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showInkAnnotation="0" codeName="ThisWorkbook" autoCompressPictures="0"/>
  <mc:AlternateContent xmlns:mc="http://schemas.openxmlformats.org/markup-compatibility/2006">
    <mc:Choice Requires="x15">
      <x15ac:absPath xmlns:x15ac="http://schemas.microsoft.com/office/spreadsheetml/2010/11/ac" url="I:\15162-ECON390AA\SAMUELSHOWALTER_2018\"/>
    </mc:Choice>
  </mc:AlternateContent>
  <bookViews>
    <workbookView xWindow="0" yWindow="0" windowWidth="19200" windowHeight="8175" tabRatio="500" firstSheet="12" activeTab="13"/>
  </bookViews>
  <sheets>
    <sheet name="Brief" sheetId="38" r:id="rId1"/>
    <sheet name="Daily Raw Data (Q1)" sheetId="1" r:id="rId2"/>
    <sheet name="Monthly Raw Data (Q1)" sheetId="35" r:id="rId3"/>
    <sheet name="Futures and Index Raw Data (Q1)" sheetId="19" r:id="rId4"/>
    <sheet name="Beta Matrices (Q3 and Q4)" sheetId="2" r:id="rId5"/>
    <sheet name="Daily RW Data (Q4)" sheetId="40" r:id="rId6"/>
    <sheet name="Monthly RW Data (Q4)" sheetId="41" r:id="rId7"/>
    <sheet name="RW Futures and Index Data (Q4)" sheetId="42" r:id="rId8"/>
    <sheet name="Daily Beta Array (Q4)" sheetId="46" r:id="rId9"/>
    <sheet name="Daily Beta Plots (Q4)" sheetId="47" r:id="rId10"/>
    <sheet name="Static Hedging (Q6 and Q7)" sheetId="45" r:id="rId11"/>
    <sheet name="Hedging Period Raw Data (Q7)" sheetId="48" r:id="rId12"/>
    <sheet name="Charts (Q7) " sheetId="49" r:id="rId13"/>
    <sheet name="Dynamic Hedging (Q8)" sheetId="37" r:id="rId14"/>
  </sheets>
  <definedNames>
    <definedName name="change2" localSheetId="8">#REF!</definedName>
    <definedName name="change2" localSheetId="5">#REF!</definedName>
    <definedName name="change2" localSheetId="6">#REF!</definedName>
    <definedName name="change2" localSheetId="7">#REF!</definedName>
    <definedName name="change2">#REF!</definedName>
    <definedName name="change3" localSheetId="8">#REF!</definedName>
    <definedName name="change3" localSheetId="5">#REF!</definedName>
    <definedName name="change3" localSheetId="6">#REF!</definedName>
    <definedName name="change3" localSheetId="7">#REF!</definedName>
    <definedName name="change3">#REF!</definedName>
    <definedName name="effwts2" localSheetId="8">#REF!</definedName>
    <definedName name="effwts2" localSheetId="5">#REF!</definedName>
    <definedName name="effwts2" localSheetId="6">#REF!</definedName>
    <definedName name="effwts2" localSheetId="7">#REF!</definedName>
    <definedName name="effwts2">#REF!</definedName>
    <definedName name="effwts3" localSheetId="8">#REF!</definedName>
    <definedName name="effwts3" localSheetId="5">#REF!</definedName>
    <definedName name="effwts3" localSheetId="6">#REF!</definedName>
    <definedName name="effwts3" localSheetId="7">#REF!</definedName>
    <definedName name="effwts3">#REF!</definedName>
    <definedName name="niter2" localSheetId="8">#REF!</definedName>
    <definedName name="niter2" localSheetId="5">#REF!</definedName>
    <definedName name="niter2" localSheetId="6">#REF!</definedName>
    <definedName name="niter2" localSheetId="7">#REF!</definedName>
    <definedName name="niter2">#REF!</definedName>
    <definedName name="niter3" localSheetId="8">#REF!</definedName>
    <definedName name="niter3" localSheetId="5">#REF!</definedName>
    <definedName name="niter3" localSheetId="6">#REF!</definedName>
    <definedName name="niter3" localSheetId="7">#REF!</definedName>
    <definedName name="niter3">#REF!</definedName>
    <definedName name="PExreturn1" localSheetId="8">#REF!</definedName>
    <definedName name="PExreturn1" localSheetId="5">#REF!</definedName>
    <definedName name="PExreturn1" localSheetId="6">#REF!</definedName>
    <definedName name="PExreturn1" localSheetId="7">#REF!</definedName>
    <definedName name="PExreturn1">#REF!</definedName>
    <definedName name="PExreturn2" localSheetId="8">#REF!</definedName>
    <definedName name="PExreturn2" localSheetId="5">#REF!</definedName>
    <definedName name="PExreturn2" localSheetId="6">#REF!</definedName>
    <definedName name="PExreturn2" localSheetId="7">#REF!</definedName>
    <definedName name="PExreturn2">#REF!</definedName>
    <definedName name="PExreturn3" localSheetId="8">#REF!</definedName>
    <definedName name="PExreturn3" localSheetId="5">#REF!</definedName>
    <definedName name="PExreturn3" localSheetId="6">#REF!</definedName>
    <definedName name="PExreturn3" localSheetId="7">#REF!</definedName>
    <definedName name="PExreturn3">#REF!</definedName>
    <definedName name="PExreturn5" localSheetId="8">#REF!</definedName>
    <definedName name="PExreturn5" localSheetId="5">#REF!</definedName>
    <definedName name="PExreturn5" localSheetId="6">#REF!</definedName>
    <definedName name="PExreturn5" localSheetId="7">#REF!</definedName>
    <definedName name="PExreturn5">#REF!</definedName>
    <definedName name="portmax1" localSheetId="8">#REF!</definedName>
    <definedName name="portmax1" localSheetId="5">#REF!</definedName>
    <definedName name="portmax1" localSheetId="6">#REF!</definedName>
    <definedName name="portmax1" localSheetId="7">#REF!</definedName>
    <definedName name="portmax1">#REF!</definedName>
    <definedName name="portmax3" localSheetId="8">#REF!</definedName>
    <definedName name="portmax3" localSheetId="5">#REF!</definedName>
    <definedName name="portmax3" localSheetId="6">#REF!</definedName>
    <definedName name="portmax3" localSheetId="7">#REF!</definedName>
    <definedName name="portmax3">#REF!</definedName>
    <definedName name="portmin1" localSheetId="8">#REF!</definedName>
    <definedName name="portmin1" localSheetId="5">#REF!</definedName>
    <definedName name="portmin1" localSheetId="6">#REF!</definedName>
    <definedName name="portmin1" localSheetId="7">#REF!</definedName>
    <definedName name="portmin1">#REF!</definedName>
    <definedName name="portmin3" localSheetId="8">#REF!</definedName>
    <definedName name="portmin3" localSheetId="5">#REF!</definedName>
    <definedName name="portmin3" localSheetId="6">#REF!</definedName>
    <definedName name="portmin3" localSheetId="7">#REF!</definedName>
    <definedName name="portmin3">#REF!</definedName>
    <definedName name="portsd1" localSheetId="8">#REF!</definedName>
    <definedName name="portsd1" localSheetId="5">#REF!</definedName>
    <definedName name="portsd1" localSheetId="6">#REF!</definedName>
    <definedName name="portsd1" localSheetId="7">#REF!</definedName>
    <definedName name="portsd1">#REF!</definedName>
    <definedName name="portsd2" localSheetId="8">#REF!</definedName>
    <definedName name="portsd2" localSheetId="5">#REF!</definedName>
    <definedName name="portsd2" localSheetId="6">#REF!</definedName>
    <definedName name="portsd2" localSheetId="7">#REF!</definedName>
    <definedName name="portsd2">#REF!</definedName>
    <definedName name="portsd3" localSheetId="8">#REF!</definedName>
    <definedName name="portsd3" localSheetId="5">#REF!</definedName>
    <definedName name="portsd3" localSheetId="6">#REF!</definedName>
    <definedName name="portsd3" localSheetId="7">#REF!</definedName>
    <definedName name="portsd3">#REF!</definedName>
    <definedName name="portsd5" localSheetId="8">#REF!</definedName>
    <definedName name="portsd5" localSheetId="5">#REF!</definedName>
    <definedName name="portsd5" localSheetId="6">#REF!</definedName>
    <definedName name="portsd5" localSheetId="7">#REF!</definedName>
    <definedName name="portsd5">#REF!</definedName>
    <definedName name="portwts1" localSheetId="8">#REF!</definedName>
    <definedName name="portwts1" localSheetId="5">#REF!</definedName>
    <definedName name="portwts1" localSheetId="6">#REF!</definedName>
    <definedName name="portwts1" localSheetId="7">#REF!</definedName>
    <definedName name="portwts1">#REF!</definedName>
    <definedName name="portwts3" localSheetId="8">#REF!</definedName>
    <definedName name="portwts3" localSheetId="5">#REF!</definedName>
    <definedName name="portwts3" localSheetId="6">#REF!</definedName>
    <definedName name="portwts3" localSheetId="7">#REF!</definedName>
    <definedName name="portwts3">#REF!</definedName>
    <definedName name="priter2" localSheetId="8">#REF!</definedName>
    <definedName name="priter2" localSheetId="5">#REF!</definedName>
    <definedName name="priter2" localSheetId="6">#REF!</definedName>
    <definedName name="priter2" localSheetId="7">#REF!</definedName>
    <definedName name="priter2">#REF!</definedName>
    <definedName name="priter3" localSheetId="8">#REF!</definedName>
    <definedName name="priter3" localSheetId="5">#REF!</definedName>
    <definedName name="priter3" localSheetId="6">#REF!</definedName>
    <definedName name="priter3" localSheetId="7">#REF!</definedName>
    <definedName name="priter3">#REF!</definedName>
    <definedName name="target1" localSheetId="8">#REF!</definedName>
    <definedName name="target1" localSheetId="5">#REF!</definedName>
    <definedName name="target1" localSheetId="6">#REF!</definedName>
    <definedName name="target1" localSheetId="7">#REF!</definedName>
    <definedName name="target1">#REF!</definedName>
    <definedName name="target5" localSheetId="8">#REF!</definedName>
    <definedName name="target5" localSheetId="5">#REF!</definedName>
    <definedName name="target5" localSheetId="6">#REF!</definedName>
    <definedName name="target5" localSheetId="7">#REF!</definedName>
    <definedName name="target5">#REF!</definedName>
    <definedName name="weights1" localSheetId="8">#REF!</definedName>
    <definedName name="weights1" localSheetId="5">#REF!</definedName>
    <definedName name="weights1" localSheetId="6">#REF!</definedName>
    <definedName name="weights1" localSheetId="7">#REF!</definedName>
    <definedName name="weights1">#REF!</definedName>
    <definedName name="weights5" localSheetId="8">#REF!</definedName>
    <definedName name="weights5" localSheetId="5">#REF!</definedName>
    <definedName name="weights5" localSheetId="6">#REF!</definedName>
    <definedName name="weights5" localSheetId="7">#REF!</definedName>
    <definedName name="weights5">#REF!</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P145" i="37" l="1"/>
  <c r="P135" i="37"/>
  <c r="H133" i="37"/>
  <c r="J133" i="37"/>
  <c r="H124" i="37"/>
  <c r="H134" i="37"/>
  <c r="J134" i="37"/>
  <c r="H125" i="37"/>
  <c r="H135" i="37"/>
  <c r="J135" i="37"/>
  <c r="H126" i="37"/>
  <c r="H136" i="37"/>
  <c r="J136" i="37"/>
  <c r="H127" i="37"/>
  <c r="H137" i="37"/>
  <c r="J137" i="37"/>
  <c r="J138" i="37"/>
  <c r="H23" i="37"/>
  <c r="J23" i="37"/>
  <c r="K23" i="37"/>
  <c r="N23" i="37"/>
  <c r="O23" i="37"/>
  <c r="P23" i="37"/>
  <c r="Q23" i="37"/>
  <c r="L33" i="37"/>
  <c r="H33" i="37"/>
  <c r="J33" i="37"/>
  <c r="K33" i="37"/>
  <c r="N33" i="37"/>
  <c r="O33" i="37"/>
  <c r="P33" i="37"/>
  <c r="Q33" i="37"/>
  <c r="L43" i="37"/>
  <c r="H43" i="37"/>
  <c r="J43" i="37"/>
  <c r="K43" i="37"/>
  <c r="N43" i="37"/>
  <c r="O43" i="37"/>
  <c r="P43" i="37"/>
  <c r="Q43" i="37"/>
  <c r="L53" i="37"/>
  <c r="H53" i="37"/>
  <c r="J53" i="37"/>
  <c r="K53" i="37"/>
  <c r="N53" i="37"/>
  <c r="O53" i="37"/>
  <c r="P53" i="37"/>
  <c r="Q53" i="37"/>
  <c r="L63" i="37"/>
  <c r="H63" i="37"/>
  <c r="J63" i="37"/>
  <c r="K63" i="37"/>
  <c r="N63" i="37"/>
  <c r="O63" i="37"/>
  <c r="P63" i="37"/>
  <c r="Q63" i="37"/>
  <c r="L73" i="37"/>
  <c r="H73" i="37"/>
  <c r="J73" i="37"/>
  <c r="K73" i="37"/>
  <c r="N73" i="37"/>
  <c r="O73" i="37"/>
  <c r="P73" i="37"/>
  <c r="Q73" i="37"/>
  <c r="L83" i="37"/>
  <c r="H83" i="37"/>
  <c r="J83" i="37"/>
  <c r="K83" i="37"/>
  <c r="N83" i="37"/>
  <c r="O83" i="37"/>
  <c r="P83" i="37"/>
  <c r="Q83" i="37"/>
  <c r="L93" i="37"/>
  <c r="H93" i="37"/>
  <c r="J93" i="37"/>
  <c r="K93" i="37"/>
  <c r="N93" i="37"/>
  <c r="O93" i="37"/>
  <c r="P93" i="37"/>
  <c r="Q93" i="37"/>
  <c r="L103" i="37"/>
  <c r="H103" i="37"/>
  <c r="J103" i="37"/>
  <c r="K103" i="37"/>
  <c r="N103" i="37"/>
  <c r="O103" i="37"/>
  <c r="P103" i="37"/>
  <c r="Q103" i="37"/>
  <c r="L113" i="37"/>
  <c r="H113" i="37"/>
  <c r="J113" i="37"/>
  <c r="K113" i="37"/>
  <c r="N113" i="37"/>
  <c r="O113" i="37"/>
  <c r="P113" i="37"/>
  <c r="Q113" i="37"/>
  <c r="L123" i="37"/>
  <c r="H123" i="37"/>
  <c r="J123" i="37"/>
  <c r="K123" i="37"/>
  <c r="N123" i="37"/>
  <c r="O123" i="37"/>
  <c r="P123" i="37"/>
  <c r="Q123" i="37"/>
  <c r="L133" i="37"/>
  <c r="N133" i="37"/>
  <c r="H24" i="37"/>
  <c r="J24" i="37"/>
  <c r="K24" i="37"/>
  <c r="N24" i="37"/>
  <c r="O24" i="37"/>
  <c r="P24" i="37"/>
  <c r="Q24" i="37"/>
  <c r="L34" i="37"/>
  <c r="H34" i="37"/>
  <c r="J34" i="37"/>
  <c r="K34" i="37"/>
  <c r="N34" i="37"/>
  <c r="O34" i="37"/>
  <c r="P34" i="37"/>
  <c r="Q34" i="37"/>
  <c r="L44" i="37"/>
  <c r="H44" i="37"/>
  <c r="J44" i="37"/>
  <c r="K44" i="37"/>
  <c r="N44" i="37"/>
  <c r="O44" i="37"/>
  <c r="P44" i="37"/>
  <c r="Q44" i="37"/>
  <c r="L54" i="37"/>
  <c r="H54" i="37"/>
  <c r="J54" i="37"/>
  <c r="K54" i="37"/>
  <c r="N54" i="37"/>
  <c r="O54" i="37"/>
  <c r="P54" i="37"/>
  <c r="Q54" i="37"/>
  <c r="L64" i="37"/>
  <c r="H64" i="37"/>
  <c r="J64" i="37"/>
  <c r="K64" i="37"/>
  <c r="N64" i="37"/>
  <c r="O64" i="37"/>
  <c r="P64" i="37"/>
  <c r="Q64" i="37"/>
  <c r="L74" i="37"/>
  <c r="H74" i="37"/>
  <c r="J74" i="37"/>
  <c r="K74" i="37"/>
  <c r="N74" i="37"/>
  <c r="O74" i="37"/>
  <c r="P74" i="37"/>
  <c r="Q74" i="37"/>
  <c r="L84" i="37"/>
  <c r="H84" i="37"/>
  <c r="J84" i="37"/>
  <c r="K84" i="37"/>
  <c r="N84" i="37"/>
  <c r="O84" i="37"/>
  <c r="P84" i="37"/>
  <c r="Q84" i="37"/>
  <c r="L94" i="37"/>
  <c r="H94" i="37"/>
  <c r="J94" i="37"/>
  <c r="K94" i="37"/>
  <c r="N94" i="37"/>
  <c r="O94" i="37"/>
  <c r="P94" i="37"/>
  <c r="Q94" i="37"/>
  <c r="L104" i="37"/>
  <c r="H104" i="37"/>
  <c r="J104" i="37"/>
  <c r="K104" i="37"/>
  <c r="N104" i="37"/>
  <c r="O104" i="37"/>
  <c r="P104" i="37"/>
  <c r="Q104" i="37"/>
  <c r="L114" i="37"/>
  <c r="H114" i="37"/>
  <c r="J114" i="37"/>
  <c r="K114" i="37"/>
  <c r="N114" i="37"/>
  <c r="O114" i="37"/>
  <c r="P114" i="37"/>
  <c r="Q114" i="37"/>
  <c r="L124" i="37"/>
  <c r="J124" i="37"/>
  <c r="K124" i="37"/>
  <c r="N124" i="37"/>
  <c r="O124" i="37"/>
  <c r="P124" i="37"/>
  <c r="Q124" i="37"/>
  <c r="L134" i="37"/>
  <c r="N134" i="37"/>
  <c r="H25" i="37"/>
  <c r="J25" i="37"/>
  <c r="K25" i="37"/>
  <c r="N25" i="37"/>
  <c r="O25" i="37"/>
  <c r="P25" i="37"/>
  <c r="Q25" i="37"/>
  <c r="M35" i="37"/>
  <c r="H35" i="37"/>
  <c r="J35" i="37"/>
  <c r="K35" i="37"/>
  <c r="N35" i="37"/>
  <c r="O35" i="37"/>
  <c r="P35" i="37"/>
  <c r="Q35" i="37"/>
  <c r="M45" i="37"/>
  <c r="H45" i="37"/>
  <c r="J45" i="37"/>
  <c r="K45" i="37"/>
  <c r="N45" i="37"/>
  <c r="O45" i="37"/>
  <c r="P45" i="37"/>
  <c r="Q45" i="37"/>
  <c r="M55" i="37"/>
  <c r="H55" i="37"/>
  <c r="J55" i="37"/>
  <c r="K55" i="37"/>
  <c r="N55" i="37"/>
  <c r="O55" i="37"/>
  <c r="P55" i="37"/>
  <c r="Q55" i="37"/>
  <c r="M65" i="37"/>
  <c r="H65" i="37"/>
  <c r="J65" i="37"/>
  <c r="K65" i="37"/>
  <c r="N65" i="37"/>
  <c r="O65" i="37"/>
  <c r="P65" i="37"/>
  <c r="Q65" i="37"/>
  <c r="M75" i="37"/>
  <c r="H75" i="37"/>
  <c r="J75" i="37"/>
  <c r="K75" i="37"/>
  <c r="N75" i="37"/>
  <c r="O75" i="37"/>
  <c r="P75" i="37"/>
  <c r="Q75" i="37"/>
  <c r="M85" i="37"/>
  <c r="H85" i="37"/>
  <c r="J85" i="37"/>
  <c r="K85" i="37"/>
  <c r="N85" i="37"/>
  <c r="O85" i="37"/>
  <c r="P85" i="37"/>
  <c r="Q85" i="37"/>
  <c r="M95" i="37"/>
  <c r="H95" i="37"/>
  <c r="J95" i="37"/>
  <c r="K95" i="37"/>
  <c r="N95" i="37"/>
  <c r="O95" i="37"/>
  <c r="P95" i="37"/>
  <c r="Q95" i="37"/>
  <c r="M105" i="37"/>
  <c r="H105" i="37"/>
  <c r="J105" i="37"/>
  <c r="K105" i="37"/>
  <c r="N105" i="37"/>
  <c r="O105" i="37"/>
  <c r="P105" i="37"/>
  <c r="Q105" i="37"/>
  <c r="M115" i="37"/>
  <c r="H115" i="37"/>
  <c r="J115" i="37"/>
  <c r="K115" i="37"/>
  <c r="N115" i="37"/>
  <c r="O115" i="37"/>
  <c r="P115" i="37"/>
  <c r="Q115" i="37"/>
  <c r="M125" i="37"/>
  <c r="J125" i="37"/>
  <c r="K125" i="37"/>
  <c r="N125" i="37"/>
  <c r="O125" i="37"/>
  <c r="P125" i="37"/>
  <c r="Q125" i="37"/>
  <c r="M135" i="37"/>
  <c r="N135" i="37"/>
  <c r="H26" i="37"/>
  <c r="J26" i="37"/>
  <c r="K26" i="37"/>
  <c r="N26" i="37"/>
  <c r="O26" i="37"/>
  <c r="P26" i="37"/>
  <c r="Q26" i="37"/>
  <c r="M36" i="37"/>
  <c r="H36" i="37"/>
  <c r="J36" i="37"/>
  <c r="K36" i="37"/>
  <c r="N36" i="37"/>
  <c r="O36" i="37"/>
  <c r="P36" i="37"/>
  <c r="Q36" i="37"/>
  <c r="M46" i="37"/>
  <c r="H46" i="37"/>
  <c r="J46" i="37"/>
  <c r="K46" i="37"/>
  <c r="N46" i="37"/>
  <c r="O46" i="37"/>
  <c r="P46" i="37"/>
  <c r="Q46" i="37"/>
  <c r="M56" i="37"/>
  <c r="H56" i="37"/>
  <c r="J56" i="37"/>
  <c r="K56" i="37"/>
  <c r="N56" i="37"/>
  <c r="O56" i="37"/>
  <c r="P56" i="37"/>
  <c r="Q56" i="37"/>
  <c r="M66" i="37"/>
  <c r="H66" i="37"/>
  <c r="J66" i="37"/>
  <c r="K66" i="37"/>
  <c r="N66" i="37"/>
  <c r="O66" i="37"/>
  <c r="P66" i="37"/>
  <c r="Q66" i="37"/>
  <c r="M76" i="37"/>
  <c r="H76" i="37"/>
  <c r="J76" i="37"/>
  <c r="K76" i="37"/>
  <c r="N76" i="37"/>
  <c r="O76" i="37"/>
  <c r="P76" i="37"/>
  <c r="Q76" i="37"/>
  <c r="M86" i="37"/>
  <c r="H86" i="37"/>
  <c r="J86" i="37"/>
  <c r="K86" i="37"/>
  <c r="N86" i="37"/>
  <c r="O86" i="37"/>
  <c r="P86" i="37"/>
  <c r="Q86" i="37"/>
  <c r="M96" i="37"/>
  <c r="H96" i="37"/>
  <c r="J96" i="37"/>
  <c r="K96" i="37"/>
  <c r="N96" i="37"/>
  <c r="O96" i="37"/>
  <c r="P96" i="37"/>
  <c r="Q96" i="37"/>
  <c r="M106" i="37"/>
  <c r="H106" i="37"/>
  <c r="J106" i="37"/>
  <c r="K106" i="37"/>
  <c r="N106" i="37"/>
  <c r="O106" i="37"/>
  <c r="P106" i="37"/>
  <c r="Q106" i="37"/>
  <c r="M116" i="37"/>
  <c r="H116" i="37"/>
  <c r="J116" i="37"/>
  <c r="K116" i="37"/>
  <c r="N116" i="37"/>
  <c r="O116" i="37"/>
  <c r="P116" i="37"/>
  <c r="Q116" i="37"/>
  <c r="M126" i="37"/>
  <c r="J126" i="37"/>
  <c r="K126" i="37"/>
  <c r="N126" i="37"/>
  <c r="O126" i="37"/>
  <c r="P126" i="37"/>
  <c r="Q126" i="37"/>
  <c r="M136" i="37"/>
  <c r="N136" i="37"/>
  <c r="H27" i="37"/>
  <c r="J27" i="37"/>
  <c r="K27" i="37"/>
  <c r="N27" i="37"/>
  <c r="O27" i="37"/>
  <c r="P27" i="37"/>
  <c r="Q27" i="37"/>
  <c r="M37" i="37"/>
  <c r="H37" i="37"/>
  <c r="J37" i="37"/>
  <c r="K37" i="37"/>
  <c r="N37" i="37"/>
  <c r="O37" i="37"/>
  <c r="P37" i="37"/>
  <c r="Q37" i="37"/>
  <c r="M47" i="37"/>
  <c r="H47" i="37"/>
  <c r="J47" i="37"/>
  <c r="K47" i="37"/>
  <c r="N47" i="37"/>
  <c r="O47" i="37"/>
  <c r="P47" i="37"/>
  <c r="Q47" i="37"/>
  <c r="M57" i="37"/>
  <c r="H57" i="37"/>
  <c r="J57" i="37"/>
  <c r="K57" i="37"/>
  <c r="N57" i="37"/>
  <c r="O57" i="37"/>
  <c r="P57" i="37"/>
  <c r="Q57" i="37"/>
  <c r="M67" i="37"/>
  <c r="H67" i="37"/>
  <c r="J67" i="37"/>
  <c r="K67" i="37"/>
  <c r="N67" i="37"/>
  <c r="O67" i="37"/>
  <c r="P67" i="37"/>
  <c r="Q67" i="37"/>
  <c r="M77" i="37"/>
  <c r="H77" i="37"/>
  <c r="J77" i="37"/>
  <c r="K77" i="37"/>
  <c r="N77" i="37"/>
  <c r="O77" i="37"/>
  <c r="P77" i="37"/>
  <c r="Q77" i="37"/>
  <c r="M87" i="37"/>
  <c r="H87" i="37"/>
  <c r="J87" i="37"/>
  <c r="K87" i="37"/>
  <c r="N87" i="37"/>
  <c r="O87" i="37"/>
  <c r="P87" i="37"/>
  <c r="Q87" i="37"/>
  <c r="M97" i="37"/>
  <c r="H97" i="37"/>
  <c r="J97" i="37"/>
  <c r="K97" i="37"/>
  <c r="N97" i="37"/>
  <c r="O97" i="37"/>
  <c r="P97" i="37"/>
  <c r="Q97" i="37"/>
  <c r="M107" i="37"/>
  <c r="H107" i="37"/>
  <c r="J107" i="37"/>
  <c r="K107" i="37"/>
  <c r="N107" i="37"/>
  <c r="O107" i="37"/>
  <c r="P107" i="37"/>
  <c r="Q107" i="37"/>
  <c r="M117" i="37"/>
  <c r="H117" i="37"/>
  <c r="J117" i="37"/>
  <c r="K117" i="37"/>
  <c r="N117" i="37"/>
  <c r="O117" i="37"/>
  <c r="P117" i="37"/>
  <c r="Q117" i="37"/>
  <c r="M127" i="37"/>
  <c r="J127" i="37"/>
  <c r="K127" i="37"/>
  <c r="N127" i="37"/>
  <c r="O127" i="37"/>
  <c r="P127" i="37"/>
  <c r="Q127" i="37"/>
  <c r="M137" i="37"/>
  <c r="N137" i="37"/>
  <c r="N138" i="37"/>
  <c r="O135" i="37"/>
  <c r="M138" i="37"/>
  <c r="L138" i="37"/>
  <c r="K133" i="37"/>
  <c r="K134" i="37"/>
  <c r="K135" i="37"/>
  <c r="K136" i="37"/>
  <c r="K137" i="37"/>
  <c r="K138" i="37"/>
  <c r="I138" i="37"/>
  <c r="M147" i="37"/>
  <c r="M146" i="37"/>
  <c r="M145" i="37"/>
  <c r="L144" i="37"/>
  <c r="L143" i="37"/>
  <c r="M128" i="37"/>
  <c r="L128" i="37"/>
  <c r="M118" i="37"/>
  <c r="L118" i="37"/>
  <c r="M108" i="37"/>
  <c r="L108" i="37"/>
  <c r="M98" i="37"/>
  <c r="L98" i="37"/>
  <c r="M88" i="37"/>
  <c r="L88" i="37"/>
  <c r="M78" i="37"/>
  <c r="L78" i="37"/>
  <c r="M68" i="37"/>
  <c r="L68" i="37"/>
  <c r="M58" i="37"/>
  <c r="L58" i="37"/>
  <c r="M48" i="37"/>
  <c r="L48" i="37"/>
  <c r="M38" i="37"/>
  <c r="L38" i="37"/>
  <c r="M28" i="37"/>
  <c r="L28" i="37"/>
  <c r="H147" i="37"/>
  <c r="J147" i="37"/>
  <c r="K147" i="37"/>
  <c r="H146" i="37"/>
  <c r="J146" i="37"/>
  <c r="K146" i="37"/>
  <c r="H145" i="37"/>
  <c r="J145" i="37"/>
  <c r="K145" i="37"/>
  <c r="H144" i="37"/>
  <c r="J144" i="37"/>
  <c r="K144" i="37"/>
  <c r="H143" i="37"/>
  <c r="J143" i="37"/>
  <c r="K143" i="37"/>
  <c r="O108" i="37"/>
  <c r="N108" i="37"/>
  <c r="K108" i="37"/>
  <c r="J108" i="37"/>
  <c r="I108" i="37"/>
  <c r="O98" i="37"/>
  <c r="N98" i="37"/>
  <c r="K98" i="37"/>
  <c r="J98" i="37"/>
  <c r="I98" i="37"/>
  <c r="O88" i="37"/>
  <c r="N88" i="37"/>
  <c r="K88" i="37"/>
  <c r="J88" i="37"/>
  <c r="I88" i="37"/>
  <c r="O68" i="37"/>
  <c r="N68" i="37"/>
  <c r="K68" i="37"/>
  <c r="J68" i="37"/>
  <c r="I68" i="37"/>
  <c r="O58" i="37"/>
  <c r="N58" i="37"/>
  <c r="K58" i="37"/>
  <c r="J58" i="37"/>
  <c r="I58" i="37"/>
  <c r="O48" i="37"/>
  <c r="N48" i="37"/>
  <c r="K48" i="37"/>
  <c r="J48" i="37"/>
  <c r="I48" i="37"/>
  <c r="O128" i="37"/>
  <c r="N128" i="37"/>
  <c r="K128" i="37"/>
  <c r="J128" i="37"/>
  <c r="I128" i="37"/>
  <c r="O28" i="37"/>
  <c r="N28" i="37"/>
  <c r="K28" i="37"/>
  <c r="J28" i="37"/>
  <c r="I28" i="37"/>
  <c r="N143" i="37"/>
  <c r="N147" i="37"/>
  <c r="N146" i="37"/>
  <c r="N145" i="37"/>
  <c r="N144" i="37"/>
  <c r="N148" i="37"/>
  <c r="J148" i="37"/>
  <c r="O145" i="37"/>
  <c r="G26" i="2"/>
  <c r="F26" i="2"/>
  <c r="E26" i="2"/>
  <c r="D26" i="2"/>
  <c r="G25" i="2"/>
  <c r="F25" i="2"/>
  <c r="E25" i="2"/>
  <c r="D25" i="2"/>
  <c r="G24" i="2"/>
  <c r="F24" i="2"/>
  <c r="E24" i="2"/>
  <c r="D24" i="2"/>
  <c r="G23" i="2"/>
  <c r="F23" i="2"/>
  <c r="E23" i="2"/>
  <c r="D23" i="2"/>
  <c r="C26" i="2"/>
  <c r="C13" i="2"/>
  <c r="C25" i="2"/>
  <c r="C24" i="2"/>
  <c r="C23" i="2"/>
  <c r="G21" i="2"/>
  <c r="G20" i="2"/>
  <c r="G19" i="2"/>
  <c r="F21" i="2"/>
  <c r="F20" i="2"/>
  <c r="F19" i="2"/>
  <c r="E21" i="2"/>
  <c r="E20" i="2"/>
  <c r="E19" i="2"/>
  <c r="D21" i="2"/>
  <c r="D20" i="2"/>
  <c r="D19" i="2"/>
  <c r="C21" i="2"/>
  <c r="C20" i="2"/>
  <c r="C19" i="2"/>
  <c r="M148" i="37"/>
  <c r="L148" i="37"/>
  <c r="K148" i="37"/>
  <c r="I148" i="37"/>
  <c r="O118" i="37"/>
  <c r="N118" i="37"/>
  <c r="K118" i="37"/>
  <c r="J118" i="37"/>
  <c r="O78" i="37"/>
  <c r="O38" i="37"/>
  <c r="N78" i="37"/>
  <c r="K78" i="37"/>
  <c r="J78" i="37"/>
  <c r="I118" i="37"/>
  <c r="N38" i="37"/>
  <c r="K38" i="37"/>
  <c r="I78" i="37"/>
  <c r="J38" i="37"/>
  <c r="I38" i="37"/>
  <c r="Q4" i="48"/>
  <c r="Q5" i="48"/>
  <c r="Q6" i="48"/>
  <c r="Q7" i="48"/>
  <c r="Q8" i="48"/>
  <c r="Q9" i="48"/>
  <c r="Q10" i="48"/>
  <c r="Q11" i="48"/>
  <c r="Q12" i="48"/>
  <c r="Q13" i="48"/>
  <c r="Q14"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Q101" i="48"/>
  <c r="Q102" i="48"/>
  <c r="Q103" i="48"/>
  <c r="Q104" i="48"/>
  <c r="Q105" i="48"/>
  <c r="Q106" i="48"/>
  <c r="Q107" i="48"/>
  <c r="Q108" i="48"/>
  <c r="Q109" i="48"/>
  <c r="P4" i="48"/>
  <c r="P5" i="48"/>
  <c r="P6" i="48"/>
  <c r="P7" i="48"/>
  <c r="P8" i="48"/>
  <c r="P9" i="48"/>
  <c r="P10" i="48"/>
  <c r="P11" i="48"/>
  <c r="P12" i="48"/>
  <c r="P13" i="48"/>
  <c r="P14" i="48"/>
  <c r="P15" i="48"/>
  <c r="P16" i="48"/>
  <c r="P17" i="48"/>
  <c r="P18" i="48"/>
  <c r="P19" i="48"/>
  <c r="P20" i="48"/>
  <c r="P21" i="48"/>
  <c r="P22" i="48"/>
  <c r="P23" i="48"/>
  <c r="P24" i="48"/>
  <c r="P25" i="48"/>
  <c r="P26" i="48"/>
  <c r="P27" i="48"/>
  <c r="P28" i="48"/>
  <c r="P29" i="48"/>
  <c r="P30" i="48"/>
  <c r="P31" i="48"/>
  <c r="P32" i="48"/>
  <c r="P33" i="48"/>
  <c r="P34" i="48"/>
  <c r="P35" i="48"/>
  <c r="P36" i="48"/>
  <c r="P37" i="48"/>
  <c r="P38" i="48"/>
  <c r="P39" i="48"/>
  <c r="P40" i="48"/>
  <c r="P41" i="48"/>
  <c r="P42" i="48"/>
  <c r="P43" i="48"/>
  <c r="P44" i="48"/>
  <c r="P45" i="48"/>
  <c r="P46" i="48"/>
  <c r="P47" i="48"/>
  <c r="P48" i="48"/>
  <c r="P49" i="48"/>
  <c r="P50" i="48"/>
  <c r="P51" i="48"/>
  <c r="P52" i="48"/>
  <c r="P53" i="48"/>
  <c r="P54" i="48"/>
  <c r="P55" i="48"/>
  <c r="P56" i="48"/>
  <c r="P57" i="48"/>
  <c r="P58" i="48"/>
  <c r="P59" i="48"/>
  <c r="P60" i="48"/>
  <c r="P61" i="48"/>
  <c r="P62" i="48"/>
  <c r="P63" i="48"/>
  <c r="P64" i="48"/>
  <c r="P65" i="48"/>
  <c r="P66" i="48"/>
  <c r="P67" i="48"/>
  <c r="P68" i="48"/>
  <c r="P69" i="48"/>
  <c r="P70" i="48"/>
  <c r="P71" i="48"/>
  <c r="P72" i="48"/>
  <c r="P73" i="48"/>
  <c r="P74" i="48"/>
  <c r="P75" i="48"/>
  <c r="P76" i="48"/>
  <c r="P77" i="48"/>
  <c r="P78" i="48"/>
  <c r="P79" i="48"/>
  <c r="P80" i="48"/>
  <c r="P81" i="48"/>
  <c r="P82" i="48"/>
  <c r="P83" i="48"/>
  <c r="P84" i="48"/>
  <c r="P85" i="48"/>
  <c r="P86" i="48"/>
  <c r="P87" i="48"/>
  <c r="P88" i="48"/>
  <c r="P89" i="48"/>
  <c r="P90" i="48"/>
  <c r="P91" i="48"/>
  <c r="P92" i="48"/>
  <c r="P93" i="48"/>
  <c r="P94" i="48"/>
  <c r="P95" i="48"/>
  <c r="P96" i="48"/>
  <c r="P97" i="48"/>
  <c r="P98" i="48"/>
  <c r="P99" i="48"/>
  <c r="P100" i="48"/>
  <c r="P101" i="48"/>
  <c r="P102" i="48"/>
  <c r="P103" i="48"/>
  <c r="P104" i="48"/>
  <c r="P105" i="48"/>
  <c r="P106" i="48"/>
  <c r="P107" i="48"/>
  <c r="P108" i="48"/>
  <c r="P109" i="48"/>
  <c r="O4" i="48"/>
  <c r="O5" i="48"/>
  <c r="O6" i="48"/>
  <c r="O7" i="48"/>
  <c r="O8" i="48"/>
  <c r="O9" i="48"/>
  <c r="O10" i="48"/>
  <c r="O11" i="48"/>
  <c r="O12" i="48"/>
  <c r="O13" i="48"/>
  <c r="O14"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101" i="48"/>
  <c r="O102" i="48"/>
  <c r="O103" i="48"/>
  <c r="O104" i="48"/>
  <c r="O105" i="48"/>
  <c r="O106" i="48"/>
  <c r="O107" i="48"/>
  <c r="O108" i="48"/>
  <c r="O109" i="48"/>
  <c r="N4" i="48"/>
  <c r="N5" i="48"/>
  <c r="N6" i="48"/>
  <c r="N7" i="48"/>
  <c r="N8" i="48"/>
  <c r="N9" i="48"/>
  <c r="N10" i="48"/>
  <c r="N11" i="48"/>
  <c r="N12" i="48"/>
  <c r="N13" i="48"/>
  <c r="N14" i="48"/>
  <c r="N15" i="48"/>
  <c r="N16" i="48"/>
  <c r="N17" i="48"/>
  <c r="N18" i="48"/>
  <c r="N19" i="48"/>
  <c r="N20" i="48"/>
  <c r="N21" i="48"/>
  <c r="N22" i="48"/>
  <c r="N23" i="48"/>
  <c r="N24" i="48"/>
  <c r="N25" i="48"/>
  <c r="N26" i="48"/>
  <c r="N27" i="48"/>
  <c r="N28" i="48"/>
  <c r="N29" i="48"/>
  <c r="N30" i="48"/>
  <c r="N31" i="48"/>
  <c r="N32" i="48"/>
  <c r="N33" i="48"/>
  <c r="N34" i="48"/>
  <c r="N35" i="48"/>
  <c r="N36" i="48"/>
  <c r="N37" i="48"/>
  <c r="N38" i="48"/>
  <c r="N39" i="48"/>
  <c r="N40" i="48"/>
  <c r="N41" i="48"/>
  <c r="N42" i="48"/>
  <c r="N43" i="48"/>
  <c r="N44" i="48"/>
  <c r="N45" i="48"/>
  <c r="N46" i="48"/>
  <c r="N47" i="48"/>
  <c r="N48" i="48"/>
  <c r="N49" i="48"/>
  <c r="N50" i="48"/>
  <c r="N51" i="48"/>
  <c r="N52" i="48"/>
  <c r="N53" i="48"/>
  <c r="N54" i="48"/>
  <c r="N55" i="48"/>
  <c r="N56" i="48"/>
  <c r="N57" i="48"/>
  <c r="N58" i="48"/>
  <c r="N59" i="48"/>
  <c r="N60" i="48"/>
  <c r="N61" i="48"/>
  <c r="N62" i="48"/>
  <c r="N63" i="48"/>
  <c r="N64" i="48"/>
  <c r="N65" i="48"/>
  <c r="N66" i="48"/>
  <c r="N67" i="48"/>
  <c r="N68" i="48"/>
  <c r="N69" i="48"/>
  <c r="N70" i="48"/>
  <c r="N71" i="48"/>
  <c r="N72" i="48"/>
  <c r="N73" i="48"/>
  <c r="N74" i="48"/>
  <c r="N75" i="48"/>
  <c r="N76" i="48"/>
  <c r="N77" i="48"/>
  <c r="N78" i="48"/>
  <c r="N79" i="48"/>
  <c r="N80" i="48"/>
  <c r="N81" i="48"/>
  <c r="N82" i="48"/>
  <c r="N83" i="48"/>
  <c r="N84" i="48"/>
  <c r="N85" i="48"/>
  <c r="N86" i="48"/>
  <c r="N87" i="48"/>
  <c r="N88" i="48"/>
  <c r="N89" i="48"/>
  <c r="N90" i="48"/>
  <c r="N91" i="48"/>
  <c r="N92" i="48"/>
  <c r="N93" i="48"/>
  <c r="N94" i="48"/>
  <c r="N95" i="48"/>
  <c r="N96" i="48"/>
  <c r="N97" i="48"/>
  <c r="N98" i="48"/>
  <c r="N99" i="48"/>
  <c r="N100" i="48"/>
  <c r="N101" i="48"/>
  <c r="N102" i="48"/>
  <c r="N103" i="48"/>
  <c r="N104" i="48"/>
  <c r="N105" i="48"/>
  <c r="N106" i="48"/>
  <c r="N107" i="48"/>
  <c r="N108" i="48"/>
  <c r="N109" i="48"/>
  <c r="M4" i="48"/>
  <c r="M5" i="48"/>
  <c r="M6" i="48"/>
  <c r="M7" i="48"/>
  <c r="M8" i="48"/>
  <c r="M9" i="48"/>
  <c r="M10" i="48"/>
  <c r="M11" i="48"/>
  <c r="M12" i="48"/>
  <c r="M13" i="48"/>
  <c r="M14" i="48"/>
  <c r="M15" i="48"/>
  <c r="M16" i="48"/>
  <c r="M17" i="48"/>
  <c r="M18" i="48"/>
  <c r="M19" i="48"/>
  <c r="M20" i="48"/>
  <c r="M21" i="48"/>
  <c r="M22" i="48"/>
  <c r="M23" i="48"/>
  <c r="M24" i="48"/>
  <c r="M25" i="48"/>
  <c r="M26" i="48"/>
  <c r="M27" i="48"/>
  <c r="M28" i="48"/>
  <c r="M29" i="48"/>
  <c r="M30" i="48"/>
  <c r="M31" i="48"/>
  <c r="M32" i="48"/>
  <c r="M33" i="48"/>
  <c r="M34" i="48"/>
  <c r="M35" i="48"/>
  <c r="M36" i="48"/>
  <c r="M37" i="48"/>
  <c r="M38" i="48"/>
  <c r="M39" i="48"/>
  <c r="M40" i="48"/>
  <c r="M41" i="48"/>
  <c r="M42" i="48"/>
  <c r="M43" i="48"/>
  <c r="M44" i="48"/>
  <c r="M45" i="48"/>
  <c r="M46" i="48"/>
  <c r="M47" i="48"/>
  <c r="M48" i="48"/>
  <c r="M49" i="48"/>
  <c r="M50" i="48"/>
  <c r="M51" i="48"/>
  <c r="M52" i="48"/>
  <c r="M53" i="48"/>
  <c r="M54" i="48"/>
  <c r="M55" i="48"/>
  <c r="M56" i="48"/>
  <c r="M57" i="48"/>
  <c r="M58" i="48"/>
  <c r="M59" i="48"/>
  <c r="M60" i="48"/>
  <c r="M61" i="48"/>
  <c r="M62" i="48"/>
  <c r="M63" i="48"/>
  <c r="M64" i="48"/>
  <c r="M65" i="48"/>
  <c r="M66" i="48"/>
  <c r="M67" i="48"/>
  <c r="M68" i="48"/>
  <c r="M69" i="48"/>
  <c r="M70" i="48"/>
  <c r="M71" i="48"/>
  <c r="M72" i="48"/>
  <c r="M73" i="48"/>
  <c r="M74" i="48"/>
  <c r="M75" i="48"/>
  <c r="M76" i="48"/>
  <c r="M77" i="48"/>
  <c r="M78" i="48"/>
  <c r="M79" i="48"/>
  <c r="M80" i="48"/>
  <c r="M81" i="48"/>
  <c r="M82" i="48"/>
  <c r="M83" i="48"/>
  <c r="M84" i="48"/>
  <c r="M85" i="48"/>
  <c r="M86" i="48"/>
  <c r="M87" i="48"/>
  <c r="M88" i="48"/>
  <c r="M89" i="48"/>
  <c r="M90" i="48"/>
  <c r="M91" i="48"/>
  <c r="M92" i="48"/>
  <c r="M93" i="48"/>
  <c r="M94" i="48"/>
  <c r="M95" i="48"/>
  <c r="M96" i="48"/>
  <c r="M97" i="48"/>
  <c r="M98" i="48"/>
  <c r="M99" i="48"/>
  <c r="M100" i="48"/>
  <c r="M101" i="48"/>
  <c r="M102" i="48"/>
  <c r="M103" i="48"/>
  <c r="M104" i="48"/>
  <c r="M105" i="48"/>
  <c r="M106" i="48"/>
  <c r="M107" i="48"/>
  <c r="M108" i="48"/>
  <c r="M109" i="48"/>
  <c r="L4" i="48"/>
  <c r="L5" i="48"/>
  <c r="L6" i="48"/>
  <c r="L7" i="48"/>
  <c r="L8" i="48"/>
  <c r="L9" i="48"/>
  <c r="L10" i="48"/>
  <c r="L11" i="48"/>
  <c r="L12" i="48"/>
  <c r="L13" i="48"/>
  <c r="L14" i="48"/>
  <c r="L15" i="48"/>
  <c r="L16" i="48"/>
  <c r="L17" i="48"/>
  <c r="L18" i="48"/>
  <c r="L19" i="48"/>
  <c r="L20" i="48"/>
  <c r="L21" i="48"/>
  <c r="L22" i="48"/>
  <c r="L23" i="48"/>
  <c r="L24" i="48"/>
  <c r="L25" i="48"/>
  <c r="L26" i="48"/>
  <c r="L27" i="48"/>
  <c r="L28" i="48"/>
  <c r="L29" i="48"/>
  <c r="L30" i="48"/>
  <c r="L31" i="48"/>
  <c r="L32" i="48"/>
  <c r="L33" i="48"/>
  <c r="L34" i="48"/>
  <c r="L35" i="48"/>
  <c r="L36" i="48"/>
  <c r="L37" i="48"/>
  <c r="L38" i="48"/>
  <c r="L39" i="48"/>
  <c r="L40" i="48"/>
  <c r="L41" i="48"/>
  <c r="L42" i="48"/>
  <c r="L43" i="48"/>
  <c r="L44" i="48"/>
  <c r="L45" i="48"/>
  <c r="L46" i="48"/>
  <c r="L47" i="48"/>
  <c r="L48" i="48"/>
  <c r="L49" i="48"/>
  <c r="L50" i="48"/>
  <c r="L51" i="48"/>
  <c r="L52" i="48"/>
  <c r="L53" i="48"/>
  <c r="L54" i="48"/>
  <c r="L55" i="48"/>
  <c r="L56" i="48"/>
  <c r="L57" i="48"/>
  <c r="L58" i="48"/>
  <c r="L59" i="48"/>
  <c r="L60" i="48"/>
  <c r="L61" i="48"/>
  <c r="L62" i="48"/>
  <c r="L63" i="48"/>
  <c r="L64" i="48"/>
  <c r="L65" i="48"/>
  <c r="L66" i="48"/>
  <c r="L67" i="48"/>
  <c r="L68" i="48"/>
  <c r="L69" i="48"/>
  <c r="L70" i="48"/>
  <c r="L71" i="48"/>
  <c r="L72" i="48"/>
  <c r="L73" i="48"/>
  <c r="L74" i="48"/>
  <c r="L75" i="48"/>
  <c r="L76" i="48"/>
  <c r="L77" i="48"/>
  <c r="L78" i="48"/>
  <c r="L79" i="48"/>
  <c r="L80" i="48"/>
  <c r="L81" i="48"/>
  <c r="L82" i="48"/>
  <c r="L83" i="48"/>
  <c r="L84" i="48"/>
  <c r="L85" i="48"/>
  <c r="L86" i="48"/>
  <c r="L87" i="48"/>
  <c r="L88" i="48"/>
  <c r="L89" i="48"/>
  <c r="L90" i="48"/>
  <c r="L91" i="48"/>
  <c r="L92" i="48"/>
  <c r="L93" i="48"/>
  <c r="L94" i="48"/>
  <c r="L95" i="48"/>
  <c r="L96" i="48"/>
  <c r="L97" i="48"/>
  <c r="L98" i="48"/>
  <c r="L99" i="48"/>
  <c r="L100" i="48"/>
  <c r="L101" i="48"/>
  <c r="L102" i="48"/>
  <c r="L103" i="48"/>
  <c r="L104" i="48"/>
  <c r="L105" i="48"/>
  <c r="L106" i="48"/>
  <c r="L107" i="48"/>
  <c r="L108" i="48"/>
  <c r="L109" i="48"/>
  <c r="O3" i="48"/>
  <c r="P3" i="48"/>
  <c r="Q3" i="48"/>
  <c r="M3" i="48"/>
  <c r="N3"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38" i="48"/>
  <c r="K39" i="48"/>
  <c r="K40" i="48"/>
  <c r="K41" i="48"/>
  <c r="K42" i="48"/>
  <c r="K43" i="48"/>
  <c r="K44" i="48"/>
  <c r="K45" i="48"/>
  <c r="K46" i="48"/>
  <c r="K47" i="48"/>
  <c r="K48" i="48"/>
  <c r="K49" i="48"/>
  <c r="K50" i="48"/>
  <c r="K51" i="48"/>
  <c r="K52" i="48"/>
  <c r="K53" i="48"/>
  <c r="K54" i="48"/>
  <c r="K55" i="48"/>
  <c r="K56" i="48"/>
  <c r="K57" i="48"/>
  <c r="K58" i="48"/>
  <c r="K59" i="48"/>
  <c r="K60" i="48"/>
  <c r="K61" i="48"/>
  <c r="K62" i="48"/>
  <c r="K63" i="48"/>
  <c r="K64" i="48"/>
  <c r="K65" i="48"/>
  <c r="K66" i="48"/>
  <c r="K67" i="48"/>
  <c r="K68" i="48"/>
  <c r="K69" i="48"/>
  <c r="K70" i="48"/>
  <c r="K71" i="48"/>
  <c r="K72" i="48"/>
  <c r="K73" i="48"/>
  <c r="K74" i="48"/>
  <c r="K75" i="48"/>
  <c r="K76" i="48"/>
  <c r="K77" i="48"/>
  <c r="K78" i="48"/>
  <c r="K79" i="48"/>
  <c r="K80" i="48"/>
  <c r="K81" i="48"/>
  <c r="K82" i="48"/>
  <c r="K83" i="48"/>
  <c r="K84" i="48"/>
  <c r="K85" i="48"/>
  <c r="K86" i="48"/>
  <c r="K87" i="48"/>
  <c r="K88" i="48"/>
  <c r="K89" i="48"/>
  <c r="K90" i="48"/>
  <c r="K91" i="48"/>
  <c r="K92" i="48"/>
  <c r="K93" i="48"/>
  <c r="K94" i="48"/>
  <c r="K95" i="48"/>
  <c r="K96" i="48"/>
  <c r="K97" i="48"/>
  <c r="K98" i="48"/>
  <c r="K99" i="48"/>
  <c r="K100" i="48"/>
  <c r="K101" i="48"/>
  <c r="K102" i="48"/>
  <c r="K103" i="48"/>
  <c r="K104" i="48"/>
  <c r="K105" i="48"/>
  <c r="K106" i="48"/>
  <c r="K107" i="48"/>
  <c r="K108" i="48"/>
  <c r="K109" i="48"/>
  <c r="L3" i="48"/>
  <c r="K4" i="48"/>
  <c r="K3" i="48"/>
  <c r="E15" i="45"/>
  <c r="K15" i="45"/>
  <c r="E16" i="45"/>
  <c r="K16" i="45"/>
  <c r="E17" i="45"/>
  <c r="K17" i="45"/>
  <c r="E18" i="45"/>
  <c r="K18" i="45"/>
  <c r="E19" i="45"/>
  <c r="K19" i="45"/>
  <c r="E20" i="45"/>
  <c r="D20" i="45"/>
  <c r="C7" i="45"/>
  <c r="E7" i="45"/>
  <c r="C8" i="45"/>
  <c r="E8" i="45"/>
  <c r="C9" i="45"/>
  <c r="E9" i="45"/>
  <c r="C6" i="45"/>
  <c r="E6" i="45"/>
  <c r="C5" i="45"/>
  <c r="E5" i="45"/>
  <c r="E10" i="45"/>
  <c r="D10" i="45"/>
  <c r="F2495" i="42"/>
  <c r="O2497" i="46"/>
  <c r="F2466" i="42"/>
  <c r="F2467" i="42"/>
  <c r="F2468" i="42"/>
  <c r="F2469" i="42"/>
  <c r="F2470" i="42"/>
  <c r="F2471" i="42"/>
  <c r="F2472" i="42"/>
  <c r="F2473" i="42"/>
  <c r="F2474" i="42"/>
  <c r="F2475" i="42"/>
  <c r="F2476" i="42"/>
  <c r="F2477" i="42"/>
  <c r="F2478" i="42"/>
  <c r="F2479" i="42"/>
  <c r="F2480" i="42"/>
  <c r="F2481" i="42"/>
  <c r="F2482" i="42"/>
  <c r="F2483" i="42"/>
  <c r="F2484" i="42"/>
  <c r="F2485" i="42"/>
  <c r="F2486" i="42"/>
  <c r="F2487" i="42"/>
  <c r="F2488" i="42"/>
  <c r="F2489" i="42"/>
  <c r="F2490" i="42"/>
  <c r="F2491" i="42"/>
  <c r="F2492" i="42"/>
  <c r="F2493" i="42"/>
  <c r="F2494" i="42"/>
  <c r="L2468" i="46"/>
  <c r="L2469" i="46"/>
  <c r="L2470" i="46"/>
  <c r="L2471" i="46"/>
  <c r="L2472" i="46"/>
  <c r="L2473" i="46"/>
  <c r="L2474" i="46"/>
  <c r="L2475" i="46"/>
  <c r="L2476" i="46"/>
  <c r="L2477" i="46"/>
  <c r="L2478" i="46"/>
  <c r="L2479" i="46"/>
  <c r="L2480" i="46"/>
  <c r="L2481" i="46"/>
  <c r="L2482" i="46"/>
  <c r="L2483" i="46"/>
  <c r="L2484" i="46"/>
  <c r="L2485" i="46"/>
  <c r="L2486" i="46"/>
  <c r="L2487" i="46"/>
  <c r="L2488" i="46"/>
  <c r="L2489" i="46"/>
  <c r="L2490" i="46"/>
  <c r="L2491" i="46"/>
  <c r="L2492" i="46"/>
  <c r="L2493" i="46"/>
  <c r="L2494" i="46"/>
  <c r="L2495" i="46"/>
  <c r="L2496" i="46"/>
  <c r="L2497" i="46"/>
  <c r="F2437" i="42"/>
  <c r="F2438" i="42"/>
  <c r="F2439" i="42"/>
  <c r="F2440" i="42"/>
  <c r="F2441" i="42"/>
  <c r="F2442" i="42"/>
  <c r="F2443" i="42"/>
  <c r="F2444" i="42"/>
  <c r="F2445" i="42"/>
  <c r="F2446" i="42"/>
  <c r="F2447" i="42"/>
  <c r="F2448" i="42"/>
  <c r="F2449" i="42"/>
  <c r="F2450" i="42"/>
  <c r="F2451" i="42"/>
  <c r="F2452" i="42"/>
  <c r="F2453" i="42"/>
  <c r="F2454" i="42"/>
  <c r="F2455" i="42"/>
  <c r="F2456" i="42"/>
  <c r="F2457" i="42"/>
  <c r="F2458" i="42"/>
  <c r="F2459" i="42"/>
  <c r="F2460" i="42"/>
  <c r="F2461" i="42"/>
  <c r="F2462" i="42"/>
  <c r="F2463" i="42"/>
  <c r="F2464" i="42"/>
  <c r="F2465" i="42"/>
  <c r="I2439" i="46"/>
  <c r="I2440" i="46"/>
  <c r="I2441" i="46"/>
  <c r="I2442" i="46"/>
  <c r="I2443" i="46"/>
  <c r="I2444" i="46"/>
  <c r="I2445" i="46"/>
  <c r="I2446" i="46"/>
  <c r="I2447" i="46"/>
  <c r="I2448" i="46"/>
  <c r="I2449" i="46"/>
  <c r="I2450" i="46"/>
  <c r="I2451" i="46"/>
  <c r="I2452" i="46"/>
  <c r="I2453" i="46"/>
  <c r="I2454" i="46"/>
  <c r="I2455" i="46"/>
  <c r="I2456" i="46"/>
  <c r="I2457" i="46"/>
  <c r="I2458" i="46"/>
  <c r="I2459" i="46"/>
  <c r="I2460" i="46"/>
  <c r="I2461" i="46"/>
  <c r="I2462" i="46"/>
  <c r="I2463" i="46"/>
  <c r="I2464" i="46"/>
  <c r="I2465" i="46"/>
  <c r="I2466" i="46"/>
  <c r="I2467" i="46"/>
  <c r="I2468" i="46"/>
  <c r="I2469" i="46"/>
  <c r="I2470" i="46"/>
  <c r="I2471" i="46"/>
  <c r="I2472" i="46"/>
  <c r="I2473" i="46"/>
  <c r="I2474" i="46"/>
  <c r="I2475" i="46"/>
  <c r="I2476" i="46"/>
  <c r="I2477" i="46"/>
  <c r="I2478" i="46"/>
  <c r="I2479" i="46"/>
  <c r="I2480" i="46"/>
  <c r="I2481" i="46"/>
  <c r="I2482" i="46"/>
  <c r="I2483" i="46"/>
  <c r="I2484" i="46"/>
  <c r="I2485" i="46"/>
  <c r="I2486" i="46"/>
  <c r="I2487" i="46"/>
  <c r="I2488" i="46"/>
  <c r="I2489" i="46"/>
  <c r="I2490" i="46"/>
  <c r="I2491" i="46"/>
  <c r="I2492" i="46"/>
  <c r="I2493" i="46"/>
  <c r="I2494" i="46"/>
  <c r="I2495" i="46"/>
  <c r="I2496" i="46"/>
  <c r="I2497" i="46"/>
  <c r="C2495" i="42"/>
  <c r="F2497" i="46"/>
  <c r="M8" i="42"/>
  <c r="M9" i="42"/>
  <c r="M10" i="42"/>
  <c r="M11" i="42"/>
  <c r="M12" i="42"/>
  <c r="M13" i="42"/>
  <c r="M14" i="42"/>
  <c r="M15" i="42"/>
  <c r="M16" i="42"/>
  <c r="M17" i="42"/>
  <c r="M18" i="42"/>
  <c r="M19" i="42"/>
  <c r="M20" i="42"/>
  <c r="M21" i="42"/>
  <c r="M22" i="42"/>
  <c r="M23" i="42"/>
  <c r="M24" i="42"/>
  <c r="M25" i="42"/>
  <c r="M26" i="42"/>
  <c r="M27" i="42"/>
  <c r="M28" i="42"/>
  <c r="M29" i="42"/>
  <c r="M30" i="42"/>
  <c r="M31" i="42"/>
  <c r="M32" i="42"/>
  <c r="M33" i="42"/>
  <c r="M34" i="42"/>
  <c r="M35" i="42"/>
  <c r="M36" i="42"/>
  <c r="M37" i="42"/>
  <c r="M38" i="42"/>
  <c r="M39" i="42"/>
  <c r="M40" i="42"/>
  <c r="M41" i="42"/>
  <c r="M42" i="42"/>
  <c r="M43" i="42"/>
  <c r="M44" i="42"/>
  <c r="M45" i="42"/>
  <c r="M46" i="42"/>
  <c r="M47" i="42"/>
  <c r="M48" i="42"/>
  <c r="M49" i="42"/>
  <c r="M50" i="42"/>
  <c r="M51" i="42"/>
  <c r="M52" i="42"/>
  <c r="M53" i="42"/>
  <c r="M54" i="42"/>
  <c r="M55" i="42"/>
  <c r="M56" i="42"/>
  <c r="M57" i="42"/>
  <c r="M58" i="42"/>
  <c r="M59" i="42"/>
  <c r="M60" i="42"/>
  <c r="M61" i="42"/>
  <c r="M62" i="42"/>
  <c r="M63" i="42"/>
  <c r="M64" i="42"/>
  <c r="M65" i="42"/>
  <c r="M66" i="42"/>
  <c r="M67" i="42"/>
  <c r="M68" i="42"/>
  <c r="M69" i="42"/>
  <c r="M70" i="42"/>
  <c r="M71" i="42"/>
  <c r="M72" i="42"/>
  <c r="M73" i="42"/>
  <c r="M74" i="42"/>
  <c r="M75" i="42"/>
  <c r="M76" i="42"/>
  <c r="M77" i="42"/>
  <c r="M78" i="42"/>
  <c r="M79" i="42"/>
  <c r="M80" i="42"/>
  <c r="M81" i="42"/>
  <c r="M82" i="42"/>
  <c r="M83" i="42"/>
  <c r="M84" i="42"/>
  <c r="M85" i="42"/>
  <c r="M86" i="42"/>
  <c r="M87" i="42"/>
  <c r="M88" i="42"/>
  <c r="M89" i="42"/>
  <c r="M90" i="42"/>
  <c r="M91" i="42"/>
  <c r="M92" i="42"/>
  <c r="M93" i="42"/>
  <c r="M94" i="42"/>
  <c r="M95" i="42"/>
  <c r="M96" i="42"/>
  <c r="M97" i="42"/>
  <c r="M98" i="42"/>
  <c r="M99" i="42"/>
  <c r="M100" i="42"/>
  <c r="M101" i="42"/>
  <c r="M102" i="42"/>
  <c r="M103" i="42"/>
  <c r="M104" i="42"/>
  <c r="M105" i="42"/>
  <c r="M106" i="42"/>
  <c r="M107" i="42"/>
  <c r="M108" i="42"/>
  <c r="M109" i="42"/>
  <c r="M110" i="42"/>
  <c r="M111" i="42"/>
  <c r="M112" i="42"/>
  <c r="M113" i="42"/>
  <c r="M114" i="42"/>
  <c r="M115" i="42"/>
  <c r="M116" i="42"/>
  <c r="M117" i="42"/>
  <c r="M118" i="42"/>
  <c r="M119" i="42"/>
  <c r="M120" i="42"/>
  <c r="M121" i="42"/>
  <c r="M122" i="42"/>
  <c r="M123" i="42"/>
  <c r="M124" i="42"/>
  <c r="M125" i="42"/>
  <c r="M126" i="42"/>
  <c r="M7" i="42"/>
  <c r="J8" i="42"/>
  <c r="J9" i="42"/>
  <c r="J10" i="42"/>
  <c r="J11" i="42"/>
  <c r="J12" i="42"/>
  <c r="J13" i="42"/>
  <c r="J14" i="42"/>
  <c r="J15" i="42"/>
  <c r="J16" i="42"/>
  <c r="J17" i="42"/>
  <c r="J18" i="42"/>
  <c r="J19" i="42"/>
  <c r="J20" i="42"/>
  <c r="J21" i="42"/>
  <c r="J22" i="42"/>
  <c r="J23" i="42"/>
  <c r="J24" i="42"/>
  <c r="J25" i="42"/>
  <c r="J26" i="42"/>
  <c r="J27" i="42"/>
  <c r="J28" i="42"/>
  <c r="J29" i="42"/>
  <c r="J30" i="42"/>
  <c r="J31" i="42"/>
  <c r="J32" i="42"/>
  <c r="J33" i="42"/>
  <c r="J34" i="42"/>
  <c r="J35" i="42"/>
  <c r="J36" i="42"/>
  <c r="J37" i="42"/>
  <c r="J38" i="42"/>
  <c r="J39" i="42"/>
  <c r="J40" i="42"/>
  <c r="J41" i="42"/>
  <c r="J42" i="42"/>
  <c r="J43" i="42"/>
  <c r="J44" i="42"/>
  <c r="J45" i="42"/>
  <c r="J46" i="42"/>
  <c r="J47" i="42"/>
  <c r="J48" i="42"/>
  <c r="J49" i="42"/>
  <c r="J50" i="42"/>
  <c r="J51" i="42"/>
  <c r="J52" i="42"/>
  <c r="J53" i="42"/>
  <c r="J54" i="42"/>
  <c r="J55" i="42"/>
  <c r="J56" i="42"/>
  <c r="J57" i="42"/>
  <c r="J58" i="42"/>
  <c r="J59" i="42"/>
  <c r="J60" i="42"/>
  <c r="J61" i="42"/>
  <c r="J62" i="42"/>
  <c r="J63" i="42"/>
  <c r="J64" i="42"/>
  <c r="J65" i="42"/>
  <c r="J66" i="42"/>
  <c r="J67" i="42"/>
  <c r="J68" i="42"/>
  <c r="J69" i="42"/>
  <c r="J70" i="42"/>
  <c r="J71" i="42"/>
  <c r="J72" i="42"/>
  <c r="J73" i="42"/>
  <c r="J74" i="42"/>
  <c r="J75" i="42"/>
  <c r="J76" i="42"/>
  <c r="J77" i="42"/>
  <c r="J78" i="42"/>
  <c r="J79" i="42"/>
  <c r="J80" i="42"/>
  <c r="J81" i="42"/>
  <c r="J82" i="42"/>
  <c r="J83" i="42"/>
  <c r="J84" i="42"/>
  <c r="J85" i="42"/>
  <c r="J86" i="42"/>
  <c r="J87" i="42"/>
  <c r="J88" i="42"/>
  <c r="J89" i="42"/>
  <c r="J90" i="42"/>
  <c r="J91" i="42"/>
  <c r="J92" i="42"/>
  <c r="J93" i="42"/>
  <c r="J94" i="42"/>
  <c r="J95" i="42"/>
  <c r="J96" i="42"/>
  <c r="J97" i="42"/>
  <c r="J98" i="42"/>
  <c r="J99" i="42"/>
  <c r="J100" i="42"/>
  <c r="J101" i="42"/>
  <c r="J102" i="42"/>
  <c r="J103" i="42"/>
  <c r="J104" i="42"/>
  <c r="J105" i="42"/>
  <c r="J106" i="42"/>
  <c r="J107" i="42"/>
  <c r="J108" i="42"/>
  <c r="J109" i="42"/>
  <c r="J110" i="42"/>
  <c r="J111" i="42"/>
  <c r="J112" i="42"/>
  <c r="J113" i="42"/>
  <c r="J114" i="42"/>
  <c r="J115" i="42"/>
  <c r="J116" i="42"/>
  <c r="J117" i="42"/>
  <c r="J118" i="42"/>
  <c r="J119" i="42"/>
  <c r="J120" i="42"/>
  <c r="J121" i="42"/>
  <c r="J122" i="42"/>
  <c r="J123" i="42"/>
  <c r="J124" i="42"/>
  <c r="J125" i="42"/>
  <c r="J126" i="42"/>
  <c r="J7" i="42"/>
  <c r="F8" i="42"/>
  <c r="F9" i="42"/>
  <c r="F10" i="42"/>
  <c r="F11" i="42"/>
  <c r="F12" i="42"/>
  <c r="F13" i="42"/>
  <c r="F14" i="42"/>
  <c r="F15" i="42"/>
  <c r="F16" i="42"/>
  <c r="F17" i="42"/>
  <c r="F18" i="42"/>
  <c r="F19" i="42"/>
  <c r="F20" i="42"/>
  <c r="F21" i="42"/>
  <c r="F22" i="42"/>
  <c r="F23" i="42"/>
  <c r="F24" i="42"/>
  <c r="F25" i="42"/>
  <c r="F26" i="42"/>
  <c r="F27" i="42"/>
  <c r="F28" i="42"/>
  <c r="F29" i="42"/>
  <c r="F30" i="42"/>
  <c r="F31" i="42"/>
  <c r="F32" i="42"/>
  <c r="F33" i="42"/>
  <c r="F34" i="42"/>
  <c r="F35" i="42"/>
  <c r="F36" i="42"/>
  <c r="F37" i="42"/>
  <c r="F38" i="42"/>
  <c r="F39" i="42"/>
  <c r="F40" i="42"/>
  <c r="F41" i="42"/>
  <c r="F42" i="42"/>
  <c r="F43" i="42"/>
  <c r="F44" i="42"/>
  <c r="F45" i="42"/>
  <c r="F46" i="42"/>
  <c r="F47" i="42"/>
  <c r="F48" i="42"/>
  <c r="F49" i="42"/>
  <c r="F50" i="42"/>
  <c r="F51" i="42"/>
  <c r="F52" i="42"/>
  <c r="F53" i="42"/>
  <c r="F54" i="42"/>
  <c r="F55" i="42"/>
  <c r="F56" i="42"/>
  <c r="F57" i="42"/>
  <c r="F58" i="42"/>
  <c r="F59" i="42"/>
  <c r="F60" i="42"/>
  <c r="F61" i="42"/>
  <c r="F62" i="42"/>
  <c r="F63" i="42"/>
  <c r="F64" i="42"/>
  <c r="F65" i="42"/>
  <c r="F66" i="42"/>
  <c r="F67" i="42"/>
  <c r="F68" i="42"/>
  <c r="F69" i="42"/>
  <c r="F70" i="42"/>
  <c r="F71" i="42"/>
  <c r="F72" i="42"/>
  <c r="F73" i="42"/>
  <c r="F74" i="42"/>
  <c r="F75" i="42"/>
  <c r="F76" i="42"/>
  <c r="F77" i="42"/>
  <c r="F78" i="42"/>
  <c r="F79" i="42"/>
  <c r="F80" i="42"/>
  <c r="F81" i="42"/>
  <c r="F82" i="42"/>
  <c r="F83" i="42"/>
  <c r="F84" i="42"/>
  <c r="F85" i="42"/>
  <c r="F86" i="42"/>
  <c r="F87" i="42"/>
  <c r="F88" i="42"/>
  <c r="F89" i="42"/>
  <c r="F90" i="42"/>
  <c r="F91" i="42"/>
  <c r="F92" i="42"/>
  <c r="F93" i="42"/>
  <c r="F94" i="42"/>
  <c r="F95" i="42"/>
  <c r="F96" i="42"/>
  <c r="F97" i="42"/>
  <c r="F98" i="42"/>
  <c r="F99" i="42"/>
  <c r="F100" i="42"/>
  <c r="F101" i="42"/>
  <c r="F102" i="42"/>
  <c r="F103" i="42"/>
  <c r="F104" i="42"/>
  <c r="F105" i="42"/>
  <c r="F106" i="42"/>
  <c r="F107" i="42"/>
  <c r="F108" i="42"/>
  <c r="F109" i="42"/>
  <c r="F110" i="42"/>
  <c r="F111" i="42"/>
  <c r="F112" i="42"/>
  <c r="F113" i="42"/>
  <c r="F114" i="42"/>
  <c r="F115" i="42"/>
  <c r="F116" i="42"/>
  <c r="F117" i="42"/>
  <c r="F118" i="42"/>
  <c r="F119" i="42"/>
  <c r="F120" i="42"/>
  <c r="F121" i="42"/>
  <c r="F122" i="42"/>
  <c r="F123" i="42"/>
  <c r="F124" i="42"/>
  <c r="F125" i="42"/>
  <c r="F126" i="42"/>
  <c r="F127" i="42"/>
  <c r="F128" i="42"/>
  <c r="F129" i="42"/>
  <c r="F130" i="42"/>
  <c r="F131" i="42"/>
  <c r="F132" i="42"/>
  <c r="F133" i="42"/>
  <c r="F134" i="42"/>
  <c r="F135" i="42"/>
  <c r="F136" i="42"/>
  <c r="F137" i="42"/>
  <c r="F138" i="42"/>
  <c r="F139" i="42"/>
  <c r="F140" i="42"/>
  <c r="F141" i="42"/>
  <c r="F142" i="42"/>
  <c r="F143" i="42"/>
  <c r="F144" i="42"/>
  <c r="F145" i="42"/>
  <c r="F146" i="42"/>
  <c r="F147" i="42"/>
  <c r="F148" i="42"/>
  <c r="F149" i="42"/>
  <c r="F150" i="42"/>
  <c r="F151" i="42"/>
  <c r="F152" i="42"/>
  <c r="F153" i="42"/>
  <c r="F154" i="42"/>
  <c r="F155" i="42"/>
  <c r="F156" i="42"/>
  <c r="F157" i="42"/>
  <c r="F158" i="42"/>
  <c r="F159" i="42"/>
  <c r="F160" i="42"/>
  <c r="F161" i="42"/>
  <c r="F162" i="42"/>
  <c r="F163" i="42"/>
  <c r="F164" i="42"/>
  <c r="F165" i="42"/>
  <c r="F166" i="42"/>
  <c r="F167" i="42"/>
  <c r="F168" i="42"/>
  <c r="F169" i="42"/>
  <c r="F170" i="42"/>
  <c r="F171" i="42"/>
  <c r="F172" i="42"/>
  <c r="F173" i="42"/>
  <c r="F174" i="42"/>
  <c r="F175" i="42"/>
  <c r="F176" i="42"/>
  <c r="F177" i="42"/>
  <c r="F178" i="42"/>
  <c r="F179" i="42"/>
  <c r="F180" i="42"/>
  <c r="F181" i="42"/>
  <c r="F182" i="42"/>
  <c r="F183" i="42"/>
  <c r="F184" i="42"/>
  <c r="F185" i="42"/>
  <c r="F186" i="42"/>
  <c r="F187" i="42"/>
  <c r="F188" i="42"/>
  <c r="F189" i="42"/>
  <c r="F190" i="42"/>
  <c r="F191" i="42"/>
  <c r="F192" i="42"/>
  <c r="F193" i="42"/>
  <c r="F194" i="42"/>
  <c r="F195" i="42"/>
  <c r="F196" i="42"/>
  <c r="F197" i="42"/>
  <c r="F198" i="42"/>
  <c r="F199" i="42"/>
  <c r="F200" i="42"/>
  <c r="F201" i="42"/>
  <c r="F202" i="42"/>
  <c r="F203" i="42"/>
  <c r="F204" i="42"/>
  <c r="F205" i="42"/>
  <c r="F206" i="42"/>
  <c r="F207" i="42"/>
  <c r="F208" i="42"/>
  <c r="F209" i="42"/>
  <c r="F210" i="42"/>
  <c r="F211" i="42"/>
  <c r="F212" i="42"/>
  <c r="F213" i="42"/>
  <c r="F214" i="42"/>
  <c r="F215" i="42"/>
  <c r="F216" i="42"/>
  <c r="F217" i="42"/>
  <c r="F218" i="42"/>
  <c r="F219" i="42"/>
  <c r="F220" i="42"/>
  <c r="F221" i="42"/>
  <c r="F222" i="42"/>
  <c r="F223" i="42"/>
  <c r="F224" i="42"/>
  <c r="F225" i="42"/>
  <c r="F226" i="42"/>
  <c r="F227" i="42"/>
  <c r="F228" i="42"/>
  <c r="F229" i="42"/>
  <c r="F230" i="42"/>
  <c r="F231" i="42"/>
  <c r="F232" i="42"/>
  <c r="F233" i="42"/>
  <c r="F234" i="42"/>
  <c r="F235" i="42"/>
  <c r="F236" i="42"/>
  <c r="F237" i="42"/>
  <c r="F238" i="42"/>
  <c r="F239" i="42"/>
  <c r="F240" i="42"/>
  <c r="F241" i="42"/>
  <c r="F242" i="42"/>
  <c r="F243" i="42"/>
  <c r="F244" i="42"/>
  <c r="F245" i="42"/>
  <c r="F246" i="42"/>
  <c r="F247" i="42"/>
  <c r="F248" i="42"/>
  <c r="F249" i="42"/>
  <c r="F250" i="42"/>
  <c r="F251" i="42"/>
  <c r="F252" i="42"/>
  <c r="F253" i="42"/>
  <c r="F254" i="42"/>
  <c r="F255" i="42"/>
  <c r="F256" i="42"/>
  <c r="F257" i="42"/>
  <c r="F258" i="42"/>
  <c r="F259" i="42"/>
  <c r="F260" i="42"/>
  <c r="F261" i="42"/>
  <c r="F262" i="42"/>
  <c r="F263" i="42"/>
  <c r="F264" i="42"/>
  <c r="F265" i="42"/>
  <c r="F266" i="42"/>
  <c r="F267" i="42"/>
  <c r="F268" i="42"/>
  <c r="F269" i="42"/>
  <c r="F270" i="42"/>
  <c r="F271" i="42"/>
  <c r="F272" i="42"/>
  <c r="F273" i="42"/>
  <c r="F274" i="42"/>
  <c r="F275" i="42"/>
  <c r="F276" i="42"/>
  <c r="F277" i="42"/>
  <c r="F278" i="42"/>
  <c r="F279" i="42"/>
  <c r="F280" i="42"/>
  <c r="F281" i="42"/>
  <c r="F282" i="42"/>
  <c r="F283" i="42"/>
  <c r="F284" i="42"/>
  <c r="F285" i="42"/>
  <c r="F286" i="42"/>
  <c r="F287" i="42"/>
  <c r="F288" i="42"/>
  <c r="F289" i="42"/>
  <c r="F290" i="42"/>
  <c r="F291" i="42"/>
  <c r="F292" i="42"/>
  <c r="F293" i="42"/>
  <c r="F294" i="42"/>
  <c r="F295" i="42"/>
  <c r="F296" i="42"/>
  <c r="F297" i="42"/>
  <c r="F298" i="42"/>
  <c r="F299" i="42"/>
  <c r="F300" i="42"/>
  <c r="F301" i="42"/>
  <c r="F302" i="42"/>
  <c r="F303" i="42"/>
  <c r="F304" i="42"/>
  <c r="F305" i="42"/>
  <c r="F306" i="42"/>
  <c r="F307" i="42"/>
  <c r="F308" i="42"/>
  <c r="F309" i="42"/>
  <c r="F310" i="42"/>
  <c r="F311" i="42"/>
  <c r="F312" i="42"/>
  <c r="F313" i="42"/>
  <c r="F314" i="42"/>
  <c r="F315" i="42"/>
  <c r="F316" i="42"/>
  <c r="F317" i="42"/>
  <c r="F318" i="42"/>
  <c r="F319" i="42"/>
  <c r="F320" i="42"/>
  <c r="F321" i="42"/>
  <c r="F322" i="42"/>
  <c r="F323" i="42"/>
  <c r="F324" i="42"/>
  <c r="F325" i="42"/>
  <c r="F326" i="42"/>
  <c r="F327" i="42"/>
  <c r="F328" i="42"/>
  <c r="F329" i="42"/>
  <c r="F330" i="42"/>
  <c r="F331" i="42"/>
  <c r="F332" i="42"/>
  <c r="F333" i="42"/>
  <c r="F334" i="42"/>
  <c r="F335" i="42"/>
  <c r="F336" i="42"/>
  <c r="F337" i="42"/>
  <c r="F338" i="42"/>
  <c r="F339" i="42"/>
  <c r="F340" i="42"/>
  <c r="F341" i="42"/>
  <c r="F342" i="42"/>
  <c r="F343" i="42"/>
  <c r="F344" i="42"/>
  <c r="F345" i="42"/>
  <c r="F346" i="42"/>
  <c r="F347" i="42"/>
  <c r="F348" i="42"/>
  <c r="F349" i="42"/>
  <c r="F350" i="42"/>
  <c r="F351" i="42"/>
  <c r="F352" i="42"/>
  <c r="F353" i="42"/>
  <c r="F354" i="42"/>
  <c r="F355" i="42"/>
  <c r="F356" i="42"/>
  <c r="F357" i="42"/>
  <c r="F358" i="42"/>
  <c r="F359" i="42"/>
  <c r="F360" i="42"/>
  <c r="F361" i="42"/>
  <c r="F362" i="42"/>
  <c r="F363" i="42"/>
  <c r="F364" i="42"/>
  <c r="F365" i="42"/>
  <c r="F366" i="42"/>
  <c r="F367" i="42"/>
  <c r="F368" i="42"/>
  <c r="F369" i="42"/>
  <c r="F370" i="42"/>
  <c r="F371" i="42"/>
  <c r="F372" i="42"/>
  <c r="F373" i="42"/>
  <c r="F374" i="42"/>
  <c r="F375" i="42"/>
  <c r="F376" i="42"/>
  <c r="F377" i="42"/>
  <c r="F378" i="42"/>
  <c r="F379" i="42"/>
  <c r="F380" i="42"/>
  <c r="F381" i="42"/>
  <c r="F382" i="42"/>
  <c r="F383" i="42"/>
  <c r="F384" i="42"/>
  <c r="F385" i="42"/>
  <c r="F386" i="42"/>
  <c r="F387" i="42"/>
  <c r="F388" i="42"/>
  <c r="F389" i="42"/>
  <c r="F390" i="42"/>
  <c r="F391" i="42"/>
  <c r="F392" i="42"/>
  <c r="F393" i="42"/>
  <c r="F394" i="42"/>
  <c r="F395" i="42"/>
  <c r="F396" i="42"/>
  <c r="F397" i="42"/>
  <c r="F398" i="42"/>
  <c r="F399" i="42"/>
  <c r="F400" i="42"/>
  <c r="F401" i="42"/>
  <c r="F402" i="42"/>
  <c r="F403" i="42"/>
  <c r="F404" i="42"/>
  <c r="F405" i="42"/>
  <c r="F406" i="42"/>
  <c r="F407" i="42"/>
  <c r="F408" i="42"/>
  <c r="F409" i="42"/>
  <c r="F410" i="42"/>
  <c r="F411" i="42"/>
  <c r="F412" i="42"/>
  <c r="F413" i="42"/>
  <c r="F414" i="42"/>
  <c r="F415" i="42"/>
  <c r="F416" i="42"/>
  <c r="F417" i="42"/>
  <c r="F418" i="42"/>
  <c r="F419" i="42"/>
  <c r="F420" i="42"/>
  <c r="F421" i="42"/>
  <c r="F422" i="42"/>
  <c r="F423" i="42"/>
  <c r="F424" i="42"/>
  <c r="F425" i="42"/>
  <c r="F426" i="42"/>
  <c r="F427" i="42"/>
  <c r="F428" i="42"/>
  <c r="F429" i="42"/>
  <c r="F430" i="42"/>
  <c r="F431" i="42"/>
  <c r="F432" i="42"/>
  <c r="F433" i="42"/>
  <c r="F434" i="42"/>
  <c r="F435" i="42"/>
  <c r="F436" i="42"/>
  <c r="F437" i="42"/>
  <c r="F438" i="42"/>
  <c r="F439" i="42"/>
  <c r="F440" i="42"/>
  <c r="F441" i="42"/>
  <c r="F442" i="42"/>
  <c r="F443" i="42"/>
  <c r="F444" i="42"/>
  <c r="F445" i="42"/>
  <c r="F446" i="42"/>
  <c r="F447" i="42"/>
  <c r="F448" i="42"/>
  <c r="F449" i="42"/>
  <c r="F450" i="42"/>
  <c r="F451" i="42"/>
  <c r="F452" i="42"/>
  <c r="F453" i="42"/>
  <c r="F454" i="42"/>
  <c r="F455" i="42"/>
  <c r="F456" i="42"/>
  <c r="F457" i="42"/>
  <c r="F458" i="42"/>
  <c r="F459" i="42"/>
  <c r="F460" i="42"/>
  <c r="F461" i="42"/>
  <c r="F462" i="42"/>
  <c r="F463" i="42"/>
  <c r="F464" i="42"/>
  <c r="F465" i="42"/>
  <c r="F466" i="42"/>
  <c r="F467" i="42"/>
  <c r="F468" i="42"/>
  <c r="F469" i="42"/>
  <c r="F470" i="42"/>
  <c r="F471" i="42"/>
  <c r="F472" i="42"/>
  <c r="F473" i="42"/>
  <c r="F474" i="42"/>
  <c r="F475" i="42"/>
  <c r="F476" i="42"/>
  <c r="F477" i="42"/>
  <c r="F478" i="42"/>
  <c r="F479" i="42"/>
  <c r="F480" i="42"/>
  <c r="F481" i="42"/>
  <c r="F482" i="42"/>
  <c r="F483" i="42"/>
  <c r="F484" i="42"/>
  <c r="F485" i="42"/>
  <c r="F486" i="42"/>
  <c r="F487" i="42"/>
  <c r="F488" i="42"/>
  <c r="F489" i="42"/>
  <c r="F490" i="42"/>
  <c r="F491" i="42"/>
  <c r="F492" i="42"/>
  <c r="F493" i="42"/>
  <c r="F494" i="42"/>
  <c r="F495" i="42"/>
  <c r="F496" i="42"/>
  <c r="F497" i="42"/>
  <c r="F498" i="42"/>
  <c r="F499" i="42"/>
  <c r="F500" i="42"/>
  <c r="F501" i="42"/>
  <c r="F502" i="42"/>
  <c r="F503" i="42"/>
  <c r="F504" i="42"/>
  <c r="F505" i="42"/>
  <c r="F506" i="42"/>
  <c r="F507" i="42"/>
  <c r="F508" i="42"/>
  <c r="F509" i="42"/>
  <c r="F510" i="42"/>
  <c r="F511" i="42"/>
  <c r="F512" i="42"/>
  <c r="F513" i="42"/>
  <c r="F514" i="42"/>
  <c r="F515" i="42"/>
  <c r="F516" i="42"/>
  <c r="F517" i="42"/>
  <c r="F518" i="42"/>
  <c r="F519" i="42"/>
  <c r="F520" i="42"/>
  <c r="F521" i="42"/>
  <c r="F522" i="42"/>
  <c r="F523" i="42"/>
  <c r="F524" i="42"/>
  <c r="F525" i="42"/>
  <c r="F526" i="42"/>
  <c r="F527" i="42"/>
  <c r="F528" i="42"/>
  <c r="F529" i="42"/>
  <c r="F530" i="42"/>
  <c r="F531" i="42"/>
  <c r="F532" i="42"/>
  <c r="F533" i="42"/>
  <c r="F534" i="42"/>
  <c r="F535" i="42"/>
  <c r="F536" i="42"/>
  <c r="F537" i="42"/>
  <c r="F538" i="42"/>
  <c r="F539" i="42"/>
  <c r="F540" i="42"/>
  <c r="F541" i="42"/>
  <c r="F542" i="42"/>
  <c r="F543" i="42"/>
  <c r="F544" i="42"/>
  <c r="F545" i="42"/>
  <c r="F546" i="42"/>
  <c r="F547" i="42"/>
  <c r="F548" i="42"/>
  <c r="F549" i="42"/>
  <c r="F550" i="42"/>
  <c r="F551" i="42"/>
  <c r="F552" i="42"/>
  <c r="F553" i="42"/>
  <c r="F554" i="42"/>
  <c r="F555" i="42"/>
  <c r="F556" i="42"/>
  <c r="F557" i="42"/>
  <c r="F558" i="42"/>
  <c r="F559" i="42"/>
  <c r="F560" i="42"/>
  <c r="F561" i="42"/>
  <c r="F562" i="42"/>
  <c r="F563" i="42"/>
  <c r="F564" i="42"/>
  <c r="F565" i="42"/>
  <c r="F566" i="42"/>
  <c r="F567" i="42"/>
  <c r="F568" i="42"/>
  <c r="F569" i="42"/>
  <c r="F570" i="42"/>
  <c r="F571" i="42"/>
  <c r="F572" i="42"/>
  <c r="F573" i="42"/>
  <c r="F574" i="42"/>
  <c r="F575" i="42"/>
  <c r="F576" i="42"/>
  <c r="F577" i="42"/>
  <c r="F578" i="42"/>
  <c r="F579" i="42"/>
  <c r="F580" i="42"/>
  <c r="F581" i="42"/>
  <c r="F582" i="42"/>
  <c r="F583" i="42"/>
  <c r="F584" i="42"/>
  <c r="F585" i="42"/>
  <c r="F586" i="42"/>
  <c r="F587" i="42"/>
  <c r="F588" i="42"/>
  <c r="F589" i="42"/>
  <c r="F590" i="42"/>
  <c r="F591" i="42"/>
  <c r="F592" i="42"/>
  <c r="F593" i="42"/>
  <c r="F594" i="42"/>
  <c r="F595" i="42"/>
  <c r="F596" i="42"/>
  <c r="F597" i="42"/>
  <c r="F598" i="42"/>
  <c r="F599" i="42"/>
  <c r="F600" i="42"/>
  <c r="F601" i="42"/>
  <c r="F602" i="42"/>
  <c r="F603" i="42"/>
  <c r="F604" i="42"/>
  <c r="F605" i="42"/>
  <c r="F606" i="42"/>
  <c r="F607" i="42"/>
  <c r="F608" i="42"/>
  <c r="F609" i="42"/>
  <c r="F610" i="42"/>
  <c r="F611" i="42"/>
  <c r="F612" i="42"/>
  <c r="F613" i="42"/>
  <c r="F614" i="42"/>
  <c r="F615" i="42"/>
  <c r="F616" i="42"/>
  <c r="F617" i="42"/>
  <c r="F618" i="42"/>
  <c r="F619" i="42"/>
  <c r="F620" i="42"/>
  <c r="F621" i="42"/>
  <c r="F622" i="42"/>
  <c r="F623" i="42"/>
  <c r="F624" i="42"/>
  <c r="F625" i="42"/>
  <c r="F626" i="42"/>
  <c r="F627" i="42"/>
  <c r="F628" i="42"/>
  <c r="F629" i="42"/>
  <c r="F630" i="42"/>
  <c r="F631" i="42"/>
  <c r="F632" i="42"/>
  <c r="F633" i="42"/>
  <c r="F634" i="42"/>
  <c r="F635" i="42"/>
  <c r="F636" i="42"/>
  <c r="F637" i="42"/>
  <c r="F638" i="42"/>
  <c r="F639" i="42"/>
  <c r="F640" i="42"/>
  <c r="F641" i="42"/>
  <c r="F642" i="42"/>
  <c r="F643" i="42"/>
  <c r="F644" i="42"/>
  <c r="F645" i="42"/>
  <c r="F646" i="42"/>
  <c r="F647" i="42"/>
  <c r="F648" i="42"/>
  <c r="F649" i="42"/>
  <c r="F650" i="42"/>
  <c r="F651" i="42"/>
  <c r="F652" i="42"/>
  <c r="F653" i="42"/>
  <c r="F654" i="42"/>
  <c r="F655" i="42"/>
  <c r="F656" i="42"/>
  <c r="F657" i="42"/>
  <c r="F658" i="42"/>
  <c r="F659" i="42"/>
  <c r="F660" i="42"/>
  <c r="F661" i="42"/>
  <c r="F662" i="42"/>
  <c r="F663" i="42"/>
  <c r="F664" i="42"/>
  <c r="F665" i="42"/>
  <c r="F666" i="42"/>
  <c r="F667" i="42"/>
  <c r="F668" i="42"/>
  <c r="F669" i="42"/>
  <c r="F670" i="42"/>
  <c r="F671" i="42"/>
  <c r="F672" i="42"/>
  <c r="F673" i="42"/>
  <c r="F674" i="42"/>
  <c r="F675" i="42"/>
  <c r="F676" i="42"/>
  <c r="F677" i="42"/>
  <c r="F678" i="42"/>
  <c r="F679" i="42"/>
  <c r="F680" i="42"/>
  <c r="F681" i="42"/>
  <c r="F682" i="42"/>
  <c r="F683" i="42"/>
  <c r="F684" i="42"/>
  <c r="F685" i="42"/>
  <c r="F686" i="42"/>
  <c r="F687" i="42"/>
  <c r="F688" i="42"/>
  <c r="F689" i="42"/>
  <c r="F690" i="42"/>
  <c r="F691" i="42"/>
  <c r="F692" i="42"/>
  <c r="F693" i="42"/>
  <c r="F694" i="42"/>
  <c r="F695" i="42"/>
  <c r="F696" i="42"/>
  <c r="F697" i="42"/>
  <c r="F698" i="42"/>
  <c r="F699" i="42"/>
  <c r="F700" i="42"/>
  <c r="F701" i="42"/>
  <c r="F702" i="42"/>
  <c r="F703" i="42"/>
  <c r="F704" i="42"/>
  <c r="F705" i="42"/>
  <c r="F706" i="42"/>
  <c r="F707" i="42"/>
  <c r="F708" i="42"/>
  <c r="F709" i="42"/>
  <c r="F710" i="42"/>
  <c r="F711" i="42"/>
  <c r="F712" i="42"/>
  <c r="F713" i="42"/>
  <c r="F714" i="42"/>
  <c r="F715" i="42"/>
  <c r="F716" i="42"/>
  <c r="F717" i="42"/>
  <c r="F718" i="42"/>
  <c r="F719" i="42"/>
  <c r="F720" i="42"/>
  <c r="F721" i="42"/>
  <c r="F722" i="42"/>
  <c r="F723" i="42"/>
  <c r="F724" i="42"/>
  <c r="F725" i="42"/>
  <c r="F726" i="42"/>
  <c r="F727" i="42"/>
  <c r="F728" i="42"/>
  <c r="F729" i="42"/>
  <c r="F730" i="42"/>
  <c r="F731" i="42"/>
  <c r="F732" i="42"/>
  <c r="F733" i="42"/>
  <c r="F734" i="42"/>
  <c r="F735" i="42"/>
  <c r="F736" i="42"/>
  <c r="F737" i="42"/>
  <c r="F738" i="42"/>
  <c r="F739" i="42"/>
  <c r="F740" i="42"/>
  <c r="F741" i="42"/>
  <c r="F742" i="42"/>
  <c r="F743" i="42"/>
  <c r="F744" i="42"/>
  <c r="F745" i="42"/>
  <c r="F746" i="42"/>
  <c r="F747" i="42"/>
  <c r="F748" i="42"/>
  <c r="F749" i="42"/>
  <c r="F750" i="42"/>
  <c r="F751" i="42"/>
  <c r="F752" i="42"/>
  <c r="F753" i="42"/>
  <c r="F754" i="42"/>
  <c r="F755" i="42"/>
  <c r="F756" i="42"/>
  <c r="F757" i="42"/>
  <c r="F758" i="42"/>
  <c r="F759" i="42"/>
  <c r="F760" i="42"/>
  <c r="F761" i="42"/>
  <c r="F762" i="42"/>
  <c r="F763" i="42"/>
  <c r="F764" i="42"/>
  <c r="F765" i="42"/>
  <c r="F766" i="42"/>
  <c r="F767" i="42"/>
  <c r="F768" i="42"/>
  <c r="F769" i="42"/>
  <c r="F770" i="42"/>
  <c r="F771" i="42"/>
  <c r="F772" i="42"/>
  <c r="F773" i="42"/>
  <c r="F774" i="42"/>
  <c r="F775" i="42"/>
  <c r="F776" i="42"/>
  <c r="F777" i="42"/>
  <c r="F778" i="42"/>
  <c r="F779" i="42"/>
  <c r="F780" i="42"/>
  <c r="F781" i="42"/>
  <c r="F782" i="42"/>
  <c r="F783" i="42"/>
  <c r="F784" i="42"/>
  <c r="F785" i="42"/>
  <c r="F786" i="42"/>
  <c r="F787" i="42"/>
  <c r="F788" i="42"/>
  <c r="F789" i="42"/>
  <c r="F790" i="42"/>
  <c r="F791" i="42"/>
  <c r="F792" i="42"/>
  <c r="F793" i="42"/>
  <c r="F794" i="42"/>
  <c r="F795" i="42"/>
  <c r="F796" i="42"/>
  <c r="F797" i="42"/>
  <c r="F798" i="42"/>
  <c r="F799" i="42"/>
  <c r="F800" i="42"/>
  <c r="F801" i="42"/>
  <c r="F802" i="42"/>
  <c r="F803" i="42"/>
  <c r="F804" i="42"/>
  <c r="F805" i="42"/>
  <c r="F806" i="42"/>
  <c r="F807" i="42"/>
  <c r="F808" i="42"/>
  <c r="F809" i="42"/>
  <c r="F810" i="42"/>
  <c r="F811" i="42"/>
  <c r="F812" i="42"/>
  <c r="F813" i="42"/>
  <c r="F814" i="42"/>
  <c r="F815" i="42"/>
  <c r="F816" i="42"/>
  <c r="F817" i="42"/>
  <c r="F818" i="42"/>
  <c r="F819" i="42"/>
  <c r="F820" i="42"/>
  <c r="F821" i="42"/>
  <c r="F822" i="42"/>
  <c r="F823" i="42"/>
  <c r="F824" i="42"/>
  <c r="F825" i="42"/>
  <c r="F826" i="42"/>
  <c r="F827" i="42"/>
  <c r="F828" i="42"/>
  <c r="F829" i="42"/>
  <c r="F830" i="42"/>
  <c r="F831" i="42"/>
  <c r="F832" i="42"/>
  <c r="F833" i="42"/>
  <c r="F834" i="42"/>
  <c r="F835" i="42"/>
  <c r="F836" i="42"/>
  <c r="F837" i="42"/>
  <c r="F838" i="42"/>
  <c r="F839" i="42"/>
  <c r="F840" i="42"/>
  <c r="F841" i="42"/>
  <c r="F842" i="42"/>
  <c r="F843" i="42"/>
  <c r="F844" i="42"/>
  <c r="F845" i="42"/>
  <c r="F846" i="42"/>
  <c r="F847" i="42"/>
  <c r="F848" i="42"/>
  <c r="F849" i="42"/>
  <c r="F850" i="42"/>
  <c r="F851" i="42"/>
  <c r="F852" i="42"/>
  <c r="F853" i="42"/>
  <c r="F854" i="42"/>
  <c r="F855" i="42"/>
  <c r="F856" i="42"/>
  <c r="F857" i="42"/>
  <c r="F858" i="42"/>
  <c r="F859" i="42"/>
  <c r="F860" i="42"/>
  <c r="F861" i="42"/>
  <c r="F862" i="42"/>
  <c r="F863" i="42"/>
  <c r="F864" i="42"/>
  <c r="F865" i="42"/>
  <c r="F866" i="42"/>
  <c r="F867" i="42"/>
  <c r="F868" i="42"/>
  <c r="F869" i="42"/>
  <c r="F870" i="42"/>
  <c r="F871" i="42"/>
  <c r="F872" i="42"/>
  <c r="F873" i="42"/>
  <c r="F874" i="42"/>
  <c r="F875" i="42"/>
  <c r="F876" i="42"/>
  <c r="F877" i="42"/>
  <c r="F878" i="42"/>
  <c r="F879" i="42"/>
  <c r="F880" i="42"/>
  <c r="F881" i="42"/>
  <c r="F882" i="42"/>
  <c r="F883" i="42"/>
  <c r="F884" i="42"/>
  <c r="F885" i="42"/>
  <c r="F886" i="42"/>
  <c r="F887" i="42"/>
  <c r="F888" i="42"/>
  <c r="F889" i="42"/>
  <c r="F890" i="42"/>
  <c r="F891" i="42"/>
  <c r="F892" i="42"/>
  <c r="F893" i="42"/>
  <c r="F894" i="42"/>
  <c r="F895" i="42"/>
  <c r="F896" i="42"/>
  <c r="F897" i="42"/>
  <c r="F898" i="42"/>
  <c r="F899" i="42"/>
  <c r="F900" i="42"/>
  <c r="F901" i="42"/>
  <c r="F902" i="42"/>
  <c r="F903" i="42"/>
  <c r="F904" i="42"/>
  <c r="F905" i="42"/>
  <c r="F906" i="42"/>
  <c r="F907" i="42"/>
  <c r="F908" i="42"/>
  <c r="F909" i="42"/>
  <c r="F910" i="42"/>
  <c r="F911" i="42"/>
  <c r="F912" i="42"/>
  <c r="F913" i="42"/>
  <c r="F914" i="42"/>
  <c r="F915" i="42"/>
  <c r="F916" i="42"/>
  <c r="F917" i="42"/>
  <c r="F918" i="42"/>
  <c r="F919" i="42"/>
  <c r="F920" i="42"/>
  <c r="F921" i="42"/>
  <c r="F922" i="42"/>
  <c r="F923" i="42"/>
  <c r="F924" i="42"/>
  <c r="F925" i="42"/>
  <c r="F926" i="42"/>
  <c r="F927" i="42"/>
  <c r="F928" i="42"/>
  <c r="F929" i="42"/>
  <c r="F930" i="42"/>
  <c r="F931" i="42"/>
  <c r="F932" i="42"/>
  <c r="F933" i="42"/>
  <c r="F934" i="42"/>
  <c r="F935" i="42"/>
  <c r="F936" i="42"/>
  <c r="F937" i="42"/>
  <c r="F938" i="42"/>
  <c r="F939" i="42"/>
  <c r="F940" i="42"/>
  <c r="F941" i="42"/>
  <c r="F942" i="42"/>
  <c r="F943" i="42"/>
  <c r="F944" i="42"/>
  <c r="F945" i="42"/>
  <c r="F946" i="42"/>
  <c r="F947" i="42"/>
  <c r="F948" i="42"/>
  <c r="F949" i="42"/>
  <c r="F950" i="42"/>
  <c r="F951" i="42"/>
  <c r="F952" i="42"/>
  <c r="F953" i="42"/>
  <c r="F954" i="42"/>
  <c r="F955" i="42"/>
  <c r="F956" i="42"/>
  <c r="F957" i="42"/>
  <c r="F958" i="42"/>
  <c r="F959" i="42"/>
  <c r="F960" i="42"/>
  <c r="F961" i="42"/>
  <c r="F962" i="42"/>
  <c r="F963" i="42"/>
  <c r="F964" i="42"/>
  <c r="F965" i="42"/>
  <c r="F966" i="42"/>
  <c r="F967" i="42"/>
  <c r="F968" i="42"/>
  <c r="F969" i="42"/>
  <c r="F970" i="42"/>
  <c r="F971" i="42"/>
  <c r="F972" i="42"/>
  <c r="F973" i="42"/>
  <c r="F974" i="42"/>
  <c r="F975" i="42"/>
  <c r="F976" i="42"/>
  <c r="F977" i="42"/>
  <c r="F978" i="42"/>
  <c r="F979" i="42"/>
  <c r="F980" i="42"/>
  <c r="F981" i="42"/>
  <c r="F982" i="42"/>
  <c r="F983" i="42"/>
  <c r="F984" i="42"/>
  <c r="F985" i="42"/>
  <c r="F986" i="42"/>
  <c r="F987" i="42"/>
  <c r="F988" i="42"/>
  <c r="F989" i="42"/>
  <c r="F990" i="42"/>
  <c r="F991" i="42"/>
  <c r="F992" i="42"/>
  <c r="F993" i="42"/>
  <c r="F994" i="42"/>
  <c r="F995" i="42"/>
  <c r="F996" i="42"/>
  <c r="F997" i="42"/>
  <c r="F998" i="42"/>
  <c r="F999" i="42"/>
  <c r="F1000" i="42"/>
  <c r="F1001" i="42"/>
  <c r="F1002" i="42"/>
  <c r="F1003" i="42"/>
  <c r="F1004" i="42"/>
  <c r="F1005" i="42"/>
  <c r="F1006" i="42"/>
  <c r="F1007" i="42"/>
  <c r="F1008" i="42"/>
  <c r="F1009" i="42"/>
  <c r="F1010" i="42"/>
  <c r="F1011" i="42"/>
  <c r="F1012" i="42"/>
  <c r="F1013" i="42"/>
  <c r="F1014" i="42"/>
  <c r="F1015" i="42"/>
  <c r="F1016" i="42"/>
  <c r="F1017" i="42"/>
  <c r="F1018" i="42"/>
  <c r="F1019" i="42"/>
  <c r="F1020" i="42"/>
  <c r="F1021" i="42"/>
  <c r="F1022" i="42"/>
  <c r="F1023" i="42"/>
  <c r="F1024" i="42"/>
  <c r="F1025" i="42"/>
  <c r="F1026" i="42"/>
  <c r="F1027" i="42"/>
  <c r="F1028" i="42"/>
  <c r="F1029" i="42"/>
  <c r="F1030" i="42"/>
  <c r="F1031" i="42"/>
  <c r="F1032" i="42"/>
  <c r="F1033" i="42"/>
  <c r="F1034" i="42"/>
  <c r="F1035" i="42"/>
  <c r="F1036" i="42"/>
  <c r="F1037" i="42"/>
  <c r="F1038" i="42"/>
  <c r="F1039" i="42"/>
  <c r="F1040" i="42"/>
  <c r="F1041" i="42"/>
  <c r="F1042" i="42"/>
  <c r="F1043" i="42"/>
  <c r="F1044" i="42"/>
  <c r="F1045" i="42"/>
  <c r="F1046" i="42"/>
  <c r="F1047" i="42"/>
  <c r="F1048" i="42"/>
  <c r="F1049" i="42"/>
  <c r="F1050" i="42"/>
  <c r="F1051" i="42"/>
  <c r="F1052" i="42"/>
  <c r="F1053" i="42"/>
  <c r="F1054" i="42"/>
  <c r="F1055" i="42"/>
  <c r="F1056" i="42"/>
  <c r="F1057" i="42"/>
  <c r="F1058" i="42"/>
  <c r="F1059" i="42"/>
  <c r="F1060" i="42"/>
  <c r="F1061" i="42"/>
  <c r="F1062" i="42"/>
  <c r="F1063" i="42"/>
  <c r="F1064" i="42"/>
  <c r="F1065" i="42"/>
  <c r="F1066" i="42"/>
  <c r="F1067" i="42"/>
  <c r="F1068" i="42"/>
  <c r="F1069" i="42"/>
  <c r="F1070" i="42"/>
  <c r="F1071" i="42"/>
  <c r="F1072" i="42"/>
  <c r="F1073" i="42"/>
  <c r="F1074" i="42"/>
  <c r="F1075" i="42"/>
  <c r="F1076" i="42"/>
  <c r="F1077" i="42"/>
  <c r="F1078" i="42"/>
  <c r="F1079" i="42"/>
  <c r="F1080" i="42"/>
  <c r="F1081" i="42"/>
  <c r="F1082" i="42"/>
  <c r="F1083" i="42"/>
  <c r="F1084" i="42"/>
  <c r="F1085" i="42"/>
  <c r="F1086" i="42"/>
  <c r="F1087" i="42"/>
  <c r="F1088" i="42"/>
  <c r="F1089" i="42"/>
  <c r="F1090" i="42"/>
  <c r="F1091" i="42"/>
  <c r="F1092" i="42"/>
  <c r="F1093" i="42"/>
  <c r="F1094" i="42"/>
  <c r="F1095" i="42"/>
  <c r="F1096" i="42"/>
  <c r="F1097" i="42"/>
  <c r="F1098" i="42"/>
  <c r="F1099" i="42"/>
  <c r="F1100" i="42"/>
  <c r="F1101" i="42"/>
  <c r="F1102" i="42"/>
  <c r="F1103" i="42"/>
  <c r="F1104" i="42"/>
  <c r="F1105" i="42"/>
  <c r="F1106" i="42"/>
  <c r="F1107" i="42"/>
  <c r="F1108" i="42"/>
  <c r="F1109" i="42"/>
  <c r="F1110" i="42"/>
  <c r="F1111" i="42"/>
  <c r="F1112" i="42"/>
  <c r="F1113" i="42"/>
  <c r="F1114" i="42"/>
  <c r="F1115" i="42"/>
  <c r="F1116" i="42"/>
  <c r="F1117" i="42"/>
  <c r="F1118" i="42"/>
  <c r="F1119" i="42"/>
  <c r="F1120" i="42"/>
  <c r="F1121" i="42"/>
  <c r="F1122" i="42"/>
  <c r="F1123" i="42"/>
  <c r="F1124" i="42"/>
  <c r="F1125" i="42"/>
  <c r="F1126" i="42"/>
  <c r="F1127" i="42"/>
  <c r="F1128" i="42"/>
  <c r="F1129" i="42"/>
  <c r="F1130" i="42"/>
  <c r="F1131" i="42"/>
  <c r="F1132" i="42"/>
  <c r="F1133" i="42"/>
  <c r="F1134" i="42"/>
  <c r="F1135" i="42"/>
  <c r="F1136" i="42"/>
  <c r="F1137" i="42"/>
  <c r="F1138" i="42"/>
  <c r="F1139" i="42"/>
  <c r="F1140" i="42"/>
  <c r="F1141" i="42"/>
  <c r="F1142" i="42"/>
  <c r="F1143" i="42"/>
  <c r="F1144" i="42"/>
  <c r="F1145" i="42"/>
  <c r="F1146" i="42"/>
  <c r="F1147" i="42"/>
  <c r="F1148" i="42"/>
  <c r="F1149" i="42"/>
  <c r="F1150" i="42"/>
  <c r="F1151" i="42"/>
  <c r="F1152" i="42"/>
  <c r="F1153" i="42"/>
  <c r="F1154" i="42"/>
  <c r="F1155" i="42"/>
  <c r="F1156" i="42"/>
  <c r="F1157" i="42"/>
  <c r="F1158" i="42"/>
  <c r="F1159" i="42"/>
  <c r="F1160" i="42"/>
  <c r="F1161" i="42"/>
  <c r="F1162" i="42"/>
  <c r="F1163" i="42"/>
  <c r="F1164" i="42"/>
  <c r="F1165" i="42"/>
  <c r="F1166" i="42"/>
  <c r="F1167" i="42"/>
  <c r="F1168" i="42"/>
  <c r="F1169" i="42"/>
  <c r="F1170" i="42"/>
  <c r="F1171" i="42"/>
  <c r="F1172" i="42"/>
  <c r="F1173" i="42"/>
  <c r="F1174" i="42"/>
  <c r="F1175" i="42"/>
  <c r="F1176" i="42"/>
  <c r="F1177" i="42"/>
  <c r="F1178" i="42"/>
  <c r="F1179" i="42"/>
  <c r="F1180" i="42"/>
  <c r="F1181" i="42"/>
  <c r="F1182" i="42"/>
  <c r="F1183" i="42"/>
  <c r="F1184" i="42"/>
  <c r="F1185" i="42"/>
  <c r="F1186" i="42"/>
  <c r="F1187" i="42"/>
  <c r="F1188" i="42"/>
  <c r="F1189" i="42"/>
  <c r="F1190" i="42"/>
  <c r="F1191" i="42"/>
  <c r="F1192" i="42"/>
  <c r="F1193" i="42"/>
  <c r="F1194" i="42"/>
  <c r="F1195" i="42"/>
  <c r="F1196" i="42"/>
  <c r="F1197" i="42"/>
  <c r="F1198" i="42"/>
  <c r="F1199" i="42"/>
  <c r="F1200" i="42"/>
  <c r="F1201" i="42"/>
  <c r="F1202" i="42"/>
  <c r="F1203" i="42"/>
  <c r="F1204" i="42"/>
  <c r="F1205" i="42"/>
  <c r="F1206" i="42"/>
  <c r="F1207" i="42"/>
  <c r="F1208" i="42"/>
  <c r="F1209" i="42"/>
  <c r="F1210" i="42"/>
  <c r="F1211" i="42"/>
  <c r="F1212" i="42"/>
  <c r="F1213" i="42"/>
  <c r="F1214" i="42"/>
  <c r="F1215" i="42"/>
  <c r="F1216" i="42"/>
  <c r="F1217" i="42"/>
  <c r="F1218" i="42"/>
  <c r="F1219" i="42"/>
  <c r="F1220" i="42"/>
  <c r="F1221" i="42"/>
  <c r="F1222" i="42"/>
  <c r="F1223" i="42"/>
  <c r="F1224" i="42"/>
  <c r="F1225" i="42"/>
  <c r="F1226" i="42"/>
  <c r="F1227" i="42"/>
  <c r="F1228" i="42"/>
  <c r="F1229" i="42"/>
  <c r="F1230" i="42"/>
  <c r="F1231" i="42"/>
  <c r="F1232" i="42"/>
  <c r="F1233" i="42"/>
  <c r="F1234" i="42"/>
  <c r="F1235" i="42"/>
  <c r="F1236" i="42"/>
  <c r="F1237" i="42"/>
  <c r="F1238" i="42"/>
  <c r="F1239" i="42"/>
  <c r="F1240" i="42"/>
  <c r="F1241" i="42"/>
  <c r="F1242" i="42"/>
  <c r="F1243" i="42"/>
  <c r="F1244" i="42"/>
  <c r="F1245" i="42"/>
  <c r="F1246" i="42"/>
  <c r="F1247" i="42"/>
  <c r="F1248" i="42"/>
  <c r="F1249" i="42"/>
  <c r="F1250" i="42"/>
  <c r="F1251" i="42"/>
  <c r="F1252" i="42"/>
  <c r="F1253" i="42"/>
  <c r="F1254" i="42"/>
  <c r="F1255" i="42"/>
  <c r="F1256" i="42"/>
  <c r="F1257" i="42"/>
  <c r="F1258" i="42"/>
  <c r="F1259" i="42"/>
  <c r="F1260" i="42"/>
  <c r="F1261" i="42"/>
  <c r="F1262" i="42"/>
  <c r="F1263" i="42"/>
  <c r="F1264" i="42"/>
  <c r="F1265" i="42"/>
  <c r="F1266" i="42"/>
  <c r="F1267" i="42"/>
  <c r="F1268" i="42"/>
  <c r="F1269" i="42"/>
  <c r="F1270" i="42"/>
  <c r="F1271" i="42"/>
  <c r="F1272" i="42"/>
  <c r="F1273" i="42"/>
  <c r="F1274" i="42"/>
  <c r="F1275" i="42"/>
  <c r="F1276" i="42"/>
  <c r="F1277" i="42"/>
  <c r="F1278" i="42"/>
  <c r="F1279" i="42"/>
  <c r="F1280" i="42"/>
  <c r="F1281" i="42"/>
  <c r="F1282" i="42"/>
  <c r="F1283" i="42"/>
  <c r="F1284" i="42"/>
  <c r="F1285" i="42"/>
  <c r="F1286" i="42"/>
  <c r="F1287" i="42"/>
  <c r="F1288" i="42"/>
  <c r="F1289" i="42"/>
  <c r="F1290" i="42"/>
  <c r="F1291" i="42"/>
  <c r="F1292" i="42"/>
  <c r="F1293" i="42"/>
  <c r="F1294" i="42"/>
  <c r="F1295" i="42"/>
  <c r="F1296" i="42"/>
  <c r="F1297" i="42"/>
  <c r="F1298" i="42"/>
  <c r="F1299" i="42"/>
  <c r="F1300" i="42"/>
  <c r="F1301" i="42"/>
  <c r="F1302" i="42"/>
  <c r="F1303" i="42"/>
  <c r="F1304" i="42"/>
  <c r="F1305" i="42"/>
  <c r="F1306" i="42"/>
  <c r="F1307" i="42"/>
  <c r="F1308" i="42"/>
  <c r="F1309" i="42"/>
  <c r="F1310" i="42"/>
  <c r="F1311" i="42"/>
  <c r="F1312" i="42"/>
  <c r="F1313" i="42"/>
  <c r="F1314" i="42"/>
  <c r="F1315" i="42"/>
  <c r="F1316" i="42"/>
  <c r="F1317" i="42"/>
  <c r="F1318" i="42"/>
  <c r="F1319" i="42"/>
  <c r="F1320" i="42"/>
  <c r="F1321" i="42"/>
  <c r="F1322" i="42"/>
  <c r="F1323" i="42"/>
  <c r="F1324" i="42"/>
  <c r="F1325" i="42"/>
  <c r="F1326" i="42"/>
  <c r="F1327" i="42"/>
  <c r="F1328" i="42"/>
  <c r="F1329" i="42"/>
  <c r="F1330" i="42"/>
  <c r="F1331" i="42"/>
  <c r="F1332" i="42"/>
  <c r="F1333" i="42"/>
  <c r="F1334" i="42"/>
  <c r="F1335" i="42"/>
  <c r="F1336" i="42"/>
  <c r="F1337" i="42"/>
  <c r="F1338" i="42"/>
  <c r="F1339" i="42"/>
  <c r="F1340" i="42"/>
  <c r="F1341" i="42"/>
  <c r="F1342" i="42"/>
  <c r="F1343" i="42"/>
  <c r="F1344" i="42"/>
  <c r="F1345" i="42"/>
  <c r="F1346" i="42"/>
  <c r="F1347" i="42"/>
  <c r="F1348" i="42"/>
  <c r="F1349" i="42"/>
  <c r="F1350" i="42"/>
  <c r="F1351" i="42"/>
  <c r="F1352" i="42"/>
  <c r="F1353" i="42"/>
  <c r="F1354" i="42"/>
  <c r="F1355" i="42"/>
  <c r="F1356" i="42"/>
  <c r="F1357" i="42"/>
  <c r="F1358" i="42"/>
  <c r="F1359" i="42"/>
  <c r="F1360" i="42"/>
  <c r="F1361" i="42"/>
  <c r="F1362" i="42"/>
  <c r="F1363" i="42"/>
  <c r="F1364" i="42"/>
  <c r="F1365" i="42"/>
  <c r="F1366" i="42"/>
  <c r="F1367" i="42"/>
  <c r="F1368" i="42"/>
  <c r="F1369" i="42"/>
  <c r="F1370" i="42"/>
  <c r="F1371" i="42"/>
  <c r="F1372" i="42"/>
  <c r="F1373" i="42"/>
  <c r="F1374" i="42"/>
  <c r="F1375" i="42"/>
  <c r="F1376" i="42"/>
  <c r="F1377" i="42"/>
  <c r="F1378" i="42"/>
  <c r="F1379" i="42"/>
  <c r="F1380" i="42"/>
  <c r="F1381" i="42"/>
  <c r="F1382" i="42"/>
  <c r="F1383" i="42"/>
  <c r="F1384" i="42"/>
  <c r="F1385" i="42"/>
  <c r="F1386" i="42"/>
  <c r="F1387" i="42"/>
  <c r="F1388" i="42"/>
  <c r="F1389" i="42"/>
  <c r="F1390" i="42"/>
  <c r="F1391" i="42"/>
  <c r="F1392" i="42"/>
  <c r="F1393" i="42"/>
  <c r="F1394" i="42"/>
  <c r="F1395" i="42"/>
  <c r="F1396" i="42"/>
  <c r="F1397" i="42"/>
  <c r="F1398" i="42"/>
  <c r="F1399" i="42"/>
  <c r="F1400" i="42"/>
  <c r="F1401" i="42"/>
  <c r="F1402" i="42"/>
  <c r="F1403" i="42"/>
  <c r="F1404" i="42"/>
  <c r="F1405" i="42"/>
  <c r="F1406" i="42"/>
  <c r="F1407" i="42"/>
  <c r="F1408" i="42"/>
  <c r="F1409" i="42"/>
  <c r="F1410" i="42"/>
  <c r="F1411" i="42"/>
  <c r="F1412" i="42"/>
  <c r="F1413" i="42"/>
  <c r="F1414" i="42"/>
  <c r="F1415" i="42"/>
  <c r="F1416" i="42"/>
  <c r="F1417" i="42"/>
  <c r="F1418" i="42"/>
  <c r="F1419" i="42"/>
  <c r="F1420" i="42"/>
  <c r="F1421" i="42"/>
  <c r="F1422" i="42"/>
  <c r="F1423" i="42"/>
  <c r="F1424" i="42"/>
  <c r="F1425" i="42"/>
  <c r="F1426" i="42"/>
  <c r="F1427" i="42"/>
  <c r="F1428" i="42"/>
  <c r="F1429" i="42"/>
  <c r="F1430" i="42"/>
  <c r="F1431" i="42"/>
  <c r="F1432" i="42"/>
  <c r="F1433" i="42"/>
  <c r="F1434" i="42"/>
  <c r="F1435" i="42"/>
  <c r="F1436" i="42"/>
  <c r="F1437" i="42"/>
  <c r="F1438" i="42"/>
  <c r="F1439" i="42"/>
  <c r="F1440" i="42"/>
  <c r="F1441" i="42"/>
  <c r="F1442" i="42"/>
  <c r="F1443" i="42"/>
  <c r="F1444" i="42"/>
  <c r="F1445" i="42"/>
  <c r="F1446" i="42"/>
  <c r="F1447" i="42"/>
  <c r="F1448" i="42"/>
  <c r="F1449" i="42"/>
  <c r="F1450" i="42"/>
  <c r="F1451" i="42"/>
  <c r="F1452" i="42"/>
  <c r="F1453" i="42"/>
  <c r="F1454" i="42"/>
  <c r="F1455" i="42"/>
  <c r="F1456" i="42"/>
  <c r="F1457" i="42"/>
  <c r="F1458" i="42"/>
  <c r="F1459" i="42"/>
  <c r="F1460" i="42"/>
  <c r="F1461" i="42"/>
  <c r="F1462" i="42"/>
  <c r="F1463" i="42"/>
  <c r="F1464" i="42"/>
  <c r="F1465" i="42"/>
  <c r="F1466" i="42"/>
  <c r="F1467" i="42"/>
  <c r="F1468" i="42"/>
  <c r="F1469" i="42"/>
  <c r="F1470" i="42"/>
  <c r="F1471" i="42"/>
  <c r="F1472" i="42"/>
  <c r="F1473" i="42"/>
  <c r="F1474" i="42"/>
  <c r="F1475" i="42"/>
  <c r="F1476" i="42"/>
  <c r="F1477" i="42"/>
  <c r="F1478" i="42"/>
  <c r="F1479" i="42"/>
  <c r="F1480" i="42"/>
  <c r="F1481" i="42"/>
  <c r="F1482" i="42"/>
  <c r="F1483" i="42"/>
  <c r="F1484" i="42"/>
  <c r="F1485" i="42"/>
  <c r="F1486" i="42"/>
  <c r="F1487" i="42"/>
  <c r="F1488" i="42"/>
  <c r="F1489" i="42"/>
  <c r="F1490" i="42"/>
  <c r="F1491" i="42"/>
  <c r="F1492" i="42"/>
  <c r="F1493" i="42"/>
  <c r="F1494" i="42"/>
  <c r="F1495" i="42"/>
  <c r="F1496" i="42"/>
  <c r="F1497" i="42"/>
  <c r="F1498" i="42"/>
  <c r="F1499" i="42"/>
  <c r="F1500" i="42"/>
  <c r="F1501" i="42"/>
  <c r="F1502" i="42"/>
  <c r="F1503" i="42"/>
  <c r="F1504" i="42"/>
  <c r="F1505" i="42"/>
  <c r="F1506" i="42"/>
  <c r="F1507" i="42"/>
  <c r="F1508" i="42"/>
  <c r="F1509" i="42"/>
  <c r="F1510" i="42"/>
  <c r="F1511" i="42"/>
  <c r="F1512" i="42"/>
  <c r="F1513" i="42"/>
  <c r="F1514" i="42"/>
  <c r="F1515" i="42"/>
  <c r="F1516" i="42"/>
  <c r="F1517" i="42"/>
  <c r="F1518" i="42"/>
  <c r="F1519" i="42"/>
  <c r="F1520" i="42"/>
  <c r="F1521" i="42"/>
  <c r="F1522" i="42"/>
  <c r="F1523" i="42"/>
  <c r="F1524" i="42"/>
  <c r="F1525" i="42"/>
  <c r="F1526" i="42"/>
  <c r="F1527" i="42"/>
  <c r="F1528" i="42"/>
  <c r="F1529" i="42"/>
  <c r="F1530" i="42"/>
  <c r="F1531" i="42"/>
  <c r="F1532" i="42"/>
  <c r="F1533" i="42"/>
  <c r="F1534" i="42"/>
  <c r="F1535" i="42"/>
  <c r="F1536" i="42"/>
  <c r="F1537" i="42"/>
  <c r="F1538" i="42"/>
  <c r="F1539" i="42"/>
  <c r="F1540" i="42"/>
  <c r="F1541" i="42"/>
  <c r="F1542" i="42"/>
  <c r="F1543" i="42"/>
  <c r="F1544" i="42"/>
  <c r="F1545" i="42"/>
  <c r="F1546" i="42"/>
  <c r="F1547" i="42"/>
  <c r="F1548" i="42"/>
  <c r="F1549" i="42"/>
  <c r="F1550" i="42"/>
  <c r="F1551" i="42"/>
  <c r="F1552" i="42"/>
  <c r="F1553" i="42"/>
  <c r="F1554" i="42"/>
  <c r="F1555" i="42"/>
  <c r="F1556" i="42"/>
  <c r="F1557" i="42"/>
  <c r="F1558" i="42"/>
  <c r="F1559" i="42"/>
  <c r="F1560" i="42"/>
  <c r="F1561" i="42"/>
  <c r="F1562" i="42"/>
  <c r="F1563" i="42"/>
  <c r="F1564" i="42"/>
  <c r="F1565" i="42"/>
  <c r="F1566" i="42"/>
  <c r="F1567" i="42"/>
  <c r="F1568" i="42"/>
  <c r="F1569" i="42"/>
  <c r="F1570" i="42"/>
  <c r="F1571" i="42"/>
  <c r="F1572" i="42"/>
  <c r="F1573" i="42"/>
  <c r="F1574" i="42"/>
  <c r="F1575" i="42"/>
  <c r="F1576" i="42"/>
  <c r="F1577" i="42"/>
  <c r="F1578" i="42"/>
  <c r="F1579" i="42"/>
  <c r="F1580" i="42"/>
  <c r="F1581" i="42"/>
  <c r="F1582" i="42"/>
  <c r="F1583" i="42"/>
  <c r="F1584" i="42"/>
  <c r="F1585" i="42"/>
  <c r="F1586" i="42"/>
  <c r="F1587" i="42"/>
  <c r="F1588" i="42"/>
  <c r="F1589" i="42"/>
  <c r="F1590" i="42"/>
  <c r="F1591" i="42"/>
  <c r="F1592" i="42"/>
  <c r="F1593" i="42"/>
  <c r="F1594" i="42"/>
  <c r="F1595" i="42"/>
  <c r="F1596" i="42"/>
  <c r="F1597" i="42"/>
  <c r="F1598" i="42"/>
  <c r="F1599" i="42"/>
  <c r="F1600" i="42"/>
  <c r="F1601" i="42"/>
  <c r="F1602" i="42"/>
  <c r="F1603" i="42"/>
  <c r="F1604" i="42"/>
  <c r="F1605" i="42"/>
  <c r="F1606" i="42"/>
  <c r="F1607" i="42"/>
  <c r="F1608" i="42"/>
  <c r="F1609" i="42"/>
  <c r="F1610" i="42"/>
  <c r="F1611" i="42"/>
  <c r="F1612" i="42"/>
  <c r="F1613" i="42"/>
  <c r="F1614" i="42"/>
  <c r="F1615" i="42"/>
  <c r="F1616" i="42"/>
  <c r="F1617" i="42"/>
  <c r="F1618" i="42"/>
  <c r="F1619" i="42"/>
  <c r="F1620" i="42"/>
  <c r="F1621" i="42"/>
  <c r="F1622" i="42"/>
  <c r="F1623" i="42"/>
  <c r="F1624" i="42"/>
  <c r="F1625" i="42"/>
  <c r="F1626" i="42"/>
  <c r="F1627" i="42"/>
  <c r="F1628" i="42"/>
  <c r="F1629" i="42"/>
  <c r="F1630" i="42"/>
  <c r="F1631" i="42"/>
  <c r="F1632" i="42"/>
  <c r="F1633" i="42"/>
  <c r="F1634" i="42"/>
  <c r="F1635" i="42"/>
  <c r="F1636" i="42"/>
  <c r="F1637" i="42"/>
  <c r="F1638" i="42"/>
  <c r="F1639" i="42"/>
  <c r="F1640" i="42"/>
  <c r="F1641" i="42"/>
  <c r="F1642" i="42"/>
  <c r="F1643" i="42"/>
  <c r="F1644" i="42"/>
  <c r="F1645" i="42"/>
  <c r="F1646" i="42"/>
  <c r="F1647" i="42"/>
  <c r="F1648" i="42"/>
  <c r="F1649" i="42"/>
  <c r="F1650" i="42"/>
  <c r="F1651" i="42"/>
  <c r="F1652" i="42"/>
  <c r="F1653" i="42"/>
  <c r="F1654" i="42"/>
  <c r="F1655" i="42"/>
  <c r="F1656" i="42"/>
  <c r="F1657" i="42"/>
  <c r="F1658" i="42"/>
  <c r="F1659" i="42"/>
  <c r="F1660" i="42"/>
  <c r="F1661" i="42"/>
  <c r="F1662" i="42"/>
  <c r="F1663" i="42"/>
  <c r="F1664" i="42"/>
  <c r="F1665" i="42"/>
  <c r="F1666" i="42"/>
  <c r="F1667" i="42"/>
  <c r="F1668" i="42"/>
  <c r="F1669" i="42"/>
  <c r="F1670" i="42"/>
  <c r="F1671" i="42"/>
  <c r="F1672" i="42"/>
  <c r="F1673" i="42"/>
  <c r="F1674" i="42"/>
  <c r="F1675" i="42"/>
  <c r="F1676" i="42"/>
  <c r="F1677" i="42"/>
  <c r="F1678" i="42"/>
  <c r="F1679" i="42"/>
  <c r="F1680" i="42"/>
  <c r="F1681" i="42"/>
  <c r="F1682" i="42"/>
  <c r="F1683" i="42"/>
  <c r="F1684" i="42"/>
  <c r="F1685" i="42"/>
  <c r="F1686" i="42"/>
  <c r="F1687" i="42"/>
  <c r="F1688" i="42"/>
  <c r="F1689" i="42"/>
  <c r="F1690" i="42"/>
  <c r="F1691" i="42"/>
  <c r="F1692" i="42"/>
  <c r="F1693" i="42"/>
  <c r="F1694" i="42"/>
  <c r="F1695" i="42"/>
  <c r="F1696" i="42"/>
  <c r="F1697" i="42"/>
  <c r="F1698" i="42"/>
  <c r="F1699" i="42"/>
  <c r="F1700" i="42"/>
  <c r="F1701" i="42"/>
  <c r="F1702" i="42"/>
  <c r="F1703" i="42"/>
  <c r="F1704" i="42"/>
  <c r="F1705" i="42"/>
  <c r="F1706" i="42"/>
  <c r="F1707" i="42"/>
  <c r="F1708" i="42"/>
  <c r="F1709" i="42"/>
  <c r="F1710" i="42"/>
  <c r="F1711" i="42"/>
  <c r="F1712" i="42"/>
  <c r="F1713" i="42"/>
  <c r="F1714" i="42"/>
  <c r="F1715" i="42"/>
  <c r="F1716" i="42"/>
  <c r="F1717" i="42"/>
  <c r="F1718" i="42"/>
  <c r="F1719" i="42"/>
  <c r="F1720" i="42"/>
  <c r="F1721" i="42"/>
  <c r="F1722" i="42"/>
  <c r="F1723" i="42"/>
  <c r="F1724" i="42"/>
  <c r="F1725" i="42"/>
  <c r="F1726" i="42"/>
  <c r="F1727" i="42"/>
  <c r="F1728" i="42"/>
  <c r="F1729" i="42"/>
  <c r="F1730" i="42"/>
  <c r="F1731" i="42"/>
  <c r="F1732" i="42"/>
  <c r="F1733" i="42"/>
  <c r="F1734" i="42"/>
  <c r="F1735" i="42"/>
  <c r="F1736" i="42"/>
  <c r="F1737" i="42"/>
  <c r="F1738" i="42"/>
  <c r="F1739" i="42"/>
  <c r="F1740" i="42"/>
  <c r="F1741" i="42"/>
  <c r="F1742" i="42"/>
  <c r="F1743" i="42"/>
  <c r="F1744" i="42"/>
  <c r="F1745" i="42"/>
  <c r="F1746" i="42"/>
  <c r="F1747" i="42"/>
  <c r="F1748" i="42"/>
  <c r="F1749" i="42"/>
  <c r="F1750" i="42"/>
  <c r="F1751" i="42"/>
  <c r="F1752" i="42"/>
  <c r="F1753" i="42"/>
  <c r="F1754" i="42"/>
  <c r="F1755" i="42"/>
  <c r="F1756" i="42"/>
  <c r="F1757" i="42"/>
  <c r="F1758" i="42"/>
  <c r="F1759" i="42"/>
  <c r="F1760" i="42"/>
  <c r="F1761" i="42"/>
  <c r="F1762" i="42"/>
  <c r="F1763" i="42"/>
  <c r="F1764" i="42"/>
  <c r="F1765" i="42"/>
  <c r="F1766" i="42"/>
  <c r="F1767" i="42"/>
  <c r="F1768" i="42"/>
  <c r="F1769" i="42"/>
  <c r="F1770" i="42"/>
  <c r="F1771" i="42"/>
  <c r="F1772" i="42"/>
  <c r="F1773" i="42"/>
  <c r="F1774" i="42"/>
  <c r="F1775" i="42"/>
  <c r="F1776" i="42"/>
  <c r="F1777" i="42"/>
  <c r="F1778" i="42"/>
  <c r="F1779" i="42"/>
  <c r="F1780" i="42"/>
  <c r="F1781" i="42"/>
  <c r="F1782" i="42"/>
  <c r="F1783" i="42"/>
  <c r="F1784" i="42"/>
  <c r="F1785" i="42"/>
  <c r="F1786" i="42"/>
  <c r="F1787" i="42"/>
  <c r="F1788" i="42"/>
  <c r="F1789" i="42"/>
  <c r="F1790" i="42"/>
  <c r="F1791" i="42"/>
  <c r="F1792" i="42"/>
  <c r="F1793" i="42"/>
  <c r="F1794" i="42"/>
  <c r="F1795" i="42"/>
  <c r="F1796" i="42"/>
  <c r="F1797" i="42"/>
  <c r="F1798" i="42"/>
  <c r="F1799" i="42"/>
  <c r="F1800" i="42"/>
  <c r="F1801" i="42"/>
  <c r="F1802" i="42"/>
  <c r="F1803" i="42"/>
  <c r="F1804" i="42"/>
  <c r="F1805" i="42"/>
  <c r="F1806" i="42"/>
  <c r="F1807" i="42"/>
  <c r="F1808" i="42"/>
  <c r="F1809" i="42"/>
  <c r="F1810" i="42"/>
  <c r="F1811" i="42"/>
  <c r="F1812" i="42"/>
  <c r="F1813" i="42"/>
  <c r="F1814" i="42"/>
  <c r="F1815" i="42"/>
  <c r="F1816" i="42"/>
  <c r="F1817" i="42"/>
  <c r="F1818" i="42"/>
  <c r="F1819" i="42"/>
  <c r="F1820" i="42"/>
  <c r="F1821" i="42"/>
  <c r="F1822" i="42"/>
  <c r="F1823" i="42"/>
  <c r="F1824" i="42"/>
  <c r="F1825" i="42"/>
  <c r="F1826" i="42"/>
  <c r="F1827" i="42"/>
  <c r="F1828" i="42"/>
  <c r="F1829" i="42"/>
  <c r="F1830" i="42"/>
  <c r="F1831" i="42"/>
  <c r="F1832" i="42"/>
  <c r="F1833" i="42"/>
  <c r="F1834" i="42"/>
  <c r="F1835" i="42"/>
  <c r="F1836" i="42"/>
  <c r="F1837" i="42"/>
  <c r="F1838" i="42"/>
  <c r="F1839" i="42"/>
  <c r="F1840" i="42"/>
  <c r="F1841" i="42"/>
  <c r="F1842" i="42"/>
  <c r="F1843" i="42"/>
  <c r="F1844" i="42"/>
  <c r="F1845" i="42"/>
  <c r="F1846" i="42"/>
  <c r="F1847" i="42"/>
  <c r="F1848" i="42"/>
  <c r="F1849" i="42"/>
  <c r="F1850" i="42"/>
  <c r="F1851" i="42"/>
  <c r="F1852" i="42"/>
  <c r="F1853" i="42"/>
  <c r="F1854" i="42"/>
  <c r="F1855" i="42"/>
  <c r="F1856" i="42"/>
  <c r="F1857" i="42"/>
  <c r="F1858" i="42"/>
  <c r="F1859" i="42"/>
  <c r="F1860" i="42"/>
  <c r="F1861" i="42"/>
  <c r="F1862" i="42"/>
  <c r="F1863" i="42"/>
  <c r="F1864" i="42"/>
  <c r="F1865" i="42"/>
  <c r="F1866" i="42"/>
  <c r="F1867" i="42"/>
  <c r="F1868" i="42"/>
  <c r="F1869" i="42"/>
  <c r="F1870" i="42"/>
  <c r="F1871" i="42"/>
  <c r="F1872" i="42"/>
  <c r="F1873" i="42"/>
  <c r="F1874" i="42"/>
  <c r="F1875" i="42"/>
  <c r="F1876" i="42"/>
  <c r="F1877" i="42"/>
  <c r="F1878" i="42"/>
  <c r="F1879" i="42"/>
  <c r="F1880" i="42"/>
  <c r="F1881" i="42"/>
  <c r="F1882" i="42"/>
  <c r="F1883" i="42"/>
  <c r="F1884" i="42"/>
  <c r="F1885" i="42"/>
  <c r="F1886" i="42"/>
  <c r="F1887" i="42"/>
  <c r="F1888" i="42"/>
  <c r="F1889" i="42"/>
  <c r="F1890" i="42"/>
  <c r="F1891" i="42"/>
  <c r="F1892" i="42"/>
  <c r="F1893" i="42"/>
  <c r="F1894" i="42"/>
  <c r="F1895" i="42"/>
  <c r="F1896" i="42"/>
  <c r="F1897" i="42"/>
  <c r="F1898" i="42"/>
  <c r="F1899" i="42"/>
  <c r="F1900" i="42"/>
  <c r="F1901" i="42"/>
  <c r="F1902" i="42"/>
  <c r="F1903" i="42"/>
  <c r="F1904" i="42"/>
  <c r="F1905" i="42"/>
  <c r="F1906" i="42"/>
  <c r="F1907" i="42"/>
  <c r="F1908" i="42"/>
  <c r="F1909" i="42"/>
  <c r="F1910" i="42"/>
  <c r="F1911" i="42"/>
  <c r="F1912" i="42"/>
  <c r="F1913" i="42"/>
  <c r="F1914" i="42"/>
  <c r="F1915" i="42"/>
  <c r="F1916" i="42"/>
  <c r="F1917" i="42"/>
  <c r="F1918" i="42"/>
  <c r="F1919" i="42"/>
  <c r="F1920" i="42"/>
  <c r="F1921" i="42"/>
  <c r="F1922" i="42"/>
  <c r="F1923" i="42"/>
  <c r="F1924" i="42"/>
  <c r="F1925" i="42"/>
  <c r="F1926" i="42"/>
  <c r="F1927" i="42"/>
  <c r="F1928" i="42"/>
  <c r="F1929" i="42"/>
  <c r="F1930" i="42"/>
  <c r="F1931" i="42"/>
  <c r="F1932" i="42"/>
  <c r="F1933" i="42"/>
  <c r="F1934" i="42"/>
  <c r="F1935" i="42"/>
  <c r="F1936" i="42"/>
  <c r="F1937" i="42"/>
  <c r="F1938" i="42"/>
  <c r="F1939" i="42"/>
  <c r="F1940" i="42"/>
  <c r="F1941" i="42"/>
  <c r="F1942" i="42"/>
  <c r="F1943" i="42"/>
  <c r="F1944" i="42"/>
  <c r="F1945" i="42"/>
  <c r="F1946" i="42"/>
  <c r="F1947" i="42"/>
  <c r="F1948" i="42"/>
  <c r="F1949" i="42"/>
  <c r="F1950" i="42"/>
  <c r="F1951" i="42"/>
  <c r="F1952" i="42"/>
  <c r="F1953" i="42"/>
  <c r="F1954" i="42"/>
  <c r="F1955" i="42"/>
  <c r="F1956" i="42"/>
  <c r="F1957" i="42"/>
  <c r="F1958" i="42"/>
  <c r="F1959" i="42"/>
  <c r="F1960" i="42"/>
  <c r="F1961" i="42"/>
  <c r="F1962" i="42"/>
  <c r="F1963" i="42"/>
  <c r="F1964" i="42"/>
  <c r="F1965" i="42"/>
  <c r="F1966" i="42"/>
  <c r="F1967" i="42"/>
  <c r="F1968" i="42"/>
  <c r="F1969" i="42"/>
  <c r="F1970" i="42"/>
  <c r="F1971" i="42"/>
  <c r="F1972" i="42"/>
  <c r="F1973" i="42"/>
  <c r="F1974" i="42"/>
  <c r="F1975" i="42"/>
  <c r="F1976" i="42"/>
  <c r="F1977" i="42"/>
  <c r="F1978" i="42"/>
  <c r="F1979" i="42"/>
  <c r="F1980" i="42"/>
  <c r="F1981" i="42"/>
  <c r="F1982" i="42"/>
  <c r="F1983" i="42"/>
  <c r="F1984" i="42"/>
  <c r="F1985" i="42"/>
  <c r="F1986" i="42"/>
  <c r="F1987" i="42"/>
  <c r="F1988" i="42"/>
  <c r="F1989" i="42"/>
  <c r="F1990" i="42"/>
  <c r="F1991" i="42"/>
  <c r="F1992" i="42"/>
  <c r="F1993" i="42"/>
  <c r="F1994" i="42"/>
  <c r="F1995" i="42"/>
  <c r="F1996" i="42"/>
  <c r="F1997" i="42"/>
  <c r="F1998" i="42"/>
  <c r="F1999" i="42"/>
  <c r="F2000" i="42"/>
  <c r="F2001" i="42"/>
  <c r="F2002" i="42"/>
  <c r="F2003" i="42"/>
  <c r="F2004" i="42"/>
  <c r="F2005" i="42"/>
  <c r="F2006" i="42"/>
  <c r="F2007" i="42"/>
  <c r="F2008" i="42"/>
  <c r="F2009" i="42"/>
  <c r="F2010" i="42"/>
  <c r="F2011" i="42"/>
  <c r="F2012" i="42"/>
  <c r="F2013" i="42"/>
  <c r="F2014" i="42"/>
  <c r="F2015" i="42"/>
  <c r="F2016" i="42"/>
  <c r="F2017" i="42"/>
  <c r="F2018" i="42"/>
  <c r="F2019" i="42"/>
  <c r="F2020" i="42"/>
  <c r="F2021" i="42"/>
  <c r="F2022" i="42"/>
  <c r="F2023" i="42"/>
  <c r="F2024" i="42"/>
  <c r="F2025" i="42"/>
  <c r="F2026" i="42"/>
  <c r="F2027" i="42"/>
  <c r="F2028" i="42"/>
  <c r="F2029" i="42"/>
  <c r="F2030" i="42"/>
  <c r="F2031" i="42"/>
  <c r="F2032" i="42"/>
  <c r="F2033" i="42"/>
  <c r="F2034" i="42"/>
  <c r="F2035" i="42"/>
  <c r="F2036" i="42"/>
  <c r="F2037" i="42"/>
  <c r="F2038" i="42"/>
  <c r="F2039" i="42"/>
  <c r="F2040" i="42"/>
  <c r="F2041" i="42"/>
  <c r="F2042" i="42"/>
  <c r="F2043" i="42"/>
  <c r="F2044" i="42"/>
  <c r="F2045" i="42"/>
  <c r="F2046" i="42"/>
  <c r="F2047" i="42"/>
  <c r="F2048" i="42"/>
  <c r="F2049" i="42"/>
  <c r="F2050" i="42"/>
  <c r="F2051" i="42"/>
  <c r="F2052" i="42"/>
  <c r="F2053" i="42"/>
  <c r="F2054" i="42"/>
  <c r="F2055" i="42"/>
  <c r="F2056" i="42"/>
  <c r="F2057" i="42"/>
  <c r="F2058" i="42"/>
  <c r="F2059" i="42"/>
  <c r="F2060" i="42"/>
  <c r="F2061" i="42"/>
  <c r="F2062" i="42"/>
  <c r="F2063" i="42"/>
  <c r="F2064" i="42"/>
  <c r="F2065" i="42"/>
  <c r="F2066" i="42"/>
  <c r="F2067" i="42"/>
  <c r="F2068" i="42"/>
  <c r="F2069" i="42"/>
  <c r="F2070" i="42"/>
  <c r="F2071" i="42"/>
  <c r="F2072" i="42"/>
  <c r="F2073" i="42"/>
  <c r="F2074" i="42"/>
  <c r="F2075" i="42"/>
  <c r="F2076" i="42"/>
  <c r="F2077" i="42"/>
  <c r="F2078" i="42"/>
  <c r="F2079" i="42"/>
  <c r="F2080" i="42"/>
  <c r="F2081" i="42"/>
  <c r="F2082" i="42"/>
  <c r="F2083" i="42"/>
  <c r="F2084" i="42"/>
  <c r="F2085" i="42"/>
  <c r="F2086" i="42"/>
  <c r="F2087" i="42"/>
  <c r="F2088" i="42"/>
  <c r="F2089" i="42"/>
  <c r="F2090" i="42"/>
  <c r="F2091" i="42"/>
  <c r="F2092" i="42"/>
  <c r="F2093" i="42"/>
  <c r="F2094" i="42"/>
  <c r="F2095" i="42"/>
  <c r="F2096" i="42"/>
  <c r="F2097" i="42"/>
  <c r="F2098" i="42"/>
  <c r="F2099" i="42"/>
  <c r="F2100" i="42"/>
  <c r="F2101" i="42"/>
  <c r="F2102" i="42"/>
  <c r="F2103" i="42"/>
  <c r="F2104" i="42"/>
  <c r="F2105" i="42"/>
  <c r="F2106" i="42"/>
  <c r="F2107" i="42"/>
  <c r="F2108" i="42"/>
  <c r="F2109" i="42"/>
  <c r="F2110" i="42"/>
  <c r="F2111" i="42"/>
  <c r="F2112" i="42"/>
  <c r="F2113" i="42"/>
  <c r="F2114" i="42"/>
  <c r="F2115" i="42"/>
  <c r="F2116" i="42"/>
  <c r="F2117" i="42"/>
  <c r="F2118" i="42"/>
  <c r="F2119" i="42"/>
  <c r="F2120" i="42"/>
  <c r="F2121" i="42"/>
  <c r="F2122" i="42"/>
  <c r="F2123" i="42"/>
  <c r="F2124" i="42"/>
  <c r="F2125" i="42"/>
  <c r="F2126" i="42"/>
  <c r="F2127" i="42"/>
  <c r="F2128" i="42"/>
  <c r="F2129" i="42"/>
  <c r="F2130" i="42"/>
  <c r="F2131" i="42"/>
  <c r="F2132" i="42"/>
  <c r="F2133" i="42"/>
  <c r="F2134" i="42"/>
  <c r="F2135" i="42"/>
  <c r="F2136" i="42"/>
  <c r="F2137" i="42"/>
  <c r="F2138" i="42"/>
  <c r="F2139" i="42"/>
  <c r="F2140" i="42"/>
  <c r="F2141" i="42"/>
  <c r="F2142" i="42"/>
  <c r="F2143" i="42"/>
  <c r="F2144" i="42"/>
  <c r="F2145" i="42"/>
  <c r="F2146" i="42"/>
  <c r="F2147" i="42"/>
  <c r="F2148" i="42"/>
  <c r="F2149" i="42"/>
  <c r="F2150" i="42"/>
  <c r="F2151" i="42"/>
  <c r="F2152" i="42"/>
  <c r="F2153" i="42"/>
  <c r="F2154" i="42"/>
  <c r="F2155" i="42"/>
  <c r="F2156" i="42"/>
  <c r="F2157" i="42"/>
  <c r="F2158" i="42"/>
  <c r="F2159" i="42"/>
  <c r="F2160" i="42"/>
  <c r="F2161" i="42"/>
  <c r="F2162" i="42"/>
  <c r="F2163" i="42"/>
  <c r="F2164" i="42"/>
  <c r="F2165" i="42"/>
  <c r="F2166" i="42"/>
  <c r="F2167" i="42"/>
  <c r="F2168" i="42"/>
  <c r="F2169" i="42"/>
  <c r="F2170" i="42"/>
  <c r="F2171" i="42"/>
  <c r="F2172" i="42"/>
  <c r="F2173" i="42"/>
  <c r="F2174" i="42"/>
  <c r="F2175" i="42"/>
  <c r="F2176" i="42"/>
  <c r="F2177" i="42"/>
  <c r="F2178" i="42"/>
  <c r="F2179" i="42"/>
  <c r="F2180" i="42"/>
  <c r="F2181" i="42"/>
  <c r="F2182" i="42"/>
  <c r="F2183" i="42"/>
  <c r="F2184" i="42"/>
  <c r="F2185" i="42"/>
  <c r="F2186" i="42"/>
  <c r="F2187" i="42"/>
  <c r="F2188" i="42"/>
  <c r="F2189" i="42"/>
  <c r="F2190" i="42"/>
  <c r="F2191" i="42"/>
  <c r="F2192" i="42"/>
  <c r="F2193" i="42"/>
  <c r="F2194" i="42"/>
  <c r="F2195" i="42"/>
  <c r="F2196" i="42"/>
  <c r="F2197" i="42"/>
  <c r="F2198" i="42"/>
  <c r="F2199" i="42"/>
  <c r="F2200" i="42"/>
  <c r="F2201" i="42"/>
  <c r="F2202" i="42"/>
  <c r="F2203" i="42"/>
  <c r="F2204" i="42"/>
  <c r="F2205" i="42"/>
  <c r="F2206" i="42"/>
  <c r="F2207" i="42"/>
  <c r="F2208" i="42"/>
  <c r="F2209" i="42"/>
  <c r="F2210" i="42"/>
  <c r="F2211" i="42"/>
  <c r="F2212" i="42"/>
  <c r="F2213" i="42"/>
  <c r="F2214" i="42"/>
  <c r="F2215" i="42"/>
  <c r="F2216" i="42"/>
  <c r="F2217" i="42"/>
  <c r="F2218" i="42"/>
  <c r="F2219" i="42"/>
  <c r="F2220" i="42"/>
  <c r="F2221" i="42"/>
  <c r="F2222" i="42"/>
  <c r="F2223" i="42"/>
  <c r="F2224" i="42"/>
  <c r="F2225" i="42"/>
  <c r="F2226" i="42"/>
  <c r="F2227" i="42"/>
  <c r="F2228" i="42"/>
  <c r="F2229" i="42"/>
  <c r="F2230" i="42"/>
  <c r="F2231" i="42"/>
  <c r="F2232" i="42"/>
  <c r="F2233" i="42"/>
  <c r="F2234" i="42"/>
  <c r="F2235" i="42"/>
  <c r="F2236" i="42"/>
  <c r="F2237" i="42"/>
  <c r="F2238" i="42"/>
  <c r="F2239" i="42"/>
  <c r="F2240" i="42"/>
  <c r="F2241" i="42"/>
  <c r="F2242" i="42"/>
  <c r="F2243" i="42"/>
  <c r="F2244" i="42"/>
  <c r="F2245" i="42"/>
  <c r="F2246" i="42"/>
  <c r="F2247" i="42"/>
  <c r="F2248" i="42"/>
  <c r="F2249" i="42"/>
  <c r="F2250" i="42"/>
  <c r="F2251" i="42"/>
  <c r="F2252" i="42"/>
  <c r="F2253" i="42"/>
  <c r="F2254" i="42"/>
  <c r="F2255" i="42"/>
  <c r="F2256" i="42"/>
  <c r="F2257" i="42"/>
  <c r="F2258" i="42"/>
  <c r="F2259" i="42"/>
  <c r="F2260" i="42"/>
  <c r="F2261" i="42"/>
  <c r="F2262" i="42"/>
  <c r="F2263" i="42"/>
  <c r="F2264" i="42"/>
  <c r="F2265" i="42"/>
  <c r="F2266" i="42"/>
  <c r="F2267" i="42"/>
  <c r="F2268" i="42"/>
  <c r="F2269" i="42"/>
  <c r="F2270" i="42"/>
  <c r="F2271" i="42"/>
  <c r="F2272" i="42"/>
  <c r="F2273" i="42"/>
  <c r="F2274" i="42"/>
  <c r="F2275" i="42"/>
  <c r="F2276" i="42"/>
  <c r="F2277" i="42"/>
  <c r="F2278" i="42"/>
  <c r="F2279" i="42"/>
  <c r="F2280" i="42"/>
  <c r="F2281" i="42"/>
  <c r="F2282" i="42"/>
  <c r="F2283" i="42"/>
  <c r="F2284" i="42"/>
  <c r="F2285" i="42"/>
  <c r="F2286" i="42"/>
  <c r="F2287" i="42"/>
  <c r="F2288" i="42"/>
  <c r="F2289" i="42"/>
  <c r="F2290" i="42"/>
  <c r="F2291" i="42"/>
  <c r="F2292" i="42"/>
  <c r="F2293" i="42"/>
  <c r="F2294" i="42"/>
  <c r="F2295" i="42"/>
  <c r="F2296" i="42"/>
  <c r="F2297" i="42"/>
  <c r="F2298" i="42"/>
  <c r="F2299" i="42"/>
  <c r="F2300" i="42"/>
  <c r="F2301" i="42"/>
  <c r="F2302" i="42"/>
  <c r="F2303" i="42"/>
  <c r="F2304" i="42"/>
  <c r="F2305" i="42"/>
  <c r="F2306" i="42"/>
  <c r="F2307" i="42"/>
  <c r="F2308" i="42"/>
  <c r="F2309" i="42"/>
  <c r="F2310" i="42"/>
  <c r="F2311" i="42"/>
  <c r="F2312" i="42"/>
  <c r="F2313" i="42"/>
  <c r="F2314" i="42"/>
  <c r="F2315" i="42"/>
  <c r="F2316" i="42"/>
  <c r="F2317" i="42"/>
  <c r="F2318" i="42"/>
  <c r="F2319" i="42"/>
  <c r="F2320" i="42"/>
  <c r="F2321" i="42"/>
  <c r="F2322" i="42"/>
  <c r="F2323" i="42"/>
  <c r="F2324" i="42"/>
  <c r="F2325" i="42"/>
  <c r="F2326" i="42"/>
  <c r="F2327" i="42"/>
  <c r="F2328" i="42"/>
  <c r="F2329" i="42"/>
  <c r="F2330" i="42"/>
  <c r="F2331" i="42"/>
  <c r="F2332" i="42"/>
  <c r="F2333" i="42"/>
  <c r="F2334" i="42"/>
  <c r="F2335" i="42"/>
  <c r="F2336" i="42"/>
  <c r="F2337" i="42"/>
  <c r="F2338" i="42"/>
  <c r="F2339" i="42"/>
  <c r="F2340" i="42"/>
  <c r="F2341" i="42"/>
  <c r="F2342" i="42"/>
  <c r="F2343" i="42"/>
  <c r="F2344" i="42"/>
  <c r="F2345" i="42"/>
  <c r="F2346" i="42"/>
  <c r="F2347" i="42"/>
  <c r="F2348" i="42"/>
  <c r="F2349" i="42"/>
  <c r="F2350" i="42"/>
  <c r="F2351" i="42"/>
  <c r="F2352" i="42"/>
  <c r="F2353" i="42"/>
  <c r="F2354" i="42"/>
  <c r="F2355" i="42"/>
  <c r="F2356" i="42"/>
  <c r="F2357" i="42"/>
  <c r="F2358" i="42"/>
  <c r="F2359" i="42"/>
  <c r="F2360" i="42"/>
  <c r="F2361" i="42"/>
  <c r="F2362" i="42"/>
  <c r="F2363" i="42"/>
  <c r="F2364" i="42"/>
  <c r="F2365" i="42"/>
  <c r="F2366" i="42"/>
  <c r="F2367" i="42"/>
  <c r="F2368" i="42"/>
  <c r="F2369" i="42"/>
  <c r="F2370" i="42"/>
  <c r="F2371" i="42"/>
  <c r="F2372" i="42"/>
  <c r="F2373" i="42"/>
  <c r="F2374" i="42"/>
  <c r="F2375" i="42"/>
  <c r="F2376" i="42"/>
  <c r="F2377" i="42"/>
  <c r="F2378" i="42"/>
  <c r="F2379" i="42"/>
  <c r="F2380" i="42"/>
  <c r="F2381" i="42"/>
  <c r="F2382" i="42"/>
  <c r="F2383" i="42"/>
  <c r="F2384" i="42"/>
  <c r="F2385" i="42"/>
  <c r="F2386" i="42"/>
  <c r="F2387" i="42"/>
  <c r="F2388" i="42"/>
  <c r="F2389" i="42"/>
  <c r="F2390" i="42"/>
  <c r="F2391" i="42"/>
  <c r="F2392" i="42"/>
  <c r="F2393" i="42"/>
  <c r="F2394" i="42"/>
  <c r="F2395" i="42"/>
  <c r="F2396" i="42"/>
  <c r="F2397" i="42"/>
  <c r="F2398" i="42"/>
  <c r="F2399" i="42"/>
  <c r="F2400" i="42"/>
  <c r="F2401" i="42"/>
  <c r="F2402" i="42"/>
  <c r="F2403" i="42"/>
  <c r="F2404" i="42"/>
  <c r="F2405" i="42"/>
  <c r="F2406" i="42"/>
  <c r="F2407" i="42"/>
  <c r="F2408" i="42"/>
  <c r="F2409" i="42"/>
  <c r="F2410" i="42"/>
  <c r="F2411" i="42"/>
  <c r="F2412" i="42"/>
  <c r="F2413" i="42"/>
  <c r="F2414" i="42"/>
  <c r="F2415" i="42"/>
  <c r="F2416" i="42"/>
  <c r="F2417" i="42"/>
  <c r="F2418" i="42"/>
  <c r="F2419" i="42"/>
  <c r="F2420" i="42"/>
  <c r="F2421" i="42"/>
  <c r="F2422" i="42"/>
  <c r="F2423" i="42"/>
  <c r="F2424" i="42"/>
  <c r="F2425" i="42"/>
  <c r="F2426" i="42"/>
  <c r="F2427" i="42"/>
  <c r="F2428" i="42"/>
  <c r="F2429" i="42"/>
  <c r="F2430" i="42"/>
  <c r="F2431" i="42"/>
  <c r="F2432" i="42"/>
  <c r="F2433" i="42"/>
  <c r="F2434" i="42"/>
  <c r="F2435" i="42"/>
  <c r="F2436" i="42"/>
  <c r="F2496" i="42"/>
  <c r="F2497" i="42"/>
  <c r="F2498" i="42"/>
  <c r="F2499" i="42"/>
  <c r="F2500" i="42"/>
  <c r="F2501" i="42"/>
  <c r="F2502" i="42"/>
  <c r="F2503" i="42"/>
  <c r="F2504" i="42"/>
  <c r="F2505" i="42"/>
  <c r="F2506" i="42"/>
  <c r="F2507" i="42"/>
  <c r="F2508" i="42"/>
  <c r="F2509" i="42"/>
  <c r="F2510" i="42"/>
  <c r="F2511" i="42"/>
  <c r="F2512" i="42"/>
  <c r="F2513" i="42"/>
  <c r="F2514" i="42"/>
  <c r="F2515" i="42"/>
  <c r="F2516" i="42"/>
  <c r="F2517" i="42"/>
  <c r="F2518" i="42"/>
  <c r="F2519" i="42"/>
  <c r="F2520" i="42"/>
  <c r="F2521" i="42"/>
  <c r="F2522" i="42"/>
  <c r="F2523" i="42"/>
  <c r="F7" i="42"/>
  <c r="C8" i="42"/>
  <c r="C9" i="42"/>
  <c r="C10" i="42"/>
  <c r="C11" i="42"/>
  <c r="C12" i="42"/>
  <c r="C13" i="42"/>
  <c r="C14" i="42"/>
  <c r="C15" i="42"/>
  <c r="C16" i="42"/>
  <c r="C17" i="42"/>
  <c r="C18" i="42"/>
  <c r="C19" i="42"/>
  <c r="C20" i="42"/>
  <c r="C21" i="42"/>
  <c r="C22" i="42"/>
  <c r="C23" i="42"/>
  <c r="C24" i="42"/>
  <c r="C25" i="42"/>
  <c r="C26" i="42"/>
  <c r="C27" i="42"/>
  <c r="C28" i="42"/>
  <c r="C29" i="42"/>
  <c r="C30" i="42"/>
  <c r="C31" i="42"/>
  <c r="C32" i="42"/>
  <c r="C33" i="42"/>
  <c r="C34" i="42"/>
  <c r="C35" i="42"/>
  <c r="C36" i="42"/>
  <c r="C37" i="42"/>
  <c r="C38" i="42"/>
  <c r="C39" i="42"/>
  <c r="C40" i="42"/>
  <c r="C41" i="42"/>
  <c r="C42" i="42"/>
  <c r="C43" i="42"/>
  <c r="C44" i="42"/>
  <c r="C45" i="42"/>
  <c r="C46" i="42"/>
  <c r="C47" i="42"/>
  <c r="C48" i="42"/>
  <c r="C49" i="42"/>
  <c r="C50" i="42"/>
  <c r="C51" i="42"/>
  <c r="C52" i="42"/>
  <c r="C53" i="42"/>
  <c r="C54" i="42"/>
  <c r="C55" i="42"/>
  <c r="C56" i="42"/>
  <c r="C57" i="42"/>
  <c r="C58" i="42"/>
  <c r="C59" i="42"/>
  <c r="C60" i="42"/>
  <c r="C61" i="42"/>
  <c r="C62" i="42"/>
  <c r="C63" i="42"/>
  <c r="C64" i="42"/>
  <c r="C65" i="42"/>
  <c r="C66" i="42"/>
  <c r="C67" i="42"/>
  <c r="C68" i="42"/>
  <c r="C69" i="42"/>
  <c r="C70" i="42"/>
  <c r="C71" i="42"/>
  <c r="C72" i="42"/>
  <c r="C73" i="42"/>
  <c r="C74" i="42"/>
  <c r="C75" i="42"/>
  <c r="C76" i="42"/>
  <c r="C77" i="42"/>
  <c r="C78" i="42"/>
  <c r="C79" i="42"/>
  <c r="C80" i="42"/>
  <c r="C81" i="42"/>
  <c r="C82" i="42"/>
  <c r="C83" i="42"/>
  <c r="C84" i="42"/>
  <c r="C85" i="42"/>
  <c r="C86" i="42"/>
  <c r="C87" i="42"/>
  <c r="C88" i="42"/>
  <c r="C89" i="42"/>
  <c r="C90" i="42"/>
  <c r="C91" i="42"/>
  <c r="C92" i="42"/>
  <c r="C93" i="42"/>
  <c r="C94" i="42"/>
  <c r="C95" i="42"/>
  <c r="C96" i="42"/>
  <c r="C97" i="42"/>
  <c r="C98" i="42"/>
  <c r="C99" i="42"/>
  <c r="C100" i="42"/>
  <c r="C101" i="42"/>
  <c r="C102" i="42"/>
  <c r="C103" i="42"/>
  <c r="C104" i="42"/>
  <c r="C105" i="42"/>
  <c r="C106" i="42"/>
  <c r="C107" i="42"/>
  <c r="C108" i="42"/>
  <c r="C109" i="42"/>
  <c r="C110" i="42"/>
  <c r="C111" i="42"/>
  <c r="C112" i="42"/>
  <c r="C113" i="42"/>
  <c r="C114" i="42"/>
  <c r="C115" i="42"/>
  <c r="C116" i="42"/>
  <c r="C117" i="42"/>
  <c r="C118" i="42"/>
  <c r="C119" i="42"/>
  <c r="C120" i="42"/>
  <c r="C121" i="42"/>
  <c r="C122" i="42"/>
  <c r="C123" i="42"/>
  <c r="C124" i="42"/>
  <c r="C125" i="42"/>
  <c r="C126" i="42"/>
  <c r="C127" i="42"/>
  <c r="C128" i="42"/>
  <c r="C129" i="42"/>
  <c r="C130" i="42"/>
  <c r="C131" i="42"/>
  <c r="C132" i="42"/>
  <c r="C133" i="42"/>
  <c r="C134" i="42"/>
  <c r="C135" i="42"/>
  <c r="C136" i="42"/>
  <c r="C137" i="42"/>
  <c r="C138" i="42"/>
  <c r="C139" i="42"/>
  <c r="C140" i="42"/>
  <c r="C141" i="42"/>
  <c r="C142" i="42"/>
  <c r="C143" i="42"/>
  <c r="C144" i="42"/>
  <c r="C145" i="42"/>
  <c r="C146" i="42"/>
  <c r="C147" i="42"/>
  <c r="C148" i="42"/>
  <c r="C149" i="42"/>
  <c r="C150" i="42"/>
  <c r="C151" i="42"/>
  <c r="C152" i="42"/>
  <c r="C153" i="42"/>
  <c r="C154" i="42"/>
  <c r="C155" i="42"/>
  <c r="C156" i="42"/>
  <c r="C157" i="42"/>
  <c r="C158" i="42"/>
  <c r="C159" i="42"/>
  <c r="C160" i="42"/>
  <c r="C161" i="42"/>
  <c r="C162" i="42"/>
  <c r="C163" i="42"/>
  <c r="C164" i="42"/>
  <c r="C165" i="42"/>
  <c r="C166" i="42"/>
  <c r="C167" i="42"/>
  <c r="C168" i="42"/>
  <c r="C169" i="42"/>
  <c r="C170" i="42"/>
  <c r="C171" i="42"/>
  <c r="C172" i="42"/>
  <c r="C173" i="42"/>
  <c r="C174" i="42"/>
  <c r="C175" i="42"/>
  <c r="C176" i="42"/>
  <c r="C177" i="42"/>
  <c r="C178" i="42"/>
  <c r="C179" i="42"/>
  <c r="C180" i="42"/>
  <c r="C181" i="42"/>
  <c r="C182" i="42"/>
  <c r="C183" i="42"/>
  <c r="C184" i="42"/>
  <c r="C185" i="42"/>
  <c r="C186" i="42"/>
  <c r="C187" i="42"/>
  <c r="C188" i="42"/>
  <c r="C189" i="42"/>
  <c r="C190" i="42"/>
  <c r="C191" i="42"/>
  <c r="C192" i="42"/>
  <c r="C193" i="42"/>
  <c r="C194" i="42"/>
  <c r="C195" i="42"/>
  <c r="C196" i="42"/>
  <c r="C197" i="42"/>
  <c r="C198" i="42"/>
  <c r="C199" i="42"/>
  <c r="C200" i="42"/>
  <c r="C201" i="42"/>
  <c r="C202" i="42"/>
  <c r="C203" i="42"/>
  <c r="C204" i="42"/>
  <c r="C205" i="42"/>
  <c r="C206" i="42"/>
  <c r="C207" i="42"/>
  <c r="C208" i="42"/>
  <c r="C209" i="42"/>
  <c r="C210" i="42"/>
  <c r="C211" i="42"/>
  <c r="C212" i="42"/>
  <c r="C213" i="42"/>
  <c r="C214" i="42"/>
  <c r="C215" i="42"/>
  <c r="C216" i="42"/>
  <c r="C217" i="42"/>
  <c r="C218" i="42"/>
  <c r="C219" i="42"/>
  <c r="C220" i="42"/>
  <c r="C221" i="42"/>
  <c r="C222" i="42"/>
  <c r="C223" i="42"/>
  <c r="C224" i="42"/>
  <c r="C225" i="42"/>
  <c r="C226" i="42"/>
  <c r="C227" i="42"/>
  <c r="C228" i="42"/>
  <c r="C229" i="42"/>
  <c r="C230" i="42"/>
  <c r="C231" i="42"/>
  <c r="C232" i="42"/>
  <c r="C233" i="42"/>
  <c r="C234" i="42"/>
  <c r="C235" i="42"/>
  <c r="C236" i="42"/>
  <c r="C237" i="42"/>
  <c r="C238" i="42"/>
  <c r="C239" i="42"/>
  <c r="C240" i="42"/>
  <c r="C241" i="42"/>
  <c r="C242" i="42"/>
  <c r="C243" i="42"/>
  <c r="C244" i="42"/>
  <c r="C245" i="42"/>
  <c r="C246" i="42"/>
  <c r="C247" i="42"/>
  <c r="C248" i="42"/>
  <c r="C249" i="42"/>
  <c r="C250" i="42"/>
  <c r="C251" i="42"/>
  <c r="C252" i="42"/>
  <c r="C253" i="42"/>
  <c r="C254" i="42"/>
  <c r="C255" i="42"/>
  <c r="C256" i="42"/>
  <c r="C257" i="42"/>
  <c r="C258" i="42"/>
  <c r="C259" i="42"/>
  <c r="C260" i="42"/>
  <c r="C261" i="42"/>
  <c r="C262" i="42"/>
  <c r="C263" i="42"/>
  <c r="C264" i="42"/>
  <c r="C265" i="42"/>
  <c r="C266" i="42"/>
  <c r="C267" i="42"/>
  <c r="C268" i="42"/>
  <c r="C269" i="42"/>
  <c r="C270" i="42"/>
  <c r="C271" i="42"/>
  <c r="C272" i="42"/>
  <c r="C273" i="42"/>
  <c r="C274" i="42"/>
  <c r="C275" i="42"/>
  <c r="C276" i="42"/>
  <c r="C277" i="42"/>
  <c r="C278" i="42"/>
  <c r="C279" i="42"/>
  <c r="C280" i="42"/>
  <c r="C281" i="42"/>
  <c r="C282" i="42"/>
  <c r="C283" i="42"/>
  <c r="C284" i="42"/>
  <c r="C285" i="42"/>
  <c r="C286" i="42"/>
  <c r="C287" i="42"/>
  <c r="C288" i="42"/>
  <c r="C289" i="42"/>
  <c r="C290" i="42"/>
  <c r="C291" i="42"/>
  <c r="C292" i="42"/>
  <c r="C293" i="42"/>
  <c r="C294" i="42"/>
  <c r="C295" i="42"/>
  <c r="C296" i="42"/>
  <c r="C297" i="42"/>
  <c r="C298" i="42"/>
  <c r="C299" i="42"/>
  <c r="C300" i="42"/>
  <c r="C301" i="42"/>
  <c r="C302" i="42"/>
  <c r="C303" i="42"/>
  <c r="C304" i="42"/>
  <c r="C305" i="42"/>
  <c r="C306" i="42"/>
  <c r="C307" i="42"/>
  <c r="C308" i="42"/>
  <c r="C309" i="42"/>
  <c r="C310" i="42"/>
  <c r="C311" i="42"/>
  <c r="C312" i="42"/>
  <c r="C313" i="42"/>
  <c r="C314" i="42"/>
  <c r="C315" i="42"/>
  <c r="C316" i="42"/>
  <c r="C317" i="42"/>
  <c r="C318" i="42"/>
  <c r="C319" i="42"/>
  <c r="C320" i="42"/>
  <c r="C321" i="42"/>
  <c r="C322" i="42"/>
  <c r="C323" i="42"/>
  <c r="C324" i="42"/>
  <c r="C325" i="42"/>
  <c r="C326" i="42"/>
  <c r="C327" i="42"/>
  <c r="C328" i="42"/>
  <c r="C329" i="42"/>
  <c r="C330" i="42"/>
  <c r="C331" i="42"/>
  <c r="C332" i="42"/>
  <c r="C333" i="42"/>
  <c r="C334" i="42"/>
  <c r="C335" i="42"/>
  <c r="C336" i="42"/>
  <c r="C337" i="42"/>
  <c r="C338" i="42"/>
  <c r="C339" i="42"/>
  <c r="C340" i="42"/>
  <c r="C341" i="42"/>
  <c r="C342" i="42"/>
  <c r="C343" i="42"/>
  <c r="C344" i="42"/>
  <c r="C345" i="42"/>
  <c r="C346" i="42"/>
  <c r="C347" i="42"/>
  <c r="C348" i="42"/>
  <c r="C349" i="42"/>
  <c r="C350" i="42"/>
  <c r="C351" i="42"/>
  <c r="C352" i="42"/>
  <c r="C353" i="42"/>
  <c r="C354" i="42"/>
  <c r="C355" i="42"/>
  <c r="C356" i="42"/>
  <c r="C357" i="42"/>
  <c r="C358" i="42"/>
  <c r="C359" i="42"/>
  <c r="C360" i="42"/>
  <c r="C361" i="42"/>
  <c r="C362" i="42"/>
  <c r="C363" i="42"/>
  <c r="C364" i="42"/>
  <c r="C365" i="42"/>
  <c r="C366" i="42"/>
  <c r="C367" i="42"/>
  <c r="C368" i="42"/>
  <c r="C369" i="42"/>
  <c r="C370" i="42"/>
  <c r="C371" i="42"/>
  <c r="C372" i="42"/>
  <c r="C373" i="42"/>
  <c r="C374" i="42"/>
  <c r="C375" i="42"/>
  <c r="C376" i="42"/>
  <c r="C377" i="42"/>
  <c r="C378" i="42"/>
  <c r="C379" i="42"/>
  <c r="C380" i="42"/>
  <c r="C381" i="42"/>
  <c r="C382" i="42"/>
  <c r="C383" i="42"/>
  <c r="C384" i="42"/>
  <c r="C385" i="42"/>
  <c r="C386" i="42"/>
  <c r="C387" i="42"/>
  <c r="C388" i="42"/>
  <c r="C389" i="42"/>
  <c r="C390" i="42"/>
  <c r="C391" i="42"/>
  <c r="C392" i="42"/>
  <c r="C393" i="42"/>
  <c r="C394" i="42"/>
  <c r="C395" i="42"/>
  <c r="C396" i="42"/>
  <c r="C397" i="42"/>
  <c r="C398" i="42"/>
  <c r="C399" i="42"/>
  <c r="C400" i="42"/>
  <c r="C401" i="42"/>
  <c r="C402" i="42"/>
  <c r="C403" i="42"/>
  <c r="C404" i="42"/>
  <c r="C405" i="42"/>
  <c r="C406" i="42"/>
  <c r="C407" i="42"/>
  <c r="C408" i="42"/>
  <c r="C409" i="42"/>
  <c r="C410" i="42"/>
  <c r="C411" i="42"/>
  <c r="C412" i="42"/>
  <c r="C413" i="42"/>
  <c r="C414" i="42"/>
  <c r="C415" i="42"/>
  <c r="C416" i="42"/>
  <c r="C417" i="42"/>
  <c r="C418" i="42"/>
  <c r="C419" i="42"/>
  <c r="C420" i="42"/>
  <c r="C421" i="42"/>
  <c r="C422" i="42"/>
  <c r="C423" i="42"/>
  <c r="C424" i="42"/>
  <c r="C425" i="42"/>
  <c r="C426" i="42"/>
  <c r="C427" i="42"/>
  <c r="C428" i="42"/>
  <c r="C429" i="42"/>
  <c r="C430" i="42"/>
  <c r="C431" i="42"/>
  <c r="C432" i="42"/>
  <c r="C433" i="42"/>
  <c r="C434" i="42"/>
  <c r="C435" i="42"/>
  <c r="C436" i="42"/>
  <c r="C437" i="42"/>
  <c r="C438" i="42"/>
  <c r="C439" i="42"/>
  <c r="C440" i="42"/>
  <c r="C441" i="42"/>
  <c r="C442" i="42"/>
  <c r="C443" i="42"/>
  <c r="C444" i="42"/>
  <c r="C445" i="42"/>
  <c r="C446" i="42"/>
  <c r="C447" i="42"/>
  <c r="C448" i="42"/>
  <c r="C449" i="42"/>
  <c r="C450" i="42"/>
  <c r="C451" i="42"/>
  <c r="C452" i="42"/>
  <c r="C453" i="42"/>
  <c r="C454" i="42"/>
  <c r="C455" i="42"/>
  <c r="C456" i="42"/>
  <c r="C457" i="42"/>
  <c r="C458" i="42"/>
  <c r="C459" i="42"/>
  <c r="C460" i="42"/>
  <c r="C461" i="42"/>
  <c r="C462" i="42"/>
  <c r="C463" i="42"/>
  <c r="C464" i="42"/>
  <c r="C465" i="42"/>
  <c r="C466" i="42"/>
  <c r="C467" i="42"/>
  <c r="C468" i="42"/>
  <c r="C469" i="42"/>
  <c r="C470" i="42"/>
  <c r="C471" i="42"/>
  <c r="C472" i="42"/>
  <c r="C473" i="42"/>
  <c r="C474" i="42"/>
  <c r="C475" i="42"/>
  <c r="C476" i="42"/>
  <c r="C477" i="42"/>
  <c r="C478" i="42"/>
  <c r="C479" i="42"/>
  <c r="C480" i="42"/>
  <c r="C481" i="42"/>
  <c r="C482" i="42"/>
  <c r="C483" i="42"/>
  <c r="C484" i="42"/>
  <c r="C485" i="42"/>
  <c r="C486" i="42"/>
  <c r="C487" i="42"/>
  <c r="C488" i="42"/>
  <c r="C489" i="42"/>
  <c r="C490" i="42"/>
  <c r="C491" i="42"/>
  <c r="C492" i="42"/>
  <c r="C493" i="42"/>
  <c r="C494" i="42"/>
  <c r="C495" i="42"/>
  <c r="C496" i="42"/>
  <c r="C497" i="42"/>
  <c r="C498" i="42"/>
  <c r="C499" i="42"/>
  <c r="C500" i="42"/>
  <c r="C501" i="42"/>
  <c r="C502" i="42"/>
  <c r="C503" i="42"/>
  <c r="C504" i="42"/>
  <c r="C505" i="42"/>
  <c r="C506" i="42"/>
  <c r="C507" i="42"/>
  <c r="C508" i="42"/>
  <c r="C509" i="42"/>
  <c r="C510" i="42"/>
  <c r="C511" i="42"/>
  <c r="C512" i="42"/>
  <c r="C513" i="42"/>
  <c r="C514" i="42"/>
  <c r="C515" i="42"/>
  <c r="C516" i="42"/>
  <c r="C517" i="42"/>
  <c r="C518" i="42"/>
  <c r="C519" i="42"/>
  <c r="C520" i="42"/>
  <c r="C521" i="42"/>
  <c r="C522" i="42"/>
  <c r="C523" i="42"/>
  <c r="C524" i="42"/>
  <c r="C525" i="42"/>
  <c r="C526" i="42"/>
  <c r="C527" i="42"/>
  <c r="C528" i="42"/>
  <c r="C529" i="42"/>
  <c r="C530" i="42"/>
  <c r="C531" i="42"/>
  <c r="C532" i="42"/>
  <c r="C533" i="42"/>
  <c r="C534" i="42"/>
  <c r="C535" i="42"/>
  <c r="C536" i="42"/>
  <c r="C537" i="42"/>
  <c r="C538" i="42"/>
  <c r="C539" i="42"/>
  <c r="C540" i="42"/>
  <c r="C541" i="42"/>
  <c r="C542" i="42"/>
  <c r="C543" i="42"/>
  <c r="C544" i="42"/>
  <c r="C545" i="42"/>
  <c r="C546" i="42"/>
  <c r="C547" i="42"/>
  <c r="C548" i="42"/>
  <c r="C549" i="42"/>
  <c r="C550" i="42"/>
  <c r="C551" i="42"/>
  <c r="C552" i="42"/>
  <c r="C553" i="42"/>
  <c r="C554" i="42"/>
  <c r="C555" i="42"/>
  <c r="C556" i="42"/>
  <c r="C557" i="42"/>
  <c r="C558" i="42"/>
  <c r="C559" i="42"/>
  <c r="C560" i="42"/>
  <c r="C561" i="42"/>
  <c r="C562" i="42"/>
  <c r="C563" i="42"/>
  <c r="C564" i="42"/>
  <c r="C565" i="42"/>
  <c r="C566" i="42"/>
  <c r="C567" i="42"/>
  <c r="C568" i="42"/>
  <c r="C569" i="42"/>
  <c r="C570" i="42"/>
  <c r="C571" i="42"/>
  <c r="C572" i="42"/>
  <c r="C573" i="42"/>
  <c r="C574" i="42"/>
  <c r="C575" i="42"/>
  <c r="C576" i="42"/>
  <c r="C577" i="42"/>
  <c r="C578" i="42"/>
  <c r="C579" i="42"/>
  <c r="C580" i="42"/>
  <c r="C581" i="42"/>
  <c r="C582" i="42"/>
  <c r="C583" i="42"/>
  <c r="C584" i="42"/>
  <c r="C585" i="42"/>
  <c r="C586" i="42"/>
  <c r="C587" i="42"/>
  <c r="C588" i="42"/>
  <c r="C589" i="42"/>
  <c r="C590" i="42"/>
  <c r="C591" i="42"/>
  <c r="C592" i="42"/>
  <c r="C593" i="42"/>
  <c r="C594" i="42"/>
  <c r="C595" i="42"/>
  <c r="C596" i="42"/>
  <c r="C597" i="42"/>
  <c r="C598" i="42"/>
  <c r="C599" i="42"/>
  <c r="C600" i="42"/>
  <c r="C601" i="42"/>
  <c r="C602" i="42"/>
  <c r="C603" i="42"/>
  <c r="C604" i="42"/>
  <c r="C605" i="42"/>
  <c r="C606" i="42"/>
  <c r="C607" i="42"/>
  <c r="C608" i="42"/>
  <c r="C609" i="42"/>
  <c r="C610" i="42"/>
  <c r="C611" i="42"/>
  <c r="C612" i="42"/>
  <c r="C613" i="42"/>
  <c r="C614" i="42"/>
  <c r="C615" i="42"/>
  <c r="C616" i="42"/>
  <c r="C617" i="42"/>
  <c r="C618" i="42"/>
  <c r="C619" i="42"/>
  <c r="C620" i="42"/>
  <c r="C621" i="42"/>
  <c r="C622" i="42"/>
  <c r="C623" i="42"/>
  <c r="C624" i="42"/>
  <c r="C625" i="42"/>
  <c r="C626" i="42"/>
  <c r="C627" i="42"/>
  <c r="C628" i="42"/>
  <c r="C629" i="42"/>
  <c r="C630" i="42"/>
  <c r="C631" i="42"/>
  <c r="C632" i="42"/>
  <c r="C633" i="42"/>
  <c r="C634" i="42"/>
  <c r="C635" i="42"/>
  <c r="C636" i="42"/>
  <c r="C637" i="42"/>
  <c r="C638" i="42"/>
  <c r="C639" i="42"/>
  <c r="C640" i="42"/>
  <c r="C641" i="42"/>
  <c r="C642" i="42"/>
  <c r="C643" i="42"/>
  <c r="C644" i="42"/>
  <c r="C645" i="42"/>
  <c r="C646" i="42"/>
  <c r="C647" i="42"/>
  <c r="C648" i="42"/>
  <c r="C649" i="42"/>
  <c r="C650" i="42"/>
  <c r="C651" i="42"/>
  <c r="C652" i="42"/>
  <c r="C653" i="42"/>
  <c r="C654" i="42"/>
  <c r="C655" i="42"/>
  <c r="C656" i="42"/>
  <c r="C657" i="42"/>
  <c r="C658" i="42"/>
  <c r="C659" i="42"/>
  <c r="C660" i="42"/>
  <c r="C661" i="42"/>
  <c r="C662" i="42"/>
  <c r="C663" i="42"/>
  <c r="C664" i="42"/>
  <c r="C665" i="42"/>
  <c r="C666" i="42"/>
  <c r="C667" i="42"/>
  <c r="C668" i="42"/>
  <c r="C669" i="42"/>
  <c r="C670" i="42"/>
  <c r="C671" i="42"/>
  <c r="C672" i="42"/>
  <c r="C673" i="42"/>
  <c r="C674" i="42"/>
  <c r="C675" i="42"/>
  <c r="C676" i="42"/>
  <c r="C677" i="42"/>
  <c r="C678" i="42"/>
  <c r="C679" i="42"/>
  <c r="C680" i="42"/>
  <c r="C681" i="42"/>
  <c r="C682" i="42"/>
  <c r="C683" i="42"/>
  <c r="C684" i="42"/>
  <c r="C685" i="42"/>
  <c r="C686" i="42"/>
  <c r="C687" i="42"/>
  <c r="C688" i="42"/>
  <c r="C689" i="42"/>
  <c r="C690" i="42"/>
  <c r="C691" i="42"/>
  <c r="C692" i="42"/>
  <c r="C693" i="42"/>
  <c r="C694" i="42"/>
  <c r="C695" i="42"/>
  <c r="C696" i="42"/>
  <c r="C697" i="42"/>
  <c r="C698" i="42"/>
  <c r="C699" i="42"/>
  <c r="C700" i="42"/>
  <c r="C701" i="42"/>
  <c r="C702" i="42"/>
  <c r="C703" i="42"/>
  <c r="C704" i="42"/>
  <c r="C705" i="42"/>
  <c r="C706" i="42"/>
  <c r="C707" i="42"/>
  <c r="C708" i="42"/>
  <c r="C709" i="42"/>
  <c r="C710" i="42"/>
  <c r="C711" i="42"/>
  <c r="C712" i="42"/>
  <c r="C713" i="42"/>
  <c r="C714" i="42"/>
  <c r="C715" i="42"/>
  <c r="C716" i="42"/>
  <c r="C717" i="42"/>
  <c r="C718" i="42"/>
  <c r="C719" i="42"/>
  <c r="C720" i="42"/>
  <c r="C721" i="42"/>
  <c r="C722" i="42"/>
  <c r="C723" i="42"/>
  <c r="C724" i="42"/>
  <c r="C725" i="42"/>
  <c r="C726" i="42"/>
  <c r="C727" i="42"/>
  <c r="C728" i="42"/>
  <c r="C729" i="42"/>
  <c r="C730" i="42"/>
  <c r="C731" i="42"/>
  <c r="C732" i="42"/>
  <c r="C733" i="42"/>
  <c r="C734" i="42"/>
  <c r="C735" i="42"/>
  <c r="C736" i="42"/>
  <c r="C737" i="42"/>
  <c r="C738" i="42"/>
  <c r="C739" i="42"/>
  <c r="C740" i="42"/>
  <c r="C741" i="42"/>
  <c r="C742" i="42"/>
  <c r="C743" i="42"/>
  <c r="C744" i="42"/>
  <c r="C745" i="42"/>
  <c r="C746" i="42"/>
  <c r="C747" i="42"/>
  <c r="C748" i="42"/>
  <c r="C749" i="42"/>
  <c r="C750" i="42"/>
  <c r="C751" i="42"/>
  <c r="C752" i="42"/>
  <c r="C753" i="42"/>
  <c r="C754" i="42"/>
  <c r="C755" i="42"/>
  <c r="C756" i="42"/>
  <c r="C757" i="42"/>
  <c r="C758" i="42"/>
  <c r="C759" i="42"/>
  <c r="C760" i="42"/>
  <c r="C761" i="42"/>
  <c r="C762" i="42"/>
  <c r="C763" i="42"/>
  <c r="C764" i="42"/>
  <c r="C765" i="42"/>
  <c r="C766" i="42"/>
  <c r="C767" i="42"/>
  <c r="C768" i="42"/>
  <c r="C769" i="42"/>
  <c r="C770" i="42"/>
  <c r="C771" i="42"/>
  <c r="C772" i="42"/>
  <c r="C773" i="42"/>
  <c r="C774" i="42"/>
  <c r="C775" i="42"/>
  <c r="C776" i="42"/>
  <c r="C777" i="42"/>
  <c r="C778" i="42"/>
  <c r="C779" i="42"/>
  <c r="C780" i="42"/>
  <c r="C781" i="42"/>
  <c r="C782" i="42"/>
  <c r="C783" i="42"/>
  <c r="C784" i="42"/>
  <c r="C785" i="42"/>
  <c r="C786" i="42"/>
  <c r="C787" i="42"/>
  <c r="C788" i="42"/>
  <c r="C789" i="42"/>
  <c r="C790" i="42"/>
  <c r="C791" i="42"/>
  <c r="C792" i="42"/>
  <c r="C793" i="42"/>
  <c r="C794" i="42"/>
  <c r="C795" i="42"/>
  <c r="C796" i="42"/>
  <c r="C797" i="42"/>
  <c r="C798" i="42"/>
  <c r="C799" i="42"/>
  <c r="C800" i="42"/>
  <c r="C801" i="42"/>
  <c r="C802" i="42"/>
  <c r="C803" i="42"/>
  <c r="C804" i="42"/>
  <c r="C805" i="42"/>
  <c r="C806" i="42"/>
  <c r="C807" i="42"/>
  <c r="C808" i="42"/>
  <c r="C809" i="42"/>
  <c r="C810" i="42"/>
  <c r="C811" i="42"/>
  <c r="C812" i="42"/>
  <c r="C813" i="42"/>
  <c r="C814" i="42"/>
  <c r="C815" i="42"/>
  <c r="C816" i="42"/>
  <c r="C817" i="42"/>
  <c r="C818" i="42"/>
  <c r="C819" i="42"/>
  <c r="C820" i="42"/>
  <c r="C821" i="42"/>
  <c r="C822" i="42"/>
  <c r="C823" i="42"/>
  <c r="C824" i="42"/>
  <c r="C825" i="42"/>
  <c r="C826" i="42"/>
  <c r="C827" i="42"/>
  <c r="C828" i="42"/>
  <c r="C829" i="42"/>
  <c r="C830" i="42"/>
  <c r="C831" i="42"/>
  <c r="C832" i="42"/>
  <c r="C833" i="42"/>
  <c r="C834" i="42"/>
  <c r="C835" i="42"/>
  <c r="C836" i="42"/>
  <c r="C837" i="42"/>
  <c r="C838" i="42"/>
  <c r="C839" i="42"/>
  <c r="C840" i="42"/>
  <c r="C841" i="42"/>
  <c r="C842" i="42"/>
  <c r="C843" i="42"/>
  <c r="C844" i="42"/>
  <c r="C845" i="42"/>
  <c r="C846" i="42"/>
  <c r="C847" i="42"/>
  <c r="C848" i="42"/>
  <c r="C849" i="42"/>
  <c r="C850" i="42"/>
  <c r="C851" i="42"/>
  <c r="C852" i="42"/>
  <c r="C853" i="42"/>
  <c r="C854" i="42"/>
  <c r="C855" i="42"/>
  <c r="C856" i="42"/>
  <c r="C857" i="42"/>
  <c r="C858" i="42"/>
  <c r="C859" i="42"/>
  <c r="C860" i="42"/>
  <c r="C861" i="42"/>
  <c r="C862" i="42"/>
  <c r="C863" i="42"/>
  <c r="C864" i="42"/>
  <c r="C865" i="42"/>
  <c r="C866" i="42"/>
  <c r="C867" i="42"/>
  <c r="C868" i="42"/>
  <c r="C869" i="42"/>
  <c r="C870" i="42"/>
  <c r="C871" i="42"/>
  <c r="C872" i="42"/>
  <c r="C873" i="42"/>
  <c r="C874" i="42"/>
  <c r="C875" i="42"/>
  <c r="C876" i="42"/>
  <c r="C877" i="42"/>
  <c r="C878" i="42"/>
  <c r="C879" i="42"/>
  <c r="C880" i="42"/>
  <c r="C881" i="42"/>
  <c r="C882" i="42"/>
  <c r="C883" i="42"/>
  <c r="C884" i="42"/>
  <c r="C885" i="42"/>
  <c r="C886" i="42"/>
  <c r="C887" i="42"/>
  <c r="C888" i="42"/>
  <c r="C889" i="42"/>
  <c r="C890" i="42"/>
  <c r="C891" i="42"/>
  <c r="C892" i="42"/>
  <c r="C893" i="42"/>
  <c r="C894" i="42"/>
  <c r="C895" i="42"/>
  <c r="C896" i="42"/>
  <c r="C897" i="42"/>
  <c r="C898" i="42"/>
  <c r="C899" i="42"/>
  <c r="C900" i="42"/>
  <c r="C901" i="42"/>
  <c r="C902" i="42"/>
  <c r="C903" i="42"/>
  <c r="C904" i="42"/>
  <c r="C905" i="42"/>
  <c r="C906" i="42"/>
  <c r="C907" i="42"/>
  <c r="C908" i="42"/>
  <c r="C909" i="42"/>
  <c r="C910" i="42"/>
  <c r="C911" i="42"/>
  <c r="C912" i="42"/>
  <c r="C913" i="42"/>
  <c r="C914" i="42"/>
  <c r="C915" i="42"/>
  <c r="C916" i="42"/>
  <c r="C917" i="42"/>
  <c r="C918" i="42"/>
  <c r="C919" i="42"/>
  <c r="C920" i="42"/>
  <c r="C921" i="42"/>
  <c r="C922" i="42"/>
  <c r="C923" i="42"/>
  <c r="C924" i="42"/>
  <c r="C925" i="42"/>
  <c r="C926" i="42"/>
  <c r="C927" i="42"/>
  <c r="C928" i="42"/>
  <c r="C929" i="42"/>
  <c r="C930" i="42"/>
  <c r="C931" i="42"/>
  <c r="C932" i="42"/>
  <c r="C933" i="42"/>
  <c r="C934" i="42"/>
  <c r="C935" i="42"/>
  <c r="C936" i="42"/>
  <c r="C937" i="42"/>
  <c r="C938" i="42"/>
  <c r="C939" i="42"/>
  <c r="C940" i="42"/>
  <c r="C941" i="42"/>
  <c r="C942" i="42"/>
  <c r="C943" i="42"/>
  <c r="C944" i="42"/>
  <c r="C945" i="42"/>
  <c r="C946" i="42"/>
  <c r="C947" i="42"/>
  <c r="C948" i="42"/>
  <c r="C949" i="42"/>
  <c r="C950" i="42"/>
  <c r="C951" i="42"/>
  <c r="C952" i="42"/>
  <c r="C953" i="42"/>
  <c r="C954" i="42"/>
  <c r="C955" i="42"/>
  <c r="C956" i="42"/>
  <c r="C957" i="42"/>
  <c r="C958" i="42"/>
  <c r="C959" i="42"/>
  <c r="C960" i="42"/>
  <c r="C961" i="42"/>
  <c r="C962" i="42"/>
  <c r="C963" i="42"/>
  <c r="C964" i="42"/>
  <c r="C965" i="42"/>
  <c r="C966" i="42"/>
  <c r="C967" i="42"/>
  <c r="C968" i="42"/>
  <c r="C969" i="42"/>
  <c r="C970" i="42"/>
  <c r="C971" i="42"/>
  <c r="C972" i="42"/>
  <c r="C973" i="42"/>
  <c r="C974" i="42"/>
  <c r="C975" i="42"/>
  <c r="C976" i="42"/>
  <c r="C977" i="42"/>
  <c r="C978" i="42"/>
  <c r="C979" i="42"/>
  <c r="C980" i="42"/>
  <c r="C981" i="42"/>
  <c r="C982" i="42"/>
  <c r="C983" i="42"/>
  <c r="C984" i="42"/>
  <c r="C985" i="42"/>
  <c r="C986" i="42"/>
  <c r="C987" i="42"/>
  <c r="C988" i="42"/>
  <c r="C989" i="42"/>
  <c r="C990" i="42"/>
  <c r="C991" i="42"/>
  <c r="C992" i="42"/>
  <c r="C993" i="42"/>
  <c r="C994" i="42"/>
  <c r="C995" i="42"/>
  <c r="C996" i="42"/>
  <c r="C997" i="42"/>
  <c r="C998" i="42"/>
  <c r="C999" i="42"/>
  <c r="C1000" i="42"/>
  <c r="C1001" i="42"/>
  <c r="C1002" i="42"/>
  <c r="C1003" i="42"/>
  <c r="C1004" i="42"/>
  <c r="C1005" i="42"/>
  <c r="C1006" i="42"/>
  <c r="C1007" i="42"/>
  <c r="C1008" i="42"/>
  <c r="C1009" i="42"/>
  <c r="C1010" i="42"/>
  <c r="C1011" i="42"/>
  <c r="C1012" i="42"/>
  <c r="C1013" i="42"/>
  <c r="C1014" i="42"/>
  <c r="C1015" i="42"/>
  <c r="C1016" i="42"/>
  <c r="C1017" i="42"/>
  <c r="C1018" i="42"/>
  <c r="C1019" i="42"/>
  <c r="C1020" i="42"/>
  <c r="C1021" i="42"/>
  <c r="C1022" i="42"/>
  <c r="C1023" i="42"/>
  <c r="C1024" i="42"/>
  <c r="C1025" i="42"/>
  <c r="C1026" i="42"/>
  <c r="C1027" i="42"/>
  <c r="C1028" i="42"/>
  <c r="C1029" i="42"/>
  <c r="C1030" i="42"/>
  <c r="C1031" i="42"/>
  <c r="C1032" i="42"/>
  <c r="C1033" i="42"/>
  <c r="C1034" i="42"/>
  <c r="C1035" i="42"/>
  <c r="C1036" i="42"/>
  <c r="C1037" i="42"/>
  <c r="C1038" i="42"/>
  <c r="C1039" i="42"/>
  <c r="C1040" i="42"/>
  <c r="C1041" i="42"/>
  <c r="C1042" i="42"/>
  <c r="C1043" i="42"/>
  <c r="C1044" i="42"/>
  <c r="C1045" i="42"/>
  <c r="C1046" i="42"/>
  <c r="C1047" i="42"/>
  <c r="C1048" i="42"/>
  <c r="C1049" i="42"/>
  <c r="C1050" i="42"/>
  <c r="C1051" i="42"/>
  <c r="C1052" i="42"/>
  <c r="C1053" i="42"/>
  <c r="C1054" i="42"/>
  <c r="C1055" i="42"/>
  <c r="C1056" i="42"/>
  <c r="C1057" i="42"/>
  <c r="C1058" i="42"/>
  <c r="C1059" i="42"/>
  <c r="C1060" i="42"/>
  <c r="C1061" i="42"/>
  <c r="C1062" i="42"/>
  <c r="C1063" i="42"/>
  <c r="C1064" i="42"/>
  <c r="C1065" i="42"/>
  <c r="C1066" i="42"/>
  <c r="C1067" i="42"/>
  <c r="C1068" i="42"/>
  <c r="C1069" i="42"/>
  <c r="C1070" i="42"/>
  <c r="C1071" i="42"/>
  <c r="C1072" i="42"/>
  <c r="C1073" i="42"/>
  <c r="C1074" i="42"/>
  <c r="C1075" i="42"/>
  <c r="C1076" i="42"/>
  <c r="C1077" i="42"/>
  <c r="C1078" i="42"/>
  <c r="C1079" i="42"/>
  <c r="C1080" i="42"/>
  <c r="C1081" i="42"/>
  <c r="C1082" i="42"/>
  <c r="C1083" i="42"/>
  <c r="C1084" i="42"/>
  <c r="C1085" i="42"/>
  <c r="C1086" i="42"/>
  <c r="C1087" i="42"/>
  <c r="C1088" i="42"/>
  <c r="C1089" i="42"/>
  <c r="C1090" i="42"/>
  <c r="C1091" i="42"/>
  <c r="C1092" i="42"/>
  <c r="C1093" i="42"/>
  <c r="C1094" i="42"/>
  <c r="C1095" i="42"/>
  <c r="C1096" i="42"/>
  <c r="C1097" i="42"/>
  <c r="C1098" i="42"/>
  <c r="C1099" i="42"/>
  <c r="C1100" i="42"/>
  <c r="C1101" i="42"/>
  <c r="C1102" i="42"/>
  <c r="C1103" i="42"/>
  <c r="C1104" i="42"/>
  <c r="C1105" i="42"/>
  <c r="C1106" i="42"/>
  <c r="C1107" i="42"/>
  <c r="C1108" i="42"/>
  <c r="C1109" i="42"/>
  <c r="C1110" i="42"/>
  <c r="C1111" i="42"/>
  <c r="C1112" i="42"/>
  <c r="C1113" i="42"/>
  <c r="C1114" i="42"/>
  <c r="C1115" i="42"/>
  <c r="C1116" i="42"/>
  <c r="C1117" i="42"/>
  <c r="C1118" i="42"/>
  <c r="C1119" i="42"/>
  <c r="C1120" i="42"/>
  <c r="C1121" i="42"/>
  <c r="C1122" i="42"/>
  <c r="C1123" i="42"/>
  <c r="C1124" i="42"/>
  <c r="C1125" i="42"/>
  <c r="C1126" i="42"/>
  <c r="C1127" i="42"/>
  <c r="C1128" i="42"/>
  <c r="C1129" i="42"/>
  <c r="C1130" i="42"/>
  <c r="C1131" i="42"/>
  <c r="C1132" i="42"/>
  <c r="C1133" i="42"/>
  <c r="C1134" i="42"/>
  <c r="C1135" i="42"/>
  <c r="C1136" i="42"/>
  <c r="C1137" i="42"/>
  <c r="C1138" i="42"/>
  <c r="C1139" i="42"/>
  <c r="C1140" i="42"/>
  <c r="C1141" i="42"/>
  <c r="C1142" i="42"/>
  <c r="C1143" i="42"/>
  <c r="C1144" i="42"/>
  <c r="C1145" i="42"/>
  <c r="C1146" i="42"/>
  <c r="C1147" i="42"/>
  <c r="C1148" i="42"/>
  <c r="C1149" i="42"/>
  <c r="C1150" i="42"/>
  <c r="C1151" i="42"/>
  <c r="C1152" i="42"/>
  <c r="C1153" i="42"/>
  <c r="C1154" i="42"/>
  <c r="C1155" i="42"/>
  <c r="C1156" i="42"/>
  <c r="C1157" i="42"/>
  <c r="C1158" i="42"/>
  <c r="C1159" i="42"/>
  <c r="C1160" i="42"/>
  <c r="C1161" i="42"/>
  <c r="C1162" i="42"/>
  <c r="C1163" i="42"/>
  <c r="C1164" i="42"/>
  <c r="C1165" i="42"/>
  <c r="C1166" i="42"/>
  <c r="C1167" i="42"/>
  <c r="C1168" i="42"/>
  <c r="C1169" i="42"/>
  <c r="C1170" i="42"/>
  <c r="C1171" i="42"/>
  <c r="C1172" i="42"/>
  <c r="C1173" i="42"/>
  <c r="C1174" i="42"/>
  <c r="C1175" i="42"/>
  <c r="C1176" i="42"/>
  <c r="C1177" i="42"/>
  <c r="C1178" i="42"/>
  <c r="C1179" i="42"/>
  <c r="C1180" i="42"/>
  <c r="C1181" i="42"/>
  <c r="C1182" i="42"/>
  <c r="C1183" i="42"/>
  <c r="C1184" i="42"/>
  <c r="C1185" i="42"/>
  <c r="C1186" i="42"/>
  <c r="C1187" i="42"/>
  <c r="C1188" i="42"/>
  <c r="C1189" i="42"/>
  <c r="C1190" i="42"/>
  <c r="C1191" i="42"/>
  <c r="C1192" i="42"/>
  <c r="C1193" i="42"/>
  <c r="C1194" i="42"/>
  <c r="C1195" i="42"/>
  <c r="C1196" i="42"/>
  <c r="C1197" i="42"/>
  <c r="C1198" i="42"/>
  <c r="C1199" i="42"/>
  <c r="C1200" i="42"/>
  <c r="C1201" i="42"/>
  <c r="C1202" i="42"/>
  <c r="C1203" i="42"/>
  <c r="C1204" i="42"/>
  <c r="C1205" i="42"/>
  <c r="C1206" i="42"/>
  <c r="C1207" i="42"/>
  <c r="C1208" i="42"/>
  <c r="C1209" i="42"/>
  <c r="C1210" i="42"/>
  <c r="C1211" i="42"/>
  <c r="C1212" i="42"/>
  <c r="C1213" i="42"/>
  <c r="C1214" i="42"/>
  <c r="C1215" i="42"/>
  <c r="C1216" i="42"/>
  <c r="C1217" i="42"/>
  <c r="C1218" i="42"/>
  <c r="C1219" i="42"/>
  <c r="C1220" i="42"/>
  <c r="C1221" i="42"/>
  <c r="C1222" i="42"/>
  <c r="C1223" i="42"/>
  <c r="C1224" i="42"/>
  <c r="C1225" i="42"/>
  <c r="C1226" i="42"/>
  <c r="C1227" i="42"/>
  <c r="C1228" i="42"/>
  <c r="C1229" i="42"/>
  <c r="C1230" i="42"/>
  <c r="C1231" i="42"/>
  <c r="C1232" i="42"/>
  <c r="C1233" i="42"/>
  <c r="C1234" i="42"/>
  <c r="C1235" i="42"/>
  <c r="C1236" i="42"/>
  <c r="C1237" i="42"/>
  <c r="C1238" i="42"/>
  <c r="C1239" i="42"/>
  <c r="C1240" i="42"/>
  <c r="C1241" i="42"/>
  <c r="C1242" i="42"/>
  <c r="C1243" i="42"/>
  <c r="C1244" i="42"/>
  <c r="C1245" i="42"/>
  <c r="C1246" i="42"/>
  <c r="C1247" i="42"/>
  <c r="C1248" i="42"/>
  <c r="C1249" i="42"/>
  <c r="C1250" i="42"/>
  <c r="C1251" i="42"/>
  <c r="C1252" i="42"/>
  <c r="C1253" i="42"/>
  <c r="C1254" i="42"/>
  <c r="C1255" i="42"/>
  <c r="C1256" i="42"/>
  <c r="C1257" i="42"/>
  <c r="C1258" i="42"/>
  <c r="C1259" i="42"/>
  <c r="C1260" i="42"/>
  <c r="C1261" i="42"/>
  <c r="C1262" i="42"/>
  <c r="C1263" i="42"/>
  <c r="C1264" i="42"/>
  <c r="C1265" i="42"/>
  <c r="C1266" i="42"/>
  <c r="C1267" i="42"/>
  <c r="C1268" i="42"/>
  <c r="C1269" i="42"/>
  <c r="C1270" i="42"/>
  <c r="C1271" i="42"/>
  <c r="C1272" i="42"/>
  <c r="C1273" i="42"/>
  <c r="C1274" i="42"/>
  <c r="C1275" i="42"/>
  <c r="C1276" i="42"/>
  <c r="C1277" i="42"/>
  <c r="C1278" i="42"/>
  <c r="C1279" i="42"/>
  <c r="C1280" i="42"/>
  <c r="C1281" i="42"/>
  <c r="C1282" i="42"/>
  <c r="C1283" i="42"/>
  <c r="C1284" i="42"/>
  <c r="C1285" i="42"/>
  <c r="C1286" i="42"/>
  <c r="C1287" i="42"/>
  <c r="C1288" i="42"/>
  <c r="C1289" i="42"/>
  <c r="C1290" i="42"/>
  <c r="C1291" i="42"/>
  <c r="C1292" i="42"/>
  <c r="C1293" i="42"/>
  <c r="C1294" i="42"/>
  <c r="C1295" i="42"/>
  <c r="C1296" i="42"/>
  <c r="C1297" i="42"/>
  <c r="C1298" i="42"/>
  <c r="C1299" i="42"/>
  <c r="C1300" i="42"/>
  <c r="C1301" i="42"/>
  <c r="C1302" i="42"/>
  <c r="C1303" i="42"/>
  <c r="C1304" i="42"/>
  <c r="C1305" i="42"/>
  <c r="C1306" i="42"/>
  <c r="C1307" i="42"/>
  <c r="C1308" i="42"/>
  <c r="C1309" i="42"/>
  <c r="C1310" i="42"/>
  <c r="C1311" i="42"/>
  <c r="C1312" i="42"/>
  <c r="C1313" i="42"/>
  <c r="C1314" i="42"/>
  <c r="C1315" i="42"/>
  <c r="C1316" i="42"/>
  <c r="C1317" i="42"/>
  <c r="C1318" i="42"/>
  <c r="C1319" i="42"/>
  <c r="C1320" i="42"/>
  <c r="C1321" i="42"/>
  <c r="C1322" i="42"/>
  <c r="C1323" i="42"/>
  <c r="C1324" i="42"/>
  <c r="C1325" i="42"/>
  <c r="C1326" i="42"/>
  <c r="C1327" i="42"/>
  <c r="C1328" i="42"/>
  <c r="C1329" i="42"/>
  <c r="C1330" i="42"/>
  <c r="C1331" i="42"/>
  <c r="C1332" i="42"/>
  <c r="C1333" i="42"/>
  <c r="C1334" i="42"/>
  <c r="C1335" i="42"/>
  <c r="C1336" i="42"/>
  <c r="C1337" i="42"/>
  <c r="C1338" i="42"/>
  <c r="C1339" i="42"/>
  <c r="C1340" i="42"/>
  <c r="C1341" i="42"/>
  <c r="C1342" i="42"/>
  <c r="C1343" i="42"/>
  <c r="C1344" i="42"/>
  <c r="C1345" i="42"/>
  <c r="C1346" i="42"/>
  <c r="C1347" i="42"/>
  <c r="C1348" i="42"/>
  <c r="C1349" i="42"/>
  <c r="C1350" i="42"/>
  <c r="C1351" i="42"/>
  <c r="C1352" i="42"/>
  <c r="C1353" i="42"/>
  <c r="C1354" i="42"/>
  <c r="C1355" i="42"/>
  <c r="C1356" i="42"/>
  <c r="C1357" i="42"/>
  <c r="C1358" i="42"/>
  <c r="C1359" i="42"/>
  <c r="C1360" i="42"/>
  <c r="C1361" i="42"/>
  <c r="C1362" i="42"/>
  <c r="C1363" i="42"/>
  <c r="C1364" i="42"/>
  <c r="C1365" i="42"/>
  <c r="C1366" i="42"/>
  <c r="C1367" i="42"/>
  <c r="C1368" i="42"/>
  <c r="C1369" i="42"/>
  <c r="C1370" i="42"/>
  <c r="C1371" i="42"/>
  <c r="C1372" i="42"/>
  <c r="C1373" i="42"/>
  <c r="C1374" i="42"/>
  <c r="C1375" i="42"/>
  <c r="C1376" i="42"/>
  <c r="C1377" i="42"/>
  <c r="C1378" i="42"/>
  <c r="C1379" i="42"/>
  <c r="C1380" i="42"/>
  <c r="C1381" i="42"/>
  <c r="C1382" i="42"/>
  <c r="C1383" i="42"/>
  <c r="C1384" i="42"/>
  <c r="C1385" i="42"/>
  <c r="C1386" i="42"/>
  <c r="C1387" i="42"/>
  <c r="C1388" i="42"/>
  <c r="C1389" i="42"/>
  <c r="C1390" i="42"/>
  <c r="C1391" i="42"/>
  <c r="C1392" i="42"/>
  <c r="C1393" i="42"/>
  <c r="C1394" i="42"/>
  <c r="C1395" i="42"/>
  <c r="C1396" i="42"/>
  <c r="C1397" i="42"/>
  <c r="C1398" i="42"/>
  <c r="C1399" i="42"/>
  <c r="C1400" i="42"/>
  <c r="C1401" i="42"/>
  <c r="C1402" i="42"/>
  <c r="C1403" i="42"/>
  <c r="C1404" i="42"/>
  <c r="C1405" i="42"/>
  <c r="C1406" i="42"/>
  <c r="C1407" i="42"/>
  <c r="C1408" i="42"/>
  <c r="C1409" i="42"/>
  <c r="C1410" i="42"/>
  <c r="C1411" i="42"/>
  <c r="C1412" i="42"/>
  <c r="C1413" i="42"/>
  <c r="C1414" i="42"/>
  <c r="C1415" i="42"/>
  <c r="C1416" i="42"/>
  <c r="C1417" i="42"/>
  <c r="C1418" i="42"/>
  <c r="C1419" i="42"/>
  <c r="C1420" i="42"/>
  <c r="C1421" i="42"/>
  <c r="C1422" i="42"/>
  <c r="C1423" i="42"/>
  <c r="C1424" i="42"/>
  <c r="C1425" i="42"/>
  <c r="C1426" i="42"/>
  <c r="C1427" i="42"/>
  <c r="C1428" i="42"/>
  <c r="C1429" i="42"/>
  <c r="C1430" i="42"/>
  <c r="C1431" i="42"/>
  <c r="C1432" i="42"/>
  <c r="C1433" i="42"/>
  <c r="C1434" i="42"/>
  <c r="C1435" i="42"/>
  <c r="C1436" i="42"/>
  <c r="C1437" i="42"/>
  <c r="C1438" i="42"/>
  <c r="C1439" i="42"/>
  <c r="C1440" i="42"/>
  <c r="C1441" i="42"/>
  <c r="C1442" i="42"/>
  <c r="C1443" i="42"/>
  <c r="C1444" i="42"/>
  <c r="C1445" i="42"/>
  <c r="C1446" i="42"/>
  <c r="C1447" i="42"/>
  <c r="C1448" i="42"/>
  <c r="C1449" i="42"/>
  <c r="C1450" i="42"/>
  <c r="C1451" i="42"/>
  <c r="C1452" i="42"/>
  <c r="C1453" i="42"/>
  <c r="C1454" i="42"/>
  <c r="C1455" i="42"/>
  <c r="C1456" i="42"/>
  <c r="C1457" i="42"/>
  <c r="C1458" i="42"/>
  <c r="C1459" i="42"/>
  <c r="C1460" i="42"/>
  <c r="C1461" i="42"/>
  <c r="C1462" i="42"/>
  <c r="C1463" i="42"/>
  <c r="C1464" i="42"/>
  <c r="C1465" i="42"/>
  <c r="C1466" i="42"/>
  <c r="C1467" i="42"/>
  <c r="C1468" i="42"/>
  <c r="C1469" i="42"/>
  <c r="C1470" i="42"/>
  <c r="C1471" i="42"/>
  <c r="C1472" i="42"/>
  <c r="C1473" i="42"/>
  <c r="C1474" i="42"/>
  <c r="C1475" i="42"/>
  <c r="C1476" i="42"/>
  <c r="C1477" i="42"/>
  <c r="C1478" i="42"/>
  <c r="C1479" i="42"/>
  <c r="C1480" i="42"/>
  <c r="C1481" i="42"/>
  <c r="C1482" i="42"/>
  <c r="C1483" i="42"/>
  <c r="C1484" i="42"/>
  <c r="C1485" i="42"/>
  <c r="C1486" i="42"/>
  <c r="C1487" i="42"/>
  <c r="C1488" i="42"/>
  <c r="C1489" i="42"/>
  <c r="C1490" i="42"/>
  <c r="C1491" i="42"/>
  <c r="C1492" i="42"/>
  <c r="C1493" i="42"/>
  <c r="C1494" i="42"/>
  <c r="C1495" i="42"/>
  <c r="C1496" i="42"/>
  <c r="C1497" i="42"/>
  <c r="C1498" i="42"/>
  <c r="C1499" i="42"/>
  <c r="C1500" i="42"/>
  <c r="C1501" i="42"/>
  <c r="C1502" i="42"/>
  <c r="C1503" i="42"/>
  <c r="C1504" i="42"/>
  <c r="C1505" i="42"/>
  <c r="C1506" i="42"/>
  <c r="C1507" i="42"/>
  <c r="C1508" i="42"/>
  <c r="C1509" i="42"/>
  <c r="C1510" i="42"/>
  <c r="C1511" i="42"/>
  <c r="C1512" i="42"/>
  <c r="C1513" i="42"/>
  <c r="C1514" i="42"/>
  <c r="C1515" i="42"/>
  <c r="C1516" i="42"/>
  <c r="C1517" i="42"/>
  <c r="C1518" i="42"/>
  <c r="C1519" i="42"/>
  <c r="C1520" i="42"/>
  <c r="C1521" i="42"/>
  <c r="C1522" i="42"/>
  <c r="C1523" i="42"/>
  <c r="C1524" i="42"/>
  <c r="C1525" i="42"/>
  <c r="C1526" i="42"/>
  <c r="C1527" i="42"/>
  <c r="C1528" i="42"/>
  <c r="C1529" i="42"/>
  <c r="C1530" i="42"/>
  <c r="C1531" i="42"/>
  <c r="C1532" i="42"/>
  <c r="C1533" i="42"/>
  <c r="C1534" i="42"/>
  <c r="C1535" i="42"/>
  <c r="C1536" i="42"/>
  <c r="C1537" i="42"/>
  <c r="C1538" i="42"/>
  <c r="C1539" i="42"/>
  <c r="C1540" i="42"/>
  <c r="C1541" i="42"/>
  <c r="C1542" i="42"/>
  <c r="C1543" i="42"/>
  <c r="C1544" i="42"/>
  <c r="C1545" i="42"/>
  <c r="C1546" i="42"/>
  <c r="C1547" i="42"/>
  <c r="C1548" i="42"/>
  <c r="C1549" i="42"/>
  <c r="C1550" i="42"/>
  <c r="C1551" i="42"/>
  <c r="C1552" i="42"/>
  <c r="C1553" i="42"/>
  <c r="C1554" i="42"/>
  <c r="C1555" i="42"/>
  <c r="C1556" i="42"/>
  <c r="C1557" i="42"/>
  <c r="C1558" i="42"/>
  <c r="C1559" i="42"/>
  <c r="C1560" i="42"/>
  <c r="C1561" i="42"/>
  <c r="C1562" i="42"/>
  <c r="C1563" i="42"/>
  <c r="C1564" i="42"/>
  <c r="C1565" i="42"/>
  <c r="C1566" i="42"/>
  <c r="C1567" i="42"/>
  <c r="C1568" i="42"/>
  <c r="C1569" i="42"/>
  <c r="C1570" i="42"/>
  <c r="C1571" i="42"/>
  <c r="C1572" i="42"/>
  <c r="C1573" i="42"/>
  <c r="C1574" i="42"/>
  <c r="C1575" i="42"/>
  <c r="C1576" i="42"/>
  <c r="C1577" i="42"/>
  <c r="C1578" i="42"/>
  <c r="C1579" i="42"/>
  <c r="C1580" i="42"/>
  <c r="C1581" i="42"/>
  <c r="C1582" i="42"/>
  <c r="C1583" i="42"/>
  <c r="C1584" i="42"/>
  <c r="C1585" i="42"/>
  <c r="C1586" i="42"/>
  <c r="C1587" i="42"/>
  <c r="C1588" i="42"/>
  <c r="C1589" i="42"/>
  <c r="C1590" i="42"/>
  <c r="C1591" i="42"/>
  <c r="C1592" i="42"/>
  <c r="C1593" i="42"/>
  <c r="C1594" i="42"/>
  <c r="C1595" i="42"/>
  <c r="C1596" i="42"/>
  <c r="C1597" i="42"/>
  <c r="C1598" i="42"/>
  <c r="C1599" i="42"/>
  <c r="C1600" i="42"/>
  <c r="C1601" i="42"/>
  <c r="C1602" i="42"/>
  <c r="C1603" i="42"/>
  <c r="C1604" i="42"/>
  <c r="C1605" i="42"/>
  <c r="C1606" i="42"/>
  <c r="C1607" i="42"/>
  <c r="C1608" i="42"/>
  <c r="C1609" i="42"/>
  <c r="C1610" i="42"/>
  <c r="C1611" i="42"/>
  <c r="C1612" i="42"/>
  <c r="C1613" i="42"/>
  <c r="C1614" i="42"/>
  <c r="C1615" i="42"/>
  <c r="C1616" i="42"/>
  <c r="C1617" i="42"/>
  <c r="C1618" i="42"/>
  <c r="C1619" i="42"/>
  <c r="C1620" i="42"/>
  <c r="C1621" i="42"/>
  <c r="C1622" i="42"/>
  <c r="C1623" i="42"/>
  <c r="C1624" i="42"/>
  <c r="C1625" i="42"/>
  <c r="C1626" i="42"/>
  <c r="C1627" i="42"/>
  <c r="C1628" i="42"/>
  <c r="C1629" i="42"/>
  <c r="C1630" i="42"/>
  <c r="C1631" i="42"/>
  <c r="C1632" i="42"/>
  <c r="C1633" i="42"/>
  <c r="C1634" i="42"/>
  <c r="C1635" i="42"/>
  <c r="C1636" i="42"/>
  <c r="C1637" i="42"/>
  <c r="C1638" i="42"/>
  <c r="C1639" i="42"/>
  <c r="C1640" i="42"/>
  <c r="C1641" i="42"/>
  <c r="C1642" i="42"/>
  <c r="C1643" i="42"/>
  <c r="C1644" i="42"/>
  <c r="C1645" i="42"/>
  <c r="C1646" i="42"/>
  <c r="C1647" i="42"/>
  <c r="C1648" i="42"/>
  <c r="C1649" i="42"/>
  <c r="C1650" i="42"/>
  <c r="C1651" i="42"/>
  <c r="C1652" i="42"/>
  <c r="C1653" i="42"/>
  <c r="C1654" i="42"/>
  <c r="C1655" i="42"/>
  <c r="C1656" i="42"/>
  <c r="C1657" i="42"/>
  <c r="C1658" i="42"/>
  <c r="C1659" i="42"/>
  <c r="C1660" i="42"/>
  <c r="C1661" i="42"/>
  <c r="C1662" i="42"/>
  <c r="C1663" i="42"/>
  <c r="C1664" i="42"/>
  <c r="C1665" i="42"/>
  <c r="C1666" i="42"/>
  <c r="C1667" i="42"/>
  <c r="C1668" i="42"/>
  <c r="C1669" i="42"/>
  <c r="C1670" i="42"/>
  <c r="C1671" i="42"/>
  <c r="C1672" i="42"/>
  <c r="C1673" i="42"/>
  <c r="C1674" i="42"/>
  <c r="C1675" i="42"/>
  <c r="C1676" i="42"/>
  <c r="C1677" i="42"/>
  <c r="C1678" i="42"/>
  <c r="C1679" i="42"/>
  <c r="C1680" i="42"/>
  <c r="C1681" i="42"/>
  <c r="C1682" i="42"/>
  <c r="C1683" i="42"/>
  <c r="C1684" i="42"/>
  <c r="C1685" i="42"/>
  <c r="C1686" i="42"/>
  <c r="C1687" i="42"/>
  <c r="C1688" i="42"/>
  <c r="C1689" i="42"/>
  <c r="C1690" i="42"/>
  <c r="C1691" i="42"/>
  <c r="C1692" i="42"/>
  <c r="C1693" i="42"/>
  <c r="C1694" i="42"/>
  <c r="C1695" i="42"/>
  <c r="C1696" i="42"/>
  <c r="C1697" i="42"/>
  <c r="C1698" i="42"/>
  <c r="C1699" i="42"/>
  <c r="C1700" i="42"/>
  <c r="C1701" i="42"/>
  <c r="C1702" i="42"/>
  <c r="C1703" i="42"/>
  <c r="C1704" i="42"/>
  <c r="C1705" i="42"/>
  <c r="C1706" i="42"/>
  <c r="C1707" i="42"/>
  <c r="C1708" i="42"/>
  <c r="C1709" i="42"/>
  <c r="C1710" i="42"/>
  <c r="C1711" i="42"/>
  <c r="C1712" i="42"/>
  <c r="C1713" i="42"/>
  <c r="C1714" i="42"/>
  <c r="C1715" i="42"/>
  <c r="C1716" i="42"/>
  <c r="C1717" i="42"/>
  <c r="C1718" i="42"/>
  <c r="C1719" i="42"/>
  <c r="C1720" i="42"/>
  <c r="C1721" i="42"/>
  <c r="C1722" i="42"/>
  <c r="C1723" i="42"/>
  <c r="C1724" i="42"/>
  <c r="C1725" i="42"/>
  <c r="C1726" i="42"/>
  <c r="C1727" i="42"/>
  <c r="C1728" i="42"/>
  <c r="C1729" i="42"/>
  <c r="C1730" i="42"/>
  <c r="C1731" i="42"/>
  <c r="C1732" i="42"/>
  <c r="C1733" i="42"/>
  <c r="C1734" i="42"/>
  <c r="C1735" i="42"/>
  <c r="C1736" i="42"/>
  <c r="C1737" i="42"/>
  <c r="C1738" i="42"/>
  <c r="C1739" i="42"/>
  <c r="C1740" i="42"/>
  <c r="C1741" i="42"/>
  <c r="C1742" i="42"/>
  <c r="C1743" i="42"/>
  <c r="C1744" i="42"/>
  <c r="C1745" i="42"/>
  <c r="C1746" i="42"/>
  <c r="C1747" i="42"/>
  <c r="C1748" i="42"/>
  <c r="C1749" i="42"/>
  <c r="C1750" i="42"/>
  <c r="C1751" i="42"/>
  <c r="C1752" i="42"/>
  <c r="C1753" i="42"/>
  <c r="C1754" i="42"/>
  <c r="C1755" i="42"/>
  <c r="C1756" i="42"/>
  <c r="C1757" i="42"/>
  <c r="C1758" i="42"/>
  <c r="C1759" i="42"/>
  <c r="C1760" i="42"/>
  <c r="C1761" i="42"/>
  <c r="C1762" i="42"/>
  <c r="C1763" i="42"/>
  <c r="C1764" i="42"/>
  <c r="C1765" i="42"/>
  <c r="C1766" i="42"/>
  <c r="C1767" i="42"/>
  <c r="C1768" i="42"/>
  <c r="C1769" i="42"/>
  <c r="C1770" i="42"/>
  <c r="C1771" i="42"/>
  <c r="C1772" i="42"/>
  <c r="C1773" i="42"/>
  <c r="C1774" i="42"/>
  <c r="C1775" i="42"/>
  <c r="C1776" i="42"/>
  <c r="C1777" i="42"/>
  <c r="C1778" i="42"/>
  <c r="C1779" i="42"/>
  <c r="C1780" i="42"/>
  <c r="C1781" i="42"/>
  <c r="C1782" i="42"/>
  <c r="C1783" i="42"/>
  <c r="C1784" i="42"/>
  <c r="C1785" i="42"/>
  <c r="C1786" i="42"/>
  <c r="C1787" i="42"/>
  <c r="C1788" i="42"/>
  <c r="C1789" i="42"/>
  <c r="C1790" i="42"/>
  <c r="C1791" i="42"/>
  <c r="C1792" i="42"/>
  <c r="C1793" i="42"/>
  <c r="C1794" i="42"/>
  <c r="C1795" i="42"/>
  <c r="C1796" i="42"/>
  <c r="C1797" i="42"/>
  <c r="C1798" i="42"/>
  <c r="C1799" i="42"/>
  <c r="C1800" i="42"/>
  <c r="C1801" i="42"/>
  <c r="C1802" i="42"/>
  <c r="C1803" i="42"/>
  <c r="C1804" i="42"/>
  <c r="C1805" i="42"/>
  <c r="C1806" i="42"/>
  <c r="C1807" i="42"/>
  <c r="C1808" i="42"/>
  <c r="C1809" i="42"/>
  <c r="C1810" i="42"/>
  <c r="C1811" i="42"/>
  <c r="C1812" i="42"/>
  <c r="C1813" i="42"/>
  <c r="C1814" i="42"/>
  <c r="C1815" i="42"/>
  <c r="C1816" i="42"/>
  <c r="C1817" i="42"/>
  <c r="C1818" i="42"/>
  <c r="C1819" i="42"/>
  <c r="C1820" i="42"/>
  <c r="C1821" i="42"/>
  <c r="C1822" i="42"/>
  <c r="C1823" i="42"/>
  <c r="C1824" i="42"/>
  <c r="C1825" i="42"/>
  <c r="C1826" i="42"/>
  <c r="C1827" i="42"/>
  <c r="C1828" i="42"/>
  <c r="C1829" i="42"/>
  <c r="C1830" i="42"/>
  <c r="C1831" i="42"/>
  <c r="C1832" i="42"/>
  <c r="C1833" i="42"/>
  <c r="C1834" i="42"/>
  <c r="C1835" i="42"/>
  <c r="C1836" i="42"/>
  <c r="C1837" i="42"/>
  <c r="C1838" i="42"/>
  <c r="C1839" i="42"/>
  <c r="C1840" i="42"/>
  <c r="C1841" i="42"/>
  <c r="C1842" i="42"/>
  <c r="C1843" i="42"/>
  <c r="C1844" i="42"/>
  <c r="C1845" i="42"/>
  <c r="C1846" i="42"/>
  <c r="C1847" i="42"/>
  <c r="C1848" i="42"/>
  <c r="C1849" i="42"/>
  <c r="C1850" i="42"/>
  <c r="C1851" i="42"/>
  <c r="C1852" i="42"/>
  <c r="C1853" i="42"/>
  <c r="C1854" i="42"/>
  <c r="C1855" i="42"/>
  <c r="C1856" i="42"/>
  <c r="C1857" i="42"/>
  <c r="C1858" i="42"/>
  <c r="C1859" i="42"/>
  <c r="C1860" i="42"/>
  <c r="C1861" i="42"/>
  <c r="C1862" i="42"/>
  <c r="C1863" i="42"/>
  <c r="C1864" i="42"/>
  <c r="C1865" i="42"/>
  <c r="C1866" i="42"/>
  <c r="C1867" i="42"/>
  <c r="C1868" i="42"/>
  <c r="C1869" i="42"/>
  <c r="C1870" i="42"/>
  <c r="C1871" i="42"/>
  <c r="C1872" i="42"/>
  <c r="C1873" i="42"/>
  <c r="C1874" i="42"/>
  <c r="C1875" i="42"/>
  <c r="C1876" i="42"/>
  <c r="C1877" i="42"/>
  <c r="C1878" i="42"/>
  <c r="C1879" i="42"/>
  <c r="C1880" i="42"/>
  <c r="C1881" i="42"/>
  <c r="C1882" i="42"/>
  <c r="C1883" i="42"/>
  <c r="C1884" i="42"/>
  <c r="C1885" i="42"/>
  <c r="C1886" i="42"/>
  <c r="C1887" i="42"/>
  <c r="C1888" i="42"/>
  <c r="C1889" i="42"/>
  <c r="C1890" i="42"/>
  <c r="C1891" i="42"/>
  <c r="C1892" i="42"/>
  <c r="C1893" i="42"/>
  <c r="C1894" i="42"/>
  <c r="C1895" i="42"/>
  <c r="C1896" i="42"/>
  <c r="C1897" i="42"/>
  <c r="C1898" i="42"/>
  <c r="C1899" i="42"/>
  <c r="C1900" i="42"/>
  <c r="C1901" i="42"/>
  <c r="C1902" i="42"/>
  <c r="C1903" i="42"/>
  <c r="C1904" i="42"/>
  <c r="C1905" i="42"/>
  <c r="C1906" i="42"/>
  <c r="C1907" i="42"/>
  <c r="C1908" i="42"/>
  <c r="C1909" i="42"/>
  <c r="C1910" i="42"/>
  <c r="C1911" i="42"/>
  <c r="C1912" i="42"/>
  <c r="C1913" i="42"/>
  <c r="C1914" i="42"/>
  <c r="C1915" i="42"/>
  <c r="C1916" i="42"/>
  <c r="C1917" i="42"/>
  <c r="C1918" i="42"/>
  <c r="C1919" i="42"/>
  <c r="C1920" i="42"/>
  <c r="C1921" i="42"/>
  <c r="C1922" i="42"/>
  <c r="C1923" i="42"/>
  <c r="C1924" i="42"/>
  <c r="C1925" i="42"/>
  <c r="C1926" i="42"/>
  <c r="C1927" i="42"/>
  <c r="C1928" i="42"/>
  <c r="C1929" i="42"/>
  <c r="C1930" i="42"/>
  <c r="C1931" i="42"/>
  <c r="C1932" i="42"/>
  <c r="C1933" i="42"/>
  <c r="C1934" i="42"/>
  <c r="C1935" i="42"/>
  <c r="C1936" i="42"/>
  <c r="C1937" i="42"/>
  <c r="C1938" i="42"/>
  <c r="C1939" i="42"/>
  <c r="C1940" i="42"/>
  <c r="C1941" i="42"/>
  <c r="C1942" i="42"/>
  <c r="C1943" i="42"/>
  <c r="C1944" i="42"/>
  <c r="C1945" i="42"/>
  <c r="C1946" i="42"/>
  <c r="C1947" i="42"/>
  <c r="C1948" i="42"/>
  <c r="C1949" i="42"/>
  <c r="C1950" i="42"/>
  <c r="C1951" i="42"/>
  <c r="C1952" i="42"/>
  <c r="C1953" i="42"/>
  <c r="C1954" i="42"/>
  <c r="C1955" i="42"/>
  <c r="C1956" i="42"/>
  <c r="C1957" i="42"/>
  <c r="C1958" i="42"/>
  <c r="C1959" i="42"/>
  <c r="C1960" i="42"/>
  <c r="C1961" i="42"/>
  <c r="C1962" i="42"/>
  <c r="C1963" i="42"/>
  <c r="C1964" i="42"/>
  <c r="C1965" i="42"/>
  <c r="C1966" i="42"/>
  <c r="C1967" i="42"/>
  <c r="C1968" i="42"/>
  <c r="C1969" i="42"/>
  <c r="C1970" i="42"/>
  <c r="C1971" i="42"/>
  <c r="C1972" i="42"/>
  <c r="C1973" i="42"/>
  <c r="C1974" i="42"/>
  <c r="C1975" i="42"/>
  <c r="C1976" i="42"/>
  <c r="C1977" i="42"/>
  <c r="C1978" i="42"/>
  <c r="C1979" i="42"/>
  <c r="C1980" i="42"/>
  <c r="C1981" i="42"/>
  <c r="C1982" i="42"/>
  <c r="C1983" i="42"/>
  <c r="C1984" i="42"/>
  <c r="C1985" i="42"/>
  <c r="C1986" i="42"/>
  <c r="C1987" i="42"/>
  <c r="C1988" i="42"/>
  <c r="C1989" i="42"/>
  <c r="C1990" i="42"/>
  <c r="C1991" i="42"/>
  <c r="C1992" i="42"/>
  <c r="C1993" i="42"/>
  <c r="C1994" i="42"/>
  <c r="C1995" i="42"/>
  <c r="C1996" i="42"/>
  <c r="C1997" i="42"/>
  <c r="C1998" i="42"/>
  <c r="C1999" i="42"/>
  <c r="C2000" i="42"/>
  <c r="C2001" i="42"/>
  <c r="C2002" i="42"/>
  <c r="C2003" i="42"/>
  <c r="C2004" i="42"/>
  <c r="C2005" i="42"/>
  <c r="C2006" i="42"/>
  <c r="C2007" i="42"/>
  <c r="C2008" i="42"/>
  <c r="C2009" i="42"/>
  <c r="C2010" i="42"/>
  <c r="C2011" i="42"/>
  <c r="C2012" i="42"/>
  <c r="C2013" i="42"/>
  <c r="C2014" i="42"/>
  <c r="C2015" i="42"/>
  <c r="C2016" i="42"/>
  <c r="C2017" i="42"/>
  <c r="C2018" i="42"/>
  <c r="C2019" i="42"/>
  <c r="C2020" i="42"/>
  <c r="C2021" i="42"/>
  <c r="C2022" i="42"/>
  <c r="C2023" i="42"/>
  <c r="C2024" i="42"/>
  <c r="C2025" i="42"/>
  <c r="C2026" i="42"/>
  <c r="C2027" i="42"/>
  <c r="C2028" i="42"/>
  <c r="C2029" i="42"/>
  <c r="C2030" i="42"/>
  <c r="C2031" i="42"/>
  <c r="C2032" i="42"/>
  <c r="C2033" i="42"/>
  <c r="C2034" i="42"/>
  <c r="C2035" i="42"/>
  <c r="C2036" i="42"/>
  <c r="C2037" i="42"/>
  <c r="C2038" i="42"/>
  <c r="C2039" i="42"/>
  <c r="C2040" i="42"/>
  <c r="C2041" i="42"/>
  <c r="C2042" i="42"/>
  <c r="C2043" i="42"/>
  <c r="C2044" i="42"/>
  <c r="C2045" i="42"/>
  <c r="C2046" i="42"/>
  <c r="C2047" i="42"/>
  <c r="C2048" i="42"/>
  <c r="C2049" i="42"/>
  <c r="C2050" i="42"/>
  <c r="C2051" i="42"/>
  <c r="C2052" i="42"/>
  <c r="C2053" i="42"/>
  <c r="C2054" i="42"/>
  <c r="C2055" i="42"/>
  <c r="C2056" i="42"/>
  <c r="C2057" i="42"/>
  <c r="C2058" i="42"/>
  <c r="C2059" i="42"/>
  <c r="C2060" i="42"/>
  <c r="C2061" i="42"/>
  <c r="C2062" i="42"/>
  <c r="C2063" i="42"/>
  <c r="C2064" i="42"/>
  <c r="C2065" i="42"/>
  <c r="C2066" i="42"/>
  <c r="C2067" i="42"/>
  <c r="C2068" i="42"/>
  <c r="C2069" i="42"/>
  <c r="C2070" i="42"/>
  <c r="C2071" i="42"/>
  <c r="C2072" i="42"/>
  <c r="C2073" i="42"/>
  <c r="C2074" i="42"/>
  <c r="C2075" i="42"/>
  <c r="C2076" i="42"/>
  <c r="C2077" i="42"/>
  <c r="C2078" i="42"/>
  <c r="C2079" i="42"/>
  <c r="C2080" i="42"/>
  <c r="C2081" i="42"/>
  <c r="C2082" i="42"/>
  <c r="C2083" i="42"/>
  <c r="C2084" i="42"/>
  <c r="C2085" i="42"/>
  <c r="C2086" i="42"/>
  <c r="C2087" i="42"/>
  <c r="C2088" i="42"/>
  <c r="C2089" i="42"/>
  <c r="C2090" i="42"/>
  <c r="C2091" i="42"/>
  <c r="C2092" i="42"/>
  <c r="C2093" i="42"/>
  <c r="C2094" i="42"/>
  <c r="C2095" i="42"/>
  <c r="C2096" i="42"/>
  <c r="C2097" i="42"/>
  <c r="C2098" i="42"/>
  <c r="C2099" i="42"/>
  <c r="C2100" i="42"/>
  <c r="C2101" i="42"/>
  <c r="C2102" i="42"/>
  <c r="C2103" i="42"/>
  <c r="C2104" i="42"/>
  <c r="C2105" i="42"/>
  <c r="C2106" i="42"/>
  <c r="C2107" i="42"/>
  <c r="C2108" i="42"/>
  <c r="C2109" i="42"/>
  <c r="C2110" i="42"/>
  <c r="C2111" i="42"/>
  <c r="C2112" i="42"/>
  <c r="C2113" i="42"/>
  <c r="C2114" i="42"/>
  <c r="C2115" i="42"/>
  <c r="C2116" i="42"/>
  <c r="C2117" i="42"/>
  <c r="C2118" i="42"/>
  <c r="C2119" i="42"/>
  <c r="C2120" i="42"/>
  <c r="C2121" i="42"/>
  <c r="C2122" i="42"/>
  <c r="C2123" i="42"/>
  <c r="C2124" i="42"/>
  <c r="C2125" i="42"/>
  <c r="C2126" i="42"/>
  <c r="C2127" i="42"/>
  <c r="C2128" i="42"/>
  <c r="C2129" i="42"/>
  <c r="C2130" i="42"/>
  <c r="C2131" i="42"/>
  <c r="C2132" i="42"/>
  <c r="C2133" i="42"/>
  <c r="C2134" i="42"/>
  <c r="C2135" i="42"/>
  <c r="C2136" i="42"/>
  <c r="C2137" i="42"/>
  <c r="C2138" i="42"/>
  <c r="C2139" i="42"/>
  <c r="C2140" i="42"/>
  <c r="C2141" i="42"/>
  <c r="C2142" i="42"/>
  <c r="C2143" i="42"/>
  <c r="C2144" i="42"/>
  <c r="C2145" i="42"/>
  <c r="C2146" i="42"/>
  <c r="C2147" i="42"/>
  <c r="C2148" i="42"/>
  <c r="C2149" i="42"/>
  <c r="C2150" i="42"/>
  <c r="C2151" i="42"/>
  <c r="C2152" i="42"/>
  <c r="C2153" i="42"/>
  <c r="C2154" i="42"/>
  <c r="C2155" i="42"/>
  <c r="C2156" i="42"/>
  <c r="C2157" i="42"/>
  <c r="C2158" i="42"/>
  <c r="C2159" i="42"/>
  <c r="C2160" i="42"/>
  <c r="C2161" i="42"/>
  <c r="C2162" i="42"/>
  <c r="C2163" i="42"/>
  <c r="C2164" i="42"/>
  <c r="C2165" i="42"/>
  <c r="C2166" i="42"/>
  <c r="C2167" i="42"/>
  <c r="C2168" i="42"/>
  <c r="C2169" i="42"/>
  <c r="C2170" i="42"/>
  <c r="C2171" i="42"/>
  <c r="C2172" i="42"/>
  <c r="C2173" i="42"/>
  <c r="C2174" i="42"/>
  <c r="C2175" i="42"/>
  <c r="C2176" i="42"/>
  <c r="C2177" i="42"/>
  <c r="C2178" i="42"/>
  <c r="C2179" i="42"/>
  <c r="C2180" i="42"/>
  <c r="C2181" i="42"/>
  <c r="C2182" i="42"/>
  <c r="C2183" i="42"/>
  <c r="C2184" i="42"/>
  <c r="C2185" i="42"/>
  <c r="C2186" i="42"/>
  <c r="C2187" i="42"/>
  <c r="C2188" i="42"/>
  <c r="C2189" i="42"/>
  <c r="C2190" i="42"/>
  <c r="C2191" i="42"/>
  <c r="C2192" i="42"/>
  <c r="C2193" i="42"/>
  <c r="C2194" i="42"/>
  <c r="C2195" i="42"/>
  <c r="C2196" i="42"/>
  <c r="C2197" i="42"/>
  <c r="C2198" i="42"/>
  <c r="C2199" i="42"/>
  <c r="C2200" i="42"/>
  <c r="C2201" i="42"/>
  <c r="C2202" i="42"/>
  <c r="C2203" i="42"/>
  <c r="C2204" i="42"/>
  <c r="C2205" i="42"/>
  <c r="C2206" i="42"/>
  <c r="C2207" i="42"/>
  <c r="C2208" i="42"/>
  <c r="C2209" i="42"/>
  <c r="C2210" i="42"/>
  <c r="C2211" i="42"/>
  <c r="C2212" i="42"/>
  <c r="C2213" i="42"/>
  <c r="C2214" i="42"/>
  <c r="C2215" i="42"/>
  <c r="C2216" i="42"/>
  <c r="C2217" i="42"/>
  <c r="C2218" i="42"/>
  <c r="C2219" i="42"/>
  <c r="C2220" i="42"/>
  <c r="C2221" i="42"/>
  <c r="C2222" i="42"/>
  <c r="C2223" i="42"/>
  <c r="C2224" i="42"/>
  <c r="C2225" i="42"/>
  <c r="C2226" i="42"/>
  <c r="C2227" i="42"/>
  <c r="C2228" i="42"/>
  <c r="C2229" i="42"/>
  <c r="C2230" i="42"/>
  <c r="C2231" i="42"/>
  <c r="C2232" i="42"/>
  <c r="C2233" i="42"/>
  <c r="C2234" i="42"/>
  <c r="C2235" i="42"/>
  <c r="C2236" i="42"/>
  <c r="C2237" i="42"/>
  <c r="C2238" i="42"/>
  <c r="C2239" i="42"/>
  <c r="C2240" i="42"/>
  <c r="C2241" i="42"/>
  <c r="C2242" i="42"/>
  <c r="C2243" i="42"/>
  <c r="C2244" i="42"/>
  <c r="C2245" i="42"/>
  <c r="C2246" i="42"/>
  <c r="C2247" i="42"/>
  <c r="C2248" i="42"/>
  <c r="C2249" i="42"/>
  <c r="C2250" i="42"/>
  <c r="C2251" i="42"/>
  <c r="C2252" i="42"/>
  <c r="C2253" i="42"/>
  <c r="C2254" i="42"/>
  <c r="C2255" i="42"/>
  <c r="C2256" i="42"/>
  <c r="C2257" i="42"/>
  <c r="C2258" i="42"/>
  <c r="C2259" i="42"/>
  <c r="C2260" i="42"/>
  <c r="C2261" i="42"/>
  <c r="C2262" i="42"/>
  <c r="C2263" i="42"/>
  <c r="C2264" i="42"/>
  <c r="C2265" i="42"/>
  <c r="C2266" i="42"/>
  <c r="C2267" i="42"/>
  <c r="C2268" i="42"/>
  <c r="C2269" i="42"/>
  <c r="C2270" i="42"/>
  <c r="C2271" i="42"/>
  <c r="C2272" i="42"/>
  <c r="C2273" i="42"/>
  <c r="C2274" i="42"/>
  <c r="C2275" i="42"/>
  <c r="C2276" i="42"/>
  <c r="C2277" i="42"/>
  <c r="C2278" i="42"/>
  <c r="C2279" i="42"/>
  <c r="C2280" i="42"/>
  <c r="C2281" i="42"/>
  <c r="C2282" i="42"/>
  <c r="C2283" i="42"/>
  <c r="C2284" i="42"/>
  <c r="C2285" i="42"/>
  <c r="C2286" i="42"/>
  <c r="C2287" i="42"/>
  <c r="C2288" i="42"/>
  <c r="C2289" i="42"/>
  <c r="C2290" i="42"/>
  <c r="C2291" i="42"/>
  <c r="C2292" i="42"/>
  <c r="C2293" i="42"/>
  <c r="C2294" i="42"/>
  <c r="C2295" i="42"/>
  <c r="C2296" i="42"/>
  <c r="C2297" i="42"/>
  <c r="C2298" i="42"/>
  <c r="C2299" i="42"/>
  <c r="C2300" i="42"/>
  <c r="C2301" i="42"/>
  <c r="C2302" i="42"/>
  <c r="C2303" i="42"/>
  <c r="C2304" i="42"/>
  <c r="C2305" i="42"/>
  <c r="C2306" i="42"/>
  <c r="C2307" i="42"/>
  <c r="C2308" i="42"/>
  <c r="C2309" i="42"/>
  <c r="C2310" i="42"/>
  <c r="C2311" i="42"/>
  <c r="C2312" i="42"/>
  <c r="C2313" i="42"/>
  <c r="C2314" i="42"/>
  <c r="C2315" i="42"/>
  <c r="C2316" i="42"/>
  <c r="C2317" i="42"/>
  <c r="C2318" i="42"/>
  <c r="C2319" i="42"/>
  <c r="C2320" i="42"/>
  <c r="C2321" i="42"/>
  <c r="C2322" i="42"/>
  <c r="C2323" i="42"/>
  <c r="C2324" i="42"/>
  <c r="C2325" i="42"/>
  <c r="C2326" i="42"/>
  <c r="C2327" i="42"/>
  <c r="C2328" i="42"/>
  <c r="C2329" i="42"/>
  <c r="C2330" i="42"/>
  <c r="C2331" i="42"/>
  <c r="C2332" i="42"/>
  <c r="C2333" i="42"/>
  <c r="C2334" i="42"/>
  <c r="C2335" i="42"/>
  <c r="C2336" i="42"/>
  <c r="C2337" i="42"/>
  <c r="C2338" i="42"/>
  <c r="C2339" i="42"/>
  <c r="C2340" i="42"/>
  <c r="C2341" i="42"/>
  <c r="C2342" i="42"/>
  <c r="C2343" i="42"/>
  <c r="C2344" i="42"/>
  <c r="C2345" i="42"/>
  <c r="C2346" i="42"/>
  <c r="C2347" i="42"/>
  <c r="C2348" i="42"/>
  <c r="C2349" i="42"/>
  <c r="C2350" i="42"/>
  <c r="C2351" i="42"/>
  <c r="C2352" i="42"/>
  <c r="C2353" i="42"/>
  <c r="C2354" i="42"/>
  <c r="C2355" i="42"/>
  <c r="C2356" i="42"/>
  <c r="C2357" i="42"/>
  <c r="C2358" i="42"/>
  <c r="C2359" i="42"/>
  <c r="C2360" i="42"/>
  <c r="C2361" i="42"/>
  <c r="C2362" i="42"/>
  <c r="C2363" i="42"/>
  <c r="C2364" i="42"/>
  <c r="C2365" i="42"/>
  <c r="C2366" i="42"/>
  <c r="C2367" i="42"/>
  <c r="C2368" i="42"/>
  <c r="C2369" i="42"/>
  <c r="C2370" i="42"/>
  <c r="C2371" i="42"/>
  <c r="C2372" i="42"/>
  <c r="C2373" i="42"/>
  <c r="C2374" i="42"/>
  <c r="C2375" i="42"/>
  <c r="C2376" i="42"/>
  <c r="C2377" i="42"/>
  <c r="C2378" i="42"/>
  <c r="C2379" i="42"/>
  <c r="C2380" i="42"/>
  <c r="C2381" i="42"/>
  <c r="C2382" i="42"/>
  <c r="C2383" i="42"/>
  <c r="C2384" i="42"/>
  <c r="C2385" i="42"/>
  <c r="C2386" i="42"/>
  <c r="C2387" i="42"/>
  <c r="C2388" i="42"/>
  <c r="C2389" i="42"/>
  <c r="C2390" i="42"/>
  <c r="C2391" i="42"/>
  <c r="C2392" i="42"/>
  <c r="C2393" i="42"/>
  <c r="C2394" i="42"/>
  <c r="C2395" i="42"/>
  <c r="C2396" i="42"/>
  <c r="C2397" i="42"/>
  <c r="C2398" i="42"/>
  <c r="C2399" i="42"/>
  <c r="C2400" i="42"/>
  <c r="C2401" i="42"/>
  <c r="C2402" i="42"/>
  <c r="C2403" i="42"/>
  <c r="C2404" i="42"/>
  <c r="C2405" i="42"/>
  <c r="C2406" i="42"/>
  <c r="C2407" i="42"/>
  <c r="C2408" i="42"/>
  <c r="C2409" i="42"/>
  <c r="C2410" i="42"/>
  <c r="C2411" i="42"/>
  <c r="C2412" i="42"/>
  <c r="C2413" i="42"/>
  <c r="C2414" i="42"/>
  <c r="C2415" i="42"/>
  <c r="C2416" i="42"/>
  <c r="C2417" i="42"/>
  <c r="C2418" i="42"/>
  <c r="C2419" i="42"/>
  <c r="C2420" i="42"/>
  <c r="C2421" i="42"/>
  <c r="C2422" i="42"/>
  <c r="C2423" i="42"/>
  <c r="C2424" i="42"/>
  <c r="C2425" i="42"/>
  <c r="C2426" i="42"/>
  <c r="C2427" i="42"/>
  <c r="C2428" i="42"/>
  <c r="C2429" i="42"/>
  <c r="C2430" i="42"/>
  <c r="C2431" i="42"/>
  <c r="C2432" i="42"/>
  <c r="C2433" i="42"/>
  <c r="C2434" i="42"/>
  <c r="C2435" i="42"/>
  <c r="C2436" i="42"/>
  <c r="C2437" i="42"/>
  <c r="C2438" i="42"/>
  <c r="C2439" i="42"/>
  <c r="C2440" i="42"/>
  <c r="C2441" i="42"/>
  <c r="C2442" i="42"/>
  <c r="C2443" i="42"/>
  <c r="C2444" i="42"/>
  <c r="C2445" i="42"/>
  <c r="C2446" i="42"/>
  <c r="C2447" i="42"/>
  <c r="C2448" i="42"/>
  <c r="C2449" i="42"/>
  <c r="C2450" i="42"/>
  <c r="C2451" i="42"/>
  <c r="C2452" i="42"/>
  <c r="C2453" i="42"/>
  <c r="C2454" i="42"/>
  <c r="C2455" i="42"/>
  <c r="C2456" i="42"/>
  <c r="C2457" i="42"/>
  <c r="C2458" i="42"/>
  <c r="C2459" i="42"/>
  <c r="C2460" i="42"/>
  <c r="C2461" i="42"/>
  <c r="C2462" i="42"/>
  <c r="C2463" i="42"/>
  <c r="C2464" i="42"/>
  <c r="C2465" i="42"/>
  <c r="C2466" i="42"/>
  <c r="C2467" i="42"/>
  <c r="C2468" i="42"/>
  <c r="C2469" i="42"/>
  <c r="C2470" i="42"/>
  <c r="C2471" i="42"/>
  <c r="C2472" i="42"/>
  <c r="C2473" i="42"/>
  <c r="C2474" i="42"/>
  <c r="C2475" i="42"/>
  <c r="C2476" i="42"/>
  <c r="C2477" i="42"/>
  <c r="C2478" i="42"/>
  <c r="C2479" i="42"/>
  <c r="C2480" i="42"/>
  <c r="C2481" i="42"/>
  <c r="C2482" i="42"/>
  <c r="C2483" i="42"/>
  <c r="C2484" i="42"/>
  <c r="C2485" i="42"/>
  <c r="C2486" i="42"/>
  <c r="C2487" i="42"/>
  <c r="C2488" i="42"/>
  <c r="C2489" i="42"/>
  <c r="C2490" i="42"/>
  <c r="C2491" i="42"/>
  <c r="C2492" i="42"/>
  <c r="C2493" i="42"/>
  <c r="C2494" i="42"/>
  <c r="C2496" i="42"/>
  <c r="C2497" i="42"/>
  <c r="C2498" i="42"/>
  <c r="C2499" i="42"/>
  <c r="C2500" i="42"/>
  <c r="C2501" i="42"/>
  <c r="C2502" i="42"/>
  <c r="C2503" i="42"/>
  <c r="C2504" i="42"/>
  <c r="C2505" i="42"/>
  <c r="C2506" i="42"/>
  <c r="C2507" i="42"/>
  <c r="C2508" i="42"/>
  <c r="C2509" i="42"/>
  <c r="C2510" i="42"/>
  <c r="C2511" i="42"/>
  <c r="C2512" i="42"/>
  <c r="C2513" i="42"/>
  <c r="C2514" i="42"/>
  <c r="C2515" i="42"/>
  <c r="C2516" i="42"/>
  <c r="C2517" i="42"/>
  <c r="C2518" i="42"/>
  <c r="C2519" i="42"/>
  <c r="C2520" i="42"/>
  <c r="C2521" i="42"/>
  <c r="C2522" i="42"/>
  <c r="C2523" i="42"/>
  <c r="C7" i="42"/>
  <c r="O9" i="41"/>
  <c r="O10" i="41"/>
  <c r="O11" i="41"/>
  <c r="O12" i="41"/>
  <c r="O13" i="41"/>
  <c r="O14" i="41"/>
  <c r="O15" i="41"/>
  <c r="O16" i="41"/>
  <c r="O17" i="41"/>
  <c r="O18" i="41"/>
  <c r="O19" i="41"/>
  <c r="O20" i="41"/>
  <c r="O21" i="41"/>
  <c r="O22" i="41"/>
  <c r="O23" i="41"/>
  <c r="O24" i="41"/>
  <c r="O25" i="41"/>
  <c r="O26" i="41"/>
  <c r="O27" i="41"/>
  <c r="O28" i="41"/>
  <c r="O29" i="41"/>
  <c r="O30" i="41"/>
  <c r="O31" i="41"/>
  <c r="O32" i="41"/>
  <c r="O33" i="41"/>
  <c r="O34" i="41"/>
  <c r="O35" i="41"/>
  <c r="O36" i="41"/>
  <c r="O37" i="41"/>
  <c r="O38" i="41"/>
  <c r="O39" i="41"/>
  <c r="O40" i="41"/>
  <c r="O41" i="41"/>
  <c r="O42" i="41"/>
  <c r="O43" i="41"/>
  <c r="O44" i="41"/>
  <c r="O45" i="41"/>
  <c r="O46" i="41"/>
  <c r="O47" i="41"/>
  <c r="O48" i="41"/>
  <c r="O49" i="41"/>
  <c r="O50" i="41"/>
  <c r="O51" i="41"/>
  <c r="O52" i="41"/>
  <c r="O53" i="41"/>
  <c r="O54" i="41"/>
  <c r="O55" i="41"/>
  <c r="O56" i="41"/>
  <c r="O57" i="41"/>
  <c r="O58" i="41"/>
  <c r="O59" i="41"/>
  <c r="O60" i="41"/>
  <c r="O61" i="41"/>
  <c r="O62" i="41"/>
  <c r="O63" i="41"/>
  <c r="O64" i="41"/>
  <c r="O65" i="41"/>
  <c r="O66" i="41"/>
  <c r="O67" i="41"/>
  <c r="O68" i="41"/>
  <c r="O69" i="41"/>
  <c r="O70" i="41"/>
  <c r="O71" i="41"/>
  <c r="O72" i="41"/>
  <c r="O73" i="41"/>
  <c r="O74" i="41"/>
  <c r="O75" i="41"/>
  <c r="O76" i="41"/>
  <c r="O77" i="41"/>
  <c r="O78" i="41"/>
  <c r="O79" i="41"/>
  <c r="O80" i="41"/>
  <c r="O81" i="41"/>
  <c r="O82" i="41"/>
  <c r="O83" i="41"/>
  <c r="O84" i="41"/>
  <c r="O85" i="41"/>
  <c r="O86" i="41"/>
  <c r="O87" i="41"/>
  <c r="O88" i="41"/>
  <c r="O89" i="41"/>
  <c r="O90" i="41"/>
  <c r="O91" i="41"/>
  <c r="O92" i="41"/>
  <c r="O93" i="41"/>
  <c r="O94" i="41"/>
  <c r="O95" i="41"/>
  <c r="O96" i="41"/>
  <c r="O97" i="41"/>
  <c r="O98" i="41"/>
  <c r="O99" i="41"/>
  <c r="O100" i="41"/>
  <c r="O101" i="41"/>
  <c r="O102" i="41"/>
  <c r="O103" i="41"/>
  <c r="O104" i="41"/>
  <c r="O105" i="41"/>
  <c r="O106" i="41"/>
  <c r="O107" i="41"/>
  <c r="O108" i="41"/>
  <c r="O109" i="41"/>
  <c r="O110" i="41"/>
  <c r="O111" i="41"/>
  <c r="O112" i="41"/>
  <c r="O113" i="41"/>
  <c r="O114" i="41"/>
  <c r="O115" i="41"/>
  <c r="O116" i="41"/>
  <c r="O117" i="41"/>
  <c r="O118" i="41"/>
  <c r="O119" i="41"/>
  <c r="O120" i="41"/>
  <c r="O121" i="41"/>
  <c r="O122" i="41"/>
  <c r="O123" i="41"/>
  <c r="O124" i="41"/>
  <c r="O125" i="41"/>
  <c r="O126" i="41"/>
  <c r="O127" i="41"/>
  <c r="O8" i="41"/>
  <c r="L9" i="41"/>
  <c r="L10" i="41"/>
  <c r="L11" i="41"/>
  <c r="L12" i="41"/>
  <c r="L13" i="41"/>
  <c r="L14" i="41"/>
  <c r="L15" i="41"/>
  <c r="L16" i="41"/>
  <c r="L17" i="41"/>
  <c r="L18" i="41"/>
  <c r="L19" i="41"/>
  <c r="L20" i="41"/>
  <c r="L21" i="41"/>
  <c r="L22" i="41"/>
  <c r="L23" i="41"/>
  <c r="L24" i="41"/>
  <c r="L25" i="41"/>
  <c r="L26" i="41"/>
  <c r="L27" i="41"/>
  <c r="L28" i="41"/>
  <c r="L29" i="41"/>
  <c r="L30" i="41"/>
  <c r="L31" i="4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L82" i="41"/>
  <c r="L83" i="41"/>
  <c r="L84" i="41"/>
  <c r="L85" i="41"/>
  <c r="L86" i="41"/>
  <c r="L87" i="41"/>
  <c r="L88" i="41"/>
  <c r="L89" i="41"/>
  <c r="L90" i="41"/>
  <c r="L91" i="41"/>
  <c r="L92" i="41"/>
  <c r="L93" i="41"/>
  <c r="L94" i="41"/>
  <c r="L95" i="41"/>
  <c r="L96" i="41"/>
  <c r="L97" i="41"/>
  <c r="L98" i="41"/>
  <c r="L99" i="41"/>
  <c r="L100" i="41"/>
  <c r="L101" i="41"/>
  <c r="L102" i="41"/>
  <c r="L103" i="41"/>
  <c r="L104" i="41"/>
  <c r="L105" i="41"/>
  <c r="L106" i="41"/>
  <c r="L107" i="41"/>
  <c r="L108" i="41"/>
  <c r="L109" i="41"/>
  <c r="L110" i="41"/>
  <c r="L111" i="41"/>
  <c r="L112" i="41"/>
  <c r="L113" i="41"/>
  <c r="L114" i="41"/>
  <c r="L115" i="41"/>
  <c r="L116" i="41"/>
  <c r="L117" i="41"/>
  <c r="L118" i="41"/>
  <c r="L119" i="41"/>
  <c r="L120" i="41"/>
  <c r="L121" i="41"/>
  <c r="L122" i="41"/>
  <c r="L123" i="41"/>
  <c r="L124" i="41"/>
  <c r="L125" i="41"/>
  <c r="L126" i="41"/>
  <c r="L127" i="41"/>
  <c r="L8" i="41"/>
  <c r="I9" i="41"/>
  <c r="I10" i="41"/>
  <c r="I11" i="41"/>
  <c r="I12" i="41"/>
  <c r="I13"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108" i="41"/>
  <c r="I109" i="41"/>
  <c r="I110" i="41"/>
  <c r="I111" i="41"/>
  <c r="I112" i="41"/>
  <c r="I113" i="41"/>
  <c r="I114" i="41"/>
  <c r="I115" i="41"/>
  <c r="I116" i="41"/>
  <c r="I117" i="41"/>
  <c r="I118" i="41"/>
  <c r="I119" i="41"/>
  <c r="I120" i="41"/>
  <c r="I121" i="41"/>
  <c r="I122" i="41"/>
  <c r="I123" i="41"/>
  <c r="I124" i="41"/>
  <c r="I125" i="41"/>
  <c r="I126" i="41"/>
  <c r="I127" i="41"/>
  <c r="I8" i="41"/>
  <c r="F9" i="41"/>
  <c r="F10" i="41"/>
  <c r="F11" i="41"/>
  <c r="F12" i="41"/>
  <c r="F13" i="41"/>
  <c r="F14" i="41"/>
  <c r="F15" i="41"/>
  <c r="F16" i="41"/>
  <c r="F17" i="41"/>
  <c r="F18" i="41"/>
  <c r="F19" i="41"/>
  <c r="F20" i="41"/>
  <c r="F21" i="41"/>
  <c r="F22" i="41"/>
  <c r="F23" i="41"/>
  <c r="F24" i="41"/>
  <c r="F25" i="41"/>
  <c r="F26" i="41"/>
  <c r="F27" i="41"/>
  <c r="F28" i="41"/>
  <c r="F29" i="41"/>
  <c r="F30" i="41"/>
  <c r="F31" i="41"/>
  <c r="F32" i="41"/>
  <c r="F33" i="41"/>
  <c r="F34" i="41"/>
  <c r="F35" i="41"/>
  <c r="F36" i="41"/>
  <c r="F37" i="41"/>
  <c r="F38" i="41"/>
  <c r="F39"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F82" i="41"/>
  <c r="F83" i="41"/>
  <c r="F84" i="41"/>
  <c r="F85" i="41"/>
  <c r="F86" i="41"/>
  <c r="F87" i="41"/>
  <c r="F88" i="41"/>
  <c r="F89" i="41"/>
  <c r="F90" i="41"/>
  <c r="F91" i="41"/>
  <c r="F92" i="41"/>
  <c r="F93" i="41"/>
  <c r="F94" i="41"/>
  <c r="F95" i="41"/>
  <c r="F96" i="41"/>
  <c r="F97" i="41"/>
  <c r="F98" i="41"/>
  <c r="F99" i="41"/>
  <c r="F100" i="41"/>
  <c r="F101" i="41"/>
  <c r="F102" i="41"/>
  <c r="F103" i="41"/>
  <c r="F104" i="41"/>
  <c r="F105" i="41"/>
  <c r="F106" i="41"/>
  <c r="F107" i="41"/>
  <c r="F108" i="41"/>
  <c r="F109" i="41"/>
  <c r="F110" i="41"/>
  <c r="F111" i="41"/>
  <c r="F112" i="41"/>
  <c r="F113" i="41"/>
  <c r="F114" i="41"/>
  <c r="F115" i="41"/>
  <c r="F116" i="41"/>
  <c r="F117" i="41"/>
  <c r="F118" i="41"/>
  <c r="F119" i="41"/>
  <c r="F120" i="41"/>
  <c r="F121" i="41"/>
  <c r="F122" i="41"/>
  <c r="F123" i="41"/>
  <c r="F124" i="41"/>
  <c r="F125" i="41"/>
  <c r="F126" i="41"/>
  <c r="F127" i="41"/>
  <c r="F8" i="41"/>
  <c r="C9" i="41"/>
  <c r="C10" i="41"/>
  <c r="C11" i="41"/>
  <c r="C12" i="41"/>
  <c r="C13" i="41"/>
  <c r="C14" i="41"/>
  <c r="C15" i="41"/>
  <c r="C16" i="41"/>
  <c r="C17" i="41"/>
  <c r="C18" i="41"/>
  <c r="C19" i="41"/>
  <c r="C20" i="41"/>
  <c r="C21" i="41"/>
  <c r="C22" i="41"/>
  <c r="C23" i="41"/>
  <c r="C24" i="41"/>
  <c r="C25" i="41"/>
  <c r="C26" i="41"/>
  <c r="C27" i="41"/>
  <c r="C28" i="41"/>
  <c r="C29" i="41"/>
  <c r="C30" i="41"/>
  <c r="C31" i="41"/>
  <c r="C32" i="41"/>
  <c r="C33" i="41"/>
  <c r="C34" i="41"/>
  <c r="C35" i="41"/>
  <c r="C36" i="41"/>
  <c r="C37" i="41"/>
  <c r="C38" i="41"/>
  <c r="C39" i="41"/>
  <c r="C40" i="41"/>
  <c r="C41" i="41"/>
  <c r="C42" i="41"/>
  <c r="C43" i="41"/>
  <c r="C44" i="41"/>
  <c r="C45" i="41"/>
  <c r="C46" i="41"/>
  <c r="C47" i="41"/>
  <c r="C48" i="41"/>
  <c r="C49" i="41"/>
  <c r="C50" i="41"/>
  <c r="C51" i="41"/>
  <c r="C52" i="41"/>
  <c r="C53" i="41"/>
  <c r="C54" i="41"/>
  <c r="C55" i="41"/>
  <c r="C56" i="41"/>
  <c r="C57" i="41"/>
  <c r="C58" i="41"/>
  <c r="C59" i="41"/>
  <c r="C60" i="41"/>
  <c r="C61" i="41"/>
  <c r="C62" i="41"/>
  <c r="C63" i="41"/>
  <c r="C64" i="41"/>
  <c r="C65" i="41"/>
  <c r="C66" i="41"/>
  <c r="C67" i="41"/>
  <c r="C68" i="41"/>
  <c r="C69" i="41"/>
  <c r="C70" i="41"/>
  <c r="C71" i="41"/>
  <c r="C72" i="41"/>
  <c r="C73" i="41"/>
  <c r="C74" i="41"/>
  <c r="C75" i="41"/>
  <c r="C76" i="41"/>
  <c r="C77" i="41"/>
  <c r="C78" i="41"/>
  <c r="C79" i="41"/>
  <c r="C80" i="41"/>
  <c r="C81" i="41"/>
  <c r="C82" i="41"/>
  <c r="C83" i="41"/>
  <c r="C84" i="41"/>
  <c r="C85" i="41"/>
  <c r="C86" i="41"/>
  <c r="C87" i="41"/>
  <c r="C88" i="41"/>
  <c r="C89" i="41"/>
  <c r="C90" i="41"/>
  <c r="C91" i="41"/>
  <c r="C92" i="41"/>
  <c r="C93" i="41"/>
  <c r="C94" i="41"/>
  <c r="C95" i="41"/>
  <c r="C8" i="41"/>
  <c r="O9" i="40"/>
  <c r="O10" i="40"/>
  <c r="O11" i="40"/>
  <c r="O12" i="40"/>
  <c r="O13" i="40"/>
  <c r="O14" i="40"/>
  <c r="O15" i="40"/>
  <c r="O16" i="40"/>
  <c r="O17" i="40"/>
  <c r="O18" i="40"/>
  <c r="O19" i="40"/>
  <c r="O20" i="40"/>
  <c r="O21" i="40"/>
  <c r="O22" i="40"/>
  <c r="O23" i="40"/>
  <c r="O24" i="40"/>
  <c r="O25" i="40"/>
  <c r="O26" i="40"/>
  <c r="O27" i="40"/>
  <c r="O28" i="40"/>
  <c r="O29" i="40"/>
  <c r="O30" i="40"/>
  <c r="O31" i="40"/>
  <c r="O32" i="40"/>
  <c r="O33" i="40"/>
  <c r="O34" i="40"/>
  <c r="O35" i="40"/>
  <c r="O36" i="40"/>
  <c r="O37" i="40"/>
  <c r="O38" i="40"/>
  <c r="O39" i="40"/>
  <c r="O40" i="40"/>
  <c r="O41" i="40"/>
  <c r="O42" i="40"/>
  <c r="O43" i="40"/>
  <c r="O44" i="40"/>
  <c r="O45" i="40"/>
  <c r="O46" i="40"/>
  <c r="O47" i="40"/>
  <c r="O48" i="40"/>
  <c r="O49" i="40"/>
  <c r="O50" i="40"/>
  <c r="O51" i="40"/>
  <c r="O52" i="40"/>
  <c r="O53" i="40"/>
  <c r="O54" i="40"/>
  <c r="O55" i="40"/>
  <c r="O56" i="40"/>
  <c r="O57" i="40"/>
  <c r="O58" i="40"/>
  <c r="O59" i="40"/>
  <c r="O60" i="40"/>
  <c r="O61" i="40"/>
  <c r="O62" i="40"/>
  <c r="O63" i="40"/>
  <c r="O64" i="40"/>
  <c r="O65" i="40"/>
  <c r="O66" i="40"/>
  <c r="O67" i="40"/>
  <c r="O68" i="40"/>
  <c r="O69" i="40"/>
  <c r="O70" i="40"/>
  <c r="O71" i="40"/>
  <c r="O72" i="40"/>
  <c r="O73" i="40"/>
  <c r="O74" i="40"/>
  <c r="O75" i="40"/>
  <c r="O76" i="40"/>
  <c r="O77" i="40"/>
  <c r="O78" i="40"/>
  <c r="O79" i="40"/>
  <c r="O80" i="40"/>
  <c r="O81" i="40"/>
  <c r="O82" i="40"/>
  <c r="O83" i="40"/>
  <c r="O84" i="40"/>
  <c r="O85" i="40"/>
  <c r="O86" i="40"/>
  <c r="O87" i="40"/>
  <c r="O88" i="40"/>
  <c r="O89" i="40"/>
  <c r="O90" i="40"/>
  <c r="O91" i="40"/>
  <c r="O92" i="40"/>
  <c r="O93" i="40"/>
  <c r="O94" i="40"/>
  <c r="O95" i="40"/>
  <c r="O96" i="40"/>
  <c r="O97" i="40"/>
  <c r="O98" i="40"/>
  <c r="O99" i="40"/>
  <c r="O100" i="40"/>
  <c r="O101" i="40"/>
  <c r="O102" i="40"/>
  <c r="O103" i="40"/>
  <c r="O104" i="40"/>
  <c r="O105" i="40"/>
  <c r="O106" i="40"/>
  <c r="O107" i="40"/>
  <c r="O108" i="40"/>
  <c r="O109" i="40"/>
  <c r="O110" i="40"/>
  <c r="O111" i="40"/>
  <c r="O112" i="40"/>
  <c r="O113" i="40"/>
  <c r="O114" i="40"/>
  <c r="O115" i="40"/>
  <c r="O116" i="40"/>
  <c r="O117" i="40"/>
  <c r="O118" i="40"/>
  <c r="O119" i="40"/>
  <c r="O120" i="40"/>
  <c r="O121" i="40"/>
  <c r="O122" i="40"/>
  <c r="O123" i="40"/>
  <c r="O124" i="40"/>
  <c r="O125" i="40"/>
  <c r="O126" i="40"/>
  <c r="O127" i="40"/>
  <c r="O128" i="40"/>
  <c r="O129" i="40"/>
  <c r="O130" i="40"/>
  <c r="O131" i="40"/>
  <c r="O132" i="40"/>
  <c r="O133" i="40"/>
  <c r="O134" i="40"/>
  <c r="O135" i="40"/>
  <c r="O136" i="40"/>
  <c r="O137" i="40"/>
  <c r="O138" i="40"/>
  <c r="O139" i="40"/>
  <c r="O140" i="40"/>
  <c r="O141" i="40"/>
  <c r="O142" i="40"/>
  <c r="O143" i="40"/>
  <c r="O144" i="40"/>
  <c r="O145" i="40"/>
  <c r="O146" i="40"/>
  <c r="O147" i="40"/>
  <c r="O148" i="40"/>
  <c r="O149" i="40"/>
  <c r="O150" i="40"/>
  <c r="O151" i="40"/>
  <c r="O152" i="40"/>
  <c r="O153" i="40"/>
  <c r="O154" i="40"/>
  <c r="O155" i="40"/>
  <c r="O156" i="40"/>
  <c r="O157" i="40"/>
  <c r="O158" i="40"/>
  <c r="O159" i="40"/>
  <c r="O160" i="40"/>
  <c r="O161" i="40"/>
  <c r="O162" i="40"/>
  <c r="O163" i="40"/>
  <c r="O164" i="40"/>
  <c r="O165" i="40"/>
  <c r="O166" i="40"/>
  <c r="O167" i="40"/>
  <c r="O168" i="40"/>
  <c r="O169" i="40"/>
  <c r="O170" i="40"/>
  <c r="O171" i="40"/>
  <c r="O172" i="40"/>
  <c r="O173" i="40"/>
  <c r="O174" i="40"/>
  <c r="O175" i="40"/>
  <c r="O176" i="40"/>
  <c r="O177" i="40"/>
  <c r="O178" i="40"/>
  <c r="O179" i="40"/>
  <c r="O180" i="40"/>
  <c r="O181" i="40"/>
  <c r="O182" i="40"/>
  <c r="O183" i="40"/>
  <c r="O184" i="40"/>
  <c r="O185" i="40"/>
  <c r="O186" i="40"/>
  <c r="O187" i="40"/>
  <c r="O188" i="40"/>
  <c r="O189" i="40"/>
  <c r="O190" i="40"/>
  <c r="O191" i="40"/>
  <c r="O192" i="40"/>
  <c r="O193" i="40"/>
  <c r="O194" i="40"/>
  <c r="O195" i="40"/>
  <c r="O196" i="40"/>
  <c r="O197" i="40"/>
  <c r="O198" i="40"/>
  <c r="O199" i="40"/>
  <c r="O200" i="40"/>
  <c r="O201" i="40"/>
  <c r="O202" i="40"/>
  <c r="O203" i="40"/>
  <c r="O204" i="40"/>
  <c r="O205" i="40"/>
  <c r="O206" i="40"/>
  <c r="O207" i="40"/>
  <c r="O208" i="40"/>
  <c r="O209" i="40"/>
  <c r="O210" i="40"/>
  <c r="O211" i="40"/>
  <c r="O212" i="40"/>
  <c r="O213" i="40"/>
  <c r="O214" i="40"/>
  <c r="O215" i="40"/>
  <c r="O216" i="40"/>
  <c r="O217" i="40"/>
  <c r="O218" i="40"/>
  <c r="O219" i="40"/>
  <c r="O220" i="40"/>
  <c r="O221" i="40"/>
  <c r="O222" i="40"/>
  <c r="O223" i="40"/>
  <c r="O224" i="40"/>
  <c r="O225" i="40"/>
  <c r="O226" i="40"/>
  <c r="O227" i="40"/>
  <c r="O228" i="40"/>
  <c r="O229" i="40"/>
  <c r="O230" i="40"/>
  <c r="O231" i="40"/>
  <c r="O232" i="40"/>
  <c r="O233" i="40"/>
  <c r="O234" i="40"/>
  <c r="O235" i="40"/>
  <c r="O236" i="40"/>
  <c r="O237" i="40"/>
  <c r="O238" i="40"/>
  <c r="O239" i="40"/>
  <c r="O240" i="40"/>
  <c r="O241" i="40"/>
  <c r="O242" i="40"/>
  <c r="O243" i="40"/>
  <c r="O244" i="40"/>
  <c r="O245" i="40"/>
  <c r="O246" i="40"/>
  <c r="O247" i="40"/>
  <c r="O248" i="40"/>
  <c r="O249" i="40"/>
  <c r="O250" i="40"/>
  <c r="O251" i="40"/>
  <c r="O252" i="40"/>
  <c r="O253" i="40"/>
  <c r="O254" i="40"/>
  <c r="O255" i="40"/>
  <c r="O256" i="40"/>
  <c r="O257" i="40"/>
  <c r="O258" i="40"/>
  <c r="O259" i="40"/>
  <c r="O260" i="40"/>
  <c r="O261" i="40"/>
  <c r="O262" i="40"/>
  <c r="O263" i="40"/>
  <c r="O264" i="40"/>
  <c r="O265" i="40"/>
  <c r="O266" i="40"/>
  <c r="O267" i="40"/>
  <c r="O268" i="40"/>
  <c r="O269" i="40"/>
  <c r="O270" i="40"/>
  <c r="O271" i="40"/>
  <c r="O272" i="40"/>
  <c r="O273" i="40"/>
  <c r="O274" i="40"/>
  <c r="O275" i="40"/>
  <c r="O276" i="40"/>
  <c r="O277" i="40"/>
  <c r="O278" i="40"/>
  <c r="O279" i="40"/>
  <c r="O280" i="40"/>
  <c r="O281" i="40"/>
  <c r="O282" i="40"/>
  <c r="O283" i="40"/>
  <c r="O284" i="40"/>
  <c r="O285" i="40"/>
  <c r="O286" i="40"/>
  <c r="O287" i="40"/>
  <c r="O288" i="40"/>
  <c r="O289" i="40"/>
  <c r="O290" i="40"/>
  <c r="O291" i="40"/>
  <c r="O292" i="40"/>
  <c r="O293" i="40"/>
  <c r="O294" i="40"/>
  <c r="O295" i="40"/>
  <c r="O296" i="40"/>
  <c r="O297" i="40"/>
  <c r="O298" i="40"/>
  <c r="O299" i="40"/>
  <c r="O300" i="40"/>
  <c r="O301" i="40"/>
  <c r="O302" i="40"/>
  <c r="O303" i="40"/>
  <c r="O304" i="40"/>
  <c r="O305" i="40"/>
  <c r="O306" i="40"/>
  <c r="O307" i="40"/>
  <c r="O308" i="40"/>
  <c r="O309" i="40"/>
  <c r="O310" i="40"/>
  <c r="O311" i="40"/>
  <c r="O312" i="40"/>
  <c r="O313" i="40"/>
  <c r="O314" i="40"/>
  <c r="O315" i="40"/>
  <c r="O316" i="40"/>
  <c r="O317" i="40"/>
  <c r="O318" i="40"/>
  <c r="O319" i="40"/>
  <c r="O320" i="40"/>
  <c r="O321" i="40"/>
  <c r="O322" i="40"/>
  <c r="O323" i="40"/>
  <c r="O324" i="40"/>
  <c r="O325" i="40"/>
  <c r="O326" i="40"/>
  <c r="O327" i="40"/>
  <c r="O328" i="40"/>
  <c r="O329" i="40"/>
  <c r="O330" i="40"/>
  <c r="O331" i="40"/>
  <c r="O332" i="40"/>
  <c r="O333" i="40"/>
  <c r="O334" i="40"/>
  <c r="O335" i="40"/>
  <c r="O336" i="40"/>
  <c r="O337" i="40"/>
  <c r="O338" i="40"/>
  <c r="O339" i="40"/>
  <c r="O340" i="40"/>
  <c r="O341" i="40"/>
  <c r="O342" i="40"/>
  <c r="O343" i="40"/>
  <c r="O344" i="40"/>
  <c r="O345" i="40"/>
  <c r="O346" i="40"/>
  <c r="O347" i="40"/>
  <c r="O348" i="40"/>
  <c r="O349" i="40"/>
  <c r="O350" i="40"/>
  <c r="O351" i="40"/>
  <c r="O352" i="40"/>
  <c r="O353" i="40"/>
  <c r="O354" i="40"/>
  <c r="O355" i="40"/>
  <c r="O356" i="40"/>
  <c r="O357" i="40"/>
  <c r="O358" i="40"/>
  <c r="O359" i="40"/>
  <c r="O360" i="40"/>
  <c r="O361" i="40"/>
  <c r="O362" i="40"/>
  <c r="O363" i="40"/>
  <c r="O364" i="40"/>
  <c r="O365" i="40"/>
  <c r="O366" i="40"/>
  <c r="O367" i="40"/>
  <c r="O368" i="40"/>
  <c r="O369" i="40"/>
  <c r="O370" i="40"/>
  <c r="O371" i="40"/>
  <c r="O372" i="40"/>
  <c r="O373" i="40"/>
  <c r="O374" i="40"/>
  <c r="O375" i="40"/>
  <c r="O376" i="40"/>
  <c r="O377" i="40"/>
  <c r="O378" i="40"/>
  <c r="O379" i="40"/>
  <c r="O380" i="40"/>
  <c r="O381" i="40"/>
  <c r="O382" i="40"/>
  <c r="O383" i="40"/>
  <c r="O384" i="40"/>
  <c r="O385" i="40"/>
  <c r="O386" i="40"/>
  <c r="O387" i="40"/>
  <c r="O388" i="40"/>
  <c r="O389" i="40"/>
  <c r="O390" i="40"/>
  <c r="O391" i="40"/>
  <c r="O392" i="40"/>
  <c r="O393" i="40"/>
  <c r="O394" i="40"/>
  <c r="O395" i="40"/>
  <c r="O396" i="40"/>
  <c r="O397" i="40"/>
  <c r="O398" i="40"/>
  <c r="O399" i="40"/>
  <c r="O400" i="40"/>
  <c r="O401" i="40"/>
  <c r="O402" i="40"/>
  <c r="O403" i="40"/>
  <c r="O404" i="40"/>
  <c r="O405" i="40"/>
  <c r="O406" i="40"/>
  <c r="O407" i="40"/>
  <c r="O408" i="40"/>
  <c r="O409" i="40"/>
  <c r="O410" i="40"/>
  <c r="O411" i="40"/>
  <c r="O412" i="40"/>
  <c r="O413" i="40"/>
  <c r="O414" i="40"/>
  <c r="O415" i="40"/>
  <c r="O416" i="40"/>
  <c r="O417" i="40"/>
  <c r="O418" i="40"/>
  <c r="O419" i="40"/>
  <c r="O420" i="40"/>
  <c r="O421" i="40"/>
  <c r="O422" i="40"/>
  <c r="O423" i="40"/>
  <c r="O424" i="40"/>
  <c r="O425" i="40"/>
  <c r="O426" i="40"/>
  <c r="O427" i="40"/>
  <c r="O428" i="40"/>
  <c r="O429" i="40"/>
  <c r="O430" i="40"/>
  <c r="O431" i="40"/>
  <c r="O432" i="40"/>
  <c r="O433" i="40"/>
  <c r="O434" i="40"/>
  <c r="O435" i="40"/>
  <c r="O436" i="40"/>
  <c r="O437" i="40"/>
  <c r="O438" i="40"/>
  <c r="O439" i="40"/>
  <c r="O440" i="40"/>
  <c r="O441" i="40"/>
  <c r="O442" i="40"/>
  <c r="O443" i="40"/>
  <c r="O444" i="40"/>
  <c r="O445" i="40"/>
  <c r="O446" i="40"/>
  <c r="O447" i="40"/>
  <c r="O448" i="40"/>
  <c r="O449" i="40"/>
  <c r="O450" i="40"/>
  <c r="O451" i="40"/>
  <c r="O452" i="40"/>
  <c r="O453" i="40"/>
  <c r="O454" i="40"/>
  <c r="O455" i="40"/>
  <c r="O456" i="40"/>
  <c r="O457" i="40"/>
  <c r="O458" i="40"/>
  <c r="O459" i="40"/>
  <c r="O460" i="40"/>
  <c r="O461" i="40"/>
  <c r="O462" i="40"/>
  <c r="O463" i="40"/>
  <c r="O464" i="40"/>
  <c r="O465" i="40"/>
  <c r="O466" i="40"/>
  <c r="O467" i="40"/>
  <c r="O468" i="40"/>
  <c r="O469" i="40"/>
  <c r="O470" i="40"/>
  <c r="O471" i="40"/>
  <c r="O472" i="40"/>
  <c r="O473" i="40"/>
  <c r="O474" i="40"/>
  <c r="O475" i="40"/>
  <c r="O476" i="40"/>
  <c r="O477" i="40"/>
  <c r="O478" i="40"/>
  <c r="O479" i="40"/>
  <c r="O480" i="40"/>
  <c r="O481" i="40"/>
  <c r="O482" i="40"/>
  <c r="O483" i="40"/>
  <c r="O484" i="40"/>
  <c r="O485" i="40"/>
  <c r="O486" i="40"/>
  <c r="O487" i="40"/>
  <c r="O488" i="40"/>
  <c r="O489" i="40"/>
  <c r="O490" i="40"/>
  <c r="O491" i="40"/>
  <c r="O492" i="40"/>
  <c r="O493" i="40"/>
  <c r="O494" i="40"/>
  <c r="O495" i="40"/>
  <c r="O496" i="40"/>
  <c r="O497" i="40"/>
  <c r="O498" i="40"/>
  <c r="O499" i="40"/>
  <c r="O500" i="40"/>
  <c r="O501" i="40"/>
  <c r="O502" i="40"/>
  <c r="O503" i="40"/>
  <c r="O504" i="40"/>
  <c r="O505" i="40"/>
  <c r="O506" i="40"/>
  <c r="O507" i="40"/>
  <c r="O508" i="40"/>
  <c r="O509" i="40"/>
  <c r="O510" i="40"/>
  <c r="O511" i="40"/>
  <c r="O512" i="40"/>
  <c r="O513" i="40"/>
  <c r="O514" i="40"/>
  <c r="O515" i="40"/>
  <c r="O516" i="40"/>
  <c r="O517" i="40"/>
  <c r="O518" i="40"/>
  <c r="O519" i="40"/>
  <c r="O520" i="40"/>
  <c r="O521" i="40"/>
  <c r="O522" i="40"/>
  <c r="O523" i="40"/>
  <c r="O524" i="40"/>
  <c r="O525" i="40"/>
  <c r="O526" i="40"/>
  <c r="O527" i="40"/>
  <c r="O528" i="40"/>
  <c r="O529" i="40"/>
  <c r="O530" i="40"/>
  <c r="O531" i="40"/>
  <c r="O532" i="40"/>
  <c r="O533" i="40"/>
  <c r="O534" i="40"/>
  <c r="O535" i="40"/>
  <c r="O536" i="40"/>
  <c r="O537" i="40"/>
  <c r="O538" i="40"/>
  <c r="O539" i="40"/>
  <c r="O540" i="40"/>
  <c r="O541" i="40"/>
  <c r="O542" i="40"/>
  <c r="O543" i="40"/>
  <c r="O544" i="40"/>
  <c r="O545" i="40"/>
  <c r="O546" i="40"/>
  <c r="O547" i="40"/>
  <c r="O548" i="40"/>
  <c r="O549" i="40"/>
  <c r="O550" i="40"/>
  <c r="O551" i="40"/>
  <c r="O552" i="40"/>
  <c r="O553" i="40"/>
  <c r="O554" i="40"/>
  <c r="O555" i="40"/>
  <c r="O556" i="40"/>
  <c r="O557" i="40"/>
  <c r="O558" i="40"/>
  <c r="O559" i="40"/>
  <c r="O560" i="40"/>
  <c r="O561" i="40"/>
  <c r="O562" i="40"/>
  <c r="O563" i="40"/>
  <c r="O564" i="40"/>
  <c r="O565" i="40"/>
  <c r="O566" i="40"/>
  <c r="O567" i="40"/>
  <c r="O568" i="40"/>
  <c r="O569" i="40"/>
  <c r="O570" i="40"/>
  <c r="O571" i="40"/>
  <c r="O572" i="40"/>
  <c r="O573" i="40"/>
  <c r="O574" i="40"/>
  <c r="O575" i="40"/>
  <c r="O576" i="40"/>
  <c r="O577" i="40"/>
  <c r="O578" i="40"/>
  <c r="O579" i="40"/>
  <c r="O580" i="40"/>
  <c r="O581" i="40"/>
  <c r="O582" i="40"/>
  <c r="O583" i="40"/>
  <c r="O584" i="40"/>
  <c r="O585" i="40"/>
  <c r="O586" i="40"/>
  <c r="O587" i="40"/>
  <c r="O588" i="40"/>
  <c r="O589" i="40"/>
  <c r="O590" i="40"/>
  <c r="O591" i="40"/>
  <c r="O592" i="40"/>
  <c r="O593" i="40"/>
  <c r="O594" i="40"/>
  <c r="O595" i="40"/>
  <c r="O596" i="40"/>
  <c r="O597" i="40"/>
  <c r="O598" i="40"/>
  <c r="O599" i="40"/>
  <c r="O600" i="40"/>
  <c r="O601" i="40"/>
  <c r="O602" i="40"/>
  <c r="O603" i="40"/>
  <c r="O604" i="40"/>
  <c r="O605" i="40"/>
  <c r="O606" i="40"/>
  <c r="O607" i="40"/>
  <c r="O608" i="40"/>
  <c r="O609" i="40"/>
  <c r="O610" i="40"/>
  <c r="O611" i="40"/>
  <c r="O612" i="40"/>
  <c r="O613" i="40"/>
  <c r="O614" i="40"/>
  <c r="O615" i="40"/>
  <c r="O616" i="40"/>
  <c r="O617" i="40"/>
  <c r="O618" i="40"/>
  <c r="O619" i="40"/>
  <c r="O620" i="40"/>
  <c r="O621" i="40"/>
  <c r="O622" i="40"/>
  <c r="O623" i="40"/>
  <c r="O624" i="40"/>
  <c r="O625" i="40"/>
  <c r="O626" i="40"/>
  <c r="O627" i="40"/>
  <c r="O628" i="40"/>
  <c r="O629" i="40"/>
  <c r="O630" i="40"/>
  <c r="O631" i="40"/>
  <c r="O632" i="40"/>
  <c r="O633" i="40"/>
  <c r="O634" i="40"/>
  <c r="O635" i="40"/>
  <c r="O636" i="40"/>
  <c r="O637" i="40"/>
  <c r="O638" i="40"/>
  <c r="O639" i="40"/>
  <c r="O640" i="40"/>
  <c r="O641" i="40"/>
  <c r="O642" i="40"/>
  <c r="O643" i="40"/>
  <c r="O644" i="40"/>
  <c r="O645" i="40"/>
  <c r="O646" i="40"/>
  <c r="O647" i="40"/>
  <c r="O648" i="40"/>
  <c r="O649" i="40"/>
  <c r="O650" i="40"/>
  <c r="O651" i="40"/>
  <c r="O652" i="40"/>
  <c r="O653" i="40"/>
  <c r="O654" i="40"/>
  <c r="O655" i="40"/>
  <c r="O656" i="40"/>
  <c r="O657" i="40"/>
  <c r="O658" i="40"/>
  <c r="O659" i="40"/>
  <c r="O660" i="40"/>
  <c r="O661" i="40"/>
  <c r="O662" i="40"/>
  <c r="O663" i="40"/>
  <c r="O664" i="40"/>
  <c r="O665" i="40"/>
  <c r="O666" i="40"/>
  <c r="O667" i="40"/>
  <c r="O668" i="40"/>
  <c r="O669" i="40"/>
  <c r="O670" i="40"/>
  <c r="O671" i="40"/>
  <c r="O672" i="40"/>
  <c r="O673" i="40"/>
  <c r="O674" i="40"/>
  <c r="O675" i="40"/>
  <c r="O676" i="40"/>
  <c r="O677" i="40"/>
  <c r="O678" i="40"/>
  <c r="O679" i="40"/>
  <c r="O680" i="40"/>
  <c r="O681" i="40"/>
  <c r="O682" i="40"/>
  <c r="O683" i="40"/>
  <c r="O684" i="40"/>
  <c r="O685" i="40"/>
  <c r="O686" i="40"/>
  <c r="O687" i="40"/>
  <c r="O688" i="40"/>
  <c r="O689" i="40"/>
  <c r="O690" i="40"/>
  <c r="O691" i="40"/>
  <c r="O692" i="40"/>
  <c r="O693" i="40"/>
  <c r="O694" i="40"/>
  <c r="O695" i="40"/>
  <c r="O696" i="40"/>
  <c r="O697" i="40"/>
  <c r="O698" i="40"/>
  <c r="O699" i="40"/>
  <c r="O700" i="40"/>
  <c r="O701" i="40"/>
  <c r="O702" i="40"/>
  <c r="O703" i="40"/>
  <c r="O704" i="40"/>
  <c r="O705" i="40"/>
  <c r="O706" i="40"/>
  <c r="O707" i="40"/>
  <c r="O708" i="40"/>
  <c r="O709" i="40"/>
  <c r="O710" i="40"/>
  <c r="O711" i="40"/>
  <c r="O712" i="40"/>
  <c r="O713" i="40"/>
  <c r="O714" i="40"/>
  <c r="O715" i="40"/>
  <c r="O716" i="40"/>
  <c r="O717" i="40"/>
  <c r="O718" i="40"/>
  <c r="O719" i="40"/>
  <c r="O720" i="40"/>
  <c r="O721" i="40"/>
  <c r="O722" i="40"/>
  <c r="O723" i="40"/>
  <c r="O724" i="40"/>
  <c r="O725" i="40"/>
  <c r="O726" i="40"/>
  <c r="O727" i="40"/>
  <c r="O728" i="40"/>
  <c r="O729" i="40"/>
  <c r="O730" i="40"/>
  <c r="O731" i="40"/>
  <c r="O732" i="40"/>
  <c r="O733" i="40"/>
  <c r="O734" i="40"/>
  <c r="O735" i="40"/>
  <c r="O736" i="40"/>
  <c r="O737" i="40"/>
  <c r="O738" i="40"/>
  <c r="O739" i="40"/>
  <c r="O740" i="40"/>
  <c r="O741" i="40"/>
  <c r="O742" i="40"/>
  <c r="O743" i="40"/>
  <c r="O744" i="40"/>
  <c r="O745" i="40"/>
  <c r="O746" i="40"/>
  <c r="O747" i="40"/>
  <c r="O748" i="40"/>
  <c r="O749" i="40"/>
  <c r="O750" i="40"/>
  <c r="O751" i="40"/>
  <c r="O752" i="40"/>
  <c r="O753" i="40"/>
  <c r="O754" i="40"/>
  <c r="O755" i="40"/>
  <c r="O756" i="40"/>
  <c r="O757" i="40"/>
  <c r="O758" i="40"/>
  <c r="O759" i="40"/>
  <c r="O760" i="40"/>
  <c r="O761" i="40"/>
  <c r="O762" i="40"/>
  <c r="O763" i="40"/>
  <c r="O764" i="40"/>
  <c r="O765" i="40"/>
  <c r="O766" i="40"/>
  <c r="O767" i="40"/>
  <c r="O768" i="40"/>
  <c r="O769" i="40"/>
  <c r="O770" i="40"/>
  <c r="O771" i="40"/>
  <c r="O772" i="40"/>
  <c r="O773" i="40"/>
  <c r="O774" i="40"/>
  <c r="O775" i="40"/>
  <c r="O776" i="40"/>
  <c r="O777" i="40"/>
  <c r="O778" i="40"/>
  <c r="O779" i="40"/>
  <c r="O780" i="40"/>
  <c r="O781" i="40"/>
  <c r="O782" i="40"/>
  <c r="O783" i="40"/>
  <c r="O784" i="40"/>
  <c r="O785" i="40"/>
  <c r="O786" i="40"/>
  <c r="O787" i="40"/>
  <c r="O788" i="40"/>
  <c r="O789" i="40"/>
  <c r="O790" i="40"/>
  <c r="O791" i="40"/>
  <c r="O792" i="40"/>
  <c r="O793" i="40"/>
  <c r="O794" i="40"/>
  <c r="O795" i="40"/>
  <c r="O796" i="40"/>
  <c r="O797" i="40"/>
  <c r="O798" i="40"/>
  <c r="O799" i="40"/>
  <c r="O800" i="40"/>
  <c r="O801" i="40"/>
  <c r="O802" i="40"/>
  <c r="O803" i="40"/>
  <c r="O804" i="40"/>
  <c r="O805" i="40"/>
  <c r="O806" i="40"/>
  <c r="O807" i="40"/>
  <c r="O808" i="40"/>
  <c r="O809" i="40"/>
  <c r="O810" i="40"/>
  <c r="O811" i="40"/>
  <c r="O812" i="40"/>
  <c r="O813" i="40"/>
  <c r="O814" i="40"/>
  <c r="O815" i="40"/>
  <c r="O816" i="40"/>
  <c r="O817" i="40"/>
  <c r="O818" i="40"/>
  <c r="O819" i="40"/>
  <c r="O820" i="40"/>
  <c r="O821" i="40"/>
  <c r="O822" i="40"/>
  <c r="O823" i="40"/>
  <c r="O824" i="40"/>
  <c r="O825" i="40"/>
  <c r="O826" i="40"/>
  <c r="O827" i="40"/>
  <c r="O828" i="40"/>
  <c r="O829" i="40"/>
  <c r="O830" i="40"/>
  <c r="O831" i="40"/>
  <c r="O832" i="40"/>
  <c r="O833" i="40"/>
  <c r="O834" i="40"/>
  <c r="O835" i="40"/>
  <c r="O836" i="40"/>
  <c r="O837" i="40"/>
  <c r="O838" i="40"/>
  <c r="O839" i="40"/>
  <c r="O840" i="40"/>
  <c r="O841" i="40"/>
  <c r="O842" i="40"/>
  <c r="O843" i="40"/>
  <c r="O844" i="40"/>
  <c r="O845" i="40"/>
  <c r="O846" i="40"/>
  <c r="O847" i="40"/>
  <c r="O848" i="40"/>
  <c r="O849" i="40"/>
  <c r="O850" i="40"/>
  <c r="O851" i="40"/>
  <c r="O852" i="40"/>
  <c r="O853" i="40"/>
  <c r="O854" i="40"/>
  <c r="O855" i="40"/>
  <c r="O856" i="40"/>
  <c r="O857" i="40"/>
  <c r="O858" i="40"/>
  <c r="O859" i="40"/>
  <c r="O860" i="40"/>
  <c r="O861" i="40"/>
  <c r="O862" i="40"/>
  <c r="O863" i="40"/>
  <c r="O864" i="40"/>
  <c r="O865" i="40"/>
  <c r="O866" i="40"/>
  <c r="O867" i="40"/>
  <c r="O868" i="40"/>
  <c r="O869" i="40"/>
  <c r="O870" i="40"/>
  <c r="O871" i="40"/>
  <c r="O872" i="40"/>
  <c r="O873" i="40"/>
  <c r="O874" i="40"/>
  <c r="O875" i="40"/>
  <c r="O876" i="40"/>
  <c r="O877" i="40"/>
  <c r="O878" i="40"/>
  <c r="O879" i="40"/>
  <c r="O880" i="40"/>
  <c r="O881" i="40"/>
  <c r="O882" i="40"/>
  <c r="O883" i="40"/>
  <c r="O884" i="40"/>
  <c r="O885" i="40"/>
  <c r="O886" i="40"/>
  <c r="O887" i="40"/>
  <c r="O888" i="40"/>
  <c r="O889" i="40"/>
  <c r="O890" i="40"/>
  <c r="O891" i="40"/>
  <c r="O892" i="40"/>
  <c r="O893" i="40"/>
  <c r="O894" i="40"/>
  <c r="O895" i="40"/>
  <c r="O896" i="40"/>
  <c r="O897" i="40"/>
  <c r="O898" i="40"/>
  <c r="O899" i="40"/>
  <c r="O900" i="40"/>
  <c r="O901" i="40"/>
  <c r="O902" i="40"/>
  <c r="O903" i="40"/>
  <c r="O904" i="40"/>
  <c r="O905" i="40"/>
  <c r="O906" i="40"/>
  <c r="O907" i="40"/>
  <c r="O908" i="40"/>
  <c r="O909" i="40"/>
  <c r="O910" i="40"/>
  <c r="O911" i="40"/>
  <c r="O912" i="40"/>
  <c r="O913" i="40"/>
  <c r="O914" i="40"/>
  <c r="O915" i="40"/>
  <c r="O916" i="40"/>
  <c r="O917" i="40"/>
  <c r="O918" i="40"/>
  <c r="O919" i="40"/>
  <c r="O920" i="40"/>
  <c r="O921" i="40"/>
  <c r="O922" i="40"/>
  <c r="O923" i="40"/>
  <c r="O924" i="40"/>
  <c r="O925" i="40"/>
  <c r="O926" i="40"/>
  <c r="O927" i="40"/>
  <c r="O928" i="40"/>
  <c r="O929" i="40"/>
  <c r="O930" i="40"/>
  <c r="O931" i="40"/>
  <c r="O932" i="40"/>
  <c r="O933" i="40"/>
  <c r="O934" i="40"/>
  <c r="O935" i="40"/>
  <c r="O936" i="40"/>
  <c r="O937" i="40"/>
  <c r="O938" i="40"/>
  <c r="O939" i="40"/>
  <c r="O940" i="40"/>
  <c r="O941" i="40"/>
  <c r="O942" i="40"/>
  <c r="O943" i="40"/>
  <c r="O944" i="40"/>
  <c r="O945" i="40"/>
  <c r="O946" i="40"/>
  <c r="O947" i="40"/>
  <c r="O948" i="40"/>
  <c r="O949" i="40"/>
  <c r="O950" i="40"/>
  <c r="O951" i="40"/>
  <c r="O952" i="40"/>
  <c r="O953" i="40"/>
  <c r="O954" i="40"/>
  <c r="O955" i="40"/>
  <c r="O956" i="40"/>
  <c r="O957" i="40"/>
  <c r="O958" i="40"/>
  <c r="O959" i="40"/>
  <c r="O960" i="40"/>
  <c r="O961" i="40"/>
  <c r="O962" i="40"/>
  <c r="O963" i="40"/>
  <c r="O964" i="40"/>
  <c r="O965" i="40"/>
  <c r="O966" i="40"/>
  <c r="O967" i="40"/>
  <c r="O968" i="40"/>
  <c r="O969" i="40"/>
  <c r="O970" i="40"/>
  <c r="O971" i="40"/>
  <c r="O972" i="40"/>
  <c r="O973" i="40"/>
  <c r="O974" i="40"/>
  <c r="O975" i="40"/>
  <c r="O976" i="40"/>
  <c r="O977" i="40"/>
  <c r="O978" i="40"/>
  <c r="O979" i="40"/>
  <c r="O980" i="40"/>
  <c r="O981" i="40"/>
  <c r="O982" i="40"/>
  <c r="O983" i="40"/>
  <c r="O984" i="40"/>
  <c r="O985" i="40"/>
  <c r="O986" i="40"/>
  <c r="O987" i="40"/>
  <c r="O988" i="40"/>
  <c r="O989" i="40"/>
  <c r="O990" i="40"/>
  <c r="O991" i="40"/>
  <c r="O992" i="40"/>
  <c r="O993" i="40"/>
  <c r="O994" i="40"/>
  <c r="O995" i="40"/>
  <c r="O996" i="40"/>
  <c r="O997" i="40"/>
  <c r="O998" i="40"/>
  <c r="O999" i="40"/>
  <c r="O1000" i="40"/>
  <c r="O1001" i="40"/>
  <c r="O1002" i="40"/>
  <c r="O1003" i="40"/>
  <c r="O1004" i="40"/>
  <c r="O1005" i="40"/>
  <c r="O1006" i="40"/>
  <c r="O1007" i="40"/>
  <c r="O1008" i="40"/>
  <c r="O1009" i="40"/>
  <c r="O1010" i="40"/>
  <c r="O1011" i="40"/>
  <c r="O1012" i="40"/>
  <c r="O1013" i="40"/>
  <c r="O1014" i="40"/>
  <c r="O1015" i="40"/>
  <c r="O1016" i="40"/>
  <c r="O1017" i="40"/>
  <c r="O1018" i="40"/>
  <c r="O1019" i="40"/>
  <c r="O1020" i="40"/>
  <c r="O1021" i="40"/>
  <c r="O1022" i="40"/>
  <c r="O1023" i="40"/>
  <c r="O1024" i="40"/>
  <c r="O1025" i="40"/>
  <c r="O1026" i="40"/>
  <c r="O1027" i="40"/>
  <c r="O1028" i="40"/>
  <c r="O1029" i="40"/>
  <c r="O1030" i="40"/>
  <c r="O1031" i="40"/>
  <c r="O1032" i="40"/>
  <c r="O1033" i="40"/>
  <c r="O1034" i="40"/>
  <c r="O1035" i="40"/>
  <c r="O1036" i="40"/>
  <c r="O1037" i="40"/>
  <c r="O1038" i="40"/>
  <c r="O1039" i="40"/>
  <c r="O1040" i="40"/>
  <c r="O1041" i="40"/>
  <c r="O1042" i="40"/>
  <c r="O1043" i="40"/>
  <c r="O1044" i="40"/>
  <c r="O1045" i="40"/>
  <c r="O1046" i="40"/>
  <c r="O1047" i="40"/>
  <c r="O1048" i="40"/>
  <c r="O1049" i="40"/>
  <c r="O1050" i="40"/>
  <c r="O1051" i="40"/>
  <c r="O1052" i="40"/>
  <c r="O1053" i="40"/>
  <c r="O1054" i="40"/>
  <c r="O1055" i="40"/>
  <c r="O1056" i="40"/>
  <c r="O1057" i="40"/>
  <c r="O1058" i="40"/>
  <c r="O1059" i="40"/>
  <c r="O1060" i="40"/>
  <c r="O1061" i="40"/>
  <c r="O1062" i="40"/>
  <c r="O1063" i="40"/>
  <c r="O1064" i="40"/>
  <c r="O1065" i="40"/>
  <c r="O1066" i="40"/>
  <c r="O1067" i="40"/>
  <c r="O1068" i="40"/>
  <c r="O1069" i="40"/>
  <c r="O1070" i="40"/>
  <c r="O1071" i="40"/>
  <c r="O1072" i="40"/>
  <c r="O1073" i="40"/>
  <c r="O1074" i="40"/>
  <c r="O1075" i="40"/>
  <c r="O1076" i="40"/>
  <c r="O1077" i="40"/>
  <c r="O1078" i="40"/>
  <c r="O1079" i="40"/>
  <c r="O1080" i="40"/>
  <c r="O1081" i="40"/>
  <c r="O1082" i="40"/>
  <c r="O1083" i="40"/>
  <c r="O1084" i="40"/>
  <c r="O1085" i="40"/>
  <c r="O1086" i="40"/>
  <c r="O1087" i="40"/>
  <c r="O1088" i="40"/>
  <c r="O1089" i="40"/>
  <c r="O1090" i="40"/>
  <c r="O1091" i="40"/>
  <c r="O1092" i="40"/>
  <c r="O1093" i="40"/>
  <c r="O1094" i="40"/>
  <c r="O1095" i="40"/>
  <c r="O1096" i="40"/>
  <c r="O1097" i="40"/>
  <c r="O1098" i="40"/>
  <c r="O1099" i="40"/>
  <c r="O1100" i="40"/>
  <c r="O1101" i="40"/>
  <c r="O1102" i="40"/>
  <c r="O1103" i="40"/>
  <c r="O1104" i="40"/>
  <c r="O1105" i="40"/>
  <c r="O1106" i="40"/>
  <c r="O1107" i="40"/>
  <c r="O1108" i="40"/>
  <c r="O1109" i="40"/>
  <c r="O1110" i="40"/>
  <c r="O1111" i="40"/>
  <c r="O1112" i="40"/>
  <c r="O1113" i="40"/>
  <c r="O1114" i="40"/>
  <c r="O1115" i="40"/>
  <c r="O1116" i="40"/>
  <c r="O1117" i="40"/>
  <c r="O1118" i="40"/>
  <c r="O1119" i="40"/>
  <c r="O1120" i="40"/>
  <c r="O1121" i="40"/>
  <c r="O1122" i="40"/>
  <c r="O1123" i="40"/>
  <c r="O1124" i="40"/>
  <c r="O1125" i="40"/>
  <c r="O1126" i="40"/>
  <c r="O1127" i="40"/>
  <c r="O1128" i="40"/>
  <c r="O1129" i="40"/>
  <c r="O1130" i="40"/>
  <c r="O1131" i="40"/>
  <c r="O1132" i="40"/>
  <c r="O1133" i="40"/>
  <c r="O1134" i="40"/>
  <c r="O1135" i="40"/>
  <c r="O1136" i="40"/>
  <c r="O1137" i="40"/>
  <c r="O1138" i="40"/>
  <c r="O1139" i="40"/>
  <c r="O1140" i="40"/>
  <c r="O1141" i="40"/>
  <c r="O1142" i="40"/>
  <c r="O1143" i="40"/>
  <c r="O1144" i="40"/>
  <c r="O1145" i="40"/>
  <c r="O1146" i="40"/>
  <c r="O1147" i="40"/>
  <c r="O1148" i="40"/>
  <c r="O1149" i="40"/>
  <c r="O1150" i="40"/>
  <c r="O1151" i="40"/>
  <c r="O1152" i="40"/>
  <c r="O1153" i="40"/>
  <c r="O1154" i="40"/>
  <c r="O1155" i="40"/>
  <c r="O1156" i="40"/>
  <c r="O1157" i="40"/>
  <c r="O1158" i="40"/>
  <c r="O1159" i="40"/>
  <c r="O1160" i="40"/>
  <c r="O1161" i="40"/>
  <c r="O1162" i="40"/>
  <c r="O1163" i="40"/>
  <c r="O1164" i="40"/>
  <c r="O1165" i="40"/>
  <c r="O1166" i="40"/>
  <c r="O1167" i="40"/>
  <c r="O1168" i="40"/>
  <c r="O1169" i="40"/>
  <c r="O1170" i="40"/>
  <c r="O1171" i="40"/>
  <c r="O1172" i="40"/>
  <c r="O1173" i="40"/>
  <c r="O1174" i="40"/>
  <c r="O1175" i="40"/>
  <c r="O1176" i="40"/>
  <c r="O1177" i="40"/>
  <c r="O1178" i="40"/>
  <c r="O1179" i="40"/>
  <c r="O1180" i="40"/>
  <c r="O1181" i="40"/>
  <c r="O1182" i="40"/>
  <c r="O1183" i="40"/>
  <c r="O1184" i="40"/>
  <c r="O1185" i="40"/>
  <c r="O1186" i="40"/>
  <c r="O1187" i="40"/>
  <c r="O1188" i="40"/>
  <c r="O1189" i="40"/>
  <c r="O1190" i="40"/>
  <c r="O1191" i="40"/>
  <c r="O1192" i="40"/>
  <c r="O1193" i="40"/>
  <c r="O1194" i="40"/>
  <c r="O1195" i="40"/>
  <c r="O1196" i="40"/>
  <c r="O1197" i="40"/>
  <c r="O1198" i="40"/>
  <c r="O1199" i="40"/>
  <c r="O1200" i="40"/>
  <c r="O1201" i="40"/>
  <c r="O1202" i="40"/>
  <c r="O1203" i="40"/>
  <c r="O1204" i="40"/>
  <c r="O1205" i="40"/>
  <c r="O1206" i="40"/>
  <c r="O1207" i="40"/>
  <c r="O1208" i="40"/>
  <c r="O1209" i="40"/>
  <c r="O1210" i="40"/>
  <c r="O1211" i="40"/>
  <c r="O1212" i="40"/>
  <c r="O1213" i="40"/>
  <c r="O1214" i="40"/>
  <c r="O1215" i="40"/>
  <c r="O1216" i="40"/>
  <c r="O1217" i="40"/>
  <c r="O1218" i="40"/>
  <c r="O1219" i="40"/>
  <c r="O1220" i="40"/>
  <c r="O1221" i="40"/>
  <c r="O1222" i="40"/>
  <c r="O1223" i="40"/>
  <c r="O1224" i="40"/>
  <c r="O1225" i="40"/>
  <c r="O1226" i="40"/>
  <c r="O1227" i="40"/>
  <c r="O1228" i="40"/>
  <c r="O1229" i="40"/>
  <c r="O1230" i="40"/>
  <c r="O1231" i="40"/>
  <c r="O1232" i="40"/>
  <c r="O1233" i="40"/>
  <c r="O1234" i="40"/>
  <c r="O1235" i="40"/>
  <c r="O1236" i="40"/>
  <c r="O1237" i="40"/>
  <c r="O1238" i="40"/>
  <c r="O1239" i="40"/>
  <c r="O1240" i="40"/>
  <c r="O1241" i="40"/>
  <c r="O1242" i="40"/>
  <c r="O1243" i="40"/>
  <c r="O1244" i="40"/>
  <c r="O1245" i="40"/>
  <c r="O1246" i="40"/>
  <c r="O1247" i="40"/>
  <c r="O1248" i="40"/>
  <c r="O1249" i="40"/>
  <c r="O1250" i="40"/>
  <c r="O1251" i="40"/>
  <c r="O1252" i="40"/>
  <c r="O1253" i="40"/>
  <c r="O1254" i="40"/>
  <c r="O1255" i="40"/>
  <c r="O1256" i="40"/>
  <c r="O1257" i="40"/>
  <c r="O1258" i="40"/>
  <c r="O1259" i="40"/>
  <c r="O1260" i="40"/>
  <c r="O1261" i="40"/>
  <c r="O1262" i="40"/>
  <c r="O1263" i="40"/>
  <c r="O1264" i="40"/>
  <c r="O1265" i="40"/>
  <c r="O1266" i="40"/>
  <c r="O1267" i="40"/>
  <c r="O1268" i="40"/>
  <c r="O1269" i="40"/>
  <c r="O1270" i="40"/>
  <c r="O1271" i="40"/>
  <c r="O1272" i="40"/>
  <c r="O1273" i="40"/>
  <c r="O1274" i="40"/>
  <c r="O1275" i="40"/>
  <c r="O1276" i="40"/>
  <c r="O1277" i="40"/>
  <c r="O1278" i="40"/>
  <c r="O1279" i="40"/>
  <c r="O1280" i="40"/>
  <c r="O1281" i="40"/>
  <c r="O1282" i="40"/>
  <c r="O1283" i="40"/>
  <c r="O1284" i="40"/>
  <c r="O1285" i="40"/>
  <c r="O1286" i="40"/>
  <c r="O1287" i="40"/>
  <c r="O1288" i="40"/>
  <c r="O1289" i="40"/>
  <c r="O1290" i="40"/>
  <c r="O1291" i="40"/>
  <c r="O1292" i="40"/>
  <c r="O1293" i="40"/>
  <c r="O1294" i="40"/>
  <c r="O1295" i="40"/>
  <c r="O1296" i="40"/>
  <c r="O1297" i="40"/>
  <c r="O1298" i="40"/>
  <c r="O1299" i="40"/>
  <c r="O1300" i="40"/>
  <c r="O1301" i="40"/>
  <c r="O1302" i="40"/>
  <c r="O1303" i="40"/>
  <c r="O1304" i="40"/>
  <c r="O1305" i="40"/>
  <c r="O1306" i="40"/>
  <c r="O1307" i="40"/>
  <c r="O1308" i="40"/>
  <c r="O1309" i="40"/>
  <c r="O1310" i="40"/>
  <c r="O1311" i="40"/>
  <c r="O1312" i="40"/>
  <c r="O1313" i="40"/>
  <c r="O1314" i="40"/>
  <c r="O1315" i="40"/>
  <c r="O1316" i="40"/>
  <c r="O1317" i="40"/>
  <c r="O1318" i="40"/>
  <c r="O1319" i="40"/>
  <c r="O1320" i="40"/>
  <c r="O1321" i="40"/>
  <c r="O1322" i="40"/>
  <c r="O1323" i="40"/>
  <c r="O1324" i="40"/>
  <c r="O1325" i="40"/>
  <c r="O1326" i="40"/>
  <c r="O1327" i="40"/>
  <c r="O1328" i="40"/>
  <c r="O1329" i="40"/>
  <c r="O1330" i="40"/>
  <c r="O1331" i="40"/>
  <c r="O1332" i="40"/>
  <c r="O1333" i="40"/>
  <c r="O1334" i="40"/>
  <c r="O1335" i="40"/>
  <c r="O1336" i="40"/>
  <c r="O1337" i="40"/>
  <c r="O1338" i="40"/>
  <c r="O1339" i="40"/>
  <c r="O1340" i="40"/>
  <c r="O1341" i="40"/>
  <c r="O1342" i="40"/>
  <c r="O1343" i="40"/>
  <c r="O1344" i="40"/>
  <c r="O1345" i="40"/>
  <c r="O1346" i="40"/>
  <c r="O1347" i="40"/>
  <c r="O1348" i="40"/>
  <c r="O1349" i="40"/>
  <c r="O1350" i="40"/>
  <c r="O1351" i="40"/>
  <c r="O1352" i="40"/>
  <c r="O1353" i="40"/>
  <c r="O1354" i="40"/>
  <c r="O1355" i="40"/>
  <c r="O1356" i="40"/>
  <c r="O1357" i="40"/>
  <c r="O1358" i="40"/>
  <c r="O1359" i="40"/>
  <c r="O1360" i="40"/>
  <c r="O1361" i="40"/>
  <c r="O1362" i="40"/>
  <c r="O1363" i="40"/>
  <c r="O1364" i="40"/>
  <c r="O1365" i="40"/>
  <c r="O1366" i="40"/>
  <c r="O1367" i="40"/>
  <c r="O1368" i="40"/>
  <c r="O1369" i="40"/>
  <c r="O1370" i="40"/>
  <c r="O1371" i="40"/>
  <c r="O1372" i="40"/>
  <c r="O1373" i="40"/>
  <c r="O1374" i="40"/>
  <c r="O1375" i="40"/>
  <c r="O1376" i="40"/>
  <c r="O1377" i="40"/>
  <c r="O1378" i="40"/>
  <c r="O1379" i="40"/>
  <c r="O1380" i="40"/>
  <c r="O1381" i="40"/>
  <c r="O1382" i="40"/>
  <c r="O1383" i="40"/>
  <c r="O1384" i="40"/>
  <c r="O1385" i="40"/>
  <c r="O1386" i="40"/>
  <c r="O1387" i="40"/>
  <c r="O1388" i="40"/>
  <c r="O1389" i="40"/>
  <c r="O1390" i="40"/>
  <c r="O1391" i="40"/>
  <c r="O1392" i="40"/>
  <c r="O1393" i="40"/>
  <c r="O1394" i="40"/>
  <c r="O1395" i="40"/>
  <c r="O1396" i="40"/>
  <c r="O1397" i="40"/>
  <c r="O1398" i="40"/>
  <c r="O1399" i="40"/>
  <c r="O1400" i="40"/>
  <c r="O1401" i="40"/>
  <c r="O1402" i="40"/>
  <c r="O1403" i="40"/>
  <c r="O1404" i="40"/>
  <c r="O1405" i="40"/>
  <c r="O1406" i="40"/>
  <c r="O1407" i="40"/>
  <c r="O1408" i="40"/>
  <c r="O1409" i="40"/>
  <c r="O1410" i="40"/>
  <c r="O1411" i="40"/>
  <c r="O1412" i="40"/>
  <c r="O1413" i="40"/>
  <c r="O1414" i="40"/>
  <c r="O1415" i="40"/>
  <c r="O1416" i="40"/>
  <c r="O1417" i="40"/>
  <c r="O1418" i="40"/>
  <c r="O1419" i="40"/>
  <c r="O1420" i="40"/>
  <c r="O1421" i="40"/>
  <c r="O1422" i="40"/>
  <c r="O1423" i="40"/>
  <c r="O1424" i="40"/>
  <c r="O1425" i="40"/>
  <c r="O1426" i="40"/>
  <c r="O1427" i="40"/>
  <c r="O1428" i="40"/>
  <c r="O1429" i="40"/>
  <c r="O1430" i="40"/>
  <c r="O1431" i="40"/>
  <c r="O1432" i="40"/>
  <c r="O1433" i="40"/>
  <c r="O1434" i="40"/>
  <c r="O1435" i="40"/>
  <c r="O1436" i="40"/>
  <c r="O1437" i="40"/>
  <c r="O1438" i="40"/>
  <c r="O1439" i="40"/>
  <c r="O1440" i="40"/>
  <c r="O1441" i="40"/>
  <c r="O1442" i="40"/>
  <c r="O1443" i="40"/>
  <c r="O1444" i="40"/>
  <c r="O1445" i="40"/>
  <c r="O1446" i="40"/>
  <c r="O1447" i="40"/>
  <c r="O1448" i="40"/>
  <c r="O1449" i="40"/>
  <c r="O1450" i="40"/>
  <c r="O1451" i="40"/>
  <c r="O1452" i="40"/>
  <c r="O1453" i="40"/>
  <c r="O1454" i="40"/>
  <c r="O1455" i="40"/>
  <c r="O1456" i="40"/>
  <c r="O1457" i="40"/>
  <c r="O1458" i="40"/>
  <c r="O1459" i="40"/>
  <c r="O1460" i="40"/>
  <c r="O1461" i="40"/>
  <c r="O1462" i="40"/>
  <c r="O1463" i="40"/>
  <c r="O1464" i="40"/>
  <c r="O1465" i="40"/>
  <c r="O1466" i="40"/>
  <c r="O1467" i="40"/>
  <c r="O1468" i="40"/>
  <c r="O1469" i="40"/>
  <c r="O1470" i="40"/>
  <c r="O1471" i="40"/>
  <c r="O1472" i="40"/>
  <c r="O1473" i="40"/>
  <c r="O1474" i="40"/>
  <c r="O1475" i="40"/>
  <c r="O1476" i="40"/>
  <c r="O1477" i="40"/>
  <c r="O1478" i="40"/>
  <c r="O1479" i="40"/>
  <c r="O1480" i="40"/>
  <c r="O1481" i="40"/>
  <c r="O1482" i="40"/>
  <c r="O1483" i="40"/>
  <c r="O1484" i="40"/>
  <c r="O1485" i="40"/>
  <c r="O1486" i="40"/>
  <c r="O1487" i="40"/>
  <c r="O1488" i="40"/>
  <c r="O1489" i="40"/>
  <c r="O1490" i="40"/>
  <c r="O1491" i="40"/>
  <c r="O1492" i="40"/>
  <c r="O1493" i="40"/>
  <c r="O1494" i="40"/>
  <c r="O1495" i="40"/>
  <c r="O1496" i="40"/>
  <c r="O1497" i="40"/>
  <c r="O1498" i="40"/>
  <c r="O1499" i="40"/>
  <c r="O1500" i="40"/>
  <c r="O1501" i="40"/>
  <c r="O1502" i="40"/>
  <c r="O1503" i="40"/>
  <c r="O1504" i="40"/>
  <c r="O1505" i="40"/>
  <c r="O1506" i="40"/>
  <c r="O1507" i="40"/>
  <c r="O1508" i="40"/>
  <c r="O1509" i="40"/>
  <c r="O1510" i="40"/>
  <c r="O1511" i="40"/>
  <c r="O1512" i="40"/>
  <c r="O1513" i="40"/>
  <c r="O1514" i="40"/>
  <c r="O1515" i="40"/>
  <c r="O1516" i="40"/>
  <c r="O1517" i="40"/>
  <c r="O1518" i="40"/>
  <c r="O1519" i="40"/>
  <c r="O1520" i="40"/>
  <c r="O1521" i="40"/>
  <c r="O1522" i="40"/>
  <c r="O1523" i="40"/>
  <c r="O1524" i="40"/>
  <c r="O1525" i="40"/>
  <c r="O1526" i="40"/>
  <c r="O1527" i="40"/>
  <c r="O1528" i="40"/>
  <c r="O1529" i="40"/>
  <c r="O1530" i="40"/>
  <c r="O1531" i="40"/>
  <c r="O1532" i="40"/>
  <c r="O1533" i="40"/>
  <c r="O1534" i="40"/>
  <c r="O1535" i="40"/>
  <c r="O1536" i="40"/>
  <c r="O1537" i="40"/>
  <c r="O1538" i="40"/>
  <c r="O1539" i="40"/>
  <c r="O1540" i="40"/>
  <c r="O1541" i="40"/>
  <c r="O1542" i="40"/>
  <c r="O1543" i="40"/>
  <c r="O1544" i="40"/>
  <c r="O1545" i="40"/>
  <c r="O1546" i="40"/>
  <c r="O1547" i="40"/>
  <c r="O1548" i="40"/>
  <c r="O1549" i="40"/>
  <c r="O1550" i="40"/>
  <c r="O1551" i="40"/>
  <c r="O1552" i="40"/>
  <c r="O1553" i="40"/>
  <c r="O1554" i="40"/>
  <c r="O1555" i="40"/>
  <c r="O1556" i="40"/>
  <c r="O1557" i="40"/>
  <c r="O1558" i="40"/>
  <c r="O1559" i="40"/>
  <c r="O1560" i="40"/>
  <c r="O1561" i="40"/>
  <c r="O1562" i="40"/>
  <c r="O1563" i="40"/>
  <c r="O1564" i="40"/>
  <c r="O1565" i="40"/>
  <c r="O1566" i="40"/>
  <c r="O1567" i="40"/>
  <c r="O1568" i="40"/>
  <c r="O1569" i="40"/>
  <c r="O1570" i="40"/>
  <c r="O1571" i="40"/>
  <c r="O1572" i="40"/>
  <c r="O1573" i="40"/>
  <c r="O1574" i="40"/>
  <c r="O1575" i="40"/>
  <c r="O1576" i="40"/>
  <c r="O1577" i="40"/>
  <c r="O1578" i="40"/>
  <c r="O1579" i="40"/>
  <c r="O1580" i="40"/>
  <c r="O1581" i="40"/>
  <c r="O1582" i="40"/>
  <c r="O1583" i="40"/>
  <c r="O1584" i="40"/>
  <c r="O1585" i="40"/>
  <c r="O1586" i="40"/>
  <c r="O1587" i="40"/>
  <c r="O1588" i="40"/>
  <c r="O1589" i="40"/>
  <c r="O1590" i="40"/>
  <c r="O1591" i="40"/>
  <c r="O1592" i="40"/>
  <c r="O1593" i="40"/>
  <c r="O1594" i="40"/>
  <c r="O1595" i="40"/>
  <c r="O1596" i="40"/>
  <c r="O1597" i="40"/>
  <c r="O1598" i="40"/>
  <c r="O1599" i="40"/>
  <c r="O1600" i="40"/>
  <c r="O1601" i="40"/>
  <c r="O1602" i="40"/>
  <c r="O1603" i="40"/>
  <c r="O1604" i="40"/>
  <c r="O1605" i="40"/>
  <c r="O1606" i="40"/>
  <c r="O1607" i="40"/>
  <c r="O1608" i="40"/>
  <c r="O1609" i="40"/>
  <c r="O1610" i="40"/>
  <c r="O1611" i="40"/>
  <c r="O1612" i="40"/>
  <c r="O1613" i="40"/>
  <c r="O1614" i="40"/>
  <c r="O1615" i="40"/>
  <c r="O1616" i="40"/>
  <c r="O1617" i="40"/>
  <c r="O1618" i="40"/>
  <c r="O1619" i="40"/>
  <c r="O1620" i="40"/>
  <c r="O1621" i="40"/>
  <c r="O1622" i="40"/>
  <c r="O1623" i="40"/>
  <c r="O1624" i="40"/>
  <c r="O1625" i="40"/>
  <c r="O1626" i="40"/>
  <c r="O1627" i="40"/>
  <c r="O1628" i="40"/>
  <c r="O1629" i="40"/>
  <c r="O1630" i="40"/>
  <c r="O1631" i="40"/>
  <c r="O1632" i="40"/>
  <c r="O1633" i="40"/>
  <c r="O1634" i="40"/>
  <c r="O1635" i="40"/>
  <c r="O1636" i="40"/>
  <c r="O1637" i="40"/>
  <c r="O1638" i="40"/>
  <c r="O1639" i="40"/>
  <c r="O1640" i="40"/>
  <c r="O1641" i="40"/>
  <c r="O1642" i="40"/>
  <c r="O1643" i="40"/>
  <c r="O1644" i="40"/>
  <c r="O1645" i="40"/>
  <c r="O1646" i="40"/>
  <c r="O1647" i="40"/>
  <c r="O1648" i="40"/>
  <c r="O1649" i="40"/>
  <c r="O1650" i="40"/>
  <c r="O1651" i="40"/>
  <c r="O1652" i="40"/>
  <c r="O1653" i="40"/>
  <c r="O1654" i="40"/>
  <c r="O1655" i="40"/>
  <c r="O1656" i="40"/>
  <c r="O1657" i="40"/>
  <c r="O1658" i="40"/>
  <c r="O1659" i="40"/>
  <c r="O1660" i="40"/>
  <c r="O1661" i="40"/>
  <c r="O1662" i="40"/>
  <c r="O1663" i="40"/>
  <c r="O1664" i="40"/>
  <c r="O1665" i="40"/>
  <c r="O1666" i="40"/>
  <c r="O1667" i="40"/>
  <c r="O1668" i="40"/>
  <c r="O1669" i="40"/>
  <c r="O1670" i="40"/>
  <c r="O1671" i="40"/>
  <c r="O1672" i="40"/>
  <c r="O1673" i="40"/>
  <c r="O1674" i="40"/>
  <c r="O1675" i="40"/>
  <c r="O1676" i="40"/>
  <c r="O1677" i="40"/>
  <c r="O1678" i="40"/>
  <c r="O1679" i="40"/>
  <c r="O1680" i="40"/>
  <c r="O1681" i="40"/>
  <c r="O1682" i="40"/>
  <c r="O1683" i="40"/>
  <c r="O1684" i="40"/>
  <c r="O1685" i="40"/>
  <c r="O1686" i="40"/>
  <c r="O1687" i="40"/>
  <c r="O1688" i="40"/>
  <c r="O1689" i="40"/>
  <c r="O1690" i="40"/>
  <c r="O1691" i="40"/>
  <c r="O1692" i="40"/>
  <c r="O1693" i="40"/>
  <c r="O1694" i="40"/>
  <c r="O1695" i="40"/>
  <c r="O1696" i="40"/>
  <c r="O1697" i="40"/>
  <c r="O1698" i="40"/>
  <c r="O1699" i="40"/>
  <c r="O1700" i="40"/>
  <c r="O1701" i="40"/>
  <c r="O1702" i="40"/>
  <c r="O1703" i="40"/>
  <c r="O1704" i="40"/>
  <c r="O1705" i="40"/>
  <c r="O1706" i="40"/>
  <c r="O1707" i="40"/>
  <c r="O1708" i="40"/>
  <c r="O1709" i="40"/>
  <c r="O1710" i="40"/>
  <c r="O1711" i="40"/>
  <c r="O1712" i="40"/>
  <c r="O1713" i="40"/>
  <c r="O1714" i="40"/>
  <c r="O1715" i="40"/>
  <c r="O1716" i="40"/>
  <c r="O1717" i="40"/>
  <c r="O1718" i="40"/>
  <c r="O1719" i="40"/>
  <c r="O1720" i="40"/>
  <c r="O1721" i="40"/>
  <c r="O1722" i="40"/>
  <c r="O1723" i="40"/>
  <c r="O1724" i="40"/>
  <c r="O1725" i="40"/>
  <c r="O1726" i="40"/>
  <c r="O1727" i="40"/>
  <c r="O1728" i="40"/>
  <c r="O1729" i="40"/>
  <c r="O1730" i="40"/>
  <c r="O1731" i="40"/>
  <c r="O1732" i="40"/>
  <c r="O1733" i="40"/>
  <c r="O1734" i="40"/>
  <c r="O1735" i="40"/>
  <c r="O1736" i="40"/>
  <c r="O1737" i="40"/>
  <c r="O1738" i="40"/>
  <c r="O1739" i="40"/>
  <c r="O1740" i="40"/>
  <c r="O1741" i="40"/>
  <c r="O1742" i="40"/>
  <c r="O1743" i="40"/>
  <c r="O1744" i="40"/>
  <c r="O1745" i="40"/>
  <c r="O1746" i="40"/>
  <c r="O1747" i="40"/>
  <c r="O1748" i="40"/>
  <c r="O1749" i="40"/>
  <c r="O1750" i="40"/>
  <c r="O1751" i="40"/>
  <c r="O1752" i="40"/>
  <c r="O1753" i="40"/>
  <c r="O1754" i="40"/>
  <c r="O1755" i="40"/>
  <c r="O1756" i="40"/>
  <c r="O1757" i="40"/>
  <c r="O1758" i="40"/>
  <c r="O1759" i="40"/>
  <c r="O1760" i="40"/>
  <c r="O1761" i="40"/>
  <c r="O1762" i="40"/>
  <c r="O1763" i="40"/>
  <c r="O1764" i="40"/>
  <c r="O1765" i="40"/>
  <c r="O1766" i="40"/>
  <c r="O1767" i="40"/>
  <c r="O1768" i="40"/>
  <c r="O1769" i="40"/>
  <c r="O1770" i="40"/>
  <c r="O1771" i="40"/>
  <c r="O1772" i="40"/>
  <c r="O1773" i="40"/>
  <c r="O1774" i="40"/>
  <c r="O1775" i="40"/>
  <c r="O1776" i="40"/>
  <c r="O1777" i="40"/>
  <c r="O1778" i="40"/>
  <c r="O1779" i="40"/>
  <c r="O1780" i="40"/>
  <c r="O1781" i="40"/>
  <c r="O1782" i="40"/>
  <c r="O1783" i="40"/>
  <c r="O1784" i="40"/>
  <c r="O1785" i="40"/>
  <c r="O1786" i="40"/>
  <c r="O1787" i="40"/>
  <c r="O1788" i="40"/>
  <c r="O1789" i="40"/>
  <c r="O1790" i="40"/>
  <c r="O1791" i="40"/>
  <c r="O1792" i="40"/>
  <c r="O1793" i="40"/>
  <c r="O1794" i="40"/>
  <c r="O1795" i="40"/>
  <c r="O1796" i="40"/>
  <c r="O1797" i="40"/>
  <c r="O1798" i="40"/>
  <c r="O1799" i="40"/>
  <c r="O1800" i="40"/>
  <c r="O1801" i="40"/>
  <c r="O1802" i="40"/>
  <c r="O1803" i="40"/>
  <c r="O1804" i="40"/>
  <c r="O1805" i="40"/>
  <c r="O1806" i="40"/>
  <c r="O1807" i="40"/>
  <c r="O1808" i="40"/>
  <c r="O1809" i="40"/>
  <c r="O1810" i="40"/>
  <c r="O1811" i="40"/>
  <c r="O1812" i="40"/>
  <c r="O1813" i="40"/>
  <c r="O1814" i="40"/>
  <c r="O1815" i="40"/>
  <c r="O1816" i="40"/>
  <c r="O1817" i="40"/>
  <c r="O1818" i="40"/>
  <c r="O1819" i="40"/>
  <c r="O1820" i="40"/>
  <c r="O1821" i="40"/>
  <c r="O1822" i="40"/>
  <c r="O1823" i="40"/>
  <c r="O1824" i="40"/>
  <c r="O1825" i="40"/>
  <c r="O1826" i="40"/>
  <c r="O1827" i="40"/>
  <c r="O1828" i="40"/>
  <c r="O1829" i="40"/>
  <c r="O1830" i="40"/>
  <c r="O1831" i="40"/>
  <c r="O1832" i="40"/>
  <c r="O1833" i="40"/>
  <c r="O1834" i="40"/>
  <c r="O1835" i="40"/>
  <c r="O1836" i="40"/>
  <c r="O1837" i="40"/>
  <c r="O1838" i="40"/>
  <c r="O1839" i="40"/>
  <c r="O1840" i="40"/>
  <c r="O1841" i="40"/>
  <c r="O1842" i="40"/>
  <c r="O1843" i="40"/>
  <c r="O1844" i="40"/>
  <c r="O1845" i="40"/>
  <c r="O1846" i="40"/>
  <c r="O1847" i="40"/>
  <c r="O1848" i="40"/>
  <c r="O1849" i="40"/>
  <c r="O1850" i="40"/>
  <c r="O1851" i="40"/>
  <c r="O1852" i="40"/>
  <c r="O1853" i="40"/>
  <c r="O1854" i="40"/>
  <c r="O1855" i="40"/>
  <c r="O1856" i="40"/>
  <c r="O1857" i="40"/>
  <c r="O1858" i="40"/>
  <c r="O1859" i="40"/>
  <c r="O1860" i="40"/>
  <c r="O1861" i="40"/>
  <c r="O1862" i="40"/>
  <c r="O1863" i="40"/>
  <c r="O1864" i="40"/>
  <c r="O1865" i="40"/>
  <c r="O1866" i="40"/>
  <c r="O1867" i="40"/>
  <c r="O1868" i="40"/>
  <c r="O1869" i="40"/>
  <c r="O1870" i="40"/>
  <c r="O1871" i="40"/>
  <c r="O1872" i="40"/>
  <c r="O1873" i="40"/>
  <c r="O1874" i="40"/>
  <c r="O1875" i="40"/>
  <c r="O1876" i="40"/>
  <c r="O1877" i="40"/>
  <c r="O1878" i="40"/>
  <c r="O1879" i="40"/>
  <c r="O1880" i="40"/>
  <c r="O1881" i="40"/>
  <c r="O1882" i="40"/>
  <c r="O1883" i="40"/>
  <c r="O1884" i="40"/>
  <c r="O1885" i="40"/>
  <c r="O1886" i="40"/>
  <c r="O1887" i="40"/>
  <c r="O1888" i="40"/>
  <c r="O1889" i="40"/>
  <c r="O1890" i="40"/>
  <c r="O1891" i="40"/>
  <c r="O1892" i="40"/>
  <c r="O1893" i="40"/>
  <c r="O1894" i="40"/>
  <c r="O1895" i="40"/>
  <c r="O1896" i="40"/>
  <c r="O1897" i="40"/>
  <c r="O1898" i="40"/>
  <c r="O1899" i="40"/>
  <c r="O1900" i="40"/>
  <c r="O1901" i="40"/>
  <c r="O1902" i="40"/>
  <c r="O1903" i="40"/>
  <c r="O1904" i="40"/>
  <c r="O1905" i="40"/>
  <c r="O1906" i="40"/>
  <c r="O1907" i="40"/>
  <c r="O1908" i="40"/>
  <c r="O1909" i="40"/>
  <c r="O1910" i="40"/>
  <c r="O1911" i="40"/>
  <c r="O1912" i="40"/>
  <c r="O1913" i="40"/>
  <c r="O1914" i="40"/>
  <c r="O1915" i="40"/>
  <c r="O1916" i="40"/>
  <c r="O1917" i="40"/>
  <c r="O1918" i="40"/>
  <c r="O1919" i="40"/>
  <c r="O1920" i="40"/>
  <c r="O1921" i="40"/>
  <c r="O1922" i="40"/>
  <c r="O1923" i="40"/>
  <c r="O1924" i="40"/>
  <c r="O1925" i="40"/>
  <c r="O1926" i="40"/>
  <c r="O1927" i="40"/>
  <c r="O1928" i="40"/>
  <c r="O1929" i="40"/>
  <c r="O1930" i="40"/>
  <c r="O1931" i="40"/>
  <c r="O1932" i="40"/>
  <c r="O1933" i="40"/>
  <c r="O1934" i="40"/>
  <c r="O1935" i="40"/>
  <c r="O1936" i="40"/>
  <c r="O1937" i="40"/>
  <c r="O1938" i="40"/>
  <c r="O1939" i="40"/>
  <c r="O1940" i="40"/>
  <c r="O1941" i="40"/>
  <c r="O1942" i="40"/>
  <c r="O1943" i="40"/>
  <c r="O1944" i="40"/>
  <c r="O1945" i="40"/>
  <c r="O1946" i="40"/>
  <c r="O1947" i="40"/>
  <c r="O1948" i="40"/>
  <c r="O1949" i="40"/>
  <c r="O1950" i="40"/>
  <c r="O1951" i="40"/>
  <c r="O1952" i="40"/>
  <c r="O1953" i="40"/>
  <c r="O1954" i="40"/>
  <c r="O1955" i="40"/>
  <c r="O1956" i="40"/>
  <c r="O1957" i="40"/>
  <c r="O1958" i="40"/>
  <c r="O1959" i="40"/>
  <c r="O1960" i="40"/>
  <c r="O1961" i="40"/>
  <c r="O1962" i="40"/>
  <c r="O1963" i="40"/>
  <c r="O1964" i="40"/>
  <c r="O1965" i="40"/>
  <c r="O1966" i="40"/>
  <c r="O1967" i="40"/>
  <c r="O1968" i="40"/>
  <c r="O1969" i="40"/>
  <c r="O1970" i="40"/>
  <c r="O1971" i="40"/>
  <c r="O1972" i="40"/>
  <c r="O1973" i="40"/>
  <c r="O1974" i="40"/>
  <c r="O1975" i="40"/>
  <c r="O1976" i="40"/>
  <c r="O1977" i="40"/>
  <c r="O1978" i="40"/>
  <c r="O1979" i="40"/>
  <c r="O1980" i="40"/>
  <c r="O1981" i="40"/>
  <c r="O1982" i="40"/>
  <c r="O1983" i="40"/>
  <c r="O1984" i="40"/>
  <c r="O1985" i="40"/>
  <c r="O1986" i="40"/>
  <c r="O1987" i="40"/>
  <c r="O1988" i="40"/>
  <c r="O1989" i="40"/>
  <c r="O1990" i="40"/>
  <c r="O1991" i="40"/>
  <c r="O1992" i="40"/>
  <c r="O1993" i="40"/>
  <c r="O1994" i="40"/>
  <c r="O1995" i="40"/>
  <c r="O1996" i="40"/>
  <c r="O1997" i="40"/>
  <c r="O1998" i="40"/>
  <c r="O1999" i="40"/>
  <c r="O2000" i="40"/>
  <c r="O2001" i="40"/>
  <c r="O2002" i="40"/>
  <c r="O2003" i="40"/>
  <c r="O2004" i="40"/>
  <c r="O2005" i="40"/>
  <c r="O2006" i="40"/>
  <c r="O2007" i="40"/>
  <c r="O2008" i="40"/>
  <c r="O2009" i="40"/>
  <c r="O2010" i="40"/>
  <c r="O2011" i="40"/>
  <c r="O2012" i="40"/>
  <c r="O2013" i="40"/>
  <c r="O2014" i="40"/>
  <c r="O2015" i="40"/>
  <c r="O2016" i="40"/>
  <c r="O2017" i="40"/>
  <c r="O2018" i="40"/>
  <c r="O2019" i="40"/>
  <c r="O2020" i="40"/>
  <c r="O2021" i="40"/>
  <c r="O2022" i="40"/>
  <c r="O2023" i="40"/>
  <c r="O2024" i="40"/>
  <c r="O2025" i="40"/>
  <c r="O2026" i="40"/>
  <c r="O2027" i="40"/>
  <c r="O2028" i="40"/>
  <c r="O2029" i="40"/>
  <c r="O2030" i="40"/>
  <c r="O2031" i="40"/>
  <c r="O2032" i="40"/>
  <c r="O2033" i="40"/>
  <c r="O2034" i="40"/>
  <c r="O2035" i="40"/>
  <c r="O2036" i="40"/>
  <c r="O2037" i="40"/>
  <c r="O2038" i="40"/>
  <c r="O2039" i="40"/>
  <c r="O2040" i="40"/>
  <c r="O2041" i="40"/>
  <c r="O2042" i="40"/>
  <c r="O2043" i="40"/>
  <c r="O2044" i="40"/>
  <c r="O2045" i="40"/>
  <c r="O2046" i="40"/>
  <c r="O2047" i="40"/>
  <c r="O2048" i="40"/>
  <c r="O2049" i="40"/>
  <c r="O2050" i="40"/>
  <c r="O2051" i="40"/>
  <c r="O2052" i="40"/>
  <c r="O2053" i="40"/>
  <c r="O2054" i="40"/>
  <c r="O2055" i="40"/>
  <c r="O2056" i="40"/>
  <c r="O2057" i="40"/>
  <c r="O2058" i="40"/>
  <c r="O2059" i="40"/>
  <c r="O2060" i="40"/>
  <c r="O2061" i="40"/>
  <c r="O2062" i="40"/>
  <c r="O2063" i="40"/>
  <c r="O2064" i="40"/>
  <c r="O2065" i="40"/>
  <c r="O2066" i="40"/>
  <c r="O2067" i="40"/>
  <c r="O2068" i="40"/>
  <c r="O2069" i="40"/>
  <c r="O2070" i="40"/>
  <c r="O2071" i="40"/>
  <c r="O2072" i="40"/>
  <c r="O2073" i="40"/>
  <c r="O2074" i="40"/>
  <c r="O2075" i="40"/>
  <c r="O2076" i="40"/>
  <c r="O2077" i="40"/>
  <c r="O2078" i="40"/>
  <c r="O2079" i="40"/>
  <c r="O2080" i="40"/>
  <c r="O2081" i="40"/>
  <c r="O2082" i="40"/>
  <c r="O2083" i="40"/>
  <c r="O2084" i="40"/>
  <c r="O2085" i="40"/>
  <c r="O2086" i="40"/>
  <c r="O2087" i="40"/>
  <c r="O2088" i="40"/>
  <c r="O2089" i="40"/>
  <c r="O2090" i="40"/>
  <c r="O2091" i="40"/>
  <c r="O2092" i="40"/>
  <c r="O2093" i="40"/>
  <c r="O2094" i="40"/>
  <c r="O2095" i="40"/>
  <c r="O2096" i="40"/>
  <c r="O2097" i="40"/>
  <c r="O2098" i="40"/>
  <c r="O2099" i="40"/>
  <c r="O2100" i="40"/>
  <c r="O2101" i="40"/>
  <c r="O2102" i="40"/>
  <c r="O2103" i="40"/>
  <c r="O2104" i="40"/>
  <c r="O2105" i="40"/>
  <c r="O2106" i="40"/>
  <c r="O2107" i="40"/>
  <c r="O2108" i="40"/>
  <c r="O2109" i="40"/>
  <c r="O2110" i="40"/>
  <c r="O2111" i="40"/>
  <c r="O2112" i="40"/>
  <c r="O2113" i="40"/>
  <c r="O2114" i="40"/>
  <c r="O2115" i="40"/>
  <c r="O2116" i="40"/>
  <c r="O2117" i="40"/>
  <c r="O2118" i="40"/>
  <c r="O2119" i="40"/>
  <c r="O2120" i="40"/>
  <c r="O2121" i="40"/>
  <c r="O2122" i="40"/>
  <c r="O2123" i="40"/>
  <c r="O2124" i="40"/>
  <c r="O2125" i="40"/>
  <c r="O2126" i="40"/>
  <c r="O2127" i="40"/>
  <c r="O2128" i="40"/>
  <c r="O2129" i="40"/>
  <c r="O2130" i="40"/>
  <c r="O2131" i="40"/>
  <c r="O2132" i="40"/>
  <c r="O2133" i="40"/>
  <c r="O2134" i="40"/>
  <c r="O2135" i="40"/>
  <c r="O2136" i="40"/>
  <c r="O2137" i="40"/>
  <c r="O2138" i="40"/>
  <c r="O2139" i="40"/>
  <c r="O2140" i="40"/>
  <c r="O2141" i="40"/>
  <c r="O2142" i="40"/>
  <c r="O2143" i="40"/>
  <c r="O2144" i="40"/>
  <c r="O2145" i="40"/>
  <c r="O2146" i="40"/>
  <c r="O2147" i="40"/>
  <c r="O2148" i="40"/>
  <c r="O2149" i="40"/>
  <c r="O2150" i="40"/>
  <c r="O2151" i="40"/>
  <c r="O2152" i="40"/>
  <c r="O2153" i="40"/>
  <c r="O2154" i="40"/>
  <c r="O2155" i="40"/>
  <c r="O2156" i="40"/>
  <c r="O2157" i="40"/>
  <c r="O2158" i="40"/>
  <c r="O2159" i="40"/>
  <c r="O2160" i="40"/>
  <c r="O2161" i="40"/>
  <c r="O2162" i="40"/>
  <c r="O2163" i="40"/>
  <c r="O2164" i="40"/>
  <c r="O2165" i="40"/>
  <c r="O2166" i="40"/>
  <c r="O2167" i="40"/>
  <c r="O2168" i="40"/>
  <c r="O2169" i="40"/>
  <c r="O2170" i="40"/>
  <c r="O2171" i="40"/>
  <c r="O2172" i="40"/>
  <c r="O2173" i="40"/>
  <c r="O2174" i="40"/>
  <c r="O2175" i="40"/>
  <c r="O2176" i="40"/>
  <c r="O2177" i="40"/>
  <c r="O2178" i="40"/>
  <c r="O2179" i="40"/>
  <c r="O2180" i="40"/>
  <c r="O2181" i="40"/>
  <c r="O2182" i="40"/>
  <c r="O2183" i="40"/>
  <c r="O2184" i="40"/>
  <c r="O2185" i="40"/>
  <c r="O2186" i="40"/>
  <c r="O2187" i="40"/>
  <c r="O2188" i="40"/>
  <c r="O2189" i="40"/>
  <c r="O2190" i="40"/>
  <c r="O2191" i="40"/>
  <c r="O2192" i="40"/>
  <c r="O2193" i="40"/>
  <c r="O2194" i="40"/>
  <c r="O2195" i="40"/>
  <c r="O2196" i="40"/>
  <c r="O2197" i="40"/>
  <c r="O2198" i="40"/>
  <c r="O2199" i="40"/>
  <c r="O2200" i="40"/>
  <c r="O2201" i="40"/>
  <c r="O2202" i="40"/>
  <c r="O2203" i="40"/>
  <c r="O2204" i="40"/>
  <c r="O2205" i="40"/>
  <c r="O2206" i="40"/>
  <c r="O2207" i="40"/>
  <c r="O2208" i="40"/>
  <c r="O2209" i="40"/>
  <c r="O2210" i="40"/>
  <c r="O2211" i="40"/>
  <c r="O2212" i="40"/>
  <c r="O2213" i="40"/>
  <c r="O2214" i="40"/>
  <c r="O2215" i="40"/>
  <c r="O2216" i="40"/>
  <c r="O2217" i="40"/>
  <c r="O2218" i="40"/>
  <c r="O2219" i="40"/>
  <c r="O2220" i="40"/>
  <c r="O2221" i="40"/>
  <c r="O2222" i="40"/>
  <c r="O2223" i="40"/>
  <c r="O2224" i="40"/>
  <c r="O2225" i="40"/>
  <c r="O2226" i="40"/>
  <c r="O2227" i="40"/>
  <c r="O2228" i="40"/>
  <c r="O2229" i="40"/>
  <c r="O2230" i="40"/>
  <c r="O2231" i="40"/>
  <c r="O2232" i="40"/>
  <c r="O2233" i="40"/>
  <c r="O2234" i="40"/>
  <c r="O2235" i="40"/>
  <c r="O2236" i="40"/>
  <c r="O2237" i="40"/>
  <c r="O2238" i="40"/>
  <c r="O2239" i="40"/>
  <c r="O2240" i="40"/>
  <c r="O2241" i="40"/>
  <c r="O2242" i="40"/>
  <c r="O2243" i="40"/>
  <c r="O2244" i="40"/>
  <c r="O2245" i="40"/>
  <c r="O2246" i="40"/>
  <c r="O2247" i="40"/>
  <c r="O2248" i="40"/>
  <c r="O2249" i="40"/>
  <c r="O2250" i="40"/>
  <c r="O2251" i="40"/>
  <c r="O2252" i="40"/>
  <c r="O2253" i="40"/>
  <c r="O2254" i="40"/>
  <c r="O2255" i="40"/>
  <c r="O2256" i="40"/>
  <c r="O2257" i="40"/>
  <c r="O2258" i="40"/>
  <c r="O2259" i="40"/>
  <c r="O2260" i="40"/>
  <c r="O2261" i="40"/>
  <c r="O2262" i="40"/>
  <c r="O2263" i="40"/>
  <c r="O2264" i="40"/>
  <c r="O2265" i="40"/>
  <c r="O2266" i="40"/>
  <c r="O2267" i="40"/>
  <c r="O2268" i="40"/>
  <c r="O2269" i="40"/>
  <c r="O2270" i="40"/>
  <c r="O2271" i="40"/>
  <c r="O2272" i="40"/>
  <c r="O2273" i="40"/>
  <c r="O2274" i="40"/>
  <c r="O2275" i="40"/>
  <c r="O2276" i="40"/>
  <c r="O2277" i="40"/>
  <c r="O2278" i="40"/>
  <c r="O2279" i="40"/>
  <c r="O2280" i="40"/>
  <c r="O2281" i="40"/>
  <c r="O2282" i="40"/>
  <c r="O2283" i="40"/>
  <c r="O2284" i="40"/>
  <c r="O2285" i="40"/>
  <c r="O2286" i="40"/>
  <c r="O2287" i="40"/>
  <c r="O2288" i="40"/>
  <c r="O2289" i="40"/>
  <c r="O2290" i="40"/>
  <c r="O2291" i="40"/>
  <c r="O2292" i="40"/>
  <c r="O2293" i="40"/>
  <c r="O2294" i="40"/>
  <c r="O2295" i="40"/>
  <c r="O2296" i="40"/>
  <c r="O2297" i="40"/>
  <c r="O2298" i="40"/>
  <c r="O2299" i="40"/>
  <c r="O2300" i="40"/>
  <c r="O2301" i="40"/>
  <c r="O2302" i="40"/>
  <c r="O2303" i="40"/>
  <c r="O2304" i="40"/>
  <c r="O2305" i="40"/>
  <c r="O2306" i="40"/>
  <c r="O2307" i="40"/>
  <c r="O2308" i="40"/>
  <c r="O2309" i="40"/>
  <c r="O2310" i="40"/>
  <c r="O2311" i="40"/>
  <c r="O2312" i="40"/>
  <c r="O2313" i="40"/>
  <c r="O2314" i="40"/>
  <c r="O2315" i="40"/>
  <c r="O2316" i="40"/>
  <c r="O2317" i="40"/>
  <c r="O2318" i="40"/>
  <c r="O2319" i="40"/>
  <c r="O2320" i="40"/>
  <c r="O2321" i="40"/>
  <c r="O2322" i="40"/>
  <c r="O2323" i="40"/>
  <c r="O2324" i="40"/>
  <c r="O2325" i="40"/>
  <c r="O2326" i="40"/>
  <c r="O2327" i="40"/>
  <c r="O2328" i="40"/>
  <c r="O2329" i="40"/>
  <c r="O2330" i="40"/>
  <c r="O2331" i="40"/>
  <c r="O2332" i="40"/>
  <c r="O2333" i="40"/>
  <c r="O2334" i="40"/>
  <c r="O2335" i="40"/>
  <c r="O2336" i="40"/>
  <c r="O2337" i="40"/>
  <c r="O2338" i="40"/>
  <c r="O2339" i="40"/>
  <c r="O2340" i="40"/>
  <c r="O2341" i="40"/>
  <c r="O2342" i="40"/>
  <c r="O2343" i="40"/>
  <c r="O2344" i="40"/>
  <c r="O2345" i="40"/>
  <c r="O2346" i="40"/>
  <c r="O2347" i="40"/>
  <c r="O2348" i="40"/>
  <c r="O2349" i="40"/>
  <c r="O2350" i="40"/>
  <c r="O2351" i="40"/>
  <c r="O2352" i="40"/>
  <c r="O2353" i="40"/>
  <c r="O2354" i="40"/>
  <c r="O2355" i="40"/>
  <c r="O2356" i="40"/>
  <c r="O2357" i="40"/>
  <c r="O2358" i="40"/>
  <c r="O2359" i="40"/>
  <c r="O2360" i="40"/>
  <c r="O2361" i="40"/>
  <c r="O2362" i="40"/>
  <c r="O2363" i="40"/>
  <c r="O2364" i="40"/>
  <c r="O2365" i="40"/>
  <c r="O2366" i="40"/>
  <c r="O2367" i="40"/>
  <c r="O2368" i="40"/>
  <c r="O2369" i="40"/>
  <c r="O2370" i="40"/>
  <c r="O2371" i="40"/>
  <c r="O2372" i="40"/>
  <c r="O2373" i="40"/>
  <c r="O2374" i="40"/>
  <c r="O2375" i="40"/>
  <c r="O2376" i="40"/>
  <c r="O2377" i="40"/>
  <c r="O2378" i="40"/>
  <c r="O2379" i="40"/>
  <c r="O2380" i="40"/>
  <c r="O2381" i="40"/>
  <c r="O2382" i="40"/>
  <c r="O2383" i="40"/>
  <c r="O2384" i="40"/>
  <c r="O2385" i="40"/>
  <c r="O2386" i="40"/>
  <c r="O2387" i="40"/>
  <c r="O2388" i="40"/>
  <c r="O2389" i="40"/>
  <c r="O2390" i="40"/>
  <c r="O2391" i="40"/>
  <c r="O2392" i="40"/>
  <c r="O2393" i="40"/>
  <c r="O2394" i="40"/>
  <c r="O2395" i="40"/>
  <c r="O2396" i="40"/>
  <c r="O2397" i="40"/>
  <c r="O2398" i="40"/>
  <c r="O2399" i="40"/>
  <c r="O2400" i="40"/>
  <c r="O2401" i="40"/>
  <c r="O2402" i="40"/>
  <c r="O2403" i="40"/>
  <c r="O2404" i="40"/>
  <c r="O2405" i="40"/>
  <c r="O2406" i="40"/>
  <c r="O2407" i="40"/>
  <c r="O2408" i="40"/>
  <c r="O2409" i="40"/>
  <c r="O2410" i="40"/>
  <c r="O2411" i="40"/>
  <c r="O2412" i="40"/>
  <c r="O2413" i="40"/>
  <c r="O2414" i="40"/>
  <c r="O2415" i="40"/>
  <c r="O2416" i="40"/>
  <c r="O2417" i="40"/>
  <c r="O2418" i="40"/>
  <c r="O2419" i="40"/>
  <c r="O2420" i="40"/>
  <c r="O2421" i="40"/>
  <c r="O2422" i="40"/>
  <c r="O2423" i="40"/>
  <c r="O2424" i="40"/>
  <c r="O2425" i="40"/>
  <c r="O2426" i="40"/>
  <c r="O2427" i="40"/>
  <c r="O2428" i="40"/>
  <c r="O2429" i="40"/>
  <c r="O2430" i="40"/>
  <c r="O2431" i="40"/>
  <c r="O2432" i="40"/>
  <c r="O2433" i="40"/>
  <c r="O2434" i="40"/>
  <c r="O2435" i="40"/>
  <c r="O2436" i="40"/>
  <c r="O2437" i="40"/>
  <c r="O2438" i="40"/>
  <c r="O2439" i="40"/>
  <c r="O2440" i="40"/>
  <c r="O2441" i="40"/>
  <c r="O2442" i="40"/>
  <c r="O2443" i="40"/>
  <c r="O2444" i="40"/>
  <c r="O2445" i="40"/>
  <c r="O2446" i="40"/>
  <c r="O2447" i="40"/>
  <c r="O2448" i="40"/>
  <c r="O2449" i="40"/>
  <c r="O2450" i="40"/>
  <c r="O2451" i="40"/>
  <c r="O2452" i="40"/>
  <c r="O2453" i="40"/>
  <c r="O2454" i="40"/>
  <c r="O2455" i="40"/>
  <c r="O2456" i="40"/>
  <c r="O2457" i="40"/>
  <c r="O2458" i="40"/>
  <c r="O2459" i="40"/>
  <c r="O2460" i="40"/>
  <c r="O2461" i="40"/>
  <c r="O2462" i="40"/>
  <c r="O2463" i="40"/>
  <c r="O2464" i="40"/>
  <c r="O2465" i="40"/>
  <c r="O2466" i="40"/>
  <c r="O2467" i="40"/>
  <c r="O2468" i="40"/>
  <c r="O2469" i="40"/>
  <c r="O2470" i="40"/>
  <c r="O2471" i="40"/>
  <c r="O2472" i="40"/>
  <c r="O2473" i="40"/>
  <c r="O2474" i="40"/>
  <c r="O2475" i="40"/>
  <c r="O2476" i="40"/>
  <c r="O2477" i="40"/>
  <c r="O2478" i="40"/>
  <c r="O2479" i="40"/>
  <c r="O2480" i="40"/>
  <c r="O2481" i="40"/>
  <c r="O2482" i="40"/>
  <c r="O2483" i="40"/>
  <c r="O2484" i="40"/>
  <c r="O2485" i="40"/>
  <c r="O2486" i="40"/>
  <c r="O2487" i="40"/>
  <c r="O2488" i="40"/>
  <c r="O2489" i="40"/>
  <c r="O2490" i="40"/>
  <c r="O2491" i="40"/>
  <c r="O2492" i="40"/>
  <c r="O2493" i="40"/>
  <c r="O2494" i="40"/>
  <c r="O2495" i="40"/>
  <c r="O2496" i="40"/>
  <c r="O2497" i="40"/>
  <c r="O2498" i="40"/>
  <c r="O2499" i="40"/>
  <c r="O2500" i="40"/>
  <c r="O2501" i="40"/>
  <c r="O2502" i="40"/>
  <c r="O2503" i="40"/>
  <c r="O2504" i="40"/>
  <c r="O2505" i="40"/>
  <c r="O2506" i="40"/>
  <c r="O2507" i="40"/>
  <c r="O2508" i="40"/>
  <c r="O2509" i="40"/>
  <c r="O2510" i="40"/>
  <c r="O2511" i="40"/>
  <c r="O2512" i="40"/>
  <c r="O2513" i="40"/>
  <c r="O2514" i="40"/>
  <c r="O2515" i="40"/>
  <c r="O2516" i="40"/>
  <c r="O2517" i="40"/>
  <c r="O2518" i="40"/>
  <c r="O2519" i="40"/>
  <c r="O2520" i="40"/>
  <c r="O2521" i="40"/>
  <c r="O2522" i="40"/>
  <c r="O2523" i="40"/>
  <c r="O2524" i="40"/>
  <c r="O8" i="40"/>
  <c r="L9" i="40"/>
  <c r="L10" i="40"/>
  <c r="L11" i="40"/>
  <c r="L12" i="40"/>
  <c r="L13" i="40"/>
  <c r="L14" i="40"/>
  <c r="L15" i="40"/>
  <c r="L16" i="40"/>
  <c r="L17" i="40"/>
  <c r="L18" i="40"/>
  <c r="L19" i="40"/>
  <c r="L20" i="40"/>
  <c r="L21" i="40"/>
  <c r="L22" i="40"/>
  <c r="L23" i="40"/>
  <c r="L24" i="40"/>
  <c r="L25" i="40"/>
  <c r="L26" i="40"/>
  <c r="L27" i="40"/>
  <c r="L28" i="40"/>
  <c r="L29" i="40"/>
  <c r="L30" i="40"/>
  <c r="L31" i="40"/>
  <c r="L32" i="40"/>
  <c r="L33" i="40"/>
  <c r="L34" i="40"/>
  <c r="L35" i="40"/>
  <c r="L36" i="40"/>
  <c r="L37" i="40"/>
  <c r="L38" i="40"/>
  <c r="L39" i="40"/>
  <c r="L40" i="40"/>
  <c r="L41" i="40"/>
  <c r="L42" i="40"/>
  <c r="L43" i="40"/>
  <c r="L44" i="40"/>
  <c r="L45" i="40"/>
  <c r="L46" i="40"/>
  <c r="L47" i="40"/>
  <c r="L48" i="40"/>
  <c r="L49" i="40"/>
  <c r="L50" i="40"/>
  <c r="L51" i="40"/>
  <c r="L52" i="40"/>
  <c r="L53" i="40"/>
  <c r="L54" i="40"/>
  <c r="L55" i="40"/>
  <c r="L56" i="40"/>
  <c r="L57" i="40"/>
  <c r="L58" i="40"/>
  <c r="L59" i="40"/>
  <c r="L60" i="40"/>
  <c r="L61" i="40"/>
  <c r="L62" i="40"/>
  <c r="L63" i="40"/>
  <c r="L64" i="40"/>
  <c r="L65" i="40"/>
  <c r="L66" i="40"/>
  <c r="L67" i="40"/>
  <c r="L68" i="40"/>
  <c r="L69" i="40"/>
  <c r="L70" i="40"/>
  <c r="L71" i="40"/>
  <c r="L72" i="40"/>
  <c r="L73" i="40"/>
  <c r="L74" i="40"/>
  <c r="L75" i="40"/>
  <c r="L76" i="40"/>
  <c r="L77" i="40"/>
  <c r="L78" i="40"/>
  <c r="L79" i="40"/>
  <c r="L80" i="40"/>
  <c r="L81" i="40"/>
  <c r="L82" i="40"/>
  <c r="L83" i="40"/>
  <c r="L84" i="40"/>
  <c r="L85" i="40"/>
  <c r="L86" i="40"/>
  <c r="L87" i="40"/>
  <c r="L88" i="40"/>
  <c r="L89" i="40"/>
  <c r="L90" i="40"/>
  <c r="L91" i="40"/>
  <c r="L92" i="40"/>
  <c r="L93" i="40"/>
  <c r="L94" i="40"/>
  <c r="L95" i="40"/>
  <c r="L96" i="40"/>
  <c r="L97" i="40"/>
  <c r="L98" i="40"/>
  <c r="L99" i="40"/>
  <c r="L100" i="40"/>
  <c r="L101" i="40"/>
  <c r="L102" i="40"/>
  <c r="L103" i="40"/>
  <c r="L104" i="40"/>
  <c r="L105" i="40"/>
  <c r="L106" i="40"/>
  <c r="L107" i="40"/>
  <c r="L108" i="40"/>
  <c r="L109" i="40"/>
  <c r="L110" i="40"/>
  <c r="L111" i="40"/>
  <c r="L112" i="40"/>
  <c r="L113" i="40"/>
  <c r="L114" i="40"/>
  <c r="L115" i="40"/>
  <c r="L116" i="40"/>
  <c r="L117" i="40"/>
  <c r="L118" i="40"/>
  <c r="L119" i="40"/>
  <c r="L120" i="40"/>
  <c r="L121" i="40"/>
  <c r="L122" i="40"/>
  <c r="L123" i="40"/>
  <c r="L124" i="40"/>
  <c r="L125" i="40"/>
  <c r="L126" i="40"/>
  <c r="L127" i="40"/>
  <c r="L128" i="40"/>
  <c r="L129" i="40"/>
  <c r="L130" i="40"/>
  <c r="L131" i="40"/>
  <c r="L132" i="40"/>
  <c r="L133" i="40"/>
  <c r="L134" i="40"/>
  <c r="L135" i="40"/>
  <c r="L136" i="40"/>
  <c r="L137" i="40"/>
  <c r="L138" i="40"/>
  <c r="L139" i="40"/>
  <c r="L140" i="40"/>
  <c r="L141" i="40"/>
  <c r="L142" i="40"/>
  <c r="L143" i="40"/>
  <c r="L144" i="40"/>
  <c r="L145" i="40"/>
  <c r="L146" i="40"/>
  <c r="L147" i="40"/>
  <c r="L148" i="40"/>
  <c r="L149" i="40"/>
  <c r="L150" i="40"/>
  <c r="L151" i="40"/>
  <c r="L152" i="40"/>
  <c r="L153" i="40"/>
  <c r="L154" i="40"/>
  <c r="L155" i="40"/>
  <c r="L156" i="40"/>
  <c r="L157" i="40"/>
  <c r="L158" i="40"/>
  <c r="L159" i="40"/>
  <c r="L160" i="40"/>
  <c r="L161" i="40"/>
  <c r="L162" i="40"/>
  <c r="L163" i="40"/>
  <c r="L164" i="40"/>
  <c r="L165" i="40"/>
  <c r="L166" i="40"/>
  <c r="L167" i="40"/>
  <c r="L168" i="40"/>
  <c r="L169" i="40"/>
  <c r="L170" i="40"/>
  <c r="L171" i="40"/>
  <c r="L172" i="40"/>
  <c r="L173" i="40"/>
  <c r="L174" i="40"/>
  <c r="L175" i="40"/>
  <c r="L176" i="40"/>
  <c r="L177" i="40"/>
  <c r="L178" i="40"/>
  <c r="L179" i="40"/>
  <c r="L180" i="40"/>
  <c r="L181" i="40"/>
  <c r="L182" i="40"/>
  <c r="L183" i="40"/>
  <c r="L184" i="40"/>
  <c r="L185" i="40"/>
  <c r="L186" i="40"/>
  <c r="L187" i="40"/>
  <c r="L188" i="40"/>
  <c r="L189" i="40"/>
  <c r="L190" i="40"/>
  <c r="L191" i="40"/>
  <c r="L192" i="40"/>
  <c r="L193" i="40"/>
  <c r="L194" i="40"/>
  <c r="L195" i="40"/>
  <c r="L196" i="40"/>
  <c r="L197" i="40"/>
  <c r="L198" i="40"/>
  <c r="L199" i="40"/>
  <c r="L200" i="40"/>
  <c r="L201" i="40"/>
  <c r="L202" i="40"/>
  <c r="L203" i="40"/>
  <c r="L204" i="40"/>
  <c r="L205" i="40"/>
  <c r="L206" i="40"/>
  <c r="L207" i="40"/>
  <c r="L208" i="40"/>
  <c r="L209" i="40"/>
  <c r="L210" i="40"/>
  <c r="L211" i="40"/>
  <c r="L212" i="40"/>
  <c r="L213" i="40"/>
  <c r="L214" i="40"/>
  <c r="L215" i="40"/>
  <c r="L216" i="40"/>
  <c r="L217" i="40"/>
  <c r="L218" i="40"/>
  <c r="L219" i="40"/>
  <c r="L220" i="40"/>
  <c r="L221" i="40"/>
  <c r="L222" i="40"/>
  <c r="L223" i="40"/>
  <c r="L224" i="40"/>
  <c r="L225" i="40"/>
  <c r="L226" i="40"/>
  <c r="L227" i="40"/>
  <c r="L228" i="40"/>
  <c r="L229" i="40"/>
  <c r="L230" i="40"/>
  <c r="L231" i="40"/>
  <c r="L232" i="40"/>
  <c r="L233" i="40"/>
  <c r="L234" i="40"/>
  <c r="L235" i="40"/>
  <c r="L236" i="40"/>
  <c r="L237" i="40"/>
  <c r="L238" i="40"/>
  <c r="L239" i="40"/>
  <c r="L240" i="40"/>
  <c r="L241" i="40"/>
  <c r="L242" i="40"/>
  <c r="L243" i="40"/>
  <c r="L244" i="40"/>
  <c r="L245" i="40"/>
  <c r="L246" i="40"/>
  <c r="L247" i="40"/>
  <c r="L248" i="40"/>
  <c r="L249" i="40"/>
  <c r="L250" i="40"/>
  <c r="L251" i="40"/>
  <c r="L252" i="40"/>
  <c r="L253" i="40"/>
  <c r="L254" i="40"/>
  <c r="L255" i="40"/>
  <c r="L256" i="40"/>
  <c r="L257" i="40"/>
  <c r="L258" i="40"/>
  <c r="L259" i="40"/>
  <c r="L260" i="40"/>
  <c r="L261" i="40"/>
  <c r="L262" i="40"/>
  <c r="L263" i="40"/>
  <c r="L264" i="40"/>
  <c r="L265" i="40"/>
  <c r="L266" i="40"/>
  <c r="L267" i="40"/>
  <c r="L268" i="40"/>
  <c r="L269" i="40"/>
  <c r="L270" i="40"/>
  <c r="L271" i="40"/>
  <c r="L272" i="40"/>
  <c r="L273" i="40"/>
  <c r="L274" i="40"/>
  <c r="L275" i="40"/>
  <c r="L276" i="40"/>
  <c r="L277" i="40"/>
  <c r="L278" i="40"/>
  <c r="L279" i="40"/>
  <c r="L280" i="40"/>
  <c r="L281" i="40"/>
  <c r="L282" i="40"/>
  <c r="L283" i="40"/>
  <c r="L284" i="40"/>
  <c r="L285" i="40"/>
  <c r="L286" i="40"/>
  <c r="L287" i="40"/>
  <c r="L288" i="40"/>
  <c r="L289" i="40"/>
  <c r="L290" i="40"/>
  <c r="L291" i="40"/>
  <c r="L292" i="40"/>
  <c r="L293" i="40"/>
  <c r="L294" i="40"/>
  <c r="L295" i="40"/>
  <c r="L296" i="40"/>
  <c r="L297" i="40"/>
  <c r="L298" i="40"/>
  <c r="L299" i="40"/>
  <c r="L300" i="40"/>
  <c r="L301" i="40"/>
  <c r="L302" i="40"/>
  <c r="L303" i="40"/>
  <c r="L304" i="40"/>
  <c r="L305" i="40"/>
  <c r="L306" i="40"/>
  <c r="L307" i="40"/>
  <c r="L308" i="40"/>
  <c r="L309" i="40"/>
  <c r="L310" i="40"/>
  <c r="L311" i="40"/>
  <c r="L312" i="40"/>
  <c r="L313" i="40"/>
  <c r="L314" i="40"/>
  <c r="L315" i="40"/>
  <c r="L316" i="40"/>
  <c r="L317" i="40"/>
  <c r="L318" i="40"/>
  <c r="L319" i="40"/>
  <c r="L320" i="40"/>
  <c r="L321" i="40"/>
  <c r="L322" i="40"/>
  <c r="L323" i="40"/>
  <c r="L324" i="40"/>
  <c r="L325" i="40"/>
  <c r="L326" i="40"/>
  <c r="L327" i="40"/>
  <c r="L328" i="40"/>
  <c r="L329" i="40"/>
  <c r="L330" i="40"/>
  <c r="L331" i="40"/>
  <c r="L332" i="40"/>
  <c r="L333" i="40"/>
  <c r="L334" i="40"/>
  <c r="L335" i="40"/>
  <c r="L336" i="40"/>
  <c r="L337" i="40"/>
  <c r="L338" i="40"/>
  <c r="L339" i="40"/>
  <c r="L340" i="40"/>
  <c r="L341" i="40"/>
  <c r="L342" i="40"/>
  <c r="L343" i="40"/>
  <c r="L344" i="40"/>
  <c r="L345" i="40"/>
  <c r="L346" i="40"/>
  <c r="L347" i="40"/>
  <c r="L348" i="40"/>
  <c r="L349" i="40"/>
  <c r="L350" i="40"/>
  <c r="L351" i="40"/>
  <c r="L352" i="40"/>
  <c r="L353" i="40"/>
  <c r="L354" i="40"/>
  <c r="L355" i="40"/>
  <c r="L356" i="40"/>
  <c r="L357" i="40"/>
  <c r="L358" i="40"/>
  <c r="L359" i="40"/>
  <c r="L360" i="40"/>
  <c r="L361" i="40"/>
  <c r="L362" i="40"/>
  <c r="L363" i="40"/>
  <c r="L364" i="40"/>
  <c r="L365" i="40"/>
  <c r="L366" i="40"/>
  <c r="L367" i="40"/>
  <c r="L368" i="40"/>
  <c r="L369" i="40"/>
  <c r="L370" i="40"/>
  <c r="L371" i="40"/>
  <c r="L372" i="40"/>
  <c r="L373" i="40"/>
  <c r="L374" i="40"/>
  <c r="L375" i="40"/>
  <c r="L376" i="40"/>
  <c r="L377" i="40"/>
  <c r="L378" i="40"/>
  <c r="L379" i="40"/>
  <c r="L380" i="40"/>
  <c r="L381" i="40"/>
  <c r="L382" i="40"/>
  <c r="L383" i="40"/>
  <c r="L384" i="40"/>
  <c r="L385" i="40"/>
  <c r="L386" i="40"/>
  <c r="L387" i="40"/>
  <c r="L388" i="40"/>
  <c r="L389" i="40"/>
  <c r="L390" i="40"/>
  <c r="L391" i="40"/>
  <c r="L392" i="40"/>
  <c r="L393" i="40"/>
  <c r="L394" i="40"/>
  <c r="L395" i="40"/>
  <c r="L396" i="40"/>
  <c r="L397" i="40"/>
  <c r="L398" i="40"/>
  <c r="L399" i="40"/>
  <c r="L400" i="40"/>
  <c r="L401" i="40"/>
  <c r="L402" i="40"/>
  <c r="L403" i="40"/>
  <c r="L404" i="40"/>
  <c r="L405" i="40"/>
  <c r="L406" i="40"/>
  <c r="L407" i="40"/>
  <c r="L408" i="40"/>
  <c r="L409" i="40"/>
  <c r="L410" i="40"/>
  <c r="L411" i="40"/>
  <c r="L412" i="40"/>
  <c r="L413" i="40"/>
  <c r="L414" i="40"/>
  <c r="L415" i="40"/>
  <c r="L416" i="40"/>
  <c r="L417" i="40"/>
  <c r="L418" i="40"/>
  <c r="L419" i="40"/>
  <c r="L420" i="40"/>
  <c r="L421" i="40"/>
  <c r="L422" i="40"/>
  <c r="L423" i="40"/>
  <c r="L424" i="40"/>
  <c r="L425" i="40"/>
  <c r="L426" i="40"/>
  <c r="L427" i="40"/>
  <c r="L428" i="40"/>
  <c r="L429" i="40"/>
  <c r="L430" i="40"/>
  <c r="L431" i="40"/>
  <c r="L432" i="40"/>
  <c r="L433" i="40"/>
  <c r="L434" i="40"/>
  <c r="L435" i="40"/>
  <c r="L436" i="40"/>
  <c r="L437" i="40"/>
  <c r="L438" i="40"/>
  <c r="L439" i="40"/>
  <c r="L440" i="40"/>
  <c r="L441" i="40"/>
  <c r="L442" i="40"/>
  <c r="L443" i="40"/>
  <c r="L444" i="40"/>
  <c r="L445" i="40"/>
  <c r="L446" i="40"/>
  <c r="L447" i="40"/>
  <c r="L448" i="40"/>
  <c r="L449" i="40"/>
  <c r="L450" i="40"/>
  <c r="L451" i="40"/>
  <c r="L452" i="40"/>
  <c r="L453" i="40"/>
  <c r="L454" i="40"/>
  <c r="L455" i="40"/>
  <c r="L456" i="40"/>
  <c r="L457" i="40"/>
  <c r="L458" i="40"/>
  <c r="L459" i="40"/>
  <c r="L460" i="40"/>
  <c r="L461" i="40"/>
  <c r="L462" i="40"/>
  <c r="L463" i="40"/>
  <c r="L464" i="40"/>
  <c r="L465" i="40"/>
  <c r="L466" i="40"/>
  <c r="L467" i="40"/>
  <c r="L468" i="40"/>
  <c r="L469" i="40"/>
  <c r="L470" i="40"/>
  <c r="L471" i="40"/>
  <c r="L472" i="40"/>
  <c r="L473" i="40"/>
  <c r="L474" i="40"/>
  <c r="L475" i="40"/>
  <c r="L476" i="40"/>
  <c r="L477" i="40"/>
  <c r="L478" i="40"/>
  <c r="L479" i="40"/>
  <c r="L480" i="40"/>
  <c r="L481" i="40"/>
  <c r="L482" i="40"/>
  <c r="L483" i="40"/>
  <c r="L484" i="40"/>
  <c r="L485" i="40"/>
  <c r="L486" i="40"/>
  <c r="L487" i="40"/>
  <c r="L488" i="40"/>
  <c r="L489" i="40"/>
  <c r="L490" i="40"/>
  <c r="L491" i="40"/>
  <c r="L492" i="40"/>
  <c r="L493" i="40"/>
  <c r="L494" i="40"/>
  <c r="L495" i="40"/>
  <c r="L496" i="40"/>
  <c r="L497" i="40"/>
  <c r="L498" i="40"/>
  <c r="L499" i="40"/>
  <c r="L500" i="40"/>
  <c r="L501" i="40"/>
  <c r="L502" i="40"/>
  <c r="L503" i="40"/>
  <c r="L504" i="40"/>
  <c r="L505" i="40"/>
  <c r="L506" i="40"/>
  <c r="L507" i="40"/>
  <c r="L508" i="40"/>
  <c r="L509" i="40"/>
  <c r="L510" i="40"/>
  <c r="L511" i="40"/>
  <c r="L512" i="40"/>
  <c r="L513" i="40"/>
  <c r="L514" i="40"/>
  <c r="L515" i="40"/>
  <c r="L516" i="40"/>
  <c r="L517" i="40"/>
  <c r="L518" i="40"/>
  <c r="L519" i="40"/>
  <c r="L520" i="40"/>
  <c r="L521" i="40"/>
  <c r="L522" i="40"/>
  <c r="L523" i="40"/>
  <c r="L524" i="40"/>
  <c r="L525" i="40"/>
  <c r="L526" i="40"/>
  <c r="L527" i="40"/>
  <c r="L528" i="40"/>
  <c r="L529" i="40"/>
  <c r="L530" i="40"/>
  <c r="L531" i="40"/>
  <c r="L532" i="40"/>
  <c r="L533" i="40"/>
  <c r="L534" i="40"/>
  <c r="L535" i="40"/>
  <c r="L536" i="40"/>
  <c r="L537" i="40"/>
  <c r="L538" i="40"/>
  <c r="L539" i="40"/>
  <c r="L540" i="40"/>
  <c r="L541" i="40"/>
  <c r="L542" i="40"/>
  <c r="L543" i="40"/>
  <c r="L544" i="40"/>
  <c r="L545" i="40"/>
  <c r="L546" i="40"/>
  <c r="L547" i="40"/>
  <c r="L548" i="40"/>
  <c r="L549" i="40"/>
  <c r="L550" i="40"/>
  <c r="L551" i="40"/>
  <c r="L552" i="40"/>
  <c r="L553" i="40"/>
  <c r="L554" i="40"/>
  <c r="L555" i="40"/>
  <c r="L556" i="40"/>
  <c r="L557" i="40"/>
  <c r="L558" i="40"/>
  <c r="L559" i="40"/>
  <c r="L560" i="40"/>
  <c r="L561" i="40"/>
  <c r="L562" i="40"/>
  <c r="L563" i="40"/>
  <c r="L564" i="40"/>
  <c r="L565" i="40"/>
  <c r="L566" i="40"/>
  <c r="L567" i="40"/>
  <c r="L568" i="40"/>
  <c r="L569" i="40"/>
  <c r="L570" i="40"/>
  <c r="L571" i="40"/>
  <c r="L572" i="40"/>
  <c r="L573" i="40"/>
  <c r="L574" i="40"/>
  <c r="L575" i="40"/>
  <c r="L576" i="40"/>
  <c r="L577" i="40"/>
  <c r="L578" i="40"/>
  <c r="L579" i="40"/>
  <c r="L580" i="40"/>
  <c r="L581" i="40"/>
  <c r="L582" i="40"/>
  <c r="L583" i="40"/>
  <c r="L584" i="40"/>
  <c r="L585" i="40"/>
  <c r="L586" i="40"/>
  <c r="L587" i="40"/>
  <c r="L588" i="40"/>
  <c r="L589" i="40"/>
  <c r="L590" i="40"/>
  <c r="L591" i="40"/>
  <c r="L592" i="40"/>
  <c r="L593" i="40"/>
  <c r="L594" i="40"/>
  <c r="L595" i="40"/>
  <c r="L596" i="40"/>
  <c r="L597" i="40"/>
  <c r="L598" i="40"/>
  <c r="L599" i="40"/>
  <c r="L600" i="40"/>
  <c r="L601" i="40"/>
  <c r="L602" i="40"/>
  <c r="L603" i="40"/>
  <c r="L604" i="40"/>
  <c r="L605" i="40"/>
  <c r="L606" i="40"/>
  <c r="L607" i="40"/>
  <c r="L608" i="40"/>
  <c r="L609" i="40"/>
  <c r="L610" i="40"/>
  <c r="L611" i="40"/>
  <c r="L612" i="40"/>
  <c r="L613" i="40"/>
  <c r="L614" i="40"/>
  <c r="L615" i="40"/>
  <c r="L616" i="40"/>
  <c r="L617" i="40"/>
  <c r="L618" i="40"/>
  <c r="L619" i="40"/>
  <c r="L620" i="40"/>
  <c r="L621" i="40"/>
  <c r="L622" i="40"/>
  <c r="L623" i="40"/>
  <c r="L624" i="40"/>
  <c r="L625" i="40"/>
  <c r="L626" i="40"/>
  <c r="L627" i="40"/>
  <c r="L628" i="40"/>
  <c r="L629" i="40"/>
  <c r="L630" i="40"/>
  <c r="L631" i="40"/>
  <c r="L632" i="40"/>
  <c r="L633" i="40"/>
  <c r="L634" i="40"/>
  <c r="L635" i="40"/>
  <c r="L636" i="40"/>
  <c r="L637" i="40"/>
  <c r="L638" i="40"/>
  <c r="L639" i="40"/>
  <c r="L640" i="40"/>
  <c r="L641" i="40"/>
  <c r="L642" i="40"/>
  <c r="L643" i="40"/>
  <c r="L644" i="40"/>
  <c r="L645" i="40"/>
  <c r="L646" i="40"/>
  <c r="L647" i="40"/>
  <c r="L648" i="40"/>
  <c r="L649" i="40"/>
  <c r="L650" i="40"/>
  <c r="L651" i="40"/>
  <c r="L652" i="40"/>
  <c r="L653" i="40"/>
  <c r="L654" i="40"/>
  <c r="L655" i="40"/>
  <c r="L656" i="40"/>
  <c r="L657" i="40"/>
  <c r="L658" i="40"/>
  <c r="L659" i="40"/>
  <c r="L660" i="40"/>
  <c r="L661" i="40"/>
  <c r="L662" i="40"/>
  <c r="L663" i="40"/>
  <c r="L664" i="40"/>
  <c r="L665" i="40"/>
  <c r="L666" i="40"/>
  <c r="L667" i="40"/>
  <c r="L668" i="40"/>
  <c r="L669" i="40"/>
  <c r="L670" i="40"/>
  <c r="L671" i="40"/>
  <c r="L672" i="40"/>
  <c r="L673" i="40"/>
  <c r="L674" i="40"/>
  <c r="L675" i="40"/>
  <c r="L676" i="40"/>
  <c r="L677" i="40"/>
  <c r="L678" i="40"/>
  <c r="L679" i="40"/>
  <c r="L680" i="40"/>
  <c r="L681" i="40"/>
  <c r="L682" i="40"/>
  <c r="L683" i="40"/>
  <c r="L684" i="40"/>
  <c r="L685" i="40"/>
  <c r="L686" i="40"/>
  <c r="L687" i="40"/>
  <c r="L688" i="40"/>
  <c r="L689" i="40"/>
  <c r="L690" i="40"/>
  <c r="L691" i="40"/>
  <c r="L692" i="40"/>
  <c r="L693" i="40"/>
  <c r="L694" i="40"/>
  <c r="L695" i="40"/>
  <c r="L696" i="40"/>
  <c r="L697" i="40"/>
  <c r="L698" i="40"/>
  <c r="L699" i="40"/>
  <c r="L700" i="40"/>
  <c r="L701" i="40"/>
  <c r="L702" i="40"/>
  <c r="L703" i="40"/>
  <c r="L704" i="40"/>
  <c r="L705" i="40"/>
  <c r="L706" i="40"/>
  <c r="L707" i="40"/>
  <c r="L708" i="40"/>
  <c r="L709" i="40"/>
  <c r="L710" i="40"/>
  <c r="L711" i="40"/>
  <c r="L712" i="40"/>
  <c r="L713" i="40"/>
  <c r="L714" i="40"/>
  <c r="L715" i="40"/>
  <c r="L716" i="40"/>
  <c r="L717" i="40"/>
  <c r="L718" i="40"/>
  <c r="L719" i="40"/>
  <c r="L720" i="40"/>
  <c r="L721" i="40"/>
  <c r="L722" i="40"/>
  <c r="L723" i="40"/>
  <c r="L724" i="40"/>
  <c r="L725" i="40"/>
  <c r="L726" i="40"/>
  <c r="L727" i="40"/>
  <c r="L728" i="40"/>
  <c r="L729" i="40"/>
  <c r="L730" i="40"/>
  <c r="L731" i="40"/>
  <c r="L732" i="40"/>
  <c r="L733" i="40"/>
  <c r="L734" i="40"/>
  <c r="L735" i="40"/>
  <c r="L736" i="40"/>
  <c r="L737" i="40"/>
  <c r="L738" i="40"/>
  <c r="L739" i="40"/>
  <c r="L740" i="40"/>
  <c r="L741" i="40"/>
  <c r="L742" i="40"/>
  <c r="L743" i="40"/>
  <c r="L744" i="40"/>
  <c r="L745" i="40"/>
  <c r="L746" i="40"/>
  <c r="L747" i="40"/>
  <c r="L748" i="40"/>
  <c r="L749" i="40"/>
  <c r="L750" i="40"/>
  <c r="L751" i="40"/>
  <c r="L752" i="40"/>
  <c r="L753" i="40"/>
  <c r="L754" i="40"/>
  <c r="L755" i="40"/>
  <c r="L756" i="40"/>
  <c r="L757" i="40"/>
  <c r="L758" i="40"/>
  <c r="L759" i="40"/>
  <c r="L760" i="40"/>
  <c r="L761" i="40"/>
  <c r="L762" i="40"/>
  <c r="L763" i="40"/>
  <c r="L764" i="40"/>
  <c r="L765" i="40"/>
  <c r="L766" i="40"/>
  <c r="L767" i="40"/>
  <c r="L768" i="40"/>
  <c r="L769" i="40"/>
  <c r="L770" i="40"/>
  <c r="L771" i="40"/>
  <c r="L772" i="40"/>
  <c r="L773" i="40"/>
  <c r="L774" i="40"/>
  <c r="L775" i="40"/>
  <c r="L776" i="40"/>
  <c r="L777" i="40"/>
  <c r="L778" i="40"/>
  <c r="L779" i="40"/>
  <c r="L780" i="40"/>
  <c r="L781" i="40"/>
  <c r="L782" i="40"/>
  <c r="L783" i="40"/>
  <c r="L784" i="40"/>
  <c r="L785" i="40"/>
  <c r="L786" i="40"/>
  <c r="L787" i="40"/>
  <c r="L788" i="40"/>
  <c r="L789" i="40"/>
  <c r="L790" i="40"/>
  <c r="L791" i="40"/>
  <c r="L792" i="40"/>
  <c r="L793" i="40"/>
  <c r="L794" i="40"/>
  <c r="L795" i="40"/>
  <c r="L796" i="40"/>
  <c r="L797" i="40"/>
  <c r="L798" i="40"/>
  <c r="L799" i="40"/>
  <c r="L800" i="40"/>
  <c r="L801" i="40"/>
  <c r="L802" i="40"/>
  <c r="L803" i="40"/>
  <c r="L804" i="40"/>
  <c r="L805" i="40"/>
  <c r="L806" i="40"/>
  <c r="L807" i="40"/>
  <c r="L808" i="40"/>
  <c r="L809" i="40"/>
  <c r="L810" i="40"/>
  <c r="L811" i="40"/>
  <c r="L812" i="40"/>
  <c r="L813" i="40"/>
  <c r="L814" i="40"/>
  <c r="L815" i="40"/>
  <c r="L816" i="40"/>
  <c r="L817" i="40"/>
  <c r="L818" i="40"/>
  <c r="L819" i="40"/>
  <c r="L820" i="40"/>
  <c r="L821" i="40"/>
  <c r="L822" i="40"/>
  <c r="L823" i="40"/>
  <c r="L824" i="40"/>
  <c r="L825" i="40"/>
  <c r="L826" i="40"/>
  <c r="L827" i="40"/>
  <c r="L828" i="40"/>
  <c r="L829" i="40"/>
  <c r="L830" i="40"/>
  <c r="L831" i="40"/>
  <c r="L832" i="40"/>
  <c r="L833" i="40"/>
  <c r="L834" i="40"/>
  <c r="L835" i="40"/>
  <c r="L836" i="40"/>
  <c r="L837" i="40"/>
  <c r="L838" i="40"/>
  <c r="L839" i="40"/>
  <c r="L840" i="40"/>
  <c r="L841" i="40"/>
  <c r="L842" i="40"/>
  <c r="L843" i="40"/>
  <c r="L844" i="40"/>
  <c r="L845" i="40"/>
  <c r="L846" i="40"/>
  <c r="L847" i="40"/>
  <c r="L848" i="40"/>
  <c r="L849" i="40"/>
  <c r="L850" i="40"/>
  <c r="L851" i="40"/>
  <c r="L852" i="40"/>
  <c r="L853" i="40"/>
  <c r="L854" i="40"/>
  <c r="L855" i="40"/>
  <c r="L856" i="40"/>
  <c r="L857" i="40"/>
  <c r="L858" i="40"/>
  <c r="L859" i="40"/>
  <c r="L860" i="40"/>
  <c r="L861" i="40"/>
  <c r="L862" i="40"/>
  <c r="L863" i="40"/>
  <c r="L864" i="40"/>
  <c r="L865" i="40"/>
  <c r="L866" i="40"/>
  <c r="L867" i="40"/>
  <c r="L868" i="40"/>
  <c r="L869" i="40"/>
  <c r="L870" i="40"/>
  <c r="L871" i="40"/>
  <c r="L872" i="40"/>
  <c r="L873" i="40"/>
  <c r="L874" i="40"/>
  <c r="L875" i="40"/>
  <c r="L876" i="40"/>
  <c r="L877" i="40"/>
  <c r="L878" i="40"/>
  <c r="L879" i="40"/>
  <c r="L880" i="40"/>
  <c r="L881" i="40"/>
  <c r="L882" i="40"/>
  <c r="L883" i="40"/>
  <c r="L884" i="40"/>
  <c r="L885" i="40"/>
  <c r="L886" i="40"/>
  <c r="L887" i="40"/>
  <c r="L888" i="40"/>
  <c r="L889" i="40"/>
  <c r="L890" i="40"/>
  <c r="L891" i="40"/>
  <c r="L892" i="40"/>
  <c r="L893" i="40"/>
  <c r="L894" i="40"/>
  <c r="L895" i="40"/>
  <c r="L896" i="40"/>
  <c r="L897" i="40"/>
  <c r="L898" i="40"/>
  <c r="L899" i="40"/>
  <c r="L900" i="40"/>
  <c r="L901" i="40"/>
  <c r="L902" i="40"/>
  <c r="L903" i="40"/>
  <c r="L904" i="40"/>
  <c r="L905" i="40"/>
  <c r="L906" i="40"/>
  <c r="L907" i="40"/>
  <c r="L908" i="40"/>
  <c r="L909" i="40"/>
  <c r="L910" i="40"/>
  <c r="L911" i="40"/>
  <c r="L912" i="40"/>
  <c r="L913" i="40"/>
  <c r="L914" i="40"/>
  <c r="L915" i="40"/>
  <c r="L916" i="40"/>
  <c r="L917" i="40"/>
  <c r="L918" i="40"/>
  <c r="L919" i="40"/>
  <c r="L920" i="40"/>
  <c r="L921" i="40"/>
  <c r="L922" i="40"/>
  <c r="L923" i="40"/>
  <c r="L924" i="40"/>
  <c r="L925" i="40"/>
  <c r="L926" i="40"/>
  <c r="L927" i="40"/>
  <c r="L928" i="40"/>
  <c r="L929" i="40"/>
  <c r="L930" i="40"/>
  <c r="L931" i="40"/>
  <c r="L932" i="40"/>
  <c r="L933" i="40"/>
  <c r="L934" i="40"/>
  <c r="L935" i="40"/>
  <c r="L936" i="40"/>
  <c r="L937" i="40"/>
  <c r="L938" i="40"/>
  <c r="L939" i="40"/>
  <c r="L940" i="40"/>
  <c r="L941" i="40"/>
  <c r="L942" i="40"/>
  <c r="L943" i="40"/>
  <c r="L944" i="40"/>
  <c r="L945" i="40"/>
  <c r="L946" i="40"/>
  <c r="L947" i="40"/>
  <c r="L948" i="40"/>
  <c r="L949" i="40"/>
  <c r="L950" i="40"/>
  <c r="L951" i="40"/>
  <c r="L952" i="40"/>
  <c r="L953" i="40"/>
  <c r="L954" i="40"/>
  <c r="L955" i="40"/>
  <c r="L956" i="40"/>
  <c r="L957" i="40"/>
  <c r="L958" i="40"/>
  <c r="L959" i="40"/>
  <c r="L960" i="40"/>
  <c r="L961" i="40"/>
  <c r="L962" i="40"/>
  <c r="L963" i="40"/>
  <c r="L964" i="40"/>
  <c r="L965" i="40"/>
  <c r="L966" i="40"/>
  <c r="L967" i="40"/>
  <c r="L968" i="40"/>
  <c r="L969" i="40"/>
  <c r="L970" i="40"/>
  <c r="L971" i="40"/>
  <c r="L972" i="40"/>
  <c r="L973" i="40"/>
  <c r="L974" i="40"/>
  <c r="L975" i="40"/>
  <c r="L976" i="40"/>
  <c r="L977" i="40"/>
  <c r="L978" i="40"/>
  <c r="L979" i="40"/>
  <c r="L980" i="40"/>
  <c r="L981" i="40"/>
  <c r="L982" i="40"/>
  <c r="L983" i="40"/>
  <c r="L984" i="40"/>
  <c r="L985" i="40"/>
  <c r="L986" i="40"/>
  <c r="L987" i="40"/>
  <c r="L988" i="40"/>
  <c r="L989" i="40"/>
  <c r="L990" i="40"/>
  <c r="L991" i="40"/>
  <c r="L992" i="40"/>
  <c r="L993" i="40"/>
  <c r="L994" i="40"/>
  <c r="L995" i="40"/>
  <c r="L996" i="40"/>
  <c r="L997" i="40"/>
  <c r="L998" i="40"/>
  <c r="L999" i="40"/>
  <c r="L1000" i="40"/>
  <c r="L1001" i="40"/>
  <c r="L1002" i="40"/>
  <c r="L1003" i="40"/>
  <c r="L1004" i="40"/>
  <c r="L1005" i="40"/>
  <c r="L1006" i="40"/>
  <c r="L1007" i="40"/>
  <c r="L1008" i="40"/>
  <c r="L1009" i="40"/>
  <c r="L1010" i="40"/>
  <c r="L1011" i="40"/>
  <c r="L1012" i="40"/>
  <c r="L1013" i="40"/>
  <c r="L1014" i="40"/>
  <c r="L1015" i="40"/>
  <c r="L1016" i="40"/>
  <c r="L1017" i="40"/>
  <c r="L1018" i="40"/>
  <c r="L1019" i="40"/>
  <c r="L1020" i="40"/>
  <c r="L1021" i="40"/>
  <c r="L1022" i="40"/>
  <c r="L1023" i="40"/>
  <c r="L1024" i="40"/>
  <c r="L1025" i="40"/>
  <c r="L1026" i="40"/>
  <c r="L1027" i="40"/>
  <c r="L1028" i="40"/>
  <c r="L1029" i="40"/>
  <c r="L1030" i="40"/>
  <c r="L1031" i="40"/>
  <c r="L1032" i="40"/>
  <c r="L1033" i="40"/>
  <c r="L1034" i="40"/>
  <c r="L1035" i="40"/>
  <c r="L1036" i="40"/>
  <c r="L1037" i="40"/>
  <c r="L1038" i="40"/>
  <c r="L1039" i="40"/>
  <c r="L1040" i="40"/>
  <c r="L1041" i="40"/>
  <c r="L1042" i="40"/>
  <c r="L1043" i="40"/>
  <c r="L1044" i="40"/>
  <c r="L1045" i="40"/>
  <c r="L1046" i="40"/>
  <c r="L1047" i="40"/>
  <c r="L1048" i="40"/>
  <c r="L1049" i="40"/>
  <c r="L1050" i="40"/>
  <c r="L1051" i="40"/>
  <c r="L1052" i="40"/>
  <c r="L1053" i="40"/>
  <c r="L1054" i="40"/>
  <c r="L1055" i="40"/>
  <c r="L1056" i="40"/>
  <c r="L1057" i="40"/>
  <c r="L1058" i="40"/>
  <c r="L1059" i="40"/>
  <c r="L1060" i="40"/>
  <c r="L1061" i="40"/>
  <c r="L1062" i="40"/>
  <c r="L1063" i="40"/>
  <c r="L1064" i="40"/>
  <c r="L1065" i="40"/>
  <c r="L1066" i="40"/>
  <c r="L1067" i="40"/>
  <c r="L1068" i="40"/>
  <c r="L1069" i="40"/>
  <c r="L1070" i="40"/>
  <c r="L1071" i="40"/>
  <c r="L1072" i="40"/>
  <c r="L1073" i="40"/>
  <c r="L1074" i="40"/>
  <c r="L1075" i="40"/>
  <c r="L1076" i="40"/>
  <c r="L1077" i="40"/>
  <c r="L1078" i="40"/>
  <c r="L1079" i="40"/>
  <c r="L1080" i="40"/>
  <c r="L1081" i="40"/>
  <c r="L1082" i="40"/>
  <c r="L1083" i="40"/>
  <c r="L1084" i="40"/>
  <c r="L1085" i="40"/>
  <c r="L1086" i="40"/>
  <c r="L1087" i="40"/>
  <c r="L1088" i="40"/>
  <c r="L1089" i="40"/>
  <c r="L1090" i="40"/>
  <c r="L1091" i="40"/>
  <c r="L1092" i="40"/>
  <c r="L1093" i="40"/>
  <c r="L1094" i="40"/>
  <c r="L1095" i="40"/>
  <c r="L1096" i="40"/>
  <c r="L1097" i="40"/>
  <c r="L1098" i="40"/>
  <c r="L1099" i="40"/>
  <c r="L1100" i="40"/>
  <c r="L1101" i="40"/>
  <c r="L1102" i="40"/>
  <c r="L1103" i="40"/>
  <c r="L1104" i="40"/>
  <c r="L1105" i="40"/>
  <c r="L1106" i="40"/>
  <c r="L1107" i="40"/>
  <c r="L1108" i="40"/>
  <c r="L1109" i="40"/>
  <c r="L1110" i="40"/>
  <c r="L1111" i="40"/>
  <c r="L1112" i="40"/>
  <c r="L1113" i="40"/>
  <c r="L1114" i="40"/>
  <c r="L1115" i="40"/>
  <c r="L1116" i="40"/>
  <c r="L1117" i="40"/>
  <c r="L1118" i="40"/>
  <c r="L1119" i="40"/>
  <c r="L1120" i="40"/>
  <c r="L1121" i="40"/>
  <c r="L1122" i="40"/>
  <c r="L1123" i="40"/>
  <c r="L1124" i="40"/>
  <c r="L1125" i="40"/>
  <c r="L1126" i="40"/>
  <c r="L1127" i="40"/>
  <c r="L1128" i="40"/>
  <c r="L1129" i="40"/>
  <c r="L1130" i="40"/>
  <c r="L1131" i="40"/>
  <c r="L1132" i="40"/>
  <c r="L1133" i="40"/>
  <c r="L1134" i="40"/>
  <c r="L1135" i="40"/>
  <c r="L1136" i="40"/>
  <c r="L1137" i="40"/>
  <c r="L1138" i="40"/>
  <c r="L1139" i="40"/>
  <c r="L1140" i="40"/>
  <c r="L1141" i="40"/>
  <c r="L1142" i="40"/>
  <c r="L1143" i="40"/>
  <c r="L1144" i="40"/>
  <c r="L1145" i="40"/>
  <c r="L1146" i="40"/>
  <c r="L1147" i="40"/>
  <c r="L1148" i="40"/>
  <c r="L1149" i="40"/>
  <c r="L1150" i="40"/>
  <c r="L1151" i="40"/>
  <c r="L1152" i="40"/>
  <c r="L1153" i="40"/>
  <c r="L1154" i="40"/>
  <c r="L1155" i="40"/>
  <c r="L1156" i="40"/>
  <c r="L1157" i="40"/>
  <c r="L1158" i="40"/>
  <c r="L1159" i="40"/>
  <c r="L1160" i="40"/>
  <c r="L1161" i="40"/>
  <c r="L1162" i="40"/>
  <c r="L1163" i="40"/>
  <c r="L1164" i="40"/>
  <c r="L1165" i="40"/>
  <c r="L1166" i="40"/>
  <c r="L1167" i="40"/>
  <c r="L1168" i="40"/>
  <c r="L1169" i="40"/>
  <c r="L1170" i="40"/>
  <c r="L1171" i="40"/>
  <c r="L1172" i="40"/>
  <c r="L1173" i="40"/>
  <c r="L1174" i="40"/>
  <c r="L1175" i="40"/>
  <c r="L1176" i="40"/>
  <c r="L1177" i="40"/>
  <c r="L1178" i="40"/>
  <c r="L1179" i="40"/>
  <c r="L1180" i="40"/>
  <c r="L1181" i="40"/>
  <c r="L1182" i="40"/>
  <c r="L1183" i="40"/>
  <c r="L1184" i="40"/>
  <c r="L1185" i="40"/>
  <c r="L1186" i="40"/>
  <c r="L1187" i="40"/>
  <c r="L1188" i="40"/>
  <c r="L1189" i="40"/>
  <c r="L1190" i="40"/>
  <c r="L1191" i="40"/>
  <c r="L1192" i="40"/>
  <c r="L1193" i="40"/>
  <c r="L1194" i="40"/>
  <c r="L1195" i="40"/>
  <c r="L1196" i="40"/>
  <c r="L1197" i="40"/>
  <c r="L1198" i="40"/>
  <c r="L1199" i="40"/>
  <c r="L1200" i="40"/>
  <c r="L1201" i="40"/>
  <c r="L1202" i="40"/>
  <c r="L1203" i="40"/>
  <c r="L1204" i="40"/>
  <c r="L1205" i="40"/>
  <c r="L1206" i="40"/>
  <c r="L1207" i="40"/>
  <c r="L1208" i="40"/>
  <c r="L1209" i="40"/>
  <c r="L1210" i="40"/>
  <c r="L1211" i="40"/>
  <c r="L1212" i="40"/>
  <c r="L1213" i="40"/>
  <c r="L1214" i="40"/>
  <c r="L1215" i="40"/>
  <c r="L1216" i="40"/>
  <c r="L1217" i="40"/>
  <c r="L1218" i="40"/>
  <c r="L1219" i="40"/>
  <c r="L1220" i="40"/>
  <c r="L1221" i="40"/>
  <c r="L1222" i="40"/>
  <c r="L1223" i="40"/>
  <c r="L1224" i="40"/>
  <c r="L1225" i="40"/>
  <c r="L1226" i="40"/>
  <c r="L1227" i="40"/>
  <c r="L1228" i="40"/>
  <c r="L1229" i="40"/>
  <c r="L1230" i="40"/>
  <c r="L1231" i="40"/>
  <c r="L1232" i="40"/>
  <c r="L1233" i="40"/>
  <c r="L1234" i="40"/>
  <c r="L1235" i="40"/>
  <c r="L1236" i="40"/>
  <c r="L1237" i="40"/>
  <c r="L1238" i="40"/>
  <c r="L1239" i="40"/>
  <c r="L1240" i="40"/>
  <c r="L1241" i="40"/>
  <c r="L1242" i="40"/>
  <c r="L1243" i="40"/>
  <c r="L1244" i="40"/>
  <c r="L1245" i="40"/>
  <c r="L1246" i="40"/>
  <c r="L1247" i="40"/>
  <c r="L1248" i="40"/>
  <c r="L1249" i="40"/>
  <c r="L1250" i="40"/>
  <c r="L1251" i="40"/>
  <c r="L1252" i="40"/>
  <c r="L1253" i="40"/>
  <c r="L1254" i="40"/>
  <c r="L1255" i="40"/>
  <c r="L1256" i="40"/>
  <c r="L1257" i="40"/>
  <c r="L1258" i="40"/>
  <c r="L1259" i="40"/>
  <c r="L1260" i="40"/>
  <c r="L1261" i="40"/>
  <c r="L1262" i="40"/>
  <c r="L1263" i="40"/>
  <c r="L1264" i="40"/>
  <c r="L1265" i="40"/>
  <c r="L1266" i="40"/>
  <c r="L1267" i="40"/>
  <c r="L1268" i="40"/>
  <c r="L1269" i="40"/>
  <c r="L1270" i="40"/>
  <c r="L1271" i="40"/>
  <c r="L1272" i="40"/>
  <c r="L1273" i="40"/>
  <c r="L1274" i="40"/>
  <c r="L1275" i="40"/>
  <c r="L1276" i="40"/>
  <c r="L1277" i="40"/>
  <c r="L1278" i="40"/>
  <c r="L1279" i="40"/>
  <c r="L1280" i="40"/>
  <c r="L1281" i="40"/>
  <c r="L1282" i="40"/>
  <c r="L1283" i="40"/>
  <c r="L1284" i="40"/>
  <c r="L1285" i="40"/>
  <c r="L1286" i="40"/>
  <c r="L1287" i="40"/>
  <c r="L1288" i="40"/>
  <c r="L1289" i="40"/>
  <c r="L1290" i="40"/>
  <c r="L1291" i="40"/>
  <c r="L1292" i="40"/>
  <c r="L1293" i="40"/>
  <c r="L1294" i="40"/>
  <c r="L1295" i="40"/>
  <c r="L1296" i="40"/>
  <c r="L1297" i="40"/>
  <c r="L1298" i="40"/>
  <c r="L1299" i="40"/>
  <c r="L1300" i="40"/>
  <c r="L1301" i="40"/>
  <c r="L1302" i="40"/>
  <c r="L1303" i="40"/>
  <c r="L1304" i="40"/>
  <c r="L1305" i="40"/>
  <c r="L1306" i="40"/>
  <c r="L1307" i="40"/>
  <c r="L1308" i="40"/>
  <c r="L1309" i="40"/>
  <c r="L1310" i="40"/>
  <c r="L1311" i="40"/>
  <c r="L1312" i="40"/>
  <c r="L1313" i="40"/>
  <c r="L1314" i="40"/>
  <c r="L1315" i="40"/>
  <c r="L1316" i="40"/>
  <c r="L1317" i="40"/>
  <c r="L1318" i="40"/>
  <c r="L1319" i="40"/>
  <c r="L1320" i="40"/>
  <c r="L1321" i="40"/>
  <c r="L1322" i="40"/>
  <c r="L1323" i="40"/>
  <c r="L1324" i="40"/>
  <c r="L1325" i="40"/>
  <c r="L1326" i="40"/>
  <c r="L1327" i="40"/>
  <c r="L1328" i="40"/>
  <c r="L1329" i="40"/>
  <c r="L1330" i="40"/>
  <c r="L1331" i="40"/>
  <c r="L1332" i="40"/>
  <c r="L1333" i="40"/>
  <c r="L1334" i="40"/>
  <c r="L1335" i="40"/>
  <c r="L1336" i="40"/>
  <c r="L1337" i="40"/>
  <c r="L1338" i="40"/>
  <c r="L1339" i="40"/>
  <c r="L1340" i="40"/>
  <c r="L1341" i="40"/>
  <c r="L1342" i="40"/>
  <c r="L1343" i="40"/>
  <c r="L1344" i="40"/>
  <c r="L1345" i="40"/>
  <c r="L1346" i="40"/>
  <c r="L1347" i="40"/>
  <c r="L1348" i="40"/>
  <c r="L1349" i="40"/>
  <c r="L1350" i="40"/>
  <c r="L1351" i="40"/>
  <c r="L1352" i="40"/>
  <c r="L1353" i="40"/>
  <c r="L1354" i="40"/>
  <c r="L1355" i="40"/>
  <c r="L1356" i="40"/>
  <c r="L1357" i="40"/>
  <c r="L1358" i="40"/>
  <c r="L1359" i="40"/>
  <c r="L1360" i="40"/>
  <c r="L1361" i="40"/>
  <c r="L1362" i="40"/>
  <c r="L1363" i="40"/>
  <c r="L1364" i="40"/>
  <c r="L1365" i="40"/>
  <c r="L1366" i="40"/>
  <c r="L1367" i="40"/>
  <c r="L1368" i="40"/>
  <c r="L1369" i="40"/>
  <c r="L1370" i="40"/>
  <c r="L1371" i="40"/>
  <c r="L1372" i="40"/>
  <c r="L1373" i="40"/>
  <c r="L1374" i="40"/>
  <c r="L1375" i="40"/>
  <c r="L1376" i="40"/>
  <c r="L1377" i="40"/>
  <c r="L1378" i="40"/>
  <c r="L1379" i="40"/>
  <c r="L1380" i="40"/>
  <c r="L1381" i="40"/>
  <c r="L1382" i="40"/>
  <c r="L1383" i="40"/>
  <c r="L1384" i="40"/>
  <c r="L1385" i="40"/>
  <c r="L1386" i="40"/>
  <c r="L1387" i="40"/>
  <c r="L1388" i="40"/>
  <c r="L1389" i="40"/>
  <c r="L1390" i="40"/>
  <c r="L1391" i="40"/>
  <c r="L1392" i="40"/>
  <c r="L1393" i="40"/>
  <c r="L1394" i="40"/>
  <c r="L1395" i="40"/>
  <c r="L1396" i="40"/>
  <c r="L1397" i="40"/>
  <c r="L1398" i="40"/>
  <c r="L1399" i="40"/>
  <c r="L1400" i="40"/>
  <c r="L1401" i="40"/>
  <c r="L1402" i="40"/>
  <c r="L1403" i="40"/>
  <c r="L1404" i="40"/>
  <c r="L1405" i="40"/>
  <c r="L1406" i="40"/>
  <c r="L1407" i="40"/>
  <c r="L1408" i="40"/>
  <c r="L1409" i="40"/>
  <c r="L1410" i="40"/>
  <c r="L1411" i="40"/>
  <c r="L1412" i="40"/>
  <c r="L1413" i="40"/>
  <c r="L1414" i="40"/>
  <c r="L1415" i="40"/>
  <c r="L1416" i="40"/>
  <c r="L1417" i="40"/>
  <c r="L1418" i="40"/>
  <c r="L1419" i="40"/>
  <c r="L1420" i="40"/>
  <c r="L1421" i="40"/>
  <c r="L1422" i="40"/>
  <c r="L1423" i="40"/>
  <c r="L1424" i="40"/>
  <c r="L1425" i="40"/>
  <c r="L1426" i="40"/>
  <c r="L1427" i="40"/>
  <c r="L1428" i="40"/>
  <c r="L1429" i="40"/>
  <c r="L1430" i="40"/>
  <c r="L1431" i="40"/>
  <c r="L1432" i="40"/>
  <c r="L1433" i="40"/>
  <c r="L1434" i="40"/>
  <c r="L1435" i="40"/>
  <c r="L1436" i="40"/>
  <c r="L1437" i="40"/>
  <c r="L1438" i="40"/>
  <c r="L1439" i="40"/>
  <c r="L1440" i="40"/>
  <c r="L1441" i="40"/>
  <c r="L1442" i="40"/>
  <c r="L1443" i="40"/>
  <c r="L1444" i="40"/>
  <c r="L1445" i="40"/>
  <c r="L1446" i="40"/>
  <c r="L1447" i="40"/>
  <c r="L1448" i="40"/>
  <c r="L1449" i="40"/>
  <c r="L1450" i="40"/>
  <c r="L1451" i="40"/>
  <c r="L1452" i="40"/>
  <c r="L1453" i="40"/>
  <c r="L1454" i="40"/>
  <c r="L1455" i="40"/>
  <c r="L1456" i="40"/>
  <c r="L1457" i="40"/>
  <c r="L1458" i="40"/>
  <c r="L1459" i="40"/>
  <c r="L1460" i="40"/>
  <c r="L1461" i="40"/>
  <c r="L1462" i="40"/>
  <c r="L1463" i="40"/>
  <c r="L1464" i="40"/>
  <c r="L1465" i="40"/>
  <c r="L1466" i="40"/>
  <c r="L1467" i="40"/>
  <c r="L1468" i="40"/>
  <c r="L1469" i="40"/>
  <c r="L1470" i="40"/>
  <c r="L1471" i="40"/>
  <c r="L1472" i="40"/>
  <c r="L1473" i="40"/>
  <c r="L1474" i="40"/>
  <c r="L1475" i="40"/>
  <c r="L1476" i="40"/>
  <c r="L1477" i="40"/>
  <c r="L1478" i="40"/>
  <c r="L1479" i="40"/>
  <c r="L1480" i="40"/>
  <c r="L1481" i="40"/>
  <c r="L1482" i="40"/>
  <c r="L1483" i="40"/>
  <c r="L1484" i="40"/>
  <c r="L1485" i="40"/>
  <c r="L1486" i="40"/>
  <c r="L1487" i="40"/>
  <c r="L1488" i="40"/>
  <c r="L1489" i="40"/>
  <c r="L1490" i="40"/>
  <c r="L1491" i="40"/>
  <c r="L1492" i="40"/>
  <c r="L1493" i="40"/>
  <c r="L1494" i="40"/>
  <c r="L1495" i="40"/>
  <c r="L1496" i="40"/>
  <c r="L1497" i="40"/>
  <c r="L1498" i="40"/>
  <c r="L1499" i="40"/>
  <c r="L1500" i="40"/>
  <c r="L1501" i="40"/>
  <c r="L1502" i="40"/>
  <c r="L1503" i="40"/>
  <c r="L1504" i="40"/>
  <c r="L1505" i="40"/>
  <c r="L1506" i="40"/>
  <c r="L1507" i="40"/>
  <c r="L1508" i="40"/>
  <c r="L1509" i="40"/>
  <c r="L1510" i="40"/>
  <c r="L1511" i="40"/>
  <c r="L1512" i="40"/>
  <c r="L1513" i="40"/>
  <c r="L1514" i="40"/>
  <c r="L1515" i="40"/>
  <c r="L1516" i="40"/>
  <c r="L1517" i="40"/>
  <c r="L1518" i="40"/>
  <c r="L1519" i="40"/>
  <c r="L1520" i="40"/>
  <c r="L1521" i="40"/>
  <c r="L1522" i="40"/>
  <c r="L1523" i="40"/>
  <c r="L1524" i="40"/>
  <c r="L1525" i="40"/>
  <c r="L1526" i="40"/>
  <c r="L1527" i="40"/>
  <c r="L1528" i="40"/>
  <c r="L1529" i="40"/>
  <c r="L1530" i="40"/>
  <c r="L1531" i="40"/>
  <c r="L1532" i="40"/>
  <c r="L1533" i="40"/>
  <c r="L1534" i="40"/>
  <c r="L1535" i="40"/>
  <c r="L1536" i="40"/>
  <c r="L1537" i="40"/>
  <c r="L1538" i="40"/>
  <c r="L1539" i="40"/>
  <c r="L1540" i="40"/>
  <c r="L1541" i="40"/>
  <c r="L1542" i="40"/>
  <c r="L1543" i="40"/>
  <c r="L1544" i="40"/>
  <c r="L1545" i="40"/>
  <c r="L1546" i="40"/>
  <c r="L1547" i="40"/>
  <c r="L1548" i="40"/>
  <c r="L1549" i="40"/>
  <c r="L1550" i="40"/>
  <c r="L1551" i="40"/>
  <c r="L1552" i="40"/>
  <c r="L1553" i="40"/>
  <c r="L1554" i="40"/>
  <c r="L1555" i="40"/>
  <c r="L1556" i="40"/>
  <c r="L1557" i="40"/>
  <c r="L1558" i="40"/>
  <c r="L1559" i="40"/>
  <c r="L1560" i="40"/>
  <c r="L1561" i="40"/>
  <c r="L1562" i="40"/>
  <c r="L1563" i="40"/>
  <c r="L1564" i="40"/>
  <c r="L1565" i="40"/>
  <c r="L1566" i="40"/>
  <c r="L1567" i="40"/>
  <c r="L1568" i="40"/>
  <c r="L1569" i="40"/>
  <c r="L1570" i="40"/>
  <c r="L1571" i="40"/>
  <c r="L1572" i="40"/>
  <c r="L1573" i="40"/>
  <c r="L1574" i="40"/>
  <c r="L1575" i="40"/>
  <c r="L1576" i="40"/>
  <c r="L1577" i="40"/>
  <c r="L1578" i="40"/>
  <c r="L1579" i="40"/>
  <c r="L1580" i="40"/>
  <c r="L1581" i="40"/>
  <c r="L1582" i="40"/>
  <c r="L1583" i="40"/>
  <c r="L1584" i="40"/>
  <c r="L1585" i="40"/>
  <c r="L1586" i="40"/>
  <c r="L1587" i="40"/>
  <c r="L1588" i="40"/>
  <c r="L1589" i="40"/>
  <c r="L1590" i="40"/>
  <c r="L1591" i="40"/>
  <c r="L1592" i="40"/>
  <c r="L1593" i="40"/>
  <c r="L1594" i="40"/>
  <c r="L1595" i="40"/>
  <c r="L1596" i="40"/>
  <c r="L1597" i="40"/>
  <c r="L1598" i="40"/>
  <c r="L1599" i="40"/>
  <c r="L1600" i="40"/>
  <c r="L1601" i="40"/>
  <c r="L1602" i="40"/>
  <c r="L1603" i="40"/>
  <c r="L1604" i="40"/>
  <c r="L1605" i="40"/>
  <c r="L1606" i="40"/>
  <c r="L1607" i="40"/>
  <c r="L1608" i="40"/>
  <c r="L1609" i="40"/>
  <c r="L1610" i="40"/>
  <c r="L1611" i="40"/>
  <c r="L1612" i="40"/>
  <c r="L1613" i="40"/>
  <c r="L1614" i="40"/>
  <c r="L1615" i="40"/>
  <c r="L1616" i="40"/>
  <c r="L1617" i="40"/>
  <c r="L1618" i="40"/>
  <c r="L1619" i="40"/>
  <c r="L1620" i="40"/>
  <c r="L1621" i="40"/>
  <c r="L1622" i="40"/>
  <c r="L1623" i="40"/>
  <c r="L1624" i="40"/>
  <c r="L1625" i="40"/>
  <c r="L1626" i="40"/>
  <c r="L1627" i="40"/>
  <c r="L1628" i="40"/>
  <c r="L1629" i="40"/>
  <c r="L1630" i="40"/>
  <c r="L1631" i="40"/>
  <c r="L1632" i="40"/>
  <c r="L1633" i="40"/>
  <c r="L1634" i="40"/>
  <c r="L1635" i="40"/>
  <c r="L1636" i="40"/>
  <c r="L1637" i="40"/>
  <c r="L1638" i="40"/>
  <c r="L1639" i="40"/>
  <c r="L1640" i="40"/>
  <c r="L1641" i="40"/>
  <c r="L1642" i="40"/>
  <c r="L1643" i="40"/>
  <c r="L1644" i="40"/>
  <c r="L1645" i="40"/>
  <c r="L1646" i="40"/>
  <c r="L1647" i="40"/>
  <c r="L1648" i="40"/>
  <c r="L1649" i="40"/>
  <c r="L1650" i="40"/>
  <c r="L1651" i="40"/>
  <c r="L1652" i="40"/>
  <c r="L1653" i="40"/>
  <c r="L1654" i="40"/>
  <c r="L1655" i="40"/>
  <c r="L1656" i="40"/>
  <c r="L1657" i="40"/>
  <c r="L1658" i="40"/>
  <c r="L1659" i="40"/>
  <c r="L1660" i="40"/>
  <c r="L1661" i="40"/>
  <c r="L1662" i="40"/>
  <c r="L1663" i="40"/>
  <c r="L1664" i="40"/>
  <c r="L1665" i="40"/>
  <c r="L1666" i="40"/>
  <c r="L1667" i="40"/>
  <c r="L1668" i="40"/>
  <c r="L1669" i="40"/>
  <c r="L1670" i="40"/>
  <c r="L1671" i="40"/>
  <c r="L1672" i="40"/>
  <c r="L1673" i="40"/>
  <c r="L1674" i="40"/>
  <c r="L1675" i="40"/>
  <c r="L1676" i="40"/>
  <c r="L1677" i="40"/>
  <c r="L1678" i="40"/>
  <c r="L1679" i="40"/>
  <c r="L1680" i="40"/>
  <c r="L1681" i="40"/>
  <c r="L1682" i="40"/>
  <c r="L1683" i="40"/>
  <c r="L1684" i="40"/>
  <c r="L1685" i="40"/>
  <c r="L1686" i="40"/>
  <c r="L1687" i="40"/>
  <c r="L1688" i="40"/>
  <c r="L1689" i="40"/>
  <c r="L1690" i="40"/>
  <c r="L1691" i="40"/>
  <c r="L1692" i="40"/>
  <c r="L1693" i="40"/>
  <c r="L1694" i="40"/>
  <c r="L1695" i="40"/>
  <c r="L1696" i="40"/>
  <c r="L1697" i="40"/>
  <c r="L1698" i="40"/>
  <c r="L1699" i="40"/>
  <c r="L1700" i="40"/>
  <c r="L1701" i="40"/>
  <c r="L1702" i="40"/>
  <c r="L1703" i="40"/>
  <c r="L1704" i="40"/>
  <c r="L1705" i="40"/>
  <c r="L1706" i="40"/>
  <c r="L1707" i="40"/>
  <c r="L1708" i="40"/>
  <c r="L1709" i="40"/>
  <c r="L1710" i="40"/>
  <c r="L1711" i="40"/>
  <c r="L1712" i="40"/>
  <c r="L1713" i="40"/>
  <c r="L1714" i="40"/>
  <c r="L1715" i="40"/>
  <c r="L1716" i="40"/>
  <c r="L1717" i="40"/>
  <c r="L1718" i="40"/>
  <c r="L1719" i="40"/>
  <c r="L1720" i="40"/>
  <c r="L1721" i="40"/>
  <c r="L1722" i="40"/>
  <c r="L1723" i="40"/>
  <c r="L1724" i="40"/>
  <c r="L1725" i="40"/>
  <c r="L1726" i="40"/>
  <c r="L1727" i="40"/>
  <c r="L1728" i="40"/>
  <c r="L1729" i="40"/>
  <c r="L1730" i="40"/>
  <c r="L1731" i="40"/>
  <c r="L1732" i="40"/>
  <c r="L1733" i="40"/>
  <c r="L1734" i="40"/>
  <c r="L1735" i="40"/>
  <c r="L1736" i="40"/>
  <c r="L1737" i="40"/>
  <c r="L1738" i="40"/>
  <c r="L1739" i="40"/>
  <c r="L1740" i="40"/>
  <c r="L1741" i="40"/>
  <c r="L1742" i="40"/>
  <c r="L1743" i="40"/>
  <c r="L1744" i="40"/>
  <c r="L1745" i="40"/>
  <c r="L1746" i="40"/>
  <c r="L1747" i="40"/>
  <c r="L1748" i="40"/>
  <c r="L1749" i="40"/>
  <c r="L1750" i="40"/>
  <c r="L1751" i="40"/>
  <c r="L1752" i="40"/>
  <c r="L1753" i="40"/>
  <c r="L1754" i="40"/>
  <c r="L1755" i="40"/>
  <c r="L1756" i="40"/>
  <c r="L1757" i="40"/>
  <c r="L1758" i="40"/>
  <c r="L1759" i="40"/>
  <c r="L1760" i="40"/>
  <c r="L1761" i="40"/>
  <c r="L1762" i="40"/>
  <c r="L1763" i="40"/>
  <c r="L1764" i="40"/>
  <c r="L1765" i="40"/>
  <c r="L1766" i="40"/>
  <c r="L1767" i="40"/>
  <c r="L1768" i="40"/>
  <c r="L1769" i="40"/>
  <c r="L1770" i="40"/>
  <c r="L1771" i="40"/>
  <c r="L1772" i="40"/>
  <c r="L1773" i="40"/>
  <c r="L1774" i="40"/>
  <c r="L1775" i="40"/>
  <c r="L1776" i="40"/>
  <c r="L1777" i="40"/>
  <c r="L1778" i="40"/>
  <c r="L1779" i="40"/>
  <c r="L1780" i="40"/>
  <c r="L1781" i="40"/>
  <c r="L1782" i="40"/>
  <c r="L1783" i="40"/>
  <c r="L1784" i="40"/>
  <c r="L1785" i="40"/>
  <c r="L1786" i="40"/>
  <c r="L1787" i="40"/>
  <c r="L1788" i="40"/>
  <c r="L1789" i="40"/>
  <c r="L1790" i="40"/>
  <c r="L1791" i="40"/>
  <c r="L1792" i="40"/>
  <c r="L1793" i="40"/>
  <c r="L1794" i="40"/>
  <c r="L1795" i="40"/>
  <c r="L1796" i="40"/>
  <c r="L1797" i="40"/>
  <c r="L1798" i="40"/>
  <c r="L1799" i="40"/>
  <c r="L1800" i="40"/>
  <c r="L1801" i="40"/>
  <c r="L1802" i="40"/>
  <c r="L1803" i="40"/>
  <c r="L1804" i="40"/>
  <c r="L1805" i="40"/>
  <c r="L1806" i="40"/>
  <c r="L1807" i="40"/>
  <c r="L1808" i="40"/>
  <c r="L1809" i="40"/>
  <c r="L1810" i="40"/>
  <c r="L1811" i="40"/>
  <c r="L1812" i="40"/>
  <c r="L1813" i="40"/>
  <c r="L1814" i="40"/>
  <c r="L1815" i="40"/>
  <c r="L1816" i="40"/>
  <c r="L1817" i="40"/>
  <c r="L1818" i="40"/>
  <c r="L1819" i="40"/>
  <c r="L1820" i="40"/>
  <c r="L1821" i="40"/>
  <c r="L1822" i="40"/>
  <c r="L1823" i="40"/>
  <c r="L1824" i="40"/>
  <c r="L1825" i="40"/>
  <c r="L1826" i="40"/>
  <c r="L1827" i="40"/>
  <c r="L1828" i="40"/>
  <c r="L1829" i="40"/>
  <c r="L1830" i="40"/>
  <c r="L1831" i="40"/>
  <c r="L1832" i="40"/>
  <c r="L1833" i="40"/>
  <c r="L1834" i="40"/>
  <c r="L1835" i="40"/>
  <c r="L1836" i="40"/>
  <c r="L1837" i="40"/>
  <c r="L1838" i="40"/>
  <c r="L1839" i="40"/>
  <c r="L1840" i="40"/>
  <c r="L1841" i="40"/>
  <c r="L1842" i="40"/>
  <c r="L1843" i="40"/>
  <c r="L1844" i="40"/>
  <c r="L1845" i="40"/>
  <c r="L1846" i="40"/>
  <c r="L1847" i="40"/>
  <c r="L1848" i="40"/>
  <c r="L1849" i="40"/>
  <c r="L1850" i="40"/>
  <c r="L1851" i="40"/>
  <c r="L1852" i="40"/>
  <c r="L1853" i="40"/>
  <c r="L1854" i="40"/>
  <c r="L1855" i="40"/>
  <c r="L1856" i="40"/>
  <c r="L1857" i="40"/>
  <c r="L1858" i="40"/>
  <c r="L1859" i="40"/>
  <c r="L1860" i="40"/>
  <c r="L1861" i="40"/>
  <c r="L1862" i="40"/>
  <c r="L1863" i="40"/>
  <c r="L1864" i="40"/>
  <c r="L1865" i="40"/>
  <c r="L1866" i="40"/>
  <c r="L1867" i="40"/>
  <c r="L1868" i="40"/>
  <c r="L1869" i="40"/>
  <c r="L1870" i="40"/>
  <c r="L1871" i="40"/>
  <c r="L1872" i="40"/>
  <c r="L1873" i="40"/>
  <c r="L1874" i="40"/>
  <c r="L1875" i="40"/>
  <c r="L1876" i="40"/>
  <c r="L1877" i="40"/>
  <c r="L1878" i="40"/>
  <c r="L1879" i="40"/>
  <c r="L1880" i="40"/>
  <c r="L1881" i="40"/>
  <c r="L1882" i="40"/>
  <c r="L1883" i="40"/>
  <c r="L1884" i="40"/>
  <c r="L1885" i="40"/>
  <c r="L1886" i="40"/>
  <c r="L1887" i="40"/>
  <c r="L1888" i="40"/>
  <c r="L1889" i="40"/>
  <c r="L1890" i="40"/>
  <c r="L1891" i="40"/>
  <c r="L1892" i="40"/>
  <c r="L1893" i="40"/>
  <c r="L1894" i="40"/>
  <c r="L1895" i="40"/>
  <c r="L1896" i="40"/>
  <c r="L1897" i="40"/>
  <c r="L1898" i="40"/>
  <c r="L1899" i="40"/>
  <c r="L1900" i="40"/>
  <c r="L1901" i="40"/>
  <c r="L1902" i="40"/>
  <c r="L1903" i="40"/>
  <c r="L1904" i="40"/>
  <c r="L1905" i="40"/>
  <c r="L1906" i="40"/>
  <c r="L1907" i="40"/>
  <c r="L1908" i="40"/>
  <c r="L1909" i="40"/>
  <c r="L1910" i="40"/>
  <c r="L1911" i="40"/>
  <c r="L1912" i="40"/>
  <c r="L1913" i="40"/>
  <c r="L1914" i="40"/>
  <c r="L1915" i="40"/>
  <c r="L1916" i="40"/>
  <c r="L1917" i="40"/>
  <c r="L1918" i="40"/>
  <c r="L1919" i="40"/>
  <c r="L1920" i="40"/>
  <c r="L1921" i="40"/>
  <c r="L1922" i="40"/>
  <c r="L1923" i="40"/>
  <c r="L1924" i="40"/>
  <c r="L1925" i="40"/>
  <c r="L1926" i="40"/>
  <c r="L1927" i="40"/>
  <c r="L1928" i="40"/>
  <c r="L1929" i="40"/>
  <c r="L1930" i="40"/>
  <c r="L1931" i="40"/>
  <c r="L1932" i="40"/>
  <c r="L1933" i="40"/>
  <c r="L1934" i="40"/>
  <c r="L1935" i="40"/>
  <c r="L1936" i="40"/>
  <c r="L1937" i="40"/>
  <c r="L1938" i="40"/>
  <c r="L1939" i="40"/>
  <c r="L1940" i="40"/>
  <c r="L1941" i="40"/>
  <c r="L1942" i="40"/>
  <c r="L1943" i="40"/>
  <c r="L1944" i="40"/>
  <c r="L1945" i="40"/>
  <c r="L1946" i="40"/>
  <c r="L1947" i="40"/>
  <c r="L1948" i="40"/>
  <c r="L1949" i="40"/>
  <c r="L1950" i="40"/>
  <c r="L1951" i="40"/>
  <c r="L1952" i="40"/>
  <c r="L1953" i="40"/>
  <c r="L1954" i="40"/>
  <c r="L1955" i="40"/>
  <c r="L1956" i="40"/>
  <c r="L1957" i="40"/>
  <c r="L1958" i="40"/>
  <c r="L1959" i="40"/>
  <c r="L1960" i="40"/>
  <c r="L1961" i="40"/>
  <c r="L1962" i="40"/>
  <c r="L1963" i="40"/>
  <c r="L1964" i="40"/>
  <c r="L1965" i="40"/>
  <c r="L1966" i="40"/>
  <c r="L1967" i="40"/>
  <c r="L1968" i="40"/>
  <c r="L1969" i="40"/>
  <c r="L1970" i="40"/>
  <c r="L1971" i="40"/>
  <c r="L1972" i="40"/>
  <c r="L1973" i="40"/>
  <c r="L1974" i="40"/>
  <c r="L1975" i="40"/>
  <c r="L1976" i="40"/>
  <c r="L1977" i="40"/>
  <c r="L1978" i="40"/>
  <c r="L1979" i="40"/>
  <c r="L1980" i="40"/>
  <c r="L1981" i="40"/>
  <c r="L1982" i="40"/>
  <c r="L1983" i="40"/>
  <c r="L1984" i="40"/>
  <c r="L1985" i="40"/>
  <c r="L1986" i="40"/>
  <c r="L1987" i="40"/>
  <c r="L1988" i="40"/>
  <c r="L1989" i="40"/>
  <c r="L1990" i="40"/>
  <c r="L1991" i="40"/>
  <c r="L1992" i="40"/>
  <c r="L1993" i="40"/>
  <c r="L1994" i="40"/>
  <c r="L1995" i="40"/>
  <c r="L1996" i="40"/>
  <c r="L1997" i="40"/>
  <c r="L1998" i="40"/>
  <c r="L1999" i="40"/>
  <c r="L2000" i="40"/>
  <c r="L2001" i="40"/>
  <c r="L2002" i="40"/>
  <c r="L2003" i="40"/>
  <c r="L2004" i="40"/>
  <c r="L2005" i="40"/>
  <c r="L2006" i="40"/>
  <c r="L2007" i="40"/>
  <c r="L2008" i="40"/>
  <c r="L2009" i="40"/>
  <c r="L2010" i="40"/>
  <c r="L2011" i="40"/>
  <c r="L2012" i="40"/>
  <c r="L2013" i="40"/>
  <c r="L2014" i="40"/>
  <c r="L2015" i="40"/>
  <c r="L2016" i="40"/>
  <c r="L2017" i="40"/>
  <c r="L2018" i="40"/>
  <c r="L2019" i="40"/>
  <c r="L2020" i="40"/>
  <c r="L2021" i="40"/>
  <c r="L2022" i="40"/>
  <c r="L2023" i="40"/>
  <c r="L2024" i="40"/>
  <c r="L2025" i="40"/>
  <c r="L2026" i="40"/>
  <c r="L2027" i="40"/>
  <c r="L2028" i="40"/>
  <c r="L2029" i="40"/>
  <c r="L2030" i="40"/>
  <c r="L2031" i="40"/>
  <c r="L2032" i="40"/>
  <c r="L2033" i="40"/>
  <c r="L2034" i="40"/>
  <c r="L2035" i="40"/>
  <c r="L2036" i="40"/>
  <c r="L2037" i="40"/>
  <c r="L2038" i="40"/>
  <c r="L2039" i="40"/>
  <c r="L2040" i="40"/>
  <c r="L2041" i="40"/>
  <c r="L2042" i="40"/>
  <c r="L2043" i="40"/>
  <c r="L2044" i="40"/>
  <c r="L2045" i="40"/>
  <c r="L2046" i="40"/>
  <c r="L2047" i="40"/>
  <c r="L2048" i="40"/>
  <c r="L2049" i="40"/>
  <c r="L2050" i="40"/>
  <c r="L2051" i="40"/>
  <c r="L2052" i="40"/>
  <c r="L2053" i="40"/>
  <c r="L2054" i="40"/>
  <c r="L2055" i="40"/>
  <c r="L2056" i="40"/>
  <c r="L2057" i="40"/>
  <c r="L2058" i="40"/>
  <c r="L2059" i="40"/>
  <c r="L2060" i="40"/>
  <c r="L2061" i="40"/>
  <c r="L2062" i="40"/>
  <c r="L2063" i="40"/>
  <c r="L2064" i="40"/>
  <c r="L2065" i="40"/>
  <c r="L2066" i="40"/>
  <c r="L2067" i="40"/>
  <c r="L2068" i="40"/>
  <c r="L2069" i="40"/>
  <c r="L2070" i="40"/>
  <c r="L2071" i="40"/>
  <c r="L2072" i="40"/>
  <c r="L2073" i="40"/>
  <c r="L2074" i="40"/>
  <c r="L2075" i="40"/>
  <c r="L2076" i="40"/>
  <c r="L2077" i="40"/>
  <c r="L2078" i="40"/>
  <c r="L2079" i="40"/>
  <c r="L2080" i="40"/>
  <c r="L2081" i="40"/>
  <c r="L2082" i="40"/>
  <c r="L2083" i="40"/>
  <c r="L2084" i="40"/>
  <c r="L2085" i="40"/>
  <c r="L2086" i="40"/>
  <c r="L2087" i="40"/>
  <c r="L2088" i="40"/>
  <c r="L2089" i="40"/>
  <c r="L2090" i="40"/>
  <c r="L2091" i="40"/>
  <c r="L2092" i="40"/>
  <c r="L2093" i="40"/>
  <c r="L2094" i="40"/>
  <c r="L2095" i="40"/>
  <c r="L2096" i="40"/>
  <c r="L2097" i="40"/>
  <c r="L2098" i="40"/>
  <c r="L2099" i="40"/>
  <c r="L2100" i="40"/>
  <c r="L2101" i="40"/>
  <c r="L2102" i="40"/>
  <c r="L2103" i="40"/>
  <c r="L2104" i="40"/>
  <c r="L2105" i="40"/>
  <c r="L2106" i="40"/>
  <c r="L2107" i="40"/>
  <c r="L2108" i="40"/>
  <c r="L2109" i="40"/>
  <c r="L2110" i="40"/>
  <c r="L2111" i="40"/>
  <c r="L2112" i="40"/>
  <c r="L2113" i="40"/>
  <c r="L2114" i="40"/>
  <c r="L2115" i="40"/>
  <c r="L2116" i="40"/>
  <c r="L2117" i="40"/>
  <c r="L2118" i="40"/>
  <c r="L2119" i="40"/>
  <c r="L2120" i="40"/>
  <c r="L2121" i="40"/>
  <c r="L2122" i="40"/>
  <c r="L2123" i="40"/>
  <c r="L2124" i="40"/>
  <c r="L2125" i="40"/>
  <c r="L2126" i="40"/>
  <c r="L2127" i="40"/>
  <c r="L2128" i="40"/>
  <c r="L2129" i="40"/>
  <c r="L2130" i="40"/>
  <c r="L2131" i="40"/>
  <c r="L2132" i="40"/>
  <c r="L2133" i="40"/>
  <c r="L2134" i="40"/>
  <c r="L2135" i="40"/>
  <c r="L2136" i="40"/>
  <c r="L2137" i="40"/>
  <c r="L2138" i="40"/>
  <c r="L2139" i="40"/>
  <c r="L2140" i="40"/>
  <c r="L2141" i="40"/>
  <c r="L2142" i="40"/>
  <c r="L2143" i="40"/>
  <c r="L2144" i="40"/>
  <c r="L2145" i="40"/>
  <c r="L2146" i="40"/>
  <c r="L2147" i="40"/>
  <c r="L2148" i="40"/>
  <c r="L2149" i="40"/>
  <c r="L2150" i="40"/>
  <c r="L2151" i="40"/>
  <c r="L2152" i="40"/>
  <c r="L2153" i="40"/>
  <c r="L2154" i="40"/>
  <c r="L2155" i="40"/>
  <c r="L2156" i="40"/>
  <c r="L2157" i="40"/>
  <c r="L2158" i="40"/>
  <c r="L2159" i="40"/>
  <c r="L2160" i="40"/>
  <c r="L2161" i="40"/>
  <c r="L2162" i="40"/>
  <c r="L2163" i="40"/>
  <c r="L2164" i="40"/>
  <c r="L2165" i="40"/>
  <c r="L2166" i="40"/>
  <c r="L2167" i="40"/>
  <c r="L2168" i="40"/>
  <c r="L2169" i="40"/>
  <c r="L2170" i="40"/>
  <c r="L2171" i="40"/>
  <c r="L2172" i="40"/>
  <c r="L2173" i="40"/>
  <c r="L2174" i="40"/>
  <c r="L2175" i="40"/>
  <c r="L2176" i="40"/>
  <c r="L2177" i="40"/>
  <c r="L2178" i="40"/>
  <c r="L2179" i="40"/>
  <c r="L2180" i="40"/>
  <c r="L2181" i="40"/>
  <c r="L2182" i="40"/>
  <c r="L2183" i="40"/>
  <c r="L2184" i="40"/>
  <c r="L2185" i="40"/>
  <c r="L2186" i="40"/>
  <c r="L2187" i="40"/>
  <c r="L2188" i="40"/>
  <c r="L2189" i="40"/>
  <c r="L2190" i="40"/>
  <c r="L2191" i="40"/>
  <c r="L2192" i="40"/>
  <c r="L2193" i="40"/>
  <c r="L2194" i="40"/>
  <c r="L2195" i="40"/>
  <c r="L2196" i="40"/>
  <c r="L2197" i="40"/>
  <c r="L2198" i="40"/>
  <c r="L2199" i="40"/>
  <c r="L2200" i="40"/>
  <c r="L2201" i="40"/>
  <c r="L2202" i="40"/>
  <c r="L2203" i="40"/>
  <c r="L2204" i="40"/>
  <c r="L2205" i="40"/>
  <c r="L2206" i="40"/>
  <c r="L2207" i="40"/>
  <c r="L2208" i="40"/>
  <c r="L2209" i="40"/>
  <c r="L2210" i="40"/>
  <c r="L2211" i="40"/>
  <c r="L2212" i="40"/>
  <c r="L2213" i="40"/>
  <c r="L2214" i="40"/>
  <c r="L2215" i="40"/>
  <c r="L2216" i="40"/>
  <c r="L2217" i="40"/>
  <c r="L2218" i="40"/>
  <c r="L2219" i="40"/>
  <c r="L2220" i="40"/>
  <c r="L2221" i="40"/>
  <c r="L2222" i="40"/>
  <c r="L2223" i="40"/>
  <c r="L2224" i="40"/>
  <c r="L2225" i="40"/>
  <c r="L2226" i="40"/>
  <c r="L2227" i="40"/>
  <c r="L2228" i="40"/>
  <c r="L2229" i="40"/>
  <c r="L2230" i="40"/>
  <c r="L2231" i="40"/>
  <c r="L2232" i="40"/>
  <c r="L2233" i="40"/>
  <c r="L2234" i="40"/>
  <c r="L2235" i="40"/>
  <c r="L2236" i="40"/>
  <c r="L2237" i="40"/>
  <c r="L2238" i="40"/>
  <c r="L2239" i="40"/>
  <c r="L2240" i="40"/>
  <c r="L2241" i="40"/>
  <c r="L2242" i="40"/>
  <c r="L2243" i="40"/>
  <c r="L2244" i="40"/>
  <c r="L2245" i="40"/>
  <c r="L2246" i="40"/>
  <c r="L2247" i="40"/>
  <c r="L2248" i="40"/>
  <c r="L2249" i="40"/>
  <c r="L2250" i="40"/>
  <c r="L2251" i="40"/>
  <c r="L2252" i="40"/>
  <c r="L2253" i="40"/>
  <c r="L2254" i="40"/>
  <c r="L2255" i="40"/>
  <c r="L2256" i="40"/>
  <c r="L2257" i="40"/>
  <c r="L2258" i="40"/>
  <c r="L2259" i="40"/>
  <c r="L2260" i="40"/>
  <c r="L2261" i="40"/>
  <c r="L2262" i="40"/>
  <c r="L2263" i="40"/>
  <c r="L2264" i="40"/>
  <c r="L2265" i="40"/>
  <c r="L2266" i="40"/>
  <c r="L2267" i="40"/>
  <c r="L2268" i="40"/>
  <c r="L2269" i="40"/>
  <c r="L2270" i="40"/>
  <c r="L2271" i="40"/>
  <c r="L2272" i="40"/>
  <c r="L2273" i="40"/>
  <c r="L2274" i="40"/>
  <c r="L2275" i="40"/>
  <c r="L2276" i="40"/>
  <c r="L2277" i="40"/>
  <c r="L2278" i="40"/>
  <c r="L2279" i="40"/>
  <c r="L2280" i="40"/>
  <c r="L2281" i="40"/>
  <c r="L2282" i="40"/>
  <c r="L2283" i="40"/>
  <c r="L2284" i="40"/>
  <c r="L2285" i="40"/>
  <c r="L2286" i="40"/>
  <c r="L2287" i="40"/>
  <c r="L2288" i="40"/>
  <c r="L2289" i="40"/>
  <c r="L2290" i="40"/>
  <c r="L2291" i="40"/>
  <c r="L2292" i="40"/>
  <c r="L2293" i="40"/>
  <c r="L2294" i="40"/>
  <c r="L2295" i="40"/>
  <c r="L2296" i="40"/>
  <c r="L2297" i="40"/>
  <c r="L2298" i="40"/>
  <c r="L2299" i="40"/>
  <c r="L2300" i="40"/>
  <c r="L2301" i="40"/>
  <c r="L2302" i="40"/>
  <c r="L2303" i="40"/>
  <c r="L2304" i="40"/>
  <c r="L2305" i="40"/>
  <c r="L2306" i="40"/>
  <c r="L2307" i="40"/>
  <c r="L2308" i="40"/>
  <c r="L2309" i="40"/>
  <c r="L2310" i="40"/>
  <c r="L2311" i="40"/>
  <c r="L2312" i="40"/>
  <c r="L2313" i="40"/>
  <c r="L2314" i="40"/>
  <c r="L2315" i="40"/>
  <c r="L2316" i="40"/>
  <c r="L2317" i="40"/>
  <c r="L2318" i="40"/>
  <c r="L2319" i="40"/>
  <c r="L2320" i="40"/>
  <c r="L2321" i="40"/>
  <c r="L2322" i="40"/>
  <c r="L2323" i="40"/>
  <c r="L2324" i="40"/>
  <c r="L2325" i="40"/>
  <c r="L2326" i="40"/>
  <c r="L2327" i="40"/>
  <c r="L2328" i="40"/>
  <c r="L2329" i="40"/>
  <c r="L2330" i="40"/>
  <c r="L2331" i="40"/>
  <c r="L2332" i="40"/>
  <c r="L2333" i="40"/>
  <c r="L2334" i="40"/>
  <c r="L2335" i="40"/>
  <c r="L2336" i="40"/>
  <c r="L2337" i="40"/>
  <c r="L2338" i="40"/>
  <c r="L2339" i="40"/>
  <c r="L2340" i="40"/>
  <c r="L2341" i="40"/>
  <c r="L2342" i="40"/>
  <c r="L2343" i="40"/>
  <c r="L2344" i="40"/>
  <c r="L2345" i="40"/>
  <c r="L2346" i="40"/>
  <c r="L2347" i="40"/>
  <c r="L2348" i="40"/>
  <c r="L2349" i="40"/>
  <c r="L2350" i="40"/>
  <c r="L2351" i="40"/>
  <c r="L2352" i="40"/>
  <c r="L2353" i="40"/>
  <c r="L2354" i="40"/>
  <c r="L2355" i="40"/>
  <c r="L2356" i="40"/>
  <c r="L2357" i="40"/>
  <c r="L2358" i="40"/>
  <c r="L2359" i="40"/>
  <c r="L2360" i="40"/>
  <c r="L2361" i="40"/>
  <c r="L2362" i="40"/>
  <c r="L2363" i="40"/>
  <c r="L2364" i="40"/>
  <c r="L2365" i="40"/>
  <c r="L2366" i="40"/>
  <c r="L2367" i="40"/>
  <c r="L2368" i="40"/>
  <c r="L2369" i="40"/>
  <c r="L2370" i="40"/>
  <c r="L2371" i="40"/>
  <c r="L2372" i="40"/>
  <c r="L2373" i="40"/>
  <c r="L2374" i="40"/>
  <c r="L2375" i="40"/>
  <c r="L2376" i="40"/>
  <c r="L2377" i="40"/>
  <c r="L2378" i="40"/>
  <c r="L2379" i="40"/>
  <c r="L2380" i="40"/>
  <c r="L2381" i="40"/>
  <c r="L2382" i="40"/>
  <c r="L2383" i="40"/>
  <c r="L2384" i="40"/>
  <c r="L2385" i="40"/>
  <c r="L2386" i="40"/>
  <c r="L2387" i="40"/>
  <c r="L2388" i="40"/>
  <c r="L2389" i="40"/>
  <c r="L2390" i="40"/>
  <c r="L2391" i="40"/>
  <c r="L2392" i="40"/>
  <c r="L2393" i="40"/>
  <c r="L2394" i="40"/>
  <c r="L2395" i="40"/>
  <c r="L2396" i="40"/>
  <c r="L2397" i="40"/>
  <c r="L2398" i="40"/>
  <c r="L2399" i="40"/>
  <c r="L2400" i="40"/>
  <c r="L2401" i="40"/>
  <c r="L2402" i="40"/>
  <c r="L2403" i="40"/>
  <c r="L2404" i="40"/>
  <c r="L2405" i="40"/>
  <c r="L2406" i="40"/>
  <c r="L2407" i="40"/>
  <c r="L2408" i="40"/>
  <c r="L2409" i="40"/>
  <c r="L2410" i="40"/>
  <c r="L2411" i="40"/>
  <c r="L2412" i="40"/>
  <c r="L2413" i="40"/>
  <c r="L2414" i="40"/>
  <c r="L2415" i="40"/>
  <c r="L2416" i="40"/>
  <c r="L2417" i="40"/>
  <c r="L2418" i="40"/>
  <c r="L2419" i="40"/>
  <c r="L2420" i="40"/>
  <c r="L2421" i="40"/>
  <c r="L2422" i="40"/>
  <c r="L2423" i="40"/>
  <c r="L2424" i="40"/>
  <c r="L2425" i="40"/>
  <c r="L2426" i="40"/>
  <c r="L2427" i="40"/>
  <c r="L2428" i="40"/>
  <c r="L2429" i="40"/>
  <c r="L2430" i="40"/>
  <c r="L2431" i="40"/>
  <c r="L2432" i="40"/>
  <c r="L2433" i="40"/>
  <c r="L2434" i="40"/>
  <c r="L2435" i="40"/>
  <c r="L2436" i="40"/>
  <c r="L2437" i="40"/>
  <c r="L2438" i="40"/>
  <c r="L2439" i="40"/>
  <c r="L2440" i="40"/>
  <c r="L2441" i="40"/>
  <c r="L2442" i="40"/>
  <c r="L2443" i="40"/>
  <c r="L2444" i="40"/>
  <c r="L2445" i="40"/>
  <c r="L2446" i="40"/>
  <c r="L2447" i="40"/>
  <c r="L2448" i="40"/>
  <c r="L2449" i="40"/>
  <c r="L2450" i="40"/>
  <c r="L2451" i="40"/>
  <c r="L2452" i="40"/>
  <c r="L2453" i="40"/>
  <c r="L2454" i="40"/>
  <c r="L2455" i="40"/>
  <c r="L2456" i="40"/>
  <c r="L2457" i="40"/>
  <c r="L2458" i="40"/>
  <c r="L2459" i="40"/>
  <c r="L2460" i="40"/>
  <c r="L2461" i="40"/>
  <c r="L2462" i="40"/>
  <c r="L2463" i="40"/>
  <c r="L2464" i="40"/>
  <c r="L2465" i="40"/>
  <c r="L2466" i="40"/>
  <c r="L2467" i="40"/>
  <c r="L2468" i="40"/>
  <c r="L2469" i="40"/>
  <c r="L2470" i="40"/>
  <c r="L2471" i="40"/>
  <c r="L2472" i="40"/>
  <c r="L2473" i="40"/>
  <c r="L2474" i="40"/>
  <c r="L2475" i="40"/>
  <c r="L2476" i="40"/>
  <c r="L2477" i="40"/>
  <c r="L2478" i="40"/>
  <c r="L2479" i="40"/>
  <c r="L2480" i="40"/>
  <c r="L2481" i="40"/>
  <c r="L2482" i="40"/>
  <c r="L2483" i="40"/>
  <c r="L2484" i="40"/>
  <c r="L2485" i="40"/>
  <c r="L2486" i="40"/>
  <c r="L2487" i="40"/>
  <c r="L2488" i="40"/>
  <c r="L2489" i="40"/>
  <c r="L2490" i="40"/>
  <c r="L2491" i="40"/>
  <c r="L2492" i="40"/>
  <c r="L2493" i="40"/>
  <c r="L2494" i="40"/>
  <c r="L2495" i="40"/>
  <c r="L2496" i="40"/>
  <c r="L2497" i="40"/>
  <c r="L2498" i="40"/>
  <c r="L2499" i="40"/>
  <c r="L2500" i="40"/>
  <c r="L2501" i="40"/>
  <c r="L2502" i="40"/>
  <c r="L2503" i="40"/>
  <c r="L2504" i="40"/>
  <c r="L2505" i="40"/>
  <c r="L2506" i="40"/>
  <c r="L2507" i="40"/>
  <c r="L2508" i="40"/>
  <c r="L2509" i="40"/>
  <c r="L2510" i="40"/>
  <c r="L2511" i="40"/>
  <c r="L2512" i="40"/>
  <c r="L2513" i="40"/>
  <c r="L2514" i="40"/>
  <c r="L2515" i="40"/>
  <c r="L2516" i="40"/>
  <c r="L2517" i="40"/>
  <c r="L2518" i="40"/>
  <c r="L2519" i="40"/>
  <c r="L2520" i="40"/>
  <c r="L2521" i="40"/>
  <c r="L2522" i="40"/>
  <c r="L2523" i="40"/>
  <c r="L2524" i="40"/>
  <c r="L8" i="40"/>
  <c r="I9" i="40"/>
  <c r="I10" i="40"/>
  <c r="I11" i="40"/>
  <c r="I12" i="40"/>
  <c r="I13" i="40"/>
  <c r="I14" i="40"/>
  <c r="I15" i="40"/>
  <c r="I16" i="40"/>
  <c r="I17" i="40"/>
  <c r="I18" i="40"/>
  <c r="I19" i="40"/>
  <c r="I20" i="40"/>
  <c r="I21" i="40"/>
  <c r="I22" i="40"/>
  <c r="I23" i="40"/>
  <c r="I24" i="40"/>
  <c r="I25" i="40"/>
  <c r="I26" i="40"/>
  <c r="I27" i="40"/>
  <c r="I28" i="40"/>
  <c r="I29" i="40"/>
  <c r="I30" i="40"/>
  <c r="I31" i="40"/>
  <c r="I32" i="40"/>
  <c r="I33" i="40"/>
  <c r="I34" i="40"/>
  <c r="I35" i="40"/>
  <c r="I36" i="40"/>
  <c r="I37" i="40"/>
  <c r="I38" i="40"/>
  <c r="I39" i="40"/>
  <c r="I40" i="40"/>
  <c r="I41" i="40"/>
  <c r="I42" i="40"/>
  <c r="I43" i="40"/>
  <c r="I44" i="40"/>
  <c r="I45" i="40"/>
  <c r="I46" i="40"/>
  <c r="I47" i="40"/>
  <c r="I48" i="40"/>
  <c r="I49" i="40"/>
  <c r="I50" i="40"/>
  <c r="I51" i="40"/>
  <c r="I52" i="40"/>
  <c r="I53" i="40"/>
  <c r="I54" i="40"/>
  <c r="I55" i="40"/>
  <c r="I56" i="40"/>
  <c r="I57" i="40"/>
  <c r="I58" i="40"/>
  <c r="I59" i="40"/>
  <c r="I60" i="40"/>
  <c r="I61" i="40"/>
  <c r="I62" i="40"/>
  <c r="I63" i="40"/>
  <c r="I64" i="40"/>
  <c r="I65" i="40"/>
  <c r="I66" i="40"/>
  <c r="I67" i="40"/>
  <c r="I68" i="40"/>
  <c r="I69" i="40"/>
  <c r="I70" i="40"/>
  <c r="I71" i="40"/>
  <c r="I72" i="40"/>
  <c r="I73" i="40"/>
  <c r="I74" i="40"/>
  <c r="I75" i="40"/>
  <c r="I76" i="40"/>
  <c r="I77" i="40"/>
  <c r="I78" i="40"/>
  <c r="I79" i="40"/>
  <c r="I80" i="40"/>
  <c r="I81" i="40"/>
  <c r="I82" i="40"/>
  <c r="I83" i="40"/>
  <c r="I84" i="40"/>
  <c r="I85" i="40"/>
  <c r="I86" i="40"/>
  <c r="I87" i="40"/>
  <c r="I88" i="40"/>
  <c r="I89" i="40"/>
  <c r="I90" i="40"/>
  <c r="I91" i="40"/>
  <c r="I92" i="40"/>
  <c r="I93" i="40"/>
  <c r="I94" i="40"/>
  <c r="I95" i="40"/>
  <c r="I96" i="40"/>
  <c r="I97" i="40"/>
  <c r="I98" i="40"/>
  <c r="I99" i="40"/>
  <c r="I100" i="40"/>
  <c r="I101" i="40"/>
  <c r="I102" i="40"/>
  <c r="I103" i="40"/>
  <c r="I104" i="40"/>
  <c r="I105" i="40"/>
  <c r="I106" i="40"/>
  <c r="I107" i="40"/>
  <c r="I108" i="40"/>
  <c r="I109" i="40"/>
  <c r="I110" i="40"/>
  <c r="I111" i="40"/>
  <c r="I112" i="40"/>
  <c r="I113" i="40"/>
  <c r="I114" i="40"/>
  <c r="I115" i="40"/>
  <c r="I116" i="40"/>
  <c r="I117" i="40"/>
  <c r="I118" i="40"/>
  <c r="I119" i="40"/>
  <c r="I120" i="40"/>
  <c r="I121" i="40"/>
  <c r="I122" i="40"/>
  <c r="I123" i="40"/>
  <c r="I124" i="40"/>
  <c r="I125" i="40"/>
  <c r="I126" i="40"/>
  <c r="I127" i="40"/>
  <c r="I128" i="40"/>
  <c r="I129" i="40"/>
  <c r="I130" i="40"/>
  <c r="I131" i="40"/>
  <c r="I132" i="40"/>
  <c r="I133" i="40"/>
  <c r="I134" i="40"/>
  <c r="I135" i="40"/>
  <c r="I136" i="40"/>
  <c r="I137" i="40"/>
  <c r="I138" i="40"/>
  <c r="I139" i="40"/>
  <c r="I140" i="40"/>
  <c r="I141" i="40"/>
  <c r="I142" i="40"/>
  <c r="I143" i="40"/>
  <c r="I144" i="40"/>
  <c r="I145" i="40"/>
  <c r="I146" i="40"/>
  <c r="I147" i="40"/>
  <c r="I148" i="40"/>
  <c r="I149" i="40"/>
  <c r="I150" i="40"/>
  <c r="I151" i="40"/>
  <c r="I152" i="40"/>
  <c r="I153" i="40"/>
  <c r="I154" i="40"/>
  <c r="I155" i="40"/>
  <c r="I156" i="40"/>
  <c r="I157" i="40"/>
  <c r="I158" i="40"/>
  <c r="I159" i="40"/>
  <c r="I160" i="40"/>
  <c r="I161" i="40"/>
  <c r="I162" i="40"/>
  <c r="I163" i="40"/>
  <c r="I164" i="40"/>
  <c r="I165" i="40"/>
  <c r="I166" i="40"/>
  <c r="I167" i="40"/>
  <c r="I168" i="40"/>
  <c r="I169" i="40"/>
  <c r="I170" i="40"/>
  <c r="I171" i="40"/>
  <c r="I172" i="40"/>
  <c r="I173" i="40"/>
  <c r="I174" i="40"/>
  <c r="I175" i="40"/>
  <c r="I176" i="40"/>
  <c r="I177" i="40"/>
  <c r="I178" i="40"/>
  <c r="I179" i="40"/>
  <c r="I180" i="40"/>
  <c r="I181" i="40"/>
  <c r="I182" i="40"/>
  <c r="I183" i="40"/>
  <c r="I184" i="40"/>
  <c r="I185" i="40"/>
  <c r="I186" i="40"/>
  <c r="I187" i="40"/>
  <c r="I188" i="40"/>
  <c r="I189" i="40"/>
  <c r="I190" i="40"/>
  <c r="I191" i="40"/>
  <c r="I192" i="40"/>
  <c r="I193" i="40"/>
  <c r="I194" i="40"/>
  <c r="I195" i="40"/>
  <c r="I196" i="40"/>
  <c r="I197" i="40"/>
  <c r="I198" i="40"/>
  <c r="I199" i="40"/>
  <c r="I200" i="40"/>
  <c r="I201" i="40"/>
  <c r="I202" i="40"/>
  <c r="I203" i="40"/>
  <c r="I204" i="40"/>
  <c r="I205" i="40"/>
  <c r="I206" i="40"/>
  <c r="I207" i="40"/>
  <c r="I208" i="40"/>
  <c r="I209" i="40"/>
  <c r="I210" i="40"/>
  <c r="I211" i="40"/>
  <c r="I212" i="40"/>
  <c r="I213" i="40"/>
  <c r="I214" i="40"/>
  <c r="I215" i="40"/>
  <c r="I216" i="40"/>
  <c r="I217" i="40"/>
  <c r="I218" i="40"/>
  <c r="I219" i="40"/>
  <c r="I220" i="40"/>
  <c r="I221" i="40"/>
  <c r="I222" i="40"/>
  <c r="I223" i="40"/>
  <c r="I224" i="40"/>
  <c r="I225" i="40"/>
  <c r="I226" i="40"/>
  <c r="I227" i="40"/>
  <c r="I228" i="40"/>
  <c r="I229" i="40"/>
  <c r="I230" i="40"/>
  <c r="I231" i="40"/>
  <c r="I232" i="40"/>
  <c r="I233" i="40"/>
  <c r="I234" i="40"/>
  <c r="I235" i="40"/>
  <c r="I236" i="40"/>
  <c r="I237" i="40"/>
  <c r="I238" i="40"/>
  <c r="I239" i="40"/>
  <c r="I240" i="40"/>
  <c r="I241" i="40"/>
  <c r="I242" i="40"/>
  <c r="I243" i="40"/>
  <c r="I244" i="40"/>
  <c r="I245" i="40"/>
  <c r="I246" i="40"/>
  <c r="I247" i="40"/>
  <c r="I248" i="40"/>
  <c r="I249" i="40"/>
  <c r="I250" i="40"/>
  <c r="I251" i="40"/>
  <c r="I252" i="40"/>
  <c r="I253" i="40"/>
  <c r="I254" i="40"/>
  <c r="I255" i="40"/>
  <c r="I256" i="40"/>
  <c r="I257" i="40"/>
  <c r="I258" i="40"/>
  <c r="I259" i="40"/>
  <c r="I260" i="40"/>
  <c r="I261" i="40"/>
  <c r="I262" i="40"/>
  <c r="I263" i="40"/>
  <c r="I264" i="40"/>
  <c r="I265" i="40"/>
  <c r="I266" i="40"/>
  <c r="I267" i="40"/>
  <c r="I268" i="40"/>
  <c r="I269" i="40"/>
  <c r="I270" i="40"/>
  <c r="I271" i="40"/>
  <c r="I272" i="40"/>
  <c r="I273" i="40"/>
  <c r="I274" i="40"/>
  <c r="I275" i="40"/>
  <c r="I276" i="40"/>
  <c r="I277" i="40"/>
  <c r="I278" i="40"/>
  <c r="I279" i="40"/>
  <c r="I280" i="40"/>
  <c r="I281" i="40"/>
  <c r="I282" i="40"/>
  <c r="I283" i="40"/>
  <c r="I284" i="40"/>
  <c r="I285" i="40"/>
  <c r="I286" i="40"/>
  <c r="I287" i="40"/>
  <c r="I288" i="40"/>
  <c r="I289" i="40"/>
  <c r="I290" i="40"/>
  <c r="I291" i="40"/>
  <c r="I292" i="40"/>
  <c r="I293" i="40"/>
  <c r="I294" i="40"/>
  <c r="I295" i="40"/>
  <c r="I296" i="40"/>
  <c r="I297" i="40"/>
  <c r="I298" i="40"/>
  <c r="I299" i="40"/>
  <c r="I300" i="40"/>
  <c r="I301" i="40"/>
  <c r="I302" i="40"/>
  <c r="I303" i="40"/>
  <c r="I304" i="40"/>
  <c r="I305" i="40"/>
  <c r="I306" i="40"/>
  <c r="I307" i="40"/>
  <c r="I308" i="40"/>
  <c r="I309" i="40"/>
  <c r="I310" i="40"/>
  <c r="I311" i="40"/>
  <c r="I312" i="40"/>
  <c r="I313" i="40"/>
  <c r="I314" i="40"/>
  <c r="I315" i="40"/>
  <c r="I316" i="40"/>
  <c r="I317" i="40"/>
  <c r="I318" i="40"/>
  <c r="I319" i="40"/>
  <c r="I320" i="40"/>
  <c r="I321" i="40"/>
  <c r="I322" i="40"/>
  <c r="I323" i="40"/>
  <c r="I324" i="40"/>
  <c r="I325" i="40"/>
  <c r="I326" i="40"/>
  <c r="I327" i="40"/>
  <c r="I328" i="40"/>
  <c r="I329" i="40"/>
  <c r="I330" i="40"/>
  <c r="I331" i="40"/>
  <c r="I332" i="40"/>
  <c r="I333" i="40"/>
  <c r="I334" i="40"/>
  <c r="I335" i="40"/>
  <c r="I336" i="40"/>
  <c r="I337" i="40"/>
  <c r="I338" i="40"/>
  <c r="I339" i="40"/>
  <c r="I340" i="40"/>
  <c r="I341" i="40"/>
  <c r="I342" i="40"/>
  <c r="I343" i="40"/>
  <c r="I344" i="40"/>
  <c r="I345" i="40"/>
  <c r="I346" i="40"/>
  <c r="I347" i="40"/>
  <c r="I348" i="40"/>
  <c r="I349" i="40"/>
  <c r="I350" i="40"/>
  <c r="I351" i="40"/>
  <c r="I352" i="40"/>
  <c r="I353" i="40"/>
  <c r="I354" i="40"/>
  <c r="I355" i="40"/>
  <c r="I356" i="40"/>
  <c r="I357" i="40"/>
  <c r="I358" i="40"/>
  <c r="I359" i="40"/>
  <c r="I360" i="40"/>
  <c r="I361" i="40"/>
  <c r="I362" i="40"/>
  <c r="I363" i="40"/>
  <c r="I364" i="40"/>
  <c r="I365" i="40"/>
  <c r="I366" i="40"/>
  <c r="I367" i="40"/>
  <c r="I368" i="40"/>
  <c r="I369" i="40"/>
  <c r="I370" i="40"/>
  <c r="I371" i="40"/>
  <c r="I372" i="40"/>
  <c r="I373" i="40"/>
  <c r="I374" i="40"/>
  <c r="I375" i="40"/>
  <c r="I376" i="40"/>
  <c r="I377" i="40"/>
  <c r="I378" i="40"/>
  <c r="I379" i="40"/>
  <c r="I380" i="40"/>
  <c r="I381" i="40"/>
  <c r="I382" i="40"/>
  <c r="I383" i="40"/>
  <c r="I384" i="40"/>
  <c r="I385" i="40"/>
  <c r="I386" i="40"/>
  <c r="I387" i="40"/>
  <c r="I388" i="40"/>
  <c r="I389" i="40"/>
  <c r="I390" i="40"/>
  <c r="I391" i="40"/>
  <c r="I392" i="40"/>
  <c r="I393" i="40"/>
  <c r="I394" i="40"/>
  <c r="I395" i="40"/>
  <c r="I396" i="40"/>
  <c r="I397" i="40"/>
  <c r="I398" i="40"/>
  <c r="I399" i="40"/>
  <c r="I400" i="40"/>
  <c r="I401" i="40"/>
  <c r="I402" i="40"/>
  <c r="I403" i="40"/>
  <c r="I404" i="40"/>
  <c r="I405" i="40"/>
  <c r="I406" i="40"/>
  <c r="I407" i="40"/>
  <c r="I408" i="40"/>
  <c r="I409" i="40"/>
  <c r="I410" i="40"/>
  <c r="I411" i="40"/>
  <c r="I412" i="40"/>
  <c r="I413" i="40"/>
  <c r="I414" i="40"/>
  <c r="I415" i="40"/>
  <c r="I416" i="40"/>
  <c r="I417" i="40"/>
  <c r="I418" i="40"/>
  <c r="I419" i="40"/>
  <c r="I420" i="40"/>
  <c r="I421" i="40"/>
  <c r="I422" i="40"/>
  <c r="I423" i="40"/>
  <c r="I424" i="40"/>
  <c r="I425" i="40"/>
  <c r="I426" i="40"/>
  <c r="I427" i="40"/>
  <c r="I428" i="40"/>
  <c r="I429" i="40"/>
  <c r="I430" i="40"/>
  <c r="I431" i="40"/>
  <c r="I432" i="40"/>
  <c r="I433" i="40"/>
  <c r="I434" i="40"/>
  <c r="I435" i="40"/>
  <c r="I436" i="40"/>
  <c r="I437" i="40"/>
  <c r="I438" i="40"/>
  <c r="I439" i="40"/>
  <c r="I440" i="40"/>
  <c r="I441" i="40"/>
  <c r="I442" i="40"/>
  <c r="I443" i="40"/>
  <c r="I444" i="40"/>
  <c r="I445" i="40"/>
  <c r="I446" i="40"/>
  <c r="I447" i="40"/>
  <c r="I448" i="40"/>
  <c r="I449" i="40"/>
  <c r="I450" i="40"/>
  <c r="I451" i="40"/>
  <c r="I452" i="40"/>
  <c r="I453" i="40"/>
  <c r="I454" i="40"/>
  <c r="I455" i="40"/>
  <c r="I456" i="40"/>
  <c r="I457" i="40"/>
  <c r="I458" i="40"/>
  <c r="I459" i="40"/>
  <c r="I460" i="40"/>
  <c r="I461" i="40"/>
  <c r="I462" i="40"/>
  <c r="I463" i="40"/>
  <c r="I464" i="40"/>
  <c r="I465" i="40"/>
  <c r="I466" i="40"/>
  <c r="I467" i="40"/>
  <c r="I468" i="40"/>
  <c r="I469" i="40"/>
  <c r="I470" i="40"/>
  <c r="I471" i="40"/>
  <c r="I472" i="40"/>
  <c r="I473" i="40"/>
  <c r="I474" i="40"/>
  <c r="I475" i="40"/>
  <c r="I476" i="40"/>
  <c r="I477" i="40"/>
  <c r="I478" i="40"/>
  <c r="I479" i="40"/>
  <c r="I480" i="40"/>
  <c r="I481" i="40"/>
  <c r="I482" i="40"/>
  <c r="I483" i="40"/>
  <c r="I484" i="40"/>
  <c r="I485" i="40"/>
  <c r="I486" i="40"/>
  <c r="I487" i="40"/>
  <c r="I488" i="40"/>
  <c r="I489" i="40"/>
  <c r="I490" i="40"/>
  <c r="I491" i="40"/>
  <c r="I492" i="40"/>
  <c r="I493" i="40"/>
  <c r="I494" i="40"/>
  <c r="I495" i="40"/>
  <c r="I496" i="40"/>
  <c r="I497" i="40"/>
  <c r="I498" i="40"/>
  <c r="I499" i="40"/>
  <c r="I500" i="40"/>
  <c r="I501" i="40"/>
  <c r="I502" i="40"/>
  <c r="I503" i="40"/>
  <c r="I504" i="40"/>
  <c r="I505" i="40"/>
  <c r="I506" i="40"/>
  <c r="I507" i="40"/>
  <c r="I508" i="40"/>
  <c r="I509" i="40"/>
  <c r="I510" i="40"/>
  <c r="I511" i="40"/>
  <c r="I512" i="40"/>
  <c r="I513" i="40"/>
  <c r="I514" i="40"/>
  <c r="I515" i="40"/>
  <c r="I516" i="40"/>
  <c r="I517" i="40"/>
  <c r="I518" i="40"/>
  <c r="I519" i="40"/>
  <c r="I520" i="40"/>
  <c r="I521" i="40"/>
  <c r="I522" i="40"/>
  <c r="I523" i="40"/>
  <c r="I524" i="40"/>
  <c r="I525" i="40"/>
  <c r="I526" i="40"/>
  <c r="I527" i="40"/>
  <c r="I528" i="40"/>
  <c r="I529" i="40"/>
  <c r="I530" i="40"/>
  <c r="I531" i="40"/>
  <c r="I532" i="40"/>
  <c r="I533" i="40"/>
  <c r="I534" i="40"/>
  <c r="I535" i="40"/>
  <c r="I536" i="40"/>
  <c r="I537" i="40"/>
  <c r="I538" i="40"/>
  <c r="I539" i="40"/>
  <c r="I540" i="40"/>
  <c r="I541" i="40"/>
  <c r="I542" i="40"/>
  <c r="I543" i="40"/>
  <c r="I544" i="40"/>
  <c r="I545" i="40"/>
  <c r="I546" i="40"/>
  <c r="I547" i="40"/>
  <c r="I548" i="40"/>
  <c r="I549" i="40"/>
  <c r="I550" i="40"/>
  <c r="I551" i="40"/>
  <c r="I552" i="40"/>
  <c r="I553" i="40"/>
  <c r="I554" i="40"/>
  <c r="I555" i="40"/>
  <c r="I556" i="40"/>
  <c r="I557" i="40"/>
  <c r="I558" i="40"/>
  <c r="I559" i="40"/>
  <c r="I560" i="40"/>
  <c r="I561" i="40"/>
  <c r="I562" i="40"/>
  <c r="I563" i="40"/>
  <c r="I564" i="40"/>
  <c r="I565" i="40"/>
  <c r="I566" i="40"/>
  <c r="I567" i="40"/>
  <c r="I568" i="40"/>
  <c r="I569" i="40"/>
  <c r="I570" i="40"/>
  <c r="I571" i="40"/>
  <c r="I572" i="40"/>
  <c r="I573" i="40"/>
  <c r="I574" i="40"/>
  <c r="I575" i="40"/>
  <c r="I576" i="40"/>
  <c r="I577" i="40"/>
  <c r="I578" i="40"/>
  <c r="I579" i="40"/>
  <c r="I580" i="40"/>
  <c r="I581" i="40"/>
  <c r="I582" i="40"/>
  <c r="I583" i="40"/>
  <c r="I584" i="40"/>
  <c r="I585" i="40"/>
  <c r="I586" i="40"/>
  <c r="I587" i="40"/>
  <c r="I588" i="40"/>
  <c r="I589" i="40"/>
  <c r="I590" i="40"/>
  <c r="I591" i="40"/>
  <c r="I592" i="40"/>
  <c r="I593" i="40"/>
  <c r="I594" i="40"/>
  <c r="I595" i="40"/>
  <c r="I596" i="40"/>
  <c r="I597" i="40"/>
  <c r="I598" i="40"/>
  <c r="I599" i="40"/>
  <c r="I600" i="40"/>
  <c r="I601" i="40"/>
  <c r="I602" i="40"/>
  <c r="I603" i="40"/>
  <c r="I604" i="40"/>
  <c r="I605" i="40"/>
  <c r="I606" i="40"/>
  <c r="I607" i="40"/>
  <c r="I608" i="40"/>
  <c r="I609" i="40"/>
  <c r="I610" i="40"/>
  <c r="I611" i="40"/>
  <c r="I612" i="40"/>
  <c r="I613" i="40"/>
  <c r="I614" i="40"/>
  <c r="I615" i="40"/>
  <c r="I616" i="40"/>
  <c r="I617" i="40"/>
  <c r="I618" i="40"/>
  <c r="I619" i="40"/>
  <c r="I620" i="40"/>
  <c r="I621" i="40"/>
  <c r="I622" i="40"/>
  <c r="I623" i="40"/>
  <c r="I624" i="40"/>
  <c r="I625" i="40"/>
  <c r="I626" i="40"/>
  <c r="I627" i="40"/>
  <c r="I628" i="40"/>
  <c r="I629" i="40"/>
  <c r="I630" i="40"/>
  <c r="I631" i="40"/>
  <c r="I632" i="40"/>
  <c r="I633" i="40"/>
  <c r="I634" i="40"/>
  <c r="I635" i="40"/>
  <c r="I636" i="40"/>
  <c r="I637" i="40"/>
  <c r="I638" i="40"/>
  <c r="I639" i="40"/>
  <c r="I640" i="40"/>
  <c r="I641" i="40"/>
  <c r="I642" i="40"/>
  <c r="I643" i="40"/>
  <c r="I644" i="40"/>
  <c r="I645" i="40"/>
  <c r="I646" i="40"/>
  <c r="I647" i="40"/>
  <c r="I648" i="40"/>
  <c r="I649" i="40"/>
  <c r="I650" i="40"/>
  <c r="I651" i="40"/>
  <c r="I652" i="40"/>
  <c r="I653" i="40"/>
  <c r="I654" i="40"/>
  <c r="I655" i="40"/>
  <c r="I656" i="40"/>
  <c r="I657" i="40"/>
  <c r="I658" i="40"/>
  <c r="I659" i="40"/>
  <c r="I660" i="40"/>
  <c r="I661" i="40"/>
  <c r="I662" i="40"/>
  <c r="I663" i="40"/>
  <c r="I664" i="40"/>
  <c r="I665" i="40"/>
  <c r="I666" i="40"/>
  <c r="I667" i="40"/>
  <c r="I668" i="40"/>
  <c r="I669" i="40"/>
  <c r="I670" i="40"/>
  <c r="I671" i="40"/>
  <c r="I672" i="40"/>
  <c r="I673" i="40"/>
  <c r="I674" i="40"/>
  <c r="I675" i="40"/>
  <c r="I676" i="40"/>
  <c r="I677" i="40"/>
  <c r="I678" i="40"/>
  <c r="I679" i="40"/>
  <c r="I680" i="40"/>
  <c r="I681" i="40"/>
  <c r="I682" i="40"/>
  <c r="I683" i="40"/>
  <c r="I684" i="40"/>
  <c r="I685" i="40"/>
  <c r="I686" i="40"/>
  <c r="I687" i="40"/>
  <c r="I688" i="40"/>
  <c r="I689" i="40"/>
  <c r="I690" i="40"/>
  <c r="I691" i="40"/>
  <c r="I692" i="40"/>
  <c r="I693" i="40"/>
  <c r="I694" i="40"/>
  <c r="I695" i="40"/>
  <c r="I696" i="40"/>
  <c r="I697" i="40"/>
  <c r="I698" i="40"/>
  <c r="I699" i="40"/>
  <c r="I700" i="40"/>
  <c r="I701" i="40"/>
  <c r="I702" i="40"/>
  <c r="I703" i="40"/>
  <c r="I704" i="40"/>
  <c r="I705" i="40"/>
  <c r="I706" i="40"/>
  <c r="I707" i="40"/>
  <c r="I708" i="40"/>
  <c r="I709" i="40"/>
  <c r="I710" i="40"/>
  <c r="I711" i="40"/>
  <c r="I712" i="40"/>
  <c r="I713" i="40"/>
  <c r="I714" i="40"/>
  <c r="I715" i="40"/>
  <c r="I716" i="40"/>
  <c r="I717" i="40"/>
  <c r="I718" i="40"/>
  <c r="I719" i="40"/>
  <c r="I720" i="40"/>
  <c r="I721" i="40"/>
  <c r="I722" i="40"/>
  <c r="I723" i="40"/>
  <c r="I724" i="40"/>
  <c r="I725" i="40"/>
  <c r="I726" i="40"/>
  <c r="I727" i="40"/>
  <c r="I728" i="40"/>
  <c r="I729" i="40"/>
  <c r="I730" i="40"/>
  <c r="I731" i="40"/>
  <c r="I732" i="40"/>
  <c r="I733" i="40"/>
  <c r="I734" i="40"/>
  <c r="I735" i="40"/>
  <c r="I736" i="40"/>
  <c r="I737" i="40"/>
  <c r="I738" i="40"/>
  <c r="I739" i="40"/>
  <c r="I740" i="40"/>
  <c r="I741" i="40"/>
  <c r="I742" i="40"/>
  <c r="I743" i="40"/>
  <c r="I744" i="40"/>
  <c r="I745" i="40"/>
  <c r="I746" i="40"/>
  <c r="I747" i="40"/>
  <c r="I748" i="40"/>
  <c r="I749" i="40"/>
  <c r="I750" i="40"/>
  <c r="I751" i="40"/>
  <c r="I752" i="40"/>
  <c r="I753" i="40"/>
  <c r="I754" i="40"/>
  <c r="I755" i="40"/>
  <c r="I756" i="40"/>
  <c r="I757" i="40"/>
  <c r="I758" i="40"/>
  <c r="I759" i="40"/>
  <c r="I760" i="40"/>
  <c r="I761" i="40"/>
  <c r="I762" i="40"/>
  <c r="I763" i="40"/>
  <c r="I764" i="40"/>
  <c r="I765" i="40"/>
  <c r="I766" i="40"/>
  <c r="I767" i="40"/>
  <c r="I768" i="40"/>
  <c r="I769" i="40"/>
  <c r="I770" i="40"/>
  <c r="I771" i="40"/>
  <c r="I772" i="40"/>
  <c r="I773" i="40"/>
  <c r="I774" i="40"/>
  <c r="I775" i="40"/>
  <c r="I776" i="40"/>
  <c r="I777" i="40"/>
  <c r="I778" i="40"/>
  <c r="I779" i="40"/>
  <c r="I780" i="40"/>
  <c r="I781" i="40"/>
  <c r="I782" i="40"/>
  <c r="I783" i="40"/>
  <c r="I784" i="40"/>
  <c r="I785" i="40"/>
  <c r="I786" i="40"/>
  <c r="I787" i="40"/>
  <c r="I788" i="40"/>
  <c r="I789" i="40"/>
  <c r="I790" i="40"/>
  <c r="I791" i="40"/>
  <c r="I792" i="40"/>
  <c r="I793" i="40"/>
  <c r="I794" i="40"/>
  <c r="I795" i="40"/>
  <c r="I796" i="40"/>
  <c r="I797" i="40"/>
  <c r="I798" i="40"/>
  <c r="I799" i="40"/>
  <c r="I800" i="40"/>
  <c r="I801" i="40"/>
  <c r="I802" i="40"/>
  <c r="I803" i="40"/>
  <c r="I804" i="40"/>
  <c r="I805" i="40"/>
  <c r="I806" i="40"/>
  <c r="I807" i="40"/>
  <c r="I808" i="40"/>
  <c r="I809" i="40"/>
  <c r="I810" i="40"/>
  <c r="I811" i="40"/>
  <c r="I812" i="40"/>
  <c r="I813" i="40"/>
  <c r="I814" i="40"/>
  <c r="I815" i="40"/>
  <c r="I816" i="40"/>
  <c r="I817" i="40"/>
  <c r="I818" i="40"/>
  <c r="I819" i="40"/>
  <c r="I820" i="40"/>
  <c r="I821" i="40"/>
  <c r="I822" i="40"/>
  <c r="I823" i="40"/>
  <c r="I824" i="40"/>
  <c r="I825" i="40"/>
  <c r="I826" i="40"/>
  <c r="I827" i="40"/>
  <c r="I828" i="40"/>
  <c r="I829" i="40"/>
  <c r="I830" i="40"/>
  <c r="I831" i="40"/>
  <c r="I832" i="40"/>
  <c r="I833" i="40"/>
  <c r="I834" i="40"/>
  <c r="I835" i="40"/>
  <c r="I836" i="40"/>
  <c r="I837" i="40"/>
  <c r="I838" i="40"/>
  <c r="I839" i="40"/>
  <c r="I840" i="40"/>
  <c r="I841" i="40"/>
  <c r="I842" i="40"/>
  <c r="I843" i="40"/>
  <c r="I844" i="40"/>
  <c r="I845" i="40"/>
  <c r="I846" i="40"/>
  <c r="I847" i="40"/>
  <c r="I848" i="40"/>
  <c r="I849" i="40"/>
  <c r="I850" i="40"/>
  <c r="I851" i="40"/>
  <c r="I852" i="40"/>
  <c r="I853" i="40"/>
  <c r="I854" i="40"/>
  <c r="I855" i="40"/>
  <c r="I856" i="40"/>
  <c r="I857" i="40"/>
  <c r="I858" i="40"/>
  <c r="I859" i="40"/>
  <c r="I860" i="40"/>
  <c r="I861" i="40"/>
  <c r="I862" i="40"/>
  <c r="I863" i="40"/>
  <c r="I864" i="40"/>
  <c r="I865" i="40"/>
  <c r="I866" i="40"/>
  <c r="I867" i="40"/>
  <c r="I868" i="40"/>
  <c r="I869" i="40"/>
  <c r="I870" i="40"/>
  <c r="I871" i="40"/>
  <c r="I872" i="40"/>
  <c r="I873" i="40"/>
  <c r="I874" i="40"/>
  <c r="I875" i="40"/>
  <c r="I876" i="40"/>
  <c r="I877" i="40"/>
  <c r="I878" i="40"/>
  <c r="I879" i="40"/>
  <c r="I880" i="40"/>
  <c r="I881" i="40"/>
  <c r="I882" i="40"/>
  <c r="I883" i="40"/>
  <c r="I884" i="40"/>
  <c r="I885" i="40"/>
  <c r="I886" i="40"/>
  <c r="I887" i="40"/>
  <c r="I888" i="40"/>
  <c r="I889" i="40"/>
  <c r="I890" i="40"/>
  <c r="I891" i="40"/>
  <c r="I892" i="40"/>
  <c r="I893" i="40"/>
  <c r="I894" i="40"/>
  <c r="I895" i="40"/>
  <c r="I896" i="40"/>
  <c r="I897" i="40"/>
  <c r="I898" i="40"/>
  <c r="I899" i="40"/>
  <c r="I900" i="40"/>
  <c r="I901" i="40"/>
  <c r="I902" i="40"/>
  <c r="I903" i="40"/>
  <c r="I904" i="40"/>
  <c r="I905" i="40"/>
  <c r="I906" i="40"/>
  <c r="I907" i="40"/>
  <c r="I908" i="40"/>
  <c r="I909" i="40"/>
  <c r="I910" i="40"/>
  <c r="I911" i="40"/>
  <c r="I912" i="40"/>
  <c r="I913" i="40"/>
  <c r="I914" i="40"/>
  <c r="I915" i="40"/>
  <c r="I916" i="40"/>
  <c r="I917" i="40"/>
  <c r="I918" i="40"/>
  <c r="I919" i="40"/>
  <c r="I920" i="40"/>
  <c r="I921" i="40"/>
  <c r="I922" i="40"/>
  <c r="I923" i="40"/>
  <c r="I924" i="40"/>
  <c r="I925" i="40"/>
  <c r="I926" i="40"/>
  <c r="I927" i="40"/>
  <c r="I928" i="40"/>
  <c r="I929" i="40"/>
  <c r="I930" i="40"/>
  <c r="I931" i="40"/>
  <c r="I932" i="40"/>
  <c r="I933" i="40"/>
  <c r="I934" i="40"/>
  <c r="I935" i="40"/>
  <c r="I936" i="40"/>
  <c r="I937" i="40"/>
  <c r="I938" i="40"/>
  <c r="I939" i="40"/>
  <c r="I940" i="40"/>
  <c r="I941" i="40"/>
  <c r="I942" i="40"/>
  <c r="I943" i="40"/>
  <c r="I944" i="40"/>
  <c r="I945" i="40"/>
  <c r="I946" i="40"/>
  <c r="I947" i="40"/>
  <c r="I948" i="40"/>
  <c r="I949" i="40"/>
  <c r="I950" i="40"/>
  <c r="I951" i="40"/>
  <c r="I952" i="40"/>
  <c r="I953" i="40"/>
  <c r="I954" i="40"/>
  <c r="I955" i="40"/>
  <c r="I956" i="40"/>
  <c r="I957" i="40"/>
  <c r="I958" i="40"/>
  <c r="I959" i="40"/>
  <c r="I960" i="40"/>
  <c r="I961" i="40"/>
  <c r="I962" i="40"/>
  <c r="I963" i="40"/>
  <c r="I964" i="40"/>
  <c r="I965" i="40"/>
  <c r="I966" i="40"/>
  <c r="I967" i="40"/>
  <c r="I968" i="40"/>
  <c r="I969" i="40"/>
  <c r="I970" i="40"/>
  <c r="I971" i="40"/>
  <c r="I972" i="40"/>
  <c r="I973" i="40"/>
  <c r="I974" i="40"/>
  <c r="I975" i="40"/>
  <c r="I976" i="40"/>
  <c r="I977" i="40"/>
  <c r="I978" i="40"/>
  <c r="I979" i="40"/>
  <c r="I980" i="40"/>
  <c r="I981" i="40"/>
  <c r="I982" i="40"/>
  <c r="I983" i="40"/>
  <c r="I984" i="40"/>
  <c r="I985" i="40"/>
  <c r="I986" i="40"/>
  <c r="I987" i="40"/>
  <c r="I988" i="40"/>
  <c r="I989" i="40"/>
  <c r="I990" i="40"/>
  <c r="I991" i="40"/>
  <c r="I992" i="40"/>
  <c r="I993" i="40"/>
  <c r="I994" i="40"/>
  <c r="I995" i="40"/>
  <c r="I996" i="40"/>
  <c r="I997" i="40"/>
  <c r="I998" i="40"/>
  <c r="I999" i="40"/>
  <c r="I1000" i="40"/>
  <c r="I1001" i="40"/>
  <c r="I1002" i="40"/>
  <c r="I1003" i="40"/>
  <c r="I1004" i="40"/>
  <c r="I1005" i="40"/>
  <c r="I1006" i="40"/>
  <c r="I1007" i="40"/>
  <c r="I1008" i="40"/>
  <c r="I1009" i="40"/>
  <c r="I1010" i="40"/>
  <c r="I1011" i="40"/>
  <c r="I1012" i="40"/>
  <c r="I1013" i="40"/>
  <c r="I1014" i="40"/>
  <c r="I1015" i="40"/>
  <c r="I1016" i="40"/>
  <c r="I1017" i="40"/>
  <c r="I1018" i="40"/>
  <c r="I1019" i="40"/>
  <c r="I1020" i="40"/>
  <c r="I1021" i="40"/>
  <c r="I1022" i="40"/>
  <c r="I1023" i="40"/>
  <c r="I1024" i="40"/>
  <c r="I1025" i="40"/>
  <c r="I1026" i="40"/>
  <c r="I1027" i="40"/>
  <c r="I1028" i="40"/>
  <c r="I1029" i="40"/>
  <c r="I1030" i="40"/>
  <c r="I1031" i="40"/>
  <c r="I1032" i="40"/>
  <c r="I1033" i="40"/>
  <c r="I1034" i="40"/>
  <c r="I1035" i="40"/>
  <c r="I1036" i="40"/>
  <c r="I1037" i="40"/>
  <c r="I1038" i="40"/>
  <c r="I1039" i="40"/>
  <c r="I1040" i="40"/>
  <c r="I1041" i="40"/>
  <c r="I1042" i="40"/>
  <c r="I1043" i="40"/>
  <c r="I1044" i="40"/>
  <c r="I1045" i="40"/>
  <c r="I1046" i="40"/>
  <c r="I1047" i="40"/>
  <c r="I1048" i="40"/>
  <c r="I1049" i="40"/>
  <c r="I1050" i="40"/>
  <c r="I1051" i="40"/>
  <c r="I1052" i="40"/>
  <c r="I1053" i="40"/>
  <c r="I1054" i="40"/>
  <c r="I1055" i="40"/>
  <c r="I1056" i="40"/>
  <c r="I1057" i="40"/>
  <c r="I1058" i="40"/>
  <c r="I1059" i="40"/>
  <c r="I1060" i="40"/>
  <c r="I1061" i="40"/>
  <c r="I1062" i="40"/>
  <c r="I1063" i="40"/>
  <c r="I1064" i="40"/>
  <c r="I1065" i="40"/>
  <c r="I1066" i="40"/>
  <c r="I1067" i="40"/>
  <c r="I1068" i="40"/>
  <c r="I1069" i="40"/>
  <c r="I1070" i="40"/>
  <c r="I1071" i="40"/>
  <c r="I1072" i="40"/>
  <c r="I1073" i="40"/>
  <c r="I1074" i="40"/>
  <c r="I1075" i="40"/>
  <c r="I1076" i="40"/>
  <c r="I1077" i="40"/>
  <c r="I1078" i="40"/>
  <c r="I1079" i="40"/>
  <c r="I1080" i="40"/>
  <c r="I1081" i="40"/>
  <c r="I1082" i="40"/>
  <c r="I1083" i="40"/>
  <c r="I1084" i="40"/>
  <c r="I1085" i="40"/>
  <c r="I1086" i="40"/>
  <c r="I1087" i="40"/>
  <c r="I1088" i="40"/>
  <c r="I1089" i="40"/>
  <c r="I1090" i="40"/>
  <c r="I1091" i="40"/>
  <c r="I1092" i="40"/>
  <c r="I1093" i="40"/>
  <c r="I1094" i="40"/>
  <c r="I1095" i="40"/>
  <c r="I1096" i="40"/>
  <c r="I1097" i="40"/>
  <c r="I1098" i="40"/>
  <c r="I1099" i="40"/>
  <c r="I1100" i="40"/>
  <c r="I1101" i="40"/>
  <c r="I1102" i="40"/>
  <c r="I1103" i="40"/>
  <c r="I1104" i="40"/>
  <c r="I1105" i="40"/>
  <c r="I1106" i="40"/>
  <c r="I1107" i="40"/>
  <c r="I1108" i="40"/>
  <c r="I1109" i="40"/>
  <c r="I1110" i="40"/>
  <c r="I1111" i="40"/>
  <c r="I1112" i="40"/>
  <c r="I1113" i="40"/>
  <c r="I1114" i="40"/>
  <c r="I1115" i="40"/>
  <c r="I1116" i="40"/>
  <c r="I1117" i="40"/>
  <c r="I1118" i="40"/>
  <c r="I1119" i="40"/>
  <c r="I1120" i="40"/>
  <c r="I1121" i="40"/>
  <c r="I1122" i="40"/>
  <c r="I1123" i="40"/>
  <c r="I1124" i="40"/>
  <c r="I1125" i="40"/>
  <c r="I1126" i="40"/>
  <c r="I1127" i="40"/>
  <c r="I1128" i="40"/>
  <c r="I1129" i="40"/>
  <c r="I1130" i="40"/>
  <c r="I1131" i="40"/>
  <c r="I1132" i="40"/>
  <c r="I1133" i="40"/>
  <c r="I1134" i="40"/>
  <c r="I1135" i="40"/>
  <c r="I1136" i="40"/>
  <c r="I1137" i="40"/>
  <c r="I1138" i="40"/>
  <c r="I1139" i="40"/>
  <c r="I1140" i="40"/>
  <c r="I1141" i="40"/>
  <c r="I1142" i="40"/>
  <c r="I1143" i="40"/>
  <c r="I1144" i="40"/>
  <c r="I1145" i="40"/>
  <c r="I1146" i="40"/>
  <c r="I1147" i="40"/>
  <c r="I1148" i="40"/>
  <c r="I1149" i="40"/>
  <c r="I1150" i="40"/>
  <c r="I1151" i="40"/>
  <c r="I1152" i="40"/>
  <c r="I1153" i="40"/>
  <c r="I1154" i="40"/>
  <c r="I1155" i="40"/>
  <c r="I1156" i="40"/>
  <c r="I1157" i="40"/>
  <c r="I1158" i="40"/>
  <c r="I1159" i="40"/>
  <c r="I1160" i="40"/>
  <c r="I1161" i="40"/>
  <c r="I1162" i="40"/>
  <c r="I1163" i="40"/>
  <c r="I1164" i="40"/>
  <c r="I1165" i="40"/>
  <c r="I1166" i="40"/>
  <c r="I1167" i="40"/>
  <c r="I1168" i="40"/>
  <c r="I1169" i="40"/>
  <c r="I1170" i="40"/>
  <c r="I1171" i="40"/>
  <c r="I1172" i="40"/>
  <c r="I1173" i="40"/>
  <c r="I1174" i="40"/>
  <c r="I1175" i="40"/>
  <c r="I1176" i="40"/>
  <c r="I1177" i="40"/>
  <c r="I1178" i="40"/>
  <c r="I1179" i="40"/>
  <c r="I1180" i="40"/>
  <c r="I1181" i="40"/>
  <c r="I1182" i="40"/>
  <c r="I1183" i="40"/>
  <c r="I1184" i="40"/>
  <c r="I1185" i="40"/>
  <c r="I1186" i="40"/>
  <c r="I1187" i="40"/>
  <c r="I1188" i="40"/>
  <c r="I1189" i="40"/>
  <c r="I1190" i="40"/>
  <c r="I1191" i="40"/>
  <c r="I1192" i="40"/>
  <c r="I1193" i="40"/>
  <c r="I1194" i="40"/>
  <c r="I1195" i="40"/>
  <c r="I1196" i="40"/>
  <c r="I1197" i="40"/>
  <c r="I1198" i="40"/>
  <c r="I1199" i="40"/>
  <c r="I1200" i="40"/>
  <c r="I1201" i="40"/>
  <c r="I1202" i="40"/>
  <c r="I1203" i="40"/>
  <c r="I1204" i="40"/>
  <c r="I1205" i="40"/>
  <c r="I1206" i="40"/>
  <c r="I1207" i="40"/>
  <c r="I1208" i="40"/>
  <c r="I1209" i="40"/>
  <c r="I1210" i="40"/>
  <c r="I1211" i="40"/>
  <c r="I1212" i="40"/>
  <c r="I1213" i="40"/>
  <c r="I1214" i="40"/>
  <c r="I1215" i="40"/>
  <c r="I1216" i="40"/>
  <c r="I1217" i="40"/>
  <c r="I1218" i="40"/>
  <c r="I1219" i="40"/>
  <c r="I1220" i="40"/>
  <c r="I1221" i="40"/>
  <c r="I1222" i="40"/>
  <c r="I1223" i="40"/>
  <c r="I1224" i="40"/>
  <c r="I1225" i="40"/>
  <c r="I1226" i="40"/>
  <c r="I1227" i="40"/>
  <c r="I1228" i="40"/>
  <c r="I1229" i="40"/>
  <c r="I1230" i="40"/>
  <c r="I1231" i="40"/>
  <c r="I1232" i="40"/>
  <c r="I1233" i="40"/>
  <c r="I1234" i="40"/>
  <c r="I1235" i="40"/>
  <c r="I1236" i="40"/>
  <c r="I1237" i="40"/>
  <c r="I1238" i="40"/>
  <c r="I1239" i="40"/>
  <c r="I1240" i="40"/>
  <c r="I1241" i="40"/>
  <c r="I1242" i="40"/>
  <c r="I1243" i="40"/>
  <c r="I1244" i="40"/>
  <c r="I1245" i="40"/>
  <c r="I1246" i="40"/>
  <c r="I1247" i="40"/>
  <c r="I1248" i="40"/>
  <c r="I1249" i="40"/>
  <c r="I1250" i="40"/>
  <c r="I1251" i="40"/>
  <c r="I1252" i="40"/>
  <c r="I1253" i="40"/>
  <c r="I1254" i="40"/>
  <c r="I1255" i="40"/>
  <c r="I1256" i="40"/>
  <c r="I1257" i="40"/>
  <c r="I1258" i="40"/>
  <c r="I1259" i="40"/>
  <c r="I1260" i="40"/>
  <c r="I1261" i="40"/>
  <c r="I1262" i="40"/>
  <c r="I1263" i="40"/>
  <c r="I1264" i="40"/>
  <c r="I1265" i="40"/>
  <c r="I1266" i="40"/>
  <c r="I1267" i="40"/>
  <c r="I1268" i="40"/>
  <c r="I1269" i="40"/>
  <c r="I1270" i="40"/>
  <c r="I1271" i="40"/>
  <c r="I1272" i="40"/>
  <c r="I1273" i="40"/>
  <c r="I1274" i="40"/>
  <c r="I1275" i="40"/>
  <c r="I1276" i="40"/>
  <c r="I1277" i="40"/>
  <c r="I1278" i="40"/>
  <c r="I1279" i="40"/>
  <c r="I1280" i="40"/>
  <c r="I1281" i="40"/>
  <c r="I1282" i="40"/>
  <c r="I1283" i="40"/>
  <c r="I1284" i="40"/>
  <c r="I1285" i="40"/>
  <c r="I1286" i="40"/>
  <c r="I1287" i="40"/>
  <c r="I1288" i="40"/>
  <c r="I1289" i="40"/>
  <c r="I1290" i="40"/>
  <c r="I1291" i="40"/>
  <c r="I1292" i="40"/>
  <c r="I1293" i="40"/>
  <c r="I1294" i="40"/>
  <c r="I1295" i="40"/>
  <c r="I1296" i="40"/>
  <c r="I1297" i="40"/>
  <c r="I1298" i="40"/>
  <c r="I1299" i="40"/>
  <c r="I1300" i="40"/>
  <c r="I1301" i="40"/>
  <c r="I1302" i="40"/>
  <c r="I1303" i="40"/>
  <c r="I1304" i="40"/>
  <c r="I1305" i="40"/>
  <c r="I1306" i="40"/>
  <c r="I1307" i="40"/>
  <c r="I1308" i="40"/>
  <c r="I1309" i="40"/>
  <c r="I1310" i="40"/>
  <c r="I1311" i="40"/>
  <c r="I1312" i="40"/>
  <c r="I1313" i="40"/>
  <c r="I1314" i="40"/>
  <c r="I1315" i="40"/>
  <c r="I1316" i="40"/>
  <c r="I1317" i="40"/>
  <c r="I1318" i="40"/>
  <c r="I1319" i="40"/>
  <c r="I1320" i="40"/>
  <c r="I1321" i="40"/>
  <c r="I1322" i="40"/>
  <c r="I1323" i="40"/>
  <c r="I1324" i="40"/>
  <c r="I1325" i="40"/>
  <c r="I1326" i="40"/>
  <c r="I1327" i="40"/>
  <c r="I1328" i="40"/>
  <c r="I1329" i="40"/>
  <c r="I1330" i="40"/>
  <c r="I1331" i="40"/>
  <c r="I1332" i="40"/>
  <c r="I1333" i="40"/>
  <c r="I1334" i="40"/>
  <c r="I1335" i="40"/>
  <c r="I1336" i="40"/>
  <c r="I1337" i="40"/>
  <c r="I1338" i="40"/>
  <c r="I1339" i="40"/>
  <c r="I1340" i="40"/>
  <c r="I1341" i="40"/>
  <c r="I1342" i="40"/>
  <c r="I1343" i="40"/>
  <c r="I1344" i="40"/>
  <c r="I1345" i="40"/>
  <c r="I1346" i="40"/>
  <c r="I1347" i="40"/>
  <c r="I1348" i="40"/>
  <c r="I1349" i="40"/>
  <c r="I1350" i="40"/>
  <c r="I1351" i="40"/>
  <c r="I1352" i="40"/>
  <c r="I1353" i="40"/>
  <c r="I1354" i="40"/>
  <c r="I1355" i="40"/>
  <c r="I1356" i="40"/>
  <c r="I1357" i="40"/>
  <c r="I1358" i="40"/>
  <c r="I1359" i="40"/>
  <c r="I1360" i="40"/>
  <c r="I1361" i="40"/>
  <c r="I1362" i="40"/>
  <c r="I1363" i="40"/>
  <c r="I1364" i="40"/>
  <c r="I1365" i="40"/>
  <c r="I1366" i="40"/>
  <c r="I1367" i="40"/>
  <c r="I1368" i="40"/>
  <c r="I1369" i="40"/>
  <c r="I1370" i="40"/>
  <c r="I1371" i="40"/>
  <c r="I1372" i="40"/>
  <c r="I1373" i="40"/>
  <c r="I1374" i="40"/>
  <c r="I1375" i="40"/>
  <c r="I1376" i="40"/>
  <c r="I1377" i="40"/>
  <c r="I1378" i="40"/>
  <c r="I1379" i="40"/>
  <c r="I1380" i="40"/>
  <c r="I1381" i="40"/>
  <c r="I1382" i="40"/>
  <c r="I1383" i="40"/>
  <c r="I1384" i="40"/>
  <c r="I1385" i="40"/>
  <c r="I1386" i="40"/>
  <c r="I1387" i="40"/>
  <c r="I1388" i="40"/>
  <c r="I1389" i="40"/>
  <c r="I1390" i="40"/>
  <c r="I1391" i="40"/>
  <c r="I1392" i="40"/>
  <c r="I1393" i="40"/>
  <c r="I1394" i="40"/>
  <c r="I1395" i="40"/>
  <c r="I1396" i="40"/>
  <c r="I1397" i="40"/>
  <c r="I1398" i="40"/>
  <c r="I1399" i="40"/>
  <c r="I1400" i="40"/>
  <c r="I1401" i="40"/>
  <c r="I1402" i="40"/>
  <c r="I1403" i="40"/>
  <c r="I1404" i="40"/>
  <c r="I1405" i="40"/>
  <c r="I1406" i="40"/>
  <c r="I1407" i="40"/>
  <c r="I1408" i="40"/>
  <c r="I1409" i="40"/>
  <c r="I1410" i="40"/>
  <c r="I1411" i="40"/>
  <c r="I1412" i="40"/>
  <c r="I1413" i="40"/>
  <c r="I1414" i="40"/>
  <c r="I1415" i="40"/>
  <c r="I1416" i="40"/>
  <c r="I1417" i="40"/>
  <c r="I1418" i="40"/>
  <c r="I1419" i="40"/>
  <c r="I1420" i="40"/>
  <c r="I1421" i="40"/>
  <c r="I1422" i="40"/>
  <c r="I1423" i="40"/>
  <c r="I1424" i="40"/>
  <c r="I1425" i="40"/>
  <c r="I1426" i="40"/>
  <c r="I1427" i="40"/>
  <c r="I1428" i="40"/>
  <c r="I1429" i="40"/>
  <c r="I1430" i="40"/>
  <c r="I1431" i="40"/>
  <c r="I1432" i="40"/>
  <c r="I1433" i="40"/>
  <c r="I1434" i="40"/>
  <c r="I1435" i="40"/>
  <c r="I1436" i="40"/>
  <c r="I1437" i="40"/>
  <c r="I1438" i="40"/>
  <c r="I1439" i="40"/>
  <c r="I1440" i="40"/>
  <c r="I1441" i="40"/>
  <c r="I1442" i="40"/>
  <c r="I1443" i="40"/>
  <c r="I1444" i="40"/>
  <c r="I1445" i="40"/>
  <c r="I1446" i="40"/>
  <c r="I1447" i="40"/>
  <c r="I1448" i="40"/>
  <c r="I1449" i="40"/>
  <c r="I1450" i="40"/>
  <c r="I1451" i="40"/>
  <c r="I1452" i="40"/>
  <c r="I1453" i="40"/>
  <c r="I1454" i="40"/>
  <c r="I1455" i="40"/>
  <c r="I1456" i="40"/>
  <c r="I1457" i="40"/>
  <c r="I1458" i="40"/>
  <c r="I1459" i="40"/>
  <c r="I1460" i="40"/>
  <c r="I1461" i="40"/>
  <c r="I1462" i="40"/>
  <c r="I1463" i="40"/>
  <c r="I1464" i="40"/>
  <c r="I1465" i="40"/>
  <c r="I1466" i="40"/>
  <c r="I1467" i="40"/>
  <c r="I1468" i="40"/>
  <c r="I1469" i="40"/>
  <c r="I1470" i="40"/>
  <c r="I1471" i="40"/>
  <c r="I1472" i="40"/>
  <c r="I1473" i="40"/>
  <c r="I1474" i="40"/>
  <c r="I1475" i="40"/>
  <c r="I1476" i="40"/>
  <c r="I1477" i="40"/>
  <c r="I1478" i="40"/>
  <c r="I1479" i="40"/>
  <c r="I1480" i="40"/>
  <c r="I1481" i="40"/>
  <c r="I1482" i="40"/>
  <c r="I1483" i="40"/>
  <c r="I1484" i="40"/>
  <c r="I1485" i="40"/>
  <c r="I1486" i="40"/>
  <c r="I1487" i="40"/>
  <c r="I1488" i="40"/>
  <c r="I1489" i="40"/>
  <c r="I1490" i="40"/>
  <c r="I1491" i="40"/>
  <c r="I1492" i="40"/>
  <c r="I1493" i="40"/>
  <c r="I1494" i="40"/>
  <c r="I1495" i="40"/>
  <c r="I1496" i="40"/>
  <c r="I1497" i="40"/>
  <c r="I1498" i="40"/>
  <c r="I1499" i="40"/>
  <c r="I1500" i="40"/>
  <c r="I1501" i="40"/>
  <c r="I1502" i="40"/>
  <c r="I1503" i="40"/>
  <c r="I1504" i="40"/>
  <c r="I1505" i="40"/>
  <c r="I1506" i="40"/>
  <c r="I1507" i="40"/>
  <c r="I1508" i="40"/>
  <c r="I1509" i="40"/>
  <c r="I1510" i="40"/>
  <c r="I1511" i="40"/>
  <c r="I1512" i="40"/>
  <c r="I1513" i="40"/>
  <c r="I1514" i="40"/>
  <c r="I1515" i="40"/>
  <c r="I1516" i="40"/>
  <c r="I1517" i="40"/>
  <c r="I1518" i="40"/>
  <c r="I1519" i="40"/>
  <c r="I1520" i="40"/>
  <c r="I1521" i="40"/>
  <c r="I1522" i="40"/>
  <c r="I1523" i="40"/>
  <c r="I1524" i="40"/>
  <c r="I1525" i="40"/>
  <c r="I1526" i="40"/>
  <c r="I1527" i="40"/>
  <c r="I1528" i="40"/>
  <c r="I1529" i="40"/>
  <c r="I1530" i="40"/>
  <c r="I1531" i="40"/>
  <c r="I1532" i="40"/>
  <c r="I1533" i="40"/>
  <c r="I1534" i="40"/>
  <c r="I1535" i="40"/>
  <c r="I1536" i="40"/>
  <c r="I1537" i="40"/>
  <c r="I1538" i="40"/>
  <c r="I1539" i="40"/>
  <c r="I1540" i="40"/>
  <c r="I1541" i="40"/>
  <c r="I1542" i="40"/>
  <c r="I1543" i="40"/>
  <c r="I1544" i="40"/>
  <c r="I1545" i="40"/>
  <c r="I1546" i="40"/>
  <c r="I1547" i="40"/>
  <c r="I1548" i="40"/>
  <c r="I1549" i="40"/>
  <c r="I1550" i="40"/>
  <c r="I1551" i="40"/>
  <c r="I1552" i="40"/>
  <c r="I1553" i="40"/>
  <c r="I1554" i="40"/>
  <c r="I1555" i="40"/>
  <c r="I1556" i="40"/>
  <c r="I1557" i="40"/>
  <c r="I1558" i="40"/>
  <c r="I1559" i="40"/>
  <c r="I1560" i="40"/>
  <c r="I1561" i="40"/>
  <c r="I1562" i="40"/>
  <c r="I1563" i="40"/>
  <c r="I1564" i="40"/>
  <c r="I1565" i="40"/>
  <c r="I1566" i="40"/>
  <c r="I1567" i="40"/>
  <c r="I1568" i="40"/>
  <c r="I1569" i="40"/>
  <c r="I1570" i="40"/>
  <c r="I1571" i="40"/>
  <c r="I1572" i="40"/>
  <c r="I1573" i="40"/>
  <c r="I1574" i="40"/>
  <c r="I1575" i="40"/>
  <c r="I1576" i="40"/>
  <c r="I1577" i="40"/>
  <c r="I1578" i="40"/>
  <c r="I1579" i="40"/>
  <c r="I1580" i="40"/>
  <c r="I1581" i="40"/>
  <c r="I1582" i="40"/>
  <c r="I1583" i="40"/>
  <c r="I1584" i="40"/>
  <c r="I1585" i="40"/>
  <c r="I1586" i="40"/>
  <c r="I1587" i="40"/>
  <c r="I1588" i="40"/>
  <c r="I1589" i="40"/>
  <c r="I1590" i="40"/>
  <c r="I1591" i="40"/>
  <c r="I1592" i="40"/>
  <c r="I1593" i="40"/>
  <c r="I1594" i="40"/>
  <c r="I1595" i="40"/>
  <c r="I1596" i="40"/>
  <c r="I1597" i="40"/>
  <c r="I1598" i="40"/>
  <c r="I1599" i="40"/>
  <c r="I1600" i="40"/>
  <c r="I1601" i="40"/>
  <c r="I1602" i="40"/>
  <c r="I1603" i="40"/>
  <c r="I1604" i="40"/>
  <c r="I1605" i="40"/>
  <c r="I1606" i="40"/>
  <c r="I1607" i="40"/>
  <c r="I1608" i="40"/>
  <c r="I1609" i="40"/>
  <c r="I1610" i="40"/>
  <c r="I1611" i="40"/>
  <c r="I1612" i="40"/>
  <c r="I1613" i="40"/>
  <c r="I1614" i="40"/>
  <c r="I1615" i="40"/>
  <c r="I1616" i="40"/>
  <c r="I1617" i="40"/>
  <c r="I1618" i="40"/>
  <c r="I1619" i="40"/>
  <c r="I1620" i="40"/>
  <c r="I1621" i="40"/>
  <c r="I1622" i="40"/>
  <c r="I1623" i="40"/>
  <c r="I1624" i="40"/>
  <c r="I1625" i="40"/>
  <c r="I1626" i="40"/>
  <c r="I1627" i="40"/>
  <c r="I1628" i="40"/>
  <c r="I1629" i="40"/>
  <c r="I1630" i="40"/>
  <c r="I1631" i="40"/>
  <c r="I1632" i="40"/>
  <c r="I1633" i="40"/>
  <c r="I1634" i="40"/>
  <c r="I1635" i="40"/>
  <c r="I1636" i="40"/>
  <c r="I1637" i="40"/>
  <c r="I1638" i="40"/>
  <c r="I1639" i="40"/>
  <c r="I1640" i="40"/>
  <c r="I1641" i="40"/>
  <c r="I1642" i="40"/>
  <c r="I1643" i="40"/>
  <c r="I1644" i="40"/>
  <c r="I1645" i="40"/>
  <c r="I1646" i="40"/>
  <c r="I1647" i="40"/>
  <c r="I1648" i="40"/>
  <c r="I1649" i="40"/>
  <c r="I1650" i="40"/>
  <c r="I1651" i="40"/>
  <c r="I1652" i="40"/>
  <c r="I1653" i="40"/>
  <c r="I1654" i="40"/>
  <c r="I1655" i="40"/>
  <c r="I1656" i="40"/>
  <c r="I1657" i="40"/>
  <c r="I1658" i="40"/>
  <c r="I1659" i="40"/>
  <c r="I1660" i="40"/>
  <c r="I1661" i="40"/>
  <c r="I1662" i="40"/>
  <c r="I1663" i="40"/>
  <c r="I1664" i="40"/>
  <c r="I1665" i="40"/>
  <c r="I1666" i="40"/>
  <c r="I1667" i="40"/>
  <c r="I1668" i="40"/>
  <c r="I1669" i="40"/>
  <c r="I1670" i="40"/>
  <c r="I1671" i="40"/>
  <c r="I1672" i="40"/>
  <c r="I1673" i="40"/>
  <c r="I1674" i="40"/>
  <c r="I1675" i="40"/>
  <c r="I1676" i="40"/>
  <c r="I1677" i="40"/>
  <c r="I1678" i="40"/>
  <c r="I1679" i="40"/>
  <c r="I1680" i="40"/>
  <c r="I1681" i="40"/>
  <c r="I1682" i="40"/>
  <c r="I1683" i="40"/>
  <c r="I1684" i="40"/>
  <c r="I1685" i="40"/>
  <c r="I1686" i="40"/>
  <c r="I1687" i="40"/>
  <c r="I1688" i="40"/>
  <c r="I1689" i="40"/>
  <c r="I1690" i="40"/>
  <c r="I1691" i="40"/>
  <c r="I1692" i="40"/>
  <c r="I1693" i="40"/>
  <c r="I1694" i="40"/>
  <c r="I1695" i="40"/>
  <c r="I1696" i="40"/>
  <c r="I1697" i="40"/>
  <c r="I1698" i="40"/>
  <c r="I1699" i="40"/>
  <c r="I1700" i="40"/>
  <c r="I1701" i="40"/>
  <c r="I1702" i="40"/>
  <c r="I1703" i="40"/>
  <c r="I1704" i="40"/>
  <c r="I1705" i="40"/>
  <c r="I1706" i="40"/>
  <c r="I1707" i="40"/>
  <c r="I1708" i="40"/>
  <c r="I1709" i="40"/>
  <c r="I1710" i="40"/>
  <c r="I1711" i="40"/>
  <c r="I1712" i="40"/>
  <c r="I1713" i="40"/>
  <c r="I1714" i="40"/>
  <c r="I1715" i="40"/>
  <c r="I1716" i="40"/>
  <c r="I1717" i="40"/>
  <c r="I1718" i="40"/>
  <c r="I1719" i="40"/>
  <c r="I1720" i="40"/>
  <c r="I1721" i="40"/>
  <c r="I1722" i="40"/>
  <c r="I1723" i="40"/>
  <c r="I1724" i="40"/>
  <c r="I1725" i="40"/>
  <c r="I1726" i="40"/>
  <c r="I1727" i="40"/>
  <c r="I1728" i="40"/>
  <c r="I1729" i="40"/>
  <c r="I1730" i="40"/>
  <c r="I1731" i="40"/>
  <c r="I1732" i="40"/>
  <c r="I1733" i="40"/>
  <c r="I1734" i="40"/>
  <c r="I1735" i="40"/>
  <c r="I1736" i="40"/>
  <c r="I1737" i="40"/>
  <c r="I1738" i="40"/>
  <c r="I1739" i="40"/>
  <c r="I1740" i="40"/>
  <c r="I1741" i="40"/>
  <c r="I1742" i="40"/>
  <c r="I1743" i="40"/>
  <c r="I1744" i="40"/>
  <c r="I1745" i="40"/>
  <c r="I1746" i="40"/>
  <c r="I1747" i="40"/>
  <c r="I1748" i="40"/>
  <c r="I1749" i="40"/>
  <c r="I1750" i="40"/>
  <c r="I1751" i="40"/>
  <c r="I1752" i="40"/>
  <c r="I1753" i="40"/>
  <c r="I1754" i="40"/>
  <c r="I1755" i="40"/>
  <c r="I1756" i="40"/>
  <c r="I1757" i="40"/>
  <c r="I1758" i="40"/>
  <c r="I1759" i="40"/>
  <c r="I1760" i="40"/>
  <c r="I1761" i="40"/>
  <c r="I1762" i="40"/>
  <c r="I1763" i="40"/>
  <c r="I1764" i="40"/>
  <c r="I1765" i="40"/>
  <c r="I1766" i="40"/>
  <c r="I1767" i="40"/>
  <c r="I1768" i="40"/>
  <c r="I1769" i="40"/>
  <c r="I1770" i="40"/>
  <c r="I1771" i="40"/>
  <c r="I1772" i="40"/>
  <c r="I1773" i="40"/>
  <c r="I1774" i="40"/>
  <c r="I1775" i="40"/>
  <c r="I1776" i="40"/>
  <c r="I1777" i="40"/>
  <c r="I1778" i="40"/>
  <c r="I1779" i="40"/>
  <c r="I1780" i="40"/>
  <c r="I1781" i="40"/>
  <c r="I1782" i="40"/>
  <c r="I1783" i="40"/>
  <c r="I1784" i="40"/>
  <c r="I1785" i="40"/>
  <c r="I1786" i="40"/>
  <c r="I1787" i="40"/>
  <c r="I1788" i="40"/>
  <c r="I1789" i="40"/>
  <c r="I1790" i="40"/>
  <c r="I1791" i="40"/>
  <c r="I1792" i="40"/>
  <c r="I1793" i="40"/>
  <c r="I1794" i="40"/>
  <c r="I1795" i="40"/>
  <c r="I1796" i="40"/>
  <c r="I1797" i="40"/>
  <c r="I1798" i="40"/>
  <c r="I1799" i="40"/>
  <c r="I1800" i="40"/>
  <c r="I1801" i="40"/>
  <c r="I1802" i="40"/>
  <c r="I1803" i="40"/>
  <c r="I1804" i="40"/>
  <c r="I1805" i="40"/>
  <c r="I1806" i="40"/>
  <c r="I1807" i="40"/>
  <c r="I1808" i="40"/>
  <c r="I1809" i="40"/>
  <c r="I1810" i="40"/>
  <c r="I1811" i="40"/>
  <c r="I1812" i="40"/>
  <c r="I1813" i="40"/>
  <c r="I1814" i="40"/>
  <c r="I1815" i="40"/>
  <c r="I1816" i="40"/>
  <c r="I1817" i="40"/>
  <c r="I1818" i="40"/>
  <c r="I1819" i="40"/>
  <c r="I1820" i="40"/>
  <c r="I1821" i="40"/>
  <c r="I1822" i="40"/>
  <c r="I1823" i="40"/>
  <c r="I1824" i="40"/>
  <c r="I1825" i="40"/>
  <c r="I1826" i="40"/>
  <c r="I1827" i="40"/>
  <c r="I1828" i="40"/>
  <c r="I1829" i="40"/>
  <c r="I1830" i="40"/>
  <c r="I1831" i="40"/>
  <c r="I1832" i="40"/>
  <c r="I1833" i="40"/>
  <c r="I1834" i="40"/>
  <c r="I1835" i="40"/>
  <c r="I1836" i="40"/>
  <c r="I1837" i="40"/>
  <c r="I1838" i="40"/>
  <c r="I1839" i="40"/>
  <c r="I1840" i="40"/>
  <c r="I1841" i="40"/>
  <c r="I1842" i="40"/>
  <c r="I1843" i="40"/>
  <c r="I1844" i="40"/>
  <c r="I1845" i="40"/>
  <c r="I1846" i="40"/>
  <c r="I1847" i="40"/>
  <c r="I1848" i="40"/>
  <c r="I1849" i="40"/>
  <c r="I1850" i="40"/>
  <c r="I1851" i="40"/>
  <c r="I1852" i="40"/>
  <c r="I1853" i="40"/>
  <c r="I1854" i="40"/>
  <c r="I1855" i="40"/>
  <c r="I1856" i="40"/>
  <c r="I1857" i="40"/>
  <c r="I1858" i="40"/>
  <c r="I1859" i="40"/>
  <c r="I1860" i="40"/>
  <c r="I1861" i="40"/>
  <c r="I1862" i="40"/>
  <c r="I1863" i="40"/>
  <c r="I1864" i="40"/>
  <c r="I1865" i="40"/>
  <c r="I1866" i="40"/>
  <c r="I1867" i="40"/>
  <c r="I1868" i="40"/>
  <c r="I1869" i="40"/>
  <c r="I1870" i="40"/>
  <c r="I1871" i="40"/>
  <c r="I1872" i="40"/>
  <c r="I1873" i="40"/>
  <c r="I1874" i="40"/>
  <c r="I1875" i="40"/>
  <c r="I1876" i="40"/>
  <c r="I1877" i="40"/>
  <c r="I1878" i="40"/>
  <c r="I1879" i="40"/>
  <c r="I1880" i="40"/>
  <c r="I1881" i="40"/>
  <c r="I1882" i="40"/>
  <c r="I1883" i="40"/>
  <c r="I1884" i="40"/>
  <c r="I1885" i="40"/>
  <c r="I1886" i="40"/>
  <c r="I1887" i="40"/>
  <c r="I1888" i="40"/>
  <c r="I1889" i="40"/>
  <c r="I1890" i="40"/>
  <c r="I1891" i="40"/>
  <c r="I1892" i="40"/>
  <c r="I1893" i="40"/>
  <c r="I1894" i="40"/>
  <c r="I1895" i="40"/>
  <c r="I1896" i="40"/>
  <c r="I1897" i="40"/>
  <c r="I1898" i="40"/>
  <c r="I1899" i="40"/>
  <c r="I1900" i="40"/>
  <c r="I1901" i="40"/>
  <c r="I1902" i="40"/>
  <c r="I1903" i="40"/>
  <c r="I1904" i="40"/>
  <c r="I1905" i="40"/>
  <c r="I1906" i="40"/>
  <c r="I1907" i="40"/>
  <c r="I1908" i="40"/>
  <c r="I1909" i="40"/>
  <c r="I1910" i="40"/>
  <c r="I1911" i="40"/>
  <c r="I1912" i="40"/>
  <c r="I1913" i="40"/>
  <c r="I1914" i="40"/>
  <c r="I1915" i="40"/>
  <c r="I1916" i="40"/>
  <c r="I1917" i="40"/>
  <c r="I1918" i="40"/>
  <c r="I1919" i="40"/>
  <c r="I1920" i="40"/>
  <c r="I1921" i="40"/>
  <c r="I1922" i="40"/>
  <c r="I1923" i="40"/>
  <c r="I1924" i="40"/>
  <c r="I1925" i="40"/>
  <c r="I1926" i="40"/>
  <c r="I1927" i="40"/>
  <c r="I1928" i="40"/>
  <c r="I1929" i="40"/>
  <c r="I1930" i="40"/>
  <c r="I1931" i="40"/>
  <c r="I1932" i="40"/>
  <c r="I1933" i="40"/>
  <c r="I1934" i="40"/>
  <c r="I1935" i="40"/>
  <c r="I1936" i="40"/>
  <c r="I1937" i="40"/>
  <c r="I1938" i="40"/>
  <c r="I1939" i="40"/>
  <c r="I1940" i="40"/>
  <c r="I1941" i="40"/>
  <c r="I1942" i="40"/>
  <c r="I1943" i="40"/>
  <c r="I1944" i="40"/>
  <c r="I1945" i="40"/>
  <c r="I1946" i="40"/>
  <c r="I1947" i="40"/>
  <c r="I1948" i="40"/>
  <c r="I1949" i="40"/>
  <c r="I1950" i="40"/>
  <c r="I1951" i="40"/>
  <c r="I1952" i="40"/>
  <c r="I1953" i="40"/>
  <c r="I1954" i="40"/>
  <c r="I1955" i="40"/>
  <c r="I1956" i="40"/>
  <c r="I1957" i="40"/>
  <c r="I1958" i="40"/>
  <c r="I1959" i="40"/>
  <c r="I1960" i="40"/>
  <c r="I1961" i="40"/>
  <c r="I1962" i="40"/>
  <c r="I1963" i="40"/>
  <c r="I1964" i="40"/>
  <c r="I1965" i="40"/>
  <c r="I1966" i="40"/>
  <c r="I1967" i="40"/>
  <c r="I1968" i="40"/>
  <c r="I1969" i="40"/>
  <c r="I1970" i="40"/>
  <c r="I1971" i="40"/>
  <c r="I1972" i="40"/>
  <c r="I1973" i="40"/>
  <c r="I1974" i="40"/>
  <c r="I1975" i="40"/>
  <c r="I1976" i="40"/>
  <c r="I1977" i="40"/>
  <c r="I1978" i="40"/>
  <c r="I1979" i="40"/>
  <c r="I1980" i="40"/>
  <c r="I1981" i="40"/>
  <c r="I1982" i="40"/>
  <c r="I1983" i="40"/>
  <c r="I1984" i="40"/>
  <c r="I1985" i="40"/>
  <c r="I1986" i="40"/>
  <c r="I1987" i="40"/>
  <c r="I1988" i="40"/>
  <c r="I1989" i="40"/>
  <c r="I1990" i="40"/>
  <c r="I1991" i="40"/>
  <c r="I1992" i="40"/>
  <c r="I1993" i="40"/>
  <c r="I1994" i="40"/>
  <c r="I1995" i="40"/>
  <c r="I1996" i="40"/>
  <c r="I1997" i="40"/>
  <c r="I1998" i="40"/>
  <c r="I1999" i="40"/>
  <c r="I2000" i="40"/>
  <c r="I2001" i="40"/>
  <c r="I2002" i="40"/>
  <c r="I2003" i="40"/>
  <c r="I2004" i="40"/>
  <c r="I2005" i="40"/>
  <c r="I2006" i="40"/>
  <c r="I2007" i="40"/>
  <c r="I2008" i="40"/>
  <c r="I2009" i="40"/>
  <c r="I2010" i="40"/>
  <c r="I2011" i="40"/>
  <c r="I2012" i="40"/>
  <c r="I2013" i="40"/>
  <c r="I2014" i="40"/>
  <c r="I2015" i="40"/>
  <c r="I2016" i="40"/>
  <c r="I2017" i="40"/>
  <c r="I2018" i="40"/>
  <c r="I2019" i="40"/>
  <c r="I2020" i="40"/>
  <c r="I2021" i="40"/>
  <c r="I2022" i="40"/>
  <c r="I2023" i="40"/>
  <c r="I2024" i="40"/>
  <c r="I2025" i="40"/>
  <c r="I2026" i="40"/>
  <c r="I2027" i="40"/>
  <c r="I2028" i="40"/>
  <c r="I2029" i="40"/>
  <c r="I2030" i="40"/>
  <c r="I2031" i="40"/>
  <c r="I2032" i="40"/>
  <c r="I2033" i="40"/>
  <c r="I2034" i="40"/>
  <c r="I2035" i="40"/>
  <c r="I2036" i="40"/>
  <c r="I2037" i="40"/>
  <c r="I2038" i="40"/>
  <c r="I2039" i="40"/>
  <c r="I2040" i="40"/>
  <c r="I2041" i="40"/>
  <c r="I2042" i="40"/>
  <c r="I2043" i="40"/>
  <c r="I2044" i="40"/>
  <c r="I2045" i="40"/>
  <c r="I2046" i="40"/>
  <c r="I2047" i="40"/>
  <c r="I2048" i="40"/>
  <c r="I2049" i="40"/>
  <c r="I2050" i="40"/>
  <c r="I2051" i="40"/>
  <c r="I2052" i="40"/>
  <c r="I2053" i="40"/>
  <c r="I2054" i="40"/>
  <c r="I2055" i="40"/>
  <c r="I2056" i="40"/>
  <c r="I2057" i="40"/>
  <c r="I2058" i="40"/>
  <c r="I2059" i="40"/>
  <c r="I2060" i="40"/>
  <c r="I2061" i="40"/>
  <c r="I2062" i="40"/>
  <c r="I2063" i="40"/>
  <c r="I2064" i="40"/>
  <c r="I2065" i="40"/>
  <c r="I2066" i="40"/>
  <c r="I2067" i="40"/>
  <c r="I2068" i="40"/>
  <c r="I2069" i="40"/>
  <c r="I2070" i="40"/>
  <c r="I2071" i="40"/>
  <c r="I2072" i="40"/>
  <c r="I2073" i="40"/>
  <c r="I2074" i="40"/>
  <c r="I2075" i="40"/>
  <c r="I2076" i="40"/>
  <c r="I2077" i="40"/>
  <c r="I2078" i="40"/>
  <c r="I2079" i="40"/>
  <c r="I2080" i="40"/>
  <c r="I2081" i="40"/>
  <c r="I2082" i="40"/>
  <c r="I2083" i="40"/>
  <c r="I2084" i="40"/>
  <c r="I2085" i="40"/>
  <c r="I2086" i="40"/>
  <c r="I2087" i="40"/>
  <c r="I2088" i="40"/>
  <c r="I2089" i="40"/>
  <c r="I2090" i="40"/>
  <c r="I2091" i="40"/>
  <c r="I2092" i="40"/>
  <c r="I2093" i="40"/>
  <c r="I2094" i="40"/>
  <c r="I2095" i="40"/>
  <c r="I2096" i="40"/>
  <c r="I2097" i="40"/>
  <c r="I2098" i="40"/>
  <c r="I2099" i="40"/>
  <c r="I2100" i="40"/>
  <c r="I2101" i="40"/>
  <c r="I2102" i="40"/>
  <c r="I2103" i="40"/>
  <c r="I2104" i="40"/>
  <c r="I2105" i="40"/>
  <c r="I2106" i="40"/>
  <c r="I2107" i="40"/>
  <c r="I2108" i="40"/>
  <c r="I2109" i="40"/>
  <c r="I2110" i="40"/>
  <c r="I2111" i="40"/>
  <c r="I2112" i="40"/>
  <c r="I2113" i="40"/>
  <c r="I2114" i="40"/>
  <c r="I2115" i="40"/>
  <c r="I2116" i="40"/>
  <c r="I2117" i="40"/>
  <c r="I2118" i="40"/>
  <c r="I2119" i="40"/>
  <c r="I2120" i="40"/>
  <c r="I2121" i="40"/>
  <c r="I2122" i="40"/>
  <c r="I2123" i="40"/>
  <c r="I2124" i="40"/>
  <c r="I2125" i="40"/>
  <c r="I2126" i="40"/>
  <c r="I2127" i="40"/>
  <c r="I2128" i="40"/>
  <c r="I2129" i="40"/>
  <c r="I2130" i="40"/>
  <c r="I2131" i="40"/>
  <c r="I2132" i="40"/>
  <c r="I2133" i="40"/>
  <c r="I2134" i="40"/>
  <c r="I2135" i="40"/>
  <c r="I2136" i="40"/>
  <c r="I2137" i="40"/>
  <c r="I2138" i="40"/>
  <c r="I2139" i="40"/>
  <c r="I2140" i="40"/>
  <c r="I2141" i="40"/>
  <c r="I2142" i="40"/>
  <c r="I2143" i="40"/>
  <c r="I2144" i="40"/>
  <c r="I2145" i="40"/>
  <c r="I2146" i="40"/>
  <c r="I2147" i="40"/>
  <c r="I2148" i="40"/>
  <c r="I2149" i="40"/>
  <c r="I2150" i="40"/>
  <c r="I2151" i="40"/>
  <c r="I2152" i="40"/>
  <c r="I2153" i="40"/>
  <c r="I2154" i="40"/>
  <c r="I2155" i="40"/>
  <c r="I2156" i="40"/>
  <c r="I2157" i="40"/>
  <c r="I2158" i="40"/>
  <c r="I2159" i="40"/>
  <c r="I2160" i="40"/>
  <c r="I2161" i="40"/>
  <c r="I2162" i="40"/>
  <c r="I2163" i="40"/>
  <c r="I2164" i="40"/>
  <c r="I2165" i="40"/>
  <c r="I2166" i="40"/>
  <c r="I2167" i="40"/>
  <c r="I2168" i="40"/>
  <c r="I2169" i="40"/>
  <c r="I2170" i="40"/>
  <c r="I2171" i="40"/>
  <c r="I2172" i="40"/>
  <c r="I2173" i="40"/>
  <c r="I2174" i="40"/>
  <c r="I2175" i="40"/>
  <c r="I2176" i="40"/>
  <c r="I2177" i="40"/>
  <c r="I2178" i="40"/>
  <c r="I2179" i="40"/>
  <c r="I2180" i="40"/>
  <c r="I2181" i="40"/>
  <c r="I2182" i="40"/>
  <c r="I2183" i="40"/>
  <c r="I2184" i="40"/>
  <c r="I2185" i="40"/>
  <c r="I2186" i="40"/>
  <c r="I2187" i="40"/>
  <c r="I2188" i="40"/>
  <c r="I2189" i="40"/>
  <c r="I2190" i="40"/>
  <c r="I2191" i="40"/>
  <c r="I2192" i="40"/>
  <c r="I2193" i="40"/>
  <c r="I2194" i="40"/>
  <c r="I2195" i="40"/>
  <c r="I2196" i="40"/>
  <c r="I2197" i="40"/>
  <c r="I2198" i="40"/>
  <c r="I2199" i="40"/>
  <c r="I2200" i="40"/>
  <c r="I2201" i="40"/>
  <c r="I2202" i="40"/>
  <c r="I2203" i="40"/>
  <c r="I2204" i="40"/>
  <c r="I2205" i="40"/>
  <c r="I2206" i="40"/>
  <c r="I2207" i="40"/>
  <c r="I2208" i="40"/>
  <c r="I2209" i="40"/>
  <c r="I2210" i="40"/>
  <c r="I2211" i="40"/>
  <c r="I2212" i="40"/>
  <c r="I2213" i="40"/>
  <c r="I2214" i="40"/>
  <c r="I2215" i="40"/>
  <c r="I2216" i="40"/>
  <c r="I2217" i="40"/>
  <c r="I2218" i="40"/>
  <c r="I2219" i="40"/>
  <c r="I2220" i="40"/>
  <c r="I2221" i="40"/>
  <c r="I2222" i="40"/>
  <c r="I2223" i="40"/>
  <c r="I2224" i="40"/>
  <c r="I2225" i="40"/>
  <c r="I2226" i="40"/>
  <c r="I2227" i="40"/>
  <c r="I2228" i="40"/>
  <c r="I2229" i="40"/>
  <c r="I2230" i="40"/>
  <c r="I2231" i="40"/>
  <c r="I2232" i="40"/>
  <c r="I2233" i="40"/>
  <c r="I2234" i="40"/>
  <c r="I2235" i="40"/>
  <c r="I2236" i="40"/>
  <c r="I2237" i="40"/>
  <c r="I2238" i="40"/>
  <c r="I2239" i="40"/>
  <c r="I2240" i="40"/>
  <c r="I2241" i="40"/>
  <c r="I2242" i="40"/>
  <c r="I2243" i="40"/>
  <c r="I2244" i="40"/>
  <c r="I2245" i="40"/>
  <c r="I2246" i="40"/>
  <c r="I2247" i="40"/>
  <c r="I2248" i="40"/>
  <c r="I2249" i="40"/>
  <c r="I2250" i="40"/>
  <c r="I2251" i="40"/>
  <c r="I2252" i="40"/>
  <c r="I2253" i="40"/>
  <c r="I2254" i="40"/>
  <c r="I2255" i="40"/>
  <c r="I2256" i="40"/>
  <c r="I2257" i="40"/>
  <c r="I2258" i="40"/>
  <c r="I2259" i="40"/>
  <c r="I2260" i="40"/>
  <c r="I2261" i="40"/>
  <c r="I2262" i="40"/>
  <c r="I2263" i="40"/>
  <c r="I2264" i="40"/>
  <c r="I2265" i="40"/>
  <c r="I2266" i="40"/>
  <c r="I2267" i="40"/>
  <c r="I2268" i="40"/>
  <c r="I2269" i="40"/>
  <c r="I2270" i="40"/>
  <c r="I2271" i="40"/>
  <c r="I2272" i="40"/>
  <c r="I2273" i="40"/>
  <c r="I2274" i="40"/>
  <c r="I2275" i="40"/>
  <c r="I2276" i="40"/>
  <c r="I2277" i="40"/>
  <c r="I2278" i="40"/>
  <c r="I2279" i="40"/>
  <c r="I2280" i="40"/>
  <c r="I2281" i="40"/>
  <c r="I2282" i="40"/>
  <c r="I2283" i="40"/>
  <c r="I2284" i="40"/>
  <c r="I2285" i="40"/>
  <c r="I2286" i="40"/>
  <c r="I2287" i="40"/>
  <c r="I2288" i="40"/>
  <c r="I2289" i="40"/>
  <c r="I2290" i="40"/>
  <c r="I2291" i="40"/>
  <c r="I2292" i="40"/>
  <c r="I2293" i="40"/>
  <c r="I2294" i="40"/>
  <c r="I2295" i="40"/>
  <c r="I2296" i="40"/>
  <c r="I2297" i="40"/>
  <c r="I2298" i="40"/>
  <c r="I2299" i="40"/>
  <c r="I2300" i="40"/>
  <c r="I2301" i="40"/>
  <c r="I2302" i="40"/>
  <c r="I2303" i="40"/>
  <c r="I2304" i="40"/>
  <c r="I2305" i="40"/>
  <c r="I2306" i="40"/>
  <c r="I2307" i="40"/>
  <c r="I2308" i="40"/>
  <c r="I2309" i="40"/>
  <c r="I2310" i="40"/>
  <c r="I2311" i="40"/>
  <c r="I2312" i="40"/>
  <c r="I2313" i="40"/>
  <c r="I2314" i="40"/>
  <c r="I2315" i="40"/>
  <c r="I2316" i="40"/>
  <c r="I2317" i="40"/>
  <c r="I2318" i="40"/>
  <c r="I2319" i="40"/>
  <c r="I2320" i="40"/>
  <c r="I2321" i="40"/>
  <c r="I2322" i="40"/>
  <c r="I2323" i="40"/>
  <c r="I2324" i="40"/>
  <c r="I2325" i="40"/>
  <c r="I2326" i="40"/>
  <c r="I2327" i="40"/>
  <c r="I2328" i="40"/>
  <c r="I2329" i="40"/>
  <c r="I2330" i="40"/>
  <c r="I2331" i="40"/>
  <c r="I2332" i="40"/>
  <c r="I2333" i="40"/>
  <c r="I2334" i="40"/>
  <c r="I2335" i="40"/>
  <c r="I2336" i="40"/>
  <c r="I2337" i="40"/>
  <c r="I2338" i="40"/>
  <c r="I2339" i="40"/>
  <c r="I2340" i="40"/>
  <c r="I2341" i="40"/>
  <c r="I2342" i="40"/>
  <c r="I2343" i="40"/>
  <c r="I2344" i="40"/>
  <c r="I2345" i="40"/>
  <c r="I2346" i="40"/>
  <c r="I2347" i="40"/>
  <c r="I2348" i="40"/>
  <c r="I2349" i="40"/>
  <c r="I2350" i="40"/>
  <c r="I2351" i="40"/>
  <c r="I2352" i="40"/>
  <c r="I2353" i="40"/>
  <c r="I2354" i="40"/>
  <c r="I2355" i="40"/>
  <c r="I2356" i="40"/>
  <c r="I2357" i="40"/>
  <c r="I2358" i="40"/>
  <c r="I2359" i="40"/>
  <c r="I2360" i="40"/>
  <c r="I2361" i="40"/>
  <c r="I2362" i="40"/>
  <c r="I2363" i="40"/>
  <c r="I2364" i="40"/>
  <c r="I2365" i="40"/>
  <c r="I2366" i="40"/>
  <c r="I2367" i="40"/>
  <c r="I2368" i="40"/>
  <c r="I2369" i="40"/>
  <c r="I2370" i="40"/>
  <c r="I2371" i="40"/>
  <c r="I2372" i="40"/>
  <c r="I2373" i="40"/>
  <c r="I2374" i="40"/>
  <c r="I2375" i="40"/>
  <c r="I2376" i="40"/>
  <c r="I2377" i="40"/>
  <c r="I2378" i="40"/>
  <c r="I2379" i="40"/>
  <c r="I2380" i="40"/>
  <c r="I2381" i="40"/>
  <c r="I2382" i="40"/>
  <c r="I2383" i="40"/>
  <c r="I2384" i="40"/>
  <c r="I2385" i="40"/>
  <c r="I2386" i="40"/>
  <c r="I2387" i="40"/>
  <c r="I2388" i="40"/>
  <c r="I2389" i="40"/>
  <c r="I2390" i="40"/>
  <c r="I2391" i="40"/>
  <c r="I2392" i="40"/>
  <c r="I2393" i="40"/>
  <c r="I2394" i="40"/>
  <c r="I2395" i="40"/>
  <c r="I2396" i="40"/>
  <c r="I2397" i="40"/>
  <c r="I2398" i="40"/>
  <c r="I2399" i="40"/>
  <c r="I2400" i="40"/>
  <c r="I2401" i="40"/>
  <c r="I2402" i="40"/>
  <c r="I2403" i="40"/>
  <c r="I2404" i="40"/>
  <c r="I2405" i="40"/>
  <c r="I2406" i="40"/>
  <c r="I2407" i="40"/>
  <c r="I2408" i="40"/>
  <c r="I2409" i="40"/>
  <c r="I2410" i="40"/>
  <c r="I2411" i="40"/>
  <c r="I2412" i="40"/>
  <c r="I2413" i="40"/>
  <c r="I2414" i="40"/>
  <c r="I2415" i="40"/>
  <c r="I2416" i="40"/>
  <c r="I2417" i="40"/>
  <c r="I2418" i="40"/>
  <c r="I2419" i="40"/>
  <c r="I2420" i="40"/>
  <c r="I2421" i="40"/>
  <c r="I2422" i="40"/>
  <c r="I2423" i="40"/>
  <c r="I2424" i="40"/>
  <c r="I2425" i="40"/>
  <c r="I2426" i="40"/>
  <c r="I2427" i="40"/>
  <c r="I2428" i="40"/>
  <c r="I2429" i="40"/>
  <c r="I2430" i="40"/>
  <c r="I2431" i="40"/>
  <c r="I2432" i="40"/>
  <c r="I2433" i="40"/>
  <c r="I2434" i="40"/>
  <c r="I2435" i="40"/>
  <c r="I2436" i="40"/>
  <c r="I2437" i="40"/>
  <c r="I2438" i="40"/>
  <c r="I2439" i="40"/>
  <c r="I2440" i="40"/>
  <c r="I2441" i="40"/>
  <c r="I2442" i="40"/>
  <c r="I2443" i="40"/>
  <c r="I2444" i="40"/>
  <c r="I2445" i="40"/>
  <c r="I2446" i="40"/>
  <c r="I2447" i="40"/>
  <c r="I2448" i="40"/>
  <c r="I2449" i="40"/>
  <c r="I2450" i="40"/>
  <c r="I2451" i="40"/>
  <c r="I2452" i="40"/>
  <c r="I2453" i="40"/>
  <c r="I2454" i="40"/>
  <c r="I2455" i="40"/>
  <c r="I2456" i="40"/>
  <c r="I2457" i="40"/>
  <c r="I2458" i="40"/>
  <c r="I2459" i="40"/>
  <c r="I2460" i="40"/>
  <c r="I2461" i="40"/>
  <c r="I2462" i="40"/>
  <c r="I2463" i="40"/>
  <c r="I2464" i="40"/>
  <c r="I2465" i="40"/>
  <c r="I2466" i="40"/>
  <c r="I2467" i="40"/>
  <c r="I2468" i="40"/>
  <c r="I2469" i="40"/>
  <c r="I2470" i="40"/>
  <c r="I2471" i="40"/>
  <c r="I2472" i="40"/>
  <c r="I2473" i="40"/>
  <c r="I2474" i="40"/>
  <c r="I2475" i="40"/>
  <c r="I2476" i="40"/>
  <c r="I2477" i="40"/>
  <c r="I2478" i="40"/>
  <c r="I2479" i="40"/>
  <c r="I2480" i="40"/>
  <c r="I2481" i="40"/>
  <c r="I2482" i="40"/>
  <c r="I2483" i="40"/>
  <c r="I2484" i="40"/>
  <c r="I2485" i="40"/>
  <c r="I2486" i="40"/>
  <c r="I2487" i="40"/>
  <c r="I2488" i="40"/>
  <c r="I2489" i="40"/>
  <c r="I2490" i="40"/>
  <c r="I2491" i="40"/>
  <c r="I2492" i="40"/>
  <c r="I2493" i="40"/>
  <c r="I2494" i="40"/>
  <c r="I2495" i="40"/>
  <c r="I2496" i="40"/>
  <c r="I2497" i="40"/>
  <c r="I2498" i="40"/>
  <c r="I2499" i="40"/>
  <c r="I2500" i="40"/>
  <c r="I2501" i="40"/>
  <c r="I2502" i="40"/>
  <c r="I2503" i="40"/>
  <c r="I2504" i="40"/>
  <c r="I2505" i="40"/>
  <c r="I2506" i="40"/>
  <c r="I2507" i="40"/>
  <c r="I2508" i="40"/>
  <c r="I2509" i="40"/>
  <c r="I2510" i="40"/>
  <c r="I2511" i="40"/>
  <c r="I2512" i="40"/>
  <c r="I2513" i="40"/>
  <c r="I2514" i="40"/>
  <c r="I2515" i="40"/>
  <c r="I2516" i="40"/>
  <c r="I2517" i="40"/>
  <c r="I2518" i="40"/>
  <c r="I2519" i="40"/>
  <c r="I2520" i="40"/>
  <c r="I2521" i="40"/>
  <c r="I2522" i="40"/>
  <c r="I2523" i="40"/>
  <c r="I2524" i="40"/>
  <c r="I8" i="40"/>
  <c r="F9" i="40"/>
  <c r="F10" i="40"/>
  <c r="F11" i="40"/>
  <c r="F12" i="40"/>
  <c r="F13" i="40"/>
  <c r="F14" i="40"/>
  <c r="F15" i="40"/>
  <c r="F16" i="40"/>
  <c r="F17" i="40"/>
  <c r="F18" i="40"/>
  <c r="F19" i="40"/>
  <c r="F20" i="40"/>
  <c r="F21" i="40"/>
  <c r="F22" i="40"/>
  <c r="F23" i="40"/>
  <c r="F24" i="40"/>
  <c r="F25" i="40"/>
  <c r="F26" i="40"/>
  <c r="F27" i="40"/>
  <c r="F28" i="40"/>
  <c r="F29" i="40"/>
  <c r="F30" i="40"/>
  <c r="F31" i="40"/>
  <c r="F32" i="40"/>
  <c r="F33" i="40"/>
  <c r="F34" i="40"/>
  <c r="F35" i="40"/>
  <c r="F36" i="40"/>
  <c r="F37" i="40"/>
  <c r="F38" i="40"/>
  <c r="F39" i="40"/>
  <c r="F40" i="40"/>
  <c r="F41" i="40"/>
  <c r="F42" i="40"/>
  <c r="F43" i="40"/>
  <c r="F44" i="40"/>
  <c r="F45" i="40"/>
  <c r="F46" i="40"/>
  <c r="F47" i="40"/>
  <c r="F48" i="40"/>
  <c r="F49" i="40"/>
  <c r="F50" i="40"/>
  <c r="F51" i="40"/>
  <c r="F52" i="40"/>
  <c r="F53" i="40"/>
  <c r="F54" i="40"/>
  <c r="F55" i="40"/>
  <c r="F56" i="40"/>
  <c r="F57" i="40"/>
  <c r="F58" i="40"/>
  <c r="F59" i="40"/>
  <c r="F60" i="40"/>
  <c r="F61" i="40"/>
  <c r="F62" i="40"/>
  <c r="F63" i="40"/>
  <c r="F64" i="40"/>
  <c r="F65" i="40"/>
  <c r="F66" i="40"/>
  <c r="F67" i="40"/>
  <c r="F68" i="40"/>
  <c r="F69" i="40"/>
  <c r="F70" i="40"/>
  <c r="F71" i="40"/>
  <c r="F72" i="40"/>
  <c r="F73" i="40"/>
  <c r="F74" i="40"/>
  <c r="F75" i="40"/>
  <c r="F76" i="40"/>
  <c r="F77" i="40"/>
  <c r="F78" i="40"/>
  <c r="F79" i="40"/>
  <c r="F80" i="40"/>
  <c r="F81" i="40"/>
  <c r="F82" i="40"/>
  <c r="F83" i="40"/>
  <c r="F84" i="40"/>
  <c r="F85" i="40"/>
  <c r="F86" i="40"/>
  <c r="F87" i="40"/>
  <c r="F88" i="40"/>
  <c r="F89" i="40"/>
  <c r="F90" i="40"/>
  <c r="F91" i="40"/>
  <c r="F92" i="40"/>
  <c r="F93" i="40"/>
  <c r="F94" i="40"/>
  <c r="F95" i="40"/>
  <c r="F96" i="40"/>
  <c r="F97" i="40"/>
  <c r="F98" i="40"/>
  <c r="F99" i="40"/>
  <c r="F100" i="40"/>
  <c r="F101" i="40"/>
  <c r="F102" i="40"/>
  <c r="F103" i="40"/>
  <c r="F104" i="40"/>
  <c r="F105" i="40"/>
  <c r="F106" i="40"/>
  <c r="F107" i="40"/>
  <c r="F108" i="40"/>
  <c r="F109" i="40"/>
  <c r="F110" i="40"/>
  <c r="F111" i="40"/>
  <c r="F112" i="40"/>
  <c r="F113" i="40"/>
  <c r="F114" i="40"/>
  <c r="F115" i="40"/>
  <c r="F116" i="40"/>
  <c r="F117" i="40"/>
  <c r="F118" i="40"/>
  <c r="F119" i="40"/>
  <c r="F120" i="40"/>
  <c r="F121" i="40"/>
  <c r="F122" i="40"/>
  <c r="F123" i="40"/>
  <c r="F124" i="40"/>
  <c r="F125" i="40"/>
  <c r="F126" i="40"/>
  <c r="F127" i="40"/>
  <c r="F128" i="40"/>
  <c r="F129" i="40"/>
  <c r="F130" i="40"/>
  <c r="F131" i="40"/>
  <c r="F132" i="40"/>
  <c r="F133" i="40"/>
  <c r="F134" i="40"/>
  <c r="F135" i="40"/>
  <c r="F136" i="40"/>
  <c r="F137" i="40"/>
  <c r="F138" i="40"/>
  <c r="F139" i="40"/>
  <c r="F140" i="40"/>
  <c r="F141" i="40"/>
  <c r="F142" i="40"/>
  <c r="F143" i="40"/>
  <c r="F144" i="40"/>
  <c r="F145" i="40"/>
  <c r="F146" i="40"/>
  <c r="F147" i="40"/>
  <c r="F148" i="40"/>
  <c r="F149" i="40"/>
  <c r="F150" i="40"/>
  <c r="F151" i="40"/>
  <c r="F152" i="40"/>
  <c r="F153" i="40"/>
  <c r="F154" i="40"/>
  <c r="F155" i="40"/>
  <c r="F156" i="40"/>
  <c r="F157" i="40"/>
  <c r="F158" i="40"/>
  <c r="F159" i="40"/>
  <c r="F160" i="40"/>
  <c r="F161" i="40"/>
  <c r="F162" i="40"/>
  <c r="F163" i="40"/>
  <c r="F164" i="40"/>
  <c r="F165" i="40"/>
  <c r="F166" i="40"/>
  <c r="F167" i="40"/>
  <c r="F168" i="40"/>
  <c r="F169" i="40"/>
  <c r="F170" i="40"/>
  <c r="F171" i="40"/>
  <c r="F172" i="40"/>
  <c r="F173" i="40"/>
  <c r="F174" i="40"/>
  <c r="F175" i="40"/>
  <c r="F176" i="40"/>
  <c r="F177" i="40"/>
  <c r="F178" i="40"/>
  <c r="F179" i="40"/>
  <c r="F180" i="40"/>
  <c r="F181" i="40"/>
  <c r="F182" i="40"/>
  <c r="F183" i="40"/>
  <c r="F184" i="40"/>
  <c r="F185" i="40"/>
  <c r="F186" i="40"/>
  <c r="F187" i="40"/>
  <c r="F188" i="40"/>
  <c r="F189" i="40"/>
  <c r="F190" i="40"/>
  <c r="F191" i="40"/>
  <c r="F192" i="40"/>
  <c r="F193" i="40"/>
  <c r="F194" i="40"/>
  <c r="F195" i="40"/>
  <c r="F196" i="40"/>
  <c r="F197" i="40"/>
  <c r="F198" i="40"/>
  <c r="F199" i="40"/>
  <c r="F200" i="40"/>
  <c r="F201" i="40"/>
  <c r="F202" i="40"/>
  <c r="F203" i="40"/>
  <c r="F204" i="40"/>
  <c r="F205" i="40"/>
  <c r="F206" i="40"/>
  <c r="F207" i="40"/>
  <c r="F208" i="40"/>
  <c r="F209" i="40"/>
  <c r="F210" i="40"/>
  <c r="F211" i="40"/>
  <c r="F212" i="40"/>
  <c r="F213" i="40"/>
  <c r="F214" i="40"/>
  <c r="F215" i="40"/>
  <c r="F216" i="40"/>
  <c r="F217" i="40"/>
  <c r="F218" i="40"/>
  <c r="F219" i="40"/>
  <c r="F220" i="40"/>
  <c r="F221" i="40"/>
  <c r="F222" i="40"/>
  <c r="F223" i="40"/>
  <c r="F224" i="40"/>
  <c r="F225" i="40"/>
  <c r="F226" i="40"/>
  <c r="F227" i="40"/>
  <c r="F228" i="40"/>
  <c r="F229" i="40"/>
  <c r="F230" i="40"/>
  <c r="F231" i="40"/>
  <c r="F232" i="40"/>
  <c r="F233" i="40"/>
  <c r="F234" i="40"/>
  <c r="F235" i="40"/>
  <c r="F236" i="40"/>
  <c r="F237" i="40"/>
  <c r="F238" i="40"/>
  <c r="F239" i="40"/>
  <c r="F240" i="40"/>
  <c r="F241" i="40"/>
  <c r="F242" i="40"/>
  <c r="F243" i="40"/>
  <c r="F244" i="40"/>
  <c r="F245" i="40"/>
  <c r="F246" i="40"/>
  <c r="F247" i="40"/>
  <c r="F248" i="40"/>
  <c r="F249" i="40"/>
  <c r="F250" i="40"/>
  <c r="F251" i="40"/>
  <c r="F252" i="40"/>
  <c r="F253" i="40"/>
  <c r="F254" i="40"/>
  <c r="F255" i="40"/>
  <c r="F256" i="40"/>
  <c r="F257" i="40"/>
  <c r="F258" i="40"/>
  <c r="F259" i="40"/>
  <c r="F260" i="40"/>
  <c r="F261" i="40"/>
  <c r="F262" i="40"/>
  <c r="F263" i="40"/>
  <c r="F264" i="40"/>
  <c r="F265" i="40"/>
  <c r="F266" i="40"/>
  <c r="F267" i="40"/>
  <c r="F268" i="40"/>
  <c r="F269" i="40"/>
  <c r="F270" i="40"/>
  <c r="F271" i="40"/>
  <c r="F272" i="40"/>
  <c r="F273" i="40"/>
  <c r="F274" i="40"/>
  <c r="F275" i="40"/>
  <c r="F276" i="40"/>
  <c r="F277" i="40"/>
  <c r="F278" i="40"/>
  <c r="F279" i="40"/>
  <c r="F280" i="40"/>
  <c r="F281" i="40"/>
  <c r="F282" i="40"/>
  <c r="F283" i="40"/>
  <c r="F284" i="40"/>
  <c r="F285" i="40"/>
  <c r="F286" i="40"/>
  <c r="F287" i="40"/>
  <c r="F288" i="40"/>
  <c r="F289" i="40"/>
  <c r="F290" i="40"/>
  <c r="F291" i="40"/>
  <c r="F292" i="40"/>
  <c r="F293" i="40"/>
  <c r="F294" i="40"/>
  <c r="F295" i="40"/>
  <c r="F296" i="40"/>
  <c r="F297" i="40"/>
  <c r="F298" i="40"/>
  <c r="F299" i="40"/>
  <c r="F300" i="40"/>
  <c r="F301" i="40"/>
  <c r="F302" i="40"/>
  <c r="F303" i="40"/>
  <c r="F304" i="40"/>
  <c r="F305" i="40"/>
  <c r="F306" i="40"/>
  <c r="F307" i="40"/>
  <c r="F308" i="40"/>
  <c r="F309" i="40"/>
  <c r="F310" i="40"/>
  <c r="F311" i="40"/>
  <c r="F312" i="40"/>
  <c r="F313" i="40"/>
  <c r="F314" i="40"/>
  <c r="F315" i="40"/>
  <c r="F316" i="40"/>
  <c r="F317" i="40"/>
  <c r="F318" i="40"/>
  <c r="F319" i="40"/>
  <c r="F320" i="40"/>
  <c r="F321" i="40"/>
  <c r="F322" i="40"/>
  <c r="F323" i="40"/>
  <c r="F324" i="40"/>
  <c r="F325" i="40"/>
  <c r="F326" i="40"/>
  <c r="F327" i="40"/>
  <c r="F328" i="40"/>
  <c r="F329" i="40"/>
  <c r="F330" i="40"/>
  <c r="F331" i="40"/>
  <c r="F332" i="40"/>
  <c r="F333" i="40"/>
  <c r="F334" i="40"/>
  <c r="F335" i="40"/>
  <c r="F336" i="40"/>
  <c r="F337" i="40"/>
  <c r="F338" i="40"/>
  <c r="F339" i="40"/>
  <c r="F340" i="40"/>
  <c r="F341" i="40"/>
  <c r="F342" i="40"/>
  <c r="F343" i="40"/>
  <c r="F344" i="40"/>
  <c r="F345" i="40"/>
  <c r="F346" i="40"/>
  <c r="F347" i="40"/>
  <c r="F348" i="40"/>
  <c r="F349" i="40"/>
  <c r="F350" i="40"/>
  <c r="F351" i="40"/>
  <c r="F352" i="40"/>
  <c r="F353" i="40"/>
  <c r="F354" i="40"/>
  <c r="F355" i="40"/>
  <c r="F356" i="40"/>
  <c r="F357" i="40"/>
  <c r="F358" i="40"/>
  <c r="F359" i="40"/>
  <c r="F360" i="40"/>
  <c r="F361" i="40"/>
  <c r="F362" i="40"/>
  <c r="F363" i="40"/>
  <c r="F364" i="40"/>
  <c r="F365" i="40"/>
  <c r="F366" i="40"/>
  <c r="F367" i="40"/>
  <c r="F368" i="40"/>
  <c r="F369" i="40"/>
  <c r="F370" i="40"/>
  <c r="F371" i="40"/>
  <c r="F372" i="40"/>
  <c r="F373" i="40"/>
  <c r="F374" i="40"/>
  <c r="F375" i="40"/>
  <c r="F376" i="40"/>
  <c r="F377" i="40"/>
  <c r="F378" i="40"/>
  <c r="F379" i="40"/>
  <c r="F380" i="40"/>
  <c r="F381" i="40"/>
  <c r="F382" i="40"/>
  <c r="F383" i="40"/>
  <c r="F384" i="40"/>
  <c r="F385" i="40"/>
  <c r="F386" i="40"/>
  <c r="F387" i="40"/>
  <c r="F388" i="40"/>
  <c r="F389" i="40"/>
  <c r="F390" i="40"/>
  <c r="F391" i="40"/>
  <c r="F392" i="40"/>
  <c r="F393" i="40"/>
  <c r="F394" i="40"/>
  <c r="F395" i="40"/>
  <c r="F396" i="40"/>
  <c r="F397" i="40"/>
  <c r="F398" i="40"/>
  <c r="F399" i="40"/>
  <c r="F400" i="40"/>
  <c r="F401" i="40"/>
  <c r="F402" i="40"/>
  <c r="F403" i="40"/>
  <c r="F404" i="40"/>
  <c r="F405" i="40"/>
  <c r="F406" i="40"/>
  <c r="F407" i="40"/>
  <c r="F408" i="40"/>
  <c r="F409" i="40"/>
  <c r="F410" i="40"/>
  <c r="F411" i="40"/>
  <c r="F412" i="40"/>
  <c r="F413" i="40"/>
  <c r="F414" i="40"/>
  <c r="F415" i="40"/>
  <c r="F416" i="40"/>
  <c r="F417" i="40"/>
  <c r="F418" i="40"/>
  <c r="F419" i="40"/>
  <c r="F420" i="40"/>
  <c r="F421" i="40"/>
  <c r="F422" i="40"/>
  <c r="F423" i="40"/>
  <c r="F424" i="40"/>
  <c r="F425" i="40"/>
  <c r="F426" i="40"/>
  <c r="F427" i="40"/>
  <c r="F428" i="40"/>
  <c r="F429" i="40"/>
  <c r="F430" i="40"/>
  <c r="F431" i="40"/>
  <c r="F432" i="40"/>
  <c r="F433" i="40"/>
  <c r="F434" i="40"/>
  <c r="F435" i="40"/>
  <c r="F436" i="40"/>
  <c r="F437" i="40"/>
  <c r="F438" i="40"/>
  <c r="F439" i="40"/>
  <c r="F440" i="40"/>
  <c r="F441" i="40"/>
  <c r="F442" i="40"/>
  <c r="F443" i="40"/>
  <c r="F444" i="40"/>
  <c r="F445" i="40"/>
  <c r="F446" i="40"/>
  <c r="F447" i="40"/>
  <c r="F448" i="40"/>
  <c r="F449" i="40"/>
  <c r="F450" i="40"/>
  <c r="F451" i="40"/>
  <c r="F452" i="40"/>
  <c r="F453" i="40"/>
  <c r="F454" i="40"/>
  <c r="F455" i="40"/>
  <c r="F456" i="40"/>
  <c r="F457" i="40"/>
  <c r="F458" i="40"/>
  <c r="F459" i="40"/>
  <c r="F460" i="40"/>
  <c r="F461" i="40"/>
  <c r="F462" i="40"/>
  <c r="F463" i="40"/>
  <c r="F464" i="40"/>
  <c r="F465" i="40"/>
  <c r="F466" i="40"/>
  <c r="F467" i="40"/>
  <c r="F468" i="40"/>
  <c r="F469" i="40"/>
  <c r="F470" i="40"/>
  <c r="F471" i="40"/>
  <c r="F472" i="40"/>
  <c r="F473" i="40"/>
  <c r="F474" i="40"/>
  <c r="F475" i="40"/>
  <c r="F476" i="40"/>
  <c r="F477" i="40"/>
  <c r="F478" i="40"/>
  <c r="F479" i="40"/>
  <c r="F480" i="40"/>
  <c r="F481" i="40"/>
  <c r="F482" i="40"/>
  <c r="F483" i="40"/>
  <c r="F484" i="40"/>
  <c r="F485" i="40"/>
  <c r="F486" i="40"/>
  <c r="F487" i="40"/>
  <c r="F488" i="40"/>
  <c r="F489" i="40"/>
  <c r="F490" i="40"/>
  <c r="F491" i="40"/>
  <c r="F492" i="40"/>
  <c r="F493" i="40"/>
  <c r="F494" i="40"/>
  <c r="F495" i="40"/>
  <c r="F496" i="40"/>
  <c r="F497" i="40"/>
  <c r="F498" i="40"/>
  <c r="F499" i="40"/>
  <c r="F500" i="40"/>
  <c r="F501" i="40"/>
  <c r="F502" i="40"/>
  <c r="F503" i="40"/>
  <c r="F504" i="40"/>
  <c r="F505" i="40"/>
  <c r="F506" i="40"/>
  <c r="F507" i="40"/>
  <c r="F508" i="40"/>
  <c r="F509" i="40"/>
  <c r="F510" i="40"/>
  <c r="F511" i="40"/>
  <c r="F512" i="40"/>
  <c r="F513" i="40"/>
  <c r="F514" i="40"/>
  <c r="F515" i="40"/>
  <c r="F516" i="40"/>
  <c r="F517" i="40"/>
  <c r="F518" i="40"/>
  <c r="F519" i="40"/>
  <c r="F520" i="40"/>
  <c r="F521" i="40"/>
  <c r="F522" i="40"/>
  <c r="F523" i="40"/>
  <c r="F524" i="40"/>
  <c r="F525" i="40"/>
  <c r="F526" i="40"/>
  <c r="F527" i="40"/>
  <c r="F528" i="40"/>
  <c r="F529" i="40"/>
  <c r="F530" i="40"/>
  <c r="F531" i="40"/>
  <c r="F532" i="40"/>
  <c r="F533" i="40"/>
  <c r="F534" i="40"/>
  <c r="F535" i="40"/>
  <c r="F536" i="40"/>
  <c r="F537" i="40"/>
  <c r="F538" i="40"/>
  <c r="F539" i="40"/>
  <c r="F540" i="40"/>
  <c r="F541" i="40"/>
  <c r="F542" i="40"/>
  <c r="F543" i="40"/>
  <c r="F544" i="40"/>
  <c r="F545" i="40"/>
  <c r="F546" i="40"/>
  <c r="F547" i="40"/>
  <c r="F548" i="40"/>
  <c r="F549" i="40"/>
  <c r="F550" i="40"/>
  <c r="F551" i="40"/>
  <c r="F552" i="40"/>
  <c r="F553" i="40"/>
  <c r="F554" i="40"/>
  <c r="F555" i="40"/>
  <c r="F556" i="40"/>
  <c r="F557" i="40"/>
  <c r="F558" i="40"/>
  <c r="F559" i="40"/>
  <c r="F560" i="40"/>
  <c r="F561" i="40"/>
  <c r="F562" i="40"/>
  <c r="F563" i="40"/>
  <c r="F564" i="40"/>
  <c r="F565" i="40"/>
  <c r="F566" i="40"/>
  <c r="F567" i="40"/>
  <c r="F568" i="40"/>
  <c r="F569" i="40"/>
  <c r="F570" i="40"/>
  <c r="F571" i="40"/>
  <c r="F572" i="40"/>
  <c r="F573" i="40"/>
  <c r="F574" i="40"/>
  <c r="F575" i="40"/>
  <c r="F576" i="40"/>
  <c r="F577" i="40"/>
  <c r="F578" i="40"/>
  <c r="F579" i="40"/>
  <c r="F580" i="40"/>
  <c r="F581" i="40"/>
  <c r="F582" i="40"/>
  <c r="F583" i="40"/>
  <c r="F584" i="40"/>
  <c r="F585" i="40"/>
  <c r="F586" i="40"/>
  <c r="F587" i="40"/>
  <c r="F588" i="40"/>
  <c r="F589" i="40"/>
  <c r="F590" i="40"/>
  <c r="F591" i="40"/>
  <c r="F592" i="40"/>
  <c r="F593" i="40"/>
  <c r="F594" i="40"/>
  <c r="F595" i="40"/>
  <c r="F596" i="40"/>
  <c r="F597" i="40"/>
  <c r="F598" i="40"/>
  <c r="F599" i="40"/>
  <c r="F600" i="40"/>
  <c r="F601" i="40"/>
  <c r="F602" i="40"/>
  <c r="F603" i="40"/>
  <c r="F604" i="40"/>
  <c r="F605" i="40"/>
  <c r="F606" i="40"/>
  <c r="F607" i="40"/>
  <c r="F608" i="40"/>
  <c r="F609" i="40"/>
  <c r="F610" i="40"/>
  <c r="F611" i="40"/>
  <c r="F612" i="40"/>
  <c r="F613" i="40"/>
  <c r="F614" i="40"/>
  <c r="F615" i="40"/>
  <c r="F616" i="40"/>
  <c r="F617" i="40"/>
  <c r="F618" i="40"/>
  <c r="F619" i="40"/>
  <c r="F620" i="40"/>
  <c r="F621" i="40"/>
  <c r="F622" i="40"/>
  <c r="F623" i="40"/>
  <c r="F624" i="40"/>
  <c r="F625" i="40"/>
  <c r="F626" i="40"/>
  <c r="F627" i="40"/>
  <c r="F628" i="40"/>
  <c r="F629" i="40"/>
  <c r="F630" i="40"/>
  <c r="F631" i="40"/>
  <c r="F632" i="40"/>
  <c r="F633" i="40"/>
  <c r="F634" i="40"/>
  <c r="F635" i="40"/>
  <c r="F636" i="40"/>
  <c r="F637" i="40"/>
  <c r="F638" i="40"/>
  <c r="F639" i="40"/>
  <c r="F640" i="40"/>
  <c r="F641" i="40"/>
  <c r="F642" i="40"/>
  <c r="F643" i="40"/>
  <c r="F644" i="40"/>
  <c r="F645" i="40"/>
  <c r="F646" i="40"/>
  <c r="F647" i="40"/>
  <c r="F648" i="40"/>
  <c r="F649" i="40"/>
  <c r="F650" i="40"/>
  <c r="F651" i="40"/>
  <c r="F652" i="40"/>
  <c r="F653" i="40"/>
  <c r="F654" i="40"/>
  <c r="F655" i="40"/>
  <c r="F656" i="40"/>
  <c r="F657" i="40"/>
  <c r="F658" i="40"/>
  <c r="F659" i="40"/>
  <c r="F660" i="40"/>
  <c r="F661" i="40"/>
  <c r="F662" i="40"/>
  <c r="F663" i="40"/>
  <c r="F664" i="40"/>
  <c r="F665" i="40"/>
  <c r="F666" i="40"/>
  <c r="F667" i="40"/>
  <c r="F668" i="40"/>
  <c r="F669" i="40"/>
  <c r="F670" i="40"/>
  <c r="F671" i="40"/>
  <c r="F672" i="40"/>
  <c r="F673" i="40"/>
  <c r="F674" i="40"/>
  <c r="F675" i="40"/>
  <c r="F676" i="40"/>
  <c r="F677" i="40"/>
  <c r="F678" i="40"/>
  <c r="F679" i="40"/>
  <c r="F680" i="40"/>
  <c r="F681" i="40"/>
  <c r="F682" i="40"/>
  <c r="F683" i="40"/>
  <c r="F684" i="40"/>
  <c r="F685" i="40"/>
  <c r="F686" i="40"/>
  <c r="F687" i="40"/>
  <c r="F688" i="40"/>
  <c r="F689" i="40"/>
  <c r="F690" i="40"/>
  <c r="F691" i="40"/>
  <c r="F692" i="40"/>
  <c r="F693" i="40"/>
  <c r="F694" i="40"/>
  <c r="F695" i="40"/>
  <c r="F696" i="40"/>
  <c r="F697" i="40"/>
  <c r="F698" i="40"/>
  <c r="F699" i="40"/>
  <c r="F700" i="40"/>
  <c r="F701" i="40"/>
  <c r="F702" i="40"/>
  <c r="F703" i="40"/>
  <c r="F704" i="40"/>
  <c r="F705" i="40"/>
  <c r="F706" i="40"/>
  <c r="F707" i="40"/>
  <c r="F708" i="40"/>
  <c r="F709" i="40"/>
  <c r="F710" i="40"/>
  <c r="F711" i="40"/>
  <c r="F712" i="40"/>
  <c r="F713" i="40"/>
  <c r="F714" i="40"/>
  <c r="F715" i="40"/>
  <c r="F716" i="40"/>
  <c r="F717" i="40"/>
  <c r="F718" i="40"/>
  <c r="F719" i="40"/>
  <c r="F720" i="40"/>
  <c r="F721" i="40"/>
  <c r="F722" i="40"/>
  <c r="F723" i="40"/>
  <c r="F724" i="40"/>
  <c r="F725" i="40"/>
  <c r="F726" i="40"/>
  <c r="F727" i="40"/>
  <c r="F728" i="40"/>
  <c r="F729" i="40"/>
  <c r="F730" i="40"/>
  <c r="F731" i="40"/>
  <c r="F732" i="40"/>
  <c r="F733" i="40"/>
  <c r="F734" i="40"/>
  <c r="F735" i="40"/>
  <c r="F736" i="40"/>
  <c r="F737" i="40"/>
  <c r="F738" i="40"/>
  <c r="F739" i="40"/>
  <c r="F740" i="40"/>
  <c r="F741" i="40"/>
  <c r="F742" i="40"/>
  <c r="F743" i="40"/>
  <c r="F744" i="40"/>
  <c r="F745" i="40"/>
  <c r="F746" i="40"/>
  <c r="F747" i="40"/>
  <c r="F748" i="40"/>
  <c r="F749" i="40"/>
  <c r="F750" i="40"/>
  <c r="F751" i="40"/>
  <c r="F752" i="40"/>
  <c r="F753" i="40"/>
  <c r="F754" i="40"/>
  <c r="F755" i="40"/>
  <c r="F756" i="40"/>
  <c r="F757" i="40"/>
  <c r="F758" i="40"/>
  <c r="F759" i="40"/>
  <c r="F760" i="40"/>
  <c r="F761" i="40"/>
  <c r="F762" i="40"/>
  <c r="F763" i="40"/>
  <c r="F764" i="40"/>
  <c r="F765" i="40"/>
  <c r="F766" i="40"/>
  <c r="F767" i="40"/>
  <c r="F768" i="40"/>
  <c r="F769" i="40"/>
  <c r="F770" i="40"/>
  <c r="F771" i="40"/>
  <c r="F772" i="40"/>
  <c r="F773" i="40"/>
  <c r="F774" i="40"/>
  <c r="F775" i="40"/>
  <c r="F776" i="40"/>
  <c r="F777" i="40"/>
  <c r="F778" i="40"/>
  <c r="F779" i="40"/>
  <c r="F780" i="40"/>
  <c r="F781" i="40"/>
  <c r="F782" i="40"/>
  <c r="F783" i="40"/>
  <c r="F784" i="40"/>
  <c r="F785" i="40"/>
  <c r="F786" i="40"/>
  <c r="F787" i="40"/>
  <c r="F788" i="40"/>
  <c r="F789" i="40"/>
  <c r="F790" i="40"/>
  <c r="F791" i="40"/>
  <c r="F792" i="40"/>
  <c r="F793" i="40"/>
  <c r="F794" i="40"/>
  <c r="F795" i="40"/>
  <c r="F796" i="40"/>
  <c r="F797" i="40"/>
  <c r="F798" i="40"/>
  <c r="F799" i="40"/>
  <c r="F800" i="40"/>
  <c r="F801" i="40"/>
  <c r="F802" i="40"/>
  <c r="F803" i="40"/>
  <c r="F804" i="40"/>
  <c r="F805" i="40"/>
  <c r="F806" i="40"/>
  <c r="F807" i="40"/>
  <c r="F808" i="40"/>
  <c r="F809" i="40"/>
  <c r="F810" i="40"/>
  <c r="F811" i="40"/>
  <c r="F812" i="40"/>
  <c r="F813" i="40"/>
  <c r="F814" i="40"/>
  <c r="F815" i="40"/>
  <c r="F816" i="40"/>
  <c r="F817" i="40"/>
  <c r="F818" i="40"/>
  <c r="F819" i="40"/>
  <c r="F820" i="40"/>
  <c r="F821" i="40"/>
  <c r="F822" i="40"/>
  <c r="F823" i="40"/>
  <c r="F824" i="40"/>
  <c r="F825" i="40"/>
  <c r="F826" i="40"/>
  <c r="F827" i="40"/>
  <c r="F828" i="40"/>
  <c r="F829" i="40"/>
  <c r="F830" i="40"/>
  <c r="F831" i="40"/>
  <c r="F832" i="40"/>
  <c r="F833" i="40"/>
  <c r="F834" i="40"/>
  <c r="F835" i="40"/>
  <c r="F836" i="40"/>
  <c r="F837" i="40"/>
  <c r="F838" i="40"/>
  <c r="F839" i="40"/>
  <c r="F840" i="40"/>
  <c r="F841" i="40"/>
  <c r="F842" i="40"/>
  <c r="F843" i="40"/>
  <c r="F844" i="40"/>
  <c r="F845" i="40"/>
  <c r="F846" i="40"/>
  <c r="F847" i="40"/>
  <c r="F848" i="40"/>
  <c r="F849" i="40"/>
  <c r="F850" i="40"/>
  <c r="F851" i="40"/>
  <c r="F852" i="40"/>
  <c r="F853" i="40"/>
  <c r="F854" i="40"/>
  <c r="F855" i="40"/>
  <c r="F856" i="40"/>
  <c r="F857" i="40"/>
  <c r="F858" i="40"/>
  <c r="F859" i="40"/>
  <c r="F860" i="40"/>
  <c r="F861" i="40"/>
  <c r="F862" i="40"/>
  <c r="F863" i="40"/>
  <c r="F864" i="40"/>
  <c r="F865" i="40"/>
  <c r="F866" i="40"/>
  <c r="F867" i="40"/>
  <c r="F868" i="40"/>
  <c r="F869" i="40"/>
  <c r="F870" i="40"/>
  <c r="F871" i="40"/>
  <c r="F872" i="40"/>
  <c r="F873" i="40"/>
  <c r="F874" i="40"/>
  <c r="F875" i="40"/>
  <c r="F876" i="40"/>
  <c r="F877" i="40"/>
  <c r="F878" i="40"/>
  <c r="F879" i="40"/>
  <c r="F880" i="40"/>
  <c r="F881" i="40"/>
  <c r="F882" i="40"/>
  <c r="F883" i="40"/>
  <c r="F884" i="40"/>
  <c r="F885" i="40"/>
  <c r="F886" i="40"/>
  <c r="F887" i="40"/>
  <c r="F888" i="40"/>
  <c r="F889" i="40"/>
  <c r="F890" i="40"/>
  <c r="F891" i="40"/>
  <c r="F892" i="40"/>
  <c r="F893" i="40"/>
  <c r="F894" i="40"/>
  <c r="F895" i="40"/>
  <c r="F896" i="40"/>
  <c r="F897" i="40"/>
  <c r="F898" i="40"/>
  <c r="F899" i="40"/>
  <c r="F900" i="40"/>
  <c r="F901" i="40"/>
  <c r="F902" i="40"/>
  <c r="F903" i="40"/>
  <c r="F904" i="40"/>
  <c r="F905" i="40"/>
  <c r="F906" i="40"/>
  <c r="F907" i="40"/>
  <c r="F908" i="40"/>
  <c r="F909" i="40"/>
  <c r="F910" i="40"/>
  <c r="F911" i="40"/>
  <c r="F912" i="40"/>
  <c r="F913" i="40"/>
  <c r="F914" i="40"/>
  <c r="F915" i="40"/>
  <c r="F916" i="40"/>
  <c r="F917" i="40"/>
  <c r="F918" i="40"/>
  <c r="F919" i="40"/>
  <c r="F920" i="40"/>
  <c r="F921" i="40"/>
  <c r="F922" i="40"/>
  <c r="F923" i="40"/>
  <c r="F924" i="40"/>
  <c r="F925" i="40"/>
  <c r="F926" i="40"/>
  <c r="F927" i="40"/>
  <c r="F928" i="40"/>
  <c r="F929" i="40"/>
  <c r="F930" i="40"/>
  <c r="F931" i="40"/>
  <c r="F932" i="40"/>
  <c r="F933" i="40"/>
  <c r="F934" i="40"/>
  <c r="F935" i="40"/>
  <c r="F936" i="40"/>
  <c r="F937" i="40"/>
  <c r="F938" i="40"/>
  <c r="F939" i="40"/>
  <c r="F940" i="40"/>
  <c r="F941" i="40"/>
  <c r="F942" i="40"/>
  <c r="F943" i="40"/>
  <c r="F944" i="40"/>
  <c r="F945" i="40"/>
  <c r="F946" i="40"/>
  <c r="F947" i="40"/>
  <c r="F948" i="40"/>
  <c r="F949" i="40"/>
  <c r="F950" i="40"/>
  <c r="F951" i="40"/>
  <c r="F952" i="40"/>
  <c r="F953" i="40"/>
  <c r="F954" i="40"/>
  <c r="F955" i="40"/>
  <c r="F956" i="40"/>
  <c r="F957" i="40"/>
  <c r="F958" i="40"/>
  <c r="F959" i="40"/>
  <c r="F960" i="40"/>
  <c r="F961" i="40"/>
  <c r="F962" i="40"/>
  <c r="F963" i="40"/>
  <c r="F964" i="40"/>
  <c r="F965" i="40"/>
  <c r="F966" i="40"/>
  <c r="F967" i="40"/>
  <c r="F968" i="40"/>
  <c r="F969" i="40"/>
  <c r="F970" i="40"/>
  <c r="F971" i="40"/>
  <c r="F972" i="40"/>
  <c r="F973" i="40"/>
  <c r="F974" i="40"/>
  <c r="F975" i="40"/>
  <c r="F976" i="40"/>
  <c r="F977" i="40"/>
  <c r="F978" i="40"/>
  <c r="F979" i="40"/>
  <c r="F980" i="40"/>
  <c r="F981" i="40"/>
  <c r="F982" i="40"/>
  <c r="F983" i="40"/>
  <c r="F984" i="40"/>
  <c r="F985" i="40"/>
  <c r="F986" i="40"/>
  <c r="F987" i="40"/>
  <c r="F988" i="40"/>
  <c r="F989" i="40"/>
  <c r="F990" i="40"/>
  <c r="F991" i="40"/>
  <c r="F992" i="40"/>
  <c r="F993" i="40"/>
  <c r="F994" i="40"/>
  <c r="F995" i="40"/>
  <c r="F996" i="40"/>
  <c r="F997" i="40"/>
  <c r="F998" i="40"/>
  <c r="F999" i="40"/>
  <c r="F1000" i="40"/>
  <c r="F1001" i="40"/>
  <c r="F1002" i="40"/>
  <c r="F1003" i="40"/>
  <c r="F1004" i="40"/>
  <c r="F1005" i="40"/>
  <c r="F1006" i="40"/>
  <c r="F1007" i="40"/>
  <c r="F1008" i="40"/>
  <c r="F1009" i="40"/>
  <c r="F1010" i="40"/>
  <c r="F1011" i="40"/>
  <c r="F1012" i="40"/>
  <c r="F1013" i="40"/>
  <c r="F1014" i="40"/>
  <c r="F1015" i="40"/>
  <c r="F1016" i="40"/>
  <c r="F1017" i="40"/>
  <c r="F1018" i="40"/>
  <c r="F1019" i="40"/>
  <c r="F1020" i="40"/>
  <c r="F1021" i="40"/>
  <c r="F1022" i="40"/>
  <c r="F1023" i="40"/>
  <c r="F1024" i="40"/>
  <c r="F1025" i="40"/>
  <c r="F1026" i="40"/>
  <c r="F1027" i="40"/>
  <c r="F1028" i="40"/>
  <c r="F1029" i="40"/>
  <c r="F1030" i="40"/>
  <c r="F1031" i="40"/>
  <c r="F1032" i="40"/>
  <c r="F1033" i="40"/>
  <c r="F1034" i="40"/>
  <c r="F1035" i="40"/>
  <c r="F1036" i="40"/>
  <c r="F1037" i="40"/>
  <c r="F1038" i="40"/>
  <c r="F1039" i="40"/>
  <c r="F1040" i="40"/>
  <c r="F1041" i="40"/>
  <c r="F1042" i="40"/>
  <c r="F1043" i="40"/>
  <c r="F1044" i="40"/>
  <c r="F1045" i="40"/>
  <c r="F1046" i="40"/>
  <c r="F1047" i="40"/>
  <c r="F1048" i="40"/>
  <c r="F1049" i="40"/>
  <c r="F1050" i="40"/>
  <c r="F1051" i="40"/>
  <c r="F1052" i="40"/>
  <c r="F1053" i="40"/>
  <c r="F1054" i="40"/>
  <c r="F1055" i="40"/>
  <c r="F1056" i="40"/>
  <c r="F1057" i="40"/>
  <c r="F1058" i="40"/>
  <c r="F1059" i="40"/>
  <c r="F1060" i="40"/>
  <c r="F1061" i="40"/>
  <c r="F1062" i="40"/>
  <c r="F1063" i="40"/>
  <c r="F1064" i="40"/>
  <c r="F1065" i="40"/>
  <c r="F1066" i="40"/>
  <c r="F1067" i="40"/>
  <c r="F1068" i="40"/>
  <c r="F1069" i="40"/>
  <c r="F1070" i="40"/>
  <c r="F1071" i="40"/>
  <c r="F1072" i="40"/>
  <c r="F1073" i="40"/>
  <c r="F1074" i="40"/>
  <c r="F1075" i="40"/>
  <c r="F1076" i="40"/>
  <c r="F1077" i="40"/>
  <c r="F1078" i="40"/>
  <c r="F1079" i="40"/>
  <c r="F1080" i="40"/>
  <c r="F1081" i="40"/>
  <c r="F1082" i="40"/>
  <c r="F1083" i="40"/>
  <c r="F1084" i="40"/>
  <c r="F1085" i="40"/>
  <c r="F1086" i="40"/>
  <c r="F1087" i="40"/>
  <c r="F1088" i="40"/>
  <c r="F1089" i="40"/>
  <c r="F1090" i="40"/>
  <c r="F1091" i="40"/>
  <c r="F1092" i="40"/>
  <c r="F1093" i="40"/>
  <c r="F1094" i="40"/>
  <c r="F1095" i="40"/>
  <c r="F1096" i="40"/>
  <c r="F1097" i="40"/>
  <c r="F1098" i="40"/>
  <c r="F1099" i="40"/>
  <c r="F1100" i="40"/>
  <c r="F1101" i="40"/>
  <c r="F1102" i="40"/>
  <c r="F1103" i="40"/>
  <c r="F1104" i="40"/>
  <c r="F1105" i="40"/>
  <c r="F1106" i="40"/>
  <c r="F1107" i="40"/>
  <c r="F1108" i="40"/>
  <c r="F1109" i="40"/>
  <c r="F1110" i="40"/>
  <c r="F1111" i="40"/>
  <c r="F1112" i="40"/>
  <c r="F1113" i="40"/>
  <c r="F1114" i="40"/>
  <c r="F1115" i="40"/>
  <c r="F1116" i="40"/>
  <c r="F1117" i="40"/>
  <c r="F1118" i="40"/>
  <c r="F1119" i="40"/>
  <c r="F1120" i="40"/>
  <c r="F1121" i="40"/>
  <c r="F1122" i="40"/>
  <c r="F1123" i="40"/>
  <c r="F1124" i="40"/>
  <c r="F1125" i="40"/>
  <c r="F1126" i="40"/>
  <c r="F1127" i="40"/>
  <c r="F1128" i="40"/>
  <c r="F1129" i="40"/>
  <c r="F1130" i="40"/>
  <c r="F1131" i="40"/>
  <c r="F1132" i="40"/>
  <c r="F1133" i="40"/>
  <c r="F1134" i="40"/>
  <c r="F1135" i="40"/>
  <c r="F1136" i="40"/>
  <c r="F1137" i="40"/>
  <c r="F1138" i="40"/>
  <c r="F1139" i="40"/>
  <c r="F1140" i="40"/>
  <c r="F1141" i="40"/>
  <c r="F1142" i="40"/>
  <c r="F1143" i="40"/>
  <c r="F1144" i="40"/>
  <c r="F1145" i="40"/>
  <c r="F1146" i="40"/>
  <c r="F1147" i="40"/>
  <c r="F1148" i="40"/>
  <c r="F1149" i="40"/>
  <c r="F1150" i="40"/>
  <c r="F1151" i="40"/>
  <c r="F1152" i="40"/>
  <c r="F1153" i="40"/>
  <c r="F1154" i="40"/>
  <c r="F1155" i="40"/>
  <c r="F1156" i="40"/>
  <c r="F1157" i="40"/>
  <c r="F1158" i="40"/>
  <c r="F1159" i="40"/>
  <c r="F1160" i="40"/>
  <c r="F1161" i="40"/>
  <c r="F1162" i="40"/>
  <c r="F1163" i="40"/>
  <c r="F1164" i="40"/>
  <c r="F1165" i="40"/>
  <c r="F1166" i="40"/>
  <c r="F1167" i="40"/>
  <c r="F1168" i="40"/>
  <c r="F1169" i="40"/>
  <c r="F1170" i="40"/>
  <c r="F1171" i="40"/>
  <c r="F1172" i="40"/>
  <c r="F1173" i="40"/>
  <c r="F1174" i="40"/>
  <c r="F1175" i="40"/>
  <c r="F1176" i="40"/>
  <c r="F1177" i="40"/>
  <c r="F1178" i="40"/>
  <c r="F1179" i="40"/>
  <c r="F1180" i="40"/>
  <c r="F1181" i="40"/>
  <c r="F1182" i="40"/>
  <c r="F1183" i="40"/>
  <c r="F1184" i="40"/>
  <c r="F1185" i="40"/>
  <c r="F1186" i="40"/>
  <c r="F1187" i="40"/>
  <c r="F1188" i="40"/>
  <c r="F1189" i="40"/>
  <c r="F1190" i="40"/>
  <c r="F1191" i="40"/>
  <c r="F1192" i="40"/>
  <c r="F1193" i="40"/>
  <c r="F1194" i="40"/>
  <c r="F1195" i="40"/>
  <c r="F1196" i="40"/>
  <c r="F1197" i="40"/>
  <c r="F1198" i="40"/>
  <c r="F1199" i="40"/>
  <c r="F1200" i="40"/>
  <c r="F1201" i="40"/>
  <c r="F1202" i="40"/>
  <c r="F1203" i="40"/>
  <c r="F1204" i="40"/>
  <c r="F1205" i="40"/>
  <c r="F1206" i="40"/>
  <c r="F1207" i="40"/>
  <c r="F1208" i="40"/>
  <c r="F1209" i="40"/>
  <c r="F1210" i="40"/>
  <c r="F1211" i="40"/>
  <c r="F1212" i="40"/>
  <c r="F1213" i="40"/>
  <c r="F1214" i="40"/>
  <c r="F1215" i="40"/>
  <c r="F1216" i="40"/>
  <c r="F1217" i="40"/>
  <c r="F1218" i="40"/>
  <c r="F1219" i="40"/>
  <c r="F1220" i="40"/>
  <c r="F1221" i="40"/>
  <c r="F1222" i="40"/>
  <c r="F1223" i="40"/>
  <c r="F1224" i="40"/>
  <c r="F1225" i="40"/>
  <c r="F1226" i="40"/>
  <c r="F1227" i="40"/>
  <c r="F1228" i="40"/>
  <c r="F1229" i="40"/>
  <c r="F1230" i="40"/>
  <c r="F1231" i="40"/>
  <c r="F1232" i="40"/>
  <c r="F1233" i="40"/>
  <c r="F1234" i="40"/>
  <c r="F1235" i="40"/>
  <c r="F1236" i="40"/>
  <c r="F1237" i="40"/>
  <c r="F1238" i="40"/>
  <c r="F1239" i="40"/>
  <c r="F1240" i="40"/>
  <c r="F1241" i="40"/>
  <c r="F1242" i="40"/>
  <c r="F1243" i="40"/>
  <c r="F1244" i="40"/>
  <c r="F1245" i="40"/>
  <c r="F1246" i="40"/>
  <c r="F1247" i="40"/>
  <c r="F1248" i="40"/>
  <c r="F1249" i="40"/>
  <c r="F1250" i="40"/>
  <c r="F1251" i="40"/>
  <c r="F1252" i="40"/>
  <c r="F1253" i="40"/>
  <c r="F1254" i="40"/>
  <c r="F1255" i="40"/>
  <c r="F1256" i="40"/>
  <c r="F1257" i="40"/>
  <c r="F1258" i="40"/>
  <c r="F1259" i="40"/>
  <c r="F1260" i="40"/>
  <c r="F1261" i="40"/>
  <c r="F1262" i="40"/>
  <c r="F1263" i="40"/>
  <c r="F1264" i="40"/>
  <c r="F1265" i="40"/>
  <c r="F1266" i="40"/>
  <c r="F1267" i="40"/>
  <c r="F1268" i="40"/>
  <c r="F1269" i="40"/>
  <c r="F1270" i="40"/>
  <c r="F1271" i="40"/>
  <c r="F1272" i="40"/>
  <c r="F1273" i="40"/>
  <c r="F1274" i="40"/>
  <c r="F1275" i="40"/>
  <c r="F1276" i="40"/>
  <c r="F1277" i="40"/>
  <c r="F1278" i="40"/>
  <c r="F1279" i="40"/>
  <c r="F1280" i="40"/>
  <c r="F1281" i="40"/>
  <c r="F1282" i="40"/>
  <c r="F1283" i="40"/>
  <c r="F1284" i="40"/>
  <c r="F1285" i="40"/>
  <c r="F1286" i="40"/>
  <c r="F1287" i="40"/>
  <c r="F1288" i="40"/>
  <c r="F1289" i="40"/>
  <c r="F1290" i="40"/>
  <c r="F1291" i="40"/>
  <c r="F1292" i="40"/>
  <c r="F1293" i="40"/>
  <c r="F1294" i="40"/>
  <c r="F1295" i="40"/>
  <c r="F1296" i="40"/>
  <c r="F1297" i="40"/>
  <c r="F1298" i="40"/>
  <c r="F1299" i="40"/>
  <c r="F1300" i="40"/>
  <c r="F1301" i="40"/>
  <c r="F1302" i="40"/>
  <c r="F1303" i="40"/>
  <c r="F1304" i="40"/>
  <c r="F1305" i="40"/>
  <c r="F1306" i="40"/>
  <c r="F1307" i="40"/>
  <c r="F1308" i="40"/>
  <c r="F1309" i="40"/>
  <c r="F1310" i="40"/>
  <c r="F1311" i="40"/>
  <c r="F1312" i="40"/>
  <c r="F1313" i="40"/>
  <c r="F1314" i="40"/>
  <c r="F1315" i="40"/>
  <c r="F1316" i="40"/>
  <c r="F1317" i="40"/>
  <c r="F1318" i="40"/>
  <c r="F1319" i="40"/>
  <c r="F1320" i="40"/>
  <c r="F1321" i="40"/>
  <c r="F1322" i="40"/>
  <c r="F1323" i="40"/>
  <c r="F1324" i="40"/>
  <c r="F1325" i="40"/>
  <c r="F1326" i="40"/>
  <c r="F1327" i="40"/>
  <c r="F1328" i="40"/>
  <c r="F1329" i="40"/>
  <c r="F1330" i="40"/>
  <c r="F1331" i="40"/>
  <c r="F1332" i="40"/>
  <c r="F1333" i="40"/>
  <c r="F1334" i="40"/>
  <c r="F1335" i="40"/>
  <c r="F1336" i="40"/>
  <c r="F1337" i="40"/>
  <c r="F1338" i="40"/>
  <c r="F1339" i="40"/>
  <c r="F1340" i="40"/>
  <c r="F1341" i="40"/>
  <c r="F1342" i="40"/>
  <c r="F1343" i="40"/>
  <c r="F1344" i="40"/>
  <c r="F1345" i="40"/>
  <c r="F1346" i="40"/>
  <c r="F1347" i="40"/>
  <c r="F1348" i="40"/>
  <c r="F1349" i="40"/>
  <c r="F1350" i="40"/>
  <c r="F1351" i="40"/>
  <c r="F1352" i="40"/>
  <c r="F1353" i="40"/>
  <c r="F1354" i="40"/>
  <c r="F1355" i="40"/>
  <c r="F1356" i="40"/>
  <c r="F1357" i="40"/>
  <c r="F1358" i="40"/>
  <c r="F1359" i="40"/>
  <c r="F1360" i="40"/>
  <c r="F1361" i="40"/>
  <c r="F1362" i="40"/>
  <c r="F1363" i="40"/>
  <c r="F1364" i="40"/>
  <c r="F1365" i="40"/>
  <c r="F1366" i="40"/>
  <c r="F1367" i="40"/>
  <c r="F1368" i="40"/>
  <c r="F1369" i="40"/>
  <c r="F1370" i="40"/>
  <c r="F1371" i="40"/>
  <c r="F1372" i="40"/>
  <c r="F1373" i="40"/>
  <c r="F1374" i="40"/>
  <c r="F1375" i="40"/>
  <c r="F1376" i="40"/>
  <c r="F1377" i="40"/>
  <c r="F1378" i="40"/>
  <c r="F1379" i="40"/>
  <c r="F1380" i="40"/>
  <c r="F1381" i="40"/>
  <c r="F1382" i="40"/>
  <c r="F1383" i="40"/>
  <c r="F1384" i="40"/>
  <c r="F1385" i="40"/>
  <c r="F1386" i="40"/>
  <c r="F1387" i="40"/>
  <c r="F1388" i="40"/>
  <c r="F1389" i="40"/>
  <c r="F1390" i="40"/>
  <c r="F1391" i="40"/>
  <c r="F1392" i="40"/>
  <c r="F1393" i="40"/>
  <c r="F1394" i="40"/>
  <c r="F1395" i="40"/>
  <c r="F1396" i="40"/>
  <c r="F1397" i="40"/>
  <c r="F1398" i="40"/>
  <c r="F1399" i="40"/>
  <c r="F1400" i="40"/>
  <c r="F1401" i="40"/>
  <c r="F1402" i="40"/>
  <c r="F1403" i="40"/>
  <c r="F1404" i="40"/>
  <c r="F1405" i="40"/>
  <c r="F1406" i="40"/>
  <c r="F1407" i="40"/>
  <c r="F1408" i="40"/>
  <c r="F1409" i="40"/>
  <c r="F1410" i="40"/>
  <c r="F1411" i="40"/>
  <c r="F1412" i="40"/>
  <c r="F1413" i="40"/>
  <c r="F1414" i="40"/>
  <c r="F1415" i="40"/>
  <c r="F1416" i="40"/>
  <c r="F1417" i="40"/>
  <c r="F1418" i="40"/>
  <c r="F1419" i="40"/>
  <c r="F1420" i="40"/>
  <c r="F1421" i="40"/>
  <c r="F1422" i="40"/>
  <c r="F1423" i="40"/>
  <c r="F1424" i="40"/>
  <c r="F1425" i="40"/>
  <c r="F1426" i="40"/>
  <c r="F1427" i="40"/>
  <c r="F1428" i="40"/>
  <c r="F1429" i="40"/>
  <c r="F1430" i="40"/>
  <c r="F1431" i="40"/>
  <c r="F1432" i="40"/>
  <c r="F1433" i="40"/>
  <c r="F1434" i="40"/>
  <c r="F1435" i="40"/>
  <c r="F1436" i="40"/>
  <c r="F1437" i="40"/>
  <c r="F1438" i="40"/>
  <c r="F1439" i="40"/>
  <c r="F1440" i="40"/>
  <c r="F1441" i="40"/>
  <c r="F1442" i="40"/>
  <c r="F1443" i="40"/>
  <c r="F1444" i="40"/>
  <c r="F1445" i="40"/>
  <c r="F1446" i="40"/>
  <c r="F1447" i="40"/>
  <c r="F1448" i="40"/>
  <c r="F1449" i="40"/>
  <c r="F1450" i="40"/>
  <c r="F1451" i="40"/>
  <c r="F1452" i="40"/>
  <c r="F1453" i="40"/>
  <c r="F1454" i="40"/>
  <c r="F1455" i="40"/>
  <c r="F1456" i="40"/>
  <c r="F1457" i="40"/>
  <c r="F1458" i="40"/>
  <c r="F1459" i="40"/>
  <c r="F1460" i="40"/>
  <c r="F1461" i="40"/>
  <c r="F1462" i="40"/>
  <c r="F1463" i="40"/>
  <c r="F1464" i="40"/>
  <c r="F1465" i="40"/>
  <c r="F1466" i="40"/>
  <c r="F1467" i="40"/>
  <c r="F1468" i="40"/>
  <c r="F1469" i="40"/>
  <c r="F1470" i="40"/>
  <c r="F1471" i="40"/>
  <c r="F1472" i="40"/>
  <c r="F1473" i="40"/>
  <c r="F1474" i="40"/>
  <c r="F1475" i="40"/>
  <c r="F1476" i="40"/>
  <c r="F1477" i="40"/>
  <c r="F1478" i="40"/>
  <c r="F1479" i="40"/>
  <c r="F1480" i="40"/>
  <c r="F1481" i="40"/>
  <c r="F1482" i="40"/>
  <c r="F1483" i="40"/>
  <c r="F1484" i="40"/>
  <c r="F1485" i="40"/>
  <c r="F1486" i="40"/>
  <c r="F1487" i="40"/>
  <c r="F1488" i="40"/>
  <c r="F1489" i="40"/>
  <c r="F1490" i="40"/>
  <c r="F1491" i="40"/>
  <c r="F1492" i="40"/>
  <c r="F1493" i="40"/>
  <c r="F1494" i="40"/>
  <c r="F1495" i="40"/>
  <c r="F1496" i="40"/>
  <c r="F1497" i="40"/>
  <c r="F1498" i="40"/>
  <c r="F1499" i="40"/>
  <c r="F1500" i="40"/>
  <c r="F1501" i="40"/>
  <c r="F1502" i="40"/>
  <c r="F1503" i="40"/>
  <c r="F1504" i="40"/>
  <c r="F1505" i="40"/>
  <c r="F1506" i="40"/>
  <c r="F1507" i="40"/>
  <c r="F1508" i="40"/>
  <c r="F1509" i="40"/>
  <c r="F1510" i="40"/>
  <c r="F1511" i="40"/>
  <c r="F1512" i="40"/>
  <c r="F1513" i="40"/>
  <c r="F1514" i="40"/>
  <c r="F1515" i="40"/>
  <c r="F1516" i="40"/>
  <c r="F1517" i="40"/>
  <c r="F1518" i="40"/>
  <c r="F1519" i="40"/>
  <c r="F1520" i="40"/>
  <c r="F1521" i="40"/>
  <c r="F1522" i="40"/>
  <c r="F1523" i="40"/>
  <c r="F1524" i="40"/>
  <c r="F1525" i="40"/>
  <c r="F1526" i="40"/>
  <c r="F1527" i="40"/>
  <c r="F1528" i="40"/>
  <c r="F1529" i="40"/>
  <c r="F1530" i="40"/>
  <c r="F1531" i="40"/>
  <c r="F1532" i="40"/>
  <c r="F1533" i="40"/>
  <c r="F1534" i="40"/>
  <c r="F1535" i="40"/>
  <c r="F1536" i="40"/>
  <c r="F1537" i="40"/>
  <c r="F1538" i="40"/>
  <c r="F1539" i="40"/>
  <c r="F1540" i="40"/>
  <c r="F1541" i="40"/>
  <c r="F1542" i="40"/>
  <c r="F1543" i="40"/>
  <c r="F1544" i="40"/>
  <c r="F1545" i="40"/>
  <c r="F1546" i="40"/>
  <c r="F1547" i="40"/>
  <c r="F1548" i="40"/>
  <c r="F1549" i="40"/>
  <c r="F1550" i="40"/>
  <c r="F1551" i="40"/>
  <c r="F1552" i="40"/>
  <c r="F1553" i="40"/>
  <c r="F1554" i="40"/>
  <c r="F1555" i="40"/>
  <c r="F1556" i="40"/>
  <c r="F1557" i="40"/>
  <c r="F1558" i="40"/>
  <c r="F1559" i="40"/>
  <c r="F1560" i="40"/>
  <c r="F1561" i="40"/>
  <c r="F1562" i="40"/>
  <c r="F1563" i="40"/>
  <c r="F1564" i="40"/>
  <c r="F1565" i="40"/>
  <c r="F1566" i="40"/>
  <c r="F1567" i="40"/>
  <c r="F1568" i="40"/>
  <c r="F1569" i="40"/>
  <c r="F1570" i="40"/>
  <c r="F1571" i="40"/>
  <c r="F1572" i="40"/>
  <c r="F1573" i="40"/>
  <c r="F1574" i="40"/>
  <c r="F1575" i="40"/>
  <c r="F1576" i="40"/>
  <c r="F1577" i="40"/>
  <c r="F1578" i="40"/>
  <c r="F1579" i="40"/>
  <c r="F1580" i="40"/>
  <c r="F1581" i="40"/>
  <c r="F1582" i="40"/>
  <c r="F1583" i="40"/>
  <c r="F1584" i="40"/>
  <c r="F1585" i="40"/>
  <c r="F1586" i="40"/>
  <c r="F1587" i="40"/>
  <c r="F1588" i="40"/>
  <c r="F1589" i="40"/>
  <c r="F1590" i="40"/>
  <c r="F1591" i="40"/>
  <c r="F1592" i="40"/>
  <c r="F1593" i="40"/>
  <c r="F1594" i="40"/>
  <c r="F1595" i="40"/>
  <c r="F1596" i="40"/>
  <c r="F1597" i="40"/>
  <c r="F1598" i="40"/>
  <c r="F1599" i="40"/>
  <c r="F1600" i="40"/>
  <c r="F1601" i="40"/>
  <c r="F1602" i="40"/>
  <c r="F1603" i="40"/>
  <c r="F1604" i="40"/>
  <c r="F1605" i="40"/>
  <c r="F1606" i="40"/>
  <c r="F1607" i="40"/>
  <c r="F1608" i="40"/>
  <c r="F1609" i="40"/>
  <c r="F1610" i="40"/>
  <c r="F1611" i="40"/>
  <c r="F1612" i="40"/>
  <c r="F1613" i="40"/>
  <c r="F1614" i="40"/>
  <c r="F1615" i="40"/>
  <c r="F1616" i="40"/>
  <c r="F1617" i="40"/>
  <c r="F1618" i="40"/>
  <c r="F1619" i="40"/>
  <c r="F1620" i="40"/>
  <c r="F1621" i="40"/>
  <c r="F1622" i="40"/>
  <c r="F1623" i="40"/>
  <c r="F1624" i="40"/>
  <c r="F1625" i="40"/>
  <c r="F1626" i="40"/>
  <c r="F1627" i="40"/>
  <c r="F1628" i="40"/>
  <c r="F1629" i="40"/>
  <c r="F1630" i="40"/>
  <c r="F1631" i="40"/>
  <c r="F1632" i="40"/>
  <c r="F1633" i="40"/>
  <c r="F1634" i="40"/>
  <c r="F1635" i="40"/>
  <c r="F1636" i="40"/>
  <c r="F1637" i="40"/>
  <c r="F1638" i="40"/>
  <c r="F1639" i="40"/>
  <c r="F1640" i="40"/>
  <c r="F1641" i="40"/>
  <c r="F1642" i="40"/>
  <c r="F1643" i="40"/>
  <c r="F1644" i="40"/>
  <c r="F1645" i="40"/>
  <c r="F1646" i="40"/>
  <c r="F1647" i="40"/>
  <c r="F1648" i="40"/>
  <c r="F1649" i="40"/>
  <c r="F1650" i="40"/>
  <c r="F1651" i="40"/>
  <c r="F1652" i="40"/>
  <c r="F1653" i="40"/>
  <c r="F1654" i="40"/>
  <c r="F1655" i="40"/>
  <c r="F1656" i="40"/>
  <c r="F1657" i="40"/>
  <c r="F1658" i="40"/>
  <c r="F1659" i="40"/>
  <c r="F1660" i="40"/>
  <c r="F1661" i="40"/>
  <c r="F1662" i="40"/>
  <c r="F1663" i="40"/>
  <c r="F1664" i="40"/>
  <c r="F1665" i="40"/>
  <c r="F1666" i="40"/>
  <c r="F1667" i="40"/>
  <c r="F1668" i="40"/>
  <c r="F1669" i="40"/>
  <c r="F1670" i="40"/>
  <c r="F1671" i="40"/>
  <c r="F1672" i="40"/>
  <c r="F1673" i="40"/>
  <c r="F1674" i="40"/>
  <c r="F1675" i="40"/>
  <c r="F1676" i="40"/>
  <c r="F1677" i="40"/>
  <c r="F1678" i="40"/>
  <c r="F1679" i="40"/>
  <c r="F1680" i="40"/>
  <c r="F1681" i="40"/>
  <c r="F1682" i="40"/>
  <c r="F1683" i="40"/>
  <c r="F1684" i="40"/>
  <c r="F1685" i="40"/>
  <c r="F1686" i="40"/>
  <c r="F1687" i="40"/>
  <c r="F1688" i="40"/>
  <c r="F1689" i="40"/>
  <c r="F1690" i="40"/>
  <c r="F1691" i="40"/>
  <c r="F1692" i="40"/>
  <c r="F1693" i="40"/>
  <c r="F1694" i="40"/>
  <c r="F1695" i="40"/>
  <c r="F1696" i="40"/>
  <c r="F1697" i="40"/>
  <c r="F1698" i="40"/>
  <c r="F1699" i="40"/>
  <c r="F1700" i="40"/>
  <c r="F1701" i="40"/>
  <c r="F1702" i="40"/>
  <c r="F1703" i="40"/>
  <c r="F1704" i="40"/>
  <c r="F1705" i="40"/>
  <c r="F1706" i="40"/>
  <c r="F1707" i="40"/>
  <c r="F1708" i="40"/>
  <c r="F1709" i="40"/>
  <c r="F1710" i="40"/>
  <c r="F1711" i="40"/>
  <c r="F1712" i="40"/>
  <c r="F1713" i="40"/>
  <c r="F1714" i="40"/>
  <c r="F1715" i="40"/>
  <c r="F1716" i="40"/>
  <c r="F1717" i="40"/>
  <c r="F1718" i="40"/>
  <c r="F1719" i="40"/>
  <c r="F1720" i="40"/>
  <c r="F1721" i="40"/>
  <c r="F1722" i="40"/>
  <c r="F1723" i="40"/>
  <c r="F1724" i="40"/>
  <c r="F1725" i="40"/>
  <c r="F1726" i="40"/>
  <c r="F1727" i="40"/>
  <c r="F1728" i="40"/>
  <c r="F1729" i="40"/>
  <c r="F1730" i="40"/>
  <c r="F1731" i="40"/>
  <c r="F1732" i="40"/>
  <c r="F1733" i="40"/>
  <c r="F1734" i="40"/>
  <c r="F1735" i="40"/>
  <c r="F1736" i="40"/>
  <c r="F1737" i="40"/>
  <c r="F1738" i="40"/>
  <c r="F1739" i="40"/>
  <c r="F1740" i="40"/>
  <c r="F1741" i="40"/>
  <c r="F1742" i="40"/>
  <c r="F1743" i="40"/>
  <c r="F1744" i="40"/>
  <c r="F1745" i="40"/>
  <c r="F1746" i="40"/>
  <c r="F1747" i="40"/>
  <c r="F1748" i="40"/>
  <c r="F1749" i="40"/>
  <c r="F1750" i="40"/>
  <c r="F1751" i="40"/>
  <c r="F1752" i="40"/>
  <c r="F1753" i="40"/>
  <c r="F1754" i="40"/>
  <c r="F1755" i="40"/>
  <c r="F1756" i="40"/>
  <c r="F1757" i="40"/>
  <c r="F1758" i="40"/>
  <c r="F1759" i="40"/>
  <c r="F1760" i="40"/>
  <c r="F1761" i="40"/>
  <c r="F1762" i="40"/>
  <c r="F1763" i="40"/>
  <c r="F1764" i="40"/>
  <c r="F1765" i="40"/>
  <c r="F1766" i="40"/>
  <c r="F1767" i="40"/>
  <c r="F1768" i="40"/>
  <c r="F1769" i="40"/>
  <c r="F1770" i="40"/>
  <c r="F1771" i="40"/>
  <c r="F1772" i="40"/>
  <c r="F1773" i="40"/>
  <c r="F1774" i="40"/>
  <c r="F1775" i="40"/>
  <c r="F1776" i="40"/>
  <c r="F1777" i="40"/>
  <c r="F1778" i="40"/>
  <c r="F1779" i="40"/>
  <c r="F1780" i="40"/>
  <c r="F1781" i="40"/>
  <c r="F1782" i="40"/>
  <c r="F1783" i="40"/>
  <c r="F1784" i="40"/>
  <c r="F1785" i="40"/>
  <c r="F1786" i="40"/>
  <c r="F1787" i="40"/>
  <c r="F1788" i="40"/>
  <c r="F1789" i="40"/>
  <c r="F1790" i="40"/>
  <c r="F1791" i="40"/>
  <c r="F1792" i="40"/>
  <c r="F1793" i="40"/>
  <c r="F1794" i="40"/>
  <c r="F1795" i="40"/>
  <c r="F1796" i="40"/>
  <c r="F1797" i="40"/>
  <c r="F1798" i="40"/>
  <c r="F1799" i="40"/>
  <c r="F1800" i="40"/>
  <c r="F1801" i="40"/>
  <c r="F1802" i="40"/>
  <c r="F1803" i="40"/>
  <c r="F1804" i="40"/>
  <c r="F1805" i="40"/>
  <c r="F1806" i="40"/>
  <c r="F1807" i="40"/>
  <c r="F1808" i="40"/>
  <c r="F1809" i="40"/>
  <c r="F1810" i="40"/>
  <c r="F1811" i="40"/>
  <c r="F1812" i="40"/>
  <c r="F1813" i="40"/>
  <c r="F1814" i="40"/>
  <c r="F1815" i="40"/>
  <c r="F1816" i="40"/>
  <c r="F1817" i="40"/>
  <c r="F1818" i="40"/>
  <c r="F1819" i="40"/>
  <c r="F1820" i="40"/>
  <c r="F1821" i="40"/>
  <c r="F1822" i="40"/>
  <c r="F1823" i="40"/>
  <c r="F1824" i="40"/>
  <c r="F1825" i="40"/>
  <c r="F1826" i="40"/>
  <c r="F1827" i="40"/>
  <c r="F1828" i="40"/>
  <c r="F1829" i="40"/>
  <c r="F1830" i="40"/>
  <c r="F1831" i="40"/>
  <c r="F1832" i="40"/>
  <c r="F1833" i="40"/>
  <c r="F1834" i="40"/>
  <c r="F1835" i="40"/>
  <c r="F1836" i="40"/>
  <c r="F1837" i="40"/>
  <c r="F1838" i="40"/>
  <c r="F1839" i="40"/>
  <c r="F1840" i="40"/>
  <c r="F1841" i="40"/>
  <c r="F1842" i="40"/>
  <c r="F1843" i="40"/>
  <c r="F1844" i="40"/>
  <c r="F1845" i="40"/>
  <c r="F1846" i="40"/>
  <c r="F1847" i="40"/>
  <c r="F1848" i="40"/>
  <c r="F1849" i="40"/>
  <c r="F1850" i="40"/>
  <c r="F1851" i="40"/>
  <c r="F1852" i="40"/>
  <c r="F1853" i="40"/>
  <c r="F1854" i="40"/>
  <c r="F1855" i="40"/>
  <c r="F1856" i="40"/>
  <c r="F1857" i="40"/>
  <c r="F1858" i="40"/>
  <c r="F1859" i="40"/>
  <c r="F1860" i="40"/>
  <c r="F1861" i="40"/>
  <c r="F1862" i="40"/>
  <c r="F1863" i="40"/>
  <c r="F1864" i="40"/>
  <c r="F1865" i="40"/>
  <c r="F1866" i="40"/>
  <c r="F1867" i="40"/>
  <c r="F1868" i="40"/>
  <c r="F1869" i="40"/>
  <c r="F1870" i="40"/>
  <c r="F1871" i="40"/>
  <c r="F1872" i="40"/>
  <c r="F1873" i="40"/>
  <c r="F1874" i="40"/>
  <c r="F1875" i="40"/>
  <c r="F1876" i="40"/>
  <c r="F1877" i="40"/>
  <c r="F1878" i="40"/>
  <c r="F1879" i="40"/>
  <c r="F1880" i="40"/>
  <c r="F1881" i="40"/>
  <c r="F1882" i="40"/>
  <c r="F1883" i="40"/>
  <c r="F1884" i="40"/>
  <c r="F1885" i="40"/>
  <c r="F1886" i="40"/>
  <c r="F1887" i="40"/>
  <c r="F1888" i="40"/>
  <c r="F1889" i="40"/>
  <c r="F1890" i="40"/>
  <c r="F1891" i="40"/>
  <c r="F1892" i="40"/>
  <c r="F1893" i="40"/>
  <c r="F1894" i="40"/>
  <c r="F1895" i="40"/>
  <c r="F1896" i="40"/>
  <c r="F1897" i="40"/>
  <c r="F1898" i="40"/>
  <c r="F1899" i="40"/>
  <c r="F1900" i="40"/>
  <c r="F1901" i="40"/>
  <c r="F1902" i="40"/>
  <c r="F1903" i="40"/>
  <c r="F1904" i="40"/>
  <c r="F1905" i="40"/>
  <c r="F1906" i="40"/>
  <c r="F1907" i="40"/>
  <c r="F1908" i="40"/>
  <c r="F1909" i="40"/>
  <c r="F1910" i="40"/>
  <c r="F1911" i="40"/>
  <c r="F1912" i="40"/>
  <c r="F1913" i="40"/>
  <c r="F1914" i="40"/>
  <c r="F1915" i="40"/>
  <c r="F1916" i="40"/>
  <c r="F1917" i="40"/>
  <c r="F1918" i="40"/>
  <c r="F1919" i="40"/>
  <c r="F1920" i="40"/>
  <c r="F1921" i="40"/>
  <c r="F1922" i="40"/>
  <c r="F1923" i="40"/>
  <c r="F1924" i="40"/>
  <c r="F1925" i="40"/>
  <c r="F1926" i="40"/>
  <c r="F1927" i="40"/>
  <c r="F1928" i="40"/>
  <c r="F1929" i="40"/>
  <c r="F1930" i="40"/>
  <c r="F1931" i="40"/>
  <c r="F1932" i="40"/>
  <c r="F1933" i="40"/>
  <c r="F1934" i="40"/>
  <c r="F1935" i="40"/>
  <c r="F1936" i="40"/>
  <c r="F1937" i="40"/>
  <c r="F1938" i="40"/>
  <c r="F1939" i="40"/>
  <c r="F1940" i="40"/>
  <c r="F1941" i="40"/>
  <c r="F1942" i="40"/>
  <c r="F1943" i="40"/>
  <c r="F1944" i="40"/>
  <c r="F1945" i="40"/>
  <c r="F1946" i="40"/>
  <c r="F1947" i="40"/>
  <c r="F1948" i="40"/>
  <c r="F1949" i="40"/>
  <c r="F1950" i="40"/>
  <c r="F1951" i="40"/>
  <c r="F1952" i="40"/>
  <c r="F1953" i="40"/>
  <c r="F1954" i="40"/>
  <c r="F1955" i="40"/>
  <c r="F1956" i="40"/>
  <c r="F1957" i="40"/>
  <c r="F1958" i="40"/>
  <c r="F1959" i="40"/>
  <c r="F1960" i="40"/>
  <c r="F1961" i="40"/>
  <c r="F1962" i="40"/>
  <c r="F1963" i="40"/>
  <c r="F1964" i="40"/>
  <c r="F1965" i="40"/>
  <c r="F1966" i="40"/>
  <c r="F1967" i="40"/>
  <c r="F1968" i="40"/>
  <c r="F1969" i="40"/>
  <c r="F1970" i="40"/>
  <c r="F1971" i="40"/>
  <c r="F1972" i="40"/>
  <c r="F1973" i="40"/>
  <c r="F1974" i="40"/>
  <c r="F1975" i="40"/>
  <c r="F1976" i="40"/>
  <c r="F1977" i="40"/>
  <c r="F1978" i="40"/>
  <c r="F1979" i="40"/>
  <c r="F1980" i="40"/>
  <c r="F1981" i="40"/>
  <c r="F1982" i="40"/>
  <c r="F1983" i="40"/>
  <c r="F1984" i="40"/>
  <c r="F1985" i="40"/>
  <c r="F1986" i="40"/>
  <c r="F1987" i="40"/>
  <c r="F1988" i="40"/>
  <c r="F1989" i="40"/>
  <c r="F1990" i="40"/>
  <c r="F1991" i="40"/>
  <c r="F1992" i="40"/>
  <c r="F1993" i="40"/>
  <c r="F1994" i="40"/>
  <c r="F1995" i="40"/>
  <c r="F1996" i="40"/>
  <c r="F1997" i="40"/>
  <c r="F1998" i="40"/>
  <c r="F1999" i="40"/>
  <c r="F2000" i="40"/>
  <c r="F2001" i="40"/>
  <c r="F2002" i="40"/>
  <c r="F2003" i="40"/>
  <c r="F2004" i="40"/>
  <c r="F2005" i="40"/>
  <c r="F2006" i="40"/>
  <c r="F2007" i="40"/>
  <c r="F2008" i="40"/>
  <c r="F2009" i="40"/>
  <c r="F2010" i="40"/>
  <c r="F2011" i="40"/>
  <c r="F2012" i="40"/>
  <c r="F2013" i="40"/>
  <c r="F2014" i="40"/>
  <c r="F2015" i="40"/>
  <c r="F2016" i="40"/>
  <c r="F2017" i="40"/>
  <c r="F2018" i="40"/>
  <c r="F2019" i="40"/>
  <c r="F2020" i="40"/>
  <c r="F2021" i="40"/>
  <c r="F2022" i="40"/>
  <c r="F2023" i="40"/>
  <c r="F2024" i="40"/>
  <c r="F2025" i="40"/>
  <c r="F2026" i="40"/>
  <c r="F2027" i="40"/>
  <c r="F2028" i="40"/>
  <c r="F2029" i="40"/>
  <c r="F2030" i="40"/>
  <c r="F2031" i="40"/>
  <c r="F2032" i="40"/>
  <c r="F2033" i="40"/>
  <c r="F2034" i="40"/>
  <c r="F2035" i="40"/>
  <c r="F2036" i="40"/>
  <c r="F2037" i="40"/>
  <c r="F2038" i="40"/>
  <c r="F2039" i="40"/>
  <c r="F2040" i="40"/>
  <c r="F2041" i="40"/>
  <c r="F2042" i="40"/>
  <c r="F2043" i="40"/>
  <c r="F2044" i="40"/>
  <c r="F2045" i="40"/>
  <c r="F2046" i="40"/>
  <c r="F2047" i="40"/>
  <c r="F2048" i="40"/>
  <c r="F2049" i="40"/>
  <c r="F2050" i="40"/>
  <c r="F2051" i="40"/>
  <c r="F2052" i="40"/>
  <c r="F2053" i="40"/>
  <c r="F2054" i="40"/>
  <c r="F2055" i="40"/>
  <c r="F2056" i="40"/>
  <c r="F2057" i="40"/>
  <c r="F2058" i="40"/>
  <c r="F2059" i="40"/>
  <c r="F2060" i="40"/>
  <c r="F2061" i="40"/>
  <c r="F2062" i="40"/>
  <c r="F2063" i="40"/>
  <c r="F2064" i="40"/>
  <c r="F2065" i="40"/>
  <c r="F2066" i="40"/>
  <c r="F2067" i="40"/>
  <c r="F2068" i="40"/>
  <c r="F2069" i="40"/>
  <c r="F2070" i="40"/>
  <c r="F2071" i="40"/>
  <c r="F2072" i="40"/>
  <c r="F2073" i="40"/>
  <c r="F2074" i="40"/>
  <c r="F2075" i="40"/>
  <c r="F2076" i="40"/>
  <c r="F2077" i="40"/>
  <c r="F2078" i="40"/>
  <c r="F2079" i="40"/>
  <c r="F2080" i="40"/>
  <c r="F2081" i="40"/>
  <c r="F2082" i="40"/>
  <c r="F2083" i="40"/>
  <c r="F2084" i="40"/>
  <c r="F2085" i="40"/>
  <c r="F2086" i="40"/>
  <c r="F2087" i="40"/>
  <c r="F2088" i="40"/>
  <c r="F2089" i="40"/>
  <c r="F2090" i="40"/>
  <c r="F2091" i="40"/>
  <c r="F2092" i="40"/>
  <c r="F2093" i="40"/>
  <c r="F2094" i="40"/>
  <c r="F2095" i="40"/>
  <c r="F2096" i="40"/>
  <c r="F2097" i="40"/>
  <c r="F2098" i="40"/>
  <c r="F2099" i="40"/>
  <c r="F2100" i="40"/>
  <c r="F2101" i="40"/>
  <c r="F2102" i="40"/>
  <c r="F2103" i="40"/>
  <c r="F2104" i="40"/>
  <c r="F2105" i="40"/>
  <c r="F2106" i="40"/>
  <c r="F2107" i="40"/>
  <c r="F2108" i="40"/>
  <c r="F2109" i="40"/>
  <c r="F2110" i="40"/>
  <c r="F2111" i="40"/>
  <c r="F2112" i="40"/>
  <c r="F2113" i="40"/>
  <c r="F2114" i="40"/>
  <c r="F2115" i="40"/>
  <c r="F2116" i="40"/>
  <c r="F2117" i="40"/>
  <c r="F2118" i="40"/>
  <c r="F2119" i="40"/>
  <c r="F2120" i="40"/>
  <c r="F2121" i="40"/>
  <c r="F2122" i="40"/>
  <c r="F2123" i="40"/>
  <c r="F2124" i="40"/>
  <c r="F2125" i="40"/>
  <c r="F2126" i="40"/>
  <c r="F2127" i="40"/>
  <c r="F2128" i="40"/>
  <c r="F2129" i="40"/>
  <c r="F2130" i="40"/>
  <c r="F2131" i="40"/>
  <c r="F2132" i="40"/>
  <c r="F2133" i="40"/>
  <c r="F2134" i="40"/>
  <c r="F2135" i="40"/>
  <c r="F2136" i="40"/>
  <c r="F2137" i="40"/>
  <c r="F2138" i="40"/>
  <c r="F2139" i="40"/>
  <c r="F2140" i="40"/>
  <c r="F2141" i="40"/>
  <c r="F2142" i="40"/>
  <c r="F2143" i="40"/>
  <c r="F2144" i="40"/>
  <c r="F2145" i="40"/>
  <c r="F2146" i="40"/>
  <c r="F2147" i="40"/>
  <c r="F2148" i="40"/>
  <c r="F2149" i="40"/>
  <c r="F2150" i="40"/>
  <c r="F2151" i="40"/>
  <c r="F2152" i="40"/>
  <c r="F2153" i="40"/>
  <c r="F2154" i="40"/>
  <c r="F2155" i="40"/>
  <c r="F2156" i="40"/>
  <c r="F2157" i="40"/>
  <c r="F2158" i="40"/>
  <c r="F2159" i="40"/>
  <c r="F2160" i="40"/>
  <c r="F2161" i="40"/>
  <c r="F2162" i="40"/>
  <c r="F2163" i="40"/>
  <c r="F2164" i="40"/>
  <c r="F2165" i="40"/>
  <c r="F2166" i="40"/>
  <c r="F2167" i="40"/>
  <c r="F2168" i="40"/>
  <c r="F2169" i="40"/>
  <c r="F2170" i="40"/>
  <c r="F2171" i="40"/>
  <c r="F2172" i="40"/>
  <c r="F2173" i="40"/>
  <c r="F2174" i="40"/>
  <c r="F2175" i="40"/>
  <c r="F2176" i="40"/>
  <c r="F2177" i="40"/>
  <c r="F2178" i="40"/>
  <c r="F2179" i="40"/>
  <c r="F2180" i="40"/>
  <c r="F2181" i="40"/>
  <c r="F2182" i="40"/>
  <c r="F2183" i="40"/>
  <c r="F2184" i="40"/>
  <c r="F2185" i="40"/>
  <c r="F2186" i="40"/>
  <c r="F2187" i="40"/>
  <c r="F2188" i="40"/>
  <c r="F2189" i="40"/>
  <c r="F2190" i="40"/>
  <c r="F2191" i="40"/>
  <c r="F2192" i="40"/>
  <c r="F2193" i="40"/>
  <c r="F2194" i="40"/>
  <c r="F2195" i="40"/>
  <c r="F2196" i="40"/>
  <c r="F2197" i="40"/>
  <c r="F2198" i="40"/>
  <c r="F2199" i="40"/>
  <c r="F2200" i="40"/>
  <c r="F2201" i="40"/>
  <c r="F2202" i="40"/>
  <c r="F2203" i="40"/>
  <c r="F2204" i="40"/>
  <c r="F2205" i="40"/>
  <c r="F2206" i="40"/>
  <c r="F2207" i="40"/>
  <c r="F2208" i="40"/>
  <c r="F2209" i="40"/>
  <c r="F2210" i="40"/>
  <c r="F2211" i="40"/>
  <c r="F2212" i="40"/>
  <c r="F2213" i="40"/>
  <c r="F2214" i="40"/>
  <c r="F2215" i="40"/>
  <c r="F2216" i="40"/>
  <c r="F2217" i="40"/>
  <c r="F2218" i="40"/>
  <c r="F2219" i="40"/>
  <c r="F2220" i="40"/>
  <c r="F2221" i="40"/>
  <c r="F2222" i="40"/>
  <c r="F2223" i="40"/>
  <c r="F2224" i="40"/>
  <c r="F2225" i="40"/>
  <c r="F2226" i="40"/>
  <c r="F2227" i="40"/>
  <c r="F2228" i="40"/>
  <c r="F2229" i="40"/>
  <c r="F2230" i="40"/>
  <c r="F2231" i="40"/>
  <c r="F2232" i="40"/>
  <c r="F2233" i="40"/>
  <c r="F2234" i="40"/>
  <c r="F2235" i="40"/>
  <c r="F2236" i="40"/>
  <c r="F2237" i="40"/>
  <c r="F2238" i="40"/>
  <c r="F2239" i="40"/>
  <c r="F2240" i="40"/>
  <c r="F2241" i="40"/>
  <c r="F2242" i="40"/>
  <c r="F2243" i="40"/>
  <c r="F2244" i="40"/>
  <c r="F2245" i="40"/>
  <c r="F2246" i="40"/>
  <c r="F2247" i="40"/>
  <c r="F2248" i="40"/>
  <c r="F2249" i="40"/>
  <c r="F2250" i="40"/>
  <c r="F2251" i="40"/>
  <c r="F2252" i="40"/>
  <c r="F2253" i="40"/>
  <c r="F2254" i="40"/>
  <c r="F2255" i="40"/>
  <c r="F2256" i="40"/>
  <c r="F2257" i="40"/>
  <c r="F2258" i="40"/>
  <c r="F2259" i="40"/>
  <c r="F2260" i="40"/>
  <c r="F2261" i="40"/>
  <c r="F2262" i="40"/>
  <c r="F2263" i="40"/>
  <c r="F2264" i="40"/>
  <c r="F2265" i="40"/>
  <c r="F2266" i="40"/>
  <c r="F2267" i="40"/>
  <c r="F2268" i="40"/>
  <c r="F2269" i="40"/>
  <c r="F2270" i="40"/>
  <c r="F2271" i="40"/>
  <c r="F2272" i="40"/>
  <c r="F2273" i="40"/>
  <c r="F2274" i="40"/>
  <c r="F2275" i="40"/>
  <c r="F2276" i="40"/>
  <c r="F2277" i="40"/>
  <c r="F2278" i="40"/>
  <c r="F2279" i="40"/>
  <c r="F2280" i="40"/>
  <c r="F2281" i="40"/>
  <c r="F2282" i="40"/>
  <c r="F2283" i="40"/>
  <c r="F2284" i="40"/>
  <c r="F2285" i="40"/>
  <c r="F2286" i="40"/>
  <c r="F2287" i="40"/>
  <c r="F2288" i="40"/>
  <c r="F2289" i="40"/>
  <c r="F2290" i="40"/>
  <c r="F2291" i="40"/>
  <c r="F2292" i="40"/>
  <c r="F2293" i="40"/>
  <c r="F2294" i="40"/>
  <c r="F2295" i="40"/>
  <c r="F2296" i="40"/>
  <c r="F2297" i="40"/>
  <c r="F2298" i="40"/>
  <c r="F2299" i="40"/>
  <c r="F2300" i="40"/>
  <c r="F2301" i="40"/>
  <c r="F2302" i="40"/>
  <c r="F2303" i="40"/>
  <c r="F2304" i="40"/>
  <c r="F2305" i="40"/>
  <c r="F2306" i="40"/>
  <c r="F2307" i="40"/>
  <c r="F2308" i="40"/>
  <c r="F2309" i="40"/>
  <c r="F2310" i="40"/>
  <c r="F2311" i="40"/>
  <c r="F2312" i="40"/>
  <c r="F2313" i="40"/>
  <c r="F2314" i="40"/>
  <c r="F2315" i="40"/>
  <c r="F2316" i="40"/>
  <c r="F2317" i="40"/>
  <c r="F2318" i="40"/>
  <c r="F2319" i="40"/>
  <c r="F2320" i="40"/>
  <c r="F2321" i="40"/>
  <c r="F2322" i="40"/>
  <c r="F2323" i="40"/>
  <c r="F2324" i="40"/>
  <c r="F2325" i="40"/>
  <c r="F2326" i="40"/>
  <c r="F2327" i="40"/>
  <c r="F2328" i="40"/>
  <c r="F2329" i="40"/>
  <c r="F2330" i="40"/>
  <c r="F2331" i="40"/>
  <c r="F2332" i="40"/>
  <c r="F2333" i="40"/>
  <c r="F2334" i="40"/>
  <c r="F2335" i="40"/>
  <c r="F2336" i="40"/>
  <c r="F2337" i="40"/>
  <c r="F2338" i="40"/>
  <c r="F2339" i="40"/>
  <c r="F2340" i="40"/>
  <c r="F2341" i="40"/>
  <c r="F2342" i="40"/>
  <c r="F2343" i="40"/>
  <c r="F2344" i="40"/>
  <c r="F2345" i="40"/>
  <c r="F2346" i="40"/>
  <c r="F2347" i="40"/>
  <c r="F2348" i="40"/>
  <c r="F2349" i="40"/>
  <c r="F2350" i="40"/>
  <c r="F2351" i="40"/>
  <c r="F2352" i="40"/>
  <c r="F2353" i="40"/>
  <c r="F2354" i="40"/>
  <c r="F2355" i="40"/>
  <c r="F2356" i="40"/>
  <c r="F2357" i="40"/>
  <c r="F2358" i="40"/>
  <c r="F2359" i="40"/>
  <c r="F2360" i="40"/>
  <c r="F2361" i="40"/>
  <c r="F2362" i="40"/>
  <c r="F2363" i="40"/>
  <c r="F2364" i="40"/>
  <c r="F2365" i="40"/>
  <c r="F2366" i="40"/>
  <c r="F2367" i="40"/>
  <c r="F2368" i="40"/>
  <c r="F2369" i="40"/>
  <c r="F2370" i="40"/>
  <c r="F2371" i="40"/>
  <c r="F2372" i="40"/>
  <c r="F2373" i="40"/>
  <c r="F2374" i="40"/>
  <c r="F2375" i="40"/>
  <c r="F2376" i="40"/>
  <c r="F2377" i="40"/>
  <c r="F2378" i="40"/>
  <c r="F2379" i="40"/>
  <c r="F2380" i="40"/>
  <c r="F2381" i="40"/>
  <c r="F2382" i="40"/>
  <c r="F2383" i="40"/>
  <c r="F2384" i="40"/>
  <c r="F2385" i="40"/>
  <c r="F2386" i="40"/>
  <c r="F2387" i="40"/>
  <c r="F2388" i="40"/>
  <c r="F2389" i="40"/>
  <c r="F2390" i="40"/>
  <c r="F2391" i="40"/>
  <c r="F2392" i="40"/>
  <c r="F2393" i="40"/>
  <c r="F2394" i="40"/>
  <c r="F2395" i="40"/>
  <c r="F2396" i="40"/>
  <c r="F2397" i="40"/>
  <c r="F2398" i="40"/>
  <c r="F2399" i="40"/>
  <c r="F2400" i="40"/>
  <c r="F2401" i="40"/>
  <c r="F2402" i="40"/>
  <c r="F2403" i="40"/>
  <c r="F2404" i="40"/>
  <c r="F2405" i="40"/>
  <c r="F2406" i="40"/>
  <c r="F2407" i="40"/>
  <c r="F2408" i="40"/>
  <c r="F2409" i="40"/>
  <c r="F2410" i="40"/>
  <c r="F2411" i="40"/>
  <c r="F2412" i="40"/>
  <c r="F2413" i="40"/>
  <c r="F2414" i="40"/>
  <c r="F2415" i="40"/>
  <c r="F2416" i="40"/>
  <c r="F2417" i="40"/>
  <c r="F2418" i="40"/>
  <c r="F2419" i="40"/>
  <c r="F2420" i="40"/>
  <c r="F2421" i="40"/>
  <c r="F2422" i="40"/>
  <c r="F2423" i="40"/>
  <c r="F2424" i="40"/>
  <c r="F2425" i="40"/>
  <c r="F2426" i="40"/>
  <c r="F2427" i="40"/>
  <c r="F2428" i="40"/>
  <c r="F2429" i="40"/>
  <c r="F2430" i="40"/>
  <c r="F2431" i="40"/>
  <c r="F2432" i="40"/>
  <c r="F2433" i="40"/>
  <c r="F2434" i="40"/>
  <c r="F2435" i="40"/>
  <c r="F2436" i="40"/>
  <c r="F2437" i="40"/>
  <c r="F2438" i="40"/>
  <c r="F2439" i="40"/>
  <c r="F2440" i="40"/>
  <c r="F2441" i="40"/>
  <c r="F2442" i="40"/>
  <c r="F2443" i="40"/>
  <c r="F2444" i="40"/>
  <c r="F2445" i="40"/>
  <c r="F2446" i="40"/>
  <c r="F2447" i="40"/>
  <c r="F2448" i="40"/>
  <c r="F2449" i="40"/>
  <c r="F2450" i="40"/>
  <c r="F2451" i="40"/>
  <c r="F2452" i="40"/>
  <c r="F2453" i="40"/>
  <c r="F2454" i="40"/>
  <c r="F2455" i="40"/>
  <c r="F2456" i="40"/>
  <c r="F2457" i="40"/>
  <c r="F2458" i="40"/>
  <c r="F2459" i="40"/>
  <c r="F2460" i="40"/>
  <c r="F2461" i="40"/>
  <c r="F2462" i="40"/>
  <c r="F2463" i="40"/>
  <c r="F2464" i="40"/>
  <c r="F2465" i="40"/>
  <c r="F2466" i="40"/>
  <c r="F2467" i="40"/>
  <c r="F2468" i="40"/>
  <c r="F2469" i="40"/>
  <c r="F2470" i="40"/>
  <c r="F2471" i="40"/>
  <c r="F2472" i="40"/>
  <c r="F2473" i="40"/>
  <c r="F2474" i="40"/>
  <c r="F2475" i="40"/>
  <c r="F2476" i="40"/>
  <c r="F2477" i="40"/>
  <c r="F2478" i="40"/>
  <c r="F2479" i="40"/>
  <c r="F2480" i="40"/>
  <c r="F2481" i="40"/>
  <c r="F2482" i="40"/>
  <c r="F2483" i="40"/>
  <c r="F2484" i="40"/>
  <c r="F2485" i="40"/>
  <c r="F2486" i="40"/>
  <c r="F2487" i="40"/>
  <c r="F2488" i="40"/>
  <c r="F2489" i="40"/>
  <c r="F2490" i="40"/>
  <c r="F2491" i="40"/>
  <c r="F2492" i="40"/>
  <c r="F2493" i="40"/>
  <c r="F2494" i="40"/>
  <c r="F2495" i="40"/>
  <c r="F2496" i="40"/>
  <c r="F2497" i="40"/>
  <c r="F2498" i="40"/>
  <c r="F2499" i="40"/>
  <c r="F2500" i="40"/>
  <c r="F2501" i="40"/>
  <c r="F2502" i="40"/>
  <c r="F2503" i="40"/>
  <c r="F2504" i="40"/>
  <c r="F2505" i="40"/>
  <c r="F2506" i="40"/>
  <c r="F2507" i="40"/>
  <c r="F2508" i="40"/>
  <c r="F2509" i="40"/>
  <c r="F2510" i="40"/>
  <c r="F2511" i="40"/>
  <c r="F2512" i="40"/>
  <c r="F2513" i="40"/>
  <c r="F2514" i="40"/>
  <c r="F2515" i="40"/>
  <c r="F2516" i="40"/>
  <c r="F2517" i="40"/>
  <c r="F2518" i="40"/>
  <c r="F2519" i="40"/>
  <c r="F2520" i="40"/>
  <c r="F2521" i="40"/>
  <c r="F2522" i="40"/>
  <c r="F2523" i="40"/>
  <c r="F2524" i="40"/>
  <c r="F8" i="40"/>
  <c r="C9" i="40"/>
  <c r="C10" i="40"/>
  <c r="C11" i="40"/>
  <c r="C12" i="40"/>
  <c r="C13" i="40"/>
  <c r="C14" i="40"/>
  <c r="C15" i="40"/>
  <c r="C16" i="40"/>
  <c r="C17" i="40"/>
  <c r="C18" i="40"/>
  <c r="C19" i="40"/>
  <c r="C20" i="40"/>
  <c r="C21" i="40"/>
  <c r="C22" i="40"/>
  <c r="C23" i="40"/>
  <c r="C24" i="40"/>
  <c r="C25" i="40"/>
  <c r="C26" i="40"/>
  <c r="C27" i="40"/>
  <c r="C28" i="40"/>
  <c r="C29" i="40"/>
  <c r="C30" i="40"/>
  <c r="C31" i="40"/>
  <c r="C32" i="40"/>
  <c r="C33" i="40"/>
  <c r="C34" i="40"/>
  <c r="C35" i="40"/>
  <c r="C36" i="40"/>
  <c r="C37" i="40"/>
  <c r="C38" i="40"/>
  <c r="C39" i="40"/>
  <c r="C40" i="40"/>
  <c r="C41" i="40"/>
  <c r="C42" i="40"/>
  <c r="C43" i="40"/>
  <c r="C44" i="40"/>
  <c r="C45" i="40"/>
  <c r="C46" i="40"/>
  <c r="C47" i="40"/>
  <c r="C48" i="40"/>
  <c r="C49" i="40"/>
  <c r="C50" i="40"/>
  <c r="C51" i="40"/>
  <c r="C52" i="40"/>
  <c r="C53" i="40"/>
  <c r="C54" i="40"/>
  <c r="C55" i="40"/>
  <c r="C56" i="40"/>
  <c r="C57" i="40"/>
  <c r="C58" i="40"/>
  <c r="C59" i="40"/>
  <c r="C60" i="40"/>
  <c r="C61" i="40"/>
  <c r="C62" i="40"/>
  <c r="C63" i="40"/>
  <c r="C64" i="40"/>
  <c r="C65" i="40"/>
  <c r="C66" i="40"/>
  <c r="C67" i="40"/>
  <c r="C68" i="40"/>
  <c r="C69" i="40"/>
  <c r="C70" i="40"/>
  <c r="C71" i="40"/>
  <c r="C72" i="40"/>
  <c r="C73" i="40"/>
  <c r="C74" i="40"/>
  <c r="C75" i="40"/>
  <c r="C76" i="40"/>
  <c r="C77" i="40"/>
  <c r="C78" i="40"/>
  <c r="C79" i="40"/>
  <c r="C80" i="40"/>
  <c r="C81" i="40"/>
  <c r="C82" i="40"/>
  <c r="C83" i="40"/>
  <c r="C84" i="40"/>
  <c r="C85" i="40"/>
  <c r="C86" i="40"/>
  <c r="C87" i="40"/>
  <c r="C88" i="40"/>
  <c r="C89" i="40"/>
  <c r="C90" i="40"/>
  <c r="C91" i="40"/>
  <c r="C92" i="40"/>
  <c r="C93" i="40"/>
  <c r="C94" i="40"/>
  <c r="C95" i="40"/>
  <c r="C96" i="40"/>
  <c r="C97" i="40"/>
  <c r="C98" i="40"/>
  <c r="C99" i="40"/>
  <c r="C100" i="40"/>
  <c r="C101" i="40"/>
  <c r="C102" i="40"/>
  <c r="C103" i="40"/>
  <c r="C104" i="40"/>
  <c r="C105" i="40"/>
  <c r="C106" i="40"/>
  <c r="C107" i="40"/>
  <c r="C108" i="40"/>
  <c r="C109" i="40"/>
  <c r="C110" i="40"/>
  <c r="C111" i="40"/>
  <c r="C112" i="40"/>
  <c r="C113" i="40"/>
  <c r="C114" i="40"/>
  <c r="C115" i="40"/>
  <c r="C116" i="40"/>
  <c r="C117" i="40"/>
  <c r="C118" i="40"/>
  <c r="C119" i="40"/>
  <c r="C120" i="40"/>
  <c r="C121" i="40"/>
  <c r="C122" i="40"/>
  <c r="C123" i="40"/>
  <c r="C124" i="40"/>
  <c r="C125" i="40"/>
  <c r="C126" i="40"/>
  <c r="C127" i="40"/>
  <c r="C128" i="40"/>
  <c r="C129" i="40"/>
  <c r="C130" i="40"/>
  <c r="C131" i="40"/>
  <c r="C132" i="40"/>
  <c r="C133" i="40"/>
  <c r="C134" i="40"/>
  <c r="C135" i="40"/>
  <c r="C136" i="40"/>
  <c r="C137" i="40"/>
  <c r="C138" i="40"/>
  <c r="C139" i="40"/>
  <c r="C140" i="40"/>
  <c r="C141" i="40"/>
  <c r="C142" i="40"/>
  <c r="C143" i="40"/>
  <c r="C144" i="40"/>
  <c r="C145" i="40"/>
  <c r="C146" i="40"/>
  <c r="C147" i="40"/>
  <c r="C148" i="40"/>
  <c r="C149" i="40"/>
  <c r="C150" i="40"/>
  <c r="C151" i="40"/>
  <c r="C152" i="40"/>
  <c r="C153" i="40"/>
  <c r="C154" i="40"/>
  <c r="C155" i="40"/>
  <c r="C156" i="40"/>
  <c r="C157" i="40"/>
  <c r="C158" i="40"/>
  <c r="C159" i="40"/>
  <c r="C160" i="40"/>
  <c r="C161" i="40"/>
  <c r="C162" i="40"/>
  <c r="C163" i="40"/>
  <c r="C164" i="40"/>
  <c r="C165" i="40"/>
  <c r="C166" i="40"/>
  <c r="C167" i="40"/>
  <c r="C168" i="40"/>
  <c r="C169" i="40"/>
  <c r="C170" i="40"/>
  <c r="C171" i="40"/>
  <c r="C172" i="40"/>
  <c r="C173" i="40"/>
  <c r="C174" i="40"/>
  <c r="C175" i="40"/>
  <c r="C176" i="40"/>
  <c r="C177" i="40"/>
  <c r="C178" i="40"/>
  <c r="C179" i="40"/>
  <c r="C180" i="40"/>
  <c r="C181" i="40"/>
  <c r="C182" i="40"/>
  <c r="C183" i="40"/>
  <c r="C184" i="40"/>
  <c r="C185" i="40"/>
  <c r="C186" i="40"/>
  <c r="C187" i="40"/>
  <c r="C188" i="40"/>
  <c r="C189" i="40"/>
  <c r="C190" i="40"/>
  <c r="C191" i="40"/>
  <c r="C192" i="40"/>
  <c r="C193" i="40"/>
  <c r="C194" i="40"/>
  <c r="C195" i="40"/>
  <c r="C196" i="40"/>
  <c r="C197" i="40"/>
  <c r="C198" i="40"/>
  <c r="C199" i="40"/>
  <c r="C200" i="40"/>
  <c r="C201" i="40"/>
  <c r="C202" i="40"/>
  <c r="C203" i="40"/>
  <c r="C204" i="40"/>
  <c r="C205" i="40"/>
  <c r="C206" i="40"/>
  <c r="C207" i="40"/>
  <c r="C208" i="40"/>
  <c r="C209" i="40"/>
  <c r="C210" i="40"/>
  <c r="C211" i="40"/>
  <c r="C212" i="40"/>
  <c r="C213" i="40"/>
  <c r="C214" i="40"/>
  <c r="C215" i="40"/>
  <c r="C216" i="40"/>
  <c r="C217" i="40"/>
  <c r="C218" i="40"/>
  <c r="C219" i="40"/>
  <c r="C220" i="40"/>
  <c r="C221" i="40"/>
  <c r="C222" i="40"/>
  <c r="C223" i="40"/>
  <c r="C224" i="40"/>
  <c r="C225" i="40"/>
  <c r="C226" i="40"/>
  <c r="C227" i="40"/>
  <c r="C228" i="40"/>
  <c r="C229" i="40"/>
  <c r="C230" i="40"/>
  <c r="C231" i="40"/>
  <c r="C232" i="40"/>
  <c r="C233" i="40"/>
  <c r="C234" i="40"/>
  <c r="C235" i="40"/>
  <c r="C236" i="40"/>
  <c r="C237" i="40"/>
  <c r="C238" i="40"/>
  <c r="C239" i="40"/>
  <c r="C240" i="40"/>
  <c r="C241" i="40"/>
  <c r="C242" i="40"/>
  <c r="C243" i="40"/>
  <c r="C244" i="40"/>
  <c r="C245" i="40"/>
  <c r="C246" i="40"/>
  <c r="C247" i="40"/>
  <c r="C248" i="40"/>
  <c r="C249" i="40"/>
  <c r="C250" i="40"/>
  <c r="C251" i="40"/>
  <c r="C252" i="40"/>
  <c r="C253" i="40"/>
  <c r="C254" i="40"/>
  <c r="C255" i="40"/>
  <c r="C256" i="40"/>
  <c r="C257" i="40"/>
  <c r="C258" i="40"/>
  <c r="C259" i="40"/>
  <c r="C260" i="40"/>
  <c r="C261" i="40"/>
  <c r="C262" i="40"/>
  <c r="C263" i="40"/>
  <c r="C264" i="40"/>
  <c r="C265" i="40"/>
  <c r="C266" i="40"/>
  <c r="C267" i="40"/>
  <c r="C268" i="40"/>
  <c r="C269" i="40"/>
  <c r="C270" i="40"/>
  <c r="C271" i="40"/>
  <c r="C272" i="40"/>
  <c r="C273" i="40"/>
  <c r="C274" i="40"/>
  <c r="C275" i="40"/>
  <c r="C276" i="40"/>
  <c r="C277" i="40"/>
  <c r="C278" i="40"/>
  <c r="C279" i="40"/>
  <c r="C280" i="40"/>
  <c r="C281" i="40"/>
  <c r="C282" i="40"/>
  <c r="C283" i="40"/>
  <c r="C284" i="40"/>
  <c r="C285" i="40"/>
  <c r="C286" i="40"/>
  <c r="C287" i="40"/>
  <c r="C288" i="40"/>
  <c r="C289" i="40"/>
  <c r="C290" i="40"/>
  <c r="C291" i="40"/>
  <c r="C292" i="40"/>
  <c r="C293" i="40"/>
  <c r="C294" i="40"/>
  <c r="C295" i="40"/>
  <c r="C296" i="40"/>
  <c r="C297" i="40"/>
  <c r="C298" i="40"/>
  <c r="C299" i="40"/>
  <c r="C300" i="40"/>
  <c r="C301" i="40"/>
  <c r="C302" i="40"/>
  <c r="C303" i="40"/>
  <c r="C304" i="40"/>
  <c r="C305" i="40"/>
  <c r="C306" i="40"/>
  <c r="C307" i="40"/>
  <c r="C308" i="40"/>
  <c r="C309" i="40"/>
  <c r="C310" i="40"/>
  <c r="C311" i="40"/>
  <c r="C312" i="40"/>
  <c r="C313" i="40"/>
  <c r="C314" i="40"/>
  <c r="C315" i="40"/>
  <c r="C316" i="40"/>
  <c r="C317" i="40"/>
  <c r="C318" i="40"/>
  <c r="C319" i="40"/>
  <c r="C320" i="40"/>
  <c r="C321" i="40"/>
  <c r="C322" i="40"/>
  <c r="C323" i="40"/>
  <c r="C324" i="40"/>
  <c r="C325" i="40"/>
  <c r="C326" i="40"/>
  <c r="C327" i="40"/>
  <c r="C328" i="40"/>
  <c r="C329" i="40"/>
  <c r="C330" i="40"/>
  <c r="C331" i="40"/>
  <c r="C332" i="40"/>
  <c r="C333" i="40"/>
  <c r="C334" i="40"/>
  <c r="C335" i="40"/>
  <c r="C336" i="40"/>
  <c r="C337" i="40"/>
  <c r="C338" i="40"/>
  <c r="C339" i="40"/>
  <c r="C340" i="40"/>
  <c r="C341" i="40"/>
  <c r="C342" i="40"/>
  <c r="C343" i="40"/>
  <c r="C344" i="40"/>
  <c r="C345" i="40"/>
  <c r="C346" i="40"/>
  <c r="C347" i="40"/>
  <c r="C348" i="40"/>
  <c r="C349" i="40"/>
  <c r="C350" i="40"/>
  <c r="C351" i="40"/>
  <c r="C352" i="40"/>
  <c r="C353" i="40"/>
  <c r="C354" i="40"/>
  <c r="C355" i="40"/>
  <c r="C356" i="40"/>
  <c r="C357" i="40"/>
  <c r="C358" i="40"/>
  <c r="C359" i="40"/>
  <c r="C360" i="40"/>
  <c r="C361" i="40"/>
  <c r="C362" i="40"/>
  <c r="C363" i="40"/>
  <c r="C364" i="40"/>
  <c r="C365" i="40"/>
  <c r="C366" i="40"/>
  <c r="C367" i="40"/>
  <c r="C368" i="40"/>
  <c r="C369" i="40"/>
  <c r="C370" i="40"/>
  <c r="C371" i="40"/>
  <c r="C372" i="40"/>
  <c r="C373" i="40"/>
  <c r="C374" i="40"/>
  <c r="C375" i="40"/>
  <c r="C376" i="40"/>
  <c r="C377" i="40"/>
  <c r="C378" i="40"/>
  <c r="C379" i="40"/>
  <c r="C380" i="40"/>
  <c r="C381" i="40"/>
  <c r="C382" i="40"/>
  <c r="C383" i="40"/>
  <c r="C384" i="40"/>
  <c r="C385" i="40"/>
  <c r="C386" i="40"/>
  <c r="C387" i="40"/>
  <c r="C388" i="40"/>
  <c r="C389" i="40"/>
  <c r="C390" i="40"/>
  <c r="C391" i="40"/>
  <c r="C392" i="40"/>
  <c r="C393" i="40"/>
  <c r="C394" i="40"/>
  <c r="C395" i="40"/>
  <c r="C396" i="40"/>
  <c r="C397" i="40"/>
  <c r="C398" i="40"/>
  <c r="C399" i="40"/>
  <c r="C400" i="40"/>
  <c r="C401" i="40"/>
  <c r="C402" i="40"/>
  <c r="C403" i="40"/>
  <c r="C404" i="40"/>
  <c r="C405" i="40"/>
  <c r="C406" i="40"/>
  <c r="C407" i="40"/>
  <c r="C408" i="40"/>
  <c r="C409" i="40"/>
  <c r="C410" i="40"/>
  <c r="C411" i="40"/>
  <c r="C412" i="40"/>
  <c r="C413" i="40"/>
  <c r="C414" i="40"/>
  <c r="C415" i="40"/>
  <c r="C416" i="40"/>
  <c r="C417" i="40"/>
  <c r="C418" i="40"/>
  <c r="C419" i="40"/>
  <c r="C420" i="40"/>
  <c r="C421" i="40"/>
  <c r="C422" i="40"/>
  <c r="C423" i="40"/>
  <c r="C424" i="40"/>
  <c r="C425" i="40"/>
  <c r="C426" i="40"/>
  <c r="C427" i="40"/>
  <c r="C428" i="40"/>
  <c r="C429" i="40"/>
  <c r="C430" i="40"/>
  <c r="C431" i="40"/>
  <c r="C432" i="40"/>
  <c r="C433" i="40"/>
  <c r="C434" i="40"/>
  <c r="C435" i="40"/>
  <c r="C436" i="40"/>
  <c r="C437" i="40"/>
  <c r="C438" i="40"/>
  <c r="C439" i="40"/>
  <c r="C440" i="40"/>
  <c r="C441" i="40"/>
  <c r="C442" i="40"/>
  <c r="C443" i="40"/>
  <c r="C444" i="40"/>
  <c r="C445" i="40"/>
  <c r="C446" i="40"/>
  <c r="C447" i="40"/>
  <c r="C448" i="40"/>
  <c r="C449" i="40"/>
  <c r="C450" i="40"/>
  <c r="C451" i="40"/>
  <c r="C452" i="40"/>
  <c r="C453" i="40"/>
  <c r="C454" i="40"/>
  <c r="C455" i="40"/>
  <c r="C456" i="40"/>
  <c r="C457" i="40"/>
  <c r="C458" i="40"/>
  <c r="C459" i="40"/>
  <c r="C460" i="40"/>
  <c r="C461" i="40"/>
  <c r="C462" i="40"/>
  <c r="C463" i="40"/>
  <c r="C464" i="40"/>
  <c r="C465" i="40"/>
  <c r="C466" i="40"/>
  <c r="C467" i="40"/>
  <c r="C468" i="40"/>
  <c r="C469" i="40"/>
  <c r="C470" i="40"/>
  <c r="C471" i="40"/>
  <c r="C472" i="40"/>
  <c r="C473" i="40"/>
  <c r="C474" i="40"/>
  <c r="C475" i="40"/>
  <c r="C476" i="40"/>
  <c r="C477" i="40"/>
  <c r="C478" i="40"/>
  <c r="C479" i="40"/>
  <c r="C480" i="40"/>
  <c r="C481" i="40"/>
  <c r="C482" i="40"/>
  <c r="C483" i="40"/>
  <c r="C484" i="40"/>
  <c r="C485" i="40"/>
  <c r="C486" i="40"/>
  <c r="C487" i="40"/>
  <c r="C488" i="40"/>
  <c r="C489" i="40"/>
  <c r="C490" i="40"/>
  <c r="C491" i="40"/>
  <c r="C492" i="40"/>
  <c r="C493" i="40"/>
  <c r="C494" i="40"/>
  <c r="C495" i="40"/>
  <c r="C496" i="40"/>
  <c r="C497" i="40"/>
  <c r="C498" i="40"/>
  <c r="C499" i="40"/>
  <c r="C500" i="40"/>
  <c r="C501" i="40"/>
  <c r="C502" i="40"/>
  <c r="C503" i="40"/>
  <c r="C504" i="40"/>
  <c r="C505" i="40"/>
  <c r="C506" i="40"/>
  <c r="C507" i="40"/>
  <c r="C508" i="40"/>
  <c r="C509" i="40"/>
  <c r="C510" i="40"/>
  <c r="C511" i="40"/>
  <c r="C512" i="40"/>
  <c r="C513" i="40"/>
  <c r="C514" i="40"/>
  <c r="C515" i="40"/>
  <c r="C516" i="40"/>
  <c r="C517" i="40"/>
  <c r="C518" i="40"/>
  <c r="C519" i="40"/>
  <c r="C520" i="40"/>
  <c r="C521" i="40"/>
  <c r="C522" i="40"/>
  <c r="C523" i="40"/>
  <c r="C524" i="40"/>
  <c r="C525" i="40"/>
  <c r="C526" i="40"/>
  <c r="C527" i="40"/>
  <c r="C528" i="40"/>
  <c r="C529" i="40"/>
  <c r="C530" i="40"/>
  <c r="C531" i="40"/>
  <c r="C532" i="40"/>
  <c r="C533" i="40"/>
  <c r="C534" i="40"/>
  <c r="C535" i="40"/>
  <c r="C536" i="40"/>
  <c r="C537" i="40"/>
  <c r="C538" i="40"/>
  <c r="C539" i="40"/>
  <c r="C540" i="40"/>
  <c r="C541" i="40"/>
  <c r="C542" i="40"/>
  <c r="C543" i="40"/>
  <c r="C544" i="40"/>
  <c r="C545" i="40"/>
  <c r="C546" i="40"/>
  <c r="C547" i="40"/>
  <c r="C548" i="40"/>
  <c r="C549" i="40"/>
  <c r="C550" i="40"/>
  <c r="C551" i="40"/>
  <c r="C552" i="40"/>
  <c r="C553" i="40"/>
  <c r="C554" i="40"/>
  <c r="C555" i="40"/>
  <c r="C556" i="40"/>
  <c r="C557" i="40"/>
  <c r="C558" i="40"/>
  <c r="C559" i="40"/>
  <c r="C560" i="40"/>
  <c r="C561" i="40"/>
  <c r="C562" i="40"/>
  <c r="C563" i="40"/>
  <c r="C564" i="40"/>
  <c r="C565" i="40"/>
  <c r="C566" i="40"/>
  <c r="C567" i="40"/>
  <c r="C568" i="40"/>
  <c r="C569" i="40"/>
  <c r="C570" i="40"/>
  <c r="C571" i="40"/>
  <c r="C572" i="40"/>
  <c r="C573" i="40"/>
  <c r="C574" i="40"/>
  <c r="C575" i="40"/>
  <c r="C576" i="40"/>
  <c r="C577" i="40"/>
  <c r="C578" i="40"/>
  <c r="C579" i="40"/>
  <c r="C580" i="40"/>
  <c r="C581" i="40"/>
  <c r="C582" i="40"/>
  <c r="C583" i="40"/>
  <c r="C584" i="40"/>
  <c r="C585" i="40"/>
  <c r="C586" i="40"/>
  <c r="C587" i="40"/>
  <c r="C588" i="40"/>
  <c r="C589" i="40"/>
  <c r="C590" i="40"/>
  <c r="C591" i="40"/>
  <c r="C592" i="40"/>
  <c r="C593" i="40"/>
  <c r="C594" i="40"/>
  <c r="C595" i="40"/>
  <c r="C596" i="40"/>
  <c r="C597" i="40"/>
  <c r="C598" i="40"/>
  <c r="C599" i="40"/>
  <c r="C600" i="40"/>
  <c r="C601" i="40"/>
  <c r="C602" i="40"/>
  <c r="C603" i="40"/>
  <c r="C604" i="40"/>
  <c r="C605" i="40"/>
  <c r="C606" i="40"/>
  <c r="C607" i="40"/>
  <c r="C608" i="40"/>
  <c r="C609" i="40"/>
  <c r="C610" i="40"/>
  <c r="C611" i="40"/>
  <c r="C612" i="40"/>
  <c r="C613" i="40"/>
  <c r="C614" i="40"/>
  <c r="C615" i="40"/>
  <c r="C616" i="40"/>
  <c r="C617" i="40"/>
  <c r="C618" i="40"/>
  <c r="C619" i="40"/>
  <c r="C620" i="40"/>
  <c r="C621" i="40"/>
  <c r="C622" i="40"/>
  <c r="C623" i="40"/>
  <c r="C624" i="40"/>
  <c r="C625" i="40"/>
  <c r="C626" i="40"/>
  <c r="C627" i="40"/>
  <c r="C628" i="40"/>
  <c r="C629" i="40"/>
  <c r="C630" i="40"/>
  <c r="C631" i="40"/>
  <c r="C632" i="40"/>
  <c r="C633" i="40"/>
  <c r="C634" i="40"/>
  <c r="C635" i="40"/>
  <c r="C636" i="40"/>
  <c r="C637" i="40"/>
  <c r="C638" i="40"/>
  <c r="C639" i="40"/>
  <c r="C640" i="40"/>
  <c r="C641" i="40"/>
  <c r="C642" i="40"/>
  <c r="C643" i="40"/>
  <c r="C644" i="40"/>
  <c r="C645" i="40"/>
  <c r="C646" i="40"/>
  <c r="C647" i="40"/>
  <c r="C648" i="40"/>
  <c r="C649" i="40"/>
  <c r="C650" i="40"/>
  <c r="C651" i="40"/>
  <c r="C652" i="40"/>
  <c r="C653" i="40"/>
  <c r="C654" i="40"/>
  <c r="C655" i="40"/>
  <c r="C656" i="40"/>
  <c r="C657" i="40"/>
  <c r="C658" i="40"/>
  <c r="C659" i="40"/>
  <c r="C660" i="40"/>
  <c r="C661" i="40"/>
  <c r="C662" i="40"/>
  <c r="C663" i="40"/>
  <c r="C664" i="40"/>
  <c r="C665" i="40"/>
  <c r="C666" i="40"/>
  <c r="C667" i="40"/>
  <c r="C668" i="40"/>
  <c r="C669" i="40"/>
  <c r="C670" i="40"/>
  <c r="C671" i="40"/>
  <c r="C672" i="40"/>
  <c r="C673" i="40"/>
  <c r="C674" i="40"/>
  <c r="C675" i="40"/>
  <c r="C676" i="40"/>
  <c r="C677" i="40"/>
  <c r="C678" i="40"/>
  <c r="C679" i="40"/>
  <c r="C680" i="40"/>
  <c r="C681" i="40"/>
  <c r="C682" i="40"/>
  <c r="C683" i="40"/>
  <c r="C684" i="40"/>
  <c r="C685" i="40"/>
  <c r="C686" i="40"/>
  <c r="C687" i="40"/>
  <c r="C688" i="40"/>
  <c r="C689" i="40"/>
  <c r="C690" i="40"/>
  <c r="C691" i="40"/>
  <c r="C692" i="40"/>
  <c r="C693" i="40"/>
  <c r="C694" i="40"/>
  <c r="C695" i="40"/>
  <c r="C696" i="40"/>
  <c r="C697" i="40"/>
  <c r="C698" i="40"/>
  <c r="C699" i="40"/>
  <c r="C700" i="40"/>
  <c r="C701" i="40"/>
  <c r="C702" i="40"/>
  <c r="C703" i="40"/>
  <c r="C704" i="40"/>
  <c r="C705" i="40"/>
  <c r="C706" i="40"/>
  <c r="C707" i="40"/>
  <c r="C708" i="40"/>
  <c r="C709" i="40"/>
  <c r="C710" i="40"/>
  <c r="C711" i="40"/>
  <c r="C712" i="40"/>
  <c r="C713" i="40"/>
  <c r="C714" i="40"/>
  <c r="C715" i="40"/>
  <c r="C716" i="40"/>
  <c r="C717" i="40"/>
  <c r="C718" i="40"/>
  <c r="C719" i="40"/>
  <c r="C720" i="40"/>
  <c r="C721" i="40"/>
  <c r="C722" i="40"/>
  <c r="C723" i="40"/>
  <c r="C724" i="40"/>
  <c r="C725" i="40"/>
  <c r="C726" i="40"/>
  <c r="C727" i="40"/>
  <c r="C728" i="40"/>
  <c r="C729" i="40"/>
  <c r="C730" i="40"/>
  <c r="C731" i="40"/>
  <c r="C732" i="40"/>
  <c r="C733" i="40"/>
  <c r="C734" i="40"/>
  <c r="C735" i="40"/>
  <c r="C736" i="40"/>
  <c r="C737" i="40"/>
  <c r="C738" i="40"/>
  <c r="C739" i="40"/>
  <c r="C740" i="40"/>
  <c r="C741" i="40"/>
  <c r="C742" i="40"/>
  <c r="C743" i="40"/>
  <c r="C744" i="40"/>
  <c r="C745" i="40"/>
  <c r="C746" i="40"/>
  <c r="C747" i="40"/>
  <c r="C748" i="40"/>
  <c r="C749" i="40"/>
  <c r="C750" i="40"/>
  <c r="C751" i="40"/>
  <c r="C752" i="40"/>
  <c r="C753" i="40"/>
  <c r="C754" i="40"/>
  <c r="C755" i="40"/>
  <c r="C756" i="40"/>
  <c r="C757" i="40"/>
  <c r="C758" i="40"/>
  <c r="C759" i="40"/>
  <c r="C760" i="40"/>
  <c r="C761" i="40"/>
  <c r="C762" i="40"/>
  <c r="C763" i="40"/>
  <c r="C764" i="40"/>
  <c r="C765" i="40"/>
  <c r="C766" i="40"/>
  <c r="C767" i="40"/>
  <c r="C768" i="40"/>
  <c r="C769" i="40"/>
  <c r="C770" i="40"/>
  <c r="C771" i="40"/>
  <c r="C772" i="40"/>
  <c r="C773" i="40"/>
  <c r="C774" i="40"/>
  <c r="C775" i="40"/>
  <c r="C776" i="40"/>
  <c r="C777" i="40"/>
  <c r="C778" i="40"/>
  <c r="C779" i="40"/>
  <c r="C780" i="40"/>
  <c r="C781" i="40"/>
  <c r="C782" i="40"/>
  <c r="C783" i="40"/>
  <c r="C784" i="40"/>
  <c r="C785" i="40"/>
  <c r="C786" i="40"/>
  <c r="C787" i="40"/>
  <c r="C788" i="40"/>
  <c r="C789" i="40"/>
  <c r="C790" i="40"/>
  <c r="C791" i="40"/>
  <c r="C792" i="40"/>
  <c r="C793" i="40"/>
  <c r="C794" i="40"/>
  <c r="C795" i="40"/>
  <c r="C796" i="40"/>
  <c r="C797" i="40"/>
  <c r="C798" i="40"/>
  <c r="C799" i="40"/>
  <c r="C800" i="40"/>
  <c r="C801" i="40"/>
  <c r="C802" i="40"/>
  <c r="C803" i="40"/>
  <c r="C804" i="40"/>
  <c r="C805" i="40"/>
  <c r="C806" i="40"/>
  <c r="C807" i="40"/>
  <c r="C808" i="40"/>
  <c r="C809" i="40"/>
  <c r="C810" i="40"/>
  <c r="C811" i="40"/>
  <c r="C812" i="40"/>
  <c r="C813" i="40"/>
  <c r="C814" i="40"/>
  <c r="C815" i="40"/>
  <c r="C816" i="40"/>
  <c r="C817" i="40"/>
  <c r="C818" i="40"/>
  <c r="C819" i="40"/>
  <c r="C820" i="40"/>
  <c r="C821" i="40"/>
  <c r="C822" i="40"/>
  <c r="C823" i="40"/>
  <c r="C824" i="40"/>
  <c r="C825" i="40"/>
  <c r="C826" i="40"/>
  <c r="C827" i="40"/>
  <c r="C828" i="40"/>
  <c r="C829" i="40"/>
  <c r="C830" i="40"/>
  <c r="C831" i="40"/>
  <c r="C832" i="40"/>
  <c r="C833" i="40"/>
  <c r="C834" i="40"/>
  <c r="C835" i="40"/>
  <c r="C836" i="40"/>
  <c r="C837" i="40"/>
  <c r="C838" i="40"/>
  <c r="C839" i="40"/>
  <c r="C840" i="40"/>
  <c r="C841" i="40"/>
  <c r="C842" i="40"/>
  <c r="C843" i="40"/>
  <c r="C844" i="40"/>
  <c r="C845" i="40"/>
  <c r="C846" i="40"/>
  <c r="C847" i="40"/>
  <c r="C848" i="40"/>
  <c r="C849" i="40"/>
  <c r="C850" i="40"/>
  <c r="C851" i="40"/>
  <c r="C852" i="40"/>
  <c r="C853" i="40"/>
  <c r="C854" i="40"/>
  <c r="C855" i="40"/>
  <c r="C856" i="40"/>
  <c r="C857" i="40"/>
  <c r="C858" i="40"/>
  <c r="C859" i="40"/>
  <c r="C860" i="40"/>
  <c r="C861" i="40"/>
  <c r="C862" i="40"/>
  <c r="C863" i="40"/>
  <c r="C864" i="40"/>
  <c r="C865" i="40"/>
  <c r="C866" i="40"/>
  <c r="C867" i="40"/>
  <c r="C868" i="40"/>
  <c r="C869" i="40"/>
  <c r="C870" i="40"/>
  <c r="C871" i="40"/>
  <c r="C872" i="40"/>
  <c r="C873" i="40"/>
  <c r="C874" i="40"/>
  <c r="C875" i="40"/>
  <c r="C876" i="40"/>
  <c r="C877" i="40"/>
  <c r="C878" i="40"/>
  <c r="C879" i="40"/>
  <c r="C880" i="40"/>
  <c r="C881" i="40"/>
  <c r="C882" i="40"/>
  <c r="C883" i="40"/>
  <c r="C884" i="40"/>
  <c r="C885" i="40"/>
  <c r="C886" i="40"/>
  <c r="C887" i="40"/>
  <c r="C888" i="40"/>
  <c r="C889" i="40"/>
  <c r="C890" i="40"/>
  <c r="C891" i="40"/>
  <c r="C892" i="40"/>
  <c r="C893" i="40"/>
  <c r="C894" i="40"/>
  <c r="C895" i="40"/>
  <c r="C896" i="40"/>
  <c r="C897" i="40"/>
  <c r="C898" i="40"/>
  <c r="C899" i="40"/>
  <c r="C900" i="40"/>
  <c r="C901" i="40"/>
  <c r="C902" i="40"/>
  <c r="C903" i="40"/>
  <c r="C904" i="40"/>
  <c r="C905" i="40"/>
  <c r="C906" i="40"/>
  <c r="C907" i="40"/>
  <c r="C908" i="40"/>
  <c r="C909" i="40"/>
  <c r="C910" i="40"/>
  <c r="C911" i="40"/>
  <c r="C912" i="40"/>
  <c r="C913" i="40"/>
  <c r="C914" i="40"/>
  <c r="C915" i="40"/>
  <c r="C916" i="40"/>
  <c r="C917" i="40"/>
  <c r="C918" i="40"/>
  <c r="C919" i="40"/>
  <c r="C920" i="40"/>
  <c r="C921" i="40"/>
  <c r="C922" i="40"/>
  <c r="C923" i="40"/>
  <c r="C924" i="40"/>
  <c r="C925" i="40"/>
  <c r="C926" i="40"/>
  <c r="C927" i="40"/>
  <c r="C928" i="40"/>
  <c r="C929" i="40"/>
  <c r="C930" i="40"/>
  <c r="C931" i="40"/>
  <c r="C932" i="40"/>
  <c r="C933" i="40"/>
  <c r="C934" i="40"/>
  <c r="C935" i="40"/>
  <c r="C936" i="40"/>
  <c r="C937" i="40"/>
  <c r="C938" i="40"/>
  <c r="C939" i="40"/>
  <c r="C940" i="40"/>
  <c r="C941" i="40"/>
  <c r="C942" i="40"/>
  <c r="C943" i="40"/>
  <c r="C944" i="40"/>
  <c r="C945" i="40"/>
  <c r="C946" i="40"/>
  <c r="C947" i="40"/>
  <c r="C948" i="40"/>
  <c r="C949" i="40"/>
  <c r="C950" i="40"/>
  <c r="C951" i="40"/>
  <c r="C952" i="40"/>
  <c r="C953" i="40"/>
  <c r="C954" i="40"/>
  <c r="C955" i="40"/>
  <c r="C956" i="40"/>
  <c r="C957" i="40"/>
  <c r="C958" i="40"/>
  <c r="C959" i="40"/>
  <c r="C960" i="40"/>
  <c r="C961" i="40"/>
  <c r="C962" i="40"/>
  <c r="C963" i="40"/>
  <c r="C964" i="40"/>
  <c r="C965" i="40"/>
  <c r="C966" i="40"/>
  <c r="C967" i="40"/>
  <c r="C968" i="40"/>
  <c r="C969" i="40"/>
  <c r="C970" i="40"/>
  <c r="C971" i="40"/>
  <c r="C972" i="40"/>
  <c r="C973" i="40"/>
  <c r="C974" i="40"/>
  <c r="C975" i="40"/>
  <c r="C976" i="40"/>
  <c r="C977" i="40"/>
  <c r="C978" i="40"/>
  <c r="C979" i="40"/>
  <c r="C980" i="40"/>
  <c r="C981" i="40"/>
  <c r="C982" i="40"/>
  <c r="C983" i="40"/>
  <c r="C984" i="40"/>
  <c r="C985" i="40"/>
  <c r="C986" i="40"/>
  <c r="C987" i="40"/>
  <c r="C988" i="40"/>
  <c r="C989" i="40"/>
  <c r="C990" i="40"/>
  <c r="C991" i="40"/>
  <c r="C992" i="40"/>
  <c r="C993" i="40"/>
  <c r="C994" i="40"/>
  <c r="C995" i="40"/>
  <c r="C996" i="40"/>
  <c r="C997" i="40"/>
  <c r="C998" i="40"/>
  <c r="C999" i="40"/>
  <c r="C1000" i="40"/>
  <c r="C1001" i="40"/>
  <c r="C1002" i="40"/>
  <c r="C1003" i="40"/>
  <c r="C1004" i="40"/>
  <c r="C1005" i="40"/>
  <c r="C1006" i="40"/>
  <c r="C1007" i="40"/>
  <c r="C1008" i="40"/>
  <c r="C1009" i="40"/>
  <c r="C1010" i="40"/>
  <c r="C1011" i="40"/>
  <c r="C1012" i="40"/>
  <c r="C1013" i="40"/>
  <c r="C1014" i="40"/>
  <c r="C1015" i="40"/>
  <c r="C1016" i="40"/>
  <c r="C1017" i="40"/>
  <c r="C1018" i="40"/>
  <c r="C1019" i="40"/>
  <c r="C1020" i="40"/>
  <c r="C1021" i="40"/>
  <c r="C1022" i="40"/>
  <c r="C1023" i="40"/>
  <c r="C1024" i="40"/>
  <c r="C1025" i="40"/>
  <c r="C1026" i="40"/>
  <c r="C1027" i="40"/>
  <c r="C1028" i="40"/>
  <c r="C1029" i="40"/>
  <c r="C1030" i="40"/>
  <c r="C1031" i="40"/>
  <c r="C1032" i="40"/>
  <c r="C1033" i="40"/>
  <c r="C1034" i="40"/>
  <c r="C1035" i="40"/>
  <c r="C1036" i="40"/>
  <c r="C1037" i="40"/>
  <c r="C1038" i="40"/>
  <c r="C1039" i="40"/>
  <c r="C1040" i="40"/>
  <c r="C1041" i="40"/>
  <c r="C1042" i="40"/>
  <c r="C1043" i="40"/>
  <c r="C1044" i="40"/>
  <c r="C1045" i="40"/>
  <c r="C1046" i="40"/>
  <c r="C1047" i="40"/>
  <c r="C1048" i="40"/>
  <c r="C1049" i="40"/>
  <c r="C1050" i="40"/>
  <c r="C1051" i="40"/>
  <c r="C1052" i="40"/>
  <c r="C1053" i="40"/>
  <c r="C1054" i="40"/>
  <c r="C1055" i="40"/>
  <c r="C1056" i="40"/>
  <c r="C1057" i="40"/>
  <c r="C1058" i="40"/>
  <c r="C1059" i="40"/>
  <c r="C1060" i="40"/>
  <c r="C1061" i="40"/>
  <c r="C1062" i="40"/>
  <c r="C1063" i="40"/>
  <c r="C1064" i="40"/>
  <c r="C1065" i="40"/>
  <c r="C1066" i="40"/>
  <c r="C1067" i="40"/>
  <c r="C1068" i="40"/>
  <c r="C1069" i="40"/>
  <c r="C1070" i="40"/>
  <c r="C1071" i="40"/>
  <c r="C1072" i="40"/>
  <c r="C1073" i="40"/>
  <c r="C1074" i="40"/>
  <c r="C1075" i="40"/>
  <c r="C1076" i="40"/>
  <c r="C1077" i="40"/>
  <c r="C1078" i="40"/>
  <c r="C1079" i="40"/>
  <c r="C1080" i="40"/>
  <c r="C1081" i="40"/>
  <c r="C1082" i="40"/>
  <c r="C1083" i="40"/>
  <c r="C1084" i="40"/>
  <c r="C1085" i="40"/>
  <c r="C1086" i="40"/>
  <c r="C1087" i="40"/>
  <c r="C1088" i="40"/>
  <c r="C1089" i="40"/>
  <c r="C1090" i="40"/>
  <c r="C1091" i="40"/>
  <c r="C1092" i="40"/>
  <c r="C1093" i="40"/>
  <c r="C1094" i="40"/>
  <c r="C1095" i="40"/>
  <c r="C1096" i="40"/>
  <c r="C1097" i="40"/>
  <c r="C1098" i="40"/>
  <c r="C1099" i="40"/>
  <c r="C1100" i="40"/>
  <c r="C1101" i="40"/>
  <c r="C1102" i="40"/>
  <c r="C1103" i="40"/>
  <c r="C1104" i="40"/>
  <c r="C1105" i="40"/>
  <c r="C1106" i="40"/>
  <c r="C1107" i="40"/>
  <c r="C1108" i="40"/>
  <c r="C1109" i="40"/>
  <c r="C1110" i="40"/>
  <c r="C1111" i="40"/>
  <c r="C1112" i="40"/>
  <c r="C1113" i="40"/>
  <c r="C1114" i="40"/>
  <c r="C1115" i="40"/>
  <c r="C1116" i="40"/>
  <c r="C1117" i="40"/>
  <c r="C1118" i="40"/>
  <c r="C1119" i="40"/>
  <c r="C1120" i="40"/>
  <c r="C1121" i="40"/>
  <c r="C1122" i="40"/>
  <c r="C1123" i="40"/>
  <c r="C1124" i="40"/>
  <c r="C1125" i="40"/>
  <c r="C1126" i="40"/>
  <c r="C1127" i="40"/>
  <c r="C1128" i="40"/>
  <c r="C1129" i="40"/>
  <c r="C1130" i="40"/>
  <c r="C1131" i="40"/>
  <c r="C1132" i="40"/>
  <c r="C1133" i="40"/>
  <c r="C1134" i="40"/>
  <c r="C1135" i="40"/>
  <c r="C1136" i="40"/>
  <c r="C1137" i="40"/>
  <c r="C1138" i="40"/>
  <c r="C1139" i="40"/>
  <c r="C1140" i="40"/>
  <c r="C1141" i="40"/>
  <c r="C1142" i="40"/>
  <c r="C1143" i="40"/>
  <c r="C1144" i="40"/>
  <c r="C1145" i="40"/>
  <c r="C1146" i="40"/>
  <c r="C1147" i="40"/>
  <c r="C1148" i="40"/>
  <c r="C1149" i="40"/>
  <c r="C1150" i="40"/>
  <c r="C1151" i="40"/>
  <c r="C1152" i="40"/>
  <c r="C1153" i="40"/>
  <c r="C1154" i="40"/>
  <c r="C1155" i="40"/>
  <c r="C1156" i="40"/>
  <c r="C1157" i="40"/>
  <c r="C1158" i="40"/>
  <c r="C1159" i="40"/>
  <c r="C1160" i="40"/>
  <c r="C1161" i="40"/>
  <c r="C1162" i="40"/>
  <c r="C1163" i="40"/>
  <c r="C1164" i="40"/>
  <c r="C1165" i="40"/>
  <c r="C1166" i="40"/>
  <c r="C1167" i="40"/>
  <c r="C1168" i="40"/>
  <c r="C1169" i="40"/>
  <c r="C1170" i="40"/>
  <c r="C1171" i="40"/>
  <c r="C1172" i="40"/>
  <c r="C1173" i="40"/>
  <c r="C1174" i="40"/>
  <c r="C1175" i="40"/>
  <c r="C1176" i="40"/>
  <c r="C1177" i="40"/>
  <c r="C1178" i="40"/>
  <c r="C1179" i="40"/>
  <c r="C1180" i="40"/>
  <c r="C1181" i="40"/>
  <c r="C1182" i="40"/>
  <c r="C1183" i="40"/>
  <c r="C1184" i="40"/>
  <c r="C1185" i="40"/>
  <c r="C1186" i="40"/>
  <c r="C1187" i="40"/>
  <c r="C1188" i="40"/>
  <c r="C1189" i="40"/>
  <c r="C1190" i="40"/>
  <c r="C1191" i="40"/>
  <c r="C1192" i="40"/>
  <c r="C1193" i="40"/>
  <c r="C1194" i="40"/>
  <c r="C1195" i="40"/>
  <c r="C1196" i="40"/>
  <c r="C1197" i="40"/>
  <c r="C1198" i="40"/>
  <c r="C1199" i="40"/>
  <c r="C1200" i="40"/>
  <c r="C1201" i="40"/>
  <c r="C1202" i="40"/>
  <c r="C1203" i="40"/>
  <c r="C1204" i="40"/>
  <c r="C1205" i="40"/>
  <c r="C1206" i="40"/>
  <c r="C1207" i="40"/>
  <c r="C1208" i="40"/>
  <c r="C1209" i="40"/>
  <c r="C1210" i="40"/>
  <c r="C1211" i="40"/>
  <c r="C1212" i="40"/>
  <c r="C1213" i="40"/>
  <c r="C1214" i="40"/>
  <c r="C1215" i="40"/>
  <c r="C1216" i="40"/>
  <c r="C1217" i="40"/>
  <c r="C1218" i="40"/>
  <c r="C1219" i="40"/>
  <c r="C1220" i="40"/>
  <c r="C1221" i="40"/>
  <c r="C1222" i="40"/>
  <c r="C1223" i="40"/>
  <c r="C1224" i="40"/>
  <c r="C1225" i="40"/>
  <c r="C1226" i="40"/>
  <c r="C1227" i="40"/>
  <c r="C1228" i="40"/>
  <c r="C1229" i="40"/>
  <c r="C1230" i="40"/>
  <c r="C1231" i="40"/>
  <c r="C1232" i="40"/>
  <c r="C1233" i="40"/>
  <c r="C1234" i="40"/>
  <c r="C1235" i="40"/>
  <c r="C1236" i="40"/>
  <c r="C1237" i="40"/>
  <c r="C1238" i="40"/>
  <c r="C1239" i="40"/>
  <c r="C1240" i="40"/>
  <c r="C1241" i="40"/>
  <c r="C1242" i="40"/>
  <c r="C1243" i="40"/>
  <c r="C1244" i="40"/>
  <c r="C1245" i="40"/>
  <c r="C1246" i="40"/>
  <c r="C1247" i="40"/>
  <c r="C1248" i="40"/>
  <c r="C1249" i="40"/>
  <c r="C1250" i="40"/>
  <c r="C1251" i="40"/>
  <c r="C1252" i="40"/>
  <c r="C1253" i="40"/>
  <c r="C1254" i="40"/>
  <c r="C1255" i="40"/>
  <c r="C1256" i="40"/>
  <c r="C1257" i="40"/>
  <c r="C1258" i="40"/>
  <c r="C1259" i="40"/>
  <c r="C1260" i="40"/>
  <c r="C1261" i="40"/>
  <c r="C1262" i="40"/>
  <c r="C1263" i="40"/>
  <c r="C1264" i="40"/>
  <c r="C1265" i="40"/>
  <c r="C1266" i="40"/>
  <c r="C1267" i="40"/>
  <c r="C1268" i="40"/>
  <c r="C1269" i="40"/>
  <c r="C1270" i="40"/>
  <c r="C1271" i="40"/>
  <c r="C1272" i="40"/>
  <c r="C1273" i="40"/>
  <c r="C1274" i="40"/>
  <c r="C1275" i="40"/>
  <c r="C1276" i="40"/>
  <c r="C1277" i="40"/>
  <c r="C1278" i="40"/>
  <c r="C1279" i="40"/>
  <c r="C1280" i="40"/>
  <c r="C1281" i="40"/>
  <c r="C1282" i="40"/>
  <c r="C1283" i="40"/>
  <c r="C1284" i="40"/>
  <c r="C1285" i="40"/>
  <c r="C1286" i="40"/>
  <c r="C1287" i="40"/>
  <c r="C1288" i="40"/>
  <c r="C1289" i="40"/>
  <c r="C1290" i="40"/>
  <c r="C1291" i="40"/>
  <c r="C1292" i="40"/>
  <c r="C1293" i="40"/>
  <c r="C1294" i="40"/>
  <c r="C1295" i="40"/>
  <c r="C1296" i="40"/>
  <c r="C1297" i="40"/>
  <c r="C1298" i="40"/>
  <c r="C1299" i="40"/>
  <c r="C1300" i="40"/>
  <c r="C1301" i="40"/>
  <c r="C1302" i="40"/>
  <c r="C1303" i="40"/>
  <c r="C1304" i="40"/>
  <c r="C1305" i="40"/>
  <c r="C1306" i="40"/>
  <c r="C1307" i="40"/>
  <c r="C1308" i="40"/>
  <c r="C1309" i="40"/>
  <c r="C1310" i="40"/>
  <c r="C1311" i="40"/>
  <c r="C1312" i="40"/>
  <c r="C1313" i="40"/>
  <c r="C1314" i="40"/>
  <c r="C1315" i="40"/>
  <c r="C1316" i="40"/>
  <c r="C1317" i="40"/>
  <c r="C1318" i="40"/>
  <c r="C1319" i="40"/>
  <c r="C1320" i="40"/>
  <c r="C1321" i="40"/>
  <c r="C1322" i="40"/>
  <c r="C1323" i="40"/>
  <c r="C1324" i="40"/>
  <c r="C1325" i="40"/>
  <c r="C1326" i="40"/>
  <c r="C1327" i="40"/>
  <c r="C1328" i="40"/>
  <c r="C1329" i="40"/>
  <c r="C1330" i="40"/>
  <c r="C1331" i="40"/>
  <c r="C1332" i="40"/>
  <c r="C1333" i="40"/>
  <c r="C1334" i="40"/>
  <c r="C1335" i="40"/>
  <c r="C1336" i="40"/>
  <c r="C1337" i="40"/>
  <c r="C1338" i="40"/>
  <c r="C1339" i="40"/>
  <c r="C1340" i="40"/>
  <c r="C1341" i="40"/>
  <c r="C1342" i="40"/>
  <c r="C1343" i="40"/>
  <c r="C1344" i="40"/>
  <c r="C1345" i="40"/>
  <c r="C1346" i="40"/>
  <c r="C1347" i="40"/>
  <c r="C1348" i="40"/>
  <c r="C1349" i="40"/>
  <c r="C1350" i="40"/>
  <c r="C1351" i="40"/>
  <c r="C1352" i="40"/>
  <c r="C1353" i="40"/>
  <c r="C1354" i="40"/>
  <c r="C1355" i="40"/>
  <c r="C1356" i="40"/>
  <c r="C1357" i="40"/>
  <c r="C1358" i="40"/>
  <c r="C1359" i="40"/>
  <c r="C1360" i="40"/>
  <c r="C1361" i="40"/>
  <c r="C1362" i="40"/>
  <c r="C1363" i="40"/>
  <c r="C1364" i="40"/>
  <c r="C1365" i="40"/>
  <c r="C1366" i="40"/>
  <c r="C1367" i="40"/>
  <c r="C1368" i="40"/>
  <c r="C1369" i="40"/>
  <c r="C1370" i="40"/>
  <c r="C1371" i="40"/>
  <c r="C1372" i="40"/>
  <c r="C1373" i="40"/>
  <c r="C1374" i="40"/>
  <c r="C1375" i="40"/>
  <c r="C1376" i="40"/>
  <c r="C1377" i="40"/>
  <c r="C1378" i="40"/>
  <c r="C1379" i="40"/>
  <c r="C1380" i="40"/>
  <c r="C1381" i="40"/>
  <c r="C1382" i="40"/>
  <c r="C1383" i="40"/>
  <c r="C1384" i="40"/>
  <c r="C1385" i="40"/>
  <c r="C1386" i="40"/>
  <c r="C1387" i="40"/>
  <c r="C1388" i="40"/>
  <c r="C1389" i="40"/>
  <c r="C1390" i="40"/>
  <c r="C1391" i="40"/>
  <c r="C1392" i="40"/>
  <c r="C1393" i="40"/>
  <c r="C1394" i="40"/>
  <c r="C1395" i="40"/>
  <c r="C1396" i="40"/>
  <c r="C1397" i="40"/>
  <c r="C1398" i="40"/>
  <c r="C1399" i="40"/>
  <c r="C1400" i="40"/>
  <c r="C1401" i="40"/>
  <c r="C1402" i="40"/>
  <c r="C1403" i="40"/>
  <c r="C1404" i="40"/>
  <c r="C1405" i="40"/>
  <c r="C1406" i="40"/>
  <c r="C1407" i="40"/>
  <c r="C1408" i="40"/>
  <c r="C1409" i="40"/>
  <c r="C1410" i="40"/>
  <c r="C1411" i="40"/>
  <c r="C1412" i="40"/>
  <c r="C1413" i="40"/>
  <c r="C1414" i="40"/>
  <c r="C1415" i="40"/>
  <c r="C1416" i="40"/>
  <c r="C1417" i="40"/>
  <c r="C1418" i="40"/>
  <c r="C1419" i="40"/>
  <c r="C1420" i="40"/>
  <c r="C1421" i="40"/>
  <c r="C1422" i="40"/>
  <c r="C1423" i="40"/>
  <c r="C1424" i="40"/>
  <c r="C1425" i="40"/>
  <c r="C1426" i="40"/>
  <c r="C1427" i="40"/>
  <c r="C1428" i="40"/>
  <c r="C1429" i="40"/>
  <c r="C1430" i="40"/>
  <c r="C1431" i="40"/>
  <c r="C1432" i="40"/>
  <c r="C1433" i="40"/>
  <c r="C1434" i="40"/>
  <c r="C1435" i="40"/>
  <c r="C1436" i="40"/>
  <c r="C1437" i="40"/>
  <c r="C1438" i="40"/>
  <c r="C1439" i="40"/>
  <c r="C1440" i="40"/>
  <c r="C1441" i="40"/>
  <c r="C1442" i="40"/>
  <c r="C1443" i="40"/>
  <c r="C1444" i="40"/>
  <c r="C1445" i="40"/>
  <c r="C1446" i="40"/>
  <c r="C1447" i="40"/>
  <c r="C1448" i="40"/>
  <c r="C1449" i="40"/>
  <c r="C1450" i="40"/>
  <c r="C1451" i="40"/>
  <c r="C1452" i="40"/>
  <c r="C1453" i="40"/>
  <c r="C1454" i="40"/>
  <c r="C1455" i="40"/>
  <c r="C1456" i="40"/>
  <c r="C1457" i="40"/>
  <c r="C1458" i="40"/>
  <c r="C1459" i="40"/>
  <c r="C1460" i="40"/>
  <c r="C1461" i="40"/>
  <c r="C1462" i="40"/>
  <c r="C1463" i="40"/>
  <c r="C1464" i="40"/>
  <c r="C1465" i="40"/>
  <c r="C1466" i="40"/>
  <c r="C1467" i="40"/>
  <c r="C1468" i="40"/>
  <c r="C1469" i="40"/>
  <c r="C1470" i="40"/>
  <c r="C1471" i="40"/>
  <c r="C1472" i="40"/>
  <c r="C1473" i="40"/>
  <c r="C1474" i="40"/>
  <c r="C1475" i="40"/>
  <c r="C1476" i="40"/>
  <c r="C1477" i="40"/>
  <c r="C1478" i="40"/>
  <c r="C1479" i="40"/>
  <c r="C1480" i="40"/>
  <c r="C1481" i="40"/>
  <c r="C1482" i="40"/>
  <c r="C1483" i="40"/>
  <c r="C1484" i="40"/>
  <c r="C1485" i="40"/>
  <c r="C1486" i="40"/>
  <c r="C1487" i="40"/>
  <c r="C1488" i="40"/>
  <c r="C1489" i="40"/>
  <c r="C1490" i="40"/>
  <c r="C1491" i="40"/>
  <c r="C1492" i="40"/>
  <c r="C1493" i="40"/>
  <c r="C1494" i="40"/>
  <c r="C1495" i="40"/>
  <c r="C1496" i="40"/>
  <c r="C1497" i="40"/>
  <c r="C1498" i="40"/>
  <c r="C1499" i="40"/>
  <c r="C1500" i="40"/>
  <c r="C1501" i="40"/>
  <c r="C1502" i="40"/>
  <c r="C1503" i="40"/>
  <c r="C1504" i="40"/>
  <c r="C1505" i="40"/>
  <c r="C1506" i="40"/>
  <c r="C1507" i="40"/>
  <c r="C1508" i="40"/>
  <c r="C1509" i="40"/>
  <c r="C1510" i="40"/>
  <c r="C1511" i="40"/>
  <c r="C1512" i="40"/>
  <c r="C1513" i="40"/>
  <c r="C1514" i="40"/>
  <c r="C1515" i="40"/>
  <c r="C1516" i="40"/>
  <c r="C1517" i="40"/>
  <c r="C1518" i="40"/>
  <c r="C1519" i="40"/>
  <c r="C1520" i="40"/>
  <c r="C1521" i="40"/>
  <c r="C1522" i="40"/>
  <c r="C1523" i="40"/>
  <c r="C1524" i="40"/>
  <c r="C1525" i="40"/>
  <c r="C1526" i="40"/>
  <c r="C1527" i="40"/>
  <c r="C1528" i="40"/>
  <c r="C1529" i="40"/>
  <c r="C1530" i="40"/>
  <c r="C1531" i="40"/>
  <c r="C1532" i="40"/>
  <c r="C1533" i="40"/>
  <c r="C1534" i="40"/>
  <c r="C1535" i="40"/>
  <c r="C1536" i="40"/>
  <c r="C1537" i="40"/>
  <c r="C1538" i="40"/>
  <c r="C1539" i="40"/>
  <c r="C1540" i="40"/>
  <c r="C1541" i="40"/>
  <c r="C1542" i="40"/>
  <c r="C1543" i="40"/>
  <c r="C1544" i="40"/>
  <c r="C1545" i="40"/>
  <c r="C1546" i="40"/>
  <c r="C1547" i="40"/>
  <c r="C1548" i="40"/>
  <c r="C1549" i="40"/>
  <c r="C1550" i="40"/>
  <c r="C1551" i="40"/>
  <c r="C1552" i="40"/>
  <c r="C1553" i="40"/>
  <c r="C1554" i="40"/>
  <c r="C1555" i="40"/>
  <c r="C1556" i="40"/>
  <c r="C1557" i="40"/>
  <c r="C1558" i="40"/>
  <c r="C1559" i="40"/>
  <c r="C1560" i="40"/>
  <c r="C1561" i="40"/>
  <c r="C1562" i="40"/>
  <c r="C1563" i="40"/>
  <c r="C1564" i="40"/>
  <c r="C1565" i="40"/>
  <c r="C1566" i="40"/>
  <c r="C1567" i="40"/>
  <c r="C1568" i="40"/>
  <c r="C1569" i="40"/>
  <c r="C1570" i="40"/>
  <c r="C1571" i="40"/>
  <c r="C1572" i="40"/>
  <c r="C1573" i="40"/>
  <c r="C1574" i="40"/>
  <c r="C1575" i="40"/>
  <c r="C1576" i="40"/>
  <c r="C1577" i="40"/>
  <c r="C1578" i="40"/>
  <c r="C1579" i="40"/>
  <c r="C1580" i="40"/>
  <c r="C1581" i="40"/>
  <c r="C1582" i="40"/>
  <c r="C1583" i="40"/>
  <c r="C1584" i="40"/>
  <c r="C1585" i="40"/>
  <c r="C1586" i="40"/>
  <c r="C1587" i="40"/>
  <c r="C1588" i="40"/>
  <c r="C1589" i="40"/>
  <c r="C1590" i="40"/>
  <c r="C1591" i="40"/>
  <c r="C1592" i="40"/>
  <c r="C1593" i="40"/>
  <c r="C1594" i="40"/>
  <c r="C1595" i="40"/>
  <c r="C1596" i="40"/>
  <c r="C1597" i="40"/>
  <c r="C1598" i="40"/>
  <c r="C1599" i="40"/>
  <c r="C1600" i="40"/>
  <c r="C1601" i="40"/>
  <c r="C1602" i="40"/>
  <c r="C1603" i="40"/>
  <c r="C1604" i="40"/>
  <c r="C1605" i="40"/>
  <c r="C1606" i="40"/>
  <c r="C1607" i="40"/>
  <c r="C1608" i="40"/>
  <c r="C1609" i="40"/>
  <c r="C1610" i="40"/>
  <c r="C1611" i="40"/>
  <c r="C1612" i="40"/>
  <c r="C1613" i="40"/>
  <c r="C1614" i="40"/>
  <c r="C1615" i="40"/>
  <c r="C1616" i="40"/>
  <c r="C1617" i="40"/>
  <c r="C1618" i="40"/>
  <c r="C1619" i="40"/>
  <c r="C1620" i="40"/>
  <c r="C1621" i="40"/>
  <c r="C1622" i="40"/>
  <c r="C1623" i="40"/>
  <c r="C1624" i="40"/>
  <c r="C1625" i="40"/>
  <c r="C1626" i="40"/>
  <c r="C1627" i="40"/>
  <c r="C1628" i="40"/>
  <c r="C1629" i="40"/>
  <c r="C1630" i="40"/>
  <c r="C1631" i="40"/>
  <c r="C1632" i="40"/>
  <c r="C1633" i="40"/>
  <c r="C1634" i="40"/>
  <c r="C1635" i="40"/>
  <c r="C1636" i="40"/>
  <c r="C1637" i="40"/>
  <c r="C1638" i="40"/>
  <c r="C1639" i="40"/>
  <c r="C1640" i="40"/>
  <c r="C1641" i="40"/>
  <c r="C1642" i="40"/>
  <c r="C1643" i="40"/>
  <c r="C1644" i="40"/>
  <c r="C1645" i="40"/>
  <c r="C1646" i="40"/>
  <c r="C1647" i="40"/>
  <c r="C1648" i="40"/>
  <c r="C1649" i="40"/>
  <c r="C1650" i="40"/>
  <c r="C1651" i="40"/>
  <c r="C1652" i="40"/>
  <c r="C1653" i="40"/>
  <c r="C1654" i="40"/>
  <c r="C1655" i="40"/>
  <c r="C1656" i="40"/>
  <c r="C1657" i="40"/>
  <c r="C1658" i="40"/>
  <c r="C1659" i="40"/>
  <c r="C1660" i="40"/>
  <c r="C1661" i="40"/>
  <c r="C1662" i="40"/>
  <c r="C1663" i="40"/>
  <c r="C1664" i="40"/>
  <c r="C1665" i="40"/>
  <c r="C1666" i="40"/>
  <c r="C1667" i="40"/>
  <c r="C1668" i="40"/>
  <c r="C1669" i="40"/>
  <c r="C1670" i="40"/>
  <c r="C1671" i="40"/>
  <c r="C1672" i="40"/>
  <c r="C1673" i="40"/>
  <c r="C1674" i="40"/>
  <c r="C1675" i="40"/>
  <c r="C1676" i="40"/>
  <c r="C1677" i="40"/>
  <c r="C1678" i="40"/>
  <c r="C1679" i="40"/>
  <c r="C1680" i="40"/>
  <c r="C1681" i="40"/>
  <c r="C1682" i="40"/>
  <c r="C1683" i="40"/>
  <c r="C1684" i="40"/>
  <c r="C1685" i="40"/>
  <c r="C1686" i="40"/>
  <c r="C1687" i="40"/>
  <c r="C1688" i="40"/>
  <c r="C1689" i="40"/>
  <c r="C1690" i="40"/>
  <c r="C1691" i="40"/>
  <c r="C1692" i="40"/>
  <c r="C1693" i="40"/>
  <c r="C1694" i="40"/>
  <c r="C1695" i="40"/>
  <c r="C1696" i="40"/>
  <c r="C1697" i="40"/>
  <c r="C1698" i="40"/>
  <c r="C1699" i="40"/>
  <c r="C1700" i="40"/>
  <c r="C1701" i="40"/>
  <c r="C1702" i="40"/>
  <c r="C1703" i="40"/>
  <c r="C1704" i="40"/>
  <c r="C1705" i="40"/>
  <c r="C1706" i="40"/>
  <c r="C1707" i="40"/>
  <c r="C1708" i="40"/>
  <c r="C1709" i="40"/>
  <c r="C1710" i="40"/>
  <c r="C1711" i="40"/>
  <c r="C1712" i="40"/>
  <c r="C1713" i="40"/>
  <c r="C1714" i="40"/>
  <c r="C1715" i="40"/>
  <c r="C1716" i="40"/>
  <c r="C1717" i="40"/>
  <c r="C1718" i="40"/>
  <c r="C1719" i="40"/>
  <c r="C1720" i="40"/>
  <c r="C1721" i="40"/>
  <c r="C1722" i="40"/>
  <c r="C1723" i="40"/>
  <c r="C1724" i="40"/>
  <c r="C1725" i="40"/>
  <c r="C1726" i="40"/>
  <c r="C1727" i="40"/>
  <c r="C1728" i="40"/>
  <c r="C1729" i="40"/>
  <c r="C1730" i="40"/>
  <c r="C1731" i="40"/>
  <c r="C1732" i="40"/>
  <c r="C1733" i="40"/>
  <c r="C1734" i="40"/>
  <c r="C1735" i="40"/>
  <c r="C1736" i="40"/>
  <c r="C1737" i="40"/>
  <c r="C1738" i="40"/>
  <c r="C1739" i="40"/>
  <c r="C1740" i="40"/>
  <c r="C1741" i="40"/>
  <c r="C1742" i="40"/>
  <c r="C1743" i="40"/>
  <c r="C1744" i="40"/>
  <c r="C1745" i="40"/>
  <c r="C1746" i="40"/>
  <c r="C1747" i="40"/>
  <c r="C1748" i="40"/>
  <c r="C1749" i="40"/>
  <c r="C1750" i="40"/>
  <c r="C1751" i="40"/>
  <c r="C1752" i="40"/>
  <c r="C1753" i="40"/>
  <c r="C1754" i="40"/>
  <c r="C1755" i="40"/>
  <c r="C1756" i="40"/>
  <c r="C1757" i="40"/>
  <c r="C1758" i="40"/>
  <c r="C1759" i="40"/>
  <c r="C1760" i="40"/>
  <c r="C1761" i="40"/>
  <c r="C1762" i="40"/>
  <c r="C1763" i="40"/>
  <c r="C1764" i="40"/>
  <c r="C1765" i="40"/>
  <c r="C1766" i="40"/>
  <c r="C1767" i="40"/>
  <c r="C1768" i="40"/>
  <c r="C1769" i="40"/>
  <c r="C1770" i="40"/>
  <c r="C1771" i="40"/>
  <c r="C1772" i="40"/>
  <c r="C1773" i="40"/>
  <c r="C1774" i="40"/>
  <c r="C1775" i="40"/>
  <c r="C1776" i="40"/>
  <c r="C1777" i="40"/>
  <c r="C1778" i="40"/>
  <c r="C1779" i="40"/>
  <c r="C1780" i="40"/>
  <c r="C1781" i="40"/>
  <c r="C1782" i="40"/>
  <c r="C1783" i="40"/>
  <c r="C1784" i="40"/>
  <c r="C1785" i="40"/>
  <c r="C1786" i="40"/>
  <c r="C1787" i="40"/>
  <c r="C1788" i="40"/>
  <c r="C1789" i="40"/>
  <c r="C1790" i="40"/>
  <c r="C1791" i="40"/>
  <c r="C1792" i="40"/>
  <c r="C1793" i="40"/>
  <c r="C1794" i="40"/>
  <c r="C1795" i="40"/>
  <c r="C1796" i="40"/>
  <c r="C1797" i="40"/>
  <c r="C1798" i="40"/>
  <c r="C1799" i="40"/>
  <c r="C1800" i="40"/>
  <c r="C1801" i="40"/>
  <c r="C1802" i="40"/>
  <c r="C1803" i="40"/>
  <c r="C1804" i="40"/>
  <c r="C1805" i="40"/>
  <c r="C1806" i="40"/>
  <c r="C1807" i="40"/>
  <c r="C1808" i="40"/>
  <c r="C1809" i="40"/>
  <c r="C1810" i="40"/>
  <c r="C1811" i="40"/>
  <c r="C1812" i="40"/>
  <c r="C1813" i="40"/>
  <c r="C1814" i="40"/>
  <c r="C1815" i="40"/>
  <c r="C1816" i="40"/>
  <c r="C1817" i="40"/>
  <c r="C1818" i="40"/>
  <c r="C1819" i="40"/>
  <c r="C1820" i="40"/>
  <c r="C1821" i="40"/>
  <c r="C1822" i="40"/>
  <c r="C1823" i="40"/>
  <c r="C1824" i="40"/>
  <c r="C1825" i="40"/>
  <c r="C1826" i="40"/>
  <c r="C1827" i="40"/>
  <c r="C1828" i="40"/>
  <c r="C1829" i="40"/>
  <c r="C1830" i="40"/>
  <c r="C1831" i="40"/>
  <c r="C1832" i="40"/>
  <c r="C1833" i="40"/>
  <c r="C1834" i="40"/>
  <c r="C1835" i="40"/>
  <c r="C1836" i="40"/>
  <c r="C1837" i="40"/>
  <c r="C1838" i="40"/>
  <c r="C1839" i="40"/>
  <c r="C1840" i="40"/>
  <c r="C1841" i="40"/>
  <c r="C1842" i="40"/>
  <c r="C1843" i="40"/>
  <c r="C1844" i="40"/>
  <c r="C1845" i="40"/>
  <c r="C1846" i="40"/>
  <c r="C1847" i="40"/>
  <c r="C8" i="40"/>
  <c r="G13" i="2"/>
  <c r="F13" i="2"/>
  <c r="E13" i="2"/>
  <c r="D13" i="2"/>
  <c r="G12" i="2"/>
  <c r="F12" i="2"/>
  <c r="E12" i="2"/>
  <c r="D12" i="2"/>
  <c r="C12" i="2"/>
  <c r="G11" i="2"/>
  <c r="F11" i="2"/>
  <c r="E11" i="2"/>
  <c r="D11" i="2"/>
  <c r="C11" i="2"/>
  <c r="G10" i="2"/>
  <c r="F10" i="2"/>
  <c r="E10" i="2"/>
  <c r="D10" i="2"/>
  <c r="C10" i="2"/>
  <c r="G8" i="2"/>
  <c r="F8" i="2"/>
  <c r="E8" i="2"/>
  <c r="D8" i="2"/>
  <c r="C8" i="2"/>
  <c r="G7" i="2"/>
  <c r="F7" i="2"/>
  <c r="E7" i="2"/>
  <c r="D7" i="2"/>
  <c r="C7" i="2"/>
  <c r="G6" i="2"/>
  <c r="F6" i="2"/>
  <c r="E6" i="2"/>
  <c r="D6" i="2"/>
  <c r="C6" i="2"/>
  <c r="N266" i="19"/>
  <c r="N267" i="19"/>
  <c r="N268" i="19"/>
  <c r="N269" i="19"/>
  <c r="N270" i="19"/>
  <c r="N271" i="19"/>
  <c r="N272" i="19"/>
  <c r="N273" i="19"/>
  <c r="N274" i="19"/>
  <c r="N275" i="19"/>
  <c r="N276" i="19"/>
  <c r="N277" i="19"/>
  <c r="N278" i="19"/>
  <c r="N279" i="19"/>
  <c r="N280" i="19"/>
  <c r="N281" i="19"/>
  <c r="N282" i="19"/>
  <c r="N283" i="19"/>
  <c r="N284" i="19"/>
  <c r="N285" i="19"/>
  <c r="N286" i="19"/>
  <c r="N287" i="19"/>
  <c r="N288" i="19"/>
  <c r="N289" i="19"/>
  <c r="N290" i="19"/>
  <c r="N291" i="19"/>
  <c r="N292" i="19"/>
  <c r="N293" i="19"/>
  <c r="N294" i="19"/>
  <c r="N295" i="19"/>
  <c r="N296" i="19"/>
  <c r="N297" i="19"/>
  <c r="N298" i="19"/>
  <c r="N299" i="19"/>
  <c r="N300" i="19"/>
  <c r="N301" i="19"/>
  <c r="N302" i="19"/>
  <c r="N303" i="19"/>
  <c r="N304" i="19"/>
  <c r="N305" i="19"/>
  <c r="N306" i="19"/>
  <c r="N307" i="19"/>
  <c r="N308" i="19"/>
  <c r="N309" i="19"/>
  <c r="N310" i="19"/>
  <c r="N311" i="19"/>
  <c r="N312" i="19"/>
  <c r="N313" i="19"/>
  <c r="N314" i="19"/>
  <c r="N315" i="19"/>
  <c r="N316" i="19"/>
  <c r="N317" i="19"/>
  <c r="N318" i="19"/>
  <c r="N319" i="19"/>
  <c r="N320" i="19"/>
  <c r="N321" i="19"/>
  <c r="N322" i="19"/>
  <c r="N323" i="19"/>
  <c r="N324" i="19"/>
  <c r="N325" i="19"/>
  <c r="N326" i="19"/>
  <c r="N327" i="19"/>
  <c r="N328" i="19"/>
  <c r="N329" i="19"/>
  <c r="N330" i="19"/>
  <c r="N331" i="19"/>
  <c r="N332" i="19"/>
  <c r="N333" i="19"/>
  <c r="N334" i="19"/>
  <c r="N335" i="19"/>
  <c r="N336" i="19"/>
  <c r="N337" i="19"/>
  <c r="N338" i="19"/>
  <c r="N339" i="19"/>
  <c r="N340" i="19"/>
  <c r="N341" i="19"/>
  <c r="N342" i="19"/>
  <c r="N343" i="19"/>
  <c r="N344" i="19"/>
  <c r="N345" i="19"/>
  <c r="N346" i="19"/>
  <c r="N347" i="19"/>
  <c r="N348" i="19"/>
  <c r="N349" i="19"/>
  <c r="N350" i="19"/>
  <c r="N351" i="19"/>
  <c r="N352" i="19"/>
  <c r="N353" i="19"/>
  <c r="N354" i="19"/>
  <c r="N355" i="19"/>
  <c r="N356" i="19"/>
  <c r="N357" i="19"/>
  <c r="N358" i="19"/>
  <c r="N359" i="19"/>
  <c r="N360" i="19"/>
  <c r="N361" i="19"/>
  <c r="N362" i="19"/>
  <c r="N363" i="19"/>
  <c r="N364" i="19"/>
  <c r="N365" i="19"/>
  <c r="N366" i="19"/>
  <c r="N367" i="19"/>
  <c r="N368" i="19"/>
  <c r="N369" i="19"/>
  <c r="N370" i="19"/>
  <c r="N371" i="19"/>
  <c r="N372" i="19"/>
  <c r="N373" i="19"/>
  <c r="N374" i="19"/>
  <c r="N375" i="19"/>
  <c r="N376" i="19"/>
  <c r="N377" i="19"/>
  <c r="N378" i="19"/>
  <c r="N379" i="19"/>
  <c r="N380" i="19"/>
  <c r="N381" i="19"/>
  <c r="N382" i="19"/>
  <c r="N383" i="19"/>
  <c r="N384" i="19"/>
  <c r="N385" i="19"/>
  <c r="N386" i="19"/>
  <c r="N387" i="19"/>
  <c r="N388" i="19"/>
  <c r="N389" i="19"/>
  <c r="N390" i="19"/>
  <c r="N391" i="19"/>
  <c r="N392" i="19"/>
  <c r="N393" i="19"/>
  <c r="N394" i="19"/>
  <c r="N395" i="19"/>
  <c r="N396" i="19"/>
  <c r="N397" i="19"/>
  <c r="N398" i="19"/>
  <c r="N399" i="19"/>
  <c r="N400" i="19"/>
  <c r="N401" i="19"/>
  <c r="N402" i="19"/>
  <c r="N403" i="19"/>
  <c r="N404" i="19"/>
  <c r="N405" i="19"/>
  <c r="N406" i="19"/>
  <c r="N407" i="19"/>
  <c r="N408" i="19"/>
  <c r="N409" i="19"/>
  <c r="N410" i="19"/>
  <c r="N411" i="19"/>
  <c r="N412" i="19"/>
  <c r="N413" i="19"/>
  <c r="N414" i="19"/>
  <c r="N415" i="19"/>
  <c r="N416" i="19"/>
  <c r="N417" i="19"/>
  <c r="N418" i="19"/>
  <c r="N419" i="19"/>
  <c r="N420" i="19"/>
  <c r="N421" i="19"/>
  <c r="N422" i="19"/>
  <c r="N423" i="19"/>
  <c r="N424" i="19"/>
  <c r="N425" i="19"/>
  <c r="N426" i="19"/>
  <c r="N427" i="19"/>
  <c r="N428" i="19"/>
  <c r="N429" i="19"/>
  <c r="N430" i="19"/>
  <c r="N431" i="19"/>
  <c r="N432" i="19"/>
  <c r="N433" i="19"/>
  <c r="N434" i="19"/>
  <c r="N435" i="19"/>
  <c r="N436" i="19"/>
  <c r="N437" i="19"/>
  <c r="N438" i="19"/>
  <c r="N439" i="19"/>
  <c r="N440" i="19"/>
  <c r="N441" i="19"/>
  <c r="N442" i="19"/>
  <c r="N443" i="19"/>
  <c r="N444" i="19"/>
  <c r="N445" i="19"/>
  <c r="N446" i="19"/>
  <c r="N447" i="19"/>
  <c r="N448" i="19"/>
  <c r="N449" i="19"/>
  <c r="N450" i="19"/>
  <c r="N451" i="19"/>
  <c r="N452" i="19"/>
  <c r="N453" i="19"/>
  <c r="N454" i="19"/>
  <c r="N455" i="19"/>
  <c r="N456" i="19"/>
  <c r="N457" i="19"/>
  <c r="N458" i="19"/>
  <c r="N459" i="19"/>
  <c r="N460" i="19"/>
  <c r="N461" i="19"/>
  <c r="N462" i="19"/>
  <c r="N463" i="19"/>
  <c r="N464" i="19"/>
  <c r="N465" i="19"/>
  <c r="N466" i="19"/>
  <c r="N467" i="19"/>
  <c r="N468" i="19"/>
  <c r="N469" i="19"/>
  <c r="N470" i="19"/>
  <c r="N471" i="19"/>
  <c r="N472" i="19"/>
  <c r="N473" i="19"/>
  <c r="N474" i="19"/>
  <c r="N475" i="19"/>
  <c r="N476" i="19"/>
  <c r="N477" i="19"/>
  <c r="N478" i="19"/>
  <c r="N479" i="19"/>
  <c r="N480" i="19"/>
  <c r="N481" i="19"/>
  <c r="N482" i="19"/>
  <c r="N483" i="19"/>
  <c r="N484" i="19"/>
  <c r="N485" i="19"/>
  <c r="N486" i="19"/>
  <c r="N487" i="19"/>
  <c r="N488" i="19"/>
  <c r="N489" i="19"/>
  <c r="N490" i="19"/>
  <c r="N491" i="19"/>
  <c r="N492" i="19"/>
  <c r="N493" i="19"/>
  <c r="N494" i="19"/>
  <c r="N495" i="19"/>
  <c r="N496" i="19"/>
  <c r="N497" i="19"/>
  <c r="N498" i="19"/>
  <c r="N499" i="19"/>
  <c r="N500" i="19"/>
  <c r="N501" i="19"/>
  <c r="N502" i="19"/>
  <c r="N503" i="19"/>
  <c r="N504" i="19"/>
  <c r="N505" i="19"/>
  <c r="N506" i="19"/>
  <c r="N507" i="19"/>
  <c r="N508" i="19"/>
  <c r="N509" i="19"/>
  <c r="N510" i="19"/>
  <c r="N511" i="19"/>
  <c r="N512" i="19"/>
  <c r="N513" i="19"/>
  <c r="N514" i="19"/>
  <c r="N515" i="19"/>
  <c r="N516" i="19"/>
  <c r="N517" i="19"/>
  <c r="N518" i="19"/>
  <c r="N519" i="19"/>
  <c r="N520" i="19"/>
  <c r="N521" i="19"/>
  <c r="N522" i="19"/>
  <c r="N523" i="19"/>
  <c r="N524" i="19"/>
  <c r="N525" i="19"/>
  <c r="N526" i="19"/>
  <c r="N527" i="19"/>
  <c r="N528" i="19"/>
  <c r="N529" i="19"/>
  <c r="N530" i="19"/>
  <c r="N531" i="19"/>
  <c r="N532" i="19"/>
  <c r="N533" i="19"/>
  <c r="N534" i="19"/>
  <c r="N535" i="19"/>
  <c r="N536" i="19"/>
  <c r="N537" i="19"/>
  <c r="N538" i="19"/>
  <c r="N539" i="19"/>
  <c r="N540" i="19"/>
  <c r="N541" i="19"/>
  <c r="N542" i="19"/>
  <c r="N543" i="19"/>
  <c r="N544" i="19"/>
  <c r="N545" i="19"/>
  <c r="N546" i="19"/>
  <c r="N547" i="19"/>
  <c r="N548" i="19"/>
  <c r="N549" i="19"/>
  <c r="N550" i="19"/>
  <c r="N551" i="19"/>
  <c r="N552" i="19"/>
  <c r="N553" i="19"/>
  <c r="N554" i="19"/>
  <c r="N555" i="19"/>
  <c r="N556" i="19"/>
  <c r="N557" i="19"/>
  <c r="N558" i="19"/>
  <c r="N559" i="19"/>
  <c r="N560" i="19"/>
  <c r="N561" i="19"/>
  <c r="N562" i="19"/>
  <c r="N563" i="19"/>
  <c r="N564" i="19"/>
  <c r="N565" i="19"/>
  <c r="N566" i="19"/>
  <c r="N567" i="19"/>
  <c r="N568" i="19"/>
  <c r="N569" i="19"/>
  <c r="N570" i="19"/>
  <c r="N571" i="19"/>
  <c r="N572" i="19"/>
  <c r="N573" i="19"/>
  <c r="N574" i="19"/>
  <c r="N575" i="19"/>
  <c r="N576" i="19"/>
  <c r="N577" i="19"/>
  <c r="N578" i="19"/>
  <c r="N579" i="19"/>
  <c r="N580" i="19"/>
  <c r="N581" i="19"/>
  <c r="N582" i="19"/>
  <c r="N583" i="19"/>
  <c r="N584" i="19"/>
  <c r="N585" i="19"/>
  <c r="N586" i="19"/>
  <c r="N587" i="19"/>
  <c r="N588" i="19"/>
  <c r="N589" i="19"/>
  <c r="N590" i="19"/>
  <c r="N591" i="19"/>
  <c r="N592" i="19"/>
  <c r="N593" i="19"/>
  <c r="N594" i="19"/>
  <c r="N595" i="19"/>
  <c r="N596" i="19"/>
  <c r="N597" i="19"/>
  <c r="N598" i="19"/>
  <c r="N599" i="19"/>
  <c r="N600" i="19"/>
  <c r="N601" i="19"/>
  <c r="N602" i="19"/>
  <c r="N603" i="19"/>
  <c r="N604" i="19"/>
  <c r="N605" i="19"/>
  <c r="N606" i="19"/>
  <c r="N607" i="19"/>
  <c r="N608" i="19"/>
  <c r="N609" i="19"/>
  <c r="N610" i="19"/>
  <c r="N611" i="19"/>
  <c r="N612" i="19"/>
  <c r="N613" i="19"/>
  <c r="N614" i="19"/>
  <c r="N615" i="19"/>
  <c r="N616" i="19"/>
  <c r="N617" i="19"/>
  <c r="N618" i="19"/>
  <c r="N619" i="19"/>
  <c r="N620" i="19"/>
  <c r="N621" i="19"/>
  <c r="N622" i="19"/>
  <c r="N623" i="19"/>
  <c r="N624" i="19"/>
  <c r="N625" i="19"/>
  <c r="N626" i="19"/>
  <c r="N627" i="19"/>
  <c r="N628" i="19"/>
  <c r="N629" i="19"/>
  <c r="N630" i="19"/>
  <c r="N631" i="19"/>
  <c r="N632" i="19"/>
  <c r="N633" i="19"/>
  <c r="N634" i="19"/>
  <c r="N635" i="19"/>
  <c r="N636" i="19"/>
  <c r="N637" i="19"/>
  <c r="N638" i="19"/>
  <c r="N639" i="19"/>
  <c r="N640" i="19"/>
  <c r="N641" i="19"/>
  <c r="N642" i="19"/>
  <c r="N643" i="19"/>
  <c r="N644" i="19"/>
  <c r="N645" i="19"/>
  <c r="N646" i="19"/>
  <c r="N647" i="19"/>
  <c r="N648" i="19"/>
  <c r="N649" i="19"/>
  <c r="N650" i="19"/>
  <c r="N651" i="19"/>
  <c r="N652" i="19"/>
  <c r="N653" i="19"/>
  <c r="N654" i="19"/>
  <c r="N655" i="19"/>
  <c r="N656" i="19"/>
  <c r="N657" i="19"/>
  <c r="N658" i="19"/>
  <c r="N659" i="19"/>
  <c r="N660" i="19"/>
  <c r="N661" i="19"/>
  <c r="N662" i="19"/>
  <c r="N663" i="19"/>
  <c r="N664" i="19"/>
  <c r="N665" i="19"/>
  <c r="N666" i="19"/>
  <c r="N667" i="19"/>
  <c r="N668" i="19"/>
  <c r="N669" i="19"/>
  <c r="N670" i="19"/>
  <c r="N671" i="19"/>
  <c r="N672" i="19"/>
  <c r="N673" i="19"/>
  <c r="N674" i="19"/>
  <c r="N675" i="19"/>
  <c r="N676" i="19"/>
  <c r="N677" i="19"/>
  <c r="N678" i="19"/>
  <c r="N679" i="19"/>
  <c r="N680" i="19"/>
  <c r="N681" i="19"/>
  <c r="N682" i="19"/>
  <c r="N683" i="19"/>
  <c r="N684" i="19"/>
  <c r="N685" i="19"/>
  <c r="N686" i="19"/>
  <c r="N687" i="19"/>
  <c r="N688" i="19"/>
  <c r="N689" i="19"/>
  <c r="N690" i="19"/>
  <c r="N691" i="19"/>
  <c r="N692" i="19"/>
  <c r="N693" i="19"/>
  <c r="N694" i="19"/>
  <c r="N695" i="19"/>
  <c r="N696" i="19"/>
  <c r="N697" i="19"/>
  <c r="N698" i="19"/>
  <c r="N699" i="19"/>
  <c r="N700" i="19"/>
  <c r="N701" i="19"/>
  <c r="N702" i="19"/>
  <c r="N703" i="19"/>
  <c r="N704" i="19"/>
  <c r="N705" i="19"/>
  <c r="N706" i="19"/>
  <c r="N707" i="19"/>
  <c r="N708" i="19"/>
  <c r="N709" i="19"/>
  <c r="N710" i="19"/>
  <c r="N711" i="19"/>
  <c r="N712" i="19"/>
  <c r="N713" i="19"/>
  <c r="N714" i="19"/>
  <c r="N715" i="19"/>
  <c r="N716" i="19"/>
  <c r="N717" i="19"/>
  <c r="N718" i="19"/>
  <c r="N719" i="19"/>
  <c r="N720" i="19"/>
  <c r="N721" i="19"/>
  <c r="N722" i="19"/>
  <c r="N723" i="19"/>
  <c r="N724" i="19"/>
  <c r="N725" i="19"/>
  <c r="N726" i="19"/>
  <c r="N727" i="19"/>
  <c r="N728" i="19"/>
  <c r="N729" i="19"/>
  <c r="N730" i="19"/>
  <c r="N731" i="19"/>
  <c r="N732" i="19"/>
  <c r="N733" i="19"/>
  <c r="N734" i="19"/>
  <c r="N735" i="19"/>
  <c r="N736" i="19"/>
  <c r="N737" i="19"/>
  <c r="N738" i="19"/>
  <c r="N739" i="19"/>
  <c r="N740" i="19"/>
  <c r="N741" i="19"/>
  <c r="N742" i="19"/>
  <c r="N743" i="19"/>
  <c r="N744" i="19"/>
  <c r="N745" i="19"/>
  <c r="N746" i="19"/>
  <c r="N747" i="19"/>
  <c r="N748" i="19"/>
  <c r="N749" i="19"/>
  <c r="N750" i="19"/>
  <c r="N751" i="19"/>
  <c r="N752" i="19"/>
  <c r="N753" i="19"/>
  <c r="N754" i="19"/>
  <c r="N755" i="19"/>
  <c r="N756" i="19"/>
  <c r="N757" i="19"/>
  <c r="N758" i="19"/>
  <c r="N759" i="19"/>
  <c r="N760" i="19"/>
  <c r="N761" i="19"/>
  <c r="N762" i="19"/>
  <c r="N763" i="19"/>
  <c r="N764" i="19"/>
  <c r="N765" i="19"/>
  <c r="N766" i="19"/>
  <c r="N767" i="19"/>
  <c r="N768" i="19"/>
  <c r="N769" i="19"/>
  <c r="N770" i="19"/>
  <c r="N771" i="19"/>
  <c r="N772" i="19"/>
  <c r="N773" i="19"/>
  <c r="N774" i="19"/>
  <c r="N775" i="19"/>
  <c r="N776" i="19"/>
  <c r="N777" i="19"/>
  <c r="N778" i="19"/>
  <c r="N779" i="19"/>
  <c r="N780" i="19"/>
  <c r="N781" i="19"/>
  <c r="N782" i="19"/>
  <c r="N783" i="19"/>
  <c r="N784" i="19"/>
  <c r="N785" i="19"/>
  <c r="N786" i="19"/>
  <c r="N787" i="19"/>
  <c r="N788" i="19"/>
  <c r="N789" i="19"/>
  <c r="N790" i="19"/>
  <c r="N791" i="19"/>
  <c r="N792" i="19"/>
  <c r="N793" i="19"/>
  <c r="N794" i="19"/>
  <c r="N795" i="19"/>
  <c r="N796" i="19"/>
  <c r="N797" i="19"/>
  <c r="N798" i="19"/>
  <c r="N799" i="19"/>
  <c r="N800" i="19"/>
  <c r="N801" i="19"/>
  <c r="N802" i="19"/>
  <c r="N803" i="19"/>
  <c r="N804" i="19"/>
  <c r="N805" i="19"/>
  <c r="N806" i="19"/>
  <c r="N807" i="19"/>
  <c r="N808" i="19"/>
  <c r="N809" i="19"/>
  <c r="N810" i="19"/>
  <c r="N811" i="19"/>
  <c r="N812" i="19"/>
  <c r="N813" i="19"/>
  <c r="N814" i="19"/>
  <c r="N815" i="19"/>
  <c r="N816" i="19"/>
  <c r="N817" i="19"/>
  <c r="N818" i="19"/>
  <c r="N819" i="19"/>
  <c r="N820" i="19"/>
  <c r="N821" i="19"/>
  <c r="N822" i="19"/>
  <c r="N823" i="19"/>
  <c r="N824" i="19"/>
  <c r="N825" i="19"/>
  <c r="N826" i="19"/>
  <c r="N827" i="19"/>
  <c r="N828" i="19"/>
  <c r="N829" i="19"/>
  <c r="N830" i="19"/>
  <c r="N831" i="19"/>
  <c r="N832" i="19"/>
  <c r="N833" i="19"/>
  <c r="N834" i="19"/>
  <c r="N835" i="19"/>
  <c r="N836" i="19"/>
  <c r="N837" i="19"/>
  <c r="N838" i="19"/>
  <c r="N839" i="19"/>
  <c r="N840" i="19"/>
  <c r="N841" i="19"/>
  <c r="N842" i="19"/>
  <c r="N843" i="19"/>
  <c r="N844" i="19"/>
  <c r="N845" i="19"/>
  <c r="N846" i="19"/>
  <c r="N847" i="19"/>
  <c r="N848" i="19"/>
  <c r="N849" i="19"/>
  <c r="N850" i="19"/>
  <c r="N851" i="19"/>
  <c r="N852" i="19"/>
  <c r="N853" i="19"/>
  <c r="N854" i="19"/>
  <c r="N855" i="19"/>
  <c r="N856" i="19"/>
  <c r="N857" i="19"/>
  <c r="N858" i="19"/>
  <c r="N859" i="19"/>
  <c r="N860" i="19"/>
  <c r="N861" i="19"/>
  <c r="N862" i="19"/>
  <c r="N863" i="19"/>
  <c r="N864" i="19"/>
  <c r="N865" i="19"/>
  <c r="N866" i="19"/>
  <c r="N867" i="19"/>
  <c r="N868" i="19"/>
  <c r="N869" i="19"/>
  <c r="N870" i="19"/>
  <c r="N871" i="19"/>
  <c r="N872" i="19"/>
  <c r="N873" i="19"/>
  <c r="N874" i="19"/>
  <c r="N875" i="19"/>
  <c r="N876" i="19"/>
  <c r="N877" i="19"/>
  <c r="N878" i="19"/>
  <c r="N879" i="19"/>
  <c r="N880" i="19"/>
  <c r="N881" i="19"/>
  <c r="N882" i="19"/>
  <c r="N883" i="19"/>
  <c r="N884" i="19"/>
  <c r="N885" i="19"/>
  <c r="N886" i="19"/>
  <c r="N887" i="19"/>
  <c r="N888" i="19"/>
  <c r="N889" i="19"/>
  <c r="N890" i="19"/>
  <c r="N891" i="19"/>
  <c r="N892" i="19"/>
  <c r="N893" i="19"/>
  <c r="N894" i="19"/>
  <c r="N895" i="19"/>
  <c r="N896" i="19"/>
  <c r="N897" i="19"/>
  <c r="N898" i="19"/>
  <c r="N899" i="19"/>
  <c r="N900" i="19"/>
  <c r="N901" i="19"/>
  <c r="N902" i="19"/>
  <c r="N903" i="19"/>
  <c r="N904" i="19"/>
  <c r="N905" i="19"/>
  <c r="N906" i="19"/>
  <c r="N907" i="19"/>
  <c r="N908" i="19"/>
  <c r="N909" i="19"/>
  <c r="N910" i="19"/>
  <c r="N911" i="19"/>
  <c r="N912" i="19"/>
  <c r="N913" i="19"/>
  <c r="N914" i="19"/>
  <c r="N915" i="19"/>
  <c r="N916" i="19"/>
  <c r="N917" i="19"/>
  <c r="N918" i="19"/>
  <c r="N919" i="19"/>
  <c r="N920" i="19"/>
  <c r="N921" i="19"/>
  <c r="N922" i="19"/>
  <c r="N923" i="19"/>
  <c r="N924" i="19"/>
  <c r="N925" i="19"/>
  <c r="N926" i="19"/>
  <c r="N927" i="19"/>
  <c r="N928" i="19"/>
  <c r="N929" i="19"/>
  <c r="N930" i="19"/>
  <c r="N931" i="19"/>
  <c r="N932" i="19"/>
  <c r="N933" i="19"/>
  <c r="N934" i="19"/>
  <c r="N935" i="19"/>
  <c r="N936" i="19"/>
  <c r="N937" i="19"/>
  <c r="N938" i="19"/>
  <c r="N939" i="19"/>
  <c r="N940" i="19"/>
  <c r="N941" i="19"/>
  <c r="N942" i="19"/>
  <c r="N943" i="19"/>
  <c r="N944" i="19"/>
  <c r="N945" i="19"/>
  <c r="N946" i="19"/>
  <c r="N947" i="19"/>
  <c r="N948" i="19"/>
  <c r="N949" i="19"/>
  <c r="N950" i="19"/>
  <c r="N951" i="19"/>
  <c r="N952" i="19"/>
  <c r="N953" i="19"/>
  <c r="N954" i="19"/>
  <c r="N955" i="19"/>
  <c r="N956" i="19"/>
  <c r="N957" i="19"/>
  <c r="N958" i="19"/>
  <c r="N959" i="19"/>
  <c r="N960" i="19"/>
  <c r="N961" i="19"/>
  <c r="N962" i="19"/>
  <c r="N963" i="19"/>
  <c r="N964" i="19"/>
  <c r="N965" i="19"/>
  <c r="N966" i="19"/>
  <c r="N967" i="19"/>
  <c r="N968" i="19"/>
  <c r="N969" i="19"/>
  <c r="N970" i="19"/>
  <c r="N971" i="19"/>
  <c r="N972" i="19"/>
  <c r="N973" i="19"/>
  <c r="N974" i="19"/>
  <c r="N975" i="19"/>
  <c r="N976" i="19"/>
  <c r="N977" i="19"/>
  <c r="N978" i="19"/>
  <c r="N979" i="19"/>
  <c r="N980" i="19"/>
  <c r="N981" i="19"/>
  <c r="N982" i="19"/>
  <c r="N983" i="19"/>
  <c r="N984" i="19"/>
  <c r="N985" i="19"/>
  <c r="N986" i="19"/>
  <c r="N987" i="19"/>
  <c r="N988" i="19"/>
  <c r="N989" i="19"/>
  <c r="N990" i="19"/>
  <c r="N991" i="19"/>
  <c r="N992" i="19"/>
  <c r="N993" i="19"/>
  <c r="N994" i="19"/>
  <c r="N995" i="19"/>
  <c r="N996" i="19"/>
  <c r="N997" i="19"/>
  <c r="N998" i="19"/>
  <c r="N999" i="19"/>
  <c r="N1000" i="19"/>
  <c r="N1001" i="19"/>
  <c r="N1002" i="19"/>
  <c r="N1003" i="19"/>
  <c r="N1004" i="19"/>
  <c r="N1005" i="19"/>
  <c r="N1006" i="19"/>
  <c r="N1007" i="19"/>
  <c r="N1008" i="19"/>
  <c r="N1009" i="19"/>
  <c r="N1010" i="19"/>
  <c r="N1011" i="19"/>
  <c r="N1012" i="19"/>
  <c r="N1013" i="19"/>
  <c r="N1014" i="19"/>
  <c r="N1015" i="19"/>
  <c r="N1016" i="19"/>
  <c r="N1017" i="19"/>
  <c r="N1018" i="19"/>
  <c r="N1019" i="19"/>
  <c r="N1020" i="19"/>
  <c r="N1021" i="19"/>
  <c r="N1022" i="19"/>
  <c r="N1023" i="19"/>
  <c r="N1024" i="19"/>
  <c r="N1025" i="19"/>
  <c r="N1026" i="19"/>
  <c r="N1027" i="19"/>
  <c r="N1028" i="19"/>
  <c r="N1029" i="19"/>
  <c r="N1030" i="19"/>
  <c r="N1031" i="19"/>
  <c r="N1032" i="19"/>
  <c r="N1033" i="19"/>
  <c r="N1034" i="19"/>
  <c r="N1035" i="19"/>
  <c r="N1036" i="19"/>
  <c r="N1037" i="19"/>
  <c r="N1038" i="19"/>
  <c r="N1039" i="19"/>
  <c r="N1040" i="19"/>
  <c r="N1041" i="19"/>
  <c r="N1042" i="19"/>
  <c r="N1043" i="19"/>
  <c r="N1044" i="19"/>
  <c r="N1045" i="19"/>
  <c r="N1046" i="19"/>
  <c r="N1047" i="19"/>
  <c r="N1048" i="19"/>
  <c r="N1049" i="19"/>
  <c r="N1050" i="19"/>
  <c r="N1051" i="19"/>
  <c r="N1052" i="19"/>
  <c r="N1053" i="19"/>
  <c r="N1054" i="19"/>
  <c r="N1055" i="19"/>
  <c r="N1056" i="19"/>
  <c r="N1057" i="19"/>
  <c r="N1058" i="19"/>
  <c r="N1059" i="19"/>
  <c r="N1060" i="19"/>
  <c r="N1061" i="19"/>
  <c r="N1062" i="19"/>
  <c r="N1063" i="19"/>
  <c r="N1064" i="19"/>
  <c r="N1065" i="19"/>
  <c r="N1066" i="19"/>
  <c r="N1067" i="19"/>
  <c r="N1068" i="19"/>
  <c r="N1069" i="19"/>
  <c r="N1070" i="19"/>
  <c r="N1071" i="19"/>
  <c r="N1072" i="19"/>
  <c r="N1073" i="19"/>
  <c r="N1074" i="19"/>
  <c r="N1075" i="19"/>
  <c r="N1076" i="19"/>
  <c r="N1077" i="19"/>
  <c r="N1078" i="19"/>
  <c r="N1079" i="19"/>
  <c r="N1080" i="19"/>
  <c r="N1081" i="19"/>
  <c r="N1082" i="19"/>
  <c r="N1083" i="19"/>
  <c r="N1084" i="19"/>
  <c r="N1085" i="19"/>
  <c r="N1086" i="19"/>
  <c r="N1087" i="19"/>
  <c r="N1088" i="19"/>
  <c r="N1089" i="19"/>
  <c r="N1090" i="19"/>
  <c r="N1091" i="19"/>
  <c r="N1092" i="19"/>
  <c r="N1093" i="19"/>
  <c r="N1094" i="19"/>
  <c r="N1095" i="19"/>
  <c r="N1096" i="19"/>
  <c r="N1097" i="19"/>
  <c r="N1098" i="19"/>
  <c r="N1099" i="19"/>
  <c r="N1100" i="19"/>
  <c r="N1101" i="19"/>
  <c r="N1102" i="19"/>
  <c r="N1103" i="19"/>
  <c r="N1104" i="19"/>
  <c r="N1105" i="19"/>
  <c r="N1106" i="19"/>
  <c r="N1107" i="19"/>
  <c r="N1108" i="19"/>
  <c r="N1109" i="19"/>
  <c r="N1110" i="19"/>
  <c r="N1111" i="19"/>
  <c r="N1112" i="19"/>
  <c r="N1113" i="19"/>
  <c r="N1114" i="19"/>
  <c r="N1115" i="19"/>
  <c r="N1116" i="19"/>
  <c r="N1117" i="19"/>
  <c r="N1118" i="19"/>
  <c r="N1119" i="19"/>
  <c r="N1120" i="19"/>
  <c r="N1121" i="19"/>
  <c r="N1122" i="19"/>
  <c r="N1123" i="19"/>
  <c r="N1124" i="19"/>
  <c r="N1125" i="19"/>
  <c r="N1126" i="19"/>
  <c r="N1127" i="19"/>
  <c r="N1128" i="19"/>
  <c r="N1129" i="19"/>
  <c r="N1130" i="19"/>
  <c r="N1131" i="19"/>
  <c r="N1132" i="19"/>
  <c r="N1133" i="19"/>
  <c r="N1134" i="19"/>
  <c r="N1135" i="19"/>
  <c r="N1136" i="19"/>
  <c r="N1137" i="19"/>
  <c r="N1138" i="19"/>
  <c r="N1139" i="19"/>
  <c r="N1140" i="19"/>
  <c r="N1141" i="19"/>
  <c r="N1142" i="19"/>
  <c r="N1143" i="19"/>
  <c r="N1144" i="19"/>
  <c r="N1145" i="19"/>
  <c r="N1146" i="19"/>
  <c r="N1147" i="19"/>
  <c r="N1148" i="19"/>
  <c r="N1149" i="19"/>
  <c r="N1150" i="19"/>
  <c r="N1151" i="19"/>
  <c r="N1152" i="19"/>
  <c r="N1153" i="19"/>
  <c r="N1154" i="19"/>
  <c r="N1155" i="19"/>
  <c r="N1156" i="19"/>
  <c r="N1157" i="19"/>
  <c r="N1158" i="19"/>
  <c r="N1159" i="19"/>
  <c r="N1160" i="19"/>
  <c r="N1161" i="19"/>
  <c r="N1162" i="19"/>
  <c r="N1163" i="19"/>
  <c r="N1164" i="19"/>
  <c r="N1165" i="19"/>
  <c r="N1166" i="19"/>
  <c r="N1167" i="19"/>
  <c r="N1168" i="19"/>
  <c r="N1169" i="19"/>
  <c r="N1170" i="19"/>
  <c r="N1171" i="19"/>
  <c r="N1172" i="19"/>
  <c r="N1173" i="19"/>
  <c r="N1174" i="19"/>
  <c r="N1175" i="19"/>
  <c r="N1176" i="19"/>
  <c r="N1177" i="19"/>
  <c r="N1178" i="19"/>
  <c r="N1179" i="19"/>
  <c r="N1180" i="19"/>
  <c r="N1181" i="19"/>
  <c r="N1182" i="19"/>
  <c r="N1183" i="19"/>
  <c r="N1184" i="19"/>
  <c r="N1185" i="19"/>
  <c r="N1186" i="19"/>
  <c r="N1187" i="19"/>
  <c r="N1188" i="19"/>
  <c r="N1189" i="19"/>
  <c r="N1190" i="19"/>
  <c r="N1191" i="19"/>
  <c r="N1192" i="19"/>
  <c r="N1193" i="19"/>
  <c r="N1194" i="19"/>
  <c r="N1195" i="19"/>
  <c r="N1196" i="19"/>
  <c r="N1197" i="19"/>
  <c r="N1198" i="19"/>
  <c r="N1199" i="19"/>
  <c r="N1200" i="19"/>
  <c r="N1201" i="19"/>
  <c r="N1202" i="19"/>
  <c r="N1203" i="19"/>
  <c r="N1204" i="19"/>
  <c r="N1205" i="19"/>
  <c r="N1206" i="19"/>
  <c r="N1207" i="19"/>
  <c r="N1208" i="19"/>
  <c r="N1209" i="19"/>
  <c r="N1210" i="19"/>
  <c r="N1211" i="19"/>
  <c r="N1212" i="19"/>
  <c r="N1213" i="19"/>
  <c r="N1214" i="19"/>
  <c r="N1215" i="19"/>
  <c r="N1216" i="19"/>
  <c r="N1217" i="19"/>
  <c r="N1218" i="19"/>
  <c r="N1219" i="19"/>
  <c r="N1220" i="19"/>
  <c r="N1221" i="19"/>
  <c r="N1222" i="19"/>
  <c r="N1223" i="19"/>
  <c r="N1224" i="19"/>
  <c r="N1225" i="19"/>
  <c r="N1226" i="19"/>
  <c r="N1227" i="19"/>
  <c r="N1228" i="19"/>
  <c r="N1229" i="19"/>
  <c r="N1230" i="19"/>
  <c r="N1231" i="19"/>
  <c r="N1232" i="19"/>
  <c r="N1233" i="19"/>
  <c r="N1234" i="19"/>
  <c r="N1235" i="19"/>
  <c r="N1236" i="19"/>
  <c r="N1237" i="19"/>
  <c r="N1238" i="19"/>
  <c r="N1239" i="19"/>
  <c r="N1240" i="19"/>
  <c r="N1241" i="19"/>
  <c r="N1242" i="19"/>
  <c r="N1243" i="19"/>
  <c r="N1244" i="19"/>
  <c r="N1245" i="19"/>
  <c r="N1246" i="19"/>
  <c r="N1247" i="19"/>
  <c r="N1248" i="19"/>
  <c r="N1249" i="19"/>
  <c r="N1250" i="19"/>
  <c r="N1251" i="19"/>
  <c r="N1252" i="19"/>
  <c r="N1253" i="19"/>
  <c r="N1254" i="19"/>
  <c r="N1255" i="19"/>
  <c r="N1256" i="19"/>
  <c r="N1257" i="19"/>
  <c r="N1258" i="19"/>
  <c r="N1259" i="19"/>
  <c r="N1260" i="19"/>
  <c r="N1261" i="19"/>
  <c r="N1262" i="19"/>
  <c r="N1263" i="19"/>
  <c r="N1264" i="19"/>
  <c r="N1265" i="19"/>
  <c r="N1266" i="19"/>
  <c r="N1267" i="19"/>
  <c r="N1268" i="19"/>
  <c r="N1269" i="19"/>
  <c r="N1270" i="19"/>
  <c r="N1271" i="19"/>
  <c r="N1272" i="19"/>
  <c r="N1273" i="19"/>
  <c r="N1274" i="19"/>
  <c r="N1275" i="19"/>
  <c r="N1276" i="19"/>
  <c r="N1277" i="19"/>
  <c r="N1278" i="19"/>
  <c r="N1279" i="19"/>
  <c r="N1280" i="19"/>
  <c r="N1281" i="19"/>
  <c r="N1282" i="19"/>
  <c r="N1283" i="19"/>
  <c r="N1284" i="19"/>
  <c r="N1285" i="19"/>
  <c r="N1286" i="19"/>
  <c r="N1287" i="19"/>
  <c r="N1288" i="19"/>
  <c r="N1289" i="19"/>
  <c r="N1290" i="19"/>
  <c r="N1291" i="19"/>
  <c r="N1292" i="19"/>
  <c r="N1293" i="19"/>
  <c r="N1294" i="19"/>
  <c r="N1295" i="19"/>
  <c r="N1296" i="19"/>
  <c r="N1297" i="19"/>
  <c r="N1298" i="19"/>
  <c r="N1299" i="19"/>
  <c r="N1300" i="19"/>
  <c r="N1301" i="19"/>
  <c r="N1302" i="19"/>
  <c r="N1303" i="19"/>
  <c r="N1304" i="19"/>
  <c r="N1305" i="19"/>
  <c r="N1306" i="19"/>
  <c r="N1307" i="19"/>
  <c r="N1308" i="19"/>
  <c r="N1309" i="19"/>
  <c r="N1310" i="19"/>
  <c r="N1311" i="19"/>
  <c r="N1312" i="19"/>
  <c r="N1313" i="19"/>
  <c r="N1314" i="19"/>
  <c r="N1315" i="19"/>
  <c r="N1316" i="19"/>
  <c r="N1317" i="19"/>
  <c r="N1318" i="19"/>
  <c r="N1319" i="19"/>
  <c r="N1320" i="19"/>
  <c r="N1321" i="19"/>
  <c r="N1322" i="19"/>
  <c r="N1323" i="19"/>
  <c r="N1324" i="19"/>
  <c r="N1325" i="19"/>
  <c r="N1326" i="19"/>
  <c r="N1327" i="19"/>
  <c r="N1328" i="19"/>
  <c r="N1329" i="19"/>
  <c r="N1330" i="19"/>
  <c r="N1331" i="19"/>
  <c r="N1332" i="19"/>
  <c r="N1333" i="19"/>
  <c r="N1334" i="19"/>
  <c r="N1335" i="19"/>
  <c r="N1336" i="19"/>
  <c r="N1337" i="19"/>
  <c r="N1338" i="19"/>
  <c r="N1339" i="19"/>
  <c r="N1340" i="19"/>
  <c r="N1341" i="19"/>
  <c r="N1342" i="19"/>
  <c r="N1343" i="19"/>
  <c r="N1344" i="19"/>
  <c r="N1345" i="19"/>
  <c r="N1346" i="19"/>
  <c r="N1347" i="19"/>
  <c r="N1348" i="19"/>
  <c r="N1349" i="19"/>
  <c r="N1350" i="19"/>
  <c r="N1351" i="19"/>
  <c r="N1352" i="19"/>
  <c r="N1353" i="19"/>
  <c r="N1354" i="19"/>
  <c r="N1355" i="19"/>
  <c r="N1356" i="19"/>
  <c r="N1357" i="19"/>
  <c r="N1358" i="19"/>
  <c r="N1359" i="19"/>
  <c r="N1360" i="19"/>
  <c r="N1361" i="19"/>
  <c r="N1362" i="19"/>
  <c r="N1363" i="19"/>
  <c r="N1364" i="19"/>
  <c r="N1365" i="19"/>
  <c r="N1366" i="19"/>
  <c r="N1367" i="19"/>
  <c r="N1368" i="19"/>
  <c r="N1369" i="19"/>
  <c r="N1370" i="19"/>
  <c r="N1371" i="19"/>
  <c r="N1372" i="19"/>
  <c r="N1373" i="19"/>
  <c r="N1374" i="19"/>
  <c r="N1375" i="19"/>
  <c r="N1376" i="19"/>
  <c r="N1377" i="19"/>
  <c r="N1378" i="19"/>
  <c r="N1379" i="19"/>
  <c r="N1380" i="19"/>
  <c r="N1381" i="19"/>
  <c r="N1382" i="19"/>
  <c r="N1383" i="19"/>
  <c r="N1384" i="19"/>
  <c r="N1385" i="19"/>
  <c r="N1386" i="19"/>
  <c r="N1387" i="19"/>
  <c r="N1388" i="19"/>
  <c r="N1389" i="19"/>
  <c r="N1390" i="19"/>
  <c r="N1391" i="19"/>
  <c r="N1392" i="19"/>
  <c r="N1393" i="19"/>
  <c r="N1394" i="19"/>
  <c r="N1395" i="19"/>
  <c r="N1396" i="19"/>
  <c r="N1397" i="19"/>
  <c r="N1398" i="19"/>
  <c r="N1399" i="19"/>
  <c r="N1400" i="19"/>
  <c r="N1401" i="19"/>
  <c r="N1402" i="19"/>
  <c r="N1403" i="19"/>
  <c r="N1404" i="19"/>
  <c r="N1405" i="19"/>
  <c r="N1406" i="19"/>
  <c r="N1407" i="19"/>
  <c r="N1408" i="19"/>
  <c r="N1409" i="19"/>
  <c r="N1410" i="19"/>
  <c r="N1411" i="19"/>
  <c r="N1412" i="19"/>
  <c r="N1413" i="19"/>
  <c r="N1414" i="19"/>
  <c r="N1415" i="19"/>
  <c r="N1416" i="19"/>
  <c r="N1417" i="19"/>
  <c r="N1418" i="19"/>
  <c r="N1419" i="19"/>
  <c r="N1420" i="19"/>
  <c r="N1421" i="19"/>
  <c r="N1422" i="19"/>
  <c r="N1423" i="19"/>
  <c r="N1424" i="19"/>
  <c r="N1425" i="19"/>
  <c r="N1426" i="19"/>
  <c r="N1427" i="19"/>
  <c r="N1428" i="19"/>
  <c r="N1429" i="19"/>
  <c r="N1430" i="19"/>
  <c r="N1431" i="19"/>
  <c r="N1432" i="19"/>
  <c r="N1433" i="19"/>
  <c r="N1434" i="19"/>
  <c r="N1435" i="19"/>
  <c r="N1436" i="19"/>
  <c r="N1437" i="19"/>
  <c r="N1438" i="19"/>
  <c r="N1439" i="19"/>
  <c r="N1440" i="19"/>
  <c r="N1441" i="19"/>
  <c r="N1442" i="19"/>
  <c r="N1443" i="19"/>
  <c r="N1444" i="19"/>
  <c r="N1445" i="19"/>
  <c r="N1446" i="19"/>
  <c r="N1447" i="19"/>
  <c r="N1448" i="19"/>
  <c r="N1449" i="19"/>
  <c r="N1450" i="19"/>
  <c r="N1451" i="19"/>
  <c r="N1452" i="19"/>
  <c r="N1453" i="19"/>
  <c r="N1454" i="19"/>
  <c r="N1455" i="19"/>
  <c r="N1456" i="19"/>
  <c r="N1457" i="19"/>
  <c r="N1458" i="19"/>
  <c r="N1459" i="19"/>
  <c r="N1460" i="19"/>
  <c r="N1461" i="19"/>
  <c r="N1462" i="19"/>
  <c r="N1463" i="19"/>
  <c r="N1464" i="19"/>
  <c r="N1465" i="19"/>
  <c r="N1466" i="19"/>
  <c r="N1467" i="19"/>
  <c r="N1468" i="19"/>
  <c r="N1469" i="19"/>
  <c r="N1470" i="19"/>
  <c r="N1471" i="19"/>
  <c r="N1472" i="19"/>
  <c r="N1473" i="19"/>
  <c r="N1474" i="19"/>
  <c r="N1475" i="19"/>
  <c r="N1476" i="19"/>
  <c r="N1477" i="19"/>
  <c r="N1478" i="19"/>
  <c r="N1479" i="19"/>
  <c r="N1480" i="19"/>
  <c r="N1481" i="19"/>
  <c r="N1482" i="19"/>
  <c r="N1483" i="19"/>
  <c r="N1484" i="19"/>
  <c r="N1485" i="19"/>
  <c r="N1486" i="19"/>
  <c r="N1487" i="19"/>
  <c r="N1488" i="19"/>
  <c r="N1489" i="19"/>
  <c r="N1490" i="19"/>
  <c r="N1491" i="19"/>
  <c r="N1492" i="19"/>
  <c r="N1493" i="19"/>
  <c r="N1494" i="19"/>
  <c r="N1495" i="19"/>
  <c r="N1496" i="19"/>
  <c r="N1497" i="19"/>
  <c r="N1498" i="19"/>
  <c r="N1499" i="19"/>
  <c r="N1500" i="19"/>
  <c r="N1501" i="19"/>
  <c r="N1502" i="19"/>
  <c r="N1503" i="19"/>
  <c r="N1504" i="19"/>
  <c r="N1505" i="19"/>
  <c r="N1506" i="19"/>
  <c r="N1507" i="19"/>
  <c r="N1508" i="19"/>
  <c r="N1509" i="19"/>
  <c r="N1510" i="19"/>
  <c r="N1511" i="19"/>
  <c r="N1512" i="19"/>
  <c r="N1513" i="19"/>
  <c r="N1514" i="19"/>
  <c r="N1515" i="19"/>
  <c r="N1516" i="19"/>
  <c r="N1517" i="19"/>
  <c r="N1518" i="19"/>
  <c r="N1519" i="19"/>
  <c r="N1520" i="19"/>
  <c r="N1521" i="19"/>
  <c r="N1522" i="19"/>
  <c r="N1523" i="19"/>
  <c r="N1524" i="19"/>
  <c r="N1525" i="19"/>
  <c r="N1526" i="19"/>
  <c r="N1527" i="19"/>
  <c r="N1528" i="19"/>
  <c r="N1529" i="19"/>
  <c r="N1530" i="19"/>
  <c r="N1531" i="19"/>
  <c r="N1532" i="19"/>
  <c r="N1533" i="19"/>
  <c r="N1534" i="19"/>
  <c r="N1535" i="19"/>
  <c r="N1536" i="19"/>
  <c r="N1537" i="19"/>
  <c r="N1538" i="19"/>
  <c r="N1539" i="19"/>
  <c r="N1540" i="19"/>
  <c r="N1541" i="19"/>
  <c r="N1542" i="19"/>
  <c r="N1543" i="19"/>
  <c r="N1544" i="19"/>
  <c r="N1545" i="19"/>
  <c r="N1546" i="19"/>
  <c r="N1547" i="19"/>
  <c r="N1548" i="19"/>
  <c r="N1549" i="19"/>
  <c r="N1550" i="19"/>
  <c r="N1551" i="19"/>
  <c r="N1552" i="19"/>
  <c r="N1553" i="19"/>
  <c r="N1554" i="19"/>
  <c r="N1555" i="19"/>
  <c r="N1556" i="19"/>
  <c r="N1557" i="19"/>
  <c r="N1558" i="19"/>
  <c r="N1559" i="19"/>
  <c r="N1560" i="19"/>
  <c r="N1561" i="19"/>
  <c r="N1562" i="19"/>
  <c r="N1563" i="19"/>
  <c r="N1564" i="19"/>
  <c r="N1565" i="19"/>
  <c r="N1566" i="19"/>
  <c r="N1567" i="19"/>
  <c r="N1568" i="19"/>
  <c r="N1569" i="19"/>
  <c r="N1570" i="19"/>
  <c r="N1571" i="19"/>
  <c r="N1572" i="19"/>
  <c r="N1573" i="19"/>
  <c r="N1574" i="19"/>
  <c r="N1575" i="19"/>
  <c r="N1576" i="19"/>
  <c r="N1577" i="19"/>
  <c r="N1578" i="19"/>
  <c r="N1579" i="19"/>
  <c r="N1580" i="19"/>
  <c r="N1581" i="19"/>
  <c r="N1582" i="19"/>
  <c r="N1583" i="19"/>
  <c r="N1584" i="19"/>
  <c r="N1585" i="19"/>
  <c r="N1586" i="19"/>
  <c r="N1587" i="19"/>
  <c r="N1588" i="19"/>
  <c r="N1589" i="19"/>
  <c r="N1590" i="19"/>
  <c r="N1591" i="19"/>
  <c r="N1592" i="19"/>
  <c r="N1593" i="19"/>
  <c r="N1594" i="19"/>
  <c r="N1595" i="19"/>
  <c r="N1596" i="19"/>
  <c r="N1597" i="19"/>
  <c r="N1598" i="19"/>
  <c r="N1599" i="19"/>
  <c r="N1600" i="19"/>
  <c r="N1601" i="19"/>
  <c r="N1602" i="19"/>
  <c r="N1603" i="19"/>
  <c r="N1604" i="19"/>
  <c r="N1605" i="19"/>
  <c r="N1606" i="19"/>
  <c r="N1607" i="19"/>
  <c r="N1608" i="19"/>
  <c r="N1609" i="19"/>
  <c r="N1610" i="19"/>
  <c r="N1611" i="19"/>
  <c r="N1612" i="19"/>
  <c r="N1613" i="19"/>
  <c r="N1614" i="19"/>
  <c r="N1615" i="19"/>
  <c r="N1616" i="19"/>
  <c r="N1617" i="19"/>
  <c r="N1618" i="19"/>
  <c r="N1619" i="19"/>
  <c r="N1620" i="19"/>
  <c r="N1621" i="19"/>
  <c r="N1622" i="19"/>
  <c r="N1623" i="19"/>
  <c r="N1624" i="19"/>
  <c r="N1625" i="19"/>
  <c r="N1626" i="19"/>
  <c r="N1627" i="19"/>
  <c r="N1628" i="19"/>
  <c r="N1629" i="19"/>
  <c r="N1630" i="19"/>
  <c r="N1631" i="19"/>
  <c r="N1632" i="19"/>
  <c r="N1633" i="19"/>
  <c r="N1634" i="19"/>
  <c r="N1635" i="19"/>
  <c r="N1636" i="19"/>
  <c r="N1637" i="19"/>
  <c r="N1638" i="19"/>
  <c r="N1639" i="19"/>
  <c r="N1640" i="19"/>
  <c r="N1641" i="19"/>
  <c r="N1642" i="19"/>
  <c r="N1643" i="19"/>
  <c r="N1644" i="19"/>
  <c r="N1645" i="19"/>
  <c r="N1646" i="19"/>
  <c r="N1647" i="19"/>
  <c r="N1648" i="19"/>
  <c r="N1649" i="19"/>
  <c r="N1650" i="19"/>
  <c r="N1651" i="19"/>
  <c r="N1652" i="19"/>
  <c r="N1653" i="19"/>
  <c r="N1654" i="19"/>
  <c r="N1655" i="19"/>
  <c r="N1656" i="19"/>
  <c r="N1657" i="19"/>
  <c r="N1658" i="19"/>
  <c r="N1659" i="19"/>
  <c r="N1660" i="19"/>
  <c r="N1661" i="19"/>
  <c r="N1662" i="19"/>
  <c r="N1663" i="19"/>
  <c r="N1664" i="19"/>
  <c r="N1665" i="19"/>
  <c r="N1666" i="19"/>
  <c r="N1667" i="19"/>
  <c r="N1668" i="19"/>
  <c r="N1669" i="19"/>
  <c r="N1670" i="19"/>
  <c r="N1671" i="19"/>
  <c r="N1672" i="19"/>
  <c r="N1673" i="19"/>
  <c r="N1674" i="19"/>
  <c r="N1675" i="19"/>
  <c r="N1676" i="19"/>
  <c r="N1677" i="19"/>
  <c r="N1678" i="19"/>
  <c r="N1679" i="19"/>
  <c r="N1680" i="19"/>
  <c r="N1681" i="19"/>
  <c r="N1682" i="19"/>
  <c r="N1683" i="19"/>
  <c r="N1684" i="19"/>
  <c r="N1685" i="19"/>
  <c r="N1686" i="19"/>
  <c r="N1687" i="19"/>
  <c r="N1688" i="19"/>
  <c r="N1689" i="19"/>
  <c r="N1690" i="19"/>
  <c r="N1691" i="19"/>
  <c r="N1692" i="19"/>
  <c r="N1693" i="19"/>
  <c r="N1694" i="19"/>
  <c r="N1695" i="19"/>
  <c r="N1696" i="19"/>
  <c r="N1697" i="19"/>
  <c r="N1698" i="19"/>
  <c r="N1699" i="19"/>
  <c r="N1700" i="19"/>
  <c r="N1701" i="19"/>
  <c r="N1702" i="19"/>
  <c r="N1703" i="19"/>
  <c r="N1704" i="19"/>
  <c r="N1705" i="19"/>
  <c r="N1706" i="19"/>
  <c r="N1707" i="19"/>
  <c r="N1708" i="19"/>
  <c r="N1709" i="19"/>
  <c r="N1710" i="19"/>
  <c r="N1711" i="19"/>
  <c r="N1712" i="19"/>
  <c r="N1713" i="19"/>
  <c r="N1714" i="19"/>
  <c r="N1715" i="19"/>
  <c r="N1716" i="19"/>
  <c r="N1717" i="19"/>
  <c r="N1718" i="19"/>
  <c r="N1719" i="19"/>
  <c r="N1720" i="19"/>
  <c r="N1721" i="19"/>
  <c r="N1722" i="19"/>
  <c r="N1723" i="19"/>
  <c r="N1724" i="19"/>
  <c r="N1725" i="19"/>
  <c r="N1726" i="19"/>
  <c r="N1727" i="19"/>
  <c r="N1728" i="19"/>
  <c r="N1729" i="19"/>
  <c r="N1730" i="19"/>
  <c r="N1731" i="19"/>
  <c r="N1732" i="19"/>
  <c r="N1733" i="19"/>
  <c r="N1734" i="19"/>
  <c r="N1735" i="19"/>
  <c r="N1736" i="19"/>
  <c r="N1737" i="19"/>
  <c r="N1738" i="19"/>
  <c r="N1739" i="19"/>
  <c r="N1740" i="19"/>
  <c r="N1741" i="19"/>
  <c r="N1742" i="19"/>
  <c r="N1743" i="19"/>
  <c r="N1744" i="19"/>
  <c r="N1745" i="19"/>
  <c r="N1746" i="19"/>
  <c r="N1747" i="19"/>
  <c r="N1748" i="19"/>
  <c r="N1749" i="19"/>
  <c r="N1750" i="19"/>
  <c r="N1751" i="19"/>
  <c r="N1752" i="19"/>
  <c r="N1753" i="19"/>
  <c r="N1754" i="19"/>
  <c r="N1755" i="19"/>
  <c r="N1756" i="19"/>
  <c r="N1757" i="19"/>
  <c r="N1758" i="19"/>
  <c r="N1759" i="19"/>
  <c r="N1760" i="19"/>
  <c r="N1761" i="19"/>
  <c r="N1762" i="19"/>
  <c r="N1763" i="19"/>
  <c r="N1764" i="19"/>
  <c r="N1765" i="19"/>
  <c r="N1766" i="19"/>
  <c r="N1767" i="19"/>
  <c r="N1768" i="19"/>
  <c r="N1769" i="19"/>
  <c r="N1770" i="19"/>
  <c r="N1771" i="19"/>
  <c r="N1772" i="19"/>
  <c r="N1773" i="19"/>
  <c r="N1774" i="19"/>
  <c r="N1775" i="19"/>
  <c r="N1776" i="19"/>
  <c r="N1777" i="19"/>
  <c r="N1778" i="19"/>
  <c r="N1779" i="19"/>
  <c r="N1780" i="19"/>
  <c r="N1781" i="19"/>
  <c r="N1782" i="19"/>
  <c r="N1783" i="19"/>
  <c r="N1784" i="19"/>
  <c r="N1785" i="19"/>
  <c r="N1786" i="19"/>
  <c r="N1787" i="19"/>
  <c r="N1788" i="19"/>
  <c r="N1789" i="19"/>
  <c r="N1790" i="19"/>
  <c r="N1791" i="19"/>
  <c r="N1792" i="19"/>
  <c r="N1793" i="19"/>
  <c r="N1794" i="19"/>
  <c r="N1795" i="19"/>
  <c r="N1796" i="19"/>
  <c r="N1797" i="19"/>
  <c r="N1798" i="19"/>
  <c r="N1799" i="19"/>
  <c r="N1800" i="19"/>
  <c r="N1801" i="19"/>
  <c r="N1802" i="19"/>
  <c r="N1803" i="19"/>
  <c r="N1804" i="19"/>
  <c r="N1805" i="19"/>
  <c r="N1806" i="19"/>
  <c r="N1807" i="19"/>
  <c r="N1808" i="19"/>
  <c r="N1809" i="19"/>
  <c r="N1810" i="19"/>
  <c r="N1811" i="19"/>
  <c r="N1812" i="19"/>
  <c r="N1813" i="19"/>
  <c r="N1814" i="19"/>
  <c r="N1815" i="19"/>
  <c r="N1816" i="19"/>
  <c r="N1817" i="19"/>
  <c r="N1818" i="19"/>
  <c r="N1819" i="19"/>
  <c r="N1820" i="19"/>
  <c r="N1821" i="19"/>
  <c r="N1822" i="19"/>
  <c r="N1823" i="19"/>
  <c r="N1824" i="19"/>
  <c r="N1825" i="19"/>
  <c r="N1826" i="19"/>
  <c r="N1827" i="19"/>
  <c r="N1828" i="19"/>
  <c r="N1829" i="19"/>
  <c r="N1830" i="19"/>
  <c r="N1831" i="19"/>
  <c r="N1832" i="19"/>
  <c r="N1833" i="19"/>
  <c r="N1834" i="19"/>
  <c r="N1835" i="19"/>
  <c r="N1836" i="19"/>
  <c r="N1837" i="19"/>
  <c r="N1838" i="19"/>
  <c r="N1839" i="19"/>
  <c r="N1840" i="19"/>
  <c r="N1841" i="19"/>
  <c r="N1842" i="19"/>
  <c r="N1843" i="19"/>
  <c r="N1844" i="19"/>
  <c r="N1845" i="19"/>
  <c r="N1846" i="19"/>
  <c r="N1847" i="19"/>
  <c r="N1848" i="19"/>
  <c r="N1849" i="19"/>
  <c r="N1850" i="19"/>
  <c r="N1851" i="19"/>
  <c r="N1852" i="19"/>
  <c r="N1853" i="19"/>
  <c r="N1854" i="19"/>
  <c r="N1855" i="19"/>
  <c r="N1856" i="19"/>
  <c r="N1857" i="19"/>
  <c r="N1858" i="19"/>
  <c r="N1859" i="19"/>
  <c r="N1860" i="19"/>
  <c r="N1861" i="19"/>
  <c r="N1862" i="19"/>
  <c r="N1863" i="19"/>
  <c r="N1864" i="19"/>
  <c r="N1865" i="19"/>
  <c r="N1866" i="19"/>
  <c r="N1867" i="19"/>
  <c r="N1868" i="19"/>
  <c r="N1869" i="19"/>
  <c r="N1870" i="19"/>
  <c r="N1871" i="19"/>
  <c r="N1872" i="19"/>
  <c r="N1873" i="19"/>
  <c r="N1874" i="19"/>
  <c r="N1875" i="19"/>
  <c r="N1876" i="19"/>
  <c r="N1877" i="19"/>
  <c r="N1878" i="19"/>
  <c r="N1879" i="19"/>
  <c r="N1880" i="19"/>
  <c r="N1881" i="19"/>
  <c r="N1882" i="19"/>
  <c r="N1883" i="19"/>
  <c r="N1884" i="19"/>
  <c r="N1885" i="19"/>
  <c r="N1886" i="19"/>
  <c r="N1887" i="19"/>
  <c r="N1888" i="19"/>
  <c r="N1889" i="19"/>
  <c r="N1890" i="19"/>
  <c r="N1891" i="19"/>
  <c r="N1892" i="19"/>
  <c r="N1893" i="19"/>
  <c r="N1894" i="19"/>
  <c r="N1895" i="19"/>
  <c r="N1896" i="19"/>
  <c r="N1897" i="19"/>
  <c r="N1898" i="19"/>
  <c r="N1899" i="19"/>
  <c r="N1900" i="19"/>
  <c r="N1901" i="19"/>
  <c r="N1902" i="19"/>
  <c r="N1903" i="19"/>
  <c r="N1904" i="19"/>
  <c r="N1905" i="19"/>
  <c r="N1906" i="19"/>
  <c r="N1907" i="19"/>
  <c r="N1908" i="19"/>
  <c r="N1909" i="19"/>
  <c r="N1910" i="19"/>
  <c r="N1911" i="19"/>
  <c r="N1912" i="19"/>
  <c r="N1913" i="19"/>
  <c r="N1914" i="19"/>
  <c r="N1915" i="19"/>
  <c r="N1916" i="19"/>
  <c r="N1917" i="19"/>
  <c r="N1918" i="19"/>
  <c r="N1919" i="19"/>
  <c r="N1920" i="19"/>
  <c r="N1921" i="19"/>
  <c r="N1922" i="19"/>
  <c r="N1923" i="19"/>
  <c r="N1924" i="19"/>
  <c r="N1925" i="19"/>
  <c r="N1926" i="19"/>
  <c r="N1927" i="19"/>
  <c r="N1928" i="19"/>
  <c r="N1929" i="19"/>
  <c r="N1930" i="19"/>
  <c r="N1931" i="19"/>
  <c r="N1932" i="19"/>
  <c r="N1933" i="19"/>
  <c r="N1934" i="19"/>
  <c r="N1935" i="19"/>
  <c r="N1936" i="19"/>
  <c r="N1937" i="19"/>
  <c r="N1938" i="19"/>
  <c r="N1939" i="19"/>
  <c r="N1940" i="19"/>
  <c r="N1941" i="19"/>
  <c r="N1942" i="19"/>
  <c r="N1943" i="19"/>
  <c r="N1944" i="19"/>
  <c r="N1945" i="19"/>
  <c r="N1946" i="19"/>
  <c r="N1947" i="19"/>
  <c r="N1948" i="19"/>
  <c r="N1949" i="19"/>
  <c r="N1950" i="19"/>
  <c r="N1951" i="19"/>
  <c r="N1952" i="19"/>
  <c r="N1953" i="19"/>
  <c r="N1954" i="19"/>
  <c r="N1955" i="19"/>
  <c r="N1956" i="19"/>
  <c r="N1957" i="19"/>
  <c r="N1958" i="19"/>
  <c r="N1959" i="19"/>
  <c r="N1960" i="19"/>
  <c r="N1961" i="19"/>
  <c r="N1962" i="19"/>
  <c r="N1963" i="19"/>
  <c r="N1964" i="19"/>
  <c r="N1965" i="19"/>
  <c r="N1966" i="19"/>
  <c r="N1967" i="19"/>
  <c r="N1968" i="19"/>
  <c r="N1969" i="19"/>
  <c r="N1970" i="19"/>
  <c r="N1971" i="19"/>
  <c r="N1972" i="19"/>
  <c r="N1973" i="19"/>
  <c r="N1974" i="19"/>
  <c r="N1975" i="19"/>
  <c r="N1976" i="19"/>
  <c r="N1977" i="19"/>
  <c r="N1978" i="19"/>
  <c r="N1979" i="19"/>
  <c r="N1980" i="19"/>
  <c r="N1981" i="19"/>
  <c r="N1982" i="19"/>
  <c r="N1983" i="19"/>
  <c r="N1984" i="19"/>
  <c r="N1985" i="19"/>
  <c r="N1986" i="19"/>
  <c r="N1987" i="19"/>
  <c r="N1988" i="19"/>
  <c r="N1989" i="19"/>
  <c r="N1990" i="19"/>
  <c r="N1991" i="19"/>
  <c r="N1992" i="19"/>
  <c r="N1993" i="19"/>
  <c r="N1994" i="19"/>
  <c r="N1995" i="19"/>
  <c r="N1996" i="19"/>
  <c r="N1997" i="19"/>
  <c r="N1998" i="19"/>
  <c r="N1999" i="19"/>
  <c r="N2000" i="19"/>
  <c r="N2001" i="19"/>
  <c r="N2002" i="19"/>
  <c r="N2003" i="19"/>
  <c r="N2004" i="19"/>
  <c r="N2005" i="19"/>
  <c r="N2006" i="19"/>
  <c r="N2007" i="19"/>
  <c r="N2008" i="19"/>
  <c r="N2009" i="19"/>
  <c r="N2010" i="19"/>
  <c r="N2011" i="19"/>
  <c r="N2012" i="19"/>
  <c r="N2013" i="19"/>
  <c r="N2014" i="19"/>
  <c r="N2015" i="19"/>
  <c r="N2016" i="19"/>
  <c r="N2017" i="19"/>
  <c r="N2018" i="19"/>
  <c r="N2019" i="19"/>
  <c r="N2020" i="19"/>
  <c r="N2021" i="19"/>
  <c r="N2022" i="19"/>
  <c r="N2023" i="19"/>
  <c r="N2024" i="19"/>
  <c r="N2025" i="19"/>
  <c r="N2026" i="19"/>
  <c r="N2027" i="19"/>
  <c r="N2028" i="19"/>
  <c r="N2029" i="19"/>
  <c r="N2030" i="19"/>
  <c r="N2031" i="19"/>
  <c r="N2032" i="19"/>
  <c r="N2033" i="19"/>
  <c r="N2034" i="19"/>
  <c r="N2035" i="19"/>
  <c r="N2036" i="19"/>
  <c r="N2037" i="19"/>
  <c r="N2038" i="19"/>
  <c r="N2039" i="19"/>
  <c r="N2040" i="19"/>
  <c r="N2041" i="19"/>
  <c r="N2042" i="19"/>
  <c r="N2043" i="19"/>
  <c r="N2044" i="19"/>
  <c r="N2045" i="19"/>
  <c r="N2046" i="19"/>
  <c r="N2047" i="19"/>
  <c r="N2048" i="19"/>
  <c r="N2049" i="19"/>
  <c r="N2050" i="19"/>
  <c r="N2051" i="19"/>
  <c r="N2052" i="19"/>
  <c r="N2053" i="19"/>
  <c r="N2054" i="19"/>
  <c r="N2055" i="19"/>
  <c r="N2056" i="19"/>
  <c r="N2057" i="19"/>
  <c r="N2058" i="19"/>
  <c r="N2059" i="19"/>
  <c r="N2060" i="19"/>
  <c r="N2061" i="19"/>
  <c r="N2062" i="19"/>
  <c r="N2063" i="19"/>
  <c r="N2064" i="19"/>
  <c r="N2065" i="19"/>
  <c r="N2066" i="19"/>
  <c r="N2067" i="19"/>
  <c r="N2068" i="19"/>
  <c r="N2069" i="19"/>
  <c r="N2070" i="19"/>
  <c r="N2071" i="19"/>
  <c r="N2072" i="19"/>
  <c r="N2073" i="19"/>
  <c r="N2074" i="19"/>
  <c r="N2075" i="19"/>
  <c r="N2076" i="19"/>
  <c r="N2077" i="19"/>
  <c r="N2078" i="19"/>
  <c r="N2079" i="19"/>
  <c r="N2080" i="19"/>
  <c r="N2081" i="19"/>
  <c r="N2082" i="19"/>
  <c r="N2083" i="19"/>
  <c r="N2084" i="19"/>
  <c r="N2085" i="19"/>
  <c r="N2086" i="19"/>
  <c r="N2087" i="19"/>
  <c r="N2088" i="19"/>
  <c r="N2089" i="19"/>
  <c r="N2090" i="19"/>
  <c r="N2091" i="19"/>
  <c r="N2092" i="19"/>
  <c r="N2093" i="19"/>
  <c r="N2094" i="19"/>
  <c r="N2095" i="19"/>
  <c r="N2096" i="19"/>
  <c r="N2097" i="19"/>
  <c r="N2098" i="19"/>
  <c r="N2099" i="19"/>
  <c r="N2100" i="19"/>
  <c r="N2101" i="19"/>
  <c r="N2102" i="19"/>
  <c r="N2103" i="19"/>
  <c r="N2104" i="19"/>
  <c r="N2105" i="19"/>
  <c r="N2106" i="19"/>
  <c r="N2107" i="19"/>
  <c r="N2108" i="19"/>
  <c r="N2109" i="19"/>
  <c r="N2110" i="19"/>
  <c r="N2111" i="19"/>
  <c r="N2112" i="19"/>
  <c r="N2113" i="19"/>
  <c r="N2114" i="19"/>
  <c r="N2115" i="19"/>
  <c r="N2116" i="19"/>
  <c r="N2117" i="19"/>
  <c r="N2118" i="19"/>
  <c r="N2119" i="19"/>
  <c r="N2120" i="19"/>
  <c r="N2121" i="19"/>
  <c r="N2122" i="19"/>
  <c r="N2123" i="19"/>
  <c r="N2124" i="19"/>
  <c r="N2125" i="19"/>
  <c r="N2126" i="19"/>
  <c r="N2127" i="19"/>
  <c r="N2128" i="19"/>
  <c r="N2129" i="19"/>
  <c r="N2130" i="19"/>
  <c r="N2131" i="19"/>
  <c r="N2132" i="19"/>
  <c r="N2133" i="19"/>
  <c r="N2134" i="19"/>
  <c r="N2135" i="19"/>
  <c r="N2136" i="19"/>
  <c r="N2137" i="19"/>
  <c r="N2138" i="19"/>
  <c r="N2139" i="19"/>
  <c r="N2140" i="19"/>
  <c r="N2141" i="19"/>
  <c r="N2142" i="19"/>
  <c r="N2143" i="19"/>
  <c r="N2144" i="19"/>
  <c r="N2145" i="19"/>
  <c r="N2146" i="19"/>
  <c r="N2147" i="19"/>
  <c r="N2148" i="19"/>
  <c r="N2149" i="19"/>
  <c r="N2150" i="19"/>
  <c r="N2151" i="19"/>
  <c r="N2152" i="19"/>
  <c r="N2153" i="19"/>
  <c r="N2154" i="19"/>
  <c r="N2155" i="19"/>
  <c r="N2156" i="19"/>
  <c r="N2157" i="19"/>
  <c r="N2158" i="19"/>
  <c r="N2159" i="19"/>
  <c r="N2160" i="19"/>
  <c r="N2161" i="19"/>
  <c r="N2162" i="19"/>
  <c r="N2163" i="19"/>
  <c r="N2164" i="19"/>
  <c r="N2165" i="19"/>
  <c r="N2166" i="19"/>
  <c r="N2167" i="19"/>
  <c r="N2168" i="19"/>
  <c r="N2169" i="19"/>
  <c r="N2170" i="19"/>
  <c r="N2171" i="19"/>
  <c r="N2172" i="19"/>
  <c r="N2173" i="19"/>
  <c r="N2174" i="19"/>
  <c r="N2175" i="19"/>
  <c r="N2176" i="19"/>
  <c r="N2177" i="19"/>
  <c r="N2178" i="19"/>
  <c r="N2179" i="19"/>
  <c r="N2180" i="19"/>
  <c r="N2181" i="19"/>
  <c r="N2182" i="19"/>
  <c r="N2183" i="19"/>
  <c r="N2184" i="19"/>
  <c r="N2185" i="19"/>
  <c r="N2186" i="19"/>
  <c r="N2187" i="19"/>
  <c r="N2188" i="19"/>
  <c r="N2189" i="19"/>
  <c r="N2190" i="19"/>
  <c r="N2191" i="19"/>
  <c r="N2192" i="19"/>
  <c r="N2193" i="19"/>
  <c r="N2194" i="19"/>
  <c r="N2195" i="19"/>
  <c r="N2196" i="19"/>
  <c r="N2197" i="19"/>
  <c r="N2198" i="19"/>
  <c r="N2199" i="19"/>
  <c r="N2200" i="19"/>
  <c r="N2201" i="19"/>
  <c r="N2202" i="19"/>
  <c r="N2203" i="19"/>
  <c r="N2204" i="19"/>
  <c r="N2205" i="19"/>
  <c r="N2206" i="19"/>
  <c r="N2207" i="19"/>
  <c r="N2208" i="19"/>
  <c r="N2209" i="19"/>
  <c r="N2210" i="19"/>
  <c r="N2211" i="19"/>
  <c r="N2212" i="19"/>
  <c r="N2213" i="19"/>
  <c r="N2214" i="19"/>
  <c r="N2215" i="19"/>
  <c r="N2216" i="19"/>
  <c r="N2217" i="19"/>
  <c r="N2218" i="19"/>
  <c r="N2219" i="19"/>
  <c r="N2220" i="19"/>
  <c r="N2221" i="19"/>
  <c r="N2222" i="19"/>
  <c r="N2223" i="19"/>
  <c r="N2224" i="19"/>
  <c r="N2225" i="19"/>
  <c r="N2226" i="19"/>
  <c r="N2227" i="19"/>
  <c r="N2228" i="19"/>
  <c r="N2229" i="19"/>
  <c r="N2230" i="19"/>
  <c r="N2231" i="19"/>
  <c r="N2232" i="19"/>
  <c r="N2233" i="19"/>
  <c r="N2234" i="19"/>
  <c r="N2235" i="19"/>
  <c r="N2236" i="19"/>
  <c r="N2237" i="19"/>
  <c r="N2238" i="19"/>
  <c r="N2239" i="19"/>
  <c r="N2240" i="19"/>
  <c r="N2241" i="19"/>
  <c r="N2242" i="19"/>
  <c r="N2243" i="19"/>
  <c r="N2244" i="19"/>
  <c r="N2245" i="19"/>
  <c r="N2246" i="19"/>
  <c r="N2247" i="19"/>
  <c r="N2248" i="19"/>
  <c r="N2249" i="19"/>
  <c r="N2250" i="19"/>
  <c r="N2251" i="19"/>
  <c r="N2252" i="19"/>
  <c r="N2253" i="19"/>
  <c r="N2254" i="19"/>
  <c r="N2255" i="19"/>
  <c r="N2256" i="19"/>
  <c r="N2257" i="19"/>
  <c r="N2258" i="19"/>
  <c r="N2259" i="19"/>
  <c r="N2260" i="19"/>
  <c r="N2261" i="19"/>
  <c r="N2262" i="19"/>
  <c r="N2263" i="19"/>
  <c r="N2264" i="19"/>
  <c r="N2265" i="19"/>
  <c r="N2266" i="19"/>
  <c r="N2267" i="19"/>
  <c r="N2268" i="19"/>
  <c r="N2269" i="19"/>
  <c r="N2270" i="19"/>
  <c r="N2271" i="19"/>
  <c r="N2272" i="19"/>
  <c r="N2273" i="19"/>
  <c r="N2274" i="19"/>
  <c r="N2275" i="19"/>
  <c r="N2276" i="19"/>
  <c r="N2277" i="19"/>
  <c r="N2278" i="19"/>
  <c r="N2279" i="19"/>
  <c r="N2280" i="19"/>
  <c r="N2281" i="19"/>
  <c r="N2282" i="19"/>
  <c r="N2283" i="19"/>
  <c r="N2284" i="19"/>
  <c r="N2285" i="19"/>
  <c r="N2286" i="19"/>
  <c r="N2287" i="19"/>
  <c r="N2288" i="19"/>
  <c r="N2289" i="19"/>
  <c r="N2290" i="19"/>
  <c r="N2291" i="19"/>
  <c r="N2292" i="19"/>
  <c r="N2293" i="19"/>
  <c r="N2294" i="19"/>
  <c r="N2295" i="19"/>
  <c r="N2296" i="19"/>
  <c r="N2297" i="19"/>
  <c r="N2298" i="19"/>
  <c r="N2299" i="19"/>
  <c r="N2300" i="19"/>
  <c r="N2301" i="19"/>
  <c r="N2302" i="19"/>
  <c r="N2303" i="19"/>
  <c r="N2304" i="19"/>
  <c r="N2305" i="19"/>
  <c r="N2306" i="19"/>
  <c r="N2307" i="19"/>
  <c r="N2308" i="19"/>
  <c r="N2309" i="19"/>
  <c r="N2310" i="19"/>
  <c r="N2311" i="19"/>
  <c r="N2312" i="19"/>
  <c r="N2313" i="19"/>
  <c r="N2314" i="19"/>
  <c r="N2315" i="19"/>
  <c r="N2316" i="19"/>
  <c r="N2317" i="19"/>
  <c r="N2318" i="19"/>
  <c r="N2319" i="19"/>
  <c r="N2320" i="19"/>
  <c r="N2321" i="19"/>
  <c r="N2322" i="19"/>
  <c r="N2323" i="19"/>
  <c r="N2324" i="19"/>
  <c r="N2325" i="19"/>
  <c r="N2326" i="19"/>
  <c r="N2327" i="19"/>
  <c r="N2328" i="19"/>
  <c r="N2329" i="19"/>
  <c r="N2330" i="19"/>
  <c r="N2331" i="19"/>
  <c r="N2332" i="19"/>
  <c r="N2333" i="19"/>
  <c r="N2334" i="19"/>
  <c r="N2335" i="19"/>
  <c r="N2336" i="19"/>
  <c r="N2337" i="19"/>
  <c r="N2338" i="19"/>
  <c r="N2339" i="19"/>
  <c r="N2340" i="19"/>
  <c r="N2341" i="19"/>
  <c r="N2342" i="19"/>
  <c r="N2343" i="19"/>
  <c r="N2344" i="19"/>
  <c r="N2345" i="19"/>
  <c r="N2346" i="19"/>
  <c r="N2347" i="19"/>
  <c r="N2348" i="19"/>
  <c r="N2349" i="19"/>
  <c r="N2350" i="19"/>
  <c r="N2351" i="19"/>
  <c r="N2352" i="19"/>
  <c r="N2353" i="19"/>
  <c r="N2354" i="19"/>
  <c r="N2355" i="19"/>
  <c r="N2356" i="19"/>
  <c r="N2357" i="19"/>
  <c r="N2358" i="19"/>
  <c r="N2359" i="19"/>
  <c r="N2360" i="19"/>
  <c r="N2361" i="19"/>
  <c r="N2362" i="19"/>
  <c r="N2363" i="19"/>
  <c r="N2364" i="19"/>
  <c r="N2365" i="19"/>
  <c r="N2366" i="19"/>
  <c r="N2367" i="19"/>
  <c r="N2368" i="19"/>
  <c r="N2369" i="19"/>
  <c r="N2370" i="19"/>
  <c r="N2371" i="19"/>
  <c r="N2372" i="19"/>
  <c r="N2373" i="19"/>
  <c r="N2374" i="19"/>
  <c r="N2375" i="19"/>
  <c r="N2376" i="19"/>
  <c r="N2377" i="19"/>
  <c r="N2378" i="19"/>
  <c r="N2379" i="19"/>
  <c r="N2380" i="19"/>
  <c r="N2381" i="19"/>
  <c r="N2382" i="19"/>
  <c r="N2383" i="19"/>
  <c r="N2384" i="19"/>
  <c r="N2385" i="19"/>
  <c r="N2386" i="19"/>
  <c r="N2387" i="19"/>
  <c r="N2388" i="19"/>
  <c r="N2389" i="19"/>
  <c r="N2390" i="19"/>
  <c r="N2391" i="19"/>
  <c r="N2392" i="19"/>
  <c r="N2393" i="19"/>
  <c r="N2394" i="19"/>
  <c r="N2395" i="19"/>
  <c r="N2396" i="19"/>
  <c r="N2397" i="19"/>
  <c r="N2398" i="19"/>
  <c r="N2399" i="19"/>
  <c r="N2400" i="19"/>
  <c r="N2401" i="19"/>
  <c r="N2402" i="19"/>
  <c r="N2403" i="19"/>
  <c r="N2404" i="19"/>
  <c r="N2405" i="19"/>
  <c r="N2406" i="19"/>
  <c r="N2407" i="19"/>
  <c r="N2408" i="19"/>
  <c r="N2409" i="19"/>
  <c r="N2410" i="19"/>
  <c r="N2411" i="19"/>
  <c r="N2412" i="19"/>
  <c r="N2413" i="19"/>
  <c r="N2414" i="19"/>
  <c r="N2415" i="19"/>
  <c r="N2416" i="19"/>
  <c r="N2417" i="19"/>
  <c r="N2418" i="19"/>
  <c r="N2419" i="19"/>
  <c r="N2420" i="19"/>
  <c r="N2421" i="19"/>
  <c r="N2422" i="19"/>
  <c r="N2423" i="19"/>
  <c r="N2424" i="19"/>
  <c r="N2425" i="19"/>
  <c r="N2426" i="19"/>
  <c r="N2427" i="19"/>
  <c r="N2428" i="19"/>
  <c r="N2429" i="19"/>
  <c r="N2430" i="19"/>
  <c r="N2431" i="19"/>
  <c r="N2432" i="19"/>
  <c r="N2433" i="19"/>
  <c r="N2434" i="19"/>
  <c r="N2435" i="19"/>
  <c r="N2436" i="19"/>
  <c r="N2437" i="19"/>
  <c r="N2438" i="19"/>
  <c r="N2439" i="19"/>
  <c r="N2440" i="19"/>
  <c r="N2441" i="19"/>
  <c r="N2442" i="19"/>
  <c r="N2443" i="19"/>
  <c r="N2444" i="19"/>
  <c r="N2445" i="19"/>
  <c r="N2446" i="19"/>
  <c r="N2447" i="19"/>
  <c r="N2448" i="19"/>
  <c r="N2449" i="19"/>
  <c r="N2450" i="19"/>
  <c r="N2451" i="19"/>
  <c r="N2452" i="19"/>
  <c r="N2453" i="19"/>
  <c r="N2454" i="19"/>
  <c r="N2455" i="19"/>
  <c r="N2456" i="19"/>
  <c r="N2457" i="19"/>
  <c r="N2458" i="19"/>
  <c r="N2459" i="19"/>
  <c r="N2460" i="19"/>
  <c r="N2461" i="19"/>
  <c r="N2462" i="19"/>
  <c r="N2463" i="19"/>
  <c r="N2464" i="19"/>
  <c r="N2465" i="19"/>
  <c r="N2466" i="19"/>
  <c r="N2467" i="19"/>
  <c r="N2468" i="19"/>
  <c r="N2469" i="19"/>
  <c r="N2470" i="19"/>
  <c r="N2471" i="19"/>
  <c r="N2472" i="19"/>
  <c r="N2473" i="19"/>
  <c r="N2474" i="19"/>
  <c r="N2475" i="19"/>
  <c r="N2476" i="19"/>
  <c r="N2477" i="19"/>
  <c r="N2478" i="19"/>
  <c r="N2479" i="19"/>
  <c r="N2480" i="19"/>
  <c r="N2481" i="19"/>
  <c r="N2482" i="19"/>
  <c r="N2483" i="19"/>
  <c r="N2484" i="19"/>
  <c r="N2485" i="19"/>
  <c r="N2486" i="19"/>
  <c r="N2487" i="19"/>
  <c r="N2488" i="19"/>
  <c r="N2489" i="19"/>
  <c r="N2490" i="19"/>
  <c r="N2491" i="19"/>
  <c r="N2492" i="19"/>
  <c r="N2493" i="19"/>
  <c r="N2494" i="19"/>
  <c r="N2495" i="19"/>
  <c r="N2496" i="19"/>
  <c r="N2497" i="19"/>
  <c r="N2498" i="19"/>
  <c r="N2499" i="19"/>
  <c r="N2500" i="19"/>
  <c r="N2501" i="19"/>
  <c r="N2502" i="19"/>
  <c r="N2503" i="19"/>
  <c r="N2504" i="19"/>
  <c r="N2505" i="19"/>
  <c r="N2506" i="19"/>
  <c r="N2507" i="19"/>
  <c r="N2508" i="19"/>
  <c r="N2509" i="19"/>
  <c r="N2510" i="19"/>
  <c r="N2511" i="19"/>
  <c r="N2512" i="19"/>
  <c r="N2513" i="19"/>
  <c r="N2514" i="19"/>
  <c r="N2515" i="19"/>
  <c r="N2516" i="19"/>
  <c r="N2517" i="19"/>
  <c r="N2518" i="19"/>
  <c r="N2519" i="19"/>
  <c r="N2520" i="19"/>
  <c r="N2521" i="19"/>
  <c r="N2522" i="19"/>
  <c r="N2523" i="19"/>
  <c r="K260" i="19"/>
  <c r="K261" i="19"/>
  <c r="K262" i="19"/>
  <c r="K263" i="19"/>
  <c r="K264" i="19"/>
  <c r="K265" i="19"/>
  <c r="K266" i="19"/>
  <c r="K267" i="19"/>
  <c r="K268" i="19"/>
  <c r="K269" i="19"/>
  <c r="K270" i="19"/>
  <c r="K271" i="19"/>
  <c r="K272" i="19"/>
  <c r="K273" i="19"/>
  <c r="K274" i="19"/>
  <c r="K275" i="19"/>
  <c r="K276" i="19"/>
  <c r="K277" i="19"/>
  <c r="K278" i="19"/>
  <c r="K279" i="19"/>
  <c r="K280" i="19"/>
  <c r="K281" i="19"/>
  <c r="K282" i="19"/>
  <c r="K283" i="19"/>
  <c r="K284" i="19"/>
  <c r="K285" i="19"/>
  <c r="K286" i="19"/>
  <c r="K287" i="19"/>
  <c r="K288" i="19"/>
  <c r="K289" i="19"/>
  <c r="K290" i="19"/>
  <c r="K291" i="19"/>
  <c r="K292" i="19"/>
  <c r="K293" i="19"/>
  <c r="K294" i="19"/>
  <c r="K295" i="19"/>
  <c r="K296" i="19"/>
  <c r="K297" i="19"/>
  <c r="K298" i="19"/>
  <c r="K299" i="19"/>
  <c r="K300" i="19"/>
  <c r="K301" i="19"/>
  <c r="K302" i="19"/>
  <c r="K303" i="19"/>
  <c r="K304" i="19"/>
  <c r="K305" i="19"/>
  <c r="K306" i="19"/>
  <c r="K307" i="19"/>
  <c r="K308" i="19"/>
  <c r="K309" i="19"/>
  <c r="K310" i="19"/>
  <c r="K311" i="19"/>
  <c r="K312" i="19"/>
  <c r="K313" i="19"/>
  <c r="K314" i="19"/>
  <c r="K315" i="19"/>
  <c r="K316" i="19"/>
  <c r="K317" i="19"/>
  <c r="K318" i="19"/>
  <c r="K319" i="19"/>
  <c r="K320" i="19"/>
  <c r="K321" i="19"/>
  <c r="K322" i="19"/>
  <c r="K323" i="19"/>
  <c r="K324" i="19"/>
  <c r="K325" i="19"/>
  <c r="K326" i="19"/>
  <c r="K327" i="19"/>
  <c r="K328" i="19"/>
  <c r="K329" i="19"/>
  <c r="K330" i="19"/>
  <c r="K331" i="19"/>
  <c r="K332" i="19"/>
  <c r="K333" i="19"/>
  <c r="K334" i="19"/>
  <c r="K335" i="19"/>
  <c r="K336" i="19"/>
  <c r="K337" i="19"/>
  <c r="K338" i="19"/>
  <c r="K339" i="19"/>
  <c r="K340" i="19"/>
  <c r="K341" i="19"/>
  <c r="K342" i="19"/>
  <c r="K343" i="19"/>
  <c r="K344" i="19"/>
  <c r="K345" i="19"/>
  <c r="K346" i="19"/>
  <c r="K347" i="19"/>
  <c r="K348" i="19"/>
  <c r="K349" i="19"/>
  <c r="K350" i="19"/>
  <c r="K351" i="19"/>
  <c r="K352" i="19"/>
  <c r="K353" i="19"/>
  <c r="K354" i="19"/>
  <c r="K355" i="19"/>
  <c r="K356" i="19"/>
  <c r="K357" i="19"/>
  <c r="K358" i="19"/>
  <c r="K359" i="19"/>
  <c r="K360" i="19"/>
  <c r="K361" i="19"/>
  <c r="K362" i="19"/>
  <c r="K363" i="19"/>
  <c r="K364" i="19"/>
  <c r="K365" i="19"/>
  <c r="K366" i="19"/>
  <c r="K367" i="19"/>
  <c r="K368" i="19"/>
  <c r="K369" i="19"/>
  <c r="K370" i="19"/>
  <c r="K371" i="19"/>
  <c r="K372" i="19"/>
  <c r="K373" i="19"/>
  <c r="K374" i="19"/>
  <c r="K375" i="19"/>
  <c r="K376" i="19"/>
  <c r="K377" i="19"/>
  <c r="K378" i="19"/>
  <c r="K379" i="19"/>
  <c r="K380" i="19"/>
  <c r="K381" i="19"/>
  <c r="K382" i="19"/>
  <c r="K383" i="19"/>
  <c r="K384" i="19"/>
  <c r="K385" i="19"/>
  <c r="K386" i="19"/>
  <c r="K387" i="19"/>
  <c r="K388" i="19"/>
  <c r="K389" i="19"/>
  <c r="K390" i="19"/>
  <c r="K391" i="19"/>
  <c r="K392" i="19"/>
  <c r="K393" i="19"/>
  <c r="K394" i="19"/>
  <c r="K395" i="19"/>
  <c r="K396" i="19"/>
  <c r="K397" i="19"/>
  <c r="K398" i="19"/>
  <c r="K399" i="19"/>
  <c r="K400" i="19"/>
  <c r="K401" i="19"/>
  <c r="K402" i="19"/>
  <c r="K403" i="19"/>
  <c r="K404" i="19"/>
  <c r="K405" i="19"/>
  <c r="K406" i="19"/>
  <c r="K407" i="19"/>
  <c r="K408" i="19"/>
  <c r="K409" i="19"/>
  <c r="K410" i="19"/>
  <c r="K411" i="19"/>
  <c r="K412" i="19"/>
  <c r="K413" i="19"/>
  <c r="K414" i="19"/>
  <c r="K415" i="19"/>
  <c r="K416" i="19"/>
  <c r="K417" i="19"/>
  <c r="K418" i="19"/>
  <c r="K419" i="19"/>
  <c r="K420" i="19"/>
  <c r="K421" i="19"/>
  <c r="K422" i="19"/>
  <c r="K423" i="19"/>
  <c r="K424" i="19"/>
  <c r="K425" i="19"/>
  <c r="K426" i="19"/>
  <c r="K427" i="19"/>
  <c r="K428" i="19"/>
  <c r="K429" i="19"/>
  <c r="K430" i="19"/>
  <c r="K431" i="19"/>
  <c r="K432" i="19"/>
  <c r="K433" i="19"/>
  <c r="K434" i="19"/>
  <c r="K435" i="19"/>
  <c r="K436" i="19"/>
  <c r="K437" i="19"/>
  <c r="K438" i="19"/>
  <c r="K439" i="19"/>
  <c r="K440" i="19"/>
  <c r="K441" i="19"/>
  <c r="K442" i="19"/>
  <c r="K443" i="19"/>
  <c r="K444" i="19"/>
  <c r="K445" i="19"/>
  <c r="K446" i="19"/>
  <c r="K447" i="19"/>
  <c r="K448" i="19"/>
  <c r="K449" i="19"/>
  <c r="K450" i="19"/>
  <c r="K451" i="19"/>
  <c r="K452" i="19"/>
  <c r="K453" i="19"/>
  <c r="K454" i="19"/>
  <c r="K455" i="19"/>
  <c r="K456" i="19"/>
  <c r="K457" i="19"/>
  <c r="K458" i="19"/>
  <c r="K459" i="19"/>
  <c r="K460" i="19"/>
  <c r="K461" i="19"/>
  <c r="K462" i="19"/>
  <c r="K463" i="19"/>
  <c r="K464" i="19"/>
  <c r="K465" i="19"/>
  <c r="K466" i="19"/>
  <c r="K467" i="19"/>
  <c r="K468" i="19"/>
  <c r="K469" i="19"/>
  <c r="K470" i="19"/>
  <c r="K471" i="19"/>
  <c r="K472" i="19"/>
  <c r="K473" i="19"/>
  <c r="K474" i="19"/>
  <c r="K475" i="19"/>
  <c r="K476" i="19"/>
  <c r="K477" i="19"/>
  <c r="K478" i="19"/>
  <c r="K479" i="19"/>
  <c r="K480" i="19"/>
  <c r="K481" i="19"/>
  <c r="K482" i="19"/>
  <c r="K483" i="19"/>
  <c r="K484" i="19"/>
  <c r="K485" i="19"/>
  <c r="K486" i="19"/>
  <c r="K487" i="19"/>
  <c r="K488" i="19"/>
  <c r="K489" i="19"/>
  <c r="K490" i="19"/>
  <c r="K491" i="19"/>
  <c r="K492" i="19"/>
  <c r="K493" i="19"/>
  <c r="K494" i="19"/>
  <c r="K495" i="19"/>
  <c r="K496" i="19"/>
  <c r="K497" i="19"/>
  <c r="K498" i="19"/>
  <c r="K499" i="19"/>
  <c r="K500" i="19"/>
  <c r="K501" i="19"/>
  <c r="K502" i="19"/>
  <c r="K503" i="19"/>
  <c r="K504" i="19"/>
  <c r="K505" i="19"/>
  <c r="K506" i="19"/>
  <c r="K507" i="19"/>
  <c r="K508" i="19"/>
  <c r="K509" i="19"/>
  <c r="K510" i="19"/>
  <c r="K511" i="19"/>
  <c r="K512" i="19"/>
  <c r="K513" i="19"/>
  <c r="K514" i="19"/>
  <c r="K515" i="19"/>
  <c r="K516" i="19"/>
  <c r="K517" i="19"/>
  <c r="K518" i="19"/>
  <c r="K519" i="19"/>
  <c r="K520" i="19"/>
  <c r="K521" i="19"/>
  <c r="K522" i="19"/>
  <c r="K523" i="19"/>
  <c r="K524" i="19"/>
  <c r="K525" i="19"/>
  <c r="K526" i="19"/>
  <c r="K527" i="19"/>
  <c r="K528" i="19"/>
  <c r="K529" i="19"/>
  <c r="K530" i="19"/>
  <c r="K531" i="19"/>
  <c r="K532" i="19"/>
  <c r="K533" i="19"/>
  <c r="K534" i="19"/>
  <c r="K535" i="19"/>
  <c r="K536" i="19"/>
  <c r="K537" i="19"/>
  <c r="K538" i="19"/>
  <c r="K539" i="19"/>
  <c r="K540" i="19"/>
  <c r="K541" i="19"/>
  <c r="K542" i="19"/>
  <c r="K543" i="19"/>
  <c r="K544" i="19"/>
  <c r="K545" i="19"/>
  <c r="K546" i="19"/>
  <c r="K547" i="19"/>
  <c r="K548" i="19"/>
  <c r="K549" i="19"/>
  <c r="K550" i="19"/>
  <c r="K551" i="19"/>
  <c r="K552" i="19"/>
  <c r="K553" i="19"/>
  <c r="K554" i="19"/>
  <c r="K555" i="19"/>
  <c r="K556" i="19"/>
  <c r="K557" i="19"/>
  <c r="K558" i="19"/>
  <c r="K559" i="19"/>
  <c r="K560" i="19"/>
  <c r="K561" i="19"/>
  <c r="K562" i="19"/>
  <c r="K563" i="19"/>
  <c r="K564" i="19"/>
  <c r="K565" i="19"/>
  <c r="K566" i="19"/>
  <c r="K567" i="19"/>
  <c r="K568" i="19"/>
  <c r="K569" i="19"/>
  <c r="K570" i="19"/>
  <c r="K571" i="19"/>
  <c r="K572" i="19"/>
  <c r="K573" i="19"/>
  <c r="K574" i="19"/>
  <c r="K575" i="19"/>
  <c r="K576" i="19"/>
  <c r="K577" i="19"/>
  <c r="K578" i="19"/>
  <c r="K579" i="19"/>
  <c r="K580" i="19"/>
  <c r="K581" i="19"/>
  <c r="K582" i="19"/>
  <c r="K583" i="19"/>
  <c r="K584" i="19"/>
  <c r="K585" i="19"/>
  <c r="K586" i="19"/>
  <c r="K587" i="19"/>
  <c r="K588" i="19"/>
  <c r="K589" i="19"/>
  <c r="K590" i="19"/>
  <c r="K591" i="19"/>
  <c r="K592" i="19"/>
  <c r="K593" i="19"/>
  <c r="K594" i="19"/>
  <c r="K595" i="19"/>
  <c r="K596" i="19"/>
  <c r="K597" i="19"/>
  <c r="K598" i="19"/>
  <c r="K599" i="19"/>
  <c r="K600" i="19"/>
  <c r="K601" i="19"/>
  <c r="K602" i="19"/>
  <c r="K603" i="19"/>
  <c r="K604" i="19"/>
  <c r="K605" i="19"/>
  <c r="K606" i="19"/>
  <c r="K607" i="19"/>
  <c r="K608" i="19"/>
  <c r="K609" i="19"/>
  <c r="K610" i="19"/>
  <c r="K611" i="19"/>
  <c r="K612" i="19"/>
  <c r="K613" i="19"/>
  <c r="K614" i="19"/>
  <c r="K615" i="19"/>
  <c r="K616" i="19"/>
  <c r="K617" i="19"/>
  <c r="K618" i="19"/>
  <c r="K619" i="19"/>
  <c r="K620" i="19"/>
  <c r="K621" i="19"/>
  <c r="K622" i="19"/>
  <c r="K623" i="19"/>
  <c r="K624" i="19"/>
  <c r="K625" i="19"/>
  <c r="K626" i="19"/>
  <c r="K627" i="19"/>
  <c r="K628" i="19"/>
  <c r="K629" i="19"/>
  <c r="K630" i="19"/>
  <c r="K631" i="19"/>
  <c r="K632" i="19"/>
  <c r="K633" i="19"/>
  <c r="K634" i="19"/>
  <c r="K635" i="19"/>
  <c r="K636" i="19"/>
  <c r="K637" i="19"/>
  <c r="K638" i="19"/>
  <c r="K639" i="19"/>
  <c r="K640" i="19"/>
  <c r="K641" i="19"/>
  <c r="K642" i="19"/>
  <c r="K643" i="19"/>
  <c r="K644" i="19"/>
  <c r="K645" i="19"/>
  <c r="K646" i="19"/>
  <c r="K647" i="19"/>
  <c r="K648" i="19"/>
  <c r="K649" i="19"/>
  <c r="K650" i="19"/>
  <c r="K651" i="19"/>
  <c r="K652" i="19"/>
  <c r="K653" i="19"/>
  <c r="K654" i="19"/>
  <c r="K655" i="19"/>
  <c r="K656" i="19"/>
  <c r="K657" i="19"/>
  <c r="K658" i="19"/>
  <c r="K659" i="19"/>
  <c r="K660" i="19"/>
  <c r="K661" i="19"/>
  <c r="K662" i="19"/>
  <c r="K663" i="19"/>
  <c r="K664" i="19"/>
  <c r="K665" i="19"/>
  <c r="K666" i="19"/>
  <c r="K667" i="19"/>
  <c r="K668" i="19"/>
  <c r="K669" i="19"/>
  <c r="K670" i="19"/>
  <c r="K671" i="19"/>
  <c r="K672" i="19"/>
  <c r="K673" i="19"/>
  <c r="K674" i="19"/>
  <c r="K675" i="19"/>
  <c r="K676" i="19"/>
  <c r="K677" i="19"/>
  <c r="K678" i="19"/>
  <c r="K679" i="19"/>
  <c r="K680" i="19"/>
  <c r="K681" i="19"/>
  <c r="K682" i="19"/>
  <c r="K683" i="19"/>
  <c r="K684" i="19"/>
  <c r="K685" i="19"/>
  <c r="K686" i="19"/>
  <c r="K687" i="19"/>
  <c r="K688" i="19"/>
  <c r="K689" i="19"/>
  <c r="K690" i="19"/>
  <c r="K691" i="19"/>
  <c r="K692" i="19"/>
  <c r="K693" i="19"/>
  <c r="K694" i="19"/>
  <c r="K695" i="19"/>
  <c r="K696" i="19"/>
  <c r="K697" i="19"/>
  <c r="K698" i="19"/>
  <c r="K699" i="19"/>
  <c r="K700" i="19"/>
  <c r="K701" i="19"/>
  <c r="K702" i="19"/>
  <c r="K703" i="19"/>
  <c r="K704" i="19"/>
  <c r="K705" i="19"/>
  <c r="K706" i="19"/>
  <c r="K707" i="19"/>
  <c r="K708" i="19"/>
  <c r="K709" i="19"/>
  <c r="K710" i="19"/>
  <c r="K711" i="19"/>
  <c r="K712" i="19"/>
  <c r="K713" i="19"/>
  <c r="K714" i="19"/>
  <c r="K715" i="19"/>
  <c r="K716" i="19"/>
  <c r="K717" i="19"/>
  <c r="K718" i="19"/>
  <c r="K719" i="19"/>
  <c r="K720" i="19"/>
  <c r="K721" i="19"/>
  <c r="K722" i="19"/>
  <c r="K723" i="19"/>
  <c r="K724" i="19"/>
  <c r="K725" i="19"/>
  <c r="K726" i="19"/>
  <c r="K727" i="19"/>
  <c r="K728" i="19"/>
  <c r="K729" i="19"/>
  <c r="K730" i="19"/>
  <c r="K731" i="19"/>
  <c r="K732" i="19"/>
  <c r="K733" i="19"/>
  <c r="K734" i="19"/>
  <c r="K735" i="19"/>
  <c r="K736" i="19"/>
  <c r="K737" i="19"/>
  <c r="K738" i="19"/>
  <c r="K739" i="19"/>
  <c r="K740" i="19"/>
  <c r="K741" i="19"/>
  <c r="K742" i="19"/>
  <c r="K743" i="19"/>
  <c r="K744" i="19"/>
  <c r="K745" i="19"/>
  <c r="K746" i="19"/>
  <c r="K747" i="19"/>
  <c r="K748" i="19"/>
  <c r="K749" i="19"/>
  <c r="K750" i="19"/>
  <c r="K751" i="19"/>
  <c r="K752" i="19"/>
  <c r="K753" i="19"/>
  <c r="K754" i="19"/>
  <c r="K755" i="19"/>
  <c r="K756" i="19"/>
  <c r="K757" i="19"/>
  <c r="K758" i="19"/>
  <c r="K759" i="19"/>
  <c r="K760" i="19"/>
  <c r="K761" i="19"/>
  <c r="K762" i="19"/>
  <c r="K763" i="19"/>
  <c r="K764" i="19"/>
  <c r="K765" i="19"/>
  <c r="K766" i="19"/>
  <c r="K767" i="19"/>
  <c r="K768" i="19"/>
  <c r="K769" i="19"/>
  <c r="K770" i="19"/>
  <c r="K771" i="19"/>
  <c r="K772" i="19"/>
  <c r="K773" i="19"/>
  <c r="K774" i="19"/>
  <c r="K775" i="19"/>
  <c r="K776" i="19"/>
  <c r="K777" i="19"/>
  <c r="K778" i="19"/>
  <c r="K779" i="19"/>
  <c r="K780" i="19"/>
  <c r="K781" i="19"/>
  <c r="K782" i="19"/>
  <c r="K783" i="19"/>
  <c r="K784" i="19"/>
  <c r="K785" i="19"/>
  <c r="K786" i="19"/>
  <c r="K787" i="19"/>
  <c r="K788" i="19"/>
  <c r="K789" i="19"/>
  <c r="K790" i="19"/>
  <c r="K791" i="19"/>
  <c r="K792" i="19"/>
  <c r="K793" i="19"/>
  <c r="K794" i="19"/>
  <c r="K795" i="19"/>
  <c r="K796" i="19"/>
  <c r="K797" i="19"/>
  <c r="K798" i="19"/>
  <c r="K799" i="19"/>
  <c r="K800" i="19"/>
  <c r="K801" i="19"/>
  <c r="K802" i="19"/>
  <c r="K803" i="19"/>
  <c r="K804" i="19"/>
  <c r="K805" i="19"/>
  <c r="K806" i="19"/>
  <c r="K807" i="19"/>
  <c r="K808" i="19"/>
  <c r="K809" i="19"/>
  <c r="K810" i="19"/>
  <c r="K811" i="19"/>
  <c r="K812" i="19"/>
  <c r="K813" i="19"/>
  <c r="K814" i="19"/>
  <c r="K815" i="19"/>
  <c r="K816" i="19"/>
  <c r="K817" i="19"/>
  <c r="K818" i="19"/>
  <c r="K819" i="19"/>
  <c r="K820" i="19"/>
  <c r="K821" i="19"/>
  <c r="K822" i="19"/>
  <c r="K823" i="19"/>
  <c r="K824" i="19"/>
  <c r="K825" i="19"/>
  <c r="K826" i="19"/>
  <c r="K827" i="19"/>
  <c r="K828" i="19"/>
  <c r="K829" i="19"/>
  <c r="K830" i="19"/>
  <c r="K831" i="19"/>
  <c r="K832" i="19"/>
  <c r="K833" i="19"/>
  <c r="K834" i="19"/>
  <c r="K835" i="19"/>
  <c r="K836" i="19"/>
  <c r="K837" i="19"/>
  <c r="K838" i="19"/>
  <c r="K839" i="19"/>
  <c r="K840" i="19"/>
  <c r="K841" i="19"/>
  <c r="K842" i="19"/>
  <c r="K843" i="19"/>
  <c r="K844" i="19"/>
  <c r="K845" i="19"/>
  <c r="K846" i="19"/>
  <c r="K847" i="19"/>
  <c r="K848" i="19"/>
  <c r="K849" i="19"/>
  <c r="K850" i="19"/>
  <c r="K851" i="19"/>
  <c r="K852" i="19"/>
  <c r="K853" i="19"/>
  <c r="K854" i="19"/>
  <c r="K855" i="19"/>
  <c r="K856" i="19"/>
  <c r="K857" i="19"/>
  <c r="K858" i="19"/>
  <c r="K859" i="19"/>
  <c r="K860" i="19"/>
  <c r="K861" i="19"/>
  <c r="K862" i="19"/>
  <c r="K863" i="19"/>
  <c r="K864" i="19"/>
  <c r="K865" i="19"/>
  <c r="K866" i="19"/>
  <c r="K867" i="19"/>
  <c r="K868" i="19"/>
  <c r="K869" i="19"/>
  <c r="K870" i="19"/>
  <c r="K871" i="19"/>
  <c r="K872" i="19"/>
  <c r="K873" i="19"/>
  <c r="K874" i="19"/>
  <c r="K875" i="19"/>
  <c r="K876" i="19"/>
  <c r="K877" i="19"/>
  <c r="K878" i="19"/>
  <c r="K879" i="19"/>
  <c r="K880" i="19"/>
  <c r="K881" i="19"/>
  <c r="K882" i="19"/>
  <c r="K883" i="19"/>
  <c r="K884" i="19"/>
  <c r="K885" i="19"/>
  <c r="K886" i="19"/>
  <c r="K887" i="19"/>
  <c r="K888" i="19"/>
  <c r="K889" i="19"/>
  <c r="K890" i="19"/>
  <c r="K891" i="19"/>
  <c r="K892" i="19"/>
  <c r="K893" i="19"/>
  <c r="K894" i="19"/>
  <c r="K895" i="19"/>
  <c r="K896" i="19"/>
  <c r="K897" i="19"/>
  <c r="K898" i="19"/>
  <c r="K899" i="19"/>
  <c r="K900" i="19"/>
  <c r="K901" i="19"/>
  <c r="K902" i="19"/>
  <c r="K903" i="19"/>
  <c r="K904" i="19"/>
  <c r="K905" i="19"/>
  <c r="K906" i="19"/>
  <c r="K907" i="19"/>
  <c r="K908" i="19"/>
  <c r="K909" i="19"/>
  <c r="K910" i="19"/>
  <c r="K911" i="19"/>
  <c r="K912" i="19"/>
  <c r="K913" i="19"/>
  <c r="K914" i="19"/>
  <c r="K915" i="19"/>
  <c r="K916" i="19"/>
  <c r="K917" i="19"/>
  <c r="K918" i="19"/>
  <c r="K919" i="19"/>
  <c r="K920" i="19"/>
  <c r="K921" i="19"/>
  <c r="K922" i="19"/>
  <c r="K923" i="19"/>
  <c r="K924" i="19"/>
  <c r="K925" i="19"/>
  <c r="K926" i="19"/>
  <c r="K927" i="19"/>
  <c r="K928" i="19"/>
  <c r="K929" i="19"/>
  <c r="K930" i="19"/>
  <c r="K931" i="19"/>
  <c r="K932" i="19"/>
  <c r="K933" i="19"/>
  <c r="K934" i="19"/>
  <c r="K935" i="19"/>
  <c r="K936" i="19"/>
  <c r="K937" i="19"/>
  <c r="K938" i="19"/>
  <c r="K939" i="19"/>
  <c r="K940" i="19"/>
  <c r="K941" i="19"/>
  <c r="K942" i="19"/>
  <c r="K943" i="19"/>
  <c r="K944" i="19"/>
  <c r="K945" i="19"/>
  <c r="K946" i="19"/>
  <c r="K947" i="19"/>
  <c r="K948" i="19"/>
  <c r="K949" i="19"/>
  <c r="K950" i="19"/>
  <c r="K951" i="19"/>
  <c r="K952" i="19"/>
  <c r="K953" i="19"/>
  <c r="K954" i="19"/>
  <c r="K955" i="19"/>
  <c r="K956" i="19"/>
  <c r="K957" i="19"/>
  <c r="K958" i="19"/>
  <c r="K959" i="19"/>
  <c r="K960" i="19"/>
  <c r="K961" i="19"/>
  <c r="K962" i="19"/>
  <c r="K963" i="19"/>
  <c r="K964" i="19"/>
  <c r="K965" i="19"/>
  <c r="K966" i="19"/>
  <c r="K967" i="19"/>
  <c r="K968" i="19"/>
  <c r="K969" i="19"/>
  <c r="K970" i="19"/>
  <c r="K971" i="19"/>
  <c r="K972" i="19"/>
  <c r="K973" i="19"/>
  <c r="K974" i="19"/>
  <c r="K975" i="19"/>
  <c r="K976" i="19"/>
  <c r="K977" i="19"/>
  <c r="K978" i="19"/>
  <c r="K979" i="19"/>
  <c r="K980" i="19"/>
  <c r="K981" i="19"/>
  <c r="K982" i="19"/>
  <c r="K983" i="19"/>
  <c r="K984" i="19"/>
  <c r="K985" i="19"/>
  <c r="K986" i="19"/>
  <c r="K987" i="19"/>
  <c r="K988" i="19"/>
  <c r="K989" i="19"/>
  <c r="K990" i="19"/>
  <c r="K991" i="19"/>
  <c r="K992" i="19"/>
  <c r="K993" i="19"/>
  <c r="K994" i="19"/>
  <c r="K995" i="19"/>
  <c r="K996" i="19"/>
  <c r="K997" i="19"/>
  <c r="K998" i="19"/>
  <c r="K999" i="19"/>
  <c r="K1000" i="19"/>
  <c r="K1001" i="19"/>
  <c r="K1002" i="19"/>
  <c r="K1003" i="19"/>
  <c r="K1004" i="19"/>
  <c r="K1005" i="19"/>
  <c r="K1006" i="19"/>
  <c r="K1007" i="19"/>
  <c r="K1008" i="19"/>
  <c r="K1009" i="19"/>
  <c r="K1010" i="19"/>
  <c r="K1011" i="19"/>
  <c r="K1012" i="19"/>
  <c r="K1013" i="19"/>
  <c r="K1014" i="19"/>
  <c r="K1015" i="19"/>
  <c r="K1016" i="19"/>
  <c r="K1017" i="19"/>
  <c r="K1018" i="19"/>
  <c r="K1019" i="19"/>
  <c r="K1020" i="19"/>
  <c r="K1021" i="19"/>
  <c r="K1022" i="19"/>
  <c r="K1023" i="19"/>
  <c r="K1024" i="19"/>
  <c r="K1025" i="19"/>
  <c r="K1026" i="19"/>
  <c r="K1027" i="19"/>
  <c r="K1028" i="19"/>
  <c r="K1029" i="19"/>
  <c r="K1030" i="19"/>
  <c r="K1031" i="19"/>
  <c r="K1032" i="19"/>
  <c r="K1033" i="19"/>
  <c r="K1034" i="19"/>
  <c r="K1035" i="19"/>
  <c r="K1036" i="19"/>
  <c r="K1037" i="19"/>
  <c r="K1038" i="19"/>
  <c r="K1039" i="19"/>
  <c r="K1040" i="19"/>
  <c r="K1041" i="19"/>
  <c r="K1042" i="19"/>
  <c r="K1043" i="19"/>
  <c r="K1044" i="19"/>
  <c r="K1045" i="19"/>
  <c r="K1046" i="19"/>
  <c r="K1047" i="19"/>
  <c r="K1048" i="19"/>
  <c r="K1049" i="19"/>
  <c r="K1050" i="19"/>
  <c r="K1051" i="19"/>
  <c r="K1052" i="19"/>
  <c r="K1053" i="19"/>
  <c r="K1054" i="19"/>
  <c r="K1055" i="19"/>
  <c r="K1056" i="19"/>
  <c r="K1057" i="19"/>
  <c r="K1058" i="19"/>
  <c r="K1059" i="19"/>
  <c r="K1060" i="19"/>
  <c r="K1061" i="19"/>
  <c r="K1062" i="19"/>
  <c r="K1063" i="19"/>
  <c r="K1064" i="19"/>
  <c r="K1065" i="19"/>
  <c r="K1066" i="19"/>
  <c r="K1067" i="19"/>
  <c r="K1068" i="19"/>
  <c r="K1069" i="19"/>
  <c r="K1070" i="19"/>
  <c r="K1071" i="19"/>
  <c r="K1072" i="19"/>
  <c r="K1073" i="19"/>
  <c r="K1074" i="19"/>
  <c r="K1075" i="19"/>
  <c r="K1076" i="19"/>
  <c r="K1077" i="19"/>
  <c r="K1078" i="19"/>
  <c r="K1079" i="19"/>
  <c r="K1080" i="19"/>
  <c r="K1081" i="19"/>
  <c r="K1082" i="19"/>
  <c r="K1083" i="19"/>
  <c r="K1084" i="19"/>
  <c r="K1085" i="19"/>
  <c r="K1086" i="19"/>
  <c r="K1087" i="19"/>
  <c r="K1088" i="19"/>
  <c r="K1089" i="19"/>
  <c r="K1090" i="19"/>
  <c r="K1091" i="19"/>
  <c r="K1092" i="19"/>
  <c r="K1093" i="19"/>
  <c r="K1094" i="19"/>
  <c r="K1095" i="19"/>
  <c r="K1096" i="19"/>
  <c r="K1097" i="19"/>
  <c r="K1098" i="19"/>
  <c r="K1099" i="19"/>
  <c r="K1100" i="19"/>
  <c r="K1101" i="19"/>
  <c r="K1102" i="19"/>
  <c r="K1103" i="19"/>
  <c r="K1104" i="19"/>
  <c r="K1105" i="19"/>
  <c r="K1106" i="19"/>
  <c r="K1107" i="19"/>
  <c r="K1108" i="19"/>
  <c r="K1109" i="19"/>
  <c r="K1110" i="19"/>
  <c r="K1111" i="19"/>
  <c r="K1112" i="19"/>
  <c r="K1113" i="19"/>
  <c r="K1114" i="19"/>
  <c r="K1115" i="19"/>
  <c r="K1116" i="19"/>
  <c r="K1117" i="19"/>
  <c r="K1118" i="19"/>
  <c r="K1119" i="19"/>
  <c r="K1120" i="19"/>
  <c r="K1121" i="19"/>
  <c r="K1122" i="19"/>
  <c r="K1123" i="19"/>
  <c r="K1124" i="19"/>
  <c r="K1125" i="19"/>
  <c r="K1126" i="19"/>
  <c r="K1127" i="19"/>
  <c r="K1128" i="19"/>
  <c r="K1129" i="19"/>
  <c r="K1130" i="19"/>
  <c r="K1131" i="19"/>
  <c r="K1132" i="19"/>
  <c r="K1133" i="19"/>
  <c r="K1134" i="19"/>
  <c r="K1135" i="19"/>
  <c r="K1136" i="19"/>
  <c r="K1137" i="19"/>
  <c r="K1138" i="19"/>
  <c r="K1139" i="19"/>
  <c r="K1140" i="19"/>
  <c r="K1141" i="19"/>
  <c r="K1142" i="19"/>
  <c r="K1143" i="19"/>
  <c r="K1144" i="19"/>
  <c r="K1145" i="19"/>
  <c r="K1146" i="19"/>
  <c r="K1147" i="19"/>
  <c r="K1148" i="19"/>
  <c r="K1149" i="19"/>
  <c r="K1150" i="19"/>
  <c r="K1151" i="19"/>
  <c r="K1152" i="19"/>
  <c r="K1153" i="19"/>
  <c r="K1154" i="19"/>
  <c r="K1155" i="19"/>
  <c r="K1156" i="19"/>
  <c r="K1157" i="19"/>
  <c r="K1158" i="19"/>
  <c r="K1159" i="19"/>
  <c r="K1160" i="19"/>
  <c r="K1161" i="19"/>
  <c r="K1162" i="19"/>
  <c r="K1163" i="19"/>
  <c r="K1164" i="19"/>
  <c r="K1165" i="19"/>
  <c r="K1166" i="19"/>
  <c r="K1167" i="19"/>
  <c r="K1168" i="19"/>
  <c r="K1169" i="19"/>
  <c r="K1170" i="19"/>
  <c r="K1171" i="19"/>
  <c r="K1172" i="19"/>
  <c r="K1173" i="19"/>
  <c r="K1174" i="19"/>
  <c r="K1175" i="19"/>
  <c r="K1176" i="19"/>
  <c r="K1177" i="19"/>
  <c r="K1178" i="19"/>
  <c r="K1179" i="19"/>
  <c r="K1180" i="19"/>
  <c r="K1181" i="19"/>
  <c r="K1182" i="19"/>
  <c r="K1183" i="19"/>
  <c r="K1184" i="19"/>
  <c r="K1185" i="19"/>
  <c r="K1186" i="19"/>
  <c r="K1187" i="19"/>
  <c r="K1188" i="19"/>
  <c r="K1189" i="19"/>
  <c r="K1190" i="19"/>
  <c r="K1191" i="19"/>
  <c r="K1192" i="19"/>
  <c r="K1193" i="19"/>
  <c r="K1194" i="19"/>
  <c r="K1195" i="19"/>
  <c r="K1196" i="19"/>
  <c r="K1197" i="19"/>
  <c r="K1198" i="19"/>
  <c r="K1199" i="19"/>
  <c r="K1200" i="19"/>
  <c r="K1201" i="19"/>
  <c r="K1202" i="19"/>
  <c r="K1203" i="19"/>
  <c r="K1204" i="19"/>
  <c r="K1205" i="19"/>
  <c r="K1206" i="19"/>
  <c r="K1207" i="19"/>
  <c r="K1208" i="19"/>
  <c r="K1209" i="19"/>
  <c r="K1210" i="19"/>
  <c r="K1211" i="19"/>
  <c r="K1212" i="19"/>
  <c r="K1213" i="19"/>
  <c r="K1214" i="19"/>
  <c r="K1215" i="19"/>
  <c r="K1216" i="19"/>
  <c r="K1217" i="19"/>
  <c r="K1218" i="19"/>
  <c r="K1219" i="19"/>
  <c r="K1220" i="19"/>
  <c r="K1221" i="19"/>
  <c r="K1222" i="19"/>
  <c r="K1223" i="19"/>
  <c r="K1224" i="19"/>
  <c r="K1225" i="19"/>
  <c r="K1226" i="19"/>
  <c r="K1227" i="19"/>
  <c r="K1228" i="19"/>
  <c r="K1229" i="19"/>
  <c r="K1230" i="19"/>
  <c r="K1231" i="19"/>
  <c r="K1232" i="19"/>
  <c r="K1233" i="19"/>
  <c r="K1234" i="19"/>
  <c r="K1235" i="19"/>
  <c r="K1236" i="19"/>
  <c r="K1237" i="19"/>
  <c r="K1238" i="19"/>
  <c r="K1239" i="19"/>
  <c r="K1240" i="19"/>
  <c r="K1241" i="19"/>
  <c r="K1242" i="19"/>
  <c r="K1243" i="19"/>
  <c r="K1244" i="19"/>
  <c r="K1245" i="19"/>
  <c r="K1246" i="19"/>
  <c r="K1247" i="19"/>
  <c r="K1248" i="19"/>
  <c r="K1249" i="19"/>
  <c r="K1250" i="19"/>
  <c r="K1251" i="19"/>
  <c r="K1252" i="19"/>
  <c r="K1253" i="19"/>
  <c r="K1254" i="19"/>
  <c r="K1255" i="19"/>
  <c r="K1256" i="19"/>
  <c r="K1257" i="19"/>
  <c r="K1258" i="19"/>
  <c r="K1259" i="19"/>
  <c r="K1260" i="19"/>
  <c r="K1261" i="19"/>
  <c r="K1262" i="19"/>
  <c r="K1263" i="19"/>
  <c r="K1264" i="19"/>
  <c r="K1265" i="19"/>
  <c r="K1266" i="19"/>
  <c r="K1267" i="19"/>
  <c r="K1268" i="19"/>
  <c r="K1269" i="19"/>
  <c r="K1270" i="19"/>
  <c r="K1271" i="19"/>
  <c r="K1272" i="19"/>
  <c r="K1273" i="19"/>
  <c r="K1274" i="19"/>
  <c r="K1275" i="19"/>
  <c r="K1276" i="19"/>
  <c r="K1277" i="19"/>
  <c r="K1278" i="19"/>
  <c r="K1279" i="19"/>
  <c r="K1280" i="19"/>
  <c r="K1281" i="19"/>
  <c r="K1282" i="19"/>
  <c r="K1283" i="19"/>
  <c r="K1284" i="19"/>
  <c r="K1285" i="19"/>
  <c r="K1286" i="19"/>
  <c r="K1287" i="19"/>
  <c r="K1288" i="19"/>
  <c r="K1289" i="19"/>
  <c r="K1290" i="19"/>
  <c r="K1291" i="19"/>
  <c r="K1292" i="19"/>
  <c r="K1293" i="19"/>
  <c r="K1294" i="19"/>
  <c r="K1295" i="19"/>
  <c r="K1296" i="19"/>
  <c r="K1297" i="19"/>
  <c r="K1298" i="19"/>
  <c r="K1299" i="19"/>
  <c r="K1300" i="19"/>
  <c r="K1301" i="19"/>
  <c r="K1302" i="19"/>
  <c r="K1303" i="19"/>
  <c r="K1304" i="19"/>
  <c r="K1305" i="19"/>
  <c r="K1306" i="19"/>
  <c r="K1307" i="19"/>
  <c r="K1308" i="19"/>
  <c r="K1309" i="19"/>
  <c r="K1310" i="19"/>
  <c r="K1311" i="19"/>
  <c r="K1312" i="19"/>
  <c r="K1313" i="19"/>
  <c r="K1314" i="19"/>
  <c r="K1315" i="19"/>
  <c r="K1316" i="19"/>
  <c r="K1317" i="19"/>
  <c r="K1318" i="19"/>
  <c r="K1319" i="19"/>
  <c r="K1320" i="19"/>
  <c r="K1321" i="19"/>
  <c r="K1322" i="19"/>
  <c r="K1323" i="19"/>
  <c r="K1324" i="19"/>
  <c r="K1325" i="19"/>
  <c r="K1326" i="19"/>
  <c r="K1327" i="19"/>
  <c r="K1328" i="19"/>
  <c r="K1329" i="19"/>
  <c r="K1330" i="19"/>
  <c r="K1331" i="19"/>
  <c r="K1332" i="19"/>
  <c r="K1333" i="19"/>
  <c r="K1334" i="19"/>
  <c r="K1335" i="19"/>
  <c r="K1336" i="19"/>
  <c r="K1337" i="19"/>
  <c r="K1338" i="19"/>
  <c r="K1339" i="19"/>
  <c r="K1340" i="19"/>
  <c r="K1341" i="19"/>
  <c r="K1342" i="19"/>
  <c r="K1343" i="19"/>
  <c r="K1344" i="19"/>
  <c r="K1345" i="19"/>
  <c r="K1346" i="19"/>
  <c r="K1347" i="19"/>
  <c r="K1348" i="19"/>
  <c r="K1349" i="19"/>
  <c r="K1350" i="19"/>
  <c r="K1351" i="19"/>
  <c r="K1352" i="19"/>
  <c r="K1353" i="19"/>
  <c r="K1354" i="19"/>
  <c r="K1355" i="19"/>
  <c r="K1356" i="19"/>
  <c r="K1357" i="19"/>
  <c r="K1358" i="19"/>
  <c r="K1359" i="19"/>
  <c r="K1360" i="19"/>
  <c r="K1361" i="19"/>
  <c r="K1362" i="19"/>
  <c r="K1363" i="19"/>
  <c r="K1364" i="19"/>
  <c r="K1365" i="19"/>
  <c r="K1366" i="19"/>
  <c r="K1367" i="19"/>
  <c r="K1368" i="19"/>
  <c r="K1369" i="19"/>
  <c r="K1370" i="19"/>
  <c r="K1371" i="19"/>
  <c r="K1372" i="19"/>
  <c r="K1373" i="19"/>
  <c r="K1374" i="19"/>
  <c r="K1375" i="19"/>
  <c r="K1376" i="19"/>
  <c r="K1377" i="19"/>
  <c r="K1378" i="19"/>
  <c r="K1379" i="19"/>
  <c r="K1380" i="19"/>
  <c r="K1381" i="19"/>
  <c r="K1382" i="19"/>
  <c r="K1383" i="19"/>
  <c r="K1384" i="19"/>
  <c r="K1385" i="19"/>
  <c r="K1386" i="19"/>
  <c r="K1387" i="19"/>
  <c r="K1388" i="19"/>
  <c r="K1389" i="19"/>
  <c r="K1390" i="19"/>
  <c r="K1391" i="19"/>
  <c r="K1392" i="19"/>
  <c r="K1393" i="19"/>
  <c r="K1394" i="19"/>
  <c r="K1395" i="19"/>
  <c r="K1396" i="19"/>
  <c r="K1397" i="19"/>
  <c r="K1398" i="19"/>
  <c r="K1399" i="19"/>
  <c r="K1400" i="19"/>
  <c r="K1401" i="19"/>
  <c r="K1402" i="19"/>
  <c r="K1403" i="19"/>
  <c r="K1404" i="19"/>
  <c r="K1405" i="19"/>
  <c r="K1406" i="19"/>
  <c r="K1407" i="19"/>
  <c r="K1408" i="19"/>
  <c r="K1409" i="19"/>
  <c r="K1410" i="19"/>
  <c r="K1411" i="19"/>
  <c r="K1412" i="19"/>
  <c r="K1413" i="19"/>
  <c r="K1414" i="19"/>
  <c r="K1415" i="19"/>
  <c r="K1416" i="19"/>
  <c r="K1417" i="19"/>
  <c r="K1418" i="19"/>
  <c r="K1419" i="19"/>
  <c r="K1420" i="19"/>
  <c r="K1421" i="19"/>
  <c r="K1422" i="19"/>
  <c r="K1423" i="19"/>
  <c r="K1424" i="19"/>
  <c r="K1425" i="19"/>
  <c r="K1426" i="19"/>
  <c r="K1427" i="19"/>
  <c r="K1428" i="19"/>
  <c r="K1429" i="19"/>
  <c r="K1430" i="19"/>
  <c r="K1431" i="19"/>
  <c r="K1432" i="19"/>
  <c r="K1433" i="19"/>
  <c r="K1434" i="19"/>
  <c r="K1435" i="19"/>
  <c r="K1436" i="19"/>
  <c r="K1437" i="19"/>
  <c r="K1438" i="19"/>
  <c r="K1439" i="19"/>
  <c r="K1440" i="19"/>
  <c r="K1441" i="19"/>
  <c r="K1442" i="19"/>
  <c r="K1443" i="19"/>
  <c r="K1444" i="19"/>
  <c r="K1445" i="19"/>
  <c r="K1446" i="19"/>
  <c r="K1447" i="19"/>
  <c r="K1448" i="19"/>
  <c r="K1449" i="19"/>
  <c r="K1450" i="19"/>
  <c r="K1451" i="19"/>
  <c r="K1452" i="19"/>
  <c r="K1453" i="19"/>
  <c r="K1454" i="19"/>
  <c r="K1455" i="19"/>
  <c r="K1456" i="19"/>
  <c r="K1457" i="19"/>
  <c r="K1458" i="19"/>
  <c r="K1459" i="19"/>
  <c r="K1460" i="19"/>
  <c r="K1461" i="19"/>
  <c r="K1462" i="19"/>
  <c r="K1463" i="19"/>
  <c r="K1464" i="19"/>
  <c r="K1465" i="19"/>
  <c r="K1466" i="19"/>
  <c r="K1467" i="19"/>
  <c r="K1468" i="19"/>
  <c r="K1469" i="19"/>
  <c r="K1470" i="19"/>
  <c r="K1471" i="19"/>
  <c r="K1472" i="19"/>
  <c r="K1473" i="19"/>
  <c r="K1474" i="19"/>
  <c r="K1475" i="19"/>
  <c r="K1476" i="19"/>
  <c r="K1477" i="19"/>
  <c r="K1478" i="19"/>
  <c r="K1479" i="19"/>
  <c r="K1480" i="19"/>
  <c r="K1481" i="19"/>
  <c r="K1482" i="19"/>
  <c r="K1483" i="19"/>
  <c r="K1484" i="19"/>
  <c r="K1485" i="19"/>
  <c r="K1486" i="19"/>
  <c r="K1487" i="19"/>
  <c r="K1488" i="19"/>
  <c r="K1489" i="19"/>
  <c r="K1490" i="19"/>
  <c r="K1491" i="19"/>
  <c r="K1492" i="19"/>
  <c r="K1493" i="19"/>
  <c r="K1494" i="19"/>
  <c r="K1495" i="19"/>
  <c r="K1496" i="19"/>
  <c r="K1497" i="19"/>
  <c r="K1498" i="19"/>
  <c r="K1499" i="19"/>
  <c r="K1500" i="19"/>
  <c r="K1501" i="19"/>
  <c r="K1502" i="19"/>
  <c r="K1503" i="19"/>
  <c r="K1504" i="19"/>
  <c r="K1505" i="19"/>
  <c r="K1506" i="19"/>
  <c r="K1507" i="19"/>
  <c r="K1508" i="19"/>
  <c r="K1509" i="19"/>
  <c r="K1510" i="19"/>
  <c r="K1511" i="19"/>
  <c r="K1512" i="19"/>
  <c r="K1513" i="19"/>
  <c r="K1514" i="19"/>
  <c r="K1515" i="19"/>
  <c r="K1516" i="19"/>
  <c r="K1517" i="19"/>
  <c r="K1518" i="19"/>
  <c r="K1519" i="19"/>
  <c r="K1520" i="19"/>
  <c r="K1521" i="19"/>
  <c r="K1522" i="19"/>
  <c r="K1523" i="19"/>
  <c r="K1524" i="19"/>
  <c r="K1525" i="19"/>
  <c r="K1526" i="19"/>
  <c r="K1527" i="19"/>
  <c r="K1528" i="19"/>
  <c r="K1529" i="19"/>
  <c r="K1530" i="19"/>
  <c r="K1531" i="19"/>
  <c r="K1532" i="19"/>
  <c r="K1533" i="19"/>
  <c r="K1534" i="19"/>
  <c r="K1535" i="19"/>
  <c r="K1536" i="19"/>
  <c r="K1537" i="19"/>
  <c r="K1538" i="19"/>
  <c r="K1539" i="19"/>
  <c r="K1540" i="19"/>
  <c r="K1541" i="19"/>
  <c r="K1542" i="19"/>
  <c r="K1543" i="19"/>
  <c r="K1544" i="19"/>
  <c r="K1545" i="19"/>
  <c r="K1546" i="19"/>
  <c r="K1547" i="19"/>
  <c r="K1548" i="19"/>
  <c r="K1549" i="19"/>
  <c r="K1550" i="19"/>
  <c r="K1551" i="19"/>
  <c r="K1552" i="19"/>
  <c r="K1553" i="19"/>
  <c r="K1554" i="19"/>
  <c r="K1555" i="19"/>
  <c r="K1556" i="19"/>
  <c r="K1557" i="19"/>
  <c r="K1558" i="19"/>
  <c r="K1559" i="19"/>
  <c r="K1560" i="19"/>
  <c r="K1561" i="19"/>
  <c r="K1562" i="19"/>
  <c r="K1563" i="19"/>
  <c r="K1564" i="19"/>
  <c r="K1565" i="19"/>
  <c r="K1566" i="19"/>
  <c r="K1567" i="19"/>
  <c r="K1568" i="19"/>
  <c r="K1569" i="19"/>
  <c r="K1570" i="19"/>
  <c r="K1571" i="19"/>
  <c r="K1572" i="19"/>
  <c r="K1573" i="19"/>
  <c r="K1574" i="19"/>
  <c r="K1575" i="19"/>
  <c r="K1576" i="19"/>
  <c r="K1577" i="19"/>
  <c r="K1578" i="19"/>
  <c r="K1579" i="19"/>
  <c r="K1580" i="19"/>
  <c r="K1581" i="19"/>
  <c r="K1582" i="19"/>
  <c r="K1583" i="19"/>
  <c r="K1584" i="19"/>
  <c r="K1585" i="19"/>
  <c r="K1586" i="19"/>
  <c r="K1587" i="19"/>
  <c r="K1588" i="19"/>
  <c r="K1589" i="19"/>
  <c r="K1590" i="19"/>
  <c r="K1591" i="19"/>
  <c r="K1592" i="19"/>
  <c r="K1593" i="19"/>
  <c r="K1594" i="19"/>
  <c r="K1595" i="19"/>
  <c r="K1596" i="19"/>
  <c r="K1597" i="19"/>
  <c r="K1598" i="19"/>
  <c r="K1599" i="19"/>
  <c r="K1600" i="19"/>
  <c r="K1601" i="19"/>
  <c r="K1602" i="19"/>
  <c r="K1603" i="19"/>
  <c r="K1604" i="19"/>
  <c r="K1605" i="19"/>
  <c r="K1606" i="19"/>
  <c r="K1607" i="19"/>
  <c r="K1608" i="19"/>
  <c r="K1609" i="19"/>
  <c r="K1610" i="19"/>
  <c r="K1611" i="19"/>
  <c r="K1612" i="19"/>
  <c r="K1613" i="19"/>
  <c r="K1614" i="19"/>
  <c r="K1615" i="19"/>
  <c r="K1616" i="19"/>
  <c r="K1617" i="19"/>
  <c r="K1618" i="19"/>
  <c r="K1619" i="19"/>
  <c r="K1620" i="19"/>
  <c r="K1621" i="19"/>
  <c r="K1622" i="19"/>
  <c r="K1623" i="19"/>
  <c r="K1624" i="19"/>
  <c r="K1625" i="19"/>
  <c r="K1626" i="19"/>
  <c r="K1627" i="19"/>
  <c r="K1628" i="19"/>
  <c r="K1629" i="19"/>
  <c r="K1630" i="19"/>
  <c r="K1631" i="19"/>
  <c r="K1632" i="19"/>
  <c r="K1633" i="19"/>
  <c r="K1634" i="19"/>
  <c r="K1635" i="19"/>
  <c r="K1636" i="19"/>
  <c r="K1637" i="19"/>
  <c r="K1638" i="19"/>
  <c r="K1639" i="19"/>
  <c r="K1640" i="19"/>
  <c r="K1641" i="19"/>
  <c r="K1642" i="19"/>
  <c r="K1643" i="19"/>
  <c r="K1644" i="19"/>
  <c r="K1645" i="19"/>
  <c r="K1646" i="19"/>
  <c r="K1647" i="19"/>
  <c r="K1648" i="19"/>
  <c r="K1649" i="19"/>
  <c r="K1650" i="19"/>
  <c r="K1651" i="19"/>
  <c r="K1652" i="19"/>
  <c r="K1653" i="19"/>
  <c r="K1654" i="19"/>
  <c r="K1655" i="19"/>
  <c r="K1656" i="19"/>
  <c r="K1657" i="19"/>
  <c r="K1658" i="19"/>
  <c r="K1659" i="19"/>
  <c r="K1660" i="19"/>
  <c r="K1661" i="19"/>
  <c r="K1662" i="19"/>
  <c r="K1663" i="19"/>
  <c r="K1664" i="19"/>
  <c r="K1665" i="19"/>
  <c r="K1666" i="19"/>
  <c r="K1667" i="19"/>
  <c r="K1668" i="19"/>
  <c r="K1669" i="19"/>
  <c r="K1670" i="19"/>
  <c r="K1671" i="19"/>
  <c r="K1672" i="19"/>
  <c r="K1673" i="19"/>
  <c r="K1674" i="19"/>
  <c r="K1675" i="19"/>
  <c r="K1676" i="19"/>
  <c r="K1677" i="19"/>
  <c r="K1678" i="19"/>
  <c r="K1679" i="19"/>
  <c r="K1680" i="19"/>
  <c r="K1681" i="19"/>
  <c r="K1682" i="19"/>
  <c r="K1683" i="19"/>
  <c r="K1684" i="19"/>
  <c r="K1685" i="19"/>
  <c r="K1686" i="19"/>
  <c r="K1687" i="19"/>
  <c r="K1688" i="19"/>
  <c r="K1689" i="19"/>
  <c r="K1690" i="19"/>
  <c r="K1691" i="19"/>
  <c r="K1692" i="19"/>
  <c r="K1693" i="19"/>
  <c r="K1694" i="19"/>
  <c r="K1695" i="19"/>
  <c r="K1696" i="19"/>
  <c r="K1697" i="19"/>
  <c r="K1698" i="19"/>
  <c r="K1699" i="19"/>
  <c r="K1700" i="19"/>
  <c r="K1701" i="19"/>
  <c r="K1702" i="19"/>
  <c r="K1703" i="19"/>
  <c r="K1704" i="19"/>
  <c r="K1705" i="19"/>
  <c r="K1706" i="19"/>
  <c r="K1707" i="19"/>
  <c r="K1708" i="19"/>
  <c r="K1709" i="19"/>
  <c r="K1710" i="19"/>
  <c r="K1711" i="19"/>
  <c r="K1712" i="19"/>
  <c r="K1713" i="19"/>
  <c r="K1714" i="19"/>
  <c r="K1715" i="19"/>
  <c r="K1716" i="19"/>
  <c r="K1717" i="19"/>
  <c r="K1718" i="19"/>
  <c r="K1719" i="19"/>
  <c r="K1720" i="19"/>
  <c r="K1721" i="19"/>
  <c r="K1722" i="19"/>
  <c r="K1723" i="19"/>
  <c r="K1724" i="19"/>
  <c r="K1725" i="19"/>
  <c r="K1726" i="19"/>
  <c r="K1727" i="19"/>
  <c r="K1728" i="19"/>
  <c r="K1729" i="19"/>
  <c r="K1730" i="19"/>
  <c r="K1731" i="19"/>
  <c r="K1732" i="19"/>
  <c r="K1733" i="19"/>
  <c r="K1734" i="19"/>
  <c r="K1735" i="19"/>
  <c r="K1736" i="19"/>
  <c r="K1737" i="19"/>
  <c r="K1738" i="19"/>
  <c r="K1739" i="19"/>
  <c r="K1740" i="19"/>
  <c r="K1741" i="19"/>
  <c r="K1742" i="19"/>
  <c r="K1743" i="19"/>
  <c r="K1744" i="19"/>
  <c r="K1745" i="19"/>
  <c r="K1746" i="19"/>
  <c r="K1747" i="19"/>
  <c r="K1748" i="19"/>
  <c r="K1749" i="19"/>
  <c r="K1750" i="19"/>
  <c r="K1751" i="19"/>
  <c r="K1752" i="19"/>
  <c r="K1753" i="19"/>
  <c r="K1754" i="19"/>
  <c r="K1755" i="19"/>
  <c r="K1756" i="19"/>
  <c r="K1757" i="19"/>
  <c r="K1758" i="19"/>
  <c r="K1759" i="19"/>
  <c r="K1760" i="19"/>
  <c r="K1761" i="19"/>
  <c r="K1762" i="19"/>
  <c r="K1763" i="19"/>
  <c r="K1764" i="19"/>
  <c r="K1765" i="19"/>
  <c r="K1766" i="19"/>
  <c r="K1767" i="19"/>
  <c r="K1768" i="19"/>
  <c r="K1769" i="19"/>
  <c r="K1770" i="19"/>
  <c r="K1771" i="19"/>
  <c r="K1772" i="19"/>
  <c r="K1773" i="19"/>
  <c r="K1774" i="19"/>
  <c r="K1775" i="19"/>
  <c r="K1776" i="19"/>
  <c r="K1777" i="19"/>
  <c r="K1778" i="19"/>
  <c r="K1779" i="19"/>
  <c r="K1780" i="19"/>
  <c r="K1781" i="19"/>
  <c r="K1782" i="19"/>
  <c r="K1783" i="19"/>
  <c r="K1784" i="19"/>
  <c r="K1785" i="19"/>
  <c r="K1786" i="19"/>
  <c r="K1787" i="19"/>
  <c r="K1788" i="19"/>
  <c r="K1789" i="19"/>
  <c r="K1790" i="19"/>
  <c r="K1791" i="19"/>
  <c r="K1792" i="19"/>
  <c r="K1793" i="19"/>
  <c r="K1794" i="19"/>
  <c r="K1795" i="19"/>
  <c r="K1796" i="19"/>
  <c r="K1797" i="19"/>
  <c r="K1798" i="19"/>
  <c r="K1799" i="19"/>
  <c r="K1800" i="19"/>
  <c r="K1801" i="19"/>
  <c r="K1802" i="19"/>
  <c r="K1803" i="19"/>
  <c r="K1804" i="19"/>
  <c r="K1805" i="19"/>
  <c r="K1806" i="19"/>
  <c r="K1807" i="19"/>
  <c r="K1808" i="19"/>
  <c r="K1809" i="19"/>
  <c r="K1810" i="19"/>
  <c r="K1811" i="19"/>
  <c r="K1812" i="19"/>
  <c r="K1813" i="19"/>
  <c r="K1814" i="19"/>
  <c r="K1815" i="19"/>
  <c r="K1816" i="19"/>
  <c r="K1817" i="19"/>
  <c r="K1818" i="19"/>
  <c r="K1819" i="19"/>
  <c r="K1820" i="19"/>
  <c r="K1821" i="19"/>
  <c r="K1822" i="19"/>
  <c r="K1823" i="19"/>
  <c r="K1824" i="19"/>
  <c r="K1825" i="19"/>
  <c r="K1826" i="19"/>
  <c r="K1827" i="19"/>
  <c r="K1828" i="19"/>
  <c r="K1829" i="19"/>
  <c r="K1830" i="19"/>
  <c r="K1831" i="19"/>
  <c r="K1832" i="19"/>
  <c r="K1833" i="19"/>
  <c r="K1834" i="19"/>
  <c r="K1835" i="19"/>
  <c r="K1836" i="19"/>
  <c r="K1837" i="19"/>
  <c r="K1838" i="19"/>
  <c r="K1839" i="19"/>
  <c r="K1840" i="19"/>
  <c r="K1841" i="19"/>
  <c r="K1842" i="19"/>
  <c r="K1843" i="19"/>
  <c r="K1844" i="19"/>
  <c r="K1845" i="19"/>
  <c r="K1846" i="19"/>
  <c r="K1847" i="19"/>
  <c r="K1848" i="19"/>
  <c r="K1849" i="19"/>
  <c r="K1850" i="19"/>
  <c r="K1851" i="19"/>
  <c r="K1852" i="19"/>
  <c r="K1853" i="19"/>
  <c r="K1854" i="19"/>
  <c r="K1855" i="19"/>
  <c r="K1856" i="19"/>
  <c r="K1857" i="19"/>
  <c r="K1858" i="19"/>
  <c r="K1859" i="19"/>
  <c r="K1860" i="19"/>
  <c r="K1861" i="19"/>
  <c r="K1862" i="19"/>
  <c r="K1863" i="19"/>
  <c r="K1864" i="19"/>
  <c r="K1865" i="19"/>
  <c r="K1866" i="19"/>
  <c r="K1867" i="19"/>
  <c r="K1868" i="19"/>
  <c r="K1869" i="19"/>
  <c r="K1870" i="19"/>
  <c r="K1871" i="19"/>
  <c r="K1872" i="19"/>
  <c r="K1873" i="19"/>
  <c r="K1874" i="19"/>
  <c r="K1875" i="19"/>
  <c r="K1876" i="19"/>
  <c r="K1877" i="19"/>
  <c r="K1878" i="19"/>
  <c r="K1879" i="19"/>
  <c r="K1880" i="19"/>
  <c r="K1881" i="19"/>
  <c r="K1882" i="19"/>
  <c r="K1883" i="19"/>
  <c r="K1884" i="19"/>
  <c r="K1885" i="19"/>
  <c r="K1886" i="19"/>
  <c r="K1887" i="19"/>
  <c r="K1888" i="19"/>
  <c r="K1889" i="19"/>
  <c r="K1890" i="19"/>
  <c r="K1891" i="19"/>
  <c r="K1892" i="19"/>
  <c r="K1893" i="19"/>
  <c r="K1894" i="19"/>
  <c r="K1895" i="19"/>
  <c r="K1896" i="19"/>
  <c r="K1897" i="19"/>
  <c r="K1898" i="19"/>
  <c r="K1899" i="19"/>
  <c r="K1900" i="19"/>
  <c r="K1901" i="19"/>
  <c r="K1902" i="19"/>
  <c r="K1903" i="19"/>
  <c r="K1904" i="19"/>
  <c r="K1905" i="19"/>
  <c r="K1906" i="19"/>
  <c r="K1907" i="19"/>
  <c r="K1908" i="19"/>
  <c r="K1909" i="19"/>
  <c r="K1910" i="19"/>
  <c r="K1911" i="19"/>
  <c r="K1912" i="19"/>
  <c r="K1913" i="19"/>
  <c r="K1914" i="19"/>
  <c r="K1915" i="19"/>
  <c r="K1916" i="19"/>
  <c r="K1917" i="19"/>
  <c r="K1918" i="19"/>
  <c r="K1919" i="19"/>
  <c r="K1920" i="19"/>
  <c r="K1921" i="19"/>
  <c r="K1922" i="19"/>
  <c r="K1923" i="19"/>
  <c r="K1924" i="19"/>
  <c r="K1925" i="19"/>
  <c r="K1926" i="19"/>
  <c r="K1927" i="19"/>
  <c r="K1928" i="19"/>
  <c r="K1929" i="19"/>
  <c r="K1930" i="19"/>
  <c r="K1931" i="19"/>
  <c r="K1932" i="19"/>
  <c r="K1933" i="19"/>
  <c r="K1934" i="19"/>
  <c r="K1935" i="19"/>
  <c r="K1936" i="19"/>
  <c r="K1937" i="19"/>
  <c r="K1938" i="19"/>
  <c r="K1939" i="19"/>
  <c r="K1940" i="19"/>
  <c r="K1941" i="19"/>
  <c r="K1942" i="19"/>
  <c r="K1943" i="19"/>
  <c r="K1944" i="19"/>
  <c r="K1945" i="19"/>
  <c r="K1946" i="19"/>
  <c r="K1947" i="19"/>
  <c r="K1948" i="19"/>
  <c r="K1949" i="19"/>
  <c r="K1950" i="19"/>
  <c r="K1951" i="19"/>
  <c r="K1952" i="19"/>
  <c r="K1953" i="19"/>
  <c r="K1954" i="19"/>
  <c r="K1955" i="19"/>
  <c r="K1956" i="19"/>
  <c r="K1957" i="19"/>
  <c r="K1958" i="19"/>
  <c r="K1959" i="19"/>
  <c r="K1960" i="19"/>
  <c r="K1961" i="19"/>
  <c r="K1962" i="19"/>
  <c r="K1963" i="19"/>
  <c r="K1964" i="19"/>
  <c r="K1965" i="19"/>
  <c r="K1966" i="19"/>
  <c r="K1967" i="19"/>
  <c r="K1968" i="19"/>
  <c r="K1969" i="19"/>
  <c r="K1970" i="19"/>
  <c r="K1971" i="19"/>
  <c r="K1972" i="19"/>
  <c r="K1973" i="19"/>
  <c r="K1974" i="19"/>
  <c r="K1975" i="19"/>
  <c r="K1976" i="19"/>
  <c r="K1977" i="19"/>
  <c r="K1978" i="19"/>
  <c r="K1979" i="19"/>
  <c r="K1980" i="19"/>
  <c r="K1981" i="19"/>
  <c r="K1982" i="19"/>
  <c r="K1983" i="19"/>
  <c r="K1984" i="19"/>
  <c r="K1985" i="19"/>
  <c r="K1986" i="19"/>
  <c r="K1987" i="19"/>
  <c r="K1988" i="19"/>
  <c r="K1989" i="19"/>
  <c r="K1990" i="19"/>
  <c r="K1991" i="19"/>
  <c r="K1992" i="19"/>
  <c r="K1993" i="19"/>
  <c r="K1994" i="19"/>
  <c r="K1995" i="19"/>
  <c r="K1996" i="19"/>
  <c r="K1997" i="19"/>
  <c r="K1998" i="19"/>
  <c r="K1999" i="19"/>
  <c r="K2000" i="19"/>
  <c r="K2001" i="19"/>
  <c r="K2002" i="19"/>
  <c r="K2003" i="19"/>
  <c r="K2004" i="19"/>
  <c r="K2005" i="19"/>
  <c r="K2006" i="19"/>
  <c r="K2007" i="19"/>
  <c r="K2008" i="19"/>
  <c r="K2009" i="19"/>
  <c r="K2010" i="19"/>
  <c r="K2011" i="19"/>
  <c r="K2012" i="19"/>
  <c r="K2013" i="19"/>
  <c r="K2014" i="19"/>
  <c r="K2015" i="19"/>
  <c r="K2016" i="19"/>
  <c r="K2017" i="19"/>
  <c r="K2018" i="19"/>
  <c r="K2019" i="19"/>
  <c r="K2020" i="19"/>
  <c r="K2021" i="19"/>
  <c r="K2022" i="19"/>
  <c r="K2023" i="19"/>
  <c r="K2024" i="19"/>
  <c r="K2025" i="19"/>
  <c r="K2026" i="19"/>
  <c r="K2027" i="19"/>
  <c r="K2028" i="19"/>
  <c r="K2029" i="19"/>
  <c r="K2030" i="19"/>
  <c r="K2031" i="19"/>
  <c r="K2032" i="19"/>
  <c r="K2033" i="19"/>
  <c r="K2034" i="19"/>
  <c r="K2035" i="19"/>
  <c r="K2036" i="19"/>
  <c r="K2037" i="19"/>
  <c r="K2038" i="19"/>
  <c r="K2039" i="19"/>
  <c r="K2040" i="19"/>
  <c r="K2041" i="19"/>
  <c r="K2042" i="19"/>
  <c r="K2043" i="19"/>
  <c r="K2044" i="19"/>
  <c r="K2045" i="19"/>
  <c r="K2046" i="19"/>
  <c r="K2047" i="19"/>
  <c r="K2048" i="19"/>
  <c r="K2049" i="19"/>
  <c r="K2050" i="19"/>
  <c r="K2051" i="19"/>
  <c r="K2052" i="19"/>
  <c r="K2053" i="19"/>
  <c r="K2054" i="19"/>
  <c r="K2055" i="19"/>
  <c r="K2056" i="19"/>
  <c r="K2057" i="19"/>
  <c r="K2058" i="19"/>
  <c r="K2059" i="19"/>
  <c r="K2060" i="19"/>
  <c r="K2061" i="19"/>
  <c r="K2062" i="19"/>
  <c r="K2063" i="19"/>
  <c r="K2064" i="19"/>
  <c r="K2065" i="19"/>
  <c r="K2066" i="19"/>
  <c r="K2067" i="19"/>
  <c r="K2068" i="19"/>
  <c r="K2069" i="19"/>
  <c r="K2070" i="19"/>
  <c r="K2071" i="19"/>
  <c r="K2072" i="19"/>
  <c r="K2073" i="19"/>
  <c r="K2074" i="19"/>
  <c r="K2075" i="19"/>
  <c r="K2076" i="19"/>
  <c r="K2077" i="19"/>
  <c r="K2078" i="19"/>
  <c r="K2079" i="19"/>
  <c r="K2080" i="19"/>
  <c r="K2081" i="19"/>
  <c r="K2082" i="19"/>
  <c r="K2083" i="19"/>
  <c r="K2084" i="19"/>
  <c r="K2085" i="19"/>
  <c r="K2086" i="19"/>
  <c r="K2087" i="19"/>
  <c r="K2088" i="19"/>
  <c r="K2089" i="19"/>
  <c r="K2090" i="19"/>
  <c r="K2091" i="19"/>
  <c r="K2092" i="19"/>
  <c r="K2093" i="19"/>
  <c r="K2094" i="19"/>
  <c r="K2095" i="19"/>
  <c r="K2096" i="19"/>
  <c r="K2097" i="19"/>
  <c r="K2098" i="19"/>
  <c r="K2099" i="19"/>
  <c r="K2100" i="19"/>
  <c r="K2101" i="19"/>
  <c r="K2102" i="19"/>
  <c r="K2103" i="19"/>
  <c r="K2104" i="19"/>
  <c r="K2105" i="19"/>
  <c r="K2106" i="19"/>
  <c r="K2107" i="19"/>
  <c r="K2108" i="19"/>
  <c r="K2109" i="19"/>
  <c r="K2110" i="19"/>
  <c r="K2111" i="19"/>
  <c r="K2112" i="19"/>
  <c r="K2113" i="19"/>
  <c r="K2114" i="19"/>
  <c r="K2115" i="19"/>
  <c r="K2116" i="19"/>
  <c r="K2117" i="19"/>
  <c r="K2118" i="19"/>
  <c r="K2119" i="19"/>
  <c r="K2120" i="19"/>
  <c r="K2121" i="19"/>
  <c r="K2122" i="19"/>
  <c r="K2123" i="19"/>
  <c r="K2124" i="19"/>
  <c r="K2125" i="19"/>
  <c r="K2126" i="19"/>
  <c r="K2127" i="19"/>
  <c r="K2128" i="19"/>
  <c r="K2129" i="19"/>
  <c r="K2130" i="19"/>
  <c r="K2131" i="19"/>
  <c r="K2132" i="19"/>
  <c r="K2133" i="19"/>
  <c r="K2134" i="19"/>
  <c r="K2135" i="19"/>
  <c r="K2136" i="19"/>
  <c r="K2137" i="19"/>
  <c r="K2138" i="19"/>
  <c r="K2139" i="19"/>
  <c r="K2140" i="19"/>
  <c r="K2141" i="19"/>
  <c r="K2142" i="19"/>
  <c r="K2143" i="19"/>
  <c r="K2144" i="19"/>
  <c r="K2145" i="19"/>
  <c r="K2146" i="19"/>
  <c r="K2147" i="19"/>
  <c r="K2148" i="19"/>
  <c r="K2149" i="19"/>
  <c r="K2150" i="19"/>
  <c r="K2151" i="19"/>
  <c r="K2152" i="19"/>
  <c r="K2153" i="19"/>
  <c r="K2154" i="19"/>
  <c r="K2155" i="19"/>
  <c r="K2156" i="19"/>
  <c r="K2157" i="19"/>
  <c r="K2158" i="19"/>
  <c r="K2159" i="19"/>
  <c r="K2160" i="19"/>
  <c r="K2161" i="19"/>
  <c r="K2162" i="19"/>
  <c r="K2163" i="19"/>
  <c r="K2164" i="19"/>
  <c r="K2165" i="19"/>
  <c r="K2166" i="19"/>
  <c r="K2167" i="19"/>
  <c r="K2168" i="19"/>
  <c r="K2169" i="19"/>
  <c r="K2170" i="19"/>
  <c r="K2171" i="19"/>
  <c r="K2172" i="19"/>
  <c r="K2173" i="19"/>
  <c r="K2174" i="19"/>
  <c r="K2175" i="19"/>
  <c r="K2176" i="19"/>
  <c r="K2177" i="19"/>
  <c r="K2178" i="19"/>
  <c r="K2179" i="19"/>
  <c r="K2180" i="19"/>
  <c r="K2181" i="19"/>
  <c r="K2182" i="19"/>
  <c r="K2183" i="19"/>
  <c r="K2184" i="19"/>
  <c r="K2185" i="19"/>
  <c r="K2186" i="19"/>
  <c r="K2187" i="19"/>
  <c r="K2188" i="19"/>
  <c r="K2189" i="19"/>
  <c r="K2190" i="19"/>
  <c r="K2191" i="19"/>
  <c r="K2192" i="19"/>
  <c r="K2193" i="19"/>
  <c r="K2194" i="19"/>
  <c r="K2195" i="19"/>
  <c r="K2196" i="19"/>
  <c r="K2197" i="19"/>
  <c r="K2198" i="19"/>
  <c r="K2199" i="19"/>
  <c r="K2200" i="19"/>
  <c r="K2201" i="19"/>
  <c r="K2202" i="19"/>
  <c r="K2203" i="19"/>
  <c r="K2204" i="19"/>
  <c r="K2205" i="19"/>
  <c r="K2206" i="19"/>
  <c r="K2207" i="19"/>
  <c r="K2208" i="19"/>
  <c r="K2209" i="19"/>
  <c r="K2210" i="19"/>
  <c r="K2211" i="19"/>
  <c r="K2212" i="19"/>
  <c r="K2213" i="19"/>
  <c r="K2214" i="19"/>
  <c r="K2215" i="19"/>
  <c r="K2216" i="19"/>
  <c r="K2217" i="19"/>
  <c r="K2218" i="19"/>
  <c r="K2219" i="19"/>
  <c r="K2220" i="19"/>
  <c r="K2221" i="19"/>
  <c r="K2222" i="19"/>
  <c r="K2223" i="19"/>
  <c r="K2224" i="19"/>
  <c r="K2225" i="19"/>
  <c r="K2226" i="19"/>
  <c r="K2227" i="19"/>
  <c r="K2228" i="19"/>
  <c r="K2229" i="19"/>
  <c r="K2230" i="19"/>
  <c r="K2231" i="19"/>
  <c r="K2232" i="19"/>
  <c r="K2233" i="19"/>
  <c r="K2234" i="19"/>
  <c r="K2235" i="19"/>
  <c r="K2236" i="19"/>
  <c r="K2237" i="19"/>
  <c r="K2238" i="19"/>
  <c r="K2239" i="19"/>
  <c r="K2240" i="19"/>
  <c r="K2241" i="19"/>
  <c r="K2242" i="19"/>
  <c r="K2243" i="19"/>
  <c r="K2244" i="19"/>
  <c r="K2245" i="19"/>
  <c r="K2246" i="19"/>
  <c r="K2247" i="19"/>
  <c r="K2248" i="19"/>
  <c r="K2249" i="19"/>
  <c r="K2250" i="19"/>
  <c r="K2251" i="19"/>
  <c r="K2252" i="19"/>
  <c r="K2253" i="19"/>
  <c r="K2254" i="19"/>
  <c r="K2255" i="19"/>
  <c r="K2256" i="19"/>
  <c r="K2257" i="19"/>
  <c r="K2258" i="19"/>
  <c r="K2259" i="19"/>
  <c r="K2260" i="19"/>
  <c r="K2261" i="19"/>
  <c r="K2262" i="19"/>
  <c r="K2263" i="19"/>
  <c r="K2264" i="19"/>
  <c r="K2265" i="19"/>
  <c r="K2266" i="19"/>
  <c r="K2267" i="19"/>
  <c r="K2268" i="19"/>
  <c r="K2269" i="19"/>
  <c r="K2270" i="19"/>
  <c r="K2271" i="19"/>
  <c r="K2272" i="19"/>
  <c r="K2273" i="19"/>
  <c r="K2274" i="19"/>
  <c r="K2275" i="19"/>
  <c r="K2276" i="19"/>
  <c r="K2277" i="19"/>
  <c r="K2278" i="19"/>
  <c r="K2279" i="19"/>
  <c r="K2280" i="19"/>
  <c r="K2281" i="19"/>
  <c r="K2282" i="19"/>
  <c r="K2283" i="19"/>
  <c r="K2284" i="19"/>
  <c r="K2285" i="19"/>
  <c r="K2286" i="19"/>
  <c r="K2287" i="19"/>
  <c r="K2288" i="19"/>
  <c r="K2289" i="19"/>
  <c r="K2290" i="19"/>
  <c r="K2291" i="19"/>
  <c r="K2292" i="19"/>
  <c r="K2293" i="19"/>
  <c r="K2294" i="19"/>
  <c r="K2295" i="19"/>
  <c r="K2296" i="19"/>
  <c r="K2297" i="19"/>
  <c r="K2298" i="19"/>
  <c r="K2299" i="19"/>
  <c r="K2300" i="19"/>
  <c r="K2301" i="19"/>
  <c r="K2302" i="19"/>
  <c r="K2303" i="19"/>
  <c r="K2304" i="19"/>
  <c r="K2305" i="19"/>
  <c r="K2306" i="19"/>
  <c r="K2307" i="19"/>
  <c r="K2308" i="19"/>
  <c r="K2309" i="19"/>
  <c r="K2310" i="19"/>
  <c r="K2311" i="19"/>
  <c r="K2312" i="19"/>
  <c r="K2313" i="19"/>
  <c r="K2314" i="19"/>
  <c r="K2315" i="19"/>
  <c r="K2316" i="19"/>
  <c r="K2317" i="19"/>
  <c r="K2318" i="19"/>
  <c r="K2319" i="19"/>
  <c r="K2320" i="19"/>
  <c r="K2321" i="19"/>
  <c r="K2322" i="19"/>
  <c r="K2323" i="19"/>
  <c r="K2324" i="19"/>
  <c r="K2325" i="19"/>
  <c r="K2326" i="19"/>
  <c r="K2327" i="19"/>
  <c r="K2328" i="19"/>
  <c r="K2329" i="19"/>
  <c r="K2330" i="19"/>
  <c r="K2331" i="19"/>
  <c r="K2332" i="19"/>
  <c r="K2333" i="19"/>
  <c r="K2334" i="19"/>
  <c r="K2335" i="19"/>
  <c r="K2336" i="19"/>
  <c r="K2337" i="19"/>
  <c r="K2338" i="19"/>
  <c r="K2339" i="19"/>
  <c r="K2340" i="19"/>
  <c r="K2341" i="19"/>
  <c r="K2342" i="19"/>
  <c r="K2343" i="19"/>
  <c r="K2344" i="19"/>
  <c r="K2345" i="19"/>
  <c r="K2346" i="19"/>
  <c r="K2347" i="19"/>
  <c r="K2348" i="19"/>
  <c r="K2349" i="19"/>
  <c r="K2350" i="19"/>
  <c r="K2351" i="19"/>
  <c r="K2352" i="19"/>
  <c r="K2353" i="19"/>
  <c r="K2354" i="19"/>
  <c r="K2355" i="19"/>
  <c r="K2356" i="19"/>
  <c r="K2357" i="19"/>
  <c r="K2358" i="19"/>
  <c r="K2359" i="19"/>
  <c r="K2360" i="19"/>
  <c r="K2361" i="19"/>
  <c r="K2362" i="19"/>
  <c r="K2363" i="19"/>
  <c r="K2364" i="19"/>
  <c r="K2365" i="19"/>
  <c r="K2366" i="19"/>
  <c r="K2367" i="19"/>
  <c r="K2368" i="19"/>
  <c r="K2369" i="19"/>
  <c r="K2370" i="19"/>
  <c r="K2371" i="19"/>
  <c r="K2372" i="19"/>
  <c r="K2373" i="19"/>
  <c r="K2374" i="19"/>
  <c r="K2375" i="19"/>
  <c r="K2376" i="19"/>
  <c r="K2377" i="19"/>
  <c r="K2378" i="19"/>
  <c r="K2379" i="19"/>
  <c r="K2380" i="19"/>
  <c r="K2381" i="19"/>
  <c r="K2382" i="19"/>
  <c r="K2383" i="19"/>
  <c r="K2384" i="19"/>
  <c r="K2385" i="19"/>
  <c r="K2386" i="19"/>
  <c r="K2387" i="19"/>
  <c r="K2388" i="19"/>
  <c r="K2389" i="19"/>
  <c r="K2390" i="19"/>
  <c r="K2391" i="19"/>
  <c r="K2392" i="19"/>
  <c r="K2393" i="19"/>
  <c r="K2394" i="19"/>
  <c r="K2395" i="19"/>
  <c r="K2396" i="19"/>
  <c r="K2397" i="19"/>
  <c r="K2398" i="19"/>
  <c r="K2399" i="19"/>
  <c r="K2400" i="19"/>
  <c r="K2401" i="19"/>
  <c r="K2402" i="19"/>
  <c r="K2403" i="19"/>
  <c r="K2404" i="19"/>
  <c r="K2405" i="19"/>
  <c r="K2406" i="19"/>
  <c r="K2407" i="19"/>
  <c r="K2408" i="19"/>
  <c r="K2409" i="19"/>
  <c r="K2410" i="19"/>
  <c r="K2411" i="19"/>
  <c r="K2412" i="19"/>
  <c r="K2413" i="19"/>
  <c r="K2414" i="19"/>
  <c r="K2415" i="19"/>
  <c r="K2416" i="19"/>
  <c r="K2417" i="19"/>
  <c r="K2418" i="19"/>
  <c r="K2419" i="19"/>
  <c r="K2420" i="19"/>
  <c r="K2421" i="19"/>
  <c r="K2422" i="19"/>
  <c r="K2423" i="19"/>
  <c r="K2424" i="19"/>
  <c r="K2425" i="19"/>
  <c r="K2426" i="19"/>
  <c r="K2427" i="19"/>
  <c r="K2428" i="19"/>
  <c r="K2429" i="19"/>
  <c r="K2430" i="19"/>
  <c r="K2431" i="19"/>
  <c r="K2432" i="19"/>
  <c r="K2433" i="19"/>
  <c r="K2434" i="19"/>
  <c r="K2435" i="19"/>
  <c r="K2436" i="19"/>
  <c r="K2437" i="19"/>
  <c r="K2438" i="19"/>
  <c r="K2439" i="19"/>
  <c r="K2440" i="19"/>
  <c r="K2441" i="19"/>
  <c r="K2442" i="19"/>
  <c r="K2443" i="19"/>
  <c r="K2444" i="19"/>
  <c r="K2445" i="19"/>
  <c r="K2446" i="19"/>
  <c r="K2447" i="19"/>
  <c r="K2448" i="19"/>
  <c r="K2449" i="19"/>
  <c r="K2450" i="19"/>
  <c r="K2451" i="19"/>
  <c r="K2452" i="19"/>
  <c r="K2453" i="19"/>
  <c r="K2454" i="19"/>
  <c r="K2455" i="19"/>
  <c r="K2456" i="19"/>
  <c r="K2457" i="19"/>
  <c r="K2458" i="19"/>
  <c r="K2459" i="19"/>
  <c r="K2460" i="19"/>
  <c r="K2461" i="19"/>
  <c r="K2462" i="19"/>
  <c r="K2463" i="19"/>
  <c r="K2464" i="19"/>
  <c r="K2465" i="19"/>
  <c r="K2466" i="19"/>
  <c r="K2467" i="19"/>
  <c r="K2468" i="19"/>
  <c r="K2469" i="19"/>
  <c r="K2470" i="19"/>
  <c r="K2471" i="19"/>
  <c r="K2472" i="19"/>
  <c r="K2473" i="19"/>
  <c r="K2474" i="19"/>
  <c r="K2475" i="19"/>
  <c r="K2476" i="19"/>
  <c r="K2477" i="19"/>
  <c r="K2478" i="19"/>
  <c r="K2479" i="19"/>
  <c r="K2480" i="19"/>
  <c r="K2481" i="19"/>
  <c r="K2482" i="19"/>
  <c r="K2483" i="19"/>
  <c r="K2484" i="19"/>
  <c r="K2485" i="19"/>
  <c r="K2486" i="19"/>
  <c r="K2487" i="19"/>
  <c r="K2488" i="19"/>
  <c r="K2489" i="19"/>
  <c r="K2490" i="19"/>
  <c r="K2491" i="19"/>
  <c r="K2492" i="19"/>
  <c r="K2493" i="19"/>
  <c r="K2494" i="19"/>
  <c r="K2495" i="19"/>
  <c r="K2496" i="19"/>
  <c r="K2497" i="19"/>
  <c r="K2498" i="19"/>
  <c r="K2499" i="19"/>
  <c r="K2500" i="19"/>
  <c r="K2501" i="19"/>
  <c r="K2502" i="19"/>
  <c r="K2503" i="19"/>
  <c r="K2504" i="19"/>
  <c r="K2505" i="19"/>
  <c r="K2506" i="19"/>
  <c r="K2507" i="19"/>
  <c r="K2508" i="19"/>
  <c r="K2509" i="19"/>
  <c r="K2510" i="19"/>
  <c r="K2511" i="19"/>
  <c r="K2512" i="19"/>
  <c r="K2513" i="19"/>
  <c r="K2514" i="19"/>
  <c r="K2515" i="19"/>
  <c r="K2516" i="19"/>
  <c r="K2517" i="19"/>
  <c r="K2518" i="19"/>
  <c r="K2519" i="19"/>
  <c r="K2520" i="19"/>
  <c r="K2521" i="19"/>
  <c r="K2522" i="19"/>
  <c r="K2523" i="19"/>
  <c r="U126" i="19"/>
  <c r="R126" i="19"/>
  <c r="U125" i="19"/>
  <c r="R125" i="19"/>
  <c r="U124" i="19"/>
  <c r="R124" i="19"/>
  <c r="U123" i="19"/>
  <c r="R123" i="19"/>
  <c r="U122" i="19"/>
  <c r="R122" i="19"/>
  <c r="U121" i="19"/>
  <c r="R121" i="19"/>
  <c r="U120" i="19"/>
  <c r="R120" i="19"/>
  <c r="U119" i="19"/>
  <c r="R119" i="19"/>
  <c r="U118" i="19"/>
  <c r="R118" i="19"/>
  <c r="U117" i="19"/>
  <c r="R117" i="19"/>
  <c r="U116" i="19"/>
  <c r="R116" i="19"/>
  <c r="U115" i="19"/>
  <c r="R115" i="19"/>
  <c r="U114" i="19"/>
  <c r="R114" i="19"/>
  <c r="U113" i="19"/>
  <c r="R113" i="19"/>
  <c r="U112" i="19"/>
  <c r="R112" i="19"/>
  <c r="U111" i="19"/>
  <c r="R111" i="19"/>
  <c r="U110" i="19"/>
  <c r="R110" i="19"/>
  <c r="U109" i="19"/>
  <c r="R109" i="19"/>
  <c r="U108" i="19"/>
  <c r="R108" i="19"/>
  <c r="U107" i="19"/>
  <c r="R107" i="19"/>
  <c r="U106" i="19"/>
  <c r="R106" i="19"/>
  <c r="U105" i="19"/>
  <c r="R105" i="19"/>
  <c r="U104" i="19"/>
  <c r="R104" i="19"/>
  <c r="U103" i="19"/>
  <c r="R103" i="19"/>
  <c r="U102" i="19"/>
  <c r="R102" i="19"/>
  <c r="U101" i="19"/>
  <c r="R101" i="19"/>
  <c r="U100" i="19"/>
  <c r="R100" i="19"/>
  <c r="U99" i="19"/>
  <c r="R99" i="19"/>
  <c r="U98" i="19"/>
  <c r="R98" i="19"/>
  <c r="U97" i="19"/>
  <c r="R97" i="19"/>
  <c r="U96" i="19"/>
  <c r="R96" i="19"/>
  <c r="U95" i="19"/>
  <c r="R95" i="19"/>
  <c r="U94" i="19"/>
  <c r="R94" i="19"/>
  <c r="U93" i="19"/>
  <c r="R93" i="19"/>
  <c r="U92" i="19"/>
  <c r="R92" i="19"/>
  <c r="U91" i="19"/>
  <c r="R91" i="19"/>
  <c r="U90" i="19"/>
  <c r="R90" i="19"/>
  <c r="U89" i="19"/>
  <c r="R89" i="19"/>
  <c r="U88" i="19"/>
  <c r="R88" i="19"/>
  <c r="U87" i="19"/>
  <c r="R87" i="19"/>
  <c r="U86" i="19"/>
  <c r="R86" i="19"/>
  <c r="U85" i="19"/>
  <c r="R85" i="19"/>
  <c r="U84" i="19"/>
  <c r="R84" i="19"/>
  <c r="U83" i="19"/>
  <c r="R83" i="19"/>
  <c r="U82" i="19"/>
  <c r="R82" i="19"/>
  <c r="U81" i="19"/>
  <c r="R81" i="19"/>
  <c r="U80" i="19"/>
  <c r="R80" i="19"/>
  <c r="U79" i="19"/>
  <c r="R79" i="19"/>
  <c r="U78" i="19"/>
  <c r="R78" i="19"/>
  <c r="U77" i="19"/>
  <c r="R77" i="19"/>
  <c r="U76" i="19"/>
  <c r="R76" i="19"/>
  <c r="U75" i="19"/>
  <c r="R75" i="19"/>
  <c r="U74" i="19"/>
  <c r="R74" i="19"/>
  <c r="U73" i="19"/>
  <c r="R73" i="19"/>
  <c r="U72" i="19"/>
  <c r="R72" i="19"/>
  <c r="U71" i="19"/>
  <c r="R71" i="19"/>
  <c r="U70" i="19"/>
  <c r="R70" i="19"/>
  <c r="U69" i="19"/>
  <c r="R69" i="19"/>
  <c r="U68" i="19"/>
  <c r="R68" i="19"/>
  <c r="U67" i="19"/>
  <c r="R67" i="19"/>
  <c r="U66" i="19"/>
  <c r="R66" i="19"/>
  <c r="U65" i="19"/>
  <c r="R65" i="19"/>
  <c r="U64" i="19"/>
  <c r="R64" i="19"/>
  <c r="U63" i="19"/>
  <c r="R63" i="19"/>
  <c r="U62" i="19"/>
  <c r="R62" i="19"/>
  <c r="U61" i="19"/>
  <c r="R61" i="19"/>
  <c r="U60" i="19"/>
  <c r="R60" i="19"/>
  <c r="U59" i="19"/>
  <c r="R59" i="19"/>
  <c r="U58" i="19"/>
  <c r="R58" i="19"/>
  <c r="U57" i="19"/>
  <c r="R57" i="19"/>
  <c r="U56" i="19"/>
  <c r="R56" i="19"/>
  <c r="U55" i="19"/>
  <c r="R55" i="19"/>
  <c r="U54" i="19"/>
  <c r="R54" i="19"/>
  <c r="U53" i="19"/>
  <c r="R53" i="19"/>
  <c r="U52" i="19"/>
  <c r="R52" i="19"/>
  <c r="U51" i="19"/>
  <c r="R51" i="19"/>
  <c r="U50" i="19"/>
  <c r="R50" i="19"/>
  <c r="U49" i="19"/>
  <c r="R49" i="19"/>
  <c r="U48" i="19"/>
  <c r="R48" i="19"/>
  <c r="U47" i="19"/>
  <c r="R47" i="19"/>
  <c r="U46" i="19"/>
  <c r="R46" i="19"/>
  <c r="U45" i="19"/>
  <c r="R45" i="19"/>
  <c r="U44" i="19"/>
  <c r="R44" i="19"/>
  <c r="U43" i="19"/>
  <c r="R43" i="19"/>
  <c r="U42" i="19"/>
  <c r="R42" i="19"/>
  <c r="U41" i="19"/>
  <c r="R41" i="19"/>
  <c r="U40" i="19"/>
  <c r="R40" i="19"/>
  <c r="U39" i="19"/>
  <c r="R39" i="19"/>
  <c r="U38" i="19"/>
  <c r="R38" i="19"/>
  <c r="U37" i="19"/>
  <c r="R37" i="19"/>
  <c r="U36" i="19"/>
  <c r="R36" i="19"/>
  <c r="U35" i="19"/>
  <c r="R35" i="19"/>
  <c r="U34" i="19"/>
  <c r="R34" i="19"/>
  <c r="U33" i="19"/>
  <c r="R33" i="19"/>
  <c r="U32" i="19"/>
  <c r="R32" i="19"/>
  <c r="U31" i="19"/>
  <c r="R31" i="19"/>
  <c r="U30" i="19"/>
  <c r="R30" i="19"/>
  <c r="U29" i="19"/>
  <c r="R29" i="19"/>
  <c r="U28" i="19"/>
  <c r="R28" i="19"/>
  <c r="U27" i="19"/>
  <c r="R27" i="19"/>
  <c r="U26" i="19"/>
  <c r="R26" i="19"/>
  <c r="U25" i="19"/>
  <c r="R25" i="19"/>
  <c r="U24" i="19"/>
  <c r="R24" i="19"/>
  <c r="U23" i="19"/>
  <c r="R23" i="19"/>
  <c r="U22" i="19"/>
  <c r="R22" i="19"/>
  <c r="U21" i="19"/>
  <c r="R21" i="19"/>
  <c r="U20" i="19"/>
  <c r="R20" i="19"/>
  <c r="U19" i="19"/>
  <c r="R19" i="19"/>
  <c r="U18" i="19"/>
  <c r="R18" i="19"/>
  <c r="U17" i="19"/>
  <c r="R17" i="19"/>
  <c r="U16" i="19"/>
  <c r="R16" i="19"/>
  <c r="U15" i="19"/>
  <c r="R15" i="19"/>
  <c r="U14" i="19"/>
  <c r="R14" i="19"/>
  <c r="U13" i="19"/>
  <c r="R13" i="19"/>
  <c r="U12" i="19"/>
  <c r="R12" i="19"/>
  <c r="U11" i="19"/>
  <c r="R11" i="19"/>
  <c r="U10" i="19"/>
  <c r="R10" i="19"/>
  <c r="U9" i="19"/>
  <c r="R9" i="19"/>
  <c r="U8" i="19"/>
  <c r="R8" i="19"/>
  <c r="U7" i="19"/>
  <c r="R7" i="19"/>
  <c r="N265" i="19"/>
  <c r="N264" i="19"/>
  <c r="N263" i="19"/>
  <c r="N262" i="19"/>
  <c r="N261" i="19"/>
  <c r="N260" i="19"/>
  <c r="N259" i="19"/>
  <c r="K259" i="19"/>
  <c r="N258" i="19"/>
  <c r="K258" i="19"/>
  <c r="N257" i="19"/>
  <c r="K257" i="19"/>
  <c r="N256" i="19"/>
  <c r="K256" i="19"/>
  <c r="N255" i="19"/>
  <c r="K255" i="19"/>
  <c r="N254" i="19"/>
  <c r="K254" i="19"/>
  <c r="N253" i="19"/>
  <c r="K253" i="19"/>
  <c r="N252" i="19"/>
  <c r="K252" i="19"/>
  <c r="N251" i="19"/>
  <c r="K251" i="19"/>
  <c r="N250" i="19"/>
  <c r="K250" i="19"/>
  <c r="N249" i="19"/>
  <c r="K249" i="19"/>
  <c r="N248" i="19"/>
  <c r="K248" i="19"/>
  <c r="N247" i="19"/>
  <c r="K247" i="19"/>
  <c r="N246" i="19"/>
  <c r="K246" i="19"/>
  <c r="N245" i="19"/>
  <c r="K245" i="19"/>
  <c r="N244" i="19"/>
  <c r="K244" i="19"/>
  <c r="N243" i="19"/>
  <c r="K243" i="19"/>
  <c r="N242" i="19"/>
  <c r="K242" i="19"/>
  <c r="N241" i="19"/>
  <c r="K241" i="19"/>
  <c r="N240" i="19"/>
  <c r="K240" i="19"/>
  <c r="N239" i="19"/>
  <c r="K239" i="19"/>
  <c r="N238" i="19"/>
  <c r="K238" i="19"/>
  <c r="N237" i="19"/>
  <c r="K237" i="19"/>
  <c r="N236" i="19"/>
  <c r="K236" i="19"/>
  <c r="N235" i="19"/>
  <c r="K235" i="19"/>
  <c r="N234" i="19"/>
  <c r="K234" i="19"/>
  <c r="N233" i="19"/>
  <c r="K233" i="19"/>
  <c r="N232" i="19"/>
  <c r="K232" i="19"/>
  <c r="N231" i="19"/>
  <c r="K231" i="19"/>
  <c r="N230" i="19"/>
  <c r="K230" i="19"/>
  <c r="N229" i="19"/>
  <c r="K229" i="19"/>
  <c r="N228" i="19"/>
  <c r="K228" i="19"/>
  <c r="N227" i="19"/>
  <c r="K227" i="19"/>
  <c r="N226" i="19"/>
  <c r="K226" i="19"/>
  <c r="N225" i="19"/>
  <c r="K225" i="19"/>
  <c r="N224" i="19"/>
  <c r="K224" i="19"/>
  <c r="N223" i="19"/>
  <c r="K223" i="19"/>
  <c r="N222" i="19"/>
  <c r="K222" i="19"/>
  <c r="N221" i="19"/>
  <c r="K221" i="19"/>
  <c r="N220" i="19"/>
  <c r="K220" i="19"/>
  <c r="N219" i="19"/>
  <c r="K219" i="19"/>
  <c r="N218" i="19"/>
  <c r="K218" i="19"/>
  <c r="N217" i="19"/>
  <c r="K217" i="19"/>
  <c r="N216" i="19"/>
  <c r="K216" i="19"/>
  <c r="N215" i="19"/>
  <c r="K215" i="19"/>
  <c r="N214" i="19"/>
  <c r="K214" i="19"/>
  <c r="N213" i="19"/>
  <c r="K213" i="19"/>
  <c r="N212" i="19"/>
  <c r="K212" i="19"/>
  <c r="N211" i="19"/>
  <c r="K211" i="19"/>
  <c r="N210" i="19"/>
  <c r="K210" i="19"/>
  <c r="N209" i="19"/>
  <c r="K209" i="19"/>
  <c r="N208" i="19"/>
  <c r="K208" i="19"/>
  <c r="N207" i="19"/>
  <c r="K207" i="19"/>
  <c r="N206" i="19"/>
  <c r="K206" i="19"/>
  <c r="N205" i="19"/>
  <c r="K205" i="19"/>
  <c r="N204" i="19"/>
  <c r="K204" i="19"/>
  <c r="N203" i="19"/>
  <c r="K203" i="19"/>
  <c r="N202" i="19"/>
  <c r="K202" i="19"/>
  <c r="N201" i="19"/>
  <c r="K201" i="19"/>
  <c r="N200" i="19"/>
  <c r="K200" i="19"/>
  <c r="N199" i="19"/>
  <c r="K199" i="19"/>
  <c r="N198" i="19"/>
  <c r="K198" i="19"/>
  <c r="N197" i="19"/>
  <c r="K197" i="19"/>
  <c r="N196" i="19"/>
  <c r="K196" i="19"/>
  <c r="N195" i="19"/>
  <c r="K195" i="19"/>
  <c r="N194" i="19"/>
  <c r="K194" i="19"/>
  <c r="N193" i="19"/>
  <c r="K193" i="19"/>
  <c r="N192" i="19"/>
  <c r="K192" i="19"/>
  <c r="N191" i="19"/>
  <c r="K191" i="19"/>
  <c r="N190" i="19"/>
  <c r="K190" i="19"/>
  <c r="N189" i="19"/>
  <c r="K189" i="19"/>
  <c r="N188" i="19"/>
  <c r="K188" i="19"/>
  <c r="N187" i="19"/>
  <c r="K187" i="19"/>
  <c r="N186" i="19"/>
  <c r="K186" i="19"/>
  <c r="N185" i="19"/>
  <c r="K185" i="19"/>
  <c r="N184" i="19"/>
  <c r="K184" i="19"/>
  <c r="N183" i="19"/>
  <c r="K183" i="19"/>
  <c r="N182" i="19"/>
  <c r="K182" i="19"/>
  <c r="N181" i="19"/>
  <c r="K181" i="19"/>
  <c r="N180" i="19"/>
  <c r="K180" i="19"/>
  <c r="N179" i="19"/>
  <c r="K179" i="19"/>
  <c r="N178" i="19"/>
  <c r="K178" i="19"/>
  <c r="N177" i="19"/>
  <c r="K177" i="19"/>
  <c r="N176" i="19"/>
  <c r="K176" i="19"/>
  <c r="N175" i="19"/>
  <c r="K175" i="19"/>
  <c r="N174" i="19"/>
  <c r="K174" i="19"/>
  <c r="N173" i="19"/>
  <c r="K173" i="19"/>
  <c r="N172" i="19"/>
  <c r="K172" i="19"/>
  <c r="N171" i="19"/>
  <c r="K171" i="19"/>
  <c r="N170" i="19"/>
  <c r="K170" i="19"/>
  <c r="N169" i="19"/>
  <c r="K169" i="19"/>
  <c r="N168" i="19"/>
  <c r="K168" i="19"/>
  <c r="N167" i="19"/>
  <c r="K167" i="19"/>
  <c r="N166" i="19"/>
  <c r="K166" i="19"/>
  <c r="N165" i="19"/>
  <c r="K165" i="19"/>
  <c r="N164" i="19"/>
  <c r="K164" i="19"/>
  <c r="N163" i="19"/>
  <c r="K163" i="19"/>
  <c r="N162" i="19"/>
  <c r="K162" i="19"/>
  <c r="N161" i="19"/>
  <c r="K161" i="19"/>
  <c r="N160" i="19"/>
  <c r="K160" i="19"/>
  <c r="N159" i="19"/>
  <c r="K159" i="19"/>
  <c r="N158" i="19"/>
  <c r="K158" i="19"/>
  <c r="N157" i="19"/>
  <c r="K157" i="19"/>
  <c r="N156" i="19"/>
  <c r="K156" i="19"/>
  <c r="N155" i="19"/>
  <c r="K155" i="19"/>
  <c r="N154" i="19"/>
  <c r="K154" i="19"/>
  <c r="N153" i="19"/>
  <c r="K153" i="19"/>
  <c r="N152" i="19"/>
  <c r="K152" i="19"/>
  <c r="N151" i="19"/>
  <c r="K151" i="19"/>
  <c r="N150" i="19"/>
  <c r="K150" i="19"/>
  <c r="N149" i="19"/>
  <c r="K149" i="19"/>
  <c r="N148" i="19"/>
  <c r="K148" i="19"/>
  <c r="N147" i="19"/>
  <c r="K147" i="19"/>
  <c r="N146" i="19"/>
  <c r="K146" i="19"/>
  <c r="N145" i="19"/>
  <c r="K145" i="19"/>
  <c r="N144" i="19"/>
  <c r="K144" i="19"/>
  <c r="N143" i="19"/>
  <c r="K143" i="19"/>
  <c r="N142" i="19"/>
  <c r="K142" i="19"/>
  <c r="N141" i="19"/>
  <c r="K141" i="19"/>
  <c r="N140" i="19"/>
  <c r="K140" i="19"/>
  <c r="N139" i="19"/>
  <c r="K139" i="19"/>
  <c r="N138" i="19"/>
  <c r="K138" i="19"/>
  <c r="N137" i="19"/>
  <c r="K137" i="19"/>
  <c r="N136" i="19"/>
  <c r="K136" i="19"/>
  <c r="N135" i="19"/>
  <c r="K135" i="19"/>
  <c r="N134" i="19"/>
  <c r="K134" i="19"/>
  <c r="N133" i="19"/>
  <c r="K133" i="19"/>
  <c r="N132" i="19"/>
  <c r="K132" i="19"/>
  <c r="N131" i="19"/>
  <c r="K131" i="19"/>
  <c r="N130" i="19"/>
  <c r="K130" i="19"/>
  <c r="N129" i="19"/>
  <c r="K129" i="19"/>
  <c r="N128" i="19"/>
  <c r="K128" i="19"/>
  <c r="N127" i="19"/>
  <c r="K127" i="19"/>
  <c r="N126" i="19"/>
  <c r="K126" i="19"/>
  <c r="N125" i="19"/>
  <c r="K125" i="19"/>
  <c r="N124" i="19"/>
  <c r="K124" i="19"/>
  <c r="N123" i="19"/>
  <c r="K123" i="19"/>
  <c r="N122" i="19"/>
  <c r="K122" i="19"/>
  <c r="N121" i="19"/>
  <c r="K121" i="19"/>
  <c r="N120" i="19"/>
  <c r="K120" i="19"/>
  <c r="N119" i="19"/>
  <c r="K119" i="19"/>
  <c r="N118" i="19"/>
  <c r="K118" i="19"/>
  <c r="N117" i="19"/>
  <c r="K117" i="19"/>
  <c r="N116" i="19"/>
  <c r="K116" i="19"/>
  <c r="N115" i="19"/>
  <c r="K115" i="19"/>
  <c r="N114" i="19"/>
  <c r="K114" i="19"/>
  <c r="N113" i="19"/>
  <c r="K113" i="19"/>
  <c r="N112" i="19"/>
  <c r="K112" i="19"/>
  <c r="N111" i="19"/>
  <c r="K111" i="19"/>
  <c r="N110" i="19"/>
  <c r="K110" i="19"/>
  <c r="N109" i="19"/>
  <c r="K109" i="19"/>
  <c r="N108" i="19"/>
  <c r="K108" i="19"/>
  <c r="N107" i="19"/>
  <c r="K107" i="19"/>
  <c r="N106" i="19"/>
  <c r="K106" i="19"/>
  <c r="N105" i="19"/>
  <c r="K105" i="19"/>
  <c r="N104" i="19"/>
  <c r="K104" i="19"/>
  <c r="N103" i="19"/>
  <c r="K103" i="19"/>
  <c r="N102" i="19"/>
  <c r="K102" i="19"/>
  <c r="N101" i="19"/>
  <c r="K101" i="19"/>
  <c r="N100" i="19"/>
  <c r="K100" i="19"/>
  <c r="N99" i="19"/>
  <c r="K99" i="19"/>
  <c r="N98" i="19"/>
  <c r="K98" i="19"/>
  <c r="N97" i="19"/>
  <c r="K97" i="19"/>
  <c r="N96" i="19"/>
  <c r="K96" i="19"/>
  <c r="N95" i="19"/>
  <c r="K95" i="19"/>
  <c r="N94" i="19"/>
  <c r="K94" i="19"/>
  <c r="N93" i="19"/>
  <c r="K93" i="19"/>
  <c r="N92" i="19"/>
  <c r="K92" i="19"/>
  <c r="N91" i="19"/>
  <c r="K91" i="19"/>
  <c r="N90" i="19"/>
  <c r="K90" i="19"/>
  <c r="N89" i="19"/>
  <c r="K89" i="19"/>
  <c r="N88" i="19"/>
  <c r="K88" i="19"/>
  <c r="N87" i="19"/>
  <c r="K87" i="19"/>
  <c r="N86" i="19"/>
  <c r="K86" i="19"/>
  <c r="N85" i="19"/>
  <c r="K85" i="19"/>
  <c r="N84" i="19"/>
  <c r="K84" i="19"/>
  <c r="N83" i="19"/>
  <c r="K83" i="19"/>
  <c r="N82" i="19"/>
  <c r="K82" i="19"/>
  <c r="N81" i="19"/>
  <c r="K81" i="19"/>
  <c r="N80" i="19"/>
  <c r="K80" i="19"/>
  <c r="N79" i="19"/>
  <c r="K79" i="19"/>
  <c r="N78" i="19"/>
  <c r="K78" i="19"/>
  <c r="N77" i="19"/>
  <c r="K77" i="19"/>
  <c r="N76" i="19"/>
  <c r="K76" i="19"/>
  <c r="N75" i="19"/>
  <c r="K75" i="19"/>
  <c r="N74" i="19"/>
  <c r="K74" i="19"/>
  <c r="N73" i="19"/>
  <c r="K73" i="19"/>
  <c r="N72" i="19"/>
  <c r="K72" i="19"/>
  <c r="N71" i="19"/>
  <c r="K71" i="19"/>
  <c r="N70" i="19"/>
  <c r="K70" i="19"/>
  <c r="N69" i="19"/>
  <c r="K69" i="19"/>
  <c r="N68" i="19"/>
  <c r="K68" i="19"/>
  <c r="N67" i="19"/>
  <c r="K67" i="19"/>
  <c r="N66" i="19"/>
  <c r="K66" i="19"/>
  <c r="N65" i="19"/>
  <c r="K65" i="19"/>
  <c r="N64" i="19"/>
  <c r="K64" i="19"/>
  <c r="N63" i="19"/>
  <c r="K63" i="19"/>
  <c r="N62" i="19"/>
  <c r="K62" i="19"/>
  <c r="N61" i="19"/>
  <c r="K61" i="19"/>
  <c r="N60" i="19"/>
  <c r="K60" i="19"/>
  <c r="N59" i="19"/>
  <c r="K59" i="19"/>
  <c r="N58" i="19"/>
  <c r="K58" i="19"/>
  <c r="N57" i="19"/>
  <c r="K57" i="19"/>
  <c r="N56" i="19"/>
  <c r="K56" i="19"/>
  <c r="N55" i="19"/>
  <c r="K55" i="19"/>
  <c r="N54" i="19"/>
  <c r="K54" i="19"/>
  <c r="N53" i="19"/>
  <c r="K53" i="19"/>
  <c r="N52" i="19"/>
  <c r="K52" i="19"/>
  <c r="N51" i="19"/>
  <c r="K51" i="19"/>
  <c r="N50" i="19"/>
  <c r="K50" i="19"/>
  <c r="N49" i="19"/>
  <c r="K49" i="19"/>
  <c r="N48" i="19"/>
  <c r="K48" i="19"/>
  <c r="N47" i="19"/>
  <c r="K47" i="19"/>
  <c r="N46" i="19"/>
  <c r="K46" i="19"/>
  <c r="N45" i="19"/>
  <c r="K45" i="19"/>
  <c r="N44" i="19"/>
  <c r="K44" i="19"/>
  <c r="N43" i="19"/>
  <c r="K43" i="19"/>
  <c r="N42" i="19"/>
  <c r="K42" i="19"/>
  <c r="N41" i="19"/>
  <c r="K41" i="19"/>
  <c r="N40" i="19"/>
  <c r="K40" i="19"/>
  <c r="N39" i="19"/>
  <c r="K39" i="19"/>
  <c r="N38" i="19"/>
  <c r="K38" i="19"/>
  <c r="N37" i="19"/>
  <c r="K37" i="19"/>
  <c r="N36" i="19"/>
  <c r="K36" i="19"/>
  <c r="N35" i="19"/>
  <c r="K35" i="19"/>
  <c r="N34" i="19"/>
  <c r="K34" i="19"/>
  <c r="N33" i="19"/>
  <c r="K33" i="19"/>
  <c r="N32" i="19"/>
  <c r="K32" i="19"/>
  <c r="N31" i="19"/>
  <c r="K31" i="19"/>
  <c r="N30" i="19"/>
  <c r="K30" i="19"/>
  <c r="N29" i="19"/>
  <c r="K29" i="19"/>
  <c r="N28" i="19"/>
  <c r="K28" i="19"/>
  <c r="N27" i="19"/>
  <c r="K27" i="19"/>
  <c r="N26" i="19"/>
  <c r="K26" i="19"/>
  <c r="N25" i="19"/>
  <c r="K25" i="19"/>
  <c r="N24" i="19"/>
  <c r="K24" i="19"/>
  <c r="N23" i="19"/>
  <c r="K23" i="19"/>
  <c r="N22" i="19"/>
  <c r="K22" i="19"/>
  <c r="N21" i="19"/>
  <c r="K21" i="19"/>
  <c r="N20" i="19"/>
  <c r="K20" i="19"/>
  <c r="N19" i="19"/>
  <c r="K19" i="19"/>
  <c r="N18" i="19"/>
  <c r="K18" i="19"/>
  <c r="N17" i="19"/>
  <c r="K17" i="19"/>
  <c r="N16" i="19"/>
  <c r="K16" i="19"/>
  <c r="N15" i="19"/>
  <c r="K15" i="19"/>
  <c r="N14" i="19"/>
  <c r="K14" i="19"/>
  <c r="N13" i="19"/>
  <c r="K13" i="19"/>
  <c r="N12" i="19"/>
  <c r="K12" i="19"/>
  <c r="N11" i="19"/>
  <c r="K11" i="19"/>
  <c r="N10" i="19"/>
  <c r="K10" i="19"/>
  <c r="N9" i="19"/>
  <c r="K9" i="19"/>
  <c r="N8" i="19"/>
  <c r="K8" i="19"/>
  <c r="N7" i="19"/>
  <c r="K7"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G184" i="19"/>
  <c r="G185" i="19"/>
  <c r="G186" i="19"/>
  <c r="G187" i="19"/>
  <c r="G188" i="19"/>
  <c r="G189" i="19"/>
  <c r="G190" i="19"/>
  <c r="G191" i="19"/>
  <c r="G192" i="19"/>
  <c r="G193"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4" i="19"/>
  <c r="G225" i="19"/>
  <c r="G226" i="19"/>
  <c r="G227" i="19"/>
  <c r="G228" i="19"/>
  <c r="G229" i="19"/>
  <c r="G230" i="19"/>
  <c r="G231" i="19"/>
  <c r="G232" i="19"/>
  <c r="G233" i="19"/>
  <c r="G234" i="19"/>
  <c r="G235" i="19"/>
  <c r="G236"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O127" i="35"/>
  <c r="L127" i="35"/>
  <c r="I127" i="35"/>
  <c r="F127" i="35"/>
  <c r="O126" i="35"/>
  <c r="L126" i="35"/>
  <c r="I126" i="35"/>
  <c r="F126" i="35"/>
  <c r="O125" i="35"/>
  <c r="L125" i="35"/>
  <c r="I125" i="35"/>
  <c r="F125" i="35"/>
  <c r="O124" i="35"/>
  <c r="L124" i="35"/>
  <c r="I124" i="35"/>
  <c r="F124" i="35"/>
  <c r="O123" i="35"/>
  <c r="L123" i="35"/>
  <c r="I123" i="35"/>
  <c r="F123" i="35"/>
  <c r="O122" i="35"/>
  <c r="L122" i="35"/>
  <c r="I122" i="35"/>
  <c r="F122" i="35"/>
  <c r="O121" i="35"/>
  <c r="L121" i="35"/>
  <c r="I121" i="35"/>
  <c r="F121" i="35"/>
  <c r="O120" i="35"/>
  <c r="L120" i="35"/>
  <c r="I120" i="35"/>
  <c r="F120" i="35"/>
  <c r="O119" i="35"/>
  <c r="L119" i="35"/>
  <c r="I119" i="35"/>
  <c r="F119" i="35"/>
  <c r="O118" i="35"/>
  <c r="L118" i="35"/>
  <c r="I118" i="35"/>
  <c r="F118" i="35"/>
  <c r="O117" i="35"/>
  <c r="L117" i="35"/>
  <c r="I117" i="35"/>
  <c r="F117" i="35"/>
  <c r="O116" i="35"/>
  <c r="L116" i="35"/>
  <c r="I116" i="35"/>
  <c r="F116" i="35"/>
  <c r="O115" i="35"/>
  <c r="L115" i="35"/>
  <c r="I115" i="35"/>
  <c r="F115" i="35"/>
  <c r="O114" i="35"/>
  <c r="L114" i="35"/>
  <c r="I114" i="35"/>
  <c r="F114" i="35"/>
  <c r="O113" i="35"/>
  <c r="L113" i="35"/>
  <c r="I113" i="35"/>
  <c r="F113" i="35"/>
  <c r="O112" i="35"/>
  <c r="L112" i="35"/>
  <c r="I112" i="35"/>
  <c r="F112" i="35"/>
  <c r="O111" i="35"/>
  <c r="L111" i="35"/>
  <c r="I111" i="35"/>
  <c r="F111" i="35"/>
  <c r="O110" i="35"/>
  <c r="L110" i="35"/>
  <c r="I110" i="35"/>
  <c r="F110" i="35"/>
  <c r="O109" i="35"/>
  <c r="L109" i="35"/>
  <c r="I109" i="35"/>
  <c r="F109" i="35"/>
  <c r="O108" i="35"/>
  <c r="L108" i="35"/>
  <c r="I108" i="35"/>
  <c r="F108" i="35"/>
  <c r="O107" i="35"/>
  <c r="L107" i="35"/>
  <c r="I107" i="35"/>
  <c r="F107" i="35"/>
  <c r="O106" i="35"/>
  <c r="L106" i="35"/>
  <c r="I106" i="35"/>
  <c r="F106" i="35"/>
  <c r="O105" i="35"/>
  <c r="L105" i="35"/>
  <c r="I105" i="35"/>
  <c r="F105" i="35"/>
  <c r="O104" i="35"/>
  <c r="L104" i="35"/>
  <c r="I104" i="35"/>
  <c r="F104" i="35"/>
  <c r="O103" i="35"/>
  <c r="L103" i="35"/>
  <c r="I103" i="35"/>
  <c r="F103" i="35"/>
  <c r="O102" i="35"/>
  <c r="L102" i="35"/>
  <c r="I102" i="35"/>
  <c r="F102" i="35"/>
  <c r="O101" i="35"/>
  <c r="L101" i="35"/>
  <c r="I101" i="35"/>
  <c r="F101" i="35"/>
  <c r="O100" i="35"/>
  <c r="L100" i="35"/>
  <c r="I100" i="35"/>
  <c r="F100" i="35"/>
  <c r="O99" i="35"/>
  <c r="L99" i="35"/>
  <c r="I99" i="35"/>
  <c r="F99" i="35"/>
  <c r="O98" i="35"/>
  <c r="L98" i="35"/>
  <c r="I98" i="35"/>
  <c r="F98" i="35"/>
  <c r="O97" i="35"/>
  <c r="L97" i="35"/>
  <c r="I97" i="35"/>
  <c r="F97" i="35"/>
  <c r="O96" i="35"/>
  <c r="L96" i="35"/>
  <c r="I96" i="35"/>
  <c r="F96" i="35"/>
  <c r="O95" i="35"/>
  <c r="L95" i="35"/>
  <c r="I95" i="35"/>
  <c r="F95" i="35"/>
  <c r="C95" i="35"/>
  <c r="O94" i="35"/>
  <c r="L94" i="35"/>
  <c r="I94" i="35"/>
  <c r="F94" i="35"/>
  <c r="C94" i="35"/>
  <c r="O93" i="35"/>
  <c r="L93" i="35"/>
  <c r="I93" i="35"/>
  <c r="F93" i="35"/>
  <c r="C93" i="35"/>
  <c r="O92" i="35"/>
  <c r="L92" i="35"/>
  <c r="I92" i="35"/>
  <c r="F92" i="35"/>
  <c r="C92" i="35"/>
  <c r="O91" i="35"/>
  <c r="L91" i="35"/>
  <c r="I91" i="35"/>
  <c r="F91" i="35"/>
  <c r="C91" i="35"/>
  <c r="O90" i="35"/>
  <c r="L90" i="35"/>
  <c r="I90" i="35"/>
  <c r="F90" i="35"/>
  <c r="C90" i="35"/>
  <c r="O89" i="35"/>
  <c r="L89" i="35"/>
  <c r="I89" i="35"/>
  <c r="F89" i="35"/>
  <c r="C89" i="35"/>
  <c r="O88" i="35"/>
  <c r="L88" i="35"/>
  <c r="I88" i="35"/>
  <c r="F88" i="35"/>
  <c r="C88" i="35"/>
  <c r="O87" i="35"/>
  <c r="L87" i="35"/>
  <c r="I87" i="35"/>
  <c r="F87" i="35"/>
  <c r="C87" i="35"/>
  <c r="O86" i="35"/>
  <c r="L86" i="35"/>
  <c r="I86" i="35"/>
  <c r="F86" i="35"/>
  <c r="C86" i="35"/>
  <c r="O85" i="35"/>
  <c r="L85" i="35"/>
  <c r="I85" i="35"/>
  <c r="F85" i="35"/>
  <c r="C85" i="35"/>
  <c r="O84" i="35"/>
  <c r="L84" i="35"/>
  <c r="I84" i="35"/>
  <c r="F84" i="35"/>
  <c r="C84" i="35"/>
  <c r="O83" i="35"/>
  <c r="L83" i="35"/>
  <c r="I83" i="35"/>
  <c r="F83" i="35"/>
  <c r="C83" i="35"/>
  <c r="O82" i="35"/>
  <c r="L82" i="35"/>
  <c r="I82" i="35"/>
  <c r="F82" i="35"/>
  <c r="C82" i="35"/>
  <c r="O81" i="35"/>
  <c r="L81" i="35"/>
  <c r="I81" i="35"/>
  <c r="F81" i="35"/>
  <c r="C81" i="35"/>
  <c r="O80" i="35"/>
  <c r="L80" i="35"/>
  <c r="I80" i="35"/>
  <c r="F80" i="35"/>
  <c r="C80" i="35"/>
  <c r="O79" i="35"/>
  <c r="L79" i="35"/>
  <c r="I79" i="35"/>
  <c r="F79" i="35"/>
  <c r="C79" i="35"/>
  <c r="O78" i="35"/>
  <c r="L78" i="35"/>
  <c r="I78" i="35"/>
  <c r="F78" i="35"/>
  <c r="C78" i="35"/>
  <c r="O77" i="35"/>
  <c r="L77" i="35"/>
  <c r="I77" i="35"/>
  <c r="F77" i="35"/>
  <c r="C77" i="35"/>
  <c r="O76" i="35"/>
  <c r="L76" i="35"/>
  <c r="I76" i="35"/>
  <c r="F76" i="35"/>
  <c r="C76" i="35"/>
  <c r="O75" i="35"/>
  <c r="L75" i="35"/>
  <c r="I75" i="35"/>
  <c r="F75" i="35"/>
  <c r="C75" i="35"/>
  <c r="O74" i="35"/>
  <c r="L74" i="35"/>
  <c r="I74" i="35"/>
  <c r="F74" i="35"/>
  <c r="C74" i="35"/>
  <c r="O73" i="35"/>
  <c r="L73" i="35"/>
  <c r="I73" i="35"/>
  <c r="F73" i="35"/>
  <c r="C73" i="35"/>
  <c r="O72" i="35"/>
  <c r="L72" i="35"/>
  <c r="I72" i="35"/>
  <c r="F72" i="35"/>
  <c r="C72" i="35"/>
  <c r="O71" i="35"/>
  <c r="L71" i="35"/>
  <c r="I71" i="35"/>
  <c r="F71" i="35"/>
  <c r="C71" i="35"/>
  <c r="O70" i="35"/>
  <c r="L70" i="35"/>
  <c r="I70" i="35"/>
  <c r="F70" i="35"/>
  <c r="C70" i="35"/>
  <c r="O69" i="35"/>
  <c r="L69" i="35"/>
  <c r="I69" i="35"/>
  <c r="F69" i="35"/>
  <c r="C69" i="35"/>
  <c r="O68" i="35"/>
  <c r="L68" i="35"/>
  <c r="I68" i="35"/>
  <c r="F68" i="35"/>
  <c r="C68" i="35"/>
  <c r="O67" i="35"/>
  <c r="L67" i="35"/>
  <c r="I67" i="35"/>
  <c r="F67" i="35"/>
  <c r="C67" i="35"/>
  <c r="O66" i="35"/>
  <c r="L66" i="35"/>
  <c r="I66" i="35"/>
  <c r="F66" i="35"/>
  <c r="C66" i="35"/>
  <c r="O65" i="35"/>
  <c r="L65" i="35"/>
  <c r="I65" i="35"/>
  <c r="F65" i="35"/>
  <c r="C65" i="35"/>
  <c r="O64" i="35"/>
  <c r="L64" i="35"/>
  <c r="I64" i="35"/>
  <c r="F64" i="35"/>
  <c r="C64" i="35"/>
  <c r="O63" i="35"/>
  <c r="L63" i="35"/>
  <c r="I63" i="35"/>
  <c r="F63" i="35"/>
  <c r="C63" i="35"/>
  <c r="O62" i="35"/>
  <c r="L62" i="35"/>
  <c r="I62" i="35"/>
  <c r="F62" i="35"/>
  <c r="C62" i="35"/>
  <c r="O61" i="35"/>
  <c r="L61" i="35"/>
  <c r="I61" i="35"/>
  <c r="F61" i="35"/>
  <c r="C61" i="35"/>
  <c r="O60" i="35"/>
  <c r="L60" i="35"/>
  <c r="I60" i="35"/>
  <c r="F60" i="35"/>
  <c r="C60" i="35"/>
  <c r="O59" i="35"/>
  <c r="L59" i="35"/>
  <c r="I59" i="35"/>
  <c r="F59" i="35"/>
  <c r="C59" i="35"/>
  <c r="O58" i="35"/>
  <c r="L58" i="35"/>
  <c r="I58" i="35"/>
  <c r="F58" i="35"/>
  <c r="C58" i="35"/>
  <c r="O57" i="35"/>
  <c r="L57" i="35"/>
  <c r="I57" i="35"/>
  <c r="F57" i="35"/>
  <c r="C57" i="35"/>
  <c r="O56" i="35"/>
  <c r="L56" i="35"/>
  <c r="I56" i="35"/>
  <c r="F56" i="35"/>
  <c r="C56" i="35"/>
  <c r="O55" i="35"/>
  <c r="L55" i="35"/>
  <c r="I55" i="35"/>
  <c r="F55" i="35"/>
  <c r="C55" i="35"/>
  <c r="O54" i="35"/>
  <c r="L54" i="35"/>
  <c r="I54" i="35"/>
  <c r="F54" i="35"/>
  <c r="C54" i="35"/>
  <c r="O53" i="35"/>
  <c r="L53" i="35"/>
  <c r="I53" i="35"/>
  <c r="F53" i="35"/>
  <c r="C53" i="35"/>
  <c r="O52" i="35"/>
  <c r="L52" i="35"/>
  <c r="I52" i="35"/>
  <c r="F52" i="35"/>
  <c r="C52" i="35"/>
  <c r="O51" i="35"/>
  <c r="L51" i="35"/>
  <c r="I51" i="35"/>
  <c r="F51" i="35"/>
  <c r="C51" i="35"/>
  <c r="O50" i="35"/>
  <c r="L50" i="35"/>
  <c r="I50" i="35"/>
  <c r="F50" i="35"/>
  <c r="C50" i="35"/>
  <c r="O49" i="35"/>
  <c r="L49" i="35"/>
  <c r="I49" i="35"/>
  <c r="F49" i="35"/>
  <c r="C49" i="35"/>
  <c r="O48" i="35"/>
  <c r="L48" i="35"/>
  <c r="I48" i="35"/>
  <c r="F48" i="35"/>
  <c r="C48" i="35"/>
  <c r="O47" i="35"/>
  <c r="L47" i="35"/>
  <c r="I47" i="35"/>
  <c r="F47" i="35"/>
  <c r="C47" i="35"/>
  <c r="O46" i="35"/>
  <c r="L46" i="35"/>
  <c r="I46" i="35"/>
  <c r="F46" i="35"/>
  <c r="C46" i="35"/>
  <c r="O45" i="35"/>
  <c r="L45" i="35"/>
  <c r="I45" i="35"/>
  <c r="F45" i="35"/>
  <c r="C45" i="35"/>
  <c r="O44" i="35"/>
  <c r="L44" i="35"/>
  <c r="I44" i="35"/>
  <c r="F44" i="35"/>
  <c r="C44" i="35"/>
  <c r="O43" i="35"/>
  <c r="L43" i="35"/>
  <c r="I43" i="35"/>
  <c r="F43" i="35"/>
  <c r="C43" i="35"/>
  <c r="O42" i="35"/>
  <c r="L42" i="35"/>
  <c r="I42" i="35"/>
  <c r="F42" i="35"/>
  <c r="C42" i="35"/>
  <c r="O41" i="35"/>
  <c r="L41" i="35"/>
  <c r="I41" i="35"/>
  <c r="F41" i="35"/>
  <c r="C41" i="35"/>
  <c r="O40" i="35"/>
  <c r="L40" i="35"/>
  <c r="I40" i="35"/>
  <c r="F40" i="35"/>
  <c r="C40" i="35"/>
  <c r="O39" i="35"/>
  <c r="L39" i="35"/>
  <c r="I39" i="35"/>
  <c r="F39" i="35"/>
  <c r="C39" i="35"/>
  <c r="O38" i="35"/>
  <c r="L38" i="35"/>
  <c r="I38" i="35"/>
  <c r="F38" i="35"/>
  <c r="C38" i="35"/>
  <c r="O37" i="35"/>
  <c r="L37" i="35"/>
  <c r="I37" i="35"/>
  <c r="F37" i="35"/>
  <c r="C37" i="35"/>
  <c r="O36" i="35"/>
  <c r="L36" i="35"/>
  <c r="I36" i="35"/>
  <c r="F36" i="35"/>
  <c r="C36" i="35"/>
  <c r="O35" i="35"/>
  <c r="L35" i="35"/>
  <c r="I35" i="35"/>
  <c r="F35" i="35"/>
  <c r="C35" i="35"/>
  <c r="O34" i="35"/>
  <c r="L34" i="35"/>
  <c r="I34" i="35"/>
  <c r="F34" i="35"/>
  <c r="C34" i="35"/>
  <c r="O33" i="35"/>
  <c r="L33" i="35"/>
  <c r="I33" i="35"/>
  <c r="F33" i="35"/>
  <c r="C33" i="35"/>
  <c r="O32" i="35"/>
  <c r="L32" i="35"/>
  <c r="I32" i="35"/>
  <c r="F32" i="35"/>
  <c r="C32" i="35"/>
  <c r="O31" i="35"/>
  <c r="L31" i="35"/>
  <c r="I31" i="35"/>
  <c r="F31" i="35"/>
  <c r="C31" i="35"/>
  <c r="O30" i="35"/>
  <c r="L30" i="35"/>
  <c r="I30" i="35"/>
  <c r="F30" i="35"/>
  <c r="C30" i="35"/>
  <c r="O29" i="35"/>
  <c r="L29" i="35"/>
  <c r="I29" i="35"/>
  <c r="F29" i="35"/>
  <c r="C29" i="35"/>
  <c r="O28" i="35"/>
  <c r="L28" i="35"/>
  <c r="I28" i="35"/>
  <c r="F28" i="35"/>
  <c r="C28" i="35"/>
  <c r="O27" i="35"/>
  <c r="L27" i="35"/>
  <c r="I27" i="35"/>
  <c r="F27" i="35"/>
  <c r="C27" i="35"/>
  <c r="O26" i="35"/>
  <c r="L26" i="35"/>
  <c r="I26" i="35"/>
  <c r="F26" i="35"/>
  <c r="C26" i="35"/>
  <c r="O25" i="35"/>
  <c r="L25" i="35"/>
  <c r="I25" i="35"/>
  <c r="F25" i="35"/>
  <c r="C25" i="35"/>
  <c r="O24" i="35"/>
  <c r="L24" i="35"/>
  <c r="I24" i="35"/>
  <c r="F24" i="35"/>
  <c r="C24" i="35"/>
  <c r="O23" i="35"/>
  <c r="L23" i="35"/>
  <c r="I23" i="35"/>
  <c r="F23" i="35"/>
  <c r="C23" i="35"/>
  <c r="O22" i="35"/>
  <c r="L22" i="35"/>
  <c r="I22" i="35"/>
  <c r="F22" i="35"/>
  <c r="C22" i="35"/>
  <c r="O21" i="35"/>
  <c r="L21" i="35"/>
  <c r="I21" i="35"/>
  <c r="F21" i="35"/>
  <c r="C21" i="35"/>
  <c r="O20" i="35"/>
  <c r="L20" i="35"/>
  <c r="I20" i="35"/>
  <c r="F20" i="35"/>
  <c r="C20" i="35"/>
  <c r="O19" i="35"/>
  <c r="L19" i="35"/>
  <c r="I19" i="35"/>
  <c r="F19" i="35"/>
  <c r="C19" i="35"/>
  <c r="O18" i="35"/>
  <c r="L18" i="35"/>
  <c r="I18" i="35"/>
  <c r="F18" i="35"/>
  <c r="C18" i="35"/>
  <c r="O17" i="35"/>
  <c r="L17" i="35"/>
  <c r="I17" i="35"/>
  <c r="F17" i="35"/>
  <c r="C17" i="35"/>
  <c r="O16" i="35"/>
  <c r="L16" i="35"/>
  <c r="I16" i="35"/>
  <c r="F16" i="35"/>
  <c r="C16" i="35"/>
  <c r="O15" i="35"/>
  <c r="L15" i="35"/>
  <c r="I15" i="35"/>
  <c r="F15" i="35"/>
  <c r="C15" i="35"/>
  <c r="O14" i="35"/>
  <c r="L14" i="35"/>
  <c r="I14" i="35"/>
  <c r="F14" i="35"/>
  <c r="C14" i="35"/>
  <c r="O13" i="35"/>
  <c r="L13" i="35"/>
  <c r="I13" i="35"/>
  <c r="F13" i="35"/>
  <c r="C13" i="35"/>
  <c r="O12" i="35"/>
  <c r="L12" i="35"/>
  <c r="I12" i="35"/>
  <c r="F12" i="35"/>
  <c r="C12" i="35"/>
  <c r="O11" i="35"/>
  <c r="L11" i="35"/>
  <c r="I11" i="35"/>
  <c r="F11" i="35"/>
  <c r="C11" i="35"/>
  <c r="O10" i="35"/>
  <c r="L10" i="35"/>
  <c r="I10" i="35"/>
  <c r="F10" i="35"/>
  <c r="C10" i="35"/>
  <c r="O9" i="35"/>
  <c r="L9" i="35"/>
  <c r="I9" i="35"/>
  <c r="F9" i="35"/>
  <c r="C9" i="35"/>
  <c r="O8" i="35"/>
  <c r="L8" i="35"/>
  <c r="I8" i="35"/>
  <c r="F8" i="35"/>
  <c r="C8" i="35"/>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G42" i="19"/>
  <c r="C42" i="19"/>
  <c r="G41" i="19"/>
  <c r="C41" i="19"/>
  <c r="G40" i="19"/>
  <c r="C40" i="19"/>
  <c r="G39" i="19"/>
  <c r="C39" i="19"/>
  <c r="G38" i="19"/>
  <c r="C38" i="19"/>
  <c r="G37" i="19"/>
  <c r="C37" i="19"/>
  <c r="G36" i="19"/>
  <c r="C36" i="19"/>
  <c r="G35" i="19"/>
  <c r="C35" i="19"/>
  <c r="G34" i="19"/>
  <c r="C34" i="19"/>
  <c r="G33" i="19"/>
  <c r="C33" i="19"/>
  <c r="G32" i="19"/>
  <c r="C32" i="19"/>
  <c r="G31" i="19"/>
  <c r="C31" i="19"/>
  <c r="G30" i="19"/>
  <c r="C30" i="19"/>
  <c r="G29" i="19"/>
  <c r="C29" i="19"/>
  <c r="G28" i="19"/>
  <c r="C28" i="19"/>
  <c r="G27" i="19"/>
  <c r="C27" i="19"/>
  <c r="G26" i="19"/>
  <c r="C26" i="19"/>
  <c r="G25" i="19"/>
  <c r="C25" i="19"/>
  <c r="G24" i="19"/>
  <c r="C24" i="19"/>
  <c r="G23" i="19"/>
  <c r="C23" i="19"/>
  <c r="G22" i="19"/>
  <c r="C22" i="19"/>
  <c r="G21" i="19"/>
  <c r="C21" i="19"/>
  <c r="G20" i="19"/>
  <c r="C20" i="19"/>
  <c r="G19" i="19"/>
  <c r="C19" i="19"/>
  <c r="G18" i="19"/>
  <c r="C18" i="19"/>
  <c r="G17" i="19"/>
  <c r="C17" i="19"/>
  <c r="G16" i="19"/>
  <c r="C16" i="19"/>
  <c r="G15" i="19"/>
  <c r="C15" i="19"/>
  <c r="G14" i="19"/>
  <c r="C14" i="19"/>
  <c r="G13" i="19"/>
  <c r="C13" i="19"/>
  <c r="G12" i="19"/>
  <c r="C12" i="19"/>
  <c r="G11" i="19"/>
  <c r="C11" i="19"/>
  <c r="G10" i="19"/>
  <c r="C10" i="19"/>
  <c r="G9" i="19"/>
  <c r="C9" i="19"/>
  <c r="G8" i="19"/>
  <c r="C8" i="19"/>
  <c r="G7" i="19"/>
  <c r="C7" i="19"/>
  <c r="E35" i="2"/>
  <c r="F35" i="2"/>
  <c r="G35" i="2"/>
  <c r="D35" i="2"/>
  <c r="C35" i="2"/>
  <c r="C36" i="2"/>
  <c r="D36" i="2"/>
  <c r="E36" i="2"/>
  <c r="F36" i="2"/>
  <c r="G36" i="2"/>
  <c r="E32" i="2"/>
  <c r="F32" i="2"/>
  <c r="G32" i="2"/>
  <c r="C33" i="2"/>
  <c r="D33" i="2"/>
  <c r="C1820" i="46"/>
  <c r="C1819" i="46"/>
  <c r="C1818" i="46"/>
  <c r="C1817" i="46"/>
  <c r="C1816" i="46"/>
  <c r="C1815" i="46"/>
  <c r="C1814" i="46"/>
  <c r="C1813" i="46"/>
  <c r="C1812" i="46"/>
  <c r="C1811" i="46"/>
  <c r="C1810" i="46"/>
  <c r="C1809" i="46"/>
  <c r="C1808" i="46"/>
  <c r="C1807" i="46"/>
  <c r="C1806" i="46"/>
  <c r="C1805" i="46"/>
  <c r="C1804" i="46"/>
  <c r="C1803" i="46"/>
  <c r="C1802" i="46"/>
  <c r="C1801" i="46"/>
  <c r="C1800" i="46"/>
  <c r="C1799" i="46"/>
  <c r="C1798" i="46"/>
  <c r="C1797" i="46"/>
  <c r="C1796" i="46"/>
  <c r="C1795" i="46"/>
  <c r="C1794" i="46"/>
  <c r="C1793" i="46"/>
  <c r="C1792" i="46"/>
  <c r="C1791" i="46"/>
  <c r="C1790" i="46"/>
  <c r="C1789" i="46"/>
  <c r="C1788" i="46"/>
  <c r="C1787" i="46"/>
  <c r="C1786" i="46"/>
  <c r="C1785" i="46"/>
  <c r="C1784" i="46"/>
  <c r="C1783" i="46"/>
  <c r="C1782" i="46"/>
  <c r="C1781" i="46"/>
  <c r="C1780" i="46"/>
  <c r="C1779" i="46"/>
  <c r="C1778" i="46"/>
  <c r="C1777" i="46"/>
  <c r="C1776" i="46"/>
  <c r="C1775" i="46"/>
  <c r="C1774" i="46"/>
  <c r="C1773" i="46"/>
  <c r="C1772" i="46"/>
  <c r="C1771" i="46"/>
  <c r="C1770" i="46"/>
  <c r="C1769" i="46"/>
  <c r="C1768" i="46"/>
  <c r="C1767" i="46"/>
  <c r="C1766" i="46"/>
  <c r="C1765" i="46"/>
  <c r="C1764" i="46"/>
  <c r="C1763" i="46"/>
  <c r="C1762" i="46"/>
  <c r="C1761" i="46"/>
  <c r="C1760" i="46"/>
  <c r="C1759" i="46"/>
  <c r="C1758" i="46"/>
  <c r="C1757" i="46"/>
  <c r="C1756" i="46"/>
  <c r="C1755" i="46"/>
  <c r="C1754" i="46"/>
  <c r="C1753" i="46"/>
  <c r="C1752" i="46"/>
  <c r="C1751" i="46"/>
  <c r="C1750" i="46"/>
  <c r="C1749" i="46"/>
  <c r="C1748" i="46"/>
  <c r="C1747" i="46"/>
  <c r="C1746" i="46"/>
  <c r="C1745" i="46"/>
  <c r="C1744" i="46"/>
  <c r="C1743" i="46"/>
  <c r="C1742" i="46"/>
  <c r="C1741" i="46"/>
  <c r="C1740" i="46"/>
  <c r="C1739" i="46"/>
  <c r="C1738" i="46"/>
  <c r="C1737" i="46"/>
  <c r="C1736" i="46"/>
  <c r="C1735" i="46"/>
  <c r="C1734" i="46"/>
  <c r="C1733" i="46"/>
  <c r="C1732" i="46"/>
  <c r="C1731" i="46"/>
  <c r="C1730" i="46"/>
  <c r="C1729" i="46"/>
  <c r="C1728" i="46"/>
  <c r="C1727" i="46"/>
  <c r="C1726" i="46"/>
  <c r="C1725" i="46"/>
  <c r="C1724" i="46"/>
  <c r="C1723" i="46"/>
  <c r="C1722" i="46"/>
  <c r="C1721" i="46"/>
  <c r="C1720" i="46"/>
  <c r="C1719" i="46"/>
  <c r="C1718" i="46"/>
  <c r="C1717" i="46"/>
  <c r="C1716" i="46"/>
  <c r="C1715" i="46"/>
  <c r="C1714" i="46"/>
  <c r="C1713" i="46"/>
  <c r="C1712" i="46"/>
  <c r="C1711" i="46"/>
  <c r="C1710" i="46"/>
  <c r="C1709" i="46"/>
  <c r="C1708" i="46"/>
  <c r="C1707" i="46"/>
  <c r="C1706" i="46"/>
  <c r="C1705" i="46"/>
  <c r="C1704" i="46"/>
  <c r="C1703" i="46"/>
  <c r="C1702" i="46"/>
  <c r="C1701" i="46"/>
  <c r="C1700" i="46"/>
  <c r="C1699" i="46"/>
  <c r="C1698" i="46"/>
  <c r="C1697" i="46"/>
  <c r="C1696" i="46"/>
  <c r="C1695" i="46"/>
  <c r="C1694" i="46"/>
  <c r="C1693" i="46"/>
  <c r="C1692" i="46"/>
  <c r="C1691" i="46"/>
  <c r="C1690" i="46"/>
  <c r="C1689" i="46"/>
  <c r="C1688" i="46"/>
  <c r="C1687" i="46"/>
  <c r="C1686" i="46"/>
  <c r="C1685" i="46"/>
  <c r="C1684" i="46"/>
  <c r="C1683" i="46"/>
  <c r="C1682" i="46"/>
  <c r="C1681" i="46"/>
  <c r="C1680" i="46"/>
  <c r="C1679" i="46"/>
  <c r="C1678" i="46"/>
  <c r="C1677" i="46"/>
  <c r="C1676" i="46"/>
  <c r="C1675" i="46"/>
  <c r="C1674" i="46"/>
  <c r="C1673" i="46"/>
  <c r="C1672" i="46"/>
  <c r="C1671" i="46"/>
  <c r="C1670" i="46"/>
  <c r="C1669" i="46"/>
  <c r="C1668" i="46"/>
  <c r="C1667" i="46"/>
  <c r="C1666" i="46"/>
  <c r="C1665" i="46"/>
  <c r="C1664" i="46"/>
  <c r="C1663" i="46"/>
  <c r="C1662" i="46"/>
  <c r="C1661" i="46"/>
  <c r="C1660" i="46"/>
  <c r="C1659" i="46"/>
  <c r="C1658" i="46"/>
  <c r="C1657" i="46"/>
  <c r="C1656" i="46"/>
  <c r="C1655" i="46"/>
  <c r="C1654" i="46"/>
  <c r="C1653" i="46"/>
  <c r="C1652" i="46"/>
  <c r="C1651" i="46"/>
  <c r="C1650" i="46"/>
  <c r="C1649" i="46"/>
  <c r="C1648" i="46"/>
  <c r="C1647" i="46"/>
  <c r="C1646" i="46"/>
  <c r="C1645" i="46"/>
  <c r="C1644" i="46"/>
  <c r="C1643" i="46"/>
  <c r="C1642" i="46"/>
  <c r="C1641" i="46"/>
  <c r="C1640" i="46"/>
  <c r="C1639" i="46"/>
  <c r="C1638" i="46"/>
  <c r="C1637" i="46"/>
  <c r="C1636" i="46"/>
  <c r="C1635" i="46"/>
  <c r="C1634" i="46"/>
  <c r="C1633" i="46"/>
  <c r="C1632" i="46"/>
  <c r="C1631" i="46"/>
  <c r="C1630" i="46"/>
  <c r="C1629" i="46"/>
  <c r="C1628" i="46"/>
  <c r="C1627" i="46"/>
  <c r="C1626" i="46"/>
  <c r="C1625" i="46"/>
  <c r="C1624" i="46"/>
  <c r="C1623" i="46"/>
  <c r="C1622" i="46"/>
  <c r="C1621" i="46"/>
  <c r="C1620" i="46"/>
  <c r="C1619" i="46"/>
  <c r="C1618" i="46"/>
  <c r="C1617" i="46"/>
  <c r="C1616" i="46"/>
  <c r="C1615" i="46"/>
  <c r="C1614" i="46"/>
  <c r="C1613" i="46"/>
  <c r="C1612" i="46"/>
  <c r="C1611" i="46"/>
  <c r="C1610" i="46"/>
  <c r="C1609" i="46"/>
  <c r="C1608" i="46"/>
  <c r="C1607" i="46"/>
  <c r="C1606" i="46"/>
  <c r="C1605" i="46"/>
  <c r="C1604" i="46"/>
  <c r="C1603" i="46"/>
  <c r="C1602" i="46"/>
  <c r="C1601" i="46"/>
  <c r="C1600" i="46"/>
  <c r="C1599" i="46"/>
  <c r="C1598" i="46"/>
  <c r="C1597" i="46"/>
  <c r="C1596" i="46"/>
  <c r="C1595" i="46"/>
  <c r="C1594" i="46"/>
  <c r="C1593" i="46"/>
  <c r="C1592" i="46"/>
  <c r="C1591" i="46"/>
  <c r="C1590" i="46"/>
  <c r="C1589" i="46"/>
  <c r="C1588" i="46"/>
  <c r="C1587" i="46"/>
  <c r="C1586" i="46"/>
  <c r="C1585" i="46"/>
  <c r="C1584" i="46"/>
  <c r="C1583" i="46"/>
  <c r="C1582" i="46"/>
  <c r="C1581" i="46"/>
  <c r="C1580" i="46"/>
  <c r="C1579" i="46"/>
  <c r="C1578" i="46"/>
  <c r="C1577" i="46"/>
  <c r="C1576" i="46"/>
  <c r="C1575" i="46"/>
  <c r="C1574" i="46"/>
  <c r="C1573" i="46"/>
  <c r="C1572" i="46"/>
  <c r="C1571" i="46"/>
  <c r="C1570" i="46"/>
  <c r="C1569" i="46"/>
  <c r="C1568" i="46"/>
  <c r="C1567" i="46"/>
  <c r="C1566" i="46"/>
  <c r="C1565" i="46"/>
  <c r="C1564" i="46"/>
  <c r="C1563" i="46"/>
  <c r="C1562" i="46"/>
  <c r="C1561" i="46"/>
  <c r="C1560" i="46"/>
  <c r="C1559" i="46"/>
  <c r="C1558" i="46"/>
  <c r="C1557" i="46"/>
  <c r="C1556" i="46"/>
  <c r="C1555" i="46"/>
  <c r="C1554" i="46"/>
  <c r="C1553" i="46"/>
  <c r="C1552" i="46"/>
  <c r="C1551" i="46"/>
  <c r="C1550" i="46"/>
  <c r="C1549" i="46"/>
  <c r="C1548" i="46"/>
  <c r="C1547" i="46"/>
  <c r="C1546" i="46"/>
  <c r="C1545" i="46"/>
  <c r="C1544" i="46"/>
  <c r="C1543" i="46"/>
  <c r="C1542" i="46"/>
  <c r="C1541" i="46"/>
  <c r="C1540" i="46"/>
  <c r="C1539" i="46"/>
  <c r="C1538" i="46"/>
  <c r="C1537" i="46"/>
  <c r="C1536" i="46"/>
  <c r="C1535" i="46"/>
  <c r="C1534" i="46"/>
  <c r="C1533" i="46"/>
  <c r="C1532" i="46"/>
  <c r="C1531" i="46"/>
  <c r="C1530" i="46"/>
  <c r="C1529" i="46"/>
  <c r="C1528" i="46"/>
  <c r="C1527" i="46"/>
  <c r="C1526" i="46"/>
  <c r="C1525" i="46"/>
  <c r="C1524" i="46"/>
  <c r="C1523" i="46"/>
  <c r="C1522" i="46"/>
  <c r="C1521" i="46"/>
  <c r="C1520" i="46"/>
  <c r="C1519" i="46"/>
  <c r="C1518" i="46"/>
  <c r="C1517" i="46"/>
  <c r="C1516" i="46"/>
  <c r="C1515" i="46"/>
  <c r="C1514" i="46"/>
  <c r="C1513" i="46"/>
  <c r="C1512" i="46"/>
  <c r="C1511" i="46"/>
  <c r="C1510" i="46"/>
  <c r="C1509" i="46"/>
  <c r="C1508" i="46"/>
  <c r="C1507" i="46"/>
  <c r="C1506" i="46"/>
  <c r="C1505" i="46"/>
  <c r="C1504" i="46"/>
  <c r="C1503" i="46"/>
  <c r="C1502" i="46"/>
  <c r="C1501" i="46"/>
  <c r="C1500" i="46"/>
  <c r="C1499" i="46"/>
  <c r="C1498" i="46"/>
  <c r="C1497" i="46"/>
  <c r="C1496" i="46"/>
  <c r="C1495" i="46"/>
  <c r="C1494" i="46"/>
  <c r="C1493" i="46"/>
  <c r="C1492" i="46"/>
  <c r="C1491" i="46"/>
  <c r="C1490" i="46"/>
  <c r="C1489" i="46"/>
  <c r="C1488" i="46"/>
  <c r="C1487" i="46"/>
  <c r="C1486" i="46"/>
  <c r="C1485" i="46"/>
  <c r="C1484" i="46"/>
  <c r="C1483" i="46"/>
  <c r="C1482" i="46"/>
  <c r="C1481" i="46"/>
  <c r="C1480" i="46"/>
  <c r="C1479" i="46"/>
  <c r="C1478" i="46"/>
  <c r="C1477" i="46"/>
  <c r="C1476" i="46"/>
  <c r="C1475" i="46"/>
  <c r="C1474" i="46"/>
  <c r="C1473" i="46"/>
  <c r="C1472" i="46"/>
  <c r="C1471" i="46"/>
  <c r="C1470" i="46"/>
  <c r="C1469" i="46"/>
  <c r="C1468" i="46"/>
  <c r="C1467" i="46"/>
  <c r="C1466" i="46"/>
  <c r="C1465" i="46"/>
  <c r="C1464" i="46"/>
  <c r="C1463" i="46"/>
  <c r="C1462" i="46"/>
  <c r="C1461" i="46"/>
  <c r="C1460" i="46"/>
  <c r="C1459" i="46"/>
  <c r="C1458" i="46"/>
  <c r="C1457" i="46"/>
  <c r="C1456" i="46"/>
  <c r="C1455" i="46"/>
  <c r="C1454" i="46"/>
  <c r="C1453" i="46"/>
  <c r="C1452" i="46"/>
  <c r="C1451" i="46"/>
  <c r="C1450" i="46"/>
  <c r="C1449" i="46"/>
  <c r="C1448" i="46"/>
  <c r="C1447" i="46"/>
  <c r="C1446" i="46"/>
  <c r="C1445" i="46"/>
  <c r="C1444" i="46"/>
  <c r="C1443" i="46"/>
  <c r="C1442" i="46"/>
  <c r="C1441" i="46"/>
  <c r="C1440" i="46"/>
  <c r="C1439" i="46"/>
  <c r="C1438" i="46"/>
  <c r="C1437" i="46"/>
  <c r="C1436" i="46"/>
  <c r="C1435" i="46"/>
  <c r="C1434" i="46"/>
  <c r="C1433" i="46"/>
  <c r="C1432" i="46"/>
  <c r="C1431" i="46"/>
  <c r="C1430" i="46"/>
  <c r="C1429" i="46"/>
  <c r="C1428" i="46"/>
  <c r="C1427" i="46"/>
  <c r="C1426" i="46"/>
  <c r="C1425" i="46"/>
  <c r="C1424" i="46"/>
  <c r="C1423" i="46"/>
  <c r="C1422" i="46"/>
  <c r="C1421" i="46"/>
  <c r="C1420" i="46"/>
  <c r="C1419" i="46"/>
  <c r="C1418" i="46"/>
  <c r="C1417" i="46"/>
  <c r="C1416" i="46"/>
  <c r="C1415" i="46"/>
  <c r="C1414" i="46"/>
  <c r="C1413" i="46"/>
  <c r="C1412" i="46"/>
  <c r="C1411" i="46"/>
  <c r="C1410" i="46"/>
  <c r="C1409" i="46"/>
  <c r="C1408" i="46"/>
  <c r="C1407" i="46"/>
  <c r="C1406" i="46"/>
  <c r="C1405" i="46"/>
  <c r="C1404" i="46"/>
  <c r="C1403" i="46"/>
  <c r="C1402" i="46"/>
  <c r="C1401" i="46"/>
  <c r="C1400" i="46"/>
  <c r="C1399" i="46"/>
  <c r="C1398" i="46"/>
  <c r="C1397" i="46"/>
  <c r="C1396" i="46"/>
  <c r="C1395" i="46"/>
  <c r="C1394" i="46"/>
  <c r="C1393" i="46"/>
  <c r="C1392" i="46"/>
  <c r="C1391" i="46"/>
  <c r="C1390" i="46"/>
  <c r="C1389" i="46"/>
  <c r="C1388" i="46"/>
  <c r="C1387" i="46"/>
  <c r="C1386" i="46"/>
  <c r="C1385" i="46"/>
  <c r="C1384" i="46"/>
  <c r="C1383" i="46"/>
  <c r="C1382" i="46"/>
  <c r="C1381" i="46"/>
  <c r="C1380" i="46"/>
  <c r="C1379" i="46"/>
  <c r="C1378" i="46"/>
  <c r="C1377" i="46"/>
  <c r="C1376" i="46"/>
  <c r="C1375" i="46"/>
  <c r="C1374" i="46"/>
  <c r="C1373" i="46"/>
  <c r="C1372" i="46"/>
  <c r="C1371" i="46"/>
  <c r="C1370" i="46"/>
  <c r="C1369" i="46"/>
  <c r="C1368" i="46"/>
  <c r="C1367" i="46"/>
  <c r="C1366" i="46"/>
  <c r="C1365" i="46"/>
  <c r="C1364" i="46"/>
  <c r="C1363" i="46"/>
  <c r="C1362" i="46"/>
  <c r="C1361" i="46"/>
  <c r="C1360" i="46"/>
  <c r="C1359" i="46"/>
  <c r="C1358" i="46"/>
  <c r="C1357" i="46"/>
  <c r="C1356" i="46"/>
  <c r="C1355" i="46"/>
  <c r="C1354" i="46"/>
  <c r="C1353" i="46"/>
  <c r="C1352" i="46"/>
  <c r="C1351" i="46"/>
  <c r="C1350" i="46"/>
  <c r="C1349" i="46"/>
  <c r="C1348" i="46"/>
  <c r="C1347" i="46"/>
  <c r="C1346" i="46"/>
  <c r="C1345" i="46"/>
  <c r="C1344" i="46"/>
  <c r="C1343" i="46"/>
  <c r="C1342" i="46"/>
  <c r="C1341" i="46"/>
  <c r="C1340" i="46"/>
  <c r="C1339" i="46"/>
  <c r="C1338" i="46"/>
  <c r="C1337" i="46"/>
  <c r="C1336" i="46"/>
  <c r="C1335" i="46"/>
  <c r="C1334" i="46"/>
  <c r="C1333" i="46"/>
  <c r="C1332" i="46"/>
  <c r="C1331" i="46"/>
  <c r="C1330" i="46"/>
  <c r="C1329" i="46"/>
  <c r="C1328" i="46"/>
  <c r="C1327" i="46"/>
  <c r="C1326" i="46"/>
  <c r="C1325" i="46"/>
  <c r="C1324" i="46"/>
  <c r="C1323" i="46"/>
  <c r="C1322" i="46"/>
  <c r="C1321" i="46"/>
  <c r="C1320" i="46"/>
  <c r="C1319" i="46"/>
  <c r="C1318" i="46"/>
  <c r="C1317" i="46"/>
  <c r="C1316" i="46"/>
  <c r="C1315" i="46"/>
  <c r="C1314" i="46"/>
  <c r="C1313" i="46"/>
  <c r="C1312" i="46"/>
  <c r="C1311" i="46"/>
  <c r="C1310" i="46"/>
  <c r="C1309" i="46"/>
  <c r="C1308" i="46"/>
  <c r="C1307" i="46"/>
  <c r="C1306" i="46"/>
  <c r="C1305" i="46"/>
  <c r="C1304" i="46"/>
  <c r="C1303" i="46"/>
  <c r="C1302" i="46"/>
  <c r="C1301" i="46"/>
  <c r="C1300" i="46"/>
  <c r="C1299" i="46"/>
  <c r="C1298" i="46"/>
  <c r="C1297" i="46"/>
  <c r="C1296" i="46"/>
  <c r="C1295" i="46"/>
  <c r="C1294" i="46"/>
  <c r="C1293" i="46"/>
  <c r="C1292" i="46"/>
  <c r="C1291" i="46"/>
  <c r="C1290" i="46"/>
  <c r="C1289" i="46"/>
  <c r="C1288" i="46"/>
  <c r="C1287" i="46"/>
  <c r="C1286" i="46"/>
  <c r="C1285" i="46"/>
  <c r="C1284" i="46"/>
  <c r="C1283" i="46"/>
  <c r="C1282" i="46"/>
  <c r="C1281" i="46"/>
  <c r="C1280" i="46"/>
  <c r="C1279" i="46"/>
  <c r="C1278" i="46"/>
  <c r="C1277" i="46"/>
  <c r="C1276" i="46"/>
  <c r="C1275" i="46"/>
  <c r="C1274" i="46"/>
  <c r="C1273" i="46"/>
  <c r="C1272" i="46"/>
  <c r="C1271" i="46"/>
  <c r="C1270" i="46"/>
  <c r="C1269" i="46"/>
  <c r="C1268" i="46"/>
  <c r="C1267" i="46"/>
  <c r="C1266" i="46"/>
  <c r="C1265" i="46"/>
  <c r="C1264" i="46"/>
  <c r="C1263" i="46"/>
  <c r="C1262" i="46"/>
  <c r="C1261" i="46"/>
  <c r="C1260" i="46"/>
  <c r="C1259" i="46"/>
  <c r="C1258" i="46"/>
  <c r="C1257" i="46"/>
  <c r="C1256" i="46"/>
  <c r="C1255" i="46"/>
  <c r="C1254" i="46"/>
  <c r="C1253" i="46"/>
  <c r="C1252" i="46"/>
  <c r="C1251" i="46"/>
  <c r="C1250" i="46"/>
  <c r="C1249" i="46"/>
  <c r="C1248" i="46"/>
  <c r="C1247" i="46"/>
  <c r="C1246" i="46"/>
  <c r="C1245" i="46"/>
  <c r="C1244" i="46"/>
  <c r="C1243" i="46"/>
  <c r="C1242" i="46"/>
  <c r="C1241" i="46"/>
  <c r="C1240" i="46"/>
  <c r="C1239" i="46"/>
  <c r="C1238" i="46"/>
  <c r="C1237" i="46"/>
  <c r="C1236" i="46"/>
  <c r="C1235" i="46"/>
  <c r="C1234" i="46"/>
  <c r="C1233" i="46"/>
  <c r="C1232" i="46"/>
  <c r="C1231" i="46"/>
  <c r="C1230" i="46"/>
  <c r="C1229" i="46"/>
  <c r="C1228" i="46"/>
  <c r="C1227" i="46"/>
  <c r="C1226" i="46"/>
  <c r="C1225" i="46"/>
  <c r="C1224" i="46"/>
  <c r="C1223" i="46"/>
  <c r="C1222" i="46"/>
  <c r="C1221" i="46"/>
  <c r="C1220" i="46"/>
  <c r="C1219" i="46"/>
  <c r="C1218" i="46"/>
  <c r="C1217" i="46"/>
  <c r="C1216" i="46"/>
  <c r="C1215" i="46"/>
  <c r="C1214" i="46"/>
  <c r="C1213" i="46"/>
  <c r="C1212" i="46"/>
  <c r="C1211" i="46"/>
  <c r="C1210" i="46"/>
  <c r="C1209" i="46"/>
  <c r="C1208" i="46"/>
  <c r="C1207" i="46"/>
  <c r="C1206" i="46"/>
  <c r="C1205" i="46"/>
  <c r="C1204" i="46"/>
  <c r="C1203" i="46"/>
  <c r="C1202" i="46"/>
  <c r="C1201" i="46"/>
  <c r="C1200" i="46"/>
  <c r="C1199" i="46"/>
  <c r="C1198" i="46"/>
  <c r="C1197" i="46"/>
  <c r="C1196" i="46"/>
  <c r="C1195" i="46"/>
  <c r="C1194" i="46"/>
  <c r="C1193" i="46"/>
  <c r="C1192" i="46"/>
  <c r="C1191" i="46"/>
  <c r="C1190" i="46"/>
  <c r="C1189" i="46"/>
  <c r="C1188" i="46"/>
  <c r="C1187" i="46"/>
  <c r="C1186" i="46"/>
  <c r="C1185" i="46"/>
  <c r="C1184" i="46"/>
  <c r="C1183" i="46"/>
  <c r="C1182" i="46"/>
  <c r="C1181" i="46"/>
  <c r="C1180" i="46"/>
  <c r="C1179" i="46"/>
  <c r="C1178" i="46"/>
  <c r="C1177" i="46"/>
  <c r="C1176" i="46"/>
  <c r="C1175" i="46"/>
  <c r="C1174" i="46"/>
  <c r="C1173" i="46"/>
  <c r="C1172" i="46"/>
  <c r="C1171" i="46"/>
  <c r="C1170" i="46"/>
  <c r="C1169" i="46"/>
  <c r="C1168" i="46"/>
  <c r="C1167" i="46"/>
  <c r="C1166" i="46"/>
  <c r="C1165" i="46"/>
  <c r="C1164" i="46"/>
  <c r="C1163" i="46"/>
  <c r="C1162" i="46"/>
  <c r="C1161" i="46"/>
  <c r="C1160" i="46"/>
  <c r="C1159" i="46"/>
  <c r="C1158" i="46"/>
  <c r="C1157" i="46"/>
  <c r="C1156" i="46"/>
  <c r="C1155" i="46"/>
  <c r="C1154" i="46"/>
  <c r="C1153" i="46"/>
  <c r="C1152" i="46"/>
  <c r="C1151" i="46"/>
  <c r="C1150" i="46"/>
  <c r="C1149" i="46"/>
  <c r="C1148" i="46"/>
  <c r="C1147" i="46"/>
  <c r="C1146" i="46"/>
  <c r="C1145" i="46"/>
  <c r="C1144" i="46"/>
  <c r="C1143" i="46"/>
  <c r="C1142" i="46"/>
  <c r="C1141" i="46"/>
  <c r="C1140" i="46"/>
  <c r="C1139" i="46"/>
  <c r="C1138" i="46"/>
  <c r="C1137" i="46"/>
  <c r="C1136" i="46"/>
  <c r="C1135" i="46"/>
  <c r="C1134" i="46"/>
  <c r="C1133" i="46"/>
  <c r="C1132" i="46"/>
  <c r="C1131" i="46"/>
  <c r="C1130" i="46"/>
  <c r="C1129" i="46"/>
  <c r="C1128" i="46"/>
  <c r="C1127" i="46"/>
  <c r="C1126" i="46"/>
  <c r="C1125" i="46"/>
  <c r="C1124" i="46"/>
  <c r="C1123" i="46"/>
  <c r="C1122" i="46"/>
  <c r="C1121" i="46"/>
  <c r="C1120" i="46"/>
  <c r="C1119" i="46"/>
  <c r="C1118" i="46"/>
  <c r="C1117" i="46"/>
  <c r="C1116" i="46"/>
  <c r="C1115" i="46"/>
  <c r="C1114" i="46"/>
  <c r="C1113" i="46"/>
  <c r="C1112" i="46"/>
  <c r="C1111" i="46"/>
  <c r="C1110" i="46"/>
  <c r="C1109" i="46"/>
  <c r="C1108" i="46"/>
  <c r="C1107" i="46"/>
  <c r="C1106" i="46"/>
  <c r="C1105" i="46"/>
  <c r="C1104" i="46"/>
  <c r="C1103" i="46"/>
  <c r="C1102" i="46"/>
  <c r="C1101" i="46"/>
  <c r="C1100" i="46"/>
  <c r="C1099" i="46"/>
  <c r="C1098" i="46"/>
  <c r="C1097" i="46"/>
  <c r="C1096" i="46"/>
  <c r="C1095" i="46"/>
  <c r="C1094" i="46"/>
  <c r="C1093" i="46"/>
  <c r="C1092" i="46"/>
  <c r="C1091" i="46"/>
  <c r="C1090" i="46"/>
  <c r="C1089" i="46"/>
  <c r="C1088" i="46"/>
  <c r="C1087" i="46"/>
  <c r="C1086" i="46"/>
  <c r="C1085" i="46"/>
  <c r="C1084" i="46"/>
  <c r="C1083" i="46"/>
  <c r="C1082" i="46"/>
  <c r="C1081" i="46"/>
  <c r="C1080" i="46"/>
  <c r="C1079" i="46"/>
  <c r="C1078" i="46"/>
  <c r="C1077" i="46"/>
  <c r="C1076" i="46"/>
  <c r="C1075" i="46"/>
  <c r="C1074" i="46"/>
  <c r="C1073" i="46"/>
  <c r="C1072" i="46"/>
  <c r="C1071" i="46"/>
  <c r="C1070" i="46"/>
  <c r="C1069" i="46"/>
  <c r="C1068" i="46"/>
  <c r="C1067" i="46"/>
  <c r="C1066" i="46"/>
  <c r="C1065" i="46"/>
  <c r="C1064" i="46"/>
  <c r="C1063" i="46"/>
  <c r="C1062" i="46"/>
  <c r="C1061" i="46"/>
  <c r="C1060" i="46"/>
  <c r="C1059" i="46"/>
  <c r="C1058" i="46"/>
  <c r="C1057" i="46"/>
  <c r="C1056" i="46"/>
  <c r="C1055" i="46"/>
  <c r="C1054" i="46"/>
  <c r="C1053" i="46"/>
  <c r="C1052" i="46"/>
  <c r="C1051" i="46"/>
  <c r="C1050" i="46"/>
  <c r="C1049" i="46"/>
  <c r="C1048" i="46"/>
  <c r="C1047" i="46"/>
  <c r="C1046" i="46"/>
  <c r="C1045" i="46"/>
  <c r="C1044" i="46"/>
  <c r="C1043" i="46"/>
  <c r="C1042" i="46"/>
  <c r="C1041" i="46"/>
  <c r="C1040" i="46"/>
  <c r="C1039" i="46"/>
  <c r="C1038" i="46"/>
  <c r="C1037" i="46"/>
  <c r="C1036" i="46"/>
  <c r="C1035" i="46"/>
  <c r="C1034" i="46"/>
  <c r="C1033" i="46"/>
  <c r="C1032" i="46"/>
  <c r="C1031" i="46"/>
  <c r="C1030" i="46"/>
  <c r="C1029" i="46"/>
  <c r="C1028" i="46"/>
  <c r="C1027" i="46"/>
  <c r="C1026" i="46"/>
  <c r="C1025" i="46"/>
  <c r="C1024" i="46"/>
  <c r="C1023" i="46"/>
  <c r="C1022" i="46"/>
  <c r="C1021" i="46"/>
  <c r="C1020" i="46"/>
  <c r="C1019" i="46"/>
  <c r="C1018" i="46"/>
  <c r="C1017" i="46"/>
  <c r="C1016" i="46"/>
  <c r="C1015" i="46"/>
  <c r="C1014" i="46"/>
  <c r="C1013" i="46"/>
  <c r="C1012" i="46"/>
  <c r="C1011" i="46"/>
  <c r="C1010" i="46"/>
  <c r="C1009" i="46"/>
  <c r="C1008" i="46"/>
  <c r="C1007" i="46"/>
  <c r="C1006" i="46"/>
  <c r="C1005" i="46"/>
  <c r="C1004" i="46"/>
  <c r="C1003" i="46"/>
  <c r="C1002" i="46"/>
  <c r="C1001" i="46"/>
  <c r="C1000" i="46"/>
  <c r="C999" i="46"/>
  <c r="C998" i="46"/>
  <c r="C997" i="46"/>
  <c r="C996" i="46"/>
  <c r="C995" i="46"/>
  <c r="C994" i="46"/>
  <c r="C993" i="46"/>
  <c r="C992" i="46"/>
  <c r="C991" i="46"/>
  <c r="C990" i="46"/>
  <c r="C989" i="46"/>
  <c r="C988" i="46"/>
  <c r="C987" i="46"/>
  <c r="C986" i="46"/>
  <c r="C985" i="46"/>
  <c r="C984" i="46"/>
  <c r="C983" i="46"/>
  <c r="C982" i="46"/>
  <c r="C981" i="46"/>
  <c r="C980" i="46"/>
  <c r="C979" i="46"/>
  <c r="C978" i="46"/>
  <c r="C977" i="46"/>
  <c r="C976" i="46"/>
  <c r="C975" i="46"/>
  <c r="C974" i="46"/>
  <c r="C973" i="46"/>
  <c r="C972" i="46"/>
  <c r="C971" i="46"/>
  <c r="C970" i="46"/>
  <c r="C969" i="46"/>
  <c r="C968" i="46"/>
  <c r="C967" i="46"/>
  <c r="C966" i="46"/>
  <c r="C965" i="46"/>
  <c r="C964" i="46"/>
  <c r="C963" i="46"/>
  <c r="C962" i="46"/>
  <c r="C961" i="46"/>
  <c r="C960" i="46"/>
  <c r="C959" i="46"/>
  <c r="C958" i="46"/>
  <c r="C957" i="46"/>
  <c r="C956" i="46"/>
  <c r="C955" i="46"/>
  <c r="C954" i="46"/>
  <c r="C953" i="46"/>
  <c r="C952" i="46"/>
  <c r="C951" i="46"/>
  <c r="C950" i="46"/>
  <c r="C949" i="46"/>
  <c r="C948" i="46"/>
  <c r="C947" i="46"/>
  <c r="C946" i="46"/>
  <c r="C945" i="46"/>
  <c r="C944" i="46"/>
  <c r="C943" i="46"/>
  <c r="C942" i="46"/>
  <c r="C941" i="46"/>
  <c r="C940" i="46"/>
  <c r="C939" i="46"/>
  <c r="C938" i="46"/>
  <c r="C937" i="46"/>
  <c r="C936" i="46"/>
  <c r="C935" i="46"/>
  <c r="C934" i="46"/>
  <c r="C933" i="46"/>
  <c r="C932" i="46"/>
  <c r="C931" i="46"/>
  <c r="C930" i="46"/>
  <c r="C929" i="46"/>
  <c r="C928" i="46"/>
  <c r="C927" i="46"/>
  <c r="C926" i="46"/>
  <c r="C925" i="46"/>
  <c r="C924" i="46"/>
  <c r="C923" i="46"/>
  <c r="C922" i="46"/>
  <c r="C921" i="46"/>
  <c r="C920" i="46"/>
  <c r="C919" i="46"/>
  <c r="C918" i="46"/>
  <c r="C917" i="46"/>
  <c r="C916" i="46"/>
  <c r="C915" i="46"/>
  <c r="C914" i="46"/>
  <c r="C913" i="46"/>
  <c r="C912" i="46"/>
  <c r="C911" i="46"/>
  <c r="C910" i="46"/>
  <c r="C909" i="46"/>
  <c r="C908" i="46"/>
  <c r="C907" i="46"/>
  <c r="C906" i="46"/>
  <c r="C905" i="46"/>
  <c r="C904" i="46"/>
  <c r="C903" i="46"/>
  <c r="C902" i="46"/>
  <c r="C901" i="46"/>
  <c r="C900" i="46"/>
  <c r="C899" i="46"/>
  <c r="C898" i="46"/>
  <c r="C897" i="46"/>
  <c r="C896" i="46"/>
  <c r="C895" i="46"/>
  <c r="C894" i="46"/>
  <c r="C893" i="46"/>
  <c r="C892" i="46"/>
  <c r="C891" i="46"/>
  <c r="C890" i="46"/>
  <c r="C889" i="46"/>
  <c r="C888" i="46"/>
  <c r="C887" i="46"/>
  <c r="C886" i="46"/>
  <c r="C885" i="46"/>
  <c r="C884" i="46"/>
  <c r="C883" i="46"/>
  <c r="C882" i="46"/>
  <c r="C881" i="46"/>
  <c r="C880" i="46"/>
  <c r="C879" i="46"/>
  <c r="C878" i="46"/>
  <c r="C877" i="46"/>
  <c r="C876" i="46"/>
  <c r="C875" i="46"/>
  <c r="C874" i="46"/>
  <c r="C873" i="46"/>
  <c r="C872" i="46"/>
  <c r="C871" i="46"/>
  <c r="C870" i="46"/>
  <c r="C869" i="46"/>
  <c r="C868" i="46"/>
  <c r="C867" i="46"/>
  <c r="C866" i="46"/>
  <c r="C865" i="46"/>
  <c r="C864" i="46"/>
  <c r="C863" i="46"/>
  <c r="C862" i="46"/>
  <c r="C861" i="46"/>
  <c r="C860" i="46"/>
  <c r="C859" i="46"/>
  <c r="C858" i="46"/>
  <c r="C857" i="46"/>
  <c r="C856" i="46"/>
  <c r="C855" i="46"/>
  <c r="C854" i="46"/>
  <c r="C853" i="46"/>
  <c r="C852" i="46"/>
  <c r="C851" i="46"/>
  <c r="C850" i="46"/>
  <c r="C849" i="46"/>
  <c r="C848" i="46"/>
  <c r="C847" i="46"/>
  <c r="C846" i="46"/>
  <c r="C845" i="46"/>
  <c r="C844" i="46"/>
  <c r="C843" i="46"/>
  <c r="C842" i="46"/>
  <c r="C841" i="46"/>
  <c r="C840" i="46"/>
  <c r="C839" i="46"/>
  <c r="C838" i="46"/>
  <c r="C837" i="46"/>
  <c r="C836" i="46"/>
  <c r="C835" i="46"/>
  <c r="C834" i="46"/>
  <c r="C833" i="46"/>
  <c r="C832" i="46"/>
  <c r="C831" i="46"/>
  <c r="C830" i="46"/>
  <c r="C829" i="46"/>
  <c r="C828" i="46"/>
  <c r="C827" i="46"/>
  <c r="C826" i="46"/>
  <c r="C825" i="46"/>
  <c r="C824" i="46"/>
  <c r="C823" i="46"/>
  <c r="C822" i="46"/>
  <c r="C821" i="46"/>
  <c r="C820" i="46"/>
  <c r="C819" i="46"/>
  <c r="C818" i="46"/>
  <c r="C817" i="46"/>
  <c r="C816" i="46"/>
  <c r="C815" i="46"/>
  <c r="C814" i="46"/>
  <c r="C813" i="46"/>
  <c r="C812" i="46"/>
  <c r="C811" i="46"/>
  <c r="C810" i="46"/>
  <c r="C809" i="46"/>
  <c r="C808" i="46"/>
  <c r="C807" i="46"/>
  <c r="C806" i="46"/>
  <c r="C805" i="46"/>
  <c r="C804" i="46"/>
  <c r="C803" i="46"/>
  <c r="C802" i="46"/>
  <c r="C801" i="46"/>
  <c r="C800" i="46"/>
  <c r="C799" i="46"/>
  <c r="C798" i="46"/>
  <c r="C797" i="46"/>
  <c r="C796" i="46"/>
  <c r="C795" i="46"/>
  <c r="C794" i="46"/>
  <c r="C793" i="46"/>
  <c r="C792" i="46"/>
  <c r="C791" i="46"/>
  <c r="C790" i="46"/>
  <c r="C789" i="46"/>
  <c r="C788" i="46"/>
  <c r="C787" i="46"/>
  <c r="C786" i="46"/>
  <c r="C785" i="46"/>
  <c r="C784" i="46"/>
  <c r="C783" i="46"/>
  <c r="C782" i="46"/>
  <c r="C781" i="46"/>
  <c r="C780" i="46"/>
  <c r="C779" i="46"/>
  <c r="C778" i="46"/>
  <c r="C777" i="46"/>
  <c r="C776" i="46"/>
  <c r="C775" i="46"/>
  <c r="C774" i="46"/>
  <c r="C773" i="46"/>
  <c r="C772" i="46"/>
  <c r="C771" i="46"/>
  <c r="C770" i="46"/>
  <c r="C769" i="46"/>
  <c r="C768" i="46"/>
  <c r="C767" i="46"/>
  <c r="C766" i="46"/>
  <c r="C765" i="46"/>
  <c r="C764" i="46"/>
  <c r="C763" i="46"/>
  <c r="C762" i="46"/>
  <c r="C761" i="46"/>
  <c r="C760" i="46"/>
  <c r="C759" i="46"/>
  <c r="C758" i="46"/>
  <c r="C757" i="46"/>
  <c r="C756" i="46"/>
  <c r="C755" i="46"/>
  <c r="C754" i="46"/>
  <c r="C753" i="46"/>
  <c r="C752" i="46"/>
  <c r="C751" i="46"/>
  <c r="C750" i="46"/>
  <c r="C749" i="46"/>
  <c r="C748" i="46"/>
  <c r="C747" i="46"/>
  <c r="C746" i="46"/>
  <c r="C745" i="46"/>
  <c r="C744" i="46"/>
  <c r="C743" i="46"/>
  <c r="C742" i="46"/>
  <c r="C741" i="46"/>
  <c r="C740" i="46"/>
  <c r="C739" i="46"/>
  <c r="C738" i="46"/>
  <c r="C737" i="46"/>
  <c r="C736" i="46"/>
  <c r="C735" i="46"/>
  <c r="C734" i="46"/>
  <c r="C733" i="46"/>
  <c r="C732" i="46"/>
  <c r="C731" i="46"/>
  <c r="C730" i="46"/>
  <c r="C729" i="46"/>
  <c r="C728" i="46"/>
  <c r="C727" i="46"/>
  <c r="C726" i="46"/>
  <c r="C725" i="46"/>
  <c r="C724" i="46"/>
  <c r="C723" i="46"/>
  <c r="C722" i="46"/>
  <c r="C721" i="46"/>
  <c r="C720" i="46"/>
  <c r="C719" i="46"/>
  <c r="C718" i="46"/>
  <c r="C717" i="46"/>
  <c r="C716" i="46"/>
  <c r="C715" i="46"/>
  <c r="C714" i="46"/>
  <c r="C713" i="46"/>
  <c r="C712" i="46"/>
  <c r="C711" i="46"/>
  <c r="C710" i="46"/>
  <c r="C709" i="46"/>
  <c r="C708" i="46"/>
  <c r="C707" i="46"/>
  <c r="C706" i="46"/>
  <c r="C705" i="46"/>
  <c r="C704" i="46"/>
  <c r="C703" i="46"/>
  <c r="C702" i="46"/>
  <c r="C701" i="46"/>
  <c r="C700" i="46"/>
  <c r="C699" i="46"/>
  <c r="C698" i="46"/>
  <c r="C697" i="46"/>
  <c r="C696" i="46"/>
  <c r="C695" i="46"/>
  <c r="C694" i="46"/>
  <c r="C693" i="46"/>
  <c r="C692" i="46"/>
  <c r="C691" i="46"/>
  <c r="C690" i="46"/>
  <c r="C689" i="46"/>
  <c r="C688" i="46"/>
  <c r="C687" i="46"/>
  <c r="C686" i="46"/>
  <c r="C685" i="46"/>
  <c r="C684" i="46"/>
  <c r="C683" i="46"/>
  <c r="C682" i="46"/>
  <c r="C681" i="46"/>
  <c r="C680" i="46"/>
  <c r="C679" i="46"/>
  <c r="C678" i="46"/>
  <c r="C677" i="46"/>
  <c r="C676" i="46"/>
  <c r="C675" i="46"/>
  <c r="C674" i="46"/>
  <c r="C673" i="46"/>
  <c r="C672" i="46"/>
  <c r="C671" i="46"/>
  <c r="C670" i="46"/>
  <c r="C669" i="46"/>
  <c r="C668" i="46"/>
  <c r="C667" i="46"/>
  <c r="C666" i="46"/>
  <c r="C665" i="46"/>
  <c r="C664" i="46"/>
  <c r="C663" i="46"/>
  <c r="C662" i="46"/>
  <c r="C661" i="46"/>
  <c r="C660" i="46"/>
  <c r="C659" i="46"/>
  <c r="C658" i="46"/>
  <c r="C657" i="46"/>
  <c r="C656" i="46"/>
  <c r="C655" i="46"/>
  <c r="C654" i="46"/>
  <c r="C653" i="46"/>
  <c r="C652" i="46"/>
  <c r="C651" i="46"/>
  <c r="C650" i="46"/>
  <c r="C649" i="46"/>
  <c r="C648" i="46"/>
  <c r="C647" i="46"/>
  <c r="C646" i="46"/>
  <c r="C645" i="46"/>
  <c r="C644" i="46"/>
  <c r="C643" i="46"/>
  <c r="C642" i="46"/>
  <c r="C641" i="46"/>
  <c r="C640" i="46"/>
  <c r="C639" i="46"/>
  <c r="C638" i="46"/>
  <c r="C637" i="46"/>
  <c r="C636" i="46"/>
  <c r="C635" i="46"/>
  <c r="C634" i="46"/>
  <c r="C633" i="46"/>
  <c r="C632" i="46"/>
  <c r="C631" i="46"/>
  <c r="C630" i="46"/>
  <c r="C629" i="46"/>
  <c r="C628" i="46"/>
  <c r="C627" i="46"/>
  <c r="C626" i="46"/>
  <c r="C625" i="46"/>
  <c r="C624" i="46"/>
  <c r="C623" i="46"/>
  <c r="C622" i="46"/>
  <c r="C621" i="46"/>
  <c r="C620" i="46"/>
  <c r="C619" i="46"/>
  <c r="C618" i="46"/>
  <c r="C617" i="46"/>
  <c r="C616" i="46"/>
  <c r="C615" i="46"/>
  <c r="C614" i="46"/>
  <c r="C613" i="46"/>
  <c r="C612" i="46"/>
  <c r="C611" i="46"/>
  <c r="C610" i="46"/>
  <c r="C609" i="46"/>
  <c r="C608" i="46"/>
  <c r="C607" i="46"/>
  <c r="C606" i="46"/>
  <c r="C605" i="46"/>
  <c r="C604" i="46"/>
  <c r="C603" i="46"/>
  <c r="C602" i="46"/>
  <c r="C601" i="46"/>
  <c r="C600" i="46"/>
  <c r="C599" i="46"/>
  <c r="C598" i="46"/>
  <c r="C597" i="46"/>
  <c r="C596" i="46"/>
  <c r="C595" i="46"/>
  <c r="C594" i="46"/>
  <c r="C593" i="46"/>
  <c r="C592" i="46"/>
  <c r="C591" i="46"/>
  <c r="C590" i="46"/>
  <c r="C589" i="46"/>
  <c r="C588" i="46"/>
  <c r="C587" i="46"/>
  <c r="C586" i="46"/>
  <c r="C585" i="46"/>
  <c r="C584" i="46"/>
  <c r="C583" i="46"/>
  <c r="C582" i="46"/>
  <c r="C581" i="46"/>
  <c r="C580" i="46"/>
  <c r="C579" i="46"/>
  <c r="C578" i="46"/>
  <c r="C577" i="46"/>
  <c r="C576" i="46"/>
  <c r="C575" i="46"/>
  <c r="C574" i="46"/>
  <c r="C573" i="46"/>
  <c r="C572" i="46"/>
  <c r="C571" i="46"/>
  <c r="C570" i="46"/>
  <c r="C569" i="46"/>
  <c r="C568" i="46"/>
  <c r="C567" i="46"/>
  <c r="C566" i="46"/>
  <c r="C565" i="46"/>
  <c r="C564" i="46"/>
  <c r="C563" i="46"/>
  <c r="C562" i="46"/>
  <c r="C561" i="46"/>
  <c r="C560" i="46"/>
  <c r="C559" i="46"/>
  <c r="C558" i="46"/>
  <c r="C557" i="46"/>
  <c r="C556" i="46"/>
  <c r="C555" i="46"/>
  <c r="C554" i="46"/>
  <c r="C553" i="46"/>
  <c r="C552" i="46"/>
  <c r="C551" i="46"/>
  <c r="C550" i="46"/>
  <c r="C549" i="46"/>
  <c r="C548" i="46"/>
  <c r="C547" i="46"/>
  <c r="C546" i="46"/>
  <c r="C545" i="46"/>
  <c r="C544" i="46"/>
  <c r="C543" i="46"/>
  <c r="C542" i="46"/>
  <c r="C541" i="46"/>
  <c r="C540" i="46"/>
  <c r="C539" i="46"/>
  <c r="C538" i="46"/>
  <c r="C537" i="46"/>
  <c r="C536" i="46"/>
  <c r="C535" i="46"/>
  <c r="C534" i="46"/>
  <c r="C533" i="46"/>
  <c r="C532" i="46"/>
  <c r="C531" i="46"/>
  <c r="C530" i="46"/>
  <c r="C529" i="46"/>
  <c r="C528" i="46"/>
  <c r="C527" i="46"/>
  <c r="C526" i="46"/>
  <c r="C525" i="46"/>
  <c r="C524" i="46"/>
  <c r="C523" i="46"/>
  <c r="C522" i="46"/>
  <c r="C521" i="46"/>
  <c r="C520" i="46"/>
  <c r="C519" i="46"/>
  <c r="C518" i="46"/>
  <c r="C517" i="46"/>
  <c r="C516" i="46"/>
  <c r="C515" i="46"/>
  <c r="C514" i="46"/>
  <c r="C513" i="46"/>
  <c r="C512" i="46"/>
  <c r="C511" i="46"/>
  <c r="C510" i="46"/>
  <c r="C509" i="46"/>
  <c r="C508" i="46"/>
  <c r="C507" i="46"/>
  <c r="C506" i="46"/>
  <c r="C505" i="46"/>
  <c r="C504" i="46"/>
  <c r="C503" i="46"/>
  <c r="C502" i="46"/>
  <c r="C501" i="46"/>
  <c r="C500" i="46"/>
  <c r="C499" i="46"/>
  <c r="C498" i="46"/>
  <c r="C497" i="46"/>
  <c r="C496" i="46"/>
  <c r="C495" i="46"/>
  <c r="C494" i="46"/>
  <c r="C493" i="46"/>
  <c r="C492" i="46"/>
  <c r="C491" i="46"/>
  <c r="C490" i="46"/>
  <c r="C489" i="46"/>
  <c r="C488" i="46"/>
  <c r="C487" i="46"/>
  <c r="C486" i="46"/>
  <c r="C485" i="46"/>
  <c r="C484" i="46"/>
  <c r="C483" i="46"/>
  <c r="C482" i="46"/>
  <c r="C481" i="46"/>
  <c r="C480" i="46"/>
  <c r="C479" i="46"/>
  <c r="C478" i="46"/>
  <c r="C477" i="46"/>
  <c r="C476" i="46"/>
  <c r="C475" i="46"/>
  <c r="C474" i="46"/>
  <c r="C473" i="46"/>
  <c r="C472" i="46"/>
  <c r="C471" i="46"/>
  <c r="C470" i="46"/>
  <c r="C469" i="46"/>
  <c r="C468" i="46"/>
  <c r="C467" i="46"/>
  <c r="C466" i="46"/>
  <c r="C465" i="46"/>
  <c r="C464" i="46"/>
  <c r="C463" i="46"/>
  <c r="C462" i="46"/>
  <c r="C461" i="46"/>
  <c r="C460" i="46"/>
  <c r="C459" i="46"/>
  <c r="C458" i="46"/>
  <c r="C457" i="46"/>
  <c r="C456" i="46"/>
  <c r="C455" i="46"/>
  <c r="C454" i="46"/>
  <c r="C453" i="46"/>
  <c r="C452" i="46"/>
  <c r="C451" i="46"/>
  <c r="C450" i="46"/>
  <c r="C449" i="46"/>
  <c r="C448" i="46"/>
  <c r="C447" i="46"/>
  <c r="C446" i="46"/>
  <c r="C445" i="46"/>
  <c r="C444" i="46"/>
  <c r="C443" i="46"/>
  <c r="C442" i="46"/>
  <c r="C441" i="46"/>
  <c r="C440" i="46"/>
  <c r="C439" i="46"/>
  <c r="C438" i="46"/>
  <c r="C437" i="46"/>
  <c r="C436" i="46"/>
  <c r="C435" i="46"/>
  <c r="C434" i="46"/>
  <c r="C433" i="46"/>
  <c r="C432" i="46"/>
  <c r="C431" i="46"/>
  <c r="C430" i="46"/>
  <c r="C429" i="46"/>
  <c r="C428" i="46"/>
  <c r="C427" i="46"/>
  <c r="C426" i="46"/>
  <c r="C425" i="46"/>
  <c r="C424" i="46"/>
  <c r="C423" i="46"/>
  <c r="C422" i="46"/>
  <c r="C421" i="46"/>
  <c r="C420" i="46"/>
  <c r="C419" i="46"/>
  <c r="C418" i="46"/>
  <c r="C417" i="46"/>
  <c r="C416" i="46"/>
  <c r="C415" i="46"/>
  <c r="C414" i="46"/>
  <c r="C413" i="46"/>
  <c r="C412" i="46"/>
  <c r="C411" i="46"/>
  <c r="C410" i="46"/>
  <c r="C409" i="46"/>
  <c r="C408" i="46"/>
  <c r="C407" i="46"/>
  <c r="C406" i="46"/>
  <c r="C405" i="46"/>
  <c r="C404" i="46"/>
  <c r="C403" i="46"/>
  <c r="C402" i="46"/>
  <c r="C401" i="46"/>
  <c r="C400" i="46"/>
  <c r="C399" i="46"/>
  <c r="C398" i="46"/>
  <c r="C397" i="46"/>
  <c r="C396" i="46"/>
  <c r="C395" i="46"/>
  <c r="C394" i="46"/>
  <c r="C393" i="46"/>
  <c r="C392" i="46"/>
  <c r="C391" i="46"/>
  <c r="C390" i="46"/>
  <c r="C389" i="46"/>
  <c r="C388" i="46"/>
  <c r="C387" i="46"/>
  <c r="C386" i="46"/>
  <c r="C385" i="46"/>
  <c r="C384" i="46"/>
  <c r="C383" i="46"/>
  <c r="C382" i="46"/>
  <c r="C381" i="46"/>
  <c r="C380" i="46"/>
  <c r="C379" i="46"/>
  <c r="C378" i="46"/>
  <c r="C377" i="46"/>
  <c r="C376" i="46"/>
  <c r="C375" i="46"/>
  <c r="C374" i="46"/>
  <c r="C373" i="46"/>
  <c r="C372" i="46"/>
  <c r="C371" i="46"/>
  <c r="C370" i="46"/>
  <c r="C369" i="46"/>
  <c r="C368" i="46"/>
  <c r="C367" i="46"/>
  <c r="C366" i="46"/>
  <c r="C365" i="46"/>
  <c r="C364" i="46"/>
  <c r="C363" i="46"/>
  <c r="C362" i="46"/>
  <c r="C361" i="46"/>
  <c r="C360" i="46"/>
  <c r="C359" i="46"/>
  <c r="C358" i="46"/>
  <c r="C357" i="46"/>
  <c r="C356" i="46"/>
  <c r="C355" i="46"/>
  <c r="C354" i="46"/>
  <c r="C353" i="46"/>
  <c r="C352" i="46"/>
  <c r="C351" i="46"/>
  <c r="C350" i="46"/>
  <c r="C349" i="46"/>
  <c r="C348" i="46"/>
  <c r="C347" i="46"/>
  <c r="C346" i="46"/>
  <c r="C345" i="46"/>
  <c r="C344" i="46"/>
  <c r="C343" i="46"/>
  <c r="C342" i="46"/>
  <c r="C341" i="46"/>
  <c r="C340" i="46"/>
  <c r="C339" i="46"/>
  <c r="C338" i="46"/>
  <c r="C337" i="46"/>
  <c r="C336" i="46"/>
  <c r="C335" i="46"/>
  <c r="C334" i="46"/>
  <c r="C333" i="46"/>
  <c r="C332" i="46"/>
  <c r="C331" i="46"/>
  <c r="C330" i="46"/>
  <c r="C329" i="46"/>
  <c r="C328" i="46"/>
  <c r="C327" i="46"/>
  <c r="C326" i="46"/>
  <c r="C325" i="46"/>
  <c r="C324" i="46"/>
  <c r="C323" i="46"/>
  <c r="C322" i="46"/>
  <c r="C321" i="46"/>
  <c r="C320" i="46"/>
  <c r="C319" i="46"/>
  <c r="C318" i="46"/>
  <c r="C317" i="46"/>
  <c r="C316" i="46"/>
  <c r="C315" i="46"/>
  <c r="C314" i="46"/>
  <c r="C313" i="46"/>
  <c r="C312" i="46"/>
  <c r="C311" i="46"/>
  <c r="C310" i="46"/>
  <c r="C309" i="46"/>
  <c r="C308" i="46"/>
  <c r="C307" i="46"/>
  <c r="C306" i="46"/>
  <c r="C305" i="46"/>
  <c r="C304" i="46"/>
  <c r="C303" i="46"/>
  <c r="C302" i="46"/>
  <c r="C301" i="46"/>
  <c r="C300" i="46"/>
  <c r="C299" i="46"/>
  <c r="C298" i="46"/>
  <c r="C297" i="46"/>
  <c r="C296" i="46"/>
  <c r="C295" i="46"/>
  <c r="C294" i="46"/>
  <c r="C293" i="46"/>
  <c r="C292" i="46"/>
  <c r="C291" i="46"/>
  <c r="C290" i="46"/>
  <c r="C289" i="46"/>
  <c r="C288" i="46"/>
  <c r="C287" i="46"/>
  <c r="C286" i="46"/>
  <c r="C285" i="46"/>
  <c r="C284" i="46"/>
  <c r="C283" i="46"/>
  <c r="C282" i="46"/>
  <c r="C281" i="46"/>
  <c r="C280" i="46"/>
  <c r="C279" i="46"/>
  <c r="C278" i="46"/>
  <c r="C277" i="46"/>
  <c r="C276" i="46"/>
  <c r="C275" i="46"/>
  <c r="C274" i="46"/>
  <c r="C273" i="46"/>
  <c r="C272" i="46"/>
  <c r="C271" i="46"/>
  <c r="C270" i="46"/>
  <c r="C269" i="46"/>
  <c r="C268" i="46"/>
  <c r="C267" i="46"/>
  <c r="C266" i="46"/>
  <c r="C265" i="46"/>
  <c r="C264" i="46"/>
  <c r="C263" i="46"/>
  <c r="C262" i="46"/>
  <c r="C261" i="46"/>
  <c r="C260" i="46"/>
  <c r="C259" i="46"/>
  <c r="C258" i="46"/>
  <c r="C257" i="46"/>
  <c r="C256" i="46"/>
  <c r="C255" i="46"/>
  <c r="C254" i="46"/>
  <c r="C253" i="46"/>
  <c r="C252" i="46"/>
  <c r="C251" i="46"/>
  <c r="C250" i="46"/>
  <c r="C249" i="46"/>
  <c r="C248" i="46"/>
  <c r="C247" i="46"/>
  <c r="C246" i="46"/>
  <c r="C245" i="46"/>
  <c r="C244" i="46"/>
  <c r="C243" i="46"/>
  <c r="C242" i="46"/>
  <c r="C241" i="46"/>
  <c r="C240" i="46"/>
  <c r="C239" i="46"/>
  <c r="C238" i="46"/>
  <c r="C237" i="46"/>
  <c r="C236" i="46"/>
  <c r="C235" i="46"/>
  <c r="C234" i="46"/>
  <c r="C233" i="46"/>
  <c r="C232" i="46"/>
  <c r="C231" i="46"/>
  <c r="C230" i="46"/>
  <c r="C229" i="46"/>
  <c r="C228" i="46"/>
  <c r="C227" i="46"/>
  <c r="C226" i="46"/>
  <c r="C225" i="46"/>
  <c r="C224" i="46"/>
  <c r="C223" i="46"/>
  <c r="C222" i="46"/>
  <c r="C221" i="46"/>
  <c r="C220" i="46"/>
  <c r="C219" i="46"/>
  <c r="C218" i="46"/>
  <c r="C217" i="46"/>
  <c r="C216" i="46"/>
  <c r="C215" i="46"/>
  <c r="C214" i="46"/>
  <c r="C213" i="46"/>
  <c r="C212" i="46"/>
  <c r="C211" i="46"/>
  <c r="C210" i="46"/>
  <c r="C209" i="46"/>
  <c r="C208" i="46"/>
  <c r="C207" i="46"/>
  <c r="C206" i="46"/>
  <c r="C205" i="46"/>
  <c r="C204" i="46"/>
  <c r="C203" i="46"/>
  <c r="C202" i="46"/>
  <c r="C201" i="46"/>
  <c r="C200" i="46"/>
  <c r="C199" i="46"/>
  <c r="C198" i="46"/>
  <c r="C197" i="46"/>
  <c r="C196" i="46"/>
  <c r="C195" i="46"/>
  <c r="C194" i="46"/>
  <c r="C193" i="46"/>
  <c r="C192" i="46"/>
  <c r="C191" i="46"/>
  <c r="C190" i="46"/>
  <c r="C189" i="46"/>
  <c r="C188" i="46"/>
  <c r="C187" i="46"/>
  <c r="C186" i="46"/>
  <c r="C185" i="46"/>
  <c r="C184" i="46"/>
  <c r="C183" i="46"/>
  <c r="C182" i="46"/>
  <c r="C181" i="46"/>
  <c r="C180" i="46"/>
  <c r="C179" i="46"/>
  <c r="C178" i="46"/>
  <c r="C177" i="46"/>
  <c r="C176" i="46"/>
  <c r="C175" i="46"/>
  <c r="C174" i="46"/>
  <c r="C173" i="46"/>
  <c r="C172" i="46"/>
  <c r="C171" i="46"/>
  <c r="C170" i="46"/>
  <c r="C169" i="46"/>
  <c r="C168" i="46"/>
  <c r="C167" i="46"/>
  <c r="C166" i="46"/>
  <c r="C165" i="46"/>
  <c r="C164" i="46"/>
  <c r="C163" i="46"/>
  <c r="C162" i="46"/>
  <c r="C161" i="46"/>
  <c r="C160" i="46"/>
  <c r="C159" i="46"/>
  <c r="C158" i="46"/>
  <c r="C157" i="46"/>
  <c r="C156" i="46"/>
  <c r="C155" i="46"/>
  <c r="C154" i="46"/>
  <c r="C153" i="46"/>
  <c r="C152" i="46"/>
  <c r="C151" i="46"/>
  <c r="C150" i="46"/>
  <c r="C149" i="46"/>
  <c r="C148" i="46"/>
  <c r="C147" i="46"/>
  <c r="C146" i="46"/>
  <c r="C145" i="46"/>
  <c r="C144" i="46"/>
  <c r="C143" i="46"/>
  <c r="C142" i="46"/>
  <c r="C141" i="46"/>
  <c r="C140" i="46"/>
  <c r="C139" i="46"/>
  <c r="C138" i="46"/>
  <c r="C137" i="46"/>
  <c r="C136" i="46"/>
  <c r="C135" i="46"/>
  <c r="C134" i="46"/>
  <c r="C133" i="46"/>
  <c r="C132" i="46"/>
  <c r="C131" i="46"/>
  <c r="C130" i="46"/>
  <c r="C129" i="46"/>
  <c r="C128" i="46"/>
  <c r="C127" i="46"/>
  <c r="C126" i="46"/>
  <c r="C125" i="46"/>
  <c r="C124" i="46"/>
  <c r="C123" i="46"/>
  <c r="C122" i="46"/>
  <c r="C121" i="46"/>
  <c r="C120" i="46"/>
  <c r="C119" i="46"/>
  <c r="C118" i="46"/>
  <c r="C117" i="46"/>
  <c r="C116" i="46"/>
  <c r="C115" i="46"/>
  <c r="C114" i="46"/>
  <c r="C113" i="46"/>
  <c r="C112" i="46"/>
  <c r="C111" i="46"/>
  <c r="C110" i="46"/>
  <c r="C109" i="46"/>
  <c r="C108" i="46"/>
  <c r="C107" i="46"/>
  <c r="C106" i="46"/>
  <c r="C105" i="46"/>
  <c r="C104" i="46"/>
  <c r="C103" i="46"/>
  <c r="C102" i="46"/>
  <c r="C101" i="46"/>
  <c r="C100" i="46"/>
  <c r="C99" i="46"/>
  <c r="C98" i="46"/>
  <c r="C97" i="46"/>
  <c r="C96" i="46"/>
  <c r="C95" i="46"/>
  <c r="C94" i="46"/>
  <c r="C93" i="46"/>
  <c r="C92" i="46"/>
  <c r="C91" i="46"/>
  <c r="C90" i="46"/>
  <c r="C89" i="46"/>
  <c r="C88" i="46"/>
  <c r="C87" i="46"/>
  <c r="C86" i="46"/>
  <c r="C85" i="46"/>
  <c r="C84" i="46"/>
  <c r="C83" i="46"/>
  <c r="C82" i="46"/>
  <c r="C81" i="46"/>
  <c r="C80" i="46"/>
  <c r="C79" i="46"/>
  <c r="C78" i="46"/>
  <c r="C77" i="46"/>
  <c r="C76" i="46"/>
  <c r="C75" i="46"/>
  <c r="C74" i="46"/>
  <c r="C73" i="46"/>
  <c r="C72" i="46"/>
  <c r="C71" i="46"/>
  <c r="C70" i="46"/>
  <c r="C69" i="46"/>
  <c r="C68" i="46"/>
  <c r="C67" i="46"/>
  <c r="C66" i="46"/>
  <c r="C65" i="46"/>
  <c r="C64" i="46"/>
  <c r="C63" i="46"/>
  <c r="C62" i="46"/>
  <c r="C61" i="46"/>
  <c r="C60" i="46"/>
  <c r="C59" i="46"/>
  <c r="C58" i="46"/>
  <c r="C57" i="46"/>
  <c r="C56" i="46"/>
  <c r="C55" i="46"/>
  <c r="C54" i="46"/>
  <c r="C53" i="46"/>
  <c r="C52" i="46"/>
  <c r="C51" i="46"/>
  <c r="C50" i="46"/>
  <c r="C49" i="46"/>
  <c r="C48" i="46"/>
  <c r="C47" i="46"/>
  <c r="C46" i="46"/>
  <c r="C45" i="46"/>
  <c r="C44" i="46"/>
  <c r="C43" i="46"/>
  <c r="C42" i="46"/>
  <c r="C41" i="46"/>
  <c r="C40" i="46"/>
  <c r="C39" i="46"/>
  <c r="C38" i="46"/>
  <c r="C37" i="46"/>
  <c r="C36" i="46"/>
  <c r="C35" i="46"/>
  <c r="C34" i="46"/>
  <c r="C33" i="46"/>
  <c r="C32" i="46"/>
  <c r="C31" i="46"/>
  <c r="C30" i="46"/>
  <c r="C29" i="46"/>
  <c r="C28" i="46"/>
  <c r="C27" i="46"/>
  <c r="C26" i="46"/>
  <c r="C25" i="46"/>
  <c r="C24" i="46"/>
  <c r="C23" i="46"/>
  <c r="C22" i="46"/>
  <c r="C21" i="46"/>
  <c r="C20" i="46"/>
  <c r="C19" i="46"/>
  <c r="C18" i="46"/>
  <c r="C17" i="46"/>
  <c r="C16" i="46"/>
  <c r="C15" i="46"/>
  <c r="C14" i="46"/>
  <c r="C13" i="46"/>
  <c r="C12" i="46"/>
  <c r="C11" i="46"/>
  <c r="C10" i="46"/>
  <c r="C9" i="46"/>
  <c r="F9" i="46"/>
  <c r="F2496" i="46"/>
  <c r="F2495" i="46"/>
  <c r="F2494" i="46"/>
  <c r="F2493" i="46"/>
  <c r="F2492" i="46"/>
  <c r="F2491" i="46"/>
  <c r="F2490" i="46"/>
  <c r="F2489" i="46"/>
  <c r="F2488" i="46"/>
  <c r="F2487" i="46"/>
  <c r="F2486" i="46"/>
  <c r="F2485" i="46"/>
  <c r="F2484" i="46"/>
  <c r="F2483" i="46"/>
  <c r="F2482" i="46"/>
  <c r="F2481" i="46"/>
  <c r="F2480" i="46"/>
  <c r="F2479" i="46"/>
  <c r="F2478" i="46"/>
  <c r="F2477" i="46"/>
  <c r="F2476" i="46"/>
  <c r="F2475" i="46"/>
  <c r="F2474" i="46"/>
  <c r="F2473" i="46"/>
  <c r="F2472" i="46"/>
  <c r="F2471" i="46"/>
  <c r="F2470" i="46"/>
  <c r="F2469" i="46"/>
  <c r="F2468" i="46"/>
  <c r="F2467" i="46"/>
  <c r="F2466" i="46"/>
  <c r="F2465" i="46"/>
  <c r="F2464" i="46"/>
  <c r="F2463" i="46"/>
  <c r="F2462" i="46"/>
  <c r="F2461" i="46"/>
  <c r="F2460" i="46"/>
  <c r="F2459" i="46"/>
  <c r="F2458" i="46"/>
  <c r="F2457" i="46"/>
  <c r="F2456" i="46"/>
  <c r="F2455" i="46"/>
  <c r="F2454" i="46"/>
  <c r="F2453" i="46"/>
  <c r="F2452" i="46"/>
  <c r="F2451" i="46"/>
  <c r="F2450" i="46"/>
  <c r="F2449" i="46"/>
  <c r="F2448" i="46"/>
  <c r="F2447" i="46"/>
  <c r="F2446" i="46"/>
  <c r="F2445" i="46"/>
  <c r="F2444" i="46"/>
  <c r="F2443" i="46"/>
  <c r="F2442" i="46"/>
  <c r="F2441" i="46"/>
  <c r="F2440" i="46"/>
  <c r="F2439" i="46"/>
  <c r="F2438" i="46"/>
  <c r="F2437" i="46"/>
  <c r="F2436" i="46"/>
  <c r="F2435" i="46"/>
  <c r="F2434" i="46"/>
  <c r="F2433" i="46"/>
  <c r="F2432" i="46"/>
  <c r="F2431" i="46"/>
  <c r="F2430" i="46"/>
  <c r="F2429" i="46"/>
  <c r="F2428" i="46"/>
  <c r="F2427" i="46"/>
  <c r="F2426" i="46"/>
  <c r="F2425" i="46"/>
  <c r="F2424" i="46"/>
  <c r="F2423" i="46"/>
  <c r="F2422" i="46"/>
  <c r="F2421" i="46"/>
  <c r="F2420" i="46"/>
  <c r="F2419" i="46"/>
  <c r="F2418" i="46"/>
  <c r="F2417" i="46"/>
  <c r="F2416" i="46"/>
  <c r="F2415" i="46"/>
  <c r="F2414" i="46"/>
  <c r="F2413" i="46"/>
  <c r="F2412" i="46"/>
  <c r="F2411" i="46"/>
  <c r="F2410" i="46"/>
  <c r="F2409" i="46"/>
  <c r="F2408" i="46"/>
  <c r="F2407" i="46"/>
  <c r="F2406" i="46"/>
  <c r="F2405" i="46"/>
  <c r="F2404" i="46"/>
  <c r="F2403" i="46"/>
  <c r="F2402" i="46"/>
  <c r="F2401" i="46"/>
  <c r="F2400" i="46"/>
  <c r="F2399" i="46"/>
  <c r="F2398" i="46"/>
  <c r="F2397" i="46"/>
  <c r="F2396" i="46"/>
  <c r="F2395" i="46"/>
  <c r="F2394" i="46"/>
  <c r="F2393" i="46"/>
  <c r="F2392" i="46"/>
  <c r="F2391" i="46"/>
  <c r="F2390" i="46"/>
  <c r="F2389" i="46"/>
  <c r="F2388" i="46"/>
  <c r="F2387" i="46"/>
  <c r="F2386" i="46"/>
  <c r="F2385" i="46"/>
  <c r="F2384" i="46"/>
  <c r="F2383" i="46"/>
  <c r="F2382" i="46"/>
  <c r="F2381" i="46"/>
  <c r="F2380" i="46"/>
  <c r="F2379" i="46"/>
  <c r="F2378" i="46"/>
  <c r="F2377" i="46"/>
  <c r="F2376" i="46"/>
  <c r="F2375" i="46"/>
  <c r="F2374" i="46"/>
  <c r="F2373" i="46"/>
  <c r="F2372" i="46"/>
  <c r="F2371" i="46"/>
  <c r="F2370" i="46"/>
  <c r="F2369" i="46"/>
  <c r="F2368" i="46"/>
  <c r="F2367" i="46"/>
  <c r="F2366" i="46"/>
  <c r="F2365" i="46"/>
  <c r="F2364" i="46"/>
  <c r="F2363" i="46"/>
  <c r="F2362" i="46"/>
  <c r="F2361" i="46"/>
  <c r="F2360" i="46"/>
  <c r="F2359" i="46"/>
  <c r="F2358" i="46"/>
  <c r="F2357" i="46"/>
  <c r="F2356" i="46"/>
  <c r="F2355" i="46"/>
  <c r="F2354" i="46"/>
  <c r="F2353" i="46"/>
  <c r="F2352" i="46"/>
  <c r="F2351" i="46"/>
  <c r="F2350" i="46"/>
  <c r="F2349" i="46"/>
  <c r="F2348" i="46"/>
  <c r="F2347" i="46"/>
  <c r="F2346" i="46"/>
  <c r="F2345" i="46"/>
  <c r="F2344" i="46"/>
  <c r="F2343" i="46"/>
  <c r="F2342" i="46"/>
  <c r="F2341" i="46"/>
  <c r="F2340" i="46"/>
  <c r="F2339" i="46"/>
  <c r="F2338" i="46"/>
  <c r="F2337" i="46"/>
  <c r="F2336" i="46"/>
  <c r="F2335" i="46"/>
  <c r="F2334" i="46"/>
  <c r="F2333" i="46"/>
  <c r="F2332" i="46"/>
  <c r="F2331" i="46"/>
  <c r="F2330" i="46"/>
  <c r="F2329" i="46"/>
  <c r="F2328" i="46"/>
  <c r="F2327" i="46"/>
  <c r="F2326" i="46"/>
  <c r="F2325" i="46"/>
  <c r="F2324" i="46"/>
  <c r="F2323" i="46"/>
  <c r="F2322" i="46"/>
  <c r="F2321" i="46"/>
  <c r="F2320" i="46"/>
  <c r="F2319" i="46"/>
  <c r="F2318" i="46"/>
  <c r="F2317" i="46"/>
  <c r="F2316" i="46"/>
  <c r="F2315" i="46"/>
  <c r="F2314" i="46"/>
  <c r="F2313" i="46"/>
  <c r="F2312" i="46"/>
  <c r="F2311" i="46"/>
  <c r="F2310" i="46"/>
  <c r="F2309" i="46"/>
  <c r="F2308" i="46"/>
  <c r="F2307" i="46"/>
  <c r="F2306" i="46"/>
  <c r="F2305" i="46"/>
  <c r="F2304" i="46"/>
  <c r="F2303" i="46"/>
  <c r="F2302" i="46"/>
  <c r="F2301" i="46"/>
  <c r="F2300" i="46"/>
  <c r="F2299" i="46"/>
  <c r="F2298" i="46"/>
  <c r="F2297" i="46"/>
  <c r="F2296" i="46"/>
  <c r="F2295" i="46"/>
  <c r="F2294" i="46"/>
  <c r="F2293" i="46"/>
  <c r="F2292" i="46"/>
  <c r="F2291" i="46"/>
  <c r="F2290" i="46"/>
  <c r="F2289" i="46"/>
  <c r="F2288" i="46"/>
  <c r="F2287" i="46"/>
  <c r="F2286" i="46"/>
  <c r="F2285" i="46"/>
  <c r="F2284" i="46"/>
  <c r="F2283" i="46"/>
  <c r="F2282" i="46"/>
  <c r="F2281" i="46"/>
  <c r="F2280" i="46"/>
  <c r="F2279" i="46"/>
  <c r="F2278" i="46"/>
  <c r="F2277" i="46"/>
  <c r="F2276" i="46"/>
  <c r="F2275" i="46"/>
  <c r="F2274" i="46"/>
  <c r="F2273" i="46"/>
  <c r="F2272" i="46"/>
  <c r="F2271" i="46"/>
  <c r="F2270" i="46"/>
  <c r="F2269" i="46"/>
  <c r="F2268" i="46"/>
  <c r="F2267" i="46"/>
  <c r="F2266" i="46"/>
  <c r="F2265" i="46"/>
  <c r="F2264" i="46"/>
  <c r="F2263" i="46"/>
  <c r="F2262" i="46"/>
  <c r="F2261" i="46"/>
  <c r="F2260" i="46"/>
  <c r="F2259" i="46"/>
  <c r="F2258" i="46"/>
  <c r="F2257" i="46"/>
  <c r="F2256" i="46"/>
  <c r="F2255" i="46"/>
  <c r="F2254" i="46"/>
  <c r="F2253" i="46"/>
  <c r="F2252" i="46"/>
  <c r="F2251" i="46"/>
  <c r="F2250" i="46"/>
  <c r="F2249" i="46"/>
  <c r="F2248" i="46"/>
  <c r="F2247" i="46"/>
  <c r="F2246" i="46"/>
  <c r="F2245" i="46"/>
  <c r="F2244" i="46"/>
  <c r="F2243" i="46"/>
  <c r="F2242" i="46"/>
  <c r="F2241" i="46"/>
  <c r="F2240" i="46"/>
  <c r="F2239" i="46"/>
  <c r="F2238" i="46"/>
  <c r="F2237" i="46"/>
  <c r="F2236" i="46"/>
  <c r="F2235" i="46"/>
  <c r="F2234" i="46"/>
  <c r="F2233" i="46"/>
  <c r="F2232" i="46"/>
  <c r="F2231" i="46"/>
  <c r="F2230" i="46"/>
  <c r="F2229" i="46"/>
  <c r="F2228" i="46"/>
  <c r="F2227" i="46"/>
  <c r="F2226" i="46"/>
  <c r="F2225" i="46"/>
  <c r="F2224" i="46"/>
  <c r="F2223" i="46"/>
  <c r="F2222" i="46"/>
  <c r="F2221" i="46"/>
  <c r="F2220" i="46"/>
  <c r="F2219" i="46"/>
  <c r="F2218" i="46"/>
  <c r="F2217" i="46"/>
  <c r="F2216" i="46"/>
  <c r="F2215" i="46"/>
  <c r="F2214" i="46"/>
  <c r="F2213" i="46"/>
  <c r="F2212" i="46"/>
  <c r="F2211" i="46"/>
  <c r="F2210" i="46"/>
  <c r="F2209" i="46"/>
  <c r="F2208" i="46"/>
  <c r="F2207" i="46"/>
  <c r="F2206" i="46"/>
  <c r="F2205" i="46"/>
  <c r="F2204" i="46"/>
  <c r="F2203" i="46"/>
  <c r="F2202" i="46"/>
  <c r="F2201" i="46"/>
  <c r="F2200" i="46"/>
  <c r="F2199" i="46"/>
  <c r="F2198" i="46"/>
  <c r="F2197" i="46"/>
  <c r="F2196" i="46"/>
  <c r="F2195" i="46"/>
  <c r="F2194" i="46"/>
  <c r="F2193" i="46"/>
  <c r="F2192" i="46"/>
  <c r="F2191" i="46"/>
  <c r="F2190" i="46"/>
  <c r="F2189" i="46"/>
  <c r="F2188" i="46"/>
  <c r="F2187" i="46"/>
  <c r="F2186" i="46"/>
  <c r="F2185" i="46"/>
  <c r="F2184" i="46"/>
  <c r="F2183" i="46"/>
  <c r="F2182" i="46"/>
  <c r="F2181" i="46"/>
  <c r="F2180" i="46"/>
  <c r="F2179" i="46"/>
  <c r="F2178" i="46"/>
  <c r="F2177" i="46"/>
  <c r="F2176" i="46"/>
  <c r="F2175" i="46"/>
  <c r="F2174" i="46"/>
  <c r="F2173" i="46"/>
  <c r="F2172" i="46"/>
  <c r="F2171" i="46"/>
  <c r="F2170" i="46"/>
  <c r="F2169" i="46"/>
  <c r="F2168" i="46"/>
  <c r="F2167" i="46"/>
  <c r="F2166" i="46"/>
  <c r="F2165" i="46"/>
  <c r="F2164" i="46"/>
  <c r="F2163" i="46"/>
  <c r="F2162" i="46"/>
  <c r="F2161" i="46"/>
  <c r="F2160" i="46"/>
  <c r="F2159" i="46"/>
  <c r="F2158" i="46"/>
  <c r="F2157" i="46"/>
  <c r="F2156" i="46"/>
  <c r="F2155" i="46"/>
  <c r="F2154" i="46"/>
  <c r="F2153" i="46"/>
  <c r="F2152" i="46"/>
  <c r="F2151" i="46"/>
  <c r="F2150" i="46"/>
  <c r="F2149" i="46"/>
  <c r="F2148" i="46"/>
  <c r="F2147" i="46"/>
  <c r="F2146" i="46"/>
  <c r="F2145" i="46"/>
  <c r="F2144" i="46"/>
  <c r="F2143" i="46"/>
  <c r="F2142" i="46"/>
  <c r="F2141" i="46"/>
  <c r="F2140" i="46"/>
  <c r="F2139" i="46"/>
  <c r="F2138" i="46"/>
  <c r="F2137" i="46"/>
  <c r="F2136" i="46"/>
  <c r="F2135" i="46"/>
  <c r="F2134" i="46"/>
  <c r="F2133" i="46"/>
  <c r="F2132" i="46"/>
  <c r="F2131" i="46"/>
  <c r="F2130" i="46"/>
  <c r="F2129" i="46"/>
  <c r="F2128" i="46"/>
  <c r="F2127" i="46"/>
  <c r="F2126" i="46"/>
  <c r="F2125" i="46"/>
  <c r="F2124" i="46"/>
  <c r="F2123" i="46"/>
  <c r="F2122" i="46"/>
  <c r="F2121" i="46"/>
  <c r="F2120" i="46"/>
  <c r="F2119" i="46"/>
  <c r="F2118" i="46"/>
  <c r="F2117" i="46"/>
  <c r="F2116" i="46"/>
  <c r="F2115" i="46"/>
  <c r="F2114" i="46"/>
  <c r="F2113" i="46"/>
  <c r="F2112" i="46"/>
  <c r="F2111" i="46"/>
  <c r="F2110" i="46"/>
  <c r="F2109" i="46"/>
  <c r="F2108" i="46"/>
  <c r="F2107" i="46"/>
  <c r="F2106" i="46"/>
  <c r="F2105" i="46"/>
  <c r="F2104" i="46"/>
  <c r="F2103" i="46"/>
  <c r="F2102" i="46"/>
  <c r="F2101" i="46"/>
  <c r="F2100" i="46"/>
  <c r="F2099" i="46"/>
  <c r="F2098" i="46"/>
  <c r="F2097" i="46"/>
  <c r="F2096" i="46"/>
  <c r="F2095" i="46"/>
  <c r="F2094" i="46"/>
  <c r="F2093" i="46"/>
  <c r="F2092" i="46"/>
  <c r="F2091" i="46"/>
  <c r="F2090" i="46"/>
  <c r="F2089" i="46"/>
  <c r="F2088" i="46"/>
  <c r="F2087" i="46"/>
  <c r="F2086" i="46"/>
  <c r="F2085" i="46"/>
  <c r="F2084" i="46"/>
  <c r="F2083" i="46"/>
  <c r="F2082" i="46"/>
  <c r="F2081" i="46"/>
  <c r="F2080" i="46"/>
  <c r="F2079" i="46"/>
  <c r="F2078" i="46"/>
  <c r="F2077" i="46"/>
  <c r="F2076" i="46"/>
  <c r="F2075" i="46"/>
  <c r="F2074" i="46"/>
  <c r="F2073" i="46"/>
  <c r="F2072" i="46"/>
  <c r="F2071" i="46"/>
  <c r="F2070" i="46"/>
  <c r="F2069" i="46"/>
  <c r="F2068" i="46"/>
  <c r="F2067" i="46"/>
  <c r="F2066" i="46"/>
  <c r="F2065" i="46"/>
  <c r="F2064" i="46"/>
  <c r="F2063" i="46"/>
  <c r="F2062" i="46"/>
  <c r="F2061" i="46"/>
  <c r="F2060" i="46"/>
  <c r="F2059" i="46"/>
  <c r="F2058" i="46"/>
  <c r="F2057" i="46"/>
  <c r="F2056" i="46"/>
  <c r="F2055" i="46"/>
  <c r="F2054" i="46"/>
  <c r="F2053" i="46"/>
  <c r="F2052" i="46"/>
  <c r="F2051" i="46"/>
  <c r="F2050" i="46"/>
  <c r="F2049" i="46"/>
  <c r="F2048" i="46"/>
  <c r="F2047" i="46"/>
  <c r="F2046" i="46"/>
  <c r="F2045" i="46"/>
  <c r="F2044" i="46"/>
  <c r="F2043" i="46"/>
  <c r="F2042" i="46"/>
  <c r="F2041" i="46"/>
  <c r="F2040" i="46"/>
  <c r="F2039" i="46"/>
  <c r="F2038" i="46"/>
  <c r="F2037" i="46"/>
  <c r="F2036" i="46"/>
  <c r="F2035" i="46"/>
  <c r="F2034" i="46"/>
  <c r="F2033" i="46"/>
  <c r="F2032" i="46"/>
  <c r="F2031" i="46"/>
  <c r="F2030" i="46"/>
  <c r="F2029" i="46"/>
  <c r="F2028" i="46"/>
  <c r="F2027" i="46"/>
  <c r="F2026" i="46"/>
  <c r="F2025" i="46"/>
  <c r="F2024" i="46"/>
  <c r="F2023" i="46"/>
  <c r="F2022" i="46"/>
  <c r="F2021" i="46"/>
  <c r="F2020" i="46"/>
  <c r="F2019" i="46"/>
  <c r="F2018" i="46"/>
  <c r="F2017" i="46"/>
  <c r="F2016" i="46"/>
  <c r="F2015" i="46"/>
  <c r="F2014" i="46"/>
  <c r="F2013" i="46"/>
  <c r="F2012" i="46"/>
  <c r="F2011" i="46"/>
  <c r="F2010" i="46"/>
  <c r="F2009" i="46"/>
  <c r="F2008" i="46"/>
  <c r="F2007" i="46"/>
  <c r="F2006" i="46"/>
  <c r="F2005" i="46"/>
  <c r="F2004" i="46"/>
  <c r="F2003" i="46"/>
  <c r="F2002" i="46"/>
  <c r="F2001" i="46"/>
  <c r="F2000" i="46"/>
  <c r="F1999" i="46"/>
  <c r="F1998" i="46"/>
  <c r="F1997" i="46"/>
  <c r="F1996" i="46"/>
  <c r="F1995" i="46"/>
  <c r="F1994" i="46"/>
  <c r="F1993" i="46"/>
  <c r="F1992" i="46"/>
  <c r="F1991" i="46"/>
  <c r="F1990" i="46"/>
  <c r="F1989" i="46"/>
  <c r="F1988" i="46"/>
  <c r="F1987" i="46"/>
  <c r="F1986" i="46"/>
  <c r="F1985" i="46"/>
  <c r="F1984" i="46"/>
  <c r="F1983" i="46"/>
  <c r="F1982" i="46"/>
  <c r="F1981" i="46"/>
  <c r="F1980" i="46"/>
  <c r="F1979" i="46"/>
  <c r="F1978" i="46"/>
  <c r="F1977" i="46"/>
  <c r="F1976" i="46"/>
  <c r="F1975" i="46"/>
  <c r="F1974" i="46"/>
  <c r="F1973" i="46"/>
  <c r="F1972" i="46"/>
  <c r="F1971" i="46"/>
  <c r="F1970" i="46"/>
  <c r="F1969" i="46"/>
  <c r="F1968" i="46"/>
  <c r="F1967" i="46"/>
  <c r="F1966" i="46"/>
  <c r="F1965" i="46"/>
  <c r="F1964" i="46"/>
  <c r="F1963" i="46"/>
  <c r="F1962" i="46"/>
  <c r="F1961" i="46"/>
  <c r="F1960" i="46"/>
  <c r="F1959" i="46"/>
  <c r="F1958" i="46"/>
  <c r="F1957" i="46"/>
  <c r="F1956" i="46"/>
  <c r="F1955" i="46"/>
  <c r="F1954" i="46"/>
  <c r="F1953" i="46"/>
  <c r="F1952" i="46"/>
  <c r="F1951" i="46"/>
  <c r="F1950" i="46"/>
  <c r="F1949" i="46"/>
  <c r="F1948" i="46"/>
  <c r="F1947" i="46"/>
  <c r="F1946" i="46"/>
  <c r="F1945" i="46"/>
  <c r="F1944" i="46"/>
  <c r="F1943" i="46"/>
  <c r="F1942" i="46"/>
  <c r="F1941" i="46"/>
  <c r="F1940" i="46"/>
  <c r="F1939" i="46"/>
  <c r="F1938" i="46"/>
  <c r="F1937" i="46"/>
  <c r="F1936" i="46"/>
  <c r="F1935" i="46"/>
  <c r="F1934" i="46"/>
  <c r="F1933" i="46"/>
  <c r="F1932" i="46"/>
  <c r="F1931" i="46"/>
  <c r="F1930" i="46"/>
  <c r="F1929" i="46"/>
  <c r="F1928" i="46"/>
  <c r="F1927" i="46"/>
  <c r="F1926" i="46"/>
  <c r="F1925" i="46"/>
  <c r="F1924" i="46"/>
  <c r="F1923" i="46"/>
  <c r="F1922" i="46"/>
  <c r="F1921" i="46"/>
  <c r="F1920" i="46"/>
  <c r="F1919" i="46"/>
  <c r="F1918" i="46"/>
  <c r="F1917" i="46"/>
  <c r="F1916" i="46"/>
  <c r="F1915" i="46"/>
  <c r="F1914" i="46"/>
  <c r="F1913" i="46"/>
  <c r="F1912" i="46"/>
  <c r="F1911" i="46"/>
  <c r="F1910" i="46"/>
  <c r="F1909" i="46"/>
  <c r="F1908" i="46"/>
  <c r="F1907" i="46"/>
  <c r="F1906" i="46"/>
  <c r="F1905" i="46"/>
  <c r="F1904" i="46"/>
  <c r="F1903" i="46"/>
  <c r="F1902" i="46"/>
  <c r="F1901" i="46"/>
  <c r="F1900" i="46"/>
  <c r="F1899" i="46"/>
  <c r="F1898" i="46"/>
  <c r="F1897" i="46"/>
  <c r="F1896" i="46"/>
  <c r="F1895" i="46"/>
  <c r="F1894" i="46"/>
  <c r="F1893" i="46"/>
  <c r="F1892" i="46"/>
  <c r="F1891" i="46"/>
  <c r="F1890" i="46"/>
  <c r="F1889" i="46"/>
  <c r="F1888" i="46"/>
  <c r="F1887" i="46"/>
  <c r="F1886" i="46"/>
  <c r="F1885" i="46"/>
  <c r="F1884" i="46"/>
  <c r="F1883" i="46"/>
  <c r="F1882" i="46"/>
  <c r="F1881" i="46"/>
  <c r="F1880" i="46"/>
  <c r="F1879" i="46"/>
  <c r="F1878" i="46"/>
  <c r="F1877" i="46"/>
  <c r="F1876" i="46"/>
  <c r="F1875" i="46"/>
  <c r="F1874" i="46"/>
  <c r="F1873" i="46"/>
  <c r="F1872" i="46"/>
  <c r="F1871" i="46"/>
  <c r="F1870" i="46"/>
  <c r="F1869" i="46"/>
  <c r="F1868" i="46"/>
  <c r="F1867" i="46"/>
  <c r="F1866" i="46"/>
  <c r="F1865" i="46"/>
  <c r="F1864" i="46"/>
  <c r="F1863" i="46"/>
  <c r="F1862" i="46"/>
  <c r="F1861" i="46"/>
  <c r="F1860" i="46"/>
  <c r="F1859" i="46"/>
  <c r="F1858" i="46"/>
  <c r="F1857" i="46"/>
  <c r="F1856" i="46"/>
  <c r="F1855" i="46"/>
  <c r="F1854" i="46"/>
  <c r="F1853" i="46"/>
  <c r="F1852" i="46"/>
  <c r="F1851" i="46"/>
  <c r="F1850" i="46"/>
  <c r="F1849" i="46"/>
  <c r="F1848" i="46"/>
  <c r="F1847" i="46"/>
  <c r="F1846" i="46"/>
  <c r="F1845" i="46"/>
  <c r="F1844" i="46"/>
  <c r="F1843" i="46"/>
  <c r="F1842" i="46"/>
  <c r="F1841" i="46"/>
  <c r="F1840" i="46"/>
  <c r="F1839" i="46"/>
  <c r="F1838" i="46"/>
  <c r="F1837" i="46"/>
  <c r="F1836" i="46"/>
  <c r="F1835" i="46"/>
  <c r="F1834" i="46"/>
  <c r="F1833" i="46"/>
  <c r="F1832" i="46"/>
  <c r="F1831" i="46"/>
  <c r="F1830" i="46"/>
  <c r="F1829" i="46"/>
  <c r="F1828" i="46"/>
  <c r="F1827" i="46"/>
  <c r="F1826" i="46"/>
  <c r="F1825" i="46"/>
  <c r="F1824" i="46"/>
  <c r="F1823" i="46"/>
  <c r="F1822" i="46"/>
  <c r="F1821" i="46"/>
  <c r="F1820" i="46"/>
  <c r="F1819" i="46"/>
  <c r="F1818" i="46"/>
  <c r="F1817" i="46"/>
  <c r="F1816" i="46"/>
  <c r="F1815" i="46"/>
  <c r="F1814" i="46"/>
  <c r="F1813" i="46"/>
  <c r="F1812" i="46"/>
  <c r="F1811" i="46"/>
  <c r="F1810" i="46"/>
  <c r="F1809" i="46"/>
  <c r="F1808" i="46"/>
  <c r="F1807" i="46"/>
  <c r="F1806" i="46"/>
  <c r="F1805" i="46"/>
  <c r="F1804" i="46"/>
  <c r="F1803" i="46"/>
  <c r="F1802" i="46"/>
  <c r="F1801" i="46"/>
  <c r="F1800" i="46"/>
  <c r="F1799" i="46"/>
  <c r="F1798" i="46"/>
  <c r="F1797" i="46"/>
  <c r="F1796" i="46"/>
  <c r="F1795" i="46"/>
  <c r="F1794" i="46"/>
  <c r="F1793" i="46"/>
  <c r="F1792" i="46"/>
  <c r="F1791" i="46"/>
  <c r="F1790" i="46"/>
  <c r="F1789" i="46"/>
  <c r="F1788" i="46"/>
  <c r="F1787" i="46"/>
  <c r="F1786" i="46"/>
  <c r="F1785" i="46"/>
  <c r="F1784" i="46"/>
  <c r="F1783" i="46"/>
  <c r="F1782" i="46"/>
  <c r="F1781" i="46"/>
  <c r="F1780" i="46"/>
  <c r="F1779" i="46"/>
  <c r="F1778" i="46"/>
  <c r="F1777" i="46"/>
  <c r="F1776" i="46"/>
  <c r="F1775" i="46"/>
  <c r="F1774" i="46"/>
  <c r="F1773" i="46"/>
  <c r="F1772" i="46"/>
  <c r="F1771" i="46"/>
  <c r="F1770" i="46"/>
  <c r="F1769" i="46"/>
  <c r="F1768" i="46"/>
  <c r="F1767" i="46"/>
  <c r="F1766" i="46"/>
  <c r="F1765" i="46"/>
  <c r="F1764" i="46"/>
  <c r="F1763" i="46"/>
  <c r="F1762" i="46"/>
  <c r="F1761" i="46"/>
  <c r="F1760" i="46"/>
  <c r="F1759" i="46"/>
  <c r="F1758" i="46"/>
  <c r="F1757" i="46"/>
  <c r="F1756" i="46"/>
  <c r="F1755" i="46"/>
  <c r="F1754" i="46"/>
  <c r="F1753" i="46"/>
  <c r="F1752" i="46"/>
  <c r="F1751" i="46"/>
  <c r="F1750" i="46"/>
  <c r="F1749" i="46"/>
  <c r="F1748" i="46"/>
  <c r="F1747" i="46"/>
  <c r="F1746" i="46"/>
  <c r="F1745" i="46"/>
  <c r="F1744" i="46"/>
  <c r="F1743" i="46"/>
  <c r="F1742" i="46"/>
  <c r="F1741" i="46"/>
  <c r="F1740" i="46"/>
  <c r="F1739" i="46"/>
  <c r="F1738" i="46"/>
  <c r="F1737" i="46"/>
  <c r="F1736" i="46"/>
  <c r="F1735" i="46"/>
  <c r="F1734" i="46"/>
  <c r="F1733" i="46"/>
  <c r="F1732" i="46"/>
  <c r="F1731" i="46"/>
  <c r="F1730" i="46"/>
  <c r="F1729" i="46"/>
  <c r="F1728" i="46"/>
  <c r="F1727" i="46"/>
  <c r="F1726" i="46"/>
  <c r="F1725" i="46"/>
  <c r="F1724" i="46"/>
  <c r="F1723" i="46"/>
  <c r="F1722" i="46"/>
  <c r="F1721" i="46"/>
  <c r="F1720" i="46"/>
  <c r="F1719" i="46"/>
  <c r="F1718" i="46"/>
  <c r="F1717" i="46"/>
  <c r="F1716" i="46"/>
  <c r="F1715" i="46"/>
  <c r="F1714" i="46"/>
  <c r="F1713" i="46"/>
  <c r="F1712" i="46"/>
  <c r="F1711" i="46"/>
  <c r="F1710" i="46"/>
  <c r="F1709" i="46"/>
  <c r="F1708" i="46"/>
  <c r="F1707" i="46"/>
  <c r="F1706" i="46"/>
  <c r="F1705" i="46"/>
  <c r="F1704" i="46"/>
  <c r="F1703" i="46"/>
  <c r="F1702" i="46"/>
  <c r="F1701" i="46"/>
  <c r="F1700" i="46"/>
  <c r="F1699" i="46"/>
  <c r="F1698" i="46"/>
  <c r="F1697" i="46"/>
  <c r="F1696" i="46"/>
  <c r="F1695" i="46"/>
  <c r="F1694" i="46"/>
  <c r="F1693" i="46"/>
  <c r="F1692" i="46"/>
  <c r="F1691" i="46"/>
  <c r="F1690" i="46"/>
  <c r="F1689" i="46"/>
  <c r="F1688" i="46"/>
  <c r="F1687" i="46"/>
  <c r="F1686" i="46"/>
  <c r="F1685" i="46"/>
  <c r="F1684" i="46"/>
  <c r="F1683" i="46"/>
  <c r="F1682" i="46"/>
  <c r="F1681" i="46"/>
  <c r="F1680" i="46"/>
  <c r="F1679" i="46"/>
  <c r="F1678" i="46"/>
  <c r="F1677" i="46"/>
  <c r="F1676" i="46"/>
  <c r="F1675" i="46"/>
  <c r="F1674" i="46"/>
  <c r="F1673" i="46"/>
  <c r="F1672" i="46"/>
  <c r="F1671" i="46"/>
  <c r="F1670" i="46"/>
  <c r="F1669" i="46"/>
  <c r="F1668" i="46"/>
  <c r="F1667" i="46"/>
  <c r="F1666" i="46"/>
  <c r="F1665" i="46"/>
  <c r="F1664" i="46"/>
  <c r="F1663" i="46"/>
  <c r="F1662" i="46"/>
  <c r="F1661" i="46"/>
  <c r="F1660" i="46"/>
  <c r="F1659" i="46"/>
  <c r="F1658" i="46"/>
  <c r="F1657" i="46"/>
  <c r="F1656" i="46"/>
  <c r="F1655" i="46"/>
  <c r="F1654" i="46"/>
  <c r="F1653" i="46"/>
  <c r="F1652" i="46"/>
  <c r="F1651" i="46"/>
  <c r="F1650" i="46"/>
  <c r="F1649" i="46"/>
  <c r="F1648" i="46"/>
  <c r="F1647" i="46"/>
  <c r="F1646" i="46"/>
  <c r="F1645" i="46"/>
  <c r="F1644" i="46"/>
  <c r="F1643" i="46"/>
  <c r="F1642" i="46"/>
  <c r="F1641" i="46"/>
  <c r="F1640" i="46"/>
  <c r="F1639" i="46"/>
  <c r="F1638" i="46"/>
  <c r="F1637" i="46"/>
  <c r="F1636" i="46"/>
  <c r="F1635" i="46"/>
  <c r="F1634" i="46"/>
  <c r="F1633" i="46"/>
  <c r="F1632" i="46"/>
  <c r="F1631" i="46"/>
  <c r="F1630" i="46"/>
  <c r="F1629" i="46"/>
  <c r="F1628" i="46"/>
  <c r="F1627" i="46"/>
  <c r="F1626" i="46"/>
  <c r="F1625" i="46"/>
  <c r="F1624" i="46"/>
  <c r="F1623" i="46"/>
  <c r="F1622" i="46"/>
  <c r="F1621" i="46"/>
  <c r="F1620" i="46"/>
  <c r="F1619" i="46"/>
  <c r="F1618" i="46"/>
  <c r="F1617" i="46"/>
  <c r="F1616" i="46"/>
  <c r="F1615" i="46"/>
  <c r="F1614" i="46"/>
  <c r="F1613" i="46"/>
  <c r="F1612" i="46"/>
  <c r="F1611" i="46"/>
  <c r="F1610" i="46"/>
  <c r="F1609" i="46"/>
  <c r="F1608" i="46"/>
  <c r="F1607" i="46"/>
  <c r="F1606" i="46"/>
  <c r="F1605" i="46"/>
  <c r="F1604" i="46"/>
  <c r="F1603" i="46"/>
  <c r="F1602" i="46"/>
  <c r="F1601" i="46"/>
  <c r="F1600" i="46"/>
  <c r="F1599" i="46"/>
  <c r="F1598" i="46"/>
  <c r="F1597" i="46"/>
  <c r="F1596" i="46"/>
  <c r="F1595" i="46"/>
  <c r="F1594" i="46"/>
  <c r="F1593" i="46"/>
  <c r="F1592" i="46"/>
  <c r="F1591" i="46"/>
  <c r="F1590" i="46"/>
  <c r="F1589" i="46"/>
  <c r="F1588" i="46"/>
  <c r="F1587" i="46"/>
  <c r="F1586" i="46"/>
  <c r="F1585" i="46"/>
  <c r="F1584" i="46"/>
  <c r="F1583" i="46"/>
  <c r="F1582" i="46"/>
  <c r="F1581" i="46"/>
  <c r="F1580" i="46"/>
  <c r="F1579" i="46"/>
  <c r="F1578" i="46"/>
  <c r="F1577" i="46"/>
  <c r="F1576" i="46"/>
  <c r="F1575" i="46"/>
  <c r="F1574" i="46"/>
  <c r="F1573" i="46"/>
  <c r="F1572" i="46"/>
  <c r="F1571" i="46"/>
  <c r="F1570" i="46"/>
  <c r="F1569" i="46"/>
  <c r="F1568" i="46"/>
  <c r="F1567" i="46"/>
  <c r="F1566" i="46"/>
  <c r="F1565" i="46"/>
  <c r="F1564" i="46"/>
  <c r="F1563" i="46"/>
  <c r="F1562" i="46"/>
  <c r="F1561" i="46"/>
  <c r="F1560" i="46"/>
  <c r="F1559" i="46"/>
  <c r="F1558" i="46"/>
  <c r="F1557" i="46"/>
  <c r="F1556" i="46"/>
  <c r="F1555" i="46"/>
  <c r="F1554" i="46"/>
  <c r="F1553" i="46"/>
  <c r="F1552" i="46"/>
  <c r="F1551" i="46"/>
  <c r="F1550" i="46"/>
  <c r="F1549" i="46"/>
  <c r="F1548" i="46"/>
  <c r="F1547" i="46"/>
  <c r="F1546" i="46"/>
  <c r="F1545" i="46"/>
  <c r="F1544" i="46"/>
  <c r="F1543" i="46"/>
  <c r="F1542" i="46"/>
  <c r="F1541" i="46"/>
  <c r="F1540" i="46"/>
  <c r="F1539" i="46"/>
  <c r="F1538" i="46"/>
  <c r="F1537" i="46"/>
  <c r="F1536" i="46"/>
  <c r="F1535" i="46"/>
  <c r="F1534" i="46"/>
  <c r="F1533" i="46"/>
  <c r="F1532" i="46"/>
  <c r="F1531" i="46"/>
  <c r="F1530" i="46"/>
  <c r="F1529" i="46"/>
  <c r="F1528" i="46"/>
  <c r="F1527" i="46"/>
  <c r="F1526" i="46"/>
  <c r="F1525" i="46"/>
  <c r="F1524" i="46"/>
  <c r="F1523" i="46"/>
  <c r="F1522" i="46"/>
  <c r="F1521" i="46"/>
  <c r="F1520" i="46"/>
  <c r="F1519" i="46"/>
  <c r="F1518" i="46"/>
  <c r="F1517" i="46"/>
  <c r="F1516" i="46"/>
  <c r="F1515" i="46"/>
  <c r="F1514" i="46"/>
  <c r="F1513" i="46"/>
  <c r="F1512" i="46"/>
  <c r="F1511" i="46"/>
  <c r="F1510" i="46"/>
  <c r="F1509" i="46"/>
  <c r="F1508" i="46"/>
  <c r="F1507" i="46"/>
  <c r="F1506" i="46"/>
  <c r="F1505" i="46"/>
  <c r="F1504" i="46"/>
  <c r="F1503" i="46"/>
  <c r="F1502" i="46"/>
  <c r="F1501" i="46"/>
  <c r="F1500" i="46"/>
  <c r="F1499" i="46"/>
  <c r="F1498" i="46"/>
  <c r="F1497" i="46"/>
  <c r="F1496" i="46"/>
  <c r="F1495" i="46"/>
  <c r="F1494" i="46"/>
  <c r="F1493" i="46"/>
  <c r="F1492" i="46"/>
  <c r="F1491" i="46"/>
  <c r="F1490" i="46"/>
  <c r="F1489" i="46"/>
  <c r="F1488" i="46"/>
  <c r="F1487" i="46"/>
  <c r="F1486" i="46"/>
  <c r="F1485" i="46"/>
  <c r="F1484" i="46"/>
  <c r="F1483" i="46"/>
  <c r="F1482" i="46"/>
  <c r="F1481" i="46"/>
  <c r="F1480" i="46"/>
  <c r="F1479" i="46"/>
  <c r="F1478" i="46"/>
  <c r="F1477" i="46"/>
  <c r="F1476" i="46"/>
  <c r="F1475" i="46"/>
  <c r="F1474" i="46"/>
  <c r="F1473" i="46"/>
  <c r="F1472" i="46"/>
  <c r="F1471" i="46"/>
  <c r="F1470" i="46"/>
  <c r="F1469" i="46"/>
  <c r="F1468" i="46"/>
  <c r="F1467" i="46"/>
  <c r="F1466" i="46"/>
  <c r="F1465" i="46"/>
  <c r="F1464" i="46"/>
  <c r="F1463" i="46"/>
  <c r="F1462" i="46"/>
  <c r="F1461" i="46"/>
  <c r="F1460" i="46"/>
  <c r="F1459" i="46"/>
  <c r="F1458" i="46"/>
  <c r="F1457" i="46"/>
  <c r="F1456" i="46"/>
  <c r="F1455" i="46"/>
  <c r="F1454" i="46"/>
  <c r="F1453" i="46"/>
  <c r="F1452" i="46"/>
  <c r="F1451" i="46"/>
  <c r="F1450" i="46"/>
  <c r="F1449" i="46"/>
  <c r="F1448" i="46"/>
  <c r="F1447" i="46"/>
  <c r="F1446" i="46"/>
  <c r="F1445" i="46"/>
  <c r="F1444" i="46"/>
  <c r="F1443" i="46"/>
  <c r="F1442" i="46"/>
  <c r="F1441" i="46"/>
  <c r="F1440" i="46"/>
  <c r="F1439" i="46"/>
  <c r="F1438" i="46"/>
  <c r="F1437" i="46"/>
  <c r="F1436" i="46"/>
  <c r="F1435" i="46"/>
  <c r="F1434" i="46"/>
  <c r="F1433" i="46"/>
  <c r="F1432" i="46"/>
  <c r="F1431" i="46"/>
  <c r="F1430" i="46"/>
  <c r="F1429" i="46"/>
  <c r="F1428" i="46"/>
  <c r="F1427" i="46"/>
  <c r="F1426" i="46"/>
  <c r="F1425" i="46"/>
  <c r="F1424" i="46"/>
  <c r="F1423" i="46"/>
  <c r="F1422" i="46"/>
  <c r="F1421" i="46"/>
  <c r="F1420" i="46"/>
  <c r="F1419" i="46"/>
  <c r="F1418" i="46"/>
  <c r="F1417" i="46"/>
  <c r="F1416" i="46"/>
  <c r="F1415" i="46"/>
  <c r="F1414" i="46"/>
  <c r="F1413" i="46"/>
  <c r="F1412" i="46"/>
  <c r="F1411" i="46"/>
  <c r="F1410" i="46"/>
  <c r="F1409" i="46"/>
  <c r="F1408" i="46"/>
  <c r="F1407" i="46"/>
  <c r="F1406" i="46"/>
  <c r="F1405" i="46"/>
  <c r="F1404" i="46"/>
  <c r="F1403" i="46"/>
  <c r="F1402" i="46"/>
  <c r="F1401" i="46"/>
  <c r="F1400" i="46"/>
  <c r="F1399" i="46"/>
  <c r="F1398" i="46"/>
  <c r="F1397" i="46"/>
  <c r="F1396" i="46"/>
  <c r="F1395" i="46"/>
  <c r="F1394" i="46"/>
  <c r="F1393" i="46"/>
  <c r="F1392" i="46"/>
  <c r="F1391" i="46"/>
  <c r="F1390" i="46"/>
  <c r="F1389" i="46"/>
  <c r="F1388" i="46"/>
  <c r="F1387" i="46"/>
  <c r="F1386" i="46"/>
  <c r="F1385" i="46"/>
  <c r="F1384" i="46"/>
  <c r="F1383" i="46"/>
  <c r="F1382" i="46"/>
  <c r="F1381" i="46"/>
  <c r="F1380" i="46"/>
  <c r="F1379" i="46"/>
  <c r="F1378" i="46"/>
  <c r="F1377" i="46"/>
  <c r="F1376" i="46"/>
  <c r="F1375" i="46"/>
  <c r="F1374" i="46"/>
  <c r="F1373" i="46"/>
  <c r="F1372" i="46"/>
  <c r="F1371" i="46"/>
  <c r="F1370" i="46"/>
  <c r="F1369" i="46"/>
  <c r="F1368" i="46"/>
  <c r="F1367" i="46"/>
  <c r="F1366" i="46"/>
  <c r="F1365" i="46"/>
  <c r="F1364" i="46"/>
  <c r="F1363" i="46"/>
  <c r="F1362" i="46"/>
  <c r="F1361" i="46"/>
  <c r="F1360" i="46"/>
  <c r="F1359" i="46"/>
  <c r="F1358" i="46"/>
  <c r="F1357" i="46"/>
  <c r="F1356" i="46"/>
  <c r="F1355" i="46"/>
  <c r="F1354" i="46"/>
  <c r="F1353" i="46"/>
  <c r="F1352" i="46"/>
  <c r="F1351" i="46"/>
  <c r="F1350" i="46"/>
  <c r="F1349" i="46"/>
  <c r="F1348" i="46"/>
  <c r="F1347" i="46"/>
  <c r="F1346" i="46"/>
  <c r="F1345" i="46"/>
  <c r="F1344" i="46"/>
  <c r="F1343" i="46"/>
  <c r="F1342" i="46"/>
  <c r="F1341" i="46"/>
  <c r="F1340" i="46"/>
  <c r="F1339" i="46"/>
  <c r="F1338" i="46"/>
  <c r="F1337" i="46"/>
  <c r="F1336" i="46"/>
  <c r="F1335" i="46"/>
  <c r="F1334" i="46"/>
  <c r="F1333" i="46"/>
  <c r="F1332" i="46"/>
  <c r="F1331" i="46"/>
  <c r="F1330" i="46"/>
  <c r="F1329" i="46"/>
  <c r="F1328" i="46"/>
  <c r="F1327" i="46"/>
  <c r="F1326" i="46"/>
  <c r="F1325" i="46"/>
  <c r="F1324" i="46"/>
  <c r="F1323" i="46"/>
  <c r="F1322" i="46"/>
  <c r="F1321" i="46"/>
  <c r="F1320" i="46"/>
  <c r="F1319" i="46"/>
  <c r="F1318" i="46"/>
  <c r="F1317" i="46"/>
  <c r="F1316" i="46"/>
  <c r="F1315" i="46"/>
  <c r="F1314" i="46"/>
  <c r="F1313" i="46"/>
  <c r="F1312" i="46"/>
  <c r="F1311" i="46"/>
  <c r="F1310" i="46"/>
  <c r="F1309" i="46"/>
  <c r="F1308" i="46"/>
  <c r="F1307" i="46"/>
  <c r="F1306" i="46"/>
  <c r="F1305" i="46"/>
  <c r="F1304" i="46"/>
  <c r="F1303" i="46"/>
  <c r="F1302" i="46"/>
  <c r="F1301" i="46"/>
  <c r="F1300" i="46"/>
  <c r="F1299" i="46"/>
  <c r="F1298" i="46"/>
  <c r="F1297" i="46"/>
  <c r="F1296" i="46"/>
  <c r="F1295" i="46"/>
  <c r="F1294" i="46"/>
  <c r="F1293" i="46"/>
  <c r="F1292" i="46"/>
  <c r="F1291" i="46"/>
  <c r="F1290" i="46"/>
  <c r="F1289" i="46"/>
  <c r="F1288" i="46"/>
  <c r="F1287" i="46"/>
  <c r="F1286" i="46"/>
  <c r="F1285" i="46"/>
  <c r="F1284" i="46"/>
  <c r="F1283" i="46"/>
  <c r="F1282" i="46"/>
  <c r="F1281" i="46"/>
  <c r="F1280" i="46"/>
  <c r="F1279" i="46"/>
  <c r="F1278" i="46"/>
  <c r="F1277" i="46"/>
  <c r="F1276" i="46"/>
  <c r="F1275" i="46"/>
  <c r="F1274" i="46"/>
  <c r="F1273" i="46"/>
  <c r="F1272" i="46"/>
  <c r="F1271" i="46"/>
  <c r="F1270" i="46"/>
  <c r="F1269" i="46"/>
  <c r="F1268" i="46"/>
  <c r="F1267" i="46"/>
  <c r="F1266" i="46"/>
  <c r="F1265" i="46"/>
  <c r="F1264" i="46"/>
  <c r="F1263" i="46"/>
  <c r="F1262" i="46"/>
  <c r="F1261" i="46"/>
  <c r="F1260" i="46"/>
  <c r="F1259" i="46"/>
  <c r="F1258" i="46"/>
  <c r="F1257" i="46"/>
  <c r="F1256" i="46"/>
  <c r="F1255" i="46"/>
  <c r="F1254" i="46"/>
  <c r="F1253" i="46"/>
  <c r="F1252" i="46"/>
  <c r="F1251" i="46"/>
  <c r="F1250" i="46"/>
  <c r="F1249" i="46"/>
  <c r="F1248" i="46"/>
  <c r="F1247" i="46"/>
  <c r="F1246" i="46"/>
  <c r="F1245" i="46"/>
  <c r="F1244" i="46"/>
  <c r="F1243" i="46"/>
  <c r="F1242" i="46"/>
  <c r="F1241" i="46"/>
  <c r="F1240" i="46"/>
  <c r="F1239" i="46"/>
  <c r="F1238" i="46"/>
  <c r="F1237" i="46"/>
  <c r="F1236" i="46"/>
  <c r="F1235" i="46"/>
  <c r="F1234" i="46"/>
  <c r="F1233" i="46"/>
  <c r="F1232" i="46"/>
  <c r="F1231" i="46"/>
  <c r="F1230" i="46"/>
  <c r="F1229" i="46"/>
  <c r="F1228" i="46"/>
  <c r="F1227" i="46"/>
  <c r="F1226" i="46"/>
  <c r="F1225" i="46"/>
  <c r="F1224" i="46"/>
  <c r="F1223" i="46"/>
  <c r="F1222" i="46"/>
  <c r="F1221" i="46"/>
  <c r="F1220" i="46"/>
  <c r="F1219" i="46"/>
  <c r="F1218" i="46"/>
  <c r="F1217" i="46"/>
  <c r="F1216" i="46"/>
  <c r="F1215" i="46"/>
  <c r="F1214" i="46"/>
  <c r="F1213" i="46"/>
  <c r="F1212" i="46"/>
  <c r="F1211" i="46"/>
  <c r="F1210" i="46"/>
  <c r="F1209" i="46"/>
  <c r="F1208" i="46"/>
  <c r="F1207" i="46"/>
  <c r="F1206" i="46"/>
  <c r="F1205" i="46"/>
  <c r="F1204" i="46"/>
  <c r="F1203" i="46"/>
  <c r="F1202" i="46"/>
  <c r="F1201" i="46"/>
  <c r="F1200" i="46"/>
  <c r="F1199" i="46"/>
  <c r="F1198" i="46"/>
  <c r="F1197" i="46"/>
  <c r="F1196" i="46"/>
  <c r="F1195" i="46"/>
  <c r="F1194" i="46"/>
  <c r="F1193" i="46"/>
  <c r="F1192" i="46"/>
  <c r="F1191" i="46"/>
  <c r="F1190" i="46"/>
  <c r="F1189" i="46"/>
  <c r="F1188" i="46"/>
  <c r="F1187" i="46"/>
  <c r="F1186" i="46"/>
  <c r="F1185" i="46"/>
  <c r="F1184" i="46"/>
  <c r="F1183" i="46"/>
  <c r="F1182" i="46"/>
  <c r="F1181" i="46"/>
  <c r="F1180" i="46"/>
  <c r="F1179" i="46"/>
  <c r="F1178" i="46"/>
  <c r="F1177" i="46"/>
  <c r="F1176" i="46"/>
  <c r="F1175" i="46"/>
  <c r="F1174" i="46"/>
  <c r="F1173" i="46"/>
  <c r="F1172" i="46"/>
  <c r="F1171" i="46"/>
  <c r="F1170" i="46"/>
  <c r="F1169" i="46"/>
  <c r="F1168" i="46"/>
  <c r="F1167" i="46"/>
  <c r="F1166" i="46"/>
  <c r="F1165" i="46"/>
  <c r="F1164" i="46"/>
  <c r="F1163" i="46"/>
  <c r="F1162" i="46"/>
  <c r="F1161" i="46"/>
  <c r="F1160" i="46"/>
  <c r="F1159" i="46"/>
  <c r="F1158" i="46"/>
  <c r="F1157" i="46"/>
  <c r="F1156" i="46"/>
  <c r="F1155" i="46"/>
  <c r="F1154" i="46"/>
  <c r="F1153" i="46"/>
  <c r="F1152" i="46"/>
  <c r="F1151" i="46"/>
  <c r="F1150" i="46"/>
  <c r="F1149" i="46"/>
  <c r="F1148" i="46"/>
  <c r="F1147" i="46"/>
  <c r="F1146" i="46"/>
  <c r="F1145" i="46"/>
  <c r="F1144" i="46"/>
  <c r="F1143" i="46"/>
  <c r="F1142" i="46"/>
  <c r="F1141" i="46"/>
  <c r="F1140" i="46"/>
  <c r="F1139" i="46"/>
  <c r="F1138" i="46"/>
  <c r="F1137" i="46"/>
  <c r="F1136" i="46"/>
  <c r="F1135" i="46"/>
  <c r="F1134" i="46"/>
  <c r="F1133" i="46"/>
  <c r="F1132" i="46"/>
  <c r="F1131" i="46"/>
  <c r="F1130" i="46"/>
  <c r="F1129" i="46"/>
  <c r="F1128" i="46"/>
  <c r="F1127" i="46"/>
  <c r="F1126" i="46"/>
  <c r="F1125" i="46"/>
  <c r="F1124" i="46"/>
  <c r="F1123" i="46"/>
  <c r="F1122" i="46"/>
  <c r="F1121" i="46"/>
  <c r="F1120" i="46"/>
  <c r="F1119" i="46"/>
  <c r="F1118" i="46"/>
  <c r="F1117" i="46"/>
  <c r="F1116" i="46"/>
  <c r="F1115" i="46"/>
  <c r="F1114" i="46"/>
  <c r="F1113" i="46"/>
  <c r="F1112" i="46"/>
  <c r="F1111" i="46"/>
  <c r="F1110" i="46"/>
  <c r="F1109" i="46"/>
  <c r="F1108" i="46"/>
  <c r="F1107" i="46"/>
  <c r="F1106" i="46"/>
  <c r="F1105" i="46"/>
  <c r="F1104" i="46"/>
  <c r="F1103" i="46"/>
  <c r="F1102" i="46"/>
  <c r="F1101" i="46"/>
  <c r="F1100" i="46"/>
  <c r="F1099" i="46"/>
  <c r="F1098" i="46"/>
  <c r="F1097" i="46"/>
  <c r="F1096" i="46"/>
  <c r="F1095" i="46"/>
  <c r="F1094" i="46"/>
  <c r="F1093" i="46"/>
  <c r="F1092" i="46"/>
  <c r="F1091" i="46"/>
  <c r="F1090" i="46"/>
  <c r="F1089" i="46"/>
  <c r="F1088" i="46"/>
  <c r="F1087" i="46"/>
  <c r="F1086" i="46"/>
  <c r="F1085" i="46"/>
  <c r="F1084" i="46"/>
  <c r="F1083" i="46"/>
  <c r="F1082" i="46"/>
  <c r="F1081" i="46"/>
  <c r="F1080" i="46"/>
  <c r="F1079" i="46"/>
  <c r="F1078" i="46"/>
  <c r="F1077" i="46"/>
  <c r="F1076" i="46"/>
  <c r="F1075" i="46"/>
  <c r="F1074" i="46"/>
  <c r="F1073" i="46"/>
  <c r="F1072" i="46"/>
  <c r="F1071" i="46"/>
  <c r="F1070" i="46"/>
  <c r="F1069" i="46"/>
  <c r="F1068" i="46"/>
  <c r="F1067" i="46"/>
  <c r="F1066" i="46"/>
  <c r="F1065" i="46"/>
  <c r="F1064" i="46"/>
  <c r="F1063" i="46"/>
  <c r="F1062" i="46"/>
  <c r="F1061" i="46"/>
  <c r="F1060" i="46"/>
  <c r="F1059" i="46"/>
  <c r="F1058" i="46"/>
  <c r="F1057" i="46"/>
  <c r="F1056" i="46"/>
  <c r="F1055" i="46"/>
  <c r="F1054" i="46"/>
  <c r="F1053" i="46"/>
  <c r="F1052" i="46"/>
  <c r="F1051" i="46"/>
  <c r="F1050" i="46"/>
  <c r="F1049" i="46"/>
  <c r="F1048" i="46"/>
  <c r="F1047" i="46"/>
  <c r="F1046" i="46"/>
  <c r="F1045" i="46"/>
  <c r="F1044" i="46"/>
  <c r="F1043" i="46"/>
  <c r="F1042" i="46"/>
  <c r="F1041" i="46"/>
  <c r="F1040" i="46"/>
  <c r="F1039" i="46"/>
  <c r="F1038" i="46"/>
  <c r="F1037" i="46"/>
  <c r="F1036" i="46"/>
  <c r="F1035" i="46"/>
  <c r="F1034" i="46"/>
  <c r="F1033" i="46"/>
  <c r="F1032" i="46"/>
  <c r="F1031" i="46"/>
  <c r="F1030" i="46"/>
  <c r="F1029" i="46"/>
  <c r="F1028" i="46"/>
  <c r="F1027" i="46"/>
  <c r="F1026" i="46"/>
  <c r="F1025" i="46"/>
  <c r="F1024" i="46"/>
  <c r="F1023" i="46"/>
  <c r="F1022" i="46"/>
  <c r="F1021" i="46"/>
  <c r="F1020" i="46"/>
  <c r="F1019" i="46"/>
  <c r="F1018" i="46"/>
  <c r="F1017" i="46"/>
  <c r="F1016" i="46"/>
  <c r="F1015" i="46"/>
  <c r="F1014" i="46"/>
  <c r="F1013" i="46"/>
  <c r="F1012" i="46"/>
  <c r="F1011" i="46"/>
  <c r="F1010" i="46"/>
  <c r="F1009" i="46"/>
  <c r="F1008" i="46"/>
  <c r="F1007" i="46"/>
  <c r="F1006" i="46"/>
  <c r="F1005" i="46"/>
  <c r="F1004" i="46"/>
  <c r="F1003" i="46"/>
  <c r="F1002" i="46"/>
  <c r="F1001" i="46"/>
  <c r="F1000" i="46"/>
  <c r="F999" i="46"/>
  <c r="F998" i="46"/>
  <c r="F997" i="46"/>
  <c r="F996" i="46"/>
  <c r="F995" i="46"/>
  <c r="F994" i="46"/>
  <c r="F993" i="46"/>
  <c r="F992" i="46"/>
  <c r="F991" i="46"/>
  <c r="F990" i="46"/>
  <c r="F989" i="46"/>
  <c r="F988" i="46"/>
  <c r="F987" i="46"/>
  <c r="F986" i="46"/>
  <c r="F985" i="46"/>
  <c r="F984" i="46"/>
  <c r="F983" i="46"/>
  <c r="F982" i="46"/>
  <c r="F981" i="46"/>
  <c r="F980" i="46"/>
  <c r="F979" i="46"/>
  <c r="F978" i="46"/>
  <c r="F977" i="46"/>
  <c r="F976" i="46"/>
  <c r="F975" i="46"/>
  <c r="F974" i="46"/>
  <c r="F973" i="46"/>
  <c r="F972" i="46"/>
  <c r="F971" i="46"/>
  <c r="F970" i="46"/>
  <c r="F969" i="46"/>
  <c r="F968" i="46"/>
  <c r="F967" i="46"/>
  <c r="F966" i="46"/>
  <c r="F965" i="46"/>
  <c r="F964" i="46"/>
  <c r="F963" i="46"/>
  <c r="F962" i="46"/>
  <c r="F961" i="46"/>
  <c r="F960" i="46"/>
  <c r="F959" i="46"/>
  <c r="F958" i="46"/>
  <c r="F957" i="46"/>
  <c r="F956" i="46"/>
  <c r="F955" i="46"/>
  <c r="F954" i="46"/>
  <c r="F953" i="46"/>
  <c r="F952" i="46"/>
  <c r="F951" i="46"/>
  <c r="F950" i="46"/>
  <c r="F949" i="46"/>
  <c r="F948" i="46"/>
  <c r="F947" i="46"/>
  <c r="F946" i="46"/>
  <c r="F945" i="46"/>
  <c r="F944" i="46"/>
  <c r="F943" i="46"/>
  <c r="F942" i="46"/>
  <c r="F941" i="46"/>
  <c r="F940" i="46"/>
  <c r="F939" i="46"/>
  <c r="F938" i="46"/>
  <c r="F937" i="46"/>
  <c r="F936" i="46"/>
  <c r="F935" i="46"/>
  <c r="F934" i="46"/>
  <c r="F933" i="46"/>
  <c r="F932" i="46"/>
  <c r="F931" i="46"/>
  <c r="F930" i="46"/>
  <c r="F929" i="46"/>
  <c r="F928" i="46"/>
  <c r="F927" i="46"/>
  <c r="F926" i="46"/>
  <c r="F925" i="46"/>
  <c r="F924" i="46"/>
  <c r="F923" i="46"/>
  <c r="F922" i="46"/>
  <c r="F921" i="46"/>
  <c r="F920" i="46"/>
  <c r="F919" i="46"/>
  <c r="F918" i="46"/>
  <c r="F917" i="46"/>
  <c r="F916" i="46"/>
  <c r="F915" i="46"/>
  <c r="F914" i="46"/>
  <c r="F913" i="46"/>
  <c r="F912" i="46"/>
  <c r="F911" i="46"/>
  <c r="F910" i="46"/>
  <c r="F909" i="46"/>
  <c r="F908" i="46"/>
  <c r="F907" i="46"/>
  <c r="F906" i="46"/>
  <c r="F905" i="46"/>
  <c r="F904" i="46"/>
  <c r="F903" i="46"/>
  <c r="F902" i="46"/>
  <c r="F901" i="46"/>
  <c r="F900" i="46"/>
  <c r="F899" i="46"/>
  <c r="F898" i="46"/>
  <c r="F897" i="46"/>
  <c r="F896" i="46"/>
  <c r="F895" i="46"/>
  <c r="F894" i="46"/>
  <c r="F893" i="46"/>
  <c r="F892" i="46"/>
  <c r="F891" i="46"/>
  <c r="F890" i="46"/>
  <c r="F889" i="46"/>
  <c r="F888" i="46"/>
  <c r="F887" i="46"/>
  <c r="F886" i="46"/>
  <c r="F885" i="46"/>
  <c r="F884" i="46"/>
  <c r="F883" i="46"/>
  <c r="F882" i="46"/>
  <c r="F881" i="46"/>
  <c r="F880" i="46"/>
  <c r="F879" i="46"/>
  <c r="F878" i="46"/>
  <c r="F877" i="46"/>
  <c r="F876" i="46"/>
  <c r="F875" i="46"/>
  <c r="F874" i="46"/>
  <c r="F873" i="46"/>
  <c r="F872" i="46"/>
  <c r="F871" i="46"/>
  <c r="F870" i="46"/>
  <c r="F869" i="46"/>
  <c r="F868" i="46"/>
  <c r="F867" i="46"/>
  <c r="F866" i="46"/>
  <c r="F865" i="46"/>
  <c r="F864" i="46"/>
  <c r="F863" i="46"/>
  <c r="F862" i="46"/>
  <c r="F861" i="46"/>
  <c r="F860" i="46"/>
  <c r="F859" i="46"/>
  <c r="F858" i="46"/>
  <c r="F857" i="46"/>
  <c r="F856" i="46"/>
  <c r="F855" i="46"/>
  <c r="F854" i="46"/>
  <c r="F853" i="46"/>
  <c r="F852" i="46"/>
  <c r="F851" i="46"/>
  <c r="F850" i="46"/>
  <c r="F849" i="46"/>
  <c r="F848" i="46"/>
  <c r="F847" i="46"/>
  <c r="F846" i="46"/>
  <c r="F845" i="46"/>
  <c r="F844" i="46"/>
  <c r="F843" i="46"/>
  <c r="F842" i="46"/>
  <c r="F841" i="46"/>
  <c r="F840" i="46"/>
  <c r="F839" i="46"/>
  <c r="F838" i="46"/>
  <c r="F837" i="46"/>
  <c r="F836" i="46"/>
  <c r="F835" i="46"/>
  <c r="F834" i="46"/>
  <c r="F833" i="46"/>
  <c r="F832" i="46"/>
  <c r="F831" i="46"/>
  <c r="F830" i="46"/>
  <c r="F829" i="46"/>
  <c r="F828" i="46"/>
  <c r="F827" i="46"/>
  <c r="F826" i="46"/>
  <c r="F825" i="46"/>
  <c r="F824" i="46"/>
  <c r="F823" i="46"/>
  <c r="F822" i="46"/>
  <c r="F821" i="46"/>
  <c r="F820" i="46"/>
  <c r="F819" i="46"/>
  <c r="F818" i="46"/>
  <c r="F817" i="46"/>
  <c r="F816" i="46"/>
  <c r="F815" i="46"/>
  <c r="F814" i="46"/>
  <c r="F813" i="46"/>
  <c r="F812" i="46"/>
  <c r="F811" i="46"/>
  <c r="F810" i="46"/>
  <c r="F809" i="46"/>
  <c r="F808" i="46"/>
  <c r="F807" i="46"/>
  <c r="F806" i="46"/>
  <c r="F805" i="46"/>
  <c r="F804" i="46"/>
  <c r="F803" i="46"/>
  <c r="F802" i="46"/>
  <c r="F801" i="46"/>
  <c r="F800" i="46"/>
  <c r="F799" i="46"/>
  <c r="F798" i="46"/>
  <c r="F797" i="46"/>
  <c r="F796" i="46"/>
  <c r="F795" i="46"/>
  <c r="F794" i="46"/>
  <c r="F793" i="46"/>
  <c r="F792" i="46"/>
  <c r="F791" i="46"/>
  <c r="F790" i="46"/>
  <c r="F789" i="46"/>
  <c r="F788" i="46"/>
  <c r="F787" i="46"/>
  <c r="F786" i="46"/>
  <c r="F785" i="46"/>
  <c r="F784" i="46"/>
  <c r="F783" i="46"/>
  <c r="F782" i="46"/>
  <c r="F781" i="46"/>
  <c r="F780" i="46"/>
  <c r="F779" i="46"/>
  <c r="F778" i="46"/>
  <c r="F777" i="46"/>
  <c r="F776" i="46"/>
  <c r="F775" i="46"/>
  <c r="F774" i="46"/>
  <c r="F773" i="46"/>
  <c r="F772" i="46"/>
  <c r="F771" i="46"/>
  <c r="F770" i="46"/>
  <c r="F769" i="46"/>
  <c r="F768" i="46"/>
  <c r="F767" i="46"/>
  <c r="F766" i="46"/>
  <c r="F765" i="46"/>
  <c r="F764" i="46"/>
  <c r="F763" i="46"/>
  <c r="F762" i="46"/>
  <c r="F761" i="46"/>
  <c r="F760" i="46"/>
  <c r="F759" i="46"/>
  <c r="F758" i="46"/>
  <c r="F757" i="46"/>
  <c r="F756" i="46"/>
  <c r="F755" i="46"/>
  <c r="F754" i="46"/>
  <c r="F753" i="46"/>
  <c r="F752" i="46"/>
  <c r="F751" i="46"/>
  <c r="F750" i="46"/>
  <c r="F749" i="46"/>
  <c r="F748" i="46"/>
  <c r="F747" i="46"/>
  <c r="F746" i="46"/>
  <c r="F745" i="46"/>
  <c r="F744" i="46"/>
  <c r="F743" i="46"/>
  <c r="F742" i="46"/>
  <c r="F741" i="46"/>
  <c r="F740" i="46"/>
  <c r="F739" i="46"/>
  <c r="F738" i="46"/>
  <c r="F737" i="46"/>
  <c r="F736" i="46"/>
  <c r="F735" i="46"/>
  <c r="F734" i="46"/>
  <c r="F733" i="46"/>
  <c r="F732" i="46"/>
  <c r="F731" i="46"/>
  <c r="F730" i="46"/>
  <c r="F729" i="46"/>
  <c r="F728" i="46"/>
  <c r="F727" i="46"/>
  <c r="F726" i="46"/>
  <c r="F725" i="46"/>
  <c r="F724" i="46"/>
  <c r="F723" i="46"/>
  <c r="F722" i="46"/>
  <c r="F721" i="46"/>
  <c r="F720" i="46"/>
  <c r="F719" i="46"/>
  <c r="F718" i="46"/>
  <c r="F717" i="46"/>
  <c r="F716" i="46"/>
  <c r="F715" i="46"/>
  <c r="F714" i="46"/>
  <c r="F713" i="46"/>
  <c r="F712" i="46"/>
  <c r="F711" i="46"/>
  <c r="F710" i="46"/>
  <c r="F709" i="46"/>
  <c r="F708" i="46"/>
  <c r="F707" i="46"/>
  <c r="F706" i="46"/>
  <c r="F705" i="46"/>
  <c r="F704" i="46"/>
  <c r="F703" i="46"/>
  <c r="F702" i="46"/>
  <c r="F701" i="46"/>
  <c r="F700" i="46"/>
  <c r="F699" i="46"/>
  <c r="F698" i="46"/>
  <c r="F697" i="46"/>
  <c r="F696" i="46"/>
  <c r="F695" i="46"/>
  <c r="F694" i="46"/>
  <c r="F693" i="46"/>
  <c r="F692" i="46"/>
  <c r="F691" i="46"/>
  <c r="F690" i="46"/>
  <c r="F689" i="46"/>
  <c r="F688" i="46"/>
  <c r="F687" i="46"/>
  <c r="F686" i="46"/>
  <c r="F685" i="46"/>
  <c r="F684" i="46"/>
  <c r="F683" i="46"/>
  <c r="F682" i="46"/>
  <c r="F681" i="46"/>
  <c r="F680" i="46"/>
  <c r="F679" i="46"/>
  <c r="F678" i="46"/>
  <c r="F677" i="46"/>
  <c r="F676" i="46"/>
  <c r="F675" i="46"/>
  <c r="F674" i="46"/>
  <c r="F673" i="46"/>
  <c r="F672" i="46"/>
  <c r="F671" i="46"/>
  <c r="F670" i="46"/>
  <c r="F669" i="46"/>
  <c r="F668" i="46"/>
  <c r="F667" i="46"/>
  <c r="F666" i="46"/>
  <c r="F665" i="46"/>
  <c r="F664" i="46"/>
  <c r="F663" i="46"/>
  <c r="F662" i="46"/>
  <c r="F661" i="46"/>
  <c r="F660" i="46"/>
  <c r="F659" i="46"/>
  <c r="F658" i="46"/>
  <c r="F657" i="46"/>
  <c r="F656" i="46"/>
  <c r="F655" i="46"/>
  <c r="F654" i="46"/>
  <c r="F653" i="46"/>
  <c r="F652" i="46"/>
  <c r="F651" i="46"/>
  <c r="F650" i="46"/>
  <c r="F649" i="46"/>
  <c r="F648" i="46"/>
  <c r="F647" i="46"/>
  <c r="F646" i="46"/>
  <c r="F645" i="46"/>
  <c r="F644" i="46"/>
  <c r="F643" i="46"/>
  <c r="F642" i="46"/>
  <c r="F641" i="46"/>
  <c r="F640" i="46"/>
  <c r="F639" i="46"/>
  <c r="F638" i="46"/>
  <c r="F637" i="46"/>
  <c r="F636" i="46"/>
  <c r="F635" i="46"/>
  <c r="F634" i="46"/>
  <c r="F633" i="46"/>
  <c r="F632" i="46"/>
  <c r="F631" i="46"/>
  <c r="F630" i="46"/>
  <c r="F629" i="46"/>
  <c r="F628" i="46"/>
  <c r="F627" i="46"/>
  <c r="F626" i="46"/>
  <c r="F625" i="46"/>
  <c r="F624" i="46"/>
  <c r="F623" i="46"/>
  <c r="F622" i="46"/>
  <c r="F621" i="46"/>
  <c r="F620" i="46"/>
  <c r="F619" i="46"/>
  <c r="F618" i="46"/>
  <c r="F617" i="46"/>
  <c r="F616" i="46"/>
  <c r="F615" i="46"/>
  <c r="F614" i="46"/>
  <c r="F613" i="46"/>
  <c r="F612" i="46"/>
  <c r="F611" i="46"/>
  <c r="F610" i="46"/>
  <c r="F609" i="46"/>
  <c r="F608" i="46"/>
  <c r="F607" i="46"/>
  <c r="F606" i="46"/>
  <c r="F605" i="46"/>
  <c r="F604" i="46"/>
  <c r="F603" i="46"/>
  <c r="F602" i="46"/>
  <c r="F601" i="46"/>
  <c r="F600" i="46"/>
  <c r="F599" i="46"/>
  <c r="F598" i="46"/>
  <c r="F597" i="46"/>
  <c r="F596" i="46"/>
  <c r="F595" i="46"/>
  <c r="F594" i="46"/>
  <c r="F593" i="46"/>
  <c r="F592" i="46"/>
  <c r="F591" i="46"/>
  <c r="F590" i="46"/>
  <c r="F589" i="46"/>
  <c r="F588" i="46"/>
  <c r="F587" i="46"/>
  <c r="F586" i="46"/>
  <c r="F585" i="46"/>
  <c r="F584" i="46"/>
  <c r="F583" i="46"/>
  <c r="F582" i="46"/>
  <c r="F581" i="46"/>
  <c r="F580" i="46"/>
  <c r="F579" i="46"/>
  <c r="F578" i="46"/>
  <c r="F577" i="46"/>
  <c r="F576" i="46"/>
  <c r="F575" i="46"/>
  <c r="F574" i="46"/>
  <c r="F573" i="46"/>
  <c r="F572" i="46"/>
  <c r="F571" i="46"/>
  <c r="F570" i="46"/>
  <c r="F569" i="46"/>
  <c r="F568" i="46"/>
  <c r="F567" i="46"/>
  <c r="F566" i="46"/>
  <c r="F565" i="46"/>
  <c r="F564" i="46"/>
  <c r="F563" i="46"/>
  <c r="F562" i="46"/>
  <c r="F561" i="46"/>
  <c r="F560" i="46"/>
  <c r="F559" i="46"/>
  <c r="F558" i="46"/>
  <c r="F557" i="46"/>
  <c r="F556" i="46"/>
  <c r="F555" i="46"/>
  <c r="F554" i="46"/>
  <c r="F553" i="46"/>
  <c r="F552" i="46"/>
  <c r="F551" i="46"/>
  <c r="F550" i="46"/>
  <c r="F549" i="46"/>
  <c r="F548" i="46"/>
  <c r="F547" i="46"/>
  <c r="F546" i="46"/>
  <c r="F545" i="46"/>
  <c r="F544" i="46"/>
  <c r="F543" i="46"/>
  <c r="F542" i="46"/>
  <c r="F541" i="46"/>
  <c r="F540" i="46"/>
  <c r="F539" i="46"/>
  <c r="F538" i="46"/>
  <c r="F537" i="46"/>
  <c r="F536" i="46"/>
  <c r="F535" i="46"/>
  <c r="F534" i="46"/>
  <c r="F533" i="46"/>
  <c r="F532" i="46"/>
  <c r="F531" i="46"/>
  <c r="F530" i="46"/>
  <c r="F529" i="46"/>
  <c r="F528" i="46"/>
  <c r="F527" i="46"/>
  <c r="F526" i="46"/>
  <c r="F525" i="46"/>
  <c r="F524" i="46"/>
  <c r="F523" i="46"/>
  <c r="F522" i="46"/>
  <c r="F521" i="46"/>
  <c r="F520" i="46"/>
  <c r="F519" i="46"/>
  <c r="F518" i="46"/>
  <c r="F517" i="46"/>
  <c r="F516" i="46"/>
  <c r="F515" i="46"/>
  <c r="F514" i="46"/>
  <c r="F513" i="46"/>
  <c r="F512" i="46"/>
  <c r="F511" i="46"/>
  <c r="F510" i="46"/>
  <c r="F509" i="46"/>
  <c r="F508" i="46"/>
  <c r="F507" i="46"/>
  <c r="F506" i="46"/>
  <c r="F505" i="46"/>
  <c r="F504" i="46"/>
  <c r="F503" i="46"/>
  <c r="F502" i="46"/>
  <c r="F501" i="46"/>
  <c r="F500" i="46"/>
  <c r="F499" i="46"/>
  <c r="F498" i="46"/>
  <c r="F497" i="46"/>
  <c r="F496" i="46"/>
  <c r="F495" i="46"/>
  <c r="F494" i="46"/>
  <c r="F493" i="46"/>
  <c r="F492" i="46"/>
  <c r="F491" i="46"/>
  <c r="F490" i="46"/>
  <c r="F489" i="46"/>
  <c r="F488" i="46"/>
  <c r="F487" i="46"/>
  <c r="F486" i="46"/>
  <c r="F485" i="46"/>
  <c r="F484" i="46"/>
  <c r="F483" i="46"/>
  <c r="F482" i="46"/>
  <c r="F481" i="46"/>
  <c r="F480" i="46"/>
  <c r="F479" i="46"/>
  <c r="F478" i="46"/>
  <c r="F477" i="46"/>
  <c r="F476" i="46"/>
  <c r="F475" i="46"/>
  <c r="F474" i="46"/>
  <c r="F473" i="46"/>
  <c r="F472" i="46"/>
  <c r="F471" i="46"/>
  <c r="F470" i="46"/>
  <c r="F469" i="46"/>
  <c r="F468" i="46"/>
  <c r="F467" i="46"/>
  <c r="F466" i="46"/>
  <c r="F465" i="46"/>
  <c r="F464" i="46"/>
  <c r="F463" i="46"/>
  <c r="F462" i="46"/>
  <c r="F461" i="46"/>
  <c r="F460" i="46"/>
  <c r="F459" i="46"/>
  <c r="F458" i="46"/>
  <c r="F457" i="46"/>
  <c r="F456" i="46"/>
  <c r="F455" i="46"/>
  <c r="F454" i="46"/>
  <c r="F453" i="46"/>
  <c r="F452" i="46"/>
  <c r="F451" i="46"/>
  <c r="F450" i="46"/>
  <c r="F449" i="46"/>
  <c r="F448" i="46"/>
  <c r="F447" i="46"/>
  <c r="F446" i="46"/>
  <c r="F445" i="46"/>
  <c r="F444" i="46"/>
  <c r="F443" i="46"/>
  <c r="F442" i="46"/>
  <c r="F441" i="46"/>
  <c r="F440" i="46"/>
  <c r="F439" i="46"/>
  <c r="F438" i="46"/>
  <c r="F437" i="46"/>
  <c r="F436" i="46"/>
  <c r="F435" i="46"/>
  <c r="F434" i="46"/>
  <c r="F433" i="46"/>
  <c r="F432" i="46"/>
  <c r="F431" i="46"/>
  <c r="F430" i="46"/>
  <c r="F429" i="46"/>
  <c r="F428" i="46"/>
  <c r="F427" i="46"/>
  <c r="F426" i="46"/>
  <c r="F425" i="46"/>
  <c r="F424" i="46"/>
  <c r="F423" i="46"/>
  <c r="F422" i="46"/>
  <c r="F421" i="46"/>
  <c r="F420" i="46"/>
  <c r="F419" i="46"/>
  <c r="F418" i="46"/>
  <c r="F417" i="46"/>
  <c r="F416" i="46"/>
  <c r="F415" i="46"/>
  <c r="F414" i="46"/>
  <c r="F413" i="46"/>
  <c r="F412" i="46"/>
  <c r="F411" i="46"/>
  <c r="F410" i="46"/>
  <c r="F409" i="46"/>
  <c r="F408" i="46"/>
  <c r="F407" i="46"/>
  <c r="F406" i="46"/>
  <c r="F405" i="46"/>
  <c r="F404" i="46"/>
  <c r="F403" i="46"/>
  <c r="F402" i="46"/>
  <c r="F401" i="46"/>
  <c r="F400" i="46"/>
  <c r="F399" i="46"/>
  <c r="F398" i="46"/>
  <c r="F397" i="46"/>
  <c r="F396" i="46"/>
  <c r="F395" i="46"/>
  <c r="F394" i="46"/>
  <c r="F393" i="46"/>
  <c r="F392" i="46"/>
  <c r="F391" i="46"/>
  <c r="F390" i="46"/>
  <c r="F389" i="46"/>
  <c r="F388" i="46"/>
  <c r="F387" i="46"/>
  <c r="F386" i="46"/>
  <c r="F385" i="46"/>
  <c r="F384" i="46"/>
  <c r="F383" i="46"/>
  <c r="F382" i="46"/>
  <c r="F381" i="46"/>
  <c r="F380" i="46"/>
  <c r="F379" i="46"/>
  <c r="F378" i="46"/>
  <c r="F377" i="46"/>
  <c r="F376" i="46"/>
  <c r="F375" i="46"/>
  <c r="F374" i="46"/>
  <c r="F373" i="46"/>
  <c r="F372" i="46"/>
  <c r="F371" i="46"/>
  <c r="F370" i="46"/>
  <c r="F369" i="46"/>
  <c r="F368" i="46"/>
  <c r="F367" i="46"/>
  <c r="F366" i="46"/>
  <c r="F365" i="46"/>
  <c r="F364" i="46"/>
  <c r="F363" i="46"/>
  <c r="F362" i="46"/>
  <c r="F361" i="46"/>
  <c r="F360" i="46"/>
  <c r="F359" i="46"/>
  <c r="F358" i="46"/>
  <c r="F357" i="46"/>
  <c r="F356" i="46"/>
  <c r="F355" i="46"/>
  <c r="F354" i="46"/>
  <c r="F353" i="46"/>
  <c r="F352" i="46"/>
  <c r="F351" i="46"/>
  <c r="F350" i="46"/>
  <c r="F349" i="46"/>
  <c r="F348" i="46"/>
  <c r="F347" i="46"/>
  <c r="F346" i="46"/>
  <c r="F345" i="46"/>
  <c r="F344" i="46"/>
  <c r="F343" i="46"/>
  <c r="F342" i="46"/>
  <c r="F341" i="46"/>
  <c r="F340" i="46"/>
  <c r="F339" i="46"/>
  <c r="F338" i="46"/>
  <c r="F337" i="46"/>
  <c r="F336" i="46"/>
  <c r="F335" i="46"/>
  <c r="F334" i="46"/>
  <c r="F333" i="46"/>
  <c r="F332" i="46"/>
  <c r="F331" i="46"/>
  <c r="F330" i="46"/>
  <c r="F329" i="46"/>
  <c r="F328" i="46"/>
  <c r="F327" i="46"/>
  <c r="F326" i="46"/>
  <c r="F325" i="46"/>
  <c r="F324" i="46"/>
  <c r="F323" i="46"/>
  <c r="F322" i="46"/>
  <c r="F321" i="46"/>
  <c r="F320" i="46"/>
  <c r="F319" i="46"/>
  <c r="F318" i="46"/>
  <c r="F317" i="46"/>
  <c r="F316" i="46"/>
  <c r="F315" i="46"/>
  <c r="F314" i="46"/>
  <c r="F313" i="46"/>
  <c r="F312" i="46"/>
  <c r="F311" i="46"/>
  <c r="F310" i="46"/>
  <c r="F309" i="46"/>
  <c r="F308" i="46"/>
  <c r="F307" i="46"/>
  <c r="F306" i="46"/>
  <c r="F305" i="46"/>
  <c r="F304" i="46"/>
  <c r="F303" i="46"/>
  <c r="F302" i="46"/>
  <c r="F301" i="46"/>
  <c r="F300" i="46"/>
  <c r="F299" i="46"/>
  <c r="F298" i="46"/>
  <c r="F297" i="46"/>
  <c r="F296" i="46"/>
  <c r="F295" i="46"/>
  <c r="F294" i="46"/>
  <c r="F293" i="46"/>
  <c r="F292" i="46"/>
  <c r="F291" i="46"/>
  <c r="F290" i="46"/>
  <c r="F289" i="46"/>
  <c r="F288" i="46"/>
  <c r="F287" i="46"/>
  <c r="F286" i="46"/>
  <c r="F285" i="46"/>
  <c r="F284" i="46"/>
  <c r="F283" i="46"/>
  <c r="F282" i="46"/>
  <c r="F281" i="46"/>
  <c r="F280" i="46"/>
  <c r="F279" i="46"/>
  <c r="F278" i="46"/>
  <c r="F277" i="46"/>
  <c r="F276" i="46"/>
  <c r="F275" i="46"/>
  <c r="F274" i="46"/>
  <c r="F273" i="46"/>
  <c r="F272" i="46"/>
  <c r="F271" i="46"/>
  <c r="F270" i="46"/>
  <c r="F269" i="46"/>
  <c r="F268" i="46"/>
  <c r="F267" i="46"/>
  <c r="F266" i="46"/>
  <c r="F265" i="46"/>
  <c r="F264" i="46"/>
  <c r="F263" i="46"/>
  <c r="F262" i="46"/>
  <c r="F261" i="46"/>
  <c r="F260" i="46"/>
  <c r="F259" i="46"/>
  <c r="F258" i="46"/>
  <c r="F257" i="46"/>
  <c r="F256" i="46"/>
  <c r="F255" i="46"/>
  <c r="F254" i="46"/>
  <c r="F253" i="46"/>
  <c r="F252" i="46"/>
  <c r="F251" i="46"/>
  <c r="F250" i="46"/>
  <c r="F249" i="46"/>
  <c r="F248" i="46"/>
  <c r="F247" i="46"/>
  <c r="F246" i="46"/>
  <c r="F245" i="46"/>
  <c r="F244" i="46"/>
  <c r="F243" i="46"/>
  <c r="F242" i="46"/>
  <c r="F241" i="46"/>
  <c r="F240" i="46"/>
  <c r="F239" i="46"/>
  <c r="F238" i="46"/>
  <c r="F237" i="46"/>
  <c r="F236" i="46"/>
  <c r="F235" i="46"/>
  <c r="F234" i="46"/>
  <c r="F233" i="46"/>
  <c r="F232" i="46"/>
  <c r="F231" i="46"/>
  <c r="F230" i="46"/>
  <c r="F229" i="46"/>
  <c r="F228" i="46"/>
  <c r="F227" i="46"/>
  <c r="F226" i="46"/>
  <c r="F225" i="46"/>
  <c r="F224" i="46"/>
  <c r="F223" i="46"/>
  <c r="F222" i="46"/>
  <c r="F221" i="46"/>
  <c r="F220" i="46"/>
  <c r="F219" i="46"/>
  <c r="F218" i="46"/>
  <c r="F217" i="46"/>
  <c r="F216" i="46"/>
  <c r="F215" i="46"/>
  <c r="F214" i="46"/>
  <c r="F213" i="46"/>
  <c r="F212" i="46"/>
  <c r="F211" i="46"/>
  <c r="F210" i="46"/>
  <c r="F209" i="46"/>
  <c r="F208" i="46"/>
  <c r="F207" i="46"/>
  <c r="F206" i="46"/>
  <c r="F205" i="46"/>
  <c r="F204" i="46"/>
  <c r="F203" i="46"/>
  <c r="F202" i="46"/>
  <c r="F201" i="46"/>
  <c r="F200" i="46"/>
  <c r="F199" i="46"/>
  <c r="F198" i="46"/>
  <c r="F197" i="46"/>
  <c r="F196" i="46"/>
  <c r="F195" i="46"/>
  <c r="F194" i="46"/>
  <c r="F193" i="46"/>
  <c r="F192" i="46"/>
  <c r="F191" i="46"/>
  <c r="F190" i="46"/>
  <c r="F189" i="46"/>
  <c r="F188" i="46"/>
  <c r="F187" i="46"/>
  <c r="F186" i="46"/>
  <c r="F185" i="46"/>
  <c r="F184" i="46"/>
  <c r="F183" i="46"/>
  <c r="F182" i="46"/>
  <c r="F181" i="46"/>
  <c r="F180" i="46"/>
  <c r="F179" i="46"/>
  <c r="F178" i="46"/>
  <c r="F177" i="46"/>
  <c r="F176" i="46"/>
  <c r="F175" i="46"/>
  <c r="F174" i="46"/>
  <c r="F173" i="46"/>
  <c r="F172" i="46"/>
  <c r="F171" i="46"/>
  <c r="F170" i="46"/>
  <c r="F169" i="46"/>
  <c r="F168" i="46"/>
  <c r="F167" i="46"/>
  <c r="F166" i="46"/>
  <c r="F165" i="46"/>
  <c r="F164" i="46"/>
  <c r="F163" i="46"/>
  <c r="F162" i="46"/>
  <c r="F161" i="46"/>
  <c r="F160" i="46"/>
  <c r="F159" i="46"/>
  <c r="F158" i="46"/>
  <c r="F157" i="46"/>
  <c r="F156" i="46"/>
  <c r="F155" i="46"/>
  <c r="F154" i="46"/>
  <c r="F153" i="46"/>
  <c r="F152" i="46"/>
  <c r="F151" i="46"/>
  <c r="F150" i="46"/>
  <c r="F149" i="46"/>
  <c r="F148" i="46"/>
  <c r="F147" i="46"/>
  <c r="F146" i="46"/>
  <c r="F145" i="46"/>
  <c r="F144" i="46"/>
  <c r="F143" i="46"/>
  <c r="F142" i="46"/>
  <c r="F141" i="46"/>
  <c r="F140" i="46"/>
  <c r="F139" i="46"/>
  <c r="F138" i="46"/>
  <c r="F137" i="46"/>
  <c r="F136" i="46"/>
  <c r="F135" i="46"/>
  <c r="F134" i="46"/>
  <c r="F133" i="46"/>
  <c r="F132" i="46"/>
  <c r="F131" i="46"/>
  <c r="F130" i="46"/>
  <c r="F129" i="46"/>
  <c r="F128" i="46"/>
  <c r="F127" i="46"/>
  <c r="F126" i="46"/>
  <c r="F125" i="46"/>
  <c r="F124" i="46"/>
  <c r="F123" i="46"/>
  <c r="F122" i="46"/>
  <c r="F121" i="46"/>
  <c r="F120" i="46"/>
  <c r="F119" i="46"/>
  <c r="F118" i="46"/>
  <c r="F117" i="46"/>
  <c r="F116" i="46"/>
  <c r="F115" i="46"/>
  <c r="F114" i="46"/>
  <c r="F113" i="46"/>
  <c r="F112" i="46"/>
  <c r="F111" i="46"/>
  <c r="F110" i="46"/>
  <c r="F109" i="46"/>
  <c r="F108" i="46"/>
  <c r="F107" i="46"/>
  <c r="F106" i="46"/>
  <c r="F105" i="46"/>
  <c r="F104" i="46"/>
  <c r="F103" i="46"/>
  <c r="F102" i="46"/>
  <c r="F101" i="46"/>
  <c r="F100" i="46"/>
  <c r="F99" i="46"/>
  <c r="F98" i="46"/>
  <c r="F97" i="46"/>
  <c r="F96" i="46"/>
  <c r="F95" i="46"/>
  <c r="F94" i="46"/>
  <c r="F93" i="46"/>
  <c r="F92" i="46"/>
  <c r="F91" i="46"/>
  <c r="F90" i="46"/>
  <c r="F89" i="46"/>
  <c r="F88" i="46"/>
  <c r="F87" i="46"/>
  <c r="F86" i="46"/>
  <c r="F85" i="46"/>
  <c r="F84" i="46"/>
  <c r="F83" i="46"/>
  <c r="F82" i="46"/>
  <c r="F81" i="46"/>
  <c r="F80" i="46"/>
  <c r="F79" i="46"/>
  <c r="F78" i="46"/>
  <c r="F77" i="46"/>
  <c r="F76" i="46"/>
  <c r="F75" i="46"/>
  <c r="F74" i="46"/>
  <c r="F73" i="46"/>
  <c r="F72" i="46"/>
  <c r="F71" i="46"/>
  <c r="F70" i="46"/>
  <c r="F69" i="46"/>
  <c r="F68" i="46"/>
  <c r="F67" i="46"/>
  <c r="F66" i="46"/>
  <c r="F65" i="46"/>
  <c r="F64" i="46"/>
  <c r="F63" i="46"/>
  <c r="F62" i="46"/>
  <c r="F61" i="46"/>
  <c r="F60" i="46"/>
  <c r="F59" i="46"/>
  <c r="F58" i="46"/>
  <c r="F57" i="46"/>
  <c r="F56" i="46"/>
  <c r="F55" i="46"/>
  <c r="F54" i="46"/>
  <c r="F53" i="46"/>
  <c r="F52" i="46"/>
  <c r="F51" i="46"/>
  <c r="F50" i="46"/>
  <c r="F49" i="46"/>
  <c r="F48" i="46"/>
  <c r="F47" i="46"/>
  <c r="F46" i="46"/>
  <c r="F45" i="46"/>
  <c r="F44" i="46"/>
  <c r="F43" i="46"/>
  <c r="F42" i="46"/>
  <c r="F41" i="46"/>
  <c r="F40" i="46"/>
  <c r="F39" i="46"/>
  <c r="F38" i="46"/>
  <c r="F37" i="46"/>
  <c r="F36" i="46"/>
  <c r="F35" i="46"/>
  <c r="F34" i="46"/>
  <c r="F33" i="46"/>
  <c r="F32" i="46"/>
  <c r="F31" i="46"/>
  <c r="F30" i="46"/>
  <c r="F29" i="46"/>
  <c r="F28" i="46"/>
  <c r="F27" i="46"/>
  <c r="F26" i="46"/>
  <c r="F25" i="46"/>
  <c r="F24" i="46"/>
  <c r="F23" i="46"/>
  <c r="F22" i="46"/>
  <c r="F21" i="46"/>
  <c r="F20" i="46"/>
  <c r="F19" i="46"/>
  <c r="F18" i="46"/>
  <c r="F17" i="46"/>
  <c r="F16" i="46"/>
  <c r="F15" i="46"/>
  <c r="F14" i="46"/>
  <c r="F13" i="46"/>
  <c r="F12" i="46"/>
  <c r="F11" i="46"/>
  <c r="F10" i="46"/>
  <c r="I9" i="46"/>
  <c r="I10" i="46"/>
  <c r="I2438" i="46"/>
  <c r="I2437" i="46"/>
  <c r="I2436" i="46"/>
  <c r="I2435" i="46"/>
  <c r="I2434" i="46"/>
  <c r="I2433" i="46"/>
  <c r="I2432" i="46"/>
  <c r="I2431" i="46"/>
  <c r="I2430" i="46"/>
  <c r="I2429" i="46"/>
  <c r="I2428" i="46"/>
  <c r="I2427" i="46"/>
  <c r="I2426" i="46"/>
  <c r="I2425" i="46"/>
  <c r="I2424" i="46"/>
  <c r="I2423" i="46"/>
  <c r="I2422" i="46"/>
  <c r="I2421" i="46"/>
  <c r="I2420" i="46"/>
  <c r="I2419" i="46"/>
  <c r="I2418" i="46"/>
  <c r="I2417" i="46"/>
  <c r="I2416" i="46"/>
  <c r="I2415" i="46"/>
  <c r="I2414" i="46"/>
  <c r="I2413" i="46"/>
  <c r="I2412" i="46"/>
  <c r="I2411" i="46"/>
  <c r="I2410" i="46"/>
  <c r="I2409" i="46"/>
  <c r="I2408" i="46"/>
  <c r="I2407" i="46"/>
  <c r="I2406" i="46"/>
  <c r="I2405" i="46"/>
  <c r="I2404" i="46"/>
  <c r="I2403" i="46"/>
  <c r="I2402" i="46"/>
  <c r="I2401" i="46"/>
  <c r="I2400" i="46"/>
  <c r="I2399" i="46"/>
  <c r="I2398" i="46"/>
  <c r="I2397" i="46"/>
  <c r="I2396" i="46"/>
  <c r="I2395" i="46"/>
  <c r="I2394" i="46"/>
  <c r="I2393" i="46"/>
  <c r="I2392" i="46"/>
  <c r="I2391" i="46"/>
  <c r="I2390" i="46"/>
  <c r="I2389" i="46"/>
  <c r="I2388" i="46"/>
  <c r="I2387" i="46"/>
  <c r="I2386" i="46"/>
  <c r="I2385" i="46"/>
  <c r="I2384" i="46"/>
  <c r="I2383" i="46"/>
  <c r="I2382" i="46"/>
  <c r="I2381" i="46"/>
  <c r="I2380" i="46"/>
  <c r="I2379" i="46"/>
  <c r="I2378" i="46"/>
  <c r="I2377" i="46"/>
  <c r="I2376" i="46"/>
  <c r="I2375" i="46"/>
  <c r="I2374" i="46"/>
  <c r="I2373" i="46"/>
  <c r="I2372" i="46"/>
  <c r="I2371" i="46"/>
  <c r="I2370" i="46"/>
  <c r="I2369" i="46"/>
  <c r="I2368" i="46"/>
  <c r="I2367" i="46"/>
  <c r="I2366" i="46"/>
  <c r="I2365" i="46"/>
  <c r="I2364" i="46"/>
  <c r="I2363" i="46"/>
  <c r="I2362" i="46"/>
  <c r="I2361" i="46"/>
  <c r="I2360" i="46"/>
  <c r="I2359" i="46"/>
  <c r="I2358" i="46"/>
  <c r="I2357" i="46"/>
  <c r="I2356" i="46"/>
  <c r="I2355" i="46"/>
  <c r="I2354" i="46"/>
  <c r="I2353" i="46"/>
  <c r="I2352" i="46"/>
  <c r="I2351" i="46"/>
  <c r="I2350" i="46"/>
  <c r="I2349" i="46"/>
  <c r="I2348" i="46"/>
  <c r="I2347" i="46"/>
  <c r="I2346" i="46"/>
  <c r="I2345" i="46"/>
  <c r="I2344" i="46"/>
  <c r="I2343" i="46"/>
  <c r="I2342" i="46"/>
  <c r="I2341" i="46"/>
  <c r="I2340" i="46"/>
  <c r="I2339" i="46"/>
  <c r="I2338" i="46"/>
  <c r="I2337" i="46"/>
  <c r="I2336" i="46"/>
  <c r="I2335" i="46"/>
  <c r="I2334" i="46"/>
  <c r="I2333" i="46"/>
  <c r="I2332" i="46"/>
  <c r="I2331" i="46"/>
  <c r="I2330" i="46"/>
  <c r="I2329" i="46"/>
  <c r="I2328" i="46"/>
  <c r="I2327" i="46"/>
  <c r="I2326" i="46"/>
  <c r="I2325" i="46"/>
  <c r="I2324" i="46"/>
  <c r="I2323" i="46"/>
  <c r="I2322" i="46"/>
  <c r="I2321" i="46"/>
  <c r="I2320" i="46"/>
  <c r="I2319" i="46"/>
  <c r="I2318" i="46"/>
  <c r="I2317" i="46"/>
  <c r="I2316" i="46"/>
  <c r="I2315" i="46"/>
  <c r="I2314" i="46"/>
  <c r="I2313" i="46"/>
  <c r="I2312" i="46"/>
  <c r="I2311" i="46"/>
  <c r="I2310" i="46"/>
  <c r="I2309" i="46"/>
  <c r="I2308" i="46"/>
  <c r="I2307" i="46"/>
  <c r="I2306" i="46"/>
  <c r="I2305" i="46"/>
  <c r="I2304" i="46"/>
  <c r="I2303" i="46"/>
  <c r="I2302" i="46"/>
  <c r="I2301" i="46"/>
  <c r="I2300" i="46"/>
  <c r="I2299" i="46"/>
  <c r="I2298" i="46"/>
  <c r="I2297" i="46"/>
  <c r="I2296" i="46"/>
  <c r="I2295" i="46"/>
  <c r="I2294" i="46"/>
  <c r="I2293" i="46"/>
  <c r="I2292" i="46"/>
  <c r="I2291" i="46"/>
  <c r="I2290" i="46"/>
  <c r="I2289" i="46"/>
  <c r="I2288" i="46"/>
  <c r="I2287" i="46"/>
  <c r="I2286" i="46"/>
  <c r="I2285" i="46"/>
  <c r="I2284" i="46"/>
  <c r="I2283" i="46"/>
  <c r="I2282" i="46"/>
  <c r="I2281" i="46"/>
  <c r="I2280" i="46"/>
  <c r="I2279" i="46"/>
  <c r="I2278" i="46"/>
  <c r="I2277" i="46"/>
  <c r="I2276" i="46"/>
  <c r="I2275" i="46"/>
  <c r="I2274" i="46"/>
  <c r="I2273" i="46"/>
  <c r="I2272" i="46"/>
  <c r="I2271" i="46"/>
  <c r="I2270" i="46"/>
  <c r="I2269" i="46"/>
  <c r="I2268" i="46"/>
  <c r="I2267" i="46"/>
  <c r="I2266" i="46"/>
  <c r="I2265" i="46"/>
  <c r="I2264" i="46"/>
  <c r="I2263" i="46"/>
  <c r="I2262" i="46"/>
  <c r="I2261" i="46"/>
  <c r="I2260" i="46"/>
  <c r="I2259" i="46"/>
  <c r="I2258" i="46"/>
  <c r="I2257" i="46"/>
  <c r="I2256" i="46"/>
  <c r="I2255" i="46"/>
  <c r="I2254" i="46"/>
  <c r="I2253" i="46"/>
  <c r="I2252" i="46"/>
  <c r="I2251" i="46"/>
  <c r="I2250" i="46"/>
  <c r="I2249" i="46"/>
  <c r="I2248" i="46"/>
  <c r="I2247" i="46"/>
  <c r="I2246" i="46"/>
  <c r="I2245" i="46"/>
  <c r="I2244" i="46"/>
  <c r="I2243" i="46"/>
  <c r="I2242" i="46"/>
  <c r="I2241" i="46"/>
  <c r="I2240" i="46"/>
  <c r="I2239" i="46"/>
  <c r="I2238" i="46"/>
  <c r="I2237" i="46"/>
  <c r="I2236" i="46"/>
  <c r="I2235" i="46"/>
  <c r="I2234" i="46"/>
  <c r="I2233" i="46"/>
  <c r="I2232" i="46"/>
  <c r="I2231" i="46"/>
  <c r="I2230" i="46"/>
  <c r="I2229" i="46"/>
  <c r="I2228" i="46"/>
  <c r="I2227" i="46"/>
  <c r="I2226" i="46"/>
  <c r="I2225" i="46"/>
  <c r="I2224" i="46"/>
  <c r="I2223" i="46"/>
  <c r="I2222" i="46"/>
  <c r="I2221" i="46"/>
  <c r="I2220" i="46"/>
  <c r="I2219" i="46"/>
  <c r="I2218" i="46"/>
  <c r="I2217" i="46"/>
  <c r="I2216" i="46"/>
  <c r="I2215" i="46"/>
  <c r="I2214" i="46"/>
  <c r="I2213" i="46"/>
  <c r="I2212" i="46"/>
  <c r="I2211" i="46"/>
  <c r="I2210" i="46"/>
  <c r="I2209" i="46"/>
  <c r="I2208" i="46"/>
  <c r="I2207" i="46"/>
  <c r="I2206" i="46"/>
  <c r="I2205" i="46"/>
  <c r="I2204" i="46"/>
  <c r="I2203" i="46"/>
  <c r="I2202" i="46"/>
  <c r="I2201" i="46"/>
  <c r="I2200" i="46"/>
  <c r="I2199" i="46"/>
  <c r="I2198" i="46"/>
  <c r="I2197" i="46"/>
  <c r="I2196" i="46"/>
  <c r="I2195" i="46"/>
  <c r="I2194" i="46"/>
  <c r="I2193" i="46"/>
  <c r="I2192" i="46"/>
  <c r="I2191" i="46"/>
  <c r="I2190" i="46"/>
  <c r="I2189" i="46"/>
  <c r="I2188" i="46"/>
  <c r="I2187" i="46"/>
  <c r="I2186" i="46"/>
  <c r="I2185" i="46"/>
  <c r="I2184" i="46"/>
  <c r="I2183" i="46"/>
  <c r="I2182" i="46"/>
  <c r="I2181" i="46"/>
  <c r="I2180" i="46"/>
  <c r="I2179" i="46"/>
  <c r="I2178" i="46"/>
  <c r="I2177" i="46"/>
  <c r="I2176" i="46"/>
  <c r="I2175" i="46"/>
  <c r="I2174" i="46"/>
  <c r="I2173" i="46"/>
  <c r="I2172" i="46"/>
  <c r="I2171" i="46"/>
  <c r="I2170" i="46"/>
  <c r="I2169" i="46"/>
  <c r="I2168" i="46"/>
  <c r="I2167" i="46"/>
  <c r="I2166" i="46"/>
  <c r="I2165" i="46"/>
  <c r="I2164" i="46"/>
  <c r="I2163" i="46"/>
  <c r="I2162" i="46"/>
  <c r="I2161" i="46"/>
  <c r="I2160" i="46"/>
  <c r="I2159" i="46"/>
  <c r="I2158" i="46"/>
  <c r="I2157" i="46"/>
  <c r="I2156" i="46"/>
  <c r="I2155" i="46"/>
  <c r="I2154" i="46"/>
  <c r="I2153" i="46"/>
  <c r="I2152" i="46"/>
  <c r="I2151" i="46"/>
  <c r="I2150" i="46"/>
  <c r="I2149" i="46"/>
  <c r="I2148" i="46"/>
  <c r="I2147" i="46"/>
  <c r="I2146" i="46"/>
  <c r="I2145" i="46"/>
  <c r="I2144" i="46"/>
  <c r="I2143" i="46"/>
  <c r="I2142" i="46"/>
  <c r="I2141" i="46"/>
  <c r="I2140" i="46"/>
  <c r="I2139" i="46"/>
  <c r="I2138" i="46"/>
  <c r="I2137" i="46"/>
  <c r="I2136" i="46"/>
  <c r="I2135" i="46"/>
  <c r="I2134" i="46"/>
  <c r="I2133" i="46"/>
  <c r="I2132" i="46"/>
  <c r="I2131" i="46"/>
  <c r="I2130" i="46"/>
  <c r="I2129" i="46"/>
  <c r="I2128" i="46"/>
  <c r="I2127" i="46"/>
  <c r="I2126" i="46"/>
  <c r="I2125" i="46"/>
  <c r="I2124" i="46"/>
  <c r="I2123" i="46"/>
  <c r="I2122" i="46"/>
  <c r="I2121" i="46"/>
  <c r="I2120" i="46"/>
  <c r="I2119" i="46"/>
  <c r="I2118" i="46"/>
  <c r="I2117" i="46"/>
  <c r="I2116" i="46"/>
  <c r="I2115" i="46"/>
  <c r="I2114" i="46"/>
  <c r="I2113" i="46"/>
  <c r="I2112" i="46"/>
  <c r="I2111" i="46"/>
  <c r="I2110" i="46"/>
  <c r="I2109" i="46"/>
  <c r="I2108" i="46"/>
  <c r="I2107" i="46"/>
  <c r="I2106" i="46"/>
  <c r="I2105" i="46"/>
  <c r="I2104" i="46"/>
  <c r="I2103" i="46"/>
  <c r="I2102" i="46"/>
  <c r="I2101" i="46"/>
  <c r="I2100" i="46"/>
  <c r="I2099" i="46"/>
  <c r="I2098" i="46"/>
  <c r="I2097" i="46"/>
  <c r="I2096" i="46"/>
  <c r="I2095" i="46"/>
  <c r="I2094" i="46"/>
  <c r="I2093" i="46"/>
  <c r="I2092" i="46"/>
  <c r="I2091" i="46"/>
  <c r="I2090" i="46"/>
  <c r="I2089" i="46"/>
  <c r="I2088" i="46"/>
  <c r="I2087" i="46"/>
  <c r="I2086" i="46"/>
  <c r="I2085" i="46"/>
  <c r="I2084" i="46"/>
  <c r="I2083" i="46"/>
  <c r="I2082" i="46"/>
  <c r="I2081" i="46"/>
  <c r="I2080" i="46"/>
  <c r="I2079" i="46"/>
  <c r="I2078" i="46"/>
  <c r="I2077" i="46"/>
  <c r="I2076" i="46"/>
  <c r="I2075" i="46"/>
  <c r="I2074" i="46"/>
  <c r="I2073" i="46"/>
  <c r="I2072" i="46"/>
  <c r="I2071" i="46"/>
  <c r="I2070" i="46"/>
  <c r="I2069" i="46"/>
  <c r="I2068" i="46"/>
  <c r="I2067" i="46"/>
  <c r="I2066" i="46"/>
  <c r="I2065" i="46"/>
  <c r="I2064" i="46"/>
  <c r="I2063" i="46"/>
  <c r="I2062" i="46"/>
  <c r="I2061" i="46"/>
  <c r="I2060" i="46"/>
  <c r="I2059" i="46"/>
  <c r="I2058" i="46"/>
  <c r="I2057" i="46"/>
  <c r="I2056" i="46"/>
  <c r="I2055" i="46"/>
  <c r="I2054" i="46"/>
  <c r="I2053" i="46"/>
  <c r="I2052" i="46"/>
  <c r="I2051" i="46"/>
  <c r="I2050" i="46"/>
  <c r="I2049" i="46"/>
  <c r="I2048" i="46"/>
  <c r="I2047" i="46"/>
  <c r="I2046" i="46"/>
  <c r="I2045" i="46"/>
  <c r="I2044" i="46"/>
  <c r="I2043" i="46"/>
  <c r="I2042" i="46"/>
  <c r="I2041" i="46"/>
  <c r="I2040" i="46"/>
  <c r="I2039" i="46"/>
  <c r="I2038" i="46"/>
  <c r="I2037" i="46"/>
  <c r="I2036" i="46"/>
  <c r="I2035" i="46"/>
  <c r="I2034" i="46"/>
  <c r="I2033" i="46"/>
  <c r="I2032" i="46"/>
  <c r="I2031" i="46"/>
  <c r="I2030" i="46"/>
  <c r="I2029" i="46"/>
  <c r="I2028" i="46"/>
  <c r="I2027" i="46"/>
  <c r="I2026" i="46"/>
  <c r="I2025" i="46"/>
  <c r="I2024" i="46"/>
  <c r="I2023" i="46"/>
  <c r="I2022" i="46"/>
  <c r="I2021" i="46"/>
  <c r="I2020" i="46"/>
  <c r="I2019" i="46"/>
  <c r="I2018" i="46"/>
  <c r="I2017" i="46"/>
  <c r="I2016" i="46"/>
  <c r="I2015" i="46"/>
  <c r="I2014" i="46"/>
  <c r="I2013" i="46"/>
  <c r="I2012" i="46"/>
  <c r="I2011" i="46"/>
  <c r="I2010" i="46"/>
  <c r="I2009" i="46"/>
  <c r="I2008" i="46"/>
  <c r="I2007" i="46"/>
  <c r="I2006" i="46"/>
  <c r="I2005" i="46"/>
  <c r="I2004" i="46"/>
  <c r="I2003" i="46"/>
  <c r="I2002" i="46"/>
  <c r="I2001" i="46"/>
  <c r="I2000" i="46"/>
  <c r="I1999" i="46"/>
  <c r="I1998" i="46"/>
  <c r="I1997" i="46"/>
  <c r="I1996" i="46"/>
  <c r="I1995" i="46"/>
  <c r="I1994" i="46"/>
  <c r="I1993" i="46"/>
  <c r="I1992" i="46"/>
  <c r="I1991" i="46"/>
  <c r="I1990" i="46"/>
  <c r="I1989" i="46"/>
  <c r="I1988" i="46"/>
  <c r="I1987" i="46"/>
  <c r="I1986" i="46"/>
  <c r="I1985" i="46"/>
  <c r="I1984" i="46"/>
  <c r="I1983" i="46"/>
  <c r="I1982" i="46"/>
  <c r="I1981" i="46"/>
  <c r="I1980" i="46"/>
  <c r="I1979" i="46"/>
  <c r="I1978" i="46"/>
  <c r="I1977" i="46"/>
  <c r="I1976" i="46"/>
  <c r="I1975" i="46"/>
  <c r="I1974" i="46"/>
  <c r="I1973" i="46"/>
  <c r="I1972" i="46"/>
  <c r="I1971" i="46"/>
  <c r="I1970" i="46"/>
  <c r="I1969" i="46"/>
  <c r="I1968" i="46"/>
  <c r="I1967" i="46"/>
  <c r="I1966" i="46"/>
  <c r="I1965" i="46"/>
  <c r="I1964" i="46"/>
  <c r="I1963" i="46"/>
  <c r="I1962" i="46"/>
  <c r="I1961" i="46"/>
  <c r="I1960" i="46"/>
  <c r="I1959" i="46"/>
  <c r="I1958" i="46"/>
  <c r="I1957" i="46"/>
  <c r="I1956" i="46"/>
  <c r="I1955" i="46"/>
  <c r="I1954" i="46"/>
  <c r="I1953" i="46"/>
  <c r="I1952" i="46"/>
  <c r="I1951" i="46"/>
  <c r="I1950" i="46"/>
  <c r="I1949" i="46"/>
  <c r="I1948" i="46"/>
  <c r="I1947" i="46"/>
  <c r="I1946" i="46"/>
  <c r="I1945" i="46"/>
  <c r="I1944" i="46"/>
  <c r="I1943" i="46"/>
  <c r="I1942" i="46"/>
  <c r="I1941" i="46"/>
  <c r="I1940" i="46"/>
  <c r="I1939" i="46"/>
  <c r="I1938" i="46"/>
  <c r="I1937" i="46"/>
  <c r="I1936" i="46"/>
  <c r="I1935" i="46"/>
  <c r="I1934" i="46"/>
  <c r="I1933" i="46"/>
  <c r="I1932" i="46"/>
  <c r="I1931" i="46"/>
  <c r="I1930" i="46"/>
  <c r="I1929" i="46"/>
  <c r="I1928" i="46"/>
  <c r="I1927" i="46"/>
  <c r="I1926" i="46"/>
  <c r="I1925" i="46"/>
  <c r="I1924" i="46"/>
  <c r="I1923" i="46"/>
  <c r="I1922" i="46"/>
  <c r="I1921" i="46"/>
  <c r="I1920" i="46"/>
  <c r="I1919" i="46"/>
  <c r="I1918" i="46"/>
  <c r="I1917" i="46"/>
  <c r="I1916" i="46"/>
  <c r="I1915" i="46"/>
  <c r="I1914" i="46"/>
  <c r="I1913" i="46"/>
  <c r="I1912" i="46"/>
  <c r="I1911" i="46"/>
  <c r="I1910" i="46"/>
  <c r="I1909" i="46"/>
  <c r="I1908" i="46"/>
  <c r="I1907" i="46"/>
  <c r="I1906" i="46"/>
  <c r="I1905" i="46"/>
  <c r="I1904" i="46"/>
  <c r="I1903" i="46"/>
  <c r="I1902" i="46"/>
  <c r="I1901" i="46"/>
  <c r="I1900" i="46"/>
  <c r="I1899" i="46"/>
  <c r="I1898" i="46"/>
  <c r="I1897" i="46"/>
  <c r="I1896" i="46"/>
  <c r="I1895" i="46"/>
  <c r="I1894" i="46"/>
  <c r="I1893" i="46"/>
  <c r="I1892" i="46"/>
  <c r="I1891" i="46"/>
  <c r="I1890" i="46"/>
  <c r="I1889" i="46"/>
  <c r="I1888" i="46"/>
  <c r="I1887" i="46"/>
  <c r="I1886" i="46"/>
  <c r="I1885" i="46"/>
  <c r="I1884" i="46"/>
  <c r="I1883" i="46"/>
  <c r="I1882" i="46"/>
  <c r="I1881" i="46"/>
  <c r="I1880" i="46"/>
  <c r="I1879" i="46"/>
  <c r="I1878" i="46"/>
  <c r="I1877" i="46"/>
  <c r="I1876" i="46"/>
  <c r="I1875" i="46"/>
  <c r="I1874" i="46"/>
  <c r="I1873" i="46"/>
  <c r="I1872" i="46"/>
  <c r="I1871" i="46"/>
  <c r="I1870" i="46"/>
  <c r="I1869" i="46"/>
  <c r="I1868" i="46"/>
  <c r="I1867" i="46"/>
  <c r="I1866" i="46"/>
  <c r="I1865" i="46"/>
  <c r="I1864" i="46"/>
  <c r="I1863" i="46"/>
  <c r="I1862" i="46"/>
  <c r="I1861" i="46"/>
  <c r="I1860" i="46"/>
  <c r="I1859" i="46"/>
  <c r="I1858" i="46"/>
  <c r="I1857" i="46"/>
  <c r="I1856" i="46"/>
  <c r="I1855" i="46"/>
  <c r="I1854" i="46"/>
  <c r="I1853" i="46"/>
  <c r="I1852" i="46"/>
  <c r="I1851" i="46"/>
  <c r="I1850" i="46"/>
  <c r="I1849" i="46"/>
  <c r="I1848" i="46"/>
  <c r="I1847" i="46"/>
  <c r="I1846" i="46"/>
  <c r="I1845" i="46"/>
  <c r="I1844" i="46"/>
  <c r="I1843" i="46"/>
  <c r="I1842" i="46"/>
  <c r="I1841" i="46"/>
  <c r="I1840" i="46"/>
  <c r="I1839" i="46"/>
  <c r="I1838" i="46"/>
  <c r="I1837" i="46"/>
  <c r="I1836" i="46"/>
  <c r="I1835" i="46"/>
  <c r="I1834" i="46"/>
  <c r="I1833" i="46"/>
  <c r="I1832" i="46"/>
  <c r="I1831" i="46"/>
  <c r="I1830" i="46"/>
  <c r="I1829" i="46"/>
  <c r="I1828" i="46"/>
  <c r="I1827" i="46"/>
  <c r="I1826" i="46"/>
  <c r="I1825" i="46"/>
  <c r="I1824" i="46"/>
  <c r="I1823" i="46"/>
  <c r="I1822" i="46"/>
  <c r="I1821" i="46"/>
  <c r="I1820" i="46"/>
  <c r="I1819" i="46"/>
  <c r="I1818" i="46"/>
  <c r="I1817" i="46"/>
  <c r="I1816" i="46"/>
  <c r="I1815" i="46"/>
  <c r="I1814" i="46"/>
  <c r="I1813" i="46"/>
  <c r="I1812" i="46"/>
  <c r="I1811" i="46"/>
  <c r="I1810" i="46"/>
  <c r="I1809" i="46"/>
  <c r="I1808" i="46"/>
  <c r="I1807" i="46"/>
  <c r="I1806" i="46"/>
  <c r="I1805" i="46"/>
  <c r="I1804" i="46"/>
  <c r="I1803" i="46"/>
  <c r="I1802" i="46"/>
  <c r="I1801" i="46"/>
  <c r="I1800" i="46"/>
  <c r="I1799" i="46"/>
  <c r="I1798" i="46"/>
  <c r="I1797" i="46"/>
  <c r="I1796" i="46"/>
  <c r="I1795" i="46"/>
  <c r="I1794" i="46"/>
  <c r="I1793" i="46"/>
  <c r="I1792" i="46"/>
  <c r="I1791" i="46"/>
  <c r="I1790" i="46"/>
  <c r="I1789" i="46"/>
  <c r="I1788" i="46"/>
  <c r="I1787" i="46"/>
  <c r="I1786" i="46"/>
  <c r="I1785" i="46"/>
  <c r="I1784" i="46"/>
  <c r="I1783" i="46"/>
  <c r="I1782" i="46"/>
  <c r="I1781" i="46"/>
  <c r="I1780" i="46"/>
  <c r="I1779" i="46"/>
  <c r="I1778" i="46"/>
  <c r="I1777" i="46"/>
  <c r="I1776" i="46"/>
  <c r="I1775" i="46"/>
  <c r="I1774" i="46"/>
  <c r="I1773" i="46"/>
  <c r="I1772" i="46"/>
  <c r="I1771" i="46"/>
  <c r="I1770" i="46"/>
  <c r="I1769" i="46"/>
  <c r="I1768" i="46"/>
  <c r="I1767" i="46"/>
  <c r="I1766" i="46"/>
  <c r="I1765" i="46"/>
  <c r="I1764" i="46"/>
  <c r="I1763" i="46"/>
  <c r="I1762" i="46"/>
  <c r="I1761" i="46"/>
  <c r="I1760" i="46"/>
  <c r="I1759" i="46"/>
  <c r="I1758" i="46"/>
  <c r="I1757" i="46"/>
  <c r="I1756" i="46"/>
  <c r="I1755" i="46"/>
  <c r="I1754" i="46"/>
  <c r="I1753" i="46"/>
  <c r="I1752" i="46"/>
  <c r="I1751" i="46"/>
  <c r="I1750" i="46"/>
  <c r="I1749" i="46"/>
  <c r="I1748" i="46"/>
  <c r="I1747" i="46"/>
  <c r="I1746" i="46"/>
  <c r="I1745" i="46"/>
  <c r="I1744" i="46"/>
  <c r="I1743" i="46"/>
  <c r="I1742" i="46"/>
  <c r="I1741" i="46"/>
  <c r="I1740" i="46"/>
  <c r="I1739" i="46"/>
  <c r="I1738" i="46"/>
  <c r="I1737" i="46"/>
  <c r="I1736" i="46"/>
  <c r="I1735" i="46"/>
  <c r="I1734" i="46"/>
  <c r="I1733" i="46"/>
  <c r="I1732" i="46"/>
  <c r="I1731" i="46"/>
  <c r="I1730" i="46"/>
  <c r="I1729" i="46"/>
  <c r="I1728" i="46"/>
  <c r="I1727" i="46"/>
  <c r="I1726" i="46"/>
  <c r="I1725" i="46"/>
  <c r="I1724" i="46"/>
  <c r="I1723" i="46"/>
  <c r="I1722" i="46"/>
  <c r="I1721" i="46"/>
  <c r="I1720" i="46"/>
  <c r="I1719" i="46"/>
  <c r="I1718" i="46"/>
  <c r="I1717" i="46"/>
  <c r="I1716" i="46"/>
  <c r="I1715" i="46"/>
  <c r="I1714" i="46"/>
  <c r="I1713" i="46"/>
  <c r="I1712" i="46"/>
  <c r="I1711" i="46"/>
  <c r="I1710" i="46"/>
  <c r="I1709" i="46"/>
  <c r="I1708" i="46"/>
  <c r="I1707" i="46"/>
  <c r="I1706" i="46"/>
  <c r="I1705" i="46"/>
  <c r="I1704" i="46"/>
  <c r="I1703" i="46"/>
  <c r="I1702" i="46"/>
  <c r="I1701" i="46"/>
  <c r="I1700" i="46"/>
  <c r="I1699" i="46"/>
  <c r="I1698" i="46"/>
  <c r="I1697" i="46"/>
  <c r="I1696" i="46"/>
  <c r="I1695" i="46"/>
  <c r="I1694" i="46"/>
  <c r="I1693" i="46"/>
  <c r="I1692" i="46"/>
  <c r="I1691" i="46"/>
  <c r="I1690" i="46"/>
  <c r="I1689" i="46"/>
  <c r="I1688" i="46"/>
  <c r="I1687" i="46"/>
  <c r="I1686" i="46"/>
  <c r="I1685" i="46"/>
  <c r="I1684" i="46"/>
  <c r="I1683" i="46"/>
  <c r="I1682" i="46"/>
  <c r="I1681" i="46"/>
  <c r="I1680" i="46"/>
  <c r="I1679" i="46"/>
  <c r="I1678" i="46"/>
  <c r="I1677" i="46"/>
  <c r="I1676" i="46"/>
  <c r="I1675" i="46"/>
  <c r="I1674" i="46"/>
  <c r="I1673" i="46"/>
  <c r="I1672" i="46"/>
  <c r="I1671" i="46"/>
  <c r="I1670" i="46"/>
  <c r="I1669" i="46"/>
  <c r="I1668" i="46"/>
  <c r="I1667" i="46"/>
  <c r="I1666" i="46"/>
  <c r="I1665" i="46"/>
  <c r="I1664" i="46"/>
  <c r="I1663" i="46"/>
  <c r="I1662" i="46"/>
  <c r="I1661" i="46"/>
  <c r="I1660" i="46"/>
  <c r="I1659" i="46"/>
  <c r="I1658" i="46"/>
  <c r="I1657" i="46"/>
  <c r="I1656" i="46"/>
  <c r="I1655" i="46"/>
  <c r="I1654" i="46"/>
  <c r="I1653" i="46"/>
  <c r="I1652" i="46"/>
  <c r="I1651" i="46"/>
  <c r="I1650" i="46"/>
  <c r="I1649" i="46"/>
  <c r="I1648" i="46"/>
  <c r="I1647" i="46"/>
  <c r="I1646" i="46"/>
  <c r="I1645" i="46"/>
  <c r="I1644" i="46"/>
  <c r="I1643" i="46"/>
  <c r="I1642" i="46"/>
  <c r="I1641" i="46"/>
  <c r="I1640" i="46"/>
  <c r="I1639" i="46"/>
  <c r="I1638" i="46"/>
  <c r="I1637" i="46"/>
  <c r="I1636" i="46"/>
  <c r="I1635" i="46"/>
  <c r="I1634" i="46"/>
  <c r="I1633" i="46"/>
  <c r="I1632" i="46"/>
  <c r="I1631" i="46"/>
  <c r="I1630" i="46"/>
  <c r="I1629" i="46"/>
  <c r="I1628" i="46"/>
  <c r="I1627" i="46"/>
  <c r="I1626" i="46"/>
  <c r="I1625" i="46"/>
  <c r="I1624" i="46"/>
  <c r="I1623" i="46"/>
  <c r="I1622" i="46"/>
  <c r="I1621" i="46"/>
  <c r="I1620" i="46"/>
  <c r="I1619" i="46"/>
  <c r="I1618" i="46"/>
  <c r="I1617" i="46"/>
  <c r="I1616" i="46"/>
  <c r="I1615" i="46"/>
  <c r="I1614" i="46"/>
  <c r="I1613" i="46"/>
  <c r="I1612" i="46"/>
  <c r="I1611" i="46"/>
  <c r="I1610" i="46"/>
  <c r="I1609" i="46"/>
  <c r="I1608" i="46"/>
  <c r="I1607" i="46"/>
  <c r="I1606" i="46"/>
  <c r="I1605" i="46"/>
  <c r="I1604" i="46"/>
  <c r="I1603" i="46"/>
  <c r="I1602" i="46"/>
  <c r="I1601" i="46"/>
  <c r="I1600" i="46"/>
  <c r="I1599" i="46"/>
  <c r="I1598" i="46"/>
  <c r="I1597" i="46"/>
  <c r="I1596" i="46"/>
  <c r="I1595" i="46"/>
  <c r="I1594" i="46"/>
  <c r="I1593" i="46"/>
  <c r="I1592" i="46"/>
  <c r="I1591" i="46"/>
  <c r="I1590" i="46"/>
  <c r="I1589" i="46"/>
  <c r="I1588" i="46"/>
  <c r="I1587" i="46"/>
  <c r="I1586" i="46"/>
  <c r="I1585" i="46"/>
  <c r="I1584" i="46"/>
  <c r="I1583" i="46"/>
  <c r="I1582" i="46"/>
  <c r="I1581" i="46"/>
  <c r="I1580" i="46"/>
  <c r="I1579" i="46"/>
  <c r="I1578" i="46"/>
  <c r="I1577" i="46"/>
  <c r="I1576" i="46"/>
  <c r="I1575" i="46"/>
  <c r="I1574" i="46"/>
  <c r="I1573" i="46"/>
  <c r="I1572" i="46"/>
  <c r="I1571" i="46"/>
  <c r="I1570" i="46"/>
  <c r="I1569" i="46"/>
  <c r="I1568" i="46"/>
  <c r="I1567" i="46"/>
  <c r="I1566" i="46"/>
  <c r="I1565" i="46"/>
  <c r="I1564" i="46"/>
  <c r="I1563" i="46"/>
  <c r="I1562" i="46"/>
  <c r="I1561" i="46"/>
  <c r="I1560" i="46"/>
  <c r="I1559" i="46"/>
  <c r="I1558" i="46"/>
  <c r="I1557" i="46"/>
  <c r="I1556" i="46"/>
  <c r="I1555" i="46"/>
  <c r="I1554" i="46"/>
  <c r="I1553" i="46"/>
  <c r="I1552" i="46"/>
  <c r="I1551" i="46"/>
  <c r="I1550" i="46"/>
  <c r="I1549" i="46"/>
  <c r="I1548" i="46"/>
  <c r="I1547" i="46"/>
  <c r="I1546" i="46"/>
  <c r="I1545" i="46"/>
  <c r="I1544" i="46"/>
  <c r="I1543" i="46"/>
  <c r="I1542" i="46"/>
  <c r="I1541" i="46"/>
  <c r="I1540" i="46"/>
  <c r="I1539" i="46"/>
  <c r="I1538" i="46"/>
  <c r="I1537" i="46"/>
  <c r="I1536" i="46"/>
  <c r="I1535" i="46"/>
  <c r="I1534" i="46"/>
  <c r="I1533" i="46"/>
  <c r="I1532" i="46"/>
  <c r="I1531" i="46"/>
  <c r="I1530" i="46"/>
  <c r="I1529" i="46"/>
  <c r="I1528" i="46"/>
  <c r="I1527" i="46"/>
  <c r="I1526" i="46"/>
  <c r="I1525" i="46"/>
  <c r="I1524" i="46"/>
  <c r="I1523" i="46"/>
  <c r="I1522" i="46"/>
  <c r="I1521" i="46"/>
  <c r="I1520" i="46"/>
  <c r="I1519" i="46"/>
  <c r="I1518" i="46"/>
  <c r="I1517" i="46"/>
  <c r="I1516" i="46"/>
  <c r="I1515" i="46"/>
  <c r="I1514" i="46"/>
  <c r="I1513" i="46"/>
  <c r="I1512" i="46"/>
  <c r="I1511" i="46"/>
  <c r="I1510" i="46"/>
  <c r="I1509" i="46"/>
  <c r="I1508" i="46"/>
  <c r="I1507" i="46"/>
  <c r="I1506" i="46"/>
  <c r="I1505" i="46"/>
  <c r="I1504" i="46"/>
  <c r="I1503" i="46"/>
  <c r="I1502" i="46"/>
  <c r="I1501" i="46"/>
  <c r="I1500" i="46"/>
  <c r="I1499" i="46"/>
  <c r="I1498" i="46"/>
  <c r="I1497" i="46"/>
  <c r="I1496" i="46"/>
  <c r="I1495" i="46"/>
  <c r="I1494" i="46"/>
  <c r="I1493" i="46"/>
  <c r="I1492" i="46"/>
  <c r="I1491" i="46"/>
  <c r="I1490" i="46"/>
  <c r="I1489" i="46"/>
  <c r="I1488" i="46"/>
  <c r="I1487" i="46"/>
  <c r="I1486" i="46"/>
  <c r="I1485" i="46"/>
  <c r="I1484" i="46"/>
  <c r="I1483" i="46"/>
  <c r="I1482" i="46"/>
  <c r="I1481" i="46"/>
  <c r="I1480" i="46"/>
  <c r="I1479" i="46"/>
  <c r="I1478" i="46"/>
  <c r="I1477" i="46"/>
  <c r="I1476" i="46"/>
  <c r="I1475" i="46"/>
  <c r="I1474" i="46"/>
  <c r="I1473" i="46"/>
  <c r="I1472" i="46"/>
  <c r="I1471" i="46"/>
  <c r="I1470" i="46"/>
  <c r="I1469" i="46"/>
  <c r="I1468" i="46"/>
  <c r="I1467" i="46"/>
  <c r="I1466" i="46"/>
  <c r="I1465" i="46"/>
  <c r="I1464" i="46"/>
  <c r="I1463" i="46"/>
  <c r="I1462" i="46"/>
  <c r="I1461" i="46"/>
  <c r="I1460" i="46"/>
  <c r="I1459" i="46"/>
  <c r="I1458" i="46"/>
  <c r="I1457" i="46"/>
  <c r="I1456" i="46"/>
  <c r="I1455" i="46"/>
  <c r="I1454" i="46"/>
  <c r="I1453" i="46"/>
  <c r="I1452" i="46"/>
  <c r="I1451" i="46"/>
  <c r="I1450" i="46"/>
  <c r="I1449" i="46"/>
  <c r="I1448" i="46"/>
  <c r="I1447" i="46"/>
  <c r="I1446" i="46"/>
  <c r="I1445" i="46"/>
  <c r="I1444" i="46"/>
  <c r="I1443" i="46"/>
  <c r="I1442" i="46"/>
  <c r="I1441" i="46"/>
  <c r="I1440" i="46"/>
  <c r="I1439" i="46"/>
  <c r="I1438" i="46"/>
  <c r="I1437" i="46"/>
  <c r="I1436" i="46"/>
  <c r="I1435" i="46"/>
  <c r="I1434" i="46"/>
  <c r="I1433" i="46"/>
  <c r="I1432" i="46"/>
  <c r="I1431" i="46"/>
  <c r="I1430" i="46"/>
  <c r="I1429" i="46"/>
  <c r="I1428" i="46"/>
  <c r="I1427" i="46"/>
  <c r="I1426" i="46"/>
  <c r="I1425" i="46"/>
  <c r="I1424" i="46"/>
  <c r="I1423" i="46"/>
  <c r="I1422" i="46"/>
  <c r="I1421" i="46"/>
  <c r="I1420" i="46"/>
  <c r="I1419" i="46"/>
  <c r="I1418" i="46"/>
  <c r="I1417" i="46"/>
  <c r="I1416" i="46"/>
  <c r="I1415" i="46"/>
  <c r="I1414" i="46"/>
  <c r="I1413" i="46"/>
  <c r="I1412" i="46"/>
  <c r="I1411" i="46"/>
  <c r="I1410" i="46"/>
  <c r="I1409" i="46"/>
  <c r="I1408" i="46"/>
  <c r="I1407" i="46"/>
  <c r="I1406" i="46"/>
  <c r="I1405" i="46"/>
  <c r="I1404" i="46"/>
  <c r="I1403" i="46"/>
  <c r="I1402" i="46"/>
  <c r="I1401" i="46"/>
  <c r="I1400" i="46"/>
  <c r="I1399" i="46"/>
  <c r="I1398" i="46"/>
  <c r="I1397" i="46"/>
  <c r="I1396" i="46"/>
  <c r="I1395" i="46"/>
  <c r="I1394" i="46"/>
  <c r="I1393" i="46"/>
  <c r="I1392" i="46"/>
  <c r="I1391" i="46"/>
  <c r="I1390" i="46"/>
  <c r="I1389" i="46"/>
  <c r="I1388" i="46"/>
  <c r="I1387" i="46"/>
  <c r="I1386" i="46"/>
  <c r="I1385" i="46"/>
  <c r="I1384" i="46"/>
  <c r="I1383" i="46"/>
  <c r="I1382" i="46"/>
  <c r="I1381" i="46"/>
  <c r="I1380" i="46"/>
  <c r="I1379" i="46"/>
  <c r="I1378" i="46"/>
  <c r="I1377" i="46"/>
  <c r="I1376" i="46"/>
  <c r="I1375" i="46"/>
  <c r="I1374" i="46"/>
  <c r="I1373" i="46"/>
  <c r="I1372" i="46"/>
  <c r="I1371" i="46"/>
  <c r="I1370" i="46"/>
  <c r="I1369" i="46"/>
  <c r="I1368" i="46"/>
  <c r="I1367" i="46"/>
  <c r="I1366" i="46"/>
  <c r="I1365" i="46"/>
  <c r="I1364" i="46"/>
  <c r="I1363" i="46"/>
  <c r="I1362" i="46"/>
  <c r="I1361" i="46"/>
  <c r="I1360" i="46"/>
  <c r="I1359" i="46"/>
  <c r="I1358" i="46"/>
  <c r="I1357" i="46"/>
  <c r="I1356" i="46"/>
  <c r="I1355" i="46"/>
  <c r="I1354" i="46"/>
  <c r="I1353" i="46"/>
  <c r="I1352" i="46"/>
  <c r="I1351" i="46"/>
  <c r="I1350" i="46"/>
  <c r="I1349" i="46"/>
  <c r="I1348" i="46"/>
  <c r="I1347" i="46"/>
  <c r="I1346" i="46"/>
  <c r="I1345" i="46"/>
  <c r="I1344" i="46"/>
  <c r="I1343" i="46"/>
  <c r="I1342" i="46"/>
  <c r="I1341" i="46"/>
  <c r="I1340" i="46"/>
  <c r="I1339" i="46"/>
  <c r="I1338" i="46"/>
  <c r="I1337" i="46"/>
  <c r="I1336" i="46"/>
  <c r="I1335" i="46"/>
  <c r="I1334" i="46"/>
  <c r="I1333" i="46"/>
  <c r="I1332" i="46"/>
  <c r="I1331" i="46"/>
  <c r="I1330" i="46"/>
  <c r="I1329" i="46"/>
  <c r="I1328" i="46"/>
  <c r="I1327" i="46"/>
  <c r="I1326" i="46"/>
  <c r="I1325" i="46"/>
  <c r="I1324" i="46"/>
  <c r="I1323" i="46"/>
  <c r="I1322" i="46"/>
  <c r="I1321" i="46"/>
  <c r="I1320" i="46"/>
  <c r="I1319" i="46"/>
  <c r="I1318" i="46"/>
  <c r="I1317" i="46"/>
  <c r="I1316" i="46"/>
  <c r="I1315" i="46"/>
  <c r="I1314" i="46"/>
  <c r="I1313" i="46"/>
  <c r="I1312" i="46"/>
  <c r="I1311" i="46"/>
  <c r="I1310" i="46"/>
  <c r="I1309" i="46"/>
  <c r="I1308" i="46"/>
  <c r="I1307" i="46"/>
  <c r="I1306" i="46"/>
  <c r="I1305" i="46"/>
  <c r="I1304" i="46"/>
  <c r="I1303" i="46"/>
  <c r="I1302" i="46"/>
  <c r="I1301" i="46"/>
  <c r="I1300" i="46"/>
  <c r="I1299" i="46"/>
  <c r="I1298" i="46"/>
  <c r="I1297" i="46"/>
  <c r="I1296" i="46"/>
  <c r="I1295" i="46"/>
  <c r="I1294" i="46"/>
  <c r="I1293" i="46"/>
  <c r="I1292" i="46"/>
  <c r="I1291" i="46"/>
  <c r="I1290" i="46"/>
  <c r="I1289" i="46"/>
  <c r="I1288" i="46"/>
  <c r="I1287" i="46"/>
  <c r="I1286" i="46"/>
  <c r="I1285" i="46"/>
  <c r="I1284" i="46"/>
  <c r="I1283" i="46"/>
  <c r="I1282" i="46"/>
  <c r="I1281" i="46"/>
  <c r="I1280" i="46"/>
  <c r="I1279" i="46"/>
  <c r="I1278" i="46"/>
  <c r="I1277" i="46"/>
  <c r="I1276" i="46"/>
  <c r="I1275" i="46"/>
  <c r="I1274" i="46"/>
  <c r="I1273" i="46"/>
  <c r="I1272" i="46"/>
  <c r="I1271" i="46"/>
  <c r="I1270" i="46"/>
  <c r="I1269" i="46"/>
  <c r="I1268" i="46"/>
  <c r="I1267" i="46"/>
  <c r="I1266" i="46"/>
  <c r="I1265" i="46"/>
  <c r="I1264" i="46"/>
  <c r="I1263" i="46"/>
  <c r="I1262" i="46"/>
  <c r="I1261" i="46"/>
  <c r="I1260" i="46"/>
  <c r="I1259" i="46"/>
  <c r="I1258" i="46"/>
  <c r="I1257" i="46"/>
  <c r="I1256" i="46"/>
  <c r="I1255" i="46"/>
  <c r="I1254" i="46"/>
  <c r="I1253" i="46"/>
  <c r="I1252" i="46"/>
  <c r="I1251" i="46"/>
  <c r="I1250" i="46"/>
  <c r="I1249" i="46"/>
  <c r="I1248" i="46"/>
  <c r="I1247" i="46"/>
  <c r="I1246" i="46"/>
  <c r="I1245" i="46"/>
  <c r="I1244" i="46"/>
  <c r="I1243" i="46"/>
  <c r="I1242" i="46"/>
  <c r="I1241" i="46"/>
  <c r="I1240" i="46"/>
  <c r="I1239" i="46"/>
  <c r="I1238" i="46"/>
  <c r="I1237" i="46"/>
  <c r="I1236" i="46"/>
  <c r="I1235" i="46"/>
  <c r="I1234" i="46"/>
  <c r="I1233" i="46"/>
  <c r="I1232" i="46"/>
  <c r="I1231" i="46"/>
  <c r="I1230" i="46"/>
  <c r="I1229" i="46"/>
  <c r="I1228" i="46"/>
  <c r="I1227" i="46"/>
  <c r="I1226" i="46"/>
  <c r="I1225" i="46"/>
  <c r="I1224" i="46"/>
  <c r="I1223" i="46"/>
  <c r="I1222" i="46"/>
  <c r="I1221" i="46"/>
  <c r="I1220" i="46"/>
  <c r="I1219" i="46"/>
  <c r="I1218" i="46"/>
  <c r="I1217" i="46"/>
  <c r="I1216" i="46"/>
  <c r="I1215" i="46"/>
  <c r="I1214" i="46"/>
  <c r="I1213" i="46"/>
  <c r="I1212" i="46"/>
  <c r="I1211" i="46"/>
  <c r="I1210" i="46"/>
  <c r="I1209" i="46"/>
  <c r="I1208" i="46"/>
  <c r="I1207" i="46"/>
  <c r="I1206" i="46"/>
  <c r="I1205" i="46"/>
  <c r="I1204" i="46"/>
  <c r="I1203" i="46"/>
  <c r="I1202" i="46"/>
  <c r="I1201" i="46"/>
  <c r="I1200" i="46"/>
  <c r="I1199" i="46"/>
  <c r="I1198" i="46"/>
  <c r="I1197" i="46"/>
  <c r="I1196" i="46"/>
  <c r="I1195" i="46"/>
  <c r="I1194" i="46"/>
  <c r="I1193" i="46"/>
  <c r="I1192" i="46"/>
  <c r="I1191" i="46"/>
  <c r="I1190" i="46"/>
  <c r="I1189" i="46"/>
  <c r="I1188" i="46"/>
  <c r="I1187" i="46"/>
  <c r="I1186" i="46"/>
  <c r="I1185" i="46"/>
  <c r="I1184" i="46"/>
  <c r="I1183" i="46"/>
  <c r="I1182" i="46"/>
  <c r="I1181" i="46"/>
  <c r="I1180" i="46"/>
  <c r="I1179" i="46"/>
  <c r="I1178" i="46"/>
  <c r="I1177" i="46"/>
  <c r="I1176" i="46"/>
  <c r="I1175" i="46"/>
  <c r="I1174" i="46"/>
  <c r="I1173" i="46"/>
  <c r="I1172" i="46"/>
  <c r="I1171" i="46"/>
  <c r="I1170" i="46"/>
  <c r="I1169" i="46"/>
  <c r="I1168" i="46"/>
  <c r="I1167" i="46"/>
  <c r="I1166" i="46"/>
  <c r="I1165" i="46"/>
  <c r="I1164" i="46"/>
  <c r="I1163" i="46"/>
  <c r="I1162" i="46"/>
  <c r="I1161" i="46"/>
  <c r="I1160" i="46"/>
  <c r="I1159" i="46"/>
  <c r="I1158" i="46"/>
  <c r="I1157" i="46"/>
  <c r="I1156" i="46"/>
  <c r="I1155" i="46"/>
  <c r="I1154" i="46"/>
  <c r="I1153" i="46"/>
  <c r="I1152" i="46"/>
  <c r="I1151" i="46"/>
  <c r="I1150" i="46"/>
  <c r="I1149" i="46"/>
  <c r="I1148" i="46"/>
  <c r="I1147" i="46"/>
  <c r="I1146" i="46"/>
  <c r="I1145" i="46"/>
  <c r="I1144" i="46"/>
  <c r="I1143" i="46"/>
  <c r="I1142" i="46"/>
  <c r="I1141" i="46"/>
  <c r="I1140" i="46"/>
  <c r="I1139" i="46"/>
  <c r="I1138" i="46"/>
  <c r="I1137" i="46"/>
  <c r="I1136" i="46"/>
  <c r="I1135" i="46"/>
  <c r="I1134" i="46"/>
  <c r="I1133" i="46"/>
  <c r="I1132" i="46"/>
  <c r="I1131" i="46"/>
  <c r="I1130" i="46"/>
  <c r="I1129" i="46"/>
  <c r="I1128" i="46"/>
  <c r="I1127" i="46"/>
  <c r="I1126" i="46"/>
  <c r="I1125" i="46"/>
  <c r="I1124" i="46"/>
  <c r="I1123" i="46"/>
  <c r="I1122" i="46"/>
  <c r="I1121" i="46"/>
  <c r="I1120" i="46"/>
  <c r="I1119" i="46"/>
  <c r="I1118" i="46"/>
  <c r="I1117" i="46"/>
  <c r="I1116" i="46"/>
  <c r="I1115" i="46"/>
  <c r="I1114" i="46"/>
  <c r="I1113" i="46"/>
  <c r="I1112" i="46"/>
  <c r="I1111" i="46"/>
  <c r="I1110" i="46"/>
  <c r="I1109" i="46"/>
  <c r="I1108" i="46"/>
  <c r="I1107" i="46"/>
  <c r="I1106" i="46"/>
  <c r="I1105" i="46"/>
  <c r="I1104" i="46"/>
  <c r="I1103" i="46"/>
  <c r="I1102" i="46"/>
  <c r="I1101" i="46"/>
  <c r="I1100" i="46"/>
  <c r="I1099" i="46"/>
  <c r="I1098" i="46"/>
  <c r="I1097" i="46"/>
  <c r="I1096" i="46"/>
  <c r="I1095" i="46"/>
  <c r="I1094" i="46"/>
  <c r="I1093" i="46"/>
  <c r="I1092" i="46"/>
  <c r="I1091" i="46"/>
  <c r="I1090" i="46"/>
  <c r="I1089" i="46"/>
  <c r="I1088" i="46"/>
  <c r="I1087" i="46"/>
  <c r="I1086" i="46"/>
  <c r="I1085" i="46"/>
  <c r="I1084" i="46"/>
  <c r="I1083" i="46"/>
  <c r="I1082" i="46"/>
  <c r="I1081" i="46"/>
  <c r="I1080" i="46"/>
  <c r="I1079" i="46"/>
  <c r="I1078" i="46"/>
  <c r="I1077" i="46"/>
  <c r="I1076" i="46"/>
  <c r="I1075" i="46"/>
  <c r="I1074" i="46"/>
  <c r="I1073" i="46"/>
  <c r="I1072" i="46"/>
  <c r="I1071" i="46"/>
  <c r="I1070" i="46"/>
  <c r="I1069" i="46"/>
  <c r="I1068" i="46"/>
  <c r="I1067" i="46"/>
  <c r="I1066" i="46"/>
  <c r="I1065" i="46"/>
  <c r="I1064" i="46"/>
  <c r="I1063" i="46"/>
  <c r="I1062" i="46"/>
  <c r="I1061" i="46"/>
  <c r="I1060" i="46"/>
  <c r="I1059" i="46"/>
  <c r="I1058" i="46"/>
  <c r="I1057" i="46"/>
  <c r="I1056" i="46"/>
  <c r="I1055" i="46"/>
  <c r="I1054" i="46"/>
  <c r="I1053" i="46"/>
  <c r="I1052" i="46"/>
  <c r="I1051" i="46"/>
  <c r="I1050" i="46"/>
  <c r="I1049" i="46"/>
  <c r="I1048" i="46"/>
  <c r="I1047" i="46"/>
  <c r="I1046" i="46"/>
  <c r="I1045" i="46"/>
  <c r="I1044" i="46"/>
  <c r="I1043" i="46"/>
  <c r="I1042" i="46"/>
  <c r="I1041" i="46"/>
  <c r="I1040" i="46"/>
  <c r="I1039" i="46"/>
  <c r="I1038" i="46"/>
  <c r="I1037" i="46"/>
  <c r="I1036" i="46"/>
  <c r="I1035" i="46"/>
  <c r="I1034" i="46"/>
  <c r="I1033" i="46"/>
  <c r="I1032" i="46"/>
  <c r="I1031" i="46"/>
  <c r="I1030" i="46"/>
  <c r="I1029" i="46"/>
  <c r="I1028" i="46"/>
  <c r="I1027" i="46"/>
  <c r="I1026" i="46"/>
  <c r="I1025" i="46"/>
  <c r="I1024" i="46"/>
  <c r="I1023" i="46"/>
  <c r="I1022" i="46"/>
  <c r="I1021" i="46"/>
  <c r="I1020" i="46"/>
  <c r="I1019" i="46"/>
  <c r="I1018" i="46"/>
  <c r="I1017" i="46"/>
  <c r="I1016" i="46"/>
  <c r="I1015" i="46"/>
  <c r="I1014" i="46"/>
  <c r="I1013" i="46"/>
  <c r="I1012" i="46"/>
  <c r="I1011" i="46"/>
  <c r="I1010" i="46"/>
  <c r="I1009" i="46"/>
  <c r="I1008" i="46"/>
  <c r="I1007" i="46"/>
  <c r="I1006" i="46"/>
  <c r="I1005" i="46"/>
  <c r="I1004" i="46"/>
  <c r="I1003" i="46"/>
  <c r="I1002" i="46"/>
  <c r="I1001" i="46"/>
  <c r="I1000" i="46"/>
  <c r="I999" i="46"/>
  <c r="I998" i="46"/>
  <c r="I997" i="46"/>
  <c r="I996" i="46"/>
  <c r="I995" i="46"/>
  <c r="I994" i="46"/>
  <c r="I993" i="46"/>
  <c r="I992" i="46"/>
  <c r="I991" i="46"/>
  <c r="I990" i="46"/>
  <c r="I989" i="46"/>
  <c r="I988" i="46"/>
  <c r="I987" i="46"/>
  <c r="I986" i="46"/>
  <c r="I985" i="46"/>
  <c r="I984" i="46"/>
  <c r="I983" i="46"/>
  <c r="I982" i="46"/>
  <c r="I981" i="46"/>
  <c r="I980" i="46"/>
  <c r="I979" i="46"/>
  <c r="I978" i="46"/>
  <c r="I977" i="46"/>
  <c r="I976" i="46"/>
  <c r="I975" i="46"/>
  <c r="I974" i="46"/>
  <c r="I973" i="46"/>
  <c r="I972" i="46"/>
  <c r="I971" i="46"/>
  <c r="I970" i="46"/>
  <c r="I969" i="46"/>
  <c r="I968" i="46"/>
  <c r="I967" i="46"/>
  <c r="I966" i="46"/>
  <c r="I965" i="46"/>
  <c r="I964" i="46"/>
  <c r="I963" i="46"/>
  <c r="I962" i="46"/>
  <c r="I961" i="46"/>
  <c r="I960" i="46"/>
  <c r="I959" i="46"/>
  <c r="I958" i="46"/>
  <c r="I957" i="46"/>
  <c r="I956" i="46"/>
  <c r="I955" i="46"/>
  <c r="I954" i="46"/>
  <c r="I953" i="46"/>
  <c r="I952" i="46"/>
  <c r="I951" i="46"/>
  <c r="I950" i="46"/>
  <c r="I949" i="46"/>
  <c r="I948" i="46"/>
  <c r="I947" i="46"/>
  <c r="I946" i="46"/>
  <c r="I945" i="46"/>
  <c r="I944" i="46"/>
  <c r="I943" i="46"/>
  <c r="I942" i="46"/>
  <c r="I941" i="46"/>
  <c r="I940" i="46"/>
  <c r="I939" i="46"/>
  <c r="I938" i="46"/>
  <c r="I937" i="46"/>
  <c r="I936" i="46"/>
  <c r="I935" i="46"/>
  <c r="I934" i="46"/>
  <c r="I933" i="46"/>
  <c r="I932" i="46"/>
  <c r="I931" i="46"/>
  <c r="I930" i="46"/>
  <c r="I929" i="46"/>
  <c r="I928" i="46"/>
  <c r="I927" i="46"/>
  <c r="I926" i="46"/>
  <c r="I925" i="46"/>
  <c r="I924" i="46"/>
  <c r="I923" i="46"/>
  <c r="I922" i="46"/>
  <c r="I921" i="46"/>
  <c r="I920" i="46"/>
  <c r="I919" i="46"/>
  <c r="I918" i="46"/>
  <c r="I917" i="46"/>
  <c r="I916" i="46"/>
  <c r="I915" i="46"/>
  <c r="I914" i="46"/>
  <c r="I913" i="46"/>
  <c r="I912" i="46"/>
  <c r="I911" i="46"/>
  <c r="I910" i="46"/>
  <c r="I909" i="46"/>
  <c r="I908" i="46"/>
  <c r="I907" i="46"/>
  <c r="I906" i="46"/>
  <c r="I905" i="46"/>
  <c r="I904" i="46"/>
  <c r="I903" i="46"/>
  <c r="I902" i="46"/>
  <c r="I901" i="46"/>
  <c r="I900" i="46"/>
  <c r="I899" i="46"/>
  <c r="I898" i="46"/>
  <c r="I897" i="46"/>
  <c r="I896" i="46"/>
  <c r="I895" i="46"/>
  <c r="I894" i="46"/>
  <c r="I893" i="46"/>
  <c r="I892" i="46"/>
  <c r="I891" i="46"/>
  <c r="I890" i="46"/>
  <c r="I889" i="46"/>
  <c r="I888" i="46"/>
  <c r="I887" i="46"/>
  <c r="I886" i="46"/>
  <c r="I885" i="46"/>
  <c r="I884" i="46"/>
  <c r="I883" i="46"/>
  <c r="I882" i="46"/>
  <c r="I881" i="46"/>
  <c r="I880" i="46"/>
  <c r="I879" i="46"/>
  <c r="I878" i="46"/>
  <c r="I877" i="46"/>
  <c r="I876" i="46"/>
  <c r="I875" i="46"/>
  <c r="I874" i="46"/>
  <c r="I873" i="46"/>
  <c r="I872" i="46"/>
  <c r="I871" i="46"/>
  <c r="I870" i="46"/>
  <c r="I869" i="46"/>
  <c r="I868" i="46"/>
  <c r="I867" i="46"/>
  <c r="I866" i="46"/>
  <c r="I865" i="46"/>
  <c r="I864" i="46"/>
  <c r="I863" i="46"/>
  <c r="I862" i="46"/>
  <c r="I861" i="46"/>
  <c r="I860" i="46"/>
  <c r="I859" i="46"/>
  <c r="I858" i="46"/>
  <c r="I857" i="46"/>
  <c r="I856" i="46"/>
  <c r="I855" i="46"/>
  <c r="I854" i="46"/>
  <c r="I853" i="46"/>
  <c r="I852" i="46"/>
  <c r="I851" i="46"/>
  <c r="I850" i="46"/>
  <c r="I849" i="46"/>
  <c r="I848" i="46"/>
  <c r="I847" i="46"/>
  <c r="I846" i="46"/>
  <c r="I845" i="46"/>
  <c r="I844" i="46"/>
  <c r="I843" i="46"/>
  <c r="I842" i="46"/>
  <c r="I841" i="46"/>
  <c r="I840" i="46"/>
  <c r="I839" i="46"/>
  <c r="I838" i="46"/>
  <c r="I837" i="46"/>
  <c r="I836" i="46"/>
  <c r="I835" i="46"/>
  <c r="I834" i="46"/>
  <c r="I833" i="46"/>
  <c r="I832" i="46"/>
  <c r="I831" i="46"/>
  <c r="I830" i="46"/>
  <c r="I829" i="46"/>
  <c r="I828" i="46"/>
  <c r="I827" i="46"/>
  <c r="I826" i="46"/>
  <c r="I825" i="46"/>
  <c r="I824" i="46"/>
  <c r="I823" i="46"/>
  <c r="I822" i="46"/>
  <c r="I821" i="46"/>
  <c r="I820" i="46"/>
  <c r="I819" i="46"/>
  <c r="I818" i="46"/>
  <c r="I817" i="46"/>
  <c r="I816" i="46"/>
  <c r="I815" i="46"/>
  <c r="I814" i="46"/>
  <c r="I813" i="46"/>
  <c r="I812" i="46"/>
  <c r="I811" i="46"/>
  <c r="I810" i="46"/>
  <c r="I809" i="46"/>
  <c r="I808" i="46"/>
  <c r="I807" i="46"/>
  <c r="I806" i="46"/>
  <c r="I805" i="46"/>
  <c r="I804" i="46"/>
  <c r="I803" i="46"/>
  <c r="I802" i="46"/>
  <c r="I801" i="46"/>
  <c r="I800" i="46"/>
  <c r="I799" i="46"/>
  <c r="I798" i="46"/>
  <c r="I797" i="46"/>
  <c r="I796" i="46"/>
  <c r="I795" i="46"/>
  <c r="I794" i="46"/>
  <c r="I793" i="46"/>
  <c r="I792" i="46"/>
  <c r="I791" i="46"/>
  <c r="I790" i="46"/>
  <c r="I789" i="46"/>
  <c r="I788" i="46"/>
  <c r="I787" i="46"/>
  <c r="I786" i="46"/>
  <c r="I785" i="46"/>
  <c r="I784" i="46"/>
  <c r="I783" i="46"/>
  <c r="I782" i="46"/>
  <c r="I781" i="46"/>
  <c r="I780" i="46"/>
  <c r="I779" i="46"/>
  <c r="I778" i="46"/>
  <c r="I777" i="46"/>
  <c r="I776" i="46"/>
  <c r="I775" i="46"/>
  <c r="I774" i="46"/>
  <c r="I773" i="46"/>
  <c r="I772" i="46"/>
  <c r="I771" i="46"/>
  <c r="I770" i="46"/>
  <c r="I769" i="46"/>
  <c r="I768" i="46"/>
  <c r="I767" i="46"/>
  <c r="I766" i="46"/>
  <c r="I765" i="46"/>
  <c r="I764" i="46"/>
  <c r="I763" i="46"/>
  <c r="I762" i="46"/>
  <c r="I761" i="46"/>
  <c r="I760" i="46"/>
  <c r="I759" i="46"/>
  <c r="I758" i="46"/>
  <c r="I757" i="46"/>
  <c r="I756" i="46"/>
  <c r="I755" i="46"/>
  <c r="I754" i="46"/>
  <c r="I753" i="46"/>
  <c r="I752" i="46"/>
  <c r="I751" i="46"/>
  <c r="I750" i="46"/>
  <c r="I749" i="46"/>
  <c r="I748" i="46"/>
  <c r="I747" i="46"/>
  <c r="I746" i="46"/>
  <c r="I745" i="46"/>
  <c r="I744" i="46"/>
  <c r="I743" i="46"/>
  <c r="I742" i="46"/>
  <c r="I741" i="46"/>
  <c r="I740" i="46"/>
  <c r="I739" i="46"/>
  <c r="I738" i="46"/>
  <c r="I737" i="46"/>
  <c r="I736" i="46"/>
  <c r="I735" i="46"/>
  <c r="I734" i="46"/>
  <c r="I733" i="46"/>
  <c r="I732" i="46"/>
  <c r="I731" i="46"/>
  <c r="I730" i="46"/>
  <c r="I729" i="46"/>
  <c r="I728" i="46"/>
  <c r="I727" i="46"/>
  <c r="I726" i="46"/>
  <c r="I725" i="46"/>
  <c r="I724" i="46"/>
  <c r="I723" i="46"/>
  <c r="I722" i="46"/>
  <c r="I721" i="46"/>
  <c r="I720" i="46"/>
  <c r="I719" i="46"/>
  <c r="I718" i="46"/>
  <c r="I717" i="46"/>
  <c r="I716" i="46"/>
  <c r="I715" i="46"/>
  <c r="I714" i="46"/>
  <c r="I713" i="46"/>
  <c r="I712" i="46"/>
  <c r="I711" i="46"/>
  <c r="I710" i="46"/>
  <c r="I709" i="46"/>
  <c r="I708" i="46"/>
  <c r="I707" i="46"/>
  <c r="I706" i="46"/>
  <c r="I705" i="46"/>
  <c r="I704" i="46"/>
  <c r="I703" i="46"/>
  <c r="I702" i="46"/>
  <c r="I701" i="46"/>
  <c r="I700" i="46"/>
  <c r="I699" i="46"/>
  <c r="I698" i="46"/>
  <c r="I697" i="46"/>
  <c r="I696" i="46"/>
  <c r="I695" i="46"/>
  <c r="I694" i="46"/>
  <c r="I693" i="46"/>
  <c r="I692" i="46"/>
  <c r="I691" i="46"/>
  <c r="I690" i="46"/>
  <c r="I689" i="46"/>
  <c r="I688" i="46"/>
  <c r="I687" i="46"/>
  <c r="I686" i="46"/>
  <c r="I685" i="46"/>
  <c r="I684" i="46"/>
  <c r="I683" i="46"/>
  <c r="I682" i="46"/>
  <c r="I681" i="46"/>
  <c r="I680" i="46"/>
  <c r="I679" i="46"/>
  <c r="I678" i="46"/>
  <c r="I677" i="46"/>
  <c r="I676" i="46"/>
  <c r="I675" i="46"/>
  <c r="I674" i="46"/>
  <c r="I673" i="46"/>
  <c r="I672" i="46"/>
  <c r="I671" i="46"/>
  <c r="I670" i="46"/>
  <c r="I669" i="46"/>
  <c r="I668" i="46"/>
  <c r="I667" i="46"/>
  <c r="I666" i="46"/>
  <c r="I665" i="46"/>
  <c r="I664" i="46"/>
  <c r="I663" i="46"/>
  <c r="I662" i="46"/>
  <c r="I661" i="46"/>
  <c r="I660" i="46"/>
  <c r="I659" i="46"/>
  <c r="I658" i="46"/>
  <c r="I657" i="46"/>
  <c r="I656" i="46"/>
  <c r="I655" i="46"/>
  <c r="I654" i="46"/>
  <c r="I653" i="46"/>
  <c r="I652" i="46"/>
  <c r="I651" i="46"/>
  <c r="I650" i="46"/>
  <c r="I649" i="46"/>
  <c r="I648" i="46"/>
  <c r="I647" i="46"/>
  <c r="I646" i="46"/>
  <c r="I645" i="46"/>
  <c r="I644" i="46"/>
  <c r="I643" i="46"/>
  <c r="I642" i="46"/>
  <c r="I641" i="46"/>
  <c r="I640" i="46"/>
  <c r="I639" i="46"/>
  <c r="I638" i="46"/>
  <c r="I637" i="46"/>
  <c r="I636" i="46"/>
  <c r="I635" i="46"/>
  <c r="I634" i="46"/>
  <c r="I633" i="46"/>
  <c r="I632" i="46"/>
  <c r="I631" i="46"/>
  <c r="I630" i="46"/>
  <c r="I629" i="46"/>
  <c r="I628" i="46"/>
  <c r="I627" i="46"/>
  <c r="I626" i="46"/>
  <c r="I625" i="46"/>
  <c r="I624" i="46"/>
  <c r="I623" i="46"/>
  <c r="I622" i="46"/>
  <c r="I621" i="46"/>
  <c r="I620" i="46"/>
  <c r="I619" i="46"/>
  <c r="I618" i="46"/>
  <c r="I617" i="46"/>
  <c r="I616" i="46"/>
  <c r="I615" i="46"/>
  <c r="I614" i="46"/>
  <c r="I613" i="46"/>
  <c r="I612" i="46"/>
  <c r="I611" i="46"/>
  <c r="I610" i="46"/>
  <c r="I609" i="46"/>
  <c r="I608" i="46"/>
  <c r="I607" i="46"/>
  <c r="I606" i="46"/>
  <c r="I605" i="46"/>
  <c r="I604" i="46"/>
  <c r="I603" i="46"/>
  <c r="I602" i="46"/>
  <c r="I601" i="46"/>
  <c r="I600" i="46"/>
  <c r="I599" i="46"/>
  <c r="I598" i="46"/>
  <c r="I597" i="46"/>
  <c r="I596" i="46"/>
  <c r="I595" i="46"/>
  <c r="I594" i="46"/>
  <c r="I593" i="46"/>
  <c r="I592" i="46"/>
  <c r="I591" i="46"/>
  <c r="I590" i="46"/>
  <c r="I589" i="46"/>
  <c r="I588" i="46"/>
  <c r="I587" i="46"/>
  <c r="I586" i="46"/>
  <c r="I585" i="46"/>
  <c r="I584" i="46"/>
  <c r="I583" i="46"/>
  <c r="I582" i="46"/>
  <c r="I581" i="46"/>
  <c r="I580" i="46"/>
  <c r="I579" i="46"/>
  <c r="I578" i="46"/>
  <c r="I577" i="46"/>
  <c r="I576" i="46"/>
  <c r="I575" i="46"/>
  <c r="I574" i="46"/>
  <c r="I573" i="46"/>
  <c r="I572" i="46"/>
  <c r="I571" i="46"/>
  <c r="I570" i="46"/>
  <c r="I569" i="46"/>
  <c r="I568" i="46"/>
  <c r="I567" i="46"/>
  <c r="I566" i="46"/>
  <c r="I565" i="46"/>
  <c r="I564" i="46"/>
  <c r="I563" i="46"/>
  <c r="I562" i="46"/>
  <c r="I561" i="46"/>
  <c r="I560" i="46"/>
  <c r="I559" i="46"/>
  <c r="I558" i="46"/>
  <c r="I557" i="46"/>
  <c r="I556" i="46"/>
  <c r="I555" i="46"/>
  <c r="I554" i="46"/>
  <c r="I553" i="46"/>
  <c r="I552" i="46"/>
  <c r="I551" i="46"/>
  <c r="I550" i="46"/>
  <c r="I549" i="46"/>
  <c r="I548" i="46"/>
  <c r="I547" i="46"/>
  <c r="I546" i="46"/>
  <c r="I545" i="46"/>
  <c r="I544" i="46"/>
  <c r="I543" i="46"/>
  <c r="I542" i="46"/>
  <c r="I541" i="46"/>
  <c r="I540" i="46"/>
  <c r="I539" i="46"/>
  <c r="I538" i="46"/>
  <c r="I537" i="46"/>
  <c r="I536" i="46"/>
  <c r="I535" i="46"/>
  <c r="I534" i="46"/>
  <c r="I533" i="46"/>
  <c r="I532" i="46"/>
  <c r="I531" i="46"/>
  <c r="I530" i="46"/>
  <c r="I529" i="46"/>
  <c r="I528" i="46"/>
  <c r="I527" i="46"/>
  <c r="I526" i="46"/>
  <c r="I525" i="46"/>
  <c r="I524" i="46"/>
  <c r="I523" i="46"/>
  <c r="I522" i="46"/>
  <c r="I521" i="46"/>
  <c r="I520" i="46"/>
  <c r="I519" i="46"/>
  <c r="I518" i="46"/>
  <c r="I517" i="46"/>
  <c r="I516" i="46"/>
  <c r="I515" i="46"/>
  <c r="I514" i="46"/>
  <c r="I513" i="46"/>
  <c r="I512" i="46"/>
  <c r="I511" i="46"/>
  <c r="I510" i="46"/>
  <c r="I509" i="46"/>
  <c r="I508" i="46"/>
  <c r="I507" i="46"/>
  <c r="I506" i="46"/>
  <c r="I505" i="46"/>
  <c r="I504" i="46"/>
  <c r="I503" i="46"/>
  <c r="I502" i="46"/>
  <c r="I501" i="46"/>
  <c r="I500" i="46"/>
  <c r="I499" i="46"/>
  <c r="I498" i="46"/>
  <c r="I497" i="46"/>
  <c r="I496" i="46"/>
  <c r="I495" i="46"/>
  <c r="I494" i="46"/>
  <c r="I493" i="46"/>
  <c r="I492" i="46"/>
  <c r="I491" i="46"/>
  <c r="I490" i="46"/>
  <c r="I489" i="46"/>
  <c r="I488" i="46"/>
  <c r="I487" i="46"/>
  <c r="I486" i="46"/>
  <c r="I485" i="46"/>
  <c r="I484" i="46"/>
  <c r="I483" i="46"/>
  <c r="I482" i="46"/>
  <c r="I481" i="46"/>
  <c r="I480" i="46"/>
  <c r="I479" i="46"/>
  <c r="I478" i="46"/>
  <c r="I477" i="46"/>
  <c r="I476" i="46"/>
  <c r="I475" i="46"/>
  <c r="I474" i="46"/>
  <c r="I473" i="46"/>
  <c r="I472" i="46"/>
  <c r="I471" i="46"/>
  <c r="I470" i="46"/>
  <c r="I469" i="46"/>
  <c r="I468" i="46"/>
  <c r="I467" i="46"/>
  <c r="I466" i="46"/>
  <c r="I465" i="46"/>
  <c r="I464" i="46"/>
  <c r="I463" i="46"/>
  <c r="I462" i="46"/>
  <c r="I461" i="46"/>
  <c r="I460" i="46"/>
  <c r="I459" i="46"/>
  <c r="I458" i="46"/>
  <c r="I457" i="46"/>
  <c r="I456" i="46"/>
  <c r="I455" i="46"/>
  <c r="I454" i="46"/>
  <c r="I453" i="46"/>
  <c r="I452" i="46"/>
  <c r="I451" i="46"/>
  <c r="I450" i="46"/>
  <c r="I449" i="46"/>
  <c r="I448" i="46"/>
  <c r="I447" i="46"/>
  <c r="I446" i="46"/>
  <c r="I445" i="46"/>
  <c r="I444" i="46"/>
  <c r="I443" i="46"/>
  <c r="I442" i="46"/>
  <c r="I441" i="46"/>
  <c r="I440" i="46"/>
  <c r="I439" i="46"/>
  <c r="I438" i="46"/>
  <c r="I437" i="46"/>
  <c r="I436" i="46"/>
  <c r="I435" i="46"/>
  <c r="I434" i="46"/>
  <c r="I433" i="46"/>
  <c r="I432" i="46"/>
  <c r="I431" i="46"/>
  <c r="I430" i="46"/>
  <c r="I429" i="46"/>
  <c r="I428" i="46"/>
  <c r="I427" i="46"/>
  <c r="I426" i="46"/>
  <c r="I425" i="46"/>
  <c r="I424" i="46"/>
  <c r="I423" i="46"/>
  <c r="I422" i="46"/>
  <c r="I421" i="46"/>
  <c r="I420" i="46"/>
  <c r="I419" i="46"/>
  <c r="I418" i="46"/>
  <c r="I417" i="46"/>
  <c r="I416" i="46"/>
  <c r="I415" i="46"/>
  <c r="I414" i="46"/>
  <c r="I413" i="46"/>
  <c r="I412" i="46"/>
  <c r="I411" i="46"/>
  <c r="I410" i="46"/>
  <c r="I409" i="46"/>
  <c r="I408" i="46"/>
  <c r="I407" i="46"/>
  <c r="I406" i="46"/>
  <c r="I405" i="46"/>
  <c r="I404" i="46"/>
  <c r="I403" i="46"/>
  <c r="I402" i="46"/>
  <c r="I401" i="46"/>
  <c r="I400" i="46"/>
  <c r="I399" i="46"/>
  <c r="I398" i="46"/>
  <c r="I397" i="46"/>
  <c r="I396" i="46"/>
  <c r="I395" i="46"/>
  <c r="I394" i="46"/>
  <c r="I393" i="46"/>
  <c r="I392" i="46"/>
  <c r="I391" i="46"/>
  <c r="I390" i="46"/>
  <c r="I389" i="46"/>
  <c r="I388" i="46"/>
  <c r="I387" i="46"/>
  <c r="I386" i="46"/>
  <c r="I385" i="46"/>
  <c r="I384" i="46"/>
  <c r="I383" i="46"/>
  <c r="I382" i="46"/>
  <c r="I381" i="46"/>
  <c r="I380" i="46"/>
  <c r="I379" i="46"/>
  <c r="I378" i="46"/>
  <c r="I377" i="46"/>
  <c r="I376" i="46"/>
  <c r="I375" i="46"/>
  <c r="I374" i="46"/>
  <c r="I373" i="46"/>
  <c r="I372" i="46"/>
  <c r="I371" i="46"/>
  <c r="I370" i="46"/>
  <c r="I369" i="46"/>
  <c r="I368" i="46"/>
  <c r="I367" i="46"/>
  <c r="I366" i="46"/>
  <c r="I365" i="46"/>
  <c r="I364" i="46"/>
  <c r="I363" i="46"/>
  <c r="I362" i="46"/>
  <c r="I361" i="46"/>
  <c r="I360" i="46"/>
  <c r="I359" i="46"/>
  <c r="I358" i="46"/>
  <c r="I357" i="46"/>
  <c r="I356" i="46"/>
  <c r="I355" i="46"/>
  <c r="I354" i="46"/>
  <c r="I353" i="46"/>
  <c r="I352" i="46"/>
  <c r="I351" i="46"/>
  <c r="I350" i="46"/>
  <c r="I349" i="46"/>
  <c r="I348" i="46"/>
  <c r="I347" i="46"/>
  <c r="I346" i="46"/>
  <c r="I345" i="46"/>
  <c r="I344" i="46"/>
  <c r="I343" i="46"/>
  <c r="I342" i="46"/>
  <c r="I341" i="46"/>
  <c r="I340" i="46"/>
  <c r="I339" i="46"/>
  <c r="I338" i="46"/>
  <c r="I337" i="46"/>
  <c r="I336" i="46"/>
  <c r="I335" i="46"/>
  <c r="I334" i="46"/>
  <c r="I333" i="46"/>
  <c r="I332" i="46"/>
  <c r="I331" i="46"/>
  <c r="I330" i="46"/>
  <c r="I329" i="46"/>
  <c r="I328" i="46"/>
  <c r="I327" i="46"/>
  <c r="I326" i="46"/>
  <c r="I325" i="46"/>
  <c r="I324" i="46"/>
  <c r="I323" i="46"/>
  <c r="I322" i="46"/>
  <c r="I321" i="46"/>
  <c r="I320" i="46"/>
  <c r="I319" i="46"/>
  <c r="I318" i="46"/>
  <c r="I317" i="46"/>
  <c r="I316" i="46"/>
  <c r="I315" i="46"/>
  <c r="I314" i="46"/>
  <c r="I313" i="46"/>
  <c r="I312" i="46"/>
  <c r="I311" i="46"/>
  <c r="I310" i="46"/>
  <c r="I309" i="46"/>
  <c r="I308" i="46"/>
  <c r="I307" i="46"/>
  <c r="I306" i="46"/>
  <c r="I305" i="46"/>
  <c r="I304" i="46"/>
  <c r="I303" i="46"/>
  <c r="I302" i="46"/>
  <c r="I301" i="46"/>
  <c r="I300" i="46"/>
  <c r="I299" i="46"/>
  <c r="I298" i="46"/>
  <c r="I297" i="46"/>
  <c r="I296" i="46"/>
  <c r="I295" i="46"/>
  <c r="I294" i="46"/>
  <c r="I293" i="46"/>
  <c r="I292" i="46"/>
  <c r="I291" i="46"/>
  <c r="I290" i="46"/>
  <c r="I289" i="46"/>
  <c r="I288" i="46"/>
  <c r="I287" i="46"/>
  <c r="I286" i="46"/>
  <c r="I285" i="46"/>
  <c r="I284" i="46"/>
  <c r="I283" i="46"/>
  <c r="I282" i="46"/>
  <c r="I281" i="46"/>
  <c r="I280" i="46"/>
  <c r="I279" i="46"/>
  <c r="I278" i="46"/>
  <c r="I277" i="46"/>
  <c r="I276" i="46"/>
  <c r="I275" i="46"/>
  <c r="I274" i="46"/>
  <c r="I273" i="46"/>
  <c r="I272" i="46"/>
  <c r="I271" i="46"/>
  <c r="I270" i="46"/>
  <c r="I269" i="46"/>
  <c r="I268" i="46"/>
  <c r="I267" i="46"/>
  <c r="I266" i="46"/>
  <c r="I265" i="46"/>
  <c r="I264" i="46"/>
  <c r="I263" i="46"/>
  <c r="I262" i="46"/>
  <c r="I261" i="46"/>
  <c r="I260" i="46"/>
  <c r="I259" i="46"/>
  <c r="I258" i="46"/>
  <c r="I257" i="46"/>
  <c r="I256" i="46"/>
  <c r="I255" i="46"/>
  <c r="I254" i="46"/>
  <c r="I253" i="46"/>
  <c r="I252" i="46"/>
  <c r="I251" i="46"/>
  <c r="I250" i="46"/>
  <c r="I249" i="46"/>
  <c r="I248" i="46"/>
  <c r="I247" i="46"/>
  <c r="I246" i="46"/>
  <c r="I245" i="46"/>
  <c r="I244" i="46"/>
  <c r="I243" i="46"/>
  <c r="I242" i="46"/>
  <c r="I241" i="46"/>
  <c r="I240" i="46"/>
  <c r="I239" i="46"/>
  <c r="I238" i="46"/>
  <c r="I237" i="46"/>
  <c r="I236" i="46"/>
  <c r="I235" i="46"/>
  <c r="I234" i="46"/>
  <c r="I233" i="46"/>
  <c r="I232" i="46"/>
  <c r="I231" i="46"/>
  <c r="I230" i="46"/>
  <c r="I229" i="46"/>
  <c r="I228" i="46"/>
  <c r="I227" i="46"/>
  <c r="I226" i="46"/>
  <c r="I225" i="46"/>
  <c r="I224" i="46"/>
  <c r="I223" i="46"/>
  <c r="I222" i="46"/>
  <c r="I221" i="46"/>
  <c r="I220" i="46"/>
  <c r="I219" i="46"/>
  <c r="I218" i="46"/>
  <c r="I217" i="46"/>
  <c r="I216" i="46"/>
  <c r="I215" i="46"/>
  <c r="I214" i="46"/>
  <c r="I213" i="46"/>
  <c r="I212" i="46"/>
  <c r="I211" i="46"/>
  <c r="I210" i="46"/>
  <c r="I209" i="46"/>
  <c r="I208" i="46"/>
  <c r="I207" i="46"/>
  <c r="I206" i="46"/>
  <c r="I205" i="46"/>
  <c r="I204" i="46"/>
  <c r="I203" i="46"/>
  <c r="I202" i="46"/>
  <c r="I201" i="46"/>
  <c r="I200" i="46"/>
  <c r="I199" i="46"/>
  <c r="I198" i="46"/>
  <c r="I197" i="46"/>
  <c r="I196" i="46"/>
  <c r="I195" i="46"/>
  <c r="I194" i="46"/>
  <c r="I193" i="46"/>
  <c r="I192" i="46"/>
  <c r="I191" i="46"/>
  <c r="I190" i="46"/>
  <c r="I189" i="46"/>
  <c r="I188" i="46"/>
  <c r="I187" i="46"/>
  <c r="I186" i="46"/>
  <c r="I185" i="46"/>
  <c r="I184" i="46"/>
  <c r="I183" i="46"/>
  <c r="I182" i="46"/>
  <c r="I181" i="46"/>
  <c r="I180" i="46"/>
  <c r="I179" i="46"/>
  <c r="I178" i="46"/>
  <c r="I177" i="46"/>
  <c r="I176" i="46"/>
  <c r="I175" i="46"/>
  <c r="I174" i="46"/>
  <c r="I173" i="46"/>
  <c r="I172" i="46"/>
  <c r="I171" i="46"/>
  <c r="I170" i="46"/>
  <c r="I169" i="46"/>
  <c r="I168" i="46"/>
  <c r="I167" i="46"/>
  <c r="I166" i="46"/>
  <c r="I165" i="46"/>
  <c r="I164" i="46"/>
  <c r="I163" i="46"/>
  <c r="I162" i="46"/>
  <c r="I161" i="46"/>
  <c r="I160" i="46"/>
  <c r="I159" i="46"/>
  <c r="I158" i="46"/>
  <c r="I157" i="46"/>
  <c r="I156" i="46"/>
  <c r="I155" i="46"/>
  <c r="I154" i="46"/>
  <c r="I153" i="46"/>
  <c r="I152" i="46"/>
  <c r="I151" i="46"/>
  <c r="I150" i="46"/>
  <c r="I149" i="46"/>
  <c r="I148" i="46"/>
  <c r="I147" i="46"/>
  <c r="I146" i="46"/>
  <c r="I145" i="46"/>
  <c r="I144" i="46"/>
  <c r="I143" i="46"/>
  <c r="I142" i="46"/>
  <c r="I141" i="46"/>
  <c r="I140" i="46"/>
  <c r="I139" i="46"/>
  <c r="I138" i="46"/>
  <c r="I137" i="46"/>
  <c r="I136" i="46"/>
  <c r="I135" i="46"/>
  <c r="I134" i="46"/>
  <c r="I133" i="46"/>
  <c r="I132" i="46"/>
  <c r="I131" i="46"/>
  <c r="I130" i="46"/>
  <c r="I129" i="46"/>
  <c r="I128" i="46"/>
  <c r="I127" i="46"/>
  <c r="I126" i="46"/>
  <c r="I125" i="46"/>
  <c r="I124" i="46"/>
  <c r="I123" i="46"/>
  <c r="I122" i="46"/>
  <c r="I121" i="46"/>
  <c r="I120" i="46"/>
  <c r="I119" i="46"/>
  <c r="I118" i="46"/>
  <c r="I117" i="46"/>
  <c r="I116" i="46"/>
  <c r="I115" i="46"/>
  <c r="I114" i="46"/>
  <c r="I113" i="46"/>
  <c r="I112" i="46"/>
  <c r="I111" i="46"/>
  <c r="I110" i="46"/>
  <c r="I109" i="46"/>
  <c r="I108" i="46"/>
  <c r="I107" i="46"/>
  <c r="I106" i="46"/>
  <c r="I105" i="46"/>
  <c r="I104" i="46"/>
  <c r="I103" i="46"/>
  <c r="I102" i="46"/>
  <c r="I101" i="46"/>
  <c r="I100" i="46"/>
  <c r="I99" i="46"/>
  <c r="I98" i="46"/>
  <c r="I97" i="46"/>
  <c r="I96" i="46"/>
  <c r="I95" i="46"/>
  <c r="I94" i="46"/>
  <c r="I93" i="46"/>
  <c r="I92" i="46"/>
  <c r="I91" i="46"/>
  <c r="I90" i="46"/>
  <c r="I89" i="46"/>
  <c r="I88" i="46"/>
  <c r="I87" i="46"/>
  <c r="I86" i="46"/>
  <c r="I85" i="46"/>
  <c r="I84" i="46"/>
  <c r="I83" i="46"/>
  <c r="I82" i="46"/>
  <c r="I81" i="46"/>
  <c r="I80" i="46"/>
  <c r="I79" i="46"/>
  <c r="I78" i="46"/>
  <c r="I77" i="46"/>
  <c r="I76" i="46"/>
  <c r="I75" i="46"/>
  <c r="I74" i="46"/>
  <c r="I73" i="46"/>
  <c r="I72" i="46"/>
  <c r="I71" i="46"/>
  <c r="I70" i="46"/>
  <c r="I69" i="46"/>
  <c r="I68" i="46"/>
  <c r="I67" i="46"/>
  <c r="I66" i="46"/>
  <c r="I65" i="46"/>
  <c r="I64" i="46"/>
  <c r="I63" i="46"/>
  <c r="I62" i="46"/>
  <c r="I61" i="46"/>
  <c r="I60" i="46"/>
  <c r="I59" i="46"/>
  <c r="I58" i="46"/>
  <c r="I57" i="46"/>
  <c r="I56" i="46"/>
  <c r="I55" i="46"/>
  <c r="I54" i="46"/>
  <c r="I53" i="46"/>
  <c r="I52" i="46"/>
  <c r="I51" i="46"/>
  <c r="I50" i="46"/>
  <c r="I49" i="46"/>
  <c r="I48" i="46"/>
  <c r="I47" i="46"/>
  <c r="I46" i="46"/>
  <c r="I45" i="46"/>
  <c r="I44" i="46"/>
  <c r="I43" i="46"/>
  <c r="I42" i="46"/>
  <c r="I41" i="46"/>
  <c r="I40" i="46"/>
  <c r="I39" i="46"/>
  <c r="I38" i="46"/>
  <c r="I37" i="46"/>
  <c r="I36" i="46"/>
  <c r="I35" i="46"/>
  <c r="I34" i="46"/>
  <c r="I33" i="46"/>
  <c r="I32" i="46"/>
  <c r="I31" i="46"/>
  <c r="I30" i="46"/>
  <c r="I29" i="46"/>
  <c r="I28" i="46"/>
  <c r="I27" i="46"/>
  <c r="I26" i="46"/>
  <c r="I25" i="46"/>
  <c r="I24" i="46"/>
  <c r="I23" i="46"/>
  <c r="I22" i="46"/>
  <c r="I21" i="46"/>
  <c r="I20" i="46"/>
  <c r="I19" i="46"/>
  <c r="I18" i="46"/>
  <c r="I17" i="46"/>
  <c r="I16" i="46"/>
  <c r="I15" i="46"/>
  <c r="I14" i="46"/>
  <c r="I13" i="46"/>
  <c r="I12" i="46"/>
  <c r="I11" i="46"/>
  <c r="L9" i="46"/>
  <c r="L2467" i="46"/>
  <c r="L2466" i="46"/>
  <c r="L2465" i="46"/>
  <c r="L2464" i="46"/>
  <c r="L2463" i="46"/>
  <c r="L2462" i="46"/>
  <c r="L2461" i="46"/>
  <c r="L2460" i="46"/>
  <c r="L2459" i="46"/>
  <c r="L2458" i="46"/>
  <c r="L2457" i="46"/>
  <c r="L2456" i="46"/>
  <c r="L2455" i="46"/>
  <c r="L2454" i="46"/>
  <c r="L2453" i="46"/>
  <c r="L2452" i="46"/>
  <c r="L2451" i="46"/>
  <c r="L2450" i="46"/>
  <c r="L2449" i="46"/>
  <c r="L2448" i="46"/>
  <c r="L2447" i="46"/>
  <c r="L2446" i="46"/>
  <c r="L2445" i="46"/>
  <c r="L2444" i="46"/>
  <c r="L2443" i="46"/>
  <c r="L2442" i="46"/>
  <c r="L2441" i="46"/>
  <c r="L2440" i="46"/>
  <c r="L2439" i="46"/>
  <c r="L2438" i="46"/>
  <c r="L2437" i="46"/>
  <c r="L2436" i="46"/>
  <c r="L2435" i="46"/>
  <c r="L2434" i="46"/>
  <c r="L2433" i="46"/>
  <c r="L2432" i="46"/>
  <c r="L2431" i="46"/>
  <c r="L2430" i="46"/>
  <c r="L2429" i="46"/>
  <c r="L2428" i="46"/>
  <c r="L2427" i="46"/>
  <c r="L2426" i="46"/>
  <c r="L2425" i="46"/>
  <c r="L2424" i="46"/>
  <c r="L2423" i="46"/>
  <c r="L2422" i="46"/>
  <c r="L2421" i="46"/>
  <c r="L2420" i="46"/>
  <c r="L2419" i="46"/>
  <c r="L2418" i="46"/>
  <c r="L2417" i="46"/>
  <c r="L2416" i="46"/>
  <c r="L2415" i="46"/>
  <c r="L2414" i="46"/>
  <c r="L2413" i="46"/>
  <c r="L2412" i="46"/>
  <c r="L2411" i="46"/>
  <c r="L2410" i="46"/>
  <c r="L2409" i="46"/>
  <c r="L2408" i="46"/>
  <c r="L2407" i="46"/>
  <c r="L2406" i="46"/>
  <c r="L2405" i="46"/>
  <c r="L2404" i="46"/>
  <c r="L2403" i="46"/>
  <c r="L2402" i="46"/>
  <c r="L2401" i="46"/>
  <c r="L2400" i="46"/>
  <c r="L2399" i="46"/>
  <c r="L2398" i="46"/>
  <c r="L2397" i="46"/>
  <c r="L2396" i="46"/>
  <c r="L2395" i="46"/>
  <c r="L2394" i="46"/>
  <c r="L2393" i="46"/>
  <c r="L2392" i="46"/>
  <c r="L2391" i="46"/>
  <c r="L2390" i="46"/>
  <c r="L2389" i="46"/>
  <c r="L2388" i="46"/>
  <c r="L2387" i="46"/>
  <c r="L2386" i="46"/>
  <c r="L2385" i="46"/>
  <c r="L2384" i="46"/>
  <c r="L2383" i="46"/>
  <c r="L2382" i="46"/>
  <c r="L2381" i="46"/>
  <c r="L2380" i="46"/>
  <c r="L2379" i="46"/>
  <c r="L2378" i="46"/>
  <c r="L2377" i="46"/>
  <c r="L2376" i="46"/>
  <c r="L2375" i="46"/>
  <c r="L2374" i="46"/>
  <c r="L2373" i="46"/>
  <c r="L2372" i="46"/>
  <c r="L2371" i="46"/>
  <c r="L2370" i="46"/>
  <c r="L2369" i="46"/>
  <c r="L2368" i="46"/>
  <c r="L2367" i="46"/>
  <c r="L2366" i="46"/>
  <c r="L2365" i="46"/>
  <c r="L2364" i="46"/>
  <c r="L2363" i="46"/>
  <c r="L2362" i="46"/>
  <c r="L2361" i="46"/>
  <c r="L2360" i="46"/>
  <c r="L2359" i="46"/>
  <c r="L2358" i="46"/>
  <c r="L2357" i="46"/>
  <c r="L2356" i="46"/>
  <c r="L2355" i="46"/>
  <c r="L2354" i="46"/>
  <c r="L2353" i="46"/>
  <c r="L2352" i="46"/>
  <c r="L2351" i="46"/>
  <c r="L2350" i="46"/>
  <c r="L2349" i="46"/>
  <c r="L2348" i="46"/>
  <c r="L2347" i="46"/>
  <c r="L2346" i="46"/>
  <c r="L2345" i="46"/>
  <c r="L2344" i="46"/>
  <c r="L2343" i="46"/>
  <c r="L2342" i="46"/>
  <c r="L2341" i="46"/>
  <c r="L2340" i="46"/>
  <c r="L2339" i="46"/>
  <c r="L2338" i="46"/>
  <c r="L2337" i="46"/>
  <c r="L2336" i="46"/>
  <c r="L2335" i="46"/>
  <c r="L2334" i="46"/>
  <c r="L2333" i="46"/>
  <c r="L2332" i="46"/>
  <c r="L2331" i="46"/>
  <c r="L2330" i="46"/>
  <c r="L2329" i="46"/>
  <c r="L2328" i="46"/>
  <c r="L2327" i="46"/>
  <c r="L2326" i="46"/>
  <c r="L2325" i="46"/>
  <c r="L2324" i="46"/>
  <c r="L2323" i="46"/>
  <c r="L2322" i="46"/>
  <c r="L2321" i="46"/>
  <c r="L2320" i="46"/>
  <c r="L2319" i="46"/>
  <c r="L2318" i="46"/>
  <c r="L2317" i="46"/>
  <c r="L2316" i="46"/>
  <c r="L2315" i="46"/>
  <c r="L2314" i="46"/>
  <c r="L2313" i="46"/>
  <c r="L2312" i="46"/>
  <c r="L2311" i="46"/>
  <c r="L2310" i="46"/>
  <c r="L2309" i="46"/>
  <c r="L2308" i="46"/>
  <c r="L2307" i="46"/>
  <c r="L2306" i="46"/>
  <c r="L2305" i="46"/>
  <c r="L2304" i="46"/>
  <c r="L2303" i="46"/>
  <c r="L2302" i="46"/>
  <c r="L2301" i="46"/>
  <c r="L2300" i="46"/>
  <c r="L2299" i="46"/>
  <c r="L2298" i="46"/>
  <c r="L2297" i="46"/>
  <c r="L2296" i="46"/>
  <c r="L2295" i="46"/>
  <c r="L2294" i="46"/>
  <c r="L2293" i="46"/>
  <c r="L2292" i="46"/>
  <c r="L2291" i="46"/>
  <c r="L2290" i="46"/>
  <c r="L2289" i="46"/>
  <c r="L2288" i="46"/>
  <c r="L2287" i="46"/>
  <c r="L2286" i="46"/>
  <c r="L2285" i="46"/>
  <c r="L2284" i="46"/>
  <c r="L2283" i="46"/>
  <c r="L2282" i="46"/>
  <c r="L2281" i="46"/>
  <c r="L2280" i="46"/>
  <c r="L2279" i="46"/>
  <c r="L2278" i="46"/>
  <c r="L2277" i="46"/>
  <c r="L2276" i="46"/>
  <c r="L2275" i="46"/>
  <c r="L2274" i="46"/>
  <c r="L2273" i="46"/>
  <c r="L2272" i="46"/>
  <c r="L2271" i="46"/>
  <c r="L2270" i="46"/>
  <c r="L2269" i="46"/>
  <c r="L2268" i="46"/>
  <c r="L2267" i="46"/>
  <c r="L2266" i="46"/>
  <c r="L2265" i="46"/>
  <c r="L2264" i="46"/>
  <c r="L2263" i="46"/>
  <c r="L2262" i="46"/>
  <c r="L2261" i="46"/>
  <c r="L2260" i="46"/>
  <c r="L2259" i="46"/>
  <c r="L2258" i="46"/>
  <c r="L2257" i="46"/>
  <c r="L2256" i="46"/>
  <c r="L2255" i="46"/>
  <c r="L2254" i="46"/>
  <c r="L2253" i="46"/>
  <c r="L2252" i="46"/>
  <c r="L2251" i="46"/>
  <c r="L2250" i="46"/>
  <c r="L2249" i="46"/>
  <c r="L2248" i="46"/>
  <c r="L2247" i="46"/>
  <c r="L2246" i="46"/>
  <c r="L2245" i="46"/>
  <c r="L2244" i="46"/>
  <c r="L2243" i="46"/>
  <c r="L2242" i="46"/>
  <c r="L2241" i="46"/>
  <c r="L2240" i="46"/>
  <c r="L2239" i="46"/>
  <c r="L2238" i="46"/>
  <c r="L2237" i="46"/>
  <c r="L2236" i="46"/>
  <c r="L2235" i="46"/>
  <c r="L2234" i="46"/>
  <c r="L2233" i="46"/>
  <c r="L2232" i="46"/>
  <c r="L2231" i="46"/>
  <c r="L2230" i="46"/>
  <c r="L2229" i="46"/>
  <c r="L2228" i="46"/>
  <c r="L2227" i="46"/>
  <c r="L2226" i="46"/>
  <c r="L2225" i="46"/>
  <c r="L2224" i="46"/>
  <c r="L2223" i="46"/>
  <c r="L2222" i="46"/>
  <c r="L2221" i="46"/>
  <c r="L2220" i="46"/>
  <c r="L2219" i="46"/>
  <c r="L2218" i="46"/>
  <c r="L2217" i="46"/>
  <c r="L2216" i="46"/>
  <c r="L2215" i="46"/>
  <c r="L2214" i="46"/>
  <c r="L2213" i="46"/>
  <c r="L2212" i="46"/>
  <c r="L2211" i="46"/>
  <c r="L2210" i="46"/>
  <c r="L2209" i="46"/>
  <c r="L2208" i="46"/>
  <c r="L2207" i="46"/>
  <c r="L2206" i="46"/>
  <c r="L2205" i="46"/>
  <c r="L2204" i="46"/>
  <c r="L2203" i="46"/>
  <c r="L2202" i="46"/>
  <c r="L2201" i="46"/>
  <c r="L2200" i="46"/>
  <c r="L2199" i="46"/>
  <c r="L2198" i="46"/>
  <c r="L2197" i="46"/>
  <c r="L2196" i="46"/>
  <c r="L2195" i="46"/>
  <c r="L2194" i="46"/>
  <c r="L2193" i="46"/>
  <c r="L2192" i="46"/>
  <c r="L2191" i="46"/>
  <c r="L2190" i="46"/>
  <c r="L2189" i="46"/>
  <c r="L2188" i="46"/>
  <c r="L2187" i="46"/>
  <c r="L2186" i="46"/>
  <c r="L2185" i="46"/>
  <c r="L2184" i="46"/>
  <c r="L2183" i="46"/>
  <c r="L2182" i="46"/>
  <c r="L2181" i="46"/>
  <c r="L2180" i="46"/>
  <c r="L2179" i="46"/>
  <c r="L2178" i="46"/>
  <c r="L2177" i="46"/>
  <c r="L2176" i="46"/>
  <c r="L2175" i="46"/>
  <c r="L2174" i="46"/>
  <c r="L2173" i="46"/>
  <c r="L2172" i="46"/>
  <c r="L2171" i="46"/>
  <c r="L2170" i="46"/>
  <c r="L2169" i="46"/>
  <c r="L2168" i="46"/>
  <c r="L2167" i="46"/>
  <c r="L2166" i="46"/>
  <c r="L2165" i="46"/>
  <c r="L2164" i="46"/>
  <c r="L2163" i="46"/>
  <c r="L2162" i="46"/>
  <c r="L2161" i="46"/>
  <c r="L2160" i="46"/>
  <c r="L2159" i="46"/>
  <c r="L2158" i="46"/>
  <c r="L2157" i="46"/>
  <c r="L2156" i="46"/>
  <c r="L2155" i="46"/>
  <c r="L2154" i="46"/>
  <c r="L2153" i="46"/>
  <c r="L2152" i="46"/>
  <c r="L2151" i="46"/>
  <c r="L2150" i="46"/>
  <c r="L2149" i="46"/>
  <c r="L2148" i="46"/>
  <c r="L2147" i="46"/>
  <c r="L2146" i="46"/>
  <c r="L2145" i="46"/>
  <c r="L2144" i="46"/>
  <c r="L2143" i="46"/>
  <c r="L2142" i="46"/>
  <c r="L2141" i="46"/>
  <c r="L2140" i="46"/>
  <c r="L2139" i="46"/>
  <c r="L2138" i="46"/>
  <c r="L2137" i="46"/>
  <c r="L2136" i="46"/>
  <c r="L2135" i="46"/>
  <c r="L2134" i="46"/>
  <c r="L2133" i="46"/>
  <c r="L2132" i="46"/>
  <c r="L2131" i="46"/>
  <c r="L2130" i="46"/>
  <c r="L2129" i="46"/>
  <c r="L2128" i="46"/>
  <c r="L2127" i="46"/>
  <c r="L2126" i="46"/>
  <c r="L2125" i="46"/>
  <c r="L2124" i="46"/>
  <c r="L2123" i="46"/>
  <c r="L2122" i="46"/>
  <c r="L2121" i="46"/>
  <c r="L2120" i="46"/>
  <c r="L2119" i="46"/>
  <c r="L2118" i="46"/>
  <c r="L2117" i="46"/>
  <c r="L2116" i="46"/>
  <c r="L2115" i="46"/>
  <c r="L2114" i="46"/>
  <c r="L2113" i="46"/>
  <c r="L2112" i="46"/>
  <c r="L2111" i="46"/>
  <c r="L2110" i="46"/>
  <c r="L2109" i="46"/>
  <c r="L2108" i="46"/>
  <c r="L2107" i="46"/>
  <c r="L2106" i="46"/>
  <c r="L2105" i="46"/>
  <c r="L2104" i="46"/>
  <c r="L2103" i="46"/>
  <c r="L2102" i="46"/>
  <c r="L2101" i="46"/>
  <c r="L2100" i="46"/>
  <c r="L2099" i="46"/>
  <c r="L2098" i="46"/>
  <c r="L2097" i="46"/>
  <c r="L2096" i="46"/>
  <c r="L2095" i="46"/>
  <c r="L2094" i="46"/>
  <c r="L2093" i="46"/>
  <c r="L2092" i="46"/>
  <c r="L2091" i="46"/>
  <c r="L2090" i="46"/>
  <c r="L2089" i="46"/>
  <c r="L2088" i="46"/>
  <c r="L2087" i="46"/>
  <c r="L2086" i="46"/>
  <c r="L2085" i="46"/>
  <c r="L2084" i="46"/>
  <c r="L2083" i="46"/>
  <c r="L2082" i="46"/>
  <c r="L2081" i="46"/>
  <c r="L2080" i="46"/>
  <c r="L2079" i="46"/>
  <c r="L2078" i="46"/>
  <c r="L2077" i="46"/>
  <c r="L2076" i="46"/>
  <c r="L2075" i="46"/>
  <c r="L2074" i="46"/>
  <c r="L2073" i="46"/>
  <c r="L2072" i="46"/>
  <c r="L2071" i="46"/>
  <c r="L2070" i="46"/>
  <c r="L2069" i="46"/>
  <c r="L2068" i="46"/>
  <c r="L2067" i="46"/>
  <c r="L2066" i="46"/>
  <c r="L2065" i="46"/>
  <c r="L2064" i="46"/>
  <c r="L2063" i="46"/>
  <c r="L2062" i="46"/>
  <c r="L2061" i="46"/>
  <c r="L2060" i="46"/>
  <c r="L2059" i="46"/>
  <c r="L2058" i="46"/>
  <c r="L2057" i="46"/>
  <c r="L2056" i="46"/>
  <c r="L2055" i="46"/>
  <c r="L2054" i="46"/>
  <c r="L2053" i="46"/>
  <c r="L2052" i="46"/>
  <c r="L2051" i="46"/>
  <c r="L2050" i="46"/>
  <c r="L2049" i="46"/>
  <c r="L2048" i="46"/>
  <c r="L2047" i="46"/>
  <c r="L2046" i="46"/>
  <c r="L2045" i="46"/>
  <c r="L2044" i="46"/>
  <c r="L2043" i="46"/>
  <c r="L2042" i="46"/>
  <c r="L2041" i="46"/>
  <c r="L2040" i="46"/>
  <c r="L2039" i="46"/>
  <c r="L2038" i="46"/>
  <c r="L2037" i="46"/>
  <c r="L2036" i="46"/>
  <c r="L2035" i="46"/>
  <c r="L2034" i="46"/>
  <c r="L2033" i="46"/>
  <c r="L2032" i="46"/>
  <c r="L2031" i="46"/>
  <c r="L2030" i="46"/>
  <c r="L2029" i="46"/>
  <c r="L2028" i="46"/>
  <c r="L2027" i="46"/>
  <c r="L2026" i="46"/>
  <c r="L2025" i="46"/>
  <c r="L2024" i="46"/>
  <c r="L2023" i="46"/>
  <c r="L2022" i="46"/>
  <c r="L2021" i="46"/>
  <c r="L2020" i="46"/>
  <c r="L2019" i="46"/>
  <c r="L2018" i="46"/>
  <c r="L2017" i="46"/>
  <c r="L2016" i="46"/>
  <c r="L2015" i="46"/>
  <c r="L2014" i="46"/>
  <c r="L2013" i="46"/>
  <c r="L2012" i="46"/>
  <c r="L2011" i="46"/>
  <c r="L2010" i="46"/>
  <c r="L2009" i="46"/>
  <c r="L2008" i="46"/>
  <c r="L2007" i="46"/>
  <c r="L2006" i="46"/>
  <c r="L2005" i="46"/>
  <c r="L2004" i="46"/>
  <c r="L2003" i="46"/>
  <c r="L2002" i="46"/>
  <c r="L2001" i="46"/>
  <c r="L2000" i="46"/>
  <c r="L1999" i="46"/>
  <c r="L1998" i="46"/>
  <c r="L1997" i="46"/>
  <c r="L1996" i="46"/>
  <c r="L1995" i="46"/>
  <c r="L1994" i="46"/>
  <c r="L1993" i="46"/>
  <c r="L1992" i="46"/>
  <c r="L1991" i="46"/>
  <c r="L1990" i="46"/>
  <c r="L1989" i="46"/>
  <c r="L1988" i="46"/>
  <c r="L1987" i="46"/>
  <c r="L1986" i="46"/>
  <c r="L1985" i="46"/>
  <c r="L1984" i="46"/>
  <c r="L1983" i="46"/>
  <c r="L1982" i="46"/>
  <c r="L1981" i="46"/>
  <c r="L1980" i="46"/>
  <c r="L1979" i="46"/>
  <c r="L1978" i="46"/>
  <c r="L1977" i="46"/>
  <c r="L1976" i="46"/>
  <c r="L1975" i="46"/>
  <c r="L1974" i="46"/>
  <c r="L1973" i="46"/>
  <c r="L1972" i="46"/>
  <c r="L1971" i="46"/>
  <c r="L1970" i="46"/>
  <c r="L1969" i="46"/>
  <c r="L1968" i="46"/>
  <c r="L1967" i="46"/>
  <c r="L1966" i="46"/>
  <c r="L1965" i="46"/>
  <c r="L1964" i="46"/>
  <c r="L1963" i="46"/>
  <c r="L1962" i="46"/>
  <c r="L1961" i="46"/>
  <c r="L1960" i="46"/>
  <c r="L1959" i="46"/>
  <c r="L1958" i="46"/>
  <c r="L1957" i="46"/>
  <c r="L1956" i="46"/>
  <c r="L1955" i="46"/>
  <c r="L1954" i="46"/>
  <c r="L1953" i="46"/>
  <c r="L1952" i="46"/>
  <c r="L1951" i="46"/>
  <c r="L1950" i="46"/>
  <c r="L1949" i="46"/>
  <c r="L1948" i="46"/>
  <c r="L1947" i="46"/>
  <c r="L1946" i="46"/>
  <c r="L1945" i="46"/>
  <c r="L1944" i="46"/>
  <c r="L1943" i="46"/>
  <c r="L1942" i="46"/>
  <c r="L1941" i="46"/>
  <c r="L1940" i="46"/>
  <c r="L1939" i="46"/>
  <c r="L1938" i="46"/>
  <c r="L1937" i="46"/>
  <c r="L1936" i="46"/>
  <c r="L1935" i="46"/>
  <c r="L1934" i="46"/>
  <c r="L1933" i="46"/>
  <c r="L1932" i="46"/>
  <c r="L1931" i="46"/>
  <c r="L1930" i="46"/>
  <c r="L1929" i="46"/>
  <c r="L1928" i="46"/>
  <c r="L1927" i="46"/>
  <c r="L1926" i="46"/>
  <c r="L1925" i="46"/>
  <c r="L1924" i="46"/>
  <c r="L1923" i="46"/>
  <c r="L1922" i="46"/>
  <c r="L1921" i="46"/>
  <c r="L1920" i="46"/>
  <c r="L1919" i="46"/>
  <c r="L1918" i="46"/>
  <c r="L1917" i="46"/>
  <c r="L1916" i="46"/>
  <c r="L1915" i="46"/>
  <c r="L1914" i="46"/>
  <c r="L1913" i="46"/>
  <c r="L1912" i="46"/>
  <c r="L1911" i="46"/>
  <c r="L1910" i="46"/>
  <c r="L1909" i="46"/>
  <c r="L1908" i="46"/>
  <c r="L1907" i="46"/>
  <c r="L1906" i="46"/>
  <c r="L1905" i="46"/>
  <c r="L1904" i="46"/>
  <c r="L1903" i="46"/>
  <c r="L1902" i="46"/>
  <c r="L1901" i="46"/>
  <c r="L1900" i="46"/>
  <c r="L1899" i="46"/>
  <c r="L1898" i="46"/>
  <c r="L1897" i="46"/>
  <c r="L1896" i="46"/>
  <c r="L1895" i="46"/>
  <c r="L1894" i="46"/>
  <c r="L1893" i="46"/>
  <c r="L1892" i="46"/>
  <c r="L1891" i="46"/>
  <c r="L1890" i="46"/>
  <c r="L1889" i="46"/>
  <c r="L1888" i="46"/>
  <c r="L1887" i="46"/>
  <c r="L1886" i="46"/>
  <c r="L1885" i="46"/>
  <c r="L1884" i="46"/>
  <c r="L1883" i="46"/>
  <c r="L1882" i="46"/>
  <c r="L1881" i="46"/>
  <c r="L1880" i="46"/>
  <c r="L1879" i="46"/>
  <c r="L1878" i="46"/>
  <c r="L1877" i="46"/>
  <c r="L1876" i="46"/>
  <c r="L1875" i="46"/>
  <c r="L1874" i="46"/>
  <c r="L1873" i="46"/>
  <c r="L1872" i="46"/>
  <c r="L1871" i="46"/>
  <c r="L1870" i="46"/>
  <c r="L1869" i="46"/>
  <c r="L1868" i="46"/>
  <c r="L1867" i="46"/>
  <c r="L1866" i="46"/>
  <c r="L1865" i="46"/>
  <c r="L1864" i="46"/>
  <c r="L1863" i="46"/>
  <c r="L1862" i="46"/>
  <c r="L1861" i="46"/>
  <c r="L1860" i="46"/>
  <c r="L1859" i="46"/>
  <c r="L1858" i="46"/>
  <c r="L1857" i="46"/>
  <c r="L1856" i="46"/>
  <c r="L1855" i="46"/>
  <c r="L1854" i="46"/>
  <c r="L1853" i="46"/>
  <c r="L1852" i="46"/>
  <c r="L1851" i="46"/>
  <c r="L1850" i="46"/>
  <c r="L1849" i="46"/>
  <c r="L1848" i="46"/>
  <c r="L1847" i="46"/>
  <c r="L1846" i="46"/>
  <c r="L1845" i="46"/>
  <c r="L1844" i="46"/>
  <c r="L1843" i="46"/>
  <c r="L1842" i="46"/>
  <c r="L1841" i="46"/>
  <c r="L1840" i="46"/>
  <c r="L1839" i="46"/>
  <c r="L1838" i="46"/>
  <c r="L1837" i="46"/>
  <c r="L1836" i="46"/>
  <c r="L1835" i="46"/>
  <c r="L1834" i="46"/>
  <c r="L1833" i="46"/>
  <c r="L1832" i="46"/>
  <c r="L1831" i="46"/>
  <c r="L1830" i="46"/>
  <c r="L1829" i="46"/>
  <c r="L1828" i="46"/>
  <c r="L1827" i="46"/>
  <c r="L1826" i="46"/>
  <c r="L1825" i="46"/>
  <c r="L1824" i="46"/>
  <c r="L1823" i="46"/>
  <c r="L1822" i="46"/>
  <c r="L1821" i="46"/>
  <c r="L1820" i="46"/>
  <c r="L1819" i="46"/>
  <c r="L1818" i="46"/>
  <c r="L1817" i="46"/>
  <c r="L1816" i="46"/>
  <c r="L1815" i="46"/>
  <c r="L1814" i="46"/>
  <c r="L1813" i="46"/>
  <c r="L1812" i="46"/>
  <c r="L1811" i="46"/>
  <c r="L1810" i="46"/>
  <c r="L1809" i="46"/>
  <c r="L1808" i="46"/>
  <c r="L1807" i="46"/>
  <c r="L1806" i="46"/>
  <c r="L1805" i="46"/>
  <c r="L1804" i="46"/>
  <c r="L1803" i="46"/>
  <c r="L1802" i="46"/>
  <c r="L1801" i="46"/>
  <c r="L1800" i="46"/>
  <c r="L1799" i="46"/>
  <c r="L1798" i="46"/>
  <c r="L1797" i="46"/>
  <c r="L1796" i="46"/>
  <c r="L1795" i="46"/>
  <c r="L1794" i="46"/>
  <c r="L1793" i="46"/>
  <c r="L1792" i="46"/>
  <c r="L1791" i="46"/>
  <c r="L1790" i="46"/>
  <c r="L1789" i="46"/>
  <c r="L1788" i="46"/>
  <c r="L1787" i="46"/>
  <c r="L1786" i="46"/>
  <c r="L1785" i="46"/>
  <c r="L1784" i="46"/>
  <c r="L1783" i="46"/>
  <c r="L1782" i="46"/>
  <c r="L1781" i="46"/>
  <c r="L1780" i="46"/>
  <c r="L1779" i="46"/>
  <c r="L1778" i="46"/>
  <c r="L1777" i="46"/>
  <c r="L1776" i="46"/>
  <c r="L1775" i="46"/>
  <c r="L1774" i="46"/>
  <c r="L1773" i="46"/>
  <c r="L1772" i="46"/>
  <c r="L1771" i="46"/>
  <c r="L1770" i="46"/>
  <c r="L1769" i="46"/>
  <c r="L1768" i="46"/>
  <c r="L1767" i="46"/>
  <c r="L1766" i="46"/>
  <c r="L1765" i="46"/>
  <c r="L1764" i="46"/>
  <c r="L1763" i="46"/>
  <c r="L1762" i="46"/>
  <c r="L1761" i="46"/>
  <c r="L1760" i="46"/>
  <c r="L1759" i="46"/>
  <c r="L1758" i="46"/>
  <c r="L1757" i="46"/>
  <c r="L1756" i="46"/>
  <c r="L1755" i="46"/>
  <c r="L1754" i="46"/>
  <c r="L1753" i="46"/>
  <c r="L1752" i="46"/>
  <c r="L1751" i="46"/>
  <c r="L1750" i="46"/>
  <c r="L1749" i="46"/>
  <c r="L1748" i="46"/>
  <c r="L1747" i="46"/>
  <c r="L1746" i="46"/>
  <c r="L1745" i="46"/>
  <c r="L1744" i="46"/>
  <c r="L1743" i="46"/>
  <c r="L1742" i="46"/>
  <c r="L1741" i="46"/>
  <c r="L1740" i="46"/>
  <c r="L1739" i="46"/>
  <c r="L1738" i="46"/>
  <c r="L1737" i="46"/>
  <c r="L1736" i="46"/>
  <c r="L1735" i="46"/>
  <c r="L1734" i="46"/>
  <c r="L1733" i="46"/>
  <c r="L1732" i="46"/>
  <c r="L1731" i="46"/>
  <c r="L1730" i="46"/>
  <c r="L1729" i="46"/>
  <c r="L1728" i="46"/>
  <c r="L1727" i="46"/>
  <c r="L1726" i="46"/>
  <c r="L1725" i="46"/>
  <c r="L1724" i="46"/>
  <c r="L1723" i="46"/>
  <c r="L1722" i="46"/>
  <c r="L1721" i="46"/>
  <c r="L1720" i="46"/>
  <c r="L1719" i="46"/>
  <c r="L1718" i="46"/>
  <c r="L1717" i="46"/>
  <c r="L1716" i="46"/>
  <c r="L1715" i="46"/>
  <c r="L1714" i="46"/>
  <c r="L1713" i="46"/>
  <c r="L1712" i="46"/>
  <c r="L1711" i="46"/>
  <c r="L1710" i="46"/>
  <c r="L1709" i="46"/>
  <c r="L1708" i="46"/>
  <c r="L1707" i="46"/>
  <c r="L1706" i="46"/>
  <c r="L1705" i="46"/>
  <c r="L1704" i="46"/>
  <c r="L1703" i="46"/>
  <c r="L1702" i="46"/>
  <c r="L1701" i="46"/>
  <c r="L1700" i="46"/>
  <c r="L1699" i="46"/>
  <c r="L1698" i="46"/>
  <c r="L1697" i="46"/>
  <c r="L1696" i="46"/>
  <c r="L1695" i="46"/>
  <c r="L1694" i="46"/>
  <c r="L1693" i="46"/>
  <c r="L1692" i="46"/>
  <c r="L1691" i="46"/>
  <c r="L1690" i="46"/>
  <c r="L1689" i="46"/>
  <c r="L1688" i="46"/>
  <c r="L1687" i="46"/>
  <c r="L1686" i="46"/>
  <c r="L1685" i="46"/>
  <c r="L1684" i="46"/>
  <c r="L1683" i="46"/>
  <c r="L1682" i="46"/>
  <c r="L1681" i="46"/>
  <c r="L1680" i="46"/>
  <c r="L1679" i="46"/>
  <c r="L1678" i="46"/>
  <c r="L1677" i="46"/>
  <c r="L1676" i="46"/>
  <c r="L1675" i="46"/>
  <c r="L1674" i="46"/>
  <c r="L1673" i="46"/>
  <c r="L1672" i="46"/>
  <c r="L1671" i="46"/>
  <c r="L1670" i="46"/>
  <c r="L1669" i="46"/>
  <c r="L1668" i="46"/>
  <c r="L1667" i="46"/>
  <c r="L1666" i="46"/>
  <c r="L1665" i="46"/>
  <c r="L1664" i="46"/>
  <c r="L1663" i="46"/>
  <c r="L1662" i="46"/>
  <c r="L1661" i="46"/>
  <c r="L1660" i="46"/>
  <c r="L1659" i="46"/>
  <c r="L1658" i="46"/>
  <c r="L1657" i="46"/>
  <c r="L1656" i="46"/>
  <c r="L1655" i="46"/>
  <c r="L1654" i="46"/>
  <c r="L1653" i="46"/>
  <c r="L1652" i="46"/>
  <c r="L1651" i="46"/>
  <c r="L1650" i="46"/>
  <c r="L1649" i="46"/>
  <c r="L1648" i="46"/>
  <c r="L1647" i="46"/>
  <c r="L1646" i="46"/>
  <c r="L1645" i="46"/>
  <c r="L1644" i="46"/>
  <c r="L1643" i="46"/>
  <c r="L1642" i="46"/>
  <c r="L1641" i="46"/>
  <c r="L1640" i="46"/>
  <c r="L1639" i="46"/>
  <c r="L1638" i="46"/>
  <c r="L1637" i="46"/>
  <c r="L1636" i="46"/>
  <c r="L1635" i="46"/>
  <c r="L1634" i="46"/>
  <c r="L1633" i="46"/>
  <c r="L1632" i="46"/>
  <c r="L1631" i="46"/>
  <c r="L1630" i="46"/>
  <c r="L1629" i="46"/>
  <c r="L1628" i="46"/>
  <c r="L1627" i="46"/>
  <c r="L1626" i="46"/>
  <c r="L1625" i="46"/>
  <c r="L1624" i="46"/>
  <c r="L1623" i="46"/>
  <c r="L1622" i="46"/>
  <c r="L1621" i="46"/>
  <c r="L1620" i="46"/>
  <c r="L1619" i="46"/>
  <c r="L1618" i="46"/>
  <c r="L1617" i="46"/>
  <c r="L1616" i="46"/>
  <c r="L1615" i="46"/>
  <c r="L1614" i="46"/>
  <c r="L1613" i="46"/>
  <c r="L1612" i="46"/>
  <c r="L1611" i="46"/>
  <c r="L1610" i="46"/>
  <c r="L1609" i="46"/>
  <c r="L1608" i="46"/>
  <c r="L1607" i="46"/>
  <c r="L1606" i="46"/>
  <c r="L1605" i="46"/>
  <c r="L1604" i="46"/>
  <c r="L1603" i="46"/>
  <c r="L1602" i="46"/>
  <c r="L1601" i="46"/>
  <c r="L1600" i="46"/>
  <c r="L1599" i="46"/>
  <c r="L1598" i="46"/>
  <c r="L1597" i="46"/>
  <c r="L1596" i="46"/>
  <c r="L1595" i="46"/>
  <c r="L1594" i="46"/>
  <c r="L1593" i="46"/>
  <c r="L1592" i="46"/>
  <c r="L1591" i="46"/>
  <c r="L1590" i="46"/>
  <c r="L1589" i="46"/>
  <c r="L1588" i="46"/>
  <c r="L1587" i="46"/>
  <c r="L1586" i="46"/>
  <c r="L1585" i="46"/>
  <c r="L1584" i="46"/>
  <c r="L1583" i="46"/>
  <c r="L1582" i="46"/>
  <c r="L1581" i="46"/>
  <c r="L1580" i="46"/>
  <c r="L1579" i="46"/>
  <c r="L1578" i="46"/>
  <c r="L1577" i="46"/>
  <c r="L1576" i="46"/>
  <c r="L1575" i="46"/>
  <c r="L1574" i="46"/>
  <c r="L1573" i="46"/>
  <c r="L1572" i="46"/>
  <c r="L1571" i="46"/>
  <c r="L1570" i="46"/>
  <c r="L1569" i="46"/>
  <c r="L1568" i="46"/>
  <c r="L1567" i="46"/>
  <c r="L1566" i="46"/>
  <c r="L1565" i="46"/>
  <c r="L1564" i="46"/>
  <c r="L1563" i="46"/>
  <c r="L1562" i="46"/>
  <c r="L1561" i="46"/>
  <c r="L1560" i="46"/>
  <c r="L1559" i="46"/>
  <c r="L1558" i="46"/>
  <c r="L1557" i="46"/>
  <c r="L1556" i="46"/>
  <c r="L1555" i="46"/>
  <c r="L1554" i="46"/>
  <c r="L1553" i="46"/>
  <c r="L1552" i="46"/>
  <c r="L1551" i="46"/>
  <c r="L1550" i="46"/>
  <c r="L1549" i="46"/>
  <c r="L1548" i="46"/>
  <c r="L1547" i="46"/>
  <c r="L1546" i="46"/>
  <c r="L1545" i="46"/>
  <c r="L1544" i="46"/>
  <c r="L1543" i="46"/>
  <c r="L1542" i="46"/>
  <c r="L1541" i="46"/>
  <c r="L1540" i="46"/>
  <c r="L1539" i="46"/>
  <c r="L1538" i="46"/>
  <c r="L1537" i="46"/>
  <c r="L1536" i="46"/>
  <c r="L1535" i="46"/>
  <c r="L1534" i="46"/>
  <c r="L1533" i="46"/>
  <c r="L1532" i="46"/>
  <c r="L1531" i="46"/>
  <c r="L1530" i="46"/>
  <c r="L1529" i="46"/>
  <c r="L1528" i="46"/>
  <c r="L1527" i="46"/>
  <c r="L1526" i="46"/>
  <c r="L1525" i="46"/>
  <c r="L1524" i="46"/>
  <c r="L1523" i="46"/>
  <c r="L1522" i="46"/>
  <c r="L1521" i="46"/>
  <c r="L1520" i="46"/>
  <c r="L1519" i="46"/>
  <c r="L1518" i="46"/>
  <c r="L1517" i="46"/>
  <c r="L1516" i="46"/>
  <c r="L1515" i="46"/>
  <c r="L1514" i="46"/>
  <c r="L1513" i="46"/>
  <c r="L1512" i="46"/>
  <c r="L1511" i="46"/>
  <c r="L1510" i="46"/>
  <c r="L1509" i="46"/>
  <c r="L1508" i="46"/>
  <c r="L1507" i="46"/>
  <c r="L1506" i="46"/>
  <c r="L1505" i="46"/>
  <c r="L1504" i="46"/>
  <c r="L1503" i="46"/>
  <c r="L1502" i="46"/>
  <c r="L1501" i="46"/>
  <c r="L1500" i="46"/>
  <c r="L1499" i="46"/>
  <c r="L1498" i="46"/>
  <c r="L1497" i="46"/>
  <c r="L1496" i="46"/>
  <c r="L1495" i="46"/>
  <c r="L1494" i="46"/>
  <c r="L1493" i="46"/>
  <c r="L1492" i="46"/>
  <c r="L1491" i="46"/>
  <c r="L1490" i="46"/>
  <c r="L1489" i="46"/>
  <c r="L1488" i="46"/>
  <c r="L1487" i="46"/>
  <c r="L1486" i="46"/>
  <c r="L1485" i="46"/>
  <c r="L1484" i="46"/>
  <c r="L1483" i="46"/>
  <c r="L1482" i="46"/>
  <c r="L1481" i="46"/>
  <c r="L1480" i="46"/>
  <c r="L1479" i="46"/>
  <c r="L1478" i="46"/>
  <c r="L1477" i="46"/>
  <c r="L1476" i="46"/>
  <c r="L1475" i="46"/>
  <c r="L1474" i="46"/>
  <c r="L1473" i="46"/>
  <c r="L1472" i="46"/>
  <c r="L1471" i="46"/>
  <c r="L1470" i="46"/>
  <c r="L1469" i="46"/>
  <c r="L1468" i="46"/>
  <c r="L1467" i="46"/>
  <c r="L1466" i="46"/>
  <c r="L1465" i="46"/>
  <c r="L1464" i="46"/>
  <c r="L1463" i="46"/>
  <c r="L1462" i="46"/>
  <c r="L1461" i="46"/>
  <c r="L1460" i="46"/>
  <c r="L1459" i="46"/>
  <c r="L1458" i="46"/>
  <c r="L1457" i="46"/>
  <c r="L1456" i="46"/>
  <c r="L1455" i="46"/>
  <c r="L1454" i="46"/>
  <c r="L1453" i="46"/>
  <c r="L1452" i="46"/>
  <c r="L1451" i="46"/>
  <c r="L1450" i="46"/>
  <c r="L1449" i="46"/>
  <c r="L1448" i="46"/>
  <c r="L1447" i="46"/>
  <c r="L1446" i="46"/>
  <c r="L1445" i="46"/>
  <c r="L1444" i="46"/>
  <c r="L1443" i="46"/>
  <c r="L1442" i="46"/>
  <c r="L1441" i="46"/>
  <c r="L1440" i="46"/>
  <c r="L1439" i="46"/>
  <c r="L1438" i="46"/>
  <c r="L1437" i="46"/>
  <c r="L1436" i="46"/>
  <c r="L1435" i="46"/>
  <c r="L1434" i="46"/>
  <c r="L1433" i="46"/>
  <c r="L1432" i="46"/>
  <c r="L1431" i="46"/>
  <c r="L1430" i="46"/>
  <c r="L1429" i="46"/>
  <c r="L1428" i="46"/>
  <c r="L1427" i="46"/>
  <c r="L1426" i="46"/>
  <c r="L1425" i="46"/>
  <c r="L1424" i="46"/>
  <c r="L1423" i="46"/>
  <c r="L1422" i="46"/>
  <c r="L1421" i="46"/>
  <c r="L1420" i="46"/>
  <c r="L1419" i="46"/>
  <c r="L1418" i="46"/>
  <c r="L1417" i="46"/>
  <c r="L1416" i="46"/>
  <c r="L1415" i="46"/>
  <c r="L1414" i="46"/>
  <c r="L1413" i="46"/>
  <c r="L1412" i="46"/>
  <c r="L1411" i="46"/>
  <c r="L1410" i="46"/>
  <c r="L1409" i="46"/>
  <c r="L1408" i="46"/>
  <c r="L1407" i="46"/>
  <c r="L1406" i="46"/>
  <c r="L1405" i="46"/>
  <c r="L1404" i="46"/>
  <c r="L1403" i="46"/>
  <c r="L1402" i="46"/>
  <c r="L1401" i="46"/>
  <c r="L1400" i="46"/>
  <c r="L1399" i="46"/>
  <c r="L1398" i="46"/>
  <c r="L1397" i="46"/>
  <c r="L1396" i="46"/>
  <c r="L1395" i="46"/>
  <c r="L1394" i="46"/>
  <c r="L1393" i="46"/>
  <c r="L1392" i="46"/>
  <c r="L1391" i="46"/>
  <c r="L1390" i="46"/>
  <c r="L1389" i="46"/>
  <c r="L1388" i="46"/>
  <c r="L1387" i="46"/>
  <c r="L1386" i="46"/>
  <c r="L1385" i="46"/>
  <c r="L1384" i="46"/>
  <c r="L1383" i="46"/>
  <c r="L1382" i="46"/>
  <c r="L1381" i="46"/>
  <c r="L1380" i="46"/>
  <c r="L1379" i="46"/>
  <c r="L1378" i="46"/>
  <c r="L1377" i="46"/>
  <c r="L1376" i="46"/>
  <c r="L1375" i="46"/>
  <c r="L1374" i="46"/>
  <c r="L1373" i="46"/>
  <c r="L1372" i="46"/>
  <c r="L1371" i="46"/>
  <c r="L1370" i="46"/>
  <c r="L1369" i="46"/>
  <c r="L1368" i="46"/>
  <c r="L1367" i="46"/>
  <c r="L1366" i="46"/>
  <c r="L1365" i="46"/>
  <c r="L1364" i="46"/>
  <c r="L1363" i="46"/>
  <c r="L1362" i="46"/>
  <c r="L1361" i="46"/>
  <c r="L1360" i="46"/>
  <c r="L1359" i="46"/>
  <c r="L1358" i="46"/>
  <c r="L1357" i="46"/>
  <c r="L1356" i="46"/>
  <c r="L1355" i="46"/>
  <c r="L1354" i="46"/>
  <c r="L1353" i="46"/>
  <c r="L1352" i="46"/>
  <c r="L1351" i="46"/>
  <c r="L1350" i="46"/>
  <c r="L1349" i="46"/>
  <c r="L1348" i="46"/>
  <c r="L1347" i="46"/>
  <c r="L1346" i="46"/>
  <c r="L1345" i="46"/>
  <c r="L1344" i="46"/>
  <c r="L1343" i="46"/>
  <c r="L1342" i="46"/>
  <c r="L1341" i="46"/>
  <c r="L1340" i="46"/>
  <c r="L1339" i="46"/>
  <c r="L1338" i="46"/>
  <c r="L1337" i="46"/>
  <c r="L1336" i="46"/>
  <c r="L1335" i="46"/>
  <c r="L1334" i="46"/>
  <c r="L1333" i="46"/>
  <c r="L1332" i="46"/>
  <c r="L1331" i="46"/>
  <c r="L1330" i="46"/>
  <c r="L1329" i="46"/>
  <c r="L1328" i="46"/>
  <c r="L1327" i="46"/>
  <c r="L1326" i="46"/>
  <c r="L1325" i="46"/>
  <c r="L1324" i="46"/>
  <c r="L1323" i="46"/>
  <c r="L1322" i="46"/>
  <c r="L1321" i="46"/>
  <c r="L1320" i="46"/>
  <c r="L1319" i="46"/>
  <c r="L1318" i="46"/>
  <c r="L1317" i="46"/>
  <c r="L1316" i="46"/>
  <c r="L1315" i="46"/>
  <c r="L1314" i="46"/>
  <c r="L1313" i="46"/>
  <c r="L1312" i="46"/>
  <c r="L1311" i="46"/>
  <c r="L1310" i="46"/>
  <c r="L1309" i="46"/>
  <c r="L1308" i="46"/>
  <c r="L1307" i="46"/>
  <c r="L1306" i="46"/>
  <c r="L1305" i="46"/>
  <c r="L1304" i="46"/>
  <c r="L1303" i="46"/>
  <c r="L1302" i="46"/>
  <c r="L1301" i="46"/>
  <c r="L1300" i="46"/>
  <c r="L1299" i="46"/>
  <c r="L1298" i="46"/>
  <c r="L1297" i="46"/>
  <c r="L1296" i="46"/>
  <c r="L1295" i="46"/>
  <c r="L1294" i="46"/>
  <c r="L1293" i="46"/>
  <c r="L1292" i="46"/>
  <c r="L1291" i="46"/>
  <c r="L1290" i="46"/>
  <c r="L1289" i="46"/>
  <c r="L1288" i="46"/>
  <c r="L1287" i="46"/>
  <c r="L1286" i="46"/>
  <c r="L1285" i="46"/>
  <c r="L1284" i="46"/>
  <c r="L1283" i="46"/>
  <c r="L1282" i="46"/>
  <c r="L1281" i="46"/>
  <c r="L1280" i="46"/>
  <c r="L1279" i="46"/>
  <c r="L1278" i="46"/>
  <c r="L1277" i="46"/>
  <c r="L1276" i="46"/>
  <c r="L1275" i="46"/>
  <c r="L1274" i="46"/>
  <c r="L1273" i="46"/>
  <c r="L1272" i="46"/>
  <c r="L1271" i="46"/>
  <c r="L1270" i="46"/>
  <c r="L1269" i="46"/>
  <c r="L1268" i="46"/>
  <c r="L1267" i="46"/>
  <c r="L1266" i="46"/>
  <c r="L1265" i="46"/>
  <c r="L1264" i="46"/>
  <c r="L1263" i="46"/>
  <c r="L1262" i="46"/>
  <c r="L1261" i="46"/>
  <c r="L1260" i="46"/>
  <c r="L1259" i="46"/>
  <c r="L1258" i="46"/>
  <c r="L1257" i="46"/>
  <c r="L1256" i="46"/>
  <c r="L1255" i="46"/>
  <c r="L1254" i="46"/>
  <c r="L1253" i="46"/>
  <c r="L1252" i="46"/>
  <c r="L1251" i="46"/>
  <c r="L1250" i="46"/>
  <c r="L1249" i="46"/>
  <c r="L1248" i="46"/>
  <c r="L1247" i="46"/>
  <c r="L1246" i="46"/>
  <c r="L1245" i="46"/>
  <c r="L1244" i="46"/>
  <c r="L1243" i="46"/>
  <c r="L1242" i="46"/>
  <c r="L1241" i="46"/>
  <c r="L1240" i="46"/>
  <c r="L1239" i="46"/>
  <c r="L1238" i="46"/>
  <c r="L1237" i="46"/>
  <c r="L1236" i="46"/>
  <c r="L1235" i="46"/>
  <c r="L1234" i="46"/>
  <c r="L1233" i="46"/>
  <c r="L1232" i="46"/>
  <c r="L1231" i="46"/>
  <c r="L1230" i="46"/>
  <c r="L1229" i="46"/>
  <c r="L1228" i="46"/>
  <c r="L1227" i="46"/>
  <c r="L1226" i="46"/>
  <c r="L1225" i="46"/>
  <c r="L1224" i="46"/>
  <c r="L1223" i="46"/>
  <c r="L1222" i="46"/>
  <c r="L1221" i="46"/>
  <c r="L1220" i="46"/>
  <c r="L1219" i="46"/>
  <c r="L1218" i="46"/>
  <c r="L1217" i="46"/>
  <c r="L1216" i="46"/>
  <c r="L1215" i="46"/>
  <c r="L1214" i="46"/>
  <c r="L1213" i="46"/>
  <c r="L1212" i="46"/>
  <c r="L1211" i="46"/>
  <c r="L1210" i="46"/>
  <c r="L1209" i="46"/>
  <c r="L1208" i="46"/>
  <c r="L1207" i="46"/>
  <c r="L1206" i="46"/>
  <c r="L1205" i="46"/>
  <c r="L1204" i="46"/>
  <c r="L1203" i="46"/>
  <c r="L1202" i="46"/>
  <c r="L1201" i="46"/>
  <c r="L1200" i="46"/>
  <c r="L1199" i="46"/>
  <c r="L1198" i="46"/>
  <c r="L1197" i="46"/>
  <c r="L1196" i="46"/>
  <c r="L1195" i="46"/>
  <c r="L1194" i="46"/>
  <c r="L1193" i="46"/>
  <c r="L1192" i="46"/>
  <c r="L1191" i="46"/>
  <c r="L1190" i="46"/>
  <c r="L1189" i="46"/>
  <c r="L1188" i="46"/>
  <c r="L1187" i="46"/>
  <c r="L1186" i="46"/>
  <c r="L1185" i="46"/>
  <c r="L1184" i="46"/>
  <c r="L1183" i="46"/>
  <c r="L1182" i="46"/>
  <c r="L1181" i="46"/>
  <c r="L1180" i="46"/>
  <c r="L1179" i="46"/>
  <c r="L1178" i="46"/>
  <c r="L1177" i="46"/>
  <c r="L1176" i="46"/>
  <c r="L1175" i="46"/>
  <c r="L1174" i="46"/>
  <c r="L1173" i="46"/>
  <c r="L1172" i="46"/>
  <c r="L1171" i="46"/>
  <c r="L1170" i="46"/>
  <c r="L1169" i="46"/>
  <c r="L1168" i="46"/>
  <c r="L1167" i="46"/>
  <c r="L1166" i="46"/>
  <c r="L1165" i="46"/>
  <c r="L1164" i="46"/>
  <c r="L1163" i="46"/>
  <c r="L1162" i="46"/>
  <c r="L1161" i="46"/>
  <c r="L1160" i="46"/>
  <c r="L1159" i="46"/>
  <c r="L1158" i="46"/>
  <c r="L1157" i="46"/>
  <c r="L1156" i="46"/>
  <c r="L1155" i="46"/>
  <c r="L1154" i="46"/>
  <c r="L1153" i="46"/>
  <c r="L1152" i="46"/>
  <c r="L1151" i="46"/>
  <c r="L1150" i="46"/>
  <c r="L1149" i="46"/>
  <c r="L1148" i="46"/>
  <c r="L1147" i="46"/>
  <c r="L1146" i="46"/>
  <c r="L1145" i="46"/>
  <c r="L1144" i="46"/>
  <c r="L1143" i="46"/>
  <c r="L1142" i="46"/>
  <c r="L1141" i="46"/>
  <c r="L1140" i="46"/>
  <c r="L1139" i="46"/>
  <c r="L1138" i="46"/>
  <c r="L1137" i="46"/>
  <c r="L1136" i="46"/>
  <c r="L1135" i="46"/>
  <c r="L1134" i="46"/>
  <c r="L1133" i="46"/>
  <c r="L1132" i="46"/>
  <c r="L1131" i="46"/>
  <c r="L1130" i="46"/>
  <c r="L1129" i="46"/>
  <c r="L1128" i="46"/>
  <c r="L1127" i="46"/>
  <c r="L1126" i="46"/>
  <c r="L1125" i="46"/>
  <c r="L1124" i="46"/>
  <c r="L1123" i="46"/>
  <c r="L1122" i="46"/>
  <c r="L1121" i="46"/>
  <c r="L1120" i="46"/>
  <c r="L1119" i="46"/>
  <c r="L1118" i="46"/>
  <c r="L1117" i="46"/>
  <c r="L1116" i="46"/>
  <c r="L1115" i="46"/>
  <c r="L1114" i="46"/>
  <c r="L1113" i="46"/>
  <c r="L1112" i="46"/>
  <c r="L1111" i="46"/>
  <c r="L1110" i="46"/>
  <c r="L1109" i="46"/>
  <c r="L1108" i="46"/>
  <c r="L1107" i="46"/>
  <c r="L1106" i="46"/>
  <c r="L1105" i="46"/>
  <c r="L1104" i="46"/>
  <c r="L1103" i="46"/>
  <c r="L1102" i="46"/>
  <c r="L1101" i="46"/>
  <c r="L1100" i="46"/>
  <c r="L1099" i="46"/>
  <c r="L1098" i="46"/>
  <c r="L1097" i="46"/>
  <c r="L1096" i="46"/>
  <c r="L1095" i="46"/>
  <c r="L1094" i="46"/>
  <c r="L1093" i="46"/>
  <c r="L1092" i="46"/>
  <c r="L1091" i="46"/>
  <c r="L1090" i="46"/>
  <c r="L1089" i="46"/>
  <c r="L1088" i="46"/>
  <c r="L1087" i="46"/>
  <c r="L1086" i="46"/>
  <c r="L1085" i="46"/>
  <c r="L1084" i="46"/>
  <c r="L1083" i="46"/>
  <c r="L1082" i="46"/>
  <c r="L1081" i="46"/>
  <c r="L1080" i="46"/>
  <c r="L1079" i="46"/>
  <c r="L1078" i="46"/>
  <c r="L1077" i="46"/>
  <c r="L1076" i="46"/>
  <c r="L1075" i="46"/>
  <c r="L1074" i="46"/>
  <c r="L1073" i="46"/>
  <c r="L1072" i="46"/>
  <c r="L1071" i="46"/>
  <c r="L1070" i="46"/>
  <c r="L1069" i="46"/>
  <c r="L1068" i="46"/>
  <c r="L1067" i="46"/>
  <c r="L1066" i="46"/>
  <c r="L1065" i="46"/>
  <c r="L1064" i="46"/>
  <c r="L1063" i="46"/>
  <c r="L1062" i="46"/>
  <c r="L1061" i="46"/>
  <c r="L1060" i="46"/>
  <c r="L1059" i="46"/>
  <c r="L1058" i="46"/>
  <c r="L1057" i="46"/>
  <c r="L1056" i="46"/>
  <c r="L1055" i="46"/>
  <c r="L1054" i="46"/>
  <c r="L1053" i="46"/>
  <c r="L1052" i="46"/>
  <c r="L1051" i="46"/>
  <c r="L1050" i="46"/>
  <c r="L1049" i="46"/>
  <c r="L1048" i="46"/>
  <c r="L1047" i="46"/>
  <c r="L1046" i="46"/>
  <c r="L1045" i="46"/>
  <c r="L1044" i="46"/>
  <c r="L1043" i="46"/>
  <c r="L1042" i="46"/>
  <c r="L1041" i="46"/>
  <c r="L1040" i="46"/>
  <c r="L1039" i="46"/>
  <c r="L1038" i="46"/>
  <c r="L1037" i="46"/>
  <c r="L1036" i="46"/>
  <c r="L1035" i="46"/>
  <c r="L1034" i="46"/>
  <c r="L1033" i="46"/>
  <c r="L1032" i="46"/>
  <c r="L1031" i="46"/>
  <c r="L1030" i="46"/>
  <c r="L1029" i="46"/>
  <c r="L1028" i="46"/>
  <c r="L1027" i="46"/>
  <c r="L1026" i="46"/>
  <c r="L1025" i="46"/>
  <c r="L1024" i="46"/>
  <c r="L1023" i="46"/>
  <c r="L1022" i="46"/>
  <c r="L1021" i="46"/>
  <c r="L1020" i="46"/>
  <c r="L1019" i="46"/>
  <c r="L1018" i="46"/>
  <c r="L1017" i="46"/>
  <c r="L1016" i="46"/>
  <c r="L1015" i="46"/>
  <c r="L1014" i="46"/>
  <c r="L1013" i="46"/>
  <c r="L1012" i="46"/>
  <c r="L1011" i="46"/>
  <c r="L1010" i="46"/>
  <c r="L1009" i="46"/>
  <c r="L1008" i="46"/>
  <c r="L1007" i="46"/>
  <c r="L1006" i="46"/>
  <c r="L1005" i="46"/>
  <c r="L1004" i="46"/>
  <c r="L1003" i="46"/>
  <c r="L1002" i="46"/>
  <c r="L1001" i="46"/>
  <c r="L1000" i="46"/>
  <c r="L999" i="46"/>
  <c r="L998" i="46"/>
  <c r="L997" i="46"/>
  <c r="L996" i="46"/>
  <c r="L995" i="46"/>
  <c r="L994" i="46"/>
  <c r="L993" i="46"/>
  <c r="L992" i="46"/>
  <c r="L991" i="46"/>
  <c r="L990" i="46"/>
  <c r="L989" i="46"/>
  <c r="L988" i="46"/>
  <c r="L987" i="46"/>
  <c r="L986" i="46"/>
  <c r="L985" i="46"/>
  <c r="L984" i="46"/>
  <c r="L983" i="46"/>
  <c r="L982" i="46"/>
  <c r="L981" i="46"/>
  <c r="L980" i="46"/>
  <c r="L979" i="46"/>
  <c r="L978" i="46"/>
  <c r="L977" i="46"/>
  <c r="L976" i="46"/>
  <c r="L975" i="46"/>
  <c r="L974" i="46"/>
  <c r="L973" i="46"/>
  <c r="L972" i="46"/>
  <c r="L971" i="46"/>
  <c r="L970" i="46"/>
  <c r="L969" i="46"/>
  <c r="L968" i="46"/>
  <c r="L967" i="46"/>
  <c r="L966" i="46"/>
  <c r="L965" i="46"/>
  <c r="L964" i="46"/>
  <c r="L963" i="46"/>
  <c r="L962" i="46"/>
  <c r="L961" i="46"/>
  <c r="L960" i="46"/>
  <c r="L959" i="46"/>
  <c r="L958" i="46"/>
  <c r="L957" i="46"/>
  <c r="L956" i="46"/>
  <c r="L955" i="46"/>
  <c r="L954" i="46"/>
  <c r="L953" i="46"/>
  <c r="L952" i="46"/>
  <c r="L951" i="46"/>
  <c r="L950" i="46"/>
  <c r="L949" i="46"/>
  <c r="L948" i="46"/>
  <c r="L947" i="46"/>
  <c r="L946" i="46"/>
  <c r="L945" i="46"/>
  <c r="L944" i="46"/>
  <c r="L943" i="46"/>
  <c r="L942" i="46"/>
  <c r="L941" i="46"/>
  <c r="L940" i="46"/>
  <c r="L939" i="46"/>
  <c r="L938" i="46"/>
  <c r="L937" i="46"/>
  <c r="L936" i="46"/>
  <c r="L935" i="46"/>
  <c r="L934" i="46"/>
  <c r="L933" i="46"/>
  <c r="L932" i="46"/>
  <c r="L931" i="46"/>
  <c r="L930" i="46"/>
  <c r="L929" i="46"/>
  <c r="L928" i="46"/>
  <c r="L927" i="46"/>
  <c r="L926" i="46"/>
  <c r="L925" i="46"/>
  <c r="L924" i="46"/>
  <c r="L923" i="46"/>
  <c r="L922" i="46"/>
  <c r="L921" i="46"/>
  <c r="L920" i="46"/>
  <c r="L919" i="46"/>
  <c r="L918" i="46"/>
  <c r="L917" i="46"/>
  <c r="L916" i="46"/>
  <c r="L915" i="46"/>
  <c r="L914" i="46"/>
  <c r="L913" i="46"/>
  <c r="L912" i="46"/>
  <c r="L911" i="46"/>
  <c r="L910" i="46"/>
  <c r="L909" i="46"/>
  <c r="L908" i="46"/>
  <c r="L907" i="46"/>
  <c r="L906" i="46"/>
  <c r="L905" i="46"/>
  <c r="L904" i="46"/>
  <c r="L903" i="46"/>
  <c r="L902" i="46"/>
  <c r="L901" i="46"/>
  <c r="L900" i="46"/>
  <c r="L899" i="46"/>
  <c r="L898" i="46"/>
  <c r="L897" i="46"/>
  <c r="L896" i="46"/>
  <c r="L895" i="46"/>
  <c r="L894" i="46"/>
  <c r="L893" i="46"/>
  <c r="L892" i="46"/>
  <c r="L891" i="46"/>
  <c r="L890" i="46"/>
  <c r="L889" i="46"/>
  <c r="L888" i="46"/>
  <c r="L887" i="46"/>
  <c r="L886" i="46"/>
  <c r="L885" i="46"/>
  <c r="L884" i="46"/>
  <c r="L883" i="46"/>
  <c r="L882" i="46"/>
  <c r="L881" i="46"/>
  <c r="L880" i="46"/>
  <c r="L879" i="46"/>
  <c r="L878" i="46"/>
  <c r="L877" i="46"/>
  <c r="L876" i="46"/>
  <c r="L875" i="46"/>
  <c r="L874" i="46"/>
  <c r="L873" i="46"/>
  <c r="L872" i="46"/>
  <c r="L871" i="46"/>
  <c r="L870" i="46"/>
  <c r="L869" i="46"/>
  <c r="L868" i="46"/>
  <c r="L867" i="46"/>
  <c r="L866" i="46"/>
  <c r="L865" i="46"/>
  <c r="L864" i="46"/>
  <c r="L863" i="46"/>
  <c r="L862" i="46"/>
  <c r="L861" i="46"/>
  <c r="L860" i="46"/>
  <c r="L859" i="46"/>
  <c r="L858" i="46"/>
  <c r="L857" i="46"/>
  <c r="L856" i="46"/>
  <c r="L855" i="46"/>
  <c r="L854" i="46"/>
  <c r="L853" i="46"/>
  <c r="L852" i="46"/>
  <c r="L851" i="46"/>
  <c r="L850" i="46"/>
  <c r="L849" i="46"/>
  <c r="L848" i="46"/>
  <c r="L847" i="46"/>
  <c r="L846" i="46"/>
  <c r="L845" i="46"/>
  <c r="L844" i="46"/>
  <c r="L843" i="46"/>
  <c r="L842" i="46"/>
  <c r="L841" i="46"/>
  <c r="L840" i="46"/>
  <c r="L839" i="46"/>
  <c r="L838" i="46"/>
  <c r="L837" i="46"/>
  <c r="L836" i="46"/>
  <c r="L835" i="46"/>
  <c r="L834" i="46"/>
  <c r="L833" i="46"/>
  <c r="L832" i="46"/>
  <c r="L831" i="46"/>
  <c r="L830" i="46"/>
  <c r="L829" i="46"/>
  <c r="L828" i="46"/>
  <c r="L827" i="46"/>
  <c r="L826" i="46"/>
  <c r="L825" i="46"/>
  <c r="L824" i="46"/>
  <c r="L823" i="46"/>
  <c r="L822" i="46"/>
  <c r="L821" i="46"/>
  <c r="L820" i="46"/>
  <c r="L819" i="46"/>
  <c r="L818" i="46"/>
  <c r="L817" i="46"/>
  <c r="L816" i="46"/>
  <c r="L815" i="46"/>
  <c r="L814" i="46"/>
  <c r="L813" i="46"/>
  <c r="L812" i="46"/>
  <c r="L811" i="46"/>
  <c r="L810" i="46"/>
  <c r="L809" i="46"/>
  <c r="L808" i="46"/>
  <c r="L807" i="46"/>
  <c r="L806" i="46"/>
  <c r="L805" i="46"/>
  <c r="L804" i="46"/>
  <c r="L803" i="46"/>
  <c r="L802" i="46"/>
  <c r="L801" i="46"/>
  <c r="L800" i="46"/>
  <c r="L799" i="46"/>
  <c r="L798" i="46"/>
  <c r="L797" i="46"/>
  <c r="L796" i="46"/>
  <c r="L795" i="46"/>
  <c r="L794" i="46"/>
  <c r="L793" i="46"/>
  <c r="L792" i="46"/>
  <c r="L791" i="46"/>
  <c r="L790" i="46"/>
  <c r="L789" i="46"/>
  <c r="L788" i="46"/>
  <c r="L787" i="46"/>
  <c r="L786" i="46"/>
  <c r="L785" i="46"/>
  <c r="L784" i="46"/>
  <c r="L783" i="46"/>
  <c r="L782" i="46"/>
  <c r="L781" i="46"/>
  <c r="L780" i="46"/>
  <c r="L779" i="46"/>
  <c r="L778" i="46"/>
  <c r="L777" i="46"/>
  <c r="L776" i="46"/>
  <c r="L775" i="46"/>
  <c r="L774" i="46"/>
  <c r="L773" i="46"/>
  <c r="L772" i="46"/>
  <c r="L771" i="46"/>
  <c r="L770" i="46"/>
  <c r="L769" i="46"/>
  <c r="L768" i="46"/>
  <c r="L767" i="46"/>
  <c r="L766" i="46"/>
  <c r="L765" i="46"/>
  <c r="L764" i="46"/>
  <c r="L763" i="46"/>
  <c r="L762" i="46"/>
  <c r="L761" i="46"/>
  <c r="L760" i="46"/>
  <c r="L759" i="46"/>
  <c r="L758" i="46"/>
  <c r="L757" i="46"/>
  <c r="L756" i="46"/>
  <c r="L755" i="46"/>
  <c r="L754" i="46"/>
  <c r="L753" i="46"/>
  <c r="L752" i="46"/>
  <c r="L751" i="46"/>
  <c r="L750" i="46"/>
  <c r="L749" i="46"/>
  <c r="L748" i="46"/>
  <c r="L747" i="46"/>
  <c r="L746" i="46"/>
  <c r="L745" i="46"/>
  <c r="L744" i="46"/>
  <c r="L743" i="46"/>
  <c r="L742" i="46"/>
  <c r="L741" i="46"/>
  <c r="L740" i="46"/>
  <c r="L739" i="46"/>
  <c r="L738" i="46"/>
  <c r="L737" i="46"/>
  <c r="L736" i="46"/>
  <c r="L735" i="46"/>
  <c r="L734" i="46"/>
  <c r="L733" i="46"/>
  <c r="L732" i="46"/>
  <c r="L731" i="46"/>
  <c r="L730" i="46"/>
  <c r="L729" i="46"/>
  <c r="L728" i="46"/>
  <c r="L727" i="46"/>
  <c r="L726" i="46"/>
  <c r="L725" i="46"/>
  <c r="L724" i="46"/>
  <c r="L723" i="46"/>
  <c r="L722" i="46"/>
  <c r="L721" i="46"/>
  <c r="L720" i="46"/>
  <c r="L719" i="46"/>
  <c r="L718" i="46"/>
  <c r="L717" i="46"/>
  <c r="L716" i="46"/>
  <c r="L715" i="46"/>
  <c r="L714" i="46"/>
  <c r="L713" i="46"/>
  <c r="L712" i="46"/>
  <c r="L711" i="46"/>
  <c r="L710" i="46"/>
  <c r="L709" i="46"/>
  <c r="L708" i="46"/>
  <c r="L707" i="46"/>
  <c r="L706" i="46"/>
  <c r="L705" i="46"/>
  <c r="L704" i="46"/>
  <c r="L703" i="46"/>
  <c r="L702" i="46"/>
  <c r="L701" i="46"/>
  <c r="L700" i="46"/>
  <c r="L699" i="46"/>
  <c r="L698" i="46"/>
  <c r="L697" i="46"/>
  <c r="L696" i="46"/>
  <c r="L695" i="46"/>
  <c r="L694" i="46"/>
  <c r="L693" i="46"/>
  <c r="L692" i="46"/>
  <c r="L691" i="46"/>
  <c r="L690" i="46"/>
  <c r="L689" i="46"/>
  <c r="L688" i="46"/>
  <c r="L687" i="46"/>
  <c r="L686" i="46"/>
  <c r="L685" i="46"/>
  <c r="L684" i="46"/>
  <c r="L683" i="46"/>
  <c r="L682" i="46"/>
  <c r="L681" i="46"/>
  <c r="L680" i="46"/>
  <c r="L679" i="46"/>
  <c r="L678" i="46"/>
  <c r="L677" i="46"/>
  <c r="L676" i="46"/>
  <c r="L675" i="46"/>
  <c r="L674" i="46"/>
  <c r="L673" i="46"/>
  <c r="L672" i="46"/>
  <c r="L671" i="46"/>
  <c r="L670" i="46"/>
  <c r="L669" i="46"/>
  <c r="L668" i="46"/>
  <c r="L667" i="46"/>
  <c r="L666" i="46"/>
  <c r="L665" i="46"/>
  <c r="L664" i="46"/>
  <c r="L663" i="46"/>
  <c r="L662" i="46"/>
  <c r="L661" i="46"/>
  <c r="L660" i="46"/>
  <c r="L659" i="46"/>
  <c r="L658" i="46"/>
  <c r="L657" i="46"/>
  <c r="L656" i="46"/>
  <c r="L655" i="46"/>
  <c r="L654" i="46"/>
  <c r="L653" i="46"/>
  <c r="L652" i="46"/>
  <c r="L651" i="46"/>
  <c r="L650" i="46"/>
  <c r="L649" i="46"/>
  <c r="L648" i="46"/>
  <c r="L647" i="46"/>
  <c r="L646" i="46"/>
  <c r="L645" i="46"/>
  <c r="L644" i="46"/>
  <c r="L643" i="46"/>
  <c r="L642" i="46"/>
  <c r="L641" i="46"/>
  <c r="L640" i="46"/>
  <c r="L639" i="46"/>
  <c r="L638" i="46"/>
  <c r="L637" i="46"/>
  <c r="L636" i="46"/>
  <c r="L635" i="46"/>
  <c r="L634" i="46"/>
  <c r="L633" i="46"/>
  <c r="L632" i="46"/>
  <c r="L631" i="46"/>
  <c r="L630" i="46"/>
  <c r="L629" i="46"/>
  <c r="L628" i="46"/>
  <c r="L627" i="46"/>
  <c r="L626" i="46"/>
  <c r="L625" i="46"/>
  <c r="L624" i="46"/>
  <c r="L623" i="46"/>
  <c r="L622" i="46"/>
  <c r="L621" i="46"/>
  <c r="L620" i="46"/>
  <c r="L619" i="46"/>
  <c r="L618" i="46"/>
  <c r="L617" i="46"/>
  <c r="L616" i="46"/>
  <c r="L615" i="46"/>
  <c r="L614" i="46"/>
  <c r="L613" i="46"/>
  <c r="L612" i="46"/>
  <c r="L611" i="46"/>
  <c r="L610" i="46"/>
  <c r="L609" i="46"/>
  <c r="L608" i="46"/>
  <c r="L607" i="46"/>
  <c r="L606" i="46"/>
  <c r="L605" i="46"/>
  <c r="L604" i="46"/>
  <c r="L603" i="46"/>
  <c r="L602" i="46"/>
  <c r="L601" i="46"/>
  <c r="L600" i="46"/>
  <c r="L599" i="46"/>
  <c r="L598" i="46"/>
  <c r="L597" i="46"/>
  <c r="L596" i="46"/>
  <c r="L595" i="46"/>
  <c r="L594" i="46"/>
  <c r="L593" i="46"/>
  <c r="L592" i="46"/>
  <c r="L591" i="46"/>
  <c r="L590" i="46"/>
  <c r="L589" i="46"/>
  <c r="L588" i="46"/>
  <c r="L587" i="46"/>
  <c r="L586" i="46"/>
  <c r="L585" i="46"/>
  <c r="L584" i="46"/>
  <c r="L583" i="46"/>
  <c r="L582" i="46"/>
  <c r="L581" i="46"/>
  <c r="L580" i="46"/>
  <c r="L579" i="46"/>
  <c r="L578" i="46"/>
  <c r="L577" i="46"/>
  <c r="L576" i="46"/>
  <c r="L575" i="46"/>
  <c r="L574" i="46"/>
  <c r="L573" i="46"/>
  <c r="L572" i="46"/>
  <c r="L571" i="46"/>
  <c r="L570" i="46"/>
  <c r="L569" i="46"/>
  <c r="L568" i="46"/>
  <c r="L567" i="46"/>
  <c r="L566" i="46"/>
  <c r="L565" i="46"/>
  <c r="L564" i="46"/>
  <c r="L563" i="46"/>
  <c r="L562" i="46"/>
  <c r="L561" i="46"/>
  <c r="L560" i="46"/>
  <c r="L559" i="46"/>
  <c r="L558" i="46"/>
  <c r="L557" i="46"/>
  <c r="L556" i="46"/>
  <c r="L555" i="46"/>
  <c r="L554" i="46"/>
  <c r="L553" i="46"/>
  <c r="L552" i="46"/>
  <c r="L551" i="46"/>
  <c r="L550" i="46"/>
  <c r="L549" i="46"/>
  <c r="L548" i="46"/>
  <c r="L547" i="46"/>
  <c r="L546" i="46"/>
  <c r="L545" i="46"/>
  <c r="L544" i="46"/>
  <c r="L543" i="46"/>
  <c r="L542" i="46"/>
  <c r="L541" i="46"/>
  <c r="L540" i="46"/>
  <c r="L539" i="46"/>
  <c r="L538" i="46"/>
  <c r="L537" i="46"/>
  <c r="L536" i="46"/>
  <c r="L535" i="46"/>
  <c r="L534" i="46"/>
  <c r="L533" i="46"/>
  <c r="L532" i="46"/>
  <c r="L531" i="46"/>
  <c r="L530" i="46"/>
  <c r="L529" i="46"/>
  <c r="L528" i="46"/>
  <c r="L527" i="46"/>
  <c r="L526" i="46"/>
  <c r="L525" i="46"/>
  <c r="L524" i="46"/>
  <c r="L523" i="46"/>
  <c r="L522" i="46"/>
  <c r="L521" i="46"/>
  <c r="L520" i="46"/>
  <c r="L519" i="46"/>
  <c r="L518" i="46"/>
  <c r="L517" i="46"/>
  <c r="L516" i="46"/>
  <c r="L515" i="46"/>
  <c r="L514" i="46"/>
  <c r="L513" i="46"/>
  <c r="L512" i="46"/>
  <c r="L511" i="46"/>
  <c r="L510" i="46"/>
  <c r="L509" i="46"/>
  <c r="L508" i="46"/>
  <c r="L507" i="46"/>
  <c r="L506" i="46"/>
  <c r="L505" i="46"/>
  <c r="L504" i="46"/>
  <c r="L503" i="46"/>
  <c r="L502" i="46"/>
  <c r="L501" i="46"/>
  <c r="L500" i="46"/>
  <c r="L499" i="46"/>
  <c r="L498" i="46"/>
  <c r="L497" i="46"/>
  <c r="L496" i="46"/>
  <c r="L495" i="46"/>
  <c r="L494" i="46"/>
  <c r="L493" i="46"/>
  <c r="L492" i="46"/>
  <c r="L491" i="46"/>
  <c r="L490" i="46"/>
  <c r="L489" i="46"/>
  <c r="L488" i="46"/>
  <c r="L487" i="46"/>
  <c r="L486" i="46"/>
  <c r="L485" i="46"/>
  <c r="L484" i="46"/>
  <c r="L483" i="46"/>
  <c r="L482" i="46"/>
  <c r="L481" i="46"/>
  <c r="L480" i="46"/>
  <c r="L479" i="46"/>
  <c r="L478" i="46"/>
  <c r="L477" i="46"/>
  <c r="L476" i="46"/>
  <c r="L475" i="46"/>
  <c r="L474" i="46"/>
  <c r="L473" i="46"/>
  <c r="L472" i="46"/>
  <c r="L471" i="46"/>
  <c r="L470" i="46"/>
  <c r="L469" i="46"/>
  <c r="L468" i="46"/>
  <c r="L467" i="46"/>
  <c r="L466" i="46"/>
  <c r="L465" i="46"/>
  <c r="L464" i="46"/>
  <c r="L463" i="46"/>
  <c r="L462" i="46"/>
  <c r="L461" i="46"/>
  <c r="L460" i="46"/>
  <c r="L459" i="46"/>
  <c r="L458" i="46"/>
  <c r="L457" i="46"/>
  <c r="L456" i="46"/>
  <c r="L455" i="46"/>
  <c r="L454" i="46"/>
  <c r="L453" i="46"/>
  <c r="L452" i="46"/>
  <c r="L451" i="46"/>
  <c r="L450" i="46"/>
  <c r="L449" i="46"/>
  <c r="L448" i="46"/>
  <c r="L447" i="46"/>
  <c r="L446" i="46"/>
  <c r="L445" i="46"/>
  <c r="L444" i="46"/>
  <c r="L443" i="46"/>
  <c r="L442" i="46"/>
  <c r="L441" i="46"/>
  <c r="L440" i="46"/>
  <c r="L439" i="46"/>
  <c r="L438" i="46"/>
  <c r="L437" i="46"/>
  <c r="L436" i="46"/>
  <c r="L435" i="46"/>
  <c r="L434" i="46"/>
  <c r="L433" i="46"/>
  <c r="L432" i="46"/>
  <c r="L431" i="46"/>
  <c r="L430" i="46"/>
  <c r="L429" i="46"/>
  <c r="L428" i="46"/>
  <c r="L427" i="46"/>
  <c r="L426" i="46"/>
  <c r="L425" i="46"/>
  <c r="L424" i="46"/>
  <c r="L423" i="46"/>
  <c r="L422" i="46"/>
  <c r="L421" i="46"/>
  <c r="L420" i="46"/>
  <c r="L419" i="46"/>
  <c r="L418" i="46"/>
  <c r="L417" i="46"/>
  <c r="L416" i="46"/>
  <c r="L415" i="46"/>
  <c r="L414" i="46"/>
  <c r="L413" i="46"/>
  <c r="L412" i="46"/>
  <c r="L411" i="46"/>
  <c r="L410" i="46"/>
  <c r="L409" i="46"/>
  <c r="L408" i="46"/>
  <c r="L407" i="46"/>
  <c r="L406" i="46"/>
  <c r="L405" i="46"/>
  <c r="L404" i="46"/>
  <c r="L403" i="46"/>
  <c r="L402" i="46"/>
  <c r="L401" i="46"/>
  <c r="L400" i="46"/>
  <c r="L399" i="46"/>
  <c r="L398" i="46"/>
  <c r="L397" i="46"/>
  <c r="L396" i="46"/>
  <c r="L395" i="46"/>
  <c r="L394" i="46"/>
  <c r="L393" i="46"/>
  <c r="L392" i="46"/>
  <c r="L391" i="46"/>
  <c r="L390" i="46"/>
  <c r="L389" i="46"/>
  <c r="L388" i="46"/>
  <c r="L387" i="46"/>
  <c r="L386" i="46"/>
  <c r="L385" i="46"/>
  <c r="L384" i="46"/>
  <c r="L383" i="46"/>
  <c r="L382" i="46"/>
  <c r="L381" i="46"/>
  <c r="L380" i="46"/>
  <c r="L379" i="46"/>
  <c r="L378" i="46"/>
  <c r="L377" i="46"/>
  <c r="L376" i="46"/>
  <c r="L375" i="46"/>
  <c r="L374" i="46"/>
  <c r="L373" i="46"/>
  <c r="L372" i="46"/>
  <c r="L371" i="46"/>
  <c r="L370" i="46"/>
  <c r="L369" i="46"/>
  <c r="L368" i="46"/>
  <c r="L367" i="46"/>
  <c r="L366" i="46"/>
  <c r="L365" i="46"/>
  <c r="L364" i="46"/>
  <c r="L363" i="46"/>
  <c r="L362" i="46"/>
  <c r="L361" i="46"/>
  <c r="L360" i="46"/>
  <c r="L359" i="46"/>
  <c r="L358" i="46"/>
  <c r="L357" i="46"/>
  <c r="L356" i="46"/>
  <c r="L355" i="46"/>
  <c r="L354" i="46"/>
  <c r="L353" i="46"/>
  <c r="L352" i="46"/>
  <c r="L351" i="46"/>
  <c r="L350" i="46"/>
  <c r="L349" i="46"/>
  <c r="L348" i="46"/>
  <c r="L347" i="46"/>
  <c r="L346" i="46"/>
  <c r="L345" i="46"/>
  <c r="L344" i="46"/>
  <c r="L343" i="46"/>
  <c r="L342" i="46"/>
  <c r="L341" i="46"/>
  <c r="L340" i="46"/>
  <c r="L339" i="46"/>
  <c r="L338" i="46"/>
  <c r="L337" i="46"/>
  <c r="L336" i="46"/>
  <c r="L335" i="46"/>
  <c r="L334" i="46"/>
  <c r="L333" i="46"/>
  <c r="L332" i="46"/>
  <c r="L331" i="46"/>
  <c r="L330" i="46"/>
  <c r="L329" i="46"/>
  <c r="L328" i="46"/>
  <c r="L327" i="46"/>
  <c r="L326" i="46"/>
  <c r="L325" i="46"/>
  <c r="L324" i="46"/>
  <c r="L323" i="46"/>
  <c r="L322" i="46"/>
  <c r="L321" i="46"/>
  <c r="L320" i="46"/>
  <c r="L319" i="46"/>
  <c r="L318" i="46"/>
  <c r="L317" i="46"/>
  <c r="L316" i="46"/>
  <c r="L315" i="46"/>
  <c r="L314" i="46"/>
  <c r="L313" i="46"/>
  <c r="L312" i="46"/>
  <c r="L311" i="46"/>
  <c r="L310" i="46"/>
  <c r="L309" i="46"/>
  <c r="L308" i="46"/>
  <c r="L307" i="46"/>
  <c r="L306" i="46"/>
  <c r="L305" i="46"/>
  <c r="L304" i="46"/>
  <c r="L303" i="46"/>
  <c r="L302" i="46"/>
  <c r="L301" i="46"/>
  <c r="L300" i="46"/>
  <c r="L299" i="46"/>
  <c r="L298" i="46"/>
  <c r="L297" i="46"/>
  <c r="L296" i="46"/>
  <c r="L295" i="46"/>
  <c r="L294" i="46"/>
  <c r="L293" i="46"/>
  <c r="L292" i="46"/>
  <c r="L291" i="46"/>
  <c r="L290" i="46"/>
  <c r="L289" i="46"/>
  <c r="L288" i="46"/>
  <c r="L287" i="46"/>
  <c r="L286" i="46"/>
  <c r="L285" i="46"/>
  <c r="L284" i="46"/>
  <c r="L283" i="46"/>
  <c r="L282" i="46"/>
  <c r="L281" i="46"/>
  <c r="L280" i="46"/>
  <c r="L279" i="46"/>
  <c r="L278" i="46"/>
  <c r="L277" i="46"/>
  <c r="L276" i="46"/>
  <c r="L275" i="46"/>
  <c r="L274" i="46"/>
  <c r="L273" i="46"/>
  <c r="L272" i="46"/>
  <c r="L271" i="46"/>
  <c r="L270" i="46"/>
  <c r="L269" i="46"/>
  <c r="L268" i="46"/>
  <c r="L267" i="46"/>
  <c r="L266" i="46"/>
  <c r="L265" i="46"/>
  <c r="L264" i="46"/>
  <c r="L263" i="46"/>
  <c r="L262" i="46"/>
  <c r="L261" i="46"/>
  <c r="L260" i="46"/>
  <c r="L259" i="46"/>
  <c r="L258" i="46"/>
  <c r="L257" i="46"/>
  <c r="L256" i="46"/>
  <c r="L255" i="46"/>
  <c r="L254" i="46"/>
  <c r="L253" i="46"/>
  <c r="L252" i="46"/>
  <c r="L251" i="46"/>
  <c r="L250" i="46"/>
  <c r="L249" i="46"/>
  <c r="L248" i="46"/>
  <c r="L247" i="46"/>
  <c r="L246" i="46"/>
  <c r="L245" i="46"/>
  <c r="L244" i="46"/>
  <c r="L243" i="46"/>
  <c r="L242" i="46"/>
  <c r="L241" i="46"/>
  <c r="L240" i="46"/>
  <c r="L239" i="46"/>
  <c r="L238" i="46"/>
  <c r="L237" i="46"/>
  <c r="L236" i="46"/>
  <c r="L235" i="46"/>
  <c r="L234" i="46"/>
  <c r="L233" i="46"/>
  <c r="L232" i="46"/>
  <c r="L231" i="46"/>
  <c r="L230" i="46"/>
  <c r="L229" i="46"/>
  <c r="L228" i="46"/>
  <c r="L227" i="46"/>
  <c r="L226" i="46"/>
  <c r="L225" i="46"/>
  <c r="L224" i="46"/>
  <c r="L223" i="46"/>
  <c r="L222" i="46"/>
  <c r="L221" i="46"/>
  <c r="L220" i="46"/>
  <c r="L219" i="46"/>
  <c r="L218" i="46"/>
  <c r="L217" i="46"/>
  <c r="L216" i="46"/>
  <c r="L215" i="46"/>
  <c r="L214" i="46"/>
  <c r="L213" i="46"/>
  <c r="L212" i="46"/>
  <c r="L211" i="46"/>
  <c r="L210" i="46"/>
  <c r="L209" i="46"/>
  <c r="L208" i="46"/>
  <c r="L207" i="46"/>
  <c r="L206" i="46"/>
  <c r="L205" i="46"/>
  <c r="L204" i="46"/>
  <c r="L203" i="46"/>
  <c r="L202" i="46"/>
  <c r="L201" i="46"/>
  <c r="L200" i="46"/>
  <c r="L199" i="46"/>
  <c r="L198" i="46"/>
  <c r="L197" i="46"/>
  <c r="L196" i="46"/>
  <c r="L195" i="46"/>
  <c r="L194" i="46"/>
  <c r="L193" i="46"/>
  <c r="L192" i="46"/>
  <c r="L191" i="46"/>
  <c r="L190" i="46"/>
  <c r="L189" i="46"/>
  <c r="L188" i="46"/>
  <c r="L187" i="46"/>
  <c r="L186" i="46"/>
  <c r="L185" i="46"/>
  <c r="L184" i="46"/>
  <c r="L183" i="46"/>
  <c r="L182" i="46"/>
  <c r="L181" i="46"/>
  <c r="L180" i="46"/>
  <c r="L179" i="46"/>
  <c r="L178" i="46"/>
  <c r="L177" i="46"/>
  <c r="L176" i="46"/>
  <c r="L175" i="46"/>
  <c r="L174" i="46"/>
  <c r="L173" i="46"/>
  <c r="L172" i="46"/>
  <c r="L171" i="46"/>
  <c r="L170" i="46"/>
  <c r="L169" i="46"/>
  <c r="L168" i="46"/>
  <c r="L167" i="46"/>
  <c r="L166" i="46"/>
  <c r="L165" i="46"/>
  <c r="L164" i="46"/>
  <c r="L163" i="46"/>
  <c r="L162" i="46"/>
  <c r="L161" i="46"/>
  <c r="L160" i="46"/>
  <c r="L159" i="46"/>
  <c r="L158" i="46"/>
  <c r="L157" i="46"/>
  <c r="L156" i="46"/>
  <c r="L155" i="46"/>
  <c r="L154" i="46"/>
  <c r="L153" i="46"/>
  <c r="L152" i="46"/>
  <c r="L151" i="46"/>
  <c r="L150" i="46"/>
  <c r="L149" i="46"/>
  <c r="L148" i="46"/>
  <c r="L147" i="46"/>
  <c r="L146" i="46"/>
  <c r="L145" i="46"/>
  <c r="L144" i="46"/>
  <c r="L143" i="46"/>
  <c r="L142" i="46"/>
  <c r="L141" i="46"/>
  <c r="L140" i="46"/>
  <c r="L139" i="46"/>
  <c r="L138" i="46"/>
  <c r="L137" i="46"/>
  <c r="L136" i="46"/>
  <c r="L135" i="46"/>
  <c r="L134" i="46"/>
  <c r="L133" i="46"/>
  <c r="L132" i="46"/>
  <c r="L131" i="46"/>
  <c r="L130" i="46"/>
  <c r="L129" i="46"/>
  <c r="L128" i="46"/>
  <c r="L127" i="46"/>
  <c r="L126" i="46"/>
  <c r="L125" i="46"/>
  <c r="L124" i="46"/>
  <c r="L123" i="46"/>
  <c r="L122" i="46"/>
  <c r="L121" i="46"/>
  <c r="L120" i="46"/>
  <c r="L119" i="46"/>
  <c r="L118" i="46"/>
  <c r="L117" i="46"/>
  <c r="L116" i="46"/>
  <c r="L115" i="46"/>
  <c r="L114" i="46"/>
  <c r="L113" i="46"/>
  <c r="L112" i="46"/>
  <c r="L111" i="46"/>
  <c r="L110" i="46"/>
  <c r="L109" i="46"/>
  <c r="L108" i="46"/>
  <c r="L107" i="46"/>
  <c r="L106" i="46"/>
  <c r="L105" i="46"/>
  <c r="L104" i="46"/>
  <c r="L103" i="46"/>
  <c r="L102" i="46"/>
  <c r="L101" i="46"/>
  <c r="L100" i="46"/>
  <c r="L99" i="46"/>
  <c r="L98" i="46"/>
  <c r="L97" i="46"/>
  <c r="L96" i="46"/>
  <c r="L95" i="46"/>
  <c r="L94" i="46"/>
  <c r="L93" i="46"/>
  <c r="L92" i="46"/>
  <c r="L91" i="46"/>
  <c r="L90" i="46"/>
  <c r="L89" i="46"/>
  <c r="L88" i="46"/>
  <c r="L87" i="46"/>
  <c r="L86" i="46"/>
  <c r="L85" i="46"/>
  <c r="L84" i="46"/>
  <c r="L83" i="46"/>
  <c r="L82" i="46"/>
  <c r="L81" i="46"/>
  <c r="L80" i="46"/>
  <c r="L79" i="46"/>
  <c r="L78" i="46"/>
  <c r="L77" i="46"/>
  <c r="L76" i="46"/>
  <c r="L75" i="46"/>
  <c r="L74" i="46"/>
  <c r="L73" i="46"/>
  <c r="L72" i="46"/>
  <c r="L71" i="46"/>
  <c r="L70" i="46"/>
  <c r="L69" i="46"/>
  <c r="L68" i="46"/>
  <c r="L67" i="46"/>
  <c r="L66" i="46"/>
  <c r="L65" i="46"/>
  <c r="L64" i="46"/>
  <c r="L63" i="46"/>
  <c r="L62" i="46"/>
  <c r="L61" i="46"/>
  <c r="L60" i="46"/>
  <c r="L59" i="46"/>
  <c r="L58" i="46"/>
  <c r="L57" i="46"/>
  <c r="L56" i="46"/>
  <c r="L55" i="46"/>
  <c r="L54" i="46"/>
  <c r="L53" i="46"/>
  <c r="L52" i="46"/>
  <c r="L51" i="46"/>
  <c r="L50" i="46"/>
  <c r="L49" i="46"/>
  <c r="L48" i="46"/>
  <c r="L47" i="46"/>
  <c r="L46" i="46"/>
  <c r="L45" i="46"/>
  <c r="L44" i="46"/>
  <c r="L43" i="46"/>
  <c r="L42" i="46"/>
  <c r="L41" i="46"/>
  <c r="L40" i="46"/>
  <c r="L39" i="46"/>
  <c r="L38" i="46"/>
  <c r="L37" i="46"/>
  <c r="L36" i="46"/>
  <c r="L35" i="46"/>
  <c r="L34" i="46"/>
  <c r="L33" i="46"/>
  <c r="L32" i="46"/>
  <c r="L31" i="46"/>
  <c r="L30" i="46"/>
  <c r="L29" i="46"/>
  <c r="L28" i="46"/>
  <c r="L27" i="46"/>
  <c r="L26" i="46"/>
  <c r="L25" i="46"/>
  <c r="L24" i="46"/>
  <c r="L23" i="46"/>
  <c r="L22" i="46"/>
  <c r="L21" i="46"/>
  <c r="L20" i="46"/>
  <c r="L19" i="46"/>
  <c r="L18" i="46"/>
  <c r="L17" i="46"/>
  <c r="L16" i="46"/>
  <c r="L15" i="46"/>
  <c r="L14" i="46"/>
  <c r="L13" i="46"/>
  <c r="L12" i="46"/>
  <c r="L11" i="46"/>
  <c r="L10" i="46"/>
  <c r="O9" i="46"/>
  <c r="O2496" i="46"/>
  <c r="O2495" i="46"/>
  <c r="O2494" i="46"/>
  <c r="O2493" i="46"/>
  <c r="O2492" i="46"/>
  <c r="O2491" i="46"/>
  <c r="O2490" i="46"/>
  <c r="O2489" i="46"/>
  <c r="O2488" i="46"/>
  <c r="O2487" i="46"/>
  <c r="O2486" i="46"/>
  <c r="O2485" i="46"/>
  <c r="O2484" i="46"/>
  <c r="O2483" i="46"/>
  <c r="O2482" i="46"/>
  <c r="O2481" i="46"/>
  <c r="O2480" i="46"/>
  <c r="O2479" i="46"/>
  <c r="O2478" i="46"/>
  <c r="O2477" i="46"/>
  <c r="O2476" i="46"/>
  <c r="O2475" i="46"/>
  <c r="O2474" i="46"/>
  <c r="O2473" i="46"/>
  <c r="O2472" i="46"/>
  <c r="O2471" i="46"/>
  <c r="O2470" i="46"/>
  <c r="O2469" i="46"/>
  <c r="O2468" i="46"/>
  <c r="O2467" i="46"/>
  <c r="O2466" i="46"/>
  <c r="O2465" i="46"/>
  <c r="O2464" i="46"/>
  <c r="O2463" i="46"/>
  <c r="O2462" i="46"/>
  <c r="O2461" i="46"/>
  <c r="O2460" i="46"/>
  <c r="O2459" i="46"/>
  <c r="O2458" i="46"/>
  <c r="O2457" i="46"/>
  <c r="O2456" i="46"/>
  <c r="O2455" i="46"/>
  <c r="O2454" i="46"/>
  <c r="O2453" i="46"/>
  <c r="O2452" i="46"/>
  <c r="O2451" i="46"/>
  <c r="O2450" i="46"/>
  <c r="O2449" i="46"/>
  <c r="O2448" i="46"/>
  <c r="O2447" i="46"/>
  <c r="O2446" i="46"/>
  <c r="O2445" i="46"/>
  <c r="O2444" i="46"/>
  <c r="O2443" i="46"/>
  <c r="O2442" i="46"/>
  <c r="O2441" i="46"/>
  <c r="O2440" i="46"/>
  <c r="O2439" i="46"/>
  <c r="O2438" i="46"/>
  <c r="O2437" i="46"/>
  <c r="O2436" i="46"/>
  <c r="O2435" i="46"/>
  <c r="O2434" i="46"/>
  <c r="O2433" i="46"/>
  <c r="O2432" i="46"/>
  <c r="O2431" i="46"/>
  <c r="O2430" i="46"/>
  <c r="O2429" i="46"/>
  <c r="O2428" i="46"/>
  <c r="O2427" i="46"/>
  <c r="O2426" i="46"/>
  <c r="O2425" i="46"/>
  <c r="O2424" i="46"/>
  <c r="O2423" i="46"/>
  <c r="O2422" i="46"/>
  <c r="O2421" i="46"/>
  <c r="O2420" i="46"/>
  <c r="O2419" i="46"/>
  <c r="O2418" i="46"/>
  <c r="O2417" i="46"/>
  <c r="O2416" i="46"/>
  <c r="O2415" i="46"/>
  <c r="O2414" i="46"/>
  <c r="O2413" i="46"/>
  <c r="O2412" i="46"/>
  <c r="O2411" i="46"/>
  <c r="O2410" i="46"/>
  <c r="O2409" i="46"/>
  <c r="O2408" i="46"/>
  <c r="O2407" i="46"/>
  <c r="O2406" i="46"/>
  <c r="O2405" i="46"/>
  <c r="O2404" i="46"/>
  <c r="O2403" i="46"/>
  <c r="O2402" i="46"/>
  <c r="O2401" i="46"/>
  <c r="O2400" i="46"/>
  <c r="O2399" i="46"/>
  <c r="O2398" i="46"/>
  <c r="O2397" i="46"/>
  <c r="O2396" i="46"/>
  <c r="O2395" i="46"/>
  <c r="O2394" i="46"/>
  <c r="O2393" i="46"/>
  <c r="O2392" i="46"/>
  <c r="O2391" i="46"/>
  <c r="O2390" i="46"/>
  <c r="O2389" i="46"/>
  <c r="O2388" i="46"/>
  <c r="O2387" i="46"/>
  <c r="O2386" i="46"/>
  <c r="O2385" i="46"/>
  <c r="O2384" i="46"/>
  <c r="O2383" i="46"/>
  <c r="O2382" i="46"/>
  <c r="O2381" i="46"/>
  <c r="O2380" i="46"/>
  <c r="O2379" i="46"/>
  <c r="O2378" i="46"/>
  <c r="O2377" i="46"/>
  <c r="O2376" i="46"/>
  <c r="O2375" i="46"/>
  <c r="O2374" i="46"/>
  <c r="O2373" i="46"/>
  <c r="O2372" i="46"/>
  <c r="O2371" i="46"/>
  <c r="O2370" i="46"/>
  <c r="O2369" i="46"/>
  <c r="O2368" i="46"/>
  <c r="O2367" i="46"/>
  <c r="O2366" i="46"/>
  <c r="O2365" i="46"/>
  <c r="O2364" i="46"/>
  <c r="O2363" i="46"/>
  <c r="O2362" i="46"/>
  <c r="O2361" i="46"/>
  <c r="O2360" i="46"/>
  <c r="O2359" i="46"/>
  <c r="O2358" i="46"/>
  <c r="O2357" i="46"/>
  <c r="O2356" i="46"/>
  <c r="O2355" i="46"/>
  <c r="O2354" i="46"/>
  <c r="O2353" i="46"/>
  <c r="O2352" i="46"/>
  <c r="O2351" i="46"/>
  <c r="O2350" i="46"/>
  <c r="O2349" i="46"/>
  <c r="O2348" i="46"/>
  <c r="O2347" i="46"/>
  <c r="O2346" i="46"/>
  <c r="O2345" i="46"/>
  <c r="O2344" i="46"/>
  <c r="O2343" i="46"/>
  <c r="O2342" i="46"/>
  <c r="O2341" i="46"/>
  <c r="O2340" i="46"/>
  <c r="O2339" i="46"/>
  <c r="O2338" i="46"/>
  <c r="O2337" i="46"/>
  <c r="O2336" i="46"/>
  <c r="O2335" i="46"/>
  <c r="O2334" i="46"/>
  <c r="O2333" i="46"/>
  <c r="O2332" i="46"/>
  <c r="O2331" i="46"/>
  <c r="O2330" i="46"/>
  <c r="O2329" i="46"/>
  <c r="O2328" i="46"/>
  <c r="O2327" i="46"/>
  <c r="O2326" i="46"/>
  <c r="O2325" i="46"/>
  <c r="O2324" i="46"/>
  <c r="O2323" i="46"/>
  <c r="O2322" i="46"/>
  <c r="O2321" i="46"/>
  <c r="O2320" i="46"/>
  <c r="O2319" i="46"/>
  <c r="O2318" i="46"/>
  <c r="O2317" i="46"/>
  <c r="O2316" i="46"/>
  <c r="O2315" i="46"/>
  <c r="O2314" i="46"/>
  <c r="O2313" i="46"/>
  <c r="O2312" i="46"/>
  <c r="O2311" i="46"/>
  <c r="O2310" i="46"/>
  <c r="O2309" i="46"/>
  <c r="O2308" i="46"/>
  <c r="O2307" i="46"/>
  <c r="O2306" i="46"/>
  <c r="O2305" i="46"/>
  <c r="O2304" i="46"/>
  <c r="O2303" i="46"/>
  <c r="O2302" i="46"/>
  <c r="O2301" i="46"/>
  <c r="O2300" i="46"/>
  <c r="O2299" i="46"/>
  <c r="O2298" i="46"/>
  <c r="O2297" i="46"/>
  <c r="O2296" i="46"/>
  <c r="O2295" i="46"/>
  <c r="O2294" i="46"/>
  <c r="O2293" i="46"/>
  <c r="O2292" i="46"/>
  <c r="O2291" i="46"/>
  <c r="O2290" i="46"/>
  <c r="O2289" i="46"/>
  <c r="O2288" i="46"/>
  <c r="O2287" i="46"/>
  <c r="O2286" i="46"/>
  <c r="O2285" i="46"/>
  <c r="O2284" i="46"/>
  <c r="O2283" i="46"/>
  <c r="O2282" i="46"/>
  <c r="O2281" i="46"/>
  <c r="O2280" i="46"/>
  <c r="O2279" i="46"/>
  <c r="O2278" i="46"/>
  <c r="O2277" i="46"/>
  <c r="O2276" i="46"/>
  <c r="O2275" i="46"/>
  <c r="O2274" i="46"/>
  <c r="O2273" i="46"/>
  <c r="O2272" i="46"/>
  <c r="O2271" i="46"/>
  <c r="O2270" i="46"/>
  <c r="O2269" i="46"/>
  <c r="O2268" i="46"/>
  <c r="O2267" i="46"/>
  <c r="O2266" i="46"/>
  <c r="O2265" i="46"/>
  <c r="O2264" i="46"/>
  <c r="O2263" i="46"/>
  <c r="O2262" i="46"/>
  <c r="O2261" i="46"/>
  <c r="O2260" i="46"/>
  <c r="O2259" i="46"/>
  <c r="O2258" i="46"/>
  <c r="O2257" i="46"/>
  <c r="O2256" i="46"/>
  <c r="O2255" i="46"/>
  <c r="O2254" i="46"/>
  <c r="O2253" i="46"/>
  <c r="O2252" i="46"/>
  <c r="O2251" i="46"/>
  <c r="O2250" i="46"/>
  <c r="O2249" i="46"/>
  <c r="O2248" i="46"/>
  <c r="O2247" i="46"/>
  <c r="O2246" i="46"/>
  <c r="O2245" i="46"/>
  <c r="O2244" i="46"/>
  <c r="O2243" i="46"/>
  <c r="O2242" i="46"/>
  <c r="O2241" i="46"/>
  <c r="O2240" i="46"/>
  <c r="O2239" i="46"/>
  <c r="O2238" i="46"/>
  <c r="O2237" i="46"/>
  <c r="O2236" i="46"/>
  <c r="O2235" i="46"/>
  <c r="O2234" i="46"/>
  <c r="O2233" i="46"/>
  <c r="O2232" i="46"/>
  <c r="O2231" i="46"/>
  <c r="O2230" i="46"/>
  <c r="O2229" i="46"/>
  <c r="O2228" i="46"/>
  <c r="O2227" i="46"/>
  <c r="O2226" i="46"/>
  <c r="O2225" i="46"/>
  <c r="O2224" i="46"/>
  <c r="O2223" i="46"/>
  <c r="O2222" i="46"/>
  <c r="O2221" i="46"/>
  <c r="O2220" i="46"/>
  <c r="O2219" i="46"/>
  <c r="O2218" i="46"/>
  <c r="O2217" i="46"/>
  <c r="O2216" i="46"/>
  <c r="O2215" i="46"/>
  <c r="O2214" i="46"/>
  <c r="O2213" i="46"/>
  <c r="O2212" i="46"/>
  <c r="O2211" i="46"/>
  <c r="O2210" i="46"/>
  <c r="O2209" i="46"/>
  <c r="O2208" i="46"/>
  <c r="O2207" i="46"/>
  <c r="O2206" i="46"/>
  <c r="O2205" i="46"/>
  <c r="O2204" i="46"/>
  <c r="O2203" i="46"/>
  <c r="O2202" i="46"/>
  <c r="O2201" i="46"/>
  <c r="O2200" i="46"/>
  <c r="O2199" i="46"/>
  <c r="O2198" i="46"/>
  <c r="O2197" i="46"/>
  <c r="O2196" i="46"/>
  <c r="O2195" i="46"/>
  <c r="O2194" i="46"/>
  <c r="O2193" i="46"/>
  <c r="O2192" i="46"/>
  <c r="O2191" i="46"/>
  <c r="O2190" i="46"/>
  <c r="O2189" i="46"/>
  <c r="O2188" i="46"/>
  <c r="O2187" i="46"/>
  <c r="O2186" i="46"/>
  <c r="O2185" i="46"/>
  <c r="O2184" i="46"/>
  <c r="O2183" i="46"/>
  <c r="O2182" i="46"/>
  <c r="O2181" i="46"/>
  <c r="O2180" i="46"/>
  <c r="O2179" i="46"/>
  <c r="O2178" i="46"/>
  <c r="O2177" i="46"/>
  <c r="O2176" i="46"/>
  <c r="O2175" i="46"/>
  <c r="O2174" i="46"/>
  <c r="O2173" i="46"/>
  <c r="O2172" i="46"/>
  <c r="O2171" i="46"/>
  <c r="O2170" i="46"/>
  <c r="O2169" i="46"/>
  <c r="O2168" i="46"/>
  <c r="O2167" i="46"/>
  <c r="O2166" i="46"/>
  <c r="O2165" i="46"/>
  <c r="O2164" i="46"/>
  <c r="O2163" i="46"/>
  <c r="O2162" i="46"/>
  <c r="O2161" i="46"/>
  <c r="O2160" i="46"/>
  <c r="O2159" i="46"/>
  <c r="O2158" i="46"/>
  <c r="O2157" i="46"/>
  <c r="O2156" i="46"/>
  <c r="O2155" i="46"/>
  <c r="O2154" i="46"/>
  <c r="O2153" i="46"/>
  <c r="O2152" i="46"/>
  <c r="O2151" i="46"/>
  <c r="O2150" i="46"/>
  <c r="O2149" i="46"/>
  <c r="O2148" i="46"/>
  <c r="O2147" i="46"/>
  <c r="O2146" i="46"/>
  <c r="O2145" i="46"/>
  <c r="O2144" i="46"/>
  <c r="O2143" i="46"/>
  <c r="O2142" i="46"/>
  <c r="O2141" i="46"/>
  <c r="O2140" i="46"/>
  <c r="O2139" i="46"/>
  <c r="O2138" i="46"/>
  <c r="O2137" i="46"/>
  <c r="O2136" i="46"/>
  <c r="O2135" i="46"/>
  <c r="O2134" i="46"/>
  <c r="O2133" i="46"/>
  <c r="O2132" i="46"/>
  <c r="O2131" i="46"/>
  <c r="O2130" i="46"/>
  <c r="O2129" i="46"/>
  <c r="O2128" i="46"/>
  <c r="O2127" i="46"/>
  <c r="O2126" i="46"/>
  <c r="O2125" i="46"/>
  <c r="O2124" i="46"/>
  <c r="O2123" i="46"/>
  <c r="O2122" i="46"/>
  <c r="O2121" i="46"/>
  <c r="O2120" i="46"/>
  <c r="O2119" i="46"/>
  <c r="O2118" i="46"/>
  <c r="O2117" i="46"/>
  <c r="O2116" i="46"/>
  <c r="O2115" i="46"/>
  <c r="O2114" i="46"/>
  <c r="O2113" i="46"/>
  <c r="O2112" i="46"/>
  <c r="O2111" i="46"/>
  <c r="O2110" i="46"/>
  <c r="O2109" i="46"/>
  <c r="O2108" i="46"/>
  <c r="O2107" i="46"/>
  <c r="O2106" i="46"/>
  <c r="O2105" i="46"/>
  <c r="O2104" i="46"/>
  <c r="O2103" i="46"/>
  <c r="O2102" i="46"/>
  <c r="O2101" i="46"/>
  <c r="O2100" i="46"/>
  <c r="O2099" i="46"/>
  <c r="O2098" i="46"/>
  <c r="O2097" i="46"/>
  <c r="O2096" i="46"/>
  <c r="O2095" i="46"/>
  <c r="O2094" i="46"/>
  <c r="O2093" i="46"/>
  <c r="O2092" i="46"/>
  <c r="O2091" i="46"/>
  <c r="O2090" i="46"/>
  <c r="O2089" i="46"/>
  <c r="O2088" i="46"/>
  <c r="O2087" i="46"/>
  <c r="O2086" i="46"/>
  <c r="O2085" i="46"/>
  <c r="O2084" i="46"/>
  <c r="O2083" i="46"/>
  <c r="O2082" i="46"/>
  <c r="O2081" i="46"/>
  <c r="O2080" i="46"/>
  <c r="O2079" i="46"/>
  <c r="O2078" i="46"/>
  <c r="O2077" i="46"/>
  <c r="O2076" i="46"/>
  <c r="O2075" i="46"/>
  <c r="O2074" i="46"/>
  <c r="O2073" i="46"/>
  <c r="O2072" i="46"/>
  <c r="O2071" i="46"/>
  <c r="O2070" i="46"/>
  <c r="O2069" i="46"/>
  <c r="O2068" i="46"/>
  <c r="O2067" i="46"/>
  <c r="O2066" i="46"/>
  <c r="O2065" i="46"/>
  <c r="O2064" i="46"/>
  <c r="O2063" i="46"/>
  <c r="O2062" i="46"/>
  <c r="O2061" i="46"/>
  <c r="O2060" i="46"/>
  <c r="O2059" i="46"/>
  <c r="O2058" i="46"/>
  <c r="O2057" i="46"/>
  <c r="O2056" i="46"/>
  <c r="O2055" i="46"/>
  <c r="O2054" i="46"/>
  <c r="O2053" i="46"/>
  <c r="O2052" i="46"/>
  <c r="O2051" i="46"/>
  <c r="O2050" i="46"/>
  <c r="O2049" i="46"/>
  <c r="O2048" i="46"/>
  <c r="O2047" i="46"/>
  <c r="O2046" i="46"/>
  <c r="O2045" i="46"/>
  <c r="O2044" i="46"/>
  <c r="O2043" i="46"/>
  <c r="O2042" i="46"/>
  <c r="O2041" i="46"/>
  <c r="O2040" i="46"/>
  <c r="O2039" i="46"/>
  <c r="O2038" i="46"/>
  <c r="O2037" i="46"/>
  <c r="O2036" i="46"/>
  <c r="O2035" i="46"/>
  <c r="O2034" i="46"/>
  <c r="O2033" i="46"/>
  <c r="O2032" i="46"/>
  <c r="O2031" i="46"/>
  <c r="O2030" i="46"/>
  <c r="O2029" i="46"/>
  <c r="O2028" i="46"/>
  <c r="O2027" i="46"/>
  <c r="O2026" i="46"/>
  <c r="O2025" i="46"/>
  <c r="O2024" i="46"/>
  <c r="O2023" i="46"/>
  <c r="O2022" i="46"/>
  <c r="O2021" i="46"/>
  <c r="O2020" i="46"/>
  <c r="O2019" i="46"/>
  <c r="O2018" i="46"/>
  <c r="O2017" i="46"/>
  <c r="O2016" i="46"/>
  <c r="O2015" i="46"/>
  <c r="O2014" i="46"/>
  <c r="O2013" i="46"/>
  <c r="O2012" i="46"/>
  <c r="O2011" i="46"/>
  <c r="O2010" i="46"/>
  <c r="O2009" i="46"/>
  <c r="O2008" i="46"/>
  <c r="O2007" i="46"/>
  <c r="O2006" i="46"/>
  <c r="O2005" i="46"/>
  <c r="O2004" i="46"/>
  <c r="O2003" i="46"/>
  <c r="O2002" i="46"/>
  <c r="O2001" i="46"/>
  <c r="O2000" i="46"/>
  <c r="O1999" i="46"/>
  <c r="O1998" i="46"/>
  <c r="O1997" i="46"/>
  <c r="O1996" i="46"/>
  <c r="O1995" i="46"/>
  <c r="O1994" i="46"/>
  <c r="O1993" i="46"/>
  <c r="O1992" i="46"/>
  <c r="O1991" i="46"/>
  <c r="O1990" i="46"/>
  <c r="O1989" i="46"/>
  <c r="O1988" i="46"/>
  <c r="O1987" i="46"/>
  <c r="O1986" i="46"/>
  <c r="O1985" i="46"/>
  <c r="O1984" i="46"/>
  <c r="O1983" i="46"/>
  <c r="O1982" i="46"/>
  <c r="O1981" i="46"/>
  <c r="O1980" i="46"/>
  <c r="O1979" i="46"/>
  <c r="O1978" i="46"/>
  <c r="O1977" i="46"/>
  <c r="O1976" i="46"/>
  <c r="O1975" i="46"/>
  <c r="O1974" i="46"/>
  <c r="O1973" i="46"/>
  <c r="O1972" i="46"/>
  <c r="O1971" i="46"/>
  <c r="O1970" i="46"/>
  <c r="O1969" i="46"/>
  <c r="O1968" i="46"/>
  <c r="O1967" i="46"/>
  <c r="O1966" i="46"/>
  <c r="O1965" i="46"/>
  <c r="O1964" i="46"/>
  <c r="O1963" i="46"/>
  <c r="O1962" i="46"/>
  <c r="O1961" i="46"/>
  <c r="O1960" i="46"/>
  <c r="O1959" i="46"/>
  <c r="O1958" i="46"/>
  <c r="O1957" i="46"/>
  <c r="O1956" i="46"/>
  <c r="O1955" i="46"/>
  <c r="O1954" i="46"/>
  <c r="O1953" i="46"/>
  <c r="O1952" i="46"/>
  <c r="O1951" i="46"/>
  <c r="O1950" i="46"/>
  <c r="O1949" i="46"/>
  <c r="O1948" i="46"/>
  <c r="O1947" i="46"/>
  <c r="O1946" i="46"/>
  <c r="O1945" i="46"/>
  <c r="O1944" i="46"/>
  <c r="O1943" i="46"/>
  <c r="O1942" i="46"/>
  <c r="O1941" i="46"/>
  <c r="O1940" i="46"/>
  <c r="O1939" i="46"/>
  <c r="O1938" i="46"/>
  <c r="O1937" i="46"/>
  <c r="O1936" i="46"/>
  <c r="O1935" i="46"/>
  <c r="O1934" i="46"/>
  <c r="O1933" i="46"/>
  <c r="O1932" i="46"/>
  <c r="O1931" i="46"/>
  <c r="O1930" i="46"/>
  <c r="O1929" i="46"/>
  <c r="O1928" i="46"/>
  <c r="O1927" i="46"/>
  <c r="O1926" i="46"/>
  <c r="O1925" i="46"/>
  <c r="O1924" i="46"/>
  <c r="O1923" i="46"/>
  <c r="O1922" i="46"/>
  <c r="O1921" i="46"/>
  <c r="O1920" i="46"/>
  <c r="O1919" i="46"/>
  <c r="O1918" i="46"/>
  <c r="O1917" i="46"/>
  <c r="O1916" i="46"/>
  <c r="O1915" i="46"/>
  <c r="O1914" i="46"/>
  <c r="O1913" i="46"/>
  <c r="O1912" i="46"/>
  <c r="O1911" i="46"/>
  <c r="O1910" i="46"/>
  <c r="O1909" i="46"/>
  <c r="O1908" i="46"/>
  <c r="O1907" i="46"/>
  <c r="O1906" i="46"/>
  <c r="O1905" i="46"/>
  <c r="O1904" i="46"/>
  <c r="O1903" i="46"/>
  <c r="O1902" i="46"/>
  <c r="O1901" i="46"/>
  <c r="O1900" i="46"/>
  <c r="O1899" i="46"/>
  <c r="O1898" i="46"/>
  <c r="O1897" i="46"/>
  <c r="O1896" i="46"/>
  <c r="O1895" i="46"/>
  <c r="O1894" i="46"/>
  <c r="O1893" i="46"/>
  <c r="O1892" i="46"/>
  <c r="O1891" i="46"/>
  <c r="O1890" i="46"/>
  <c r="O1889" i="46"/>
  <c r="O1888" i="46"/>
  <c r="O1887" i="46"/>
  <c r="O1886" i="46"/>
  <c r="O1885" i="46"/>
  <c r="O1884" i="46"/>
  <c r="O1883" i="46"/>
  <c r="O1882" i="46"/>
  <c r="O1881" i="46"/>
  <c r="O1880" i="46"/>
  <c r="O1879" i="46"/>
  <c r="O1878" i="46"/>
  <c r="O1877" i="46"/>
  <c r="O1876" i="46"/>
  <c r="O1875" i="46"/>
  <c r="O1874" i="46"/>
  <c r="O1873" i="46"/>
  <c r="O1872" i="46"/>
  <c r="O1871" i="46"/>
  <c r="O1870" i="46"/>
  <c r="O1869" i="46"/>
  <c r="O1868" i="46"/>
  <c r="O1867" i="46"/>
  <c r="O1866" i="46"/>
  <c r="O1865" i="46"/>
  <c r="O1864" i="46"/>
  <c r="O1863" i="46"/>
  <c r="O1862" i="46"/>
  <c r="O1861" i="46"/>
  <c r="O1860" i="46"/>
  <c r="O1859" i="46"/>
  <c r="O1858" i="46"/>
  <c r="O1857" i="46"/>
  <c r="O1856" i="46"/>
  <c r="O1855" i="46"/>
  <c r="O1854" i="46"/>
  <c r="O1853" i="46"/>
  <c r="O1852" i="46"/>
  <c r="O1851" i="46"/>
  <c r="O1850" i="46"/>
  <c r="O1849" i="46"/>
  <c r="O1848" i="46"/>
  <c r="O1847" i="46"/>
  <c r="O1846" i="46"/>
  <c r="O1845" i="46"/>
  <c r="O1844" i="46"/>
  <c r="O1843" i="46"/>
  <c r="O1842" i="46"/>
  <c r="O1841" i="46"/>
  <c r="O1840" i="46"/>
  <c r="O1839" i="46"/>
  <c r="O1838" i="46"/>
  <c r="O1837" i="46"/>
  <c r="O1836" i="46"/>
  <c r="O1835" i="46"/>
  <c r="O1834" i="46"/>
  <c r="O1833" i="46"/>
  <c r="O1832" i="46"/>
  <c r="O1831" i="46"/>
  <c r="O1830" i="46"/>
  <c r="O1829" i="46"/>
  <c r="O1828" i="46"/>
  <c r="O1827" i="46"/>
  <c r="O1826" i="46"/>
  <c r="O1825" i="46"/>
  <c r="O1824" i="46"/>
  <c r="O1823" i="46"/>
  <c r="O1822" i="46"/>
  <c r="O1821" i="46"/>
  <c r="O1820" i="46"/>
  <c r="O1819" i="46"/>
  <c r="O1818" i="46"/>
  <c r="O1817" i="46"/>
  <c r="O1816" i="46"/>
  <c r="O1815" i="46"/>
  <c r="O1814" i="46"/>
  <c r="O1813" i="46"/>
  <c r="O1812" i="46"/>
  <c r="O1811" i="46"/>
  <c r="O1810" i="46"/>
  <c r="O1809" i="46"/>
  <c r="O1808" i="46"/>
  <c r="O1807" i="46"/>
  <c r="O1806" i="46"/>
  <c r="O1805" i="46"/>
  <c r="O1804" i="46"/>
  <c r="O1803" i="46"/>
  <c r="O1802" i="46"/>
  <c r="O1801" i="46"/>
  <c r="O1800" i="46"/>
  <c r="O1799" i="46"/>
  <c r="O1798" i="46"/>
  <c r="O1797" i="46"/>
  <c r="O1796" i="46"/>
  <c r="O1795" i="46"/>
  <c r="O1794" i="46"/>
  <c r="O1793" i="46"/>
  <c r="O1792" i="46"/>
  <c r="O1791" i="46"/>
  <c r="O1790" i="46"/>
  <c r="O1789" i="46"/>
  <c r="O1788" i="46"/>
  <c r="O1787" i="46"/>
  <c r="O1786" i="46"/>
  <c r="O1785" i="46"/>
  <c r="O1784" i="46"/>
  <c r="O1783" i="46"/>
  <c r="O1782" i="46"/>
  <c r="O1781" i="46"/>
  <c r="O1780" i="46"/>
  <c r="O1779" i="46"/>
  <c r="O1778" i="46"/>
  <c r="O1777" i="46"/>
  <c r="O1776" i="46"/>
  <c r="O1775" i="46"/>
  <c r="O1774" i="46"/>
  <c r="O1773" i="46"/>
  <c r="O1772" i="46"/>
  <c r="O1771" i="46"/>
  <c r="O1770" i="46"/>
  <c r="O1769" i="46"/>
  <c r="O1768" i="46"/>
  <c r="O1767" i="46"/>
  <c r="O1766" i="46"/>
  <c r="O1765" i="46"/>
  <c r="O1764" i="46"/>
  <c r="O1763" i="46"/>
  <c r="O1762" i="46"/>
  <c r="O1761" i="46"/>
  <c r="O1760" i="46"/>
  <c r="O1759" i="46"/>
  <c r="O1758" i="46"/>
  <c r="O1757" i="46"/>
  <c r="O1756" i="46"/>
  <c r="O1755" i="46"/>
  <c r="O1754" i="46"/>
  <c r="O1753" i="46"/>
  <c r="O1752" i="46"/>
  <c r="O1751" i="46"/>
  <c r="O1750" i="46"/>
  <c r="O1749" i="46"/>
  <c r="O1748" i="46"/>
  <c r="O1747" i="46"/>
  <c r="O1746" i="46"/>
  <c r="O1745" i="46"/>
  <c r="O1744" i="46"/>
  <c r="O1743" i="46"/>
  <c r="O1742" i="46"/>
  <c r="O1741" i="46"/>
  <c r="O1740" i="46"/>
  <c r="O1739" i="46"/>
  <c r="O1738" i="46"/>
  <c r="O1737" i="46"/>
  <c r="O1736" i="46"/>
  <c r="O1735" i="46"/>
  <c r="O1734" i="46"/>
  <c r="O1733" i="46"/>
  <c r="O1732" i="46"/>
  <c r="O1731" i="46"/>
  <c r="O1730" i="46"/>
  <c r="O1729" i="46"/>
  <c r="O1728" i="46"/>
  <c r="O1727" i="46"/>
  <c r="O1726" i="46"/>
  <c r="O1725" i="46"/>
  <c r="O1724" i="46"/>
  <c r="O1723" i="46"/>
  <c r="O1722" i="46"/>
  <c r="O1721" i="46"/>
  <c r="O1720" i="46"/>
  <c r="O1719" i="46"/>
  <c r="O1718" i="46"/>
  <c r="O1717" i="46"/>
  <c r="O1716" i="46"/>
  <c r="O1715" i="46"/>
  <c r="O1714" i="46"/>
  <c r="O1713" i="46"/>
  <c r="O1712" i="46"/>
  <c r="O1711" i="46"/>
  <c r="O1710" i="46"/>
  <c r="O1709" i="46"/>
  <c r="O1708" i="46"/>
  <c r="O1707" i="46"/>
  <c r="O1706" i="46"/>
  <c r="O1705" i="46"/>
  <c r="O1704" i="46"/>
  <c r="O1703" i="46"/>
  <c r="O1702" i="46"/>
  <c r="O1701" i="46"/>
  <c r="O1700" i="46"/>
  <c r="O1699" i="46"/>
  <c r="O1698" i="46"/>
  <c r="O1697" i="46"/>
  <c r="O1696" i="46"/>
  <c r="O1695" i="46"/>
  <c r="O1694" i="46"/>
  <c r="O1693" i="46"/>
  <c r="O1692" i="46"/>
  <c r="O1691" i="46"/>
  <c r="O1690" i="46"/>
  <c r="O1689" i="46"/>
  <c r="O1688" i="46"/>
  <c r="O1687" i="46"/>
  <c r="O1686" i="46"/>
  <c r="O1685" i="46"/>
  <c r="O1684" i="46"/>
  <c r="O1683" i="46"/>
  <c r="O1682" i="46"/>
  <c r="O1681" i="46"/>
  <c r="O1680" i="46"/>
  <c r="O1679" i="46"/>
  <c r="O1678" i="46"/>
  <c r="O1677" i="46"/>
  <c r="O1676" i="46"/>
  <c r="O1675" i="46"/>
  <c r="O1674" i="46"/>
  <c r="O1673" i="46"/>
  <c r="O1672" i="46"/>
  <c r="O1671" i="46"/>
  <c r="O1670" i="46"/>
  <c r="O1669" i="46"/>
  <c r="O1668" i="46"/>
  <c r="O1667" i="46"/>
  <c r="O1666" i="46"/>
  <c r="O1665" i="46"/>
  <c r="O1664" i="46"/>
  <c r="O1663" i="46"/>
  <c r="O1662" i="46"/>
  <c r="O1661" i="46"/>
  <c r="O1660" i="46"/>
  <c r="O1659" i="46"/>
  <c r="O1658" i="46"/>
  <c r="O1657" i="46"/>
  <c r="O1656" i="46"/>
  <c r="O1655" i="46"/>
  <c r="O1654" i="46"/>
  <c r="O1653" i="46"/>
  <c r="O1652" i="46"/>
  <c r="O1651" i="46"/>
  <c r="O1650" i="46"/>
  <c r="O1649" i="46"/>
  <c r="O1648" i="46"/>
  <c r="O1647" i="46"/>
  <c r="O1646" i="46"/>
  <c r="O1645" i="46"/>
  <c r="O1644" i="46"/>
  <c r="O1643" i="46"/>
  <c r="O1642" i="46"/>
  <c r="O1641" i="46"/>
  <c r="O1640" i="46"/>
  <c r="O1639" i="46"/>
  <c r="O1638" i="46"/>
  <c r="O1637" i="46"/>
  <c r="O1636" i="46"/>
  <c r="O1635" i="46"/>
  <c r="O1634" i="46"/>
  <c r="O1633" i="46"/>
  <c r="O1632" i="46"/>
  <c r="O1631" i="46"/>
  <c r="O1630" i="46"/>
  <c r="O1629" i="46"/>
  <c r="O1628" i="46"/>
  <c r="O1627" i="46"/>
  <c r="O1626" i="46"/>
  <c r="O1625" i="46"/>
  <c r="O1624" i="46"/>
  <c r="O1623" i="46"/>
  <c r="O1622" i="46"/>
  <c r="O1621" i="46"/>
  <c r="O1620" i="46"/>
  <c r="O1619" i="46"/>
  <c r="O1618" i="46"/>
  <c r="O1617" i="46"/>
  <c r="O1616" i="46"/>
  <c r="O1615" i="46"/>
  <c r="O1614" i="46"/>
  <c r="O1613" i="46"/>
  <c r="O1612" i="46"/>
  <c r="O1611" i="46"/>
  <c r="O1610" i="46"/>
  <c r="O1609" i="46"/>
  <c r="O1608" i="46"/>
  <c r="O1607" i="46"/>
  <c r="O1606" i="46"/>
  <c r="O1605" i="46"/>
  <c r="O1604" i="46"/>
  <c r="O1603" i="46"/>
  <c r="O1602" i="46"/>
  <c r="O1601" i="46"/>
  <c r="O1600" i="46"/>
  <c r="O1599" i="46"/>
  <c r="O1598" i="46"/>
  <c r="O1597" i="46"/>
  <c r="O1596" i="46"/>
  <c r="O1595" i="46"/>
  <c r="O1594" i="46"/>
  <c r="O1593" i="46"/>
  <c r="O1592" i="46"/>
  <c r="O1591" i="46"/>
  <c r="O1590" i="46"/>
  <c r="O1589" i="46"/>
  <c r="O1588" i="46"/>
  <c r="O1587" i="46"/>
  <c r="O1586" i="46"/>
  <c r="O1585" i="46"/>
  <c r="O1584" i="46"/>
  <c r="O1583" i="46"/>
  <c r="O1582" i="46"/>
  <c r="O1581" i="46"/>
  <c r="O1580" i="46"/>
  <c r="O1579" i="46"/>
  <c r="O1578" i="46"/>
  <c r="O1577" i="46"/>
  <c r="O1576" i="46"/>
  <c r="O1575" i="46"/>
  <c r="O1574" i="46"/>
  <c r="O1573" i="46"/>
  <c r="O1572" i="46"/>
  <c r="O1571" i="46"/>
  <c r="O1570" i="46"/>
  <c r="O1569" i="46"/>
  <c r="O1568" i="46"/>
  <c r="O1567" i="46"/>
  <c r="O1566" i="46"/>
  <c r="O1565" i="46"/>
  <c r="O1564" i="46"/>
  <c r="O1563" i="46"/>
  <c r="O1562" i="46"/>
  <c r="O1561" i="46"/>
  <c r="O1560" i="46"/>
  <c r="O1559" i="46"/>
  <c r="O1558" i="46"/>
  <c r="O1557" i="46"/>
  <c r="O1556" i="46"/>
  <c r="O1555" i="46"/>
  <c r="O1554" i="46"/>
  <c r="O1553" i="46"/>
  <c r="O1552" i="46"/>
  <c r="O1551" i="46"/>
  <c r="O1550" i="46"/>
  <c r="O1549" i="46"/>
  <c r="O1548" i="46"/>
  <c r="O1547" i="46"/>
  <c r="O1546" i="46"/>
  <c r="O1545" i="46"/>
  <c r="O1544" i="46"/>
  <c r="O1543" i="46"/>
  <c r="O1542" i="46"/>
  <c r="O1541" i="46"/>
  <c r="O1540" i="46"/>
  <c r="O1539" i="46"/>
  <c r="O1538" i="46"/>
  <c r="O1537" i="46"/>
  <c r="O1536" i="46"/>
  <c r="O1535" i="46"/>
  <c r="O1534" i="46"/>
  <c r="O1533" i="46"/>
  <c r="O1532" i="46"/>
  <c r="O1531" i="46"/>
  <c r="O1530" i="46"/>
  <c r="O1529" i="46"/>
  <c r="O1528" i="46"/>
  <c r="O1527" i="46"/>
  <c r="O1526" i="46"/>
  <c r="O1525" i="46"/>
  <c r="O1524" i="46"/>
  <c r="O1523" i="46"/>
  <c r="O1522" i="46"/>
  <c r="O1521" i="46"/>
  <c r="O1520" i="46"/>
  <c r="O1519" i="46"/>
  <c r="O1518" i="46"/>
  <c r="O1517" i="46"/>
  <c r="O1516" i="46"/>
  <c r="O1515" i="46"/>
  <c r="O1514" i="46"/>
  <c r="O1513" i="46"/>
  <c r="O1512" i="46"/>
  <c r="O1511" i="46"/>
  <c r="O1510" i="46"/>
  <c r="O1509" i="46"/>
  <c r="O1508" i="46"/>
  <c r="O1507" i="46"/>
  <c r="O1506" i="46"/>
  <c r="O1505" i="46"/>
  <c r="O1504" i="46"/>
  <c r="O1503" i="46"/>
  <c r="O1502" i="46"/>
  <c r="O1501" i="46"/>
  <c r="O1500" i="46"/>
  <c r="O1499" i="46"/>
  <c r="O1498" i="46"/>
  <c r="O1497" i="46"/>
  <c r="O1496" i="46"/>
  <c r="O1495" i="46"/>
  <c r="O1494" i="46"/>
  <c r="O1493" i="46"/>
  <c r="O1492" i="46"/>
  <c r="O1491" i="46"/>
  <c r="O1490" i="46"/>
  <c r="O1489" i="46"/>
  <c r="O1488" i="46"/>
  <c r="O1487" i="46"/>
  <c r="O1486" i="46"/>
  <c r="O1485" i="46"/>
  <c r="O1484" i="46"/>
  <c r="O1483" i="46"/>
  <c r="O1482" i="46"/>
  <c r="O1481" i="46"/>
  <c r="O1480" i="46"/>
  <c r="O1479" i="46"/>
  <c r="O1478" i="46"/>
  <c r="O1477" i="46"/>
  <c r="O1476" i="46"/>
  <c r="O1475" i="46"/>
  <c r="O1474" i="46"/>
  <c r="O1473" i="46"/>
  <c r="O1472" i="46"/>
  <c r="O1471" i="46"/>
  <c r="O1470" i="46"/>
  <c r="O1469" i="46"/>
  <c r="O1468" i="46"/>
  <c r="O1467" i="46"/>
  <c r="O1466" i="46"/>
  <c r="O1465" i="46"/>
  <c r="O1464" i="46"/>
  <c r="O1463" i="46"/>
  <c r="O1462" i="46"/>
  <c r="O1461" i="46"/>
  <c r="O1460" i="46"/>
  <c r="O1459" i="46"/>
  <c r="O1458" i="46"/>
  <c r="O1457" i="46"/>
  <c r="O1456" i="46"/>
  <c r="O1455" i="46"/>
  <c r="O1454" i="46"/>
  <c r="O1453" i="46"/>
  <c r="O1452" i="46"/>
  <c r="O1451" i="46"/>
  <c r="O1450" i="46"/>
  <c r="O1449" i="46"/>
  <c r="O1448" i="46"/>
  <c r="O1447" i="46"/>
  <c r="O1446" i="46"/>
  <c r="O1445" i="46"/>
  <c r="O1444" i="46"/>
  <c r="O1443" i="46"/>
  <c r="O1442" i="46"/>
  <c r="O1441" i="46"/>
  <c r="O1440" i="46"/>
  <c r="O1439" i="46"/>
  <c r="O1438" i="46"/>
  <c r="O1437" i="46"/>
  <c r="O1436" i="46"/>
  <c r="O1435" i="46"/>
  <c r="O1434" i="46"/>
  <c r="O1433" i="46"/>
  <c r="O1432" i="46"/>
  <c r="O1431" i="46"/>
  <c r="O1430" i="46"/>
  <c r="O1429" i="46"/>
  <c r="O1428" i="46"/>
  <c r="O1427" i="46"/>
  <c r="O1426" i="46"/>
  <c r="O1425" i="46"/>
  <c r="O1424" i="46"/>
  <c r="O1423" i="46"/>
  <c r="O1422" i="46"/>
  <c r="O1421" i="46"/>
  <c r="O1420" i="46"/>
  <c r="O1419" i="46"/>
  <c r="O1418" i="46"/>
  <c r="O1417" i="46"/>
  <c r="O1416" i="46"/>
  <c r="O1415" i="46"/>
  <c r="O1414" i="46"/>
  <c r="O1413" i="46"/>
  <c r="O1412" i="46"/>
  <c r="O1411" i="46"/>
  <c r="O1410" i="46"/>
  <c r="O1409" i="46"/>
  <c r="O1408" i="46"/>
  <c r="O1407" i="46"/>
  <c r="O1406" i="46"/>
  <c r="O1405" i="46"/>
  <c r="O1404" i="46"/>
  <c r="O1403" i="46"/>
  <c r="O1402" i="46"/>
  <c r="O1401" i="46"/>
  <c r="O1400" i="46"/>
  <c r="O1399" i="46"/>
  <c r="O1398" i="46"/>
  <c r="O1397" i="46"/>
  <c r="O1396" i="46"/>
  <c r="O1395" i="46"/>
  <c r="O1394" i="46"/>
  <c r="O1393" i="46"/>
  <c r="O1392" i="46"/>
  <c r="O1391" i="46"/>
  <c r="O1390" i="46"/>
  <c r="O1389" i="46"/>
  <c r="O1388" i="46"/>
  <c r="O1387" i="46"/>
  <c r="O1386" i="46"/>
  <c r="O1385" i="46"/>
  <c r="O1384" i="46"/>
  <c r="O1383" i="46"/>
  <c r="O1382" i="46"/>
  <c r="O1381" i="46"/>
  <c r="O1380" i="46"/>
  <c r="O1379" i="46"/>
  <c r="O1378" i="46"/>
  <c r="O1377" i="46"/>
  <c r="O1376" i="46"/>
  <c r="O1375" i="46"/>
  <c r="O1374" i="46"/>
  <c r="O1373" i="46"/>
  <c r="O1372" i="46"/>
  <c r="O1371" i="46"/>
  <c r="O1370" i="46"/>
  <c r="O1369" i="46"/>
  <c r="O1368" i="46"/>
  <c r="O1367" i="46"/>
  <c r="O1366" i="46"/>
  <c r="O1365" i="46"/>
  <c r="O1364" i="46"/>
  <c r="O1363" i="46"/>
  <c r="O1362" i="46"/>
  <c r="O1361" i="46"/>
  <c r="O1360" i="46"/>
  <c r="O1359" i="46"/>
  <c r="O1358" i="46"/>
  <c r="O1357" i="46"/>
  <c r="O1356" i="46"/>
  <c r="O1355" i="46"/>
  <c r="O1354" i="46"/>
  <c r="O1353" i="46"/>
  <c r="O1352" i="46"/>
  <c r="O1351" i="46"/>
  <c r="O1350" i="46"/>
  <c r="O1349" i="46"/>
  <c r="O1348" i="46"/>
  <c r="O1347" i="46"/>
  <c r="O1346" i="46"/>
  <c r="O1345" i="46"/>
  <c r="O1344" i="46"/>
  <c r="O1343" i="46"/>
  <c r="O1342" i="46"/>
  <c r="O1341" i="46"/>
  <c r="O1340" i="46"/>
  <c r="O1339" i="46"/>
  <c r="O1338" i="46"/>
  <c r="O1337" i="46"/>
  <c r="O1336" i="46"/>
  <c r="O1335" i="46"/>
  <c r="O1334" i="46"/>
  <c r="O1333" i="46"/>
  <c r="O1332" i="46"/>
  <c r="O1331" i="46"/>
  <c r="O1330" i="46"/>
  <c r="O1329" i="46"/>
  <c r="O1328" i="46"/>
  <c r="O1327" i="46"/>
  <c r="O1326" i="46"/>
  <c r="O1325" i="46"/>
  <c r="O1324" i="46"/>
  <c r="O1323" i="46"/>
  <c r="O1322" i="46"/>
  <c r="O1321" i="46"/>
  <c r="O1320" i="46"/>
  <c r="O1319" i="46"/>
  <c r="O1318" i="46"/>
  <c r="O1317" i="46"/>
  <c r="O1316" i="46"/>
  <c r="O1315" i="46"/>
  <c r="O1314" i="46"/>
  <c r="O1313" i="46"/>
  <c r="O1312" i="46"/>
  <c r="O1311" i="46"/>
  <c r="O1310" i="46"/>
  <c r="O1309" i="46"/>
  <c r="O1308" i="46"/>
  <c r="O1307" i="46"/>
  <c r="O1306" i="46"/>
  <c r="O1305" i="46"/>
  <c r="O1304" i="46"/>
  <c r="O1303" i="46"/>
  <c r="O1302" i="46"/>
  <c r="O1301" i="46"/>
  <c r="O1300" i="46"/>
  <c r="O1299" i="46"/>
  <c r="O1298" i="46"/>
  <c r="O1297" i="46"/>
  <c r="O1296" i="46"/>
  <c r="O1295" i="46"/>
  <c r="O1294" i="46"/>
  <c r="O1293" i="46"/>
  <c r="O1292" i="46"/>
  <c r="O1291" i="46"/>
  <c r="O1290" i="46"/>
  <c r="O1289" i="46"/>
  <c r="O1288" i="46"/>
  <c r="O1287" i="46"/>
  <c r="O1286" i="46"/>
  <c r="O1285" i="46"/>
  <c r="O1284" i="46"/>
  <c r="O1283" i="46"/>
  <c r="O1282" i="46"/>
  <c r="O1281" i="46"/>
  <c r="O1280" i="46"/>
  <c r="O1279" i="46"/>
  <c r="O1278" i="46"/>
  <c r="O1277" i="46"/>
  <c r="O1276" i="46"/>
  <c r="O1275" i="46"/>
  <c r="O1274" i="46"/>
  <c r="O1273" i="46"/>
  <c r="O1272" i="46"/>
  <c r="O1271" i="46"/>
  <c r="O1270" i="46"/>
  <c r="O1269" i="46"/>
  <c r="O1268" i="46"/>
  <c r="O1267" i="46"/>
  <c r="O1266" i="46"/>
  <c r="O1265" i="46"/>
  <c r="O1264" i="46"/>
  <c r="O1263" i="46"/>
  <c r="O1262" i="46"/>
  <c r="O1261" i="46"/>
  <c r="O1260" i="46"/>
  <c r="O1259" i="46"/>
  <c r="O1258" i="46"/>
  <c r="O1257" i="46"/>
  <c r="O1256" i="46"/>
  <c r="O1255" i="46"/>
  <c r="O1254" i="46"/>
  <c r="O1253" i="46"/>
  <c r="O1252" i="46"/>
  <c r="O1251" i="46"/>
  <c r="O1250" i="46"/>
  <c r="O1249" i="46"/>
  <c r="O1248" i="46"/>
  <c r="O1247" i="46"/>
  <c r="O1246" i="46"/>
  <c r="O1245" i="46"/>
  <c r="O1244" i="46"/>
  <c r="O1243" i="46"/>
  <c r="O1242" i="46"/>
  <c r="O1241" i="46"/>
  <c r="O1240" i="46"/>
  <c r="O1239" i="46"/>
  <c r="O1238" i="46"/>
  <c r="O1237" i="46"/>
  <c r="O1236" i="46"/>
  <c r="O1235" i="46"/>
  <c r="O1234" i="46"/>
  <c r="O1233" i="46"/>
  <c r="O1232" i="46"/>
  <c r="O1231" i="46"/>
  <c r="O1230" i="46"/>
  <c r="O1229" i="46"/>
  <c r="O1228" i="46"/>
  <c r="O1227" i="46"/>
  <c r="O1226" i="46"/>
  <c r="O1225" i="46"/>
  <c r="O1224" i="46"/>
  <c r="O1223" i="46"/>
  <c r="O1222" i="46"/>
  <c r="O1221" i="46"/>
  <c r="O1220" i="46"/>
  <c r="O1219" i="46"/>
  <c r="O1218" i="46"/>
  <c r="O1217" i="46"/>
  <c r="O1216" i="46"/>
  <c r="O1215" i="46"/>
  <c r="O1214" i="46"/>
  <c r="O1213" i="46"/>
  <c r="O1212" i="46"/>
  <c r="O1211" i="46"/>
  <c r="O1210" i="46"/>
  <c r="O1209" i="46"/>
  <c r="O1208" i="46"/>
  <c r="O1207" i="46"/>
  <c r="O1206" i="46"/>
  <c r="O1205" i="46"/>
  <c r="O1204" i="46"/>
  <c r="O1203" i="46"/>
  <c r="O1202" i="46"/>
  <c r="O1201" i="46"/>
  <c r="O1200" i="46"/>
  <c r="O1199" i="46"/>
  <c r="O1198" i="46"/>
  <c r="O1197" i="46"/>
  <c r="O1196" i="46"/>
  <c r="O1195" i="46"/>
  <c r="O1194" i="46"/>
  <c r="O1193" i="46"/>
  <c r="O1192" i="46"/>
  <c r="O1191" i="46"/>
  <c r="O1190" i="46"/>
  <c r="O1189" i="46"/>
  <c r="O1188" i="46"/>
  <c r="O1187" i="46"/>
  <c r="O1186" i="46"/>
  <c r="O1185" i="46"/>
  <c r="O1184" i="46"/>
  <c r="O1183" i="46"/>
  <c r="O1182" i="46"/>
  <c r="O1181" i="46"/>
  <c r="O1180" i="46"/>
  <c r="O1179" i="46"/>
  <c r="O1178" i="46"/>
  <c r="O1177" i="46"/>
  <c r="O1176" i="46"/>
  <c r="O1175" i="46"/>
  <c r="O1174" i="46"/>
  <c r="O1173" i="46"/>
  <c r="O1172" i="46"/>
  <c r="O1171" i="46"/>
  <c r="O1170" i="46"/>
  <c r="O1169" i="46"/>
  <c r="O1168" i="46"/>
  <c r="O1167" i="46"/>
  <c r="O1166" i="46"/>
  <c r="O1165" i="46"/>
  <c r="O1164" i="46"/>
  <c r="O1163" i="46"/>
  <c r="O1162" i="46"/>
  <c r="O1161" i="46"/>
  <c r="O1160" i="46"/>
  <c r="O1159" i="46"/>
  <c r="O1158" i="46"/>
  <c r="O1157" i="46"/>
  <c r="O1156" i="46"/>
  <c r="O1155" i="46"/>
  <c r="O1154" i="46"/>
  <c r="O1153" i="46"/>
  <c r="O1152" i="46"/>
  <c r="O1151" i="46"/>
  <c r="O1150" i="46"/>
  <c r="O1149" i="46"/>
  <c r="O1148" i="46"/>
  <c r="O1147" i="46"/>
  <c r="O1146" i="46"/>
  <c r="O1145" i="46"/>
  <c r="O1144" i="46"/>
  <c r="O1143" i="46"/>
  <c r="O1142" i="46"/>
  <c r="O1141" i="46"/>
  <c r="O1140" i="46"/>
  <c r="O1139" i="46"/>
  <c r="O1138" i="46"/>
  <c r="O1137" i="46"/>
  <c r="O1136" i="46"/>
  <c r="O1135" i="46"/>
  <c r="O1134" i="46"/>
  <c r="O1133" i="46"/>
  <c r="O1132" i="46"/>
  <c r="O1131" i="46"/>
  <c r="O1130" i="46"/>
  <c r="O1129" i="46"/>
  <c r="O1128" i="46"/>
  <c r="O1127" i="46"/>
  <c r="O1126" i="46"/>
  <c r="O1125" i="46"/>
  <c r="O1124" i="46"/>
  <c r="O1123" i="46"/>
  <c r="O1122" i="46"/>
  <c r="O1121" i="46"/>
  <c r="O1120" i="46"/>
  <c r="O1119" i="46"/>
  <c r="O1118" i="46"/>
  <c r="O1117" i="46"/>
  <c r="O1116" i="46"/>
  <c r="O1115" i="46"/>
  <c r="O1114" i="46"/>
  <c r="O1113" i="46"/>
  <c r="O1112" i="46"/>
  <c r="O1111" i="46"/>
  <c r="O1110" i="46"/>
  <c r="O1109" i="46"/>
  <c r="O1108" i="46"/>
  <c r="O1107" i="46"/>
  <c r="O1106" i="46"/>
  <c r="O1105" i="46"/>
  <c r="O1104" i="46"/>
  <c r="O1103" i="46"/>
  <c r="O1102" i="46"/>
  <c r="O1101" i="46"/>
  <c r="O1100" i="46"/>
  <c r="O1099" i="46"/>
  <c r="O1098" i="46"/>
  <c r="O1097" i="46"/>
  <c r="O1096" i="46"/>
  <c r="O1095" i="46"/>
  <c r="O1094" i="46"/>
  <c r="O1093" i="46"/>
  <c r="O1092" i="46"/>
  <c r="O1091" i="46"/>
  <c r="O1090" i="46"/>
  <c r="O1089" i="46"/>
  <c r="O1088" i="46"/>
  <c r="O1087" i="46"/>
  <c r="O1086" i="46"/>
  <c r="O1085" i="46"/>
  <c r="O1084" i="46"/>
  <c r="O1083" i="46"/>
  <c r="O1082" i="46"/>
  <c r="O1081" i="46"/>
  <c r="O1080" i="46"/>
  <c r="O1079" i="46"/>
  <c r="O1078" i="46"/>
  <c r="O1077" i="46"/>
  <c r="O1076" i="46"/>
  <c r="O1075" i="46"/>
  <c r="O1074" i="46"/>
  <c r="O1073" i="46"/>
  <c r="O1072" i="46"/>
  <c r="O1071" i="46"/>
  <c r="O1070" i="46"/>
  <c r="O1069" i="46"/>
  <c r="O1068" i="46"/>
  <c r="O1067" i="46"/>
  <c r="O1066" i="46"/>
  <c r="O1065" i="46"/>
  <c r="O1064" i="46"/>
  <c r="O1063" i="46"/>
  <c r="O1062" i="46"/>
  <c r="O1061" i="46"/>
  <c r="O1060" i="46"/>
  <c r="O1059" i="46"/>
  <c r="O1058" i="46"/>
  <c r="O1057" i="46"/>
  <c r="O1056" i="46"/>
  <c r="O1055" i="46"/>
  <c r="O1054" i="46"/>
  <c r="O1053" i="46"/>
  <c r="O1052" i="46"/>
  <c r="O1051" i="46"/>
  <c r="O1050" i="46"/>
  <c r="O1049" i="46"/>
  <c r="O1048" i="46"/>
  <c r="O1047" i="46"/>
  <c r="O1046" i="46"/>
  <c r="O1045" i="46"/>
  <c r="O1044" i="46"/>
  <c r="O1043" i="46"/>
  <c r="O1042" i="46"/>
  <c r="O1041" i="46"/>
  <c r="O1040" i="46"/>
  <c r="O1039" i="46"/>
  <c r="O1038" i="46"/>
  <c r="O1037" i="46"/>
  <c r="O1036" i="46"/>
  <c r="O1035" i="46"/>
  <c r="O1034" i="46"/>
  <c r="O1033" i="46"/>
  <c r="O1032" i="46"/>
  <c r="O1031" i="46"/>
  <c r="O1030" i="46"/>
  <c r="O1029" i="46"/>
  <c r="O1028" i="46"/>
  <c r="O1027" i="46"/>
  <c r="O1026" i="46"/>
  <c r="O1025" i="46"/>
  <c r="O1024" i="46"/>
  <c r="O1023" i="46"/>
  <c r="O1022" i="46"/>
  <c r="O1021" i="46"/>
  <c r="O1020" i="46"/>
  <c r="O1019" i="46"/>
  <c r="O1018" i="46"/>
  <c r="O1017" i="46"/>
  <c r="O1016" i="46"/>
  <c r="O1015" i="46"/>
  <c r="O1014" i="46"/>
  <c r="O1013" i="46"/>
  <c r="O1012" i="46"/>
  <c r="O1011" i="46"/>
  <c r="O1010" i="46"/>
  <c r="O1009" i="46"/>
  <c r="O1008" i="46"/>
  <c r="O1007" i="46"/>
  <c r="O1006" i="46"/>
  <c r="O1005" i="46"/>
  <c r="O1004" i="46"/>
  <c r="O1003" i="46"/>
  <c r="O1002" i="46"/>
  <c r="O1001" i="46"/>
  <c r="O1000" i="46"/>
  <c r="O999" i="46"/>
  <c r="O998" i="46"/>
  <c r="O997" i="46"/>
  <c r="O996" i="46"/>
  <c r="O995" i="46"/>
  <c r="O994" i="46"/>
  <c r="O993" i="46"/>
  <c r="O992" i="46"/>
  <c r="O991" i="46"/>
  <c r="O990" i="46"/>
  <c r="O989" i="46"/>
  <c r="O988" i="46"/>
  <c r="O987" i="46"/>
  <c r="O986" i="46"/>
  <c r="O985" i="46"/>
  <c r="O984" i="46"/>
  <c r="O983" i="46"/>
  <c r="O982" i="46"/>
  <c r="O981" i="46"/>
  <c r="O980" i="46"/>
  <c r="O979" i="46"/>
  <c r="O978" i="46"/>
  <c r="O977" i="46"/>
  <c r="O976" i="46"/>
  <c r="O975" i="46"/>
  <c r="O974" i="46"/>
  <c r="O973" i="46"/>
  <c r="O972" i="46"/>
  <c r="O971" i="46"/>
  <c r="O970" i="46"/>
  <c r="O969" i="46"/>
  <c r="O968" i="46"/>
  <c r="O967" i="46"/>
  <c r="O966" i="46"/>
  <c r="O965" i="46"/>
  <c r="O964" i="46"/>
  <c r="O963" i="46"/>
  <c r="O962" i="46"/>
  <c r="O961" i="46"/>
  <c r="O960" i="46"/>
  <c r="O959" i="46"/>
  <c r="O958" i="46"/>
  <c r="O957" i="46"/>
  <c r="O956" i="46"/>
  <c r="O955" i="46"/>
  <c r="O954" i="46"/>
  <c r="O953" i="46"/>
  <c r="O952" i="46"/>
  <c r="O951" i="46"/>
  <c r="O950" i="46"/>
  <c r="O949" i="46"/>
  <c r="O948" i="46"/>
  <c r="O947" i="46"/>
  <c r="O946" i="46"/>
  <c r="O945" i="46"/>
  <c r="O944" i="46"/>
  <c r="O943" i="46"/>
  <c r="O942" i="46"/>
  <c r="O941" i="46"/>
  <c r="O940" i="46"/>
  <c r="O939" i="46"/>
  <c r="O938" i="46"/>
  <c r="O937" i="46"/>
  <c r="O936" i="46"/>
  <c r="O935" i="46"/>
  <c r="O934" i="46"/>
  <c r="O933" i="46"/>
  <c r="O932" i="46"/>
  <c r="O931" i="46"/>
  <c r="O930" i="46"/>
  <c r="O929" i="46"/>
  <c r="O928" i="46"/>
  <c r="O927" i="46"/>
  <c r="O926" i="46"/>
  <c r="O925" i="46"/>
  <c r="O924" i="46"/>
  <c r="O923" i="46"/>
  <c r="O922" i="46"/>
  <c r="O921" i="46"/>
  <c r="O920" i="46"/>
  <c r="O919" i="46"/>
  <c r="O918" i="46"/>
  <c r="O917" i="46"/>
  <c r="O916" i="46"/>
  <c r="O915" i="46"/>
  <c r="O914" i="46"/>
  <c r="O913" i="46"/>
  <c r="O912" i="46"/>
  <c r="O911" i="46"/>
  <c r="O910" i="46"/>
  <c r="O909" i="46"/>
  <c r="O908" i="46"/>
  <c r="O907" i="46"/>
  <c r="O906" i="46"/>
  <c r="O905" i="46"/>
  <c r="O904" i="46"/>
  <c r="O903" i="46"/>
  <c r="O902" i="46"/>
  <c r="O901" i="46"/>
  <c r="O900" i="46"/>
  <c r="O899" i="46"/>
  <c r="O898" i="46"/>
  <c r="O897" i="46"/>
  <c r="O896" i="46"/>
  <c r="O895" i="46"/>
  <c r="O894" i="46"/>
  <c r="O893" i="46"/>
  <c r="O892" i="46"/>
  <c r="O891" i="46"/>
  <c r="O890" i="46"/>
  <c r="O889" i="46"/>
  <c r="O888" i="46"/>
  <c r="O887" i="46"/>
  <c r="O886" i="46"/>
  <c r="O885" i="46"/>
  <c r="O884" i="46"/>
  <c r="O883" i="46"/>
  <c r="O882" i="46"/>
  <c r="O881" i="46"/>
  <c r="O880" i="46"/>
  <c r="O879" i="46"/>
  <c r="O878" i="46"/>
  <c r="O877" i="46"/>
  <c r="O876" i="46"/>
  <c r="O875" i="46"/>
  <c r="O874" i="46"/>
  <c r="O873" i="46"/>
  <c r="O872" i="46"/>
  <c r="O871" i="46"/>
  <c r="O870" i="46"/>
  <c r="O869" i="46"/>
  <c r="O868" i="46"/>
  <c r="O867" i="46"/>
  <c r="O866" i="46"/>
  <c r="O865" i="46"/>
  <c r="O864" i="46"/>
  <c r="O863" i="46"/>
  <c r="O862" i="46"/>
  <c r="O861" i="46"/>
  <c r="O860" i="46"/>
  <c r="O859" i="46"/>
  <c r="O858" i="46"/>
  <c r="O857" i="46"/>
  <c r="O856" i="46"/>
  <c r="O855" i="46"/>
  <c r="O854" i="46"/>
  <c r="O853" i="46"/>
  <c r="O852" i="46"/>
  <c r="O851" i="46"/>
  <c r="O850" i="46"/>
  <c r="O849" i="46"/>
  <c r="O848" i="46"/>
  <c r="O847" i="46"/>
  <c r="O846" i="46"/>
  <c r="O845" i="46"/>
  <c r="O844" i="46"/>
  <c r="O843" i="46"/>
  <c r="O842" i="46"/>
  <c r="O841" i="46"/>
  <c r="O840" i="46"/>
  <c r="O839" i="46"/>
  <c r="O838" i="46"/>
  <c r="O837" i="46"/>
  <c r="O836" i="46"/>
  <c r="O835" i="46"/>
  <c r="O834" i="46"/>
  <c r="O833" i="46"/>
  <c r="O832" i="46"/>
  <c r="O831" i="46"/>
  <c r="O830" i="46"/>
  <c r="O829" i="46"/>
  <c r="O828" i="46"/>
  <c r="O827" i="46"/>
  <c r="O826" i="46"/>
  <c r="O825" i="46"/>
  <c r="O824" i="46"/>
  <c r="O823" i="46"/>
  <c r="O822" i="46"/>
  <c r="O821" i="46"/>
  <c r="O820" i="46"/>
  <c r="O819" i="46"/>
  <c r="O818" i="46"/>
  <c r="O817" i="46"/>
  <c r="O816" i="46"/>
  <c r="O815" i="46"/>
  <c r="O814" i="46"/>
  <c r="O813" i="46"/>
  <c r="O812" i="46"/>
  <c r="O811" i="46"/>
  <c r="O810" i="46"/>
  <c r="O809" i="46"/>
  <c r="O808" i="46"/>
  <c r="O807" i="46"/>
  <c r="O806" i="46"/>
  <c r="O805" i="46"/>
  <c r="O804" i="46"/>
  <c r="O803" i="46"/>
  <c r="O802" i="46"/>
  <c r="O801" i="46"/>
  <c r="O800" i="46"/>
  <c r="O799" i="46"/>
  <c r="O798" i="46"/>
  <c r="O797" i="46"/>
  <c r="O796" i="46"/>
  <c r="O795" i="46"/>
  <c r="O794" i="46"/>
  <c r="O793" i="46"/>
  <c r="O792" i="46"/>
  <c r="O791" i="46"/>
  <c r="O790" i="46"/>
  <c r="O789" i="46"/>
  <c r="O788" i="46"/>
  <c r="O787" i="46"/>
  <c r="O786" i="46"/>
  <c r="O785" i="46"/>
  <c r="O784" i="46"/>
  <c r="O783" i="46"/>
  <c r="O782" i="46"/>
  <c r="O781" i="46"/>
  <c r="O780" i="46"/>
  <c r="O779" i="46"/>
  <c r="O778" i="46"/>
  <c r="O777" i="46"/>
  <c r="O776" i="46"/>
  <c r="O775" i="46"/>
  <c r="O774" i="46"/>
  <c r="O773" i="46"/>
  <c r="O772" i="46"/>
  <c r="O771" i="46"/>
  <c r="O770" i="46"/>
  <c r="O769" i="46"/>
  <c r="O768" i="46"/>
  <c r="O767" i="46"/>
  <c r="O766" i="46"/>
  <c r="O765" i="46"/>
  <c r="O764" i="46"/>
  <c r="O763" i="46"/>
  <c r="O762" i="46"/>
  <c r="O761" i="46"/>
  <c r="O760" i="46"/>
  <c r="O759" i="46"/>
  <c r="O758" i="46"/>
  <c r="O757" i="46"/>
  <c r="O756" i="46"/>
  <c r="O755" i="46"/>
  <c r="O754" i="46"/>
  <c r="O753" i="46"/>
  <c r="O752" i="46"/>
  <c r="O751" i="46"/>
  <c r="O750" i="46"/>
  <c r="O749" i="46"/>
  <c r="O748" i="46"/>
  <c r="O747" i="46"/>
  <c r="O746" i="46"/>
  <c r="O745" i="46"/>
  <c r="O744" i="46"/>
  <c r="O743" i="46"/>
  <c r="O742" i="46"/>
  <c r="O741" i="46"/>
  <c r="O740" i="46"/>
  <c r="O739" i="46"/>
  <c r="O738" i="46"/>
  <c r="O737" i="46"/>
  <c r="O736" i="46"/>
  <c r="O735" i="46"/>
  <c r="O734" i="46"/>
  <c r="O733" i="46"/>
  <c r="O732" i="46"/>
  <c r="O731" i="46"/>
  <c r="O730" i="46"/>
  <c r="O729" i="46"/>
  <c r="O728" i="46"/>
  <c r="O727" i="46"/>
  <c r="O726" i="46"/>
  <c r="O725" i="46"/>
  <c r="O724" i="46"/>
  <c r="O723" i="46"/>
  <c r="O722" i="46"/>
  <c r="O721" i="46"/>
  <c r="O720" i="46"/>
  <c r="O719" i="46"/>
  <c r="O718" i="46"/>
  <c r="O717" i="46"/>
  <c r="O716" i="46"/>
  <c r="O715" i="46"/>
  <c r="O714" i="46"/>
  <c r="O713" i="46"/>
  <c r="O712" i="46"/>
  <c r="O711" i="46"/>
  <c r="O710" i="46"/>
  <c r="O709" i="46"/>
  <c r="O708" i="46"/>
  <c r="O707" i="46"/>
  <c r="O706" i="46"/>
  <c r="O705" i="46"/>
  <c r="O704" i="46"/>
  <c r="O703" i="46"/>
  <c r="O702" i="46"/>
  <c r="O701" i="46"/>
  <c r="O700" i="46"/>
  <c r="O699" i="46"/>
  <c r="O698" i="46"/>
  <c r="O697" i="46"/>
  <c r="O696" i="46"/>
  <c r="O695" i="46"/>
  <c r="O694" i="46"/>
  <c r="O693" i="46"/>
  <c r="O692" i="46"/>
  <c r="O691" i="46"/>
  <c r="O690" i="46"/>
  <c r="O689" i="46"/>
  <c r="O688" i="46"/>
  <c r="O687" i="46"/>
  <c r="O686" i="46"/>
  <c r="O685" i="46"/>
  <c r="O684" i="46"/>
  <c r="O683" i="46"/>
  <c r="O682" i="46"/>
  <c r="O681" i="46"/>
  <c r="O680" i="46"/>
  <c r="O679" i="46"/>
  <c r="O678" i="46"/>
  <c r="O677" i="46"/>
  <c r="O676" i="46"/>
  <c r="O675" i="46"/>
  <c r="O674" i="46"/>
  <c r="O673" i="46"/>
  <c r="O672" i="46"/>
  <c r="O671" i="46"/>
  <c r="O670" i="46"/>
  <c r="O669" i="46"/>
  <c r="O668" i="46"/>
  <c r="O667" i="46"/>
  <c r="O666" i="46"/>
  <c r="O665" i="46"/>
  <c r="O664" i="46"/>
  <c r="O663" i="46"/>
  <c r="O662" i="46"/>
  <c r="O661" i="46"/>
  <c r="O660" i="46"/>
  <c r="O659" i="46"/>
  <c r="O658" i="46"/>
  <c r="O657" i="46"/>
  <c r="O656" i="46"/>
  <c r="O655" i="46"/>
  <c r="O654" i="46"/>
  <c r="O653" i="46"/>
  <c r="O652" i="46"/>
  <c r="O651" i="46"/>
  <c r="O650" i="46"/>
  <c r="O649" i="46"/>
  <c r="O648" i="46"/>
  <c r="O647" i="46"/>
  <c r="O646" i="46"/>
  <c r="O645" i="46"/>
  <c r="O644" i="46"/>
  <c r="O643" i="46"/>
  <c r="O642" i="46"/>
  <c r="O641" i="46"/>
  <c r="O640" i="46"/>
  <c r="O639" i="46"/>
  <c r="O638" i="46"/>
  <c r="O637" i="46"/>
  <c r="O636" i="46"/>
  <c r="O635" i="46"/>
  <c r="O634" i="46"/>
  <c r="O633" i="46"/>
  <c r="O632" i="46"/>
  <c r="O631" i="46"/>
  <c r="O630" i="46"/>
  <c r="O629" i="46"/>
  <c r="O628" i="46"/>
  <c r="O627" i="46"/>
  <c r="O626" i="46"/>
  <c r="O625" i="46"/>
  <c r="O624" i="46"/>
  <c r="O623" i="46"/>
  <c r="O622" i="46"/>
  <c r="O621" i="46"/>
  <c r="O620" i="46"/>
  <c r="O619" i="46"/>
  <c r="O618" i="46"/>
  <c r="O617" i="46"/>
  <c r="O616" i="46"/>
  <c r="O615" i="46"/>
  <c r="O614" i="46"/>
  <c r="O613" i="46"/>
  <c r="O612" i="46"/>
  <c r="O611" i="46"/>
  <c r="O610" i="46"/>
  <c r="O609" i="46"/>
  <c r="O608" i="46"/>
  <c r="O607" i="46"/>
  <c r="O606" i="46"/>
  <c r="O605" i="46"/>
  <c r="O604" i="46"/>
  <c r="O603" i="46"/>
  <c r="O602" i="46"/>
  <c r="O601" i="46"/>
  <c r="O600" i="46"/>
  <c r="O599" i="46"/>
  <c r="O598" i="46"/>
  <c r="O597" i="46"/>
  <c r="O596" i="46"/>
  <c r="O595" i="46"/>
  <c r="O594" i="46"/>
  <c r="O593" i="46"/>
  <c r="O592" i="46"/>
  <c r="O591" i="46"/>
  <c r="O590" i="46"/>
  <c r="O589" i="46"/>
  <c r="O588" i="46"/>
  <c r="O587" i="46"/>
  <c r="O586" i="46"/>
  <c r="O585" i="46"/>
  <c r="O584" i="46"/>
  <c r="O583" i="46"/>
  <c r="O582" i="46"/>
  <c r="O581" i="46"/>
  <c r="O580" i="46"/>
  <c r="O579" i="46"/>
  <c r="O578" i="46"/>
  <c r="O577" i="46"/>
  <c r="O576" i="46"/>
  <c r="O575" i="46"/>
  <c r="O574" i="46"/>
  <c r="O573" i="46"/>
  <c r="O572" i="46"/>
  <c r="O571" i="46"/>
  <c r="O570" i="46"/>
  <c r="O569" i="46"/>
  <c r="O568" i="46"/>
  <c r="O567" i="46"/>
  <c r="O566" i="46"/>
  <c r="O565" i="46"/>
  <c r="O564" i="46"/>
  <c r="O563" i="46"/>
  <c r="O562" i="46"/>
  <c r="O561" i="46"/>
  <c r="O560" i="46"/>
  <c r="O559" i="46"/>
  <c r="O558" i="46"/>
  <c r="O557" i="46"/>
  <c r="O556" i="46"/>
  <c r="O555" i="46"/>
  <c r="O554" i="46"/>
  <c r="O553" i="46"/>
  <c r="O552" i="46"/>
  <c r="O551" i="46"/>
  <c r="O550" i="46"/>
  <c r="O549" i="46"/>
  <c r="O548" i="46"/>
  <c r="O547" i="46"/>
  <c r="O546" i="46"/>
  <c r="O545" i="46"/>
  <c r="O544" i="46"/>
  <c r="O543" i="46"/>
  <c r="O542" i="46"/>
  <c r="O541" i="46"/>
  <c r="O540" i="46"/>
  <c r="O539" i="46"/>
  <c r="O538" i="46"/>
  <c r="O537" i="46"/>
  <c r="O536" i="46"/>
  <c r="O535" i="46"/>
  <c r="O534" i="46"/>
  <c r="O533" i="46"/>
  <c r="O532" i="46"/>
  <c r="O531" i="46"/>
  <c r="O530" i="46"/>
  <c r="O529" i="46"/>
  <c r="O528" i="46"/>
  <c r="O527" i="46"/>
  <c r="O526" i="46"/>
  <c r="O525" i="46"/>
  <c r="O524" i="46"/>
  <c r="O523" i="46"/>
  <c r="O522" i="46"/>
  <c r="O521" i="46"/>
  <c r="O520" i="46"/>
  <c r="O519" i="46"/>
  <c r="O518" i="46"/>
  <c r="O517" i="46"/>
  <c r="O516" i="46"/>
  <c r="O515" i="46"/>
  <c r="O514" i="46"/>
  <c r="O513" i="46"/>
  <c r="O512" i="46"/>
  <c r="O511" i="46"/>
  <c r="O510" i="46"/>
  <c r="O509" i="46"/>
  <c r="O508" i="46"/>
  <c r="O507" i="46"/>
  <c r="O506" i="46"/>
  <c r="O505" i="46"/>
  <c r="O504" i="46"/>
  <c r="O503" i="46"/>
  <c r="O502" i="46"/>
  <c r="O501" i="46"/>
  <c r="O500" i="46"/>
  <c r="O499" i="46"/>
  <c r="O498" i="46"/>
  <c r="O497" i="46"/>
  <c r="O496" i="46"/>
  <c r="O495" i="46"/>
  <c r="O494" i="46"/>
  <c r="O493" i="46"/>
  <c r="O492" i="46"/>
  <c r="O491" i="46"/>
  <c r="O490" i="46"/>
  <c r="O489" i="46"/>
  <c r="O488" i="46"/>
  <c r="O487" i="46"/>
  <c r="O486" i="46"/>
  <c r="O485" i="46"/>
  <c r="O484" i="46"/>
  <c r="O483" i="46"/>
  <c r="O482" i="46"/>
  <c r="O481" i="46"/>
  <c r="O480" i="46"/>
  <c r="O479" i="46"/>
  <c r="O478" i="46"/>
  <c r="O477" i="46"/>
  <c r="O476" i="46"/>
  <c r="O475" i="46"/>
  <c r="O474" i="46"/>
  <c r="O473" i="46"/>
  <c r="O472" i="46"/>
  <c r="O471" i="46"/>
  <c r="O470" i="46"/>
  <c r="O469" i="46"/>
  <c r="O468" i="46"/>
  <c r="O467" i="46"/>
  <c r="O466" i="46"/>
  <c r="O465" i="46"/>
  <c r="O464" i="46"/>
  <c r="O463" i="46"/>
  <c r="O462" i="46"/>
  <c r="O461" i="46"/>
  <c r="O460" i="46"/>
  <c r="O459" i="46"/>
  <c r="O458" i="46"/>
  <c r="O457" i="46"/>
  <c r="O456" i="46"/>
  <c r="O455" i="46"/>
  <c r="O454" i="46"/>
  <c r="O453" i="46"/>
  <c r="O452" i="46"/>
  <c r="O451" i="46"/>
  <c r="O450" i="46"/>
  <c r="O449" i="46"/>
  <c r="O448" i="46"/>
  <c r="O447" i="46"/>
  <c r="O446" i="46"/>
  <c r="O445" i="46"/>
  <c r="O444" i="46"/>
  <c r="O443" i="46"/>
  <c r="O442" i="46"/>
  <c r="O441" i="46"/>
  <c r="O440" i="46"/>
  <c r="O439" i="46"/>
  <c r="O438" i="46"/>
  <c r="O437" i="46"/>
  <c r="O436" i="46"/>
  <c r="O435" i="46"/>
  <c r="O434" i="46"/>
  <c r="O433" i="46"/>
  <c r="O432" i="46"/>
  <c r="O431" i="46"/>
  <c r="O430" i="46"/>
  <c r="O429" i="46"/>
  <c r="O428" i="46"/>
  <c r="O427" i="46"/>
  <c r="O426" i="46"/>
  <c r="O425" i="46"/>
  <c r="O424" i="46"/>
  <c r="O423" i="46"/>
  <c r="O422" i="46"/>
  <c r="O421" i="46"/>
  <c r="O420" i="46"/>
  <c r="O419" i="46"/>
  <c r="O418" i="46"/>
  <c r="O417" i="46"/>
  <c r="O416" i="46"/>
  <c r="O415" i="46"/>
  <c r="O414" i="46"/>
  <c r="O413" i="46"/>
  <c r="O412" i="46"/>
  <c r="O411" i="46"/>
  <c r="O410" i="46"/>
  <c r="O409" i="46"/>
  <c r="O408" i="46"/>
  <c r="O407" i="46"/>
  <c r="O406" i="46"/>
  <c r="O405" i="46"/>
  <c r="O404" i="46"/>
  <c r="O403" i="46"/>
  <c r="O402" i="46"/>
  <c r="O401" i="46"/>
  <c r="O400" i="46"/>
  <c r="O399" i="46"/>
  <c r="O398" i="46"/>
  <c r="O397" i="46"/>
  <c r="O396" i="46"/>
  <c r="O395" i="46"/>
  <c r="O394" i="46"/>
  <c r="O393" i="46"/>
  <c r="O392" i="46"/>
  <c r="O391" i="46"/>
  <c r="O390" i="46"/>
  <c r="O389" i="46"/>
  <c r="O388" i="46"/>
  <c r="O387" i="46"/>
  <c r="O386" i="46"/>
  <c r="O385" i="46"/>
  <c r="O384" i="46"/>
  <c r="O383" i="46"/>
  <c r="O382" i="46"/>
  <c r="O381" i="46"/>
  <c r="O380" i="46"/>
  <c r="O379" i="46"/>
  <c r="O378" i="46"/>
  <c r="O377" i="46"/>
  <c r="O376" i="46"/>
  <c r="O375" i="46"/>
  <c r="O374" i="46"/>
  <c r="O373" i="46"/>
  <c r="O372" i="46"/>
  <c r="O371" i="46"/>
  <c r="O370" i="46"/>
  <c r="O369" i="46"/>
  <c r="O368" i="46"/>
  <c r="O367" i="46"/>
  <c r="O366" i="46"/>
  <c r="O365" i="46"/>
  <c r="O364" i="46"/>
  <c r="O363" i="46"/>
  <c r="O362" i="46"/>
  <c r="O361" i="46"/>
  <c r="O360" i="46"/>
  <c r="O359" i="46"/>
  <c r="O358" i="46"/>
  <c r="O357" i="46"/>
  <c r="O356" i="46"/>
  <c r="O355" i="46"/>
  <c r="O354" i="46"/>
  <c r="O353" i="46"/>
  <c r="O352" i="46"/>
  <c r="O351" i="46"/>
  <c r="O350" i="46"/>
  <c r="O349" i="46"/>
  <c r="O348" i="46"/>
  <c r="O347" i="46"/>
  <c r="O346" i="46"/>
  <c r="O345" i="46"/>
  <c r="O344" i="46"/>
  <c r="O343" i="46"/>
  <c r="O342" i="46"/>
  <c r="O341" i="46"/>
  <c r="O340" i="46"/>
  <c r="O339" i="46"/>
  <c r="O338" i="46"/>
  <c r="O337" i="46"/>
  <c r="O336" i="46"/>
  <c r="O335" i="46"/>
  <c r="O334" i="46"/>
  <c r="O333" i="46"/>
  <c r="O332" i="46"/>
  <c r="O331" i="46"/>
  <c r="O330" i="46"/>
  <c r="O329" i="46"/>
  <c r="O328" i="46"/>
  <c r="O327" i="46"/>
  <c r="O326" i="46"/>
  <c r="O325" i="46"/>
  <c r="O324" i="46"/>
  <c r="O323" i="46"/>
  <c r="O322" i="46"/>
  <c r="O321" i="46"/>
  <c r="O320" i="46"/>
  <c r="O319" i="46"/>
  <c r="O318" i="46"/>
  <c r="O317" i="46"/>
  <c r="O316" i="46"/>
  <c r="O315" i="46"/>
  <c r="O314" i="46"/>
  <c r="O313" i="46"/>
  <c r="O312" i="46"/>
  <c r="O311" i="46"/>
  <c r="O310" i="46"/>
  <c r="O309" i="46"/>
  <c r="O308" i="46"/>
  <c r="O307" i="46"/>
  <c r="O306" i="46"/>
  <c r="O305" i="46"/>
  <c r="O304" i="46"/>
  <c r="O303" i="46"/>
  <c r="O302" i="46"/>
  <c r="O301" i="46"/>
  <c r="O300" i="46"/>
  <c r="O299" i="46"/>
  <c r="O298" i="46"/>
  <c r="O297" i="46"/>
  <c r="O296" i="46"/>
  <c r="O295" i="46"/>
  <c r="O294" i="46"/>
  <c r="O293" i="46"/>
  <c r="O292" i="46"/>
  <c r="O291" i="46"/>
  <c r="O290" i="46"/>
  <c r="O289" i="46"/>
  <c r="O288" i="46"/>
  <c r="O287" i="46"/>
  <c r="O286" i="46"/>
  <c r="O285" i="46"/>
  <c r="O284" i="46"/>
  <c r="O283" i="46"/>
  <c r="O282" i="46"/>
  <c r="O281" i="46"/>
  <c r="O280" i="46"/>
  <c r="O279" i="46"/>
  <c r="O278" i="46"/>
  <c r="O277" i="46"/>
  <c r="O276" i="46"/>
  <c r="O275" i="46"/>
  <c r="O274" i="46"/>
  <c r="O273" i="46"/>
  <c r="O272" i="46"/>
  <c r="O271" i="46"/>
  <c r="O270" i="46"/>
  <c r="O269" i="46"/>
  <c r="O268" i="46"/>
  <c r="O267" i="46"/>
  <c r="O266" i="46"/>
  <c r="O265" i="46"/>
  <c r="O264" i="46"/>
  <c r="O263" i="46"/>
  <c r="O262" i="46"/>
  <c r="O261" i="46"/>
  <c r="O260" i="46"/>
  <c r="O259" i="46"/>
  <c r="O258" i="46"/>
  <c r="O257" i="46"/>
  <c r="O256" i="46"/>
  <c r="O255" i="46"/>
  <c r="O254" i="46"/>
  <c r="O253" i="46"/>
  <c r="O252" i="46"/>
  <c r="O251" i="46"/>
  <c r="O250" i="46"/>
  <c r="O249" i="46"/>
  <c r="O248" i="46"/>
  <c r="O247" i="46"/>
  <c r="O246" i="46"/>
  <c r="O245" i="46"/>
  <c r="O244" i="46"/>
  <c r="O243" i="46"/>
  <c r="O242" i="46"/>
  <c r="O241" i="46"/>
  <c r="O240" i="46"/>
  <c r="O239" i="46"/>
  <c r="O238" i="46"/>
  <c r="O237" i="46"/>
  <c r="O236" i="46"/>
  <c r="O235" i="46"/>
  <c r="O234" i="46"/>
  <c r="O233" i="46"/>
  <c r="O232" i="46"/>
  <c r="O231" i="46"/>
  <c r="O230" i="46"/>
  <c r="O229" i="46"/>
  <c r="O228" i="46"/>
  <c r="O227" i="46"/>
  <c r="O226" i="46"/>
  <c r="O225" i="46"/>
  <c r="O224" i="46"/>
  <c r="O223" i="46"/>
  <c r="O222" i="46"/>
  <c r="O221" i="46"/>
  <c r="O220" i="46"/>
  <c r="O219" i="46"/>
  <c r="O218" i="46"/>
  <c r="O217" i="46"/>
  <c r="O216" i="46"/>
  <c r="O215" i="46"/>
  <c r="O214" i="46"/>
  <c r="O213" i="46"/>
  <c r="O212" i="46"/>
  <c r="O211" i="46"/>
  <c r="O210" i="46"/>
  <c r="O209" i="46"/>
  <c r="O208" i="46"/>
  <c r="O207" i="46"/>
  <c r="O206" i="46"/>
  <c r="O205" i="46"/>
  <c r="O204" i="46"/>
  <c r="O203" i="46"/>
  <c r="O202" i="46"/>
  <c r="O201" i="46"/>
  <c r="O200" i="46"/>
  <c r="O199" i="46"/>
  <c r="O198" i="46"/>
  <c r="O197" i="46"/>
  <c r="O196" i="46"/>
  <c r="O195" i="46"/>
  <c r="O194" i="46"/>
  <c r="O193" i="46"/>
  <c r="O192" i="46"/>
  <c r="O191" i="46"/>
  <c r="O190" i="46"/>
  <c r="O189" i="46"/>
  <c r="O188" i="46"/>
  <c r="O187" i="46"/>
  <c r="O186" i="46"/>
  <c r="O185" i="46"/>
  <c r="O184" i="46"/>
  <c r="O183" i="46"/>
  <c r="O182" i="46"/>
  <c r="O181" i="46"/>
  <c r="O180" i="46"/>
  <c r="O179" i="46"/>
  <c r="O178" i="46"/>
  <c r="O177" i="46"/>
  <c r="O176" i="46"/>
  <c r="O175" i="46"/>
  <c r="O174" i="46"/>
  <c r="O173" i="46"/>
  <c r="O172" i="46"/>
  <c r="O171" i="46"/>
  <c r="O170" i="46"/>
  <c r="O169" i="46"/>
  <c r="O168" i="46"/>
  <c r="O167" i="46"/>
  <c r="O166" i="46"/>
  <c r="O165" i="46"/>
  <c r="O164" i="46"/>
  <c r="O163" i="46"/>
  <c r="O162" i="46"/>
  <c r="O161" i="46"/>
  <c r="O160" i="46"/>
  <c r="O159" i="46"/>
  <c r="O158" i="46"/>
  <c r="O157" i="46"/>
  <c r="O156" i="46"/>
  <c r="O155" i="46"/>
  <c r="O154" i="46"/>
  <c r="O153" i="46"/>
  <c r="O152" i="46"/>
  <c r="O151" i="46"/>
  <c r="O150" i="46"/>
  <c r="O149" i="46"/>
  <c r="O148" i="46"/>
  <c r="O147" i="46"/>
  <c r="O146" i="46"/>
  <c r="O145" i="46"/>
  <c r="O144" i="46"/>
  <c r="O143" i="46"/>
  <c r="O142" i="46"/>
  <c r="O141" i="46"/>
  <c r="O140" i="46"/>
  <c r="O139" i="46"/>
  <c r="O138" i="46"/>
  <c r="O137" i="46"/>
  <c r="O136" i="46"/>
  <c r="O135" i="46"/>
  <c r="O134" i="46"/>
  <c r="O133" i="46"/>
  <c r="O132" i="46"/>
  <c r="O131" i="46"/>
  <c r="O130" i="46"/>
  <c r="O129" i="46"/>
  <c r="O128" i="46"/>
  <c r="O127" i="46"/>
  <c r="O126" i="46"/>
  <c r="O125" i="46"/>
  <c r="O124" i="46"/>
  <c r="O123" i="46"/>
  <c r="O122" i="46"/>
  <c r="O121" i="46"/>
  <c r="O120" i="46"/>
  <c r="O119" i="46"/>
  <c r="O118" i="46"/>
  <c r="O117" i="46"/>
  <c r="O116" i="46"/>
  <c r="O115" i="46"/>
  <c r="O114" i="46"/>
  <c r="O113" i="46"/>
  <c r="O112" i="46"/>
  <c r="O111" i="46"/>
  <c r="O110" i="46"/>
  <c r="O109" i="46"/>
  <c r="O108" i="46"/>
  <c r="O107" i="46"/>
  <c r="O106" i="46"/>
  <c r="O105" i="46"/>
  <c r="O104" i="46"/>
  <c r="O103" i="46"/>
  <c r="O102" i="46"/>
  <c r="O101" i="46"/>
  <c r="O100" i="46"/>
  <c r="O99" i="46"/>
  <c r="O98" i="46"/>
  <c r="O97" i="46"/>
  <c r="O96" i="46"/>
  <c r="O95" i="46"/>
  <c r="O94" i="46"/>
  <c r="O93" i="46"/>
  <c r="O92" i="46"/>
  <c r="O91" i="46"/>
  <c r="O90" i="46"/>
  <c r="O89" i="46"/>
  <c r="O88" i="46"/>
  <c r="O87" i="46"/>
  <c r="O86" i="46"/>
  <c r="O85" i="46"/>
  <c r="O84" i="46"/>
  <c r="O83" i="46"/>
  <c r="O82" i="46"/>
  <c r="O81" i="46"/>
  <c r="O80" i="46"/>
  <c r="O79" i="46"/>
  <c r="O78" i="46"/>
  <c r="O77" i="46"/>
  <c r="O76" i="46"/>
  <c r="O75" i="46"/>
  <c r="O74" i="46"/>
  <c r="O73" i="46"/>
  <c r="O72" i="46"/>
  <c r="O71" i="46"/>
  <c r="O70" i="46"/>
  <c r="O69" i="46"/>
  <c r="O68" i="46"/>
  <c r="O67" i="46"/>
  <c r="O66" i="46"/>
  <c r="O65" i="46"/>
  <c r="O64" i="46"/>
  <c r="O63" i="46"/>
  <c r="O62" i="46"/>
  <c r="O61" i="46"/>
  <c r="O60" i="46"/>
  <c r="O59" i="46"/>
  <c r="O58" i="46"/>
  <c r="O57" i="46"/>
  <c r="O56" i="46"/>
  <c r="O55" i="46"/>
  <c r="O54" i="46"/>
  <c r="O53" i="46"/>
  <c r="O52" i="46"/>
  <c r="O51" i="46"/>
  <c r="O50" i="46"/>
  <c r="O49" i="46"/>
  <c r="O48" i="46"/>
  <c r="O47" i="46"/>
  <c r="O46" i="46"/>
  <c r="O45" i="46"/>
  <c r="O44" i="46"/>
  <c r="O43" i="46"/>
  <c r="O42" i="46"/>
  <c r="O41" i="46"/>
  <c r="O40" i="46"/>
  <c r="O39" i="46"/>
  <c r="O38" i="46"/>
  <c r="O37" i="46"/>
  <c r="O36" i="46"/>
  <c r="O35" i="46"/>
  <c r="O34" i="46"/>
  <c r="O33" i="46"/>
  <c r="O32" i="46"/>
  <c r="O31" i="46"/>
  <c r="O30" i="46"/>
  <c r="O29" i="46"/>
  <c r="O28" i="46"/>
  <c r="O27" i="46"/>
  <c r="O26" i="46"/>
  <c r="O25" i="46"/>
  <c r="O24" i="46"/>
  <c r="O23" i="46"/>
  <c r="O22" i="46"/>
  <c r="O21" i="46"/>
  <c r="O20" i="46"/>
  <c r="O19" i="46"/>
  <c r="O18" i="46"/>
  <c r="O17" i="46"/>
  <c r="O16" i="46"/>
  <c r="O15" i="46"/>
  <c r="O14" i="46"/>
  <c r="O13" i="46"/>
  <c r="O12" i="46"/>
  <c r="O11" i="46"/>
  <c r="O10" i="46"/>
  <c r="C32" i="2"/>
  <c r="H5" i="45"/>
  <c r="I5" i="45"/>
  <c r="D32" i="2"/>
  <c r="H6" i="45"/>
  <c r="I6" i="45"/>
  <c r="I10" i="45"/>
  <c r="E33" i="2"/>
  <c r="H7" i="45"/>
  <c r="J7" i="45"/>
  <c r="F33" i="2"/>
  <c r="H8" i="45"/>
  <c r="J8" i="45"/>
  <c r="G33" i="2"/>
  <c r="H9" i="45"/>
  <c r="J9" i="45"/>
  <c r="J10" i="45"/>
  <c r="I15" i="45"/>
  <c r="I16" i="45"/>
  <c r="I20" i="45"/>
  <c r="J17" i="45"/>
  <c r="J18" i="45"/>
  <c r="J19" i="45"/>
  <c r="J20" i="45"/>
  <c r="L15" i="45"/>
  <c r="L16" i="45"/>
  <c r="L17" i="45"/>
  <c r="L18" i="45"/>
  <c r="L19" i="45"/>
  <c r="L20" i="45"/>
  <c r="D22" i="45"/>
  <c r="H19" i="45"/>
  <c r="H18" i="45"/>
  <c r="H17" i="45"/>
  <c r="H16" i="45"/>
  <c r="H15" i="45"/>
</calcChain>
</file>

<file path=xl/sharedStrings.xml><?xml version="1.0" encoding="utf-8"?>
<sst xmlns="http://schemas.openxmlformats.org/spreadsheetml/2006/main" count="598" uniqueCount="109">
  <si>
    <t>Date</t>
  </si>
  <si>
    <t>Adj Close</t>
  </si>
  <si>
    <t>Visa, Inc. (V)</t>
  </si>
  <si>
    <t>Tyler Technologies, Inc. (TYL)</t>
  </si>
  <si>
    <t>Corporate Bond (LQD)</t>
  </si>
  <si>
    <t>N/A</t>
  </si>
  <si>
    <t>Large Cap Stocks</t>
  </si>
  <si>
    <t>Small Cap Stocks</t>
  </si>
  <si>
    <t>Corporate Bonds</t>
  </si>
  <si>
    <t>Merck &amp; Co. (MRK)</t>
  </si>
  <si>
    <t>Tyler Technologies Inc. (TYL)</t>
  </si>
  <si>
    <t>T-Bill (TLT)</t>
  </si>
  <si>
    <t>Treasury Bill (TLT)</t>
  </si>
  <si>
    <t>Weekly Return %</t>
  </si>
  <si>
    <t>Merck &amp; Co., Inc. (MRK)</t>
  </si>
  <si>
    <t>Treasury Bills</t>
  </si>
  <si>
    <t>Monthly Return %</t>
  </si>
  <si>
    <t>Large Cap Index</t>
  </si>
  <si>
    <t>Small Cap Index</t>
  </si>
  <si>
    <t>Daily Return %</t>
  </si>
  <si>
    <t>Daily Data</t>
  </si>
  <si>
    <t>Monthly Data</t>
  </si>
  <si>
    <t>Price</t>
  </si>
  <si>
    <t>Multiplier = $50</t>
  </si>
  <si>
    <t>Multiplier = $100</t>
  </si>
  <si>
    <t>Value</t>
  </si>
  <si>
    <t>S&amp;P 500 (SPX) Index</t>
  </si>
  <si>
    <t>Daily Index Data</t>
  </si>
  <si>
    <t>Monthly Index Data</t>
  </si>
  <si>
    <t>Russell 2000 (RUT) Index</t>
  </si>
  <si>
    <t>S&amp;P 500 E-Mini Futures</t>
  </si>
  <si>
    <t>Russell 2000 E-Mini Futures</t>
  </si>
  <si>
    <t>Daily Futures Data</t>
  </si>
  <si>
    <t>Daily</t>
  </si>
  <si>
    <t>Monthly</t>
  </si>
  <si>
    <t>30 Days</t>
  </si>
  <si>
    <t>60 Days</t>
  </si>
  <si>
    <t>90 Days</t>
  </si>
  <si>
    <t>24 Months</t>
  </si>
  <si>
    <t>36 Months</t>
  </si>
  <si>
    <t>60 Months</t>
  </si>
  <si>
    <t>120 Months</t>
  </si>
  <si>
    <t>Beta Matrix (With S&amp;P 500 Index)</t>
  </si>
  <si>
    <t>Beta Matrix (With Russell 2000 Index)</t>
  </si>
  <si>
    <t>30 Day Return %</t>
  </si>
  <si>
    <t>24 Month Return %</t>
  </si>
  <si>
    <t>S&amp;P 500 Index</t>
  </si>
  <si>
    <t>Russell 2000 Index</t>
  </si>
  <si>
    <t>24 Month Data</t>
  </si>
  <si>
    <t>30 Day Data</t>
  </si>
  <si>
    <t>30 Day RW Beta</t>
  </si>
  <si>
    <t xml:space="preserve">30 Day RW Beta </t>
  </si>
  <si>
    <t>30 Day RW Ret.</t>
  </si>
  <si>
    <t xml:space="preserve">Large Cap Stocks </t>
  </si>
  <si>
    <t>Beta Plots for last 365 Days: 30 Day Rolling Window</t>
  </si>
  <si>
    <t>Initial Portfolio Value (On July 10, 2015)</t>
  </si>
  <si>
    <t>Share Price</t>
  </si>
  <si>
    <t>Number of Shares</t>
  </si>
  <si>
    <t>Totals</t>
  </si>
  <si>
    <t>Total</t>
  </si>
  <si>
    <t>Beta</t>
  </si>
  <si>
    <t># S&amp;P 500 Futures</t>
  </si>
  <si>
    <t># Russell Futures</t>
  </si>
  <si>
    <t>Short Future Positions (On July 10, 2015)</t>
  </si>
  <si>
    <t>Initial Portfolio Value (On Oct. 1, 2015)</t>
  </si>
  <si>
    <t>Short Future Positions (On Oct. 1, 2015)</t>
  </si>
  <si>
    <t>Change in Futures Price</t>
  </si>
  <si>
    <t>Hedgers Position as of Oct 1, 2015</t>
  </si>
  <si>
    <r>
      <t xml:space="preserve"> Rolling Window Beta Matrix </t>
    </r>
    <r>
      <rPr>
        <b/>
        <sz val="14"/>
        <color theme="0"/>
        <rFont val="Calibri"/>
        <family val="2"/>
        <scheme val="minor"/>
      </rPr>
      <t>for Hedging</t>
    </r>
    <r>
      <rPr>
        <sz val="14"/>
        <color theme="0"/>
        <rFont val="Calibri"/>
        <family val="2"/>
        <scheme val="minor"/>
      </rPr>
      <t xml:space="preserve"> (With S&amp;P 500 Index) </t>
    </r>
  </si>
  <si>
    <t>Raw Data Array</t>
  </si>
  <si>
    <t>Returns Array</t>
  </si>
  <si>
    <t>Initial Portfolio Value</t>
  </si>
  <si>
    <t>Changes</t>
  </si>
  <si>
    <t>Futures Change</t>
  </si>
  <si>
    <t>Hedgers Position</t>
  </si>
  <si>
    <t>Net Change</t>
  </si>
  <si>
    <t>New # Futures</t>
  </si>
  <si>
    <t>Portfolio Value (On July 31, 2015)</t>
  </si>
  <si>
    <t>Portfolio Value (On Sept. 25, 2015)</t>
  </si>
  <si>
    <t>Final Portfolio Value (On Oct. 1, 2015)</t>
  </si>
  <si>
    <t>Final Portfolio</t>
  </si>
  <si>
    <t>60 Days (@ 30 day RW)</t>
  </si>
  <si>
    <t>20 Months (@ 24 Month RW)</t>
  </si>
  <si>
    <t>30 Day RW Index Data</t>
  </si>
  <si>
    <t>24 Month RW Index Data</t>
  </si>
  <si>
    <r>
      <t xml:space="preserve">Indexed by: </t>
    </r>
    <r>
      <rPr>
        <b/>
        <sz val="12"/>
        <color theme="1"/>
        <rFont val="Calibri"/>
        <family val="2"/>
        <scheme val="minor"/>
      </rPr>
      <t>S&amp;P 500 E-Mini Futures</t>
    </r>
  </si>
  <si>
    <r>
      <t xml:space="preserve">Indexed by: </t>
    </r>
    <r>
      <rPr>
        <b/>
        <sz val="12"/>
        <rFont val="Calibri"/>
        <family val="2"/>
        <scheme val="minor"/>
      </rPr>
      <t>Russell 2000 E-Mini Futures</t>
    </r>
  </si>
  <si>
    <t>Dynamic Hedging Raw Data (Adjusted Close Values)</t>
  </si>
  <si>
    <t>Brief: Financial Engineering Project 2</t>
  </si>
  <si>
    <r>
      <rPr>
        <b/>
        <sz val="12"/>
        <color theme="1"/>
        <rFont val="Calibri"/>
        <family val="2"/>
        <scheme val="minor"/>
      </rPr>
      <t>2.)</t>
    </r>
    <r>
      <rPr>
        <sz val="12"/>
        <color theme="1"/>
        <rFont val="Calibri"/>
        <family val="2"/>
        <scheme val="minor"/>
      </rPr>
      <t xml:space="preserve"> Though they are specified in the memo and the spreadsheet, it is important to note again the benchmarks that were used to hedge each security. They are as follows. Visa (V) and Merck &amp; Co. (MRK) are hedged by the </t>
    </r>
    <r>
      <rPr>
        <b/>
        <sz val="12"/>
        <color theme="1"/>
        <rFont val="Calibri"/>
        <family val="2"/>
        <scheme val="minor"/>
      </rPr>
      <t>S&amp;P 500 E-mini Futures;</t>
    </r>
    <r>
      <rPr>
        <sz val="12"/>
        <color theme="1"/>
        <rFont val="Calibri"/>
        <family val="2"/>
        <scheme val="minor"/>
      </rPr>
      <t xml:space="preserve"> small-cap stock Tyler Technologies (TYL), corporate bonds (LQD), and treasury bonds (TLT) are hedged by </t>
    </r>
    <r>
      <rPr>
        <b/>
        <sz val="12"/>
        <color theme="1"/>
        <rFont val="Calibri"/>
        <family val="2"/>
        <scheme val="minor"/>
      </rPr>
      <t>Russell 2000 E-Mini Futures.</t>
    </r>
  </si>
  <si>
    <r>
      <rPr>
        <b/>
        <sz val="12"/>
        <color theme="1"/>
        <rFont val="Calibri"/>
        <family val="2"/>
        <scheme val="minor"/>
      </rPr>
      <t>5.)</t>
    </r>
    <r>
      <rPr>
        <sz val="12"/>
        <color theme="1"/>
        <rFont val="Calibri"/>
        <family val="2"/>
        <scheme val="minor"/>
      </rPr>
      <t xml:space="preserve"> "Daily Beta Array" specifies again the benchmarks used to hedge each security. Every tab to the right of this one assumes that the reader knows what benchmarks are used for each security, and does not specify them.</t>
    </r>
  </si>
  <si>
    <r>
      <t xml:space="preserve">4.) </t>
    </r>
    <r>
      <rPr>
        <sz val="12"/>
        <color theme="1"/>
        <rFont val="Calibri"/>
        <family val="2"/>
        <scheme val="minor"/>
      </rPr>
      <t>The rolling window beta coefficients highlighted in "Beta Matrices (Q3 and Q4)" at the bottom of the page are the coefficients utilized for static and dynamic hedging.</t>
    </r>
  </si>
  <si>
    <r>
      <rPr>
        <b/>
        <sz val="12"/>
        <color theme="1"/>
        <rFont val="Calibri"/>
        <family val="2"/>
        <scheme val="minor"/>
      </rPr>
      <t>6.)</t>
    </r>
    <r>
      <rPr>
        <sz val="12"/>
        <color theme="1"/>
        <rFont val="Calibri"/>
        <family val="2"/>
        <scheme val="minor"/>
      </rPr>
      <t xml:space="preserve"> In "Dynamic Hedging (Q8)" in order to streamline calculations, the number of short futures contracts is represented as a negative number in the same way one short sold stock is represented mathematically as negative one. Therefore, when an investor purchases a futures contract to offset the short futures he or she already has, the two numbers will cancel each other out. (e.g. -9 futures means an investor has shorted 9 future contracts)</t>
    </r>
  </si>
  <si>
    <r>
      <rPr>
        <b/>
        <sz val="12"/>
        <color theme="1"/>
        <rFont val="Calibri"/>
        <family val="2"/>
        <scheme val="minor"/>
      </rPr>
      <t>1.)</t>
    </r>
    <r>
      <rPr>
        <sz val="12"/>
        <color theme="1"/>
        <rFont val="Calibri"/>
        <family val="2"/>
        <scheme val="minor"/>
      </rPr>
      <t xml:space="preserve"> The question that each tab relates to will be specified in parentheses at the end of the tab label. Question (2) is answered by the memo, and is not included as a tab in the speadsheet.</t>
    </r>
  </si>
  <si>
    <r>
      <t xml:space="preserve">3.) </t>
    </r>
    <r>
      <rPr>
        <sz val="12"/>
        <color theme="1"/>
        <rFont val="Calibri"/>
        <family val="2"/>
        <scheme val="minor"/>
      </rPr>
      <t xml:space="preserve">Security return percentages will always exist </t>
    </r>
    <r>
      <rPr>
        <sz val="12"/>
        <color rgb="FF0070C0"/>
        <rFont val="Calibri"/>
        <family val="2"/>
        <scheme val="minor"/>
      </rPr>
      <t xml:space="preserve">in this blue font. </t>
    </r>
    <r>
      <rPr>
        <sz val="12"/>
        <rFont val="Calibri"/>
        <family val="2"/>
        <scheme val="minor"/>
      </rPr>
      <t>"RW" stands for "rolling window"</t>
    </r>
  </si>
  <si>
    <t>Futures Value</t>
  </si>
  <si>
    <t>Portfolio Value (On July 17, 2015)</t>
  </si>
  <si>
    <t>Portfolio Value (On August 7, 2015)</t>
  </si>
  <si>
    <t>Portfolio Value (On August 14, 2015)</t>
  </si>
  <si>
    <t>Portfolio Value (On September 4, 2015)</t>
  </si>
  <si>
    <t>Portfolio Value (On September 11, 2015)</t>
  </si>
  <si>
    <t>Portfolio Value (On July 24, 2015)</t>
  </si>
  <si>
    <t>Portfolio Value (On Aug 21, 2015)</t>
  </si>
  <si>
    <t>Portfolio Value (On August 28, 2015)</t>
  </si>
  <si>
    <t>Portfolio Value (On Sept. 18, 2015)</t>
  </si>
  <si>
    <t>Final Portfolio Value (On Sept. 25, 2015)</t>
  </si>
  <si>
    <t>Difference From</t>
  </si>
  <si>
    <t>Initial Value</t>
  </si>
  <si>
    <t>Dynamic Hedging Portfolio</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</si>
</sst>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_(&quot;$&quot;* \(#,##0.00\);_(&quot;$&quot;* &quot;-&quot;??_);_(@_)"/>
    <numFmt numFmtId="43" formatCode="_(* #,##0.00_);_(* \(#,##0.00\);_(* &quot;-&quot;??_);_(@_)"/>
    <numFmt numFmtId="164" formatCode="0.0000%"/>
    <numFmt numFmtId="165" formatCode="0.000000000%"/>
    <numFmt numFmtId="166" formatCode="_(* #,##0.0000_);_(* \(#,##0.0000\);_(* &quot;-&quot;??_);_(@_)"/>
    <numFmt numFmtId="167" formatCode="_(* #,##0.00000_);_(* \(#,##0.00000\);_(* &quot;-&quot;??_);_(@_)"/>
    <numFmt numFmtId="168" formatCode="_(* #,##0.000000_);_(* \(#,##0.000000\);_(* &quot;-&quot;??_);_(@_)"/>
    <numFmt numFmtId="169" formatCode="_(* #,##0.0000000_);_(* \(#,##0.0000000\);_(* &quot;-&quot;??_);_(@_)"/>
    <numFmt numFmtId="170" formatCode="#,##0.0000"/>
    <numFmt numFmtId="171" formatCode="#,##0.00000"/>
    <numFmt numFmtId="172" formatCode="0.0000"/>
    <numFmt numFmtId="173" formatCode="#,##0.000"/>
    <numFmt numFmtId="174" formatCode="#,##0.000000"/>
  </numFmts>
  <fonts count="19" x14ac:knownFonts="1">
    <font>
      <sz val="12"/>
      <color theme="1"/>
      <name val="Calibri"/>
      <family val="2"/>
      <scheme val="minor"/>
    </font>
    <font>
      <sz val="12"/>
      <color theme="1"/>
      <name val="Calibri"/>
      <family val="2"/>
      <scheme val="minor"/>
    </font>
    <font>
      <sz val="12"/>
      <color theme="3" tint="0.39997558519241921"/>
      <name val="Calibri"/>
      <family val="2"/>
      <scheme val="minor"/>
    </font>
    <font>
      <b/>
      <sz val="12"/>
      <color theme="1"/>
      <name val="Calibri"/>
      <family val="2"/>
      <scheme val="minor"/>
    </font>
    <font>
      <sz val="14"/>
      <color theme="0"/>
      <name val="Calibri"/>
      <family val="2"/>
      <scheme val="minor"/>
    </font>
    <font>
      <sz val="12"/>
      <color theme="0"/>
      <name val="Calibri"/>
      <family val="2"/>
      <scheme val="minor"/>
    </font>
    <font>
      <sz val="12"/>
      <color rgb="FFFF0000"/>
      <name val="Calibri"/>
      <family val="2"/>
      <scheme val="minor"/>
    </font>
    <font>
      <b/>
      <sz val="15"/>
      <color theme="3" tint="0.39997558519241921"/>
      <name val="Calibri"/>
      <family val="2"/>
      <scheme val="minor"/>
    </font>
    <font>
      <sz val="14"/>
      <color theme="3" tint="0.39997558519241921"/>
      <name val="Calibri"/>
      <family val="2"/>
      <scheme val="minor"/>
    </font>
    <font>
      <sz val="12"/>
      <name val="Calibri"/>
      <family val="2"/>
      <scheme val="minor"/>
    </font>
    <font>
      <sz val="15"/>
      <color theme="1"/>
      <name val="Calibri"/>
      <family val="2"/>
      <scheme val="minor"/>
    </font>
    <font>
      <b/>
      <i/>
      <sz val="12"/>
      <color theme="1"/>
      <name val="Calibri"/>
      <family val="2"/>
      <scheme val="minor"/>
    </font>
    <font>
      <b/>
      <sz val="14"/>
      <color theme="0"/>
      <name val="Calibri"/>
      <family val="2"/>
      <scheme val="minor"/>
    </font>
    <font>
      <sz val="12"/>
      <color rgb="FF0070C0"/>
      <name val="Calibri"/>
      <family val="2"/>
      <scheme val="minor"/>
    </font>
    <font>
      <b/>
      <i/>
      <u val="singleAccounting"/>
      <sz val="12"/>
      <color theme="1"/>
      <name val="Calibri"/>
      <family val="2"/>
      <scheme val="minor"/>
    </font>
    <font>
      <b/>
      <sz val="12"/>
      <name val="Calibri"/>
      <family val="2"/>
      <scheme val="minor"/>
    </font>
    <font>
      <sz val="15"/>
      <color theme="0"/>
      <name val="Calibri"/>
      <family val="2"/>
      <scheme val="minor"/>
    </font>
    <font>
      <b/>
      <u val="singleAccounting"/>
      <sz val="12"/>
      <color theme="1"/>
      <name val="Calibri"/>
      <family val="2"/>
      <scheme val="minor"/>
    </font>
    <font>
      <sz val="18"/>
      <color theme="1"/>
      <name val="Calibri"/>
      <family val="2"/>
      <scheme val="minor"/>
    </font>
  </fonts>
  <fills count="14">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70C0"/>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0"/>
        <bgColor indexed="64"/>
      </patternFill>
    </fill>
    <fill>
      <patternFill patternType="solid">
        <fgColor theme="1"/>
        <bgColor indexed="64"/>
      </patternFill>
    </fill>
    <fill>
      <patternFill patternType="solid">
        <fgColor theme="3" tint="0.59999389629810485"/>
        <bgColor indexed="64"/>
      </patternFill>
    </fill>
    <fill>
      <patternFill patternType="solid">
        <fgColor theme="0" tint="-0.34998626667073579"/>
        <bgColor indexed="64"/>
      </patternFill>
    </fill>
  </fills>
  <borders count="17">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thick">
        <color auto="1"/>
      </left>
      <right style="thick">
        <color auto="1"/>
      </right>
      <top style="thick">
        <color auto="1"/>
      </top>
      <bottom style="thick">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s>
  <cellStyleXfs count="4">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221">
    <xf numFmtId="0" fontId="0" fillId="0" borderId="0" xfId="0"/>
    <xf numFmtId="0" fontId="3" fillId="0" borderId="0" xfId="0" applyFont="1" applyAlignment="1">
      <alignment horizontal="center"/>
    </xf>
    <xf numFmtId="0" fontId="0" fillId="0" borderId="0" xfId="0" applyBorder="1"/>
    <xf numFmtId="0" fontId="3" fillId="0" borderId="4" xfId="0" applyFont="1" applyBorder="1" applyAlignment="1">
      <alignment horizontal="center"/>
    </xf>
    <xf numFmtId="0" fontId="3" fillId="0" borderId="5" xfId="0" applyFont="1" applyBorder="1" applyAlignment="1">
      <alignment horizontal="center"/>
    </xf>
    <xf numFmtId="0" fontId="0" fillId="0" borderId="7" xfId="0" applyBorder="1"/>
    <xf numFmtId="0" fontId="0" fillId="0" borderId="4" xfId="0" applyBorder="1"/>
    <xf numFmtId="0" fontId="3" fillId="0" borderId="4" xfId="0" applyFont="1" applyBorder="1"/>
    <xf numFmtId="0" fontId="3" fillId="0" borderId="5" xfId="0" applyFont="1" applyBorder="1"/>
    <xf numFmtId="0" fontId="0" fillId="0" borderId="6" xfId="0" applyBorder="1"/>
    <xf numFmtId="0" fontId="0" fillId="8" borderId="0" xfId="0" applyFill="1"/>
    <xf numFmtId="0" fontId="3" fillId="8" borderId="0" xfId="0" applyFont="1" applyFill="1" applyAlignment="1">
      <alignment horizontal="center"/>
    </xf>
    <xf numFmtId="0" fontId="0" fillId="8" borderId="0" xfId="0" applyFill="1" applyBorder="1"/>
    <xf numFmtId="0" fontId="3" fillId="8" borderId="0" xfId="0" applyFont="1" applyFill="1" applyBorder="1" applyAlignment="1">
      <alignment horizontal="center"/>
    </xf>
    <xf numFmtId="10" fontId="2" fillId="0" borderId="5" xfId="1" applyNumberFormat="1" applyFont="1" applyBorder="1"/>
    <xf numFmtId="10" fontId="2" fillId="0" borderId="8" xfId="1" applyNumberFormat="1" applyFont="1" applyBorder="1"/>
    <xf numFmtId="165" fontId="2" fillId="0" borderId="5" xfId="1" applyNumberFormat="1" applyFont="1" applyBorder="1"/>
    <xf numFmtId="165" fontId="2" fillId="0" borderId="8" xfId="1" applyNumberFormat="1" applyFont="1" applyBorder="1"/>
    <xf numFmtId="10" fontId="6" fillId="0" borderId="5" xfId="1" applyNumberFormat="1" applyFont="1" applyBorder="1" applyAlignment="1">
      <alignment horizontal="center"/>
    </xf>
    <xf numFmtId="0" fontId="3" fillId="0" borderId="0" xfId="0" applyFont="1" applyBorder="1" applyAlignment="1">
      <alignment horizontal="center"/>
    </xf>
    <xf numFmtId="0" fontId="3" fillId="7" borderId="12" xfId="0" applyFont="1" applyFill="1" applyBorder="1" applyAlignment="1">
      <alignment horizontal="center"/>
    </xf>
    <xf numFmtId="0" fontId="3" fillId="9" borderId="3" xfId="0" applyFont="1" applyFill="1" applyBorder="1"/>
    <xf numFmtId="165" fontId="2" fillId="0" borderId="0" xfId="1" applyNumberFormat="1" applyFont="1" applyBorder="1"/>
    <xf numFmtId="14" fontId="0" fillId="0" borderId="5" xfId="0" applyNumberFormat="1" applyBorder="1"/>
    <xf numFmtId="14" fontId="0" fillId="0" borderId="0" xfId="0" applyNumberFormat="1" applyBorder="1"/>
    <xf numFmtId="14" fontId="0" fillId="0" borderId="8" xfId="0" applyNumberFormat="1" applyBorder="1"/>
    <xf numFmtId="0" fontId="7" fillId="10" borderId="9" xfId="0" applyFont="1" applyFill="1" applyBorder="1" applyAlignment="1">
      <alignment horizontal="center"/>
    </xf>
    <xf numFmtId="0" fontId="0" fillId="10" borderId="0" xfId="0" applyFill="1" applyBorder="1"/>
    <xf numFmtId="0" fontId="4" fillId="8" borderId="0" xfId="0" applyFont="1" applyFill="1" applyBorder="1" applyAlignment="1">
      <alignment horizontal="center"/>
    </xf>
    <xf numFmtId="0" fontId="0" fillId="8" borderId="0" xfId="0" applyFill="1" applyBorder="1" applyAlignment="1">
      <alignment horizontal="center"/>
    </xf>
    <xf numFmtId="0" fontId="3" fillId="9" borderId="12" xfId="0" applyFont="1" applyFill="1" applyBorder="1"/>
    <xf numFmtId="14" fontId="3" fillId="0" borderId="5" xfId="0" applyNumberFormat="1" applyFont="1" applyBorder="1"/>
    <xf numFmtId="10" fontId="6" fillId="8" borderId="0" xfId="1" applyNumberFormat="1" applyFont="1" applyFill="1" applyBorder="1" applyAlignment="1">
      <alignment horizontal="center"/>
    </xf>
    <xf numFmtId="10" fontId="2" fillId="8" borderId="0" xfId="1" applyNumberFormat="1" applyFont="1" applyFill="1" applyBorder="1"/>
    <xf numFmtId="14" fontId="3" fillId="0" borderId="11" xfId="0" applyNumberFormat="1" applyFont="1" applyBorder="1"/>
    <xf numFmtId="14" fontId="3" fillId="0" borderId="8" xfId="0" applyNumberFormat="1" applyFont="1" applyBorder="1"/>
    <xf numFmtId="14" fontId="3" fillId="0" borderId="10" xfId="0" applyNumberFormat="1" applyFont="1" applyBorder="1"/>
    <xf numFmtId="0" fontId="8" fillId="10" borderId="13" xfId="0" applyFont="1" applyFill="1" applyBorder="1" applyAlignment="1">
      <alignment horizontal="center"/>
    </xf>
    <xf numFmtId="0" fontId="0" fillId="11" borderId="0" xfId="0" applyFill="1"/>
    <xf numFmtId="0" fontId="0" fillId="8" borderId="7" xfId="0" applyFill="1" applyBorder="1"/>
    <xf numFmtId="0" fontId="0" fillId="0" borderId="0" xfId="0" applyFont="1" applyBorder="1" applyAlignment="1">
      <alignment horizontal="right"/>
    </xf>
    <xf numFmtId="0" fontId="0" fillId="0" borderId="5" xfId="0" applyFont="1" applyBorder="1" applyAlignment="1">
      <alignment horizontal="right"/>
    </xf>
    <xf numFmtId="0" fontId="0" fillId="0" borderId="7" xfId="0" applyFont="1" applyBorder="1" applyAlignment="1">
      <alignment horizontal="right"/>
    </xf>
    <xf numFmtId="0" fontId="0" fillId="0" borderId="8" xfId="0" applyFont="1" applyBorder="1" applyAlignment="1">
      <alignment horizontal="right"/>
    </xf>
    <xf numFmtId="0" fontId="0" fillId="0" borderId="0" xfId="0" applyFill="1"/>
    <xf numFmtId="0" fontId="3" fillId="0" borderId="0" xfId="0" applyFont="1" applyFill="1" applyBorder="1" applyAlignment="1">
      <alignment horizontal="center"/>
    </xf>
    <xf numFmtId="164" fontId="0" fillId="0" borderId="0" xfId="0" applyNumberFormat="1" applyFill="1"/>
    <xf numFmtId="0" fontId="0" fillId="3" borderId="5" xfId="0" applyFont="1" applyFill="1" applyBorder="1" applyAlignment="1">
      <alignment horizontal="right"/>
    </xf>
    <xf numFmtId="0" fontId="0" fillId="3" borderId="0" xfId="0" applyFont="1" applyFill="1" applyBorder="1" applyAlignment="1">
      <alignment horizontal="right"/>
    </xf>
    <xf numFmtId="0" fontId="0" fillId="0" borderId="0" xfId="0" applyFont="1" applyFill="1" applyBorder="1" applyAlignment="1">
      <alignment horizontal="right"/>
    </xf>
    <xf numFmtId="0" fontId="0" fillId="0" borderId="0" xfId="0" applyFont="1" applyBorder="1"/>
    <xf numFmtId="0" fontId="0" fillId="0" borderId="5" xfId="0" applyFont="1" applyFill="1" applyBorder="1" applyAlignment="1">
      <alignment horizontal="right"/>
    </xf>
    <xf numFmtId="165" fontId="9" fillId="0" borderId="0" xfId="1" applyNumberFormat="1" applyFont="1" applyBorder="1"/>
    <xf numFmtId="166" fontId="2" fillId="0" borderId="5" xfId="2" applyNumberFormat="1" applyFont="1" applyBorder="1"/>
    <xf numFmtId="0" fontId="2" fillId="0" borderId="5" xfId="2" applyNumberFormat="1" applyFont="1" applyBorder="1"/>
    <xf numFmtId="0" fontId="7" fillId="8" borderId="0" xfId="0" applyFont="1" applyFill="1" applyBorder="1" applyAlignment="1">
      <alignment horizontal="center"/>
    </xf>
    <xf numFmtId="167" fontId="2" fillId="0" borderId="5" xfId="2" applyNumberFormat="1" applyFont="1" applyBorder="1"/>
    <xf numFmtId="168" fontId="2" fillId="0" borderId="5" xfId="2" applyNumberFormat="1" applyFont="1" applyBorder="1"/>
    <xf numFmtId="169" fontId="2" fillId="0" borderId="5" xfId="2" applyNumberFormat="1" applyFont="1" applyBorder="1"/>
    <xf numFmtId="165" fontId="9" fillId="0" borderId="4" xfId="1" applyNumberFormat="1" applyFont="1" applyBorder="1"/>
    <xf numFmtId="167" fontId="2" fillId="0" borderId="0" xfId="2" applyNumberFormat="1" applyFont="1" applyBorder="1"/>
    <xf numFmtId="168" fontId="2" fillId="0" borderId="0" xfId="2" applyNumberFormat="1" applyFont="1" applyBorder="1"/>
    <xf numFmtId="169" fontId="2" fillId="0" borderId="0" xfId="2" applyNumberFormat="1" applyFont="1" applyBorder="1"/>
    <xf numFmtId="167" fontId="2" fillId="0" borderId="8" xfId="2" applyNumberFormat="1" applyFont="1" applyBorder="1"/>
    <xf numFmtId="168" fontId="2" fillId="0" borderId="8" xfId="2" applyNumberFormat="1" applyFont="1" applyBorder="1"/>
    <xf numFmtId="165" fontId="9" fillId="0" borderId="6" xfId="1" applyNumberFormat="1" applyFont="1" applyBorder="1"/>
    <xf numFmtId="169" fontId="2" fillId="0" borderId="8" xfId="2" applyNumberFormat="1" applyFont="1" applyBorder="1"/>
    <xf numFmtId="0" fontId="2" fillId="0" borderId="8" xfId="2" applyNumberFormat="1" applyFont="1" applyBorder="1"/>
    <xf numFmtId="0" fontId="11" fillId="0" borderId="6" xfId="0" applyFont="1" applyBorder="1" applyAlignment="1">
      <alignment horizontal="center"/>
    </xf>
    <xf numFmtId="0" fontId="0" fillId="0" borderId="7" xfId="0" applyBorder="1" applyAlignment="1">
      <alignment horizontal="center"/>
    </xf>
    <xf numFmtId="3" fontId="0" fillId="0" borderId="0" xfId="0" applyNumberFormat="1" applyBorder="1"/>
    <xf numFmtId="3" fontId="0" fillId="0" borderId="7" xfId="0" applyNumberFormat="1" applyBorder="1"/>
    <xf numFmtId="44" fontId="0" fillId="0" borderId="5" xfId="3" applyFont="1" applyBorder="1"/>
    <xf numFmtId="44" fontId="0" fillId="0" borderId="0" xfId="3" applyNumberFormat="1" applyFont="1" applyBorder="1"/>
    <xf numFmtId="166" fontId="0" fillId="0" borderId="0" xfId="2" applyNumberFormat="1" applyFont="1" applyBorder="1"/>
    <xf numFmtId="170" fontId="0" fillId="0" borderId="0" xfId="0" applyNumberFormat="1" applyBorder="1"/>
    <xf numFmtId="171" fontId="0" fillId="0" borderId="0" xfId="0" applyNumberFormat="1" applyBorder="1"/>
    <xf numFmtId="170" fontId="0" fillId="0" borderId="7" xfId="0" applyNumberFormat="1" applyBorder="1"/>
    <xf numFmtId="3" fontId="0" fillId="0" borderId="5" xfId="0" applyNumberFormat="1" applyBorder="1"/>
    <xf numFmtId="170" fontId="0" fillId="0" borderId="5" xfId="0" applyNumberFormat="1" applyBorder="1"/>
    <xf numFmtId="171" fontId="0" fillId="0" borderId="5" xfId="0" applyNumberFormat="1" applyBorder="1"/>
    <xf numFmtId="170" fontId="0" fillId="0" borderId="7" xfId="0" applyNumberFormat="1" applyBorder="1" applyAlignment="1">
      <alignment horizontal="center"/>
    </xf>
    <xf numFmtId="44" fontId="0" fillId="0" borderId="0" xfId="3" applyFont="1" applyBorder="1" applyAlignment="1"/>
    <xf numFmtId="0" fontId="3" fillId="0" borderId="5" xfId="0" applyFont="1" applyFill="1" applyBorder="1" applyAlignment="1">
      <alignment horizontal="center"/>
    </xf>
    <xf numFmtId="44" fontId="0" fillId="0" borderId="5" xfId="0" applyNumberFormat="1" applyBorder="1"/>
    <xf numFmtId="0" fontId="3" fillId="3" borderId="14" xfId="0" applyFont="1" applyFill="1" applyBorder="1"/>
    <xf numFmtId="0" fontId="0" fillId="3" borderId="16" xfId="0" applyFill="1" applyBorder="1"/>
    <xf numFmtId="0" fontId="0" fillId="0" borderId="0" xfId="0" applyAlignment="1">
      <alignment horizontal="center" wrapText="1"/>
    </xf>
    <xf numFmtId="14" fontId="0" fillId="0" borderId="0" xfId="0" applyNumberFormat="1"/>
    <xf numFmtId="164" fontId="13" fillId="0" borderId="0" xfId="1" applyNumberFormat="1" applyFont="1"/>
    <xf numFmtId="0" fontId="0" fillId="4" borderId="0" xfId="0" applyFill="1"/>
    <xf numFmtId="170" fontId="3" fillId="0" borderId="7" xfId="0" applyNumberFormat="1" applyFont="1" applyBorder="1"/>
    <xf numFmtId="170" fontId="3" fillId="0" borderId="8" xfId="0" applyNumberFormat="1" applyFont="1" applyBorder="1"/>
    <xf numFmtId="0" fontId="0" fillId="13" borderId="0" xfId="0" applyFill="1"/>
    <xf numFmtId="44" fontId="3" fillId="0" borderId="8" xfId="0" applyNumberFormat="1" applyFont="1" applyBorder="1"/>
    <xf numFmtId="44" fontId="3" fillId="0" borderId="8" xfId="3" applyFont="1" applyBorder="1"/>
    <xf numFmtId="44" fontId="0" fillId="3" borderId="15" xfId="3" applyFont="1" applyFill="1" applyBorder="1"/>
    <xf numFmtId="44" fontId="0" fillId="0" borderId="0" xfId="3" applyFont="1" applyBorder="1"/>
    <xf numFmtId="44" fontId="3" fillId="0" borderId="7" xfId="3" applyFont="1" applyBorder="1"/>
    <xf numFmtId="44" fontId="1" fillId="0" borderId="7" xfId="3" applyFont="1" applyBorder="1"/>
    <xf numFmtId="0" fontId="3" fillId="0" borderId="0" xfId="0" applyFont="1" applyBorder="1"/>
    <xf numFmtId="44" fontId="0" fillId="0" borderId="0" xfId="0" applyNumberFormat="1" applyFont="1" applyBorder="1" applyAlignment="1"/>
    <xf numFmtId="44" fontId="0" fillId="0" borderId="7" xfId="0" applyNumberFormat="1" applyBorder="1" applyAlignment="1">
      <alignment horizontal="center"/>
    </xf>
    <xf numFmtId="0" fontId="0" fillId="0" borderId="8" xfId="0" applyBorder="1" applyAlignment="1">
      <alignment horizontal="center"/>
    </xf>
    <xf numFmtId="44" fontId="0" fillId="0" borderId="7" xfId="3" applyFont="1" applyBorder="1"/>
    <xf numFmtId="173" fontId="0" fillId="0" borderId="7" xfId="0" applyNumberFormat="1" applyBorder="1"/>
    <xf numFmtId="171" fontId="0" fillId="0" borderId="7" xfId="0" applyNumberFormat="1" applyBorder="1"/>
    <xf numFmtId="174" fontId="0" fillId="0" borderId="7" xfId="0" applyNumberFormat="1" applyBorder="1"/>
    <xf numFmtId="167" fontId="1" fillId="0" borderId="7" xfId="2" applyNumberFormat="1" applyFont="1" applyBorder="1"/>
    <xf numFmtId="174" fontId="0" fillId="0" borderId="0" xfId="0" applyNumberFormat="1" applyBorder="1"/>
    <xf numFmtId="0" fontId="0" fillId="0" borderId="5" xfId="2" applyNumberFormat="1" applyFont="1" applyBorder="1"/>
    <xf numFmtId="0" fontId="0" fillId="0" borderId="5" xfId="3" applyNumberFormat="1" applyFont="1" applyBorder="1"/>
    <xf numFmtId="44" fontId="1" fillId="0" borderId="8" xfId="3" applyFont="1" applyBorder="1" applyAlignment="1">
      <alignment horizontal="center"/>
    </xf>
    <xf numFmtId="44" fontId="3" fillId="0" borderId="7" xfId="0" applyNumberFormat="1" applyFont="1" applyBorder="1" applyAlignment="1">
      <alignment horizontal="center"/>
    </xf>
    <xf numFmtId="44" fontId="3" fillId="0" borderId="7" xfId="3" applyFont="1" applyBorder="1" applyAlignment="1">
      <alignment horizontal="center"/>
    </xf>
    <xf numFmtId="0" fontId="0" fillId="0" borderId="5" xfId="0" applyBorder="1"/>
    <xf numFmtId="14" fontId="0" fillId="0" borderId="4" xfId="0" applyNumberFormat="1" applyFill="1" applyBorder="1" applyAlignment="1">
      <alignment horizontal="center"/>
    </xf>
    <xf numFmtId="14" fontId="0" fillId="0" borderId="4" xfId="0" applyNumberFormat="1" applyBorder="1" applyAlignment="1">
      <alignment horizontal="center"/>
    </xf>
    <xf numFmtId="14" fontId="0" fillId="0" borderId="6" xfId="0" applyNumberFormat="1" applyFill="1" applyBorder="1" applyAlignment="1">
      <alignment horizontal="center"/>
    </xf>
    <xf numFmtId="0" fontId="3" fillId="0" borderId="6" xfId="0" applyFont="1" applyBorder="1"/>
    <xf numFmtId="0" fontId="0" fillId="0" borderId="15" xfId="0" applyBorder="1" applyAlignment="1">
      <alignment horizontal="center" wrapText="1"/>
    </xf>
    <xf numFmtId="0" fontId="3" fillId="7" borderId="9" xfId="0" applyFont="1" applyFill="1" applyBorder="1" applyAlignment="1">
      <alignment horizontal="center"/>
    </xf>
    <xf numFmtId="0" fontId="0" fillId="2" borderId="9" xfId="0" applyFill="1" applyBorder="1" applyAlignment="1">
      <alignment horizontal="center" wrapText="1"/>
    </xf>
    <xf numFmtId="0" fontId="0" fillId="0" borderId="9" xfId="0" applyFill="1" applyBorder="1" applyAlignment="1">
      <alignment horizontal="center" wrapText="1"/>
    </xf>
    <xf numFmtId="0" fontId="0" fillId="4" borderId="9" xfId="0" applyFill="1" applyBorder="1" applyAlignment="1">
      <alignment horizontal="center" wrapText="1"/>
    </xf>
    <xf numFmtId="0" fontId="0" fillId="6" borderId="9" xfId="0" applyFill="1" applyBorder="1" applyAlignment="1">
      <alignment horizontal="center" wrapText="1"/>
    </xf>
    <xf numFmtId="0" fontId="0" fillId="7" borderId="9" xfId="0" applyFill="1" applyBorder="1" applyAlignment="1">
      <alignment horizontal="center" wrapText="1"/>
    </xf>
    <xf numFmtId="0" fontId="0" fillId="3" borderId="15" xfId="0" applyFill="1" applyBorder="1"/>
    <xf numFmtId="14" fontId="0" fillId="0" borderId="5" xfId="0" applyNumberFormat="1" applyFill="1" applyBorder="1"/>
    <xf numFmtId="14" fontId="0" fillId="4" borderId="5" xfId="0" applyNumberFormat="1" applyFill="1" applyBorder="1"/>
    <xf numFmtId="164" fontId="13" fillId="0" borderId="5" xfId="1" applyNumberFormat="1" applyFont="1" applyBorder="1"/>
    <xf numFmtId="44" fontId="3" fillId="3" borderId="15" xfId="0" applyNumberFormat="1" applyFont="1" applyFill="1" applyBorder="1"/>
    <xf numFmtId="0" fontId="0" fillId="3" borderId="15" xfId="0" applyFill="1" applyBorder="1" applyAlignment="1">
      <alignment horizontal="center"/>
    </xf>
    <xf numFmtId="44" fontId="0" fillId="0" borderId="0" xfId="3" applyNumberFormat="1" applyFont="1" applyFill="1" applyBorder="1"/>
    <xf numFmtId="44" fontId="0" fillId="0" borderId="7" xfId="3" applyNumberFormat="1" applyFont="1" applyFill="1" applyBorder="1"/>
    <xf numFmtId="0" fontId="6" fillId="0" borderId="5" xfId="0" applyFont="1" applyBorder="1" applyAlignment="1">
      <alignment horizontal="center"/>
    </xf>
    <xf numFmtId="0" fontId="6" fillId="0" borderId="0" xfId="0" applyFont="1" applyBorder="1" applyAlignment="1">
      <alignment horizontal="center"/>
    </xf>
    <xf numFmtId="0" fontId="6" fillId="0" borderId="4" xfId="0" applyFont="1" applyBorder="1" applyAlignment="1">
      <alignment horizontal="center"/>
    </xf>
    <xf numFmtId="0" fontId="11" fillId="0" borderId="4" xfId="0" applyFont="1" applyBorder="1" applyAlignment="1">
      <alignment horizontal="center"/>
    </xf>
    <xf numFmtId="0" fontId="0" fillId="0" borderId="0" xfId="0" applyBorder="1" applyAlignment="1">
      <alignment horizontal="center"/>
    </xf>
    <xf numFmtId="44" fontId="3" fillId="0" borderId="0" xfId="3" applyFont="1" applyBorder="1"/>
    <xf numFmtId="44" fontId="3" fillId="0" borderId="0" xfId="3" applyFont="1" applyBorder="1" applyAlignment="1">
      <alignment horizontal="center"/>
    </xf>
    <xf numFmtId="44" fontId="1" fillId="0" borderId="5" xfId="3" applyFont="1" applyBorder="1" applyAlignment="1">
      <alignment horizontal="center"/>
    </xf>
    <xf numFmtId="44" fontId="1" fillId="0" borderId="0" xfId="3" applyFont="1" applyBorder="1"/>
    <xf numFmtId="167" fontId="1" fillId="0" borderId="0" xfId="2" applyNumberFormat="1" applyFont="1" applyBorder="1"/>
    <xf numFmtId="44" fontId="0" fillId="0" borderId="0" xfId="0" applyNumberFormat="1" applyBorder="1" applyAlignment="1">
      <alignment horizontal="center"/>
    </xf>
    <xf numFmtId="44" fontId="3" fillId="0" borderId="0" xfId="0" applyNumberFormat="1" applyFont="1" applyBorder="1" applyAlignment="1">
      <alignment horizontal="center"/>
    </xf>
    <xf numFmtId="0" fontId="0" fillId="0" borderId="5" xfId="0" applyBorder="1" applyAlignment="1">
      <alignment horizontal="center"/>
    </xf>
    <xf numFmtId="172" fontId="0" fillId="0" borderId="0" xfId="0" applyNumberFormat="1" applyBorder="1"/>
    <xf numFmtId="0" fontId="0" fillId="0" borderId="8" xfId="0" applyBorder="1"/>
    <xf numFmtId="44" fontId="0" fillId="0" borderId="0" xfId="3" applyFont="1"/>
    <xf numFmtId="44" fontId="0" fillId="0" borderId="0" xfId="3" applyFont="1" applyFill="1" applyBorder="1"/>
    <xf numFmtId="44" fontId="0" fillId="0" borderId="7" xfId="3" applyFont="1" applyFill="1" applyBorder="1"/>
    <xf numFmtId="44" fontId="0" fillId="0" borderId="5" xfId="3" applyFont="1" applyFill="1" applyBorder="1"/>
    <xf numFmtId="44" fontId="0" fillId="0" borderId="8" xfId="3" applyFont="1" applyFill="1" applyBorder="1"/>
    <xf numFmtId="173" fontId="0" fillId="0" borderId="0" xfId="0" applyNumberFormat="1" applyBorder="1"/>
    <xf numFmtId="169" fontId="0" fillId="0" borderId="0" xfId="2" applyNumberFormat="1" applyFont="1" applyBorder="1"/>
    <xf numFmtId="169" fontId="0" fillId="0" borderId="0" xfId="2" applyNumberFormat="1" applyFont="1"/>
    <xf numFmtId="169" fontId="0" fillId="0" borderId="0" xfId="2" applyNumberFormat="1" applyFont="1" applyAlignment="1">
      <alignment horizontal="center" wrapText="1"/>
    </xf>
    <xf numFmtId="169" fontId="3" fillId="0" borderId="0" xfId="2" applyNumberFormat="1" applyFont="1" applyBorder="1"/>
    <xf numFmtId="169" fontId="0" fillId="0" borderId="7" xfId="2" applyNumberFormat="1" applyFont="1" applyBorder="1" applyAlignment="1">
      <alignment horizontal="center"/>
    </xf>
    <xf numFmtId="169" fontId="0" fillId="0" borderId="0" xfId="2" applyNumberFormat="1" applyFont="1" applyBorder="1" applyAlignment="1">
      <alignment horizontal="center"/>
    </xf>
    <xf numFmtId="0" fontId="1" fillId="0" borderId="7" xfId="2" applyNumberFormat="1" applyFont="1" applyBorder="1"/>
    <xf numFmtId="0" fontId="3" fillId="3" borderId="0" xfId="0" applyFont="1" applyFill="1" applyBorder="1" applyAlignment="1">
      <alignment horizontal="center"/>
    </xf>
    <xf numFmtId="44" fontId="3" fillId="3" borderId="0" xfId="3" applyFont="1" applyFill="1" applyBorder="1" applyAlignment="1">
      <alignment horizontal="center"/>
    </xf>
    <xf numFmtId="44" fontId="14" fillId="3" borderId="0" xfId="3" applyFont="1" applyFill="1" applyBorder="1" applyAlignment="1"/>
    <xf numFmtId="44" fontId="14" fillId="3" borderId="7" xfId="3" applyFont="1" applyFill="1" applyBorder="1" applyAlignment="1"/>
    <xf numFmtId="0" fontId="3" fillId="4" borderId="5" xfId="0" applyFont="1" applyFill="1" applyBorder="1" applyAlignment="1">
      <alignment horizontal="center"/>
    </xf>
    <xf numFmtId="44" fontId="3" fillId="4" borderId="5" xfId="3" applyFont="1" applyFill="1" applyBorder="1" applyAlignment="1">
      <alignment horizontal="center"/>
    </xf>
    <xf numFmtId="44" fontId="17" fillId="4" borderId="5" xfId="3" applyFont="1" applyFill="1" applyBorder="1" applyAlignment="1"/>
    <xf numFmtId="44" fontId="17" fillId="4" borderId="8" xfId="3" applyFont="1" applyFill="1" applyBorder="1" applyAlignment="1"/>
    <xf numFmtId="0" fontId="0" fillId="0" borderId="14" xfId="0" applyBorder="1" applyAlignment="1">
      <alignment horizontal="left" wrapText="1"/>
    </xf>
    <xf numFmtId="0" fontId="0" fillId="0" borderId="16" xfId="0" applyBorder="1" applyAlignment="1">
      <alignment horizontal="left" wrapText="1"/>
    </xf>
    <xf numFmtId="0" fontId="0" fillId="0" borderId="15" xfId="0" applyBorder="1" applyAlignment="1">
      <alignment horizontal="left" wrapText="1"/>
    </xf>
    <xf numFmtId="0" fontId="16" fillId="5" borderId="1" xfId="0" applyFont="1" applyFill="1" applyBorder="1" applyAlignment="1">
      <alignment horizontal="center"/>
    </xf>
    <xf numFmtId="0" fontId="16" fillId="5" borderId="2" xfId="0" applyFont="1" applyFill="1" applyBorder="1" applyAlignment="1">
      <alignment horizontal="center"/>
    </xf>
    <xf numFmtId="0" fontId="16" fillId="5" borderId="3" xfId="0" applyFont="1" applyFill="1" applyBorder="1" applyAlignment="1">
      <alignment horizontal="center"/>
    </xf>
    <xf numFmtId="0" fontId="16" fillId="5" borderId="6" xfId="0" applyFont="1" applyFill="1" applyBorder="1" applyAlignment="1">
      <alignment horizontal="center"/>
    </xf>
    <xf numFmtId="0" fontId="16" fillId="5" borderId="7" xfId="0" applyFont="1" applyFill="1" applyBorder="1" applyAlignment="1">
      <alignment horizontal="center"/>
    </xf>
    <xf numFmtId="0" fontId="16" fillId="5" borderId="8" xfId="0" applyFont="1" applyFill="1" applyBorder="1" applyAlignment="1">
      <alignment horizontal="center"/>
    </xf>
    <xf numFmtId="0" fontId="3" fillId="0" borderId="14" xfId="0" applyFont="1" applyBorder="1" applyAlignment="1">
      <alignment horizontal="left" wrapText="1"/>
    </xf>
    <xf numFmtId="0" fontId="3" fillId="0" borderId="16" xfId="0" applyFont="1" applyBorder="1" applyAlignment="1">
      <alignment horizontal="left" wrapText="1"/>
    </xf>
    <xf numFmtId="0" fontId="3" fillId="0" borderId="15" xfId="0" applyFont="1" applyBorder="1" applyAlignment="1">
      <alignment horizontal="left" wrapText="1"/>
    </xf>
    <xf numFmtId="0" fontId="4" fillId="5" borderId="1" xfId="0" applyFont="1" applyFill="1" applyBorder="1" applyAlignment="1">
      <alignment horizontal="center"/>
    </xf>
    <xf numFmtId="0" fontId="4" fillId="5" borderId="2" xfId="0" applyFont="1" applyFill="1" applyBorder="1" applyAlignment="1">
      <alignment horizontal="center"/>
    </xf>
    <xf numFmtId="0" fontId="4" fillId="5" borderId="3" xfId="0" applyFont="1" applyFill="1" applyBorder="1" applyAlignment="1">
      <alignment horizontal="center"/>
    </xf>
    <xf numFmtId="0" fontId="5" fillId="5" borderId="3" xfId="0" applyFont="1"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2" borderId="4" xfId="0" applyFill="1" applyBorder="1" applyAlignment="1">
      <alignment horizontal="center"/>
    </xf>
    <xf numFmtId="0" fontId="0" fillId="2" borderId="5" xfId="0" applyFill="1" applyBorder="1" applyAlignment="1">
      <alignment horizontal="center"/>
    </xf>
    <xf numFmtId="0" fontId="0" fillId="4" borderId="4" xfId="0" applyFill="1" applyBorder="1" applyAlignment="1">
      <alignment horizontal="center"/>
    </xf>
    <xf numFmtId="0" fontId="0" fillId="4" borderId="5"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7" borderId="4" xfId="0" applyFill="1" applyBorder="1" applyAlignment="1">
      <alignment horizontal="center"/>
    </xf>
    <xf numFmtId="0" fontId="0" fillId="7" borderId="5"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3" fillId="9" borderId="14" xfId="0" applyFont="1" applyFill="1" applyBorder="1" applyAlignment="1">
      <alignment horizontal="center"/>
    </xf>
    <xf numFmtId="0" fontId="3" fillId="9" borderId="16" xfId="0" applyFont="1" applyFill="1" applyBorder="1" applyAlignment="1">
      <alignment horizontal="center"/>
    </xf>
    <xf numFmtId="0" fontId="3" fillId="9" borderId="15" xfId="0" applyFont="1" applyFill="1" applyBorder="1" applyAlignment="1">
      <alignment horizontal="center"/>
    </xf>
    <xf numFmtId="0" fontId="9" fillId="10" borderId="14" xfId="0" applyFont="1" applyFill="1" applyBorder="1" applyAlignment="1">
      <alignment horizontal="center"/>
    </xf>
    <xf numFmtId="0" fontId="9" fillId="10" borderId="16" xfId="0" applyFont="1" applyFill="1" applyBorder="1" applyAlignment="1">
      <alignment horizontal="center"/>
    </xf>
    <xf numFmtId="0" fontId="9" fillId="10" borderId="15" xfId="0" applyFont="1" applyFill="1" applyBorder="1" applyAlignment="1">
      <alignment horizontal="center"/>
    </xf>
    <xf numFmtId="0" fontId="0" fillId="10" borderId="16" xfId="0" applyFill="1" applyBorder="1" applyAlignment="1">
      <alignment horizontal="center"/>
    </xf>
    <xf numFmtId="0" fontId="4" fillId="5" borderId="4" xfId="0" applyFont="1" applyFill="1" applyBorder="1" applyAlignment="1">
      <alignment horizontal="center"/>
    </xf>
    <xf numFmtId="0" fontId="4" fillId="5" borderId="5" xfId="0" applyFont="1" applyFill="1" applyBorder="1" applyAlignment="1">
      <alignment horizontal="center"/>
    </xf>
    <xf numFmtId="0" fontId="5" fillId="5" borderId="5" xfId="0" applyFont="1" applyFill="1" applyBorder="1" applyAlignment="1">
      <alignment horizontal="center"/>
    </xf>
    <xf numFmtId="0" fontId="10" fillId="9" borderId="14" xfId="0" applyFont="1" applyFill="1" applyBorder="1" applyAlignment="1">
      <alignment horizontal="center"/>
    </xf>
    <xf numFmtId="0" fontId="10" fillId="9" borderId="16" xfId="0" applyFont="1" applyFill="1" applyBorder="1" applyAlignment="1">
      <alignment horizontal="center"/>
    </xf>
    <xf numFmtId="0" fontId="10" fillId="9" borderId="15" xfId="0" applyFont="1" applyFill="1" applyBorder="1" applyAlignment="1">
      <alignment horizontal="center"/>
    </xf>
    <xf numFmtId="0" fontId="0" fillId="12" borderId="1" xfId="0" applyFill="1" applyBorder="1" applyAlignment="1">
      <alignment horizontal="center"/>
    </xf>
    <xf numFmtId="0" fontId="0" fillId="12" borderId="2" xfId="0" applyFill="1" applyBorder="1" applyAlignment="1">
      <alignment horizontal="center"/>
    </xf>
    <xf numFmtId="0" fontId="0" fillId="12" borderId="3" xfId="0" applyFill="1" applyBorder="1" applyAlignment="1">
      <alignment horizontal="center"/>
    </xf>
    <xf numFmtId="0" fontId="0" fillId="12" borderId="14" xfId="0" applyFill="1" applyBorder="1" applyAlignment="1">
      <alignment horizontal="center"/>
    </xf>
    <xf numFmtId="0" fontId="0" fillId="12" borderId="16" xfId="0" applyFill="1" applyBorder="1" applyAlignment="1">
      <alignment horizontal="center"/>
    </xf>
    <xf numFmtId="0" fontId="0" fillId="12" borderId="15" xfId="0" applyFill="1" applyBorder="1" applyAlignment="1">
      <alignment horizontal="center"/>
    </xf>
    <xf numFmtId="0" fontId="18" fillId="6" borderId="14" xfId="0" applyFont="1" applyFill="1" applyBorder="1" applyAlignment="1">
      <alignment horizontal="center"/>
    </xf>
    <xf numFmtId="0" fontId="18" fillId="6" borderId="16" xfId="0" applyFont="1" applyFill="1" applyBorder="1" applyAlignment="1">
      <alignment horizontal="center"/>
    </xf>
    <xf numFmtId="0" fontId="18" fillId="6" borderId="15" xfId="0" applyFont="1" applyFill="1" applyBorder="1" applyAlignment="1">
      <alignment horizontal="center"/>
    </xf>
  </cellXfs>
  <cellStyles count="4">
    <cellStyle name="Comma" xfId="2" builtinId="3"/>
    <cellStyle name="Currency" xfId="3" builtinId="4"/>
    <cellStyle name="Normal" xfId="0" builtinId="0"/>
    <cellStyle name="Percent" xfId="1"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'Daily Beta Array (Q4)'!$B$6:$C$6</c:f>
              <c:strCache>
                <c:ptCount val="1"/>
                <c:pt idx="0">
                  <c:v>Visa, Inc. (V)</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6.9886963601219876E-2"/>
                  <c:y val="-0.2606998916452154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'Daily Beta Array (Q4)'!$A$9:$A$373</c:f>
              <c:numCache>
                <c:formatCode>m/d/yyyy</c:formatCode>
                <c:ptCount val="365"/>
                <c:pt idx="0">
                  <c:v>42194</c:v>
                </c:pt>
                <c:pt idx="1">
                  <c:v>42193</c:v>
                </c:pt>
                <c:pt idx="2">
                  <c:v>42192</c:v>
                </c:pt>
                <c:pt idx="3">
                  <c:v>42191</c:v>
                </c:pt>
                <c:pt idx="4">
                  <c:v>42187</c:v>
                </c:pt>
                <c:pt idx="5">
                  <c:v>42186</c:v>
                </c:pt>
                <c:pt idx="6">
                  <c:v>42185</c:v>
                </c:pt>
                <c:pt idx="7">
                  <c:v>42184</c:v>
                </c:pt>
                <c:pt idx="8">
                  <c:v>42181</c:v>
                </c:pt>
                <c:pt idx="9">
                  <c:v>42180</c:v>
                </c:pt>
                <c:pt idx="10">
                  <c:v>42179</c:v>
                </c:pt>
                <c:pt idx="11">
                  <c:v>42178</c:v>
                </c:pt>
                <c:pt idx="12">
                  <c:v>42177</c:v>
                </c:pt>
                <c:pt idx="13">
                  <c:v>42174</c:v>
                </c:pt>
                <c:pt idx="14">
                  <c:v>42173</c:v>
                </c:pt>
                <c:pt idx="15">
                  <c:v>42172</c:v>
                </c:pt>
                <c:pt idx="16">
                  <c:v>42171</c:v>
                </c:pt>
                <c:pt idx="17">
                  <c:v>42170</c:v>
                </c:pt>
                <c:pt idx="18">
                  <c:v>42167</c:v>
                </c:pt>
                <c:pt idx="19">
                  <c:v>42166</c:v>
                </c:pt>
                <c:pt idx="20">
                  <c:v>42165</c:v>
                </c:pt>
                <c:pt idx="21">
                  <c:v>42164</c:v>
                </c:pt>
                <c:pt idx="22">
                  <c:v>42163</c:v>
                </c:pt>
                <c:pt idx="23">
                  <c:v>42160</c:v>
                </c:pt>
                <c:pt idx="24">
                  <c:v>42159</c:v>
                </c:pt>
                <c:pt idx="25">
                  <c:v>42158</c:v>
                </c:pt>
                <c:pt idx="26">
                  <c:v>42157</c:v>
                </c:pt>
                <c:pt idx="27">
                  <c:v>42156</c:v>
                </c:pt>
                <c:pt idx="28">
                  <c:v>42153</c:v>
                </c:pt>
                <c:pt idx="29">
                  <c:v>42152</c:v>
                </c:pt>
                <c:pt idx="30">
                  <c:v>42151</c:v>
                </c:pt>
                <c:pt idx="31">
                  <c:v>42150</c:v>
                </c:pt>
                <c:pt idx="32">
                  <c:v>42146</c:v>
                </c:pt>
                <c:pt idx="33">
                  <c:v>42145</c:v>
                </c:pt>
                <c:pt idx="34">
                  <c:v>42144</c:v>
                </c:pt>
                <c:pt idx="35">
                  <c:v>42143</c:v>
                </c:pt>
                <c:pt idx="36">
                  <c:v>42142</c:v>
                </c:pt>
                <c:pt idx="37">
                  <c:v>42139</c:v>
                </c:pt>
                <c:pt idx="38">
                  <c:v>42138</c:v>
                </c:pt>
                <c:pt idx="39">
                  <c:v>42137</c:v>
                </c:pt>
                <c:pt idx="40">
                  <c:v>42136</c:v>
                </c:pt>
                <c:pt idx="41">
                  <c:v>42135</c:v>
                </c:pt>
                <c:pt idx="42">
                  <c:v>42132</c:v>
                </c:pt>
                <c:pt idx="43">
                  <c:v>42131</c:v>
                </c:pt>
                <c:pt idx="44">
                  <c:v>42130</c:v>
                </c:pt>
                <c:pt idx="45">
                  <c:v>42129</c:v>
                </c:pt>
                <c:pt idx="46">
                  <c:v>42128</c:v>
                </c:pt>
                <c:pt idx="47">
                  <c:v>42125</c:v>
                </c:pt>
                <c:pt idx="48">
                  <c:v>42124</c:v>
                </c:pt>
                <c:pt idx="49">
                  <c:v>42123</c:v>
                </c:pt>
                <c:pt idx="50">
                  <c:v>42122</c:v>
                </c:pt>
                <c:pt idx="51">
                  <c:v>42121</c:v>
                </c:pt>
                <c:pt idx="52">
                  <c:v>42118</c:v>
                </c:pt>
                <c:pt idx="53">
                  <c:v>42117</c:v>
                </c:pt>
                <c:pt idx="54">
                  <c:v>42116</c:v>
                </c:pt>
                <c:pt idx="55">
                  <c:v>42115</c:v>
                </c:pt>
                <c:pt idx="56">
                  <c:v>42114</c:v>
                </c:pt>
                <c:pt idx="57">
                  <c:v>42111</c:v>
                </c:pt>
                <c:pt idx="58">
                  <c:v>42110</c:v>
                </c:pt>
                <c:pt idx="59">
                  <c:v>42109</c:v>
                </c:pt>
                <c:pt idx="60">
                  <c:v>42108</c:v>
                </c:pt>
                <c:pt idx="61">
                  <c:v>42107</c:v>
                </c:pt>
                <c:pt idx="62">
                  <c:v>42104</c:v>
                </c:pt>
                <c:pt idx="63">
                  <c:v>42103</c:v>
                </c:pt>
                <c:pt idx="64">
                  <c:v>42102</c:v>
                </c:pt>
                <c:pt idx="65">
                  <c:v>42101</c:v>
                </c:pt>
                <c:pt idx="66">
                  <c:v>42100</c:v>
                </c:pt>
                <c:pt idx="67">
                  <c:v>42096</c:v>
                </c:pt>
                <c:pt idx="68">
                  <c:v>42095</c:v>
                </c:pt>
                <c:pt idx="69">
                  <c:v>42094</c:v>
                </c:pt>
                <c:pt idx="70">
                  <c:v>42093</c:v>
                </c:pt>
                <c:pt idx="71">
                  <c:v>42090</c:v>
                </c:pt>
                <c:pt idx="72">
                  <c:v>42089</c:v>
                </c:pt>
                <c:pt idx="73">
                  <c:v>42088</c:v>
                </c:pt>
                <c:pt idx="74">
                  <c:v>42087</c:v>
                </c:pt>
                <c:pt idx="75">
                  <c:v>42086</c:v>
                </c:pt>
                <c:pt idx="76">
                  <c:v>42083</c:v>
                </c:pt>
                <c:pt idx="77">
                  <c:v>42082</c:v>
                </c:pt>
                <c:pt idx="78">
                  <c:v>42081</c:v>
                </c:pt>
                <c:pt idx="79">
                  <c:v>42080</c:v>
                </c:pt>
                <c:pt idx="80">
                  <c:v>42079</c:v>
                </c:pt>
                <c:pt idx="81">
                  <c:v>42076</c:v>
                </c:pt>
                <c:pt idx="82">
                  <c:v>42075</c:v>
                </c:pt>
                <c:pt idx="83">
                  <c:v>42074</c:v>
                </c:pt>
                <c:pt idx="84">
                  <c:v>42073</c:v>
                </c:pt>
                <c:pt idx="85">
                  <c:v>42072</c:v>
                </c:pt>
                <c:pt idx="86">
                  <c:v>42069</c:v>
                </c:pt>
                <c:pt idx="87">
                  <c:v>42068</c:v>
                </c:pt>
                <c:pt idx="88">
                  <c:v>42067</c:v>
                </c:pt>
                <c:pt idx="89">
                  <c:v>42066</c:v>
                </c:pt>
                <c:pt idx="90">
                  <c:v>42065</c:v>
                </c:pt>
                <c:pt idx="91">
                  <c:v>42062</c:v>
                </c:pt>
                <c:pt idx="92">
                  <c:v>42061</c:v>
                </c:pt>
                <c:pt idx="93">
                  <c:v>42060</c:v>
                </c:pt>
                <c:pt idx="94">
                  <c:v>42059</c:v>
                </c:pt>
                <c:pt idx="95">
                  <c:v>42058</c:v>
                </c:pt>
                <c:pt idx="96">
                  <c:v>42055</c:v>
                </c:pt>
                <c:pt idx="97">
                  <c:v>42054</c:v>
                </c:pt>
                <c:pt idx="98">
                  <c:v>42053</c:v>
                </c:pt>
                <c:pt idx="99">
                  <c:v>42052</c:v>
                </c:pt>
                <c:pt idx="100">
                  <c:v>42048</c:v>
                </c:pt>
                <c:pt idx="101">
                  <c:v>42047</c:v>
                </c:pt>
                <c:pt idx="102">
                  <c:v>42046</c:v>
                </c:pt>
                <c:pt idx="103">
                  <c:v>42045</c:v>
                </c:pt>
                <c:pt idx="104">
                  <c:v>42044</c:v>
                </c:pt>
                <c:pt idx="105">
                  <c:v>42041</c:v>
                </c:pt>
                <c:pt idx="106">
                  <c:v>42040</c:v>
                </c:pt>
                <c:pt idx="107">
                  <c:v>42039</c:v>
                </c:pt>
                <c:pt idx="108">
                  <c:v>42038</c:v>
                </c:pt>
                <c:pt idx="109">
                  <c:v>42037</c:v>
                </c:pt>
                <c:pt idx="110">
                  <c:v>42034</c:v>
                </c:pt>
                <c:pt idx="111">
                  <c:v>42033</c:v>
                </c:pt>
                <c:pt idx="112">
                  <c:v>42032</c:v>
                </c:pt>
                <c:pt idx="113">
                  <c:v>42031</c:v>
                </c:pt>
                <c:pt idx="114">
                  <c:v>42030</c:v>
                </c:pt>
                <c:pt idx="115">
                  <c:v>42027</c:v>
                </c:pt>
                <c:pt idx="116">
                  <c:v>42026</c:v>
                </c:pt>
                <c:pt idx="117">
                  <c:v>42025</c:v>
                </c:pt>
                <c:pt idx="118">
                  <c:v>42024</c:v>
                </c:pt>
                <c:pt idx="119">
                  <c:v>42020</c:v>
                </c:pt>
                <c:pt idx="120">
                  <c:v>42019</c:v>
                </c:pt>
                <c:pt idx="121">
                  <c:v>42018</c:v>
                </c:pt>
                <c:pt idx="122">
                  <c:v>42017</c:v>
                </c:pt>
                <c:pt idx="123">
                  <c:v>42016</c:v>
                </c:pt>
                <c:pt idx="124">
                  <c:v>42013</c:v>
                </c:pt>
                <c:pt idx="125">
                  <c:v>42012</c:v>
                </c:pt>
                <c:pt idx="126">
                  <c:v>42011</c:v>
                </c:pt>
                <c:pt idx="127">
                  <c:v>42010</c:v>
                </c:pt>
                <c:pt idx="128">
                  <c:v>42009</c:v>
                </c:pt>
                <c:pt idx="129">
                  <c:v>42006</c:v>
                </c:pt>
                <c:pt idx="130">
                  <c:v>42004</c:v>
                </c:pt>
                <c:pt idx="131">
                  <c:v>42003</c:v>
                </c:pt>
                <c:pt idx="132">
                  <c:v>42002</c:v>
                </c:pt>
                <c:pt idx="133">
                  <c:v>41999</c:v>
                </c:pt>
                <c:pt idx="134">
                  <c:v>41997</c:v>
                </c:pt>
                <c:pt idx="135">
                  <c:v>41996</c:v>
                </c:pt>
                <c:pt idx="136">
                  <c:v>41995</c:v>
                </c:pt>
                <c:pt idx="137">
                  <c:v>41992</c:v>
                </c:pt>
                <c:pt idx="138">
                  <c:v>41991</c:v>
                </c:pt>
                <c:pt idx="139">
                  <c:v>41990</c:v>
                </c:pt>
                <c:pt idx="140">
                  <c:v>41989</c:v>
                </c:pt>
                <c:pt idx="141">
                  <c:v>41988</c:v>
                </c:pt>
                <c:pt idx="142">
                  <c:v>41985</c:v>
                </c:pt>
                <c:pt idx="143">
                  <c:v>41984</c:v>
                </c:pt>
                <c:pt idx="144">
                  <c:v>41983</c:v>
                </c:pt>
                <c:pt idx="145">
                  <c:v>41982</c:v>
                </c:pt>
                <c:pt idx="146">
                  <c:v>41981</c:v>
                </c:pt>
                <c:pt idx="147">
                  <c:v>41978</c:v>
                </c:pt>
                <c:pt idx="148">
                  <c:v>41977</c:v>
                </c:pt>
                <c:pt idx="149">
                  <c:v>41976</c:v>
                </c:pt>
                <c:pt idx="150">
                  <c:v>41975</c:v>
                </c:pt>
                <c:pt idx="151">
                  <c:v>41974</c:v>
                </c:pt>
                <c:pt idx="152">
                  <c:v>41971</c:v>
                </c:pt>
                <c:pt idx="153">
                  <c:v>41969</c:v>
                </c:pt>
                <c:pt idx="154">
                  <c:v>41968</c:v>
                </c:pt>
                <c:pt idx="155">
                  <c:v>41967</c:v>
                </c:pt>
                <c:pt idx="156">
                  <c:v>41964</c:v>
                </c:pt>
                <c:pt idx="157">
                  <c:v>41963</c:v>
                </c:pt>
                <c:pt idx="158">
                  <c:v>41962</c:v>
                </c:pt>
                <c:pt idx="159">
                  <c:v>41961</c:v>
                </c:pt>
                <c:pt idx="160">
                  <c:v>41960</c:v>
                </c:pt>
                <c:pt idx="161">
                  <c:v>41957</c:v>
                </c:pt>
                <c:pt idx="162">
                  <c:v>41956</c:v>
                </c:pt>
                <c:pt idx="163">
                  <c:v>41955</c:v>
                </c:pt>
                <c:pt idx="164">
                  <c:v>41954</c:v>
                </c:pt>
                <c:pt idx="165">
                  <c:v>41953</c:v>
                </c:pt>
                <c:pt idx="166">
                  <c:v>41950</c:v>
                </c:pt>
                <c:pt idx="167">
                  <c:v>41949</c:v>
                </c:pt>
                <c:pt idx="168">
                  <c:v>41948</c:v>
                </c:pt>
                <c:pt idx="169">
                  <c:v>41947</c:v>
                </c:pt>
                <c:pt idx="170">
                  <c:v>41946</c:v>
                </c:pt>
                <c:pt idx="171">
                  <c:v>41943</c:v>
                </c:pt>
                <c:pt idx="172">
                  <c:v>41942</c:v>
                </c:pt>
                <c:pt idx="173">
                  <c:v>41941</c:v>
                </c:pt>
                <c:pt idx="174">
                  <c:v>41940</c:v>
                </c:pt>
                <c:pt idx="175">
                  <c:v>41939</c:v>
                </c:pt>
                <c:pt idx="176">
                  <c:v>41936</c:v>
                </c:pt>
                <c:pt idx="177">
                  <c:v>41935</c:v>
                </c:pt>
                <c:pt idx="178">
                  <c:v>41934</c:v>
                </c:pt>
                <c:pt idx="179">
                  <c:v>41933</c:v>
                </c:pt>
                <c:pt idx="180">
                  <c:v>41932</c:v>
                </c:pt>
                <c:pt idx="181">
                  <c:v>41929</c:v>
                </c:pt>
                <c:pt idx="182">
                  <c:v>41928</c:v>
                </c:pt>
                <c:pt idx="183">
                  <c:v>41927</c:v>
                </c:pt>
                <c:pt idx="184">
                  <c:v>41926</c:v>
                </c:pt>
                <c:pt idx="185">
                  <c:v>41925</c:v>
                </c:pt>
                <c:pt idx="186">
                  <c:v>41922</c:v>
                </c:pt>
                <c:pt idx="187">
                  <c:v>41921</c:v>
                </c:pt>
                <c:pt idx="188">
                  <c:v>41920</c:v>
                </c:pt>
                <c:pt idx="189">
                  <c:v>41919</c:v>
                </c:pt>
                <c:pt idx="190">
                  <c:v>41918</c:v>
                </c:pt>
                <c:pt idx="191">
                  <c:v>41915</c:v>
                </c:pt>
                <c:pt idx="192">
                  <c:v>41914</c:v>
                </c:pt>
                <c:pt idx="193">
                  <c:v>41913</c:v>
                </c:pt>
                <c:pt idx="194">
                  <c:v>41912</c:v>
                </c:pt>
                <c:pt idx="195">
                  <c:v>41911</c:v>
                </c:pt>
                <c:pt idx="196">
                  <c:v>41908</c:v>
                </c:pt>
                <c:pt idx="197">
                  <c:v>41907</c:v>
                </c:pt>
                <c:pt idx="198">
                  <c:v>41906</c:v>
                </c:pt>
                <c:pt idx="199">
                  <c:v>41905</c:v>
                </c:pt>
                <c:pt idx="200">
                  <c:v>41904</c:v>
                </c:pt>
                <c:pt idx="201">
                  <c:v>41901</c:v>
                </c:pt>
                <c:pt idx="202">
                  <c:v>41900</c:v>
                </c:pt>
                <c:pt idx="203">
                  <c:v>41899</c:v>
                </c:pt>
                <c:pt idx="204">
                  <c:v>41898</c:v>
                </c:pt>
                <c:pt idx="205">
                  <c:v>41897</c:v>
                </c:pt>
                <c:pt idx="206">
                  <c:v>41894</c:v>
                </c:pt>
                <c:pt idx="207">
                  <c:v>41893</c:v>
                </c:pt>
                <c:pt idx="208">
                  <c:v>41892</c:v>
                </c:pt>
                <c:pt idx="209">
                  <c:v>41891</c:v>
                </c:pt>
                <c:pt idx="210">
                  <c:v>41890</c:v>
                </c:pt>
                <c:pt idx="211">
                  <c:v>41887</c:v>
                </c:pt>
                <c:pt idx="212">
                  <c:v>41886</c:v>
                </c:pt>
                <c:pt idx="213">
                  <c:v>41885</c:v>
                </c:pt>
                <c:pt idx="214">
                  <c:v>41884</c:v>
                </c:pt>
                <c:pt idx="215">
                  <c:v>41880</c:v>
                </c:pt>
                <c:pt idx="216">
                  <c:v>41879</c:v>
                </c:pt>
                <c:pt idx="217">
                  <c:v>41878</c:v>
                </c:pt>
                <c:pt idx="218">
                  <c:v>41877</c:v>
                </c:pt>
                <c:pt idx="219">
                  <c:v>41876</c:v>
                </c:pt>
                <c:pt idx="220">
                  <c:v>41873</c:v>
                </c:pt>
                <c:pt idx="221">
                  <c:v>41872</c:v>
                </c:pt>
                <c:pt idx="222">
                  <c:v>41871</c:v>
                </c:pt>
                <c:pt idx="223">
                  <c:v>41870</c:v>
                </c:pt>
                <c:pt idx="224">
                  <c:v>41869</c:v>
                </c:pt>
                <c:pt idx="225">
                  <c:v>41866</c:v>
                </c:pt>
                <c:pt idx="226">
                  <c:v>41865</c:v>
                </c:pt>
                <c:pt idx="227">
                  <c:v>41864</c:v>
                </c:pt>
                <c:pt idx="228">
                  <c:v>41863</c:v>
                </c:pt>
                <c:pt idx="229">
                  <c:v>41862</c:v>
                </c:pt>
                <c:pt idx="230">
                  <c:v>41859</c:v>
                </c:pt>
                <c:pt idx="231">
                  <c:v>41858</c:v>
                </c:pt>
                <c:pt idx="232">
                  <c:v>41857</c:v>
                </c:pt>
                <c:pt idx="233">
                  <c:v>41856</c:v>
                </c:pt>
                <c:pt idx="234">
                  <c:v>41855</c:v>
                </c:pt>
                <c:pt idx="235">
                  <c:v>41852</c:v>
                </c:pt>
                <c:pt idx="236">
                  <c:v>41851</c:v>
                </c:pt>
                <c:pt idx="237">
                  <c:v>41850</c:v>
                </c:pt>
                <c:pt idx="238">
                  <c:v>41849</c:v>
                </c:pt>
                <c:pt idx="239">
                  <c:v>41848</c:v>
                </c:pt>
                <c:pt idx="240">
                  <c:v>41845</c:v>
                </c:pt>
                <c:pt idx="241">
                  <c:v>41844</c:v>
                </c:pt>
                <c:pt idx="242">
                  <c:v>41843</c:v>
                </c:pt>
                <c:pt idx="243">
                  <c:v>41842</c:v>
                </c:pt>
                <c:pt idx="244">
                  <c:v>41841</c:v>
                </c:pt>
                <c:pt idx="245">
                  <c:v>41838</c:v>
                </c:pt>
                <c:pt idx="246">
                  <c:v>41837</c:v>
                </c:pt>
                <c:pt idx="247">
                  <c:v>41836</c:v>
                </c:pt>
                <c:pt idx="248">
                  <c:v>41835</c:v>
                </c:pt>
                <c:pt idx="249">
                  <c:v>41834</c:v>
                </c:pt>
                <c:pt idx="250">
                  <c:v>41831</c:v>
                </c:pt>
                <c:pt idx="251">
                  <c:v>41830</c:v>
                </c:pt>
                <c:pt idx="252">
                  <c:v>41829</c:v>
                </c:pt>
                <c:pt idx="253">
                  <c:v>41828</c:v>
                </c:pt>
                <c:pt idx="254">
                  <c:v>41827</c:v>
                </c:pt>
                <c:pt idx="255">
                  <c:v>41823</c:v>
                </c:pt>
                <c:pt idx="256">
                  <c:v>41822</c:v>
                </c:pt>
                <c:pt idx="257">
                  <c:v>41821</c:v>
                </c:pt>
                <c:pt idx="258">
                  <c:v>41820</c:v>
                </c:pt>
                <c:pt idx="259">
                  <c:v>41817</c:v>
                </c:pt>
                <c:pt idx="260">
                  <c:v>41816</c:v>
                </c:pt>
                <c:pt idx="261">
                  <c:v>41815</c:v>
                </c:pt>
                <c:pt idx="262">
                  <c:v>41814</c:v>
                </c:pt>
                <c:pt idx="263">
                  <c:v>41813</c:v>
                </c:pt>
                <c:pt idx="264">
                  <c:v>41810</c:v>
                </c:pt>
                <c:pt idx="265">
                  <c:v>41809</c:v>
                </c:pt>
                <c:pt idx="266">
                  <c:v>41808</c:v>
                </c:pt>
                <c:pt idx="267">
                  <c:v>41807</c:v>
                </c:pt>
                <c:pt idx="268">
                  <c:v>41806</c:v>
                </c:pt>
                <c:pt idx="269">
                  <c:v>41803</c:v>
                </c:pt>
                <c:pt idx="270">
                  <c:v>41802</c:v>
                </c:pt>
                <c:pt idx="271">
                  <c:v>41801</c:v>
                </c:pt>
                <c:pt idx="272">
                  <c:v>41800</c:v>
                </c:pt>
                <c:pt idx="273">
                  <c:v>41799</c:v>
                </c:pt>
                <c:pt idx="274">
                  <c:v>41796</c:v>
                </c:pt>
                <c:pt idx="275">
                  <c:v>41795</c:v>
                </c:pt>
                <c:pt idx="276">
                  <c:v>41794</c:v>
                </c:pt>
                <c:pt idx="277">
                  <c:v>41793</c:v>
                </c:pt>
                <c:pt idx="278">
                  <c:v>41792</c:v>
                </c:pt>
                <c:pt idx="279">
                  <c:v>41789</c:v>
                </c:pt>
                <c:pt idx="280">
                  <c:v>41788</c:v>
                </c:pt>
                <c:pt idx="281">
                  <c:v>41787</c:v>
                </c:pt>
                <c:pt idx="282">
                  <c:v>41786</c:v>
                </c:pt>
                <c:pt idx="283">
                  <c:v>41782</c:v>
                </c:pt>
                <c:pt idx="284">
                  <c:v>41781</c:v>
                </c:pt>
                <c:pt idx="285">
                  <c:v>41780</c:v>
                </c:pt>
                <c:pt idx="286">
                  <c:v>41779</c:v>
                </c:pt>
                <c:pt idx="287">
                  <c:v>41778</c:v>
                </c:pt>
                <c:pt idx="288">
                  <c:v>41775</c:v>
                </c:pt>
                <c:pt idx="289">
                  <c:v>41774</c:v>
                </c:pt>
                <c:pt idx="290">
                  <c:v>41773</c:v>
                </c:pt>
                <c:pt idx="291">
                  <c:v>41772</c:v>
                </c:pt>
                <c:pt idx="292">
                  <c:v>41771</c:v>
                </c:pt>
                <c:pt idx="293">
                  <c:v>41768</c:v>
                </c:pt>
                <c:pt idx="294">
                  <c:v>41767</c:v>
                </c:pt>
                <c:pt idx="295">
                  <c:v>41766</c:v>
                </c:pt>
                <c:pt idx="296">
                  <c:v>41765</c:v>
                </c:pt>
                <c:pt idx="297">
                  <c:v>41764</c:v>
                </c:pt>
                <c:pt idx="298">
                  <c:v>41761</c:v>
                </c:pt>
                <c:pt idx="299">
                  <c:v>41760</c:v>
                </c:pt>
                <c:pt idx="300">
                  <c:v>41759</c:v>
                </c:pt>
                <c:pt idx="301">
                  <c:v>41758</c:v>
                </c:pt>
                <c:pt idx="302">
                  <c:v>41757</c:v>
                </c:pt>
                <c:pt idx="303">
                  <c:v>41754</c:v>
                </c:pt>
                <c:pt idx="304">
                  <c:v>41753</c:v>
                </c:pt>
                <c:pt idx="305">
                  <c:v>41752</c:v>
                </c:pt>
                <c:pt idx="306">
                  <c:v>41751</c:v>
                </c:pt>
                <c:pt idx="307">
                  <c:v>41750</c:v>
                </c:pt>
                <c:pt idx="308">
                  <c:v>41746</c:v>
                </c:pt>
                <c:pt idx="309">
                  <c:v>41745</c:v>
                </c:pt>
                <c:pt idx="310">
                  <c:v>41744</c:v>
                </c:pt>
                <c:pt idx="311">
                  <c:v>41743</c:v>
                </c:pt>
                <c:pt idx="312">
                  <c:v>41740</c:v>
                </c:pt>
                <c:pt idx="313">
                  <c:v>41739</c:v>
                </c:pt>
                <c:pt idx="314">
                  <c:v>41738</c:v>
                </c:pt>
                <c:pt idx="315">
                  <c:v>41737</c:v>
                </c:pt>
                <c:pt idx="316">
                  <c:v>41736</c:v>
                </c:pt>
                <c:pt idx="317">
                  <c:v>41733</c:v>
                </c:pt>
                <c:pt idx="318">
                  <c:v>41732</c:v>
                </c:pt>
                <c:pt idx="319">
                  <c:v>41731</c:v>
                </c:pt>
                <c:pt idx="320">
                  <c:v>41730</c:v>
                </c:pt>
                <c:pt idx="321">
                  <c:v>41729</c:v>
                </c:pt>
                <c:pt idx="322">
                  <c:v>41726</c:v>
                </c:pt>
                <c:pt idx="323">
                  <c:v>41725</c:v>
                </c:pt>
                <c:pt idx="324">
                  <c:v>41724</c:v>
                </c:pt>
                <c:pt idx="325">
                  <c:v>41723</c:v>
                </c:pt>
                <c:pt idx="326">
                  <c:v>41722</c:v>
                </c:pt>
                <c:pt idx="327">
                  <c:v>41719</c:v>
                </c:pt>
                <c:pt idx="328">
                  <c:v>41718</c:v>
                </c:pt>
                <c:pt idx="329">
                  <c:v>41717</c:v>
                </c:pt>
                <c:pt idx="330">
                  <c:v>41716</c:v>
                </c:pt>
                <c:pt idx="331">
                  <c:v>41715</c:v>
                </c:pt>
                <c:pt idx="332">
                  <c:v>41712</c:v>
                </c:pt>
                <c:pt idx="333">
                  <c:v>41711</c:v>
                </c:pt>
                <c:pt idx="334">
                  <c:v>41710</c:v>
                </c:pt>
                <c:pt idx="335">
                  <c:v>41709</c:v>
                </c:pt>
                <c:pt idx="336">
                  <c:v>41708</c:v>
                </c:pt>
                <c:pt idx="337">
                  <c:v>41705</c:v>
                </c:pt>
                <c:pt idx="338">
                  <c:v>41704</c:v>
                </c:pt>
                <c:pt idx="339">
                  <c:v>41703</c:v>
                </c:pt>
                <c:pt idx="340">
                  <c:v>41702</c:v>
                </c:pt>
                <c:pt idx="341">
                  <c:v>41701</c:v>
                </c:pt>
                <c:pt idx="342">
                  <c:v>41698</c:v>
                </c:pt>
                <c:pt idx="343">
                  <c:v>41697</c:v>
                </c:pt>
                <c:pt idx="344">
                  <c:v>41696</c:v>
                </c:pt>
                <c:pt idx="345">
                  <c:v>41695</c:v>
                </c:pt>
                <c:pt idx="346">
                  <c:v>41694</c:v>
                </c:pt>
                <c:pt idx="347">
                  <c:v>41691</c:v>
                </c:pt>
                <c:pt idx="348">
                  <c:v>41690</c:v>
                </c:pt>
                <c:pt idx="349">
                  <c:v>41689</c:v>
                </c:pt>
                <c:pt idx="350">
                  <c:v>41688</c:v>
                </c:pt>
                <c:pt idx="351">
                  <c:v>41684</c:v>
                </c:pt>
                <c:pt idx="352">
                  <c:v>41683</c:v>
                </c:pt>
                <c:pt idx="353">
                  <c:v>41682</c:v>
                </c:pt>
                <c:pt idx="354">
                  <c:v>41681</c:v>
                </c:pt>
                <c:pt idx="355">
                  <c:v>41680</c:v>
                </c:pt>
                <c:pt idx="356">
                  <c:v>41677</c:v>
                </c:pt>
                <c:pt idx="357">
                  <c:v>41676</c:v>
                </c:pt>
                <c:pt idx="358">
                  <c:v>41675</c:v>
                </c:pt>
                <c:pt idx="359">
                  <c:v>41674</c:v>
                </c:pt>
                <c:pt idx="360">
                  <c:v>41673</c:v>
                </c:pt>
                <c:pt idx="361">
                  <c:v>41670</c:v>
                </c:pt>
                <c:pt idx="362">
                  <c:v>41669</c:v>
                </c:pt>
                <c:pt idx="363">
                  <c:v>41668</c:v>
                </c:pt>
                <c:pt idx="364">
                  <c:v>41667</c:v>
                </c:pt>
              </c:numCache>
            </c:numRef>
          </c:xVal>
          <c:yVal>
            <c:numRef>
              <c:f>'Daily Beta Array (Q4)'!$C$9:$C$373</c:f>
              <c:numCache>
                <c:formatCode>_(* #,##0.0000_);_(* \(#,##0.0000\);_(* "-"??_);_(@_)</c:formatCode>
                <c:ptCount val="365"/>
                <c:pt idx="0">
                  <c:v>1.2467972520670543</c:v>
                </c:pt>
                <c:pt idx="1">
                  <c:v>1.3819031023929156</c:v>
                </c:pt>
                <c:pt idx="2">
                  <c:v>1.3969373058903989</c:v>
                </c:pt>
                <c:pt idx="3">
                  <c:v>1.3469791143687055</c:v>
                </c:pt>
                <c:pt idx="4">
                  <c:v>1.4081981892075506</c:v>
                </c:pt>
                <c:pt idx="5">
                  <c:v>1.3614150170047894</c:v>
                </c:pt>
                <c:pt idx="6">
                  <c:v>1.3061058884468195</c:v>
                </c:pt>
                <c:pt idx="7">
                  <c:v>1.2159047994561611</c:v>
                </c:pt>
                <c:pt idx="8">
                  <c:v>1.0199670824454683</c:v>
                </c:pt>
                <c:pt idx="9">
                  <c:v>0.84567548260729297</c:v>
                </c:pt>
                <c:pt idx="10">
                  <c:v>0.78936400600469248</c:v>
                </c:pt>
                <c:pt idx="11">
                  <c:v>0.77780554970690718</c:v>
                </c:pt>
                <c:pt idx="12">
                  <c:v>0.8340676668254261</c:v>
                </c:pt>
                <c:pt idx="13">
                  <c:v>0.80010873086065748</c:v>
                </c:pt>
                <c:pt idx="14">
                  <c:v>0.7335226743474168</c:v>
                </c:pt>
                <c:pt idx="15">
                  <c:v>0.83535227726254901</c:v>
                </c:pt>
                <c:pt idx="16">
                  <c:v>0.9124639154973585</c:v>
                </c:pt>
                <c:pt idx="17">
                  <c:v>0.95412246914555077</c:v>
                </c:pt>
                <c:pt idx="18">
                  <c:v>1.2034595072268199</c:v>
                </c:pt>
                <c:pt idx="19">
                  <c:v>1.4258553192214154</c:v>
                </c:pt>
                <c:pt idx="20">
                  <c:v>1.463144375683775</c:v>
                </c:pt>
                <c:pt idx="21">
                  <c:v>1.4067850025927251</c:v>
                </c:pt>
                <c:pt idx="22">
                  <c:v>1.6492061704031236</c:v>
                </c:pt>
                <c:pt idx="23">
                  <c:v>1.3842332125271402</c:v>
                </c:pt>
                <c:pt idx="24">
                  <c:v>1.3436801591221252</c:v>
                </c:pt>
                <c:pt idx="25">
                  <c:v>1.0054805179257005</c:v>
                </c:pt>
                <c:pt idx="26">
                  <c:v>0.87211954792709456</c:v>
                </c:pt>
                <c:pt idx="27">
                  <c:v>0.90880961461029952</c:v>
                </c:pt>
                <c:pt idx="28">
                  <c:v>1.2629273699895607</c:v>
                </c:pt>
                <c:pt idx="29">
                  <c:v>1.5140687130630894</c:v>
                </c:pt>
                <c:pt idx="30">
                  <c:v>1.7989195411544214</c:v>
                </c:pt>
                <c:pt idx="31">
                  <c:v>2.0311157367554795</c:v>
                </c:pt>
                <c:pt idx="32">
                  <c:v>2.2581183519982573</c:v>
                </c:pt>
                <c:pt idx="33">
                  <c:v>2.3659991295810796</c:v>
                </c:pt>
                <c:pt idx="34">
                  <c:v>2.2567943847238996</c:v>
                </c:pt>
                <c:pt idx="35">
                  <c:v>2.1076325178116582</c:v>
                </c:pt>
                <c:pt idx="36">
                  <c:v>1.9172517284624668</c:v>
                </c:pt>
                <c:pt idx="37">
                  <c:v>1.8312562314267908</c:v>
                </c:pt>
                <c:pt idx="38">
                  <c:v>1.7146436975213319</c:v>
                </c:pt>
                <c:pt idx="39">
                  <c:v>1.5928045079401363</c:v>
                </c:pt>
                <c:pt idx="40">
                  <c:v>1.4487954987625469</c:v>
                </c:pt>
                <c:pt idx="41">
                  <c:v>1.3704994430436794</c:v>
                </c:pt>
                <c:pt idx="42">
                  <c:v>1.2915122302758977</c:v>
                </c:pt>
                <c:pt idx="43">
                  <c:v>1.1416398367417562</c:v>
                </c:pt>
                <c:pt idx="44">
                  <c:v>1.0127396678356246</c:v>
                </c:pt>
                <c:pt idx="45">
                  <c:v>0.97583057240974391</c:v>
                </c:pt>
                <c:pt idx="46">
                  <c:v>1.0185123135788487</c:v>
                </c:pt>
                <c:pt idx="47">
                  <c:v>1.0423097285995031</c:v>
                </c:pt>
                <c:pt idx="48">
                  <c:v>1.0657951266734984</c:v>
                </c:pt>
                <c:pt idx="49">
                  <c:v>0.99900077886838745</c:v>
                </c:pt>
                <c:pt idx="50">
                  <c:v>1.0193210901388443</c:v>
                </c:pt>
                <c:pt idx="51">
                  <c:v>1.0353366491061247</c:v>
                </c:pt>
                <c:pt idx="52">
                  <c:v>1.1328386146428329</c:v>
                </c:pt>
                <c:pt idx="53">
                  <c:v>1.2493419217647694</c:v>
                </c:pt>
                <c:pt idx="54">
                  <c:v>1.3621480302151749</c:v>
                </c:pt>
                <c:pt idx="55">
                  <c:v>1.4806447624064893</c:v>
                </c:pt>
                <c:pt idx="56">
                  <c:v>1.5281886452243691</c:v>
                </c:pt>
                <c:pt idx="57">
                  <c:v>1.590472614720857</c:v>
                </c:pt>
                <c:pt idx="58">
                  <c:v>1.644015013121696</c:v>
                </c:pt>
                <c:pt idx="59">
                  <c:v>1.6944768146319107</c:v>
                </c:pt>
                <c:pt idx="60">
                  <c:v>1.6863129555674292</c:v>
                </c:pt>
                <c:pt idx="61">
                  <c:v>1.6449378033761661</c:v>
                </c:pt>
                <c:pt idx="62">
                  <c:v>1.6210267634227513</c:v>
                </c:pt>
                <c:pt idx="63">
                  <c:v>1.5680541590907378</c:v>
                </c:pt>
                <c:pt idx="64">
                  <c:v>1.565233587046118</c:v>
                </c:pt>
                <c:pt idx="65">
                  <c:v>1.5265209542874163</c:v>
                </c:pt>
                <c:pt idx="66">
                  <c:v>1.5391851800332013</c:v>
                </c:pt>
                <c:pt idx="67">
                  <c:v>1.5219737980043431</c:v>
                </c:pt>
                <c:pt idx="68">
                  <c:v>1.4614759647193529</c:v>
                </c:pt>
                <c:pt idx="69">
                  <c:v>1.3214695800368883</c:v>
                </c:pt>
                <c:pt idx="70">
                  <c:v>1.2619841645984775</c:v>
                </c:pt>
                <c:pt idx="71">
                  <c:v>1.1792413693271955</c:v>
                </c:pt>
                <c:pt idx="72">
                  <c:v>1.0995250320076519</c:v>
                </c:pt>
                <c:pt idx="73">
                  <c:v>0.85908071773815653</c:v>
                </c:pt>
                <c:pt idx="74">
                  <c:v>0.69752422170917949</c:v>
                </c:pt>
                <c:pt idx="75">
                  <c:v>0.69599955699038962</c:v>
                </c:pt>
                <c:pt idx="76">
                  <c:v>0.7729512296784955</c:v>
                </c:pt>
                <c:pt idx="77">
                  <c:v>0.82437134889670116</c:v>
                </c:pt>
                <c:pt idx="78">
                  <c:v>0.76351497123541201</c:v>
                </c:pt>
                <c:pt idx="79">
                  <c:v>0.8296354780857913</c:v>
                </c:pt>
                <c:pt idx="80">
                  <c:v>0.85758413547298684</c:v>
                </c:pt>
                <c:pt idx="81">
                  <c:v>0.95994213798833561</c:v>
                </c:pt>
                <c:pt idx="82">
                  <c:v>0.93121542926491363</c:v>
                </c:pt>
                <c:pt idx="83">
                  <c:v>0.96207242704019535</c:v>
                </c:pt>
                <c:pt idx="84">
                  <c:v>0.96919914767178339</c:v>
                </c:pt>
                <c:pt idx="85">
                  <c:v>1.0177401492841918</c:v>
                </c:pt>
                <c:pt idx="86">
                  <c:v>1.0431754658460641</c:v>
                </c:pt>
                <c:pt idx="87">
                  <c:v>1.0805074030137818</c:v>
                </c:pt>
                <c:pt idx="88">
                  <c:v>1.1005164238097447</c:v>
                </c:pt>
                <c:pt idx="89">
                  <c:v>1.068381931929776</c:v>
                </c:pt>
                <c:pt idx="90">
                  <c:v>1.042816986494433</c:v>
                </c:pt>
                <c:pt idx="91">
                  <c:v>0.97086920915323194</c:v>
                </c:pt>
                <c:pt idx="92">
                  <c:v>0.89912334770963998</c:v>
                </c:pt>
                <c:pt idx="93">
                  <c:v>0.84038562789801641</c:v>
                </c:pt>
                <c:pt idx="94">
                  <c:v>0.72480972253964016</c:v>
                </c:pt>
                <c:pt idx="95">
                  <c:v>0.66743405922582932</c:v>
                </c:pt>
                <c:pt idx="96">
                  <c:v>0.6036227089488907</c:v>
                </c:pt>
                <c:pt idx="97">
                  <c:v>0.48411735889852631</c:v>
                </c:pt>
                <c:pt idx="98">
                  <c:v>0.3590600008944117</c:v>
                </c:pt>
                <c:pt idx="99">
                  <c:v>0.26135409355207589</c:v>
                </c:pt>
                <c:pt idx="100">
                  <c:v>8.0636732332417083E-2</c:v>
                </c:pt>
                <c:pt idx="101">
                  <c:v>2.5002603510331689E-3</c:v>
                </c:pt>
                <c:pt idx="102">
                  <c:v>0.13622562960204973</c:v>
                </c:pt>
                <c:pt idx="103">
                  <c:v>0.34465293200893027</c:v>
                </c:pt>
                <c:pt idx="104">
                  <c:v>0.53178948177403373</c:v>
                </c:pt>
                <c:pt idx="105">
                  <c:v>0.65734048537299561</c:v>
                </c:pt>
                <c:pt idx="106">
                  <c:v>0.75086557863188663</c:v>
                </c:pt>
                <c:pt idx="107">
                  <c:v>0.83112492754855061</c:v>
                </c:pt>
                <c:pt idx="108">
                  <c:v>0.9284552465108975</c:v>
                </c:pt>
                <c:pt idx="109">
                  <c:v>0.94696694461311393</c:v>
                </c:pt>
                <c:pt idx="110">
                  <c:v>0.92563003926182041</c:v>
                </c:pt>
                <c:pt idx="111">
                  <c:v>0.82504357365346359</c:v>
                </c:pt>
                <c:pt idx="112">
                  <c:v>0.91334905103096797</c:v>
                </c:pt>
                <c:pt idx="113">
                  <c:v>0.92807087444956915</c:v>
                </c:pt>
                <c:pt idx="114">
                  <c:v>1.0867710647931901</c:v>
                </c:pt>
                <c:pt idx="115">
                  <c:v>1.2864147193133624</c:v>
                </c:pt>
                <c:pt idx="116">
                  <c:v>1.7887656829122169</c:v>
                </c:pt>
                <c:pt idx="117">
                  <c:v>2.0792056632518423</c:v>
                </c:pt>
                <c:pt idx="118">
                  <c:v>2.2488583218622629</c:v>
                </c:pt>
                <c:pt idx="119">
                  <c:v>2.3542456866867827</c:v>
                </c:pt>
                <c:pt idx="120">
                  <c:v>2.3031688601397002</c:v>
                </c:pt>
                <c:pt idx="121">
                  <c:v>2.4305134843213345</c:v>
                </c:pt>
                <c:pt idx="122">
                  <c:v>2.3580445967668919</c:v>
                </c:pt>
                <c:pt idx="123">
                  <c:v>2.2403637211269376</c:v>
                </c:pt>
                <c:pt idx="124">
                  <c:v>2.1195263961796855</c:v>
                </c:pt>
                <c:pt idx="125">
                  <c:v>2.0655125690574789</c:v>
                </c:pt>
                <c:pt idx="126">
                  <c:v>2.0645544467570129</c:v>
                </c:pt>
                <c:pt idx="127">
                  <c:v>2.0706565834995221</c:v>
                </c:pt>
                <c:pt idx="128">
                  <c:v>2.1424550688635198</c:v>
                </c:pt>
                <c:pt idx="129">
                  <c:v>2.1579749097926695</c:v>
                </c:pt>
                <c:pt idx="130">
                  <c:v>2.1291726420941588</c:v>
                </c:pt>
                <c:pt idx="131">
                  <c:v>2.1274007305540414</c:v>
                </c:pt>
                <c:pt idx="132">
                  <c:v>2.086470228305775</c:v>
                </c:pt>
                <c:pt idx="133">
                  <c:v>2.0497230831833475</c:v>
                </c:pt>
                <c:pt idx="134">
                  <c:v>2.0224401883792948</c:v>
                </c:pt>
                <c:pt idx="135">
                  <c:v>1.9894094848323285</c:v>
                </c:pt>
                <c:pt idx="136">
                  <c:v>1.935471527221426</c:v>
                </c:pt>
                <c:pt idx="137">
                  <c:v>1.8756877952348741</c:v>
                </c:pt>
                <c:pt idx="138">
                  <c:v>1.7883365928384629</c:v>
                </c:pt>
                <c:pt idx="139">
                  <c:v>1.6984147867328181</c:v>
                </c:pt>
                <c:pt idx="140">
                  <c:v>1.5676452084437507</c:v>
                </c:pt>
                <c:pt idx="141">
                  <c:v>1.4890842074492472</c:v>
                </c:pt>
                <c:pt idx="142">
                  <c:v>1.3774528424470502</c:v>
                </c:pt>
                <c:pt idx="143">
                  <c:v>1.2531308121056832</c:v>
                </c:pt>
                <c:pt idx="144">
                  <c:v>1.2108877371421169</c:v>
                </c:pt>
                <c:pt idx="145">
                  <c:v>1.3872636736261672</c:v>
                </c:pt>
                <c:pt idx="146">
                  <c:v>1.5499408605889153</c:v>
                </c:pt>
                <c:pt idx="147">
                  <c:v>1.6931904694540942</c:v>
                </c:pt>
                <c:pt idx="148">
                  <c:v>1.7827419147508383</c:v>
                </c:pt>
                <c:pt idx="149">
                  <c:v>1.8143264538557311</c:v>
                </c:pt>
                <c:pt idx="150">
                  <c:v>1.8935390289438068</c:v>
                </c:pt>
                <c:pt idx="151">
                  <c:v>1.9060072441311231</c:v>
                </c:pt>
                <c:pt idx="152">
                  <c:v>1.9256915135784458</c:v>
                </c:pt>
                <c:pt idx="153">
                  <c:v>1.9438902180498456</c:v>
                </c:pt>
                <c:pt idx="154">
                  <c:v>2.0287790647712418</c:v>
                </c:pt>
                <c:pt idx="155">
                  <c:v>2.1275985224724661</c:v>
                </c:pt>
                <c:pt idx="156">
                  <c:v>2.1713612558114828</c:v>
                </c:pt>
                <c:pt idx="157">
                  <c:v>2.2967561762893265</c:v>
                </c:pt>
                <c:pt idx="158">
                  <c:v>2.3630926897772504</c:v>
                </c:pt>
                <c:pt idx="159">
                  <c:v>2.3973526811813506</c:v>
                </c:pt>
                <c:pt idx="160">
                  <c:v>2.3963216216599879</c:v>
                </c:pt>
                <c:pt idx="161">
                  <c:v>2.4796155189970497</c:v>
                </c:pt>
                <c:pt idx="162">
                  <c:v>2.4470787074181719</c:v>
                </c:pt>
                <c:pt idx="163">
                  <c:v>2.4512141233882643</c:v>
                </c:pt>
                <c:pt idx="164">
                  <c:v>2.4864122777773652</c:v>
                </c:pt>
                <c:pt idx="165">
                  <c:v>2.4327915920213572</c:v>
                </c:pt>
                <c:pt idx="166">
                  <c:v>2.2800345807096387</c:v>
                </c:pt>
                <c:pt idx="167">
                  <c:v>2.0198499968909074</c:v>
                </c:pt>
                <c:pt idx="168">
                  <c:v>1.7591125551751583</c:v>
                </c:pt>
                <c:pt idx="169">
                  <c:v>1.3381800009849842</c:v>
                </c:pt>
                <c:pt idx="170">
                  <c:v>1.0603408649613195</c:v>
                </c:pt>
                <c:pt idx="171">
                  <c:v>0.82786622710298352</c:v>
                </c:pt>
                <c:pt idx="172">
                  <c:v>0.63034488332156835</c:v>
                </c:pt>
                <c:pt idx="173">
                  <c:v>0.57862381677952446</c:v>
                </c:pt>
                <c:pt idx="174">
                  <c:v>0.60442845162737613</c:v>
                </c:pt>
                <c:pt idx="175">
                  <c:v>0.61313704143303427</c:v>
                </c:pt>
                <c:pt idx="176">
                  <c:v>0.64085816342467794</c:v>
                </c:pt>
                <c:pt idx="177">
                  <c:v>0.64036209075690453</c:v>
                </c:pt>
                <c:pt idx="178">
                  <c:v>0.638938044130684</c:v>
                </c:pt>
                <c:pt idx="179">
                  <c:v>0.66848373913511616</c:v>
                </c:pt>
                <c:pt idx="180">
                  <c:v>0.67784209597750389</c:v>
                </c:pt>
                <c:pt idx="181">
                  <c:v>0.69817454258686107</c:v>
                </c:pt>
                <c:pt idx="182">
                  <c:v>0.72753565507582174</c:v>
                </c:pt>
                <c:pt idx="183">
                  <c:v>0.76453865234740592</c:v>
                </c:pt>
                <c:pt idx="184">
                  <c:v>0.78374898351422317</c:v>
                </c:pt>
                <c:pt idx="185">
                  <c:v>0.76357894337386878</c:v>
                </c:pt>
                <c:pt idx="186">
                  <c:v>0.76776793747773253</c:v>
                </c:pt>
                <c:pt idx="187">
                  <c:v>0.77391975578521166</c:v>
                </c:pt>
                <c:pt idx="188">
                  <c:v>0.76894645863719591</c:v>
                </c:pt>
                <c:pt idx="189">
                  <c:v>0.75322921229646989</c:v>
                </c:pt>
                <c:pt idx="190">
                  <c:v>0.82988638704783713</c:v>
                </c:pt>
                <c:pt idx="191">
                  <c:v>0.80793943749206909</c:v>
                </c:pt>
                <c:pt idx="192">
                  <c:v>0.82591630514541103</c:v>
                </c:pt>
                <c:pt idx="193">
                  <c:v>0.91771847324210432</c:v>
                </c:pt>
                <c:pt idx="194">
                  <c:v>0.93536271072967181</c:v>
                </c:pt>
                <c:pt idx="195">
                  <c:v>0.883166452561711</c:v>
                </c:pt>
                <c:pt idx="196">
                  <c:v>0.7826583909290955</c:v>
                </c:pt>
                <c:pt idx="197">
                  <c:v>0.78696445773847068</c:v>
                </c:pt>
                <c:pt idx="198">
                  <c:v>0.77761566774584012</c:v>
                </c:pt>
                <c:pt idx="199">
                  <c:v>0.73872525001146794</c:v>
                </c:pt>
                <c:pt idx="200">
                  <c:v>0.72302295046142051</c:v>
                </c:pt>
                <c:pt idx="201">
                  <c:v>0.66046174195957885</c:v>
                </c:pt>
                <c:pt idx="202">
                  <c:v>0.55440433512140619</c:v>
                </c:pt>
                <c:pt idx="203">
                  <c:v>0.45915894121568618</c:v>
                </c:pt>
                <c:pt idx="204">
                  <c:v>0.29851504415892605</c:v>
                </c:pt>
                <c:pt idx="205">
                  <c:v>0.15453230473035201</c:v>
                </c:pt>
                <c:pt idx="206">
                  <c:v>-9.5667370342982332E-3</c:v>
                </c:pt>
                <c:pt idx="207">
                  <c:v>-0.13714054519831861</c:v>
                </c:pt>
                <c:pt idx="208">
                  <c:v>-0.26895626228297292</c:v>
                </c:pt>
                <c:pt idx="209">
                  <c:v>-0.27933073811382808</c:v>
                </c:pt>
                <c:pt idx="210">
                  <c:v>-0.22767891141564783</c:v>
                </c:pt>
                <c:pt idx="211">
                  <c:v>-0.15097312173338179</c:v>
                </c:pt>
                <c:pt idx="212">
                  <c:v>-7.3663450896311738E-2</c:v>
                </c:pt>
                <c:pt idx="213">
                  <c:v>8.6833876584960987E-2</c:v>
                </c:pt>
                <c:pt idx="214">
                  <c:v>0.19095319833108954</c:v>
                </c:pt>
                <c:pt idx="215">
                  <c:v>0.25654329946308441</c:v>
                </c:pt>
                <c:pt idx="216">
                  <c:v>0.35538621299433781</c:v>
                </c:pt>
                <c:pt idx="217">
                  <c:v>0.4146838173852308</c:v>
                </c:pt>
                <c:pt idx="218">
                  <c:v>0.53744325593916364</c:v>
                </c:pt>
                <c:pt idx="219">
                  <c:v>0.63752711079155711</c:v>
                </c:pt>
                <c:pt idx="220">
                  <c:v>0.7453188682699261</c:v>
                </c:pt>
                <c:pt idx="221">
                  <c:v>0.77273014829847542</c:v>
                </c:pt>
                <c:pt idx="222">
                  <c:v>0.77271808852066326</c:v>
                </c:pt>
                <c:pt idx="223">
                  <c:v>0.70007333312544562</c:v>
                </c:pt>
                <c:pt idx="224">
                  <c:v>0.66302616864140751</c:v>
                </c:pt>
                <c:pt idx="225">
                  <c:v>0.56552620191485203</c:v>
                </c:pt>
                <c:pt idx="226">
                  <c:v>0.50780137242555423</c:v>
                </c:pt>
                <c:pt idx="227">
                  <c:v>0.45227016841041567</c:v>
                </c:pt>
                <c:pt idx="228">
                  <c:v>0.37661380651274767</c:v>
                </c:pt>
                <c:pt idx="229">
                  <c:v>0.33462011923511631</c:v>
                </c:pt>
                <c:pt idx="230">
                  <c:v>0.22833887962254046</c:v>
                </c:pt>
                <c:pt idx="231">
                  <c:v>0.14250746327886046</c:v>
                </c:pt>
                <c:pt idx="232">
                  <c:v>9.3849863025185623E-2</c:v>
                </c:pt>
                <c:pt idx="233">
                  <c:v>2.2148082686830543E-2</c:v>
                </c:pt>
                <c:pt idx="234">
                  <c:v>-6.5620688297039431E-2</c:v>
                </c:pt>
                <c:pt idx="235">
                  <c:v>-0.15946499128493663</c:v>
                </c:pt>
                <c:pt idx="236">
                  <c:v>-0.29866944140678098</c:v>
                </c:pt>
                <c:pt idx="237">
                  <c:v>-0.51383926004959846</c:v>
                </c:pt>
                <c:pt idx="238">
                  <c:v>-0.65746416092554871</c:v>
                </c:pt>
                <c:pt idx="239">
                  <c:v>-0.73130559372544968</c:v>
                </c:pt>
                <c:pt idx="240">
                  <c:v>-0.76504396201600811</c:v>
                </c:pt>
                <c:pt idx="241">
                  <c:v>-0.80553325245087914</c:v>
                </c:pt>
                <c:pt idx="242">
                  <c:v>-0.80890768987945427</c:v>
                </c:pt>
                <c:pt idx="243">
                  <c:v>-0.69020519005430681</c:v>
                </c:pt>
                <c:pt idx="244">
                  <c:v>-0.52327254458737782</c:v>
                </c:pt>
                <c:pt idx="245">
                  <c:v>-0.37315089094536752</c:v>
                </c:pt>
                <c:pt idx="246">
                  <c:v>-0.39825709739149723</c:v>
                </c:pt>
                <c:pt idx="247">
                  <c:v>-0.35681467039733633</c:v>
                </c:pt>
                <c:pt idx="248">
                  <c:v>-0.29066255456837631</c:v>
                </c:pt>
                <c:pt idx="249">
                  <c:v>-0.11304516793033005</c:v>
                </c:pt>
                <c:pt idx="250">
                  <c:v>-5.2008664022961237E-3</c:v>
                </c:pt>
                <c:pt idx="251">
                  <c:v>5.628867354240958E-2</c:v>
                </c:pt>
                <c:pt idx="252">
                  <c:v>-2.9162435825484567E-3</c:v>
                </c:pt>
                <c:pt idx="253">
                  <c:v>7.350171505769762E-2</c:v>
                </c:pt>
                <c:pt idx="254">
                  <c:v>0.23584601708534966</c:v>
                </c:pt>
                <c:pt idx="255">
                  <c:v>0.11202777555370076</c:v>
                </c:pt>
                <c:pt idx="256">
                  <c:v>-5.733715201827435E-2</c:v>
                </c:pt>
                <c:pt idx="257">
                  <c:v>1.4945370451901209E-2</c:v>
                </c:pt>
                <c:pt idx="258">
                  <c:v>2.4657394994940501E-2</c:v>
                </c:pt>
                <c:pt idx="259">
                  <c:v>-6.2756423810330003E-2</c:v>
                </c:pt>
                <c:pt idx="260">
                  <c:v>0.12326315424687993</c:v>
                </c:pt>
                <c:pt idx="261">
                  <c:v>0.4893390355511707</c:v>
                </c:pt>
                <c:pt idx="262">
                  <c:v>0.63574559001035225</c:v>
                </c:pt>
                <c:pt idx="263">
                  <c:v>0.69310079798336532</c:v>
                </c:pt>
                <c:pt idx="264">
                  <c:v>0.81563562088849262</c:v>
                </c:pt>
                <c:pt idx="265">
                  <c:v>0.97990384114328399</c:v>
                </c:pt>
                <c:pt idx="266">
                  <c:v>1.1789102647745371</c:v>
                </c:pt>
                <c:pt idx="267">
                  <c:v>1.3858404411217737</c:v>
                </c:pt>
                <c:pt idx="268">
                  <c:v>1.5514317893924856</c:v>
                </c:pt>
                <c:pt idx="269">
                  <c:v>1.6729747648875295</c:v>
                </c:pt>
                <c:pt idx="270">
                  <c:v>1.8474423648366327</c:v>
                </c:pt>
                <c:pt idx="271">
                  <c:v>1.9216702175519296</c:v>
                </c:pt>
                <c:pt idx="272">
                  <c:v>2.0855513743876317</c:v>
                </c:pt>
                <c:pt idx="273">
                  <c:v>2.2184803040819983</c:v>
                </c:pt>
                <c:pt idx="274">
                  <c:v>2.288638939684041</c:v>
                </c:pt>
                <c:pt idx="275">
                  <c:v>2.3057500881808068</c:v>
                </c:pt>
                <c:pt idx="276">
                  <c:v>2.1923454848757129</c:v>
                </c:pt>
                <c:pt idx="277">
                  <c:v>2.253180119152792</c:v>
                </c:pt>
                <c:pt idx="278">
                  <c:v>2.283165837482954</c:v>
                </c:pt>
                <c:pt idx="279">
                  <c:v>2.2999140088242043</c:v>
                </c:pt>
                <c:pt idx="280">
                  <c:v>2.308354945246565</c:v>
                </c:pt>
                <c:pt idx="281">
                  <c:v>2.1349082316351424</c:v>
                </c:pt>
                <c:pt idx="282">
                  <c:v>2.0460350351777614</c:v>
                </c:pt>
                <c:pt idx="283">
                  <c:v>2.0908338882702839</c:v>
                </c:pt>
                <c:pt idx="284">
                  <c:v>2.0199529780787184</c:v>
                </c:pt>
                <c:pt idx="285">
                  <c:v>1.3944521451914407</c:v>
                </c:pt>
                <c:pt idx="286">
                  <c:v>1.2803534568222255</c:v>
                </c:pt>
                <c:pt idx="287">
                  <c:v>1.1883600449166143</c:v>
                </c:pt>
                <c:pt idx="288">
                  <c:v>0.71970317618857427</c:v>
                </c:pt>
                <c:pt idx="289">
                  <c:v>0.40203688497252721</c:v>
                </c:pt>
                <c:pt idx="290">
                  <c:v>0.77518309369940797</c:v>
                </c:pt>
                <c:pt idx="291">
                  <c:v>0.87192271962117263</c:v>
                </c:pt>
                <c:pt idx="292">
                  <c:v>0.90748683524026286</c:v>
                </c:pt>
                <c:pt idx="293">
                  <c:v>0.85605756345492212</c:v>
                </c:pt>
                <c:pt idx="294">
                  <c:v>0.81310529483945282</c:v>
                </c:pt>
                <c:pt idx="295">
                  <c:v>0.77787313860042484</c:v>
                </c:pt>
                <c:pt idx="296">
                  <c:v>0.78644599417151373</c:v>
                </c:pt>
                <c:pt idx="297">
                  <c:v>0.98102442214776986</c:v>
                </c:pt>
                <c:pt idx="298">
                  <c:v>1.164725608832009</c:v>
                </c:pt>
                <c:pt idx="299">
                  <c:v>1.2802687219324709</c:v>
                </c:pt>
                <c:pt idx="300">
                  <c:v>1.3339542925669663</c:v>
                </c:pt>
                <c:pt idx="301">
                  <c:v>1.4379001259543975</c:v>
                </c:pt>
                <c:pt idx="302">
                  <c:v>1.5392827859212044</c:v>
                </c:pt>
                <c:pt idx="303">
                  <c:v>1.5915446783523537</c:v>
                </c:pt>
                <c:pt idx="304">
                  <c:v>1.6178420205162261</c:v>
                </c:pt>
                <c:pt idx="305">
                  <c:v>1.5953020694507549</c:v>
                </c:pt>
                <c:pt idx="306">
                  <c:v>1.6632076058979526</c:v>
                </c:pt>
                <c:pt idx="307">
                  <c:v>1.6732885230155992</c:v>
                </c:pt>
                <c:pt idx="308">
                  <c:v>1.7198477321250625</c:v>
                </c:pt>
                <c:pt idx="309">
                  <c:v>1.7478888581930361</c:v>
                </c:pt>
                <c:pt idx="310">
                  <c:v>1.7512727599118643</c:v>
                </c:pt>
                <c:pt idx="311">
                  <c:v>1.8453843947425077</c:v>
                </c:pt>
                <c:pt idx="312">
                  <c:v>1.9008598970813859</c:v>
                </c:pt>
                <c:pt idx="313">
                  <c:v>1.8770707940346048</c:v>
                </c:pt>
                <c:pt idx="314">
                  <c:v>1.6645348896001715</c:v>
                </c:pt>
                <c:pt idx="315">
                  <c:v>1.4346355993386273</c:v>
                </c:pt>
                <c:pt idx="316">
                  <c:v>1.3084511463091244</c:v>
                </c:pt>
                <c:pt idx="317">
                  <c:v>0.996782581070078</c:v>
                </c:pt>
                <c:pt idx="318">
                  <c:v>0.73600616905822625</c:v>
                </c:pt>
                <c:pt idx="319">
                  <c:v>0.68328523296070898</c:v>
                </c:pt>
                <c:pt idx="320">
                  <c:v>0.62350496622328744</c:v>
                </c:pt>
                <c:pt idx="321">
                  <c:v>0.61402709089706731</c:v>
                </c:pt>
                <c:pt idx="322">
                  <c:v>0.53766155740724886</c:v>
                </c:pt>
                <c:pt idx="323">
                  <c:v>0.44467106708844956</c:v>
                </c:pt>
                <c:pt idx="324">
                  <c:v>0.33551558606617649</c:v>
                </c:pt>
                <c:pt idx="325">
                  <c:v>0.30628687706489838</c:v>
                </c:pt>
                <c:pt idx="326">
                  <c:v>0.29931435560875419</c:v>
                </c:pt>
                <c:pt idx="327">
                  <c:v>0.31091772483769586</c:v>
                </c:pt>
                <c:pt idx="328">
                  <c:v>0.30896299332470184</c:v>
                </c:pt>
                <c:pt idx="329">
                  <c:v>0.32789676681696722</c:v>
                </c:pt>
                <c:pt idx="330">
                  <c:v>0.37817888257497295</c:v>
                </c:pt>
                <c:pt idx="331">
                  <c:v>0.37127672772942927</c:v>
                </c:pt>
                <c:pt idx="332">
                  <c:v>0.31977611635962455</c:v>
                </c:pt>
                <c:pt idx="333">
                  <c:v>0.27171577766955635</c:v>
                </c:pt>
                <c:pt idx="334">
                  <c:v>0.24202076628098479</c:v>
                </c:pt>
                <c:pt idx="335">
                  <c:v>0.32434634125065848</c:v>
                </c:pt>
                <c:pt idx="336">
                  <c:v>0.28368380778372648</c:v>
                </c:pt>
                <c:pt idx="337">
                  <c:v>0.29778680655666906</c:v>
                </c:pt>
                <c:pt idx="338">
                  <c:v>0.31421267353345378</c:v>
                </c:pt>
                <c:pt idx="339">
                  <c:v>0.65578894323637604</c:v>
                </c:pt>
                <c:pt idx="340">
                  <c:v>1.0925434962123237</c:v>
                </c:pt>
                <c:pt idx="341">
                  <c:v>1.5629328322304861</c:v>
                </c:pt>
                <c:pt idx="342">
                  <c:v>1.8025850630135996</c:v>
                </c:pt>
                <c:pt idx="343">
                  <c:v>1.8738439101972981</c:v>
                </c:pt>
                <c:pt idx="344">
                  <c:v>1.9291556937571344</c:v>
                </c:pt>
                <c:pt idx="345">
                  <c:v>1.9593129980093569</c:v>
                </c:pt>
                <c:pt idx="346">
                  <c:v>2.0119429974337315</c:v>
                </c:pt>
                <c:pt idx="347">
                  <c:v>2.0076426590797394</c:v>
                </c:pt>
                <c:pt idx="348">
                  <c:v>2.0070712990036483</c:v>
                </c:pt>
                <c:pt idx="349">
                  <c:v>2.0235690376619053</c:v>
                </c:pt>
                <c:pt idx="350">
                  <c:v>2.0164603706015565</c:v>
                </c:pt>
                <c:pt idx="351">
                  <c:v>1.9993971528730976</c:v>
                </c:pt>
                <c:pt idx="352">
                  <c:v>2.0171091379237014</c:v>
                </c:pt>
                <c:pt idx="353">
                  <c:v>2.0038720393731748</c:v>
                </c:pt>
                <c:pt idx="354">
                  <c:v>2.0027877800690344</c:v>
                </c:pt>
                <c:pt idx="355">
                  <c:v>1.9448835716347337</c:v>
                </c:pt>
                <c:pt idx="356">
                  <c:v>1.8904558213451843</c:v>
                </c:pt>
                <c:pt idx="357">
                  <c:v>1.8309484263708038</c:v>
                </c:pt>
                <c:pt idx="358">
                  <c:v>1.8571287952321527</c:v>
                </c:pt>
                <c:pt idx="359">
                  <c:v>1.9889249343005664</c:v>
                </c:pt>
                <c:pt idx="360">
                  <c:v>1.963552116496498</c:v>
                </c:pt>
                <c:pt idx="361">
                  <c:v>2.1894449226792738</c:v>
                </c:pt>
                <c:pt idx="362">
                  <c:v>1.8971439755699588</c:v>
                </c:pt>
                <c:pt idx="363">
                  <c:v>1.5997533897224978</c:v>
                </c:pt>
                <c:pt idx="364">
                  <c:v>1.5164714456881871</c:v>
                </c:pt>
              </c:numCache>
            </c:numRef>
          </c:yVal>
          <c:smooth val="1"/>
        </c:ser>
        <c:dLbls>
          <c:showLegendKey val="0"/>
          <c:showVal val="0"/>
          <c:showCatName val="0"/>
          <c:showSerName val="0"/>
          <c:showPercent val="0"/>
          <c:showBubbleSize val="0"/>
        </c:dLbls>
        <c:axId val="130474720"/>
        <c:axId val="130475280"/>
      </c:scatterChart>
      <c:valAx>
        <c:axId val="1304747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75280"/>
        <c:crosses val="autoZero"/>
        <c:crossBetween val="midCat"/>
      </c:valAx>
      <c:valAx>
        <c:axId val="130475280"/>
        <c:scaling>
          <c:orientation val="minMax"/>
          <c:max val="2.5"/>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Beta Value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00_);_(* \(#,##0.0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747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'Daily Beta Array (Q4)'!$E$6:$F$6</c:f>
              <c:strCache>
                <c:ptCount val="1"/>
                <c:pt idx="0">
                  <c:v>Merck &amp; Co., Inc. (MRK)</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9.3448311442206125E-2"/>
                  <c:y val="-0.3907324962758033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'Daily Beta Array (Q4)'!$A$9:$A$373</c:f>
              <c:numCache>
                <c:formatCode>m/d/yyyy</c:formatCode>
                <c:ptCount val="365"/>
                <c:pt idx="0">
                  <c:v>42194</c:v>
                </c:pt>
                <c:pt idx="1">
                  <c:v>42193</c:v>
                </c:pt>
                <c:pt idx="2">
                  <c:v>42192</c:v>
                </c:pt>
                <c:pt idx="3">
                  <c:v>42191</c:v>
                </c:pt>
                <c:pt idx="4">
                  <c:v>42187</c:v>
                </c:pt>
                <c:pt idx="5">
                  <c:v>42186</c:v>
                </c:pt>
                <c:pt idx="6">
                  <c:v>42185</c:v>
                </c:pt>
                <c:pt idx="7">
                  <c:v>42184</c:v>
                </c:pt>
                <c:pt idx="8">
                  <c:v>42181</c:v>
                </c:pt>
                <c:pt idx="9">
                  <c:v>42180</c:v>
                </c:pt>
                <c:pt idx="10">
                  <c:v>42179</c:v>
                </c:pt>
                <c:pt idx="11">
                  <c:v>42178</c:v>
                </c:pt>
                <c:pt idx="12">
                  <c:v>42177</c:v>
                </c:pt>
                <c:pt idx="13">
                  <c:v>42174</c:v>
                </c:pt>
                <c:pt idx="14">
                  <c:v>42173</c:v>
                </c:pt>
                <c:pt idx="15">
                  <c:v>42172</c:v>
                </c:pt>
                <c:pt idx="16">
                  <c:v>42171</c:v>
                </c:pt>
                <c:pt idx="17">
                  <c:v>42170</c:v>
                </c:pt>
                <c:pt idx="18">
                  <c:v>42167</c:v>
                </c:pt>
                <c:pt idx="19">
                  <c:v>42166</c:v>
                </c:pt>
                <c:pt idx="20">
                  <c:v>42165</c:v>
                </c:pt>
                <c:pt idx="21">
                  <c:v>42164</c:v>
                </c:pt>
                <c:pt idx="22">
                  <c:v>42163</c:v>
                </c:pt>
                <c:pt idx="23">
                  <c:v>42160</c:v>
                </c:pt>
                <c:pt idx="24">
                  <c:v>42159</c:v>
                </c:pt>
                <c:pt idx="25">
                  <c:v>42158</c:v>
                </c:pt>
                <c:pt idx="26">
                  <c:v>42157</c:v>
                </c:pt>
                <c:pt idx="27">
                  <c:v>42156</c:v>
                </c:pt>
                <c:pt idx="28">
                  <c:v>42153</c:v>
                </c:pt>
                <c:pt idx="29">
                  <c:v>42152</c:v>
                </c:pt>
                <c:pt idx="30">
                  <c:v>42151</c:v>
                </c:pt>
                <c:pt idx="31">
                  <c:v>42150</c:v>
                </c:pt>
                <c:pt idx="32">
                  <c:v>42146</c:v>
                </c:pt>
                <c:pt idx="33">
                  <c:v>42145</c:v>
                </c:pt>
                <c:pt idx="34">
                  <c:v>42144</c:v>
                </c:pt>
                <c:pt idx="35">
                  <c:v>42143</c:v>
                </c:pt>
                <c:pt idx="36">
                  <c:v>42142</c:v>
                </c:pt>
                <c:pt idx="37">
                  <c:v>42139</c:v>
                </c:pt>
                <c:pt idx="38">
                  <c:v>42138</c:v>
                </c:pt>
                <c:pt idx="39">
                  <c:v>42137</c:v>
                </c:pt>
                <c:pt idx="40">
                  <c:v>42136</c:v>
                </c:pt>
                <c:pt idx="41">
                  <c:v>42135</c:v>
                </c:pt>
                <c:pt idx="42">
                  <c:v>42132</c:v>
                </c:pt>
                <c:pt idx="43">
                  <c:v>42131</c:v>
                </c:pt>
                <c:pt idx="44">
                  <c:v>42130</c:v>
                </c:pt>
                <c:pt idx="45">
                  <c:v>42129</c:v>
                </c:pt>
                <c:pt idx="46">
                  <c:v>42128</c:v>
                </c:pt>
                <c:pt idx="47">
                  <c:v>42125</c:v>
                </c:pt>
                <c:pt idx="48">
                  <c:v>42124</c:v>
                </c:pt>
                <c:pt idx="49">
                  <c:v>42123</c:v>
                </c:pt>
                <c:pt idx="50">
                  <c:v>42122</c:v>
                </c:pt>
                <c:pt idx="51">
                  <c:v>42121</c:v>
                </c:pt>
                <c:pt idx="52">
                  <c:v>42118</c:v>
                </c:pt>
                <c:pt idx="53">
                  <c:v>42117</c:v>
                </c:pt>
                <c:pt idx="54">
                  <c:v>42116</c:v>
                </c:pt>
                <c:pt idx="55">
                  <c:v>42115</c:v>
                </c:pt>
                <c:pt idx="56">
                  <c:v>42114</c:v>
                </c:pt>
                <c:pt idx="57">
                  <c:v>42111</c:v>
                </c:pt>
                <c:pt idx="58">
                  <c:v>42110</c:v>
                </c:pt>
                <c:pt idx="59">
                  <c:v>42109</c:v>
                </c:pt>
                <c:pt idx="60">
                  <c:v>42108</c:v>
                </c:pt>
                <c:pt idx="61">
                  <c:v>42107</c:v>
                </c:pt>
                <c:pt idx="62">
                  <c:v>42104</c:v>
                </c:pt>
                <c:pt idx="63">
                  <c:v>42103</c:v>
                </c:pt>
                <c:pt idx="64">
                  <c:v>42102</c:v>
                </c:pt>
                <c:pt idx="65">
                  <c:v>42101</c:v>
                </c:pt>
                <c:pt idx="66">
                  <c:v>42100</c:v>
                </c:pt>
                <c:pt idx="67">
                  <c:v>42096</c:v>
                </c:pt>
                <c:pt idx="68">
                  <c:v>42095</c:v>
                </c:pt>
                <c:pt idx="69">
                  <c:v>42094</c:v>
                </c:pt>
                <c:pt idx="70">
                  <c:v>42093</c:v>
                </c:pt>
                <c:pt idx="71">
                  <c:v>42090</c:v>
                </c:pt>
                <c:pt idx="72">
                  <c:v>42089</c:v>
                </c:pt>
                <c:pt idx="73">
                  <c:v>42088</c:v>
                </c:pt>
                <c:pt idx="74">
                  <c:v>42087</c:v>
                </c:pt>
                <c:pt idx="75">
                  <c:v>42086</c:v>
                </c:pt>
                <c:pt idx="76">
                  <c:v>42083</c:v>
                </c:pt>
                <c:pt idx="77">
                  <c:v>42082</c:v>
                </c:pt>
                <c:pt idx="78">
                  <c:v>42081</c:v>
                </c:pt>
                <c:pt idx="79">
                  <c:v>42080</c:v>
                </c:pt>
                <c:pt idx="80">
                  <c:v>42079</c:v>
                </c:pt>
                <c:pt idx="81">
                  <c:v>42076</c:v>
                </c:pt>
                <c:pt idx="82">
                  <c:v>42075</c:v>
                </c:pt>
                <c:pt idx="83">
                  <c:v>42074</c:v>
                </c:pt>
                <c:pt idx="84">
                  <c:v>42073</c:v>
                </c:pt>
                <c:pt idx="85">
                  <c:v>42072</c:v>
                </c:pt>
                <c:pt idx="86">
                  <c:v>42069</c:v>
                </c:pt>
                <c:pt idx="87">
                  <c:v>42068</c:v>
                </c:pt>
                <c:pt idx="88">
                  <c:v>42067</c:v>
                </c:pt>
                <c:pt idx="89">
                  <c:v>42066</c:v>
                </c:pt>
                <c:pt idx="90">
                  <c:v>42065</c:v>
                </c:pt>
                <c:pt idx="91">
                  <c:v>42062</c:v>
                </c:pt>
                <c:pt idx="92">
                  <c:v>42061</c:v>
                </c:pt>
                <c:pt idx="93">
                  <c:v>42060</c:v>
                </c:pt>
                <c:pt idx="94">
                  <c:v>42059</c:v>
                </c:pt>
                <c:pt idx="95">
                  <c:v>42058</c:v>
                </c:pt>
                <c:pt idx="96">
                  <c:v>42055</c:v>
                </c:pt>
                <c:pt idx="97">
                  <c:v>42054</c:v>
                </c:pt>
                <c:pt idx="98">
                  <c:v>42053</c:v>
                </c:pt>
                <c:pt idx="99">
                  <c:v>42052</c:v>
                </c:pt>
                <c:pt idx="100">
                  <c:v>42048</c:v>
                </c:pt>
                <c:pt idx="101">
                  <c:v>42047</c:v>
                </c:pt>
                <c:pt idx="102">
                  <c:v>42046</c:v>
                </c:pt>
                <c:pt idx="103">
                  <c:v>42045</c:v>
                </c:pt>
                <c:pt idx="104">
                  <c:v>42044</c:v>
                </c:pt>
                <c:pt idx="105">
                  <c:v>42041</c:v>
                </c:pt>
                <c:pt idx="106">
                  <c:v>42040</c:v>
                </c:pt>
                <c:pt idx="107">
                  <c:v>42039</c:v>
                </c:pt>
                <c:pt idx="108">
                  <c:v>42038</c:v>
                </c:pt>
                <c:pt idx="109">
                  <c:v>42037</c:v>
                </c:pt>
                <c:pt idx="110">
                  <c:v>42034</c:v>
                </c:pt>
                <c:pt idx="111">
                  <c:v>42033</c:v>
                </c:pt>
                <c:pt idx="112">
                  <c:v>42032</c:v>
                </c:pt>
                <c:pt idx="113">
                  <c:v>42031</c:v>
                </c:pt>
                <c:pt idx="114">
                  <c:v>42030</c:v>
                </c:pt>
                <c:pt idx="115">
                  <c:v>42027</c:v>
                </c:pt>
                <c:pt idx="116">
                  <c:v>42026</c:v>
                </c:pt>
                <c:pt idx="117">
                  <c:v>42025</c:v>
                </c:pt>
                <c:pt idx="118">
                  <c:v>42024</c:v>
                </c:pt>
                <c:pt idx="119">
                  <c:v>42020</c:v>
                </c:pt>
                <c:pt idx="120">
                  <c:v>42019</c:v>
                </c:pt>
                <c:pt idx="121">
                  <c:v>42018</c:v>
                </c:pt>
                <c:pt idx="122">
                  <c:v>42017</c:v>
                </c:pt>
                <c:pt idx="123">
                  <c:v>42016</c:v>
                </c:pt>
                <c:pt idx="124">
                  <c:v>42013</c:v>
                </c:pt>
                <c:pt idx="125">
                  <c:v>42012</c:v>
                </c:pt>
                <c:pt idx="126">
                  <c:v>42011</c:v>
                </c:pt>
                <c:pt idx="127">
                  <c:v>42010</c:v>
                </c:pt>
                <c:pt idx="128">
                  <c:v>42009</c:v>
                </c:pt>
                <c:pt idx="129">
                  <c:v>42006</c:v>
                </c:pt>
                <c:pt idx="130">
                  <c:v>42004</c:v>
                </c:pt>
                <c:pt idx="131">
                  <c:v>42003</c:v>
                </c:pt>
                <c:pt idx="132">
                  <c:v>42002</c:v>
                </c:pt>
                <c:pt idx="133">
                  <c:v>41999</c:v>
                </c:pt>
                <c:pt idx="134">
                  <c:v>41997</c:v>
                </c:pt>
                <c:pt idx="135">
                  <c:v>41996</c:v>
                </c:pt>
                <c:pt idx="136">
                  <c:v>41995</c:v>
                </c:pt>
                <c:pt idx="137">
                  <c:v>41992</c:v>
                </c:pt>
                <c:pt idx="138">
                  <c:v>41991</c:v>
                </c:pt>
                <c:pt idx="139">
                  <c:v>41990</c:v>
                </c:pt>
                <c:pt idx="140">
                  <c:v>41989</c:v>
                </c:pt>
                <c:pt idx="141">
                  <c:v>41988</c:v>
                </c:pt>
                <c:pt idx="142">
                  <c:v>41985</c:v>
                </c:pt>
                <c:pt idx="143">
                  <c:v>41984</c:v>
                </c:pt>
                <c:pt idx="144">
                  <c:v>41983</c:v>
                </c:pt>
                <c:pt idx="145">
                  <c:v>41982</c:v>
                </c:pt>
                <c:pt idx="146">
                  <c:v>41981</c:v>
                </c:pt>
                <c:pt idx="147">
                  <c:v>41978</c:v>
                </c:pt>
                <c:pt idx="148">
                  <c:v>41977</c:v>
                </c:pt>
                <c:pt idx="149">
                  <c:v>41976</c:v>
                </c:pt>
                <c:pt idx="150">
                  <c:v>41975</c:v>
                </c:pt>
                <c:pt idx="151">
                  <c:v>41974</c:v>
                </c:pt>
                <c:pt idx="152">
                  <c:v>41971</c:v>
                </c:pt>
                <c:pt idx="153">
                  <c:v>41969</c:v>
                </c:pt>
                <c:pt idx="154">
                  <c:v>41968</c:v>
                </c:pt>
                <c:pt idx="155">
                  <c:v>41967</c:v>
                </c:pt>
                <c:pt idx="156">
                  <c:v>41964</c:v>
                </c:pt>
                <c:pt idx="157">
                  <c:v>41963</c:v>
                </c:pt>
                <c:pt idx="158">
                  <c:v>41962</c:v>
                </c:pt>
                <c:pt idx="159">
                  <c:v>41961</c:v>
                </c:pt>
                <c:pt idx="160">
                  <c:v>41960</c:v>
                </c:pt>
                <c:pt idx="161">
                  <c:v>41957</c:v>
                </c:pt>
                <c:pt idx="162">
                  <c:v>41956</c:v>
                </c:pt>
                <c:pt idx="163">
                  <c:v>41955</c:v>
                </c:pt>
                <c:pt idx="164">
                  <c:v>41954</c:v>
                </c:pt>
                <c:pt idx="165">
                  <c:v>41953</c:v>
                </c:pt>
                <c:pt idx="166">
                  <c:v>41950</c:v>
                </c:pt>
                <c:pt idx="167">
                  <c:v>41949</c:v>
                </c:pt>
                <c:pt idx="168">
                  <c:v>41948</c:v>
                </c:pt>
                <c:pt idx="169">
                  <c:v>41947</c:v>
                </c:pt>
                <c:pt idx="170">
                  <c:v>41946</c:v>
                </c:pt>
                <c:pt idx="171">
                  <c:v>41943</c:v>
                </c:pt>
                <c:pt idx="172">
                  <c:v>41942</c:v>
                </c:pt>
                <c:pt idx="173">
                  <c:v>41941</c:v>
                </c:pt>
                <c:pt idx="174">
                  <c:v>41940</c:v>
                </c:pt>
                <c:pt idx="175">
                  <c:v>41939</c:v>
                </c:pt>
                <c:pt idx="176">
                  <c:v>41936</c:v>
                </c:pt>
                <c:pt idx="177">
                  <c:v>41935</c:v>
                </c:pt>
                <c:pt idx="178">
                  <c:v>41934</c:v>
                </c:pt>
                <c:pt idx="179">
                  <c:v>41933</c:v>
                </c:pt>
                <c:pt idx="180">
                  <c:v>41932</c:v>
                </c:pt>
                <c:pt idx="181">
                  <c:v>41929</c:v>
                </c:pt>
                <c:pt idx="182">
                  <c:v>41928</c:v>
                </c:pt>
                <c:pt idx="183">
                  <c:v>41927</c:v>
                </c:pt>
                <c:pt idx="184">
                  <c:v>41926</c:v>
                </c:pt>
                <c:pt idx="185">
                  <c:v>41925</c:v>
                </c:pt>
                <c:pt idx="186">
                  <c:v>41922</c:v>
                </c:pt>
                <c:pt idx="187">
                  <c:v>41921</c:v>
                </c:pt>
                <c:pt idx="188">
                  <c:v>41920</c:v>
                </c:pt>
                <c:pt idx="189">
                  <c:v>41919</c:v>
                </c:pt>
                <c:pt idx="190">
                  <c:v>41918</c:v>
                </c:pt>
                <c:pt idx="191">
                  <c:v>41915</c:v>
                </c:pt>
                <c:pt idx="192">
                  <c:v>41914</c:v>
                </c:pt>
                <c:pt idx="193">
                  <c:v>41913</c:v>
                </c:pt>
                <c:pt idx="194">
                  <c:v>41912</c:v>
                </c:pt>
                <c:pt idx="195">
                  <c:v>41911</c:v>
                </c:pt>
                <c:pt idx="196">
                  <c:v>41908</c:v>
                </c:pt>
                <c:pt idx="197">
                  <c:v>41907</c:v>
                </c:pt>
                <c:pt idx="198">
                  <c:v>41906</c:v>
                </c:pt>
                <c:pt idx="199">
                  <c:v>41905</c:v>
                </c:pt>
                <c:pt idx="200">
                  <c:v>41904</c:v>
                </c:pt>
                <c:pt idx="201">
                  <c:v>41901</c:v>
                </c:pt>
                <c:pt idx="202">
                  <c:v>41900</c:v>
                </c:pt>
                <c:pt idx="203">
                  <c:v>41899</c:v>
                </c:pt>
                <c:pt idx="204">
                  <c:v>41898</c:v>
                </c:pt>
                <c:pt idx="205">
                  <c:v>41897</c:v>
                </c:pt>
                <c:pt idx="206">
                  <c:v>41894</c:v>
                </c:pt>
                <c:pt idx="207">
                  <c:v>41893</c:v>
                </c:pt>
                <c:pt idx="208">
                  <c:v>41892</c:v>
                </c:pt>
                <c:pt idx="209">
                  <c:v>41891</c:v>
                </c:pt>
                <c:pt idx="210">
                  <c:v>41890</c:v>
                </c:pt>
                <c:pt idx="211">
                  <c:v>41887</c:v>
                </c:pt>
                <c:pt idx="212">
                  <c:v>41886</c:v>
                </c:pt>
                <c:pt idx="213">
                  <c:v>41885</c:v>
                </c:pt>
                <c:pt idx="214">
                  <c:v>41884</c:v>
                </c:pt>
                <c:pt idx="215">
                  <c:v>41880</c:v>
                </c:pt>
                <c:pt idx="216">
                  <c:v>41879</c:v>
                </c:pt>
                <c:pt idx="217">
                  <c:v>41878</c:v>
                </c:pt>
                <c:pt idx="218">
                  <c:v>41877</c:v>
                </c:pt>
                <c:pt idx="219">
                  <c:v>41876</c:v>
                </c:pt>
                <c:pt idx="220">
                  <c:v>41873</c:v>
                </c:pt>
                <c:pt idx="221">
                  <c:v>41872</c:v>
                </c:pt>
                <c:pt idx="222">
                  <c:v>41871</c:v>
                </c:pt>
                <c:pt idx="223">
                  <c:v>41870</c:v>
                </c:pt>
                <c:pt idx="224">
                  <c:v>41869</c:v>
                </c:pt>
                <c:pt idx="225">
                  <c:v>41866</c:v>
                </c:pt>
                <c:pt idx="226">
                  <c:v>41865</c:v>
                </c:pt>
                <c:pt idx="227">
                  <c:v>41864</c:v>
                </c:pt>
                <c:pt idx="228">
                  <c:v>41863</c:v>
                </c:pt>
                <c:pt idx="229">
                  <c:v>41862</c:v>
                </c:pt>
                <c:pt idx="230">
                  <c:v>41859</c:v>
                </c:pt>
                <c:pt idx="231">
                  <c:v>41858</c:v>
                </c:pt>
                <c:pt idx="232">
                  <c:v>41857</c:v>
                </c:pt>
                <c:pt idx="233">
                  <c:v>41856</c:v>
                </c:pt>
                <c:pt idx="234">
                  <c:v>41855</c:v>
                </c:pt>
                <c:pt idx="235">
                  <c:v>41852</c:v>
                </c:pt>
                <c:pt idx="236">
                  <c:v>41851</c:v>
                </c:pt>
                <c:pt idx="237">
                  <c:v>41850</c:v>
                </c:pt>
                <c:pt idx="238">
                  <c:v>41849</c:v>
                </c:pt>
                <c:pt idx="239">
                  <c:v>41848</c:v>
                </c:pt>
                <c:pt idx="240">
                  <c:v>41845</c:v>
                </c:pt>
                <c:pt idx="241">
                  <c:v>41844</c:v>
                </c:pt>
                <c:pt idx="242">
                  <c:v>41843</c:v>
                </c:pt>
                <c:pt idx="243">
                  <c:v>41842</c:v>
                </c:pt>
                <c:pt idx="244">
                  <c:v>41841</c:v>
                </c:pt>
                <c:pt idx="245">
                  <c:v>41838</c:v>
                </c:pt>
                <c:pt idx="246">
                  <c:v>41837</c:v>
                </c:pt>
                <c:pt idx="247">
                  <c:v>41836</c:v>
                </c:pt>
                <c:pt idx="248">
                  <c:v>41835</c:v>
                </c:pt>
                <c:pt idx="249">
                  <c:v>41834</c:v>
                </c:pt>
                <c:pt idx="250">
                  <c:v>41831</c:v>
                </c:pt>
                <c:pt idx="251">
                  <c:v>41830</c:v>
                </c:pt>
                <c:pt idx="252">
                  <c:v>41829</c:v>
                </c:pt>
                <c:pt idx="253">
                  <c:v>41828</c:v>
                </c:pt>
                <c:pt idx="254">
                  <c:v>41827</c:v>
                </c:pt>
                <c:pt idx="255">
                  <c:v>41823</c:v>
                </c:pt>
                <c:pt idx="256">
                  <c:v>41822</c:v>
                </c:pt>
                <c:pt idx="257">
                  <c:v>41821</c:v>
                </c:pt>
                <c:pt idx="258">
                  <c:v>41820</c:v>
                </c:pt>
                <c:pt idx="259">
                  <c:v>41817</c:v>
                </c:pt>
                <c:pt idx="260">
                  <c:v>41816</c:v>
                </c:pt>
                <c:pt idx="261">
                  <c:v>41815</c:v>
                </c:pt>
                <c:pt idx="262">
                  <c:v>41814</c:v>
                </c:pt>
                <c:pt idx="263">
                  <c:v>41813</c:v>
                </c:pt>
                <c:pt idx="264">
                  <c:v>41810</c:v>
                </c:pt>
                <c:pt idx="265">
                  <c:v>41809</c:v>
                </c:pt>
                <c:pt idx="266">
                  <c:v>41808</c:v>
                </c:pt>
                <c:pt idx="267">
                  <c:v>41807</c:v>
                </c:pt>
                <c:pt idx="268">
                  <c:v>41806</c:v>
                </c:pt>
                <c:pt idx="269">
                  <c:v>41803</c:v>
                </c:pt>
                <c:pt idx="270">
                  <c:v>41802</c:v>
                </c:pt>
                <c:pt idx="271">
                  <c:v>41801</c:v>
                </c:pt>
                <c:pt idx="272">
                  <c:v>41800</c:v>
                </c:pt>
                <c:pt idx="273">
                  <c:v>41799</c:v>
                </c:pt>
                <c:pt idx="274">
                  <c:v>41796</c:v>
                </c:pt>
                <c:pt idx="275">
                  <c:v>41795</c:v>
                </c:pt>
                <c:pt idx="276">
                  <c:v>41794</c:v>
                </c:pt>
                <c:pt idx="277">
                  <c:v>41793</c:v>
                </c:pt>
                <c:pt idx="278">
                  <c:v>41792</c:v>
                </c:pt>
                <c:pt idx="279">
                  <c:v>41789</c:v>
                </c:pt>
                <c:pt idx="280">
                  <c:v>41788</c:v>
                </c:pt>
                <c:pt idx="281">
                  <c:v>41787</c:v>
                </c:pt>
                <c:pt idx="282">
                  <c:v>41786</c:v>
                </c:pt>
                <c:pt idx="283">
                  <c:v>41782</c:v>
                </c:pt>
                <c:pt idx="284">
                  <c:v>41781</c:v>
                </c:pt>
                <c:pt idx="285">
                  <c:v>41780</c:v>
                </c:pt>
                <c:pt idx="286">
                  <c:v>41779</c:v>
                </c:pt>
                <c:pt idx="287">
                  <c:v>41778</c:v>
                </c:pt>
                <c:pt idx="288">
                  <c:v>41775</c:v>
                </c:pt>
                <c:pt idx="289">
                  <c:v>41774</c:v>
                </c:pt>
                <c:pt idx="290">
                  <c:v>41773</c:v>
                </c:pt>
                <c:pt idx="291">
                  <c:v>41772</c:v>
                </c:pt>
                <c:pt idx="292">
                  <c:v>41771</c:v>
                </c:pt>
                <c:pt idx="293">
                  <c:v>41768</c:v>
                </c:pt>
                <c:pt idx="294">
                  <c:v>41767</c:v>
                </c:pt>
                <c:pt idx="295">
                  <c:v>41766</c:v>
                </c:pt>
                <c:pt idx="296">
                  <c:v>41765</c:v>
                </c:pt>
                <c:pt idx="297">
                  <c:v>41764</c:v>
                </c:pt>
                <c:pt idx="298">
                  <c:v>41761</c:v>
                </c:pt>
                <c:pt idx="299">
                  <c:v>41760</c:v>
                </c:pt>
                <c:pt idx="300">
                  <c:v>41759</c:v>
                </c:pt>
                <c:pt idx="301">
                  <c:v>41758</c:v>
                </c:pt>
                <c:pt idx="302">
                  <c:v>41757</c:v>
                </c:pt>
                <c:pt idx="303">
                  <c:v>41754</c:v>
                </c:pt>
                <c:pt idx="304">
                  <c:v>41753</c:v>
                </c:pt>
                <c:pt idx="305">
                  <c:v>41752</c:v>
                </c:pt>
                <c:pt idx="306">
                  <c:v>41751</c:v>
                </c:pt>
                <c:pt idx="307">
                  <c:v>41750</c:v>
                </c:pt>
                <c:pt idx="308">
                  <c:v>41746</c:v>
                </c:pt>
                <c:pt idx="309">
                  <c:v>41745</c:v>
                </c:pt>
                <c:pt idx="310">
                  <c:v>41744</c:v>
                </c:pt>
                <c:pt idx="311">
                  <c:v>41743</c:v>
                </c:pt>
                <c:pt idx="312">
                  <c:v>41740</c:v>
                </c:pt>
                <c:pt idx="313">
                  <c:v>41739</c:v>
                </c:pt>
                <c:pt idx="314">
                  <c:v>41738</c:v>
                </c:pt>
                <c:pt idx="315">
                  <c:v>41737</c:v>
                </c:pt>
                <c:pt idx="316">
                  <c:v>41736</c:v>
                </c:pt>
                <c:pt idx="317">
                  <c:v>41733</c:v>
                </c:pt>
                <c:pt idx="318">
                  <c:v>41732</c:v>
                </c:pt>
                <c:pt idx="319">
                  <c:v>41731</c:v>
                </c:pt>
                <c:pt idx="320">
                  <c:v>41730</c:v>
                </c:pt>
                <c:pt idx="321">
                  <c:v>41729</c:v>
                </c:pt>
                <c:pt idx="322">
                  <c:v>41726</c:v>
                </c:pt>
                <c:pt idx="323">
                  <c:v>41725</c:v>
                </c:pt>
                <c:pt idx="324">
                  <c:v>41724</c:v>
                </c:pt>
                <c:pt idx="325">
                  <c:v>41723</c:v>
                </c:pt>
                <c:pt idx="326">
                  <c:v>41722</c:v>
                </c:pt>
                <c:pt idx="327">
                  <c:v>41719</c:v>
                </c:pt>
                <c:pt idx="328">
                  <c:v>41718</c:v>
                </c:pt>
                <c:pt idx="329">
                  <c:v>41717</c:v>
                </c:pt>
                <c:pt idx="330">
                  <c:v>41716</c:v>
                </c:pt>
                <c:pt idx="331">
                  <c:v>41715</c:v>
                </c:pt>
                <c:pt idx="332">
                  <c:v>41712</c:v>
                </c:pt>
                <c:pt idx="333">
                  <c:v>41711</c:v>
                </c:pt>
                <c:pt idx="334">
                  <c:v>41710</c:v>
                </c:pt>
                <c:pt idx="335">
                  <c:v>41709</c:v>
                </c:pt>
                <c:pt idx="336">
                  <c:v>41708</c:v>
                </c:pt>
                <c:pt idx="337">
                  <c:v>41705</c:v>
                </c:pt>
                <c:pt idx="338">
                  <c:v>41704</c:v>
                </c:pt>
                <c:pt idx="339">
                  <c:v>41703</c:v>
                </c:pt>
                <c:pt idx="340">
                  <c:v>41702</c:v>
                </c:pt>
                <c:pt idx="341">
                  <c:v>41701</c:v>
                </c:pt>
                <c:pt idx="342">
                  <c:v>41698</c:v>
                </c:pt>
                <c:pt idx="343">
                  <c:v>41697</c:v>
                </c:pt>
                <c:pt idx="344">
                  <c:v>41696</c:v>
                </c:pt>
                <c:pt idx="345">
                  <c:v>41695</c:v>
                </c:pt>
                <c:pt idx="346">
                  <c:v>41694</c:v>
                </c:pt>
                <c:pt idx="347">
                  <c:v>41691</c:v>
                </c:pt>
                <c:pt idx="348">
                  <c:v>41690</c:v>
                </c:pt>
                <c:pt idx="349">
                  <c:v>41689</c:v>
                </c:pt>
                <c:pt idx="350">
                  <c:v>41688</c:v>
                </c:pt>
                <c:pt idx="351">
                  <c:v>41684</c:v>
                </c:pt>
                <c:pt idx="352">
                  <c:v>41683</c:v>
                </c:pt>
                <c:pt idx="353">
                  <c:v>41682</c:v>
                </c:pt>
                <c:pt idx="354">
                  <c:v>41681</c:v>
                </c:pt>
                <c:pt idx="355">
                  <c:v>41680</c:v>
                </c:pt>
                <c:pt idx="356">
                  <c:v>41677</c:v>
                </c:pt>
                <c:pt idx="357">
                  <c:v>41676</c:v>
                </c:pt>
                <c:pt idx="358">
                  <c:v>41675</c:v>
                </c:pt>
                <c:pt idx="359">
                  <c:v>41674</c:v>
                </c:pt>
                <c:pt idx="360">
                  <c:v>41673</c:v>
                </c:pt>
                <c:pt idx="361">
                  <c:v>41670</c:v>
                </c:pt>
                <c:pt idx="362">
                  <c:v>41669</c:v>
                </c:pt>
                <c:pt idx="363">
                  <c:v>41668</c:v>
                </c:pt>
                <c:pt idx="364">
                  <c:v>41667</c:v>
                </c:pt>
              </c:numCache>
            </c:numRef>
          </c:xVal>
          <c:yVal>
            <c:numRef>
              <c:f>'Daily Beta Array (Q4)'!$F$9:$F$373</c:f>
              <c:numCache>
                <c:formatCode>_(* #,##0.00000_);_(* \(#,##0.00000\);_(* "-"??_);_(@_)</c:formatCode>
                <c:ptCount val="365"/>
                <c:pt idx="0">
                  <c:v>0.96008694326722233</c:v>
                </c:pt>
                <c:pt idx="1">
                  <c:v>0.99002293204013048</c:v>
                </c:pt>
                <c:pt idx="2">
                  <c:v>1.0467526628167512</c:v>
                </c:pt>
                <c:pt idx="3">
                  <c:v>1.0414376232310234</c:v>
                </c:pt>
                <c:pt idx="4">
                  <c:v>1.2107467607183628</c:v>
                </c:pt>
                <c:pt idx="5">
                  <c:v>1.3302632349796071</c:v>
                </c:pt>
                <c:pt idx="6">
                  <c:v>1.3954597022801614</c:v>
                </c:pt>
                <c:pt idx="7">
                  <c:v>1.4939280955089214</c:v>
                </c:pt>
                <c:pt idx="8">
                  <c:v>1.5102109499209417</c:v>
                </c:pt>
                <c:pt idx="9">
                  <c:v>1.4620690877906697</c:v>
                </c:pt>
                <c:pt idx="10">
                  <c:v>1.4569347502645287</c:v>
                </c:pt>
                <c:pt idx="11">
                  <c:v>1.4636854946458868</c:v>
                </c:pt>
                <c:pt idx="12">
                  <c:v>1.5121086017393721</c:v>
                </c:pt>
                <c:pt idx="13">
                  <c:v>1.4261202050702035</c:v>
                </c:pt>
                <c:pt idx="14">
                  <c:v>1.4194589224310123</c:v>
                </c:pt>
                <c:pt idx="15">
                  <c:v>1.5547540155182524</c:v>
                </c:pt>
                <c:pt idx="16">
                  <c:v>1.5360821129423583</c:v>
                </c:pt>
                <c:pt idx="17">
                  <c:v>1.4830811777463968</c:v>
                </c:pt>
                <c:pt idx="18">
                  <c:v>1.2714197986397922</c:v>
                </c:pt>
                <c:pt idx="19">
                  <c:v>1.0304964252564905</c:v>
                </c:pt>
                <c:pt idx="20">
                  <c:v>1.0883291740529069</c:v>
                </c:pt>
                <c:pt idx="21">
                  <c:v>0.98747086430313835</c:v>
                </c:pt>
                <c:pt idx="22">
                  <c:v>0.91922560918483576</c:v>
                </c:pt>
                <c:pt idx="23">
                  <c:v>0.27974213985998164</c:v>
                </c:pt>
                <c:pt idx="24">
                  <c:v>0.20161117295259162</c:v>
                </c:pt>
                <c:pt idx="25">
                  <c:v>-1.5754381668386365E-2</c:v>
                </c:pt>
                <c:pt idx="26">
                  <c:v>-4.100582888385338E-2</c:v>
                </c:pt>
                <c:pt idx="27">
                  <c:v>9.5131965747265754E-4</c:v>
                </c:pt>
                <c:pt idx="28">
                  <c:v>0.10556974275666837</c:v>
                </c:pt>
                <c:pt idx="29">
                  <c:v>0.22738818488723012</c:v>
                </c:pt>
                <c:pt idx="30">
                  <c:v>0.39912434636337824</c:v>
                </c:pt>
                <c:pt idx="31">
                  <c:v>0.44365056395641833</c:v>
                </c:pt>
                <c:pt idx="32">
                  <c:v>0.56581583031063543</c:v>
                </c:pt>
                <c:pt idx="33">
                  <c:v>0.73658739785682958</c:v>
                </c:pt>
                <c:pt idx="34">
                  <c:v>0.86115054386447409</c:v>
                </c:pt>
                <c:pt idx="35">
                  <c:v>0.95618865108220552</c:v>
                </c:pt>
                <c:pt idx="36">
                  <c:v>0.98503229353045074</c:v>
                </c:pt>
                <c:pt idx="37">
                  <c:v>0.96559594802616466</c:v>
                </c:pt>
                <c:pt idx="38">
                  <c:v>0.96495051229673101</c:v>
                </c:pt>
                <c:pt idx="39">
                  <c:v>0.95534363820495316</c:v>
                </c:pt>
                <c:pt idx="40">
                  <c:v>0.96365771765678676</c:v>
                </c:pt>
                <c:pt idx="41">
                  <c:v>0.96870075086326801</c:v>
                </c:pt>
                <c:pt idx="42">
                  <c:v>0.93861877608896438</c:v>
                </c:pt>
                <c:pt idx="43">
                  <c:v>0.98181639049810121</c:v>
                </c:pt>
                <c:pt idx="44">
                  <c:v>0.93834102109094697</c:v>
                </c:pt>
                <c:pt idx="45">
                  <c:v>0.87075089872345535</c:v>
                </c:pt>
                <c:pt idx="46">
                  <c:v>0.77923027695049063</c:v>
                </c:pt>
                <c:pt idx="47">
                  <c:v>0.73920773380198956</c:v>
                </c:pt>
                <c:pt idx="48">
                  <c:v>0.7341690722795231</c:v>
                </c:pt>
                <c:pt idx="49">
                  <c:v>0.65351250937274907</c:v>
                </c:pt>
                <c:pt idx="50">
                  <c:v>0.63110112952479724</c:v>
                </c:pt>
                <c:pt idx="51">
                  <c:v>0.36123996498492611</c:v>
                </c:pt>
                <c:pt idx="52">
                  <c:v>0.15661139529790488</c:v>
                </c:pt>
                <c:pt idx="53">
                  <c:v>5.0395807931366242E-2</c:v>
                </c:pt>
                <c:pt idx="54">
                  <c:v>-0.13554652771389644</c:v>
                </c:pt>
                <c:pt idx="55">
                  <c:v>-0.29945870340138636</c:v>
                </c:pt>
                <c:pt idx="56">
                  <c:v>-0.54060430309024043</c:v>
                </c:pt>
                <c:pt idx="57">
                  <c:v>-0.63850100723173009</c:v>
                </c:pt>
                <c:pt idx="58">
                  <c:v>-0.7493941477997208</c:v>
                </c:pt>
                <c:pt idx="59">
                  <c:v>-0.81862273033849908</c:v>
                </c:pt>
                <c:pt idx="60">
                  <c:v>-0.84300321130526201</c:v>
                </c:pt>
                <c:pt idx="61">
                  <c:v>-0.80286983970508463</c:v>
                </c:pt>
                <c:pt idx="62">
                  <c:v>-0.76878361980637544</c:v>
                </c:pt>
                <c:pt idx="63">
                  <c:v>-0.73364017092275302</c:v>
                </c:pt>
                <c:pt idx="64">
                  <c:v>-0.71737683675110708</c:v>
                </c:pt>
                <c:pt idx="65">
                  <c:v>-0.71734044901893745</c:v>
                </c:pt>
                <c:pt idx="66">
                  <c:v>-0.7290249814392058</c:v>
                </c:pt>
                <c:pt idx="67">
                  <c:v>-0.71467536351168959</c:v>
                </c:pt>
                <c:pt idx="68">
                  <c:v>-0.7223722038181738</c:v>
                </c:pt>
                <c:pt idx="69">
                  <c:v>-0.68353564143794665</c:v>
                </c:pt>
                <c:pt idx="70">
                  <c:v>-0.62407003987778054</c:v>
                </c:pt>
                <c:pt idx="71">
                  <c:v>-0.61792697390657603</c:v>
                </c:pt>
                <c:pt idx="72">
                  <c:v>-0.60999386208350559</c:v>
                </c:pt>
                <c:pt idx="73">
                  <c:v>-0.81889718913000953</c:v>
                </c:pt>
                <c:pt idx="74">
                  <c:v>-0.94301299730014776</c:v>
                </c:pt>
                <c:pt idx="75">
                  <c:v>-0.98044456054730067</c:v>
                </c:pt>
                <c:pt idx="76">
                  <c:v>-1.0423098506691615</c:v>
                </c:pt>
                <c:pt idx="77">
                  <c:v>-1.1317797650617669</c:v>
                </c:pt>
                <c:pt idx="78">
                  <c:v>-1.1905320200557108</c:v>
                </c:pt>
                <c:pt idx="79">
                  <c:v>-1.220035708503908</c:v>
                </c:pt>
                <c:pt idx="80">
                  <c:v>-1.2471011971025197</c:v>
                </c:pt>
                <c:pt idx="81">
                  <c:v>-1.2909667956148287</c:v>
                </c:pt>
                <c:pt idx="82">
                  <c:v>-1.2509904131932355</c:v>
                </c:pt>
                <c:pt idx="83">
                  <c:v>-1.3133206287637338</c:v>
                </c:pt>
                <c:pt idx="84">
                  <c:v>-1.3247139464035227</c:v>
                </c:pt>
                <c:pt idx="85">
                  <c:v>-1.4053080177978898</c:v>
                </c:pt>
                <c:pt idx="86">
                  <c:v>-1.4543471561527597</c:v>
                </c:pt>
                <c:pt idx="87">
                  <c:v>-1.5243294049844038</c:v>
                </c:pt>
                <c:pt idx="88">
                  <c:v>-1.5261921521186887</c:v>
                </c:pt>
                <c:pt idx="89">
                  <c:v>-1.3779000613880892</c:v>
                </c:pt>
                <c:pt idx="90">
                  <c:v>-1.2741326490095977</c:v>
                </c:pt>
                <c:pt idx="91">
                  <c:v>-1.1610225543298696</c:v>
                </c:pt>
                <c:pt idx="92">
                  <c:v>-1.0689752210466426</c:v>
                </c:pt>
                <c:pt idx="93">
                  <c:v>-1.0281564297271137</c:v>
                </c:pt>
                <c:pt idx="94">
                  <c:v>-0.94603413278156068</c:v>
                </c:pt>
                <c:pt idx="95">
                  <c:v>-0.84491350564162071</c:v>
                </c:pt>
                <c:pt idx="96">
                  <c:v>-0.71194150705505943</c:v>
                </c:pt>
                <c:pt idx="97">
                  <c:v>-0.60292586787594238</c:v>
                </c:pt>
                <c:pt idx="98">
                  <c:v>-0.35806746469787304</c:v>
                </c:pt>
                <c:pt idx="99">
                  <c:v>4.7886919295119006E-2</c:v>
                </c:pt>
                <c:pt idx="100">
                  <c:v>0.36315382203027052</c:v>
                </c:pt>
                <c:pt idx="101">
                  <c:v>0.36501336950190794</c:v>
                </c:pt>
                <c:pt idx="102">
                  <c:v>6.3111663536638649E-2</c:v>
                </c:pt>
                <c:pt idx="103">
                  <c:v>-0.16625557495669835</c:v>
                </c:pt>
                <c:pt idx="104">
                  <c:v>-0.30548275693812588</c:v>
                </c:pt>
                <c:pt idx="105">
                  <c:v>-0.44283956648567108</c:v>
                </c:pt>
                <c:pt idx="106">
                  <c:v>-0.55613856295649688</c:v>
                </c:pt>
                <c:pt idx="107">
                  <c:v>-0.64821562210227834</c:v>
                </c:pt>
                <c:pt idx="108">
                  <c:v>-0.64975547975208048</c:v>
                </c:pt>
                <c:pt idx="109">
                  <c:v>-0.67379925423831077</c:v>
                </c:pt>
                <c:pt idx="110">
                  <c:v>-0.68641291432612506</c:v>
                </c:pt>
                <c:pt idx="111">
                  <c:v>-0.58265979838998372</c:v>
                </c:pt>
                <c:pt idx="112">
                  <c:v>-0.60869704004990499</c:v>
                </c:pt>
                <c:pt idx="113">
                  <c:v>-0.6520313618807867</c:v>
                </c:pt>
                <c:pt idx="114">
                  <c:v>-0.75245509378943298</c:v>
                </c:pt>
                <c:pt idx="115">
                  <c:v>-0.73868840898578425</c:v>
                </c:pt>
                <c:pt idx="116">
                  <c:v>-0.54203241365262078</c:v>
                </c:pt>
                <c:pt idx="117">
                  <c:v>-0.25150343222498861</c:v>
                </c:pt>
                <c:pt idx="118">
                  <c:v>6.4667536868064035E-2</c:v>
                </c:pt>
                <c:pt idx="119">
                  <c:v>0.19649998152274198</c:v>
                </c:pt>
                <c:pt idx="120">
                  <c:v>0.34163655927338005</c:v>
                </c:pt>
                <c:pt idx="121">
                  <c:v>0.53864891811463744</c:v>
                </c:pt>
                <c:pt idx="122">
                  <c:v>0.69144102838720323</c:v>
                </c:pt>
                <c:pt idx="123">
                  <c:v>0.82579905803922649</c:v>
                </c:pt>
                <c:pt idx="124">
                  <c:v>0.9044267380228922</c:v>
                </c:pt>
                <c:pt idx="125">
                  <c:v>0.96688760789920569</c:v>
                </c:pt>
                <c:pt idx="126">
                  <c:v>0.97699683320639819</c:v>
                </c:pt>
                <c:pt idx="127">
                  <c:v>1.0139505318190218</c:v>
                </c:pt>
                <c:pt idx="128">
                  <c:v>1.1272531621308095</c:v>
                </c:pt>
                <c:pt idx="129">
                  <c:v>1.171917877123043</c:v>
                </c:pt>
                <c:pt idx="130">
                  <c:v>1.1718056117860278</c:v>
                </c:pt>
                <c:pt idx="131">
                  <c:v>1.1430920414646288</c:v>
                </c:pt>
                <c:pt idx="132">
                  <c:v>1.1151249975971118</c:v>
                </c:pt>
                <c:pt idx="133">
                  <c:v>1.1055115009541892</c:v>
                </c:pt>
                <c:pt idx="134">
                  <c:v>1.0908460763190899</c:v>
                </c:pt>
                <c:pt idx="135">
                  <c:v>1.071680121649063</c:v>
                </c:pt>
                <c:pt idx="136">
                  <c:v>1.0543488193943036</c:v>
                </c:pt>
                <c:pt idx="137">
                  <c:v>1.0406676346545922</c:v>
                </c:pt>
                <c:pt idx="138">
                  <c:v>1.0515364921156964</c:v>
                </c:pt>
                <c:pt idx="139">
                  <c:v>1.0705290831410563</c:v>
                </c:pt>
                <c:pt idx="140">
                  <c:v>1.0987638363929779</c:v>
                </c:pt>
                <c:pt idx="141">
                  <c:v>1.1494712391989208</c:v>
                </c:pt>
                <c:pt idx="142">
                  <c:v>1.1744816877097062</c:v>
                </c:pt>
                <c:pt idx="143">
                  <c:v>1.2082492222377741</c:v>
                </c:pt>
                <c:pt idx="144">
                  <c:v>1.2273149359653257</c:v>
                </c:pt>
                <c:pt idx="145">
                  <c:v>1.3055109470019188</c:v>
                </c:pt>
                <c:pt idx="146">
                  <c:v>1.3292881317228826</c:v>
                </c:pt>
                <c:pt idx="147">
                  <c:v>1.3339136327917143</c:v>
                </c:pt>
                <c:pt idx="148">
                  <c:v>1.2777059648212548</c:v>
                </c:pt>
                <c:pt idx="149">
                  <c:v>1.2183116213772098</c:v>
                </c:pt>
                <c:pt idx="150">
                  <c:v>1.2154023746531457</c:v>
                </c:pt>
                <c:pt idx="151">
                  <c:v>1.1876044411763156</c:v>
                </c:pt>
                <c:pt idx="152">
                  <c:v>1.1483518203909999</c:v>
                </c:pt>
                <c:pt idx="153">
                  <c:v>1.0873411567236368</c:v>
                </c:pt>
                <c:pt idx="154">
                  <c:v>1.0599727868968494</c:v>
                </c:pt>
                <c:pt idx="155">
                  <c:v>0.98530539632884362</c:v>
                </c:pt>
                <c:pt idx="156">
                  <c:v>0.91691752115452363</c:v>
                </c:pt>
                <c:pt idx="157">
                  <c:v>0.90864846401538391</c:v>
                </c:pt>
                <c:pt idx="158">
                  <c:v>0.83975175863977169</c:v>
                </c:pt>
                <c:pt idx="159">
                  <c:v>0.84417796394662747</c:v>
                </c:pt>
                <c:pt idx="160">
                  <c:v>0.80606511488287724</c:v>
                </c:pt>
                <c:pt idx="161">
                  <c:v>0.83724565948975371</c:v>
                </c:pt>
                <c:pt idx="162">
                  <c:v>0.82315091931610285</c:v>
                </c:pt>
                <c:pt idx="163">
                  <c:v>0.82439459178418706</c:v>
                </c:pt>
                <c:pt idx="164">
                  <c:v>0.86428158302769642</c:v>
                </c:pt>
                <c:pt idx="165">
                  <c:v>0.90920103875562031</c:v>
                </c:pt>
                <c:pt idx="166">
                  <c:v>0.93929426478568989</c:v>
                </c:pt>
                <c:pt idx="167">
                  <c:v>1.0165751201971136</c:v>
                </c:pt>
                <c:pt idx="168">
                  <c:v>1.0781332946462736</c:v>
                </c:pt>
                <c:pt idx="169">
                  <c:v>1.1422660969924381</c:v>
                </c:pt>
                <c:pt idx="170">
                  <c:v>1.2041121908652295</c:v>
                </c:pt>
                <c:pt idx="171">
                  <c:v>1.3270424702010832</c:v>
                </c:pt>
                <c:pt idx="172">
                  <c:v>1.423072180627301</c:v>
                </c:pt>
                <c:pt idx="173">
                  <c:v>1.4280775280013063</c:v>
                </c:pt>
                <c:pt idx="174">
                  <c:v>1.4729761746872732</c:v>
                </c:pt>
                <c:pt idx="175">
                  <c:v>1.4967525440113032</c:v>
                </c:pt>
                <c:pt idx="176">
                  <c:v>1.5199592020920005</c:v>
                </c:pt>
                <c:pt idx="177">
                  <c:v>1.5115542503888428</c:v>
                </c:pt>
                <c:pt idx="178">
                  <c:v>1.4982367740247406</c:v>
                </c:pt>
                <c:pt idx="179">
                  <c:v>1.5103483685427275</c:v>
                </c:pt>
                <c:pt idx="180">
                  <c:v>1.4931873047235096</c:v>
                </c:pt>
                <c:pt idx="181">
                  <c:v>1.4601903193141654</c:v>
                </c:pt>
                <c:pt idx="182">
                  <c:v>1.4217836208669445</c:v>
                </c:pt>
                <c:pt idx="183">
                  <c:v>1.3801685709371943</c:v>
                </c:pt>
                <c:pt idx="184">
                  <c:v>1.272394075983039</c:v>
                </c:pt>
                <c:pt idx="185">
                  <c:v>1.2089519516095613</c:v>
                </c:pt>
                <c:pt idx="186">
                  <c:v>1.1829078696660609</c:v>
                </c:pt>
                <c:pt idx="187">
                  <c:v>1.1160464047974052</c:v>
                </c:pt>
                <c:pt idx="188">
                  <c:v>1.0967773863837731</c:v>
                </c:pt>
                <c:pt idx="189">
                  <c:v>1.0661299510650228</c:v>
                </c:pt>
                <c:pt idx="190">
                  <c:v>1.1413079678651221</c:v>
                </c:pt>
                <c:pt idx="191">
                  <c:v>1.0545065351418066</c:v>
                </c:pt>
                <c:pt idx="192">
                  <c:v>1.0348895176527788</c:v>
                </c:pt>
                <c:pt idx="193">
                  <c:v>1.1682650791403397</c:v>
                </c:pt>
                <c:pt idx="194">
                  <c:v>1.2630109928691247</c:v>
                </c:pt>
                <c:pt idx="195">
                  <c:v>1.2327431030511711</c:v>
                </c:pt>
                <c:pt idx="196">
                  <c:v>1.2122742392998098</c:v>
                </c:pt>
                <c:pt idx="197">
                  <c:v>1.2049594789081057</c:v>
                </c:pt>
                <c:pt idx="198">
                  <c:v>1.233771884489935</c:v>
                </c:pt>
                <c:pt idx="199">
                  <c:v>1.3298496092313641</c:v>
                </c:pt>
                <c:pt idx="200">
                  <c:v>1.4055860271504088</c:v>
                </c:pt>
                <c:pt idx="201">
                  <c:v>1.4399271407676442</c:v>
                </c:pt>
                <c:pt idx="202">
                  <c:v>1.4303150941851881</c:v>
                </c:pt>
                <c:pt idx="203">
                  <c:v>1.621938119143465</c:v>
                </c:pt>
                <c:pt idx="204">
                  <c:v>1.6867746995944461</c:v>
                </c:pt>
                <c:pt idx="205">
                  <c:v>1.765783426363398</c:v>
                </c:pt>
                <c:pt idx="206">
                  <c:v>1.7002969127288932</c:v>
                </c:pt>
                <c:pt idx="207">
                  <c:v>1.816390133220388</c:v>
                </c:pt>
                <c:pt idx="208">
                  <c:v>1.8750544615069793</c:v>
                </c:pt>
                <c:pt idx="209">
                  <c:v>1.6882856960715387</c:v>
                </c:pt>
                <c:pt idx="210">
                  <c:v>1.5309240379070601</c:v>
                </c:pt>
                <c:pt idx="211">
                  <c:v>1.3751877652286666</c:v>
                </c:pt>
                <c:pt idx="212">
                  <c:v>1.1241952409020466</c:v>
                </c:pt>
                <c:pt idx="213">
                  <c:v>1.0257651480007628</c:v>
                </c:pt>
                <c:pt idx="214">
                  <c:v>0.96800542054658734</c:v>
                </c:pt>
                <c:pt idx="215">
                  <c:v>0.93217363563915956</c:v>
                </c:pt>
                <c:pt idx="216">
                  <c:v>0.90785372515193807</c:v>
                </c:pt>
                <c:pt idx="217">
                  <c:v>0.88815172745870541</c:v>
                </c:pt>
                <c:pt idx="218">
                  <c:v>0.78575646781810138</c:v>
                </c:pt>
                <c:pt idx="219">
                  <c:v>0.74129586794690816</c:v>
                </c:pt>
                <c:pt idx="220">
                  <c:v>0.69153318811997522</c:v>
                </c:pt>
                <c:pt idx="221">
                  <c:v>0.69173128396300232</c:v>
                </c:pt>
                <c:pt idx="222">
                  <c:v>0.69693257801573461</c:v>
                </c:pt>
                <c:pt idx="223">
                  <c:v>0.7151288286687314</c:v>
                </c:pt>
                <c:pt idx="224">
                  <c:v>0.78661742597731332</c:v>
                </c:pt>
                <c:pt idx="225">
                  <c:v>0.81823939680565438</c:v>
                </c:pt>
                <c:pt idx="226">
                  <c:v>0.87202874776327377</c:v>
                </c:pt>
                <c:pt idx="227">
                  <c:v>0.98193857800568363</c:v>
                </c:pt>
                <c:pt idx="228">
                  <c:v>1.0407367215157206</c:v>
                </c:pt>
                <c:pt idx="229">
                  <c:v>1.113696748874015</c:v>
                </c:pt>
                <c:pt idx="230">
                  <c:v>1.1146824742659085</c:v>
                </c:pt>
                <c:pt idx="231">
                  <c:v>1.1381598985311967</c:v>
                </c:pt>
                <c:pt idx="232">
                  <c:v>1.2658678665949814</c:v>
                </c:pt>
                <c:pt idx="233">
                  <c:v>1.2623798819180807</c:v>
                </c:pt>
                <c:pt idx="234">
                  <c:v>1.2291135154928126</c:v>
                </c:pt>
                <c:pt idx="235">
                  <c:v>1.2695539815105841</c:v>
                </c:pt>
                <c:pt idx="236">
                  <c:v>1.4548519791543686</c:v>
                </c:pt>
                <c:pt idx="237">
                  <c:v>1.5763491733529689</c:v>
                </c:pt>
                <c:pt idx="238">
                  <c:v>1.5194514795738632</c:v>
                </c:pt>
                <c:pt idx="239">
                  <c:v>1.4864310201563884</c:v>
                </c:pt>
                <c:pt idx="240">
                  <c:v>1.4931744139938361</c:v>
                </c:pt>
                <c:pt idx="241">
                  <c:v>1.4726845813927281</c:v>
                </c:pt>
                <c:pt idx="242">
                  <c:v>1.4614177550228231</c:v>
                </c:pt>
                <c:pt idx="243">
                  <c:v>1.3682643222068578</c:v>
                </c:pt>
                <c:pt idx="244">
                  <c:v>1.1866965947041654</c:v>
                </c:pt>
                <c:pt idx="245">
                  <c:v>1.1394030225206593</c:v>
                </c:pt>
                <c:pt idx="246">
                  <c:v>1.1681533810652207</c:v>
                </c:pt>
                <c:pt idx="247">
                  <c:v>1.4125904115061416</c:v>
                </c:pt>
                <c:pt idx="248">
                  <c:v>1.3716457482070221</c:v>
                </c:pt>
                <c:pt idx="249">
                  <c:v>1.4088578128943507</c:v>
                </c:pt>
                <c:pt idx="250">
                  <c:v>1.3949568423146659</c:v>
                </c:pt>
                <c:pt idx="251">
                  <c:v>1.3959480801685689</c:v>
                </c:pt>
                <c:pt idx="252">
                  <c:v>1.4400094627212077</c:v>
                </c:pt>
                <c:pt idx="253">
                  <c:v>1.3059043682626883</c:v>
                </c:pt>
                <c:pt idx="254">
                  <c:v>1.3640721445788657</c:v>
                </c:pt>
                <c:pt idx="255">
                  <c:v>1.3780931091151523</c:v>
                </c:pt>
                <c:pt idx="256">
                  <c:v>1.1610791688139455</c:v>
                </c:pt>
                <c:pt idx="257">
                  <c:v>1.1577926228311664</c:v>
                </c:pt>
                <c:pt idx="258">
                  <c:v>1.1019950824953249</c:v>
                </c:pt>
                <c:pt idx="259">
                  <c:v>0.86603278496587188</c:v>
                </c:pt>
                <c:pt idx="260">
                  <c:v>0.7874189798799498</c:v>
                </c:pt>
                <c:pt idx="261">
                  <c:v>0.78705002280718661</c:v>
                </c:pt>
                <c:pt idx="262">
                  <c:v>0.76018367883690097</c:v>
                </c:pt>
                <c:pt idx="263">
                  <c:v>0.80121500851993299</c:v>
                </c:pt>
                <c:pt idx="264">
                  <c:v>0.84126713093867955</c:v>
                </c:pt>
                <c:pt idx="265">
                  <c:v>0.7710571184494589</c:v>
                </c:pt>
                <c:pt idx="266">
                  <c:v>0.65736312785041962</c:v>
                </c:pt>
                <c:pt idx="267">
                  <c:v>0.5065658084930944</c:v>
                </c:pt>
                <c:pt idx="268">
                  <c:v>0.36496134615391079</c:v>
                </c:pt>
                <c:pt idx="269">
                  <c:v>0.15882233663326953</c:v>
                </c:pt>
                <c:pt idx="270">
                  <c:v>3.9999823014321492E-2</c:v>
                </c:pt>
                <c:pt idx="271">
                  <c:v>-3.5863781149366412E-2</c:v>
                </c:pt>
                <c:pt idx="272">
                  <c:v>-7.0546776179149076E-2</c:v>
                </c:pt>
                <c:pt idx="273">
                  <c:v>-9.7316395320407978E-2</c:v>
                </c:pt>
                <c:pt idx="274">
                  <c:v>-2.2668720014748189E-2</c:v>
                </c:pt>
                <c:pt idx="275">
                  <c:v>-5.8369454847326925E-2</c:v>
                </c:pt>
                <c:pt idx="276">
                  <c:v>-7.7034830768068496E-2</c:v>
                </c:pt>
                <c:pt idx="277">
                  <c:v>-6.7984915935507428E-2</c:v>
                </c:pt>
                <c:pt idx="278">
                  <c:v>-7.9929176642969363E-2</c:v>
                </c:pt>
                <c:pt idx="279">
                  <c:v>-5.7701730275657522E-4</c:v>
                </c:pt>
                <c:pt idx="280">
                  <c:v>0.10909243503918338</c:v>
                </c:pt>
                <c:pt idx="281">
                  <c:v>0.19081421508489557</c:v>
                </c:pt>
                <c:pt idx="282">
                  <c:v>0.24750040398182893</c:v>
                </c:pt>
                <c:pt idx="283">
                  <c:v>0.46450625815961122</c:v>
                </c:pt>
                <c:pt idx="284">
                  <c:v>0.60806621154446294</c:v>
                </c:pt>
                <c:pt idx="285">
                  <c:v>0.67637740415826275</c:v>
                </c:pt>
                <c:pt idx="286">
                  <c:v>0.68223075613017292</c:v>
                </c:pt>
                <c:pt idx="287">
                  <c:v>0.76277438316377433</c:v>
                </c:pt>
                <c:pt idx="288">
                  <c:v>0.77148801551895108</c:v>
                </c:pt>
                <c:pt idx="289">
                  <c:v>0.6069792323756491</c:v>
                </c:pt>
                <c:pt idx="290">
                  <c:v>0.50299685683894202</c:v>
                </c:pt>
                <c:pt idx="291">
                  <c:v>0.45448134505470084</c:v>
                </c:pt>
                <c:pt idx="292">
                  <c:v>0.48554085307541966</c:v>
                </c:pt>
                <c:pt idx="293">
                  <c:v>0.5330072156840564</c:v>
                </c:pt>
                <c:pt idx="294">
                  <c:v>0.57767213464763423</c:v>
                </c:pt>
                <c:pt idx="295">
                  <c:v>0.62277912998486995</c:v>
                </c:pt>
                <c:pt idx="296">
                  <c:v>0.66286746284640419</c:v>
                </c:pt>
                <c:pt idx="297">
                  <c:v>0.49408276318631789</c:v>
                </c:pt>
                <c:pt idx="298">
                  <c:v>0.28066457490888946</c:v>
                </c:pt>
                <c:pt idx="299">
                  <c:v>0.17342239896691386</c:v>
                </c:pt>
                <c:pt idx="300">
                  <c:v>0.27260271256687624</c:v>
                </c:pt>
                <c:pt idx="301">
                  <c:v>0.36482084011310428</c:v>
                </c:pt>
                <c:pt idx="302">
                  <c:v>0.47200498455766515</c:v>
                </c:pt>
                <c:pt idx="303">
                  <c:v>0.55239786755616305</c:v>
                </c:pt>
                <c:pt idx="304">
                  <c:v>0.57552225190659034</c:v>
                </c:pt>
                <c:pt idx="305">
                  <c:v>0.59835475729586529</c:v>
                </c:pt>
                <c:pt idx="306">
                  <c:v>0.67961649801015278</c:v>
                </c:pt>
                <c:pt idx="307">
                  <c:v>0.73188684118830261</c:v>
                </c:pt>
                <c:pt idx="308">
                  <c:v>0.82297080007571488</c:v>
                </c:pt>
                <c:pt idx="309">
                  <c:v>0.84647854526976174</c:v>
                </c:pt>
                <c:pt idx="310">
                  <c:v>0.78742139301880731</c:v>
                </c:pt>
                <c:pt idx="311">
                  <c:v>0.72280780595931982</c:v>
                </c:pt>
                <c:pt idx="312">
                  <c:v>0.57959820144591478</c:v>
                </c:pt>
                <c:pt idx="313">
                  <c:v>0.3891719000422294</c:v>
                </c:pt>
                <c:pt idx="314">
                  <c:v>0.18981219038613373</c:v>
                </c:pt>
                <c:pt idx="315">
                  <c:v>3.5183143191812892E-2</c:v>
                </c:pt>
                <c:pt idx="316">
                  <c:v>-4.5142058895080633E-2</c:v>
                </c:pt>
                <c:pt idx="317">
                  <c:v>-0.20395006019117171</c:v>
                </c:pt>
                <c:pt idx="318">
                  <c:v>-0.45460554809236475</c:v>
                </c:pt>
                <c:pt idx="319">
                  <c:v>-0.57317135912226447</c:v>
                </c:pt>
                <c:pt idx="320">
                  <c:v>-0.65873050538980837</c:v>
                </c:pt>
                <c:pt idx="321">
                  <c:v>-0.66961850082491003</c:v>
                </c:pt>
                <c:pt idx="322">
                  <c:v>-0.74414538336815583</c:v>
                </c:pt>
                <c:pt idx="323">
                  <c:v>-0.83544902877837313</c:v>
                </c:pt>
                <c:pt idx="324">
                  <c:v>-0.90233640767908041</c:v>
                </c:pt>
                <c:pt idx="325">
                  <c:v>-0.8993811457202382</c:v>
                </c:pt>
                <c:pt idx="326">
                  <c:v>-0.87908223950331199</c:v>
                </c:pt>
                <c:pt idx="327">
                  <c:v>-0.7976162926444873</c:v>
                </c:pt>
                <c:pt idx="328">
                  <c:v>-0.67238614258422358</c:v>
                </c:pt>
                <c:pt idx="329">
                  <c:v>-0.49555256847635859</c:v>
                </c:pt>
                <c:pt idx="330">
                  <c:v>-0.3915961945642214</c:v>
                </c:pt>
                <c:pt idx="331">
                  <c:v>-0.3046921238236931</c:v>
                </c:pt>
                <c:pt idx="332">
                  <c:v>-0.23432634468834398</c:v>
                </c:pt>
                <c:pt idx="333">
                  <c:v>-0.23944049241366613</c:v>
                </c:pt>
                <c:pt idx="334">
                  <c:v>-0.21098433016788243</c:v>
                </c:pt>
                <c:pt idx="335">
                  <c:v>-0.10944851112029239</c:v>
                </c:pt>
                <c:pt idx="336">
                  <c:v>-9.9708271491033659E-2</c:v>
                </c:pt>
                <c:pt idx="337">
                  <c:v>-1.4548177158347192E-2</c:v>
                </c:pt>
                <c:pt idx="338">
                  <c:v>-3.4282134283792509E-2</c:v>
                </c:pt>
                <c:pt idx="339">
                  <c:v>-0.18437273547164948</c:v>
                </c:pt>
                <c:pt idx="340">
                  <c:v>-0.34649530627422631</c:v>
                </c:pt>
                <c:pt idx="341">
                  <c:v>-0.46354401165319353</c:v>
                </c:pt>
                <c:pt idx="342">
                  <c:v>-0.47477458905219827</c:v>
                </c:pt>
                <c:pt idx="343">
                  <c:v>-0.47547474538338069</c:v>
                </c:pt>
                <c:pt idx="344">
                  <c:v>-0.49911030536750461</c:v>
                </c:pt>
                <c:pt idx="345">
                  <c:v>-0.50895596033090895</c:v>
                </c:pt>
                <c:pt idx="346">
                  <c:v>-0.49008860310489266</c:v>
                </c:pt>
                <c:pt idx="347">
                  <c:v>-0.5869237762308559</c:v>
                </c:pt>
                <c:pt idx="348">
                  <c:v>-0.67792225940217887</c:v>
                </c:pt>
                <c:pt idx="349">
                  <c:v>-0.75278708755679513</c:v>
                </c:pt>
                <c:pt idx="350">
                  <c:v>-0.77197182298660805</c:v>
                </c:pt>
                <c:pt idx="351">
                  <c:v>-0.82247263781154922</c:v>
                </c:pt>
                <c:pt idx="352">
                  <c:v>-0.84316417979406499</c:v>
                </c:pt>
                <c:pt idx="353">
                  <c:v>-0.84373214790071671</c:v>
                </c:pt>
                <c:pt idx="354">
                  <c:v>-0.80819921940612516</c:v>
                </c:pt>
                <c:pt idx="355">
                  <c:v>-0.78835788348320512</c:v>
                </c:pt>
                <c:pt idx="356">
                  <c:v>-0.72607617223405319</c:v>
                </c:pt>
                <c:pt idx="357">
                  <c:v>-0.66339955651181637</c:v>
                </c:pt>
                <c:pt idx="358">
                  <c:v>-0.63144209109993055</c:v>
                </c:pt>
                <c:pt idx="359">
                  <c:v>-0.66675569297007709</c:v>
                </c:pt>
                <c:pt idx="360">
                  <c:v>-0.6893740315120287</c:v>
                </c:pt>
                <c:pt idx="361">
                  <c:v>-0.83965093402263891</c:v>
                </c:pt>
                <c:pt idx="362">
                  <c:v>-1.0894163243018098</c:v>
                </c:pt>
                <c:pt idx="363">
                  <c:v>-1.036928376746866</c:v>
                </c:pt>
                <c:pt idx="364">
                  <c:v>-0.67900171247475705</c:v>
                </c:pt>
              </c:numCache>
            </c:numRef>
          </c:yVal>
          <c:smooth val="1"/>
        </c:ser>
        <c:dLbls>
          <c:showLegendKey val="0"/>
          <c:showVal val="0"/>
          <c:showCatName val="0"/>
          <c:showSerName val="0"/>
          <c:showPercent val="0"/>
          <c:showBubbleSize val="0"/>
        </c:dLbls>
        <c:axId val="279131168"/>
        <c:axId val="279131728"/>
      </c:scatterChart>
      <c:valAx>
        <c:axId val="2791311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9131728"/>
        <c:crosses val="autoZero"/>
        <c:crossBetween val="midCat"/>
      </c:valAx>
      <c:valAx>
        <c:axId val="279131728"/>
        <c:scaling>
          <c:orientation val="minMax"/>
          <c:max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Beta Value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000_);_(* \(#,##0.00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9131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'Daily Beta Array (Q4)'!$H$6:$I$6</c:f>
              <c:strCache>
                <c:ptCount val="1"/>
                <c:pt idx="0">
                  <c:v>Tyler Technologies, Inc. (TYL)</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0.13094830529063234"/>
                  <c:y val="-0.3184677590976803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'Daily Beta Array (Q4)'!$A$9:$A$373</c:f>
              <c:numCache>
                <c:formatCode>m/d/yyyy</c:formatCode>
                <c:ptCount val="365"/>
                <c:pt idx="0">
                  <c:v>42194</c:v>
                </c:pt>
                <c:pt idx="1">
                  <c:v>42193</c:v>
                </c:pt>
                <c:pt idx="2">
                  <c:v>42192</c:v>
                </c:pt>
                <c:pt idx="3">
                  <c:v>42191</c:v>
                </c:pt>
                <c:pt idx="4">
                  <c:v>42187</c:v>
                </c:pt>
                <c:pt idx="5">
                  <c:v>42186</c:v>
                </c:pt>
                <c:pt idx="6">
                  <c:v>42185</c:v>
                </c:pt>
                <c:pt idx="7">
                  <c:v>42184</c:v>
                </c:pt>
                <c:pt idx="8">
                  <c:v>42181</c:v>
                </c:pt>
                <c:pt idx="9">
                  <c:v>42180</c:v>
                </c:pt>
                <c:pt idx="10">
                  <c:v>42179</c:v>
                </c:pt>
                <c:pt idx="11">
                  <c:v>42178</c:v>
                </c:pt>
                <c:pt idx="12">
                  <c:v>42177</c:v>
                </c:pt>
                <c:pt idx="13">
                  <c:v>42174</c:v>
                </c:pt>
                <c:pt idx="14">
                  <c:v>42173</c:v>
                </c:pt>
                <c:pt idx="15">
                  <c:v>42172</c:v>
                </c:pt>
                <c:pt idx="16">
                  <c:v>42171</c:v>
                </c:pt>
                <c:pt idx="17">
                  <c:v>42170</c:v>
                </c:pt>
                <c:pt idx="18">
                  <c:v>42167</c:v>
                </c:pt>
                <c:pt idx="19">
                  <c:v>42166</c:v>
                </c:pt>
                <c:pt idx="20">
                  <c:v>42165</c:v>
                </c:pt>
                <c:pt idx="21">
                  <c:v>42164</c:v>
                </c:pt>
                <c:pt idx="22">
                  <c:v>42163</c:v>
                </c:pt>
                <c:pt idx="23">
                  <c:v>42160</c:v>
                </c:pt>
                <c:pt idx="24">
                  <c:v>42159</c:v>
                </c:pt>
                <c:pt idx="25">
                  <c:v>42158</c:v>
                </c:pt>
                <c:pt idx="26">
                  <c:v>42157</c:v>
                </c:pt>
                <c:pt idx="27">
                  <c:v>42156</c:v>
                </c:pt>
                <c:pt idx="28">
                  <c:v>42153</c:v>
                </c:pt>
                <c:pt idx="29">
                  <c:v>42152</c:v>
                </c:pt>
                <c:pt idx="30">
                  <c:v>42151</c:v>
                </c:pt>
                <c:pt idx="31">
                  <c:v>42150</c:v>
                </c:pt>
                <c:pt idx="32">
                  <c:v>42146</c:v>
                </c:pt>
                <c:pt idx="33">
                  <c:v>42145</c:v>
                </c:pt>
                <c:pt idx="34">
                  <c:v>42144</c:v>
                </c:pt>
                <c:pt idx="35">
                  <c:v>42143</c:v>
                </c:pt>
                <c:pt idx="36">
                  <c:v>42142</c:v>
                </c:pt>
                <c:pt idx="37">
                  <c:v>42139</c:v>
                </c:pt>
                <c:pt idx="38">
                  <c:v>42138</c:v>
                </c:pt>
                <c:pt idx="39">
                  <c:v>42137</c:v>
                </c:pt>
                <c:pt idx="40">
                  <c:v>42136</c:v>
                </c:pt>
                <c:pt idx="41">
                  <c:v>42135</c:v>
                </c:pt>
                <c:pt idx="42">
                  <c:v>42132</c:v>
                </c:pt>
                <c:pt idx="43">
                  <c:v>42131</c:v>
                </c:pt>
                <c:pt idx="44">
                  <c:v>42130</c:v>
                </c:pt>
                <c:pt idx="45">
                  <c:v>42129</c:v>
                </c:pt>
                <c:pt idx="46">
                  <c:v>42128</c:v>
                </c:pt>
                <c:pt idx="47">
                  <c:v>42125</c:v>
                </c:pt>
                <c:pt idx="48">
                  <c:v>42124</c:v>
                </c:pt>
                <c:pt idx="49">
                  <c:v>42123</c:v>
                </c:pt>
                <c:pt idx="50">
                  <c:v>42122</c:v>
                </c:pt>
                <c:pt idx="51">
                  <c:v>42121</c:v>
                </c:pt>
                <c:pt idx="52">
                  <c:v>42118</c:v>
                </c:pt>
                <c:pt idx="53">
                  <c:v>42117</c:v>
                </c:pt>
                <c:pt idx="54">
                  <c:v>42116</c:v>
                </c:pt>
                <c:pt idx="55">
                  <c:v>42115</c:v>
                </c:pt>
                <c:pt idx="56">
                  <c:v>42114</c:v>
                </c:pt>
                <c:pt idx="57">
                  <c:v>42111</c:v>
                </c:pt>
                <c:pt idx="58">
                  <c:v>42110</c:v>
                </c:pt>
                <c:pt idx="59">
                  <c:v>42109</c:v>
                </c:pt>
                <c:pt idx="60">
                  <c:v>42108</c:v>
                </c:pt>
                <c:pt idx="61">
                  <c:v>42107</c:v>
                </c:pt>
                <c:pt idx="62">
                  <c:v>42104</c:v>
                </c:pt>
                <c:pt idx="63">
                  <c:v>42103</c:v>
                </c:pt>
                <c:pt idx="64">
                  <c:v>42102</c:v>
                </c:pt>
                <c:pt idx="65">
                  <c:v>42101</c:v>
                </c:pt>
                <c:pt idx="66">
                  <c:v>42100</c:v>
                </c:pt>
                <c:pt idx="67">
                  <c:v>42096</c:v>
                </c:pt>
                <c:pt idx="68">
                  <c:v>42095</c:v>
                </c:pt>
                <c:pt idx="69">
                  <c:v>42094</c:v>
                </c:pt>
                <c:pt idx="70">
                  <c:v>42093</c:v>
                </c:pt>
                <c:pt idx="71">
                  <c:v>42090</c:v>
                </c:pt>
                <c:pt idx="72">
                  <c:v>42089</c:v>
                </c:pt>
                <c:pt idx="73">
                  <c:v>42088</c:v>
                </c:pt>
                <c:pt idx="74">
                  <c:v>42087</c:v>
                </c:pt>
                <c:pt idx="75">
                  <c:v>42086</c:v>
                </c:pt>
                <c:pt idx="76">
                  <c:v>42083</c:v>
                </c:pt>
                <c:pt idx="77">
                  <c:v>42082</c:v>
                </c:pt>
                <c:pt idx="78">
                  <c:v>42081</c:v>
                </c:pt>
                <c:pt idx="79">
                  <c:v>42080</c:v>
                </c:pt>
                <c:pt idx="80">
                  <c:v>42079</c:v>
                </c:pt>
                <c:pt idx="81">
                  <c:v>42076</c:v>
                </c:pt>
                <c:pt idx="82">
                  <c:v>42075</c:v>
                </c:pt>
                <c:pt idx="83">
                  <c:v>42074</c:v>
                </c:pt>
                <c:pt idx="84">
                  <c:v>42073</c:v>
                </c:pt>
                <c:pt idx="85">
                  <c:v>42072</c:v>
                </c:pt>
                <c:pt idx="86">
                  <c:v>42069</c:v>
                </c:pt>
                <c:pt idx="87">
                  <c:v>42068</c:v>
                </c:pt>
                <c:pt idx="88">
                  <c:v>42067</c:v>
                </c:pt>
                <c:pt idx="89">
                  <c:v>42066</c:v>
                </c:pt>
                <c:pt idx="90">
                  <c:v>42065</c:v>
                </c:pt>
                <c:pt idx="91">
                  <c:v>42062</c:v>
                </c:pt>
                <c:pt idx="92">
                  <c:v>42061</c:v>
                </c:pt>
                <c:pt idx="93">
                  <c:v>42060</c:v>
                </c:pt>
                <c:pt idx="94">
                  <c:v>42059</c:v>
                </c:pt>
                <c:pt idx="95">
                  <c:v>42058</c:v>
                </c:pt>
                <c:pt idx="96">
                  <c:v>42055</c:v>
                </c:pt>
                <c:pt idx="97">
                  <c:v>42054</c:v>
                </c:pt>
                <c:pt idx="98">
                  <c:v>42053</c:v>
                </c:pt>
                <c:pt idx="99">
                  <c:v>42052</c:v>
                </c:pt>
                <c:pt idx="100">
                  <c:v>42048</c:v>
                </c:pt>
                <c:pt idx="101">
                  <c:v>42047</c:v>
                </c:pt>
                <c:pt idx="102">
                  <c:v>42046</c:v>
                </c:pt>
                <c:pt idx="103">
                  <c:v>42045</c:v>
                </c:pt>
                <c:pt idx="104">
                  <c:v>42044</c:v>
                </c:pt>
                <c:pt idx="105">
                  <c:v>42041</c:v>
                </c:pt>
                <c:pt idx="106">
                  <c:v>42040</c:v>
                </c:pt>
                <c:pt idx="107">
                  <c:v>42039</c:v>
                </c:pt>
                <c:pt idx="108">
                  <c:v>42038</c:v>
                </c:pt>
                <c:pt idx="109">
                  <c:v>42037</c:v>
                </c:pt>
                <c:pt idx="110">
                  <c:v>42034</c:v>
                </c:pt>
                <c:pt idx="111">
                  <c:v>42033</c:v>
                </c:pt>
                <c:pt idx="112">
                  <c:v>42032</c:v>
                </c:pt>
                <c:pt idx="113">
                  <c:v>42031</c:v>
                </c:pt>
                <c:pt idx="114">
                  <c:v>42030</c:v>
                </c:pt>
                <c:pt idx="115">
                  <c:v>42027</c:v>
                </c:pt>
                <c:pt idx="116">
                  <c:v>42026</c:v>
                </c:pt>
                <c:pt idx="117">
                  <c:v>42025</c:v>
                </c:pt>
                <c:pt idx="118">
                  <c:v>42024</c:v>
                </c:pt>
                <c:pt idx="119">
                  <c:v>42020</c:v>
                </c:pt>
                <c:pt idx="120">
                  <c:v>42019</c:v>
                </c:pt>
                <c:pt idx="121">
                  <c:v>42018</c:v>
                </c:pt>
                <c:pt idx="122">
                  <c:v>42017</c:v>
                </c:pt>
                <c:pt idx="123">
                  <c:v>42016</c:v>
                </c:pt>
                <c:pt idx="124">
                  <c:v>42013</c:v>
                </c:pt>
                <c:pt idx="125">
                  <c:v>42012</c:v>
                </c:pt>
                <c:pt idx="126">
                  <c:v>42011</c:v>
                </c:pt>
                <c:pt idx="127">
                  <c:v>42010</c:v>
                </c:pt>
                <c:pt idx="128">
                  <c:v>42009</c:v>
                </c:pt>
                <c:pt idx="129">
                  <c:v>42006</c:v>
                </c:pt>
                <c:pt idx="130">
                  <c:v>42004</c:v>
                </c:pt>
                <c:pt idx="131">
                  <c:v>42003</c:v>
                </c:pt>
                <c:pt idx="132">
                  <c:v>42002</c:v>
                </c:pt>
                <c:pt idx="133">
                  <c:v>41999</c:v>
                </c:pt>
                <c:pt idx="134">
                  <c:v>41997</c:v>
                </c:pt>
                <c:pt idx="135">
                  <c:v>41996</c:v>
                </c:pt>
                <c:pt idx="136">
                  <c:v>41995</c:v>
                </c:pt>
                <c:pt idx="137">
                  <c:v>41992</c:v>
                </c:pt>
                <c:pt idx="138">
                  <c:v>41991</c:v>
                </c:pt>
                <c:pt idx="139">
                  <c:v>41990</c:v>
                </c:pt>
                <c:pt idx="140">
                  <c:v>41989</c:v>
                </c:pt>
                <c:pt idx="141">
                  <c:v>41988</c:v>
                </c:pt>
                <c:pt idx="142">
                  <c:v>41985</c:v>
                </c:pt>
                <c:pt idx="143">
                  <c:v>41984</c:v>
                </c:pt>
                <c:pt idx="144">
                  <c:v>41983</c:v>
                </c:pt>
                <c:pt idx="145">
                  <c:v>41982</c:v>
                </c:pt>
                <c:pt idx="146">
                  <c:v>41981</c:v>
                </c:pt>
                <c:pt idx="147">
                  <c:v>41978</c:v>
                </c:pt>
                <c:pt idx="148">
                  <c:v>41977</c:v>
                </c:pt>
                <c:pt idx="149">
                  <c:v>41976</c:v>
                </c:pt>
                <c:pt idx="150">
                  <c:v>41975</c:v>
                </c:pt>
                <c:pt idx="151">
                  <c:v>41974</c:v>
                </c:pt>
                <c:pt idx="152">
                  <c:v>41971</c:v>
                </c:pt>
                <c:pt idx="153">
                  <c:v>41969</c:v>
                </c:pt>
                <c:pt idx="154">
                  <c:v>41968</c:v>
                </c:pt>
                <c:pt idx="155">
                  <c:v>41967</c:v>
                </c:pt>
                <c:pt idx="156">
                  <c:v>41964</c:v>
                </c:pt>
                <c:pt idx="157">
                  <c:v>41963</c:v>
                </c:pt>
                <c:pt idx="158">
                  <c:v>41962</c:v>
                </c:pt>
                <c:pt idx="159">
                  <c:v>41961</c:v>
                </c:pt>
                <c:pt idx="160">
                  <c:v>41960</c:v>
                </c:pt>
                <c:pt idx="161">
                  <c:v>41957</c:v>
                </c:pt>
                <c:pt idx="162">
                  <c:v>41956</c:v>
                </c:pt>
                <c:pt idx="163">
                  <c:v>41955</c:v>
                </c:pt>
                <c:pt idx="164">
                  <c:v>41954</c:v>
                </c:pt>
                <c:pt idx="165">
                  <c:v>41953</c:v>
                </c:pt>
                <c:pt idx="166">
                  <c:v>41950</c:v>
                </c:pt>
                <c:pt idx="167">
                  <c:v>41949</c:v>
                </c:pt>
                <c:pt idx="168">
                  <c:v>41948</c:v>
                </c:pt>
                <c:pt idx="169">
                  <c:v>41947</c:v>
                </c:pt>
                <c:pt idx="170">
                  <c:v>41946</c:v>
                </c:pt>
                <c:pt idx="171">
                  <c:v>41943</c:v>
                </c:pt>
                <c:pt idx="172">
                  <c:v>41942</c:v>
                </c:pt>
                <c:pt idx="173">
                  <c:v>41941</c:v>
                </c:pt>
                <c:pt idx="174">
                  <c:v>41940</c:v>
                </c:pt>
                <c:pt idx="175">
                  <c:v>41939</c:v>
                </c:pt>
                <c:pt idx="176">
                  <c:v>41936</c:v>
                </c:pt>
                <c:pt idx="177">
                  <c:v>41935</c:v>
                </c:pt>
                <c:pt idx="178">
                  <c:v>41934</c:v>
                </c:pt>
                <c:pt idx="179">
                  <c:v>41933</c:v>
                </c:pt>
                <c:pt idx="180">
                  <c:v>41932</c:v>
                </c:pt>
                <c:pt idx="181">
                  <c:v>41929</c:v>
                </c:pt>
                <c:pt idx="182">
                  <c:v>41928</c:v>
                </c:pt>
                <c:pt idx="183">
                  <c:v>41927</c:v>
                </c:pt>
                <c:pt idx="184">
                  <c:v>41926</c:v>
                </c:pt>
                <c:pt idx="185">
                  <c:v>41925</c:v>
                </c:pt>
                <c:pt idx="186">
                  <c:v>41922</c:v>
                </c:pt>
                <c:pt idx="187">
                  <c:v>41921</c:v>
                </c:pt>
                <c:pt idx="188">
                  <c:v>41920</c:v>
                </c:pt>
                <c:pt idx="189">
                  <c:v>41919</c:v>
                </c:pt>
                <c:pt idx="190">
                  <c:v>41918</c:v>
                </c:pt>
                <c:pt idx="191">
                  <c:v>41915</c:v>
                </c:pt>
                <c:pt idx="192">
                  <c:v>41914</c:v>
                </c:pt>
                <c:pt idx="193">
                  <c:v>41913</c:v>
                </c:pt>
                <c:pt idx="194">
                  <c:v>41912</c:v>
                </c:pt>
                <c:pt idx="195">
                  <c:v>41911</c:v>
                </c:pt>
                <c:pt idx="196">
                  <c:v>41908</c:v>
                </c:pt>
                <c:pt idx="197">
                  <c:v>41907</c:v>
                </c:pt>
                <c:pt idx="198">
                  <c:v>41906</c:v>
                </c:pt>
                <c:pt idx="199">
                  <c:v>41905</c:v>
                </c:pt>
                <c:pt idx="200">
                  <c:v>41904</c:v>
                </c:pt>
                <c:pt idx="201">
                  <c:v>41901</c:v>
                </c:pt>
                <c:pt idx="202">
                  <c:v>41900</c:v>
                </c:pt>
                <c:pt idx="203">
                  <c:v>41899</c:v>
                </c:pt>
                <c:pt idx="204">
                  <c:v>41898</c:v>
                </c:pt>
                <c:pt idx="205">
                  <c:v>41897</c:v>
                </c:pt>
                <c:pt idx="206">
                  <c:v>41894</c:v>
                </c:pt>
                <c:pt idx="207">
                  <c:v>41893</c:v>
                </c:pt>
                <c:pt idx="208">
                  <c:v>41892</c:v>
                </c:pt>
                <c:pt idx="209">
                  <c:v>41891</c:v>
                </c:pt>
                <c:pt idx="210">
                  <c:v>41890</c:v>
                </c:pt>
                <c:pt idx="211">
                  <c:v>41887</c:v>
                </c:pt>
                <c:pt idx="212">
                  <c:v>41886</c:v>
                </c:pt>
                <c:pt idx="213">
                  <c:v>41885</c:v>
                </c:pt>
                <c:pt idx="214">
                  <c:v>41884</c:v>
                </c:pt>
                <c:pt idx="215">
                  <c:v>41880</c:v>
                </c:pt>
                <c:pt idx="216">
                  <c:v>41879</c:v>
                </c:pt>
                <c:pt idx="217">
                  <c:v>41878</c:v>
                </c:pt>
                <c:pt idx="218">
                  <c:v>41877</c:v>
                </c:pt>
                <c:pt idx="219">
                  <c:v>41876</c:v>
                </c:pt>
                <c:pt idx="220">
                  <c:v>41873</c:v>
                </c:pt>
                <c:pt idx="221">
                  <c:v>41872</c:v>
                </c:pt>
                <c:pt idx="222">
                  <c:v>41871</c:v>
                </c:pt>
                <c:pt idx="223">
                  <c:v>41870</c:v>
                </c:pt>
                <c:pt idx="224">
                  <c:v>41869</c:v>
                </c:pt>
                <c:pt idx="225">
                  <c:v>41866</c:v>
                </c:pt>
                <c:pt idx="226">
                  <c:v>41865</c:v>
                </c:pt>
                <c:pt idx="227">
                  <c:v>41864</c:v>
                </c:pt>
                <c:pt idx="228">
                  <c:v>41863</c:v>
                </c:pt>
                <c:pt idx="229">
                  <c:v>41862</c:v>
                </c:pt>
                <c:pt idx="230">
                  <c:v>41859</c:v>
                </c:pt>
                <c:pt idx="231">
                  <c:v>41858</c:v>
                </c:pt>
                <c:pt idx="232">
                  <c:v>41857</c:v>
                </c:pt>
                <c:pt idx="233">
                  <c:v>41856</c:v>
                </c:pt>
                <c:pt idx="234">
                  <c:v>41855</c:v>
                </c:pt>
                <c:pt idx="235">
                  <c:v>41852</c:v>
                </c:pt>
                <c:pt idx="236">
                  <c:v>41851</c:v>
                </c:pt>
                <c:pt idx="237">
                  <c:v>41850</c:v>
                </c:pt>
                <c:pt idx="238">
                  <c:v>41849</c:v>
                </c:pt>
                <c:pt idx="239">
                  <c:v>41848</c:v>
                </c:pt>
                <c:pt idx="240">
                  <c:v>41845</c:v>
                </c:pt>
                <c:pt idx="241">
                  <c:v>41844</c:v>
                </c:pt>
                <c:pt idx="242">
                  <c:v>41843</c:v>
                </c:pt>
                <c:pt idx="243">
                  <c:v>41842</c:v>
                </c:pt>
                <c:pt idx="244">
                  <c:v>41841</c:v>
                </c:pt>
                <c:pt idx="245">
                  <c:v>41838</c:v>
                </c:pt>
                <c:pt idx="246">
                  <c:v>41837</c:v>
                </c:pt>
                <c:pt idx="247">
                  <c:v>41836</c:v>
                </c:pt>
                <c:pt idx="248">
                  <c:v>41835</c:v>
                </c:pt>
                <c:pt idx="249">
                  <c:v>41834</c:v>
                </c:pt>
                <c:pt idx="250">
                  <c:v>41831</c:v>
                </c:pt>
                <c:pt idx="251">
                  <c:v>41830</c:v>
                </c:pt>
                <c:pt idx="252">
                  <c:v>41829</c:v>
                </c:pt>
                <c:pt idx="253">
                  <c:v>41828</c:v>
                </c:pt>
                <c:pt idx="254">
                  <c:v>41827</c:v>
                </c:pt>
                <c:pt idx="255">
                  <c:v>41823</c:v>
                </c:pt>
                <c:pt idx="256">
                  <c:v>41822</c:v>
                </c:pt>
                <c:pt idx="257">
                  <c:v>41821</c:v>
                </c:pt>
                <c:pt idx="258">
                  <c:v>41820</c:v>
                </c:pt>
                <c:pt idx="259">
                  <c:v>41817</c:v>
                </c:pt>
                <c:pt idx="260">
                  <c:v>41816</c:v>
                </c:pt>
                <c:pt idx="261">
                  <c:v>41815</c:v>
                </c:pt>
                <c:pt idx="262">
                  <c:v>41814</c:v>
                </c:pt>
                <c:pt idx="263">
                  <c:v>41813</c:v>
                </c:pt>
                <c:pt idx="264">
                  <c:v>41810</c:v>
                </c:pt>
                <c:pt idx="265">
                  <c:v>41809</c:v>
                </c:pt>
                <c:pt idx="266">
                  <c:v>41808</c:v>
                </c:pt>
                <c:pt idx="267">
                  <c:v>41807</c:v>
                </c:pt>
                <c:pt idx="268">
                  <c:v>41806</c:v>
                </c:pt>
                <c:pt idx="269">
                  <c:v>41803</c:v>
                </c:pt>
                <c:pt idx="270">
                  <c:v>41802</c:v>
                </c:pt>
                <c:pt idx="271">
                  <c:v>41801</c:v>
                </c:pt>
                <c:pt idx="272">
                  <c:v>41800</c:v>
                </c:pt>
                <c:pt idx="273">
                  <c:v>41799</c:v>
                </c:pt>
                <c:pt idx="274">
                  <c:v>41796</c:v>
                </c:pt>
                <c:pt idx="275">
                  <c:v>41795</c:v>
                </c:pt>
                <c:pt idx="276">
                  <c:v>41794</c:v>
                </c:pt>
                <c:pt idx="277">
                  <c:v>41793</c:v>
                </c:pt>
                <c:pt idx="278">
                  <c:v>41792</c:v>
                </c:pt>
                <c:pt idx="279">
                  <c:v>41789</c:v>
                </c:pt>
                <c:pt idx="280">
                  <c:v>41788</c:v>
                </c:pt>
                <c:pt idx="281">
                  <c:v>41787</c:v>
                </c:pt>
                <c:pt idx="282">
                  <c:v>41786</c:v>
                </c:pt>
                <c:pt idx="283">
                  <c:v>41782</c:v>
                </c:pt>
                <c:pt idx="284">
                  <c:v>41781</c:v>
                </c:pt>
                <c:pt idx="285">
                  <c:v>41780</c:v>
                </c:pt>
                <c:pt idx="286">
                  <c:v>41779</c:v>
                </c:pt>
                <c:pt idx="287">
                  <c:v>41778</c:v>
                </c:pt>
                <c:pt idx="288">
                  <c:v>41775</c:v>
                </c:pt>
                <c:pt idx="289">
                  <c:v>41774</c:v>
                </c:pt>
                <c:pt idx="290">
                  <c:v>41773</c:v>
                </c:pt>
                <c:pt idx="291">
                  <c:v>41772</c:v>
                </c:pt>
                <c:pt idx="292">
                  <c:v>41771</c:v>
                </c:pt>
                <c:pt idx="293">
                  <c:v>41768</c:v>
                </c:pt>
                <c:pt idx="294">
                  <c:v>41767</c:v>
                </c:pt>
                <c:pt idx="295">
                  <c:v>41766</c:v>
                </c:pt>
                <c:pt idx="296">
                  <c:v>41765</c:v>
                </c:pt>
                <c:pt idx="297">
                  <c:v>41764</c:v>
                </c:pt>
                <c:pt idx="298">
                  <c:v>41761</c:v>
                </c:pt>
                <c:pt idx="299">
                  <c:v>41760</c:v>
                </c:pt>
                <c:pt idx="300">
                  <c:v>41759</c:v>
                </c:pt>
                <c:pt idx="301">
                  <c:v>41758</c:v>
                </c:pt>
                <c:pt idx="302">
                  <c:v>41757</c:v>
                </c:pt>
                <c:pt idx="303">
                  <c:v>41754</c:v>
                </c:pt>
                <c:pt idx="304">
                  <c:v>41753</c:v>
                </c:pt>
                <c:pt idx="305">
                  <c:v>41752</c:v>
                </c:pt>
                <c:pt idx="306">
                  <c:v>41751</c:v>
                </c:pt>
                <c:pt idx="307">
                  <c:v>41750</c:v>
                </c:pt>
                <c:pt idx="308">
                  <c:v>41746</c:v>
                </c:pt>
                <c:pt idx="309">
                  <c:v>41745</c:v>
                </c:pt>
                <c:pt idx="310">
                  <c:v>41744</c:v>
                </c:pt>
                <c:pt idx="311">
                  <c:v>41743</c:v>
                </c:pt>
                <c:pt idx="312">
                  <c:v>41740</c:v>
                </c:pt>
                <c:pt idx="313">
                  <c:v>41739</c:v>
                </c:pt>
                <c:pt idx="314">
                  <c:v>41738</c:v>
                </c:pt>
                <c:pt idx="315">
                  <c:v>41737</c:v>
                </c:pt>
                <c:pt idx="316">
                  <c:v>41736</c:v>
                </c:pt>
                <c:pt idx="317">
                  <c:v>41733</c:v>
                </c:pt>
                <c:pt idx="318">
                  <c:v>41732</c:v>
                </c:pt>
                <c:pt idx="319">
                  <c:v>41731</c:v>
                </c:pt>
                <c:pt idx="320">
                  <c:v>41730</c:v>
                </c:pt>
                <c:pt idx="321">
                  <c:v>41729</c:v>
                </c:pt>
                <c:pt idx="322">
                  <c:v>41726</c:v>
                </c:pt>
                <c:pt idx="323">
                  <c:v>41725</c:v>
                </c:pt>
                <c:pt idx="324">
                  <c:v>41724</c:v>
                </c:pt>
                <c:pt idx="325">
                  <c:v>41723</c:v>
                </c:pt>
                <c:pt idx="326">
                  <c:v>41722</c:v>
                </c:pt>
                <c:pt idx="327">
                  <c:v>41719</c:v>
                </c:pt>
                <c:pt idx="328">
                  <c:v>41718</c:v>
                </c:pt>
                <c:pt idx="329">
                  <c:v>41717</c:v>
                </c:pt>
                <c:pt idx="330">
                  <c:v>41716</c:v>
                </c:pt>
                <c:pt idx="331">
                  <c:v>41715</c:v>
                </c:pt>
                <c:pt idx="332">
                  <c:v>41712</c:v>
                </c:pt>
                <c:pt idx="333">
                  <c:v>41711</c:v>
                </c:pt>
                <c:pt idx="334">
                  <c:v>41710</c:v>
                </c:pt>
                <c:pt idx="335">
                  <c:v>41709</c:v>
                </c:pt>
                <c:pt idx="336">
                  <c:v>41708</c:v>
                </c:pt>
                <c:pt idx="337">
                  <c:v>41705</c:v>
                </c:pt>
                <c:pt idx="338">
                  <c:v>41704</c:v>
                </c:pt>
                <c:pt idx="339">
                  <c:v>41703</c:v>
                </c:pt>
                <c:pt idx="340">
                  <c:v>41702</c:v>
                </c:pt>
                <c:pt idx="341">
                  <c:v>41701</c:v>
                </c:pt>
                <c:pt idx="342">
                  <c:v>41698</c:v>
                </c:pt>
                <c:pt idx="343">
                  <c:v>41697</c:v>
                </c:pt>
                <c:pt idx="344">
                  <c:v>41696</c:v>
                </c:pt>
                <c:pt idx="345">
                  <c:v>41695</c:v>
                </c:pt>
                <c:pt idx="346">
                  <c:v>41694</c:v>
                </c:pt>
                <c:pt idx="347">
                  <c:v>41691</c:v>
                </c:pt>
                <c:pt idx="348">
                  <c:v>41690</c:v>
                </c:pt>
                <c:pt idx="349">
                  <c:v>41689</c:v>
                </c:pt>
                <c:pt idx="350">
                  <c:v>41688</c:v>
                </c:pt>
                <c:pt idx="351">
                  <c:v>41684</c:v>
                </c:pt>
                <c:pt idx="352">
                  <c:v>41683</c:v>
                </c:pt>
                <c:pt idx="353">
                  <c:v>41682</c:v>
                </c:pt>
                <c:pt idx="354">
                  <c:v>41681</c:v>
                </c:pt>
                <c:pt idx="355">
                  <c:v>41680</c:v>
                </c:pt>
                <c:pt idx="356">
                  <c:v>41677</c:v>
                </c:pt>
                <c:pt idx="357">
                  <c:v>41676</c:v>
                </c:pt>
                <c:pt idx="358">
                  <c:v>41675</c:v>
                </c:pt>
                <c:pt idx="359">
                  <c:v>41674</c:v>
                </c:pt>
                <c:pt idx="360">
                  <c:v>41673</c:v>
                </c:pt>
                <c:pt idx="361">
                  <c:v>41670</c:v>
                </c:pt>
                <c:pt idx="362">
                  <c:v>41669</c:v>
                </c:pt>
                <c:pt idx="363">
                  <c:v>41668</c:v>
                </c:pt>
                <c:pt idx="364">
                  <c:v>41667</c:v>
                </c:pt>
              </c:numCache>
            </c:numRef>
          </c:xVal>
          <c:yVal>
            <c:numRef>
              <c:f>'Daily Beta Array (Q4)'!$I$9:$I$373</c:f>
              <c:numCache>
                <c:formatCode>_(* #,##0.00000_);_(* \(#,##0.00000\);_(* "-"??_);_(@_)</c:formatCode>
                <c:ptCount val="365"/>
                <c:pt idx="0">
                  <c:v>0.60929439718287493</c:v>
                </c:pt>
                <c:pt idx="1">
                  <c:v>0.82311219536810631</c:v>
                </c:pt>
                <c:pt idx="2">
                  <c:v>1.0101772681960119</c:v>
                </c:pt>
                <c:pt idx="3">
                  <c:v>1.0316720948864082</c:v>
                </c:pt>
                <c:pt idx="4">
                  <c:v>1.1230781936605552</c:v>
                </c:pt>
                <c:pt idx="5">
                  <c:v>1.1874773634815268</c:v>
                </c:pt>
                <c:pt idx="6">
                  <c:v>1.2161207350346592</c:v>
                </c:pt>
                <c:pt idx="7">
                  <c:v>1.2551685300963562</c:v>
                </c:pt>
                <c:pt idx="8">
                  <c:v>1.2629854217924619</c:v>
                </c:pt>
                <c:pt idx="9">
                  <c:v>1.2298207507169183</c:v>
                </c:pt>
                <c:pt idx="10">
                  <c:v>1.1288501620780322</c:v>
                </c:pt>
                <c:pt idx="11">
                  <c:v>1.0597431617592996</c:v>
                </c:pt>
                <c:pt idx="12">
                  <c:v>0.98186837228000157</c:v>
                </c:pt>
                <c:pt idx="13">
                  <c:v>0.86450121143559511</c:v>
                </c:pt>
                <c:pt idx="14">
                  <c:v>0.68224883205553499</c:v>
                </c:pt>
                <c:pt idx="15">
                  <c:v>0.43153189257642299</c:v>
                </c:pt>
                <c:pt idx="16">
                  <c:v>5.5333427301698233E-2</c:v>
                </c:pt>
                <c:pt idx="17">
                  <c:v>-0.21012440571414753</c:v>
                </c:pt>
                <c:pt idx="18">
                  <c:v>-0.40345367978176322</c:v>
                </c:pt>
                <c:pt idx="19">
                  <c:v>-0.39950974425474067</c:v>
                </c:pt>
                <c:pt idx="20">
                  <c:v>-0.68168406152438876</c:v>
                </c:pt>
                <c:pt idx="21">
                  <c:v>-0.45511554581713171</c:v>
                </c:pt>
                <c:pt idx="22">
                  <c:v>-8.1563646836313008E-2</c:v>
                </c:pt>
                <c:pt idx="23">
                  <c:v>0.59029928947797339</c:v>
                </c:pt>
                <c:pt idx="24">
                  <c:v>1.1194577716873206</c:v>
                </c:pt>
                <c:pt idx="25">
                  <c:v>1.2564323803382444</c:v>
                </c:pt>
                <c:pt idx="26">
                  <c:v>1.3838238179554501</c:v>
                </c:pt>
                <c:pt idx="27">
                  <c:v>1.4848939005829866</c:v>
                </c:pt>
                <c:pt idx="28">
                  <c:v>1.5109865889441618</c:v>
                </c:pt>
                <c:pt idx="29">
                  <c:v>1.4883745236586858</c:v>
                </c:pt>
                <c:pt idx="30">
                  <c:v>1.4654884807102815</c:v>
                </c:pt>
                <c:pt idx="31">
                  <c:v>1.4862806537092443</c:v>
                </c:pt>
                <c:pt idx="32">
                  <c:v>1.4874296319859632</c:v>
                </c:pt>
                <c:pt idx="33">
                  <c:v>1.4375338611838855</c:v>
                </c:pt>
                <c:pt idx="34">
                  <c:v>1.4221157816390664</c:v>
                </c:pt>
                <c:pt idx="35">
                  <c:v>1.3960572051445199</c:v>
                </c:pt>
                <c:pt idx="36">
                  <c:v>1.3748302071201739</c:v>
                </c:pt>
                <c:pt idx="37">
                  <c:v>1.3489853407336614</c:v>
                </c:pt>
                <c:pt idx="38">
                  <c:v>1.3535612879617005</c:v>
                </c:pt>
                <c:pt idx="39">
                  <c:v>1.326003508501421</c:v>
                </c:pt>
                <c:pt idx="40">
                  <c:v>1.3348290506756406</c:v>
                </c:pt>
                <c:pt idx="41">
                  <c:v>1.3249473363755722</c:v>
                </c:pt>
                <c:pt idx="42">
                  <c:v>1.3346414779272746</c:v>
                </c:pt>
                <c:pt idx="43">
                  <c:v>1.2872125567732859</c:v>
                </c:pt>
                <c:pt idx="44">
                  <c:v>1.2476254844868182</c:v>
                </c:pt>
                <c:pt idx="45">
                  <c:v>1.1915652476759875</c:v>
                </c:pt>
                <c:pt idx="46">
                  <c:v>1.3326731180696243</c:v>
                </c:pt>
                <c:pt idx="47">
                  <c:v>1.2680668852391097</c:v>
                </c:pt>
                <c:pt idx="48">
                  <c:v>1.4098043740490598</c:v>
                </c:pt>
                <c:pt idx="49">
                  <c:v>1.3857637159774987</c:v>
                </c:pt>
                <c:pt idx="50">
                  <c:v>1.2877100156645966</c:v>
                </c:pt>
                <c:pt idx="51">
                  <c:v>1.2968589549599845</c:v>
                </c:pt>
                <c:pt idx="52">
                  <c:v>1.3944436153516213</c:v>
                </c:pt>
                <c:pt idx="53">
                  <c:v>1.4537134655003876</c:v>
                </c:pt>
                <c:pt idx="54">
                  <c:v>1.4859288010489022</c:v>
                </c:pt>
                <c:pt idx="55">
                  <c:v>1.3485575473336551</c:v>
                </c:pt>
                <c:pt idx="56">
                  <c:v>1.354029252128689</c:v>
                </c:pt>
                <c:pt idx="57">
                  <c:v>1.3579061463865987</c:v>
                </c:pt>
                <c:pt idx="58">
                  <c:v>1.3212407308302858</c:v>
                </c:pt>
                <c:pt idx="59">
                  <c:v>1.1995827786518207</c:v>
                </c:pt>
                <c:pt idx="60">
                  <c:v>1.1892554578450762</c:v>
                </c:pt>
                <c:pt idx="61">
                  <c:v>1.2297211481713222</c:v>
                </c:pt>
                <c:pt idx="62">
                  <c:v>1.2405192061146415</c:v>
                </c:pt>
                <c:pt idx="63">
                  <c:v>1.3365502242463072</c:v>
                </c:pt>
                <c:pt idx="64">
                  <c:v>1.3794950069184067</c:v>
                </c:pt>
                <c:pt idx="65">
                  <c:v>1.3801933742284256</c:v>
                </c:pt>
                <c:pt idx="66">
                  <c:v>1.3813550421599778</c:v>
                </c:pt>
                <c:pt idx="67">
                  <c:v>1.3193706726339596</c:v>
                </c:pt>
                <c:pt idx="68">
                  <c:v>1.3064036822629099</c:v>
                </c:pt>
                <c:pt idx="69">
                  <c:v>1.2481727829228539</c:v>
                </c:pt>
                <c:pt idx="70">
                  <c:v>1.1927350212894807</c:v>
                </c:pt>
                <c:pt idx="71">
                  <c:v>1.0541743607312466</c:v>
                </c:pt>
                <c:pt idx="72">
                  <c:v>0.96632493880956616</c:v>
                </c:pt>
                <c:pt idx="73">
                  <c:v>0.78908406833942379</c:v>
                </c:pt>
                <c:pt idx="74">
                  <c:v>0.87246761877967638</c:v>
                </c:pt>
                <c:pt idx="75">
                  <c:v>1.0066936918039719</c:v>
                </c:pt>
                <c:pt idx="76">
                  <c:v>1.135810535427952</c:v>
                </c:pt>
                <c:pt idx="77">
                  <c:v>1.1927799767390799</c:v>
                </c:pt>
                <c:pt idx="78">
                  <c:v>1.1991380295219074</c:v>
                </c:pt>
                <c:pt idx="79">
                  <c:v>1.3121167776227436</c:v>
                </c:pt>
                <c:pt idx="80">
                  <c:v>1.3304189728146689</c:v>
                </c:pt>
                <c:pt idx="81">
                  <c:v>1.4051128703663658</c:v>
                </c:pt>
                <c:pt idx="82">
                  <c:v>1.2563592560160519</c:v>
                </c:pt>
                <c:pt idx="83">
                  <c:v>1.2102492894871499</c:v>
                </c:pt>
                <c:pt idx="84">
                  <c:v>1.1647793021379773</c:v>
                </c:pt>
                <c:pt idx="85">
                  <c:v>1.1775427825622655</c:v>
                </c:pt>
                <c:pt idx="86">
                  <c:v>1.1854908041018148</c:v>
                </c:pt>
                <c:pt idx="87">
                  <c:v>1.220726450104328</c:v>
                </c:pt>
                <c:pt idx="88">
                  <c:v>1.3040907695091404</c:v>
                </c:pt>
                <c:pt idx="89">
                  <c:v>1.3893343230311321</c:v>
                </c:pt>
                <c:pt idx="90">
                  <c:v>1.4386852554673981</c:v>
                </c:pt>
                <c:pt idx="91">
                  <c:v>1.4155718096656273</c:v>
                </c:pt>
                <c:pt idx="92">
                  <c:v>1.4302777950634942</c:v>
                </c:pt>
                <c:pt idx="93">
                  <c:v>1.2384215965247127</c:v>
                </c:pt>
                <c:pt idx="94">
                  <c:v>1.142110492487123</c:v>
                </c:pt>
                <c:pt idx="95">
                  <c:v>1.0453340695391362</c:v>
                </c:pt>
                <c:pt idx="96">
                  <c:v>0.93282539111351148</c:v>
                </c:pt>
                <c:pt idx="97">
                  <c:v>0.81400020456385302</c:v>
                </c:pt>
                <c:pt idx="98">
                  <c:v>0.71070644621466772</c:v>
                </c:pt>
                <c:pt idx="99">
                  <c:v>0.37834314114951656</c:v>
                </c:pt>
                <c:pt idx="100">
                  <c:v>-2.0044173939869816E-2</c:v>
                </c:pt>
                <c:pt idx="101">
                  <c:v>-0.12890420165709571</c:v>
                </c:pt>
                <c:pt idx="102">
                  <c:v>-6.5116210050670378E-2</c:v>
                </c:pt>
                <c:pt idx="103">
                  <c:v>0.13392767620045709</c:v>
                </c:pt>
                <c:pt idx="104">
                  <c:v>0.25322587678106295</c:v>
                </c:pt>
                <c:pt idx="105">
                  <c:v>0.34198267434288132</c:v>
                </c:pt>
                <c:pt idx="106">
                  <c:v>0.36959901963044062</c:v>
                </c:pt>
                <c:pt idx="107">
                  <c:v>0.40171150142845652</c:v>
                </c:pt>
                <c:pt idx="108">
                  <c:v>0.50226421921502096</c:v>
                </c:pt>
                <c:pt idx="109">
                  <c:v>0.4976056660808626</c:v>
                </c:pt>
                <c:pt idx="110">
                  <c:v>0.53805382258397361</c:v>
                </c:pt>
                <c:pt idx="111">
                  <c:v>0.35580795664807952</c:v>
                </c:pt>
                <c:pt idx="112">
                  <c:v>0.48808278131050825</c:v>
                </c:pt>
                <c:pt idx="113">
                  <c:v>0.40188061887112436</c:v>
                </c:pt>
                <c:pt idx="114">
                  <c:v>0.41593216001836131</c:v>
                </c:pt>
                <c:pt idx="115">
                  <c:v>0.48362293835768616</c:v>
                </c:pt>
                <c:pt idx="116">
                  <c:v>0.60015429999861836</c:v>
                </c:pt>
                <c:pt idx="117">
                  <c:v>0.66953900785449083</c:v>
                </c:pt>
                <c:pt idx="118">
                  <c:v>0.70744454899754483</c:v>
                </c:pt>
                <c:pt idx="119">
                  <c:v>0.76064339687208182</c:v>
                </c:pt>
                <c:pt idx="120">
                  <c:v>0.7577263796496827</c:v>
                </c:pt>
                <c:pt idx="121">
                  <c:v>1.043166576814254</c:v>
                </c:pt>
                <c:pt idx="122">
                  <c:v>1.2411577928284743</c:v>
                </c:pt>
                <c:pt idx="123">
                  <c:v>1.3765712692991896</c:v>
                </c:pt>
                <c:pt idx="124">
                  <c:v>1.437824944386948</c:v>
                </c:pt>
                <c:pt idx="125">
                  <c:v>1.4099016844397785</c:v>
                </c:pt>
                <c:pt idx="126">
                  <c:v>1.3136109163494096</c:v>
                </c:pt>
                <c:pt idx="127">
                  <c:v>1.331824610518471</c:v>
                </c:pt>
                <c:pt idx="128">
                  <c:v>1.3377992960599798</c:v>
                </c:pt>
                <c:pt idx="129">
                  <c:v>1.3444954232116439</c:v>
                </c:pt>
                <c:pt idx="130">
                  <c:v>1.3489382700683508</c:v>
                </c:pt>
                <c:pt idx="131">
                  <c:v>1.3512845133795164</c:v>
                </c:pt>
                <c:pt idx="132">
                  <c:v>1.3812533439503831</c:v>
                </c:pt>
                <c:pt idx="133">
                  <c:v>1.4026420363211227</c:v>
                </c:pt>
                <c:pt idx="134">
                  <c:v>1.4266276723459133</c:v>
                </c:pt>
                <c:pt idx="135">
                  <c:v>1.4996508933009169</c:v>
                </c:pt>
                <c:pt idx="136">
                  <c:v>1.5222956309742408</c:v>
                </c:pt>
                <c:pt idx="137">
                  <c:v>1.4762091064499869</c:v>
                </c:pt>
                <c:pt idx="138">
                  <c:v>1.4199732547528685</c:v>
                </c:pt>
                <c:pt idx="139">
                  <c:v>1.3456191881093256</c:v>
                </c:pt>
                <c:pt idx="140">
                  <c:v>1.218423029240516</c:v>
                </c:pt>
                <c:pt idx="141">
                  <c:v>1.1438505030441986</c:v>
                </c:pt>
                <c:pt idx="142">
                  <c:v>0.88550586681080667</c:v>
                </c:pt>
                <c:pt idx="143">
                  <c:v>0.32665580359777152</c:v>
                </c:pt>
                <c:pt idx="144">
                  <c:v>-0.13880257573163832</c:v>
                </c:pt>
                <c:pt idx="145">
                  <c:v>-0.39218656482754954</c:v>
                </c:pt>
                <c:pt idx="146">
                  <c:v>-0.51632246020320582</c:v>
                </c:pt>
                <c:pt idx="147">
                  <c:v>-0.47919808029508992</c:v>
                </c:pt>
                <c:pt idx="148">
                  <c:v>-0.4472110957707538</c:v>
                </c:pt>
                <c:pt idx="149">
                  <c:v>-0.31087856722720014</c:v>
                </c:pt>
                <c:pt idx="150">
                  <c:v>-1.3588994622999508E-2</c:v>
                </c:pt>
                <c:pt idx="151">
                  <c:v>0.1608645380603751</c:v>
                </c:pt>
                <c:pt idx="152">
                  <c:v>0.32442847743709796</c:v>
                </c:pt>
                <c:pt idx="153">
                  <c:v>0.4525585357058281</c:v>
                </c:pt>
                <c:pt idx="154">
                  <c:v>0.51892039330053086</c:v>
                </c:pt>
                <c:pt idx="155">
                  <c:v>0.57470480599702978</c:v>
                </c:pt>
                <c:pt idx="156">
                  <c:v>0.67824324110065259</c:v>
                </c:pt>
                <c:pt idx="157">
                  <c:v>0.79341111228771721</c:v>
                </c:pt>
                <c:pt idx="158">
                  <c:v>0.89037003420244054</c:v>
                </c:pt>
                <c:pt idx="159">
                  <c:v>0.96237804092824508</c:v>
                </c:pt>
                <c:pt idx="160">
                  <c:v>1.0311094257053213</c:v>
                </c:pt>
                <c:pt idx="161">
                  <c:v>1.1538050588706508</c:v>
                </c:pt>
                <c:pt idx="162">
                  <c:v>1.2305116379289771</c:v>
                </c:pt>
                <c:pt idx="163">
                  <c:v>1.2993998190940073</c:v>
                </c:pt>
                <c:pt idx="164">
                  <c:v>1.4367637465842118</c:v>
                </c:pt>
                <c:pt idx="165">
                  <c:v>1.5338225509157619</c:v>
                </c:pt>
                <c:pt idx="166">
                  <c:v>1.5498138619682209</c:v>
                </c:pt>
                <c:pt idx="167">
                  <c:v>1.5080612531612714</c:v>
                </c:pt>
                <c:pt idx="168">
                  <c:v>1.4705168135957376</c:v>
                </c:pt>
                <c:pt idx="169">
                  <c:v>1.3248572086771928</c:v>
                </c:pt>
                <c:pt idx="170">
                  <c:v>1.164447539195381</c:v>
                </c:pt>
                <c:pt idx="171">
                  <c:v>0.95723391956739068</c:v>
                </c:pt>
                <c:pt idx="172">
                  <c:v>0.44195200214703995</c:v>
                </c:pt>
                <c:pt idx="173">
                  <c:v>-6.3219698661868856E-2</c:v>
                </c:pt>
                <c:pt idx="174">
                  <c:v>-0.28729439914363547</c:v>
                </c:pt>
                <c:pt idx="175">
                  <c:v>-0.48819439853810809</c:v>
                </c:pt>
                <c:pt idx="176">
                  <c:v>-0.57588105917573684</c:v>
                </c:pt>
                <c:pt idx="177">
                  <c:v>-0.65020826425565148</c:v>
                </c:pt>
                <c:pt idx="178">
                  <c:v>-0.60756178722984333</c:v>
                </c:pt>
                <c:pt idx="179">
                  <c:v>-0.52195533365621993</c:v>
                </c:pt>
                <c:pt idx="180">
                  <c:v>-0.53469022469000171</c:v>
                </c:pt>
                <c:pt idx="181">
                  <c:v>-0.52787001597017291</c:v>
                </c:pt>
                <c:pt idx="182">
                  <c:v>-0.53655572594190637</c:v>
                </c:pt>
                <c:pt idx="183">
                  <c:v>-0.57083946191247847</c:v>
                </c:pt>
                <c:pt idx="184">
                  <c:v>-0.56742152976407001</c:v>
                </c:pt>
                <c:pt idx="185">
                  <c:v>-0.46740365194366279</c:v>
                </c:pt>
                <c:pt idx="186">
                  <c:v>-0.37760989176098364</c:v>
                </c:pt>
                <c:pt idx="187">
                  <c:v>-0.35672585255029948</c:v>
                </c:pt>
                <c:pt idx="188">
                  <c:v>-0.26014664678629079</c:v>
                </c:pt>
                <c:pt idx="189">
                  <c:v>-0.1273685254142996</c:v>
                </c:pt>
                <c:pt idx="190">
                  <c:v>4.3599055650310851E-2</c:v>
                </c:pt>
                <c:pt idx="191">
                  <c:v>6.5862385732428044E-2</c:v>
                </c:pt>
                <c:pt idx="192">
                  <c:v>0.14057329481769668</c:v>
                </c:pt>
                <c:pt idx="193">
                  <c:v>0.19775295938084575</c:v>
                </c:pt>
                <c:pt idx="194">
                  <c:v>0.16383741926133336</c:v>
                </c:pt>
                <c:pt idx="195">
                  <c:v>1.8599662974925799E-2</c:v>
                </c:pt>
                <c:pt idx="196">
                  <c:v>-0.11244511450486365</c:v>
                </c:pt>
                <c:pt idx="197">
                  <c:v>-5.4068594677962593E-2</c:v>
                </c:pt>
                <c:pt idx="198">
                  <c:v>3.4917820683518778E-2</c:v>
                </c:pt>
                <c:pt idx="199">
                  <c:v>0.14853118865875917</c:v>
                </c:pt>
                <c:pt idx="200">
                  <c:v>0.20765706423836297</c:v>
                </c:pt>
                <c:pt idx="201">
                  <c:v>0.14110527740221748</c:v>
                </c:pt>
                <c:pt idx="202">
                  <c:v>0.11442891028028884</c:v>
                </c:pt>
                <c:pt idx="203">
                  <c:v>0.11934986893617743</c:v>
                </c:pt>
                <c:pt idx="204">
                  <c:v>9.5363966204999262E-2</c:v>
                </c:pt>
                <c:pt idx="205">
                  <c:v>8.7771330334999814E-2</c:v>
                </c:pt>
                <c:pt idx="206">
                  <c:v>6.1584728263125589E-2</c:v>
                </c:pt>
                <c:pt idx="207">
                  <c:v>9.5990404162314691E-2</c:v>
                </c:pt>
                <c:pt idx="208">
                  <c:v>0.11458389708166969</c:v>
                </c:pt>
                <c:pt idx="209">
                  <c:v>6.8957855382986127E-2</c:v>
                </c:pt>
                <c:pt idx="210">
                  <c:v>8.8801061688955032E-2</c:v>
                </c:pt>
                <c:pt idx="211">
                  <c:v>0.17329675627026911</c:v>
                </c:pt>
                <c:pt idx="212">
                  <c:v>0.36546662206251779</c:v>
                </c:pt>
                <c:pt idx="213">
                  <c:v>0.59558390450417209</c:v>
                </c:pt>
                <c:pt idx="214">
                  <c:v>0.81110704355779428</c:v>
                </c:pt>
                <c:pt idx="215">
                  <c:v>0.92453032394050227</c:v>
                </c:pt>
                <c:pt idx="216">
                  <c:v>1.0371463451521814</c:v>
                </c:pt>
                <c:pt idx="217">
                  <c:v>1.126843238638046</c:v>
                </c:pt>
                <c:pt idx="218">
                  <c:v>1.3672277357921989</c:v>
                </c:pt>
                <c:pt idx="219">
                  <c:v>1.4994914910360748</c:v>
                </c:pt>
                <c:pt idx="220">
                  <c:v>1.5197723193132078</c:v>
                </c:pt>
                <c:pt idx="221">
                  <c:v>1.5799034907632767</c:v>
                </c:pt>
                <c:pt idx="222">
                  <c:v>1.6557946466871596</c:v>
                </c:pt>
                <c:pt idx="223">
                  <c:v>1.6184973942329257</c:v>
                </c:pt>
                <c:pt idx="224">
                  <c:v>1.6342823704760698</c:v>
                </c:pt>
                <c:pt idx="225">
                  <c:v>1.4830931532175846</c:v>
                </c:pt>
                <c:pt idx="226">
                  <c:v>1.2951425735038025</c:v>
                </c:pt>
                <c:pt idx="227">
                  <c:v>1.2431549121840366</c:v>
                </c:pt>
                <c:pt idx="228">
                  <c:v>1.2101359386810637</c:v>
                </c:pt>
                <c:pt idx="229">
                  <c:v>1.2006278457643527</c:v>
                </c:pt>
                <c:pt idx="230">
                  <c:v>1.1127085845724911</c:v>
                </c:pt>
                <c:pt idx="231">
                  <c:v>1.0769851422639116</c:v>
                </c:pt>
                <c:pt idx="232">
                  <c:v>1.0577049857544472</c:v>
                </c:pt>
                <c:pt idx="233">
                  <c:v>1.0270663832155302</c:v>
                </c:pt>
                <c:pt idx="234">
                  <c:v>0.98994152645900479</c:v>
                </c:pt>
                <c:pt idx="235">
                  <c:v>0.89571287880970485</c:v>
                </c:pt>
                <c:pt idx="236">
                  <c:v>0.83829228609511097</c:v>
                </c:pt>
                <c:pt idx="237">
                  <c:v>0.78797593576735092</c:v>
                </c:pt>
                <c:pt idx="238">
                  <c:v>0.67748055762590853</c:v>
                </c:pt>
                <c:pt idx="239">
                  <c:v>0.67228931667340053</c:v>
                </c:pt>
                <c:pt idx="240">
                  <c:v>0.73906703787394901</c:v>
                </c:pt>
                <c:pt idx="241">
                  <c:v>0.85292009815458281</c:v>
                </c:pt>
                <c:pt idx="242">
                  <c:v>1.0015277793373456</c:v>
                </c:pt>
                <c:pt idx="243">
                  <c:v>1.1998582451066582</c:v>
                </c:pt>
                <c:pt idx="244">
                  <c:v>1.2470850166920842</c:v>
                </c:pt>
                <c:pt idx="245">
                  <c:v>1.3940622522515604</c:v>
                </c:pt>
                <c:pt idx="246">
                  <c:v>1.4049425840287839</c:v>
                </c:pt>
                <c:pt idx="247">
                  <c:v>1.4634536466685724</c:v>
                </c:pt>
                <c:pt idx="248">
                  <c:v>1.4779276353589978</c:v>
                </c:pt>
                <c:pt idx="249">
                  <c:v>1.5884916432171035</c:v>
                </c:pt>
                <c:pt idx="250">
                  <c:v>1.6406001816168299</c:v>
                </c:pt>
                <c:pt idx="251">
                  <c:v>1.7397217415091322</c:v>
                </c:pt>
                <c:pt idx="252">
                  <c:v>1.8141588173435192</c:v>
                </c:pt>
                <c:pt idx="253">
                  <c:v>1.8360143098501094</c:v>
                </c:pt>
                <c:pt idx="254">
                  <c:v>1.8385809382582319</c:v>
                </c:pt>
                <c:pt idx="255">
                  <c:v>1.7259162535406105</c:v>
                </c:pt>
                <c:pt idx="256">
                  <c:v>1.5015821816820036</c:v>
                </c:pt>
                <c:pt idx="257">
                  <c:v>1.4679617796910376</c:v>
                </c:pt>
                <c:pt idx="258">
                  <c:v>1.4413483793023785</c:v>
                </c:pt>
                <c:pt idx="259">
                  <c:v>1.2938225839713073</c:v>
                </c:pt>
                <c:pt idx="260">
                  <c:v>1.1828006016087682</c:v>
                </c:pt>
                <c:pt idx="261">
                  <c:v>1.180573953521475</c:v>
                </c:pt>
                <c:pt idx="262">
                  <c:v>1.1778874978029963</c:v>
                </c:pt>
                <c:pt idx="263">
                  <c:v>1.1752245031066246</c:v>
                </c:pt>
                <c:pt idx="264">
                  <c:v>1.1237899717343593</c:v>
                </c:pt>
                <c:pt idx="265">
                  <c:v>1.1258595264663156</c:v>
                </c:pt>
                <c:pt idx="266">
                  <c:v>1.1133698702289414</c:v>
                </c:pt>
                <c:pt idx="267">
                  <c:v>1.0326561347459398</c:v>
                </c:pt>
                <c:pt idx="268">
                  <c:v>0.99130639392966358</c:v>
                </c:pt>
                <c:pt idx="269">
                  <c:v>0.98215288776773568</c:v>
                </c:pt>
                <c:pt idx="270">
                  <c:v>1.0394012450071777</c:v>
                </c:pt>
                <c:pt idx="271">
                  <c:v>1.1219526603889727</c:v>
                </c:pt>
                <c:pt idx="272">
                  <c:v>1.2224707652147051</c:v>
                </c:pt>
                <c:pt idx="273">
                  <c:v>1.4085365224497188</c:v>
                </c:pt>
                <c:pt idx="274">
                  <c:v>1.634566177167567</c:v>
                </c:pt>
                <c:pt idx="275">
                  <c:v>1.6302497879578093</c:v>
                </c:pt>
                <c:pt idx="276">
                  <c:v>1.5526906704809973</c:v>
                </c:pt>
                <c:pt idx="277">
                  <c:v>1.4637850000213164</c:v>
                </c:pt>
                <c:pt idx="278">
                  <c:v>1.4654651143266617</c:v>
                </c:pt>
                <c:pt idx="279">
                  <c:v>1.5145954279623519</c:v>
                </c:pt>
                <c:pt idx="280">
                  <c:v>1.5455134009347693</c:v>
                </c:pt>
                <c:pt idx="281">
                  <c:v>1.6457042914962012</c:v>
                </c:pt>
                <c:pt idx="282">
                  <c:v>1.7207955167458173</c:v>
                </c:pt>
                <c:pt idx="283">
                  <c:v>1.7965057478440416</c:v>
                </c:pt>
                <c:pt idx="284">
                  <c:v>1.3922989896838867</c:v>
                </c:pt>
                <c:pt idx="285">
                  <c:v>0.35959500848311715</c:v>
                </c:pt>
                <c:pt idx="286">
                  <c:v>0.24995571610362335</c:v>
                </c:pt>
                <c:pt idx="287">
                  <c:v>9.7250196240998288E-2</c:v>
                </c:pt>
                <c:pt idx="288">
                  <c:v>-0.40383037726157972</c:v>
                </c:pt>
                <c:pt idx="289">
                  <c:v>-0.62324349408474355</c:v>
                </c:pt>
                <c:pt idx="290">
                  <c:v>-0.32889542134594296</c:v>
                </c:pt>
                <c:pt idx="291">
                  <c:v>-0.14997568714540102</c:v>
                </c:pt>
                <c:pt idx="292">
                  <c:v>-3.8383809564365212E-2</c:v>
                </c:pt>
                <c:pt idx="293">
                  <c:v>-3.1967451050372554E-2</c:v>
                </c:pt>
                <c:pt idx="294">
                  <c:v>-2.5406876045908672E-3</c:v>
                </c:pt>
                <c:pt idx="295">
                  <c:v>0.11549046824833115</c:v>
                </c:pt>
                <c:pt idx="296">
                  <c:v>0.28207044794531905</c:v>
                </c:pt>
                <c:pt idx="297">
                  <c:v>0.48491720278244588</c:v>
                </c:pt>
                <c:pt idx="298">
                  <c:v>0.61515273611398491</c:v>
                </c:pt>
                <c:pt idx="299">
                  <c:v>0.73558563819216438</c:v>
                </c:pt>
                <c:pt idx="300">
                  <c:v>0.80617862448738831</c:v>
                </c:pt>
                <c:pt idx="301">
                  <c:v>0.73421581538893554</c:v>
                </c:pt>
                <c:pt idx="302">
                  <c:v>0.74078275038181907</c:v>
                </c:pt>
                <c:pt idx="303">
                  <c:v>0.74928484108357496</c:v>
                </c:pt>
                <c:pt idx="304">
                  <c:v>0.73756587100242177</c:v>
                </c:pt>
                <c:pt idx="305">
                  <c:v>0.68696263499345778</c:v>
                </c:pt>
                <c:pt idx="306">
                  <c:v>0.67731729148301101</c:v>
                </c:pt>
                <c:pt idx="307">
                  <c:v>0.64233693630716526</c:v>
                </c:pt>
                <c:pt idx="308">
                  <c:v>0.67225761998137112</c:v>
                </c:pt>
                <c:pt idx="309">
                  <c:v>0.69492002806480346</c:v>
                </c:pt>
                <c:pt idx="310">
                  <c:v>0.73063357931385353</c:v>
                </c:pt>
                <c:pt idx="311">
                  <c:v>0.77517697102349892</c:v>
                </c:pt>
                <c:pt idx="312">
                  <c:v>0.79028592265204456</c:v>
                </c:pt>
                <c:pt idx="313">
                  <c:v>0.75365338928858716</c:v>
                </c:pt>
                <c:pt idx="314">
                  <c:v>0.727154572549089</c:v>
                </c:pt>
                <c:pt idx="315">
                  <c:v>0.66517917287483053</c:v>
                </c:pt>
                <c:pt idx="316">
                  <c:v>0.68440076627098323</c:v>
                </c:pt>
                <c:pt idx="317">
                  <c:v>0.65352105881298728</c:v>
                </c:pt>
                <c:pt idx="318">
                  <c:v>0.49489225470020881</c:v>
                </c:pt>
                <c:pt idx="319">
                  <c:v>0.33219942968295019</c:v>
                </c:pt>
                <c:pt idx="320">
                  <c:v>0.2084876327436482</c:v>
                </c:pt>
                <c:pt idx="321">
                  <c:v>0.18565091732707245</c:v>
                </c:pt>
                <c:pt idx="322">
                  <c:v>0.12958728567935676</c:v>
                </c:pt>
                <c:pt idx="323">
                  <c:v>7.4842555595673349E-2</c:v>
                </c:pt>
                <c:pt idx="324">
                  <c:v>-2.3430332361100204E-3</c:v>
                </c:pt>
                <c:pt idx="325">
                  <c:v>2.336285351418679E-2</c:v>
                </c:pt>
                <c:pt idx="326">
                  <c:v>6.1517551483987326E-2</c:v>
                </c:pt>
                <c:pt idx="327">
                  <c:v>8.0023232008141765E-2</c:v>
                </c:pt>
                <c:pt idx="328">
                  <c:v>3.7406343145761391E-2</c:v>
                </c:pt>
                <c:pt idx="329">
                  <c:v>-6.7279986792585025E-2</c:v>
                </c:pt>
                <c:pt idx="330">
                  <c:v>-0.32401266267858075</c:v>
                </c:pt>
                <c:pt idx="331">
                  <c:v>-0.40021487521710408</c:v>
                </c:pt>
                <c:pt idx="332">
                  <c:v>-0.50289183854898356</c:v>
                </c:pt>
                <c:pt idx="333">
                  <c:v>-0.45059471352151642</c:v>
                </c:pt>
                <c:pt idx="334">
                  <c:v>-0.40541013265881631</c:v>
                </c:pt>
                <c:pt idx="335">
                  <c:v>-0.18148784511390481</c:v>
                </c:pt>
                <c:pt idx="336">
                  <c:v>2.0989082742885263E-2</c:v>
                </c:pt>
                <c:pt idx="337">
                  <c:v>0.44719965670376405</c:v>
                </c:pt>
                <c:pt idx="338">
                  <c:v>0.77657412998301956</c:v>
                </c:pt>
                <c:pt idx="339">
                  <c:v>0.98431588712010432</c:v>
                </c:pt>
                <c:pt idx="340">
                  <c:v>1.1443662438887816</c:v>
                </c:pt>
                <c:pt idx="341">
                  <c:v>1.2752013765994039</c:v>
                </c:pt>
                <c:pt idx="342">
                  <c:v>1.3161582136882253</c:v>
                </c:pt>
                <c:pt idx="343">
                  <c:v>1.3859687247215942</c:v>
                </c:pt>
                <c:pt idx="344">
                  <c:v>1.4625933092912637</c:v>
                </c:pt>
                <c:pt idx="345">
                  <c:v>1.505000015941206</c:v>
                </c:pt>
                <c:pt idx="346">
                  <c:v>1.5536034710025308</c:v>
                </c:pt>
                <c:pt idx="347">
                  <c:v>1.5549303242377492</c:v>
                </c:pt>
                <c:pt idx="348">
                  <c:v>1.5380038651878745</c:v>
                </c:pt>
                <c:pt idx="349">
                  <c:v>1.5211202162513373</c:v>
                </c:pt>
                <c:pt idx="350">
                  <c:v>1.513569444883438</c:v>
                </c:pt>
                <c:pt idx="351">
                  <c:v>1.4549619546469248</c:v>
                </c:pt>
                <c:pt idx="352">
                  <c:v>1.4260755569892136</c:v>
                </c:pt>
                <c:pt idx="353">
                  <c:v>1.3657334504714436</c:v>
                </c:pt>
                <c:pt idx="354">
                  <c:v>1.3659175417655887</c:v>
                </c:pt>
                <c:pt idx="355">
                  <c:v>1.3099520794502408</c:v>
                </c:pt>
                <c:pt idx="356">
                  <c:v>1.2392842726439071</c:v>
                </c:pt>
                <c:pt idx="357">
                  <c:v>1.0962302887577748</c:v>
                </c:pt>
                <c:pt idx="358">
                  <c:v>0.96434996145453022</c:v>
                </c:pt>
                <c:pt idx="359">
                  <c:v>0.73018413300330842</c:v>
                </c:pt>
                <c:pt idx="360">
                  <c:v>0.84696939953370409</c:v>
                </c:pt>
                <c:pt idx="361">
                  <c:v>0.75660479488981325</c:v>
                </c:pt>
                <c:pt idx="362">
                  <c:v>0.52940219036876457</c:v>
                </c:pt>
                <c:pt idx="363">
                  <c:v>0.37907433719441402</c:v>
                </c:pt>
                <c:pt idx="364">
                  <c:v>0.3974380306960601</c:v>
                </c:pt>
              </c:numCache>
            </c:numRef>
          </c:yVal>
          <c:smooth val="1"/>
        </c:ser>
        <c:dLbls>
          <c:showLegendKey val="0"/>
          <c:showVal val="0"/>
          <c:showCatName val="0"/>
          <c:showSerName val="0"/>
          <c:showPercent val="0"/>
          <c:showBubbleSize val="0"/>
        </c:dLbls>
        <c:axId val="279133968"/>
        <c:axId val="290701264"/>
      </c:scatterChart>
      <c:valAx>
        <c:axId val="2791339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701264"/>
        <c:crosses val="autoZero"/>
        <c:crossBetween val="midCat"/>
      </c:valAx>
      <c:valAx>
        <c:axId val="290701264"/>
        <c:scaling>
          <c:orientation val="minMax"/>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Beta Value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000_);_(* \(#,##0.00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91339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'Daily Beta Array (Q4)'!$K$6:$L$6</c:f>
              <c:strCache>
                <c:ptCount val="1"/>
                <c:pt idx="0">
                  <c:v>Corporate Bond (LQD)</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8.3676495459892475E-2"/>
                  <c:y val="-0.4764312974391714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'Daily Beta Array (Q4)'!$A$9:$A$373</c:f>
              <c:numCache>
                <c:formatCode>m/d/yyyy</c:formatCode>
                <c:ptCount val="365"/>
                <c:pt idx="0">
                  <c:v>42194</c:v>
                </c:pt>
                <c:pt idx="1">
                  <c:v>42193</c:v>
                </c:pt>
                <c:pt idx="2">
                  <c:v>42192</c:v>
                </c:pt>
                <c:pt idx="3">
                  <c:v>42191</c:v>
                </c:pt>
                <c:pt idx="4">
                  <c:v>42187</c:v>
                </c:pt>
                <c:pt idx="5">
                  <c:v>42186</c:v>
                </c:pt>
                <c:pt idx="6">
                  <c:v>42185</c:v>
                </c:pt>
                <c:pt idx="7">
                  <c:v>42184</c:v>
                </c:pt>
                <c:pt idx="8">
                  <c:v>42181</c:v>
                </c:pt>
                <c:pt idx="9">
                  <c:v>42180</c:v>
                </c:pt>
                <c:pt idx="10">
                  <c:v>42179</c:v>
                </c:pt>
                <c:pt idx="11">
                  <c:v>42178</c:v>
                </c:pt>
                <c:pt idx="12">
                  <c:v>42177</c:v>
                </c:pt>
                <c:pt idx="13">
                  <c:v>42174</c:v>
                </c:pt>
                <c:pt idx="14">
                  <c:v>42173</c:v>
                </c:pt>
                <c:pt idx="15">
                  <c:v>42172</c:v>
                </c:pt>
                <c:pt idx="16">
                  <c:v>42171</c:v>
                </c:pt>
                <c:pt idx="17">
                  <c:v>42170</c:v>
                </c:pt>
                <c:pt idx="18">
                  <c:v>42167</c:v>
                </c:pt>
                <c:pt idx="19">
                  <c:v>42166</c:v>
                </c:pt>
                <c:pt idx="20">
                  <c:v>42165</c:v>
                </c:pt>
                <c:pt idx="21">
                  <c:v>42164</c:v>
                </c:pt>
                <c:pt idx="22">
                  <c:v>42163</c:v>
                </c:pt>
                <c:pt idx="23">
                  <c:v>42160</c:v>
                </c:pt>
                <c:pt idx="24">
                  <c:v>42159</c:v>
                </c:pt>
                <c:pt idx="25">
                  <c:v>42158</c:v>
                </c:pt>
                <c:pt idx="26">
                  <c:v>42157</c:v>
                </c:pt>
                <c:pt idx="27">
                  <c:v>42156</c:v>
                </c:pt>
                <c:pt idx="28">
                  <c:v>42153</c:v>
                </c:pt>
                <c:pt idx="29">
                  <c:v>42152</c:v>
                </c:pt>
                <c:pt idx="30">
                  <c:v>42151</c:v>
                </c:pt>
                <c:pt idx="31">
                  <c:v>42150</c:v>
                </c:pt>
                <c:pt idx="32">
                  <c:v>42146</c:v>
                </c:pt>
                <c:pt idx="33">
                  <c:v>42145</c:v>
                </c:pt>
                <c:pt idx="34">
                  <c:v>42144</c:v>
                </c:pt>
                <c:pt idx="35">
                  <c:v>42143</c:v>
                </c:pt>
                <c:pt idx="36">
                  <c:v>42142</c:v>
                </c:pt>
                <c:pt idx="37">
                  <c:v>42139</c:v>
                </c:pt>
                <c:pt idx="38">
                  <c:v>42138</c:v>
                </c:pt>
                <c:pt idx="39">
                  <c:v>42137</c:v>
                </c:pt>
                <c:pt idx="40">
                  <c:v>42136</c:v>
                </c:pt>
                <c:pt idx="41">
                  <c:v>42135</c:v>
                </c:pt>
                <c:pt idx="42">
                  <c:v>42132</c:v>
                </c:pt>
                <c:pt idx="43">
                  <c:v>42131</c:v>
                </c:pt>
                <c:pt idx="44">
                  <c:v>42130</c:v>
                </c:pt>
                <c:pt idx="45">
                  <c:v>42129</c:v>
                </c:pt>
                <c:pt idx="46">
                  <c:v>42128</c:v>
                </c:pt>
                <c:pt idx="47">
                  <c:v>42125</c:v>
                </c:pt>
                <c:pt idx="48">
                  <c:v>42124</c:v>
                </c:pt>
                <c:pt idx="49">
                  <c:v>42123</c:v>
                </c:pt>
                <c:pt idx="50">
                  <c:v>42122</c:v>
                </c:pt>
                <c:pt idx="51">
                  <c:v>42121</c:v>
                </c:pt>
                <c:pt idx="52">
                  <c:v>42118</c:v>
                </c:pt>
                <c:pt idx="53">
                  <c:v>42117</c:v>
                </c:pt>
                <c:pt idx="54">
                  <c:v>42116</c:v>
                </c:pt>
                <c:pt idx="55">
                  <c:v>42115</c:v>
                </c:pt>
                <c:pt idx="56">
                  <c:v>42114</c:v>
                </c:pt>
                <c:pt idx="57">
                  <c:v>42111</c:v>
                </c:pt>
                <c:pt idx="58">
                  <c:v>42110</c:v>
                </c:pt>
                <c:pt idx="59">
                  <c:v>42109</c:v>
                </c:pt>
                <c:pt idx="60">
                  <c:v>42108</c:v>
                </c:pt>
                <c:pt idx="61">
                  <c:v>42107</c:v>
                </c:pt>
                <c:pt idx="62">
                  <c:v>42104</c:v>
                </c:pt>
                <c:pt idx="63">
                  <c:v>42103</c:v>
                </c:pt>
                <c:pt idx="64">
                  <c:v>42102</c:v>
                </c:pt>
                <c:pt idx="65">
                  <c:v>42101</c:v>
                </c:pt>
                <c:pt idx="66">
                  <c:v>42100</c:v>
                </c:pt>
                <c:pt idx="67">
                  <c:v>42096</c:v>
                </c:pt>
                <c:pt idx="68">
                  <c:v>42095</c:v>
                </c:pt>
                <c:pt idx="69">
                  <c:v>42094</c:v>
                </c:pt>
                <c:pt idx="70">
                  <c:v>42093</c:v>
                </c:pt>
                <c:pt idx="71">
                  <c:v>42090</c:v>
                </c:pt>
                <c:pt idx="72">
                  <c:v>42089</c:v>
                </c:pt>
                <c:pt idx="73">
                  <c:v>42088</c:v>
                </c:pt>
                <c:pt idx="74">
                  <c:v>42087</c:v>
                </c:pt>
                <c:pt idx="75">
                  <c:v>42086</c:v>
                </c:pt>
                <c:pt idx="76">
                  <c:v>42083</c:v>
                </c:pt>
                <c:pt idx="77">
                  <c:v>42082</c:v>
                </c:pt>
                <c:pt idx="78">
                  <c:v>42081</c:v>
                </c:pt>
                <c:pt idx="79">
                  <c:v>42080</c:v>
                </c:pt>
                <c:pt idx="80">
                  <c:v>42079</c:v>
                </c:pt>
                <c:pt idx="81">
                  <c:v>42076</c:v>
                </c:pt>
                <c:pt idx="82">
                  <c:v>42075</c:v>
                </c:pt>
                <c:pt idx="83">
                  <c:v>42074</c:v>
                </c:pt>
                <c:pt idx="84">
                  <c:v>42073</c:v>
                </c:pt>
                <c:pt idx="85">
                  <c:v>42072</c:v>
                </c:pt>
                <c:pt idx="86">
                  <c:v>42069</c:v>
                </c:pt>
                <c:pt idx="87">
                  <c:v>42068</c:v>
                </c:pt>
                <c:pt idx="88">
                  <c:v>42067</c:v>
                </c:pt>
                <c:pt idx="89">
                  <c:v>42066</c:v>
                </c:pt>
                <c:pt idx="90">
                  <c:v>42065</c:v>
                </c:pt>
                <c:pt idx="91">
                  <c:v>42062</c:v>
                </c:pt>
                <c:pt idx="92">
                  <c:v>42061</c:v>
                </c:pt>
                <c:pt idx="93">
                  <c:v>42060</c:v>
                </c:pt>
                <c:pt idx="94">
                  <c:v>42059</c:v>
                </c:pt>
                <c:pt idx="95">
                  <c:v>42058</c:v>
                </c:pt>
                <c:pt idx="96">
                  <c:v>42055</c:v>
                </c:pt>
                <c:pt idx="97">
                  <c:v>42054</c:v>
                </c:pt>
                <c:pt idx="98">
                  <c:v>42053</c:v>
                </c:pt>
                <c:pt idx="99">
                  <c:v>42052</c:v>
                </c:pt>
                <c:pt idx="100">
                  <c:v>42048</c:v>
                </c:pt>
                <c:pt idx="101">
                  <c:v>42047</c:v>
                </c:pt>
                <c:pt idx="102">
                  <c:v>42046</c:v>
                </c:pt>
                <c:pt idx="103">
                  <c:v>42045</c:v>
                </c:pt>
                <c:pt idx="104">
                  <c:v>42044</c:v>
                </c:pt>
                <c:pt idx="105">
                  <c:v>42041</c:v>
                </c:pt>
                <c:pt idx="106">
                  <c:v>42040</c:v>
                </c:pt>
                <c:pt idx="107">
                  <c:v>42039</c:v>
                </c:pt>
                <c:pt idx="108">
                  <c:v>42038</c:v>
                </c:pt>
                <c:pt idx="109">
                  <c:v>42037</c:v>
                </c:pt>
                <c:pt idx="110">
                  <c:v>42034</c:v>
                </c:pt>
                <c:pt idx="111">
                  <c:v>42033</c:v>
                </c:pt>
                <c:pt idx="112">
                  <c:v>42032</c:v>
                </c:pt>
                <c:pt idx="113">
                  <c:v>42031</c:v>
                </c:pt>
                <c:pt idx="114">
                  <c:v>42030</c:v>
                </c:pt>
                <c:pt idx="115">
                  <c:v>42027</c:v>
                </c:pt>
                <c:pt idx="116">
                  <c:v>42026</c:v>
                </c:pt>
                <c:pt idx="117">
                  <c:v>42025</c:v>
                </c:pt>
                <c:pt idx="118">
                  <c:v>42024</c:v>
                </c:pt>
                <c:pt idx="119">
                  <c:v>42020</c:v>
                </c:pt>
                <c:pt idx="120">
                  <c:v>42019</c:v>
                </c:pt>
                <c:pt idx="121">
                  <c:v>42018</c:v>
                </c:pt>
                <c:pt idx="122">
                  <c:v>42017</c:v>
                </c:pt>
                <c:pt idx="123">
                  <c:v>42016</c:v>
                </c:pt>
                <c:pt idx="124">
                  <c:v>42013</c:v>
                </c:pt>
                <c:pt idx="125">
                  <c:v>42012</c:v>
                </c:pt>
                <c:pt idx="126">
                  <c:v>42011</c:v>
                </c:pt>
                <c:pt idx="127">
                  <c:v>42010</c:v>
                </c:pt>
                <c:pt idx="128">
                  <c:v>42009</c:v>
                </c:pt>
                <c:pt idx="129">
                  <c:v>42006</c:v>
                </c:pt>
                <c:pt idx="130">
                  <c:v>42004</c:v>
                </c:pt>
                <c:pt idx="131">
                  <c:v>42003</c:v>
                </c:pt>
                <c:pt idx="132">
                  <c:v>42002</c:v>
                </c:pt>
                <c:pt idx="133">
                  <c:v>41999</c:v>
                </c:pt>
                <c:pt idx="134">
                  <c:v>41997</c:v>
                </c:pt>
                <c:pt idx="135">
                  <c:v>41996</c:v>
                </c:pt>
                <c:pt idx="136">
                  <c:v>41995</c:v>
                </c:pt>
                <c:pt idx="137">
                  <c:v>41992</c:v>
                </c:pt>
                <c:pt idx="138">
                  <c:v>41991</c:v>
                </c:pt>
                <c:pt idx="139">
                  <c:v>41990</c:v>
                </c:pt>
                <c:pt idx="140">
                  <c:v>41989</c:v>
                </c:pt>
                <c:pt idx="141">
                  <c:v>41988</c:v>
                </c:pt>
                <c:pt idx="142">
                  <c:v>41985</c:v>
                </c:pt>
                <c:pt idx="143">
                  <c:v>41984</c:v>
                </c:pt>
                <c:pt idx="144">
                  <c:v>41983</c:v>
                </c:pt>
                <c:pt idx="145">
                  <c:v>41982</c:v>
                </c:pt>
                <c:pt idx="146">
                  <c:v>41981</c:v>
                </c:pt>
                <c:pt idx="147">
                  <c:v>41978</c:v>
                </c:pt>
                <c:pt idx="148">
                  <c:v>41977</c:v>
                </c:pt>
                <c:pt idx="149">
                  <c:v>41976</c:v>
                </c:pt>
                <c:pt idx="150">
                  <c:v>41975</c:v>
                </c:pt>
                <c:pt idx="151">
                  <c:v>41974</c:v>
                </c:pt>
                <c:pt idx="152">
                  <c:v>41971</c:v>
                </c:pt>
                <c:pt idx="153">
                  <c:v>41969</c:v>
                </c:pt>
                <c:pt idx="154">
                  <c:v>41968</c:v>
                </c:pt>
                <c:pt idx="155">
                  <c:v>41967</c:v>
                </c:pt>
                <c:pt idx="156">
                  <c:v>41964</c:v>
                </c:pt>
                <c:pt idx="157">
                  <c:v>41963</c:v>
                </c:pt>
                <c:pt idx="158">
                  <c:v>41962</c:v>
                </c:pt>
                <c:pt idx="159">
                  <c:v>41961</c:v>
                </c:pt>
                <c:pt idx="160">
                  <c:v>41960</c:v>
                </c:pt>
                <c:pt idx="161">
                  <c:v>41957</c:v>
                </c:pt>
                <c:pt idx="162">
                  <c:v>41956</c:v>
                </c:pt>
                <c:pt idx="163">
                  <c:v>41955</c:v>
                </c:pt>
                <c:pt idx="164">
                  <c:v>41954</c:v>
                </c:pt>
                <c:pt idx="165">
                  <c:v>41953</c:v>
                </c:pt>
                <c:pt idx="166">
                  <c:v>41950</c:v>
                </c:pt>
                <c:pt idx="167">
                  <c:v>41949</c:v>
                </c:pt>
                <c:pt idx="168">
                  <c:v>41948</c:v>
                </c:pt>
                <c:pt idx="169">
                  <c:v>41947</c:v>
                </c:pt>
                <c:pt idx="170">
                  <c:v>41946</c:v>
                </c:pt>
                <c:pt idx="171">
                  <c:v>41943</c:v>
                </c:pt>
                <c:pt idx="172">
                  <c:v>41942</c:v>
                </c:pt>
                <c:pt idx="173">
                  <c:v>41941</c:v>
                </c:pt>
                <c:pt idx="174">
                  <c:v>41940</c:v>
                </c:pt>
                <c:pt idx="175">
                  <c:v>41939</c:v>
                </c:pt>
                <c:pt idx="176">
                  <c:v>41936</c:v>
                </c:pt>
                <c:pt idx="177">
                  <c:v>41935</c:v>
                </c:pt>
                <c:pt idx="178">
                  <c:v>41934</c:v>
                </c:pt>
                <c:pt idx="179">
                  <c:v>41933</c:v>
                </c:pt>
                <c:pt idx="180">
                  <c:v>41932</c:v>
                </c:pt>
                <c:pt idx="181">
                  <c:v>41929</c:v>
                </c:pt>
                <c:pt idx="182">
                  <c:v>41928</c:v>
                </c:pt>
                <c:pt idx="183">
                  <c:v>41927</c:v>
                </c:pt>
                <c:pt idx="184">
                  <c:v>41926</c:v>
                </c:pt>
                <c:pt idx="185">
                  <c:v>41925</c:v>
                </c:pt>
                <c:pt idx="186">
                  <c:v>41922</c:v>
                </c:pt>
                <c:pt idx="187">
                  <c:v>41921</c:v>
                </c:pt>
                <c:pt idx="188">
                  <c:v>41920</c:v>
                </c:pt>
                <c:pt idx="189">
                  <c:v>41919</c:v>
                </c:pt>
                <c:pt idx="190">
                  <c:v>41918</c:v>
                </c:pt>
                <c:pt idx="191">
                  <c:v>41915</c:v>
                </c:pt>
                <c:pt idx="192">
                  <c:v>41914</c:v>
                </c:pt>
                <c:pt idx="193">
                  <c:v>41913</c:v>
                </c:pt>
                <c:pt idx="194">
                  <c:v>41912</c:v>
                </c:pt>
                <c:pt idx="195">
                  <c:v>41911</c:v>
                </c:pt>
                <c:pt idx="196">
                  <c:v>41908</c:v>
                </c:pt>
                <c:pt idx="197">
                  <c:v>41907</c:v>
                </c:pt>
                <c:pt idx="198">
                  <c:v>41906</c:v>
                </c:pt>
                <c:pt idx="199">
                  <c:v>41905</c:v>
                </c:pt>
                <c:pt idx="200">
                  <c:v>41904</c:v>
                </c:pt>
                <c:pt idx="201">
                  <c:v>41901</c:v>
                </c:pt>
                <c:pt idx="202">
                  <c:v>41900</c:v>
                </c:pt>
                <c:pt idx="203">
                  <c:v>41899</c:v>
                </c:pt>
                <c:pt idx="204">
                  <c:v>41898</c:v>
                </c:pt>
                <c:pt idx="205">
                  <c:v>41897</c:v>
                </c:pt>
                <c:pt idx="206">
                  <c:v>41894</c:v>
                </c:pt>
                <c:pt idx="207">
                  <c:v>41893</c:v>
                </c:pt>
                <c:pt idx="208">
                  <c:v>41892</c:v>
                </c:pt>
                <c:pt idx="209">
                  <c:v>41891</c:v>
                </c:pt>
                <c:pt idx="210">
                  <c:v>41890</c:v>
                </c:pt>
                <c:pt idx="211">
                  <c:v>41887</c:v>
                </c:pt>
                <c:pt idx="212">
                  <c:v>41886</c:v>
                </c:pt>
                <c:pt idx="213">
                  <c:v>41885</c:v>
                </c:pt>
                <c:pt idx="214">
                  <c:v>41884</c:v>
                </c:pt>
                <c:pt idx="215">
                  <c:v>41880</c:v>
                </c:pt>
                <c:pt idx="216">
                  <c:v>41879</c:v>
                </c:pt>
                <c:pt idx="217">
                  <c:v>41878</c:v>
                </c:pt>
                <c:pt idx="218">
                  <c:v>41877</c:v>
                </c:pt>
                <c:pt idx="219">
                  <c:v>41876</c:v>
                </c:pt>
                <c:pt idx="220">
                  <c:v>41873</c:v>
                </c:pt>
                <c:pt idx="221">
                  <c:v>41872</c:v>
                </c:pt>
                <c:pt idx="222">
                  <c:v>41871</c:v>
                </c:pt>
                <c:pt idx="223">
                  <c:v>41870</c:v>
                </c:pt>
                <c:pt idx="224">
                  <c:v>41869</c:v>
                </c:pt>
                <c:pt idx="225">
                  <c:v>41866</c:v>
                </c:pt>
                <c:pt idx="226">
                  <c:v>41865</c:v>
                </c:pt>
                <c:pt idx="227">
                  <c:v>41864</c:v>
                </c:pt>
                <c:pt idx="228">
                  <c:v>41863</c:v>
                </c:pt>
                <c:pt idx="229">
                  <c:v>41862</c:v>
                </c:pt>
                <c:pt idx="230">
                  <c:v>41859</c:v>
                </c:pt>
                <c:pt idx="231">
                  <c:v>41858</c:v>
                </c:pt>
                <c:pt idx="232">
                  <c:v>41857</c:v>
                </c:pt>
                <c:pt idx="233">
                  <c:v>41856</c:v>
                </c:pt>
                <c:pt idx="234">
                  <c:v>41855</c:v>
                </c:pt>
                <c:pt idx="235">
                  <c:v>41852</c:v>
                </c:pt>
                <c:pt idx="236">
                  <c:v>41851</c:v>
                </c:pt>
                <c:pt idx="237">
                  <c:v>41850</c:v>
                </c:pt>
                <c:pt idx="238">
                  <c:v>41849</c:v>
                </c:pt>
                <c:pt idx="239">
                  <c:v>41848</c:v>
                </c:pt>
                <c:pt idx="240">
                  <c:v>41845</c:v>
                </c:pt>
                <c:pt idx="241">
                  <c:v>41844</c:v>
                </c:pt>
                <c:pt idx="242">
                  <c:v>41843</c:v>
                </c:pt>
                <c:pt idx="243">
                  <c:v>41842</c:v>
                </c:pt>
                <c:pt idx="244">
                  <c:v>41841</c:v>
                </c:pt>
                <c:pt idx="245">
                  <c:v>41838</c:v>
                </c:pt>
                <c:pt idx="246">
                  <c:v>41837</c:v>
                </c:pt>
                <c:pt idx="247">
                  <c:v>41836</c:v>
                </c:pt>
                <c:pt idx="248">
                  <c:v>41835</c:v>
                </c:pt>
                <c:pt idx="249">
                  <c:v>41834</c:v>
                </c:pt>
                <c:pt idx="250">
                  <c:v>41831</c:v>
                </c:pt>
                <c:pt idx="251">
                  <c:v>41830</c:v>
                </c:pt>
                <c:pt idx="252">
                  <c:v>41829</c:v>
                </c:pt>
                <c:pt idx="253">
                  <c:v>41828</c:v>
                </c:pt>
                <c:pt idx="254">
                  <c:v>41827</c:v>
                </c:pt>
                <c:pt idx="255">
                  <c:v>41823</c:v>
                </c:pt>
                <c:pt idx="256">
                  <c:v>41822</c:v>
                </c:pt>
                <c:pt idx="257">
                  <c:v>41821</c:v>
                </c:pt>
                <c:pt idx="258">
                  <c:v>41820</c:v>
                </c:pt>
                <c:pt idx="259">
                  <c:v>41817</c:v>
                </c:pt>
                <c:pt idx="260">
                  <c:v>41816</c:v>
                </c:pt>
                <c:pt idx="261">
                  <c:v>41815</c:v>
                </c:pt>
                <c:pt idx="262">
                  <c:v>41814</c:v>
                </c:pt>
                <c:pt idx="263">
                  <c:v>41813</c:v>
                </c:pt>
                <c:pt idx="264">
                  <c:v>41810</c:v>
                </c:pt>
                <c:pt idx="265">
                  <c:v>41809</c:v>
                </c:pt>
                <c:pt idx="266">
                  <c:v>41808</c:v>
                </c:pt>
                <c:pt idx="267">
                  <c:v>41807</c:v>
                </c:pt>
                <c:pt idx="268">
                  <c:v>41806</c:v>
                </c:pt>
                <c:pt idx="269">
                  <c:v>41803</c:v>
                </c:pt>
                <c:pt idx="270">
                  <c:v>41802</c:v>
                </c:pt>
                <c:pt idx="271">
                  <c:v>41801</c:v>
                </c:pt>
                <c:pt idx="272">
                  <c:v>41800</c:v>
                </c:pt>
                <c:pt idx="273">
                  <c:v>41799</c:v>
                </c:pt>
                <c:pt idx="274">
                  <c:v>41796</c:v>
                </c:pt>
                <c:pt idx="275">
                  <c:v>41795</c:v>
                </c:pt>
                <c:pt idx="276">
                  <c:v>41794</c:v>
                </c:pt>
                <c:pt idx="277">
                  <c:v>41793</c:v>
                </c:pt>
                <c:pt idx="278">
                  <c:v>41792</c:v>
                </c:pt>
                <c:pt idx="279">
                  <c:v>41789</c:v>
                </c:pt>
                <c:pt idx="280">
                  <c:v>41788</c:v>
                </c:pt>
                <c:pt idx="281">
                  <c:v>41787</c:v>
                </c:pt>
                <c:pt idx="282">
                  <c:v>41786</c:v>
                </c:pt>
                <c:pt idx="283">
                  <c:v>41782</c:v>
                </c:pt>
                <c:pt idx="284">
                  <c:v>41781</c:v>
                </c:pt>
                <c:pt idx="285">
                  <c:v>41780</c:v>
                </c:pt>
                <c:pt idx="286">
                  <c:v>41779</c:v>
                </c:pt>
                <c:pt idx="287">
                  <c:v>41778</c:v>
                </c:pt>
                <c:pt idx="288">
                  <c:v>41775</c:v>
                </c:pt>
                <c:pt idx="289">
                  <c:v>41774</c:v>
                </c:pt>
                <c:pt idx="290">
                  <c:v>41773</c:v>
                </c:pt>
                <c:pt idx="291">
                  <c:v>41772</c:v>
                </c:pt>
                <c:pt idx="292">
                  <c:v>41771</c:v>
                </c:pt>
                <c:pt idx="293">
                  <c:v>41768</c:v>
                </c:pt>
                <c:pt idx="294">
                  <c:v>41767</c:v>
                </c:pt>
                <c:pt idx="295">
                  <c:v>41766</c:v>
                </c:pt>
                <c:pt idx="296">
                  <c:v>41765</c:v>
                </c:pt>
                <c:pt idx="297">
                  <c:v>41764</c:v>
                </c:pt>
                <c:pt idx="298">
                  <c:v>41761</c:v>
                </c:pt>
                <c:pt idx="299">
                  <c:v>41760</c:v>
                </c:pt>
                <c:pt idx="300">
                  <c:v>41759</c:v>
                </c:pt>
                <c:pt idx="301">
                  <c:v>41758</c:v>
                </c:pt>
                <c:pt idx="302">
                  <c:v>41757</c:v>
                </c:pt>
                <c:pt idx="303">
                  <c:v>41754</c:v>
                </c:pt>
                <c:pt idx="304">
                  <c:v>41753</c:v>
                </c:pt>
                <c:pt idx="305">
                  <c:v>41752</c:v>
                </c:pt>
                <c:pt idx="306">
                  <c:v>41751</c:v>
                </c:pt>
                <c:pt idx="307">
                  <c:v>41750</c:v>
                </c:pt>
                <c:pt idx="308">
                  <c:v>41746</c:v>
                </c:pt>
                <c:pt idx="309">
                  <c:v>41745</c:v>
                </c:pt>
                <c:pt idx="310">
                  <c:v>41744</c:v>
                </c:pt>
                <c:pt idx="311">
                  <c:v>41743</c:v>
                </c:pt>
                <c:pt idx="312">
                  <c:v>41740</c:v>
                </c:pt>
                <c:pt idx="313">
                  <c:v>41739</c:v>
                </c:pt>
                <c:pt idx="314">
                  <c:v>41738</c:v>
                </c:pt>
                <c:pt idx="315">
                  <c:v>41737</c:v>
                </c:pt>
                <c:pt idx="316">
                  <c:v>41736</c:v>
                </c:pt>
                <c:pt idx="317">
                  <c:v>41733</c:v>
                </c:pt>
                <c:pt idx="318">
                  <c:v>41732</c:v>
                </c:pt>
                <c:pt idx="319">
                  <c:v>41731</c:v>
                </c:pt>
                <c:pt idx="320">
                  <c:v>41730</c:v>
                </c:pt>
                <c:pt idx="321">
                  <c:v>41729</c:v>
                </c:pt>
                <c:pt idx="322">
                  <c:v>41726</c:v>
                </c:pt>
                <c:pt idx="323">
                  <c:v>41725</c:v>
                </c:pt>
                <c:pt idx="324">
                  <c:v>41724</c:v>
                </c:pt>
                <c:pt idx="325">
                  <c:v>41723</c:v>
                </c:pt>
                <c:pt idx="326">
                  <c:v>41722</c:v>
                </c:pt>
                <c:pt idx="327">
                  <c:v>41719</c:v>
                </c:pt>
                <c:pt idx="328">
                  <c:v>41718</c:v>
                </c:pt>
                <c:pt idx="329">
                  <c:v>41717</c:v>
                </c:pt>
                <c:pt idx="330">
                  <c:v>41716</c:v>
                </c:pt>
                <c:pt idx="331">
                  <c:v>41715</c:v>
                </c:pt>
                <c:pt idx="332">
                  <c:v>41712</c:v>
                </c:pt>
                <c:pt idx="333">
                  <c:v>41711</c:v>
                </c:pt>
                <c:pt idx="334">
                  <c:v>41710</c:v>
                </c:pt>
                <c:pt idx="335">
                  <c:v>41709</c:v>
                </c:pt>
                <c:pt idx="336">
                  <c:v>41708</c:v>
                </c:pt>
                <c:pt idx="337">
                  <c:v>41705</c:v>
                </c:pt>
                <c:pt idx="338">
                  <c:v>41704</c:v>
                </c:pt>
                <c:pt idx="339">
                  <c:v>41703</c:v>
                </c:pt>
                <c:pt idx="340">
                  <c:v>41702</c:v>
                </c:pt>
                <c:pt idx="341">
                  <c:v>41701</c:v>
                </c:pt>
                <c:pt idx="342">
                  <c:v>41698</c:v>
                </c:pt>
                <c:pt idx="343">
                  <c:v>41697</c:v>
                </c:pt>
                <c:pt idx="344">
                  <c:v>41696</c:v>
                </c:pt>
                <c:pt idx="345">
                  <c:v>41695</c:v>
                </c:pt>
                <c:pt idx="346">
                  <c:v>41694</c:v>
                </c:pt>
                <c:pt idx="347">
                  <c:v>41691</c:v>
                </c:pt>
                <c:pt idx="348">
                  <c:v>41690</c:v>
                </c:pt>
                <c:pt idx="349">
                  <c:v>41689</c:v>
                </c:pt>
                <c:pt idx="350">
                  <c:v>41688</c:v>
                </c:pt>
                <c:pt idx="351">
                  <c:v>41684</c:v>
                </c:pt>
                <c:pt idx="352">
                  <c:v>41683</c:v>
                </c:pt>
                <c:pt idx="353">
                  <c:v>41682</c:v>
                </c:pt>
                <c:pt idx="354">
                  <c:v>41681</c:v>
                </c:pt>
                <c:pt idx="355">
                  <c:v>41680</c:v>
                </c:pt>
                <c:pt idx="356">
                  <c:v>41677</c:v>
                </c:pt>
                <c:pt idx="357">
                  <c:v>41676</c:v>
                </c:pt>
                <c:pt idx="358">
                  <c:v>41675</c:v>
                </c:pt>
                <c:pt idx="359">
                  <c:v>41674</c:v>
                </c:pt>
                <c:pt idx="360">
                  <c:v>41673</c:v>
                </c:pt>
                <c:pt idx="361">
                  <c:v>41670</c:v>
                </c:pt>
                <c:pt idx="362">
                  <c:v>41669</c:v>
                </c:pt>
                <c:pt idx="363">
                  <c:v>41668</c:v>
                </c:pt>
                <c:pt idx="364">
                  <c:v>41667</c:v>
                </c:pt>
              </c:numCache>
            </c:numRef>
          </c:xVal>
          <c:yVal>
            <c:numRef>
              <c:f>'Daily Beta Array (Q4)'!$L$9:$L$373</c:f>
              <c:numCache>
                <c:formatCode>_(* #,##0.000000_);_(* \(#,##0.000000\);_(* "-"??_);_(@_)</c:formatCode>
                <c:ptCount val="365"/>
                <c:pt idx="0">
                  <c:v>0.17124832391440678</c:v>
                </c:pt>
                <c:pt idx="1">
                  <c:v>0.17992661330416002</c:v>
                </c:pt>
                <c:pt idx="2">
                  <c:v>0.20009410132444636</c:v>
                </c:pt>
                <c:pt idx="3">
                  <c:v>0.20102531783825014</c:v>
                </c:pt>
                <c:pt idx="4">
                  <c:v>0.21598886493374794</c:v>
                </c:pt>
                <c:pt idx="5">
                  <c:v>0.23508053934294693</c:v>
                </c:pt>
                <c:pt idx="6">
                  <c:v>0.24610213276556933</c:v>
                </c:pt>
                <c:pt idx="7">
                  <c:v>0.26117816846760405</c:v>
                </c:pt>
                <c:pt idx="8">
                  <c:v>0.28490007384887694</c:v>
                </c:pt>
                <c:pt idx="9">
                  <c:v>0.26419325538428828</c:v>
                </c:pt>
                <c:pt idx="10">
                  <c:v>0.26398963699886069</c:v>
                </c:pt>
                <c:pt idx="11">
                  <c:v>0.26162445488986152</c:v>
                </c:pt>
                <c:pt idx="12">
                  <c:v>0.24611334362066711</c:v>
                </c:pt>
                <c:pt idx="13">
                  <c:v>0.24101255700365709</c:v>
                </c:pt>
                <c:pt idx="14">
                  <c:v>0.22281508741619663</c:v>
                </c:pt>
                <c:pt idx="15">
                  <c:v>0.20906320833625278</c:v>
                </c:pt>
                <c:pt idx="16">
                  <c:v>0.16192223184261387</c:v>
                </c:pt>
                <c:pt idx="17">
                  <c:v>8.6247328514513222E-2</c:v>
                </c:pt>
                <c:pt idx="18">
                  <c:v>1.2836665617107279E-2</c:v>
                </c:pt>
                <c:pt idx="19">
                  <c:v>-8.1159389831509221E-2</c:v>
                </c:pt>
                <c:pt idx="20">
                  <c:v>-0.17875773852816423</c:v>
                </c:pt>
                <c:pt idx="21">
                  <c:v>-8.4184533055833718E-2</c:v>
                </c:pt>
                <c:pt idx="22">
                  <c:v>0.12154777985064188</c:v>
                </c:pt>
                <c:pt idx="23">
                  <c:v>0.41612324322947625</c:v>
                </c:pt>
                <c:pt idx="24">
                  <c:v>0.56287531151664982</c:v>
                </c:pt>
                <c:pt idx="25">
                  <c:v>0.57879446252176614</c:v>
                </c:pt>
                <c:pt idx="26">
                  <c:v>0.57542782927002478</c:v>
                </c:pt>
                <c:pt idx="27">
                  <c:v>0.61470844179325856</c:v>
                </c:pt>
                <c:pt idx="28">
                  <c:v>0.64601883287614181</c:v>
                </c:pt>
                <c:pt idx="29">
                  <c:v>0.68856117211398393</c:v>
                </c:pt>
                <c:pt idx="30">
                  <c:v>0.68681795406578428</c:v>
                </c:pt>
                <c:pt idx="31">
                  <c:v>0.69926480961562709</c:v>
                </c:pt>
                <c:pt idx="32">
                  <c:v>0.71437972910347181</c:v>
                </c:pt>
                <c:pt idx="33">
                  <c:v>0.71497261226702846</c:v>
                </c:pt>
                <c:pt idx="34">
                  <c:v>0.70842604487091143</c:v>
                </c:pt>
                <c:pt idx="35">
                  <c:v>0.70071997379339646</c:v>
                </c:pt>
                <c:pt idx="36">
                  <c:v>0.6898108124240786</c:v>
                </c:pt>
                <c:pt idx="37">
                  <c:v>0.68103259961461726</c:v>
                </c:pt>
                <c:pt idx="38">
                  <c:v>0.66384652915025055</c:v>
                </c:pt>
                <c:pt idx="39">
                  <c:v>0.65809474891852693</c:v>
                </c:pt>
                <c:pt idx="40">
                  <c:v>0.64710523241754625</c:v>
                </c:pt>
                <c:pt idx="41">
                  <c:v>0.61944714614978669</c:v>
                </c:pt>
                <c:pt idx="42">
                  <c:v>0.59564840226454818</c:v>
                </c:pt>
                <c:pt idx="43">
                  <c:v>0.57239480515459606</c:v>
                </c:pt>
                <c:pt idx="44">
                  <c:v>0.55047703945530946</c:v>
                </c:pt>
                <c:pt idx="45">
                  <c:v>0.49874487853732791</c:v>
                </c:pt>
                <c:pt idx="46">
                  <c:v>0.44048822238275886</c:v>
                </c:pt>
                <c:pt idx="47">
                  <c:v>0.36073062974031128</c:v>
                </c:pt>
                <c:pt idx="48">
                  <c:v>0.2857862554098245</c:v>
                </c:pt>
                <c:pt idx="49">
                  <c:v>0.10602567107730522</c:v>
                </c:pt>
                <c:pt idx="50">
                  <c:v>-1.0296007041044511E-2</c:v>
                </c:pt>
                <c:pt idx="51">
                  <c:v>-0.19778097875574924</c:v>
                </c:pt>
                <c:pt idx="52">
                  <c:v>-0.3560783693260331</c:v>
                </c:pt>
                <c:pt idx="53">
                  <c:v>-0.39082763488079492</c:v>
                </c:pt>
                <c:pt idx="54">
                  <c:v>-0.39259490649716888</c:v>
                </c:pt>
                <c:pt idx="55">
                  <c:v>-0.3050112787052367</c:v>
                </c:pt>
                <c:pt idx="56">
                  <c:v>-0.28070682440680816</c:v>
                </c:pt>
                <c:pt idx="57">
                  <c:v>-0.26828327636895483</c:v>
                </c:pt>
                <c:pt idx="58">
                  <c:v>-0.28349313629250883</c:v>
                </c:pt>
                <c:pt idx="59">
                  <c:v>-0.27552681230898762</c:v>
                </c:pt>
                <c:pt idx="60">
                  <c:v>-0.28239108208574681</c:v>
                </c:pt>
                <c:pt idx="61">
                  <c:v>-0.25946874519824265</c:v>
                </c:pt>
                <c:pt idx="62">
                  <c:v>-0.20355228162764652</c:v>
                </c:pt>
                <c:pt idx="63">
                  <c:v>-0.1770619137794392</c:v>
                </c:pt>
                <c:pt idx="64">
                  <c:v>-0.16156791519422134</c:v>
                </c:pt>
                <c:pt idx="65">
                  <c:v>-0.1381165616737261</c:v>
                </c:pt>
                <c:pt idx="66">
                  <c:v>-0.12566263187287888</c:v>
                </c:pt>
                <c:pt idx="67">
                  <c:v>-0.12120702559791093</c:v>
                </c:pt>
                <c:pt idx="68">
                  <c:v>-9.2809602232041891E-2</c:v>
                </c:pt>
                <c:pt idx="69">
                  <c:v>-5.0129545956866119E-2</c:v>
                </c:pt>
                <c:pt idx="70">
                  <c:v>-4.9816827045408105E-3</c:v>
                </c:pt>
                <c:pt idx="71">
                  <c:v>7.7731367047812593E-3</c:v>
                </c:pt>
                <c:pt idx="72">
                  <c:v>5.0869072602596323E-3</c:v>
                </c:pt>
                <c:pt idx="73">
                  <c:v>-8.6073242321215271E-2</c:v>
                </c:pt>
                <c:pt idx="74">
                  <c:v>-0.15124008032506422</c:v>
                </c:pt>
                <c:pt idx="75">
                  <c:v>-0.20036826054802717</c:v>
                </c:pt>
                <c:pt idx="76">
                  <c:v>-0.26340504844915297</c:v>
                </c:pt>
                <c:pt idx="77">
                  <c:v>-0.30456039858788503</c:v>
                </c:pt>
                <c:pt idx="78">
                  <c:v>-0.36195497971353868</c:v>
                </c:pt>
                <c:pt idx="79">
                  <c:v>-0.39316344981626017</c:v>
                </c:pt>
                <c:pt idx="80">
                  <c:v>-0.42110505593007141</c:v>
                </c:pt>
                <c:pt idx="81">
                  <c:v>-0.44835950820866532</c:v>
                </c:pt>
                <c:pt idx="82">
                  <c:v>-0.37803210892596539</c:v>
                </c:pt>
                <c:pt idx="83">
                  <c:v>-0.35045250287482921</c:v>
                </c:pt>
                <c:pt idx="84">
                  <c:v>-0.32260894884981411</c:v>
                </c:pt>
                <c:pt idx="85">
                  <c:v>-0.34238623234574317</c:v>
                </c:pt>
                <c:pt idx="86">
                  <c:v>-0.35537248253069659</c:v>
                </c:pt>
                <c:pt idx="87">
                  <c:v>-0.3666773437766967</c:v>
                </c:pt>
                <c:pt idx="88">
                  <c:v>-0.34621021861832502</c:v>
                </c:pt>
                <c:pt idx="89">
                  <c:v>-0.32601759008089337</c:v>
                </c:pt>
                <c:pt idx="90">
                  <c:v>-0.31049567086987911</c:v>
                </c:pt>
                <c:pt idx="91">
                  <c:v>-0.27117197949829586</c:v>
                </c:pt>
                <c:pt idx="92">
                  <c:v>-0.2501560402506926</c:v>
                </c:pt>
                <c:pt idx="93">
                  <c:v>-0.21914219472313115</c:v>
                </c:pt>
                <c:pt idx="94">
                  <c:v>-0.19105257581170351</c:v>
                </c:pt>
                <c:pt idx="95">
                  <c:v>-0.16464297199823877</c:v>
                </c:pt>
                <c:pt idx="96">
                  <c:v>-0.14728418712303554</c:v>
                </c:pt>
                <c:pt idx="97">
                  <c:v>-0.11132985942094406</c:v>
                </c:pt>
                <c:pt idx="98">
                  <c:v>-6.6403534736435149E-2</c:v>
                </c:pt>
                <c:pt idx="99">
                  <c:v>4.4245921463543468E-2</c:v>
                </c:pt>
                <c:pt idx="100">
                  <c:v>0.12072397656811225</c:v>
                </c:pt>
                <c:pt idx="101">
                  <c:v>0.14725803880089203</c:v>
                </c:pt>
                <c:pt idx="102">
                  <c:v>9.7489508550528403E-2</c:v>
                </c:pt>
                <c:pt idx="103">
                  <c:v>5.1763355720538362E-2</c:v>
                </c:pt>
                <c:pt idx="104">
                  <c:v>4.418681079315665E-3</c:v>
                </c:pt>
                <c:pt idx="105">
                  <c:v>-2.4761835721163139E-2</c:v>
                </c:pt>
                <c:pt idx="106">
                  <c:v>-4.0213049650813321E-2</c:v>
                </c:pt>
                <c:pt idx="107">
                  <c:v>-5.3903961583227238E-2</c:v>
                </c:pt>
                <c:pt idx="108">
                  <c:v>-3.8018939598040945E-2</c:v>
                </c:pt>
                <c:pt idx="109">
                  <c:v>-3.504908444003571E-2</c:v>
                </c:pt>
                <c:pt idx="110">
                  <c:v>2.7519155130426394E-3</c:v>
                </c:pt>
                <c:pt idx="111">
                  <c:v>9.3886524158423607E-2</c:v>
                </c:pt>
                <c:pt idx="112">
                  <c:v>8.0861191911227343E-2</c:v>
                </c:pt>
                <c:pt idx="113">
                  <c:v>8.438699610459198E-2</c:v>
                </c:pt>
                <c:pt idx="114">
                  <c:v>4.7892733806768596E-2</c:v>
                </c:pt>
                <c:pt idx="115">
                  <c:v>1.6848418817727827E-2</c:v>
                </c:pt>
                <c:pt idx="116">
                  <c:v>-3.5521693486000573E-2</c:v>
                </c:pt>
                <c:pt idx="117">
                  <c:v>-6.3117990180328903E-2</c:v>
                </c:pt>
                <c:pt idx="118">
                  <c:v>-0.10231810806532916</c:v>
                </c:pt>
                <c:pt idx="119">
                  <c:v>-0.12705975410364509</c:v>
                </c:pt>
                <c:pt idx="120">
                  <c:v>-0.13602901628382613</c:v>
                </c:pt>
                <c:pt idx="121">
                  <c:v>-0.14186396197546527</c:v>
                </c:pt>
                <c:pt idx="122">
                  <c:v>-0.15259177546808311</c:v>
                </c:pt>
                <c:pt idx="123">
                  <c:v>-0.15629680269867549</c:v>
                </c:pt>
                <c:pt idx="124">
                  <c:v>-0.13347585719757377</c:v>
                </c:pt>
                <c:pt idx="125">
                  <c:v>-0.12338111994875255</c:v>
                </c:pt>
                <c:pt idx="126">
                  <c:v>-0.1237424787749378</c:v>
                </c:pt>
                <c:pt idx="127">
                  <c:v>-0.12901061019280952</c:v>
                </c:pt>
                <c:pt idx="128">
                  <c:v>-0.12372053538116823</c:v>
                </c:pt>
                <c:pt idx="129">
                  <c:v>-0.12118901440357627</c:v>
                </c:pt>
                <c:pt idx="130">
                  <c:v>-0.12371871188937435</c:v>
                </c:pt>
                <c:pt idx="131">
                  <c:v>-0.12396013347611816</c:v>
                </c:pt>
                <c:pt idx="132">
                  <c:v>-0.12530720720704813</c:v>
                </c:pt>
                <c:pt idx="133">
                  <c:v>-0.12287450810177857</c:v>
                </c:pt>
                <c:pt idx="134">
                  <c:v>-0.11884098033490462</c:v>
                </c:pt>
                <c:pt idx="135">
                  <c:v>-0.10982713774754307</c:v>
                </c:pt>
                <c:pt idx="136">
                  <c:v>-0.10459931779132677</c:v>
                </c:pt>
                <c:pt idx="137">
                  <c:v>-0.1037397309932603</c:v>
                </c:pt>
                <c:pt idx="138">
                  <c:v>-9.8870525004563711E-2</c:v>
                </c:pt>
                <c:pt idx="139">
                  <c:v>-9.8616668807399277E-2</c:v>
                </c:pt>
                <c:pt idx="140">
                  <c:v>-9.4157369592848275E-2</c:v>
                </c:pt>
                <c:pt idx="141">
                  <c:v>-9.8109432451841672E-2</c:v>
                </c:pt>
                <c:pt idx="142">
                  <c:v>-0.11206212534269111</c:v>
                </c:pt>
                <c:pt idx="143">
                  <c:v>-0.13190623542384231</c:v>
                </c:pt>
                <c:pt idx="144">
                  <c:v>-0.14992382904965867</c:v>
                </c:pt>
                <c:pt idx="145">
                  <c:v>-0.17459878763597042</c:v>
                </c:pt>
                <c:pt idx="146">
                  <c:v>-0.18559574558941958</c:v>
                </c:pt>
                <c:pt idx="147">
                  <c:v>-0.19401751690404589</c:v>
                </c:pt>
                <c:pt idx="148">
                  <c:v>-0.19227690760642807</c:v>
                </c:pt>
                <c:pt idx="149">
                  <c:v>-0.18189385059294252</c:v>
                </c:pt>
                <c:pt idx="150">
                  <c:v>-0.17630055471379061</c:v>
                </c:pt>
                <c:pt idx="151">
                  <c:v>-0.17035464806054579</c:v>
                </c:pt>
                <c:pt idx="152">
                  <c:v>-0.15835528068862242</c:v>
                </c:pt>
                <c:pt idx="153">
                  <c:v>-0.14725044077110419</c:v>
                </c:pt>
                <c:pt idx="154">
                  <c:v>-0.13945468769454408</c:v>
                </c:pt>
                <c:pt idx="155">
                  <c:v>-0.13314875708111121</c:v>
                </c:pt>
                <c:pt idx="156">
                  <c:v>-0.11589821447609838</c:v>
                </c:pt>
                <c:pt idx="157">
                  <c:v>-9.9333136393285823E-2</c:v>
                </c:pt>
                <c:pt idx="158">
                  <c:v>-8.2242142409334584E-2</c:v>
                </c:pt>
                <c:pt idx="159">
                  <c:v>-6.7139977036063836E-2</c:v>
                </c:pt>
                <c:pt idx="160">
                  <c:v>-5.1536029965813752E-2</c:v>
                </c:pt>
                <c:pt idx="161">
                  <c:v>-3.4743523972785684E-2</c:v>
                </c:pt>
                <c:pt idx="162">
                  <c:v>-2.0453576674979483E-2</c:v>
                </c:pt>
                <c:pt idx="163">
                  <c:v>-9.4669821653554139E-3</c:v>
                </c:pt>
                <c:pt idx="164">
                  <c:v>7.3376884877973661E-3</c:v>
                </c:pt>
                <c:pt idx="165">
                  <c:v>2.1875546480002686E-2</c:v>
                </c:pt>
                <c:pt idx="166">
                  <c:v>3.653446335647946E-2</c:v>
                </c:pt>
                <c:pt idx="167">
                  <c:v>3.6917408014358895E-2</c:v>
                </c:pt>
                <c:pt idx="168">
                  <c:v>2.8561482889870676E-2</c:v>
                </c:pt>
                <c:pt idx="169">
                  <c:v>2.4547052309430481E-2</c:v>
                </c:pt>
                <c:pt idx="170">
                  <c:v>1.4155266712324479E-2</c:v>
                </c:pt>
                <c:pt idx="171">
                  <c:v>-9.7747518312093409E-3</c:v>
                </c:pt>
                <c:pt idx="172">
                  <c:v>-4.1925060274190983E-2</c:v>
                </c:pt>
                <c:pt idx="173">
                  <c:v>-7.4966091438230978E-2</c:v>
                </c:pt>
                <c:pt idx="174">
                  <c:v>-0.10196271825008064</c:v>
                </c:pt>
                <c:pt idx="175">
                  <c:v>-0.12802824942751637</c:v>
                </c:pt>
                <c:pt idx="176">
                  <c:v>-0.13807558251348015</c:v>
                </c:pt>
                <c:pt idx="177">
                  <c:v>-0.14133276062615513</c:v>
                </c:pt>
                <c:pt idx="178">
                  <c:v>-0.13577644865903468</c:v>
                </c:pt>
                <c:pt idx="179">
                  <c:v>-0.12068603605133059</c:v>
                </c:pt>
                <c:pt idx="180">
                  <c:v>-0.1128199926076637</c:v>
                </c:pt>
                <c:pt idx="181">
                  <c:v>-0.10235496625419908</c:v>
                </c:pt>
                <c:pt idx="182">
                  <c:v>-8.6862614567754751E-2</c:v>
                </c:pt>
                <c:pt idx="183">
                  <c:v>-7.6201529225555231E-2</c:v>
                </c:pt>
                <c:pt idx="184">
                  <c:v>-6.2649494816589379E-2</c:v>
                </c:pt>
                <c:pt idx="185">
                  <c:v>-4.0065430861237303E-2</c:v>
                </c:pt>
                <c:pt idx="186">
                  <c:v>-2.2967564005453387E-2</c:v>
                </c:pt>
                <c:pt idx="187">
                  <c:v>-3.9947219933875785E-3</c:v>
                </c:pt>
                <c:pt idx="188">
                  <c:v>1.0030149854962466E-2</c:v>
                </c:pt>
                <c:pt idx="189">
                  <c:v>1.6439639461919935E-2</c:v>
                </c:pt>
                <c:pt idx="190">
                  <c:v>3.8092814415660689E-2</c:v>
                </c:pt>
                <c:pt idx="191">
                  <c:v>4.243369623835519E-2</c:v>
                </c:pt>
                <c:pt idx="192">
                  <c:v>4.1110869778760405E-2</c:v>
                </c:pt>
                <c:pt idx="193">
                  <c:v>4.1084002169964384E-2</c:v>
                </c:pt>
                <c:pt idx="194">
                  <c:v>3.1727704782203311E-2</c:v>
                </c:pt>
                <c:pt idx="195">
                  <c:v>2.6851783592994255E-2</c:v>
                </c:pt>
                <c:pt idx="196">
                  <c:v>-3.9651707287219E-2</c:v>
                </c:pt>
                <c:pt idx="197">
                  <c:v>-0.11058765130052274</c:v>
                </c:pt>
                <c:pt idx="198">
                  <c:v>-0.16746049266652682</c:v>
                </c:pt>
                <c:pt idx="199">
                  <c:v>-0.17205480840091544</c:v>
                </c:pt>
                <c:pt idx="200">
                  <c:v>-0.17316324948163159</c:v>
                </c:pt>
                <c:pt idx="201">
                  <c:v>-0.15995001081605908</c:v>
                </c:pt>
                <c:pt idx="202">
                  <c:v>-0.13720537538331071</c:v>
                </c:pt>
                <c:pt idx="203">
                  <c:v>-0.11638798290629043</c:v>
                </c:pt>
                <c:pt idx="204">
                  <c:v>-9.5229945388267206E-2</c:v>
                </c:pt>
                <c:pt idx="205">
                  <c:v>-7.6467624244740059E-2</c:v>
                </c:pt>
                <c:pt idx="206">
                  <c:v>-6.3153879594434664E-2</c:v>
                </c:pt>
                <c:pt idx="207">
                  <c:v>-4.4877429616621334E-2</c:v>
                </c:pt>
                <c:pt idx="208">
                  <c:v>-2.0413835613214588E-2</c:v>
                </c:pt>
                <c:pt idx="209">
                  <c:v>-1.4236193787809425E-2</c:v>
                </c:pt>
                <c:pt idx="210">
                  <c:v>-8.5746736154176766E-3</c:v>
                </c:pt>
                <c:pt idx="211">
                  <c:v>8.9810222008978313E-3</c:v>
                </c:pt>
                <c:pt idx="212">
                  <c:v>2.2785268070822859E-2</c:v>
                </c:pt>
                <c:pt idx="213">
                  <c:v>3.077270498644619E-2</c:v>
                </c:pt>
                <c:pt idx="214">
                  <c:v>3.8447361617317856E-2</c:v>
                </c:pt>
                <c:pt idx="215">
                  <c:v>4.2182673954745002E-2</c:v>
                </c:pt>
                <c:pt idx="216">
                  <c:v>4.9909625104606371E-2</c:v>
                </c:pt>
                <c:pt idx="217">
                  <c:v>4.4166117701867937E-2</c:v>
                </c:pt>
                <c:pt idx="218">
                  <c:v>4.2848266208731813E-2</c:v>
                </c:pt>
                <c:pt idx="219">
                  <c:v>4.511494385697213E-2</c:v>
                </c:pt>
                <c:pt idx="220">
                  <c:v>3.1344246310406727E-2</c:v>
                </c:pt>
                <c:pt idx="221">
                  <c:v>1.5030852439299714E-2</c:v>
                </c:pt>
                <c:pt idx="222">
                  <c:v>-2.2554108690445501E-3</c:v>
                </c:pt>
                <c:pt idx="223">
                  <c:v>-2.3438983728363914E-2</c:v>
                </c:pt>
                <c:pt idx="224">
                  <c:v>-4.1831701095488678E-2</c:v>
                </c:pt>
                <c:pt idx="225">
                  <c:v>-5.408894340439796E-2</c:v>
                </c:pt>
                <c:pt idx="226">
                  <c:v>-5.9339340312241029E-2</c:v>
                </c:pt>
                <c:pt idx="227">
                  <c:v>-5.7975108164549552E-2</c:v>
                </c:pt>
                <c:pt idx="228">
                  <c:v>-5.5279627502214573E-2</c:v>
                </c:pt>
                <c:pt idx="229">
                  <c:v>-5.2636129642406909E-2</c:v>
                </c:pt>
                <c:pt idx="230">
                  <c:v>-4.9250364980663902E-2</c:v>
                </c:pt>
                <c:pt idx="231">
                  <c:v>-4.9683362696765695E-2</c:v>
                </c:pt>
                <c:pt idx="232">
                  <c:v>-5.372601410405381E-2</c:v>
                </c:pt>
                <c:pt idx="233">
                  <c:v>-5.9410463032704156E-2</c:v>
                </c:pt>
                <c:pt idx="234">
                  <c:v>-6.4620679834216516E-2</c:v>
                </c:pt>
                <c:pt idx="235">
                  <c:v>-6.6881312843169685E-2</c:v>
                </c:pt>
                <c:pt idx="236">
                  <c:v>-6.9812128985400179E-2</c:v>
                </c:pt>
                <c:pt idx="237">
                  <c:v>-7.6774248403324627E-2</c:v>
                </c:pt>
                <c:pt idx="238">
                  <c:v>-8.3208151297409036E-2</c:v>
                </c:pt>
                <c:pt idx="239">
                  <c:v>-9.385395064925911E-2</c:v>
                </c:pt>
                <c:pt idx="240">
                  <c:v>-8.8630350749323419E-2</c:v>
                </c:pt>
                <c:pt idx="241">
                  <c:v>-8.7563463102875203E-2</c:v>
                </c:pt>
                <c:pt idx="242">
                  <c:v>-8.4341577598480183E-2</c:v>
                </c:pt>
                <c:pt idx="243">
                  <c:v>-8.680286009685409E-2</c:v>
                </c:pt>
                <c:pt idx="244">
                  <c:v>-7.6264439049793353E-2</c:v>
                </c:pt>
                <c:pt idx="245">
                  <c:v>-6.5940324868038122E-2</c:v>
                </c:pt>
                <c:pt idx="246">
                  <c:v>-6.4296510948636157E-2</c:v>
                </c:pt>
                <c:pt idx="247">
                  <c:v>-6.2111230284693106E-2</c:v>
                </c:pt>
                <c:pt idx="248">
                  <c:v>-4.7841184506310801E-2</c:v>
                </c:pt>
                <c:pt idx="249">
                  <c:v>-4.7936232683196044E-2</c:v>
                </c:pt>
                <c:pt idx="250">
                  <c:v>-5.8623491821510963E-2</c:v>
                </c:pt>
                <c:pt idx="251">
                  <c:v>-7.5834940237260992E-2</c:v>
                </c:pt>
                <c:pt idx="252">
                  <c:v>-8.7026258709879512E-2</c:v>
                </c:pt>
                <c:pt idx="253">
                  <c:v>-9.6317139997515774E-2</c:v>
                </c:pt>
                <c:pt idx="254">
                  <c:v>-0.10820554366364842</c:v>
                </c:pt>
                <c:pt idx="255">
                  <c:v>-0.10665686718854527</c:v>
                </c:pt>
                <c:pt idx="256">
                  <c:v>-9.4871519326077611E-2</c:v>
                </c:pt>
                <c:pt idx="257">
                  <c:v>-8.9088239344567333E-2</c:v>
                </c:pt>
                <c:pt idx="258">
                  <c:v>-8.9632783089731369E-2</c:v>
                </c:pt>
                <c:pt idx="259">
                  <c:v>-9.2744599917644305E-2</c:v>
                </c:pt>
                <c:pt idx="260">
                  <c:v>-0.10231155930380226</c:v>
                </c:pt>
                <c:pt idx="261">
                  <c:v>-0.11753654234095454</c:v>
                </c:pt>
                <c:pt idx="262">
                  <c:v>-0.12880814743388594</c:v>
                </c:pt>
                <c:pt idx="263">
                  <c:v>-0.13031389517432801</c:v>
                </c:pt>
                <c:pt idx="264">
                  <c:v>-0.1290403982648288</c:v>
                </c:pt>
                <c:pt idx="265">
                  <c:v>-0.1337504832613656</c:v>
                </c:pt>
                <c:pt idx="266">
                  <c:v>-0.13879246413933644</c:v>
                </c:pt>
                <c:pt idx="267">
                  <c:v>-0.13387644955276279</c:v>
                </c:pt>
                <c:pt idx="268">
                  <c:v>-0.13908848602714879</c:v>
                </c:pt>
                <c:pt idx="269">
                  <c:v>-0.13041281574658226</c:v>
                </c:pt>
                <c:pt idx="270">
                  <c:v>-0.13022591853803875</c:v>
                </c:pt>
                <c:pt idx="271">
                  <c:v>-0.12708222360622626</c:v>
                </c:pt>
                <c:pt idx="272">
                  <c:v>-0.12169686011187897</c:v>
                </c:pt>
                <c:pt idx="273">
                  <c:v>-0.10923779479981031</c:v>
                </c:pt>
                <c:pt idx="274">
                  <c:v>-0.1056475808478102</c:v>
                </c:pt>
                <c:pt idx="275">
                  <c:v>-0.10466028215531095</c:v>
                </c:pt>
                <c:pt idx="276">
                  <c:v>-9.8968313058455562E-2</c:v>
                </c:pt>
                <c:pt idx="277">
                  <c:v>-9.0747880010735832E-2</c:v>
                </c:pt>
                <c:pt idx="278">
                  <c:v>-8.5838465964401506E-2</c:v>
                </c:pt>
                <c:pt idx="279">
                  <c:v>-7.6497900637345045E-2</c:v>
                </c:pt>
                <c:pt idx="280">
                  <c:v>-6.8552328895867445E-2</c:v>
                </c:pt>
                <c:pt idx="281">
                  <c:v>-7.8545509102819086E-2</c:v>
                </c:pt>
                <c:pt idx="282">
                  <c:v>-6.8840728196635878E-2</c:v>
                </c:pt>
                <c:pt idx="283">
                  <c:v>-9.0172020133164874E-2</c:v>
                </c:pt>
                <c:pt idx="284">
                  <c:v>-0.11424272429663673</c:v>
                </c:pt>
                <c:pt idx="285">
                  <c:v>-0.13157603912671118</c:v>
                </c:pt>
                <c:pt idx="286">
                  <c:v>-0.1524552761253424</c:v>
                </c:pt>
                <c:pt idx="287">
                  <c:v>-0.16637042134785804</c:v>
                </c:pt>
                <c:pt idx="288">
                  <c:v>-0.19959160062841882</c:v>
                </c:pt>
                <c:pt idx="289">
                  <c:v>-0.17349514248775089</c:v>
                </c:pt>
                <c:pt idx="290">
                  <c:v>-0.16254435886817378</c:v>
                </c:pt>
                <c:pt idx="291">
                  <c:v>-0.14635787689217725</c:v>
                </c:pt>
                <c:pt idx="292">
                  <c:v>-0.14465016487667817</c:v>
                </c:pt>
                <c:pt idx="293">
                  <c:v>-0.14926964743374557</c:v>
                </c:pt>
                <c:pt idx="294">
                  <c:v>-0.14859765367855315</c:v>
                </c:pt>
                <c:pt idx="295">
                  <c:v>-0.13754659126234892</c:v>
                </c:pt>
                <c:pt idx="296">
                  <c:v>-0.11131037439256163</c:v>
                </c:pt>
                <c:pt idx="297">
                  <c:v>-0.10302544202982201</c:v>
                </c:pt>
                <c:pt idx="298">
                  <c:v>-9.5795111751796572E-2</c:v>
                </c:pt>
                <c:pt idx="299">
                  <c:v>-8.967923876717962E-2</c:v>
                </c:pt>
                <c:pt idx="300">
                  <c:v>-8.1276408603521977E-2</c:v>
                </c:pt>
                <c:pt idx="301">
                  <c:v>-7.6287010803043578E-2</c:v>
                </c:pt>
                <c:pt idx="302">
                  <c:v>-6.8188541964757585E-2</c:v>
                </c:pt>
                <c:pt idx="303">
                  <c:v>-7.4223392794592377E-2</c:v>
                </c:pt>
                <c:pt idx="304">
                  <c:v>-7.3496226077615745E-2</c:v>
                </c:pt>
                <c:pt idx="305">
                  <c:v>-6.8858714013948455E-2</c:v>
                </c:pt>
                <c:pt idx="306">
                  <c:v>-6.7545720723954636E-2</c:v>
                </c:pt>
                <c:pt idx="307">
                  <c:v>-6.4514187755899746E-2</c:v>
                </c:pt>
                <c:pt idx="308">
                  <c:v>-5.7427301841772291E-2</c:v>
                </c:pt>
                <c:pt idx="309">
                  <c:v>-5.0576206905664493E-2</c:v>
                </c:pt>
                <c:pt idx="310">
                  <c:v>-4.546178107810523E-2</c:v>
                </c:pt>
                <c:pt idx="311">
                  <c:v>-3.4446275275300961E-2</c:v>
                </c:pt>
                <c:pt idx="312">
                  <c:v>-3.0278985948530918E-2</c:v>
                </c:pt>
                <c:pt idx="313">
                  <c:v>-3.2531265762444361E-2</c:v>
                </c:pt>
                <c:pt idx="314">
                  <c:v>-4.6824471731656589E-2</c:v>
                </c:pt>
                <c:pt idx="315">
                  <c:v>-5.824875036304588E-2</c:v>
                </c:pt>
                <c:pt idx="316">
                  <c:v>-7.7414257361822614E-2</c:v>
                </c:pt>
                <c:pt idx="317">
                  <c:v>-0.10124640701238398</c:v>
                </c:pt>
                <c:pt idx="318">
                  <c:v>-0.11871815717867021</c:v>
                </c:pt>
                <c:pt idx="319">
                  <c:v>-0.12700845247564418</c:v>
                </c:pt>
                <c:pt idx="320">
                  <c:v>-0.13399921192955561</c:v>
                </c:pt>
                <c:pt idx="321">
                  <c:v>-0.1357770324694583</c:v>
                </c:pt>
                <c:pt idx="322">
                  <c:v>-0.1434997928430744</c:v>
                </c:pt>
                <c:pt idx="323">
                  <c:v>-0.15399234698443082</c:v>
                </c:pt>
                <c:pt idx="324">
                  <c:v>-0.15169306561547097</c:v>
                </c:pt>
                <c:pt idx="325">
                  <c:v>-0.13993124366251922</c:v>
                </c:pt>
                <c:pt idx="326">
                  <c:v>-0.12924644801603472</c:v>
                </c:pt>
                <c:pt idx="327">
                  <c:v>-0.1262660038573151</c:v>
                </c:pt>
                <c:pt idx="328">
                  <c:v>-0.1188259832422041</c:v>
                </c:pt>
                <c:pt idx="329">
                  <c:v>-0.1056208553079447</c:v>
                </c:pt>
                <c:pt idx="330">
                  <c:v>-9.8936597754867725E-2</c:v>
                </c:pt>
                <c:pt idx="331">
                  <c:v>-8.9386939235969298E-2</c:v>
                </c:pt>
                <c:pt idx="332">
                  <c:v>-8.8658625190580709E-2</c:v>
                </c:pt>
                <c:pt idx="333">
                  <c:v>-6.8188403066651859E-2</c:v>
                </c:pt>
                <c:pt idx="334">
                  <c:v>-5.9938101121440303E-2</c:v>
                </c:pt>
                <c:pt idx="335">
                  <c:v>-5.0622056693724375E-2</c:v>
                </c:pt>
                <c:pt idx="336">
                  <c:v>-3.707410192504032E-2</c:v>
                </c:pt>
                <c:pt idx="337">
                  <c:v>-1.2201995375015547E-2</c:v>
                </c:pt>
                <c:pt idx="338">
                  <c:v>-2.0481375148855658E-4</c:v>
                </c:pt>
                <c:pt idx="339">
                  <c:v>-2.2364441448694162E-4</c:v>
                </c:pt>
                <c:pt idx="340">
                  <c:v>-3.2744212668524941E-3</c:v>
                </c:pt>
                <c:pt idx="341">
                  <c:v>-6.044853984095053E-3</c:v>
                </c:pt>
                <c:pt idx="342">
                  <c:v>-5.4642466102883995E-4</c:v>
                </c:pt>
                <c:pt idx="343">
                  <c:v>-1.5021480327647785E-3</c:v>
                </c:pt>
                <c:pt idx="344">
                  <c:v>-7.4701978879036426E-3</c:v>
                </c:pt>
                <c:pt idx="345">
                  <c:v>-9.8291499041964943E-3</c:v>
                </c:pt>
                <c:pt idx="346">
                  <c:v>-1.5537235051752285E-2</c:v>
                </c:pt>
                <c:pt idx="347">
                  <c:v>-1.9209824139710022E-2</c:v>
                </c:pt>
                <c:pt idx="348">
                  <c:v>-2.849531485072801E-2</c:v>
                </c:pt>
                <c:pt idx="349">
                  <c:v>-3.6843338686333917E-2</c:v>
                </c:pt>
                <c:pt idx="350">
                  <c:v>-3.7758362653468262E-2</c:v>
                </c:pt>
                <c:pt idx="351">
                  <c:v>-3.6926222293546453E-2</c:v>
                </c:pt>
                <c:pt idx="352">
                  <c:v>-3.5979487549899887E-2</c:v>
                </c:pt>
                <c:pt idx="353">
                  <c:v>-4.124295306867104E-2</c:v>
                </c:pt>
                <c:pt idx="354">
                  <c:v>-4.8960994643461181E-2</c:v>
                </c:pt>
                <c:pt idx="355">
                  <c:v>-5.4093060506913253E-2</c:v>
                </c:pt>
                <c:pt idx="356">
                  <c:v>-6.2993977590819497E-2</c:v>
                </c:pt>
                <c:pt idx="357">
                  <c:v>-5.5642216982662758E-2</c:v>
                </c:pt>
                <c:pt idx="358">
                  <c:v>-4.771990388159876E-2</c:v>
                </c:pt>
                <c:pt idx="359">
                  <c:v>-5.8576630369286398E-2</c:v>
                </c:pt>
                <c:pt idx="360">
                  <c:v>-6.8209679151791228E-2</c:v>
                </c:pt>
                <c:pt idx="361">
                  <c:v>-7.0122905455520412E-2</c:v>
                </c:pt>
                <c:pt idx="362">
                  <c:v>3.1375585282905308E-2</c:v>
                </c:pt>
                <c:pt idx="363">
                  <c:v>6.705089528193868E-2</c:v>
                </c:pt>
                <c:pt idx="364">
                  <c:v>0.14566201389265557</c:v>
                </c:pt>
              </c:numCache>
            </c:numRef>
          </c:yVal>
          <c:smooth val="1"/>
        </c:ser>
        <c:dLbls>
          <c:showLegendKey val="0"/>
          <c:showVal val="0"/>
          <c:showCatName val="0"/>
          <c:showSerName val="0"/>
          <c:showPercent val="0"/>
          <c:showBubbleSize val="0"/>
        </c:dLbls>
        <c:axId val="290703504"/>
        <c:axId val="290704064"/>
      </c:scatterChart>
      <c:valAx>
        <c:axId val="2907035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704064"/>
        <c:crosses val="autoZero"/>
        <c:crossBetween val="midCat"/>
      </c:valAx>
      <c:valAx>
        <c:axId val="290704064"/>
        <c:scaling>
          <c:orientation val="minMax"/>
          <c:max val="2.5"/>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Beta Value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0000_);_(* \(#,##0.000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7035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'Daily Beta Array (Q4)'!$N$6:$O$6</c:f>
              <c:strCache>
                <c:ptCount val="1"/>
                <c:pt idx="0">
                  <c:v>T-Bill (TLT)</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0.10582117686660485"/>
                  <c:y val="-0.4670292970135490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'Daily Beta Array (Q4)'!$A$9:$A$373</c:f>
              <c:numCache>
                <c:formatCode>m/d/yyyy</c:formatCode>
                <c:ptCount val="365"/>
                <c:pt idx="0">
                  <c:v>42194</c:v>
                </c:pt>
                <c:pt idx="1">
                  <c:v>42193</c:v>
                </c:pt>
                <c:pt idx="2">
                  <c:v>42192</c:v>
                </c:pt>
                <c:pt idx="3">
                  <c:v>42191</c:v>
                </c:pt>
                <c:pt idx="4">
                  <c:v>42187</c:v>
                </c:pt>
                <c:pt idx="5">
                  <c:v>42186</c:v>
                </c:pt>
                <c:pt idx="6">
                  <c:v>42185</c:v>
                </c:pt>
                <c:pt idx="7">
                  <c:v>42184</c:v>
                </c:pt>
                <c:pt idx="8">
                  <c:v>42181</c:v>
                </c:pt>
                <c:pt idx="9">
                  <c:v>42180</c:v>
                </c:pt>
                <c:pt idx="10">
                  <c:v>42179</c:v>
                </c:pt>
                <c:pt idx="11">
                  <c:v>42178</c:v>
                </c:pt>
                <c:pt idx="12">
                  <c:v>42177</c:v>
                </c:pt>
                <c:pt idx="13">
                  <c:v>42174</c:v>
                </c:pt>
                <c:pt idx="14">
                  <c:v>42173</c:v>
                </c:pt>
                <c:pt idx="15">
                  <c:v>42172</c:v>
                </c:pt>
                <c:pt idx="16">
                  <c:v>42171</c:v>
                </c:pt>
                <c:pt idx="17">
                  <c:v>42170</c:v>
                </c:pt>
                <c:pt idx="18">
                  <c:v>42167</c:v>
                </c:pt>
                <c:pt idx="19">
                  <c:v>42166</c:v>
                </c:pt>
                <c:pt idx="20">
                  <c:v>42165</c:v>
                </c:pt>
                <c:pt idx="21">
                  <c:v>42164</c:v>
                </c:pt>
                <c:pt idx="22">
                  <c:v>42163</c:v>
                </c:pt>
                <c:pt idx="23">
                  <c:v>42160</c:v>
                </c:pt>
                <c:pt idx="24">
                  <c:v>42159</c:v>
                </c:pt>
                <c:pt idx="25">
                  <c:v>42158</c:v>
                </c:pt>
                <c:pt idx="26">
                  <c:v>42157</c:v>
                </c:pt>
                <c:pt idx="27">
                  <c:v>42156</c:v>
                </c:pt>
                <c:pt idx="28">
                  <c:v>42153</c:v>
                </c:pt>
                <c:pt idx="29">
                  <c:v>42152</c:v>
                </c:pt>
                <c:pt idx="30">
                  <c:v>42151</c:v>
                </c:pt>
                <c:pt idx="31">
                  <c:v>42150</c:v>
                </c:pt>
                <c:pt idx="32">
                  <c:v>42146</c:v>
                </c:pt>
                <c:pt idx="33">
                  <c:v>42145</c:v>
                </c:pt>
                <c:pt idx="34">
                  <c:v>42144</c:v>
                </c:pt>
                <c:pt idx="35">
                  <c:v>42143</c:v>
                </c:pt>
                <c:pt idx="36">
                  <c:v>42142</c:v>
                </c:pt>
                <c:pt idx="37">
                  <c:v>42139</c:v>
                </c:pt>
                <c:pt idx="38">
                  <c:v>42138</c:v>
                </c:pt>
                <c:pt idx="39">
                  <c:v>42137</c:v>
                </c:pt>
                <c:pt idx="40">
                  <c:v>42136</c:v>
                </c:pt>
                <c:pt idx="41">
                  <c:v>42135</c:v>
                </c:pt>
                <c:pt idx="42">
                  <c:v>42132</c:v>
                </c:pt>
                <c:pt idx="43">
                  <c:v>42131</c:v>
                </c:pt>
                <c:pt idx="44">
                  <c:v>42130</c:v>
                </c:pt>
                <c:pt idx="45">
                  <c:v>42129</c:v>
                </c:pt>
                <c:pt idx="46">
                  <c:v>42128</c:v>
                </c:pt>
                <c:pt idx="47">
                  <c:v>42125</c:v>
                </c:pt>
                <c:pt idx="48">
                  <c:v>42124</c:v>
                </c:pt>
                <c:pt idx="49">
                  <c:v>42123</c:v>
                </c:pt>
                <c:pt idx="50">
                  <c:v>42122</c:v>
                </c:pt>
                <c:pt idx="51">
                  <c:v>42121</c:v>
                </c:pt>
                <c:pt idx="52">
                  <c:v>42118</c:v>
                </c:pt>
                <c:pt idx="53">
                  <c:v>42117</c:v>
                </c:pt>
                <c:pt idx="54">
                  <c:v>42116</c:v>
                </c:pt>
                <c:pt idx="55">
                  <c:v>42115</c:v>
                </c:pt>
                <c:pt idx="56">
                  <c:v>42114</c:v>
                </c:pt>
                <c:pt idx="57">
                  <c:v>42111</c:v>
                </c:pt>
                <c:pt idx="58">
                  <c:v>42110</c:v>
                </c:pt>
                <c:pt idx="59">
                  <c:v>42109</c:v>
                </c:pt>
                <c:pt idx="60">
                  <c:v>42108</c:v>
                </c:pt>
                <c:pt idx="61">
                  <c:v>42107</c:v>
                </c:pt>
                <c:pt idx="62">
                  <c:v>42104</c:v>
                </c:pt>
                <c:pt idx="63">
                  <c:v>42103</c:v>
                </c:pt>
                <c:pt idx="64">
                  <c:v>42102</c:v>
                </c:pt>
                <c:pt idx="65">
                  <c:v>42101</c:v>
                </c:pt>
                <c:pt idx="66">
                  <c:v>42100</c:v>
                </c:pt>
                <c:pt idx="67">
                  <c:v>42096</c:v>
                </c:pt>
                <c:pt idx="68">
                  <c:v>42095</c:v>
                </c:pt>
                <c:pt idx="69">
                  <c:v>42094</c:v>
                </c:pt>
                <c:pt idx="70">
                  <c:v>42093</c:v>
                </c:pt>
                <c:pt idx="71">
                  <c:v>42090</c:v>
                </c:pt>
                <c:pt idx="72">
                  <c:v>42089</c:v>
                </c:pt>
                <c:pt idx="73">
                  <c:v>42088</c:v>
                </c:pt>
                <c:pt idx="74">
                  <c:v>42087</c:v>
                </c:pt>
                <c:pt idx="75">
                  <c:v>42086</c:v>
                </c:pt>
                <c:pt idx="76">
                  <c:v>42083</c:v>
                </c:pt>
                <c:pt idx="77">
                  <c:v>42082</c:v>
                </c:pt>
                <c:pt idx="78">
                  <c:v>42081</c:v>
                </c:pt>
                <c:pt idx="79">
                  <c:v>42080</c:v>
                </c:pt>
                <c:pt idx="80">
                  <c:v>42079</c:v>
                </c:pt>
                <c:pt idx="81">
                  <c:v>42076</c:v>
                </c:pt>
                <c:pt idx="82">
                  <c:v>42075</c:v>
                </c:pt>
                <c:pt idx="83">
                  <c:v>42074</c:v>
                </c:pt>
                <c:pt idx="84">
                  <c:v>42073</c:v>
                </c:pt>
                <c:pt idx="85">
                  <c:v>42072</c:v>
                </c:pt>
                <c:pt idx="86">
                  <c:v>42069</c:v>
                </c:pt>
                <c:pt idx="87">
                  <c:v>42068</c:v>
                </c:pt>
                <c:pt idx="88">
                  <c:v>42067</c:v>
                </c:pt>
                <c:pt idx="89">
                  <c:v>42066</c:v>
                </c:pt>
                <c:pt idx="90">
                  <c:v>42065</c:v>
                </c:pt>
                <c:pt idx="91">
                  <c:v>42062</c:v>
                </c:pt>
                <c:pt idx="92">
                  <c:v>42061</c:v>
                </c:pt>
                <c:pt idx="93">
                  <c:v>42060</c:v>
                </c:pt>
                <c:pt idx="94">
                  <c:v>42059</c:v>
                </c:pt>
                <c:pt idx="95">
                  <c:v>42058</c:v>
                </c:pt>
                <c:pt idx="96">
                  <c:v>42055</c:v>
                </c:pt>
                <c:pt idx="97">
                  <c:v>42054</c:v>
                </c:pt>
                <c:pt idx="98">
                  <c:v>42053</c:v>
                </c:pt>
                <c:pt idx="99">
                  <c:v>42052</c:v>
                </c:pt>
                <c:pt idx="100">
                  <c:v>42048</c:v>
                </c:pt>
                <c:pt idx="101">
                  <c:v>42047</c:v>
                </c:pt>
                <c:pt idx="102">
                  <c:v>42046</c:v>
                </c:pt>
                <c:pt idx="103">
                  <c:v>42045</c:v>
                </c:pt>
                <c:pt idx="104">
                  <c:v>42044</c:v>
                </c:pt>
                <c:pt idx="105">
                  <c:v>42041</c:v>
                </c:pt>
                <c:pt idx="106">
                  <c:v>42040</c:v>
                </c:pt>
                <c:pt idx="107">
                  <c:v>42039</c:v>
                </c:pt>
                <c:pt idx="108">
                  <c:v>42038</c:v>
                </c:pt>
                <c:pt idx="109">
                  <c:v>42037</c:v>
                </c:pt>
                <c:pt idx="110">
                  <c:v>42034</c:v>
                </c:pt>
                <c:pt idx="111">
                  <c:v>42033</c:v>
                </c:pt>
                <c:pt idx="112">
                  <c:v>42032</c:v>
                </c:pt>
                <c:pt idx="113">
                  <c:v>42031</c:v>
                </c:pt>
                <c:pt idx="114">
                  <c:v>42030</c:v>
                </c:pt>
                <c:pt idx="115">
                  <c:v>42027</c:v>
                </c:pt>
                <c:pt idx="116">
                  <c:v>42026</c:v>
                </c:pt>
                <c:pt idx="117">
                  <c:v>42025</c:v>
                </c:pt>
                <c:pt idx="118">
                  <c:v>42024</c:v>
                </c:pt>
                <c:pt idx="119">
                  <c:v>42020</c:v>
                </c:pt>
                <c:pt idx="120">
                  <c:v>42019</c:v>
                </c:pt>
                <c:pt idx="121">
                  <c:v>42018</c:v>
                </c:pt>
                <c:pt idx="122">
                  <c:v>42017</c:v>
                </c:pt>
                <c:pt idx="123">
                  <c:v>42016</c:v>
                </c:pt>
                <c:pt idx="124">
                  <c:v>42013</c:v>
                </c:pt>
                <c:pt idx="125">
                  <c:v>42012</c:v>
                </c:pt>
                <c:pt idx="126">
                  <c:v>42011</c:v>
                </c:pt>
                <c:pt idx="127">
                  <c:v>42010</c:v>
                </c:pt>
                <c:pt idx="128">
                  <c:v>42009</c:v>
                </c:pt>
                <c:pt idx="129">
                  <c:v>42006</c:v>
                </c:pt>
                <c:pt idx="130">
                  <c:v>42004</c:v>
                </c:pt>
                <c:pt idx="131">
                  <c:v>42003</c:v>
                </c:pt>
                <c:pt idx="132">
                  <c:v>42002</c:v>
                </c:pt>
                <c:pt idx="133">
                  <c:v>41999</c:v>
                </c:pt>
                <c:pt idx="134">
                  <c:v>41997</c:v>
                </c:pt>
                <c:pt idx="135">
                  <c:v>41996</c:v>
                </c:pt>
                <c:pt idx="136">
                  <c:v>41995</c:v>
                </c:pt>
                <c:pt idx="137">
                  <c:v>41992</c:v>
                </c:pt>
                <c:pt idx="138">
                  <c:v>41991</c:v>
                </c:pt>
                <c:pt idx="139">
                  <c:v>41990</c:v>
                </c:pt>
                <c:pt idx="140">
                  <c:v>41989</c:v>
                </c:pt>
                <c:pt idx="141">
                  <c:v>41988</c:v>
                </c:pt>
                <c:pt idx="142">
                  <c:v>41985</c:v>
                </c:pt>
                <c:pt idx="143">
                  <c:v>41984</c:v>
                </c:pt>
                <c:pt idx="144">
                  <c:v>41983</c:v>
                </c:pt>
                <c:pt idx="145">
                  <c:v>41982</c:v>
                </c:pt>
                <c:pt idx="146">
                  <c:v>41981</c:v>
                </c:pt>
                <c:pt idx="147">
                  <c:v>41978</c:v>
                </c:pt>
                <c:pt idx="148">
                  <c:v>41977</c:v>
                </c:pt>
                <c:pt idx="149">
                  <c:v>41976</c:v>
                </c:pt>
                <c:pt idx="150">
                  <c:v>41975</c:v>
                </c:pt>
                <c:pt idx="151">
                  <c:v>41974</c:v>
                </c:pt>
                <c:pt idx="152">
                  <c:v>41971</c:v>
                </c:pt>
                <c:pt idx="153">
                  <c:v>41969</c:v>
                </c:pt>
                <c:pt idx="154">
                  <c:v>41968</c:v>
                </c:pt>
                <c:pt idx="155">
                  <c:v>41967</c:v>
                </c:pt>
                <c:pt idx="156">
                  <c:v>41964</c:v>
                </c:pt>
                <c:pt idx="157">
                  <c:v>41963</c:v>
                </c:pt>
                <c:pt idx="158">
                  <c:v>41962</c:v>
                </c:pt>
                <c:pt idx="159">
                  <c:v>41961</c:v>
                </c:pt>
                <c:pt idx="160">
                  <c:v>41960</c:v>
                </c:pt>
                <c:pt idx="161">
                  <c:v>41957</c:v>
                </c:pt>
                <c:pt idx="162">
                  <c:v>41956</c:v>
                </c:pt>
                <c:pt idx="163">
                  <c:v>41955</c:v>
                </c:pt>
                <c:pt idx="164">
                  <c:v>41954</c:v>
                </c:pt>
                <c:pt idx="165">
                  <c:v>41953</c:v>
                </c:pt>
                <c:pt idx="166">
                  <c:v>41950</c:v>
                </c:pt>
                <c:pt idx="167">
                  <c:v>41949</c:v>
                </c:pt>
                <c:pt idx="168">
                  <c:v>41948</c:v>
                </c:pt>
                <c:pt idx="169">
                  <c:v>41947</c:v>
                </c:pt>
                <c:pt idx="170">
                  <c:v>41946</c:v>
                </c:pt>
                <c:pt idx="171">
                  <c:v>41943</c:v>
                </c:pt>
                <c:pt idx="172">
                  <c:v>41942</c:v>
                </c:pt>
                <c:pt idx="173">
                  <c:v>41941</c:v>
                </c:pt>
                <c:pt idx="174">
                  <c:v>41940</c:v>
                </c:pt>
                <c:pt idx="175">
                  <c:v>41939</c:v>
                </c:pt>
                <c:pt idx="176">
                  <c:v>41936</c:v>
                </c:pt>
                <c:pt idx="177">
                  <c:v>41935</c:v>
                </c:pt>
                <c:pt idx="178">
                  <c:v>41934</c:v>
                </c:pt>
                <c:pt idx="179">
                  <c:v>41933</c:v>
                </c:pt>
                <c:pt idx="180">
                  <c:v>41932</c:v>
                </c:pt>
                <c:pt idx="181">
                  <c:v>41929</c:v>
                </c:pt>
                <c:pt idx="182">
                  <c:v>41928</c:v>
                </c:pt>
                <c:pt idx="183">
                  <c:v>41927</c:v>
                </c:pt>
                <c:pt idx="184">
                  <c:v>41926</c:v>
                </c:pt>
                <c:pt idx="185">
                  <c:v>41925</c:v>
                </c:pt>
                <c:pt idx="186">
                  <c:v>41922</c:v>
                </c:pt>
                <c:pt idx="187">
                  <c:v>41921</c:v>
                </c:pt>
                <c:pt idx="188">
                  <c:v>41920</c:v>
                </c:pt>
                <c:pt idx="189">
                  <c:v>41919</c:v>
                </c:pt>
                <c:pt idx="190">
                  <c:v>41918</c:v>
                </c:pt>
                <c:pt idx="191">
                  <c:v>41915</c:v>
                </c:pt>
                <c:pt idx="192">
                  <c:v>41914</c:v>
                </c:pt>
                <c:pt idx="193">
                  <c:v>41913</c:v>
                </c:pt>
                <c:pt idx="194">
                  <c:v>41912</c:v>
                </c:pt>
                <c:pt idx="195">
                  <c:v>41911</c:v>
                </c:pt>
                <c:pt idx="196">
                  <c:v>41908</c:v>
                </c:pt>
                <c:pt idx="197">
                  <c:v>41907</c:v>
                </c:pt>
                <c:pt idx="198">
                  <c:v>41906</c:v>
                </c:pt>
                <c:pt idx="199">
                  <c:v>41905</c:v>
                </c:pt>
                <c:pt idx="200">
                  <c:v>41904</c:v>
                </c:pt>
                <c:pt idx="201">
                  <c:v>41901</c:v>
                </c:pt>
                <c:pt idx="202">
                  <c:v>41900</c:v>
                </c:pt>
                <c:pt idx="203">
                  <c:v>41899</c:v>
                </c:pt>
                <c:pt idx="204">
                  <c:v>41898</c:v>
                </c:pt>
                <c:pt idx="205">
                  <c:v>41897</c:v>
                </c:pt>
                <c:pt idx="206">
                  <c:v>41894</c:v>
                </c:pt>
                <c:pt idx="207">
                  <c:v>41893</c:v>
                </c:pt>
                <c:pt idx="208">
                  <c:v>41892</c:v>
                </c:pt>
                <c:pt idx="209">
                  <c:v>41891</c:v>
                </c:pt>
                <c:pt idx="210">
                  <c:v>41890</c:v>
                </c:pt>
                <c:pt idx="211">
                  <c:v>41887</c:v>
                </c:pt>
                <c:pt idx="212">
                  <c:v>41886</c:v>
                </c:pt>
                <c:pt idx="213">
                  <c:v>41885</c:v>
                </c:pt>
                <c:pt idx="214">
                  <c:v>41884</c:v>
                </c:pt>
                <c:pt idx="215">
                  <c:v>41880</c:v>
                </c:pt>
                <c:pt idx="216">
                  <c:v>41879</c:v>
                </c:pt>
                <c:pt idx="217">
                  <c:v>41878</c:v>
                </c:pt>
                <c:pt idx="218">
                  <c:v>41877</c:v>
                </c:pt>
                <c:pt idx="219">
                  <c:v>41876</c:v>
                </c:pt>
                <c:pt idx="220">
                  <c:v>41873</c:v>
                </c:pt>
                <c:pt idx="221">
                  <c:v>41872</c:v>
                </c:pt>
                <c:pt idx="222">
                  <c:v>41871</c:v>
                </c:pt>
                <c:pt idx="223">
                  <c:v>41870</c:v>
                </c:pt>
                <c:pt idx="224">
                  <c:v>41869</c:v>
                </c:pt>
                <c:pt idx="225">
                  <c:v>41866</c:v>
                </c:pt>
                <c:pt idx="226">
                  <c:v>41865</c:v>
                </c:pt>
                <c:pt idx="227">
                  <c:v>41864</c:v>
                </c:pt>
                <c:pt idx="228">
                  <c:v>41863</c:v>
                </c:pt>
                <c:pt idx="229">
                  <c:v>41862</c:v>
                </c:pt>
                <c:pt idx="230">
                  <c:v>41859</c:v>
                </c:pt>
                <c:pt idx="231">
                  <c:v>41858</c:v>
                </c:pt>
                <c:pt idx="232">
                  <c:v>41857</c:v>
                </c:pt>
                <c:pt idx="233">
                  <c:v>41856</c:v>
                </c:pt>
                <c:pt idx="234">
                  <c:v>41855</c:v>
                </c:pt>
                <c:pt idx="235">
                  <c:v>41852</c:v>
                </c:pt>
                <c:pt idx="236">
                  <c:v>41851</c:v>
                </c:pt>
                <c:pt idx="237">
                  <c:v>41850</c:v>
                </c:pt>
                <c:pt idx="238">
                  <c:v>41849</c:v>
                </c:pt>
                <c:pt idx="239">
                  <c:v>41848</c:v>
                </c:pt>
                <c:pt idx="240">
                  <c:v>41845</c:v>
                </c:pt>
                <c:pt idx="241">
                  <c:v>41844</c:v>
                </c:pt>
                <c:pt idx="242">
                  <c:v>41843</c:v>
                </c:pt>
                <c:pt idx="243">
                  <c:v>41842</c:v>
                </c:pt>
                <c:pt idx="244">
                  <c:v>41841</c:v>
                </c:pt>
                <c:pt idx="245">
                  <c:v>41838</c:v>
                </c:pt>
                <c:pt idx="246">
                  <c:v>41837</c:v>
                </c:pt>
                <c:pt idx="247">
                  <c:v>41836</c:v>
                </c:pt>
                <c:pt idx="248">
                  <c:v>41835</c:v>
                </c:pt>
                <c:pt idx="249">
                  <c:v>41834</c:v>
                </c:pt>
                <c:pt idx="250">
                  <c:v>41831</c:v>
                </c:pt>
                <c:pt idx="251">
                  <c:v>41830</c:v>
                </c:pt>
                <c:pt idx="252">
                  <c:v>41829</c:v>
                </c:pt>
                <c:pt idx="253">
                  <c:v>41828</c:v>
                </c:pt>
                <c:pt idx="254">
                  <c:v>41827</c:v>
                </c:pt>
                <c:pt idx="255">
                  <c:v>41823</c:v>
                </c:pt>
                <c:pt idx="256">
                  <c:v>41822</c:v>
                </c:pt>
                <c:pt idx="257">
                  <c:v>41821</c:v>
                </c:pt>
                <c:pt idx="258">
                  <c:v>41820</c:v>
                </c:pt>
                <c:pt idx="259">
                  <c:v>41817</c:v>
                </c:pt>
                <c:pt idx="260">
                  <c:v>41816</c:v>
                </c:pt>
                <c:pt idx="261">
                  <c:v>41815</c:v>
                </c:pt>
                <c:pt idx="262">
                  <c:v>41814</c:v>
                </c:pt>
                <c:pt idx="263">
                  <c:v>41813</c:v>
                </c:pt>
                <c:pt idx="264">
                  <c:v>41810</c:v>
                </c:pt>
                <c:pt idx="265">
                  <c:v>41809</c:v>
                </c:pt>
                <c:pt idx="266">
                  <c:v>41808</c:v>
                </c:pt>
                <c:pt idx="267">
                  <c:v>41807</c:v>
                </c:pt>
                <c:pt idx="268">
                  <c:v>41806</c:v>
                </c:pt>
                <c:pt idx="269">
                  <c:v>41803</c:v>
                </c:pt>
                <c:pt idx="270">
                  <c:v>41802</c:v>
                </c:pt>
                <c:pt idx="271">
                  <c:v>41801</c:v>
                </c:pt>
                <c:pt idx="272">
                  <c:v>41800</c:v>
                </c:pt>
                <c:pt idx="273">
                  <c:v>41799</c:v>
                </c:pt>
                <c:pt idx="274">
                  <c:v>41796</c:v>
                </c:pt>
                <c:pt idx="275">
                  <c:v>41795</c:v>
                </c:pt>
                <c:pt idx="276">
                  <c:v>41794</c:v>
                </c:pt>
                <c:pt idx="277">
                  <c:v>41793</c:v>
                </c:pt>
                <c:pt idx="278">
                  <c:v>41792</c:v>
                </c:pt>
                <c:pt idx="279">
                  <c:v>41789</c:v>
                </c:pt>
                <c:pt idx="280">
                  <c:v>41788</c:v>
                </c:pt>
                <c:pt idx="281">
                  <c:v>41787</c:v>
                </c:pt>
                <c:pt idx="282">
                  <c:v>41786</c:v>
                </c:pt>
                <c:pt idx="283">
                  <c:v>41782</c:v>
                </c:pt>
                <c:pt idx="284">
                  <c:v>41781</c:v>
                </c:pt>
                <c:pt idx="285">
                  <c:v>41780</c:v>
                </c:pt>
                <c:pt idx="286">
                  <c:v>41779</c:v>
                </c:pt>
                <c:pt idx="287">
                  <c:v>41778</c:v>
                </c:pt>
                <c:pt idx="288">
                  <c:v>41775</c:v>
                </c:pt>
                <c:pt idx="289">
                  <c:v>41774</c:v>
                </c:pt>
                <c:pt idx="290">
                  <c:v>41773</c:v>
                </c:pt>
                <c:pt idx="291">
                  <c:v>41772</c:v>
                </c:pt>
                <c:pt idx="292">
                  <c:v>41771</c:v>
                </c:pt>
                <c:pt idx="293">
                  <c:v>41768</c:v>
                </c:pt>
                <c:pt idx="294">
                  <c:v>41767</c:v>
                </c:pt>
                <c:pt idx="295">
                  <c:v>41766</c:v>
                </c:pt>
                <c:pt idx="296">
                  <c:v>41765</c:v>
                </c:pt>
                <c:pt idx="297">
                  <c:v>41764</c:v>
                </c:pt>
                <c:pt idx="298">
                  <c:v>41761</c:v>
                </c:pt>
                <c:pt idx="299">
                  <c:v>41760</c:v>
                </c:pt>
                <c:pt idx="300">
                  <c:v>41759</c:v>
                </c:pt>
                <c:pt idx="301">
                  <c:v>41758</c:v>
                </c:pt>
                <c:pt idx="302">
                  <c:v>41757</c:v>
                </c:pt>
                <c:pt idx="303">
                  <c:v>41754</c:v>
                </c:pt>
                <c:pt idx="304">
                  <c:v>41753</c:v>
                </c:pt>
                <c:pt idx="305">
                  <c:v>41752</c:v>
                </c:pt>
                <c:pt idx="306">
                  <c:v>41751</c:v>
                </c:pt>
                <c:pt idx="307">
                  <c:v>41750</c:v>
                </c:pt>
                <c:pt idx="308">
                  <c:v>41746</c:v>
                </c:pt>
                <c:pt idx="309">
                  <c:v>41745</c:v>
                </c:pt>
                <c:pt idx="310">
                  <c:v>41744</c:v>
                </c:pt>
                <c:pt idx="311">
                  <c:v>41743</c:v>
                </c:pt>
                <c:pt idx="312">
                  <c:v>41740</c:v>
                </c:pt>
                <c:pt idx="313">
                  <c:v>41739</c:v>
                </c:pt>
                <c:pt idx="314">
                  <c:v>41738</c:v>
                </c:pt>
                <c:pt idx="315">
                  <c:v>41737</c:v>
                </c:pt>
                <c:pt idx="316">
                  <c:v>41736</c:v>
                </c:pt>
                <c:pt idx="317">
                  <c:v>41733</c:v>
                </c:pt>
                <c:pt idx="318">
                  <c:v>41732</c:v>
                </c:pt>
                <c:pt idx="319">
                  <c:v>41731</c:v>
                </c:pt>
                <c:pt idx="320">
                  <c:v>41730</c:v>
                </c:pt>
                <c:pt idx="321">
                  <c:v>41729</c:v>
                </c:pt>
                <c:pt idx="322">
                  <c:v>41726</c:v>
                </c:pt>
                <c:pt idx="323">
                  <c:v>41725</c:v>
                </c:pt>
                <c:pt idx="324">
                  <c:v>41724</c:v>
                </c:pt>
                <c:pt idx="325">
                  <c:v>41723</c:v>
                </c:pt>
                <c:pt idx="326">
                  <c:v>41722</c:v>
                </c:pt>
                <c:pt idx="327">
                  <c:v>41719</c:v>
                </c:pt>
                <c:pt idx="328">
                  <c:v>41718</c:v>
                </c:pt>
                <c:pt idx="329">
                  <c:v>41717</c:v>
                </c:pt>
                <c:pt idx="330">
                  <c:v>41716</c:v>
                </c:pt>
                <c:pt idx="331">
                  <c:v>41715</c:v>
                </c:pt>
                <c:pt idx="332">
                  <c:v>41712</c:v>
                </c:pt>
                <c:pt idx="333">
                  <c:v>41711</c:v>
                </c:pt>
                <c:pt idx="334">
                  <c:v>41710</c:v>
                </c:pt>
                <c:pt idx="335">
                  <c:v>41709</c:v>
                </c:pt>
                <c:pt idx="336">
                  <c:v>41708</c:v>
                </c:pt>
                <c:pt idx="337">
                  <c:v>41705</c:v>
                </c:pt>
                <c:pt idx="338">
                  <c:v>41704</c:v>
                </c:pt>
                <c:pt idx="339">
                  <c:v>41703</c:v>
                </c:pt>
                <c:pt idx="340">
                  <c:v>41702</c:v>
                </c:pt>
                <c:pt idx="341">
                  <c:v>41701</c:v>
                </c:pt>
                <c:pt idx="342">
                  <c:v>41698</c:v>
                </c:pt>
                <c:pt idx="343">
                  <c:v>41697</c:v>
                </c:pt>
                <c:pt idx="344">
                  <c:v>41696</c:v>
                </c:pt>
                <c:pt idx="345">
                  <c:v>41695</c:v>
                </c:pt>
                <c:pt idx="346">
                  <c:v>41694</c:v>
                </c:pt>
                <c:pt idx="347">
                  <c:v>41691</c:v>
                </c:pt>
                <c:pt idx="348">
                  <c:v>41690</c:v>
                </c:pt>
                <c:pt idx="349">
                  <c:v>41689</c:v>
                </c:pt>
                <c:pt idx="350">
                  <c:v>41688</c:v>
                </c:pt>
                <c:pt idx="351">
                  <c:v>41684</c:v>
                </c:pt>
                <c:pt idx="352">
                  <c:v>41683</c:v>
                </c:pt>
                <c:pt idx="353">
                  <c:v>41682</c:v>
                </c:pt>
                <c:pt idx="354">
                  <c:v>41681</c:v>
                </c:pt>
                <c:pt idx="355">
                  <c:v>41680</c:v>
                </c:pt>
                <c:pt idx="356">
                  <c:v>41677</c:v>
                </c:pt>
                <c:pt idx="357">
                  <c:v>41676</c:v>
                </c:pt>
                <c:pt idx="358">
                  <c:v>41675</c:v>
                </c:pt>
                <c:pt idx="359">
                  <c:v>41674</c:v>
                </c:pt>
                <c:pt idx="360">
                  <c:v>41673</c:v>
                </c:pt>
                <c:pt idx="361">
                  <c:v>41670</c:v>
                </c:pt>
                <c:pt idx="362">
                  <c:v>41669</c:v>
                </c:pt>
                <c:pt idx="363">
                  <c:v>41668</c:v>
                </c:pt>
                <c:pt idx="364">
                  <c:v>41667</c:v>
                </c:pt>
              </c:numCache>
            </c:numRef>
          </c:xVal>
          <c:yVal>
            <c:numRef>
              <c:f>'Daily Beta Array (Q4)'!$O$9:$O$373</c:f>
              <c:numCache>
                <c:formatCode>_(* #,##0.0000000_);_(* \(#,##0.0000000\);_(* "-"??_);_(@_)</c:formatCode>
                <c:ptCount val="365"/>
                <c:pt idx="0">
                  <c:v>0.50206695755241981</c:v>
                </c:pt>
                <c:pt idx="1">
                  <c:v>0.5100658218952252</c:v>
                </c:pt>
                <c:pt idx="2">
                  <c:v>0.55748166417751899</c:v>
                </c:pt>
                <c:pt idx="3">
                  <c:v>0.57022484090592818</c:v>
                </c:pt>
                <c:pt idx="4">
                  <c:v>0.61354660777836378</c:v>
                </c:pt>
                <c:pt idx="5">
                  <c:v>0.6697953659138508</c:v>
                </c:pt>
                <c:pt idx="6">
                  <c:v>0.70747300958546178</c:v>
                </c:pt>
                <c:pt idx="7">
                  <c:v>0.75294836803488085</c:v>
                </c:pt>
                <c:pt idx="8">
                  <c:v>0.84194291520527076</c:v>
                </c:pt>
                <c:pt idx="9">
                  <c:v>0.79906951469027865</c:v>
                </c:pt>
                <c:pt idx="10">
                  <c:v>0.82319663741530558</c:v>
                </c:pt>
                <c:pt idx="11">
                  <c:v>0.82949808745246234</c:v>
                </c:pt>
                <c:pt idx="12">
                  <c:v>0.80110884101457214</c:v>
                </c:pt>
                <c:pt idx="13">
                  <c:v>0.81189567534553075</c:v>
                </c:pt>
                <c:pt idx="14">
                  <c:v>0.77259378548021485</c:v>
                </c:pt>
                <c:pt idx="15">
                  <c:v>0.73642400567411603</c:v>
                </c:pt>
                <c:pt idx="16">
                  <c:v>0.68175639044216052</c:v>
                </c:pt>
                <c:pt idx="17">
                  <c:v>0.54226195892457674</c:v>
                </c:pt>
                <c:pt idx="18">
                  <c:v>0.3601971745593896</c:v>
                </c:pt>
                <c:pt idx="19">
                  <c:v>0.14835838112399424</c:v>
                </c:pt>
                <c:pt idx="20">
                  <c:v>-3.3367695169947545E-2</c:v>
                </c:pt>
                <c:pt idx="21">
                  <c:v>8.8036863624824907E-2</c:v>
                </c:pt>
                <c:pt idx="22">
                  <c:v>0.40512171667205871</c:v>
                </c:pt>
                <c:pt idx="23">
                  <c:v>0.8948826965122042</c:v>
                </c:pt>
                <c:pt idx="24">
                  <c:v>1.1868859221627766</c:v>
                </c:pt>
                <c:pt idx="25">
                  <c:v>1.2381948840359172</c:v>
                </c:pt>
                <c:pt idx="26">
                  <c:v>1.233168870187461</c:v>
                </c:pt>
                <c:pt idx="27">
                  <c:v>1.3279583596602831</c:v>
                </c:pt>
                <c:pt idx="28">
                  <c:v>1.4418603443214286</c:v>
                </c:pt>
                <c:pt idx="29">
                  <c:v>1.5766996365629884</c:v>
                </c:pt>
                <c:pt idx="30">
                  <c:v>1.6117284698093437</c:v>
                </c:pt>
                <c:pt idx="31">
                  <c:v>1.6761117430876566</c:v>
                </c:pt>
                <c:pt idx="32">
                  <c:v>1.7480868318273279</c:v>
                </c:pt>
                <c:pt idx="33">
                  <c:v>1.7724056327294218</c:v>
                </c:pt>
                <c:pt idx="34">
                  <c:v>1.7693156654490909</c:v>
                </c:pt>
                <c:pt idx="35">
                  <c:v>1.7666315383426967</c:v>
                </c:pt>
                <c:pt idx="36">
                  <c:v>1.7526027277722191</c:v>
                </c:pt>
                <c:pt idx="37">
                  <c:v>1.7446070323408858</c:v>
                </c:pt>
                <c:pt idx="38">
                  <c:v>1.7185353608471232</c:v>
                </c:pt>
                <c:pt idx="39">
                  <c:v>1.7215505584708879</c:v>
                </c:pt>
                <c:pt idx="40">
                  <c:v>1.7011617743087173</c:v>
                </c:pt>
                <c:pt idx="41">
                  <c:v>1.6326201772494497</c:v>
                </c:pt>
                <c:pt idx="42">
                  <c:v>1.5812210531423949</c:v>
                </c:pt>
                <c:pt idx="43">
                  <c:v>1.513901363910225</c:v>
                </c:pt>
                <c:pt idx="44">
                  <c:v>1.4438652058820514</c:v>
                </c:pt>
                <c:pt idx="45">
                  <c:v>1.3053350469825782</c:v>
                </c:pt>
                <c:pt idx="46">
                  <c:v>1.1323427836500959</c:v>
                </c:pt>
                <c:pt idx="47">
                  <c:v>0.90612988951166396</c:v>
                </c:pt>
                <c:pt idx="48">
                  <c:v>0.70560501806194464</c:v>
                </c:pt>
                <c:pt idx="49">
                  <c:v>0.2176109414900457</c:v>
                </c:pt>
                <c:pt idx="50">
                  <c:v>-0.15943098457444349</c:v>
                </c:pt>
                <c:pt idx="51">
                  <c:v>-0.59175152668606823</c:v>
                </c:pt>
                <c:pt idx="52">
                  <c:v>-1.0596884572219951</c:v>
                </c:pt>
                <c:pt idx="53">
                  <c:v>-1.1707912948502861</c:v>
                </c:pt>
                <c:pt idx="54">
                  <c:v>-1.1954550497847185</c:v>
                </c:pt>
                <c:pt idx="55">
                  <c:v>-0.87419905047374724</c:v>
                </c:pt>
                <c:pt idx="56">
                  <c:v>-0.75656948562073667</c:v>
                </c:pt>
                <c:pt idx="57">
                  <c:v>-0.68998637241379646</c:v>
                </c:pt>
                <c:pt idx="58">
                  <c:v>-0.7555196609505811</c:v>
                </c:pt>
                <c:pt idx="59">
                  <c:v>-0.84378936451792719</c:v>
                </c:pt>
                <c:pt idx="60">
                  <c:v>-0.93872449514308265</c:v>
                </c:pt>
                <c:pt idx="61">
                  <c:v>-0.98184959268209548</c:v>
                </c:pt>
                <c:pt idx="62">
                  <c:v>-0.90343011399598183</c:v>
                </c:pt>
                <c:pt idx="63">
                  <c:v>-0.88012614774545617</c:v>
                </c:pt>
                <c:pt idx="64">
                  <c:v>-0.87618076849938065</c:v>
                </c:pt>
                <c:pt idx="65">
                  <c:v>-0.83019104189306381</c:v>
                </c:pt>
                <c:pt idx="66">
                  <c:v>-0.79815123594156479</c:v>
                </c:pt>
                <c:pt idx="67">
                  <c:v>-0.7449425591509079</c:v>
                </c:pt>
                <c:pt idx="68">
                  <c:v>-0.67313472004472197</c:v>
                </c:pt>
                <c:pt idx="69">
                  <c:v>-0.54775070374134605</c:v>
                </c:pt>
                <c:pt idx="70">
                  <c:v>-0.34504319534080602</c:v>
                </c:pt>
                <c:pt idx="71">
                  <c:v>-0.23462795004014439</c:v>
                </c:pt>
                <c:pt idx="72">
                  <c:v>-0.15553844558825919</c:v>
                </c:pt>
                <c:pt idx="73">
                  <c:v>-0.29285173212647359</c:v>
                </c:pt>
                <c:pt idx="74">
                  <c:v>-0.48416538610490389</c:v>
                </c:pt>
                <c:pt idx="75">
                  <c:v>-0.66753560902870734</c:v>
                </c:pt>
                <c:pt idx="76">
                  <c:v>-0.89520932989298196</c:v>
                </c:pt>
                <c:pt idx="77">
                  <c:v>-1.0503639330375805</c:v>
                </c:pt>
                <c:pt idx="78">
                  <c:v>-1.2091805078135698</c:v>
                </c:pt>
                <c:pt idx="79">
                  <c:v>-1.3377782526532684</c:v>
                </c:pt>
                <c:pt idx="80">
                  <c:v>-1.4108623759327736</c:v>
                </c:pt>
                <c:pt idx="81">
                  <c:v>-1.5587524900261163</c:v>
                </c:pt>
                <c:pt idx="82">
                  <c:v>-1.4160436503233602</c:v>
                </c:pt>
                <c:pt idx="83">
                  <c:v>-1.3552316136438938</c:v>
                </c:pt>
                <c:pt idx="84">
                  <c:v>-1.2717759284933599</c:v>
                </c:pt>
                <c:pt idx="85">
                  <c:v>-1.3249157893144337</c:v>
                </c:pt>
                <c:pt idx="86">
                  <c:v>-1.3609229642828062</c:v>
                </c:pt>
                <c:pt idx="87">
                  <c:v>-1.4140283650119509</c:v>
                </c:pt>
                <c:pt idx="88">
                  <c:v>-1.3926723057264887</c:v>
                </c:pt>
                <c:pt idx="89">
                  <c:v>-1.3803651159440797</c:v>
                </c:pt>
                <c:pt idx="90">
                  <c:v>-1.3823167721700178</c:v>
                </c:pt>
                <c:pt idx="91">
                  <c:v>-1.3087332952606663</c:v>
                </c:pt>
                <c:pt idx="92">
                  <c:v>-1.2973366052624882</c:v>
                </c:pt>
                <c:pt idx="93">
                  <c:v>-1.1790669996939906</c:v>
                </c:pt>
                <c:pt idx="94">
                  <c:v>-1.099458931423773</c:v>
                </c:pt>
                <c:pt idx="95">
                  <c:v>-1.0441390005449556</c:v>
                </c:pt>
                <c:pt idx="96">
                  <c:v>-0.95860148411374324</c:v>
                </c:pt>
                <c:pt idx="97">
                  <c:v>-0.8537096069587663</c:v>
                </c:pt>
                <c:pt idx="98">
                  <c:v>-0.71475255337190313</c:v>
                </c:pt>
                <c:pt idx="99">
                  <c:v>-0.32534931040537679</c:v>
                </c:pt>
                <c:pt idx="100">
                  <c:v>8.4132028077224807E-2</c:v>
                </c:pt>
                <c:pt idx="101">
                  <c:v>0.23117106910455118</c:v>
                </c:pt>
                <c:pt idx="102">
                  <c:v>0.15461347011329571</c:v>
                </c:pt>
                <c:pt idx="103">
                  <c:v>1.261076891923326E-2</c:v>
                </c:pt>
                <c:pt idx="104">
                  <c:v>-0.13420685044821945</c:v>
                </c:pt>
                <c:pt idx="105">
                  <c:v>-0.27126326702348658</c:v>
                </c:pt>
                <c:pt idx="106">
                  <c:v>-0.33077351326495708</c:v>
                </c:pt>
                <c:pt idx="107">
                  <c:v>-0.37003850946438405</c:v>
                </c:pt>
                <c:pt idx="108">
                  <c:v>-0.39070659066713526</c:v>
                </c:pt>
                <c:pt idx="109">
                  <c:v>-0.414665451877342</c:v>
                </c:pt>
                <c:pt idx="110">
                  <c:v>-0.44415196244154692</c:v>
                </c:pt>
                <c:pt idx="111">
                  <c:v>-0.28090851903193187</c:v>
                </c:pt>
                <c:pt idx="112">
                  <c:v>-0.30208675043771421</c:v>
                </c:pt>
                <c:pt idx="113">
                  <c:v>-0.23379805672400022</c:v>
                </c:pt>
                <c:pt idx="114">
                  <c:v>-0.27877038304871354</c:v>
                </c:pt>
                <c:pt idx="115">
                  <c:v>-0.28659494226771404</c:v>
                </c:pt>
                <c:pt idx="116">
                  <c:v>-0.35596716621258784</c:v>
                </c:pt>
                <c:pt idx="117">
                  <c:v>-0.41314330875990973</c:v>
                </c:pt>
                <c:pt idx="118">
                  <c:v>-0.49361240828190067</c:v>
                </c:pt>
                <c:pt idx="119">
                  <c:v>-0.56631688129086499</c:v>
                </c:pt>
                <c:pt idx="120">
                  <c:v>-0.56503342622708186</c:v>
                </c:pt>
                <c:pt idx="121">
                  <c:v>-0.61509749451329554</c:v>
                </c:pt>
                <c:pt idx="122">
                  <c:v>-0.64558706802335397</c:v>
                </c:pt>
                <c:pt idx="123">
                  <c:v>-0.67685448225621692</c:v>
                </c:pt>
                <c:pt idx="124">
                  <c:v>-0.63417036315806929</c:v>
                </c:pt>
                <c:pt idx="125">
                  <c:v>-0.62265616228826282</c:v>
                </c:pt>
                <c:pt idx="126">
                  <c:v>-0.6125113737019916</c:v>
                </c:pt>
                <c:pt idx="127">
                  <c:v>-0.61527675606567023</c:v>
                </c:pt>
                <c:pt idx="128">
                  <c:v>-0.58932272892340787</c:v>
                </c:pt>
                <c:pt idx="129">
                  <c:v>-0.57461329824640528</c:v>
                </c:pt>
                <c:pt idx="130">
                  <c:v>-0.57550059483016547</c:v>
                </c:pt>
                <c:pt idx="131">
                  <c:v>-0.57004618269931417</c:v>
                </c:pt>
                <c:pt idx="132">
                  <c:v>-0.57490729255564454</c:v>
                </c:pt>
                <c:pt idx="133">
                  <c:v>-0.57113888864609286</c:v>
                </c:pt>
                <c:pt idx="134">
                  <c:v>-0.563285803894084</c:v>
                </c:pt>
                <c:pt idx="135">
                  <c:v>-0.55397797887816536</c:v>
                </c:pt>
                <c:pt idx="136">
                  <c:v>-0.55369020655143808</c:v>
                </c:pt>
                <c:pt idx="137">
                  <c:v>-0.55477205336251689</c:v>
                </c:pt>
                <c:pt idx="138">
                  <c:v>-0.5394164197162179</c:v>
                </c:pt>
                <c:pt idx="139">
                  <c:v>-0.53156516901314066</c:v>
                </c:pt>
                <c:pt idx="140">
                  <c:v>-0.52690057797517098</c:v>
                </c:pt>
                <c:pt idx="141">
                  <c:v>-0.536097572400835</c:v>
                </c:pt>
                <c:pt idx="142">
                  <c:v>-0.52799433415608765</c:v>
                </c:pt>
                <c:pt idx="143">
                  <c:v>-0.51677352417374867</c:v>
                </c:pt>
                <c:pt idx="144">
                  <c:v>-0.45576192471562033</c:v>
                </c:pt>
                <c:pt idx="145">
                  <c:v>-0.46523352698998838</c:v>
                </c:pt>
                <c:pt idx="146">
                  <c:v>-0.45085948409173426</c:v>
                </c:pt>
                <c:pt idx="147">
                  <c:v>-0.45641866137872666</c:v>
                </c:pt>
                <c:pt idx="148">
                  <c:v>-0.44361453315606819</c:v>
                </c:pt>
                <c:pt idx="149">
                  <c:v>-0.41439808813394435</c:v>
                </c:pt>
                <c:pt idx="150">
                  <c:v>-0.41018010085378237</c:v>
                </c:pt>
                <c:pt idx="151">
                  <c:v>-0.3922956728179835</c:v>
                </c:pt>
                <c:pt idx="152">
                  <c:v>-0.36679425841316493</c:v>
                </c:pt>
                <c:pt idx="153">
                  <c:v>-0.34602382272645943</c:v>
                </c:pt>
                <c:pt idx="154">
                  <c:v>-0.3382427624455881</c:v>
                </c:pt>
                <c:pt idx="155">
                  <c:v>-0.32643874283834301</c:v>
                </c:pt>
                <c:pt idx="156">
                  <c:v>-0.2871601893459203</c:v>
                </c:pt>
                <c:pt idx="157">
                  <c:v>-0.25453850552764373</c:v>
                </c:pt>
                <c:pt idx="158">
                  <c:v>-0.21809979572775684</c:v>
                </c:pt>
                <c:pt idx="159">
                  <c:v>-0.18412305751087352</c:v>
                </c:pt>
                <c:pt idx="160">
                  <c:v>-0.15144816213881482</c:v>
                </c:pt>
                <c:pt idx="161">
                  <c:v>-0.1297096478748854</c:v>
                </c:pt>
                <c:pt idx="162">
                  <c:v>-0.10228226636908054</c:v>
                </c:pt>
                <c:pt idx="163">
                  <c:v>-8.4775645365224403E-2</c:v>
                </c:pt>
                <c:pt idx="164">
                  <c:v>-5.8739845797688373E-2</c:v>
                </c:pt>
                <c:pt idx="165">
                  <c:v>-3.567934748271457E-2</c:v>
                </c:pt>
                <c:pt idx="166">
                  <c:v>1.4657663571174782E-3</c:v>
                </c:pt>
                <c:pt idx="167">
                  <c:v>6.8989645265836895E-3</c:v>
                </c:pt>
                <c:pt idx="168">
                  <c:v>7.1641800815953225E-3</c:v>
                </c:pt>
                <c:pt idx="169">
                  <c:v>2.499869937406887E-3</c:v>
                </c:pt>
                <c:pt idx="170">
                  <c:v>-1.9999947878350938E-2</c:v>
                </c:pt>
                <c:pt idx="171">
                  <c:v>-7.8781767650354745E-2</c:v>
                </c:pt>
                <c:pt idx="172">
                  <c:v>-0.16594643575949877</c:v>
                </c:pt>
                <c:pt idx="173">
                  <c:v>-0.24465190968359218</c:v>
                </c:pt>
                <c:pt idx="174">
                  <c:v>-0.318949090827646</c:v>
                </c:pt>
                <c:pt idx="175">
                  <c:v>-0.38718911640802922</c:v>
                </c:pt>
                <c:pt idx="176">
                  <c:v>-0.41032664233759752</c:v>
                </c:pt>
                <c:pt idx="177">
                  <c:v>-0.40906857025875892</c:v>
                </c:pt>
                <c:pt idx="178">
                  <c:v>-0.39477396379396418</c:v>
                </c:pt>
                <c:pt idx="179">
                  <c:v>-0.3683344100224003</c:v>
                </c:pt>
                <c:pt idx="180">
                  <c:v>-0.35109797034742701</c:v>
                </c:pt>
                <c:pt idx="181">
                  <c:v>-0.33028418649104835</c:v>
                </c:pt>
                <c:pt idx="182">
                  <c:v>-0.30266288461612251</c:v>
                </c:pt>
                <c:pt idx="183">
                  <c:v>-0.2826794536794609</c:v>
                </c:pt>
                <c:pt idx="184">
                  <c:v>-0.24565235565692561</c:v>
                </c:pt>
                <c:pt idx="185">
                  <c:v>-0.18821063431045279</c:v>
                </c:pt>
                <c:pt idx="186">
                  <c:v>-0.15062938240636123</c:v>
                </c:pt>
                <c:pt idx="187">
                  <c:v>-9.8385060821783651E-2</c:v>
                </c:pt>
                <c:pt idx="188">
                  <c:v>-6.0362936516382672E-2</c:v>
                </c:pt>
                <c:pt idx="189">
                  <c:v>-5.4319186256774871E-2</c:v>
                </c:pt>
                <c:pt idx="190">
                  <c:v>-4.1802218535001878E-2</c:v>
                </c:pt>
                <c:pt idx="191">
                  <c:v>-2.8224883391286759E-2</c:v>
                </c:pt>
                <c:pt idx="192">
                  <c:v>-4.5463737248918445E-2</c:v>
                </c:pt>
                <c:pt idx="193">
                  <c:v>-6.8435531015503856E-2</c:v>
                </c:pt>
                <c:pt idx="194">
                  <c:v>-0.11538118836073794</c:v>
                </c:pt>
                <c:pt idx="195">
                  <c:v>-0.1199895484158922</c:v>
                </c:pt>
                <c:pt idx="196">
                  <c:v>-0.23611332815948724</c:v>
                </c:pt>
                <c:pt idx="197">
                  <c:v>-0.37544335855314354</c:v>
                </c:pt>
                <c:pt idx="198">
                  <c:v>-0.51490890608552842</c:v>
                </c:pt>
                <c:pt idx="199">
                  <c:v>-0.50512150749928453</c:v>
                </c:pt>
                <c:pt idx="200">
                  <c:v>-0.49081616810895934</c:v>
                </c:pt>
                <c:pt idx="201">
                  <c:v>-0.45503757063850886</c:v>
                </c:pt>
                <c:pt idx="202">
                  <c:v>-0.41102959165927211</c:v>
                </c:pt>
                <c:pt idx="203">
                  <c:v>-0.37284284123509198</c:v>
                </c:pt>
                <c:pt idx="204">
                  <c:v>-0.32304883976285576</c:v>
                </c:pt>
                <c:pt idx="205">
                  <c:v>-0.27547719777980162</c:v>
                </c:pt>
                <c:pt idx="206">
                  <c:v>-0.23830871981069943</c:v>
                </c:pt>
                <c:pt idx="207">
                  <c:v>-0.20307092862170362</c:v>
                </c:pt>
                <c:pt idx="208">
                  <c:v>-0.15809511717232486</c:v>
                </c:pt>
                <c:pt idx="209">
                  <c:v>-0.13940344177244748</c:v>
                </c:pt>
                <c:pt idx="210">
                  <c:v>-0.12706789443140323</c:v>
                </c:pt>
                <c:pt idx="211">
                  <c:v>-9.0829668093419066E-2</c:v>
                </c:pt>
                <c:pt idx="212">
                  <c:v>-5.6075490465019175E-2</c:v>
                </c:pt>
                <c:pt idx="213">
                  <c:v>-3.2088974798641624E-2</c:v>
                </c:pt>
                <c:pt idx="214">
                  <c:v>-1.4007523285847322E-2</c:v>
                </c:pt>
                <c:pt idx="215">
                  <c:v>4.5941641823021503E-4</c:v>
                </c:pt>
                <c:pt idx="216">
                  <c:v>4.0399692517891619E-2</c:v>
                </c:pt>
                <c:pt idx="217">
                  <c:v>3.4929168033816071E-2</c:v>
                </c:pt>
                <c:pt idx="218">
                  <c:v>6.8708259156048451E-3</c:v>
                </c:pt>
                <c:pt idx="219">
                  <c:v>-3.0606996735353185E-2</c:v>
                </c:pt>
                <c:pt idx="220">
                  <c:v>-8.9551216837169711E-2</c:v>
                </c:pt>
                <c:pt idx="221">
                  <c:v>-0.15327790148381193</c:v>
                </c:pt>
                <c:pt idx="222">
                  <c:v>-0.20904587903621846</c:v>
                </c:pt>
                <c:pt idx="223">
                  <c:v>-0.2619772517191884</c:v>
                </c:pt>
                <c:pt idx="224">
                  <c:v>-0.30928502400571972</c:v>
                </c:pt>
                <c:pt idx="225">
                  <c:v>-0.31820228011187374</c:v>
                </c:pt>
                <c:pt idx="226">
                  <c:v>-0.31001280584463675</c:v>
                </c:pt>
                <c:pt idx="227">
                  <c:v>-0.29050393576943828</c:v>
                </c:pt>
                <c:pt idx="228">
                  <c:v>-0.26725185696103571</c:v>
                </c:pt>
                <c:pt idx="229">
                  <c:v>-0.26063138336141556</c:v>
                </c:pt>
                <c:pt idx="230">
                  <c:v>-0.2504597781733105</c:v>
                </c:pt>
                <c:pt idx="231">
                  <c:v>-0.25688967852066796</c:v>
                </c:pt>
                <c:pt idx="232">
                  <c:v>-0.26542363179730138</c:v>
                </c:pt>
                <c:pt idx="233">
                  <c:v>-0.27444174336141441</c:v>
                </c:pt>
                <c:pt idx="234">
                  <c:v>-0.28390683904673281</c:v>
                </c:pt>
                <c:pt idx="235">
                  <c:v>-0.29031377838033484</c:v>
                </c:pt>
                <c:pt idx="236">
                  <c:v>-0.29622734695676972</c:v>
                </c:pt>
                <c:pt idx="237">
                  <c:v>-0.31428451706363592</c:v>
                </c:pt>
                <c:pt idx="238">
                  <c:v>-0.31714569853100155</c:v>
                </c:pt>
                <c:pt idx="239">
                  <c:v>-0.33722282447188207</c:v>
                </c:pt>
                <c:pt idx="240">
                  <c:v>-0.32041294525497738</c:v>
                </c:pt>
                <c:pt idx="241">
                  <c:v>-0.31298248779028703</c:v>
                </c:pt>
                <c:pt idx="242">
                  <c:v>-0.29788416818538049</c:v>
                </c:pt>
                <c:pt idx="243">
                  <c:v>-0.30011202477464111</c:v>
                </c:pt>
                <c:pt idx="244">
                  <c:v>-0.27239379479356807</c:v>
                </c:pt>
                <c:pt idx="245">
                  <c:v>-0.22741426900271311</c:v>
                </c:pt>
                <c:pt idx="246">
                  <c:v>-0.17082764505946685</c:v>
                </c:pt>
                <c:pt idx="247">
                  <c:v>-0.11297086537696718</c:v>
                </c:pt>
                <c:pt idx="248">
                  <c:v>-7.999501263000694E-2</c:v>
                </c:pt>
                <c:pt idx="249">
                  <c:v>-8.5848099728669219E-2</c:v>
                </c:pt>
                <c:pt idx="250">
                  <c:v>-0.12033624951948856</c:v>
                </c:pt>
                <c:pt idx="251">
                  <c:v>-0.15694024469882714</c:v>
                </c:pt>
                <c:pt idx="252">
                  <c:v>-0.17943964863060119</c:v>
                </c:pt>
                <c:pt idx="253">
                  <c:v>-0.19884780153065568</c:v>
                </c:pt>
                <c:pt idx="254">
                  <c:v>-0.22365010913047209</c:v>
                </c:pt>
                <c:pt idx="255">
                  <c:v>-0.22007973210216356</c:v>
                </c:pt>
                <c:pt idx="256">
                  <c:v>-0.20173661638934837</c:v>
                </c:pt>
                <c:pt idx="257">
                  <c:v>-0.20595880724971563</c:v>
                </c:pt>
                <c:pt idx="258">
                  <c:v>-0.21590170885192125</c:v>
                </c:pt>
                <c:pt idx="259">
                  <c:v>-0.22160085121904999</c:v>
                </c:pt>
                <c:pt idx="260">
                  <c:v>-0.25535023391060063</c:v>
                </c:pt>
                <c:pt idx="261">
                  <c:v>-0.28606525542470257</c:v>
                </c:pt>
                <c:pt idx="262">
                  <c:v>-0.30477360004625581</c:v>
                </c:pt>
                <c:pt idx="263">
                  <c:v>-0.30459570553339826</c:v>
                </c:pt>
                <c:pt idx="264">
                  <c:v>-0.29512000524527165</c:v>
                </c:pt>
                <c:pt idx="265">
                  <c:v>-0.2948200606357565</c:v>
                </c:pt>
                <c:pt idx="266">
                  <c:v>-0.30188981739059523</c:v>
                </c:pt>
                <c:pt idx="267">
                  <c:v>-0.28692820091434418</c:v>
                </c:pt>
                <c:pt idx="268">
                  <c:v>-0.29873622977164094</c:v>
                </c:pt>
                <c:pt idx="269">
                  <c:v>-0.27656690500781805</c:v>
                </c:pt>
                <c:pt idx="270">
                  <c:v>-0.27783234748929947</c:v>
                </c:pt>
                <c:pt idx="271">
                  <c:v>-0.27107069926608046</c:v>
                </c:pt>
                <c:pt idx="272">
                  <c:v>-0.25417484804808943</c:v>
                </c:pt>
                <c:pt idx="273">
                  <c:v>-0.23231887622155273</c:v>
                </c:pt>
                <c:pt idx="274">
                  <c:v>-0.22269419441449476</c:v>
                </c:pt>
                <c:pt idx="275">
                  <c:v>-0.21031506963407062</c:v>
                </c:pt>
                <c:pt idx="276">
                  <c:v>-0.1801994878928076</c:v>
                </c:pt>
                <c:pt idx="277">
                  <c:v>-0.15764399457772532</c:v>
                </c:pt>
                <c:pt idx="278">
                  <c:v>-0.15029992404368436</c:v>
                </c:pt>
                <c:pt idx="279">
                  <c:v>-0.13544962027588311</c:v>
                </c:pt>
                <c:pt idx="280">
                  <c:v>-0.14328803776291293</c:v>
                </c:pt>
                <c:pt idx="281">
                  <c:v>-0.18171518638487361</c:v>
                </c:pt>
                <c:pt idx="282">
                  <c:v>-0.18133838943868127</c:v>
                </c:pt>
                <c:pt idx="283">
                  <c:v>-0.25195456842743741</c:v>
                </c:pt>
                <c:pt idx="284">
                  <c:v>-0.33140061519380215</c:v>
                </c:pt>
                <c:pt idx="285">
                  <c:v>-0.35532490735917271</c:v>
                </c:pt>
                <c:pt idx="286">
                  <c:v>-0.40267601177569096</c:v>
                </c:pt>
                <c:pt idx="287">
                  <c:v>-0.4259587292878963</c:v>
                </c:pt>
                <c:pt idx="288">
                  <c:v>-0.47865617183600018</c:v>
                </c:pt>
                <c:pt idx="289">
                  <c:v>-0.36399356334122573</c:v>
                </c:pt>
                <c:pt idx="290">
                  <c:v>-0.31162974410970706</c:v>
                </c:pt>
                <c:pt idx="291">
                  <c:v>-0.25160417841393984</c:v>
                </c:pt>
                <c:pt idx="292">
                  <c:v>-0.23165494968471026</c:v>
                </c:pt>
                <c:pt idx="293">
                  <c:v>-0.22676372540147299</c:v>
                </c:pt>
                <c:pt idx="294">
                  <c:v>-0.21478487862213405</c:v>
                </c:pt>
                <c:pt idx="295">
                  <c:v>-0.18644442738862094</c:v>
                </c:pt>
                <c:pt idx="296">
                  <c:v>-0.14645499198639833</c:v>
                </c:pt>
                <c:pt idx="297">
                  <c:v>-0.14152287162501817</c:v>
                </c:pt>
                <c:pt idx="298">
                  <c:v>-0.13008031518782956</c:v>
                </c:pt>
                <c:pt idx="299">
                  <c:v>-0.12831609673037322</c:v>
                </c:pt>
                <c:pt idx="300">
                  <c:v>-0.13226022445815641</c:v>
                </c:pt>
                <c:pt idx="301">
                  <c:v>-0.13326018963071948</c:v>
                </c:pt>
                <c:pt idx="302">
                  <c:v>-0.14164252318380741</c:v>
                </c:pt>
                <c:pt idx="303">
                  <c:v>-0.16270590512018826</c:v>
                </c:pt>
                <c:pt idx="304">
                  <c:v>-0.1669459113474398</c:v>
                </c:pt>
                <c:pt idx="305">
                  <c:v>-0.16582715287828698</c:v>
                </c:pt>
                <c:pt idx="306">
                  <c:v>-0.17466396608287027</c:v>
                </c:pt>
                <c:pt idx="307">
                  <c:v>-0.1770350846772728</c:v>
                </c:pt>
                <c:pt idx="308">
                  <c:v>-0.17572168860247722</c:v>
                </c:pt>
                <c:pt idx="309">
                  <c:v>-0.17066174719628416</c:v>
                </c:pt>
                <c:pt idx="310">
                  <c:v>-0.15728497436697197</c:v>
                </c:pt>
                <c:pt idx="311">
                  <c:v>-0.13025731911977126</c:v>
                </c:pt>
                <c:pt idx="312">
                  <c:v>-0.11793777425052412</c:v>
                </c:pt>
                <c:pt idx="313">
                  <c:v>-0.11535558129232364</c:v>
                </c:pt>
                <c:pt idx="314">
                  <c:v>-0.13566007450248771</c:v>
                </c:pt>
                <c:pt idx="315">
                  <c:v>-0.15779739421670269</c:v>
                </c:pt>
                <c:pt idx="316">
                  <c:v>-0.20542641106774195</c:v>
                </c:pt>
                <c:pt idx="317">
                  <c:v>-0.24173180823748031</c:v>
                </c:pt>
                <c:pt idx="318">
                  <c:v>-0.25836953540392482</c:v>
                </c:pt>
                <c:pt idx="319">
                  <c:v>-0.27103370850502589</c:v>
                </c:pt>
                <c:pt idx="320">
                  <c:v>-0.28443778044120638</c:v>
                </c:pt>
                <c:pt idx="321">
                  <c:v>-0.29398515786272122</c:v>
                </c:pt>
                <c:pt idx="322">
                  <c:v>-0.31775872244232617</c:v>
                </c:pt>
                <c:pt idx="323">
                  <c:v>-0.34270034298289731</c:v>
                </c:pt>
                <c:pt idx="324">
                  <c:v>-0.35158830534215058</c:v>
                </c:pt>
                <c:pt idx="325">
                  <c:v>-0.34828006128345718</c:v>
                </c:pt>
                <c:pt idx="326">
                  <c:v>-0.3484399373484533</c:v>
                </c:pt>
                <c:pt idx="327">
                  <c:v>-0.36798664596883918</c:v>
                </c:pt>
                <c:pt idx="328">
                  <c:v>-0.37924742624254959</c:v>
                </c:pt>
                <c:pt idx="329">
                  <c:v>-0.39103808457501971</c:v>
                </c:pt>
                <c:pt idx="330">
                  <c:v>-0.40686116868194228</c:v>
                </c:pt>
                <c:pt idx="331">
                  <c:v>-0.43445888057267795</c:v>
                </c:pt>
                <c:pt idx="332">
                  <c:v>-0.46922018434495383</c:v>
                </c:pt>
                <c:pt idx="333">
                  <c:v>-0.42273891263251362</c:v>
                </c:pt>
                <c:pt idx="334">
                  <c:v>-0.41102828195852398</c:v>
                </c:pt>
                <c:pt idx="335">
                  <c:v>-0.39376462411147795</c:v>
                </c:pt>
                <c:pt idx="336">
                  <c:v>-0.34832889136368383</c:v>
                </c:pt>
                <c:pt idx="337">
                  <c:v>-0.27198047222683974</c:v>
                </c:pt>
                <c:pt idx="338">
                  <c:v>-0.16689164814936192</c:v>
                </c:pt>
                <c:pt idx="339">
                  <c:v>-0.11554025304521202</c:v>
                </c:pt>
                <c:pt idx="340">
                  <c:v>-0.10539557609381862</c:v>
                </c:pt>
                <c:pt idx="341">
                  <c:v>-0.10578608640345216</c:v>
                </c:pt>
                <c:pt idx="342">
                  <c:v>-0.10786565964074223</c:v>
                </c:pt>
                <c:pt idx="343">
                  <c:v>-0.1220169576789692</c:v>
                </c:pt>
                <c:pt idx="344">
                  <c:v>-0.14555819994968355</c:v>
                </c:pt>
                <c:pt idx="345">
                  <c:v>-0.14716845274179752</c:v>
                </c:pt>
                <c:pt idx="346">
                  <c:v>-0.16102112967955692</c:v>
                </c:pt>
                <c:pt idx="347">
                  <c:v>-0.17561109245902651</c:v>
                </c:pt>
                <c:pt idx="348">
                  <c:v>-0.20761972075468815</c:v>
                </c:pt>
                <c:pt idx="349">
                  <c:v>-0.23807667535202517</c:v>
                </c:pt>
                <c:pt idx="350">
                  <c:v>-0.2578533036508554</c:v>
                </c:pt>
                <c:pt idx="351">
                  <c:v>-0.28335109645272555</c:v>
                </c:pt>
                <c:pt idx="352">
                  <c:v>-0.30195726454035082</c:v>
                </c:pt>
                <c:pt idx="353">
                  <c:v>-0.3362872472441345</c:v>
                </c:pt>
                <c:pt idx="354">
                  <c:v>-0.36753971130153745</c:v>
                </c:pt>
                <c:pt idx="355">
                  <c:v>-0.39267560556455261</c:v>
                </c:pt>
                <c:pt idx="356">
                  <c:v>-0.42972081399786533</c:v>
                </c:pt>
                <c:pt idx="357">
                  <c:v>-0.43731438730865413</c:v>
                </c:pt>
                <c:pt idx="358">
                  <c:v>-0.46490501364360698</c:v>
                </c:pt>
                <c:pt idx="359">
                  <c:v>-0.54235296185329496</c:v>
                </c:pt>
                <c:pt idx="360">
                  <c:v>-0.64321642640498811</c:v>
                </c:pt>
                <c:pt idx="361">
                  <c:v>-0.74128663208991141</c:v>
                </c:pt>
                <c:pt idx="362">
                  <c:v>-0.38314146249812886</c:v>
                </c:pt>
                <c:pt idx="363">
                  <c:v>-0.1457927317587365</c:v>
                </c:pt>
                <c:pt idx="364">
                  <c:v>0.21202756596631175</c:v>
                </c:pt>
              </c:numCache>
            </c:numRef>
          </c:yVal>
          <c:smooth val="1"/>
        </c:ser>
        <c:dLbls>
          <c:showLegendKey val="0"/>
          <c:showVal val="0"/>
          <c:showCatName val="0"/>
          <c:showSerName val="0"/>
          <c:showPercent val="0"/>
          <c:showBubbleSize val="0"/>
        </c:dLbls>
        <c:axId val="290706304"/>
        <c:axId val="290706864"/>
      </c:scatterChart>
      <c:valAx>
        <c:axId val="2907063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706864"/>
        <c:crosses val="autoZero"/>
        <c:crossBetween val="midCat"/>
      </c:valAx>
      <c:valAx>
        <c:axId val="290706864"/>
        <c:scaling>
          <c:orientation val="minMax"/>
          <c:max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Beta Value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00000_);_(* \(#,##0.0000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706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Large</a:t>
            </a:r>
            <a:r>
              <a:rPr lang="en-US" baseline="0"/>
              <a:t> Cap Stock Returns Against S&amp;P 500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'Hedging Period Raw Data (Q7)'!$K$2</c:f>
              <c:strCache>
                <c:ptCount val="1"/>
                <c:pt idx="0">
                  <c:v>Visa, Inc. (V)</c:v>
                </c:pt>
              </c:strCache>
            </c:strRef>
          </c:tx>
          <c:spPr>
            <a:ln w="19050" cap="rnd">
              <a:solidFill>
                <a:schemeClr val="accent1"/>
              </a:solidFill>
              <a:round/>
            </a:ln>
            <a:effectLst/>
          </c:spPr>
          <c:marker>
            <c:symbol val="none"/>
          </c:marker>
          <c:xVal>
            <c:numRef>
              <c:f>'Hedging Period Raw Data (Q7)'!$J$3:$J$109</c:f>
              <c:numCache>
                <c:formatCode>m/d/yyyy</c:formatCode>
                <c:ptCount val="107"/>
                <c:pt idx="0">
                  <c:v>42278</c:v>
                </c:pt>
                <c:pt idx="1">
                  <c:v>42277</c:v>
                </c:pt>
                <c:pt idx="2">
                  <c:v>42276</c:v>
                </c:pt>
                <c:pt idx="3">
                  <c:v>42275</c:v>
                </c:pt>
                <c:pt idx="4">
                  <c:v>42272</c:v>
                </c:pt>
                <c:pt idx="5">
                  <c:v>42271</c:v>
                </c:pt>
                <c:pt idx="6">
                  <c:v>42270</c:v>
                </c:pt>
                <c:pt idx="7">
                  <c:v>42269</c:v>
                </c:pt>
                <c:pt idx="8">
                  <c:v>42268</c:v>
                </c:pt>
                <c:pt idx="9">
                  <c:v>42265</c:v>
                </c:pt>
                <c:pt idx="10">
                  <c:v>42264</c:v>
                </c:pt>
                <c:pt idx="11">
                  <c:v>42263</c:v>
                </c:pt>
                <c:pt idx="12">
                  <c:v>42262</c:v>
                </c:pt>
                <c:pt idx="13">
                  <c:v>42261</c:v>
                </c:pt>
                <c:pt idx="14">
                  <c:v>42258</c:v>
                </c:pt>
                <c:pt idx="15">
                  <c:v>42257</c:v>
                </c:pt>
                <c:pt idx="16">
                  <c:v>42256</c:v>
                </c:pt>
                <c:pt idx="17">
                  <c:v>42255</c:v>
                </c:pt>
                <c:pt idx="18">
                  <c:v>42251</c:v>
                </c:pt>
                <c:pt idx="19">
                  <c:v>42250</c:v>
                </c:pt>
                <c:pt idx="20">
                  <c:v>42249</c:v>
                </c:pt>
                <c:pt idx="21">
                  <c:v>42248</c:v>
                </c:pt>
                <c:pt idx="22">
                  <c:v>42247</c:v>
                </c:pt>
                <c:pt idx="23">
                  <c:v>42244</c:v>
                </c:pt>
                <c:pt idx="24">
                  <c:v>42243</c:v>
                </c:pt>
                <c:pt idx="25">
                  <c:v>42242</c:v>
                </c:pt>
                <c:pt idx="26">
                  <c:v>42241</c:v>
                </c:pt>
                <c:pt idx="27">
                  <c:v>42240</c:v>
                </c:pt>
                <c:pt idx="28">
                  <c:v>42237</c:v>
                </c:pt>
                <c:pt idx="29">
                  <c:v>42236</c:v>
                </c:pt>
                <c:pt idx="30">
                  <c:v>42235</c:v>
                </c:pt>
                <c:pt idx="31">
                  <c:v>42234</c:v>
                </c:pt>
                <c:pt idx="32">
                  <c:v>42233</c:v>
                </c:pt>
                <c:pt idx="33">
                  <c:v>42230</c:v>
                </c:pt>
                <c:pt idx="34">
                  <c:v>42229</c:v>
                </c:pt>
                <c:pt idx="35">
                  <c:v>42228</c:v>
                </c:pt>
                <c:pt idx="36">
                  <c:v>42227</c:v>
                </c:pt>
                <c:pt idx="37">
                  <c:v>42226</c:v>
                </c:pt>
                <c:pt idx="38">
                  <c:v>42223</c:v>
                </c:pt>
                <c:pt idx="39">
                  <c:v>42222</c:v>
                </c:pt>
                <c:pt idx="40">
                  <c:v>42221</c:v>
                </c:pt>
                <c:pt idx="41">
                  <c:v>42220</c:v>
                </c:pt>
                <c:pt idx="42">
                  <c:v>42219</c:v>
                </c:pt>
                <c:pt idx="43">
                  <c:v>42216</c:v>
                </c:pt>
                <c:pt idx="44">
                  <c:v>42215</c:v>
                </c:pt>
                <c:pt idx="45">
                  <c:v>42214</c:v>
                </c:pt>
                <c:pt idx="46">
                  <c:v>42213</c:v>
                </c:pt>
                <c:pt idx="47">
                  <c:v>42212</c:v>
                </c:pt>
                <c:pt idx="48">
                  <c:v>42209</c:v>
                </c:pt>
                <c:pt idx="49">
                  <c:v>42208</c:v>
                </c:pt>
                <c:pt idx="50">
                  <c:v>42207</c:v>
                </c:pt>
                <c:pt idx="51">
                  <c:v>42206</c:v>
                </c:pt>
                <c:pt idx="52">
                  <c:v>42205</c:v>
                </c:pt>
                <c:pt idx="53">
                  <c:v>42202</c:v>
                </c:pt>
                <c:pt idx="54">
                  <c:v>42201</c:v>
                </c:pt>
                <c:pt idx="55">
                  <c:v>42200</c:v>
                </c:pt>
                <c:pt idx="56">
                  <c:v>42199</c:v>
                </c:pt>
                <c:pt idx="57">
                  <c:v>42198</c:v>
                </c:pt>
                <c:pt idx="58">
                  <c:v>42195</c:v>
                </c:pt>
                <c:pt idx="59">
                  <c:v>42194</c:v>
                </c:pt>
                <c:pt idx="60">
                  <c:v>42193</c:v>
                </c:pt>
                <c:pt idx="61">
                  <c:v>42192</c:v>
                </c:pt>
                <c:pt idx="62">
                  <c:v>42191</c:v>
                </c:pt>
                <c:pt idx="63">
                  <c:v>42187</c:v>
                </c:pt>
                <c:pt idx="64">
                  <c:v>42186</c:v>
                </c:pt>
                <c:pt idx="65">
                  <c:v>42185</c:v>
                </c:pt>
                <c:pt idx="66">
                  <c:v>42184</c:v>
                </c:pt>
                <c:pt idx="67">
                  <c:v>42181</c:v>
                </c:pt>
                <c:pt idx="68">
                  <c:v>42180</c:v>
                </c:pt>
                <c:pt idx="69">
                  <c:v>42179</c:v>
                </c:pt>
                <c:pt idx="70">
                  <c:v>42178</c:v>
                </c:pt>
                <c:pt idx="71">
                  <c:v>42177</c:v>
                </c:pt>
                <c:pt idx="72">
                  <c:v>42174</c:v>
                </c:pt>
                <c:pt idx="73">
                  <c:v>42173</c:v>
                </c:pt>
                <c:pt idx="74">
                  <c:v>42172</c:v>
                </c:pt>
                <c:pt idx="75">
                  <c:v>42171</c:v>
                </c:pt>
                <c:pt idx="76">
                  <c:v>42170</c:v>
                </c:pt>
                <c:pt idx="77">
                  <c:v>42167</c:v>
                </c:pt>
                <c:pt idx="78">
                  <c:v>42166</c:v>
                </c:pt>
                <c:pt idx="79">
                  <c:v>42165</c:v>
                </c:pt>
                <c:pt idx="80">
                  <c:v>42164</c:v>
                </c:pt>
                <c:pt idx="81">
                  <c:v>42163</c:v>
                </c:pt>
                <c:pt idx="82">
                  <c:v>42160</c:v>
                </c:pt>
                <c:pt idx="83">
                  <c:v>42159</c:v>
                </c:pt>
                <c:pt idx="84">
                  <c:v>42158</c:v>
                </c:pt>
                <c:pt idx="85">
                  <c:v>42157</c:v>
                </c:pt>
                <c:pt idx="86">
                  <c:v>42156</c:v>
                </c:pt>
                <c:pt idx="87">
                  <c:v>42153</c:v>
                </c:pt>
                <c:pt idx="88">
                  <c:v>42152</c:v>
                </c:pt>
                <c:pt idx="89">
                  <c:v>42151</c:v>
                </c:pt>
                <c:pt idx="90">
                  <c:v>42150</c:v>
                </c:pt>
                <c:pt idx="91">
                  <c:v>42146</c:v>
                </c:pt>
                <c:pt idx="92">
                  <c:v>42145</c:v>
                </c:pt>
                <c:pt idx="93">
                  <c:v>42144</c:v>
                </c:pt>
                <c:pt idx="94">
                  <c:v>42143</c:v>
                </c:pt>
                <c:pt idx="95">
                  <c:v>42142</c:v>
                </c:pt>
                <c:pt idx="96">
                  <c:v>42139</c:v>
                </c:pt>
                <c:pt idx="97">
                  <c:v>42138</c:v>
                </c:pt>
                <c:pt idx="98">
                  <c:v>42137</c:v>
                </c:pt>
                <c:pt idx="99">
                  <c:v>42136</c:v>
                </c:pt>
                <c:pt idx="100">
                  <c:v>42135</c:v>
                </c:pt>
                <c:pt idx="101">
                  <c:v>42132</c:v>
                </c:pt>
                <c:pt idx="102">
                  <c:v>42131</c:v>
                </c:pt>
                <c:pt idx="103">
                  <c:v>42130</c:v>
                </c:pt>
                <c:pt idx="104">
                  <c:v>42129</c:v>
                </c:pt>
                <c:pt idx="105">
                  <c:v>42128</c:v>
                </c:pt>
                <c:pt idx="106">
                  <c:v>42125</c:v>
                </c:pt>
              </c:numCache>
            </c:numRef>
          </c:xVal>
          <c:yVal>
            <c:numRef>
              <c:f>'Hedging Period Raw Data (Q7)'!$K$3:$K$109</c:f>
              <c:numCache>
                <c:formatCode>0.0000%</c:formatCode>
                <c:ptCount val="107"/>
                <c:pt idx="0">
                  <c:v>4.7372034604340474E-3</c:v>
                </c:pt>
                <c:pt idx="1">
                  <c:v>1.6489205880681368E-2</c:v>
                </c:pt>
                <c:pt idx="2">
                  <c:v>1.979169962166405E-2</c:v>
                </c:pt>
                <c:pt idx="3">
                  <c:v>-4.9370569734061731E-2</c:v>
                </c:pt>
                <c:pt idx="4">
                  <c:v>6.4066744093289607E-3</c:v>
                </c:pt>
                <c:pt idx="5">
                  <c:v>-1.0007037026871668E-2</c:v>
                </c:pt>
                <c:pt idx="6">
                  <c:v>9.9643649623970543E-3</c:v>
                </c:pt>
                <c:pt idx="7">
                  <c:v>-7.4879703506972595E-3</c:v>
                </c:pt>
                <c:pt idx="8">
                  <c:v>1.4185383148065389E-2</c:v>
                </c:pt>
                <c:pt idx="9">
                  <c:v>-1.6488142958536622E-2</c:v>
                </c:pt>
                <c:pt idx="10">
                  <c:v>-4.2257756449659567E-4</c:v>
                </c:pt>
                <c:pt idx="11">
                  <c:v>6.8074815943988121E-3</c:v>
                </c:pt>
                <c:pt idx="12">
                  <c:v>7.141847470304663E-3</c:v>
                </c:pt>
                <c:pt idx="13">
                  <c:v>-1.0599217124639515E-2</c:v>
                </c:pt>
                <c:pt idx="14">
                  <c:v>7.5466255575404873E-3</c:v>
                </c:pt>
                <c:pt idx="15">
                  <c:v>9.0517890557428871E-3</c:v>
                </c:pt>
                <c:pt idx="16">
                  <c:v>-1.3185883392236031E-2</c:v>
                </c:pt>
                <c:pt idx="17">
                  <c:v>1.980907226758033E-2</c:v>
                </c:pt>
                <c:pt idx="18">
                  <c:v>-1.7613604509635783E-2</c:v>
                </c:pt>
                <c:pt idx="19">
                  <c:v>1.1203653793766977E-2</c:v>
                </c:pt>
                <c:pt idx="20">
                  <c:v>9.5708133815843865E-3</c:v>
                </c:pt>
                <c:pt idx="21">
                  <c:v>-3.2819118720519347E-2</c:v>
                </c:pt>
                <c:pt idx="22">
                  <c:v>-1.6008777686634112E-2</c:v>
                </c:pt>
                <c:pt idx="23">
                  <c:v>8.2869558238218843E-4</c:v>
                </c:pt>
                <c:pt idx="24">
                  <c:v>2.4190107375382075E-2</c:v>
                </c:pt>
                <c:pt idx="25">
                  <c:v>5.5547279456332088E-2</c:v>
                </c:pt>
                <c:pt idx="26">
                  <c:v>-2.0333523922095642E-2</c:v>
                </c:pt>
                <c:pt idx="27">
                  <c:v>-3.9752792782722146E-2</c:v>
                </c:pt>
                <c:pt idx="28">
                  <c:v>-3.7322451837932036E-2</c:v>
                </c:pt>
                <c:pt idx="29">
                  <c:v>-6.0484379622132156E-3</c:v>
                </c:pt>
                <c:pt idx="30">
                  <c:v>-9.3997804098511217E-4</c:v>
                </c:pt>
                <c:pt idx="31">
                  <c:v>8.0631041637135858E-4</c:v>
                </c:pt>
                <c:pt idx="32">
                  <c:v>2.5599880207143322E-3</c:v>
                </c:pt>
                <c:pt idx="33">
                  <c:v>3.9226465627708595E-3</c:v>
                </c:pt>
                <c:pt idx="34">
                  <c:v>5.3032254371265797E-3</c:v>
                </c:pt>
                <c:pt idx="35">
                  <c:v>4.0960927151345583E-3</c:v>
                </c:pt>
                <c:pt idx="36">
                  <c:v>-1.3713308651426059E-2</c:v>
                </c:pt>
                <c:pt idx="37">
                  <c:v>2.2907713112441108E-3</c:v>
                </c:pt>
                <c:pt idx="38">
                  <c:v>8.5620698618946722E-3</c:v>
                </c:pt>
                <c:pt idx="39">
                  <c:v>-1.8671668173252054E-2</c:v>
                </c:pt>
                <c:pt idx="40">
                  <c:v>-3.8527144291355953E-3</c:v>
                </c:pt>
                <c:pt idx="41">
                  <c:v>-6.5989120595995043E-3</c:v>
                </c:pt>
                <c:pt idx="42">
                  <c:v>5.7074639380567671E-3</c:v>
                </c:pt>
                <c:pt idx="43">
                  <c:v>-1.3616139073023281E-2</c:v>
                </c:pt>
                <c:pt idx="44">
                  <c:v>4.8677138210568849E-3</c:v>
                </c:pt>
                <c:pt idx="45">
                  <c:v>1.6992296066181689E-2</c:v>
                </c:pt>
                <c:pt idx="46">
                  <c:v>1.1914397276783895E-2</c:v>
                </c:pt>
                <c:pt idx="47">
                  <c:v>-1.2566881315846268E-2</c:v>
                </c:pt>
                <c:pt idx="48">
                  <c:v>4.2508763464127464E-2</c:v>
                </c:pt>
                <c:pt idx="49">
                  <c:v>-3.0568515490762005E-3</c:v>
                </c:pt>
                <c:pt idx="50">
                  <c:v>-6.9418817662081356E-4</c:v>
                </c:pt>
                <c:pt idx="51">
                  <c:v>-9.3535160115291172E-3</c:v>
                </c:pt>
                <c:pt idx="52">
                  <c:v>2.5677204144944898E-2</c:v>
                </c:pt>
                <c:pt idx="53">
                  <c:v>4.3927675931783039E-3</c:v>
                </c:pt>
                <c:pt idx="54">
                  <c:v>7.8549421121987262E-3</c:v>
                </c:pt>
                <c:pt idx="55">
                  <c:v>-1.1412573577868068E-3</c:v>
                </c:pt>
                <c:pt idx="56">
                  <c:v>8.3429475015868171E-3</c:v>
                </c:pt>
                <c:pt idx="57">
                  <c:v>1.6077156290206895E-2</c:v>
                </c:pt>
                <c:pt idx="58">
                  <c:v>2.043243811272033E-2</c:v>
                </c:pt>
                <c:pt idx="59">
                  <c:v>4.7954367119951158E-3</c:v>
                </c:pt>
                <c:pt idx="60">
                  <c:v>-1.5345929927993995E-2</c:v>
                </c:pt>
                <c:pt idx="61">
                  <c:v>-5.1380828020081148E-3</c:v>
                </c:pt>
                <c:pt idx="62">
                  <c:v>-1.7584212551328138E-3</c:v>
                </c:pt>
                <c:pt idx="63">
                  <c:v>5.7479698848095229E-3</c:v>
                </c:pt>
                <c:pt idx="64">
                  <c:v>1.0424368260441019E-2</c:v>
                </c:pt>
                <c:pt idx="65">
                  <c:v>6.4448486712136432E-3</c:v>
                </c:pt>
                <c:pt idx="66">
                  <c:v>-2.9527255975840716E-2</c:v>
                </c:pt>
                <c:pt idx="67">
                  <c:v>1.8944559036695452E-3</c:v>
                </c:pt>
                <c:pt idx="68">
                  <c:v>-3.4853088911857011E-3</c:v>
                </c:pt>
                <c:pt idx="69">
                  <c:v>-8.0667947679490259E-3</c:v>
                </c:pt>
                <c:pt idx="70">
                  <c:v>4.7763992675884381E-3</c:v>
                </c:pt>
                <c:pt idx="71">
                  <c:v>5.8231705683793322E-3</c:v>
                </c:pt>
                <c:pt idx="72">
                  <c:v>-1.1654635257534074E-2</c:v>
                </c:pt>
                <c:pt idx="73">
                  <c:v>1.0909088250133481E-2</c:v>
                </c:pt>
                <c:pt idx="74">
                  <c:v>-3.7676013210216075E-3</c:v>
                </c:pt>
                <c:pt idx="75">
                  <c:v>6.4168473680146221E-3</c:v>
                </c:pt>
                <c:pt idx="76">
                  <c:v>-1.0962104505027992E-2</c:v>
                </c:pt>
                <c:pt idx="77">
                  <c:v>-4.4514303338598626E-3</c:v>
                </c:pt>
                <c:pt idx="78">
                  <c:v>1.4364356642371234E-4</c:v>
                </c:pt>
                <c:pt idx="79">
                  <c:v>2.4724072961381571E-2</c:v>
                </c:pt>
                <c:pt idx="80">
                  <c:v>3.9893179654078015E-3</c:v>
                </c:pt>
                <c:pt idx="81">
                  <c:v>-1.0092181722328397E-2</c:v>
                </c:pt>
                <c:pt idx="82">
                  <c:v>2.345745122346532E-3</c:v>
                </c:pt>
                <c:pt idx="83">
                  <c:v>-1.0732385067086403E-2</c:v>
                </c:pt>
                <c:pt idx="84">
                  <c:v>-1.3036506207599885E-3</c:v>
                </c:pt>
                <c:pt idx="85">
                  <c:v>-1.0128669100269994E-3</c:v>
                </c:pt>
                <c:pt idx="86">
                  <c:v>6.2609247561666859E-3</c:v>
                </c:pt>
                <c:pt idx="87">
                  <c:v>-1.2650911759480299E-2</c:v>
                </c:pt>
                <c:pt idx="88">
                  <c:v>1.0073281670062162E-3</c:v>
                </c:pt>
                <c:pt idx="89">
                  <c:v>1.3860484673224205E-2</c:v>
                </c:pt>
                <c:pt idx="90">
                  <c:v>-1.5512815154648418E-2</c:v>
                </c:pt>
                <c:pt idx="91">
                  <c:v>3.6038671774796249E-3</c:v>
                </c:pt>
                <c:pt idx="92">
                  <c:v>-5.8755591252531714E-3</c:v>
                </c:pt>
                <c:pt idx="93">
                  <c:v>-5.416260848711385E-3</c:v>
                </c:pt>
                <c:pt idx="94">
                  <c:v>2.2857754151468512E-3</c:v>
                </c:pt>
                <c:pt idx="95">
                  <c:v>6.1808296196781409E-3</c:v>
                </c:pt>
                <c:pt idx="96">
                  <c:v>-6.1428616385132973E-3</c:v>
                </c:pt>
                <c:pt idx="97">
                  <c:v>1.9664941613976916E-2</c:v>
                </c:pt>
                <c:pt idx="98">
                  <c:v>1.1667075021624118E-3</c:v>
                </c:pt>
                <c:pt idx="99">
                  <c:v>-4.781147264335317E-3</c:v>
                </c:pt>
                <c:pt idx="100">
                  <c:v>-6.4776742731522674E-3</c:v>
                </c:pt>
                <c:pt idx="101">
                  <c:v>4.34064139315955E-2</c:v>
                </c:pt>
                <c:pt idx="102">
                  <c:v>1.3857215306729342E-2</c:v>
                </c:pt>
                <c:pt idx="103">
                  <c:v>-4.3966153388209639E-3</c:v>
                </c:pt>
                <c:pt idx="104">
                  <c:v>5.794405429828009E-3</c:v>
                </c:pt>
                <c:pt idx="105">
                  <c:v>-2.8887644672905832E-3</c:v>
                </c:pt>
                <c:pt idx="106">
                  <c:v>0</c:v>
                </c:pt>
              </c:numCache>
            </c:numRef>
          </c:yVal>
          <c:smooth val="1"/>
        </c:ser>
        <c:ser>
          <c:idx val="1"/>
          <c:order val="1"/>
          <c:tx>
            <c:strRef>
              <c:f>'Hedging Period Raw Data (Q7)'!$L$2</c:f>
              <c:strCache>
                <c:ptCount val="1"/>
                <c:pt idx="0">
                  <c:v>Merck &amp; Co. (MRK)</c:v>
                </c:pt>
              </c:strCache>
            </c:strRef>
          </c:tx>
          <c:spPr>
            <a:ln w="19050" cap="rnd">
              <a:solidFill>
                <a:schemeClr val="accent2"/>
              </a:solidFill>
              <a:round/>
            </a:ln>
            <a:effectLst/>
          </c:spPr>
          <c:marker>
            <c:symbol val="none"/>
          </c:marker>
          <c:xVal>
            <c:numRef>
              <c:f>'Hedging Period Raw Data (Q7)'!$J$3:$J$109</c:f>
              <c:numCache>
                <c:formatCode>m/d/yyyy</c:formatCode>
                <c:ptCount val="107"/>
                <c:pt idx="0">
                  <c:v>42278</c:v>
                </c:pt>
                <c:pt idx="1">
                  <c:v>42277</c:v>
                </c:pt>
                <c:pt idx="2">
                  <c:v>42276</c:v>
                </c:pt>
                <c:pt idx="3">
                  <c:v>42275</c:v>
                </c:pt>
                <c:pt idx="4">
                  <c:v>42272</c:v>
                </c:pt>
                <c:pt idx="5">
                  <c:v>42271</c:v>
                </c:pt>
                <c:pt idx="6">
                  <c:v>42270</c:v>
                </c:pt>
                <c:pt idx="7">
                  <c:v>42269</c:v>
                </c:pt>
                <c:pt idx="8">
                  <c:v>42268</c:v>
                </c:pt>
                <c:pt idx="9">
                  <c:v>42265</c:v>
                </c:pt>
                <c:pt idx="10">
                  <c:v>42264</c:v>
                </c:pt>
                <c:pt idx="11">
                  <c:v>42263</c:v>
                </c:pt>
                <c:pt idx="12">
                  <c:v>42262</c:v>
                </c:pt>
                <c:pt idx="13">
                  <c:v>42261</c:v>
                </c:pt>
                <c:pt idx="14">
                  <c:v>42258</c:v>
                </c:pt>
                <c:pt idx="15">
                  <c:v>42257</c:v>
                </c:pt>
                <c:pt idx="16">
                  <c:v>42256</c:v>
                </c:pt>
                <c:pt idx="17">
                  <c:v>42255</c:v>
                </c:pt>
                <c:pt idx="18">
                  <c:v>42251</c:v>
                </c:pt>
                <c:pt idx="19">
                  <c:v>42250</c:v>
                </c:pt>
                <c:pt idx="20">
                  <c:v>42249</c:v>
                </c:pt>
                <c:pt idx="21">
                  <c:v>42248</c:v>
                </c:pt>
                <c:pt idx="22">
                  <c:v>42247</c:v>
                </c:pt>
                <c:pt idx="23">
                  <c:v>42244</c:v>
                </c:pt>
                <c:pt idx="24">
                  <c:v>42243</c:v>
                </c:pt>
                <c:pt idx="25">
                  <c:v>42242</c:v>
                </c:pt>
                <c:pt idx="26">
                  <c:v>42241</c:v>
                </c:pt>
                <c:pt idx="27">
                  <c:v>42240</c:v>
                </c:pt>
                <c:pt idx="28">
                  <c:v>42237</c:v>
                </c:pt>
                <c:pt idx="29">
                  <c:v>42236</c:v>
                </c:pt>
                <c:pt idx="30">
                  <c:v>42235</c:v>
                </c:pt>
                <c:pt idx="31">
                  <c:v>42234</c:v>
                </c:pt>
                <c:pt idx="32">
                  <c:v>42233</c:v>
                </c:pt>
                <c:pt idx="33">
                  <c:v>42230</c:v>
                </c:pt>
                <c:pt idx="34">
                  <c:v>42229</c:v>
                </c:pt>
                <c:pt idx="35">
                  <c:v>42228</c:v>
                </c:pt>
                <c:pt idx="36">
                  <c:v>42227</c:v>
                </c:pt>
                <c:pt idx="37">
                  <c:v>42226</c:v>
                </c:pt>
                <c:pt idx="38">
                  <c:v>42223</c:v>
                </c:pt>
                <c:pt idx="39">
                  <c:v>42222</c:v>
                </c:pt>
                <c:pt idx="40">
                  <c:v>42221</c:v>
                </c:pt>
                <c:pt idx="41">
                  <c:v>42220</c:v>
                </c:pt>
                <c:pt idx="42">
                  <c:v>42219</c:v>
                </c:pt>
                <c:pt idx="43">
                  <c:v>42216</c:v>
                </c:pt>
                <c:pt idx="44">
                  <c:v>42215</c:v>
                </c:pt>
                <c:pt idx="45">
                  <c:v>42214</c:v>
                </c:pt>
                <c:pt idx="46">
                  <c:v>42213</c:v>
                </c:pt>
                <c:pt idx="47">
                  <c:v>42212</c:v>
                </c:pt>
                <c:pt idx="48">
                  <c:v>42209</c:v>
                </c:pt>
                <c:pt idx="49">
                  <c:v>42208</c:v>
                </c:pt>
                <c:pt idx="50">
                  <c:v>42207</c:v>
                </c:pt>
                <c:pt idx="51">
                  <c:v>42206</c:v>
                </c:pt>
                <c:pt idx="52">
                  <c:v>42205</c:v>
                </c:pt>
                <c:pt idx="53">
                  <c:v>42202</c:v>
                </c:pt>
                <c:pt idx="54">
                  <c:v>42201</c:v>
                </c:pt>
                <c:pt idx="55">
                  <c:v>42200</c:v>
                </c:pt>
                <c:pt idx="56">
                  <c:v>42199</c:v>
                </c:pt>
                <c:pt idx="57">
                  <c:v>42198</c:v>
                </c:pt>
                <c:pt idx="58">
                  <c:v>42195</c:v>
                </c:pt>
                <c:pt idx="59">
                  <c:v>42194</c:v>
                </c:pt>
                <c:pt idx="60">
                  <c:v>42193</c:v>
                </c:pt>
                <c:pt idx="61">
                  <c:v>42192</c:v>
                </c:pt>
                <c:pt idx="62">
                  <c:v>42191</c:v>
                </c:pt>
                <c:pt idx="63">
                  <c:v>42187</c:v>
                </c:pt>
                <c:pt idx="64">
                  <c:v>42186</c:v>
                </c:pt>
                <c:pt idx="65">
                  <c:v>42185</c:v>
                </c:pt>
                <c:pt idx="66">
                  <c:v>42184</c:v>
                </c:pt>
                <c:pt idx="67">
                  <c:v>42181</c:v>
                </c:pt>
                <c:pt idx="68">
                  <c:v>42180</c:v>
                </c:pt>
                <c:pt idx="69">
                  <c:v>42179</c:v>
                </c:pt>
                <c:pt idx="70">
                  <c:v>42178</c:v>
                </c:pt>
                <c:pt idx="71">
                  <c:v>42177</c:v>
                </c:pt>
                <c:pt idx="72">
                  <c:v>42174</c:v>
                </c:pt>
                <c:pt idx="73">
                  <c:v>42173</c:v>
                </c:pt>
                <c:pt idx="74">
                  <c:v>42172</c:v>
                </c:pt>
                <c:pt idx="75">
                  <c:v>42171</c:v>
                </c:pt>
                <c:pt idx="76">
                  <c:v>42170</c:v>
                </c:pt>
                <c:pt idx="77">
                  <c:v>42167</c:v>
                </c:pt>
                <c:pt idx="78">
                  <c:v>42166</c:v>
                </c:pt>
                <c:pt idx="79">
                  <c:v>42165</c:v>
                </c:pt>
                <c:pt idx="80">
                  <c:v>42164</c:v>
                </c:pt>
                <c:pt idx="81">
                  <c:v>42163</c:v>
                </c:pt>
                <c:pt idx="82">
                  <c:v>42160</c:v>
                </c:pt>
                <c:pt idx="83">
                  <c:v>42159</c:v>
                </c:pt>
                <c:pt idx="84">
                  <c:v>42158</c:v>
                </c:pt>
                <c:pt idx="85">
                  <c:v>42157</c:v>
                </c:pt>
                <c:pt idx="86">
                  <c:v>42156</c:v>
                </c:pt>
                <c:pt idx="87">
                  <c:v>42153</c:v>
                </c:pt>
                <c:pt idx="88">
                  <c:v>42152</c:v>
                </c:pt>
                <c:pt idx="89">
                  <c:v>42151</c:v>
                </c:pt>
                <c:pt idx="90">
                  <c:v>42150</c:v>
                </c:pt>
                <c:pt idx="91">
                  <c:v>42146</c:v>
                </c:pt>
                <c:pt idx="92">
                  <c:v>42145</c:v>
                </c:pt>
                <c:pt idx="93">
                  <c:v>42144</c:v>
                </c:pt>
                <c:pt idx="94">
                  <c:v>42143</c:v>
                </c:pt>
                <c:pt idx="95">
                  <c:v>42142</c:v>
                </c:pt>
                <c:pt idx="96">
                  <c:v>42139</c:v>
                </c:pt>
                <c:pt idx="97">
                  <c:v>42138</c:v>
                </c:pt>
                <c:pt idx="98">
                  <c:v>42137</c:v>
                </c:pt>
                <c:pt idx="99">
                  <c:v>42136</c:v>
                </c:pt>
                <c:pt idx="100">
                  <c:v>42135</c:v>
                </c:pt>
                <c:pt idx="101">
                  <c:v>42132</c:v>
                </c:pt>
                <c:pt idx="102">
                  <c:v>42131</c:v>
                </c:pt>
                <c:pt idx="103">
                  <c:v>42130</c:v>
                </c:pt>
                <c:pt idx="104">
                  <c:v>42129</c:v>
                </c:pt>
                <c:pt idx="105">
                  <c:v>42128</c:v>
                </c:pt>
                <c:pt idx="106">
                  <c:v>42125</c:v>
                </c:pt>
              </c:numCache>
            </c:numRef>
          </c:xVal>
          <c:yVal>
            <c:numRef>
              <c:f>'Hedging Period Raw Data (Q7)'!$L$3:$L$109</c:f>
              <c:numCache>
                <c:formatCode>0.0000%</c:formatCode>
                <c:ptCount val="107"/>
                <c:pt idx="0">
                  <c:v>-4.04946899053793E-4</c:v>
                </c:pt>
                <c:pt idx="1">
                  <c:v>1.5210644085798197E-2</c:v>
                </c:pt>
                <c:pt idx="2">
                  <c:v>4.7501706125623322E-3</c:v>
                </c:pt>
                <c:pt idx="3">
                  <c:v>-2.379032275434767E-2</c:v>
                </c:pt>
                <c:pt idx="4">
                  <c:v>-1.9569113347350453E-2</c:v>
                </c:pt>
                <c:pt idx="5">
                  <c:v>-8.6223607147375425E-3</c:v>
                </c:pt>
                <c:pt idx="6">
                  <c:v>5.7153548011144029E-3</c:v>
                </c:pt>
                <c:pt idx="7">
                  <c:v>-4.7076858173056291E-3</c:v>
                </c:pt>
                <c:pt idx="8">
                  <c:v>-2.2060253068924451E-2</c:v>
                </c:pt>
                <c:pt idx="9">
                  <c:v>-3.3913990341012945E-2</c:v>
                </c:pt>
                <c:pt idx="10">
                  <c:v>1.670706625269025E-3</c:v>
                </c:pt>
                <c:pt idx="11">
                  <c:v>5.9757074361614926E-3</c:v>
                </c:pt>
                <c:pt idx="12">
                  <c:v>2.3118053569481933E-2</c:v>
                </c:pt>
                <c:pt idx="13">
                  <c:v>4.799395825662911E-3</c:v>
                </c:pt>
                <c:pt idx="14">
                  <c:v>-3.4436364757581828E-3</c:v>
                </c:pt>
                <c:pt idx="15">
                  <c:v>1.5212799199160854E-2</c:v>
                </c:pt>
                <c:pt idx="16">
                  <c:v>-1.4423950751148662E-2</c:v>
                </c:pt>
                <c:pt idx="17">
                  <c:v>2.1321917213504404E-2</c:v>
                </c:pt>
                <c:pt idx="18">
                  <c:v>-2.0132964120878394E-2</c:v>
                </c:pt>
                <c:pt idx="19">
                  <c:v>-6.2287314385004455E-3</c:v>
                </c:pt>
                <c:pt idx="20">
                  <c:v>8.566550546703855E-3</c:v>
                </c:pt>
                <c:pt idx="21">
                  <c:v>-2.4512534319952928E-2</c:v>
                </c:pt>
                <c:pt idx="22">
                  <c:v>-2.7451707214187104E-2</c:v>
                </c:pt>
                <c:pt idx="23">
                  <c:v>7.6432784382098884E-3</c:v>
                </c:pt>
                <c:pt idx="24">
                  <c:v>9.7391288409134358E-3</c:v>
                </c:pt>
                <c:pt idx="25">
                  <c:v>6.3513771195958357E-2</c:v>
                </c:pt>
                <c:pt idx="26">
                  <c:v>-5.2231965186115503E-2</c:v>
                </c:pt>
                <c:pt idx="27">
                  <c:v>-3.1916770522079863E-2</c:v>
                </c:pt>
                <c:pt idx="28">
                  <c:v>-2.0719933094786591E-2</c:v>
                </c:pt>
                <c:pt idx="29">
                  <c:v>-4.5424048453254096E-2</c:v>
                </c:pt>
                <c:pt idx="30">
                  <c:v>0</c:v>
                </c:pt>
                <c:pt idx="31">
                  <c:v>-8.3737660609828346E-4</c:v>
                </c:pt>
                <c:pt idx="32">
                  <c:v>8.9557158919630897E-3</c:v>
                </c:pt>
                <c:pt idx="33">
                  <c:v>3.3909808841410261E-3</c:v>
                </c:pt>
                <c:pt idx="34">
                  <c:v>1.2358425227574577E-2</c:v>
                </c:pt>
                <c:pt idx="35">
                  <c:v>8.6565033033321193E-3</c:v>
                </c:pt>
                <c:pt idx="36">
                  <c:v>-1.1128265038770846E-2</c:v>
                </c:pt>
                <c:pt idx="37">
                  <c:v>7.5901204992594451E-3</c:v>
                </c:pt>
                <c:pt idx="38">
                  <c:v>-7.8726578397696478E-3</c:v>
                </c:pt>
                <c:pt idx="39">
                  <c:v>-1.1336683343091125E-2</c:v>
                </c:pt>
                <c:pt idx="40">
                  <c:v>6.8142768134220599E-3</c:v>
                </c:pt>
                <c:pt idx="41">
                  <c:v>-5.9271688923100418E-3</c:v>
                </c:pt>
                <c:pt idx="42">
                  <c:v>1.5264755816035702E-3</c:v>
                </c:pt>
                <c:pt idx="43">
                  <c:v>7.5187673257743892E-3</c:v>
                </c:pt>
                <c:pt idx="44">
                  <c:v>-3.4164857595175846E-4</c:v>
                </c:pt>
                <c:pt idx="45">
                  <c:v>1.77329687877954E-2</c:v>
                </c:pt>
                <c:pt idx="46">
                  <c:v>9.2998459599453742E-3</c:v>
                </c:pt>
                <c:pt idx="47">
                  <c:v>-7.3157665677985317E-3</c:v>
                </c:pt>
                <c:pt idx="48">
                  <c:v>-1.1365583921932876E-2</c:v>
                </c:pt>
                <c:pt idx="49">
                  <c:v>-1.0321924782989989E-3</c:v>
                </c:pt>
                <c:pt idx="50">
                  <c:v>-9.203984868325521E-3</c:v>
                </c:pt>
                <c:pt idx="51">
                  <c:v>-5.5932418009804197E-3</c:v>
                </c:pt>
                <c:pt idx="52">
                  <c:v>3.0601826618494865E-3</c:v>
                </c:pt>
                <c:pt idx="53">
                  <c:v>0</c:v>
                </c:pt>
                <c:pt idx="54">
                  <c:v>1.0305721758520958E-2</c:v>
                </c:pt>
                <c:pt idx="55">
                  <c:v>5.1559938569667452E-4</c:v>
                </c:pt>
                <c:pt idx="56">
                  <c:v>5.5296298799976107E-3</c:v>
                </c:pt>
                <c:pt idx="57">
                  <c:v>-1.3805432686925245E-3</c:v>
                </c:pt>
                <c:pt idx="58">
                  <c:v>9.9337655367497391E-3</c:v>
                </c:pt>
                <c:pt idx="59">
                  <c:v>5.2315131564872885E-4</c:v>
                </c:pt>
                <c:pt idx="60">
                  <c:v>-1.1036444663913625E-2</c:v>
                </c:pt>
                <c:pt idx="61">
                  <c:v>7.6455848392100734E-3</c:v>
                </c:pt>
                <c:pt idx="62">
                  <c:v>-2.080798057848332E-3</c:v>
                </c:pt>
                <c:pt idx="63">
                  <c:v>1.2152754517458231E-3</c:v>
                </c:pt>
                <c:pt idx="64">
                  <c:v>1.1768803107121473E-2</c:v>
                </c:pt>
                <c:pt idx="65">
                  <c:v>-6.2838171645653862E-3</c:v>
                </c:pt>
                <c:pt idx="66">
                  <c:v>-2.0516349820226321E-2</c:v>
                </c:pt>
                <c:pt idx="67">
                  <c:v>1.0189993142899922E-2</c:v>
                </c:pt>
                <c:pt idx="68">
                  <c:v>-5.8379257390585026E-3</c:v>
                </c:pt>
                <c:pt idx="69">
                  <c:v>-1.3382967668143175E-2</c:v>
                </c:pt>
                <c:pt idx="70">
                  <c:v>3.3995745010875211E-3</c:v>
                </c:pt>
                <c:pt idx="71">
                  <c:v>1.361131382776537E-2</c:v>
                </c:pt>
                <c:pt idx="72">
                  <c:v>-9.3872567075892199E-3</c:v>
                </c:pt>
                <c:pt idx="73">
                  <c:v>1.1742369031985334E-2</c:v>
                </c:pt>
                <c:pt idx="74">
                  <c:v>3.4656226468809948E-3</c:v>
                </c:pt>
                <c:pt idx="75">
                  <c:v>1.0329124629136377E-2</c:v>
                </c:pt>
                <c:pt idx="76">
                  <c:v>-1.2960073356235724E-2</c:v>
                </c:pt>
                <c:pt idx="77">
                  <c:v>-1.7654074050589053E-2</c:v>
                </c:pt>
                <c:pt idx="78">
                  <c:v>-4.2258768598210095E-3</c:v>
                </c:pt>
                <c:pt idx="79">
                  <c:v>1.3086331286218389E-2</c:v>
                </c:pt>
                <c:pt idx="80">
                  <c:v>-5.0956828583015312E-4</c:v>
                </c:pt>
                <c:pt idx="81">
                  <c:v>-2.0342844762427648E-3</c:v>
                </c:pt>
                <c:pt idx="82">
                  <c:v>-8.0713041034039534E-3</c:v>
                </c:pt>
                <c:pt idx="83">
                  <c:v>-1.5234266927217188E-2</c:v>
                </c:pt>
                <c:pt idx="84">
                  <c:v>2.4900003726564535E-3</c:v>
                </c:pt>
                <c:pt idx="85">
                  <c:v>-8.3950411770017386E-3</c:v>
                </c:pt>
                <c:pt idx="86">
                  <c:v>-2.2992211717729472E-3</c:v>
                </c:pt>
                <c:pt idx="87">
                  <c:v>1.9932972251430758E-2</c:v>
                </c:pt>
                <c:pt idx="88">
                  <c:v>4.0363570027279749E-3</c:v>
                </c:pt>
                <c:pt idx="89">
                  <c:v>8.3092845495444934E-3</c:v>
                </c:pt>
                <c:pt idx="90">
                  <c:v>-6.9046756815813737E-3</c:v>
                </c:pt>
                <c:pt idx="91">
                  <c:v>-1.1980002211209873E-2</c:v>
                </c:pt>
                <c:pt idx="92">
                  <c:v>-5.954351635461097E-3</c:v>
                </c:pt>
                <c:pt idx="93">
                  <c:v>-9.9143652192990039E-4</c:v>
                </c:pt>
                <c:pt idx="94">
                  <c:v>8.4986146632786141E-3</c:v>
                </c:pt>
                <c:pt idx="95">
                  <c:v>-3.6526734046439246E-3</c:v>
                </c:pt>
                <c:pt idx="96">
                  <c:v>7.527603258793647E-3</c:v>
                </c:pt>
                <c:pt idx="97">
                  <c:v>1.0138539586365791E-2</c:v>
                </c:pt>
                <c:pt idx="98">
                  <c:v>-4.3741233500314003E-3</c:v>
                </c:pt>
                <c:pt idx="99">
                  <c:v>-9.3333568632919528E-3</c:v>
                </c:pt>
                <c:pt idx="100">
                  <c:v>-1.2183115953523838E-2</c:v>
                </c:pt>
                <c:pt idx="101">
                  <c:v>7.29690062893118E-3</c:v>
                </c:pt>
                <c:pt idx="102">
                  <c:v>6.6379805603467013E-4</c:v>
                </c:pt>
                <c:pt idx="103">
                  <c:v>-3.8023259568724654E-3</c:v>
                </c:pt>
                <c:pt idx="104">
                  <c:v>-2.473592681840775E-3</c:v>
                </c:pt>
                <c:pt idx="105">
                  <c:v>1.3030384370669612E-2</c:v>
                </c:pt>
                <c:pt idx="106">
                  <c:v>0</c:v>
                </c:pt>
              </c:numCache>
            </c:numRef>
          </c:yVal>
          <c:smooth val="1"/>
        </c:ser>
        <c:ser>
          <c:idx val="2"/>
          <c:order val="2"/>
          <c:tx>
            <c:strRef>
              <c:f>'Hedging Period Raw Data (Q7)'!$M$2</c:f>
              <c:strCache>
                <c:ptCount val="1"/>
                <c:pt idx="0">
                  <c:v>S&amp;P 500 E-Mini Futures</c:v>
                </c:pt>
              </c:strCache>
            </c:strRef>
          </c:tx>
          <c:spPr>
            <a:ln w="19050" cap="rnd">
              <a:solidFill>
                <a:schemeClr val="accent3"/>
              </a:solidFill>
              <a:round/>
            </a:ln>
            <a:effectLst/>
          </c:spPr>
          <c:marker>
            <c:symbol val="none"/>
          </c:marker>
          <c:xVal>
            <c:numRef>
              <c:f>'Hedging Period Raw Data (Q7)'!$J$3:$J$109</c:f>
              <c:numCache>
                <c:formatCode>m/d/yyyy</c:formatCode>
                <c:ptCount val="107"/>
                <c:pt idx="0">
                  <c:v>42278</c:v>
                </c:pt>
                <c:pt idx="1">
                  <c:v>42277</c:v>
                </c:pt>
                <c:pt idx="2">
                  <c:v>42276</c:v>
                </c:pt>
                <c:pt idx="3">
                  <c:v>42275</c:v>
                </c:pt>
                <c:pt idx="4">
                  <c:v>42272</c:v>
                </c:pt>
                <c:pt idx="5">
                  <c:v>42271</c:v>
                </c:pt>
                <c:pt idx="6">
                  <c:v>42270</c:v>
                </c:pt>
                <c:pt idx="7">
                  <c:v>42269</c:v>
                </c:pt>
                <c:pt idx="8">
                  <c:v>42268</c:v>
                </c:pt>
                <c:pt idx="9">
                  <c:v>42265</c:v>
                </c:pt>
                <c:pt idx="10">
                  <c:v>42264</c:v>
                </c:pt>
                <c:pt idx="11">
                  <c:v>42263</c:v>
                </c:pt>
                <c:pt idx="12">
                  <c:v>42262</c:v>
                </c:pt>
                <c:pt idx="13">
                  <c:v>42261</c:v>
                </c:pt>
                <c:pt idx="14">
                  <c:v>42258</c:v>
                </c:pt>
                <c:pt idx="15">
                  <c:v>42257</c:v>
                </c:pt>
                <c:pt idx="16">
                  <c:v>42256</c:v>
                </c:pt>
                <c:pt idx="17">
                  <c:v>42255</c:v>
                </c:pt>
                <c:pt idx="18">
                  <c:v>42251</c:v>
                </c:pt>
                <c:pt idx="19">
                  <c:v>42250</c:v>
                </c:pt>
                <c:pt idx="20">
                  <c:v>42249</c:v>
                </c:pt>
                <c:pt idx="21">
                  <c:v>42248</c:v>
                </c:pt>
                <c:pt idx="22">
                  <c:v>42247</c:v>
                </c:pt>
                <c:pt idx="23">
                  <c:v>42244</c:v>
                </c:pt>
                <c:pt idx="24">
                  <c:v>42243</c:v>
                </c:pt>
                <c:pt idx="25">
                  <c:v>42242</c:v>
                </c:pt>
                <c:pt idx="26">
                  <c:v>42241</c:v>
                </c:pt>
                <c:pt idx="27">
                  <c:v>42240</c:v>
                </c:pt>
                <c:pt idx="28">
                  <c:v>42237</c:v>
                </c:pt>
                <c:pt idx="29">
                  <c:v>42236</c:v>
                </c:pt>
                <c:pt idx="30">
                  <c:v>42235</c:v>
                </c:pt>
                <c:pt idx="31">
                  <c:v>42234</c:v>
                </c:pt>
                <c:pt idx="32">
                  <c:v>42233</c:v>
                </c:pt>
                <c:pt idx="33">
                  <c:v>42230</c:v>
                </c:pt>
                <c:pt idx="34">
                  <c:v>42229</c:v>
                </c:pt>
                <c:pt idx="35">
                  <c:v>42228</c:v>
                </c:pt>
                <c:pt idx="36">
                  <c:v>42227</c:v>
                </c:pt>
                <c:pt idx="37">
                  <c:v>42226</c:v>
                </c:pt>
                <c:pt idx="38">
                  <c:v>42223</c:v>
                </c:pt>
                <c:pt idx="39">
                  <c:v>42222</c:v>
                </c:pt>
                <c:pt idx="40">
                  <c:v>42221</c:v>
                </c:pt>
                <c:pt idx="41">
                  <c:v>42220</c:v>
                </c:pt>
                <c:pt idx="42">
                  <c:v>42219</c:v>
                </c:pt>
                <c:pt idx="43">
                  <c:v>42216</c:v>
                </c:pt>
                <c:pt idx="44">
                  <c:v>42215</c:v>
                </c:pt>
                <c:pt idx="45">
                  <c:v>42214</c:v>
                </c:pt>
                <c:pt idx="46">
                  <c:v>42213</c:v>
                </c:pt>
                <c:pt idx="47">
                  <c:v>42212</c:v>
                </c:pt>
                <c:pt idx="48">
                  <c:v>42209</c:v>
                </c:pt>
                <c:pt idx="49">
                  <c:v>42208</c:v>
                </c:pt>
                <c:pt idx="50">
                  <c:v>42207</c:v>
                </c:pt>
                <c:pt idx="51">
                  <c:v>42206</c:v>
                </c:pt>
                <c:pt idx="52">
                  <c:v>42205</c:v>
                </c:pt>
                <c:pt idx="53">
                  <c:v>42202</c:v>
                </c:pt>
                <c:pt idx="54">
                  <c:v>42201</c:v>
                </c:pt>
                <c:pt idx="55">
                  <c:v>42200</c:v>
                </c:pt>
                <c:pt idx="56">
                  <c:v>42199</c:v>
                </c:pt>
                <c:pt idx="57">
                  <c:v>42198</c:v>
                </c:pt>
                <c:pt idx="58">
                  <c:v>42195</c:v>
                </c:pt>
                <c:pt idx="59">
                  <c:v>42194</c:v>
                </c:pt>
                <c:pt idx="60">
                  <c:v>42193</c:v>
                </c:pt>
                <c:pt idx="61">
                  <c:v>42192</c:v>
                </c:pt>
                <c:pt idx="62">
                  <c:v>42191</c:v>
                </c:pt>
                <c:pt idx="63">
                  <c:v>42187</c:v>
                </c:pt>
                <c:pt idx="64">
                  <c:v>42186</c:v>
                </c:pt>
                <c:pt idx="65">
                  <c:v>42185</c:v>
                </c:pt>
                <c:pt idx="66">
                  <c:v>42184</c:v>
                </c:pt>
                <c:pt idx="67">
                  <c:v>42181</c:v>
                </c:pt>
                <c:pt idx="68">
                  <c:v>42180</c:v>
                </c:pt>
                <c:pt idx="69">
                  <c:v>42179</c:v>
                </c:pt>
                <c:pt idx="70">
                  <c:v>42178</c:v>
                </c:pt>
                <c:pt idx="71">
                  <c:v>42177</c:v>
                </c:pt>
                <c:pt idx="72">
                  <c:v>42174</c:v>
                </c:pt>
                <c:pt idx="73">
                  <c:v>42173</c:v>
                </c:pt>
                <c:pt idx="74">
                  <c:v>42172</c:v>
                </c:pt>
                <c:pt idx="75">
                  <c:v>42171</c:v>
                </c:pt>
                <c:pt idx="76">
                  <c:v>42170</c:v>
                </c:pt>
                <c:pt idx="77">
                  <c:v>42167</c:v>
                </c:pt>
                <c:pt idx="78">
                  <c:v>42166</c:v>
                </c:pt>
                <c:pt idx="79">
                  <c:v>42165</c:v>
                </c:pt>
                <c:pt idx="80">
                  <c:v>42164</c:v>
                </c:pt>
                <c:pt idx="81">
                  <c:v>42163</c:v>
                </c:pt>
                <c:pt idx="82">
                  <c:v>42160</c:v>
                </c:pt>
                <c:pt idx="83">
                  <c:v>42159</c:v>
                </c:pt>
                <c:pt idx="84">
                  <c:v>42158</c:v>
                </c:pt>
                <c:pt idx="85">
                  <c:v>42157</c:v>
                </c:pt>
                <c:pt idx="86">
                  <c:v>42156</c:v>
                </c:pt>
                <c:pt idx="87">
                  <c:v>42153</c:v>
                </c:pt>
                <c:pt idx="88">
                  <c:v>42152</c:v>
                </c:pt>
                <c:pt idx="89">
                  <c:v>42151</c:v>
                </c:pt>
                <c:pt idx="90">
                  <c:v>42150</c:v>
                </c:pt>
                <c:pt idx="91">
                  <c:v>42146</c:v>
                </c:pt>
                <c:pt idx="92">
                  <c:v>42145</c:v>
                </c:pt>
                <c:pt idx="93">
                  <c:v>42144</c:v>
                </c:pt>
                <c:pt idx="94">
                  <c:v>42143</c:v>
                </c:pt>
                <c:pt idx="95">
                  <c:v>42142</c:v>
                </c:pt>
                <c:pt idx="96">
                  <c:v>42139</c:v>
                </c:pt>
                <c:pt idx="97">
                  <c:v>42138</c:v>
                </c:pt>
                <c:pt idx="98">
                  <c:v>42137</c:v>
                </c:pt>
                <c:pt idx="99">
                  <c:v>42136</c:v>
                </c:pt>
                <c:pt idx="100">
                  <c:v>42135</c:v>
                </c:pt>
                <c:pt idx="101">
                  <c:v>42132</c:v>
                </c:pt>
                <c:pt idx="102">
                  <c:v>42131</c:v>
                </c:pt>
                <c:pt idx="103">
                  <c:v>42130</c:v>
                </c:pt>
                <c:pt idx="104">
                  <c:v>42129</c:v>
                </c:pt>
                <c:pt idx="105">
                  <c:v>42128</c:v>
                </c:pt>
                <c:pt idx="106">
                  <c:v>42125</c:v>
                </c:pt>
              </c:numCache>
            </c:numRef>
          </c:xVal>
          <c:yVal>
            <c:numRef>
              <c:f>'Hedging Period Raw Data (Q7)'!$M$3:$M$109</c:f>
              <c:numCache>
                <c:formatCode>0.0000%</c:formatCode>
                <c:ptCount val="107"/>
                <c:pt idx="0">
                  <c:v>4.1912246234445671E-3</c:v>
                </c:pt>
                <c:pt idx="1">
                  <c:v>1.8271539077087118E-2</c:v>
                </c:pt>
                <c:pt idx="2">
                  <c:v>1.3354700854701917E-3</c:v>
                </c:pt>
                <c:pt idx="3">
                  <c:v>-2.4618991793669442E-2</c:v>
                </c:pt>
                <c:pt idx="4">
                  <c:v>2.6058631921821451E-4</c:v>
                </c:pt>
                <c:pt idx="5">
                  <c:v>-5.0557428052890874E-3</c:v>
                </c:pt>
                <c:pt idx="6">
                  <c:v>-1.8115942028985588E-3</c:v>
                </c:pt>
                <c:pt idx="7">
                  <c:v>-1.5792154865002517E-2</c:v>
                </c:pt>
                <c:pt idx="8">
                  <c:v>1.530612244897922E-3</c:v>
                </c:pt>
                <c:pt idx="9">
                  <c:v>-1.3960508112187187E-2</c:v>
                </c:pt>
                <c:pt idx="10">
                  <c:v>-5.2545977730513727E-3</c:v>
                </c:pt>
                <c:pt idx="11">
                  <c:v>9.34461421896704E-3</c:v>
                </c:pt>
                <c:pt idx="12">
                  <c:v>1.3178096212896673E-2</c:v>
                </c:pt>
                <c:pt idx="13">
                  <c:v>-3.1883688305063274E-3</c:v>
                </c:pt>
                <c:pt idx="14">
                  <c:v>5.5142344190817205E-3</c:v>
                </c:pt>
                <c:pt idx="15">
                  <c:v>3.4744563119288863E-3</c:v>
                </c:pt>
                <c:pt idx="16">
                  <c:v>-1.1700368815973583E-2</c:v>
                </c:pt>
                <c:pt idx="17">
                  <c:v>2.2895798100689424E-2</c:v>
                </c:pt>
                <c:pt idx="18">
                  <c:v>-1.2461459403905417E-2</c:v>
                </c:pt>
                <c:pt idx="19">
                  <c:v>-5.1361068310218361E-4</c:v>
                </c:pt>
                <c:pt idx="20">
                  <c:v>1.6179540709812201E-2</c:v>
                </c:pt>
                <c:pt idx="21">
                  <c:v>-2.7040751555160614E-2</c:v>
                </c:pt>
                <c:pt idx="22">
                  <c:v>-1.0302801859530142E-2</c:v>
                </c:pt>
                <c:pt idx="23">
                  <c:v>2.5135101168771712E-4</c:v>
                </c:pt>
                <c:pt idx="24">
                  <c:v>2.6444788441692513E-2</c:v>
                </c:pt>
                <c:pt idx="25">
                  <c:v>3.4841810172206555E-2</c:v>
                </c:pt>
                <c:pt idx="26">
                  <c:v>8.0160320641287086E-4</c:v>
                </c:pt>
                <c:pt idx="27">
                  <c:v>-5.0849606898300759E-2</c:v>
                </c:pt>
                <c:pt idx="28">
                  <c:v>-2.666008392989383E-2</c:v>
                </c:pt>
                <c:pt idx="29">
                  <c:v>-2.2795802677602173E-2</c:v>
                </c:pt>
                <c:pt idx="30">
                  <c:v>-1.0148042024832882E-2</c:v>
                </c:pt>
                <c:pt idx="31">
                  <c:v>-2.5008931761343334E-3</c:v>
                </c:pt>
                <c:pt idx="32">
                  <c:v>4.6661880832734592E-3</c:v>
                </c:pt>
                <c:pt idx="33">
                  <c:v>4.3258832011536796E-3</c:v>
                </c:pt>
                <c:pt idx="34">
                  <c:v>-1.7992083483266974E-3</c:v>
                </c:pt>
                <c:pt idx="35">
                  <c:v>2.1637216011540783E-3</c:v>
                </c:pt>
                <c:pt idx="36">
                  <c:v>-9.5249434456482485E-3</c:v>
                </c:pt>
                <c:pt idx="37">
                  <c:v>1.2659754039064275E-2</c:v>
                </c:pt>
                <c:pt idx="38">
                  <c:v>-2.8853089685020317E-3</c:v>
                </c:pt>
                <c:pt idx="39">
                  <c:v>-6.8059701492537705E-3</c:v>
                </c:pt>
                <c:pt idx="40">
                  <c:v>5.1608257321171802E-3</c:v>
                </c:pt>
                <c:pt idx="41">
                  <c:v>-3.82592061214726E-3</c:v>
                </c:pt>
                <c:pt idx="42">
                  <c:v>-3.5739814152966343E-3</c:v>
                </c:pt>
                <c:pt idx="43">
                  <c:v>-2.495543672014211E-3</c:v>
                </c:pt>
                <c:pt idx="44">
                  <c:v>1.0706638115631772E-3</c:v>
                </c:pt>
                <c:pt idx="45">
                  <c:v>6.8271649299316284E-3</c:v>
                </c:pt>
                <c:pt idx="46">
                  <c:v>1.1019617340760401E-2</c:v>
                </c:pt>
                <c:pt idx="47">
                  <c:v>-6.2575210589651542E-3</c:v>
                </c:pt>
                <c:pt idx="48">
                  <c:v>-1.0007147962830643E-2</c:v>
                </c:pt>
                <c:pt idx="49">
                  <c:v>-4.506641366223918E-3</c:v>
                </c:pt>
                <c:pt idx="50">
                  <c:v>-3.0740127689761199E-3</c:v>
                </c:pt>
                <c:pt idx="51">
                  <c:v>-3.53440150801132E-3</c:v>
                </c:pt>
                <c:pt idx="52">
                  <c:v>1.5339233038347277E-3</c:v>
                </c:pt>
                <c:pt idx="53">
                  <c:v>8.2664147378364028E-4</c:v>
                </c:pt>
                <c:pt idx="54">
                  <c:v>6.0591659736248804E-3</c:v>
                </c:pt>
                <c:pt idx="55">
                  <c:v>1.0704091341580124E-3</c:v>
                </c:pt>
                <c:pt idx="56">
                  <c:v>3.5808068751492783E-3</c:v>
                </c:pt>
                <c:pt idx="57">
                  <c:v>1.2324794586756838E-2</c:v>
                </c:pt>
                <c:pt idx="58">
                  <c:v>1.3594611145131719E-2</c:v>
                </c:pt>
                <c:pt idx="59">
                  <c:v>9.8075272771858124E-4</c:v>
                </c:pt>
                <c:pt idx="60">
                  <c:v>-1.6636528028933117E-2</c:v>
                </c:pt>
                <c:pt idx="61">
                  <c:v>4.4805037539354942E-3</c:v>
                </c:pt>
                <c:pt idx="62">
                  <c:v>-2.0543806646525775E-3</c:v>
                </c:pt>
                <c:pt idx="63">
                  <c:v>-1.0864316755190284E-3</c:v>
                </c:pt>
                <c:pt idx="64">
                  <c:v>8.0311511316621953E-3</c:v>
                </c:pt>
                <c:pt idx="65">
                  <c:v>1.9507437210437573E-3</c:v>
                </c:pt>
                <c:pt idx="66">
                  <c:v>-2.1591315758081819E-2</c:v>
                </c:pt>
                <c:pt idx="67">
                  <c:v>8.3572110792751175E-4</c:v>
                </c:pt>
                <c:pt idx="68">
                  <c:v>-2.6196713503214841E-3</c:v>
                </c:pt>
                <c:pt idx="69">
                  <c:v>-8.0321285140562138E-3</c:v>
                </c:pt>
                <c:pt idx="70">
                  <c:v>1.7749378771743096E-3</c:v>
                </c:pt>
                <c:pt idx="71">
                  <c:v>-2.0594111784461022E-3</c:v>
                </c:pt>
                <c:pt idx="72">
                  <c:v>-2.774375883184077E-3</c:v>
                </c:pt>
                <c:pt idx="73">
                  <c:v>1.2157330154946466E-2</c:v>
                </c:pt>
                <c:pt idx="74">
                  <c:v>0</c:v>
                </c:pt>
                <c:pt idx="75">
                  <c:v>6.4779270633397168E-3</c:v>
                </c:pt>
                <c:pt idx="76">
                  <c:v>-4.3000477783086133E-3</c:v>
                </c:pt>
                <c:pt idx="77">
                  <c:v>-7.7041602465330872E-3</c:v>
                </c:pt>
                <c:pt idx="78">
                  <c:v>1.0678690080683229E-3</c:v>
                </c:pt>
                <c:pt idx="79">
                  <c:v>1.2980769230769296E-2</c:v>
                </c:pt>
                <c:pt idx="80">
                  <c:v>8.420546132563711E-4</c:v>
                </c:pt>
                <c:pt idx="81">
                  <c:v>-6.6913609750268721E-3</c:v>
                </c:pt>
                <c:pt idx="82">
                  <c:v>-3.2158170557408106E-3</c:v>
                </c:pt>
                <c:pt idx="83">
                  <c:v>-8.0340264650283766E-3</c:v>
                </c:pt>
                <c:pt idx="84">
                  <c:v>4.3906491040701656E-3</c:v>
                </c:pt>
                <c:pt idx="85">
                  <c:v>-1.1852554225435519E-3</c:v>
                </c:pt>
                <c:pt idx="86">
                  <c:v>1.5432098765431057E-3</c:v>
                </c:pt>
                <c:pt idx="87">
                  <c:v>-7.4231177094379319E-3</c:v>
                </c:pt>
                <c:pt idx="88">
                  <c:v>3.5360678925044908E-4</c:v>
                </c:pt>
                <c:pt idx="89">
                  <c:v>7.6009501187648265E-3</c:v>
                </c:pt>
                <c:pt idx="90">
                  <c:v>-9.1786302659448982E-3</c:v>
                </c:pt>
                <c:pt idx="91">
                  <c:v>-1.6447368421053099E-3</c:v>
                </c:pt>
                <c:pt idx="92">
                  <c:v>2.5912838633685986E-3</c:v>
                </c:pt>
                <c:pt idx="93">
                  <c:v>-9.4139797599435138E-4</c:v>
                </c:pt>
                <c:pt idx="94">
                  <c:v>-7.0555032925678773E-4</c:v>
                </c:pt>
                <c:pt idx="95">
                  <c:v>3.303445021236362E-3</c:v>
                </c:pt>
                <c:pt idx="96">
                  <c:v>7.0838252656435508E-4</c:v>
                </c:pt>
                <c:pt idx="97">
                  <c:v>1.098114108379078E-2</c:v>
                </c:pt>
                <c:pt idx="98">
                  <c:v>-2.3866348448686736E-4</c:v>
                </c:pt>
                <c:pt idx="99">
                  <c:v>-1.3109283756406187E-3</c:v>
                </c:pt>
                <c:pt idx="100">
                  <c:v>-5.0984111927910858E-3</c:v>
                </c:pt>
                <c:pt idx="101">
                  <c:v>1.1634880652512836E-2</c:v>
                </c:pt>
                <c:pt idx="102">
                  <c:v>4.8210196456550669E-3</c:v>
                </c:pt>
                <c:pt idx="103">
                  <c:v>-4.678502879078672E-3</c:v>
                </c:pt>
                <c:pt idx="104">
                  <c:v>-1.1971079767689963E-2</c:v>
                </c:pt>
                <c:pt idx="105">
                  <c:v>3.6878420176065241E-3</c:v>
                </c:pt>
                <c:pt idx="106">
                  <c:v>0</c:v>
                </c:pt>
              </c:numCache>
            </c:numRef>
          </c:yVal>
          <c:smooth val="1"/>
        </c:ser>
        <c:dLbls>
          <c:showLegendKey val="0"/>
          <c:showVal val="0"/>
          <c:showCatName val="0"/>
          <c:showSerName val="0"/>
          <c:showPercent val="0"/>
          <c:showBubbleSize val="0"/>
        </c:dLbls>
        <c:axId val="291330944"/>
        <c:axId val="291331504"/>
      </c:scatterChart>
      <c:valAx>
        <c:axId val="291330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layout>
            <c:manualLayout>
              <c:xMode val="edge"/>
              <c:yMode val="edge"/>
              <c:x val="0.40662497075741816"/>
              <c:y val="0.9358806904103874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331504"/>
        <c:crosses val="autoZero"/>
        <c:crossBetween val="midCat"/>
      </c:valAx>
      <c:valAx>
        <c:axId val="291331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Daily 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33094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Small Cap</a:t>
            </a:r>
            <a:r>
              <a:rPr lang="en-US" baseline="0"/>
              <a:t> and Risk Free Securities Against Russell 2000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3"/>
          <c:order val="0"/>
          <c:tx>
            <c:strRef>
              <c:f>'Hedging Period Raw Data (Q7)'!$N$2</c:f>
              <c:strCache>
                <c:ptCount val="1"/>
                <c:pt idx="0">
                  <c:v>Tyler Technologies, Inc. (TYL)</c:v>
                </c:pt>
              </c:strCache>
            </c:strRef>
          </c:tx>
          <c:spPr>
            <a:ln w="19050" cap="rnd">
              <a:solidFill>
                <a:schemeClr val="accent4"/>
              </a:solidFill>
              <a:round/>
            </a:ln>
            <a:effectLst/>
          </c:spPr>
          <c:marker>
            <c:symbol val="none"/>
          </c:marker>
          <c:xVal>
            <c:numRef>
              <c:f>'Hedging Period Raw Data (Q7)'!$J$3:$J$109</c:f>
              <c:numCache>
                <c:formatCode>m/d/yyyy</c:formatCode>
                <c:ptCount val="107"/>
                <c:pt idx="0">
                  <c:v>42278</c:v>
                </c:pt>
                <c:pt idx="1">
                  <c:v>42277</c:v>
                </c:pt>
                <c:pt idx="2">
                  <c:v>42276</c:v>
                </c:pt>
                <c:pt idx="3">
                  <c:v>42275</c:v>
                </c:pt>
                <c:pt idx="4">
                  <c:v>42272</c:v>
                </c:pt>
                <c:pt idx="5">
                  <c:v>42271</c:v>
                </c:pt>
                <c:pt idx="6">
                  <c:v>42270</c:v>
                </c:pt>
                <c:pt idx="7">
                  <c:v>42269</c:v>
                </c:pt>
                <c:pt idx="8">
                  <c:v>42268</c:v>
                </c:pt>
                <c:pt idx="9">
                  <c:v>42265</c:v>
                </c:pt>
                <c:pt idx="10">
                  <c:v>42264</c:v>
                </c:pt>
                <c:pt idx="11">
                  <c:v>42263</c:v>
                </c:pt>
                <c:pt idx="12">
                  <c:v>42262</c:v>
                </c:pt>
                <c:pt idx="13">
                  <c:v>42261</c:v>
                </c:pt>
                <c:pt idx="14">
                  <c:v>42258</c:v>
                </c:pt>
                <c:pt idx="15">
                  <c:v>42257</c:v>
                </c:pt>
                <c:pt idx="16">
                  <c:v>42256</c:v>
                </c:pt>
                <c:pt idx="17">
                  <c:v>42255</c:v>
                </c:pt>
                <c:pt idx="18">
                  <c:v>42251</c:v>
                </c:pt>
                <c:pt idx="19">
                  <c:v>42250</c:v>
                </c:pt>
                <c:pt idx="20">
                  <c:v>42249</c:v>
                </c:pt>
                <c:pt idx="21">
                  <c:v>42248</c:v>
                </c:pt>
                <c:pt idx="22">
                  <c:v>42247</c:v>
                </c:pt>
                <c:pt idx="23">
                  <c:v>42244</c:v>
                </c:pt>
                <c:pt idx="24">
                  <c:v>42243</c:v>
                </c:pt>
                <c:pt idx="25">
                  <c:v>42242</c:v>
                </c:pt>
                <c:pt idx="26">
                  <c:v>42241</c:v>
                </c:pt>
                <c:pt idx="27">
                  <c:v>42240</c:v>
                </c:pt>
                <c:pt idx="28">
                  <c:v>42237</c:v>
                </c:pt>
                <c:pt idx="29">
                  <c:v>42236</c:v>
                </c:pt>
                <c:pt idx="30">
                  <c:v>42235</c:v>
                </c:pt>
                <c:pt idx="31">
                  <c:v>42234</c:v>
                </c:pt>
                <c:pt idx="32">
                  <c:v>42233</c:v>
                </c:pt>
                <c:pt idx="33">
                  <c:v>42230</c:v>
                </c:pt>
                <c:pt idx="34">
                  <c:v>42229</c:v>
                </c:pt>
                <c:pt idx="35">
                  <c:v>42228</c:v>
                </c:pt>
                <c:pt idx="36">
                  <c:v>42227</c:v>
                </c:pt>
                <c:pt idx="37">
                  <c:v>42226</c:v>
                </c:pt>
                <c:pt idx="38">
                  <c:v>42223</c:v>
                </c:pt>
                <c:pt idx="39">
                  <c:v>42222</c:v>
                </c:pt>
                <c:pt idx="40">
                  <c:v>42221</c:v>
                </c:pt>
                <c:pt idx="41">
                  <c:v>42220</c:v>
                </c:pt>
                <c:pt idx="42">
                  <c:v>42219</c:v>
                </c:pt>
                <c:pt idx="43">
                  <c:v>42216</c:v>
                </c:pt>
                <c:pt idx="44">
                  <c:v>42215</c:v>
                </c:pt>
                <c:pt idx="45">
                  <c:v>42214</c:v>
                </c:pt>
                <c:pt idx="46">
                  <c:v>42213</c:v>
                </c:pt>
                <c:pt idx="47">
                  <c:v>42212</c:v>
                </c:pt>
                <c:pt idx="48">
                  <c:v>42209</c:v>
                </c:pt>
                <c:pt idx="49">
                  <c:v>42208</c:v>
                </c:pt>
                <c:pt idx="50">
                  <c:v>42207</c:v>
                </c:pt>
                <c:pt idx="51">
                  <c:v>42206</c:v>
                </c:pt>
                <c:pt idx="52">
                  <c:v>42205</c:v>
                </c:pt>
                <c:pt idx="53">
                  <c:v>42202</c:v>
                </c:pt>
                <c:pt idx="54">
                  <c:v>42201</c:v>
                </c:pt>
                <c:pt idx="55">
                  <c:v>42200</c:v>
                </c:pt>
                <c:pt idx="56">
                  <c:v>42199</c:v>
                </c:pt>
                <c:pt idx="57">
                  <c:v>42198</c:v>
                </c:pt>
                <c:pt idx="58">
                  <c:v>42195</c:v>
                </c:pt>
                <c:pt idx="59">
                  <c:v>42194</c:v>
                </c:pt>
                <c:pt idx="60">
                  <c:v>42193</c:v>
                </c:pt>
                <c:pt idx="61">
                  <c:v>42192</c:v>
                </c:pt>
                <c:pt idx="62">
                  <c:v>42191</c:v>
                </c:pt>
                <c:pt idx="63">
                  <c:v>42187</c:v>
                </c:pt>
                <c:pt idx="64">
                  <c:v>42186</c:v>
                </c:pt>
                <c:pt idx="65">
                  <c:v>42185</c:v>
                </c:pt>
                <c:pt idx="66">
                  <c:v>42184</c:v>
                </c:pt>
                <c:pt idx="67">
                  <c:v>42181</c:v>
                </c:pt>
                <c:pt idx="68">
                  <c:v>42180</c:v>
                </c:pt>
                <c:pt idx="69">
                  <c:v>42179</c:v>
                </c:pt>
                <c:pt idx="70">
                  <c:v>42178</c:v>
                </c:pt>
                <c:pt idx="71">
                  <c:v>42177</c:v>
                </c:pt>
                <c:pt idx="72">
                  <c:v>42174</c:v>
                </c:pt>
                <c:pt idx="73">
                  <c:v>42173</c:v>
                </c:pt>
                <c:pt idx="74">
                  <c:v>42172</c:v>
                </c:pt>
                <c:pt idx="75">
                  <c:v>42171</c:v>
                </c:pt>
                <c:pt idx="76">
                  <c:v>42170</c:v>
                </c:pt>
                <c:pt idx="77">
                  <c:v>42167</c:v>
                </c:pt>
                <c:pt idx="78">
                  <c:v>42166</c:v>
                </c:pt>
                <c:pt idx="79">
                  <c:v>42165</c:v>
                </c:pt>
                <c:pt idx="80">
                  <c:v>42164</c:v>
                </c:pt>
                <c:pt idx="81">
                  <c:v>42163</c:v>
                </c:pt>
                <c:pt idx="82">
                  <c:v>42160</c:v>
                </c:pt>
                <c:pt idx="83">
                  <c:v>42159</c:v>
                </c:pt>
                <c:pt idx="84">
                  <c:v>42158</c:v>
                </c:pt>
                <c:pt idx="85">
                  <c:v>42157</c:v>
                </c:pt>
                <c:pt idx="86">
                  <c:v>42156</c:v>
                </c:pt>
                <c:pt idx="87">
                  <c:v>42153</c:v>
                </c:pt>
                <c:pt idx="88">
                  <c:v>42152</c:v>
                </c:pt>
                <c:pt idx="89">
                  <c:v>42151</c:v>
                </c:pt>
                <c:pt idx="90">
                  <c:v>42150</c:v>
                </c:pt>
                <c:pt idx="91">
                  <c:v>42146</c:v>
                </c:pt>
                <c:pt idx="92">
                  <c:v>42145</c:v>
                </c:pt>
                <c:pt idx="93">
                  <c:v>42144</c:v>
                </c:pt>
                <c:pt idx="94">
                  <c:v>42143</c:v>
                </c:pt>
                <c:pt idx="95">
                  <c:v>42142</c:v>
                </c:pt>
                <c:pt idx="96">
                  <c:v>42139</c:v>
                </c:pt>
                <c:pt idx="97">
                  <c:v>42138</c:v>
                </c:pt>
                <c:pt idx="98">
                  <c:v>42137</c:v>
                </c:pt>
                <c:pt idx="99">
                  <c:v>42136</c:v>
                </c:pt>
                <c:pt idx="100">
                  <c:v>42135</c:v>
                </c:pt>
                <c:pt idx="101">
                  <c:v>42132</c:v>
                </c:pt>
                <c:pt idx="102">
                  <c:v>42131</c:v>
                </c:pt>
                <c:pt idx="103">
                  <c:v>42130</c:v>
                </c:pt>
                <c:pt idx="104">
                  <c:v>42129</c:v>
                </c:pt>
                <c:pt idx="105">
                  <c:v>42128</c:v>
                </c:pt>
                <c:pt idx="106">
                  <c:v>42125</c:v>
                </c:pt>
              </c:numCache>
            </c:numRef>
          </c:xVal>
          <c:yVal>
            <c:numRef>
              <c:f>'Hedging Period Raw Data (Q7)'!$N$3:$N$109</c:f>
              <c:numCache>
                <c:formatCode>0.0000%</c:formatCode>
                <c:ptCount val="107"/>
                <c:pt idx="0">
                  <c:v>0.10099793183307115</c:v>
                </c:pt>
                <c:pt idx="1">
                  <c:v>1.529987780905584E-2</c:v>
                </c:pt>
                <c:pt idx="2">
                  <c:v>1.4836753437671657E-2</c:v>
                </c:pt>
                <c:pt idx="3">
                  <c:v>-4.0140405112668809E-2</c:v>
                </c:pt>
                <c:pt idx="4">
                  <c:v>6.6009136311750982E-3</c:v>
                </c:pt>
                <c:pt idx="5">
                  <c:v>-1.0946999544625302E-2</c:v>
                </c:pt>
                <c:pt idx="6">
                  <c:v>2.3419052755875747E-2</c:v>
                </c:pt>
                <c:pt idx="7">
                  <c:v>-8.2993505575436055E-3</c:v>
                </c:pt>
                <c:pt idx="8">
                  <c:v>3.9645005526709465E-3</c:v>
                </c:pt>
                <c:pt idx="9">
                  <c:v>-1.7624911953762146E-2</c:v>
                </c:pt>
                <c:pt idx="10">
                  <c:v>1.4193011119803645E-2</c:v>
                </c:pt>
                <c:pt idx="11">
                  <c:v>1.0759209708750772E-2</c:v>
                </c:pt>
                <c:pt idx="12">
                  <c:v>1.4554407124690361E-2</c:v>
                </c:pt>
                <c:pt idx="13">
                  <c:v>8.9332097088790086E-4</c:v>
                </c:pt>
                <c:pt idx="14">
                  <c:v>7.7556607504838393E-3</c:v>
                </c:pt>
                <c:pt idx="15">
                  <c:v>2.6514154006248791E-2</c:v>
                </c:pt>
                <c:pt idx="16">
                  <c:v>-6.9180500658463373E-3</c:v>
                </c:pt>
                <c:pt idx="17">
                  <c:v>3.757419642257509E-2</c:v>
                </c:pt>
                <c:pt idx="18">
                  <c:v>-6.6933286291740446E-3</c:v>
                </c:pt>
                <c:pt idx="19">
                  <c:v>5.0453497018627669E-3</c:v>
                </c:pt>
                <c:pt idx="20">
                  <c:v>2.0140213637777293E-2</c:v>
                </c:pt>
                <c:pt idx="21">
                  <c:v>-2.8832187784883501E-2</c:v>
                </c:pt>
                <c:pt idx="22">
                  <c:v>-6.0484732845451639E-3</c:v>
                </c:pt>
                <c:pt idx="23">
                  <c:v>4.4843774224063715E-3</c:v>
                </c:pt>
                <c:pt idx="24">
                  <c:v>6.9186294795517966E-3</c:v>
                </c:pt>
                <c:pt idx="25">
                  <c:v>3.5754625855907163E-2</c:v>
                </c:pt>
                <c:pt idx="26">
                  <c:v>2.3548509155388864E-2</c:v>
                </c:pt>
                <c:pt idx="27">
                  <c:v>-5.1204975870081881E-2</c:v>
                </c:pt>
                <c:pt idx="28">
                  <c:v>-1.1155436193652224E-2</c:v>
                </c:pt>
                <c:pt idx="29">
                  <c:v>-2.1823863748888894E-2</c:v>
                </c:pt>
                <c:pt idx="30">
                  <c:v>-6.8261854964312141E-3</c:v>
                </c:pt>
                <c:pt idx="31">
                  <c:v>-7.0332840262254948E-5</c:v>
                </c:pt>
                <c:pt idx="32">
                  <c:v>1.0565933544932626E-3</c:v>
                </c:pt>
                <c:pt idx="33">
                  <c:v>1.19040137096591E-2</c:v>
                </c:pt>
                <c:pt idx="34">
                  <c:v>6.456661212832282E-3</c:v>
                </c:pt>
                <c:pt idx="35">
                  <c:v>-1.7188712411778662E-3</c:v>
                </c:pt>
                <c:pt idx="36">
                  <c:v>-8.7320459411327489E-3</c:v>
                </c:pt>
                <c:pt idx="37">
                  <c:v>1.3016885731386818E-2</c:v>
                </c:pt>
                <c:pt idx="38">
                  <c:v>5.7866401446655669E-3</c:v>
                </c:pt>
                <c:pt idx="39">
                  <c:v>-2.2346396369524069E-2</c:v>
                </c:pt>
                <c:pt idx="40">
                  <c:v>1.0504516071108805E-2</c:v>
                </c:pt>
                <c:pt idx="41">
                  <c:v>1.7896771166199255E-3</c:v>
                </c:pt>
                <c:pt idx="42">
                  <c:v>1.075025136342056E-3</c:v>
                </c:pt>
                <c:pt idx="43">
                  <c:v>-4.8495791980488479E-3</c:v>
                </c:pt>
                <c:pt idx="44">
                  <c:v>1.6013376422483017E-2</c:v>
                </c:pt>
                <c:pt idx="45">
                  <c:v>1.2917394495412848E-2</c:v>
                </c:pt>
                <c:pt idx="46">
                  <c:v>1.5729842073429756E-2</c:v>
                </c:pt>
                <c:pt idx="47">
                  <c:v>-1.5197180042726188E-2</c:v>
                </c:pt>
                <c:pt idx="48">
                  <c:v>-2.0142350195754055E-2</c:v>
                </c:pt>
                <c:pt idx="49">
                  <c:v>-2.7261927163080291E-3</c:v>
                </c:pt>
                <c:pt idx="50">
                  <c:v>-2.5312888095688768E-2</c:v>
                </c:pt>
                <c:pt idx="51">
                  <c:v>3.9311899739808975E-3</c:v>
                </c:pt>
                <c:pt idx="52">
                  <c:v>-2.8699705804986486E-3</c:v>
                </c:pt>
                <c:pt idx="53">
                  <c:v>-4.2517599201800094E-3</c:v>
                </c:pt>
                <c:pt idx="54">
                  <c:v>2.3908122463178749E-2</c:v>
                </c:pt>
                <c:pt idx="55">
                  <c:v>-8.6316756369515524E-3</c:v>
                </c:pt>
                <c:pt idx="56">
                  <c:v>1.4717518149347519E-2</c:v>
                </c:pt>
                <c:pt idx="57">
                  <c:v>6.2851828678687216E-3</c:v>
                </c:pt>
                <c:pt idx="58">
                  <c:v>5.2287655460152571E-3</c:v>
                </c:pt>
                <c:pt idx="59">
                  <c:v>2.7611917910447703E-2</c:v>
                </c:pt>
                <c:pt idx="60">
                  <c:v>3.8957447975949133E-3</c:v>
                </c:pt>
                <c:pt idx="61">
                  <c:v>2.3070399148690246E-2</c:v>
                </c:pt>
                <c:pt idx="62">
                  <c:v>9.2055998831330754E-4</c:v>
                </c:pt>
                <c:pt idx="63">
                  <c:v>3.1553331821558839E-3</c:v>
                </c:pt>
                <c:pt idx="64">
                  <c:v>4.328311782025196E-3</c:v>
                </c:pt>
                <c:pt idx="65">
                  <c:v>1.1571563540710539E-2</c:v>
                </c:pt>
                <c:pt idx="66">
                  <c:v>-1.113340068450297E-2</c:v>
                </c:pt>
                <c:pt idx="67">
                  <c:v>5.4144037931647127E-4</c:v>
                </c:pt>
                <c:pt idx="68">
                  <c:v>3.4153690380287482E-3</c:v>
                </c:pt>
                <c:pt idx="69">
                  <c:v>-9.22861654409457E-3</c:v>
                </c:pt>
                <c:pt idx="70">
                  <c:v>2.6216130369094426E-3</c:v>
                </c:pt>
                <c:pt idx="71">
                  <c:v>9.2607159533073524E-3</c:v>
                </c:pt>
                <c:pt idx="72">
                  <c:v>8.2385486442970723E-3</c:v>
                </c:pt>
                <c:pt idx="73">
                  <c:v>2.4929626456447584E-2</c:v>
                </c:pt>
                <c:pt idx="74">
                  <c:v>9.9082354399797623E-3</c:v>
                </c:pt>
                <c:pt idx="75">
                  <c:v>2.3184320198913699E-2</c:v>
                </c:pt>
                <c:pt idx="76">
                  <c:v>-3.4780224664123782E-3</c:v>
                </c:pt>
                <c:pt idx="77">
                  <c:v>3.313535426494596E-4</c:v>
                </c:pt>
                <c:pt idx="78">
                  <c:v>1.0780745029628225E-3</c:v>
                </c:pt>
                <c:pt idx="79">
                  <c:v>4.7492002520213017E-3</c:v>
                </c:pt>
                <c:pt idx="80">
                  <c:v>-3.2389916704926858E-3</c:v>
                </c:pt>
                <c:pt idx="81">
                  <c:v>-7.3371721186190619E-3</c:v>
                </c:pt>
                <c:pt idx="82">
                  <c:v>1.6253367826295495E-2</c:v>
                </c:pt>
                <c:pt idx="83">
                  <c:v>-2.171953902598911E-2</c:v>
                </c:pt>
                <c:pt idx="84">
                  <c:v>1.1859346295250539E-2</c:v>
                </c:pt>
                <c:pt idx="85">
                  <c:v>-3.8827012668476435E-3</c:v>
                </c:pt>
                <c:pt idx="86">
                  <c:v>-3.5396772257241249E-3</c:v>
                </c:pt>
                <c:pt idx="87">
                  <c:v>-2.9092070913713131E-2</c:v>
                </c:pt>
                <c:pt idx="88">
                  <c:v>1.7614171055015948E-3</c:v>
                </c:pt>
                <c:pt idx="89">
                  <c:v>2.5872706365503095E-2</c:v>
                </c:pt>
                <c:pt idx="90">
                  <c:v>-2.1931257504870016E-2</c:v>
                </c:pt>
                <c:pt idx="91">
                  <c:v>-2.4841573644991399E-3</c:v>
                </c:pt>
                <c:pt idx="92">
                  <c:v>2.9738225843727317E-3</c:v>
                </c:pt>
                <c:pt idx="93">
                  <c:v>-4.0172732062560002E-4</c:v>
                </c:pt>
                <c:pt idx="94">
                  <c:v>-2.0044900416573697E-3</c:v>
                </c:pt>
                <c:pt idx="95">
                  <c:v>1.2830940497246424E-2</c:v>
                </c:pt>
                <c:pt idx="96">
                  <c:v>-7.0155873394792678E-3</c:v>
                </c:pt>
                <c:pt idx="97">
                  <c:v>1.3319210981840524E-2</c:v>
                </c:pt>
                <c:pt idx="98">
                  <c:v>1.048630162260511E-2</c:v>
                </c:pt>
                <c:pt idx="99">
                  <c:v>5.4794854000701498E-3</c:v>
                </c:pt>
                <c:pt idx="100">
                  <c:v>-3.9692632101216985E-3</c:v>
                </c:pt>
                <c:pt idx="101">
                  <c:v>-2.0630467073774472E-3</c:v>
                </c:pt>
                <c:pt idx="102">
                  <c:v>5.5596879004284894E-3</c:v>
                </c:pt>
                <c:pt idx="103">
                  <c:v>-5.2005696318356831E-3</c:v>
                </c:pt>
                <c:pt idx="104">
                  <c:v>-2.1011791191397955E-2</c:v>
                </c:pt>
                <c:pt idx="105">
                  <c:v>7.7367618882908662E-3</c:v>
                </c:pt>
                <c:pt idx="106">
                  <c:v>0</c:v>
                </c:pt>
              </c:numCache>
            </c:numRef>
          </c:yVal>
          <c:smooth val="1"/>
        </c:ser>
        <c:ser>
          <c:idx val="4"/>
          <c:order val="1"/>
          <c:tx>
            <c:strRef>
              <c:f>'Hedging Period Raw Data (Q7)'!$O$2</c:f>
              <c:strCache>
                <c:ptCount val="1"/>
                <c:pt idx="0">
                  <c:v>Corporate Bond (LQD)</c:v>
                </c:pt>
              </c:strCache>
            </c:strRef>
          </c:tx>
          <c:spPr>
            <a:ln w="19050" cap="rnd">
              <a:solidFill>
                <a:schemeClr val="accent5"/>
              </a:solidFill>
              <a:round/>
            </a:ln>
            <a:effectLst/>
          </c:spPr>
          <c:marker>
            <c:symbol val="none"/>
          </c:marker>
          <c:xVal>
            <c:numRef>
              <c:f>'Hedging Period Raw Data (Q7)'!$J$3:$J$109</c:f>
              <c:numCache>
                <c:formatCode>m/d/yyyy</c:formatCode>
                <c:ptCount val="107"/>
                <c:pt idx="0">
                  <c:v>42278</c:v>
                </c:pt>
                <c:pt idx="1">
                  <c:v>42277</c:v>
                </c:pt>
                <c:pt idx="2">
                  <c:v>42276</c:v>
                </c:pt>
                <c:pt idx="3">
                  <c:v>42275</c:v>
                </c:pt>
                <c:pt idx="4">
                  <c:v>42272</c:v>
                </c:pt>
                <c:pt idx="5">
                  <c:v>42271</c:v>
                </c:pt>
                <c:pt idx="6">
                  <c:v>42270</c:v>
                </c:pt>
                <c:pt idx="7">
                  <c:v>42269</c:v>
                </c:pt>
                <c:pt idx="8">
                  <c:v>42268</c:v>
                </c:pt>
                <c:pt idx="9">
                  <c:v>42265</c:v>
                </c:pt>
                <c:pt idx="10">
                  <c:v>42264</c:v>
                </c:pt>
                <c:pt idx="11">
                  <c:v>42263</c:v>
                </c:pt>
                <c:pt idx="12">
                  <c:v>42262</c:v>
                </c:pt>
                <c:pt idx="13">
                  <c:v>42261</c:v>
                </c:pt>
                <c:pt idx="14">
                  <c:v>42258</c:v>
                </c:pt>
                <c:pt idx="15">
                  <c:v>42257</c:v>
                </c:pt>
                <c:pt idx="16">
                  <c:v>42256</c:v>
                </c:pt>
                <c:pt idx="17">
                  <c:v>42255</c:v>
                </c:pt>
                <c:pt idx="18">
                  <c:v>42251</c:v>
                </c:pt>
                <c:pt idx="19">
                  <c:v>42250</c:v>
                </c:pt>
                <c:pt idx="20">
                  <c:v>42249</c:v>
                </c:pt>
                <c:pt idx="21">
                  <c:v>42248</c:v>
                </c:pt>
                <c:pt idx="22">
                  <c:v>42247</c:v>
                </c:pt>
                <c:pt idx="23">
                  <c:v>42244</c:v>
                </c:pt>
                <c:pt idx="24">
                  <c:v>42243</c:v>
                </c:pt>
                <c:pt idx="25">
                  <c:v>42242</c:v>
                </c:pt>
                <c:pt idx="26">
                  <c:v>42241</c:v>
                </c:pt>
                <c:pt idx="27">
                  <c:v>42240</c:v>
                </c:pt>
                <c:pt idx="28">
                  <c:v>42237</c:v>
                </c:pt>
                <c:pt idx="29">
                  <c:v>42236</c:v>
                </c:pt>
                <c:pt idx="30">
                  <c:v>42235</c:v>
                </c:pt>
                <c:pt idx="31">
                  <c:v>42234</c:v>
                </c:pt>
                <c:pt idx="32">
                  <c:v>42233</c:v>
                </c:pt>
                <c:pt idx="33">
                  <c:v>42230</c:v>
                </c:pt>
                <c:pt idx="34">
                  <c:v>42229</c:v>
                </c:pt>
                <c:pt idx="35">
                  <c:v>42228</c:v>
                </c:pt>
                <c:pt idx="36">
                  <c:v>42227</c:v>
                </c:pt>
                <c:pt idx="37">
                  <c:v>42226</c:v>
                </c:pt>
                <c:pt idx="38">
                  <c:v>42223</c:v>
                </c:pt>
                <c:pt idx="39">
                  <c:v>42222</c:v>
                </c:pt>
                <c:pt idx="40">
                  <c:v>42221</c:v>
                </c:pt>
                <c:pt idx="41">
                  <c:v>42220</c:v>
                </c:pt>
                <c:pt idx="42">
                  <c:v>42219</c:v>
                </c:pt>
                <c:pt idx="43">
                  <c:v>42216</c:v>
                </c:pt>
                <c:pt idx="44">
                  <c:v>42215</c:v>
                </c:pt>
                <c:pt idx="45">
                  <c:v>42214</c:v>
                </c:pt>
                <c:pt idx="46">
                  <c:v>42213</c:v>
                </c:pt>
                <c:pt idx="47">
                  <c:v>42212</c:v>
                </c:pt>
                <c:pt idx="48">
                  <c:v>42209</c:v>
                </c:pt>
                <c:pt idx="49">
                  <c:v>42208</c:v>
                </c:pt>
                <c:pt idx="50">
                  <c:v>42207</c:v>
                </c:pt>
                <c:pt idx="51">
                  <c:v>42206</c:v>
                </c:pt>
                <c:pt idx="52">
                  <c:v>42205</c:v>
                </c:pt>
                <c:pt idx="53">
                  <c:v>42202</c:v>
                </c:pt>
                <c:pt idx="54">
                  <c:v>42201</c:v>
                </c:pt>
                <c:pt idx="55">
                  <c:v>42200</c:v>
                </c:pt>
                <c:pt idx="56">
                  <c:v>42199</c:v>
                </c:pt>
                <c:pt idx="57">
                  <c:v>42198</c:v>
                </c:pt>
                <c:pt idx="58">
                  <c:v>42195</c:v>
                </c:pt>
                <c:pt idx="59">
                  <c:v>42194</c:v>
                </c:pt>
                <c:pt idx="60">
                  <c:v>42193</c:v>
                </c:pt>
                <c:pt idx="61">
                  <c:v>42192</c:v>
                </c:pt>
                <c:pt idx="62">
                  <c:v>42191</c:v>
                </c:pt>
                <c:pt idx="63">
                  <c:v>42187</c:v>
                </c:pt>
                <c:pt idx="64">
                  <c:v>42186</c:v>
                </c:pt>
                <c:pt idx="65">
                  <c:v>42185</c:v>
                </c:pt>
                <c:pt idx="66">
                  <c:v>42184</c:v>
                </c:pt>
                <c:pt idx="67">
                  <c:v>42181</c:v>
                </c:pt>
                <c:pt idx="68">
                  <c:v>42180</c:v>
                </c:pt>
                <c:pt idx="69">
                  <c:v>42179</c:v>
                </c:pt>
                <c:pt idx="70">
                  <c:v>42178</c:v>
                </c:pt>
                <c:pt idx="71">
                  <c:v>42177</c:v>
                </c:pt>
                <c:pt idx="72">
                  <c:v>42174</c:v>
                </c:pt>
                <c:pt idx="73">
                  <c:v>42173</c:v>
                </c:pt>
                <c:pt idx="74">
                  <c:v>42172</c:v>
                </c:pt>
                <c:pt idx="75">
                  <c:v>42171</c:v>
                </c:pt>
                <c:pt idx="76">
                  <c:v>42170</c:v>
                </c:pt>
                <c:pt idx="77">
                  <c:v>42167</c:v>
                </c:pt>
                <c:pt idx="78">
                  <c:v>42166</c:v>
                </c:pt>
                <c:pt idx="79">
                  <c:v>42165</c:v>
                </c:pt>
                <c:pt idx="80">
                  <c:v>42164</c:v>
                </c:pt>
                <c:pt idx="81">
                  <c:v>42163</c:v>
                </c:pt>
                <c:pt idx="82">
                  <c:v>42160</c:v>
                </c:pt>
                <c:pt idx="83">
                  <c:v>42159</c:v>
                </c:pt>
                <c:pt idx="84">
                  <c:v>42158</c:v>
                </c:pt>
                <c:pt idx="85">
                  <c:v>42157</c:v>
                </c:pt>
                <c:pt idx="86">
                  <c:v>42156</c:v>
                </c:pt>
                <c:pt idx="87">
                  <c:v>42153</c:v>
                </c:pt>
                <c:pt idx="88">
                  <c:v>42152</c:v>
                </c:pt>
                <c:pt idx="89">
                  <c:v>42151</c:v>
                </c:pt>
                <c:pt idx="90">
                  <c:v>42150</c:v>
                </c:pt>
                <c:pt idx="91">
                  <c:v>42146</c:v>
                </c:pt>
                <c:pt idx="92">
                  <c:v>42145</c:v>
                </c:pt>
                <c:pt idx="93">
                  <c:v>42144</c:v>
                </c:pt>
                <c:pt idx="94">
                  <c:v>42143</c:v>
                </c:pt>
                <c:pt idx="95">
                  <c:v>42142</c:v>
                </c:pt>
                <c:pt idx="96">
                  <c:v>42139</c:v>
                </c:pt>
                <c:pt idx="97">
                  <c:v>42138</c:v>
                </c:pt>
                <c:pt idx="98">
                  <c:v>42137</c:v>
                </c:pt>
                <c:pt idx="99">
                  <c:v>42136</c:v>
                </c:pt>
                <c:pt idx="100">
                  <c:v>42135</c:v>
                </c:pt>
                <c:pt idx="101">
                  <c:v>42132</c:v>
                </c:pt>
                <c:pt idx="102">
                  <c:v>42131</c:v>
                </c:pt>
                <c:pt idx="103">
                  <c:v>42130</c:v>
                </c:pt>
                <c:pt idx="104">
                  <c:v>42129</c:v>
                </c:pt>
                <c:pt idx="105">
                  <c:v>42128</c:v>
                </c:pt>
                <c:pt idx="106">
                  <c:v>42125</c:v>
                </c:pt>
              </c:numCache>
            </c:numRef>
          </c:xVal>
          <c:yVal>
            <c:numRef>
              <c:f>'Hedging Period Raw Data (Q7)'!$O$3:$O$109</c:f>
              <c:numCache>
                <c:formatCode>0.0000%</c:formatCode>
                <c:ptCount val="107"/>
                <c:pt idx="0">
                  <c:v>-2.2450319933542406E-4</c:v>
                </c:pt>
                <c:pt idx="1">
                  <c:v>-1.7228717360695534E-4</c:v>
                </c:pt>
                <c:pt idx="2">
                  <c:v>1.2935569256506962E-3</c:v>
                </c:pt>
                <c:pt idx="3">
                  <c:v>1.7276930145830871E-3</c:v>
                </c:pt>
                <c:pt idx="4">
                  <c:v>-3.0143709048570111E-3</c:v>
                </c:pt>
                <c:pt idx="5">
                  <c:v>1.7231686159191462E-4</c:v>
                </c:pt>
                <c:pt idx="6">
                  <c:v>-6.0267965972704562E-4</c:v>
                </c:pt>
                <c:pt idx="7">
                  <c:v>4.3230109842515851E-3</c:v>
                </c:pt>
                <c:pt idx="8">
                  <c:v>-5.0752318323359358E-3</c:v>
                </c:pt>
                <c:pt idx="9">
                  <c:v>3.019832647566334E-3</c:v>
                </c:pt>
                <c:pt idx="10">
                  <c:v>8.2644986061162218E-3</c:v>
                </c:pt>
                <c:pt idx="11">
                  <c:v>1.8302193888228846E-3</c:v>
                </c:pt>
                <c:pt idx="12">
                  <c:v>-7.5253295690712596E-3</c:v>
                </c:pt>
                <c:pt idx="13">
                  <c:v>-8.6504251397556686E-5</c:v>
                </c:pt>
                <c:pt idx="14">
                  <c:v>6.924160525341172E-4</c:v>
                </c:pt>
                <c:pt idx="15">
                  <c:v>-1.9866586969304878E-3</c:v>
                </c:pt>
                <c:pt idx="16">
                  <c:v>2.1641251837365427E-3</c:v>
                </c:pt>
                <c:pt idx="17">
                  <c:v>-4.6527732669936483E-3</c:v>
                </c:pt>
                <c:pt idx="18">
                  <c:v>2.2452004018735927E-3</c:v>
                </c:pt>
                <c:pt idx="19">
                  <c:v>4.7722646140928582E-3</c:v>
                </c:pt>
                <c:pt idx="20">
                  <c:v>-1.4728641995112035E-3</c:v>
                </c:pt>
                <c:pt idx="21">
                  <c:v>6.0579556461781703E-3</c:v>
                </c:pt>
                <c:pt idx="22">
                  <c:v>-2.5141023787836891E-3</c:v>
                </c:pt>
                <c:pt idx="23">
                  <c:v>1.8238635522913604E-3</c:v>
                </c:pt>
                <c:pt idx="24">
                  <c:v>9.5627576676049486E-4</c:v>
                </c:pt>
                <c:pt idx="25">
                  <c:v>-6.0816579888733902E-4</c:v>
                </c:pt>
                <c:pt idx="26">
                  <c:v>-5.0998662897373537E-3</c:v>
                </c:pt>
                <c:pt idx="27">
                  <c:v>-2.7583832599303859E-3</c:v>
                </c:pt>
                <c:pt idx="28">
                  <c:v>2.5865980553851919E-4</c:v>
                </c:pt>
                <c:pt idx="29">
                  <c:v>6.039069706245126E-4</c:v>
                </c:pt>
                <c:pt idx="30">
                  <c:v>4.8548349045567374E-3</c:v>
                </c:pt>
                <c:pt idx="31">
                  <c:v>-3.7999965411837922E-3</c:v>
                </c:pt>
                <c:pt idx="32">
                  <c:v>3.2057074090274806E-3</c:v>
                </c:pt>
                <c:pt idx="33">
                  <c:v>9.5395371495587966E-4</c:v>
                </c:pt>
                <c:pt idx="34">
                  <c:v>-3.4569363825529553E-3</c:v>
                </c:pt>
                <c:pt idx="35">
                  <c:v>-1.553199442782871E-3</c:v>
                </c:pt>
                <c:pt idx="36">
                  <c:v>4.1590500299688582E-3</c:v>
                </c:pt>
                <c:pt idx="37">
                  <c:v>-3.9699558156512937E-3</c:v>
                </c:pt>
                <c:pt idx="38">
                  <c:v>3.4641125714474086E-3</c:v>
                </c:pt>
                <c:pt idx="39">
                  <c:v>1.908909541073589E-3</c:v>
                </c:pt>
                <c:pt idx="40">
                  <c:v>-3.8893487329646481E-3</c:v>
                </c:pt>
                <c:pt idx="41">
                  <c:v>-5.0735535166085421E-3</c:v>
                </c:pt>
                <c:pt idx="42">
                  <c:v>2.3272062993020537E-3</c:v>
                </c:pt>
                <c:pt idx="43">
                  <c:v>5.1835737941137161E-3</c:v>
                </c:pt>
                <c:pt idx="44">
                  <c:v>5.1861023915722448E-4</c:v>
                </c:pt>
                <c:pt idx="45">
                  <c:v>-8.6361869971551819E-4</c:v>
                </c:pt>
                <c:pt idx="46">
                  <c:v>-7.7663547393802546E-4</c:v>
                </c:pt>
                <c:pt idx="47">
                  <c:v>8.6257961625202384E-5</c:v>
                </c:pt>
                <c:pt idx="48">
                  <c:v>-4.3129854260803846E-4</c:v>
                </c:pt>
                <c:pt idx="49">
                  <c:v>2.94165634130783E-3</c:v>
                </c:pt>
                <c:pt idx="50">
                  <c:v>1.2995037600522785E-3</c:v>
                </c:pt>
                <c:pt idx="51">
                  <c:v>2.0834899158512776E-3</c:v>
                </c:pt>
                <c:pt idx="52">
                  <c:v>-2.3384350378453655E-3</c:v>
                </c:pt>
                <c:pt idx="53">
                  <c:v>6.9337674152958328E-4</c:v>
                </c:pt>
                <c:pt idx="54">
                  <c:v>1.5625019206926272E-3</c:v>
                </c:pt>
                <c:pt idx="55">
                  <c:v>2.6109245046557206E-3</c:v>
                </c:pt>
                <c:pt idx="56">
                  <c:v>8.7106626430366596E-4</c:v>
                </c:pt>
                <c:pt idx="57">
                  <c:v>-2.1729693367463776E-3</c:v>
                </c:pt>
                <c:pt idx="58">
                  <c:v>-6.3908581374461093E-3</c:v>
                </c:pt>
                <c:pt idx="59">
                  <c:v>-6.6060141250349202E-3</c:v>
                </c:pt>
                <c:pt idx="60">
                  <c:v>1.3745397583018182E-3</c:v>
                </c:pt>
                <c:pt idx="61">
                  <c:v>4.1408094757144909E-3</c:v>
                </c:pt>
                <c:pt idx="62">
                  <c:v>3.9840626473603979E-3</c:v>
                </c:pt>
                <c:pt idx="63">
                  <c:v>3.825441244697636E-3</c:v>
                </c:pt>
                <c:pt idx="64">
                  <c:v>-3.2065904019292768E-3</c:v>
                </c:pt>
                <c:pt idx="65">
                  <c:v>-1.8975417965262364E-3</c:v>
                </c:pt>
                <c:pt idx="66">
                  <c:v>8.7001867959479728E-3</c:v>
                </c:pt>
                <c:pt idx="67">
                  <c:v>-4.58992477916631E-3</c:v>
                </c:pt>
                <c:pt idx="68">
                  <c:v>-1.5564240489881476E-3</c:v>
                </c:pt>
                <c:pt idx="69">
                  <c:v>2.6877567533563074E-3</c:v>
                </c:pt>
                <c:pt idx="70">
                  <c:v>-2.2491573404820331E-3</c:v>
                </c:pt>
                <c:pt idx="71">
                  <c:v>-7.8956265566719752E-3</c:v>
                </c:pt>
                <c:pt idx="72">
                  <c:v>5.3493980306782429E-3</c:v>
                </c:pt>
                <c:pt idx="73">
                  <c:v>-1.8086238539835042E-3</c:v>
                </c:pt>
                <c:pt idx="74">
                  <c:v>-8.6132297720364903E-5</c:v>
                </c:pt>
                <c:pt idx="75">
                  <c:v>2.5036728305778411E-3</c:v>
                </c:pt>
                <c:pt idx="76">
                  <c:v>-1.7260390124607117E-4</c:v>
                </c:pt>
                <c:pt idx="77">
                  <c:v>-1.723436732827488E-3</c:v>
                </c:pt>
                <c:pt idx="78">
                  <c:v>8.8672949006174395E-3</c:v>
                </c:pt>
                <c:pt idx="79">
                  <c:v>-2.6876853758218688E-3</c:v>
                </c:pt>
                <c:pt idx="80">
                  <c:v>-4.4882111257953383E-3</c:v>
                </c:pt>
                <c:pt idx="81">
                  <c:v>-6.900305300409082E-4</c:v>
                </c:pt>
                <c:pt idx="82">
                  <c:v>-5.0630427735407491E-3</c:v>
                </c:pt>
                <c:pt idx="83">
                  <c:v>5.1755201165144538E-3</c:v>
                </c:pt>
                <c:pt idx="84">
                  <c:v>-6.4278335577394596E-3</c:v>
                </c:pt>
                <c:pt idx="85">
                  <c:v>-5.1159452511727599E-3</c:v>
                </c:pt>
                <c:pt idx="86">
                  <c:v>-5.604438066544648E-3</c:v>
                </c:pt>
                <c:pt idx="87">
                  <c:v>4.2289955479568597E-4</c:v>
                </c:pt>
                <c:pt idx="88">
                  <c:v>-2.1102360306204382E-3</c:v>
                </c:pt>
                <c:pt idx="89">
                  <c:v>1.0139591816162863E-3</c:v>
                </c:pt>
                <c:pt idx="90">
                  <c:v>4.4131084421290545E-3</c:v>
                </c:pt>
                <c:pt idx="91">
                  <c:v>-6.784952605805028E-4</c:v>
                </c:pt>
                <c:pt idx="92">
                  <c:v>4.7720965630395629E-3</c:v>
                </c:pt>
                <c:pt idx="93">
                  <c:v>1.1944315177216946E-3</c:v>
                </c:pt>
                <c:pt idx="94">
                  <c:v>-5.3462149924213831E-3</c:v>
                </c:pt>
                <c:pt idx="95">
                  <c:v>-7.6631813570662288E-3</c:v>
                </c:pt>
                <c:pt idx="96">
                  <c:v>6.9532746944500623E-3</c:v>
                </c:pt>
                <c:pt idx="97">
                  <c:v>3.4033923624681162E-3</c:v>
                </c:pt>
                <c:pt idx="98">
                  <c:v>-9.3505906296176278E-4</c:v>
                </c:pt>
                <c:pt idx="99">
                  <c:v>-1.4429869196801448E-3</c:v>
                </c:pt>
                <c:pt idx="100">
                  <c:v>-1.0083221146423571E-2</c:v>
                </c:pt>
                <c:pt idx="101">
                  <c:v>5.7466437743831644E-3</c:v>
                </c:pt>
                <c:pt idx="102">
                  <c:v>3.9877939167727305E-3</c:v>
                </c:pt>
                <c:pt idx="103">
                  <c:v>-4.3085416180017599E-3</c:v>
                </c:pt>
                <c:pt idx="104">
                  <c:v>-1.6867441651301496E-3</c:v>
                </c:pt>
                <c:pt idx="105">
                  <c:v>-3.194596647275838E-3</c:v>
                </c:pt>
                <c:pt idx="106">
                  <c:v>0</c:v>
                </c:pt>
              </c:numCache>
            </c:numRef>
          </c:yVal>
          <c:smooth val="1"/>
        </c:ser>
        <c:ser>
          <c:idx val="5"/>
          <c:order val="2"/>
          <c:tx>
            <c:strRef>
              <c:f>'Hedging Period Raw Data (Q7)'!$P$2</c:f>
              <c:strCache>
                <c:ptCount val="1"/>
                <c:pt idx="0">
                  <c:v>Treasury Bill (TLT)</c:v>
                </c:pt>
              </c:strCache>
            </c:strRef>
          </c:tx>
          <c:spPr>
            <a:ln w="19050" cap="rnd">
              <a:solidFill>
                <a:schemeClr val="accent6"/>
              </a:solidFill>
              <a:round/>
            </a:ln>
            <a:effectLst/>
          </c:spPr>
          <c:marker>
            <c:symbol val="none"/>
          </c:marker>
          <c:xVal>
            <c:numRef>
              <c:f>'Hedging Period Raw Data (Q7)'!$J$3:$J$109</c:f>
              <c:numCache>
                <c:formatCode>m/d/yyyy</c:formatCode>
                <c:ptCount val="107"/>
                <c:pt idx="0">
                  <c:v>42278</c:v>
                </c:pt>
                <c:pt idx="1">
                  <c:v>42277</c:v>
                </c:pt>
                <c:pt idx="2">
                  <c:v>42276</c:v>
                </c:pt>
                <c:pt idx="3">
                  <c:v>42275</c:v>
                </c:pt>
                <c:pt idx="4">
                  <c:v>42272</c:v>
                </c:pt>
                <c:pt idx="5">
                  <c:v>42271</c:v>
                </c:pt>
                <c:pt idx="6">
                  <c:v>42270</c:v>
                </c:pt>
                <c:pt idx="7">
                  <c:v>42269</c:v>
                </c:pt>
                <c:pt idx="8">
                  <c:v>42268</c:v>
                </c:pt>
                <c:pt idx="9">
                  <c:v>42265</c:v>
                </c:pt>
                <c:pt idx="10">
                  <c:v>42264</c:v>
                </c:pt>
                <c:pt idx="11">
                  <c:v>42263</c:v>
                </c:pt>
                <c:pt idx="12">
                  <c:v>42262</c:v>
                </c:pt>
                <c:pt idx="13">
                  <c:v>42261</c:v>
                </c:pt>
                <c:pt idx="14">
                  <c:v>42258</c:v>
                </c:pt>
                <c:pt idx="15">
                  <c:v>42257</c:v>
                </c:pt>
                <c:pt idx="16">
                  <c:v>42256</c:v>
                </c:pt>
                <c:pt idx="17">
                  <c:v>42255</c:v>
                </c:pt>
                <c:pt idx="18">
                  <c:v>42251</c:v>
                </c:pt>
                <c:pt idx="19">
                  <c:v>42250</c:v>
                </c:pt>
                <c:pt idx="20">
                  <c:v>42249</c:v>
                </c:pt>
                <c:pt idx="21">
                  <c:v>42248</c:v>
                </c:pt>
                <c:pt idx="22">
                  <c:v>42247</c:v>
                </c:pt>
                <c:pt idx="23">
                  <c:v>42244</c:v>
                </c:pt>
                <c:pt idx="24">
                  <c:v>42243</c:v>
                </c:pt>
                <c:pt idx="25">
                  <c:v>42242</c:v>
                </c:pt>
                <c:pt idx="26">
                  <c:v>42241</c:v>
                </c:pt>
                <c:pt idx="27">
                  <c:v>42240</c:v>
                </c:pt>
                <c:pt idx="28">
                  <c:v>42237</c:v>
                </c:pt>
                <c:pt idx="29">
                  <c:v>42236</c:v>
                </c:pt>
                <c:pt idx="30">
                  <c:v>42235</c:v>
                </c:pt>
                <c:pt idx="31">
                  <c:v>42234</c:v>
                </c:pt>
                <c:pt idx="32">
                  <c:v>42233</c:v>
                </c:pt>
                <c:pt idx="33">
                  <c:v>42230</c:v>
                </c:pt>
                <c:pt idx="34">
                  <c:v>42229</c:v>
                </c:pt>
                <c:pt idx="35">
                  <c:v>42228</c:v>
                </c:pt>
                <c:pt idx="36">
                  <c:v>42227</c:v>
                </c:pt>
                <c:pt idx="37">
                  <c:v>42226</c:v>
                </c:pt>
                <c:pt idx="38">
                  <c:v>42223</c:v>
                </c:pt>
                <c:pt idx="39">
                  <c:v>42222</c:v>
                </c:pt>
                <c:pt idx="40">
                  <c:v>42221</c:v>
                </c:pt>
                <c:pt idx="41">
                  <c:v>42220</c:v>
                </c:pt>
                <c:pt idx="42">
                  <c:v>42219</c:v>
                </c:pt>
                <c:pt idx="43">
                  <c:v>42216</c:v>
                </c:pt>
                <c:pt idx="44">
                  <c:v>42215</c:v>
                </c:pt>
                <c:pt idx="45">
                  <c:v>42214</c:v>
                </c:pt>
                <c:pt idx="46">
                  <c:v>42213</c:v>
                </c:pt>
                <c:pt idx="47">
                  <c:v>42212</c:v>
                </c:pt>
                <c:pt idx="48">
                  <c:v>42209</c:v>
                </c:pt>
                <c:pt idx="49">
                  <c:v>42208</c:v>
                </c:pt>
                <c:pt idx="50">
                  <c:v>42207</c:v>
                </c:pt>
                <c:pt idx="51">
                  <c:v>42206</c:v>
                </c:pt>
                <c:pt idx="52">
                  <c:v>42205</c:v>
                </c:pt>
                <c:pt idx="53">
                  <c:v>42202</c:v>
                </c:pt>
                <c:pt idx="54">
                  <c:v>42201</c:v>
                </c:pt>
                <c:pt idx="55">
                  <c:v>42200</c:v>
                </c:pt>
                <c:pt idx="56">
                  <c:v>42199</c:v>
                </c:pt>
                <c:pt idx="57">
                  <c:v>42198</c:v>
                </c:pt>
                <c:pt idx="58">
                  <c:v>42195</c:v>
                </c:pt>
                <c:pt idx="59">
                  <c:v>42194</c:v>
                </c:pt>
                <c:pt idx="60">
                  <c:v>42193</c:v>
                </c:pt>
                <c:pt idx="61">
                  <c:v>42192</c:v>
                </c:pt>
                <c:pt idx="62">
                  <c:v>42191</c:v>
                </c:pt>
                <c:pt idx="63">
                  <c:v>42187</c:v>
                </c:pt>
                <c:pt idx="64">
                  <c:v>42186</c:v>
                </c:pt>
                <c:pt idx="65">
                  <c:v>42185</c:v>
                </c:pt>
                <c:pt idx="66">
                  <c:v>42184</c:v>
                </c:pt>
                <c:pt idx="67">
                  <c:v>42181</c:v>
                </c:pt>
                <c:pt idx="68">
                  <c:v>42180</c:v>
                </c:pt>
                <c:pt idx="69">
                  <c:v>42179</c:v>
                </c:pt>
                <c:pt idx="70">
                  <c:v>42178</c:v>
                </c:pt>
                <c:pt idx="71">
                  <c:v>42177</c:v>
                </c:pt>
                <c:pt idx="72">
                  <c:v>42174</c:v>
                </c:pt>
                <c:pt idx="73">
                  <c:v>42173</c:v>
                </c:pt>
                <c:pt idx="74">
                  <c:v>42172</c:v>
                </c:pt>
                <c:pt idx="75">
                  <c:v>42171</c:v>
                </c:pt>
                <c:pt idx="76">
                  <c:v>42170</c:v>
                </c:pt>
                <c:pt idx="77">
                  <c:v>42167</c:v>
                </c:pt>
                <c:pt idx="78">
                  <c:v>42166</c:v>
                </c:pt>
                <c:pt idx="79">
                  <c:v>42165</c:v>
                </c:pt>
                <c:pt idx="80">
                  <c:v>42164</c:v>
                </c:pt>
                <c:pt idx="81">
                  <c:v>42163</c:v>
                </c:pt>
                <c:pt idx="82">
                  <c:v>42160</c:v>
                </c:pt>
                <c:pt idx="83">
                  <c:v>42159</c:v>
                </c:pt>
                <c:pt idx="84">
                  <c:v>42158</c:v>
                </c:pt>
                <c:pt idx="85">
                  <c:v>42157</c:v>
                </c:pt>
                <c:pt idx="86">
                  <c:v>42156</c:v>
                </c:pt>
                <c:pt idx="87">
                  <c:v>42153</c:v>
                </c:pt>
                <c:pt idx="88">
                  <c:v>42152</c:v>
                </c:pt>
                <c:pt idx="89">
                  <c:v>42151</c:v>
                </c:pt>
                <c:pt idx="90">
                  <c:v>42150</c:v>
                </c:pt>
                <c:pt idx="91">
                  <c:v>42146</c:v>
                </c:pt>
                <c:pt idx="92">
                  <c:v>42145</c:v>
                </c:pt>
                <c:pt idx="93">
                  <c:v>42144</c:v>
                </c:pt>
                <c:pt idx="94">
                  <c:v>42143</c:v>
                </c:pt>
                <c:pt idx="95">
                  <c:v>42142</c:v>
                </c:pt>
                <c:pt idx="96">
                  <c:v>42139</c:v>
                </c:pt>
                <c:pt idx="97">
                  <c:v>42138</c:v>
                </c:pt>
                <c:pt idx="98">
                  <c:v>42137</c:v>
                </c:pt>
                <c:pt idx="99">
                  <c:v>42136</c:v>
                </c:pt>
                <c:pt idx="100">
                  <c:v>42135</c:v>
                </c:pt>
                <c:pt idx="101">
                  <c:v>42132</c:v>
                </c:pt>
                <c:pt idx="102">
                  <c:v>42131</c:v>
                </c:pt>
                <c:pt idx="103">
                  <c:v>42130</c:v>
                </c:pt>
                <c:pt idx="104">
                  <c:v>42129</c:v>
                </c:pt>
                <c:pt idx="105">
                  <c:v>42128</c:v>
                </c:pt>
                <c:pt idx="106">
                  <c:v>42125</c:v>
                </c:pt>
              </c:numCache>
            </c:numRef>
          </c:xVal>
          <c:yVal>
            <c:numRef>
              <c:f>'Hedging Period Raw Data (Q7)'!$P$3:$P$109</c:f>
              <c:numCache>
                <c:formatCode>0.0000%</c:formatCode>
                <c:ptCount val="107"/>
                <c:pt idx="0">
                  <c:v>4.2665023776229383E-3</c:v>
                </c:pt>
                <c:pt idx="1">
                  <c:v>-3.4685831964172964E-3</c:v>
                </c:pt>
                <c:pt idx="2">
                  <c:v>2.8312396891727598E-3</c:v>
                </c:pt>
                <c:pt idx="3">
                  <c:v>1.7113730010431372E-2</c:v>
                </c:pt>
                <c:pt idx="4">
                  <c:v>-8.6459905697592321E-3</c:v>
                </c:pt>
                <c:pt idx="5">
                  <c:v>6.8161466456881925E-3</c:v>
                </c:pt>
                <c:pt idx="6">
                  <c:v>-8.2130226651599969E-5</c:v>
                </c:pt>
                <c:pt idx="7">
                  <c:v>1.3903904941629408E-2</c:v>
                </c:pt>
                <c:pt idx="8">
                  <c:v>-1.6298096239488968E-2</c:v>
                </c:pt>
                <c:pt idx="9">
                  <c:v>1.538460191494595E-2</c:v>
                </c:pt>
                <c:pt idx="10">
                  <c:v>1.2205357273263218E-2</c:v>
                </c:pt>
                <c:pt idx="11">
                  <c:v>-3.7735581888977965E-3</c:v>
                </c:pt>
                <c:pt idx="12">
                  <c:v>-1.9164349616758947E-2</c:v>
                </c:pt>
                <c:pt idx="13">
                  <c:v>1.5652208996885797E-3</c:v>
                </c:pt>
                <c:pt idx="14">
                  <c:v>6.3002785572965347E-3</c:v>
                </c:pt>
                <c:pt idx="15">
                  <c:v>-6.7517526101522618E-3</c:v>
                </c:pt>
                <c:pt idx="16">
                  <c:v>4.7984952760371513E-3</c:v>
                </c:pt>
                <c:pt idx="17">
                  <c:v>-1.47538080328522E-2</c:v>
                </c:pt>
                <c:pt idx="18">
                  <c:v>9.1305457253954003E-3</c:v>
                </c:pt>
                <c:pt idx="19">
                  <c:v>4.8768055784611519E-3</c:v>
                </c:pt>
                <c:pt idx="20">
                  <c:v>-8.604397311040124E-3</c:v>
                </c:pt>
                <c:pt idx="21">
                  <c:v>7.205567658203238E-3</c:v>
                </c:pt>
                <c:pt idx="22">
                  <c:v>-7.682275563345442E-3</c:v>
                </c:pt>
                <c:pt idx="23">
                  <c:v>2.9508277370922098E-3</c:v>
                </c:pt>
                <c:pt idx="24">
                  <c:v>5.7409452557855012E-4</c:v>
                </c:pt>
                <c:pt idx="25">
                  <c:v>-1.9303478207482239E-2</c:v>
                </c:pt>
                <c:pt idx="26">
                  <c:v>-1.6065196824493921E-2</c:v>
                </c:pt>
                <c:pt idx="27">
                  <c:v>-2.3734916089168667E-4</c:v>
                </c:pt>
                <c:pt idx="28">
                  <c:v>2.9360593898968279E-3</c:v>
                </c:pt>
                <c:pt idx="29">
                  <c:v>1.0099345046798325E-2</c:v>
                </c:pt>
                <c:pt idx="30">
                  <c:v>9.8753572556653513E-3</c:v>
                </c:pt>
                <c:pt idx="31">
                  <c:v>-7.8701890506485128E-3</c:v>
                </c:pt>
                <c:pt idx="32">
                  <c:v>4.5175686950893468E-3</c:v>
                </c:pt>
                <c:pt idx="33">
                  <c:v>2.3449553447567606E-3</c:v>
                </c:pt>
                <c:pt idx="34">
                  <c:v>-3.2240007201697063E-3</c:v>
                </c:pt>
                <c:pt idx="35">
                  <c:v>-5.4509031367478977E-3</c:v>
                </c:pt>
                <c:pt idx="36">
                  <c:v>1.587945154651238E-2</c:v>
                </c:pt>
                <c:pt idx="37">
                  <c:v>-1.2385336637273481E-2</c:v>
                </c:pt>
                <c:pt idx="38">
                  <c:v>1.3118170208940239E-2</c:v>
                </c:pt>
                <c:pt idx="39">
                  <c:v>8.8779443175170947E-3</c:v>
                </c:pt>
                <c:pt idx="40">
                  <c:v>-7.5059051502895935E-3</c:v>
                </c:pt>
                <c:pt idx="41">
                  <c:v>-7.9320355517976671E-3</c:v>
                </c:pt>
                <c:pt idx="42">
                  <c:v>1.0526521402953293E-2</c:v>
                </c:pt>
                <c:pt idx="43">
                  <c:v>7.3995029052367212E-3</c:v>
                </c:pt>
                <c:pt idx="44">
                  <c:v>7.7050583526216965E-3</c:v>
                </c:pt>
                <c:pt idx="45">
                  <c:v>-3.7144475994665971E-3</c:v>
                </c:pt>
                <c:pt idx="46">
                  <c:v>-7.2926810455976598E-3</c:v>
                </c:pt>
                <c:pt idx="47">
                  <c:v>5.3546562504303008E-3</c:v>
                </c:pt>
                <c:pt idx="48">
                  <c:v>2.4775227301749858E-3</c:v>
                </c:pt>
                <c:pt idx="49">
                  <c:v>1.2458169869520086E-2</c:v>
                </c:pt>
                <c:pt idx="50">
                  <c:v>6.2257924769373307E-3</c:v>
                </c:pt>
                <c:pt idx="51">
                  <c:v>5.4136356921381523E-3</c:v>
                </c:pt>
                <c:pt idx="52">
                  <c:v>-4.2115954355984586E-3</c:v>
                </c:pt>
                <c:pt idx="53">
                  <c:v>5.1646855804090563E-3</c:v>
                </c:pt>
                <c:pt idx="54">
                  <c:v>6.9912193166141723E-3</c:v>
                </c:pt>
                <c:pt idx="55">
                  <c:v>1.0510907408242787E-2</c:v>
                </c:pt>
                <c:pt idx="56">
                  <c:v>3.2846183206542978E-3</c:v>
                </c:pt>
                <c:pt idx="57">
                  <c:v>-3.1021215599932317E-3</c:v>
                </c:pt>
                <c:pt idx="58">
                  <c:v>-1.585816346288027E-2</c:v>
                </c:pt>
                <c:pt idx="59">
                  <c:v>-1.9702413574739341E-2</c:v>
                </c:pt>
                <c:pt idx="60">
                  <c:v>8.636585615336978E-3</c:v>
                </c:pt>
                <c:pt idx="61">
                  <c:v>9.3948421918619296E-3</c:v>
                </c:pt>
                <c:pt idx="62">
                  <c:v>1.8534496023277391E-2</c:v>
                </c:pt>
                <c:pt idx="63">
                  <c:v>3.2866069237729167E-3</c:v>
                </c:pt>
                <c:pt idx="64">
                  <c:v>-1.3498046923966944E-2</c:v>
                </c:pt>
                <c:pt idx="65">
                  <c:v>-6.9326984429739502E-3</c:v>
                </c:pt>
                <c:pt idx="66">
                  <c:v>2.6468756013805494E-2</c:v>
                </c:pt>
                <c:pt idx="67">
                  <c:v>-1.1240749898383751E-2</c:v>
                </c:pt>
                <c:pt idx="68">
                  <c:v>-3.5057394209719872E-3</c:v>
                </c:pt>
                <c:pt idx="69">
                  <c:v>8.6244030853428466E-3</c:v>
                </c:pt>
                <c:pt idx="70">
                  <c:v>-6.0008944496244832E-3</c:v>
                </c:pt>
                <c:pt idx="71">
                  <c:v>-2.040644817526216E-2</c:v>
                </c:pt>
                <c:pt idx="72">
                  <c:v>1.2843425966806876E-2</c:v>
                </c:pt>
                <c:pt idx="73">
                  <c:v>-4.9090222379274406E-3</c:v>
                </c:pt>
                <c:pt idx="74">
                  <c:v>-7.6431799622406205E-3</c:v>
                </c:pt>
                <c:pt idx="75">
                  <c:v>7.7873564646009363E-3</c:v>
                </c:pt>
                <c:pt idx="76">
                  <c:v>1.610871352739851E-3</c:v>
                </c:pt>
                <c:pt idx="77">
                  <c:v>0</c:v>
                </c:pt>
                <c:pt idx="78">
                  <c:v>2.1035326987135727E-2</c:v>
                </c:pt>
                <c:pt idx="79">
                  <c:v>-8.7523952810035777E-3</c:v>
                </c:pt>
                <c:pt idx="80">
                  <c:v>-7.9169200529491945E-3</c:v>
                </c:pt>
                <c:pt idx="81">
                  <c:v>-1.1054212030316979E-3</c:v>
                </c:pt>
                <c:pt idx="82">
                  <c:v>-1.2179789585073708E-2</c:v>
                </c:pt>
                <c:pt idx="83">
                  <c:v>1.3019113959842121E-2</c:v>
                </c:pt>
                <c:pt idx="84">
                  <c:v>-1.6075066281331929E-2</c:v>
                </c:pt>
                <c:pt idx="85">
                  <c:v>-1.3951906665266245E-2</c:v>
                </c:pt>
                <c:pt idx="86">
                  <c:v>-1.0747634821467789E-2</c:v>
                </c:pt>
                <c:pt idx="87">
                  <c:v>2.2051323636962383E-3</c:v>
                </c:pt>
                <c:pt idx="88">
                  <c:v>-2.4441548342559738E-3</c:v>
                </c:pt>
                <c:pt idx="89">
                  <c:v>2.2864515180875955E-3</c:v>
                </c:pt>
                <c:pt idx="90">
                  <c:v>1.7109617482737649E-2</c:v>
                </c:pt>
                <c:pt idx="91">
                  <c:v>4.1547989187540324E-4</c:v>
                </c:pt>
                <c:pt idx="92">
                  <c:v>1.3985983421674897E-2</c:v>
                </c:pt>
                <c:pt idx="93">
                  <c:v>1.6879386529238261E-3</c:v>
                </c:pt>
                <c:pt idx="94">
                  <c:v>-8.8666269328334657E-3</c:v>
                </c:pt>
                <c:pt idx="95">
                  <c:v>-1.6777639191657312E-2</c:v>
                </c:pt>
                <c:pt idx="96">
                  <c:v>2.005033465556183E-2</c:v>
                </c:pt>
                <c:pt idx="97">
                  <c:v>2.691785196223373E-3</c:v>
                </c:pt>
                <c:pt idx="98">
                  <c:v>-8.0106750602323418E-3</c:v>
                </c:pt>
                <c:pt idx="99">
                  <c:v>2.5934744645894625E-3</c:v>
                </c:pt>
                <c:pt idx="100">
                  <c:v>-2.4324575672438509E-2</c:v>
                </c:pt>
                <c:pt idx="101">
                  <c:v>2.700948227083888E-3</c:v>
                </c:pt>
                <c:pt idx="102">
                  <c:v>1.3437317653201664E-2</c:v>
                </c:pt>
                <c:pt idx="103">
                  <c:v>-1.7120541557029356E-2</c:v>
                </c:pt>
                <c:pt idx="104">
                  <c:v>-1.3840150678423591E-3</c:v>
                </c:pt>
                <c:pt idx="105">
                  <c:v>-9.4354710345152526E-3</c:v>
                </c:pt>
                <c:pt idx="106">
                  <c:v>0</c:v>
                </c:pt>
              </c:numCache>
            </c:numRef>
          </c:yVal>
          <c:smooth val="1"/>
        </c:ser>
        <c:ser>
          <c:idx val="6"/>
          <c:order val="3"/>
          <c:tx>
            <c:strRef>
              <c:f>'Hedging Period Raw Data (Q7)'!$Q$2</c:f>
              <c:strCache>
                <c:ptCount val="1"/>
                <c:pt idx="0">
                  <c:v>Russell 2000 E-Mini Futures</c:v>
                </c:pt>
              </c:strCache>
            </c:strRef>
          </c:tx>
          <c:spPr>
            <a:ln w="19050" cap="rnd">
              <a:solidFill>
                <a:schemeClr val="accent1">
                  <a:lumMod val="60000"/>
                </a:schemeClr>
              </a:solidFill>
              <a:round/>
            </a:ln>
            <a:effectLst/>
          </c:spPr>
          <c:marker>
            <c:symbol val="none"/>
          </c:marker>
          <c:xVal>
            <c:numRef>
              <c:f>'Hedging Period Raw Data (Q7)'!$J$3:$J$109</c:f>
              <c:numCache>
                <c:formatCode>m/d/yyyy</c:formatCode>
                <c:ptCount val="107"/>
                <c:pt idx="0">
                  <c:v>42278</c:v>
                </c:pt>
                <c:pt idx="1">
                  <c:v>42277</c:v>
                </c:pt>
                <c:pt idx="2">
                  <c:v>42276</c:v>
                </c:pt>
                <c:pt idx="3">
                  <c:v>42275</c:v>
                </c:pt>
                <c:pt idx="4">
                  <c:v>42272</c:v>
                </c:pt>
                <c:pt idx="5">
                  <c:v>42271</c:v>
                </c:pt>
                <c:pt idx="6">
                  <c:v>42270</c:v>
                </c:pt>
                <c:pt idx="7">
                  <c:v>42269</c:v>
                </c:pt>
                <c:pt idx="8">
                  <c:v>42268</c:v>
                </c:pt>
                <c:pt idx="9">
                  <c:v>42265</c:v>
                </c:pt>
                <c:pt idx="10">
                  <c:v>42264</c:v>
                </c:pt>
                <c:pt idx="11">
                  <c:v>42263</c:v>
                </c:pt>
                <c:pt idx="12">
                  <c:v>42262</c:v>
                </c:pt>
                <c:pt idx="13">
                  <c:v>42261</c:v>
                </c:pt>
                <c:pt idx="14">
                  <c:v>42258</c:v>
                </c:pt>
                <c:pt idx="15">
                  <c:v>42257</c:v>
                </c:pt>
                <c:pt idx="16">
                  <c:v>42256</c:v>
                </c:pt>
                <c:pt idx="17">
                  <c:v>42255</c:v>
                </c:pt>
                <c:pt idx="18">
                  <c:v>42251</c:v>
                </c:pt>
                <c:pt idx="19">
                  <c:v>42250</c:v>
                </c:pt>
                <c:pt idx="20">
                  <c:v>42249</c:v>
                </c:pt>
                <c:pt idx="21">
                  <c:v>42248</c:v>
                </c:pt>
                <c:pt idx="22">
                  <c:v>42247</c:v>
                </c:pt>
                <c:pt idx="23">
                  <c:v>42244</c:v>
                </c:pt>
                <c:pt idx="24">
                  <c:v>42243</c:v>
                </c:pt>
                <c:pt idx="25">
                  <c:v>42242</c:v>
                </c:pt>
                <c:pt idx="26">
                  <c:v>42241</c:v>
                </c:pt>
                <c:pt idx="27">
                  <c:v>42240</c:v>
                </c:pt>
                <c:pt idx="28">
                  <c:v>42237</c:v>
                </c:pt>
                <c:pt idx="29">
                  <c:v>42236</c:v>
                </c:pt>
                <c:pt idx="30">
                  <c:v>42235</c:v>
                </c:pt>
                <c:pt idx="31">
                  <c:v>42234</c:v>
                </c:pt>
                <c:pt idx="32">
                  <c:v>42233</c:v>
                </c:pt>
                <c:pt idx="33">
                  <c:v>42230</c:v>
                </c:pt>
                <c:pt idx="34">
                  <c:v>42229</c:v>
                </c:pt>
                <c:pt idx="35">
                  <c:v>42228</c:v>
                </c:pt>
                <c:pt idx="36">
                  <c:v>42227</c:v>
                </c:pt>
                <c:pt idx="37">
                  <c:v>42226</c:v>
                </c:pt>
                <c:pt idx="38">
                  <c:v>42223</c:v>
                </c:pt>
                <c:pt idx="39">
                  <c:v>42222</c:v>
                </c:pt>
                <c:pt idx="40">
                  <c:v>42221</c:v>
                </c:pt>
                <c:pt idx="41">
                  <c:v>42220</c:v>
                </c:pt>
                <c:pt idx="42">
                  <c:v>42219</c:v>
                </c:pt>
                <c:pt idx="43">
                  <c:v>42216</c:v>
                </c:pt>
                <c:pt idx="44">
                  <c:v>42215</c:v>
                </c:pt>
                <c:pt idx="45">
                  <c:v>42214</c:v>
                </c:pt>
                <c:pt idx="46">
                  <c:v>42213</c:v>
                </c:pt>
                <c:pt idx="47">
                  <c:v>42212</c:v>
                </c:pt>
                <c:pt idx="48">
                  <c:v>42209</c:v>
                </c:pt>
                <c:pt idx="49">
                  <c:v>42208</c:v>
                </c:pt>
                <c:pt idx="50">
                  <c:v>42207</c:v>
                </c:pt>
                <c:pt idx="51">
                  <c:v>42206</c:v>
                </c:pt>
                <c:pt idx="52">
                  <c:v>42205</c:v>
                </c:pt>
                <c:pt idx="53">
                  <c:v>42202</c:v>
                </c:pt>
                <c:pt idx="54">
                  <c:v>42201</c:v>
                </c:pt>
                <c:pt idx="55">
                  <c:v>42200</c:v>
                </c:pt>
                <c:pt idx="56">
                  <c:v>42199</c:v>
                </c:pt>
                <c:pt idx="57">
                  <c:v>42198</c:v>
                </c:pt>
                <c:pt idx="58">
                  <c:v>42195</c:v>
                </c:pt>
                <c:pt idx="59">
                  <c:v>42194</c:v>
                </c:pt>
                <c:pt idx="60">
                  <c:v>42193</c:v>
                </c:pt>
                <c:pt idx="61">
                  <c:v>42192</c:v>
                </c:pt>
                <c:pt idx="62">
                  <c:v>42191</c:v>
                </c:pt>
                <c:pt idx="63">
                  <c:v>42187</c:v>
                </c:pt>
                <c:pt idx="64">
                  <c:v>42186</c:v>
                </c:pt>
                <c:pt idx="65">
                  <c:v>42185</c:v>
                </c:pt>
                <c:pt idx="66">
                  <c:v>42184</c:v>
                </c:pt>
                <c:pt idx="67">
                  <c:v>42181</c:v>
                </c:pt>
                <c:pt idx="68">
                  <c:v>42180</c:v>
                </c:pt>
                <c:pt idx="69">
                  <c:v>42179</c:v>
                </c:pt>
                <c:pt idx="70">
                  <c:v>42178</c:v>
                </c:pt>
                <c:pt idx="71">
                  <c:v>42177</c:v>
                </c:pt>
                <c:pt idx="72">
                  <c:v>42174</c:v>
                </c:pt>
                <c:pt idx="73">
                  <c:v>42173</c:v>
                </c:pt>
                <c:pt idx="74">
                  <c:v>42172</c:v>
                </c:pt>
                <c:pt idx="75">
                  <c:v>42171</c:v>
                </c:pt>
                <c:pt idx="76">
                  <c:v>42170</c:v>
                </c:pt>
                <c:pt idx="77">
                  <c:v>42167</c:v>
                </c:pt>
                <c:pt idx="78">
                  <c:v>42166</c:v>
                </c:pt>
                <c:pt idx="79">
                  <c:v>42165</c:v>
                </c:pt>
                <c:pt idx="80">
                  <c:v>42164</c:v>
                </c:pt>
                <c:pt idx="81">
                  <c:v>42163</c:v>
                </c:pt>
                <c:pt idx="82">
                  <c:v>42160</c:v>
                </c:pt>
                <c:pt idx="83">
                  <c:v>42159</c:v>
                </c:pt>
                <c:pt idx="84">
                  <c:v>42158</c:v>
                </c:pt>
                <c:pt idx="85">
                  <c:v>42157</c:v>
                </c:pt>
                <c:pt idx="86">
                  <c:v>42156</c:v>
                </c:pt>
                <c:pt idx="87">
                  <c:v>42153</c:v>
                </c:pt>
                <c:pt idx="88">
                  <c:v>42152</c:v>
                </c:pt>
                <c:pt idx="89">
                  <c:v>42151</c:v>
                </c:pt>
                <c:pt idx="90">
                  <c:v>42150</c:v>
                </c:pt>
                <c:pt idx="91">
                  <c:v>42146</c:v>
                </c:pt>
                <c:pt idx="92">
                  <c:v>42145</c:v>
                </c:pt>
                <c:pt idx="93">
                  <c:v>42144</c:v>
                </c:pt>
                <c:pt idx="94">
                  <c:v>42143</c:v>
                </c:pt>
                <c:pt idx="95">
                  <c:v>42142</c:v>
                </c:pt>
                <c:pt idx="96">
                  <c:v>42139</c:v>
                </c:pt>
                <c:pt idx="97">
                  <c:v>42138</c:v>
                </c:pt>
                <c:pt idx="98">
                  <c:v>42137</c:v>
                </c:pt>
                <c:pt idx="99">
                  <c:v>42136</c:v>
                </c:pt>
                <c:pt idx="100">
                  <c:v>42135</c:v>
                </c:pt>
                <c:pt idx="101">
                  <c:v>42132</c:v>
                </c:pt>
                <c:pt idx="102">
                  <c:v>42131</c:v>
                </c:pt>
                <c:pt idx="103">
                  <c:v>42130</c:v>
                </c:pt>
                <c:pt idx="104">
                  <c:v>42129</c:v>
                </c:pt>
                <c:pt idx="105">
                  <c:v>42128</c:v>
                </c:pt>
                <c:pt idx="106">
                  <c:v>42125</c:v>
                </c:pt>
              </c:numCache>
            </c:numRef>
          </c:xVal>
          <c:yVal>
            <c:numRef>
              <c:f>'Hedging Period Raw Data (Q7)'!$Q$3:$Q$109</c:f>
              <c:numCache>
                <c:formatCode>0.0000%</c:formatCode>
                <c:ptCount val="107"/>
                <c:pt idx="0">
                  <c:v>-6.603275224511318E-3</c:v>
                </c:pt>
                <c:pt idx="1">
                  <c:v>2.1219205178924616E-2</c:v>
                </c:pt>
                <c:pt idx="2">
                  <c:v>1.5615012327641509E-2</c:v>
                </c:pt>
                <c:pt idx="3">
                  <c:v>-7.2999361255610129E-4</c:v>
                </c:pt>
                <c:pt idx="4">
                  <c:v>1.6227744807121747E-2</c:v>
                </c:pt>
                <c:pt idx="5">
                  <c:v>-6.3576891182159923E-3</c:v>
                </c:pt>
                <c:pt idx="6">
                  <c:v>-2.6636771300448503E-2</c:v>
                </c:pt>
                <c:pt idx="7">
                  <c:v>-1.4669494521032056E-2</c:v>
                </c:pt>
                <c:pt idx="8">
                  <c:v>-2.1164021164021829E-3</c:v>
                </c:pt>
                <c:pt idx="9">
                  <c:v>-4.47721885699226E-3</c:v>
                </c:pt>
                <c:pt idx="10">
                  <c:v>-1.7763214624471946E-2</c:v>
                </c:pt>
                <c:pt idx="11">
                  <c:v>-4.463902480899673E-3</c:v>
                </c:pt>
                <c:pt idx="12">
                  <c:v>-1.0280373831775602E-2</c:v>
                </c:pt>
                <c:pt idx="13">
                  <c:v>-8.4954549316007544E-5</c:v>
                </c:pt>
                <c:pt idx="14">
                  <c:v>8.3090628747641837E-3</c:v>
                </c:pt>
                <c:pt idx="15">
                  <c:v>1.2313562261533129E-2</c:v>
                </c:pt>
                <c:pt idx="16">
                  <c:v>-6.2047569803516112E-3</c:v>
                </c:pt>
                <c:pt idx="17">
                  <c:v>8.1668114682884596E-3</c:v>
                </c:pt>
                <c:pt idx="18">
                  <c:v>2.8753158490895103E-3</c:v>
                </c:pt>
                <c:pt idx="19">
                  <c:v>-1.0006038126455508E-2</c:v>
                </c:pt>
                <c:pt idx="20">
                  <c:v>2.0330927653582131E-2</c:v>
                </c:pt>
                <c:pt idx="21">
                  <c:v>0</c:v>
                </c:pt>
                <c:pt idx="22">
                  <c:v>-6.2100935887342557E-3</c:v>
                </c:pt>
                <c:pt idx="23">
                  <c:v>-2.1818816547390929E-3</c:v>
                </c:pt>
                <c:pt idx="24">
                  <c:v>1.38028667492478E-2</c:v>
                </c:pt>
                <c:pt idx="25">
                  <c:v>-2.3585313174945943E-2</c:v>
                </c:pt>
                <c:pt idx="26">
                  <c:v>-5.5841924398625231E-3</c:v>
                </c:pt>
                <c:pt idx="27">
                  <c:v>9.1027308192457301E-3</c:v>
                </c:pt>
                <c:pt idx="28">
                  <c:v>2.1157932011331537E-2</c:v>
                </c:pt>
                <c:pt idx="29">
                  <c:v>1.8208040382188484E-2</c:v>
                </c:pt>
                <c:pt idx="30">
                  <c:v>9.0958704748045349E-3</c:v>
                </c:pt>
                <c:pt idx="31">
                  <c:v>-4.8879660870317476E-2</c:v>
                </c:pt>
                <c:pt idx="32">
                  <c:v>-9.2568783749035211E-3</c:v>
                </c:pt>
                <c:pt idx="33">
                  <c:v>-2.5882942306086676E-2</c:v>
                </c:pt>
                <c:pt idx="34">
                  <c:v>-1.1635583429608798E-2</c:v>
                </c:pt>
                <c:pt idx="35">
                  <c:v>-8.9146969820889099E-3</c:v>
                </c:pt>
                <c:pt idx="36">
                  <c:v>1.0412362614660164E-2</c:v>
                </c:pt>
                <c:pt idx="37">
                  <c:v>6.9900973620702356E-3</c:v>
                </c:pt>
                <c:pt idx="38">
                  <c:v>-3.7307245896203156E-3</c:v>
                </c:pt>
                <c:pt idx="39">
                  <c:v>-1.490066225165565E-3</c:v>
                </c:pt>
                <c:pt idx="40">
                  <c:v>-8.3730093580692833E-3</c:v>
                </c:pt>
                <c:pt idx="41">
                  <c:v>1.1794019933554889E-2</c:v>
                </c:pt>
                <c:pt idx="42">
                  <c:v>-6.5186896608632194E-3</c:v>
                </c:pt>
                <c:pt idx="43">
                  <c:v>-1.4234585976899305E-2</c:v>
                </c:pt>
                <c:pt idx="44">
                  <c:v>4.6580044128463616E-3</c:v>
                </c:pt>
                <c:pt idx="45">
                  <c:v>-4.6364080039044131E-3</c:v>
                </c:pt>
                <c:pt idx="46">
                  <c:v>-4.6955958549222965E-3</c:v>
                </c:pt>
                <c:pt idx="47">
                  <c:v>4.3909578793299708E-3</c:v>
                </c:pt>
                <c:pt idx="48">
                  <c:v>4.4103234237176103E-3</c:v>
                </c:pt>
                <c:pt idx="49">
                  <c:v>3.3598295501107156E-3</c:v>
                </c:pt>
                <c:pt idx="50">
                  <c:v>6.8481848184818173E-3</c:v>
                </c:pt>
                <c:pt idx="51">
                  <c:v>-9.399264405394403E-3</c:v>
                </c:pt>
                <c:pt idx="52">
                  <c:v>-1.5053936564160431E-2</c:v>
                </c:pt>
                <c:pt idx="53">
                  <c:v>-1.106599793010099E-2</c:v>
                </c:pt>
                <c:pt idx="54">
                  <c:v>3.5953978906999584E-3</c:v>
                </c:pt>
                <c:pt idx="55">
                  <c:v>-5.16652094428105E-3</c:v>
                </c:pt>
                <c:pt idx="56">
                  <c:v>-3.8796516231196509E-3</c:v>
                </c:pt>
                <c:pt idx="57">
                  <c:v>-5.7466740140124095E-3</c:v>
                </c:pt>
                <c:pt idx="58">
                  <c:v>5.3818757419865637E-3</c:v>
                </c:pt>
                <c:pt idx="59">
                  <c:v>-4.0986836919681968E-3</c:v>
                </c:pt>
                <c:pt idx="60">
                  <c:v>5.3090332805072471E-3</c:v>
                </c:pt>
                <c:pt idx="61">
                  <c:v>1.4224865386160968E-2</c:v>
                </c:pt>
                <c:pt idx="62">
                  <c:v>1.319110821594327E-2</c:v>
                </c:pt>
                <c:pt idx="63">
                  <c:v>1.5495025281355712E-3</c:v>
                </c:pt>
                <c:pt idx="64">
                  <c:v>-1.5021286850349425E-2</c:v>
                </c:pt>
                <c:pt idx="65">
                  <c:v>-9.6300457427156427E-4</c:v>
                </c:pt>
                <c:pt idx="66">
                  <c:v>1.0443444730077189E-3</c:v>
                </c:pt>
                <c:pt idx="67">
                  <c:v>0</c:v>
                </c:pt>
                <c:pt idx="68">
                  <c:v>-5.3535757091490721E-3</c:v>
                </c:pt>
                <c:pt idx="69">
                  <c:v>8.7971849008305902E-4</c:v>
                </c:pt>
                <c:pt idx="70">
                  <c:v>3.9341629867524208E-3</c:v>
                </c:pt>
                <c:pt idx="71">
                  <c:v>-2.6648952797749259E-2</c:v>
                </c:pt>
                <c:pt idx="72">
                  <c:v>-4.6867676925488322E-4</c:v>
                </c:pt>
                <c:pt idx="73">
                  <c:v>-7.8106693743529299E-5</c:v>
                </c:pt>
                <c:pt idx="74">
                  <c:v>-8.6720867208672781E-3</c:v>
                </c:pt>
                <c:pt idx="75">
                  <c:v>3.1067961165047731E-3</c:v>
                </c:pt>
                <c:pt idx="76">
                  <c:v>1.0807784715149982E-3</c:v>
                </c:pt>
                <c:pt idx="77">
                  <c:v>4.7452353169963324E-4</c:v>
                </c:pt>
                <c:pt idx="78">
                  <c:v>1.4281205617800108E-2</c:v>
                </c:pt>
                <c:pt idx="79">
                  <c:v>-2.9108646054596399E-3</c:v>
                </c:pt>
                <c:pt idx="80">
                  <c:v>8.4093613645377374E-3</c:v>
                </c:pt>
                <c:pt idx="81">
                  <c:v>-4.1870753673566297E-3</c:v>
                </c:pt>
                <c:pt idx="82">
                  <c:v>-1.8137370869805158E-3</c:v>
                </c:pt>
                <c:pt idx="83">
                  <c:v>1.1052340727875087E-3</c:v>
                </c:pt>
                <c:pt idx="84">
                  <c:v>1.2630905747861521E-2</c:v>
                </c:pt>
                <c:pt idx="85">
                  <c:v>-1.1179429849076383E-3</c:v>
                </c:pt>
                <c:pt idx="86">
                  <c:v>-6.426531259917545E-3</c:v>
                </c:pt>
                <c:pt idx="87">
                  <c:v>6.6288635093045833E-3</c:v>
                </c:pt>
                <c:pt idx="88">
                  <c:v>-9.6496084790003156E-3</c:v>
                </c:pt>
                <c:pt idx="89">
                  <c:v>1.1116442738323684E-2</c:v>
                </c:pt>
                <c:pt idx="90">
                  <c:v>1.602050624799789E-3</c:v>
                </c:pt>
                <c:pt idx="91">
                  <c:v>3.2950253154384601E-3</c:v>
                </c:pt>
                <c:pt idx="92">
                  <c:v>-6.8640753451992831E-3</c:v>
                </c:pt>
                <c:pt idx="93">
                  <c:v>0</c:v>
                </c:pt>
                <c:pt idx="94">
                  <c:v>1.1463631226285687E-2</c:v>
                </c:pt>
                <c:pt idx="95">
                  <c:v>-8.7227912932137386E-3</c:v>
                </c:pt>
                <c:pt idx="96">
                  <c:v>0</c:v>
                </c:pt>
                <c:pt idx="97">
                  <c:v>-3.111288392501077E-3</c:v>
                </c:pt>
                <c:pt idx="98">
                  <c:v>-2.1493392771851916E-3</c:v>
                </c:pt>
                <c:pt idx="99">
                  <c:v>1.1157156518968314E-3</c:v>
                </c:pt>
                <c:pt idx="100">
                  <c:v>-6.371455877667298E-4</c:v>
                </c:pt>
                <c:pt idx="101">
                  <c:v>1.1601675797615174E-2</c:v>
                </c:pt>
                <c:pt idx="102">
                  <c:v>-9.6587250482937925E-4</c:v>
                </c:pt>
                <c:pt idx="103">
                  <c:v>1.098543412808195E-2</c:v>
                </c:pt>
                <c:pt idx="104">
                  <c:v>-1.8680961663417595E-3</c:v>
                </c:pt>
                <c:pt idx="105">
                  <c:v>-1.6241676140982264E-4</c:v>
                </c:pt>
                <c:pt idx="106">
                  <c:v>0</c:v>
                </c:pt>
              </c:numCache>
            </c:numRef>
          </c:yVal>
          <c:smooth val="1"/>
        </c:ser>
        <c:dLbls>
          <c:showLegendKey val="0"/>
          <c:showVal val="0"/>
          <c:showCatName val="0"/>
          <c:showSerName val="0"/>
          <c:showPercent val="0"/>
          <c:showBubbleSize val="0"/>
        </c:dLbls>
        <c:axId val="291335984"/>
        <c:axId val="291336544"/>
      </c:scatterChart>
      <c:valAx>
        <c:axId val="291335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336544"/>
        <c:crosses val="autoZero"/>
        <c:crossBetween val="midCat"/>
      </c:valAx>
      <c:valAx>
        <c:axId val="291336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Daily 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33598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638175</xdr:colOff>
      <xdr:row>2</xdr:row>
      <xdr:rowOff>19050</xdr:rowOff>
    </xdr:from>
    <xdr:to>
      <xdr:col>9</xdr:col>
      <xdr:colOff>561976</xdr:colOff>
      <xdr:row>19</xdr:row>
      <xdr:rowOff>107165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581025</xdr:colOff>
      <xdr:row>2</xdr:row>
      <xdr:rowOff>9525</xdr:rowOff>
    </xdr:from>
    <xdr:to>
      <xdr:col>18</xdr:col>
      <xdr:colOff>504826</xdr:colOff>
      <xdr:row>19</xdr:row>
      <xdr:rowOff>133350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647700</xdr:colOff>
      <xdr:row>19</xdr:row>
      <xdr:rowOff>114300</xdr:rowOff>
    </xdr:from>
    <xdr:to>
      <xdr:col>9</xdr:col>
      <xdr:colOff>571501</xdr:colOff>
      <xdr:row>37</xdr:row>
      <xdr:rowOff>38100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590550</xdr:colOff>
      <xdr:row>19</xdr:row>
      <xdr:rowOff>123825</xdr:rowOff>
    </xdr:from>
    <xdr:to>
      <xdr:col>18</xdr:col>
      <xdr:colOff>514351</xdr:colOff>
      <xdr:row>37</xdr:row>
      <xdr:rowOff>47625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657225</xdr:colOff>
      <xdr:row>37</xdr:row>
      <xdr:rowOff>57150</xdr:rowOff>
    </xdr:from>
    <xdr:to>
      <xdr:col>9</xdr:col>
      <xdr:colOff>581026</xdr:colOff>
      <xdr:row>54</xdr:row>
      <xdr:rowOff>180975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21167</xdr:colOff>
      <xdr:row>0</xdr:row>
      <xdr:rowOff>0</xdr:rowOff>
    </xdr:from>
    <xdr:to>
      <xdr:col>11</xdr:col>
      <xdr:colOff>678392</xdr:colOff>
      <xdr:row>23</xdr:row>
      <xdr:rowOff>169333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0</xdr:row>
      <xdr:rowOff>0</xdr:rowOff>
    </xdr:from>
    <xdr:to>
      <xdr:col>25</xdr:col>
      <xdr:colOff>31750</xdr:colOff>
      <xdr:row>24</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8"/>
  <sheetViews>
    <sheetView topLeftCell="A4" workbookViewId="0">
      <selection activeCell="A7" sqref="A7:G7"/>
    </sheetView>
  </sheetViews>
  <sheetFormatPr defaultRowHeight="15.75" x14ac:dyDescent="0.25"/>
  <cols>
    <col min="7" max="7" width="45.625" customWidth="1"/>
    <col min="8" max="13" width="9" style="10"/>
  </cols>
  <sheetData>
    <row r="1" spans="1:7" x14ac:dyDescent="0.25">
      <c r="A1" s="174" t="s">
        <v>88</v>
      </c>
      <c r="B1" s="175"/>
      <c r="C1" s="175"/>
      <c r="D1" s="175"/>
      <c r="E1" s="175"/>
      <c r="F1" s="175"/>
      <c r="G1" s="176"/>
    </row>
    <row r="2" spans="1:7" ht="7.5" customHeight="1" thickBot="1" x14ac:dyDescent="0.3">
      <c r="A2" s="177"/>
      <c r="B2" s="178"/>
      <c r="C2" s="178"/>
      <c r="D2" s="178"/>
      <c r="E2" s="178"/>
      <c r="F2" s="178"/>
      <c r="G2" s="179"/>
    </row>
    <row r="3" spans="1:7" ht="37.5" customHeight="1" thickBot="1" x14ac:dyDescent="0.3">
      <c r="A3" s="171" t="s">
        <v>93</v>
      </c>
      <c r="B3" s="172"/>
      <c r="C3" s="172"/>
      <c r="D3" s="172"/>
      <c r="E3" s="172"/>
      <c r="F3" s="172"/>
      <c r="G3" s="173"/>
    </row>
    <row r="4" spans="1:7" ht="66.75" customHeight="1" thickBot="1" x14ac:dyDescent="0.3">
      <c r="A4" s="171" t="s">
        <v>89</v>
      </c>
      <c r="B4" s="172"/>
      <c r="C4" s="172"/>
      <c r="D4" s="172"/>
      <c r="E4" s="172"/>
      <c r="F4" s="172"/>
      <c r="G4" s="173"/>
    </row>
    <row r="5" spans="1:7" ht="16.5" thickBot="1" x14ac:dyDescent="0.3">
      <c r="A5" s="180" t="s">
        <v>94</v>
      </c>
      <c r="B5" s="181"/>
      <c r="C5" s="181"/>
      <c r="D5" s="181"/>
      <c r="E5" s="181"/>
      <c r="F5" s="181"/>
      <c r="G5" s="182"/>
    </row>
    <row r="6" spans="1:7" ht="35.25" customHeight="1" thickBot="1" x14ac:dyDescent="0.3">
      <c r="A6" s="180" t="s">
        <v>91</v>
      </c>
      <c r="B6" s="181"/>
      <c r="C6" s="181"/>
      <c r="D6" s="181"/>
      <c r="E6" s="181"/>
      <c r="F6" s="181"/>
      <c r="G6" s="182"/>
    </row>
    <row r="7" spans="1:7" ht="36" customHeight="1" thickBot="1" x14ac:dyDescent="0.3">
      <c r="A7" s="171" t="s">
        <v>90</v>
      </c>
      <c r="B7" s="172"/>
      <c r="C7" s="172"/>
      <c r="D7" s="172"/>
      <c r="E7" s="172"/>
      <c r="F7" s="172"/>
      <c r="G7" s="173"/>
    </row>
    <row r="8" spans="1:7" ht="72" customHeight="1" thickBot="1" x14ac:dyDescent="0.3">
      <c r="A8" s="171" t="s">
        <v>92</v>
      </c>
      <c r="B8" s="172"/>
      <c r="C8" s="172"/>
      <c r="D8" s="172"/>
      <c r="E8" s="172"/>
      <c r="F8" s="172"/>
      <c r="G8" s="173"/>
    </row>
    <row r="9" spans="1:7" s="10" customFormat="1" ht="16.5" customHeight="1" x14ac:dyDescent="0.25"/>
    <row r="10" spans="1:7" s="10" customFormat="1" ht="16.5" customHeight="1" x14ac:dyDescent="0.25"/>
    <row r="11" spans="1:7" s="10" customFormat="1" ht="16.5" customHeight="1" x14ac:dyDescent="0.25"/>
    <row r="12" spans="1:7" s="10" customFormat="1" x14ac:dyDescent="0.25"/>
    <row r="13" spans="1:7" s="10" customFormat="1" x14ac:dyDescent="0.25"/>
    <row r="14" spans="1:7" s="10" customFormat="1" x14ac:dyDescent="0.25"/>
    <row r="15" spans="1:7" s="10" customFormat="1" x14ac:dyDescent="0.25"/>
    <row r="16" spans="1:7" s="10" customFormat="1" x14ac:dyDescent="0.25"/>
    <row r="17" s="10" customFormat="1" x14ac:dyDescent="0.25"/>
    <row r="18" s="10" customFormat="1" x14ac:dyDescent="0.25"/>
    <row r="19" s="10" customFormat="1" x14ac:dyDescent="0.25"/>
    <row r="20" s="10" customFormat="1" x14ac:dyDescent="0.25"/>
    <row r="21" s="10" customFormat="1" x14ac:dyDescent="0.25"/>
    <row r="22" s="10" customFormat="1" x14ac:dyDescent="0.25"/>
    <row r="23" s="10" customFormat="1" x14ac:dyDescent="0.25"/>
    <row r="24" s="10" customFormat="1" x14ac:dyDescent="0.25"/>
    <row r="25" s="10" customFormat="1" x14ac:dyDescent="0.25"/>
    <row r="26" s="10" customFormat="1" x14ac:dyDescent="0.25"/>
    <row r="27" s="10" customFormat="1" x14ac:dyDescent="0.25"/>
    <row r="28" s="10" customFormat="1" x14ac:dyDescent="0.25"/>
    <row r="29" s="10" customFormat="1" x14ac:dyDescent="0.25"/>
    <row r="30" s="10" customFormat="1" x14ac:dyDescent="0.25"/>
    <row r="31" s="10" customFormat="1" x14ac:dyDescent="0.25"/>
    <row r="32" s="10" customFormat="1" x14ac:dyDescent="0.25"/>
    <row r="33" s="10" customFormat="1" x14ac:dyDescent="0.25"/>
    <row r="34" s="10" customFormat="1" x14ac:dyDescent="0.25"/>
    <row r="35" s="10" customFormat="1" x14ac:dyDescent="0.25"/>
    <row r="36" s="10" customFormat="1" x14ac:dyDescent="0.25"/>
    <row r="37" s="10" customFormat="1" x14ac:dyDescent="0.25"/>
    <row r="38" s="10" customFormat="1" x14ac:dyDescent="0.25"/>
  </sheetData>
  <mergeCells count="7">
    <mergeCell ref="A8:G8"/>
    <mergeCell ref="A1:G2"/>
    <mergeCell ref="A3:G3"/>
    <mergeCell ref="A4:G4"/>
    <mergeCell ref="A5:G5"/>
    <mergeCell ref="A6:G6"/>
    <mergeCell ref="A7:G7"/>
  </mergeCells>
  <pageMargins left="0.7" right="0.7" top="0.75" bottom="0.75" header="0.3" footer="0.3"/>
  <pageSetup paperSize="157"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9540"/>
  <sheetViews>
    <sheetView zoomScaleNormal="100" zoomScaleSheetLayoutView="130" workbookViewId="0">
      <pane ySplit="6" topLeftCell="A7" activePane="bottomLeft" state="frozen"/>
      <selection pane="bottomLeft" activeCell="O7" sqref="O7"/>
    </sheetView>
  </sheetViews>
  <sheetFormatPr defaultColWidth="11" defaultRowHeight="15.75" x14ac:dyDescent="0.25"/>
  <cols>
    <col min="1" max="1" width="10.375" style="27" bestFit="1" customWidth="1"/>
    <col min="2" max="2" width="11" style="27"/>
    <col min="3" max="3" width="14.5" style="27" bestFit="1" customWidth="1"/>
    <col min="4" max="4" width="1.25" style="27" customWidth="1"/>
    <col min="5" max="5" width="11" style="27"/>
    <col min="6" max="6" width="15.75" style="27" bestFit="1" customWidth="1"/>
    <col min="7" max="7" width="0.875" style="27" customWidth="1"/>
    <col min="8" max="8" width="10.875" style="27" bestFit="1" customWidth="1"/>
    <col min="9" max="9" width="15.75" style="27" bestFit="1" customWidth="1"/>
    <col min="10" max="10" width="0.875" style="27" customWidth="1"/>
    <col min="11" max="11" width="11" style="27"/>
    <col min="12" max="12" width="15.75" style="27" bestFit="1" customWidth="1"/>
    <col min="13" max="13" width="0.75" style="27" customWidth="1"/>
    <col min="14" max="14" width="11" style="27"/>
    <col min="15" max="15" width="15.75" style="27" bestFit="1" customWidth="1"/>
    <col min="16" max="16" width="11" style="27"/>
  </cols>
  <sheetData>
    <row r="1" spans="1:16" ht="16.5" thickBot="1" x14ac:dyDescent="0.3">
      <c r="A1" s="10"/>
      <c r="B1" s="10"/>
      <c r="C1" s="10"/>
      <c r="D1" s="10"/>
      <c r="E1" s="10"/>
      <c r="F1" s="10"/>
      <c r="G1" s="10"/>
      <c r="H1" s="10"/>
      <c r="I1" s="10"/>
      <c r="J1" s="10"/>
      <c r="K1" s="10"/>
      <c r="L1" s="10"/>
      <c r="M1" s="10"/>
      <c r="N1" s="10"/>
      <c r="O1" s="10"/>
      <c r="P1" s="10"/>
    </row>
    <row r="2" spans="1:16" ht="20.25" thickBot="1" x14ac:dyDescent="0.35">
      <c r="A2" s="10"/>
      <c r="B2" s="10"/>
      <c r="C2" s="10"/>
      <c r="D2" s="10"/>
      <c r="E2" s="10"/>
      <c r="F2" s="26" t="s">
        <v>20</v>
      </c>
      <c r="G2" s="10"/>
      <c r="H2" s="10"/>
      <c r="I2" s="10"/>
      <c r="J2" s="10"/>
      <c r="K2" s="10"/>
      <c r="L2" s="10"/>
      <c r="M2" s="10"/>
      <c r="N2" s="10"/>
      <c r="O2" s="10"/>
      <c r="P2" s="10"/>
    </row>
    <row r="3" spans="1:16" ht="16.5" thickBot="1" x14ac:dyDescent="0.3">
      <c r="A3" s="10"/>
      <c r="B3" s="10"/>
      <c r="C3" s="10"/>
      <c r="D3" s="10"/>
      <c r="E3" s="10"/>
      <c r="F3" s="10"/>
      <c r="G3" s="10"/>
      <c r="H3" s="10"/>
      <c r="I3" s="10"/>
      <c r="J3" s="10"/>
      <c r="K3" s="10"/>
      <c r="L3" s="10"/>
      <c r="M3" s="10"/>
      <c r="N3" s="10"/>
      <c r="O3" s="10"/>
      <c r="P3" s="10"/>
    </row>
    <row r="4" spans="1:16" ht="18.75" x14ac:dyDescent="0.3">
      <c r="A4" s="10"/>
      <c r="B4" s="183" t="s">
        <v>6</v>
      </c>
      <c r="C4" s="184"/>
      <c r="D4" s="184"/>
      <c r="E4" s="184"/>
      <c r="F4" s="185"/>
      <c r="G4" s="10"/>
      <c r="H4" s="183" t="s">
        <v>7</v>
      </c>
      <c r="I4" s="185"/>
      <c r="J4" s="10"/>
      <c r="K4" s="183" t="s">
        <v>8</v>
      </c>
      <c r="L4" s="186"/>
      <c r="M4" s="10"/>
      <c r="N4" s="183" t="s">
        <v>15</v>
      </c>
      <c r="O4" s="185"/>
      <c r="P4" s="10"/>
    </row>
    <row r="5" spans="1:16" ht="16.5" thickBot="1" x14ac:dyDescent="0.3">
      <c r="A5" s="10"/>
      <c r="B5" s="187" t="s">
        <v>2</v>
      </c>
      <c r="C5" s="188"/>
      <c r="D5" s="12"/>
      <c r="E5" s="189" t="s">
        <v>14</v>
      </c>
      <c r="F5" s="190"/>
      <c r="G5" s="10"/>
      <c r="H5" s="191" t="s">
        <v>3</v>
      </c>
      <c r="I5" s="192"/>
      <c r="J5" s="10"/>
      <c r="K5" s="193" t="s">
        <v>4</v>
      </c>
      <c r="L5" s="194"/>
      <c r="M5" s="10"/>
      <c r="N5" s="195" t="s">
        <v>11</v>
      </c>
      <c r="O5" s="196"/>
      <c r="P5" s="10"/>
    </row>
    <row r="6" spans="1:16" s="1" customFormat="1" x14ac:dyDescent="0.25">
      <c r="A6" s="20" t="s">
        <v>0</v>
      </c>
      <c r="B6" s="3" t="s">
        <v>1</v>
      </c>
      <c r="C6" s="4" t="s">
        <v>19</v>
      </c>
      <c r="D6" s="13"/>
      <c r="E6" s="3" t="s">
        <v>1</v>
      </c>
      <c r="F6" s="4" t="s">
        <v>13</v>
      </c>
      <c r="G6" s="11"/>
      <c r="H6" s="3" t="s">
        <v>1</v>
      </c>
      <c r="I6" s="4" t="s">
        <v>19</v>
      </c>
      <c r="J6" s="11"/>
      <c r="K6" s="3" t="s">
        <v>1</v>
      </c>
      <c r="L6" s="4" t="s">
        <v>19</v>
      </c>
      <c r="M6" s="11"/>
      <c r="N6" s="3" t="s">
        <v>1</v>
      </c>
      <c r="O6" s="4" t="s">
        <v>19</v>
      </c>
      <c r="P6" s="11"/>
    </row>
    <row r="7" spans="1:16" x14ac:dyDescent="0.25">
      <c r="A7" s="23">
        <v>42195</v>
      </c>
      <c r="B7">
        <v>68.051276000000001</v>
      </c>
      <c r="C7" s="135" t="s">
        <v>5</v>
      </c>
      <c r="D7" s="12"/>
      <c r="E7" s="6">
        <v>56.469073999999999</v>
      </c>
      <c r="F7" s="135" t="s">
        <v>5</v>
      </c>
      <c r="G7" s="10"/>
      <c r="H7" s="6">
        <v>138.41999799999999</v>
      </c>
      <c r="I7" s="135" t="s">
        <v>5</v>
      </c>
      <c r="J7" s="10"/>
      <c r="K7" s="6">
        <v>112.43216099999999</v>
      </c>
      <c r="L7" s="135" t="s">
        <v>5</v>
      </c>
      <c r="M7" s="10"/>
      <c r="N7" s="6">
        <v>114.138983</v>
      </c>
      <c r="O7" s="135" t="s">
        <v>5</v>
      </c>
      <c r="P7" s="10"/>
    </row>
    <row r="8" spans="1:16" x14ac:dyDescent="0.25">
      <c r="A8" s="23">
        <v>42194</v>
      </c>
      <c r="B8">
        <v>66.688664000000003</v>
      </c>
      <c r="C8" s="16">
        <f t="shared" ref="C8:C39" si="0">B7/B8-1</f>
        <v>2.043243811272033E-2</v>
      </c>
      <c r="D8" s="12"/>
      <c r="E8" s="6">
        <v>55.913640999999998</v>
      </c>
      <c r="F8" s="16">
        <f>E7/E8-1</f>
        <v>9.9337655367497391E-3</v>
      </c>
      <c r="G8" s="10"/>
      <c r="H8" s="6">
        <v>137.699997</v>
      </c>
      <c r="I8" s="16">
        <f t="shared" ref="I8:I39" si="1">H7/H8-1</f>
        <v>5.2287655460152571E-3</v>
      </c>
      <c r="J8" s="10"/>
      <c r="K8" s="6">
        <v>113.155321</v>
      </c>
      <c r="L8" s="16">
        <f>K7/K8-1</f>
        <v>-6.3908616369884319E-3</v>
      </c>
      <c r="M8" s="10"/>
      <c r="N8" s="6">
        <v>115.978184</v>
      </c>
      <c r="O8" s="16">
        <f>N7/N8-1</f>
        <v>-1.585816346288027E-2</v>
      </c>
      <c r="P8" s="10"/>
    </row>
    <row r="9" spans="1:16" x14ac:dyDescent="0.25">
      <c r="A9" s="23">
        <v>42193</v>
      </c>
      <c r="B9">
        <v>66.370389000000003</v>
      </c>
      <c r="C9" s="16">
        <f t="shared" si="0"/>
        <v>4.7954367119951158E-3</v>
      </c>
      <c r="D9" s="12"/>
      <c r="E9" s="6">
        <v>55.884405000000001</v>
      </c>
      <c r="F9" s="16">
        <f t="shared" ref="F9:F72" si="2">E8/E9-1</f>
        <v>5.2315131564872885E-4</v>
      </c>
      <c r="G9" s="10"/>
      <c r="H9" s="6">
        <v>134</v>
      </c>
      <c r="I9" s="16">
        <f t="shared" si="1"/>
        <v>2.7611917910447703E-2</v>
      </c>
      <c r="J9" s="10"/>
      <c r="K9" s="6">
        <v>113.907797</v>
      </c>
      <c r="L9" s="16">
        <f t="shared" ref="L9:L72" si="3">K8/K9-1</f>
        <v>-6.6060095956381737E-3</v>
      </c>
      <c r="M9" s="10"/>
      <c r="N9" s="6">
        <v>118.30916000000001</v>
      </c>
      <c r="O9" s="16">
        <f t="shared" ref="O9:O72" si="4">N8/N9-1</f>
        <v>-1.9702413574739341E-2</v>
      </c>
      <c r="P9" s="10"/>
    </row>
    <row r="10" spans="1:16" x14ac:dyDescent="0.25">
      <c r="A10" s="23">
        <v>42192</v>
      </c>
      <c r="B10">
        <v>67.404777999999993</v>
      </c>
      <c r="C10" s="16">
        <f t="shared" si="0"/>
        <v>-1.5345929927993995E-2</v>
      </c>
      <c r="D10" s="12"/>
      <c r="E10" s="6">
        <v>56.508052999999997</v>
      </c>
      <c r="F10" s="16">
        <f t="shared" si="2"/>
        <v>-1.1036444663913625E-2</v>
      </c>
      <c r="G10" s="10"/>
      <c r="H10" s="6">
        <v>133.479996</v>
      </c>
      <c r="I10" s="16">
        <f t="shared" si="1"/>
        <v>3.8957447975949133E-3</v>
      </c>
      <c r="J10" s="10"/>
      <c r="K10" s="6">
        <v>113.751441</v>
      </c>
      <c r="L10" s="16">
        <f t="shared" si="3"/>
        <v>1.3745408288938776E-3</v>
      </c>
      <c r="M10" s="10"/>
      <c r="N10" s="6">
        <v>117.296122</v>
      </c>
      <c r="O10" s="16">
        <f t="shared" si="4"/>
        <v>8.636585615336978E-3</v>
      </c>
      <c r="P10" s="10"/>
    </row>
    <row r="11" spans="1:16" x14ac:dyDescent="0.25">
      <c r="A11" s="23">
        <v>42191</v>
      </c>
      <c r="B11">
        <v>67.752898000000002</v>
      </c>
      <c r="C11" s="16">
        <f t="shared" si="0"/>
        <v>-5.1380828020081148E-3</v>
      </c>
      <c r="D11" s="12"/>
      <c r="E11" s="6">
        <v>56.079293999999997</v>
      </c>
      <c r="F11" s="16">
        <f t="shared" si="2"/>
        <v>7.6455848392100734E-3</v>
      </c>
      <c r="G11" s="10"/>
      <c r="H11" s="6">
        <v>130.470001</v>
      </c>
      <c r="I11" s="16">
        <f t="shared" si="1"/>
        <v>2.3070399148690246E-2</v>
      </c>
      <c r="J11" s="10"/>
      <c r="K11" s="6">
        <v>113.28236</v>
      </c>
      <c r="L11" s="16">
        <f t="shared" si="3"/>
        <v>4.1408123912674011E-3</v>
      </c>
      <c r="M11" s="10"/>
      <c r="N11" s="6">
        <v>116.20440000000001</v>
      </c>
      <c r="O11" s="16">
        <f t="shared" si="4"/>
        <v>9.3948421918619296E-3</v>
      </c>
      <c r="P11" s="10"/>
    </row>
    <row r="12" spans="1:16" x14ac:dyDescent="0.25">
      <c r="A12" s="23">
        <v>42187</v>
      </c>
      <c r="B12">
        <v>67.872246000000004</v>
      </c>
      <c r="C12" s="16">
        <f t="shared" si="0"/>
        <v>-1.7584212551328138E-3</v>
      </c>
      <c r="D12" s="12"/>
      <c r="E12" s="6">
        <v>56.196227</v>
      </c>
      <c r="F12" s="16">
        <f t="shared" si="2"/>
        <v>-2.080798057848332E-3</v>
      </c>
      <c r="G12" s="10"/>
      <c r="H12" s="6">
        <v>130.35000600000001</v>
      </c>
      <c r="I12" s="16">
        <f t="shared" si="1"/>
        <v>9.2055998831330754E-4</v>
      </c>
      <c r="J12" s="10"/>
      <c r="K12" s="6">
        <v>112.83282800000001</v>
      </c>
      <c r="L12" s="16">
        <f t="shared" si="3"/>
        <v>3.9840532934261041E-3</v>
      </c>
      <c r="M12" s="10"/>
      <c r="N12" s="6">
        <v>114.089803</v>
      </c>
      <c r="O12" s="16">
        <f t="shared" si="4"/>
        <v>1.8534496023277391E-2</v>
      </c>
      <c r="P12" s="10"/>
    </row>
    <row r="13" spans="1:16" x14ac:dyDescent="0.25">
      <c r="A13" s="23">
        <v>42186</v>
      </c>
      <c r="B13">
        <v>67.484347999999997</v>
      </c>
      <c r="C13" s="16">
        <f t="shared" si="0"/>
        <v>5.7479698848095229E-3</v>
      </c>
      <c r="D13" s="12"/>
      <c r="E13" s="6">
        <v>56.128016000000002</v>
      </c>
      <c r="F13" s="16">
        <f t="shared" si="2"/>
        <v>1.2152754517458231E-3</v>
      </c>
      <c r="G13" s="10"/>
      <c r="H13" s="6">
        <v>129.94000199999999</v>
      </c>
      <c r="I13" s="16">
        <f t="shared" si="1"/>
        <v>3.1553331821558839E-3</v>
      </c>
      <c r="J13" s="10"/>
      <c r="K13" s="6">
        <v>112.40283700000001</v>
      </c>
      <c r="L13" s="16">
        <f t="shared" si="3"/>
        <v>3.8254461495486058E-3</v>
      </c>
      <c r="M13" s="10"/>
      <c r="N13" s="6">
        <v>113.71606300000001</v>
      </c>
      <c r="O13" s="16">
        <f t="shared" si="4"/>
        <v>3.2866069237729167E-3</v>
      </c>
      <c r="P13" s="10"/>
    </row>
    <row r="14" spans="1:16" x14ac:dyDescent="0.25">
      <c r="A14" s="23">
        <v>42185</v>
      </c>
      <c r="B14">
        <v>66.788123999999996</v>
      </c>
      <c r="C14" s="16">
        <f t="shared" si="0"/>
        <v>1.0424368260441019E-2</v>
      </c>
      <c r="D14" s="12"/>
      <c r="E14" s="6">
        <v>55.475140000000003</v>
      </c>
      <c r="F14" s="16">
        <f t="shared" si="2"/>
        <v>1.1768803107121473E-2</v>
      </c>
      <c r="G14" s="10"/>
      <c r="H14" s="6">
        <v>129.38000500000001</v>
      </c>
      <c r="I14" s="16">
        <f t="shared" si="1"/>
        <v>4.328311782025196E-3</v>
      </c>
      <c r="J14" s="10"/>
      <c r="K14" s="6">
        <v>112.76442299999999</v>
      </c>
      <c r="L14" s="16">
        <f t="shared" si="3"/>
        <v>-3.2065609913154436E-3</v>
      </c>
      <c r="M14" s="10"/>
      <c r="N14" s="6">
        <v>115.27200999999999</v>
      </c>
      <c r="O14" s="16">
        <f t="shared" si="4"/>
        <v>-1.3498046923966944E-2</v>
      </c>
      <c r="P14" s="10"/>
    </row>
    <row r="15" spans="1:16" x14ac:dyDescent="0.25">
      <c r="A15" s="23">
        <v>42184</v>
      </c>
      <c r="B15">
        <v>66.360440999999994</v>
      </c>
      <c r="C15" s="16">
        <f t="shared" si="0"/>
        <v>6.4448486712136432E-3</v>
      </c>
      <c r="D15" s="12"/>
      <c r="E15" s="6">
        <v>55.825940000000003</v>
      </c>
      <c r="F15" s="16">
        <f t="shared" si="2"/>
        <v>-6.2838171645653862E-3</v>
      </c>
      <c r="G15" s="10"/>
      <c r="H15" s="6">
        <v>127.900002</v>
      </c>
      <c r="I15" s="16">
        <f t="shared" si="1"/>
        <v>1.1571563540710539E-2</v>
      </c>
      <c r="J15" s="10"/>
      <c r="K15" s="6">
        <v>112.97880600000001</v>
      </c>
      <c r="L15" s="16">
        <f t="shared" si="3"/>
        <v>-1.897550590152397E-3</v>
      </c>
      <c r="M15" s="10"/>
      <c r="N15" s="6">
        <v>116.076735</v>
      </c>
      <c r="O15" s="16">
        <f t="shared" si="4"/>
        <v>-6.9326984429739502E-3</v>
      </c>
      <c r="P15" s="10"/>
    </row>
    <row r="16" spans="1:16" x14ac:dyDescent="0.25">
      <c r="A16" s="23">
        <v>42181</v>
      </c>
      <c r="B16">
        <v>68.379499999999993</v>
      </c>
      <c r="C16" s="16">
        <f t="shared" si="0"/>
        <v>-2.9527255975840716E-2</v>
      </c>
      <c r="D16" s="12"/>
      <c r="E16" s="6">
        <v>56.995274999999999</v>
      </c>
      <c r="F16" s="16">
        <f t="shared" si="2"/>
        <v>-2.0516349820226321E-2</v>
      </c>
      <c r="G16" s="10"/>
      <c r="H16" s="6">
        <v>129.33999600000001</v>
      </c>
      <c r="I16" s="16">
        <f t="shared" si="1"/>
        <v>-1.113340068450297E-2</v>
      </c>
      <c r="J16" s="10"/>
      <c r="K16" s="6">
        <v>112.004346</v>
      </c>
      <c r="L16" s="16">
        <f t="shared" si="3"/>
        <v>8.7001981155268027E-3</v>
      </c>
      <c r="M16" s="10"/>
      <c r="N16" s="6">
        <v>113.08355400000001</v>
      </c>
      <c r="O16" s="16">
        <f t="shared" si="4"/>
        <v>2.6468756013805494E-2</v>
      </c>
      <c r="P16" s="10"/>
    </row>
    <row r="17" spans="1:16" x14ac:dyDescent="0.25">
      <c r="A17" s="23">
        <v>42180</v>
      </c>
      <c r="B17">
        <v>68.250202999999999</v>
      </c>
      <c r="C17" s="16">
        <f t="shared" si="0"/>
        <v>1.8944559036695452E-3</v>
      </c>
      <c r="D17" s="12"/>
      <c r="E17" s="6">
        <v>56.420352000000001</v>
      </c>
      <c r="F17" s="16">
        <f t="shared" si="2"/>
        <v>1.0189993142899922E-2</v>
      </c>
      <c r="G17" s="10"/>
      <c r="H17" s="6">
        <v>129.270004</v>
      </c>
      <c r="I17" s="16">
        <f t="shared" si="1"/>
        <v>5.4144037931647127E-4</v>
      </c>
      <c r="J17" s="10"/>
      <c r="K17" s="6">
        <v>112.520809</v>
      </c>
      <c r="L17" s="16">
        <f t="shared" si="3"/>
        <v>-4.5899332273731108E-3</v>
      </c>
      <c r="M17" s="10"/>
      <c r="N17" s="6">
        <v>114.36914899999999</v>
      </c>
      <c r="O17" s="16">
        <f t="shared" si="4"/>
        <v>-1.1240749898383751E-2</v>
      </c>
      <c r="P17" s="10"/>
    </row>
    <row r="18" spans="1:16" x14ac:dyDescent="0.25">
      <c r="A18" s="23">
        <v>42179</v>
      </c>
      <c r="B18">
        <v>68.488907999999995</v>
      </c>
      <c r="C18" s="16">
        <f t="shared" si="0"/>
        <v>-3.4853088911857011E-3</v>
      </c>
      <c r="D18" s="12"/>
      <c r="E18" s="6">
        <v>56.751663999999998</v>
      </c>
      <c r="F18" s="16">
        <f t="shared" si="2"/>
        <v>-5.8379257390585026E-3</v>
      </c>
      <c r="G18" s="10"/>
      <c r="H18" s="6">
        <v>128.83000200000001</v>
      </c>
      <c r="I18" s="16">
        <f t="shared" si="1"/>
        <v>3.4153690380287482E-3</v>
      </c>
      <c r="J18" s="10"/>
      <c r="K18" s="6">
        <v>112.696212</v>
      </c>
      <c r="L18" s="16">
        <f t="shared" si="3"/>
        <v>-1.5564232096816344E-3</v>
      </c>
      <c r="M18" s="10"/>
      <c r="N18" s="6">
        <v>114.771508</v>
      </c>
      <c r="O18" s="16">
        <f t="shared" si="4"/>
        <v>-3.5057394209719872E-3</v>
      </c>
      <c r="P18" s="10"/>
    </row>
    <row r="19" spans="1:16" x14ac:dyDescent="0.25">
      <c r="A19" s="23">
        <v>42178</v>
      </c>
      <c r="B19">
        <v>69.045886999999993</v>
      </c>
      <c r="C19" s="16">
        <f t="shared" si="0"/>
        <v>-8.0667947679490259E-3</v>
      </c>
      <c r="D19" s="12"/>
      <c r="E19" s="6">
        <v>57.521472000000003</v>
      </c>
      <c r="F19" s="16">
        <f t="shared" si="2"/>
        <v>-1.3382967668143175E-2</v>
      </c>
      <c r="G19" s="10"/>
      <c r="H19" s="6">
        <v>130.029999</v>
      </c>
      <c r="I19" s="16">
        <f t="shared" si="1"/>
        <v>-9.22861654409457E-3</v>
      </c>
      <c r="J19" s="10"/>
      <c r="K19" s="6">
        <v>112.39412400000001</v>
      </c>
      <c r="L19" s="16">
        <f t="shared" si="3"/>
        <v>2.6877561677511874E-3</v>
      </c>
      <c r="M19" s="10"/>
      <c r="N19" s="6">
        <v>113.790136</v>
      </c>
      <c r="O19" s="16">
        <f t="shared" si="4"/>
        <v>8.6244030853428466E-3</v>
      </c>
      <c r="P19" s="10"/>
    </row>
    <row r="20" spans="1:16" x14ac:dyDescent="0.25">
      <c r="A20" s="23">
        <v>42177</v>
      </c>
      <c r="B20">
        <v>68.717663999999999</v>
      </c>
      <c r="C20" s="16">
        <f t="shared" si="0"/>
        <v>4.7763992675884381E-3</v>
      </c>
      <c r="D20" s="12"/>
      <c r="E20" s="6">
        <v>57.326585999999999</v>
      </c>
      <c r="F20" s="16">
        <f t="shared" si="2"/>
        <v>3.3995745010875211E-3</v>
      </c>
      <c r="G20" s="10"/>
      <c r="H20" s="6">
        <v>129.69000199999999</v>
      </c>
      <c r="I20" s="16">
        <f t="shared" si="1"/>
        <v>2.6216130369094426E-3</v>
      </c>
      <c r="J20" s="10"/>
      <c r="K20" s="6">
        <v>112.647486</v>
      </c>
      <c r="L20" s="16">
        <f t="shared" si="3"/>
        <v>-2.2491580504512276E-3</v>
      </c>
      <c r="M20" s="10"/>
      <c r="N20" s="6">
        <v>114.477101</v>
      </c>
      <c r="O20" s="16">
        <f t="shared" si="4"/>
        <v>-6.0008944496244832E-3</v>
      </c>
      <c r="P20" s="10"/>
    </row>
    <row r="21" spans="1:16" x14ac:dyDescent="0.25">
      <c r="A21" s="23">
        <v>42174</v>
      </c>
      <c r="B21">
        <v>68.319826000000006</v>
      </c>
      <c r="C21" s="16">
        <f t="shared" si="0"/>
        <v>5.8231705683793322E-3</v>
      </c>
      <c r="D21" s="12"/>
      <c r="E21" s="6">
        <v>56.556773999999997</v>
      </c>
      <c r="F21" s="16">
        <f t="shared" si="2"/>
        <v>1.361131382776537E-2</v>
      </c>
      <c r="G21" s="10"/>
      <c r="H21" s="6">
        <v>128.5</v>
      </c>
      <c r="I21" s="16">
        <f t="shared" si="1"/>
        <v>9.2607159533073524E-3</v>
      </c>
      <c r="J21" s="10"/>
      <c r="K21" s="6">
        <v>113.543986</v>
      </c>
      <c r="L21" s="16">
        <f t="shared" si="3"/>
        <v>-7.8956185314825733E-3</v>
      </c>
      <c r="M21" s="10"/>
      <c r="N21" s="6">
        <v>116.861836</v>
      </c>
      <c r="O21" s="16">
        <f t="shared" si="4"/>
        <v>-2.040644817526216E-2</v>
      </c>
      <c r="P21" s="10"/>
    </row>
    <row r="22" spans="1:16" x14ac:dyDescent="0.25">
      <c r="A22" s="23">
        <v>42173</v>
      </c>
      <c r="B22">
        <v>69.125457999999995</v>
      </c>
      <c r="C22" s="16">
        <f t="shared" si="0"/>
        <v>-1.1654635257534074E-2</v>
      </c>
      <c r="D22" s="12"/>
      <c r="E22" s="6">
        <v>57.092717999999998</v>
      </c>
      <c r="F22" s="16">
        <f t="shared" si="2"/>
        <v>-9.3872567075892199E-3</v>
      </c>
      <c r="G22" s="10"/>
      <c r="H22" s="6">
        <v>127.449997</v>
      </c>
      <c r="I22" s="16">
        <f t="shared" si="1"/>
        <v>8.2385486442970723E-3</v>
      </c>
      <c r="J22" s="10"/>
      <c r="K22" s="6">
        <v>112.939826</v>
      </c>
      <c r="L22" s="16">
        <f t="shared" si="3"/>
        <v>5.3493972976370596E-3</v>
      </c>
      <c r="M22" s="10"/>
      <c r="N22" s="6">
        <v>115.37996200000001</v>
      </c>
      <c r="O22" s="16">
        <f t="shared" si="4"/>
        <v>1.2843425966806876E-2</v>
      </c>
      <c r="P22" s="10"/>
    </row>
    <row r="23" spans="1:16" x14ac:dyDescent="0.25">
      <c r="A23" s="23">
        <v>42172</v>
      </c>
      <c r="B23">
        <v>68.379499999999993</v>
      </c>
      <c r="C23" s="16">
        <f t="shared" si="0"/>
        <v>1.0909088250133481E-2</v>
      </c>
      <c r="D23" s="12"/>
      <c r="E23" s="6">
        <v>56.430095000000001</v>
      </c>
      <c r="F23" s="16">
        <f t="shared" si="2"/>
        <v>1.1742369031985334E-2</v>
      </c>
      <c r="G23" s="10"/>
      <c r="H23" s="6">
        <v>124.349998</v>
      </c>
      <c r="I23" s="16">
        <f t="shared" si="1"/>
        <v>2.4929626456447584E-2</v>
      </c>
      <c r="J23" s="10"/>
      <c r="K23" s="6">
        <v>113.144462</v>
      </c>
      <c r="L23" s="16">
        <f t="shared" si="3"/>
        <v>-1.8086258609811834E-3</v>
      </c>
      <c r="M23" s="10"/>
      <c r="N23" s="6">
        <v>115.94915899999999</v>
      </c>
      <c r="O23" s="16">
        <f t="shared" si="4"/>
        <v>-4.9090222379274406E-3</v>
      </c>
      <c r="P23" s="10"/>
    </row>
    <row r="24" spans="1:16" x14ac:dyDescent="0.25">
      <c r="A24" s="23">
        <v>42171</v>
      </c>
      <c r="B24">
        <v>68.638101000000006</v>
      </c>
      <c r="C24" s="16">
        <f t="shared" si="0"/>
        <v>-3.7676013210216075E-3</v>
      </c>
      <c r="D24" s="12"/>
      <c r="E24" s="6">
        <v>56.235205000000001</v>
      </c>
      <c r="F24" s="16">
        <f t="shared" si="2"/>
        <v>3.4656226468809948E-3</v>
      </c>
      <c r="G24" s="10"/>
      <c r="H24" s="6">
        <v>123.129997</v>
      </c>
      <c r="I24" s="16">
        <f t="shared" si="1"/>
        <v>9.9082354399797623E-3</v>
      </c>
      <c r="J24" s="10"/>
      <c r="K24" s="6">
        <v>113.15420899999999</v>
      </c>
      <c r="L24" s="16">
        <f t="shared" si="3"/>
        <v>-8.6139084759850881E-5</v>
      </c>
      <c r="M24" s="10"/>
      <c r="N24" s="6">
        <v>116.84220500000001</v>
      </c>
      <c r="O24" s="16">
        <f t="shared" si="4"/>
        <v>-7.6431799622406205E-3</v>
      </c>
      <c r="P24" s="10"/>
    </row>
    <row r="25" spans="1:16" x14ac:dyDescent="0.25">
      <c r="A25" s="23">
        <v>42170</v>
      </c>
      <c r="B25">
        <v>68.200468999999998</v>
      </c>
      <c r="C25" s="16">
        <f t="shared" si="0"/>
        <v>6.4168473680146221E-3</v>
      </c>
      <c r="D25" s="12"/>
      <c r="E25" s="6">
        <v>55.660283</v>
      </c>
      <c r="F25" s="16">
        <f t="shared" si="2"/>
        <v>1.0329124629136377E-2</v>
      </c>
      <c r="G25" s="10"/>
      <c r="H25" s="6">
        <v>120.339996</v>
      </c>
      <c r="I25" s="16">
        <f t="shared" si="1"/>
        <v>2.3184320198913699E-2</v>
      </c>
      <c r="J25" s="10"/>
      <c r="K25" s="6">
        <v>112.87161399999999</v>
      </c>
      <c r="L25" s="16">
        <f t="shared" si="3"/>
        <v>2.5036852932749376E-3</v>
      </c>
      <c r="M25" s="10"/>
      <c r="N25" s="6">
        <v>115.93934400000001</v>
      </c>
      <c r="O25" s="16">
        <f t="shared" si="4"/>
        <v>7.7873564646009363E-3</v>
      </c>
      <c r="P25" s="10"/>
    </row>
    <row r="26" spans="1:16" x14ac:dyDescent="0.25">
      <c r="A26" s="23">
        <v>42167</v>
      </c>
      <c r="B26">
        <v>68.956376000000006</v>
      </c>
      <c r="C26" s="16">
        <f t="shared" si="0"/>
        <v>-1.0962104505027992E-2</v>
      </c>
      <c r="D26" s="12"/>
      <c r="E26" s="6">
        <v>56.391115999999997</v>
      </c>
      <c r="F26" s="16">
        <f t="shared" si="2"/>
        <v>-1.2960073356235724E-2</v>
      </c>
      <c r="G26" s="10"/>
      <c r="H26" s="6">
        <v>120.760002</v>
      </c>
      <c r="I26" s="16">
        <f t="shared" si="1"/>
        <v>-3.4780224664123782E-3</v>
      </c>
      <c r="J26" s="10"/>
      <c r="K26" s="6">
        <v>112.89109999999999</v>
      </c>
      <c r="L26" s="16">
        <f t="shared" si="3"/>
        <v>-1.726088239020207E-4</v>
      </c>
      <c r="M26" s="10"/>
      <c r="N26" s="6">
        <v>115.752881</v>
      </c>
      <c r="O26" s="16">
        <f t="shared" si="4"/>
        <v>1.610871352739851E-3</v>
      </c>
      <c r="P26" s="10"/>
    </row>
    <row r="27" spans="1:16" x14ac:dyDescent="0.25">
      <c r="A27" s="23">
        <v>42166</v>
      </c>
      <c r="B27">
        <v>69.264702999999997</v>
      </c>
      <c r="C27" s="16">
        <f t="shared" si="0"/>
        <v>-4.4514303338598626E-3</v>
      </c>
      <c r="D27" s="12"/>
      <c r="E27" s="6">
        <v>57.404539999999997</v>
      </c>
      <c r="F27" s="16">
        <f t="shared" si="2"/>
        <v>-1.7654074050589053E-2</v>
      </c>
      <c r="G27" s="10"/>
      <c r="H27" s="6">
        <v>120.720001</v>
      </c>
      <c r="I27" s="16">
        <f t="shared" si="1"/>
        <v>3.313535426494596E-4</v>
      </c>
      <c r="J27" s="10"/>
      <c r="K27" s="6">
        <v>113.08599700000001</v>
      </c>
      <c r="L27" s="16">
        <f t="shared" si="3"/>
        <v>-1.7234406130761659E-3</v>
      </c>
      <c r="M27" s="10"/>
      <c r="N27" s="6">
        <v>115.752881</v>
      </c>
      <c r="O27" s="16">
        <f t="shared" si="4"/>
        <v>0</v>
      </c>
      <c r="P27" s="10"/>
    </row>
    <row r="28" spans="1:16" x14ac:dyDescent="0.25">
      <c r="A28" s="23">
        <v>42165</v>
      </c>
      <c r="B28">
        <v>69.254755000000003</v>
      </c>
      <c r="C28" s="16">
        <f t="shared" si="0"/>
        <v>1.4364356642371234E-4</v>
      </c>
      <c r="D28" s="12"/>
      <c r="E28" s="6">
        <v>57.648153999999998</v>
      </c>
      <c r="F28" s="16">
        <f t="shared" si="2"/>
        <v>-4.2258768598210095E-3</v>
      </c>
      <c r="G28" s="10"/>
      <c r="H28" s="6">
        <v>120.589996</v>
      </c>
      <c r="I28" s="16">
        <f t="shared" si="1"/>
        <v>1.0780745029628225E-3</v>
      </c>
      <c r="J28" s="10"/>
      <c r="K28" s="6">
        <v>112.092044</v>
      </c>
      <c r="L28" s="16">
        <f t="shared" si="3"/>
        <v>8.8672930257209792E-3</v>
      </c>
      <c r="M28" s="10"/>
      <c r="N28" s="6">
        <v>113.368145</v>
      </c>
      <c r="O28" s="16">
        <f t="shared" si="4"/>
        <v>2.1035326987135727E-2</v>
      </c>
      <c r="P28" s="10"/>
    </row>
    <row r="29" spans="1:16" x14ac:dyDescent="0.25">
      <c r="A29" s="23">
        <v>42164</v>
      </c>
      <c r="B29">
        <v>67.583808000000005</v>
      </c>
      <c r="C29" s="16">
        <f t="shared" si="0"/>
        <v>2.4724072961381571E-2</v>
      </c>
      <c r="D29" s="12"/>
      <c r="E29" s="6">
        <v>56.903495999999997</v>
      </c>
      <c r="F29" s="16">
        <f t="shared" si="2"/>
        <v>1.3086331286218389E-2</v>
      </c>
      <c r="G29" s="10"/>
      <c r="H29" s="6">
        <v>120.019997</v>
      </c>
      <c r="I29" s="16">
        <f t="shared" si="1"/>
        <v>4.7492002520213017E-3</v>
      </c>
      <c r="J29" s="10"/>
      <c r="K29" s="6">
        <v>112.39412400000001</v>
      </c>
      <c r="L29" s="16">
        <f t="shared" si="3"/>
        <v>-2.6876849896531052E-3</v>
      </c>
      <c r="M29" s="10"/>
      <c r="N29" s="6">
        <v>114.36914899999999</v>
      </c>
      <c r="O29" s="16">
        <f t="shared" si="4"/>
        <v>-8.7523952810035777E-3</v>
      </c>
      <c r="P29" s="10"/>
    </row>
    <row r="30" spans="1:16" x14ac:dyDescent="0.25">
      <c r="A30" s="23">
        <v>42163</v>
      </c>
      <c r="B30">
        <v>67.315265999999994</v>
      </c>
      <c r="C30" s="16">
        <f t="shared" si="0"/>
        <v>3.9893179654078015E-3</v>
      </c>
      <c r="D30" s="12"/>
      <c r="E30" s="6">
        <v>56.932507000000001</v>
      </c>
      <c r="F30" s="16">
        <f t="shared" si="2"/>
        <v>-5.0956828583015312E-4</v>
      </c>
      <c r="G30" s="10"/>
      <c r="H30" s="6">
        <v>120.410004</v>
      </c>
      <c r="I30" s="16">
        <f t="shared" si="1"/>
        <v>-3.2389916704926858E-3</v>
      </c>
      <c r="J30" s="10"/>
      <c r="K30" s="6">
        <v>112.900847</v>
      </c>
      <c r="L30" s="16">
        <f t="shared" si="3"/>
        <v>-4.4882125640739456E-3</v>
      </c>
      <c r="M30" s="10"/>
      <c r="N30" s="6">
        <v>115.281826</v>
      </c>
      <c r="O30" s="16">
        <f t="shared" si="4"/>
        <v>-7.9169200529491945E-3</v>
      </c>
      <c r="P30" s="10"/>
    </row>
    <row r="31" spans="1:16" x14ac:dyDescent="0.25">
      <c r="A31" s="23">
        <v>42160</v>
      </c>
      <c r="B31">
        <v>68.001549999999995</v>
      </c>
      <c r="C31" s="16">
        <f t="shared" si="0"/>
        <v>-1.0092181722328397E-2</v>
      </c>
      <c r="D31" s="12"/>
      <c r="E31" s="6">
        <v>57.048560000000002</v>
      </c>
      <c r="F31" s="16">
        <f t="shared" si="2"/>
        <v>-2.0342844762427648E-3</v>
      </c>
      <c r="G31" s="10"/>
      <c r="H31" s="6">
        <v>121.300003</v>
      </c>
      <c r="I31" s="16">
        <f t="shared" si="1"/>
        <v>-7.3371721186190619E-3</v>
      </c>
      <c r="J31" s="10"/>
      <c r="K31" s="6">
        <v>112.97880600000001</v>
      </c>
      <c r="L31" s="16">
        <f t="shared" si="3"/>
        <v>-6.9003207557361002E-4</v>
      </c>
      <c r="M31" s="10"/>
      <c r="N31" s="6">
        <v>115.409402</v>
      </c>
      <c r="O31" s="16">
        <f t="shared" si="4"/>
        <v>-1.1054212030316979E-3</v>
      </c>
      <c r="P31" s="10"/>
    </row>
    <row r="32" spans="1:16" x14ac:dyDescent="0.25">
      <c r="A32" s="23">
        <v>42159</v>
      </c>
      <c r="B32">
        <v>67.842409000000004</v>
      </c>
      <c r="C32" s="16">
        <f t="shared" si="0"/>
        <v>2.345745122346532E-3</v>
      </c>
      <c r="D32" s="12"/>
      <c r="E32" s="6">
        <v>57.512763</v>
      </c>
      <c r="F32" s="16">
        <f t="shared" si="2"/>
        <v>-8.0713041034039534E-3</v>
      </c>
      <c r="G32" s="10"/>
      <c r="H32" s="6">
        <v>119.360001</v>
      </c>
      <c r="I32" s="16">
        <f t="shared" si="1"/>
        <v>1.6253367826295495E-2</v>
      </c>
      <c r="J32" s="10"/>
      <c r="K32" s="6">
        <v>113.55373299999999</v>
      </c>
      <c r="L32" s="16">
        <f t="shared" si="3"/>
        <v>-5.0630391869194158E-3</v>
      </c>
      <c r="M32" s="10"/>
      <c r="N32" s="6">
        <v>116.832396</v>
      </c>
      <c r="O32" s="16">
        <f t="shared" si="4"/>
        <v>-1.2179789585073708E-2</v>
      </c>
      <c r="P32" s="10"/>
    </row>
    <row r="33" spans="1:16" x14ac:dyDescent="0.25">
      <c r="A33" s="23">
        <v>42158</v>
      </c>
      <c r="B33">
        <v>68.578418999999997</v>
      </c>
      <c r="C33" s="16">
        <f t="shared" si="0"/>
        <v>-1.0732385067086403E-2</v>
      </c>
      <c r="D33" s="12"/>
      <c r="E33" s="6">
        <v>58.402481999999999</v>
      </c>
      <c r="F33" s="16">
        <f t="shared" si="2"/>
        <v>-1.5234266927217188E-2</v>
      </c>
      <c r="G33" s="10"/>
      <c r="H33" s="6">
        <v>122.010002</v>
      </c>
      <c r="I33" s="16">
        <f t="shared" si="1"/>
        <v>-2.171953902598911E-2</v>
      </c>
      <c r="J33" s="10"/>
      <c r="K33" s="6">
        <v>112.969059</v>
      </c>
      <c r="L33" s="16">
        <f t="shared" si="3"/>
        <v>5.1755233262587019E-3</v>
      </c>
      <c r="M33" s="10"/>
      <c r="N33" s="6">
        <v>115.33089</v>
      </c>
      <c r="O33" s="16">
        <f t="shared" si="4"/>
        <v>1.3019113959842121E-2</v>
      </c>
      <c r="P33" s="10"/>
    </row>
    <row r="34" spans="1:16" x14ac:dyDescent="0.25">
      <c r="A34" s="23">
        <v>42157</v>
      </c>
      <c r="B34">
        <v>68.667938000000007</v>
      </c>
      <c r="C34" s="16">
        <f t="shared" si="0"/>
        <v>-1.3036506207599885E-3</v>
      </c>
      <c r="D34" s="12"/>
      <c r="E34" s="6">
        <v>58.257421000000001</v>
      </c>
      <c r="F34" s="16">
        <f t="shared" si="2"/>
        <v>2.4900003726564535E-3</v>
      </c>
      <c r="G34" s="10"/>
      <c r="H34" s="6">
        <v>120.58000199999999</v>
      </c>
      <c r="I34" s="16">
        <f t="shared" si="1"/>
        <v>1.1859346295250539E-2</v>
      </c>
      <c r="J34" s="10"/>
      <c r="K34" s="6">
        <v>113.69990300000001</v>
      </c>
      <c r="L34" s="16">
        <f t="shared" si="3"/>
        <v>-6.4278331002621814E-3</v>
      </c>
      <c r="M34" s="10"/>
      <c r="N34" s="6">
        <v>117.215131</v>
      </c>
      <c r="O34" s="16">
        <f t="shared" si="4"/>
        <v>-1.6075066281331929E-2</v>
      </c>
      <c r="P34" s="10"/>
    </row>
    <row r="35" spans="1:16" x14ac:dyDescent="0.25">
      <c r="A35" s="23">
        <v>42156</v>
      </c>
      <c r="B35">
        <v>68.737560000000002</v>
      </c>
      <c r="C35" s="16">
        <f t="shared" si="0"/>
        <v>-1.0128669100269994E-3</v>
      </c>
      <c r="D35" s="12"/>
      <c r="E35" s="6">
        <v>58.750635000000003</v>
      </c>
      <c r="F35" s="16">
        <f t="shared" si="2"/>
        <v>-8.3950411770017386E-3</v>
      </c>
      <c r="G35" s="10"/>
      <c r="H35" s="6">
        <v>121.050003</v>
      </c>
      <c r="I35" s="16">
        <f t="shared" si="1"/>
        <v>-3.8827012668476435E-3</v>
      </c>
      <c r="J35" s="10"/>
      <c r="K35" s="6">
        <v>114.284577</v>
      </c>
      <c r="L35" s="16">
        <f t="shared" si="3"/>
        <v>-5.1159484100815611E-3</v>
      </c>
      <c r="M35" s="10"/>
      <c r="N35" s="6">
        <v>118.873645</v>
      </c>
      <c r="O35" s="16">
        <f t="shared" si="4"/>
        <v>-1.3951906665266245E-2</v>
      </c>
      <c r="P35" s="10"/>
    </row>
    <row r="36" spans="1:16" x14ac:dyDescent="0.25">
      <c r="A36" s="23">
        <v>42153</v>
      </c>
      <c r="B36">
        <v>68.309877</v>
      </c>
      <c r="C36" s="16">
        <f t="shared" si="0"/>
        <v>6.2609247561666859E-3</v>
      </c>
      <c r="D36" s="12"/>
      <c r="E36" s="6">
        <v>58.886026999999999</v>
      </c>
      <c r="F36" s="16">
        <f t="shared" si="2"/>
        <v>-2.2992211717729472E-3</v>
      </c>
      <c r="G36" s="10"/>
      <c r="H36" s="6">
        <v>121.480003</v>
      </c>
      <c r="I36" s="16">
        <f t="shared" si="1"/>
        <v>-3.5396772257241249E-3</v>
      </c>
      <c r="J36" s="10"/>
      <c r="K36" s="6">
        <v>114.928695</v>
      </c>
      <c r="L36" s="16">
        <f t="shared" si="3"/>
        <v>-5.6045011213257112E-3</v>
      </c>
      <c r="M36" s="10"/>
      <c r="N36" s="6">
        <v>120.165136</v>
      </c>
      <c r="O36" s="16">
        <f t="shared" si="4"/>
        <v>-1.0747634821467789E-2</v>
      </c>
      <c r="P36" s="10"/>
    </row>
    <row r="37" spans="1:16" x14ac:dyDescent="0.25">
      <c r="A37" s="23">
        <v>42152</v>
      </c>
      <c r="B37">
        <v>69.185131999999996</v>
      </c>
      <c r="C37" s="16">
        <f t="shared" si="0"/>
        <v>-1.2650911759480299E-2</v>
      </c>
      <c r="D37" s="12"/>
      <c r="E37" s="6">
        <v>57.735193000000002</v>
      </c>
      <c r="F37" s="16">
        <f t="shared" si="2"/>
        <v>1.9932972251430758E-2</v>
      </c>
      <c r="G37" s="10"/>
      <c r="H37" s="6">
        <v>125.120003</v>
      </c>
      <c r="I37" s="16">
        <f t="shared" si="1"/>
        <v>-2.9092070913713131E-2</v>
      </c>
      <c r="J37" s="10"/>
      <c r="K37" s="6">
        <v>114.88011299999999</v>
      </c>
      <c r="L37" s="16">
        <f t="shared" si="3"/>
        <v>4.2289303806675171E-4</v>
      </c>
      <c r="M37" s="10"/>
      <c r="N37" s="6">
        <v>119.900739</v>
      </c>
      <c r="O37" s="16">
        <f t="shared" si="4"/>
        <v>2.2051323636962383E-3</v>
      </c>
      <c r="P37" s="10"/>
    </row>
    <row r="38" spans="1:16" x14ac:dyDescent="0.25">
      <c r="A38" s="23">
        <v>42151</v>
      </c>
      <c r="B38">
        <v>69.11551</v>
      </c>
      <c r="C38" s="16">
        <f t="shared" si="0"/>
        <v>1.0073281670062162E-3</v>
      </c>
      <c r="D38" s="12"/>
      <c r="E38" s="6">
        <v>57.50309</v>
      </c>
      <c r="F38" s="16">
        <f t="shared" si="2"/>
        <v>4.0363570027279749E-3</v>
      </c>
      <c r="G38" s="10"/>
      <c r="H38" s="6">
        <v>124.900002</v>
      </c>
      <c r="I38" s="16">
        <f t="shared" si="1"/>
        <v>1.7614171055015948E-3</v>
      </c>
      <c r="J38" s="10"/>
      <c r="K38" s="6">
        <v>115.12305000000001</v>
      </c>
      <c r="L38" s="16">
        <f t="shared" si="3"/>
        <v>-2.1102376978373583E-3</v>
      </c>
      <c r="M38" s="10"/>
      <c r="N38" s="6">
        <v>120.194513</v>
      </c>
      <c r="O38" s="16">
        <f t="shared" si="4"/>
        <v>-2.4441548342559738E-3</v>
      </c>
      <c r="P38" s="10"/>
    </row>
    <row r="39" spans="1:16" x14ac:dyDescent="0.25">
      <c r="A39" s="23">
        <v>42150</v>
      </c>
      <c r="B39">
        <v>68.170631999999998</v>
      </c>
      <c r="C39" s="16">
        <f t="shared" si="0"/>
        <v>1.3860484673224205E-2</v>
      </c>
      <c r="D39" s="12"/>
      <c r="E39" s="6">
        <v>57.029218</v>
      </c>
      <c r="F39" s="16">
        <f t="shared" si="2"/>
        <v>8.3092845495444934E-3</v>
      </c>
      <c r="G39" s="10"/>
      <c r="H39" s="6">
        <v>121.75</v>
      </c>
      <c r="I39" s="16">
        <f t="shared" si="1"/>
        <v>2.5872706365503095E-2</v>
      </c>
      <c r="J39" s="10"/>
      <c r="K39" s="6">
        <v>115.00643700000001</v>
      </c>
      <c r="L39" s="16">
        <f t="shared" si="3"/>
        <v>1.0139693311252973E-3</v>
      </c>
      <c r="M39" s="10"/>
      <c r="N39" s="6">
        <v>119.920321</v>
      </c>
      <c r="O39" s="16">
        <f t="shared" si="4"/>
        <v>2.2864515180875955E-3</v>
      </c>
      <c r="P39" s="10"/>
    </row>
    <row r="40" spans="1:16" x14ac:dyDescent="0.25">
      <c r="A40" s="23">
        <v>42146</v>
      </c>
      <c r="B40">
        <v>69.244814000000005</v>
      </c>
      <c r="C40" s="16">
        <f t="shared" ref="C40:C59" si="5">B39/B40-1</f>
        <v>-1.5512815154648418E-2</v>
      </c>
      <c r="D40" s="12"/>
      <c r="E40" s="6">
        <v>57.425724000000002</v>
      </c>
      <c r="F40" s="16">
        <f t="shared" si="2"/>
        <v>-6.9046756815813737E-3</v>
      </c>
      <c r="G40" s="10"/>
      <c r="H40" s="6">
        <v>124.480003</v>
      </c>
      <c r="I40" s="16">
        <f t="shared" ref="I40:I103" si="6">H39/H40-1</f>
        <v>-2.1931257504870016E-2</v>
      </c>
      <c r="J40" s="10"/>
      <c r="K40" s="6">
        <v>114.501131</v>
      </c>
      <c r="L40" s="16">
        <f t="shared" si="3"/>
        <v>4.4131092469297251E-3</v>
      </c>
      <c r="M40" s="10"/>
      <c r="N40" s="6">
        <v>117.90304500000001</v>
      </c>
      <c r="O40" s="16">
        <f t="shared" si="4"/>
        <v>1.7109617482737649E-2</v>
      </c>
      <c r="P40" s="10"/>
    </row>
    <row r="41" spans="1:16" x14ac:dyDescent="0.25">
      <c r="A41" s="23">
        <v>42145</v>
      </c>
      <c r="B41">
        <v>68.996161000000001</v>
      </c>
      <c r="C41" s="16">
        <f t="shared" si="5"/>
        <v>3.6038671774796249E-3</v>
      </c>
      <c r="D41" s="12"/>
      <c r="E41" s="6">
        <v>58.122025999999998</v>
      </c>
      <c r="F41" s="16">
        <f t="shared" si="2"/>
        <v>-1.1980002211209873E-2</v>
      </c>
      <c r="G41" s="10"/>
      <c r="H41" s="6">
        <v>124.790001</v>
      </c>
      <c r="I41" s="16">
        <f t="shared" si="6"/>
        <v>-2.4841573644991399E-3</v>
      </c>
      <c r="J41" s="10"/>
      <c r="K41" s="6">
        <v>114.578873</v>
      </c>
      <c r="L41" s="16">
        <f t="shared" si="3"/>
        <v>-6.7850204810449011E-4</v>
      </c>
      <c r="M41" s="10"/>
      <c r="N41" s="6">
        <v>117.854079</v>
      </c>
      <c r="O41" s="16">
        <f t="shared" si="4"/>
        <v>4.1547989187540324E-4</v>
      </c>
      <c r="P41" s="10"/>
    </row>
    <row r="42" spans="1:16" x14ac:dyDescent="0.25">
      <c r="A42" s="23">
        <v>42144</v>
      </c>
      <c r="B42">
        <v>69.403948</v>
      </c>
      <c r="C42" s="16">
        <f t="shared" si="5"/>
        <v>-5.8755591252531714E-3</v>
      </c>
      <c r="D42" s="12"/>
      <c r="E42" s="6">
        <v>58.470177999999997</v>
      </c>
      <c r="F42" s="16">
        <f t="shared" si="2"/>
        <v>-5.954351635461097E-3</v>
      </c>
      <c r="G42" s="10"/>
      <c r="H42" s="6">
        <v>124.41999800000001</v>
      </c>
      <c r="I42" s="16">
        <f t="shared" si="6"/>
        <v>2.9738225843727317E-3</v>
      </c>
      <c r="J42" s="10"/>
      <c r="K42" s="6">
        <v>114.034689</v>
      </c>
      <c r="L42" s="16">
        <f t="shared" si="3"/>
        <v>4.772091762358377E-3</v>
      </c>
      <c r="M42" s="10"/>
      <c r="N42" s="6">
        <v>116.228509</v>
      </c>
      <c r="O42" s="16">
        <f t="shared" si="4"/>
        <v>1.3985983421674897E-2</v>
      </c>
      <c r="P42" s="10"/>
    </row>
    <row r="43" spans="1:16" x14ac:dyDescent="0.25">
      <c r="A43" s="23">
        <v>42143</v>
      </c>
      <c r="B43">
        <v>69.781904999999995</v>
      </c>
      <c r="C43" s="16">
        <f t="shared" si="5"/>
        <v>-5.416260848711385E-3</v>
      </c>
      <c r="D43" s="12"/>
      <c r="E43" s="6">
        <v>58.528205</v>
      </c>
      <c r="F43" s="16">
        <f t="shared" si="2"/>
        <v>-9.9143652192990039E-4</v>
      </c>
      <c r="G43" s="10"/>
      <c r="H43" s="6">
        <v>124.470001</v>
      </c>
      <c r="I43" s="16">
        <f t="shared" si="6"/>
        <v>-4.0172732062560002E-4</v>
      </c>
      <c r="J43" s="10"/>
      <c r="K43" s="6">
        <v>113.898644</v>
      </c>
      <c r="L43" s="16">
        <f t="shared" si="3"/>
        <v>1.1944391541658383E-3</v>
      </c>
      <c r="M43" s="10"/>
      <c r="N43" s="6">
        <v>116.032653</v>
      </c>
      <c r="O43" s="16">
        <f t="shared" si="4"/>
        <v>1.6879386529238261E-3</v>
      </c>
      <c r="P43" s="10"/>
    </row>
    <row r="44" spans="1:16" x14ac:dyDescent="0.25">
      <c r="A44" s="23">
        <v>42142</v>
      </c>
      <c r="B44">
        <v>69.622763000000006</v>
      </c>
      <c r="C44" s="16">
        <f t="shared" si="5"/>
        <v>2.2857754151468512E-3</v>
      </c>
      <c r="D44" s="12"/>
      <c r="E44" s="6">
        <v>58.034987999999998</v>
      </c>
      <c r="F44" s="16">
        <f t="shared" si="2"/>
        <v>8.4986146632786141E-3</v>
      </c>
      <c r="G44" s="10"/>
      <c r="H44" s="6">
        <v>124.720001</v>
      </c>
      <c r="I44" s="16">
        <f t="shared" si="6"/>
        <v>-2.0044900416573697E-3</v>
      </c>
      <c r="J44" s="10"/>
      <c r="K44" s="6">
        <v>114.51084299999999</v>
      </c>
      <c r="L44" s="16">
        <f t="shared" si="3"/>
        <v>-5.346209878133501E-3</v>
      </c>
      <c r="M44" s="10"/>
      <c r="N44" s="6">
        <v>117.07067499999999</v>
      </c>
      <c r="O44" s="16">
        <f t="shared" si="4"/>
        <v>-8.8666269328334657E-3</v>
      </c>
      <c r="P44" s="10"/>
    </row>
    <row r="45" spans="1:16" x14ac:dyDescent="0.25">
      <c r="A45" s="23">
        <v>42139</v>
      </c>
      <c r="B45">
        <v>69.195080000000004</v>
      </c>
      <c r="C45" s="16">
        <f t="shared" si="5"/>
        <v>6.1808296196781409E-3</v>
      </c>
      <c r="D45" s="12"/>
      <c r="E45" s="6">
        <v>58.247748000000001</v>
      </c>
      <c r="F45" s="16">
        <f t="shared" si="2"/>
        <v>-3.6526734046439246E-3</v>
      </c>
      <c r="G45" s="10"/>
      <c r="H45" s="6">
        <v>123.139999</v>
      </c>
      <c r="I45" s="16">
        <f t="shared" si="6"/>
        <v>1.2830940497246424E-2</v>
      </c>
      <c r="J45" s="10"/>
      <c r="K45" s="6">
        <v>115.395138</v>
      </c>
      <c r="L45" s="16">
        <f t="shared" si="3"/>
        <v>-7.663191147620152E-3</v>
      </c>
      <c r="M45" s="10"/>
      <c r="N45" s="6">
        <v>119.068361</v>
      </c>
      <c r="O45" s="16">
        <f t="shared" si="4"/>
        <v>-1.6777639191657312E-2</v>
      </c>
      <c r="P45" s="10"/>
    </row>
    <row r="46" spans="1:16" x14ac:dyDescent="0.25">
      <c r="A46" s="23">
        <v>42138</v>
      </c>
      <c r="B46">
        <v>69.622763000000006</v>
      </c>
      <c r="C46" s="16">
        <f t="shared" si="5"/>
        <v>-6.1428616385132973E-3</v>
      </c>
      <c r="D46" s="12"/>
      <c r="E46" s="6">
        <v>57.812558000000003</v>
      </c>
      <c r="F46" s="16">
        <f t="shared" si="2"/>
        <v>7.527603258793647E-3</v>
      </c>
      <c r="G46" s="10"/>
      <c r="H46" s="6">
        <v>124.010002</v>
      </c>
      <c r="I46" s="16">
        <f t="shared" si="6"/>
        <v>-7.0155873394792678E-3</v>
      </c>
      <c r="J46" s="10"/>
      <c r="K46" s="6">
        <v>114.598305</v>
      </c>
      <c r="L46" s="16">
        <f t="shared" si="3"/>
        <v>6.9532703821404418E-3</v>
      </c>
      <c r="M46" s="10"/>
      <c r="N46" s="6">
        <v>116.72792699999999</v>
      </c>
      <c r="O46" s="16">
        <f t="shared" si="4"/>
        <v>2.005033465556183E-2</v>
      </c>
      <c r="P46" s="10"/>
    </row>
    <row r="47" spans="1:16" x14ac:dyDescent="0.25">
      <c r="A47" s="23">
        <v>42137</v>
      </c>
      <c r="B47">
        <v>68.28004</v>
      </c>
      <c r="C47" s="16">
        <f t="shared" si="5"/>
        <v>1.9664941613976916E-2</v>
      </c>
      <c r="D47" s="12"/>
      <c r="E47" s="6">
        <v>57.232306000000001</v>
      </c>
      <c r="F47" s="16">
        <f t="shared" si="2"/>
        <v>1.0138539586365791E-2</v>
      </c>
      <c r="G47" s="10"/>
      <c r="H47" s="6">
        <v>122.379997</v>
      </c>
      <c r="I47" s="16">
        <f t="shared" si="6"/>
        <v>1.3319210981840524E-2</v>
      </c>
      <c r="J47" s="10"/>
      <c r="K47" s="6">
        <v>114.209604</v>
      </c>
      <c r="L47" s="16">
        <f t="shared" si="3"/>
        <v>3.4034002954776987E-3</v>
      </c>
      <c r="M47" s="10"/>
      <c r="N47" s="6">
        <v>116.414564</v>
      </c>
      <c r="O47" s="16">
        <f t="shared" si="4"/>
        <v>2.691785196223373E-3</v>
      </c>
      <c r="P47" s="10"/>
    </row>
    <row r="48" spans="1:16" x14ac:dyDescent="0.25">
      <c r="A48" s="23">
        <v>42136</v>
      </c>
      <c r="B48">
        <v>68.200469999999996</v>
      </c>
      <c r="C48" s="16">
        <f t="shared" si="5"/>
        <v>1.1667075021624118E-3</v>
      </c>
      <c r="D48" s="12"/>
      <c r="E48" s="6">
        <v>57.483747000000001</v>
      </c>
      <c r="F48" s="16">
        <f t="shared" si="2"/>
        <v>-4.3741233500314003E-3</v>
      </c>
      <c r="G48" s="10"/>
      <c r="H48" s="6">
        <v>121.110001</v>
      </c>
      <c r="I48" s="16">
        <f t="shared" si="6"/>
        <v>1.048630162260511E-2</v>
      </c>
      <c r="J48" s="10"/>
      <c r="K48" s="6">
        <v>114.316497</v>
      </c>
      <c r="L48" s="16">
        <f t="shared" si="3"/>
        <v>-9.3506189224812353E-4</v>
      </c>
      <c r="M48" s="10"/>
      <c r="N48" s="6">
        <v>117.354654</v>
      </c>
      <c r="O48" s="16">
        <f t="shared" si="4"/>
        <v>-8.0106750602323418E-3</v>
      </c>
      <c r="P48" s="10"/>
    </row>
    <row r="49" spans="1:16" x14ac:dyDescent="0.25">
      <c r="A49" s="23">
        <v>42135</v>
      </c>
      <c r="B49">
        <v>68.528113000000005</v>
      </c>
      <c r="C49" s="16">
        <f t="shared" si="5"/>
        <v>-4.781147264335317E-3</v>
      </c>
      <c r="D49" s="12"/>
      <c r="E49" s="6">
        <v>58.025317999999999</v>
      </c>
      <c r="F49" s="16">
        <f t="shared" si="2"/>
        <v>-9.3333568632919528E-3</v>
      </c>
      <c r="G49" s="10"/>
      <c r="H49" s="6">
        <v>120.449997</v>
      </c>
      <c r="I49" s="16">
        <f t="shared" si="6"/>
        <v>5.4794854000701498E-3</v>
      </c>
      <c r="J49" s="10"/>
      <c r="K49" s="6">
        <v>114.481692</v>
      </c>
      <c r="L49" s="16">
        <f t="shared" si="3"/>
        <v>-1.4429818175643039E-3</v>
      </c>
      <c r="M49" s="10"/>
      <c r="N49" s="6">
        <v>117.051085</v>
      </c>
      <c r="O49" s="16">
        <f t="shared" si="4"/>
        <v>2.5934744645894625E-3</v>
      </c>
      <c r="P49" s="10"/>
    </row>
    <row r="50" spans="1:16" x14ac:dyDescent="0.25">
      <c r="A50" s="23">
        <v>42132</v>
      </c>
      <c r="B50">
        <v>68.974909999999994</v>
      </c>
      <c r="C50" s="16">
        <f t="shared" si="5"/>
        <v>-6.4776742731522674E-3</v>
      </c>
      <c r="D50" s="12"/>
      <c r="E50" s="6">
        <v>58.740966</v>
      </c>
      <c r="F50" s="16">
        <f t="shared" si="2"/>
        <v>-1.2183115953523838E-2</v>
      </c>
      <c r="G50" s="10"/>
      <c r="H50" s="6">
        <v>120.93</v>
      </c>
      <c r="I50" s="16">
        <f t="shared" si="6"/>
        <v>-3.9692632101216985E-3</v>
      </c>
      <c r="J50" s="10"/>
      <c r="K50" s="6">
        <v>115.647795</v>
      </c>
      <c r="L50" s="16">
        <f t="shared" si="3"/>
        <v>-1.0083227267757344E-2</v>
      </c>
      <c r="M50" s="10"/>
      <c r="N50" s="6">
        <v>119.96928699999999</v>
      </c>
      <c r="O50" s="16">
        <f t="shared" si="4"/>
        <v>-2.4324575672438509E-2</v>
      </c>
      <c r="P50" s="10"/>
    </row>
    <row r="51" spans="1:16" x14ac:dyDescent="0.25">
      <c r="A51" s="23">
        <v>42131</v>
      </c>
      <c r="B51">
        <v>66.105507000000003</v>
      </c>
      <c r="C51" s="16">
        <f t="shared" si="5"/>
        <v>4.34064139315955E-2</v>
      </c>
      <c r="D51" s="12"/>
      <c r="E51" s="6">
        <v>58.315443999999999</v>
      </c>
      <c r="F51" s="16">
        <f t="shared" si="2"/>
        <v>7.29690062893118E-3</v>
      </c>
      <c r="G51" s="10"/>
      <c r="H51" s="6">
        <v>121.18</v>
      </c>
      <c r="I51" s="16">
        <f t="shared" si="6"/>
        <v>-2.0630467073774472E-3</v>
      </c>
      <c r="J51" s="10"/>
      <c r="K51" s="6">
        <v>114.987005</v>
      </c>
      <c r="L51" s="16">
        <f t="shared" si="3"/>
        <v>5.7466493713789202E-3</v>
      </c>
      <c r="M51" s="10"/>
      <c r="N51" s="6">
        <v>119.646129</v>
      </c>
      <c r="O51" s="16">
        <f t="shared" si="4"/>
        <v>2.700948227083888E-3</v>
      </c>
      <c r="P51" s="10"/>
    </row>
    <row r="52" spans="1:16" x14ac:dyDescent="0.25">
      <c r="A52" s="23">
        <v>42130</v>
      </c>
      <c r="B52">
        <v>65.201988999999998</v>
      </c>
      <c r="C52" s="16">
        <f t="shared" si="5"/>
        <v>1.3857215306729342E-2</v>
      </c>
      <c r="D52" s="12"/>
      <c r="E52" s="6">
        <v>58.276760000000003</v>
      </c>
      <c r="F52" s="16">
        <f t="shared" si="2"/>
        <v>6.6379805603467013E-4</v>
      </c>
      <c r="G52" s="10"/>
      <c r="H52" s="6">
        <v>120.510002</v>
      </c>
      <c r="I52" s="16">
        <f t="shared" si="6"/>
        <v>5.5596879004284894E-3</v>
      </c>
      <c r="J52" s="10"/>
      <c r="K52" s="6">
        <v>114.530282</v>
      </c>
      <c r="L52" s="16">
        <f t="shared" si="3"/>
        <v>3.9877925036453377E-3</v>
      </c>
      <c r="M52" s="10"/>
      <c r="N52" s="6">
        <v>118.05972300000001</v>
      </c>
      <c r="O52" s="16">
        <f t="shared" si="4"/>
        <v>1.3437317653201664E-2</v>
      </c>
      <c r="P52" s="10"/>
    </row>
    <row r="53" spans="1:16" x14ac:dyDescent="0.25">
      <c r="A53" s="23">
        <v>42129</v>
      </c>
      <c r="B53">
        <v>65.489923000000005</v>
      </c>
      <c r="C53" s="16">
        <f t="shared" si="5"/>
        <v>-4.3966153388209639E-3</v>
      </c>
      <c r="D53" s="12"/>
      <c r="E53" s="6">
        <v>58.499192999999998</v>
      </c>
      <c r="F53" s="16">
        <f t="shared" si="2"/>
        <v>-3.8023259568724654E-3</v>
      </c>
      <c r="G53" s="10"/>
      <c r="H53" s="6">
        <v>121.139999</v>
      </c>
      <c r="I53" s="16">
        <f t="shared" si="6"/>
        <v>-5.2005696318356831E-3</v>
      </c>
      <c r="J53" s="10"/>
      <c r="K53" s="6">
        <v>115.025876</v>
      </c>
      <c r="L53" s="16">
        <f t="shared" si="3"/>
        <v>-4.308543583706359E-3</v>
      </c>
      <c r="M53" s="10"/>
      <c r="N53" s="6">
        <v>120.11617699999999</v>
      </c>
      <c r="O53" s="16">
        <f t="shared" si="4"/>
        <v>-1.7120541557029356E-2</v>
      </c>
      <c r="P53" s="10"/>
    </row>
    <row r="54" spans="1:16" x14ac:dyDescent="0.25">
      <c r="A54" s="23">
        <v>42128</v>
      </c>
      <c r="B54">
        <v>65.112634</v>
      </c>
      <c r="C54" s="16">
        <f t="shared" si="5"/>
        <v>5.794405429828009E-3</v>
      </c>
      <c r="D54" s="12"/>
      <c r="E54" s="6">
        <v>58.644255000000001</v>
      </c>
      <c r="F54" s="16">
        <f t="shared" si="2"/>
        <v>-2.473592681840775E-3</v>
      </c>
      <c r="G54" s="10"/>
      <c r="H54" s="6">
        <v>123.739998</v>
      </c>
      <c r="I54" s="16">
        <f t="shared" si="6"/>
        <v>-2.1011791191397955E-2</v>
      </c>
      <c r="J54" s="10"/>
      <c r="K54" s="6">
        <v>115.220223</v>
      </c>
      <c r="L54" s="16">
        <f t="shared" si="3"/>
        <v>-1.6867438279476454E-3</v>
      </c>
      <c r="M54" s="10"/>
      <c r="N54" s="6">
        <v>120.28265</v>
      </c>
      <c r="O54" s="16">
        <f t="shared" si="4"/>
        <v>-1.3840150678423591E-3</v>
      </c>
      <c r="P54" s="10"/>
    </row>
    <row r="55" spans="1:16" x14ac:dyDescent="0.25">
      <c r="A55" s="23">
        <v>42125</v>
      </c>
      <c r="B55">
        <v>65.301274000000006</v>
      </c>
      <c r="C55" s="16">
        <f t="shared" si="5"/>
        <v>-2.8887644672905832E-3</v>
      </c>
      <c r="D55" s="12"/>
      <c r="E55" s="6">
        <v>57.889927</v>
      </c>
      <c r="F55" s="16">
        <f t="shared" si="2"/>
        <v>1.3030384370669612E-2</v>
      </c>
      <c r="G55" s="10"/>
      <c r="H55" s="6">
        <v>122.790001</v>
      </c>
      <c r="I55" s="16">
        <f t="shared" si="6"/>
        <v>7.7367618882908662E-3</v>
      </c>
      <c r="J55" s="10"/>
      <c r="K55" s="6">
        <v>115.589485</v>
      </c>
      <c r="L55" s="16">
        <f t="shared" si="3"/>
        <v>-3.1945985398238452E-3</v>
      </c>
      <c r="M55" s="10"/>
      <c r="N55" s="6">
        <v>121.42838399999999</v>
      </c>
      <c r="O55" s="16">
        <f t="shared" si="4"/>
        <v>-9.4354710345152526E-3</v>
      </c>
      <c r="P55" s="10"/>
    </row>
    <row r="56" spans="1:16" x14ac:dyDescent="0.25">
      <c r="A56" s="23">
        <v>42124</v>
      </c>
      <c r="B56">
        <v>65.579284999999999</v>
      </c>
      <c r="C56" s="16">
        <f t="shared" si="5"/>
        <v>-4.239311239822019E-3</v>
      </c>
      <c r="D56" s="12"/>
      <c r="E56" s="6">
        <v>57.599800999999999</v>
      </c>
      <c r="F56" s="16">
        <f t="shared" si="2"/>
        <v>5.0369271241059721E-3</v>
      </c>
      <c r="G56" s="10"/>
      <c r="H56" s="6">
        <v>121.949997</v>
      </c>
      <c r="I56" s="16">
        <f t="shared" si="6"/>
        <v>6.8881018504658442E-3</v>
      </c>
      <c r="J56" s="10"/>
      <c r="K56" s="6">
        <v>116.230846</v>
      </c>
      <c r="L56" s="16">
        <f t="shared" si="3"/>
        <v>-5.5179930463553628E-3</v>
      </c>
      <c r="M56" s="10"/>
      <c r="N56" s="6">
        <v>123.085285</v>
      </c>
      <c r="O56" s="16">
        <f t="shared" si="4"/>
        <v>-1.3461406048659752E-2</v>
      </c>
      <c r="P56" s="10"/>
    </row>
    <row r="57" spans="1:16" x14ac:dyDescent="0.25">
      <c r="A57" s="23">
        <v>42123</v>
      </c>
      <c r="B57">
        <v>66.860084999999998</v>
      </c>
      <c r="C57" s="16">
        <f t="shared" si="5"/>
        <v>-1.9156421951901481E-2</v>
      </c>
      <c r="D57" s="12"/>
      <c r="E57" s="6">
        <v>57.715850000000003</v>
      </c>
      <c r="F57" s="16">
        <f t="shared" si="2"/>
        <v>-2.0106955021887973E-3</v>
      </c>
      <c r="G57" s="10"/>
      <c r="H57" s="6">
        <v>125.510002</v>
      </c>
      <c r="I57" s="16">
        <f t="shared" si="6"/>
        <v>-2.8364313148525055E-2</v>
      </c>
      <c r="J57" s="10"/>
      <c r="K57" s="6">
        <v>116.133933</v>
      </c>
      <c r="L57" s="16">
        <f t="shared" si="3"/>
        <v>8.3449339479435558E-4</v>
      </c>
      <c r="M57" s="10"/>
      <c r="N57" s="6">
        <v>122.870295</v>
      </c>
      <c r="O57" s="16">
        <f t="shared" si="4"/>
        <v>1.7497312918473007E-3</v>
      </c>
      <c r="P57" s="10"/>
    </row>
    <row r="58" spans="1:16" x14ac:dyDescent="0.25">
      <c r="A58" s="23">
        <v>42122</v>
      </c>
      <c r="B58">
        <v>66.294148000000007</v>
      </c>
      <c r="C58" s="16">
        <f t="shared" si="5"/>
        <v>8.5367565173322113E-3</v>
      </c>
      <c r="D58" s="12"/>
      <c r="E58" s="6">
        <v>58.005975999999997</v>
      </c>
      <c r="F58" s="16">
        <f t="shared" si="2"/>
        <v>-5.0016570706438168E-3</v>
      </c>
      <c r="G58" s="10"/>
      <c r="H58" s="6">
        <v>127.089996</v>
      </c>
      <c r="I58" s="16">
        <f t="shared" si="6"/>
        <v>-1.2432087888333831E-2</v>
      </c>
      <c r="J58" s="10"/>
      <c r="K58" s="6">
        <v>117.103008</v>
      </c>
      <c r="L58" s="16">
        <f t="shared" si="3"/>
        <v>-8.2754065548854561E-3</v>
      </c>
      <c r="M58" s="10"/>
      <c r="N58" s="6">
        <v>124.394811</v>
      </c>
      <c r="O58" s="16">
        <f t="shared" si="4"/>
        <v>-1.2255462971039854E-2</v>
      </c>
      <c r="P58" s="10"/>
    </row>
    <row r="59" spans="1:16" x14ac:dyDescent="0.25">
      <c r="A59" s="23">
        <v>42121</v>
      </c>
      <c r="B59">
        <v>66.621797999999998</v>
      </c>
      <c r="C59" s="16">
        <f t="shared" si="5"/>
        <v>-4.9180600019229637E-3</v>
      </c>
      <c r="D59" s="12"/>
      <c r="E59" s="6">
        <v>55.220759999999999</v>
      </c>
      <c r="F59" s="16">
        <f t="shared" si="2"/>
        <v>5.0437842579493575E-2</v>
      </c>
      <c r="G59" s="12"/>
      <c r="H59" s="6">
        <v>129.61999499999999</v>
      </c>
      <c r="I59" s="16">
        <f t="shared" si="6"/>
        <v>-1.9518585847808301E-2</v>
      </c>
      <c r="J59" s="12"/>
      <c r="K59" s="6">
        <v>117.800743</v>
      </c>
      <c r="L59" s="16">
        <f t="shared" si="3"/>
        <v>-5.9230101799951917E-3</v>
      </c>
      <c r="M59" s="10"/>
      <c r="N59" s="6">
        <v>126.134331</v>
      </c>
      <c r="O59" s="16">
        <f t="shared" si="4"/>
        <v>-1.3791011425747346E-2</v>
      </c>
      <c r="P59" s="10"/>
    </row>
    <row r="60" spans="1:16" x14ac:dyDescent="0.25">
      <c r="A60" s="23">
        <v>42118</v>
      </c>
      <c r="B60">
        <v>66.999093999999999</v>
      </c>
      <c r="C60" s="16">
        <f t="shared" ref="C60:C123" si="7">B59/B60-1</f>
        <v>-5.6313597315211794E-3</v>
      </c>
      <c r="D60" s="10"/>
      <c r="E60" s="6">
        <v>55.704304</v>
      </c>
      <c r="F60" s="16">
        <f t="shared" si="2"/>
        <v>-8.6805500702423766E-3</v>
      </c>
      <c r="G60" s="10"/>
      <c r="H60" s="6">
        <v>132.11999499999999</v>
      </c>
      <c r="I60" s="16">
        <f t="shared" si="6"/>
        <v>-1.8922192662813808E-2</v>
      </c>
      <c r="J60" s="10"/>
      <c r="K60" s="6">
        <v>117.887964</v>
      </c>
      <c r="L60" s="16">
        <f t="shared" si="3"/>
        <v>-7.3986348597898655E-4</v>
      </c>
      <c r="M60" s="10"/>
      <c r="N60" s="6">
        <v>126.134331</v>
      </c>
      <c r="O60" s="16">
        <f t="shared" si="4"/>
        <v>0</v>
      </c>
      <c r="P60" s="10"/>
    </row>
    <row r="61" spans="1:16" x14ac:dyDescent="0.25">
      <c r="A61" s="23">
        <v>42117</v>
      </c>
      <c r="B61">
        <v>67.237381999999997</v>
      </c>
      <c r="C61" s="16">
        <f t="shared" si="7"/>
        <v>-3.5439809360809926E-3</v>
      </c>
      <c r="D61" s="10"/>
      <c r="E61" s="6">
        <v>55.617266000000001</v>
      </c>
      <c r="F61" s="16">
        <f t="shared" si="2"/>
        <v>1.5649456771211767E-3</v>
      </c>
      <c r="G61" s="10"/>
      <c r="H61" s="6">
        <v>130.300003</v>
      </c>
      <c r="I61" s="16">
        <f t="shared" si="6"/>
        <v>1.3967704973882444E-2</v>
      </c>
      <c r="J61" s="10"/>
      <c r="K61" s="6">
        <v>117.66507300000001</v>
      </c>
      <c r="L61" s="16">
        <f t="shared" si="3"/>
        <v>1.8942834463715474E-3</v>
      </c>
      <c r="M61" s="10"/>
      <c r="N61" s="6">
        <v>125.352524</v>
      </c>
      <c r="O61" s="16">
        <f t="shared" si="4"/>
        <v>6.2368668380383685E-3</v>
      </c>
      <c r="P61" s="10"/>
    </row>
    <row r="62" spans="1:16" x14ac:dyDescent="0.25">
      <c r="A62" s="23">
        <v>42116</v>
      </c>
      <c r="B62">
        <v>67.525316000000004</v>
      </c>
      <c r="C62" s="16">
        <f t="shared" si="7"/>
        <v>-4.2640896341752388E-3</v>
      </c>
      <c r="D62" s="10"/>
      <c r="E62" s="6">
        <v>55.791342</v>
      </c>
      <c r="F62" s="16">
        <f t="shared" si="2"/>
        <v>-3.1201256997904769E-3</v>
      </c>
      <c r="G62" s="10"/>
      <c r="H62" s="6">
        <v>127.599998</v>
      </c>
      <c r="I62" s="16">
        <f t="shared" si="6"/>
        <v>2.115991412476359E-2</v>
      </c>
      <c r="J62" s="10"/>
      <c r="K62" s="6">
        <v>117.364662</v>
      </c>
      <c r="L62" s="16">
        <f t="shared" si="3"/>
        <v>2.5596375849488151E-3</v>
      </c>
      <c r="M62" s="10"/>
      <c r="N62" s="6">
        <v>124.815031</v>
      </c>
      <c r="O62" s="16">
        <f t="shared" si="4"/>
        <v>4.3063162801282306E-3</v>
      </c>
      <c r="P62" s="10"/>
    </row>
    <row r="63" spans="1:16" x14ac:dyDescent="0.25">
      <c r="A63" s="23">
        <v>42115</v>
      </c>
      <c r="B63">
        <v>64.884269000000003</v>
      </c>
      <c r="C63" s="16">
        <f t="shared" si="7"/>
        <v>4.0703964777656587E-2</v>
      </c>
      <c r="D63" s="10"/>
      <c r="E63" s="6">
        <v>55.762331000000003</v>
      </c>
      <c r="F63" s="16">
        <f t="shared" si="2"/>
        <v>5.2026160814544475E-4</v>
      </c>
      <c r="G63" s="10"/>
      <c r="H63" s="6">
        <v>127.239998</v>
      </c>
      <c r="I63" s="16">
        <f t="shared" si="6"/>
        <v>2.8292990070621915E-3</v>
      </c>
      <c r="J63" s="10"/>
      <c r="K63" s="6">
        <v>118.13023200000001</v>
      </c>
      <c r="L63" s="16">
        <f t="shared" si="3"/>
        <v>-6.4807288281631958E-3</v>
      </c>
      <c r="M63" s="10"/>
      <c r="N63" s="6">
        <v>126.74999200000001</v>
      </c>
      <c r="O63" s="16">
        <f t="shared" si="4"/>
        <v>-1.5265965460573794E-2</v>
      </c>
      <c r="P63" s="10"/>
    </row>
    <row r="64" spans="1:16" x14ac:dyDescent="0.25">
      <c r="A64" s="23">
        <v>42114</v>
      </c>
      <c r="B64">
        <v>64.258762000000004</v>
      </c>
      <c r="C64" s="16">
        <f t="shared" si="7"/>
        <v>9.7341900237666312E-3</v>
      </c>
      <c r="D64" s="10"/>
      <c r="E64" s="6">
        <v>55.713977</v>
      </c>
      <c r="F64" s="16">
        <f t="shared" si="2"/>
        <v>8.6789711673262993E-4</v>
      </c>
      <c r="G64" s="10"/>
      <c r="H64" s="6">
        <v>125.5</v>
      </c>
      <c r="I64" s="16">
        <f t="shared" si="6"/>
        <v>1.3864525896414293E-2</v>
      </c>
      <c r="J64" s="10"/>
      <c r="K64" s="6">
        <v>118.15930299999999</v>
      </c>
      <c r="L64" s="16">
        <f t="shared" si="3"/>
        <v>-2.46032256977613E-4</v>
      </c>
      <c r="M64" s="10"/>
      <c r="N64" s="6">
        <v>127.32656900000001</v>
      </c>
      <c r="O64" s="16">
        <f t="shared" si="4"/>
        <v>-4.5283321817931599E-3</v>
      </c>
      <c r="P64" s="10"/>
    </row>
    <row r="65" spans="1:16" x14ac:dyDescent="0.25">
      <c r="A65" s="23">
        <v>42111</v>
      </c>
      <c r="B65">
        <v>64.060182999999995</v>
      </c>
      <c r="C65" s="16">
        <f t="shared" si="7"/>
        <v>3.0998818720204824E-3</v>
      </c>
      <c r="D65" s="10"/>
      <c r="E65" s="6">
        <v>55.008003000000002</v>
      </c>
      <c r="F65" s="16">
        <f t="shared" si="2"/>
        <v>1.2834023442007014E-2</v>
      </c>
      <c r="G65" s="10"/>
      <c r="H65" s="6">
        <v>121.860001</v>
      </c>
      <c r="I65" s="16">
        <f t="shared" si="6"/>
        <v>2.987033456531818E-2</v>
      </c>
      <c r="J65" s="10"/>
      <c r="K65" s="6">
        <v>118.440336</v>
      </c>
      <c r="L65" s="16">
        <f t="shared" si="3"/>
        <v>-2.3727811781959485E-3</v>
      </c>
      <c r="M65" s="10"/>
      <c r="N65" s="6">
        <v>128.46018900000001</v>
      </c>
      <c r="O65" s="16">
        <f t="shared" si="4"/>
        <v>-8.8246795277563406E-3</v>
      </c>
      <c r="P65" s="10"/>
    </row>
    <row r="66" spans="1:16" x14ac:dyDescent="0.25">
      <c r="A66" s="23">
        <v>42110</v>
      </c>
      <c r="B66">
        <v>65.182134000000005</v>
      </c>
      <c r="C66" s="16">
        <f t="shared" si="7"/>
        <v>-1.7212553979898959E-2</v>
      </c>
      <c r="D66" s="10"/>
      <c r="E66" s="6">
        <v>55.936407000000003</v>
      </c>
      <c r="F66" s="16">
        <f t="shared" si="2"/>
        <v>-1.6597490789853508E-2</v>
      </c>
      <c r="G66" s="10"/>
      <c r="H66" s="6">
        <v>124.629997</v>
      </c>
      <c r="I66" s="16">
        <f t="shared" si="6"/>
        <v>-2.222575677346772E-2</v>
      </c>
      <c r="J66" s="10"/>
      <c r="K66" s="6">
        <v>118.12054000000001</v>
      </c>
      <c r="L66" s="16">
        <f t="shared" si="3"/>
        <v>2.7073699459889689E-3</v>
      </c>
      <c r="M66" s="10"/>
      <c r="N66" s="6">
        <v>127.004088</v>
      </c>
      <c r="O66" s="16">
        <f t="shared" si="4"/>
        <v>1.1464993158330605E-2</v>
      </c>
      <c r="P66" s="10"/>
    </row>
    <row r="67" spans="1:16" x14ac:dyDescent="0.25">
      <c r="A67" s="23">
        <v>42109</v>
      </c>
      <c r="B67">
        <v>65.211918999999995</v>
      </c>
      <c r="C67" s="16">
        <f t="shared" si="7"/>
        <v>-4.5674165791664834E-4</v>
      </c>
      <c r="D67" s="10"/>
      <c r="E67" s="6">
        <v>56.526331999999996</v>
      </c>
      <c r="F67" s="16">
        <f t="shared" si="2"/>
        <v>-1.0436286578792919E-2</v>
      </c>
      <c r="G67" s="10"/>
      <c r="H67" s="6">
        <v>124.870003</v>
      </c>
      <c r="I67" s="16">
        <f t="shared" si="6"/>
        <v>-1.9220468826287584E-3</v>
      </c>
      <c r="J67" s="10"/>
      <c r="K67" s="6">
        <v>118.18837499999999</v>
      </c>
      <c r="L67" s="16">
        <f t="shared" si="3"/>
        <v>-5.7395661798365083E-4</v>
      </c>
      <c r="M67" s="10"/>
      <c r="N67" s="6">
        <v>127.639298</v>
      </c>
      <c r="O67" s="16">
        <f t="shared" si="4"/>
        <v>-4.9766021119922454E-3</v>
      </c>
      <c r="P67" s="10"/>
    </row>
    <row r="68" spans="1:16" x14ac:dyDescent="0.25">
      <c r="A68" s="23">
        <v>42108</v>
      </c>
      <c r="B68">
        <v>65.062987000000007</v>
      </c>
      <c r="C68" s="16">
        <f t="shared" si="7"/>
        <v>2.2890433849891423E-3</v>
      </c>
      <c r="D68" s="10"/>
      <c r="E68" s="6">
        <v>55.859037999999998</v>
      </c>
      <c r="F68" s="16">
        <f t="shared" si="2"/>
        <v>1.1946034587992704E-2</v>
      </c>
      <c r="G68" s="10"/>
      <c r="H68" s="6">
        <v>124.05999799999999</v>
      </c>
      <c r="I68" s="16">
        <f t="shared" si="6"/>
        <v>6.5291392314870134E-3</v>
      </c>
      <c r="J68" s="10"/>
      <c r="K68" s="6">
        <v>118.11084700000001</v>
      </c>
      <c r="L68" s="16">
        <f t="shared" si="3"/>
        <v>6.5640033891201099E-4</v>
      </c>
      <c r="M68" s="10"/>
      <c r="N68" s="6">
        <v>127.746796</v>
      </c>
      <c r="O68" s="16">
        <f t="shared" si="4"/>
        <v>-8.4149272910150064E-4</v>
      </c>
      <c r="P68" s="10"/>
    </row>
    <row r="69" spans="1:16" x14ac:dyDescent="0.25">
      <c r="A69" s="23">
        <v>42107</v>
      </c>
      <c r="B69">
        <v>65.142419000000004</v>
      </c>
      <c r="C69" s="16">
        <f t="shared" si="7"/>
        <v>-1.2193590784523867E-3</v>
      </c>
      <c r="D69" s="10"/>
      <c r="E69" s="6">
        <v>54.862938</v>
      </c>
      <c r="F69" s="16">
        <f t="shared" si="2"/>
        <v>1.8156154889116483E-2</v>
      </c>
      <c r="G69" s="10"/>
      <c r="H69" s="6">
        <v>125.800003</v>
      </c>
      <c r="I69" s="16">
        <f t="shared" si="6"/>
        <v>-1.3831517953143524E-2</v>
      </c>
      <c r="J69" s="10"/>
      <c r="K69" s="6">
        <v>117.839507</v>
      </c>
      <c r="L69" s="16">
        <f t="shared" si="3"/>
        <v>2.3026233468543822E-3</v>
      </c>
      <c r="M69" s="10"/>
      <c r="N69" s="6">
        <v>126.847723</v>
      </c>
      <c r="O69" s="16">
        <f t="shared" si="4"/>
        <v>7.087813472221427E-3</v>
      </c>
      <c r="P69" s="10"/>
    </row>
    <row r="70" spans="1:16" x14ac:dyDescent="0.25">
      <c r="A70" s="23">
        <v>42104</v>
      </c>
      <c r="B70">
        <v>65.867211999999995</v>
      </c>
      <c r="C70" s="16">
        <f t="shared" si="7"/>
        <v>-1.1003851202932236E-2</v>
      </c>
      <c r="D70" s="10"/>
      <c r="E70" s="6">
        <v>55.365825000000001</v>
      </c>
      <c r="F70" s="16">
        <f t="shared" si="2"/>
        <v>-9.0829857588142771E-3</v>
      </c>
      <c r="G70" s="10"/>
      <c r="H70" s="6">
        <v>125.5</v>
      </c>
      <c r="I70" s="16">
        <f t="shared" si="6"/>
        <v>2.3904621513943791E-3</v>
      </c>
      <c r="J70" s="10"/>
      <c r="K70" s="6">
        <v>117.878271</v>
      </c>
      <c r="L70" s="16">
        <f t="shared" si="3"/>
        <v>-3.288477144358648E-4</v>
      </c>
      <c r="M70" s="10"/>
      <c r="N70" s="6">
        <v>126.67180999999999</v>
      </c>
      <c r="O70" s="16">
        <f t="shared" si="4"/>
        <v>1.3887304523398925E-3</v>
      </c>
      <c r="P70" s="10"/>
    </row>
    <row r="71" spans="1:16" x14ac:dyDescent="0.25">
      <c r="A71" s="23">
        <v>42103</v>
      </c>
      <c r="B71">
        <v>65.966504999999998</v>
      </c>
      <c r="C71" s="16">
        <f t="shared" si="7"/>
        <v>-1.505203284606349E-3</v>
      </c>
      <c r="D71" s="10"/>
      <c r="E71" s="6">
        <v>55.539901</v>
      </c>
      <c r="F71" s="16">
        <f t="shared" si="2"/>
        <v>-3.1342511755647617E-3</v>
      </c>
      <c r="G71" s="10"/>
      <c r="H71" s="6">
        <v>125.220001</v>
      </c>
      <c r="I71" s="16">
        <f t="shared" si="6"/>
        <v>2.236056522631813E-3</v>
      </c>
      <c r="J71" s="10"/>
      <c r="K71" s="6">
        <v>117.71353000000001</v>
      </c>
      <c r="L71" s="16">
        <f t="shared" si="3"/>
        <v>1.3995077711117521E-3</v>
      </c>
      <c r="M71" s="10"/>
      <c r="N71" s="6">
        <v>126.48612900000001</v>
      </c>
      <c r="O71" s="16">
        <f t="shared" si="4"/>
        <v>1.4679949609335274E-3</v>
      </c>
      <c r="P71" s="10"/>
    </row>
    <row r="72" spans="1:16" x14ac:dyDescent="0.25">
      <c r="A72" s="23">
        <v>42102</v>
      </c>
      <c r="B72">
        <v>66.026075000000006</v>
      </c>
      <c r="C72" s="16">
        <f t="shared" si="7"/>
        <v>-9.0221931259748533E-4</v>
      </c>
      <c r="D72" s="10"/>
      <c r="E72" s="6">
        <v>55.269117000000001</v>
      </c>
      <c r="F72" s="16">
        <f t="shared" si="2"/>
        <v>4.8993726460293541E-3</v>
      </c>
      <c r="G72" s="10"/>
      <c r="H72" s="6">
        <v>124.389999</v>
      </c>
      <c r="I72" s="16">
        <f t="shared" si="6"/>
        <v>6.6725782351682028E-3</v>
      </c>
      <c r="J72" s="10"/>
      <c r="K72" s="6">
        <v>118.314352</v>
      </c>
      <c r="L72" s="16">
        <f t="shared" si="3"/>
        <v>-5.0781835833406674E-3</v>
      </c>
      <c r="M72" s="10"/>
      <c r="N72" s="6">
        <v>128.14747499999999</v>
      </c>
      <c r="O72" s="16">
        <f t="shared" si="4"/>
        <v>-1.2964328793836799E-2</v>
      </c>
      <c r="P72" s="10"/>
    </row>
    <row r="73" spans="1:16" x14ac:dyDescent="0.25">
      <c r="A73" s="23">
        <v>42101</v>
      </c>
      <c r="B73">
        <v>65.331067000000004</v>
      </c>
      <c r="C73" s="16">
        <f t="shared" si="7"/>
        <v>1.0638246578767774E-2</v>
      </c>
      <c r="D73" s="10"/>
      <c r="E73" s="6">
        <v>55.539901</v>
      </c>
      <c r="F73" s="16">
        <f t="shared" ref="F73:F136" si="8">E72/E73-1</f>
        <v>-4.8754858241464305E-3</v>
      </c>
      <c r="G73" s="10"/>
      <c r="H73" s="6">
        <v>122.839996</v>
      </c>
      <c r="I73" s="16">
        <f t="shared" si="6"/>
        <v>1.2618064559363873E-2</v>
      </c>
      <c r="J73" s="10"/>
      <c r="K73" s="6">
        <v>118.353115</v>
      </c>
      <c r="L73" s="16">
        <f t="shared" ref="L73:L136" si="9">K72/K73-1</f>
        <v>-3.275198967090942E-4</v>
      </c>
      <c r="M73" s="10"/>
      <c r="N73" s="6">
        <v>128.10837599999999</v>
      </c>
      <c r="O73" s="16">
        <f t="shared" ref="O73:O136" si="10">N72/N73-1</f>
        <v>3.0520252633592371E-4</v>
      </c>
      <c r="P73" s="10"/>
    </row>
    <row r="74" spans="1:16" x14ac:dyDescent="0.25">
      <c r="A74" s="23">
        <v>42100</v>
      </c>
      <c r="B74">
        <v>64.735337000000001</v>
      </c>
      <c r="C74" s="16">
        <f t="shared" si="7"/>
        <v>9.2025472888168647E-3</v>
      </c>
      <c r="D74" s="10"/>
      <c r="E74" s="6">
        <v>55.298129000000003</v>
      </c>
      <c r="F74" s="16">
        <f t="shared" si="8"/>
        <v>4.3721551591735519E-3</v>
      </c>
      <c r="G74" s="10"/>
      <c r="H74" s="6">
        <v>123.18</v>
      </c>
      <c r="I74" s="16">
        <f t="shared" si="6"/>
        <v>-2.7602208150674379E-3</v>
      </c>
      <c r="J74" s="10"/>
      <c r="K74" s="6">
        <v>117.926728</v>
      </c>
      <c r="L74" s="16">
        <f t="shared" si="9"/>
        <v>3.6156943148630827E-3</v>
      </c>
      <c r="M74" s="10"/>
      <c r="N74" s="6">
        <v>127.043172</v>
      </c>
      <c r="O74" s="16">
        <f t="shared" si="10"/>
        <v>8.3845828408628531E-3</v>
      </c>
      <c r="P74" s="10"/>
    </row>
    <row r="75" spans="1:16" x14ac:dyDescent="0.25">
      <c r="A75" s="23">
        <v>42096</v>
      </c>
      <c r="B75">
        <v>64.824698999999995</v>
      </c>
      <c r="C75" s="16">
        <f t="shared" si="7"/>
        <v>-1.3785177776142188E-3</v>
      </c>
      <c r="D75" s="10"/>
      <c r="E75" s="6">
        <v>55.220759999999999</v>
      </c>
      <c r="F75" s="16">
        <f t="shared" si="8"/>
        <v>1.4010853889008246E-3</v>
      </c>
      <c r="G75" s="10"/>
      <c r="H75" s="6">
        <v>122.160004</v>
      </c>
      <c r="I75" s="16">
        <f t="shared" si="6"/>
        <v>8.3496722871752027E-3</v>
      </c>
      <c r="J75" s="10"/>
      <c r="K75" s="6">
        <v>117.771672</v>
      </c>
      <c r="L75" s="16">
        <f t="shared" si="9"/>
        <v>1.3165814611173499E-3</v>
      </c>
      <c r="M75" s="10"/>
      <c r="N75" s="6">
        <v>127.756564</v>
      </c>
      <c r="O75" s="16">
        <f t="shared" si="10"/>
        <v>-5.5839948857735466E-3</v>
      </c>
      <c r="P75" s="10"/>
    </row>
    <row r="76" spans="1:16" x14ac:dyDescent="0.25">
      <c r="A76" s="23">
        <v>42095</v>
      </c>
      <c r="B76">
        <v>64.715483000000006</v>
      </c>
      <c r="C76" s="16">
        <f t="shared" si="7"/>
        <v>1.6876332360833413E-3</v>
      </c>
      <c r="D76" s="10"/>
      <c r="E76" s="6">
        <v>54.988661</v>
      </c>
      <c r="F76" s="16">
        <f t="shared" si="8"/>
        <v>4.2208520043796049E-3</v>
      </c>
      <c r="G76" s="10"/>
      <c r="H76" s="6">
        <v>121.209999</v>
      </c>
      <c r="I76" s="16">
        <f t="shared" si="6"/>
        <v>7.8376784740341598E-3</v>
      </c>
      <c r="J76" s="10"/>
      <c r="K76" s="6">
        <v>117.965491</v>
      </c>
      <c r="L76" s="16">
        <f t="shared" si="9"/>
        <v>-1.6430143964729638E-3</v>
      </c>
      <c r="M76" s="10"/>
      <c r="N76" s="6">
        <v>129.12473</v>
      </c>
      <c r="O76" s="16">
        <f t="shared" si="10"/>
        <v>-1.0595693017131591E-2</v>
      </c>
      <c r="P76" s="10"/>
    </row>
    <row r="77" spans="1:16" x14ac:dyDescent="0.25">
      <c r="A77" s="23">
        <v>42094</v>
      </c>
      <c r="B77">
        <v>64.943847000000005</v>
      </c>
      <c r="C77" s="16">
        <f t="shared" si="7"/>
        <v>-3.5163300381635398E-3</v>
      </c>
      <c r="D77" s="10"/>
      <c r="E77" s="6">
        <v>55.588254999999997</v>
      </c>
      <c r="F77" s="16">
        <f t="shared" si="8"/>
        <v>-1.0786343266216858E-2</v>
      </c>
      <c r="G77" s="10"/>
      <c r="H77" s="6">
        <v>120.529999</v>
      </c>
      <c r="I77" s="16">
        <f t="shared" si="6"/>
        <v>5.6417489889799555E-3</v>
      </c>
      <c r="J77" s="10"/>
      <c r="K77" s="6">
        <v>117.627279</v>
      </c>
      <c r="L77" s="16">
        <f t="shared" si="9"/>
        <v>2.8752854174243225E-3</v>
      </c>
      <c r="M77" s="10"/>
      <c r="N77" s="6">
        <v>127.450689</v>
      </c>
      <c r="O77" s="16">
        <f t="shared" si="10"/>
        <v>1.3134813260993861E-2</v>
      </c>
      <c r="P77" s="10"/>
    </row>
    <row r="78" spans="1:16" x14ac:dyDescent="0.25">
      <c r="A78" s="23">
        <v>42093</v>
      </c>
      <c r="B78">
        <v>65.192064999999999</v>
      </c>
      <c r="C78" s="16">
        <f t="shared" si="7"/>
        <v>-3.807487920500674E-3</v>
      </c>
      <c r="D78" s="10"/>
      <c r="E78" s="6">
        <v>56.419950999999998</v>
      </c>
      <c r="F78" s="16">
        <f t="shared" si="8"/>
        <v>-1.4741168421078532E-2</v>
      </c>
      <c r="G78" s="10"/>
      <c r="H78" s="6">
        <v>122.68</v>
      </c>
      <c r="I78" s="16">
        <f t="shared" si="6"/>
        <v>-1.7525277143788709E-2</v>
      </c>
      <c r="J78" s="10"/>
      <c r="K78" s="6">
        <v>117.41465700000001</v>
      </c>
      <c r="L78" s="16">
        <f t="shared" si="9"/>
        <v>1.8108642092271587E-3</v>
      </c>
      <c r="M78" s="10"/>
      <c r="N78" s="6">
        <v>127.17763100000001</v>
      </c>
      <c r="O78" s="16">
        <f t="shared" si="10"/>
        <v>2.1470599652857469E-3</v>
      </c>
      <c r="P78" s="10"/>
    </row>
    <row r="79" spans="1:16" x14ac:dyDescent="0.25">
      <c r="A79" s="23">
        <v>42090</v>
      </c>
      <c r="B79">
        <v>65.072918000000001</v>
      </c>
      <c r="C79" s="16">
        <f t="shared" si="7"/>
        <v>1.8309767513422504E-3</v>
      </c>
      <c r="D79" s="10"/>
      <c r="E79" s="6">
        <v>55.849369000000003</v>
      </c>
      <c r="F79" s="16">
        <f t="shared" si="8"/>
        <v>1.0216444880514208E-2</v>
      </c>
      <c r="G79" s="10"/>
      <c r="H79" s="6">
        <v>119.279999</v>
      </c>
      <c r="I79" s="16">
        <f t="shared" si="6"/>
        <v>2.8504368112880485E-2</v>
      </c>
      <c r="J79" s="10"/>
      <c r="K79" s="6">
        <v>117.211703</v>
      </c>
      <c r="L79" s="16">
        <f t="shared" si="9"/>
        <v>1.7315165193019233E-3</v>
      </c>
      <c r="M79" s="10"/>
      <c r="N79" s="6">
        <v>127.811514</v>
      </c>
      <c r="O79" s="16">
        <f t="shared" si="10"/>
        <v>-4.9595140544222982E-3</v>
      </c>
      <c r="P79" s="10"/>
    </row>
    <row r="80" spans="1:16" x14ac:dyDescent="0.25">
      <c r="A80" s="23">
        <v>42089</v>
      </c>
      <c r="B80">
        <v>65.122557</v>
      </c>
      <c r="C80" s="16">
        <f t="shared" si="7"/>
        <v>-7.622397259370306E-4</v>
      </c>
      <c r="D80" s="10"/>
      <c r="E80" s="6">
        <v>55.704304</v>
      </c>
      <c r="F80" s="16">
        <f t="shared" si="8"/>
        <v>2.6041973345543035E-3</v>
      </c>
      <c r="G80" s="10"/>
      <c r="H80" s="6">
        <v>117.959999</v>
      </c>
      <c r="I80" s="16">
        <f t="shared" si="6"/>
        <v>1.1190234072484317E-2</v>
      </c>
      <c r="J80" s="10"/>
      <c r="K80" s="6">
        <v>116.74780800000001</v>
      </c>
      <c r="L80" s="16">
        <f t="shared" si="9"/>
        <v>3.9734793136330104E-3</v>
      </c>
      <c r="M80" s="10"/>
      <c r="N80" s="6">
        <v>126.24141899999999</v>
      </c>
      <c r="O80" s="16">
        <f t="shared" si="10"/>
        <v>1.2437241377966535E-2</v>
      </c>
      <c r="P80" s="10"/>
    </row>
    <row r="81" spans="1:16" x14ac:dyDescent="0.25">
      <c r="A81" s="23">
        <v>42088</v>
      </c>
      <c r="B81">
        <v>65.261566000000002</v>
      </c>
      <c r="C81" s="16">
        <f t="shared" si="7"/>
        <v>-2.1300285684227038E-3</v>
      </c>
      <c r="D81" s="10"/>
      <c r="E81" s="6">
        <v>56.342582999999998</v>
      </c>
      <c r="F81" s="16">
        <f t="shared" si="8"/>
        <v>-1.1328536357660401E-2</v>
      </c>
      <c r="G81" s="10"/>
      <c r="H81" s="6">
        <v>118.540001</v>
      </c>
      <c r="I81" s="16">
        <f t="shared" si="6"/>
        <v>-4.892879999216504E-3</v>
      </c>
      <c r="J81" s="10"/>
      <c r="K81" s="6">
        <v>117.47265</v>
      </c>
      <c r="L81" s="16">
        <f t="shared" si="9"/>
        <v>-6.1703043218995779E-3</v>
      </c>
      <c r="M81" s="10"/>
      <c r="N81" s="6">
        <v>128.24061</v>
      </c>
      <c r="O81" s="16">
        <f t="shared" si="10"/>
        <v>-1.5589375315666509E-2</v>
      </c>
      <c r="P81" s="10"/>
    </row>
    <row r="82" spans="1:16" x14ac:dyDescent="0.25">
      <c r="A82" s="23">
        <v>42087</v>
      </c>
      <c r="B82">
        <v>66.621797999999998</v>
      </c>
      <c r="C82" s="16">
        <f t="shared" si="7"/>
        <v>-2.0417221402520447E-2</v>
      </c>
      <c r="D82" s="10"/>
      <c r="E82" s="6">
        <v>56.700408000000003</v>
      </c>
      <c r="F82" s="16">
        <f t="shared" si="8"/>
        <v>-6.3108011497907679E-3</v>
      </c>
      <c r="G82" s="10"/>
      <c r="H82" s="6">
        <v>124.18</v>
      </c>
      <c r="I82" s="16">
        <f t="shared" si="6"/>
        <v>-4.5417933644709363E-2</v>
      </c>
      <c r="J82" s="10"/>
      <c r="K82" s="6">
        <v>117.85922600000001</v>
      </c>
      <c r="L82" s="16">
        <f t="shared" si="9"/>
        <v>-3.2799808137209396E-3</v>
      </c>
      <c r="M82" s="10"/>
      <c r="N82" s="6">
        <v>129.33284499999999</v>
      </c>
      <c r="O82" s="16">
        <f t="shared" si="10"/>
        <v>-8.4451478663443158E-3</v>
      </c>
      <c r="P82" s="10"/>
    </row>
    <row r="83" spans="1:16" x14ac:dyDescent="0.25">
      <c r="A83" s="23">
        <v>42086</v>
      </c>
      <c r="B83">
        <v>66.601944000000003</v>
      </c>
      <c r="C83" s="16">
        <f t="shared" si="7"/>
        <v>2.9809940682801184E-4</v>
      </c>
      <c r="D83" s="10"/>
      <c r="E83" s="6">
        <v>56.797114999999998</v>
      </c>
      <c r="F83" s="16">
        <f t="shared" si="8"/>
        <v>-1.7026745108443819E-3</v>
      </c>
      <c r="G83" s="10"/>
      <c r="H83" s="6">
        <v>123.779999</v>
      </c>
      <c r="I83" s="16">
        <f t="shared" si="6"/>
        <v>3.231547933685075E-3</v>
      </c>
      <c r="J83" s="10"/>
      <c r="K83" s="6">
        <v>117.685264</v>
      </c>
      <c r="L83" s="16">
        <f t="shared" si="9"/>
        <v>1.4781969644050985E-3</v>
      </c>
      <c r="M83" s="10"/>
      <c r="N83" s="6">
        <v>128.094334</v>
      </c>
      <c r="O83" s="16">
        <f t="shared" si="10"/>
        <v>9.6687414761060797E-3</v>
      </c>
      <c r="P83" s="10"/>
    </row>
    <row r="84" spans="1:16" x14ac:dyDescent="0.25">
      <c r="A84" s="23">
        <v>42083</v>
      </c>
      <c r="B84">
        <v>66.929593999999994</v>
      </c>
      <c r="C84" s="16">
        <f t="shared" si="7"/>
        <v>-4.8954428141307904E-3</v>
      </c>
      <c r="D84" s="10"/>
      <c r="E84" s="6">
        <v>56.652054</v>
      </c>
      <c r="F84" s="16">
        <f t="shared" si="8"/>
        <v>2.5605602931890736E-3</v>
      </c>
      <c r="G84" s="10"/>
      <c r="H84" s="6">
        <v>125.290001</v>
      </c>
      <c r="I84" s="16">
        <f t="shared" si="6"/>
        <v>-1.205205513566876E-2</v>
      </c>
      <c r="J84" s="10"/>
      <c r="K84" s="6">
        <v>117.41465700000001</v>
      </c>
      <c r="L84" s="16">
        <f t="shared" si="9"/>
        <v>2.3047122643300444E-3</v>
      </c>
      <c r="M84" s="10"/>
      <c r="N84" s="6">
        <v>128.25035700000001</v>
      </c>
      <c r="O84" s="16">
        <f t="shared" si="10"/>
        <v>-1.2165502198173694E-3</v>
      </c>
      <c r="P84" s="10"/>
    </row>
    <row r="85" spans="1:16" x14ac:dyDescent="0.25">
      <c r="A85" s="23">
        <v>42082</v>
      </c>
      <c r="B85">
        <v>66.333862999999994</v>
      </c>
      <c r="C85" s="16">
        <f t="shared" si="7"/>
        <v>8.9807976357414443E-3</v>
      </c>
      <c r="D85" s="10"/>
      <c r="E85" s="6">
        <v>56.294229000000001</v>
      </c>
      <c r="F85" s="16">
        <f t="shared" si="8"/>
        <v>6.3563353891924468E-3</v>
      </c>
      <c r="G85" s="10"/>
      <c r="H85" s="6">
        <v>123.470001</v>
      </c>
      <c r="I85" s="16">
        <f t="shared" si="6"/>
        <v>1.4740422655378449E-2</v>
      </c>
      <c r="J85" s="10"/>
      <c r="K85" s="6">
        <v>117.086066</v>
      </c>
      <c r="L85" s="16">
        <f t="shared" si="9"/>
        <v>2.8064056742669319E-3</v>
      </c>
      <c r="M85" s="10"/>
      <c r="N85" s="6">
        <v>127.577472</v>
      </c>
      <c r="O85" s="16">
        <f t="shared" si="10"/>
        <v>5.2743246080311224E-3</v>
      </c>
      <c r="P85" s="10"/>
    </row>
    <row r="86" spans="1:16" x14ac:dyDescent="0.25">
      <c r="A86" s="23">
        <v>42081</v>
      </c>
      <c r="B86">
        <v>66.440602999999996</v>
      </c>
      <c r="C86" s="16">
        <f t="shared" si="7"/>
        <v>-1.6065477310613918E-3</v>
      </c>
      <c r="D86" s="10"/>
      <c r="E86" s="6">
        <v>55.752662000000001</v>
      </c>
      <c r="F86" s="16">
        <f t="shared" si="8"/>
        <v>9.7137424577145026E-3</v>
      </c>
      <c r="G86" s="10"/>
      <c r="H86" s="6">
        <v>122.489998</v>
      </c>
      <c r="I86" s="16">
        <f t="shared" si="6"/>
        <v>8.0006777369692195E-3</v>
      </c>
      <c r="J86" s="10"/>
      <c r="K86" s="6">
        <v>117.685264</v>
      </c>
      <c r="L86" s="16">
        <f t="shared" si="9"/>
        <v>-5.0915295563257468E-3</v>
      </c>
      <c r="M86" s="10"/>
      <c r="N86" s="6">
        <v>128.230863</v>
      </c>
      <c r="O86" s="16">
        <f t="shared" si="10"/>
        <v>-5.0954269878071834E-3</v>
      </c>
      <c r="P86" s="10"/>
    </row>
    <row r="87" spans="1:16" x14ac:dyDescent="0.25">
      <c r="A87" s="23">
        <v>42080</v>
      </c>
      <c r="B87">
        <v>65.653747999999993</v>
      </c>
      <c r="C87" s="16">
        <f t="shared" si="7"/>
        <v>1.1984921256894543E-2</v>
      </c>
      <c r="D87" s="10"/>
      <c r="E87" s="6">
        <v>54.611497</v>
      </c>
      <c r="F87" s="16">
        <f t="shared" si="8"/>
        <v>2.0896057839249416E-2</v>
      </c>
      <c r="G87" s="10"/>
      <c r="H87" s="6">
        <v>122.120003</v>
      </c>
      <c r="I87" s="16">
        <f t="shared" si="6"/>
        <v>3.0297657296978198E-3</v>
      </c>
      <c r="J87" s="10"/>
      <c r="K87" s="6">
        <v>116.254914</v>
      </c>
      <c r="L87" s="16">
        <f t="shared" si="9"/>
        <v>1.2303565937866523E-2</v>
      </c>
      <c r="M87" s="10"/>
      <c r="N87" s="6">
        <v>125.802576</v>
      </c>
      <c r="O87" s="16">
        <f t="shared" si="10"/>
        <v>1.9302363093105512E-2</v>
      </c>
      <c r="P87" s="10"/>
    </row>
    <row r="88" spans="1:16" x14ac:dyDescent="0.25">
      <c r="A88" s="23">
        <v>42079</v>
      </c>
      <c r="B88">
        <v>66.775692000000006</v>
      </c>
      <c r="C88" s="16">
        <f t="shared" si="7"/>
        <v>-1.6801682863878287E-2</v>
      </c>
      <c r="D88" s="10"/>
      <c r="E88" s="6">
        <v>55.240102</v>
      </c>
      <c r="F88" s="16">
        <f t="shared" si="8"/>
        <v>-1.1379504693890707E-2</v>
      </c>
      <c r="G88" s="10"/>
      <c r="H88" s="6">
        <v>121.650002</v>
      </c>
      <c r="I88" s="16">
        <f t="shared" si="6"/>
        <v>3.8635511078741747E-3</v>
      </c>
      <c r="J88" s="10"/>
      <c r="K88" s="6">
        <v>116.061618</v>
      </c>
      <c r="L88" s="16">
        <f t="shared" si="9"/>
        <v>1.6654601523822254E-3</v>
      </c>
      <c r="M88" s="10"/>
      <c r="N88" s="6">
        <v>124.768852</v>
      </c>
      <c r="O88" s="16">
        <f t="shared" si="10"/>
        <v>8.2851126978391587E-3</v>
      </c>
      <c r="P88" s="10"/>
    </row>
    <row r="89" spans="1:16" x14ac:dyDescent="0.25">
      <c r="A89" s="23">
        <v>42076</v>
      </c>
      <c r="B89">
        <v>65.785302999999999</v>
      </c>
      <c r="C89" s="16">
        <f t="shared" si="7"/>
        <v>1.5054867194272958E-2</v>
      </c>
      <c r="D89" s="10"/>
      <c r="E89" s="6">
        <v>54.350382000000003</v>
      </c>
      <c r="F89" s="16">
        <f t="shared" si="8"/>
        <v>1.6370078134869459E-2</v>
      </c>
      <c r="G89" s="10"/>
      <c r="H89" s="6">
        <v>119.510002</v>
      </c>
      <c r="I89" s="16">
        <f t="shared" si="6"/>
        <v>1.7906451043319338E-2</v>
      </c>
      <c r="J89" s="10"/>
      <c r="K89" s="6">
        <v>115.94564800000001</v>
      </c>
      <c r="L89" s="16">
        <f t="shared" si="9"/>
        <v>1.0002100294439487E-3</v>
      </c>
      <c r="M89" s="10"/>
      <c r="N89" s="6">
        <v>123.57908999999999</v>
      </c>
      <c r="O89" s="16">
        <f t="shared" si="10"/>
        <v>9.6275348847447706E-3</v>
      </c>
      <c r="P89" s="10"/>
    </row>
    <row r="90" spans="1:16" x14ac:dyDescent="0.25">
      <c r="A90" s="23">
        <v>42075</v>
      </c>
      <c r="B90">
        <v>66.914693</v>
      </c>
      <c r="C90" s="16">
        <f t="shared" si="7"/>
        <v>-1.6878056961271537E-2</v>
      </c>
      <c r="D90" s="10"/>
      <c r="E90" s="6">
        <v>54.321367000000002</v>
      </c>
      <c r="F90" s="16">
        <f t="shared" si="8"/>
        <v>5.3413604263674586E-4</v>
      </c>
      <c r="G90" s="10"/>
      <c r="H90" s="6">
        <v>119.019997</v>
      </c>
      <c r="I90" s="16">
        <f t="shared" si="6"/>
        <v>4.1169972471095662E-3</v>
      </c>
      <c r="J90" s="10"/>
      <c r="K90" s="6">
        <v>116.27424000000001</v>
      </c>
      <c r="L90" s="16">
        <f t="shared" si="9"/>
        <v>-2.8260085810923874E-3</v>
      </c>
      <c r="M90" s="10"/>
      <c r="N90" s="6">
        <v>123.959422</v>
      </c>
      <c r="O90" s="16">
        <f t="shared" si="10"/>
        <v>-3.0681975913053883E-3</v>
      </c>
      <c r="P90" s="10"/>
    </row>
    <row r="91" spans="1:16" x14ac:dyDescent="0.25">
      <c r="A91" s="23">
        <v>42074</v>
      </c>
      <c r="B91">
        <v>65.715801999999996</v>
      </c>
      <c r="C91" s="16">
        <f t="shared" si="7"/>
        <v>1.824357252765485E-2</v>
      </c>
      <c r="D91" s="10"/>
      <c r="E91" s="6">
        <v>53.779798</v>
      </c>
      <c r="F91" s="16">
        <f t="shared" si="8"/>
        <v>1.0070119638604824E-2</v>
      </c>
      <c r="G91" s="10"/>
      <c r="H91" s="6">
        <v>116.709999</v>
      </c>
      <c r="I91" s="16">
        <f t="shared" si="6"/>
        <v>1.9792631477959288E-2</v>
      </c>
      <c r="J91" s="10"/>
      <c r="K91" s="6">
        <v>116.39021700000001</v>
      </c>
      <c r="L91" s="16">
        <f t="shared" si="9"/>
        <v>-9.9644972738555104E-4</v>
      </c>
      <c r="M91" s="10"/>
      <c r="N91" s="6">
        <v>124.04718800000001</v>
      </c>
      <c r="O91" s="16">
        <f t="shared" si="10"/>
        <v>-7.0752107657612306E-4</v>
      </c>
      <c r="P91" s="10"/>
    </row>
    <row r="92" spans="1:16" x14ac:dyDescent="0.25">
      <c r="A92" s="23">
        <v>42073</v>
      </c>
      <c r="B92">
        <v>65.827504000000005</v>
      </c>
      <c r="C92" s="16">
        <f t="shared" si="7"/>
        <v>-1.6968894947012592E-3</v>
      </c>
      <c r="D92" s="10"/>
      <c r="E92" s="6">
        <v>54.278647999999997</v>
      </c>
      <c r="F92" s="16">
        <f t="shared" si="8"/>
        <v>-9.190538423138328E-3</v>
      </c>
      <c r="G92" s="10"/>
      <c r="H92" s="6">
        <v>114.790001</v>
      </c>
      <c r="I92" s="16">
        <f t="shared" si="6"/>
        <v>1.6726178092811406E-2</v>
      </c>
      <c r="J92" s="10"/>
      <c r="K92" s="6">
        <v>115.800679</v>
      </c>
      <c r="L92" s="16">
        <f t="shared" si="9"/>
        <v>5.0909718759075684E-3</v>
      </c>
      <c r="M92" s="10"/>
      <c r="N92" s="6">
        <v>123.14999299999999</v>
      </c>
      <c r="O92" s="16">
        <f t="shared" si="10"/>
        <v>7.2853840925513058E-3</v>
      </c>
      <c r="P92" s="10"/>
    </row>
    <row r="93" spans="1:16" x14ac:dyDescent="0.25">
      <c r="A93" s="23">
        <v>42072</v>
      </c>
      <c r="B93">
        <v>67.371421999999995</v>
      </c>
      <c r="C93" s="16">
        <f t="shared" si="7"/>
        <v>-2.2916511989311883E-2</v>
      </c>
      <c r="D93" s="10"/>
      <c r="E93" s="6">
        <v>54.930985999999997</v>
      </c>
      <c r="F93" s="16">
        <f t="shared" si="8"/>
        <v>-1.1875592402437518E-2</v>
      </c>
      <c r="G93" s="10"/>
      <c r="H93" s="6">
        <v>114.839996</v>
      </c>
      <c r="I93" s="16">
        <f t="shared" si="6"/>
        <v>-4.3534484274965202E-4</v>
      </c>
      <c r="J93" s="10"/>
      <c r="K93" s="6">
        <v>115.61705000000001</v>
      </c>
      <c r="L93" s="16">
        <f t="shared" si="9"/>
        <v>1.5882519057526245E-3</v>
      </c>
      <c r="M93" s="10"/>
      <c r="N93" s="6">
        <v>121.55064299999999</v>
      </c>
      <c r="O93" s="16">
        <f t="shared" si="10"/>
        <v>1.3157890082078794E-2</v>
      </c>
      <c r="P93" s="10"/>
    </row>
    <row r="94" spans="1:16" x14ac:dyDescent="0.25">
      <c r="A94" s="23">
        <v>42069</v>
      </c>
      <c r="B94">
        <v>66.855123000000006</v>
      </c>
      <c r="C94" s="16">
        <f t="shared" si="7"/>
        <v>7.722654253436767E-3</v>
      </c>
      <c r="D94" s="10"/>
      <c r="E94" s="6">
        <v>54.528070999999997</v>
      </c>
      <c r="F94" s="16">
        <f t="shared" si="8"/>
        <v>7.3891299033850277E-3</v>
      </c>
      <c r="G94" s="10"/>
      <c r="H94" s="6">
        <v>114.30999799999999</v>
      </c>
      <c r="I94" s="16">
        <f t="shared" si="6"/>
        <v>4.6364973254571229E-3</v>
      </c>
      <c r="J94" s="10"/>
      <c r="K94" s="6">
        <v>115.153155</v>
      </c>
      <c r="L94" s="16">
        <f t="shared" si="9"/>
        <v>4.0285044730212771E-3</v>
      </c>
      <c r="M94" s="10"/>
      <c r="N94" s="6">
        <v>120.4389</v>
      </c>
      <c r="O94" s="16">
        <f t="shared" si="10"/>
        <v>9.2307634825623541E-3</v>
      </c>
      <c r="P94" s="10"/>
    </row>
    <row r="95" spans="1:16" x14ac:dyDescent="0.25">
      <c r="A95" s="23">
        <v>42068</v>
      </c>
      <c r="B95">
        <v>68.044090999999995</v>
      </c>
      <c r="C95" s="16">
        <f t="shared" si="7"/>
        <v>-1.7473493767445447E-2</v>
      </c>
      <c r="D95" s="10"/>
      <c r="E95" s="6">
        <v>55.621701999999999</v>
      </c>
      <c r="F95" s="16">
        <f t="shared" si="8"/>
        <v>-1.9661947777146471E-2</v>
      </c>
      <c r="G95" s="10"/>
      <c r="H95" s="6">
        <v>116.379997</v>
      </c>
      <c r="I95" s="16">
        <f t="shared" si="6"/>
        <v>-1.7786553130775595E-2</v>
      </c>
      <c r="J95" s="10"/>
      <c r="K95" s="6">
        <v>116.39021700000001</v>
      </c>
      <c r="L95" s="16">
        <f t="shared" si="9"/>
        <v>-1.0628573705640632E-2</v>
      </c>
      <c r="M95" s="10"/>
      <c r="N95" s="6">
        <v>123.159747</v>
      </c>
      <c r="O95" s="16">
        <f t="shared" si="10"/>
        <v>-2.209201517765369E-2</v>
      </c>
      <c r="P95" s="10"/>
    </row>
    <row r="96" spans="1:16" x14ac:dyDescent="0.25">
      <c r="A96" s="23">
        <v>42067</v>
      </c>
      <c r="B96">
        <v>67.949766999999994</v>
      </c>
      <c r="C96" s="16">
        <f t="shared" si="7"/>
        <v>1.3881430969440167E-3</v>
      </c>
      <c r="D96" s="10"/>
      <c r="E96" s="6">
        <v>55.525770999999999</v>
      </c>
      <c r="F96" s="16">
        <f t="shared" si="8"/>
        <v>1.7276842495352884E-3</v>
      </c>
      <c r="G96" s="10"/>
      <c r="H96" s="6">
        <v>116.410004</v>
      </c>
      <c r="I96" s="16">
        <f t="shared" si="6"/>
        <v>-2.5776994217785454E-4</v>
      </c>
      <c r="J96" s="10"/>
      <c r="K96" s="6">
        <v>116.235581</v>
      </c>
      <c r="L96" s="16">
        <f t="shared" si="9"/>
        <v>1.3303671618418722E-3</v>
      </c>
      <c r="M96" s="10"/>
      <c r="N96" s="6">
        <v>123.31577799999999</v>
      </c>
      <c r="O96" s="16">
        <f t="shared" si="10"/>
        <v>-1.2652963191782662E-3</v>
      </c>
      <c r="P96" s="10"/>
    </row>
    <row r="97" spans="1:16" x14ac:dyDescent="0.25">
      <c r="A97" s="23">
        <v>42066</v>
      </c>
      <c r="B97">
        <v>68.334502999999998</v>
      </c>
      <c r="C97" s="16">
        <f t="shared" si="7"/>
        <v>-5.6301865545140828E-3</v>
      </c>
      <c r="D97" s="10"/>
      <c r="E97" s="6">
        <v>55.967059999999996</v>
      </c>
      <c r="F97" s="16">
        <f t="shared" si="8"/>
        <v>-7.8847986655007363E-3</v>
      </c>
      <c r="G97" s="10"/>
      <c r="H97" s="6">
        <v>119.290001</v>
      </c>
      <c r="I97" s="16">
        <f t="shared" si="6"/>
        <v>-2.4142819816054817E-2</v>
      </c>
      <c r="J97" s="10"/>
      <c r="K97" s="6">
        <v>116.312899</v>
      </c>
      <c r="L97" s="16">
        <f t="shared" si="9"/>
        <v>-6.6474140585215391E-4</v>
      </c>
      <c r="M97" s="10"/>
      <c r="N97" s="6">
        <v>123.276776</v>
      </c>
      <c r="O97" s="16">
        <f t="shared" si="10"/>
        <v>3.1637751460977803E-4</v>
      </c>
      <c r="P97" s="10"/>
    </row>
    <row r="98" spans="1:16" x14ac:dyDescent="0.25">
      <c r="A98" s="23">
        <v>42065</v>
      </c>
      <c r="B98">
        <v>69.076680999999994</v>
      </c>
      <c r="C98" s="16">
        <f t="shared" si="7"/>
        <v>-1.0744262597098375E-2</v>
      </c>
      <c r="D98" s="10"/>
      <c r="E98" s="6">
        <v>56.197299999999998</v>
      </c>
      <c r="F98" s="16">
        <f t="shared" si="8"/>
        <v>-4.0969939836967839E-3</v>
      </c>
      <c r="G98" s="10"/>
      <c r="H98" s="6">
        <v>120.75</v>
      </c>
      <c r="I98" s="16">
        <f t="shared" si="6"/>
        <v>-1.2091089026915136E-2</v>
      </c>
      <c r="J98" s="10"/>
      <c r="K98" s="6">
        <v>116.38055</v>
      </c>
      <c r="L98" s="16">
        <f t="shared" si="9"/>
        <v>-5.8129128965278554E-4</v>
      </c>
      <c r="M98" s="10"/>
      <c r="N98" s="6">
        <v>123.725373</v>
      </c>
      <c r="O98" s="16">
        <f t="shared" si="10"/>
        <v>-3.6257478084144035E-3</v>
      </c>
      <c r="P98" s="10"/>
    </row>
    <row r="99" spans="1:16" x14ac:dyDescent="0.25">
      <c r="A99" s="23">
        <v>42062</v>
      </c>
      <c r="B99">
        <v>67.344114000000005</v>
      </c>
      <c r="C99" s="16">
        <f t="shared" si="7"/>
        <v>2.572707393551843E-2</v>
      </c>
      <c r="D99" s="10"/>
      <c r="E99" s="6">
        <v>56.158926000000001</v>
      </c>
      <c r="F99" s="16">
        <f t="shared" si="8"/>
        <v>6.8331078838657078E-4</v>
      </c>
      <c r="G99" s="10"/>
      <c r="H99" s="6">
        <v>119.370003</v>
      </c>
      <c r="I99" s="16">
        <f t="shared" si="6"/>
        <v>1.1560668219133818E-2</v>
      </c>
      <c r="J99" s="10"/>
      <c r="K99" s="6">
        <v>117.398228</v>
      </c>
      <c r="L99" s="16">
        <f t="shared" si="9"/>
        <v>-8.6685976214223581E-3</v>
      </c>
      <c r="M99" s="10"/>
      <c r="N99" s="6">
        <v>126.073684</v>
      </c>
      <c r="O99" s="16">
        <f t="shared" si="10"/>
        <v>-1.8626496232155731E-2</v>
      </c>
      <c r="P99" s="10"/>
    </row>
    <row r="100" spans="1:16" x14ac:dyDescent="0.25">
      <c r="A100" s="23">
        <v>42061</v>
      </c>
      <c r="B100">
        <v>67.949766999999994</v>
      </c>
      <c r="C100" s="16">
        <f t="shared" si="7"/>
        <v>-8.9132461631544757E-3</v>
      </c>
      <c r="D100" s="10"/>
      <c r="E100" s="6">
        <v>56.561841000000001</v>
      </c>
      <c r="F100" s="16">
        <f t="shared" si="8"/>
        <v>-7.1234421100261347E-3</v>
      </c>
      <c r="G100" s="10"/>
      <c r="H100" s="6">
        <v>119.970001</v>
      </c>
      <c r="I100" s="16">
        <f t="shared" si="6"/>
        <v>-5.0012336000564428E-3</v>
      </c>
      <c r="J100" s="10"/>
      <c r="K100" s="6">
        <v>117.118707</v>
      </c>
      <c r="L100" s="16">
        <f t="shared" si="9"/>
        <v>2.3866469085933595E-3</v>
      </c>
      <c r="M100" s="10"/>
      <c r="N100" s="6">
        <v>125.02249999999999</v>
      </c>
      <c r="O100" s="16">
        <f t="shared" si="10"/>
        <v>8.4079585674579072E-3</v>
      </c>
      <c r="P100" s="10"/>
    </row>
    <row r="101" spans="1:16" x14ac:dyDescent="0.25">
      <c r="A101" s="23">
        <v>42060</v>
      </c>
      <c r="B101">
        <v>67.766087999999996</v>
      </c>
      <c r="C101" s="16">
        <f t="shared" si="7"/>
        <v>2.7104855160002828E-3</v>
      </c>
      <c r="D101" s="10"/>
      <c r="E101" s="6">
        <v>56.110959999999999</v>
      </c>
      <c r="F101" s="16">
        <f t="shared" si="8"/>
        <v>8.0355246105217049E-3</v>
      </c>
      <c r="G101" s="10"/>
      <c r="H101" s="6">
        <v>119.400002</v>
      </c>
      <c r="I101" s="16">
        <f t="shared" si="6"/>
        <v>4.7738608915601777E-3</v>
      </c>
      <c r="J101" s="10"/>
      <c r="K101" s="6">
        <v>117.754852</v>
      </c>
      <c r="L101" s="16">
        <f t="shared" si="9"/>
        <v>-5.402282701692851E-3</v>
      </c>
      <c r="M101" s="10"/>
      <c r="N101" s="6">
        <v>126.755002</v>
      </c>
      <c r="O101" s="16">
        <f t="shared" si="10"/>
        <v>-1.3668115440525264E-2</v>
      </c>
      <c r="P101" s="10"/>
    </row>
    <row r="102" spans="1:16" x14ac:dyDescent="0.25">
      <c r="A102" s="23">
        <v>42059</v>
      </c>
      <c r="B102">
        <v>67.632047999999998</v>
      </c>
      <c r="C102" s="16">
        <f t="shared" si="7"/>
        <v>1.9819006515964244E-3</v>
      </c>
      <c r="D102" s="10"/>
      <c r="E102" s="6">
        <v>55.986246999999999</v>
      </c>
      <c r="F102" s="16">
        <f t="shared" si="8"/>
        <v>2.2275649232212924E-3</v>
      </c>
      <c r="G102" s="10"/>
      <c r="H102" s="6">
        <v>118.139999</v>
      </c>
      <c r="I102" s="16">
        <f t="shared" si="6"/>
        <v>1.0665337825167986E-2</v>
      </c>
      <c r="J102" s="10"/>
      <c r="K102" s="6">
        <v>117.648826</v>
      </c>
      <c r="L102" s="16">
        <f t="shared" si="9"/>
        <v>9.0120746296262766E-4</v>
      </c>
      <c r="M102" s="10"/>
      <c r="N102" s="6">
        <v>126.209948</v>
      </c>
      <c r="O102" s="16">
        <f t="shared" si="10"/>
        <v>4.3186294633448252E-3</v>
      </c>
      <c r="P102" s="10"/>
    </row>
    <row r="103" spans="1:16" x14ac:dyDescent="0.25">
      <c r="A103" s="23">
        <v>42058</v>
      </c>
      <c r="B103">
        <v>67.766087999999996</v>
      </c>
      <c r="C103" s="16">
        <f t="shared" si="7"/>
        <v>-1.9779804907729126E-3</v>
      </c>
      <c r="D103" s="10"/>
      <c r="E103" s="6">
        <v>55.928685999999999</v>
      </c>
      <c r="F103" s="16">
        <f t="shared" si="8"/>
        <v>1.0291856311446246E-3</v>
      </c>
      <c r="G103" s="10"/>
      <c r="H103" s="6">
        <v>117.660004</v>
      </c>
      <c r="I103" s="16">
        <f t="shared" si="6"/>
        <v>4.0795086153491145E-3</v>
      </c>
      <c r="J103" s="10"/>
      <c r="K103" s="6">
        <v>116.88737500000001</v>
      </c>
      <c r="L103" s="16">
        <f t="shared" si="9"/>
        <v>6.5143990101581561E-3</v>
      </c>
      <c r="M103" s="10"/>
      <c r="N103" s="6">
        <v>124.574776</v>
      </c>
      <c r="O103" s="16">
        <f t="shared" si="10"/>
        <v>1.3126028017100388E-2</v>
      </c>
      <c r="P103" s="10"/>
    </row>
    <row r="104" spans="1:16" x14ac:dyDescent="0.25">
      <c r="A104" s="23">
        <v>42055</v>
      </c>
      <c r="B104">
        <v>67.763603000000003</v>
      </c>
      <c r="C104" s="16">
        <f t="shared" si="7"/>
        <v>3.6671603780957795E-5</v>
      </c>
      <c r="D104" s="10"/>
      <c r="E104" s="6">
        <v>55.976650999999997</v>
      </c>
      <c r="F104" s="16">
        <f t="shared" si="8"/>
        <v>-8.5687512816723377E-4</v>
      </c>
      <c r="G104" s="10"/>
      <c r="H104" s="6">
        <v>118.07</v>
      </c>
      <c r="I104" s="16">
        <f t="shared" ref="I104:I167" si="11">H103/H104-1</f>
        <v>-3.4724824256796571E-3</v>
      </c>
      <c r="J104" s="10"/>
      <c r="K104" s="6">
        <v>116.49219600000001</v>
      </c>
      <c r="L104" s="16">
        <f t="shared" si="9"/>
        <v>3.3923216624742736E-3</v>
      </c>
      <c r="M104" s="10"/>
      <c r="N104" s="6">
        <v>123.16347</v>
      </c>
      <c r="O104" s="16">
        <f t="shared" si="10"/>
        <v>1.1458803491002589E-2</v>
      </c>
      <c r="P104" s="10"/>
    </row>
    <row r="105" spans="1:16" x14ac:dyDescent="0.25">
      <c r="A105" s="23">
        <v>42054</v>
      </c>
      <c r="B105">
        <v>66.795553999999996</v>
      </c>
      <c r="C105" s="16">
        <f t="shared" si="7"/>
        <v>1.4492716087061819E-2</v>
      </c>
      <c r="D105" s="10"/>
      <c r="E105" s="6">
        <v>55.928685999999999</v>
      </c>
      <c r="F105" s="16">
        <f t="shared" si="8"/>
        <v>8.5760999283968076E-4</v>
      </c>
      <c r="G105" s="10"/>
      <c r="H105" s="6">
        <v>116.43</v>
      </c>
      <c r="I105" s="16">
        <f t="shared" si="11"/>
        <v>1.4085716739671739E-2</v>
      </c>
      <c r="J105" s="10"/>
      <c r="K105" s="6">
        <v>116.318701</v>
      </c>
      <c r="L105" s="16">
        <f t="shared" si="9"/>
        <v>1.4915486375659537E-3</v>
      </c>
      <c r="M105" s="10"/>
      <c r="N105" s="6">
        <v>122.80334000000001</v>
      </c>
      <c r="O105" s="16">
        <f t="shared" si="10"/>
        <v>2.9325749609090401E-3</v>
      </c>
      <c r="P105" s="10"/>
    </row>
    <row r="106" spans="1:16" x14ac:dyDescent="0.25">
      <c r="A106" s="23">
        <v>42053</v>
      </c>
      <c r="B106">
        <v>66.800515000000004</v>
      </c>
      <c r="C106" s="16">
        <f t="shared" si="7"/>
        <v>-7.4265894507097308E-5</v>
      </c>
      <c r="D106" s="10"/>
      <c r="E106" s="6">
        <v>56.408349000000001</v>
      </c>
      <c r="F106" s="16">
        <f t="shared" si="8"/>
        <v>-8.5034043453390273E-3</v>
      </c>
      <c r="G106" s="10"/>
      <c r="H106" s="6">
        <v>115.760002</v>
      </c>
      <c r="I106" s="16">
        <f t="shared" si="11"/>
        <v>5.7878195268172838E-3</v>
      </c>
      <c r="J106" s="10"/>
      <c r="K106" s="6">
        <v>116.337975</v>
      </c>
      <c r="L106" s="16">
        <f t="shared" si="9"/>
        <v>-1.6567247281029651E-4</v>
      </c>
      <c r="M106" s="10"/>
      <c r="N106" s="6">
        <v>123.62093</v>
      </c>
      <c r="O106" s="16">
        <f t="shared" si="10"/>
        <v>-6.6136858863624637E-3</v>
      </c>
      <c r="P106" s="10"/>
    </row>
    <row r="107" spans="1:16" x14ac:dyDescent="0.25">
      <c r="A107" s="23">
        <v>42052</v>
      </c>
      <c r="B107">
        <v>67.234897000000004</v>
      </c>
      <c r="C107" s="16">
        <f t="shared" si="7"/>
        <v>-6.4606628310890368E-3</v>
      </c>
      <c r="D107" s="10"/>
      <c r="E107" s="6">
        <v>56.398757000000003</v>
      </c>
      <c r="F107" s="16">
        <f t="shared" si="8"/>
        <v>1.7007467026264322E-4</v>
      </c>
      <c r="G107" s="10"/>
      <c r="H107" s="6">
        <v>115.339996</v>
      </c>
      <c r="I107" s="16">
        <f t="shared" si="11"/>
        <v>3.6414601574981109E-3</v>
      </c>
      <c r="J107" s="10"/>
      <c r="K107" s="6">
        <v>115.92351499999999</v>
      </c>
      <c r="L107" s="16">
        <f t="shared" si="9"/>
        <v>3.5752884132267404E-3</v>
      </c>
      <c r="M107" s="10"/>
      <c r="N107" s="6">
        <v>122.890942</v>
      </c>
      <c r="O107" s="16">
        <f t="shared" si="10"/>
        <v>5.9401286060611902E-3</v>
      </c>
      <c r="P107" s="10"/>
    </row>
    <row r="108" spans="1:16" x14ac:dyDescent="0.25">
      <c r="A108" s="23">
        <v>42048</v>
      </c>
      <c r="B108">
        <v>66.927109000000002</v>
      </c>
      <c r="C108" s="16">
        <f t="shared" si="7"/>
        <v>4.5988539561749864E-3</v>
      </c>
      <c r="D108" s="10"/>
      <c r="E108" s="6">
        <v>56.417943999999999</v>
      </c>
      <c r="F108" s="16">
        <f t="shared" si="8"/>
        <v>-3.4008683478425894E-4</v>
      </c>
      <c r="G108" s="10"/>
      <c r="H108" s="6">
        <v>116.279999</v>
      </c>
      <c r="I108" s="16">
        <f t="shared" si="11"/>
        <v>-8.083961197832501E-3</v>
      </c>
      <c r="J108" s="10"/>
      <c r="K108" s="6">
        <v>116.46328200000001</v>
      </c>
      <c r="L108" s="16">
        <f t="shared" si="9"/>
        <v>-4.6346538645546387E-3</v>
      </c>
      <c r="M108" s="10"/>
      <c r="N108" s="6">
        <v>124.769443</v>
      </c>
      <c r="O108" s="16">
        <f t="shared" si="10"/>
        <v>-1.5055777719549468E-2</v>
      </c>
      <c r="P108" s="10"/>
    </row>
    <row r="109" spans="1:16" x14ac:dyDescent="0.25">
      <c r="A109" s="23">
        <v>42047</v>
      </c>
      <c r="B109">
        <v>67.244827999999998</v>
      </c>
      <c r="C109" s="16">
        <f t="shared" si="7"/>
        <v>-4.7248094678745689E-3</v>
      </c>
      <c r="D109" s="10"/>
      <c r="E109" s="6">
        <v>56.485097000000003</v>
      </c>
      <c r="F109" s="16">
        <f t="shared" si="8"/>
        <v>-1.1888622586592179E-3</v>
      </c>
      <c r="G109" s="10"/>
      <c r="H109" s="6">
        <v>114.91999800000001</v>
      </c>
      <c r="I109" s="16">
        <f t="shared" si="11"/>
        <v>1.1834328434290331E-2</v>
      </c>
      <c r="J109" s="10"/>
      <c r="K109" s="6">
        <v>116.92593100000001</v>
      </c>
      <c r="L109" s="16">
        <f t="shared" si="9"/>
        <v>-3.9567698631366444E-3</v>
      </c>
      <c r="M109" s="10"/>
      <c r="N109" s="6">
        <v>126.063956</v>
      </c>
      <c r="O109" s="16">
        <f t="shared" si="10"/>
        <v>-1.0268700436467437E-2</v>
      </c>
      <c r="P109" s="10"/>
    </row>
    <row r="110" spans="1:16" x14ac:dyDescent="0.25">
      <c r="A110" s="23">
        <v>42046</v>
      </c>
      <c r="B110">
        <v>66.023590999999996</v>
      </c>
      <c r="C110" s="16">
        <f t="shared" si="7"/>
        <v>1.8496979359998722E-2</v>
      </c>
      <c r="D110" s="10"/>
      <c r="E110" s="6">
        <v>56.350791999999998</v>
      </c>
      <c r="F110" s="16">
        <f t="shared" si="8"/>
        <v>2.3833737776037811E-3</v>
      </c>
      <c r="G110" s="10"/>
      <c r="H110" s="6">
        <v>112.610001</v>
      </c>
      <c r="I110" s="16">
        <f t="shared" si="11"/>
        <v>2.0513249085221119E-2</v>
      </c>
      <c r="J110" s="10"/>
      <c r="K110" s="6">
        <v>116.62713599999999</v>
      </c>
      <c r="L110" s="16">
        <f t="shared" si="9"/>
        <v>2.5619680826254321E-3</v>
      </c>
      <c r="M110" s="10"/>
      <c r="N110" s="6">
        <v>126.48247499999999</v>
      </c>
      <c r="O110" s="16">
        <f t="shared" si="10"/>
        <v>-3.3089090010295363E-3</v>
      </c>
      <c r="P110" s="10"/>
    </row>
    <row r="111" spans="1:16" x14ac:dyDescent="0.25">
      <c r="A111" s="23">
        <v>42045</v>
      </c>
      <c r="B111">
        <v>65.547013000000007</v>
      </c>
      <c r="C111" s="16">
        <f t="shared" si="7"/>
        <v>7.2707813550556555E-3</v>
      </c>
      <c r="D111" s="10"/>
      <c r="E111" s="6">
        <v>56.456313999999999</v>
      </c>
      <c r="F111" s="16">
        <f t="shared" si="8"/>
        <v>-1.869091205635609E-3</v>
      </c>
      <c r="G111" s="10"/>
      <c r="H111" s="6">
        <v>114.57</v>
      </c>
      <c r="I111" s="16">
        <f t="shared" si="11"/>
        <v>-1.7107436501701989E-2</v>
      </c>
      <c r="J111" s="10"/>
      <c r="K111" s="6">
        <v>116.550026</v>
      </c>
      <c r="L111" s="16">
        <f t="shared" si="9"/>
        <v>6.6160431401351971E-4</v>
      </c>
      <c r="M111" s="10"/>
      <c r="N111" s="6">
        <v>126.24888900000001</v>
      </c>
      <c r="O111" s="16">
        <f t="shared" si="10"/>
        <v>1.8502024203950196E-3</v>
      </c>
      <c r="P111" s="10"/>
    </row>
    <row r="112" spans="1:16" x14ac:dyDescent="0.25">
      <c r="A112" s="23">
        <v>42044</v>
      </c>
      <c r="B112">
        <v>65.772482999999994</v>
      </c>
      <c r="C112" s="16">
        <f t="shared" si="7"/>
        <v>-3.42802931736641E-3</v>
      </c>
      <c r="D112" s="10"/>
      <c r="E112" s="6">
        <v>55.957467999999999</v>
      </c>
      <c r="F112" s="16">
        <f t="shared" si="8"/>
        <v>8.9147350269673797E-3</v>
      </c>
      <c r="G112" s="10"/>
      <c r="H112" s="6">
        <v>114.290001</v>
      </c>
      <c r="I112" s="16">
        <f t="shared" si="11"/>
        <v>2.449899357337415E-3</v>
      </c>
      <c r="J112" s="10"/>
      <c r="K112" s="6">
        <v>116.86810199999999</v>
      </c>
      <c r="L112" s="16">
        <f t="shared" si="9"/>
        <v>-2.7216665159839337E-3</v>
      </c>
      <c r="M112" s="10"/>
      <c r="N112" s="6">
        <v>127.26113100000001</v>
      </c>
      <c r="O112" s="16">
        <f t="shared" si="10"/>
        <v>-7.9540547223331259E-3</v>
      </c>
      <c r="P112" s="10"/>
    </row>
    <row r="113" spans="1:16" x14ac:dyDescent="0.25">
      <c r="A113" s="23">
        <v>42041</v>
      </c>
      <c r="B113">
        <v>66.258114000000006</v>
      </c>
      <c r="C113" s="16">
        <f t="shared" si="7"/>
        <v>-7.3293815758174174E-3</v>
      </c>
      <c r="D113" s="10"/>
      <c r="E113" s="6">
        <v>56.398757000000003</v>
      </c>
      <c r="F113" s="16">
        <f t="shared" si="8"/>
        <v>-7.8244454926551521E-3</v>
      </c>
      <c r="G113" s="10"/>
      <c r="H113" s="6">
        <v>114.900002</v>
      </c>
      <c r="I113" s="16">
        <f t="shared" si="11"/>
        <v>-5.3089729276070141E-3</v>
      </c>
      <c r="J113" s="10"/>
      <c r="K113" s="6">
        <v>116.79099100000001</v>
      </c>
      <c r="L113" s="16">
        <f t="shared" si="9"/>
        <v>6.6024784394524971E-4</v>
      </c>
      <c r="M113" s="10"/>
      <c r="N113" s="6">
        <v>127.46553400000001</v>
      </c>
      <c r="O113" s="16">
        <f t="shared" si="10"/>
        <v>-1.6035942704323292E-3</v>
      </c>
      <c r="P113" s="10"/>
    </row>
    <row r="114" spans="1:16" x14ac:dyDescent="0.25">
      <c r="A114" s="23">
        <v>42040</v>
      </c>
      <c r="B114">
        <v>67.343331000000006</v>
      </c>
      <c r="C114" s="16">
        <f t="shared" si="7"/>
        <v>-1.611469144583888E-2</v>
      </c>
      <c r="D114" s="10"/>
      <c r="E114" s="6">
        <v>56.763297999999999</v>
      </c>
      <c r="F114" s="16">
        <f t="shared" si="8"/>
        <v>-6.4221250851209666E-3</v>
      </c>
      <c r="G114" s="10"/>
      <c r="H114" s="6">
        <v>114.029999</v>
      </c>
      <c r="I114" s="16">
        <f t="shared" si="11"/>
        <v>7.6295975412574712E-3</v>
      </c>
      <c r="J114" s="10"/>
      <c r="K114" s="6">
        <v>118.024731</v>
      </c>
      <c r="L114" s="16">
        <f t="shared" si="9"/>
        <v>-1.0453232890655806E-2</v>
      </c>
      <c r="M114" s="10"/>
      <c r="N114" s="6">
        <v>129.762562</v>
      </c>
      <c r="O114" s="16">
        <f t="shared" si="10"/>
        <v>-1.7701777497272309E-2</v>
      </c>
      <c r="P114" s="10"/>
    </row>
    <row r="115" spans="1:16" x14ac:dyDescent="0.25">
      <c r="A115" s="23">
        <v>42039</v>
      </c>
      <c r="B115">
        <v>65.631260999999995</v>
      </c>
      <c r="C115" s="16">
        <f t="shared" si="7"/>
        <v>2.6086196942033624E-2</v>
      </c>
      <c r="D115" s="10"/>
      <c r="E115" s="6">
        <v>56.648180000000004</v>
      </c>
      <c r="F115" s="16">
        <f t="shared" si="8"/>
        <v>2.032157079009389E-3</v>
      </c>
      <c r="G115" s="10"/>
      <c r="H115" s="6">
        <v>110.029999</v>
      </c>
      <c r="I115" s="16">
        <f t="shared" si="11"/>
        <v>3.6353722042658632E-2</v>
      </c>
      <c r="J115" s="10"/>
      <c r="K115" s="6">
        <v>118.40063600000001</v>
      </c>
      <c r="L115" s="16">
        <f t="shared" si="9"/>
        <v>-3.1748562566843441E-3</v>
      </c>
      <c r="M115" s="10"/>
      <c r="N115" s="6">
        <v>131.20306600000001</v>
      </c>
      <c r="O115" s="16">
        <f t="shared" si="10"/>
        <v>-1.097919464778363E-2</v>
      </c>
      <c r="P115" s="10"/>
    </row>
    <row r="116" spans="1:16" x14ac:dyDescent="0.25">
      <c r="A116" s="23">
        <v>42038</v>
      </c>
      <c r="B116">
        <v>64.367643000000001</v>
      </c>
      <c r="C116" s="16">
        <f t="shared" si="7"/>
        <v>1.9631261004849909E-2</v>
      </c>
      <c r="D116" s="10"/>
      <c r="E116" s="6">
        <v>58.538052999999998</v>
      </c>
      <c r="F116" s="16">
        <f t="shared" si="8"/>
        <v>-3.228452097646628E-2</v>
      </c>
      <c r="G116" s="10"/>
      <c r="H116" s="6">
        <v>109.91999800000001</v>
      </c>
      <c r="I116" s="16">
        <f t="shared" si="11"/>
        <v>1.0007369177718051E-3</v>
      </c>
      <c r="J116" s="10"/>
      <c r="K116" s="6">
        <v>118.23678200000001</v>
      </c>
      <c r="L116" s="16">
        <f t="shared" si="9"/>
        <v>1.3858124115726511E-3</v>
      </c>
      <c r="M116" s="10"/>
      <c r="N116" s="6">
        <v>130.979207</v>
      </c>
      <c r="O116" s="16">
        <f t="shared" si="10"/>
        <v>1.7091186084214893E-3</v>
      </c>
      <c r="P116" s="10"/>
    </row>
    <row r="117" spans="1:16" x14ac:dyDescent="0.25">
      <c r="A117" s="23">
        <v>42037</v>
      </c>
      <c r="B117">
        <v>63.265073000000001</v>
      </c>
      <c r="C117" s="16">
        <f t="shared" si="7"/>
        <v>1.7427783573410238E-2</v>
      </c>
      <c r="D117" s="10"/>
      <c r="E117" s="6">
        <v>58.403748</v>
      </c>
      <c r="F117" s="16">
        <f t="shared" si="8"/>
        <v>2.2995955670515045E-3</v>
      </c>
      <c r="G117" s="10"/>
      <c r="H117" s="6">
        <v>108.459999</v>
      </c>
      <c r="I117" s="16">
        <f t="shared" si="11"/>
        <v>1.346117475070252E-2</v>
      </c>
      <c r="J117" s="10"/>
      <c r="K117" s="6">
        <v>119.200642</v>
      </c>
      <c r="L117" s="16">
        <f t="shared" si="9"/>
        <v>-8.0860302749040658E-3</v>
      </c>
      <c r="M117" s="10"/>
      <c r="N117" s="6">
        <v>133.81154699999999</v>
      </c>
      <c r="O117" s="16">
        <f t="shared" si="10"/>
        <v>-2.1166633698659676E-2</v>
      </c>
      <c r="P117" s="10"/>
    </row>
    <row r="118" spans="1:16" x14ac:dyDescent="0.25">
      <c r="A118" s="23">
        <v>42034</v>
      </c>
      <c r="B118">
        <v>63.158534000000003</v>
      </c>
      <c r="C118" s="16">
        <f t="shared" si="7"/>
        <v>1.6868504262621542E-3</v>
      </c>
      <c r="D118" s="10"/>
      <c r="E118" s="6">
        <v>57.828150000000001</v>
      </c>
      <c r="F118" s="16">
        <f t="shared" si="8"/>
        <v>9.9535952645899428E-3</v>
      </c>
      <c r="G118" s="10"/>
      <c r="H118" s="6">
        <v>106.08000199999999</v>
      </c>
      <c r="I118" s="16">
        <f t="shared" si="11"/>
        <v>2.2435868732355368E-2</v>
      </c>
      <c r="J118" s="10"/>
      <c r="K118" s="6">
        <v>119.08980200000001</v>
      </c>
      <c r="L118" s="16">
        <f t="shared" si="9"/>
        <v>9.3072620945333639E-4</v>
      </c>
      <c r="M118" s="10"/>
      <c r="N118" s="6">
        <v>134.31864999999999</v>
      </c>
      <c r="O118" s="16">
        <f t="shared" si="10"/>
        <v>-3.7753729657050705E-3</v>
      </c>
      <c r="P118" s="10"/>
    </row>
    <row r="119" spans="1:16" x14ac:dyDescent="0.25">
      <c r="A119" s="23">
        <v>42033</v>
      </c>
      <c r="B119">
        <v>61.446457000000002</v>
      </c>
      <c r="C119" s="16">
        <f t="shared" si="7"/>
        <v>2.7862908352876969E-2</v>
      </c>
      <c r="D119" s="10"/>
      <c r="E119" s="6">
        <v>59.564531000000002</v>
      </c>
      <c r="F119" s="16">
        <f t="shared" si="8"/>
        <v>-2.9151257818180398E-2</v>
      </c>
      <c r="G119" s="10"/>
      <c r="H119" s="6">
        <v>110.5</v>
      </c>
      <c r="I119" s="16">
        <f t="shared" si="11"/>
        <v>-3.9999981900452508E-2</v>
      </c>
      <c r="J119" s="10"/>
      <c r="K119" s="6">
        <v>118.118933</v>
      </c>
      <c r="L119" s="16">
        <f t="shared" si="9"/>
        <v>8.2194189817139662E-3</v>
      </c>
      <c r="M119" s="10"/>
      <c r="N119" s="6">
        <v>131.97768600000001</v>
      </c>
      <c r="O119" s="16">
        <f t="shared" si="10"/>
        <v>1.7737574213871232E-2</v>
      </c>
      <c r="P119" s="10"/>
    </row>
    <row r="120" spans="1:16" x14ac:dyDescent="0.25">
      <c r="A120" s="23">
        <v>42032</v>
      </c>
      <c r="B120">
        <v>61.040117000000002</v>
      </c>
      <c r="C120" s="16">
        <f t="shared" si="7"/>
        <v>6.6569335048947131E-3</v>
      </c>
      <c r="D120" s="10"/>
      <c r="E120" s="6">
        <v>58.950563000000002</v>
      </c>
      <c r="F120" s="16">
        <f t="shared" si="8"/>
        <v>1.0414964145465389E-2</v>
      </c>
      <c r="G120" s="10"/>
      <c r="H120" s="6">
        <v>108.82</v>
      </c>
      <c r="I120" s="16">
        <f t="shared" si="11"/>
        <v>1.5438338540709529E-2</v>
      </c>
      <c r="J120" s="10"/>
      <c r="K120" s="6">
        <v>118.39769800000001</v>
      </c>
      <c r="L120" s="16">
        <f t="shared" si="9"/>
        <v>-2.3544798987561455E-3</v>
      </c>
      <c r="M120" s="10"/>
      <c r="N120" s="6">
        <v>132.851912</v>
      </c>
      <c r="O120" s="16">
        <f t="shared" si="10"/>
        <v>-6.5804547848734574E-3</v>
      </c>
      <c r="P120" s="10"/>
    </row>
    <row r="121" spans="1:16" x14ac:dyDescent="0.25">
      <c r="A121" s="23">
        <v>42031</v>
      </c>
      <c r="B121">
        <v>62.187283999999998</v>
      </c>
      <c r="C121" s="16">
        <f t="shared" si="7"/>
        <v>-1.8446970605759172E-2</v>
      </c>
      <c r="D121" s="10"/>
      <c r="E121" s="6">
        <v>60.015414999999997</v>
      </c>
      <c r="F121" s="16">
        <f t="shared" si="8"/>
        <v>-1.7742974867373529E-2</v>
      </c>
      <c r="G121" s="10"/>
      <c r="H121" s="6">
        <v>110.099998</v>
      </c>
      <c r="I121" s="16">
        <f t="shared" si="11"/>
        <v>-1.1625776777943297E-2</v>
      </c>
      <c r="J121" s="10"/>
      <c r="K121" s="6">
        <v>117.59985500000001</v>
      </c>
      <c r="L121" s="16">
        <f t="shared" si="9"/>
        <v>6.7843876168045547E-3</v>
      </c>
      <c r="M121" s="10"/>
      <c r="N121" s="6">
        <v>130.71493899999999</v>
      </c>
      <c r="O121" s="16">
        <f t="shared" si="10"/>
        <v>1.6348345616410409E-2</v>
      </c>
      <c r="P121" s="10"/>
    </row>
    <row r="122" spans="1:16" x14ac:dyDescent="0.25">
      <c r="A122" s="23">
        <v>42030</v>
      </c>
      <c r="B122">
        <v>63.559916999999999</v>
      </c>
      <c r="C122" s="16">
        <f t="shared" si="7"/>
        <v>-2.159589037852272E-2</v>
      </c>
      <c r="D122" s="10"/>
      <c r="E122" s="6">
        <v>60.264837999999997</v>
      </c>
      <c r="F122" s="16">
        <f t="shared" si="8"/>
        <v>-4.1387815561704233E-3</v>
      </c>
      <c r="G122" s="10"/>
      <c r="H122" s="6">
        <v>111.19000200000001</v>
      </c>
      <c r="I122" s="16">
        <f t="shared" si="11"/>
        <v>-9.8030756398403973E-3</v>
      </c>
      <c r="J122" s="10"/>
      <c r="K122" s="6">
        <v>117.513345</v>
      </c>
      <c r="L122" s="16">
        <f t="shared" si="9"/>
        <v>7.3617170883877314E-4</v>
      </c>
      <c r="M122" s="10"/>
      <c r="N122" s="6">
        <v>130.51094900000001</v>
      </c>
      <c r="O122" s="16">
        <f t="shared" si="10"/>
        <v>1.5630106252615406E-3</v>
      </c>
      <c r="P122" s="10"/>
    </row>
    <row r="123" spans="1:16" x14ac:dyDescent="0.25">
      <c r="A123" s="23">
        <v>42027</v>
      </c>
      <c r="B123">
        <v>63.995990999999997</v>
      </c>
      <c r="C123" s="16">
        <f t="shared" si="7"/>
        <v>-6.8140830884234616E-3</v>
      </c>
      <c r="D123" s="10"/>
      <c r="E123" s="6">
        <v>59.948262999999997</v>
      </c>
      <c r="F123" s="16">
        <f t="shared" si="8"/>
        <v>5.2808035488867144E-3</v>
      </c>
      <c r="G123" s="10"/>
      <c r="H123" s="6">
        <v>111.16999800000001</v>
      </c>
      <c r="I123" s="16">
        <f t="shared" si="11"/>
        <v>1.7994063470250232E-4</v>
      </c>
      <c r="J123" s="10"/>
      <c r="K123" s="6">
        <v>117.542182</v>
      </c>
      <c r="L123" s="16">
        <f t="shared" si="9"/>
        <v>-2.453332030197819E-4</v>
      </c>
      <c r="M123" s="10"/>
      <c r="N123" s="6">
        <v>130.90920700000001</v>
      </c>
      <c r="O123" s="16">
        <f t="shared" si="10"/>
        <v>-3.0422459132305457E-3</v>
      </c>
      <c r="P123" s="10"/>
    </row>
    <row r="124" spans="1:16" x14ac:dyDescent="0.25">
      <c r="A124" s="23">
        <v>42026</v>
      </c>
      <c r="B124">
        <v>63.825031000000003</v>
      </c>
      <c r="C124" s="16">
        <f t="shared" ref="C124:C187" si="12">B123/B124-1</f>
        <v>2.6785729254090729E-3</v>
      </c>
      <c r="D124" s="10"/>
      <c r="E124" s="6">
        <v>60.044193999999997</v>
      </c>
      <c r="F124" s="16">
        <f t="shared" si="8"/>
        <v>-1.5976732071714128E-3</v>
      </c>
      <c r="G124" s="10"/>
      <c r="H124" s="6">
        <v>109.510002</v>
      </c>
      <c r="I124" s="16">
        <f t="shared" si="11"/>
        <v>1.5158396216630621E-2</v>
      </c>
      <c r="J124" s="10"/>
      <c r="K124" s="6">
        <v>116.859692</v>
      </c>
      <c r="L124" s="16">
        <f t="shared" si="9"/>
        <v>5.8402515728006588E-3</v>
      </c>
      <c r="M124" s="10"/>
      <c r="N124" s="6">
        <v>129.112199</v>
      </c>
      <c r="O124" s="16">
        <f t="shared" si="10"/>
        <v>1.3918189093812927E-2</v>
      </c>
      <c r="P124" s="10"/>
    </row>
    <row r="125" spans="1:16" x14ac:dyDescent="0.25">
      <c r="A125" s="23">
        <v>42025</v>
      </c>
      <c r="B125">
        <v>63.745742999999997</v>
      </c>
      <c r="C125" s="16">
        <f t="shared" si="12"/>
        <v>1.2438163910020172E-3</v>
      </c>
      <c r="D125" s="10"/>
      <c r="E125" s="6">
        <v>59.631684</v>
      </c>
      <c r="F125" s="16">
        <f t="shared" si="8"/>
        <v>6.9176312377827731E-3</v>
      </c>
      <c r="G125" s="10"/>
      <c r="H125" s="6">
        <v>106.900002</v>
      </c>
      <c r="I125" s="16">
        <f t="shared" si="11"/>
        <v>2.4415340983810374E-2</v>
      </c>
      <c r="J125" s="10"/>
      <c r="K125" s="6">
        <v>116.917365</v>
      </c>
      <c r="L125" s="16">
        <f t="shared" si="9"/>
        <v>-4.9328001875514893E-4</v>
      </c>
      <c r="M125" s="10"/>
      <c r="N125" s="6">
        <v>129.57844399999999</v>
      </c>
      <c r="O125" s="16">
        <f t="shared" si="10"/>
        <v>-3.5981679174970083E-3</v>
      </c>
      <c r="P125" s="10"/>
    </row>
    <row r="126" spans="1:16" x14ac:dyDescent="0.25">
      <c r="A126" s="23">
        <v>42024</v>
      </c>
      <c r="B126">
        <v>63.636724000000001</v>
      </c>
      <c r="C126" s="16">
        <f t="shared" si="12"/>
        <v>1.7131460129844456E-3</v>
      </c>
      <c r="D126" s="10"/>
      <c r="E126" s="6">
        <v>60.063381</v>
      </c>
      <c r="F126" s="16">
        <f t="shared" si="8"/>
        <v>-7.1873576347625256E-3</v>
      </c>
      <c r="G126" s="10"/>
      <c r="H126" s="6">
        <v>108.540001</v>
      </c>
      <c r="I126" s="16">
        <f t="shared" si="11"/>
        <v>-1.5109627647783119E-2</v>
      </c>
      <c r="J126" s="10"/>
      <c r="K126" s="6">
        <v>116.965431</v>
      </c>
      <c r="L126" s="16">
        <f t="shared" si="9"/>
        <v>-4.1094193035540183E-4</v>
      </c>
      <c r="M126" s="10"/>
      <c r="N126" s="6">
        <v>131.09376599999999</v>
      </c>
      <c r="O126" s="16">
        <f t="shared" si="10"/>
        <v>-1.1559069864542582E-2</v>
      </c>
      <c r="P126" s="10"/>
    </row>
    <row r="127" spans="1:16" x14ac:dyDescent="0.25">
      <c r="A127" s="23">
        <v>42020</v>
      </c>
      <c r="B127">
        <v>63.168443000000003</v>
      </c>
      <c r="C127" s="16">
        <f t="shared" si="12"/>
        <v>7.4132110553999375E-3</v>
      </c>
      <c r="D127" s="10"/>
      <c r="E127" s="6">
        <v>60.466296</v>
      </c>
      <c r="F127" s="16">
        <f t="shared" si="8"/>
        <v>-6.6634642214565831E-3</v>
      </c>
      <c r="G127" s="10"/>
      <c r="H127" s="6">
        <v>108.44000200000001</v>
      </c>
      <c r="I127" s="16">
        <f t="shared" si="11"/>
        <v>9.2215970265296932E-4</v>
      </c>
      <c r="J127" s="10"/>
      <c r="K127" s="6">
        <v>116.696281</v>
      </c>
      <c r="L127" s="16">
        <f t="shared" si="9"/>
        <v>2.3064145463211894E-3</v>
      </c>
      <c r="M127" s="10"/>
      <c r="N127" s="6">
        <v>129.37446800000001</v>
      </c>
      <c r="O127" s="16">
        <f t="shared" si="10"/>
        <v>1.3289314550070097E-2</v>
      </c>
      <c r="P127" s="10"/>
    </row>
    <row r="128" spans="1:16" x14ac:dyDescent="0.25">
      <c r="A128" s="23">
        <v>42019</v>
      </c>
      <c r="B128">
        <v>62.717506999999998</v>
      </c>
      <c r="C128" s="16">
        <f t="shared" si="12"/>
        <v>7.1899541542683743E-3</v>
      </c>
      <c r="D128" s="10"/>
      <c r="E128" s="6">
        <v>59.363073999999997</v>
      </c>
      <c r="F128" s="16">
        <f t="shared" si="8"/>
        <v>1.8584313878354797E-2</v>
      </c>
      <c r="G128" s="10"/>
      <c r="H128" s="6">
        <v>104.16999800000001</v>
      </c>
      <c r="I128" s="16">
        <f t="shared" si="11"/>
        <v>4.099072748374244E-2</v>
      </c>
      <c r="J128" s="10"/>
      <c r="K128" s="6">
        <v>117.349934</v>
      </c>
      <c r="L128" s="16">
        <f t="shared" si="9"/>
        <v>-5.5701181732237259E-3</v>
      </c>
      <c r="M128" s="10"/>
      <c r="N128" s="6">
        <v>131.045196</v>
      </c>
      <c r="O128" s="16">
        <f t="shared" si="10"/>
        <v>-1.2749250266297363E-2</v>
      </c>
      <c r="P128" s="10"/>
    </row>
    <row r="129" spans="1:16" x14ac:dyDescent="0.25">
      <c r="A129" s="23">
        <v>42018</v>
      </c>
      <c r="B129">
        <v>63.319581999999997</v>
      </c>
      <c r="C129" s="16">
        <f t="shared" si="12"/>
        <v>-9.5085119165820853E-3</v>
      </c>
      <c r="D129" s="10"/>
      <c r="E129" s="6">
        <v>60.092159000000002</v>
      </c>
      <c r="F129" s="16">
        <f t="shared" si="8"/>
        <v>-1.2132780917390673E-2</v>
      </c>
      <c r="G129" s="10"/>
      <c r="H129" s="6">
        <v>108.69000200000001</v>
      </c>
      <c r="I129" s="16">
        <f t="shared" si="11"/>
        <v>-4.1586198517136852E-2</v>
      </c>
      <c r="J129" s="10"/>
      <c r="K129" s="6">
        <v>116.744339</v>
      </c>
      <c r="L129" s="16">
        <f t="shared" si="9"/>
        <v>5.187360733611257E-3</v>
      </c>
      <c r="M129" s="10"/>
      <c r="N129" s="6">
        <v>129.015072</v>
      </c>
      <c r="O129" s="16">
        <f t="shared" si="10"/>
        <v>1.5735556850287935E-2</v>
      </c>
      <c r="P129" s="10"/>
    </row>
    <row r="130" spans="1:16" x14ac:dyDescent="0.25">
      <c r="A130" s="23">
        <v>42017</v>
      </c>
      <c r="B130">
        <v>64.612931000000003</v>
      </c>
      <c r="C130" s="16">
        <f t="shared" si="12"/>
        <v>-2.0016875569381143E-2</v>
      </c>
      <c r="D130" s="10"/>
      <c r="E130" s="6">
        <v>59.660462000000003</v>
      </c>
      <c r="F130" s="16">
        <f t="shared" si="8"/>
        <v>7.235897703909755E-3</v>
      </c>
      <c r="G130" s="10"/>
      <c r="H130" s="6">
        <v>108.75</v>
      </c>
      <c r="I130" s="16">
        <f t="shared" si="11"/>
        <v>-5.5170574712637421E-4</v>
      </c>
      <c r="J130" s="10"/>
      <c r="K130" s="6">
        <v>116.54247599999999</v>
      </c>
      <c r="L130" s="16">
        <f t="shared" si="9"/>
        <v>1.7320980892838733E-3</v>
      </c>
      <c r="M130" s="10"/>
      <c r="N130" s="6">
        <v>128.04372000000001</v>
      </c>
      <c r="O130" s="16">
        <f t="shared" si="10"/>
        <v>7.5860963739571297E-3</v>
      </c>
      <c r="P130" s="10"/>
    </row>
    <row r="131" spans="1:16" x14ac:dyDescent="0.25">
      <c r="A131" s="23">
        <v>42016</v>
      </c>
      <c r="B131">
        <v>64.424625000000006</v>
      </c>
      <c r="C131" s="16">
        <f t="shared" si="12"/>
        <v>2.9228885693939333E-3</v>
      </c>
      <c r="D131" s="10"/>
      <c r="E131" s="6">
        <v>59.765988999999998</v>
      </c>
      <c r="F131" s="16">
        <f t="shared" si="8"/>
        <v>-1.7656697691390555E-3</v>
      </c>
      <c r="G131" s="10"/>
      <c r="H131" s="6">
        <v>107.69000200000001</v>
      </c>
      <c r="I131" s="16">
        <f t="shared" si="11"/>
        <v>9.8430493111143491E-3</v>
      </c>
      <c r="J131" s="10"/>
      <c r="K131" s="6">
        <v>116.43673800000001</v>
      </c>
      <c r="L131" s="16">
        <f t="shared" si="9"/>
        <v>9.0811544376978581E-4</v>
      </c>
      <c r="M131" s="10"/>
      <c r="N131" s="6">
        <v>128.04372000000001</v>
      </c>
      <c r="O131" s="16">
        <f t="shared" si="10"/>
        <v>0</v>
      </c>
      <c r="P131" s="10"/>
    </row>
    <row r="132" spans="1:16" x14ac:dyDescent="0.25">
      <c r="A132" s="23">
        <v>42013</v>
      </c>
      <c r="B132">
        <v>64.550989000000001</v>
      </c>
      <c r="C132" s="16">
        <f t="shared" si="12"/>
        <v>-1.9575842594757864E-3</v>
      </c>
      <c r="D132" s="10"/>
      <c r="E132" s="6">
        <v>60.015414999999997</v>
      </c>
      <c r="F132" s="16">
        <f t="shared" si="8"/>
        <v>-4.1560322460487686E-3</v>
      </c>
      <c r="G132" s="10"/>
      <c r="H132" s="6">
        <v>107.489998</v>
      </c>
      <c r="I132" s="16">
        <f t="shared" si="11"/>
        <v>1.8606754462866526E-3</v>
      </c>
      <c r="J132" s="10"/>
      <c r="K132" s="6">
        <v>116.215653</v>
      </c>
      <c r="L132" s="16">
        <f t="shared" si="9"/>
        <v>1.90236852173431E-3</v>
      </c>
      <c r="M132" s="10"/>
      <c r="N132" s="6">
        <v>127.31520500000001</v>
      </c>
      <c r="O132" s="16">
        <f t="shared" si="10"/>
        <v>5.7221366450299627E-3</v>
      </c>
      <c r="P132" s="10"/>
    </row>
    <row r="133" spans="1:16" x14ac:dyDescent="0.25">
      <c r="A133" s="23">
        <v>42012</v>
      </c>
      <c r="B133">
        <v>65.522243000000003</v>
      </c>
      <c r="C133" s="16">
        <f t="shared" si="12"/>
        <v>-1.4823271541543614E-2</v>
      </c>
      <c r="D133" s="10"/>
      <c r="E133" s="6">
        <v>60.293616999999998</v>
      </c>
      <c r="F133" s="16">
        <f t="shared" si="8"/>
        <v>-4.6141202641732937E-3</v>
      </c>
      <c r="G133" s="10"/>
      <c r="H133" s="6">
        <v>109.199997</v>
      </c>
      <c r="I133" s="16">
        <f t="shared" si="11"/>
        <v>-1.5659331932032949E-2</v>
      </c>
      <c r="J133" s="10"/>
      <c r="K133" s="6">
        <v>115.908052</v>
      </c>
      <c r="L133" s="16">
        <f t="shared" si="9"/>
        <v>2.6538363357189176E-3</v>
      </c>
      <c r="M133" s="10"/>
      <c r="N133" s="6">
        <v>125.93587100000001</v>
      </c>
      <c r="O133" s="16">
        <f t="shared" si="10"/>
        <v>1.0952669712348984E-2</v>
      </c>
      <c r="P133" s="10"/>
    </row>
    <row r="134" spans="1:16" x14ac:dyDescent="0.25">
      <c r="A134" s="23">
        <v>42011</v>
      </c>
      <c r="B134">
        <v>64.655055000000004</v>
      </c>
      <c r="C134" s="16">
        <f t="shared" si="12"/>
        <v>1.3412532090491647E-2</v>
      </c>
      <c r="D134" s="10"/>
      <c r="E134" s="6">
        <v>59.104055000000002</v>
      </c>
      <c r="F134" s="16">
        <f t="shared" si="8"/>
        <v>2.0126571687847816E-2</v>
      </c>
      <c r="G134" s="10"/>
      <c r="H134" s="6">
        <v>106.029999</v>
      </c>
      <c r="I134" s="16">
        <f t="shared" si="11"/>
        <v>2.9897180325352934E-2</v>
      </c>
      <c r="J134" s="10"/>
      <c r="K134" s="6">
        <v>116.28294099999999</v>
      </c>
      <c r="L134" s="16">
        <f t="shared" si="9"/>
        <v>-3.2239380667195006E-3</v>
      </c>
      <c r="M134" s="10"/>
      <c r="N134" s="6">
        <v>127.62603</v>
      </c>
      <c r="O134" s="16">
        <f t="shared" si="10"/>
        <v>-1.324305864563835E-2</v>
      </c>
      <c r="P134" s="10"/>
    </row>
    <row r="135" spans="1:16" x14ac:dyDescent="0.25">
      <c r="A135" s="23">
        <v>42010</v>
      </c>
      <c r="B135">
        <v>63.800252</v>
      </c>
      <c r="C135" s="16">
        <f t="shared" si="12"/>
        <v>1.3398113223753505E-2</v>
      </c>
      <c r="D135" s="10"/>
      <c r="E135" s="6">
        <v>57.866523999999998</v>
      </c>
      <c r="F135" s="16">
        <f t="shared" si="8"/>
        <v>2.1385957103627007E-2</v>
      </c>
      <c r="G135" s="10"/>
      <c r="H135" s="6">
        <v>104.910004</v>
      </c>
      <c r="I135" s="16">
        <f t="shared" si="11"/>
        <v>1.0675769300323434E-2</v>
      </c>
      <c r="J135" s="10"/>
      <c r="K135" s="6">
        <v>116.129137</v>
      </c>
      <c r="L135" s="16">
        <f t="shared" si="9"/>
        <v>1.3244221387780364E-3</v>
      </c>
      <c r="M135" s="10"/>
      <c r="N135" s="6">
        <v>127.87857700000001</v>
      </c>
      <c r="O135" s="16">
        <f t="shared" si="10"/>
        <v>-1.9748968586036364E-3</v>
      </c>
      <c r="P135" s="10"/>
    </row>
    <row r="136" spans="1:16" x14ac:dyDescent="0.25">
      <c r="A136" s="23">
        <v>42009</v>
      </c>
      <c r="B136">
        <v>64.214027999999999</v>
      </c>
      <c r="C136" s="16">
        <f t="shared" si="12"/>
        <v>-6.4437010554765362E-3</v>
      </c>
      <c r="D136" s="10"/>
      <c r="E136" s="6">
        <v>55.679262999999999</v>
      </c>
      <c r="F136" s="16">
        <f t="shared" si="8"/>
        <v>3.9283224707913345E-2</v>
      </c>
      <c r="G136" s="10"/>
      <c r="H136" s="6">
        <v>105.970001</v>
      </c>
      <c r="I136" s="16">
        <f t="shared" si="11"/>
        <v>-1.0002802585610926E-2</v>
      </c>
      <c r="J136" s="10"/>
      <c r="K136" s="6">
        <v>115.658124</v>
      </c>
      <c r="L136" s="16">
        <f t="shared" si="9"/>
        <v>4.0724592766177015E-3</v>
      </c>
      <c r="M136" s="10"/>
      <c r="N136" s="6">
        <v>125.61533799999999</v>
      </c>
      <c r="O136" s="16">
        <f t="shared" si="10"/>
        <v>1.8017218566095838E-2</v>
      </c>
      <c r="P136" s="10"/>
    </row>
    <row r="137" spans="1:16" x14ac:dyDescent="0.25">
      <c r="A137" s="23">
        <v>42006</v>
      </c>
      <c r="B137">
        <v>65.663465000000002</v>
      </c>
      <c r="C137" s="16">
        <f t="shared" si="12"/>
        <v>-2.2073720904006611E-2</v>
      </c>
      <c r="D137" s="10"/>
      <c r="E137" s="6">
        <v>54.863833999999997</v>
      </c>
      <c r="F137" s="16">
        <f t="shared" ref="F137:F200" si="13">E136/E137-1</f>
        <v>1.4862778273935451E-2</v>
      </c>
      <c r="G137" s="10"/>
      <c r="H137" s="6">
        <v>107.849998</v>
      </c>
      <c r="I137" s="16">
        <f t="shared" si="11"/>
        <v>-1.7431590494790816E-2</v>
      </c>
      <c r="J137" s="10"/>
      <c r="K137" s="6">
        <v>115.187112</v>
      </c>
      <c r="L137" s="16">
        <f t="shared" ref="L137:L200" si="14">K136/K137-1</f>
        <v>4.0891033017651512E-3</v>
      </c>
      <c r="M137" s="10"/>
      <c r="N137" s="6">
        <v>123.672625</v>
      </c>
      <c r="O137" s="16">
        <f t="shared" ref="O137:O200" si="15">N136/N137-1</f>
        <v>1.5708512696322119E-2</v>
      </c>
      <c r="P137" s="10"/>
    </row>
    <row r="138" spans="1:16" x14ac:dyDescent="0.25">
      <c r="A138" s="23">
        <v>42004</v>
      </c>
      <c r="B138">
        <v>64.964765</v>
      </c>
      <c r="C138" s="16">
        <f t="shared" si="12"/>
        <v>1.075506083951816E-2</v>
      </c>
      <c r="D138" s="10"/>
      <c r="E138" s="6">
        <v>54.480105999999999</v>
      </c>
      <c r="F138" s="16">
        <f t="shared" si="13"/>
        <v>7.043451787703825E-3</v>
      </c>
      <c r="G138" s="10"/>
      <c r="H138" s="6">
        <v>109.44000200000001</v>
      </c>
      <c r="I138" s="16">
        <f t="shared" si="11"/>
        <v>-1.4528545056130437E-2</v>
      </c>
      <c r="J138" s="10"/>
      <c r="K138" s="6">
        <v>114.78338599999999</v>
      </c>
      <c r="L138" s="16">
        <f t="shared" si="14"/>
        <v>3.5172860295304975E-3</v>
      </c>
      <c r="M138" s="10"/>
      <c r="N138" s="6">
        <v>122.31273</v>
      </c>
      <c r="O138" s="16">
        <f t="shared" si="15"/>
        <v>1.1118180421612722E-2</v>
      </c>
      <c r="P138" s="10"/>
    </row>
    <row r="139" spans="1:16" x14ac:dyDescent="0.25">
      <c r="A139" s="23">
        <v>42003</v>
      </c>
      <c r="B139">
        <v>65.547013000000007</v>
      </c>
      <c r="C139" s="16">
        <f t="shared" si="12"/>
        <v>-8.8829066856183081E-3</v>
      </c>
      <c r="D139" s="10"/>
      <c r="E139" s="6">
        <v>55.305126000000001</v>
      </c>
      <c r="F139" s="16">
        <f t="shared" si="13"/>
        <v>-1.4917604563454034E-2</v>
      </c>
      <c r="G139" s="10"/>
      <c r="H139" s="6">
        <v>111.290001</v>
      </c>
      <c r="I139" s="16">
        <f t="shared" si="11"/>
        <v>-1.6623227454189649E-2</v>
      </c>
      <c r="J139" s="10"/>
      <c r="K139" s="6">
        <v>114.706484</v>
      </c>
      <c r="L139" s="16">
        <f t="shared" si="14"/>
        <v>6.7042417584683989E-4</v>
      </c>
      <c r="M139" s="10"/>
      <c r="N139" s="6">
        <v>122.079607</v>
      </c>
      <c r="O139" s="16">
        <f t="shared" si="15"/>
        <v>1.9095982181529525E-3</v>
      </c>
      <c r="P139" s="10"/>
    </row>
    <row r="140" spans="1:16" x14ac:dyDescent="0.25">
      <c r="A140" s="23">
        <v>42002</v>
      </c>
      <c r="B140">
        <v>65.765050000000002</v>
      </c>
      <c r="C140" s="16">
        <f t="shared" si="12"/>
        <v>-3.3153932065739244E-3</v>
      </c>
      <c r="D140" s="10"/>
      <c r="E140" s="6">
        <v>55.381870999999997</v>
      </c>
      <c r="F140" s="16">
        <f t="shared" si="13"/>
        <v>-1.3857422765655159E-3</v>
      </c>
      <c r="G140" s="10"/>
      <c r="H140" s="6">
        <v>113.550003</v>
      </c>
      <c r="I140" s="16">
        <f t="shared" si="11"/>
        <v>-1.9903143463589346E-2</v>
      </c>
      <c r="J140" s="10"/>
      <c r="K140" s="6">
        <v>114.61036</v>
      </c>
      <c r="L140" s="16">
        <f t="shared" si="14"/>
        <v>8.3870253963080899E-4</v>
      </c>
      <c r="M140" s="10"/>
      <c r="N140" s="6">
        <v>121.749343</v>
      </c>
      <c r="O140" s="16">
        <f t="shared" si="15"/>
        <v>2.7126552953964378E-3</v>
      </c>
      <c r="P140" s="10"/>
    </row>
    <row r="141" spans="1:16" x14ac:dyDescent="0.25">
      <c r="A141" s="23">
        <v>41999</v>
      </c>
      <c r="B141">
        <v>66.059894999999997</v>
      </c>
      <c r="C141" s="16">
        <f t="shared" si="12"/>
        <v>-4.4632980418753965E-3</v>
      </c>
      <c r="D141" s="10"/>
      <c r="E141" s="6">
        <v>55.429836000000002</v>
      </c>
      <c r="F141" s="16">
        <f t="shared" si="13"/>
        <v>-8.6532819617224366E-4</v>
      </c>
      <c r="G141" s="10"/>
      <c r="H141" s="6">
        <v>114.089996</v>
      </c>
      <c r="I141" s="16">
        <f t="shared" si="11"/>
        <v>-4.7330442539413875E-3</v>
      </c>
      <c r="J141" s="10"/>
      <c r="K141" s="6">
        <v>114.389269</v>
      </c>
      <c r="L141" s="16">
        <f t="shared" si="14"/>
        <v>1.9327949372593967E-3</v>
      </c>
      <c r="M141" s="10"/>
      <c r="N141" s="6">
        <v>120.84599300000001</v>
      </c>
      <c r="O141" s="16">
        <f t="shared" si="15"/>
        <v>7.4752168241110084E-3</v>
      </c>
      <c r="P141" s="10"/>
    </row>
    <row r="142" spans="1:16" x14ac:dyDescent="0.25">
      <c r="A142" s="23">
        <v>41997</v>
      </c>
      <c r="B142">
        <v>66.310142999999997</v>
      </c>
      <c r="C142" s="16">
        <f t="shared" si="12"/>
        <v>-3.7739022821893231E-3</v>
      </c>
      <c r="D142" s="10"/>
      <c r="E142" s="6">
        <v>55.122852000000002</v>
      </c>
      <c r="F142" s="16">
        <f t="shared" si="13"/>
        <v>5.5690877532970084E-3</v>
      </c>
      <c r="G142" s="10"/>
      <c r="H142" s="6">
        <v>112.269997</v>
      </c>
      <c r="I142" s="16">
        <f t="shared" si="11"/>
        <v>1.6210911629400027E-2</v>
      </c>
      <c r="J142" s="10"/>
      <c r="K142" s="6">
        <v>114.30275899999999</v>
      </c>
      <c r="L142" s="16">
        <f t="shared" si="14"/>
        <v>7.5684962250122112E-4</v>
      </c>
      <c r="M142" s="10"/>
      <c r="N142" s="6">
        <v>120.399164</v>
      </c>
      <c r="O142" s="16">
        <f t="shared" si="15"/>
        <v>3.7112300879431626E-3</v>
      </c>
      <c r="P142" s="10"/>
    </row>
    <row r="143" spans="1:16" x14ac:dyDescent="0.25">
      <c r="A143" s="23">
        <v>41996</v>
      </c>
      <c r="B143">
        <v>65.722933999999995</v>
      </c>
      <c r="C143" s="16">
        <f t="shared" si="12"/>
        <v>8.9346132964789327E-3</v>
      </c>
      <c r="D143" s="10"/>
      <c r="E143" s="6">
        <v>54.883020999999999</v>
      </c>
      <c r="F143" s="16">
        <f t="shared" si="13"/>
        <v>4.369857847293046E-3</v>
      </c>
      <c r="G143" s="10"/>
      <c r="H143" s="6">
        <v>111.44000200000001</v>
      </c>
      <c r="I143" s="16">
        <f t="shared" si="11"/>
        <v>7.4479090551344829E-3</v>
      </c>
      <c r="J143" s="10"/>
      <c r="K143" s="6">
        <v>113.935557</v>
      </c>
      <c r="L143" s="16">
        <f t="shared" si="14"/>
        <v>3.2228920423849061E-3</v>
      </c>
      <c r="M143" s="10"/>
      <c r="N143" s="6">
        <v>119.747393</v>
      </c>
      <c r="O143" s="16">
        <f t="shared" si="15"/>
        <v>5.4428825853436447E-3</v>
      </c>
      <c r="P143" s="10"/>
    </row>
    <row r="144" spans="1:16" x14ac:dyDescent="0.25">
      <c r="A144" s="23">
        <v>41995</v>
      </c>
      <c r="B144">
        <v>65.462772999999999</v>
      </c>
      <c r="C144" s="16">
        <f t="shared" si="12"/>
        <v>3.9741823952370581E-3</v>
      </c>
      <c r="D144" s="10"/>
      <c r="E144" s="6">
        <v>56.561841000000001</v>
      </c>
      <c r="F144" s="16">
        <f t="shared" si="13"/>
        <v>-2.9681141390005328E-2</v>
      </c>
      <c r="G144" s="10"/>
      <c r="H144" s="6">
        <v>112.260002</v>
      </c>
      <c r="I144" s="16">
        <f t="shared" si="11"/>
        <v>-7.30447163184611E-3</v>
      </c>
      <c r="J144" s="10"/>
      <c r="K144" s="6">
        <v>114.80793199999999</v>
      </c>
      <c r="L144" s="16">
        <f t="shared" si="14"/>
        <v>-7.5985603503422317E-3</v>
      </c>
      <c r="M144" s="10"/>
      <c r="N144" s="6">
        <v>122.170644</v>
      </c>
      <c r="O144" s="16">
        <f t="shared" si="15"/>
        <v>-1.9834969520173718E-2</v>
      </c>
      <c r="P144" s="10"/>
    </row>
    <row r="145" spans="1:16" x14ac:dyDescent="0.25">
      <c r="A145" s="23">
        <v>41992</v>
      </c>
      <c r="B145">
        <v>64.833448000000004</v>
      </c>
      <c r="C145" s="16">
        <f t="shared" si="12"/>
        <v>9.7067951715292811E-3</v>
      </c>
      <c r="D145" s="10"/>
      <c r="E145" s="6">
        <v>57.156624999999998</v>
      </c>
      <c r="F145" s="16">
        <f t="shared" si="13"/>
        <v>-1.0406212753114708E-2</v>
      </c>
      <c r="G145" s="10"/>
      <c r="H145" s="6">
        <v>110.16999800000001</v>
      </c>
      <c r="I145" s="16">
        <f t="shared" si="11"/>
        <v>1.8970718325691527E-2</v>
      </c>
      <c r="J145" s="10"/>
      <c r="K145" s="6">
        <v>114.443641</v>
      </c>
      <c r="L145" s="16">
        <f t="shared" si="14"/>
        <v>3.1831475896506589E-3</v>
      </c>
      <c r="M145" s="10"/>
      <c r="N145" s="6">
        <v>122.005865</v>
      </c>
      <c r="O145" s="16">
        <f t="shared" si="15"/>
        <v>1.350582613385054E-3</v>
      </c>
      <c r="P145" s="10"/>
    </row>
    <row r="146" spans="1:16" x14ac:dyDescent="0.25">
      <c r="A146" s="23">
        <v>41991</v>
      </c>
      <c r="B146">
        <v>65.450388000000004</v>
      </c>
      <c r="C146" s="16">
        <f t="shared" si="12"/>
        <v>-9.4260709348277238E-3</v>
      </c>
      <c r="D146" s="10"/>
      <c r="E146" s="6">
        <v>56.581028000000003</v>
      </c>
      <c r="F146" s="16">
        <f t="shared" si="13"/>
        <v>1.0172968225320878E-2</v>
      </c>
      <c r="G146" s="10"/>
      <c r="H146" s="6">
        <v>111.849998</v>
      </c>
      <c r="I146" s="16">
        <f t="shared" si="11"/>
        <v>-1.5020116495665814E-2</v>
      </c>
      <c r="J146" s="10"/>
      <c r="K146" s="6">
        <v>114.501165</v>
      </c>
      <c r="L146" s="16">
        <f t="shared" si="14"/>
        <v>-5.0238790146805989E-4</v>
      </c>
      <c r="M146" s="10"/>
      <c r="N146" s="6">
        <v>120.387128</v>
      </c>
      <c r="O146" s="16">
        <f t="shared" si="15"/>
        <v>1.3446096994688572E-2</v>
      </c>
      <c r="P146" s="10"/>
    </row>
    <row r="147" spans="1:16" x14ac:dyDescent="0.25">
      <c r="A147" s="23">
        <v>41990</v>
      </c>
      <c r="B147">
        <v>64.191721999999999</v>
      </c>
      <c r="C147" s="16">
        <f t="shared" si="12"/>
        <v>1.9607917668885699E-2</v>
      </c>
      <c r="D147" s="10"/>
      <c r="E147" s="6">
        <v>55.285938999999999</v>
      </c>
      <c r="F147" s="16">
        <f t="shared" si="13"/>
        <v>2.342528721453041E-2</v>
      </c>
      <c r="G147" s="10"/>
      <c r="H147" s="6">
        <v>110.709999</v>
      </c>
      <c r="I147" s="16">
        <f t="shared" si="11"/>
        <v>1.0297163854188218E-2</v>
      </c>
      <c r="J147" s="10"/>
      <c r="K147" s="6">
        <v>114.386124</v>
      </c>
      <c r="L147" s="16">
        <f t="shared" si="14"/>
        <v>1.005725134982427E-3</v>
      </c>
      <c r="M147" s="10"/>
      <c r="N147" s="6">
        <v>122.568054</v>
      </c>
      <c r="O147" s="16">
        <f t="shared" si="15"/>
        <v>-1.7793592447833073E-2</v>
      </c>
      <c r="P147" s="10"/>
    </row>
    <row r="148" spans="1:16" x14ac:dyDescent="0.25">
      <c r="A148" s="23">
        <v>41989</v>
      </c>
      <c r="B148">
        <v>62.786881999999999</v>
      </c>
      <c r="C148" s="16">
        <f t="shared" si="12"/>
        <v>2.2374737449137871E-2</v>
      </c>
      <c r="D148" s="10"/>
      <c r="E148" s="6">
        <v>54.489697</v>
      </c>
      <c r="F148" s="16">
        <f t="shared" si="13"/>
        <v>1.4612707426139737E-2</v>
      </c>
      <c r="G148" s="10"/>
      <c r="H148" s="6">
        <v>107.480003</v>
      </c>
      <c r="I148" s="16">
        <f t="shared" si="11"/>
        <v>3.005206466173993E-2</v>
      </c>
      <c r="J148" s="10"/>
      <c r="K148" s="6">
        <v>114.357366</v>
      </c>
      <c r="L148" s="16">
        <f t="shared" si="14"/>
        <v>2.5147483722198771E-4</v>
      </c>
      <c r="M148" s="10"/>
      <c r="N148" s="6">
        <v>123.682751</v>
      </c>
      <c r="O148" s="16">
        <f t="shared" si="15"/>
        <v>-9.0125501817144293E-3</v>
      </c>
      <c r="P148" s="10"/>
    </row>
    <row r="149" spans="1:16" x14ac:dyDescent="0.25">
      <c r="A149" s="23">
        <v>41988</v>
      </c>
      <c r="B149">
        <v>63.602041</v>
      </c>
      <c r="C149" s="16">
        <f t="shared" si="12"/>
        <v>-1.2816554110268275E-2</v>
      </c>
      <c r="D149" s="10"/>
      <c r="E149" s="6">
        <v>54.633597999999999</v>
      </c>
      <c r="F149" s="16">
        <f t="shared" si="13"/>
        <v>-2.6339286678501717E-3</v>
      </c>
      <c r="G149" s="10"/>
      <c r="H149" s="6">
        <v>108.80999799999999</v>
      </c>
      <c r="I149" s="16">
        <f t="shared" si="11"/>
        <v>-1.2223095528409056E-2</v>
      </c>
      <c r="J149" s="10"/>
      <c r="K149" s="6">
        <v>114.395713</v>
      </c>
      <c r="L149" s="16">
        <f t="shared" si="14"/>
        <v>-3.3521361067090361E-4</v>
      </c>
      <c r="M149" s="10"/>
      <c r="N149" s="6">
        <v>122.170644</v>
      </c>
      <c r="O149" s="16">
        <f t="shared" si="15"/>
        <v>1.237700768770611E-2</v>
      </c>
      <c r="P149" s="10"/>
    </row>
    <row r="150" spans="1:16" x14ac:dyDescent="0.25">
      <c r="A150" s="23">
        <v>41985</v>
      </c>
      <c r="B150">
        <v>63.621859000000001</v>
      </c>
      <c r="C150" s="16">
        <f t="shared" si="12"/>
        <v>-3.1149671373165155E-4</v>
      </c>
      <c r="D150" s="10"/>
      <c r="E150" s="6">
        <v>55.372278999999999</v>
      </c>
      <c r="F150" s="16">
        <f t="shared" si="13"/>
        <v>-1.3340267248165838E-2</v>
      </c>
      <c r="G150" s="10"/>
      <c r="H150" s="6">
        <v>113.050003</v>
      </c>
      <c r="I150" s="16">
        <f t="shared" si="11"/>
        <v>-3.7505571760135248E-2</v>
      </c>
      <c r="J150" s="10"/>
      <c r="K150" s="6">
        <v>114.127292</v>
      </c>
      <c r="L150" s="16">
        <f t="shared" si="14"/>
        <v>2.3519440030173033E-3</v>
      </c>
      <c r="M150" s="10"/>
      <c r="N150" s="6">
        <v>122.42266499999999</v>
      </c>
      <c r="O150" s="16">
        <f t="shared" si="15"/>
        <v>-2.0586139012739313E-3</v>
      </c>
      <c r="P150" s="10"/>
    </row>
    <row r="151" spans="1:16" x14ac:dyDescent="0.25">
      <c r="A151" s="23">
        <v>41984</v>
      </c>
      <c r="B151">
        <v>65.192706999999999</v>
      </c>
      <c r="C151" s="16">
        <f t="shared" si="12"/>
        <v>-2.4095455953378364E-2</v>
      </c>
      <c r="D151" s="10"/>
      <c r="E151" s="6">
        <v>56.926385000000003</v>
      </c>
      <c r="F151" s="16">
        <f t="shared" si="13"/>
        <v>-2.7300275610334324E-2</v>
      </c>
      <c r="G151" s="10"/>
      <c r="H151" s="6">
        <v>112.220001</v>
      </c>
      <c r="I151" s="16">
        <f t="shared" si="11"/>
        <v>7.3962038193173818E-3</v>
      </c>
      <c r="J151" s="10"/>
      <c r="K151" s="6">
        <v>113.94514599999999</v>
      </c>
      <c r="L151" s="16">
        <f t="shared" si="14"/>
        <v>1.5985411085435164E-3</v>
      </c>
      <c r="M151" s="10"/>
      <c r="N151" s="6">
        <v>120.784544</v>
      </c>
      <c r="O151" s="16">
        <f t="shared" si="15"/>
        <v>1.3562339565565518E-2</v>
      </c>
      <c r="P151" s="10"/>
    </row>
    <row r="152" spans="1:16" x14ac:dyDescent="0.25">
      <c r="A152" s="23">
        <v>41983</v>
      </c>
      <c r="B152">
        <v>64.845832999999999</v>
      </c>
      <c r="C152" s="16">
        <f t="shared" si="12"/>
        <v>5.3492103339931596E-3</v>
      </c>
      <c r="D152" s="10"/>
      <c r="E152" s="6">
        <v>57.108657999999998</v>
      </c>
      <c r="F152" s="16">
        <f t="shared" si="13"/>
        <v>-3.1916876771993508E-3</v>
      </c>
      <c r="G152" s="10"/>
      <c r="H152" s="6">
        <v>112.58000199999999</v>
      </c>
      <c r="I152" s="16">
        <f t="shared" si="11"/>
        <v>-3.1977348872315181E-3</v>
      </c>
      <c r="J152" s="10"/>
      <c r="K152" s="6">
        <v>114.060186</v>
      </c>
      <c r="L152" s="16">
        <f t="shared" si="14"/>
        <v>-1.0085903244100303E-3</v>
      </c>
      <c r="M152" s="10"/>
      <c r="N152" s="6">
        <v>120.290199</v>
      </c>
      <c r="O152" s="16">
        <f t="shared" si="15"/>
        <v>4.1096033102414609E-3</v>
      </c>
      <c r="P152" s="10"/>
    </row>
    <row r="153" spans="1:16" x14ac:dyDescent="0.25">
      <c r="A153" s="23">
        <v>41982</v>
      </c>
      <c r="B153">
        <v>65.445435000000003</v>
      </c>
      <c r="C153" s="16">
        <f t="shared" si="12"/>
        <v>-9.1618613276847061E-3</v>
      </c>
      <c r="D153" s="10"/>
      <c r="E153" s="6">
        <v>57.137220999999997</v>
      </c>
      <c r="F153" s="16">
        <f t="shared" si="13"/>
        <v>-4.9990180656489525E-4</v>
      </c>
      <c r="G153" s="10"/>
      <c r="H153" s="6">
        <v>113.870003</v>
      </c>
      <c r="I153" s="16">
        <f t="shared" si="11"/>
        <v>-1.1328716659469995E-2</v>
      </c>
      <c r="J153" s="10"/>
      <c r="K153" s="6">
        <v>114.09852600000001</v>
      </c>
      <c r="L153" s="16">
        <f t="shared" si="14"/>
        <v>-3.3602537512189556E-4</v>
      </c>
      <c r="M153" s="10"/>
      <c r="N153" s="6">
        <v>119.417827</v>
      </c>
      <c r="O153" s="16">
        <f t="shared" si="15"/>
        <v>7.3052074544950329E-3</v>
      </c>
      <c r="P153" s="10"/>
    </row>
    <row r="154" spans="1:16" x14ac:dyDescent="0.25">
      <c r="A154" s="23">
        <v>41981</v>
      </c>
      <c r="B154">
        <v>65.187753999999998</v>
      </c>
      <c r="C154" s="16">
        <f t="shared" si="12"/>
        <v>3.9529050195532545E-3</v>
      </c>
      <c r="D154" s="10"/>
      <c r="E154" s="6">
        <v>58.917703000000003</v>
      </c>
      <c r="F154" s="16">
        <f t="shared" si="13"/>
        <v>-3.021981355926262E-2</v>
      </c>
      <c r="G154" s="10"/>
      <c r="H154" s="6">
        <v>110.43</v>
      </c>
      <c r="I154" s="16">
        <f t="shared" si="11"/>
        <v>3.1150982522865078E-2</v>
      </c>
      <c r="J154" s="10"/>
      <c r="K154" s="6">
        <v>114.002662</v>
      </c>
      <c r="L154" s="16">
        <f t="shared" si="14"/>
        <v>8.4089264512088313E-4</v>
      </c>
      <c r="M154" s="10"/>
      <c r="N154" s="6">
        <v>118.80717</v>
      </c>
      <c r="O154" s="16">
        <f t="shared" si="15"/>
        <v>5.1399002265604121E-3</v>
      </c>
      <c r="P154" s="10"/>
    </row>
    <row r="155" spans="1:16" x14ac:dyDescent="0.25">
      <c r="A155" s="23">
        <v>41978</v>
      </c>
      <c r="B155">
        <v>65.249696</v>
      </c>
      <c r="C155" s="16">
        <f t="shared" si="12"/>
        <v>-9.4930710481777592E-4</v>
      </c>
      <c r="D155" s="10"/>
      <c r="E155" s="6">
        <v>58.546374</v>
      </c>
      <c r="F155" s="16">
        <f t="shared" si="13"/>
        <v>6.3424764785604548E-3</v>
      </c>
      <c r="G155" s="10"/>
      <c r="H155" s="6">
        <v>113.470001</v>
      </c>
      <c r="I155" s="16">
        <f t="shared" si="11"/>
        <v>-2.6791230926313192E-2</v>
      </c>
      <c r="J155" s="10"/>
      <c r="K155" s="6">
        <v>113.46582100000001</v>
      </c>
      <c r="L155" s="16">
        <f t="shared" si="14"/>
        <v>4.7313014198344661E-3</v>
      </c>
      <c r="M155" s="10"/>
      <c r="N155" s="6">
        <v>117.372602</v>
      </c>
      <c r="O155" s="16">
        <f t="shared" si="15"/>
        <v>1.2222341292220884E-2</v>
      </c>
      <c r="P155" s="10"/>
    </row>
    <row r="156" spans="1:16" x14ac:dyDescent="0.25">
      <c r="A156" s="23">
        <v>41977</v>
      </c>
      <c r="B156">
        <v>64.702130999999994</v>
      </c>
      <c r="C156" s="16">
        <f t="shared" si="12"/>
        <v>8.4628588199051613E-3</v>
      </c>
      <c r="D156" s="10"/>
      <c r="E156" s="6">
        <v>58.003656999999997</v>
      </c>
      <c r="F156" s="16">
        <f t="shared" si="13"/>
        <v>9.356599705429014E-3</v>
      </c>
      <c r="G156" s="10"/>
      <c r="H156" s="6">
        <v>110.769997</v>
      </c>
      <c r="I156" s="16">
        <f t="shared" si="11"/>
        <v>2.4374867501350428E-2</v>
      </c>
      <c r="J156" s="10"/>
      <c r="K156" s="6">
        <v>113.935557</v>
      </c>
      <c r="L156" s="16">
        <f t="shared" si="14"/>
        <v>-4.1228218158445573E-3</v>
      </c>
      <c r="M156" s="10"/>
      <c r="N156" s="6">
        <v>118.060812</v>
      </c>
      <c r="O156" s="16">
        <f t="shared" si="15"/>
        <v>-5.8292839795138773E-3</v>
      </c>
      <c r="P156" s="10"/>
    </row>
    <row r="157" spans="1:16" x14ac:dyDescent="0.25">
      <c r="A157" s="23">
        <v>41976</v>
      </c>
      <c r="B157">
        <v>64.816102000000001</v>
      </c>
      <c r="C157" s="16">
        <f t="shared" si="12"/>
        <v>-1.7583747939672323E-3</v>
      </c>
      <c r="D157" s="10"/>
      <c r="E157" s="6">
        <v>57.679937000000002</v>
      </c>
      <c r="F157" s="16">
        <f t="shared" si="13"/>
        <v>5.6123500967069084E-3</v>
      </c>
      <c r="G157" s="10"/>
      <c r="H157" s="6">
        <v>110.650002</v>
      </c>
      <c r="I157" s="16">
        <f t="shared" si="11"/>
        <v>1.0844554706832543E-3</v>
      </c>
      <c r="J157" s="10"/>
      <c r="K157" s="6">
        <v>113.75341899999999</v>
      </c>
      <c r="L157" s="16">
        <f t="shared" si="14"/>
        <v>1.6011650603662275E-3</v>
      </c>
      <c r="M157" s="10"/>
      <c r="N157" s="6">
        <v>117.081817</v>
      </c>
      <c r="O157" s="16">
        <f t="shared" si="15"/>
        <v>8.36163142223878E-3</v>
      </c>
      <c r="P157" s="10"/>
    </row>
    <row r="158" spans="1:16" x14ac:dyDescent="0.25">
      <c r="A158" s="23">
        <v>41975</v>
      </c>
      <c r="B158">
        <v>64.422151999999997</v>
      </c>
      <c r="C158" s="16">
        <f t="shared" si="12"/>
        <v>6.1151325711690241E-3</v>
      </c>
      <c r="D158" s="10"/>
      <c r="E158" s="6">
        <v>57.870359999999998</v>
      </c>
      <c r="F158" s="16">
        <f t="shared" si="13"/>
        <v>-3.2905100296592993E-3</v>
      </c>
      <c r="G158" s="10"/>
      <c r="H158" s="6">
        <v>111.629997</v>
      </c>
      <c r="I158" s="16">
        <f t="shared" si="11"/>
        <v>-8.7789575054812996E-3</v>
      </c>
      <c r="J158" s="10"/>
      <c r="K158" s="6">
        <v>113.638378</v>
      </c>
      <c r="L158" s="16">
        <f t="shared" si="14"/>
        <v>1.0123428548054481E-3</v>
      </c>
      <c r="M158" s="10"/>
      <c r="N158" s="6">
        <v>116.626244</v>
      </c>
      <c r="O158" s="16">
        <f t="shared" si="15"/>
        <v>3.90626487122403E-3</v>
      </c>
      <c r="P158" s="10"/>
    </row>
    <row r="159" spans="1:16" x14ac:dyDescent="0.25">
      <c r="A159" s="23">
        <v>41974</v>
      </c>
      <c r="B159">
        <v>63.961300000000001</v>
      </c>
      <c r="C159" s="16">
        <f t="shared" si="12"/>
        <v>7.2051693758568014E-3</v>
      </c>
      <c r="D159" s="10"/>
      <c r="E159" s="6">
        <v>57.622807999999999</v>
      </c>
      <c r="F159" s="16">
        <f t="shared" si="13"/>
        <v>4.2960766507595949E-3</v>
      </c>
      <c r="G159" s="10"/>
      <c r="H159" s="6">
        <v>107.44000200000001</v>
      </c>
      <c r="I159" s="16">
        <f t="shared" si="11"/>
        <v>3.8998463533163275E-2</v>
      </c>
      <c r="J159" s="10"/>
      <c r="K159" s="6">
        <v>114.405294</v>
      </c>
      <c r="L159" s="16">
        <f t="shared" si="14"/>
        <v>-6.703500976099841E-3</v>
      </c>
      <c r="M159" s="10"/>
      <c r="N159" s="6">
        <v>117.770019</v>
      </c>
      <c r="O159" s="16">
        <f t="shared" si="15"/>
        <v>-9.7119369574016901E-3</v>
      </c>
      <c r="P159" s="10"/>
    </row>
    <row r="160" spans="1:16" x14ac:dyDescent="0.25">
      <c r="A160" s="23">
        <v>41971</v>
      </c>
      <c r="B160">
        <v>63.971212999999999</v>
      </c>
      <c r="C160" s="16">
        <f t="shared" si="12"/>
        <v>-1.549603256701948E-4</v>
      </c>
      <c r="D160" s="10"/>
      <c r="E160" s="6">
        <v>57.508553999999997</v>
      </c>
      <c r="F160" s="16">
        <f t="shared" si="13"/>
        <v>1.9867305305572014E-3</v>
      </c>
      <c r="G160" s="10"/>
      <c r="H160" s="6">
        <v>108.58000199999999</v>
      </c>
      <c r="I160" s="16">
        <f t="shared" si="11"/>
        <v>-1.0499170924679002E-2</v>
      </c>
      <c r="J160" s="10"/>
      <c r="K160" s="6">
        <v>114.803134</v>
      </c>
      <c r="L160" s="16">
        <f t="shared" si="14"/>
        <v>-3.4654106219783598E-3</v>
      </c>
      <c r="M160" s="10"/>
      <c r="N160" s="6">
        <v>118.461124</v>
      </c>
      <c r="O160" s="16">
        <f t="shared" si="15"/>
        <v>-5.8340236582593574E-3</v>
      </c>
      <c r="P160" s="10"/>
    </row>
    <row r="161" spans="1:16" x14ac:dyDescent="0.25">
      <c r="A161" s="23">
        <v>41969</v>
      </c>
      <c r="B161">
        <v>63.740789999999997</v>
      </c>
      <c r="C161" s="16">
        <f t="shared" si="12"/>
        <v>3.6150006926491951E-3</v>
      </c>
      <c r="D161" s="10"/>
      <c r="E161" s="6">
        <v>56.889668999999998</v>
      </c>
      <c r="F161" s="16">
        <f t="shared" si="13"/>
        <v>1.0878688712356421E-2</v>
      </c>
      <c r="G161" s="10"/>
      <c r="H161" s="6">
        <v>108.910004</v>
      </c>
      <c r="I161" s="16">
        <f t="shared" si="11"/>
        <v>-3.0300430436124293E-3</v>
      </c>
      <c r="J161" s="10"/>
      <c r="K161" s="6">
        <v>114.49722199999999</v>
      </c>
      <c r="L161" s="16">
        <f t="shared" si="14"/>
        <v>2.6717853468969377E-3</v>
      </c>
      <c r="M161" s="10"/>
      <c r="N161" s="6">
        <v>117.532701</v>
      </c>
      <c r="O161" s="16">
        <f t="shared" si="15"/>
        <v>7.8992739220720143E-3</v>
      </c>
      <c r="P161" s="10"/>
    </row>
    <row r="162" spans="1:16" x14ac:dyDescent="0.25">
      <c r="A162" s="23">
        <v>41968</v>
      </c>
      <c r="B162">
        <v>63.740789999999997</v>
      </c>
      <c r="C162" s="16">
        <f t="shared" si="12"/>
        <v>0</v>
      </c>
      <c r="D162" s="10"/>
      <c r="E162" s="6">
        <v>56.499296000000001</v>
      </c>
      <c r="F162" s="16">
        <f t="shared" si="13"/>
        <v>6.9093427288013931E-3</v>
      </c>
      <c r="G162" s="10"/>
      <c r="H162" s="6">
        <v>109</v>
      </c>
      <c r="I162" s="16">
        <f t="shared" si="11"/>
        <v>-8.2565137614676321E-4</v>
      </c>
      <c r="J162" s="10"/>
      <c r="K162" s="6">
        <v>114.105276</v>
      </c>
      <c r="L162" s="16">
        <f t="shared" si="14"/>
        <v>3.4349507204205487E-3</v>
      </c>
      <c r="M162" s="10"/>
      <c r="N162" s="6">
        <v>117.213553</v>
      </c>
      <c r="O162" s="16">
        <f t="shared" si="15"/>
        <v>2.7227909386895455E-3</v>
      </c>
      <c r="P162" s="10"/>
    </row>
    <row r="163" spans="1:16" x14ac:dyDescent="0.25">
      <c r="A163" s="23">
        <v>41967</v>
      </c>
      <c r="B163">
        <v>63.086678999999997</v>
      </c>
      <c r="C163" s="16">
        <f t="shared" si="12"/>
        <v>1.0368448781397976E-2</v>
      </c>
      <c r="D163" s="10"/>
      <c r="E163" s="6">
        <v>56.413604999999997</v>
      </c>
      <c r="F163" s="16">
        <f t="shared" si="13"/>
        <v>1.5189775586936793E-3</v>
      </c>
      <c r="G163" s="10"/>
      <c r="H163" s="6">
        <v>109.489998</v>
      </c>
      <c r="I163" s="16">
        <f t="shared" si="11"/>
        <v>-4.47527636268652E-3</v>
      </c>
      <c r="J163" s="10"/>
      <c r="K163" s="6">
        <v>113.617726</v>
      </c>
      <c r="L163" s="16">
        <f t="shared" si="14"/>
        <v>4.2911437956432152E-3</v>
      </c>
      <c r="M163" s="10"/>
      <c r="N163" s="6">
        <v>116.246444</v>
      </c>
      <c r="O163" s="16">
        <f t="shared" si="15"/>
        <v>8.3194716906782595E-3</v>
      </c>
      <c r="P163" s="10"/>
    </row>
    <row r="164" spans="1:16" x14ac:dyDescent="0.25">
      <c r="A164" s="23">
        <v>41964</v>
      </c>
      <c r="B164">
        <v>62.987574000000002</v>
      </c>
      <c r="C164" s="16">
        <f t="shared" si="12"/>
        <v>1.5734055736136288E-3</v>
      </c>
      <c r="D164" s="10"/>
      <c r="E164" s="6">
        <v>56.803977000000003</v>
      </c>
      <c r="F164" s="16">
        <f t="shared" si="13"/>
        <v>-6.8722652993118416E-3</v>
      </c>
      <c r="G164" s="10"/>
      <c r="H164" s="6">
        <v>107.599998</v>
      </c>
      <c r="I164" s="16">
        <f t="shared" si="11"/>
        <v>1.7565056088569841E-2</v>
      </c>
      <c r="J164" s="10"/>
      <c r="K164" s="6">
        <v>113.43609600000001</v>
      </c>
      <c r="L164" s="16">
        <f t="shared" si="14"/>
        <v>1.6011658229140302E-3</v>
      </c>
      <c r="M164" s="10"/>
      <c r="N164" s="6">
        <v>116.14973500000001</v>
      </c>
      <c r="O164" s="16">
        <f t="shared" si="15"/>
        <v>8.3262350964452558E-4</v>
      </c>
      <c r="P164" s="10"/>
    </row>
    <row r="165" spans="1:16" x14ac:dyDescent="0.25">
      <c r="A165" s="23">
        <v>41963</v>
      </c>
      <c r="B165">
        <v>62.355764999999998</v>
      </c>
      <c r="C165" s="16">
        <f t="shared" si="12"/>
        <v>1.0132326978908868E-2</v>
      </c>
      <c r="D165" s="10"/>
      <c r="E165" s="6">
        <v>56.537382000000001</v>
      </c>
      <c r="F165" s="16">
        <f t="shared" si="13"/>
        <v>4.715375749092976E-3</v>
      </c>
      <c r="G165" s="10"/>
      <c r="H165" s="6">
        <v>107.550003</v>
      </c>
      <c r="I165" s="16">
        <f t="shared" si="11"/>
        <v>4.6485354351877284E-4</v>
      </c>
      <c r="J165" s="10"/>
      <c r="K165" s="6">
        <v>112.94854599999999</v>
      </c>
      <c r="L165" s="16">
        <f t="shared" si="14"/>
        <v>4.316567297820928E-3</v>
      </c>
      <c r="M165" s="10"/>
      <c r="N165" s="6">
        <v>115.453416</v>
      </c>
      <c r="O165" s="16">
        <f t="shared" si="15"/>
        <v>6.0311684497929008E-3</v>
      </c>
      <c r="P165" s="10"/>
    </row>
    <row r="166" spans="1:16" x14ac:dyDescent="0.25">
      <c r="A166" s="23">
        <v>41962</v>
      </c>
      <c r="B166">
        <v>61.907305000000001</v>
      </c>
      <c r="C166" s="16">
        <f t="shared" si="12"/>
        <v>7.2440562547504417E-3</v>
      </c>
      <c r="D166" s="10"/>
      <c r="E166" s="6">
        <v>56.784934</v>
      </c>
      <c r="F166" s="16">
        <f t="shared" si="13"/>
        <v>-4.3594661922121691E-3</v>
      </c>
      <c r="G166" s="10"/>
      <c r="H166" s="6">
        <v>106.989998</v>
      </c>
      <c r="I166" s="16">
        <f t="shared" si="11"/>
        <v>5.2341808624016828E-3</v>
      </c>
      <c r="J166" s="10"/>
      <c r="K166" s="6">
        <v>112.51835199999999</v>
      </c>
      <c r="L166" s="16">
        <f t="shared" si="14"/>
        <v>3.8233229722384188E-3</v>
      </c>
      <c r="M166" s="10"/>
      <c r="N166" s="6">
        <v>114.853813</v>
      </c>
      <c r="O166" s="16">
        <f t="shared" si="15"/>
        <v>5.2205754805894067E-3</v>
      </c>
      <c r="P166" s="10"/>
    </row>
    <row r="167" spans="1:16" x14ac:dyDescent="0.25">
      <c r="A167" s="23">
        <v>41961</v>
      </c>
      <c r="B167">
        <v>61.875093999999997</v>
      </c>
      <c r="C167" s="16">
        <f t="shared" si="12"/>
        <v>5.2058102731944444E-4</v>
      </c>
      <c r="D167" s="10"/>
      <c r="E167" s="6">
        <v>57.022965999999997</v>
      </c>
      <c r="F167" s="16">
        <f t="shared" si="13"/>
        <v>-4.174318115967468E-3</v>
      </c>
      <c r="G167" s="10"/>
      <c r="H167" s="6">
        <v>107.889999</v>
      </c>
      <c r="I167" s="16">
        <f t="shared" si="11"/>
        <v>-8.3418389873189946E-3</v>
      </c>
      <c r="J167" s="10"/>
      <c r="K167" s="6">
        <v>113.120622</v>
      </c>
      <c r="L167" s="16">
        <f t="shared" si="14"/>
        <v>-5.3241397488072995E-3</v>
      </c>
      <c r="M167" s="10"/>
      <c r="N167" s="6">
        <v>115.58881</v>
      </c>
      <c r="O167" s="16">
        <f t="shared" si="15"/>
        <v>-6.3587210561298901E-3</v>
      </c>
      <c r="P167" s="10"/>
    </row>
    <row r="168" spans="1:16" x14ac:dyDescent="0.25">
      <c r="A168" s="23">
        <v>41960</v>
      </c>
      <c r="B168">
        <v>61.892440000000001</v>
      </c>
      <c r="C168" s="16">
        <f t="shared" si="12"/>
        <v>-2.8026040013939824E-4</v>
      </c>
      <c r="D168" s="10"/>
      <c r="E168" s="6">
        <v>56.613551000000001</v>
      </c>
      <c r="F168" s="16">
        <f t="shared" si="13"/>
        <v>7.2317491619628971E-3</v>
      </c>
      <c r="G168" s="10"/>
      <c r="H168" s="6">
        <v>108.050003</v>
      </c>
      <c r="I168" s="16">
        <f t="shared" ref="I168:I231" si="16">H167/H168-1</f>
        <v>-1.4808329065941761E-3</v>
      </c>
      <c r="J168" s="10"/>
      <c r="K168" s="6">
        <v>113.025026</v>
      </c>
      <c r="L168" s="16">
        <f t="shared" si="14"/>
        <v>8.4579498349324211E-4</v>
      </c>
      <c r="M168" s="10"/>
      <c r="N168" s="6">
        <v>115.26967</v>
      </c>
      <c r="O168" s="16">
        <f t="shared" si="15"/>
        <v>2.7686380988163339E-3</v>
      </c>
      <c r="P168" s="10"/>
    </row>
    <row r="169" spans="1:16" x14ac:dyDescent="0.25">
      <c r="A169" s="23">
        <v>41957</v>
      </c>
      <c r="B169">
        <v>61.654581</v>
      </c>
      <c r="C169" s="16">
        <f t="shared" si="12"/>
        <v>3.8579290645086584E-3</v>
      </c>
      <c r="D169" s="10"/>
      <c r="E169" s="6">
        <v>56.242221000000001</v>
      </c>
      <c r="F169" s="16">
        <f t="shared" si="13"/>
        <v>6.6023352811761526E-3</v>
      </c>
      <c r="G169" s="10"/>
      <c r="H169" s="6">
        <v>110.459999</v>
      </c>
      <c r="I169" s="16">
        <f t="shared" si="16"/>
        <v>-2.1817816601645945E-2</v>
      </c>
      <c r="J169" s="10"/>
      <c r="K169" s="6">
        <v>113.292698</v>
      </c>
      <c r="L169" s="16">
        <f t="shared" si="14"/>
        <v>-2.3626588891015876E-3</v>
      </c>
      <c r="M169" s="10"/>
      <c r="N169" s="6">
        <v>115.559798</v>
      </c>
      <c r="O169" s="16">
        <f t="shared" si="15"/>
        <v>-2.5106309029719887E-3</v>
      </c>
      <c r="P169" s="10"/>
    </row>
    <row r="170" spans="1:16" x14ac:dyDescent="0.25">
      <c r="A170" s="23">
        <v>41956</v>
      </c>
      <c r="B170">
        <v>62.169938999999999</v>
      </c>
      <c r="C170" s="16">
        <f t="shared" si="12"/>
        <v>-8.28950467524181E-3</v>
      </c>
      <c r="D170" s="10"/>
      <c r="E170" s="6">
        <v>56.689723000000001</v>
      </c>
      <c r="F170" s="16">
        <f t="shared" si="13"/>
        <v>-7.8938822826846167E-3</v>
      </c>
      <c r="G170" s="10"/>
      <c r="H170" s="6">
        <v>109.550003</v>
      </c>
      <c r="I170" s="16">
        <f t="shared" si="16"/>
        <v>8.3066725246916384E-3</v>
      </c>
      <c r="J170" s="10"/>
      <c r="K170" s="6">
        <v>113.1493</v>
      </c>
      <c r="L170" s="16">
        <f t="shared" si="14"/>
        <v>1.2673343980034169E-3</v>
      </c>
      <c r="M170" s="10"/>
      <c r="N170" s="6">
        <v>114.998881</v>
      </c>
      <c r="O170" s="16">
        <f t="shared" si="15"/>
        <v>4.877586591472971E-3</v>
      </c>
      <c r="P170" s="10"/>
    </row>
    <row r="171" spans="1:16" x14ac:dyDescent="0.25">
      <c r="A171" s="23">
        <v>41955</v>
      </c>
      <c r="B171">
        <v>62.425139000000001</v>
      </c>
      <c r="C171" s="16">
        <f t="shared" si="12"/>
        <v>-4.0880966240219863E-3</v>
      </c>
      <c r="D171" s="10"/>
      <c r="E171" s="6">
        <v>56.470734</v>
      </c>
      <c r="F171" s="16">
        <f t="shared" si="13"/>
        <v>3.8779201984517897E-3</v>
      </c>
      <c r="G171" s="10"/>
      <c r="H171" s="6">
        <v>111.110001</v>
      </c>
      <c r="I171" s="16">
        <f t="shared" si="16"/>
        <v>-1.4040122274861622E-2</v>
      </c>
      <c r="J171" s="10"/>
      <c r="K171" s="6">
        <v>113.273574</v>
      </c>
      <c r="L171" s="16">
        <f t="shared" si="14"/>
        <v>-1.0971137893115435E-3</v>
      </c>
      <c r="M171" s="10"/>
      <c r="N171" s="6">
        <v>114.728084</v>
      </c>
      <c r="O171" s="16">
        <f t="shared" si="15"/>
        <v>2.3603375089922274E-3</v>
      </c>
      <c r="P171" s="10"/>
    </row>
    <row r="172" spans="1:16" x14ac:dyDescent="0.25">
      <c r="A172" s="23">
        <v>41954</v>
      </c>
      <c r="B172">
        <v>61.756166</v>
      </c>
      <c r="C172" s="16">
        <f t="shared" si="12"/>
        <v>1.0832489180108817E-2</v>
      </c>
      <c r="D172" s="10"/>
      <c r="E172" s="6">
        <v>56.527858999999999</v>
      </c>
      <c r="F172" s="16">
        <f t="shared" si="13"/>
        <v>-1.0105636585315825E-3</v>
      </c>
      <c r="G172" s="10"/>
      <c r="H172" s="6">
        <v>110.269997</v>
      </c>
      <c r="I172" s="16">
        <f t="shared" si="16"/>
        <v>7.6177022114183313E-3</v>
      </c>
      <c r="J172" s="10"/>
      <c r="K172" s="6">
        <v>113.283136</v>
      </c>
      <c r="L172" s="16">
        <f t="shared" si="14"/>
        <v>-8.4407974016542653E-5</v>
      </c>
      <c r="M172" s="10"/>
      <c r="N172" s="6">
        <v>114.82480099999999</v>
      </c>
      <c r="O172" s="16">
        <f t="shared" si="15"/>
        <v>-8.4230061064938244E-4</v>
      </c>
      <c r="P172" s="10"/>
    </row>
    <row r="173" spans="1:16" x14ac:dyDescent="0.25">
      <c r="A173" s="23">
        <v>41953</v>
      </c>
      <c r="B173">
        <v>61.874868999999997</v>
      </c>
      <c r="C173" s="16">
        <f t="shared" si="12"/>
        <v>-1.9184363848915309E-3</v>
      </c>
      <c r="D173" s="10"/>
      <c r="E173" s="6">
        <v>55.994669999999999</v>
      </c>
      <c r="F173" s="16">
        <f t="shared" si="13"/>
        <v>9.5221384463914926E-3</v>
      </c>
      <c r="G173" s="10"/>
      <c r="H173" s="6">
        <v>110.040001</v>
      </c>
      <c r="I173" s="16">
        <f t="shared" si="16"/>
        <v>2.0901126673018577E-3</v>
      </c>
      <c r="J173" s="10"/>
      <c r="K173" s="6">
        <v>113.292698</v>
      </c>
      <c r="L173" s="16">
        <f t="shared" si="14"/>
        <v>-8.4400849911792086E-5</v>
      </c>
      <c r="M173" s="10"/>
      <c r="N173" s="6">
        <v>114.74743100000001</v>
      </c>
      <c r="O173" s="16">
        <f t="shared" si="15"/>
        <v>6.742634612881826E-4</v>
      </c>
      <c r="P173" s="10"/>
    </row>
    <row r="174" spans="1:16" x14ac:dyDescent="0.25">
      <c r="A174" s="23">
        <v>41950</v>
      </c>
      <c r="B174">
        <v>62.423853000000001</v>
      </c>
      <c r="C174" s="16">
        <f t="shared" si="12"/>
        <v>-8.7944587464026114E-3</v>
      </c>
      <c r="D174" s="10"/>
      <c r="E174" s="6">
        <v>56.499296000000001</v>
      </c>
      <c r="F174" s="16">
        <f t="shared" si="13"/>
        <v>-8.9315449169490302E-3</v>
      </c>
      <c r="G174" s="10"/>
      <c r="H174" s="6">
        <v>110.25</v>
      </c>
      <c r="I174" s="16">
        <f t="shared" si="16"/>
        <v>-1.9047528344671161E-3</v>
      </c>
      <c r="J174" s="10"/>
      <c r="K174" s="6">
        <v>113.866282</v>
      </c>
      <c r="L174" s="16">
        <f t="shared" si="14"/>
        <v>-5.0373472280406117E-3</v>
      </c>
      <c r="M174" s="10"/>
      <c r="N174" s="6">
        <v>115.811249</v>
      </c>
      <c r="O174" s="16">
        <f t="shared" si="15"/>
        <v>-9.1857916151133479E-3</v>
      </c>
      <c r="P174" s="10"/>
    </row>
    <row r="175" spans="1:16" x14ac:dyDescent="0.25">
      <c r="A175" s="23">
        <v>41949</v>
      </c>
      <c r="B175">
        <v>61.845191</v>
      </c>
      <c r="C175" s="16">
        <f t="shared" si="12"/>
        <v>9.3566207920676714E-3</v>
      </c>
      <c r="D175" s="10"/>
      <c r="E175" s="6">
        <v>56.423124000000001</v>
      </c>
      <c r="F175" s="16">
        <f t="shared" si="13"/>
        <v>1.3500138701998399E-3</v>
      </c>
      <c r="G175" s="10"/>
      <c r="H175" s="6">
        <v>110.550003</v>
      </c>
      <c r="I175" s="16">
        <f t="shared" si="16"/>
        <v>-2.7137312696410287E-3</v>
      </c>
      <c r="J175" s="10"/>
      <c r="K175" s="6">
        <v>113.1493</v>
      </c>
      <c r="L175" s="16">
        <f t="shared" si="14"/>
        <v>6.33660128697211E-3</v>
      </c>
      <c r="M175" s="10"/>
      <c r="N175" s="6">
        <v>114.49598</v>
      </c>
      <c r="O175" s="16">
        <f t="shared" si="15"/>
        <v>1.1487468817682478E-2</v>
      </c>
      <c r="P175" s="10"/>
    </row>
    <row r="176" spans="1:16" x14ac:dyDescent="0.25">
      <c r="A176" s="23">
        <v>41948</v>
      </c>
      <c r="B176">
        <v>61.706708999999996</v>
      </c>
      <c r="C176" s="16">
        <f t="shared" si="12"/>
        <v>2.2441968182098648E-3</v>
      </c>
      <c r="D176" s="10"/>
      <c r="E176" s="6">
        <v>56.718285999999999</v>
      </c>
      <c r="F176" s="16">
        <f t="shared" si="13"/>
        <v>-5.2040006991748156E-3</v>
      </c>
      <c r="G176" s="10"/>
      <c r="H176" s="6">
        <v>108.839996</v>
      </c>
      <c r="I176" s="16">
        <f t="shared" si="16"/>
        <v>1.5711200503903067E-2</v>
      </c>
      <c r="J176" s="10"/>
      <c r="K176" s="6">
        <v>113.493452</v>
      </c>
      <c r="L176" s="16">
        <f t="shared" si="14"/>
        <v>-3.0323511527343694E-3</v>
      </c>
      <c r="M176" s="10"/>
      <c r="N176" s="6">
        <v>115.240658</v>
      </c>
      <c r="O176" s="16">
        <f t="shared" si="15"/>
        <v>-6.4619381121547859E-3</v>
      </c>
      <c r="P176" s="10"/>
    </row>
    <row r="177" spans="1:16" x14ac:dyDescent="0.25">
      <c r="A177" s="23">
        <v>41947</v>
      </c>
      <c r="B177">
        <v>60.084474999999998</v>
      </c>
      <c r="C177" s="16">
        <f t="shared" si="12"/>
        <v>2.6999220680550051E-2</v>
      </c>
      <c r="D177" s="10"/>
      <c r="E177" s="6">
        <v>56.527858999999999</v>
      </c>
      <c r="F177" s="16">
        <f t="shared" si="13"/>
        <v>3.3687283291587988E-3</v>
      </c>
      <c r="G177" s="10"/>
      <c r="H177" s="6">
        <v>109.300003</v>
      </c>
      <c r="I177" s="16">
        <f t="shared" si="16"/>
        <v>-4.2086641113816547E-3</v>
      </c>
      <c r="J177" s="10"/>
      <c r="K177" s="6">
        <v>113.703768</v>
      </c>
      <c r="L177" s="16">
        <f t="shared" si="14"/>
        <v>-1.8496836446088016E-3</v>
      </c>
      <c r="M177" s="10"/>
      <c r="N177" s="6">
        <v>115.40506499999999</v>
      </c>
      <c r="O177" s="16">
        <f t="shared" si="15"/>
        <v>-1.4246081833583224E-3</v>
      </c>
      <c r="P177" s="10"/>
    </row>
    <row r="178" spans="1:16" x14ac:dyDescent="0.25">
      <c r="A178" s="23">
        <v>41946</v>
      </c>
      <c r="B178">
        <v>59.730846</v>
      </c>
      <c r="C178" s="16">
        <f t="shared" si="12"/>
        <v>5.9203748763243524E-3</v>
      </c>
      <c r="D178" s="10"/>
      <c r="E178" s="6">
        <v>56.099401</v>
      </c>
      <c r="F178" s="16">
        <f t="shared" si="13"/>
        <v>7.6374790525837177E-3</v>
      </c>
      <c r="G178" s="10"/>
      <c r="H178" s="6">
        <v>109.05999799999999</v>
      </c>
      <c r="I178" s="16">
        <f t="shared" si="16"/>
        <v>2.200669396674737E-3</v>
      </c>
      <c r="J178" s="10"/>
      <c r="K178" s="6">
        <v>113.541246</v>
      </c>
      <c r="L178" s="16">
        <f t="shared" si="14"/>
        <v>1.4313917252590791E-3</v>
      </c>
      <c r="M178" s="10"/>
      <c r="N178" s="6">
        <v>115.04723199999999</v>
      </c>
      <c r="O178" s="16">
        <f t="shared" si="15"/>
        <v>3.1103138578771894E-3</v>
      </c>
      <c r="P178" s="10"/>
    </row>
    <row r="179" spans="1:16" x14ac:dyDescent="0.25">
      <c r="A179" s="23">
        <v>41943</v>
      </c>
      <c r="B179">
        <v>59.703643999999997</v>
      </c>
      <c r="C179" s="16">
        <f t="shared" si="12"/>
        <v>4.5561708092733966E-4</v>
      </c>
      <c r="D179" s="10"/>
      <c r="E179" s="6">
        <v>55.166314999999997</v>
      </c>
      <c r="F179" s="16">
        <f t="shared" si="13"/>
        <v>1.691405344003849E-2</v>
      </c>
      <c r="G179" s="10"/>
      <c r="H179" s="6">
        <v>111.91999800000001</v>
      </c>
      <c r="I179" s="16">
        <f t="shared" si="16"/>
        <v>-2.5553967576018133E-2</v>
      </c>
      <c r="J179" s="10"/>
      <c r="K179" s="6">
        <v>113.765901</v>
      </c>
      <c r="L179" s="16">
        <f t="shared" si="14"/>
        <v>-1.9747129678162612E-3</v>
      </c>
      <c r="M179" s="10"/>
      <c r="N179" s="6">
        <v>115.04723300000001</v>
      </c>
      <c r="O179" s="16">
        <f t="shared" si="15"/>
        <v>-8.6920822761626937E-9</v>
      </c>
      <c r="P179" s="10"/>
    </row>
    <row r="180" spans="1:16" x14ac:dyDescent="0.25">
      <c r="A180" s="23">
        <v>41942</v>
      </c>
      <c r="B180">
        <v>58.521590000000003</v>
      </c>
      <c r="C180" s="16">
        <f t="shared" si="12"/>
        <v>2.0198596791372037E-2</v>
      </c>
      <c r="D180" s="10"/>
      <c r="E180" s="6">
        <v>54.566476999999999</v>
      </c>
      <c r="F180" s="16">
        <f t="shared" si="13"/>
        <v>1.0992793249232413E-2</v>
      </c>
      <c r="G180" s="10"/>
      <c r="H180" s="6">
        <v>110.41999800000001</v>
      </c>
      <c r="I180" s="16">
        <f t="shared" si="16"/>
        <v>1.3584495808449448E-2</v>
      </c>
      <c r="J180" s="10"/>
      <c r="K180" s="6">
        <v>113.784971</v>
      </c>
      <c r="L180" s="16">
        <f t="shared" si="14"/>
        <v>-1.6759682612210725E-4</v>
      </c>
      <c r="M180" s="10"/>
      <c r="N180" s="6">
        <v>115.346305</v>
      </c>
      <c r="O180" s="16">
        <f t="shared" si="15"/>
        <v>-2.5928182094778762E-3</v>
      </c>
      <c r="P180" s="10"/>
    </row>
    <row r="181" spans="1:16" x14ac:dyDescent="0.25">
      <c r="A181" s="23">
        <v>41941</v>
      </c>
      <c r="B181">
        <v>53.083646999999999</v>
      </c>
      <c r="C181" s="16">
        <f t="shared" si="12"/>
        <v>0.10244102105494002</v>
      </c>
      <c r="D181" s="10"/>
      <c r="E181" s="6">
        <v>53.509613999999999</v>
      </c>
      <c r="F181" s="16">
        <f t="shared" si="13"/>
        <v>1.975089934306018E-2</v>
      </c>
      <c r="G181" s="10"/>
      <c r="H181" s="6">
        <v>107.099998</v>
      </c>
      <c r="I181" s="16">
        <f t="shared" si="16"/>
        <v>3.0999066872064773E-2</v>
      </c>
      <c r="J181" s="10"/>
      <c r="K181" s="6">
        <v>113.70870600000001</v>
      </c>
      <c r="L181" s="16">
        <f t="shared" si="14"/>
        <v>6.707050205987386E-4</v>
      </c>
      <c r="M181" s="10"/>
      <c r="N181" s="6">
        <v>115.249831</v>
      </c>
      <c r="O181" s="16">
        <f t="shared" si="15"/>
        <v>8.3708582618235994E-4</v>
      </c>
      <c r="P181" s="10"/>
    </row>
    <row r="182" spans="1:16" x14ac:dyDescent="0.25">
      <c r="A182" s="23">
        <v>41940</v>
      </c>
      <c r="B182">
        <v>53.590595</v>
      </c>
      <c r="C182" s="16">
        <f t="shared" si="12"/>
        <v>-9.4596449246364678E-3</v>
      </c>
      <c r="D182" s="10"/>
      <c r="E182" s="6">
        <v>53.176366999999999</v>
      </c>
      <c r="F182" s="16">
        <f t="shared" si="13"/>
        <v>6.2668252609283659E-3</v>
      </c>
      <c r="G182" s="10"/>
      <c r="H182" s="6">
        <v>108.93</v>
      </c>
      <c r="I182" s="16">
        <f t="shared" si="16"/>
        <v>-1.6799798035435631E-2</v>
      </c>
      <c r="J182" s="10"/>
      <c r="K182" s="6">
        <v>113.918431</v>
      </c>
      <c r="L182" s="16">
        <f t="shared" si="14"/>
        <v>-1.8410102575937559E-3</v>
      </c>
      <c r="M182" s="10"/>
      <c r="N182" s="6">
        <v>114.98935</v>
      </c>
      <c r="O182" s="16">
        <f t="shared" si="15"/>
        <v>2.2652619568681587E-3</v>
      </c>
      <c r="P182" s="10"/>
    </row>
    <row r="183" spans="1:16" x14ac:dyDescent="0.25">
      <c r="A183" s="23">
        <v>41939</v>
      </c>
      <c r="B183">
        <v>52.774532000000001</v>
      </c>
      <c r="C183" s="16">
        <f t="shared" si="12"/>
        <v>1.5463197286145425E-2</v>
      </c>
      <c r="D183" s="10"/>
      <c r="E183" s="6">
        <v>53.747646000000003</v>
      </c>
      <c r="F183" s="16">
        <f t="shared" si="13"/>
        <v>-1.0628912008537106E-2</v>
      </c>
      <c r="G183" s="10"/>
      <c r="H183" s="6">
        <v>104.900002</v>
      </c>
      <c r="I183" s="16">
        <f t="shared" si="16"/>
        <v>3.8417520716539144E-2</v>
      </c>
      <c r="J183" s="10"/>
      <c r="K183" s="6">
        <v>114.29974900000001</v>
      </c>
      <c r="L183" s="16">
        <f t="shared" si="14"/>
        <v>-3.336122811608333E-3</v>
      </c>
      <c r="M183" s="10"/>
      <c r="N183" s="6">
        <v>115.712917</v>
      </c>
      <c r="O183" s="16">
        <f t="shared" si="15"/>
        <v>-6.2531221125469161E-3</v>
      </c>
      <c r="P183" s="10"/>
    </row>
    <row r="184" spans="1:16" x14ac:dyDescent="0.25">
      <c r="A184" s="23">
        <v>41936</v>
      </c>
      <c r="B184">
        <v>52.791840000000001</v>
      </c>
      <c r="C184" s="16">
        <f t="shared" si="12"/>
        <v>-3.2785369860188762E-4</v>
      </c>
      <c r="D184" s="10"/>
      <c r="E184" s="6">
        <v>54.852114999999998</v>
      </c>
      <c r="F184" s="16">
        <f t="shared" si="13"/>
        <v>-2.0135394961525055E-2</v>
      </c>
      <c r="G184" s="10"/>
      <c r="H184" s="6">
        <v>106.57</v>
      </c>
      <c r="I184" s="16">
        <f t="shared" si="16"/>
        <v>-1.5670432579525162E-2</v>
      </c>
      <c r="J184" s="10"/>
      <c r="K184" s="6">
        <v>114.15675400000001</v>
      </c>
      <c r="L184" s="16">
        <f t="shared" si="14"/>
        <v>1.2526197092113112E-3</v>
      </c>
      <c r="M184" s="10"/>
      <c r="N184" s="6">
        <v>115.500669</v>
      </c>
      <c r="O184" s="16">
        <f t="shared" si="15"/>
        <v>1.8376343776849158E-3</v>
      </c>
      <c r="P184" s="10"/>
    </row>
    <row r="185" spans="1:16" x14ac:dyDescent="0.25">
      <c r="A185" s="23">
        <v>41935</v>
      </c>
      <c r="B185">
        <v>52.989674999999998</v>
      </c>
      <c r="C185" s="16">
        <f t="shared" si="12"/>
        <v>-3.733463169947715E-3</v>
      </c>
      <c r="D185" s="10"/>
      <c r="E185" s="6">
        <v>53.919029999999999</v>
      </c>
      <c r="F185" s="16">
        <f t="shared" si="13"/>
        <v>1.7305300188078299E-2</v>
      </c>
      <c r="G185" s="10"/>
      <c r="H185" s="6">
        <v>104.260002</v>
      </c>
      <c r="I185" s="16">
        <f t="shared" si="16"/>
        <v>2.215612848348103E-2</v>
      </c>
      <c r="J185" s="10"/>
      <c r="K185" s="6">
        <v>114.109087</v>
      </c>
      <c r="L185" s="16">
        <f t="shared" si="14"/>
        <v>4.1773184987459189E-4</v>
      </c>
      <c r="M185" s="10"/>
      <c r="N185" s="6">
        <v>115.384896</v>
      </c>
      <c r="O185" s="16">
        <f t="shared" si="15"/>
        <v>1.003363559819892E-3</v>
      </c>
      <c r="P185" s="10"/>
    </row>
    <row r="186" spans="1:16" x14ac:dyDescent="0.25">
      <c r="A186" s="23">
        <v>41934</v>
      </c>
      <c r="B186">
        <v>52.158774000000001</v>
      </c>
      <c r="C186" s="16">
        <f t="shared" si="12"/>
        <v>1.5930224893706324E-2</v>
      </c>
      <c r="D186" s="10"/>
      <c r="E186" s="6">
        <v>52.852643</v>
      </c>
      <c r="F186" s="16">
        <f t="shared" si="13"/>
        <v>2.0176606872810421E-2</v>
      </c>
      <c r="G186" s="10"/>
      <c r="H186" s="6">
        <v>92.230002999999996</v>
      </c>
      <c r="I186" s="16">
        <f t="shared" si="16"/>
        <v>0.13043476752353578</v>
      </c>
      <c r="J186" s="10"/>
      <c r="K186" s="6">
        <v>114.32834699999999</v>
      </c>
      <c r="L186" s="16">
        <f t="shared" si="14"/>
        <v>-1.9178095875032053E-3</v>
      </c>
      <c r="M186" s="10"/>
      <c r="N186" s="6">
        <v>116.417185</v>
      </c>
      <c r="O186" s="16">
        <f t="shared" si="15"/>
        <v>-8.8671530753814398E-3</v>
      </c>
      <c r="P186" s="10"/>
    </row>
    <row r="187" spans="1:16" x14ac:dyDescent="0.25">
      <c r="A187" s="23">
        <v>41933</v>
      </c>
      <c r="B187">
        <v>52.749800999999998</v>
      </c>
      <c r="C187" s="16">
        <f t="shared" si="12"/>
        <v>-1.1204345586061981E-2</v>
      </c>
      <c r="D187" s="10"/>
      <c r="E187" s="6">
        <v>52.490836999999999</v>
      </c>
      <c r="F187" s="16">
        <f t="shared" si="13"/>
        <v>6.8927458710554834E-3</v>
      </c>
      <c r="G187" s="10"/>
      <c r="H187" s="6">
        <v>93.779999000000004</v>
      </c>
      <c r="I187" s="16">
        <f t="shared" si="16"/>
        <v>-1.652800188236303E-2</v>
      </c>
      <c r="J187" s="10"/>
      <c r="K187" s="6">
        <v>114.519003</v>
      </c>
      <c r="L187" s="16">
        <f t="shared" si="14"/>
        <v>-1.6648415983852027E-3</v>
      </c>
      <c r="M187" s="10"/>
      <c r="N187" s="6">
        <v>116.29177</v>
      </c>
      <c r="O187" s="16">
        <f t="shared" si="15"/>
        <v>1.078451209401976E-3</v>
      </c>
      <c r="P187" s="10"/>
    </row>
    <row r="188" spans="1:16" x14ac:dyDescent="0.25">
      <c r="A188" s="23">
        <v>41932</v>
      </c>
      <c r="B188">
        <v>51.399590000000003</v>
      </c>
      <c r="C188" s="16">
        <f t="shared" ref="C188:C251" si="17">B187/B188-1</f>
        <v>2.6268906036020834E-2</v>
      </c>
      <c r="D188" s="10"/>
      <c r="E188" s="6">
        <v>51.462536999999998</v>
      </c>
      <c r="F188" s="16">
        <f t="shared" si="13"/>
        <v>1.9981525590158977E-2</v>
      </c>
      <c r="G188" s="10"/>
      <c r="H188" s="6">
        <v>92.93</v>
      </c>
      <c r="I188" s="16">
        <f t="shared" si="16"/>
        <v>9.1466587754223116E-3</v>
      </c>
      <c r="J188" s="10"/>
      <c r="K188" s="6">
        <v>114.585733</v>
      </c>
      <c r="L188" s="16">
        <f t="shared" si="14"/>
        <v>-5.8235871301715036E-4</v>
      </c>
      <c r="M188" s="10"/>
      <c r="N188" s="6">
        <v>117.227585</v>
      </c>
      <c r="O188" s="16">
        <f t="shared" si="15"/>
        <v>-7.9828907163788099E-3</v>
      </c>
      <c r="P188" s="10"/>
    </row>
    <row r="189" spans="1:16" x14ac:dyDescent="0.25">
      <c r="A189" s="23">
        <v>41929</v>
      </c>
      <c r="B189">
        <v>50.942098999999999</v>
      </c>
      <c r="C189" s="16">
        <f t="shared" si="17"/>
        <v>8.9806075717453471E-3</v>
      </c>
      <c r="D189" s="10"/>
      <c r="E189" s="6">
        <v>51.433973999999999</v>
      </c>
      <c r="F189" s="16">
        <f t="shared" si="13"/>
        <v>5.5533332890034259E-4</v>
      </c>
      <c r="G189" s="10"/>
      <c r="H189" s="6">
        <v>93.720000999999996</v>
      </c>
      <c r="I189" s="16">
        <f t="shared" si="16"/>
        <v>-8.4293746433057315E-3</v>
      </c>
      <c r="J189" s="10"/>
      <c r="K189" s="6">
        <v>114.376015</v>
      </c>
      <c r="L189" s="16">
        <f t="shared" si="14"/>
        <v>1.8335837281968637E-3</v>
      </c>
      <c r="M189" s="10"/>
      <c r="N189" s="6">
        <v>116.803089</v>
      </c>
      <c r="O189" s="16">
        <f t="shared" si="15"/>
        <v>3.634287445942519E-3</v>
      </c>
      <c r="P189" s="10"/>
    </row>
    <row r="190" spans="1:16" x14ac:dyDescent="0.25">
      <c r="A190" s="23">
        <v>41928</v>
      </c>
      <c r="B190">
        <v>50.200223999999999</v>
      </c>
      <c r="C190" s="16">
        <f t="shared" si="17"/>
        <v>1.4778320511079857E-2</v>
      </c>
      <c r="D190" s="10"/>
      <c r="E190" s="6">
        <v>50.872217999999997</v>
      </c>
      <c r="F190" s="16">
        <f t="shared" si="13"/>
        <v>1.1042490814927808E-2</v>
      </c>
      <c r="G190" s="10"/>
      <c r="H190" s="6">
        <v>95.209998999999996</v>
      </c>
      <c r="I190" s="16">
        <f t="shared" si="16"/>
        <v>-1.5649595795080296E-2</v>
      </c>
      <c r="J190" s="10"/>
      <c r="K190" s="6">
        <v>114.423675</v>
      </c>
      <c r="L190" s="16">
        <f t="shared" si="14"/>
        <v>-4.1652219263199619E-4</v>
      </c>
      <c r="M190" s="10"/>
      <c r="N190" s="6">
        <v>117.459124</v>
      </c>
      <c r="O190" s="16">
        <f t="shared" si="15"/>
        <v>-5.5852195866878951E-3</v>
      </c>
      <c r="P190" s="10"/>
    </row>
    <row r="191" spans="1:16" x14ac:dyDescent="0.25">
      <c r="A191" s="23">
        <v>41927</v>
      </c>
      <c r="B191">
        <v>49.520172000000002</v>
      </c>
      <c r="C191" s="16">
        <f t="shared" si="17"/>
        <v>1.3732827906978828E-2</v>
      </c>
      <c r="D191" s="10"/>
      <c r="E191" s="6">
        <v>52.109983999999997</v>
      </c>
      <c r="F191" s="16">
        <f t="shared" si="13"/>
        <v>-2.3752952984978815E-2</v>
      </c>
      <c r="G191" s="10"/>
      <c r="H191" s="6">
        <v>96.290001000000004</v>
      </c>
      <c r="I191" s="16">
        <f t="shared" si="16"/>
        <v>-1.1216138631050643E-2</v>
      </c>
      <c r="J191" s="10"/>
      <c r="K191" s="6">
        <v>114.681068</v>
      </c>
      <c r="L191" s="16">
        <f t="shared" si="14"/>
        <v>-2.2444245112889227E-3</v>
      </c>
      <c r="M191" s="10"/>
      <c r="N191" s="6">
        <v>118.21163300000001</v>
      </c>
      <c r="O191" s="16">
        <f t="shared" si="15"/>
        <v>-6.3657778926038411E-3</v>
      </c>
      <c r="P191" s="10"/>
    </row>
    <row r="192" spans="1:16" x14ac:dyDescent="0.25">
      <c r="A192" s="23">
        <v>41926</v>
      </c>
      <c r="B192">
        <v>50.130983000000001</v>
      </c>
      <c r="C192" s="16">
        <f t="shared" si="17"/>
        <v>-1.2184301273326259E-2</v>
      </c>
      <c r="D192" s="10"/>
      <c r="E192" s="6">
        <v>53.633392000000001</v>
      </c>
      <c r="F192" s="16">
        <f t="shared" si="13"/>
        <v>-2.8404095717086131E-2</v>
      </c>
      <c r="G192" s="10"/>
      <c r="H192" s="6">
        <v>94.129997000000003</v>
      </c>
      <c r="I192" s="16">
        <f t="shared" si="16"/>
        <v>2.2947031433560916E-2</v>
      </c>
      <c r="J192" s="10"/>
      <c r="K192" s="6">
        <v>114.595268</v>
      </c>
      <c r="L192" s="16">
        <f t="shared" si="14"/>
        <v>7.4872201529285753E-4</v>
      </c>
      <c r="M192" s="10"/>
      <c r="N192" s="6">
        <v>117.28546799999999</v>
      </c>
      <c r="O192" s="16">
        <f t="shared" si="15"/>
        <v>7.8966730984950662E-3</v>
      </c>
      <c r="P192" s="10"/>
    </row>
    <row r="193" spans="1:16" x14ac:dyDescent="0.25">
      <c r="A193" s="23">
        <v>41925</v>
      </c>
      <c r="B193">
        <v>50.516756999999998</v>
      </c>
      <c r="C193" s="16">
        <f t="shared" si="17"/>
        <v>-7.6365551335767501E-3</v>
      </c>
      <c r="D193" s="10"/>
      <c r="E193" s="6">
        <v>53.452485000000003</v>
      </c>
      <c r="F193" s="16">
        <f t="shared" si="13"/>
        <v>3.3844450823941052E-3</v>
      </c>
      <c r="G193" s="10"/>
      <c r="H193" s="6">
        <v>91.860000999999997</v>
      </c>
      <c r="I193" s="16">
        <f t="shared" si="16"/>
        <v>2.4711473713134424E-2</v>
      </c>
      <c r="J193" s="10"/>
      <c r="K193" s="6">
        <v>114.33788199999999</v>
      </c>
      <c r="L193" s="16">
        <f t="shared" si="14"/>
        <v>2.2510999460354508E-3</v>
      </c>
      <c r="M193" s="10"/>
      <c r="N193" s="6">
        <v>116.523309</v>
      </c>
      <c r="O193" s="16">
        <f t="shared" si="15"/>
        <v>6.5408286680221916E-3</v>
      </c>
      <c r="P193" s="10"/>
    </row>
    <row r="194" spans="1:16" x14ac:dyDescent="0.25">
      <c r="A194" s="23">
        <v>41922</v>
      </c>
      <c r="B194">
        <v>50.689861000000001</v>
      </c>
      <c r="C194" s="16">
        <f t="shared" si="17"/>
        <v>-3.4149630041400147E-3</v>
      </c>
      <c r="D194" s="10"/>
      <c r="E194" s="6">
        <v>55.851849000000001</v>
      </c>
      <c r="F194" s="16">
        <f t="shared" si="13"/>
        <v>-4.2959437206814721E-2</v>
      </c>
      <c r="G194" s="10"/>
      <c r="H194" s="6">
        <v>92.800003000000004</v>
      </c>
      <c r="I194" s="16">
        <f t="shared" si="16"/>
        <v>-1.0129331569095013E-2</v>
      </c>
      <c r="J194" s="10"/>
      <c r="K194" s="6">
        <v>114.042356</v>
      </c>
      <c r="L194" s="16">
        <f t="shared" si="14"/>
        <v>2.5913705255264929E-3</v>
      </c>
      <c r="M194" s="10"/>
      <c r="N194" s="6">
        <v>115.819041</v>
      </c>
      <c r="O194" s="16">
        <f t="shared" si="15"/>
        <v>6.0807617980536133E-3</v>
      </c>
      <c r="P194" s="10"/>
    </row>
    <row r="195" spans="1:16" x14ac:dyDescent="0.25">
      <c r="A195" s="23">
        <v>41921</v>
      </c>
      <c r="B195">
        <v>51.36497</v>
      </c>
      <c r="C195" s="16">
        <f t="shared" si="17"/>
        <v>-1.3143373781781653E-2</v>
      </c>
      <c r="D195" s="10"/>
      <c r="E195" s="6">
        <v>56.375518999999997</v>
      </c>
      <c r="F195" s="16">
        <f t="shared" si="13"/>
        <v>-9.2889610470813233E-3</v>
      </c>
      <c r="G195" s="10"/>
      <c r="H195" s="6">
        <v>94.230002999999996</v>
      </c>
      <c r="I195" s="16">
        <f t="shared" si="16"/>
        <v>-1.5175633603662253E-2</v>
      </c>
      <c r="J195" s="10"/>
      <c r="K195" s="6">
        <v>113.947029</v>
      </c>
      <c r="L195" s="16">
        <f t="shared" si="14"/>
        <v>8.3659048275852577E-4</v>
      </c>
      <c r="M195" s="10"/>
      <c r="N195" s="6">
        <v>114.680628</v>
      </c>
      <c r="O195" s="16">
        <f t="shared" si="15"/>
        <v>9.9268117017985436E-3</v>
      </c>
      <c r="P195" s="10"/>
    </row>
    <row r="196" spans="1:16" x14ac:dyDescent="0.25">
      <c r="A196" s="23">
        <v>41920</v>
      </c>
      <c r="B196">
        <v>52.514875000000004</v>
      </c>
      <c r="C196" s="16">
        <f t="shared" si="17"/>
        <v>-2.1896748302266844E-2</v>
      </c>
      <c r="D196" s="10"/>
      <c r="E196" s="6">
        <v>57.299084000000001</v>
      </c>
      <c r="F196" s="16">
        <f t="shared" si="13"/>
        <v>-1.6118320495315475E-2</v>
      </c>
      <c r="G196" s="10"/>
      <c r="H196" s="6">
        <v>94.330001999999993</v>
      </c>
      <c r="I196" s="16">
        <f t="shared" si="16"/>
        <v>-1.0600975074717134E-3</v>
      </c>
      <c r="J196" s="10"/>
      <c r="K196" s="6">
        <v>114.423675</v>
      </c>
      <c r="L196" s="16">
        <f t="shared" si="14"/>
        <v>-4.1656239410244877E-3</v>
      </c>
      <c r="M196" s="10"/>
      <c r="N196" s="6">
        <v>115.182298</v>
      </c>
      <c r="O196" s="16">
        <f t="shared" si="15"/>
        <v>-4.3554435769288524E-3</v>
      </c>
      <c r="P196" s="10"/>
    </row>
    <row r="197" spans="1:16" x14ac:dyDescent="0.25">
      <c r="A197" s="23">
        <v>41919</v>
      </c>
      <c r="B197">
        <v>51.449047999999998</v>
      </c>
      <c r="C197" s="16">
        <f t="shared" si="17"/>
        <v>2.0716165632452599E-2</v>
      </c>
      <c r="D197" s="10"/>
      <c r="E197" s="6">
        <v>55.661422999999999</v>
      </c>
      <c r="F197" s="16">
        <f t="shared" si="13"/>
        <v>2.9421831346280847E-2</v>
      </c>
      <c r="G197" s="10"/>
      <c r="H197" s="6">
        <v>91.269997000000004</v>
      </c>
      <c r="I197" s="16">
        <f t="shared" si="16"/>
        <v>3.3526954098617834E-2</v>
      </c>
      <c r="J197" s="10"/>
      <c r="K197" s="6">
        <v>113.84216600000001</v>
      </c>
      <c r="L197" s="16">
        <f t="shared" si="14"/>
        <v>5.1080282502706797E-3</v>
      </c>
      <c r="M197" s="10"/>
      <c r="N197" s="6">
        <v>115.153356</v>
      </c>
      <c r="O197" s="16">
        <f t="shared" si="15"/>
        <v>2.513344031414011E-4</v>
      </c>
      <c r="P197" s="10"/>
    </row>
    <row r="198" spans="1:16" x14ac:dyDescent="0.25">
      <c r="A198" s="23">
        <v>41918</v>
      </c>
      <c r="B198">
        <v>52.373916999999999</v>
      </c>
      <c r="C198" s="16">
        <f t="shared" si="17"/>
        <v>-1.7658961807267559E-2</v>
      </c>
      <c r="D198" s="10"/>
      <c r="E198" s="6">
        <v>56.727809000000001</v>
      </c>
      <c r="F198" s="16">
        <f t="shared" si="13"/>
        <v>-1.8798293443697101E-2</v>
      </c>
      <c r="G198" s="10"/>
      <c r="H198" s="6">
        <v>92.290001000000004</v>
      </c>
      <c r="I198" s="16">
        <f t="shared" si="16"/>
        <v>-1.1052161544564343E-2</v>
      </c>
      <c r="J198" s="10"/>
      <c r="K198" s="6">
        <v>113.43225</v>
      </c>
      <c r="L198" s="16">
        <f t="shared" si="14"/>
        <v>3.6137518210210828E-3</v>
      </c>
      <c r="M198" s="10"/>
      <c r="N198" s="6">
        <v>113.61939</v>
      </c>
      <c r="O198" s="16">
        <f t="shared" si="15"/>
        <v>1.3500917405031121E-2</v>
      </c>
      <c r="P198" s="10"/>
    </row>
    <row r="199" spans="1:16" x14ac:dyDescent="0.25">
      <c r="A199" s="23">
        <v>41915</v>
      </c>
      <c r="B199">
        <v>52.423378</v>
      </c>
      <c r="C199" s="16">
        <f t="shared" si="17"/>
        <v>-9.4349127978743397E-4</v>
      </c>
      <c r="D199" s="10"/>
      <c r="E199" s="6">
        <v>57.032490000000003</v>
      </c>
      <c r="F199" s="16">
        <f t="shared" si="13"/>
        <v>-5.3422356274467342E-3</v>
      </c>
      <c r="G199" s="10"/>
      <c r="H199" s="6">
        <v>91.980002999999996</v>
      </c>
      <c r="I199" s="16">
        <f t="shared" si="16"/>
        <v>3.3702760370644125E-3</v>
      </c>
      <c r="J199" s="10"/>
      <c r="K199" s="6">
        <v>113.375055</v>
      </c>
      <c r="L199" s="16">
        <f t="shared" si="14"/>
        <v>5.0447605075021329E-4</v>
      </c>
      <c r="M199" s="10"/>
      <c r="N199" s="6">
        <v>113.551857</v>
      </c>
      <c r="O199" s="16">
        <f t="shared" si="15"/>
        <v>5.9473267795162599E-4</v>
      </c>
      <c r="P199" s="10"/>
    </row>
    <row r="200" spans="1:16" x14ac:dyDescent="0.25">
      <c r="A200" s="23">
        <v>41914</v>
      </c>
      <c r="B200">
        <v>51.862025000000003</v>
      </c>
      <c r="C200" s="16">
        <f t="shared" si="17"/>
        <v>1.0823969947181933E-2</v>
      </c>
      <c r="D200" s="10"/>
      <c r="E200" s="6">
        <v>56.032752000000002</v>
      </c>
      <c r="F200" s="16">
        <f t="shared" si="13"/>
        <v>1.7842029247465918E-2</v>
      </c>
      <c r="G200" s="10"/>
      <c r="H200" s="6">
        <v>88.540001000000004</v>
      </c>
      <c r="I200" s="16">
        <f t="shared" si="16"/>
        <v>3.8852518196831554E-2</v>
      </c>
      <c r="J200" s="10"/>
      <c r="K200" s="6">
        <v>113.050932</v>
      </c>
      <c r="L200" s="16">
        <f t="shared" si="14"/>
        <v>2.8670528784318083E-3</v>
      </c>
      <c r="M200" s="10"/>
      <c r="N200" s="6">
        <v>113.069479</v>
      </c>
      <c r="O200" s="16">
        <f t="shared" si="15"/>
        <v>4.2662087440943353E-3</v>
      </c>
      <c r="P200" s="10"/>
    </row>
    <row r="201" spans="1:16" x14ac:dyDescent="0.25">
      <c r="A201" s="23">
        <v>41913</v>
      </c>
      <c r="B201">
        <v>51.933737999999998</v>
      </c>
      <c r="C201" s="16">
        <f t="shared" si="17"/>
        <v>-1.3808557358223617E-3</v>
      </c>
      <c r="D201" s="10"/>
      <c r="E201" s="6">
        <v>55.899455000000003</v>
      </c>
      <c r="F201" s="16">
        <f t="shared" ref="F201:F264" si="18">E200/E201-1</f>
        <v>2.384584965989367E-3</v>
      </c>
      <c r="G201" s="10"/>
      <c r="H201" s="6">
        <v>86.730002999999996</v>
      </c>
      <c r="I201" s="16">
        <f t="shared" si="16"/>
        <v>2.0869340913086454E-2</v>
      </c>
      <c r="J201" s="10"/>
      <c r="K201" s="6">
        <v>113.060467</v>
      </c>
      <c r="L201" s="16">
        <f t="shared" ref="L201:L264" si="19">K200/K201-1</f>
        <v>-8.4335402577129237E-5</v>
      </c>
      <c r="M201" s="10"/>
      <c r="N201" s="6">
        <v>114.06318400000001</v>
      </c>
      <c r="O201" s="16">
        <f t="shared" ref="O201:O264" si="20">N200/N201-1</f>
        <v>-8.7118820039251421E-3</v>
      </c>
      <c r="P201" s="10"/>
    </row>
    <row r="202" spans="1:16" x14ac:dyDescent="0.25">
      <c r="A202" s="23">
        <v>41912</v>
      </c>
      <c r="B202">
        <v>52.764637999999998</v>
      </c>
      <c r="C202" s="16">
        <f t="shared" si="17"/>
        <v>-1.574728893240962E-2</v>
      </c>
      <c r="D202" s="10"/>
      <c r="E202" s="6">
        <v>56.442166999999998</v>
      </c>
      <c r="F202" s="16">
        <f t="shared" si="18"/>
        <v>-9.6153643427615565E-3</v>
      </c>
      <c r="G202" s="10"/>
      <c r="H202" s="6">
        <v>88.400002000000001</v>
      </c>
      <c r="I202" s="16">
        <f t="shared" si="16"/>
        <v>-1.8891390975307898E-2</v>
      </c>
      <c r="J202" s="10"/>
      <c r="K202" s="6">
        <v>112.378865</v>
      </c>
      <c r="L202" s="16">
        <f t="shared" si="19"/>
        <v>6.065215198605145E-3</v>
      </c>
      <c r="M202" s="10"/>
      <c r="N202" s="6">
        <v>111.893444</v>
      </c>
      <c r="O202" s="16">
        <f t="shared" si="20"/>
        <v>1.939112715129232E-2</v>
      </c>
      <c r="P202" s="10"/>
    </row>
    <row r="203" spans="1:16" x14ac:dyDescent="0.25">
      <c r="A203" s="23">
        <v>41911</v>
      </c>
      <c r="B203">
        <v>52.161245999999998</v>
      </c>
      <c r="C203" s="16">
        <f t="shared" si="17"/>
        <v>1.1567821826955482E-2</v>
      </c>
      <c r="D203" s="10"/>
      <c r="E203" s="6">
        <v>56.565944999999999</v>
      </c>
      <c r="F203" s="16">
        <f t="shared" si="18"/>
        <v>-2.1882070563835621E-3</v>
      </c>
      <c r="G203" s="10"/>
      <c r="H203" s="6">
        <v>88.940002000000007</v>
      </c>
      <c r="I203" s="16">
        <f t="shared" si="16"/>
        <v>-6.0715087458622641E-3</v>
      </c>
      <c r="J203" s="10"/>
      <c r="K203" s="6">
        <v>112.21726700000001</v>
      </c>
      <c r="L203" s="16">
        <f t="shared" si="19"/>
        <v>1.4400457640801889E-3</v>
      </c>
      <c r="M203" s="10"/>
      <c r="N203" s="6">
        <v>112.528605</v>
      </c>
      <c r="O203" s="16">
        <f t="shared" si="20"/>
        <v>-5.6444403625193207E-3</v>
      </c>
      <c r="P203" s="10"/>
    </row>
    <row r="204" spans="1:16" x14ac:dyDescent="0.25">
      <c r="A204" s="23">
        <v>41908</v>
      </c>
      <c r="B204">
        <v>52.411012999999997</v>
      </c>
      <c r="C204" s="16">
        <f t="shared" si="17"/>
        <v>-4.7655442187312103E-3</v>
      </c>
      <c r="D204" s="10"/>
      <c r="E204" s="6">
        <v>56.546902000000003</v>
      </c>
      <c r="F204" s="16">
        <f t="shared" si="18"/>
        <v>3.3676469137056131E-4</v>
      </c>
      <c r="G204" s="10"/>
      <c r="H204" s="6">
        <v>87.959998999999996</v>
      </c>
      <c r="I204" s="16">
        <f t="shared" si="16"/>
        <v>1.1141462154859783E-2</v>
      </c>
      <c r="J204" s="10"/>
      <c r="K204" s="6">
        <v>112.264792</v>
      </c>
      <c r="L204" s="16">
        <f t="shared" si="19"/>
        <v>-4.2332951545476227E-4</v>
      </c>
      <c r="M204" s="10"/>
      <c r="N204" s="6">
        <v>111.633611</v>
      </c>
      <c r="O204" s="16">
        <f t="shared" si="20"/>
        <v>8.0172449138100621E-3</v>
      </c>
      <c r="P204" s="10"/>
    </row>
    <row r="205" spans="1:16" x14ac:dyDescent="0.25">
      <c r="A205" s="23">
        <v>41907</v>
      </c>
      <c r="B205">
        <v>52.106845</v>
      </c>
      <c r="C205" s="16">
        <f t="shared" si="17"/>
        <v>5.8373904618480577E-3</v>
      </c>
      <c r="D205" s="10"/>
      <c r="E205" s="6">
        <v>56.784934</v>
      </c>
      <c r="F205" s="16">
        <f t="shared" si="18"/>
        <v>-4.1918160898100076E-3</v>
      </c>
      <c r="G205" s="10"/>
      <c r="H205" s="6">
        <v>88.959998999999996</v>
      </c>
      <c r="I205" s="16">
        <f t="shared" si="16"/>
        <v>-1.1241007320604846E-2</v>
      </c>
      <c r="J205" s="10"/>
      <c r="K205" s="6">
        <v>112.511948</v>
      </c>
      <c r="L205" s="16">
        <f t="shared" si="19"/>
        <v>-2.1967089219715463E-3</v>
      </c>
      <c r="M205" s="10"/>
      <c r="N205" s="6">
        <v>111.79721000000001</v>
      </c>
      <c r="O205" s="16">
        <f t="shared" si="20"/>
        <v>-1.4633549441886995E-3</v>
      </c>
      <c r="P205" s="10"/>
    </row>
    <row r="206" spans="1:16" x14ac:dyDescent="0.25">
      <c r="A206" s="23">
        <v>41906</v>
      </c>
      <c r="B206">
        <v>53.021824000000002</v>
      </c>
      <c r="C206" s="16">
        <f t="shared" si="17"/>
        <v>-1.725664888480638E-2</v>
      </c>
      <c r="D206" s="10"/>
      <c r="E206" s="6">
        <v>57.470467999999997</v>
      </c>
      <c r="F206" s="16">
        <f t="shared" si="18"/>
        <v>-1.1928456890241357E-2</v>
      </c>
      <c r="G206" s="10"/>
      <c r="H206" s="6">
        <v>90.209998999999996</v>
      </c>
      <c r="I206" s="16">
        <f t="shared" si="16"/>
        <v>-1.3856557076339149E-2</v>
      </c>
      <c r="J206" s="10"/>
      <c r="K206" s="6">
        <v>112.179242</v>
      </c>
      <c r="L206" s="16">
        <f t="shared" si="19"/>
        <v>2.9658428250032287E-3</v>
      </c>
      <c r="M206" s="10"/>
      <c r="N206" s="6">
        <v>110.48840199999999</v>
      </c>
      <c r="O206" s="16">
        <f t="shared" si="20"/>
        <v>1.1845659601448677E-2</v>
      </c>
      <c r="P206" s="10"/>
    </row>
    <row r="207" spans="1:16" x14ac:dyDescent="0.25">
      <c r="A207" s="23">
        <v>41905</v>
      </c>
      <c r="B207">
        <v>52.539605999999999</v>
      </c>
      <c r="C207" s="16">
        <f t="shared" si="17"/>
        <v>9.1781807423527706E-3</v>
      </c>
      <c r="D207" s="10"/>
      <c r="E207" s="6">
        <v>57.394295999999997</v>
      </c>
      <c r="F207" s="16">
        <f t="shared" si="18"/>
        <v>1.3271702121757656E-3</v>
      </c>
      <c r="G207" s="10"/>
      <c r="H207" s="6">
        <v>88.269997000000004</v>
      </c>
      <c r="I207" s="16">
        <f t="shared" si="16"/>
        <v>2.1978045382736289E-2</v>
      </c>
      <c r="J207" s="10"/>
      <c r="K207" s="6">
        <v>112.44540600000001</v>
      </c>
      <c r="L207" s="16">
        <f t="shared" si="19"/>
        <v>-2.3670509046852528E-3</v>
      </c>
      <c r="M207" s="10"/>
      <c r="N207" s="6">
        <v>111.10431</v>
      </c>
      <c r="O207" s="16">
        <f t="shared" si="20"/>
        <v>-5.543511318327865E-3</v>
      </c>
      <c r="P207" s="10"/>
    </row>
    <row r="208" spans="1:16" x14ac:dyDescent="0.25">
      <c r="A208" s="23">
        <v>41904</v>
      </c>
      <c r="B208">
        <v>52.890759000000003</v>
      </c>
      <c r="C208" s="16">
        <f t="shared" si="17"/>
        <v>-6.639212721451071E-3</v>
      </c>
      <c r="D208" s="10"/>
      <c r="E208" s="6">
        <v>57.679937000000002</v>
      </c>
      <c r="F208" s="16">
        <f t="shared" si="18"/>
        <v>-4.9521725379139125E-3</v>
      </c>
      <c r="G208" s="10"/>
      <c r="H208" s="6">
        <v>89.169998000000007</v>
      </c>
      <c r="I208" s="16">
        <f t="shared" si="16"/>
        <v>-1.0093092073412469E-2</v>
      </c>
      <c r="J208" s="10"/>
      <c r="K208" s="6">
        <v>112.264792</v>
      </c>
      <c r="L208" s="16">
        <f t="shared" si="19"/>
        <v>1.6088214014595703E-3</v>
      </c>
      <c r="M208" s="10"/>
      <c r="N208" s="6">
        <v>110.421037</v>
      </c>
      <c r="O208" s="16">
        <f t="shared" si="20"/>
        <v>6.1878879112500229E-3</v>
      </c>
      <c r="P208" s="10"/>
    </row>
    <row r="209" spans="1:16" x14ac:dyDescent="0.25">
      <c r="A209" s="23">
        <v>41901</v>
      </c>
      <c r="B209">
        <v>53.476840000000003</v>
      </c>
      <c r="C209" s="16">
        <f t="shared" si="17"/>
        <v>-1.0959529396276979E-2</v>
      </c>
      <c r="D209" s="10"/>
      <c r="E209" s="6">
        <v>57.594245999999998</v>
      </c>
      <c r="F209" s="16">
        <f t="shared" si="18"/>
        <v>1.4878396011990258E-3</v>
      </c>
      <c r="G209" s="10"/>
      <c r="H209" s="6">
        <v>89.919998000000007</v>
      </c>
      <c r="I209" s="16">
        <f t="shared" si="16"/>
        <v>-8.3407475164757328E-3</v>
      </c>
      <c r="J209" s="10"/>
      <c r="K209" s="6">
        <v>112.16022599999999</v>
      </c>
      <c r="L209" s="16">
        <f t="shared" si="19"/>
        <v>9.3229127409211188E-4</v>
      </c>
      <c r="M209" s="10"/>
      <c r="N209" s="6">
        <v>110.28630699999999</v>
      </c>
      <c r="O209" s="16">
        <f t="shared" si="20"/>
        <v>1.2216385122043594E-3</v>
      </c>
      <c r="P209" s="10"/>
    </row>
    <row r="210" spans="1:16" x14ac:dyDescent="0.25">
      <c r="A210" s="23">
        <v>41900</v>
      </c>
      <c r="B210">
        <v>53.523826</v>
      </c>
      <c r="C210" s="16">
        <f t="shared" si="17"/>
        <v>-8.7785204293877594E-4</v>
      </c>
      <c r="D210" s="10"/>
      <c r="E210" s="6">
        <v>57.422862000000002</v>
      </c>
      <c r="F210" s="16">
        <f t="shared" si="18"/>
        <v>2.9845952296838618E-3</v>
      </c>
      <c r="G210" s="10"/>
      <c r="H210" s="6">
        <v>90.550003000000004</v>
      </c>
      <c r="I210" s="16">
        <f t="shared" si="16"/>
        <v>-6.9575370417159776E-3</v>
      </c>
      <c r="J210" s="10"/>
      <c r="K210" s="6">
        <v>111.722955</v>
      </c>
      <c r="L210" s="16">
        <f t="shared" si="19"/>
        <v>3.9138868104588997E-3</v>
      </c>
      <c r="M210" s="10"/>
      <c r="N210" s="6">
        <v>108.900516</v>
      </c>
      <c r="O210" s="16">
        <f t="shared" si="20"/>
        <v>1.2725293239198132E-2</v>
      </c>
      <c r="P210" s="10"/>
    </row>
    <row r="211" spans="1:16" x14ac:dyDescent="0.25">
      <c r="A211" s="23">
        <v>41899</v>
      </c>
      <c r="B211">
        <v>53.298788999999999</v>
      </c>
      <c r="C211" s="16">
        <f t="shared" si="17"/>
        <v>4.222178481390948E-3</v>
      </c>
      <c r="D211" s="10"/>
      <c r="E211" s="6">
        <v>57.013446999999999</v>
      </c>
      <c r="F211" s="16">
        <f t="shared" si="18"/>
        <v>7.1810252062114444E-3</v>
      </c>
      <c r="G211" s="10"/>
      <c r="H211" s="6">
        <v>88.870002999999997</v>
      </c>
      <c r="I211" s="16">
        <f t="shared" si="16"/>
        <v>1.8904016465488338E-2</v>
      </c>
      <c r="J211" s="10"/>
      <c r="K211" s="6">
        <v>111.523332</v>
      </c>
      <c r="L211" s="16">
        <f t="shared" si="19"/>
        <v>1.7899662467042443E-3</v>
      </c>
      <c r="M211" s="10"/>
      <c r="N211" s="6">
        <v>108.55406600000001</v>
      </c>
      <c r="O211" s="16">
        <f t="shared" si="20"/>
        <v>3.1914972213016313E-3</v>
      </c>
      <c r="P211" s="10"/>
    </row>
    <row r="212" spans="1:16" x14ac:dyDescent="0.25">
      <c r="A212" s="23">
        <v>41898</v>
      </c>
      <c r="B212">
        <v>53.736497</v>
      </c>
      <c r="C212" s="16">
        <f t="shared" si="17"/>
        <v>-8.1454509399822017E-3</v>
      </c>
      <c r="D212" s="10"/>
      <c r="E212" s="6">
        <v>57.118181</v>
      </c>
      <c r="F212" s="16">
        <f t="shared" si="18"/>
        <v>-1.8336368239737499E-3</v>
      </c>
      <c r="G212" s="10"/>
      <c r="H212" s="6">
        <v>88.879997000000003</v>
      </c>
      <c r="I212" s="16">
        <f t="shared" si="16"/>
        <v>-1.1244374816987701E-4</v>
      </c>
      <c r="J212" s="10"/>
      <c r="K212" s="6">
        <v>111.827521</v>
      </c>
      <c r="L212" s="16">
        <f t="shared" si="19"/>
        <v>-2.7201622398479453E-3</v>
      </c>
      <c r="M212" s="10"/>
      <c r="N212" s="6">
        <v>108.83314300000001</v>
      </c>
      <c r="O212" s="16">
        <f t="shared" si="20"/>
        <v>-2.5642648214249109E-3</v>
      </c>
      <c r="P212" s="10"/>
    </row>
    <row r="213" spans="1:16" x14ac:dyDescent="0.25">
      <c r="A213" s="23">
        <v>41897</v>
      </c>
      <c r="B213">
        <v>53.078699999999998</v>
      </c>
      <c r="C213" s="16">
        <f t="shared" si="17"/>
        <v>1.2392861920129894E-2</v>
      </c>
      <c r="D213" s="10"/>
      <c r="E213" s="6">
        <v>56.670679999999997</v>
      </c>
      <c r="F213" s="16">
        <f t="shared" si="18"/>
        <v>7.8965172113694138E-3</v>
      </c>
      <c r="G213" s="10"/>
      <c r="H213" s="6">
        <v>87.690002000000007</v>
      </c>
      <c r="I213" s="16">
        <f t="shared" si="16"/>
        <v>1.3570475229319756E-2</v>
      </c>
      <c r="J213" s="10"/>
      <c r="K213" s="6">
        <v>111.846537</v>
      </c>
      <c r="L213" s="16">
        <f t="shared" si="19"/>
        <v>-1.7001867478461108E-4</v>
      </c>
      <c r="M213" s="10"/>
      <c r="N213" s="6">
        <v>109.275835</v>
      </c>
      <c r="O213" s="16">
        <f t="shared" si="20"/>
        <v>-4.0511426885916357E-3</v>
      </c>
      <c r="P213" s="10"/>
    </row>
    <row r="214" spans="1:16" x14ac:dyDescent="0.25">
      <c r="A214" s="23">
        <v>41894</v>
      </c>
      <c r="B214">
        <v>52.930323000000001</v>
      </c>
      <c r="C214" s="16">
        <f t="shared" si="17"/>
        <v>2.8032513612281651E-3</v>
      </c>
      <c r="D214" s="10"/>
      <c r="E214" s="6">
        <v>56.699243000000003</v>
      </c>
      <c r="F214" s="16">
        <f t="shared" si="18"/>
        <v>-5.0376333948598528E-4</v>
      </c>
      <c r="G214" s="10"/>
      <c r="H214" s="6">
        <v>89.760002</v>
      </c>
      <c r="I214" s="16">
        <f t="shared" si="16"/>
        <v>-2.3061496812355142E-2</v>
      </c>
      <c r="J214" s="10"/>
      <c r="K214" s="6">
        <v>111.81801299999999</v>
      </c>
      <c r="L214" s="16">
        <f t="shared" si="19"/>
        <v>2.5509306805515664E-4</v>
      </c>
      <c r="M214" s="10"/>
      <c r="N214" s="6">
        <v>109.112228</v>
      </c>
      <c r="O214" s="16">
        <f t="shared" si="20"/>
        <v>1.4994378081987225E-3</v>
      </c>
      <c r="P214" s="10"/>
    </row>
    <row r="215" spans="1:16" x14ac:dyDescent="0.25">
      <c r="A215" s="23">
        <v>41893</v>
      </c>
      <c r="B215">
        <v>53.155360000000002</v>
      </c>
      <c r="C215" s="16">
        <f t="shared" si="17"/>
        <v>-4.2335711770177253E-3</v>
      </c>
      <c r="D215" s="10"/>
      <c r="E215" s="6">
        <v>57.222912000000001</v>
      </c>
      <c r="F215" s="16">
        <f t="shared" si="18"/>
        <v>-9.1513867731861653E-3</v>
      </c>
      <c r="G215" s="10"/>
      <c r="H215" s="6">
        <v>91.580001999999993</v>
      </c>
      <c r="I215" s="16">
        <f t="shared" si="16"/>
        <v>-1.9873334355244854E-2</v>
      </c>
      <c r="J215" s="10"/>
      <c r="K215" s="6">
        <v>112.35984999999999</v>
      </c>
      <c r="L215" s="16">
        <f t="shared" si="19"/>
        <v>-4.8223364484734077E-3</v>
      </c>
      <c r="M215" s="10"/>
      <c r="N215" s="6">
        <v>110.26706299999999</v>
      </c>
      <c r="O215" s="16">
        <f t="shared" si="20"/>
        <v>-1.0473072997328248E-2</v>
      </c>
      <c r="P215" s="10"/>
    </row>
    <row r="216" spans="1:16" x14ac:dyDescent="0.25">
      <c r="A216" s="23">
        <v>41892</v>
      </c>
      <c r="B216">
        <v>53.632635000000001</v>
      </c>
      <c r="C216" s="16">
        <f t="shared" si="17"/>
        <v>-8.8989660866000131E-3</v>
      </c>
      <c r="D216" s="10"/>
      <c r="E216" s="6">
        <v>57.432380000000002</v>
      </c>
      <c r="F216" s="16">
        <f t="shared" si="18"/>
        <v>-3.6472108591008023E-3</v>
      </c>
      <c r="G216" s="10"/>
      <c r="H216" s="6">
        <v>90.669998000000007</v>
      </c>
      <c r="I216" s="16">
        <f t="shared" si="16"/>
        <v>1.0036440058154517E-2</v>
      </c>
      <c r="J216" s="10"/>
      <c r="K216" s="6">
        <v>112.44540600000001</v>
      </c>
      <c r="L216" s="16">
        <f t="shared" si="19"/>
        <v>-7.6086701132116463E-4</v>
      </c>
      <c r="M216" s="10"/>
      <c r="N216" s="6">
        <v>110.632757</v>
      </c>
      <c r="O216" s="16">
        <f t="shared" si="20"/>
        <v>-3.3054766952974601E-3</v>
      </c>
      <c r="P216" s="10"/>
    </row>
    <row r="217" spans="1:16" x14ac:dyDescent="0.25">
      <c r="A217" s="23">
        <v>41891</v>
      </c>
      <c r="B217">
        <v>52.989674999999998</v>
      </c>
      <c r="C217" s="16">
        <f t="shared" si="17"/>
        <v>1.2133684533826683E-2</v>
      </c>
      <c r="D217" s="10"/>
      <c r="E217" s="6">
        <v>57.243335999999999</v>
      </c>
      <c r="F217" s="16">
        <f t="shared" si="18"/>
        <v>3.3024630150835232E-3</v>
      </c>
      <c r="G217" s="10"/>
      <c r="H217" s="6">
        <v>91.139999000000003</v>
      </c>
      <c r="I217" s="16">
        <f t="shared" si="16"/>
        <v>-5.1569124989785387E-3</v>
      </c>
      <c r="J217" s="10"/>
      <c r="K217" s="6">
        <v>112.62602099999999</v>
      </c>
      <c r="L217" s="16">
        <f t="shared" si="19"/>
        <v>-1.603670256627332E-3</v>
      </c>
      <c r="M217" s="10"/>
      <c r="N217" s="6">
        <v>111.33528200000001</v>
      </c>
      <c r="O217" s="16">
        <f t="shared" si="20"/>
        <v>-6.3099943466259356E-3</v>
      </c>
      <c r="P217" s="10"/>
    </row>
    <row r="218" spans="1:16" x14ac:dyDescent="0.25">
      <c r="A218" s="23">
        <v>41890</v>
      </c>
      <c r="B218">
        <v>53.358141000000003</v>
      </c>
      <c r="C218" s="16">
        <f t="shared" si="17"/>
        <v>-6.905525438002158E-3</v>
      </c>
      <c r="D218" s="10"/>
      <c r="E218" s="6">
        <v>57.706499000000001</v>
      </c>
      <c r="F218" s="16">
        <f t="shared" si="18"/>
        <v>-8.0261843644335862E-3</v>
      </c>
      <c r="G218" s="10"/>
      <c r="H218" s="6">
        <v>91.510002</v>
      </c>
      <c r="I218" s="16">
        <f t="shared" si="16"/>
        <v>-4.0433066540638274E-3</v>
      </c>
      <c r="J218" s="10"/>
      <c r="K218" s="6">
        <v>112.93021</v>
      </c>
      <c r="L218" s="16">
        <f t="shared" si="19"/>
        <v>-2.6936016500811455E-3</v>
      </c>
      <c r="M218" s="10"/>
      <c r="N218" s="6">
        <v>111.421891</v>
      </c>
      <c r="O218" s="16">
        <f t="shared" si="20"/>
        <v>-7.7730685794941135E-4</v>
      </c>
      <c r="P218" s="10"/>
    </row>
    <row r="219" spans="1:16" x14ac:dyDescent="0.25">
      <c r="A219" s="23">
        <v>41887</v>
      </c>
      <c r="B219">
        <v>52.972366000000001</v>
      </c>
      <c r="C219" s="16">
        <f t="shared" si="17"/>
        <v>7.2825706897818865E-3</v>
      </c>
      <c r="D219" s="10"/>
      <c r="E219" s="6">
        <v>57.82938</v>
      </c>
      <c r="F219" s="16">
        <f t="shared" si="18"/>
        <v>-2.1248887676126316E-3</v>
      </c>
      <c r="G219" s="10"/>
      <c r="H219" s="6">
        <v>88.459998999999996</v>
      </c>
      <c r="I219" s="16">
        <f t="shared" si="16"/>
        <v>3.4478894805323401E-2</v>
      </c>
      <c r="J219" s="10"/>
      <c r="K219" s="6">
        <v>113.12032499999999</v>
      </c>
      <c r="L219" s="16">
        <f t="shared" si="19"/>
        <v>-1.6806440398751121E-3</v>
      </c>
      <c r="M219" s="10"/>
      <c r="N219" s="6">
        <v>111.373777</v>
      </c>
      <c r="O219" s="16">
        <f t="shared" si="20"/>
        <v>4.3200474380955534E-4</v>
      </c>
      <c r="P219" s="10"/>
    </row>
    <row r="220" spans="1:16" x14ac:dyDescent="0.25">
      <c r="A220" s="23">
        <v>41886</v>
      </c>
      <c r="B220">
        <v>52.984727999999997</v>
      </c>
      <c r="C220" s="16">
        <f t="shared" si="17"/>
        <v>-2.3331251223934757E-4</v>
      </c>
      <c r="D220" s="10"/>
      <c r="E220" s="6">
        <v>56.789625000000001</v>
      </c>
      <c r="F220" s="16">
        <f t="shared" si="18"/>
        <v>1.8308890048138293E-2</v>
      </c>
      <c r="G220" s="10"/>
      <c r="H220" s="6">
        <v>87.82</v>
      </c>
      <c r="I220" s="16">
        <f t="shared" si="16"/>
        <v>7.2876224094740039E-3</v>
      </c>
      <c r="J220" s="10"/>
      <c r="K220" s="6">
        <v>113.10131699999999</v>
      </c>
      <c r="L220" s="16">
        <f t="shared" si="19"/>
        <v>1.680617034724996E-4</v>
      </c>
      <c r="M220" s="10"/>
      <c r="N220" s="6">
        <v>111.58548999999999</v>
      </c>
      <c r="O220" s="16">
        <f t="shared" si="20"/>
        <v>-1.8973165776301482E-3</v>
      </c>
      <c r="P220" s="10"/>
    </row>
    <row r="221" spans="1:16" x14ac:dyDescent="0.25">
      <c r="A221" s="23">
        <v>41885</v>
      </c>
      <c r="B221">
        <v>53.142994000000002</v>
      </c>
      <c r="C221" s="16">
        <f t="shared" si="17"/>
        <v>-2.9781159864648021E-3</v>
      </c>
      <c r="D221" s="10"/>
      <c r="E221" s="6">
        <v>57.167715999999999</v>
      </c>
      <c r="F221" s="16">
        <f t="shared" si="18"/>
        <v>-6.6137153354175471E-3</v>
      </c>
      <c r="G221" s="10"/>
      <c r="H221" s="6">
        <v>88.720000999999996</v>
      </c>
      <c r="I221" s="16">
        <f t="shared" si="16"/>
        <v>-1.0144285277904896E-2</v>
      </c>
      <c r="J221" s="10"/>
      <c r="K221" s="6">
        <v>113.909317</v>
      </c>
      <c r="L221" s="16">
        <f t="shared" si="19"/>
        <v>-7.0933618186825864E-3</v>
      </c>
      <c r="M221" s="10"/>
      <c r="N221" s="6">
        <v>112.961663</v>
      </c>
      <c r="O221" s="16">
        <f t="shared" si="20"/>
        <v>-1.2182655278366483E-2</v>
      </c>
      <c r="P221" s="10"/>
    </row>
    <row r="222" spans="1:16" x14ac:dyDescent="0.25">
      <c r="A222" s="23">
        <v>41884</v>
      </c>
      <c r="B222">
        <v>53.100954999999999</v>
      </c>
      <c r="C222" s="16">
        <f t="shared" si="17"/>
        <v>7.9168067692947375E-4</v>
      </c>
      <c r="D222" s="10"/>
      <c r="E222" s="6">
        <v>56.515506000000002</v>
      </c>
      <c r="F222" s="16">
        <f t="shared" si="18"/>
        <v>1.1540372654541775E-2</v>
      </c>
      <c r="G222" s="10"/>
      <c r="H222" s="6">
        <v>89.860000999999997</v>
      </c>
      <c r="I222" s="16">
        <f t="shared" si="16"/>
        <v>-1.26864009271489E-2</v>
      </c>
      <c r="J222" s="10"/>
      <c r="K222" s="6">
        <v>113.75721900000001</v>
      </c>
      <c r="L222" s="16">
        <f t="shared" si="19"/>
        <v>1.3370404211445752E-3</v>
      </c>
      <c r="M222" s="10"/>
      <c r="N222" s="6">
        <v>112.336136</v>
      </c>
      <c r="O222" s="16">
        <f t="shared" si="20"/>
        <v>5.568350686372181E-3</v>
      </c>
      <c r="P222" s="10"/>
    </row>
    <row r="223" spans="1:16" x14ac:dyDescent="0.25">
      <c r="A223" s="23">
        <v>41880</v>
      </c>
      <c r="B223">
        <v>52.554442000000002</v>
      </c>
      <c r="C223" s="16">
        <f t="shared" si="17"/>
        <v>1.0398987777284319E-2</v>
      </c>
      <c r="D223" s="10"/>
      <c r="E223" s="6">
        <v>56.817981000000003</v>
      </c>
      <c r="F223" s="16">
        <f t="shared" si="18"/>
        <v>-5.3235788156570374E-3</v>
      </c>
      <c r="G223" s="10"/>
      <c r="H223" s="6">
        <v>89.059997999999993</v>
      </c>
      <c r="I223" s="16">
        <f t="shared" si="16"/>
        <v>8.9827421734278712E-3</v>
      </c>
      <c r="J223" s="10"/>
      <c r="K223" s="6">
        <v>114.30096</v>
      </c>
      <c r="L223" s="16">
        <f t="shared" si="19"/>
        <v>-4.7570991529729545E-3</v>
      </c>
      <c r="M223" s="10"/>
      <c r="N223" s="6">
        <v>114.308004</v>
      </c>
      <c r="O223" s="16">
        <f t="shared" si="20"/>
        <v>-1.7250480552525427E-2</v>
      </c>
      <c r="P223" s="10"/>
    </row>
    <row r="224" spans="1:16" x14ac:dyDescent="0.25">
      <c r="A224" s="23">
        <v>41879</v>
      </c>
      <c r="B224">
        <v>53.068809999999999</v>
      </c>
      <c r="C224" s="16">
        <f t="shared" si="17"/>
        <v>-9.6924728479873545E-3</v>
      </c>
      <c r="D224" s="10"/>
      <c r="E224" s="6">
        <v>56.714004000000003</v>
      </c>
      <c r="F224" s="16">
        <f t="shared" si="18"/>
        <v>1.8333567138020257E-3</v>
      </c>
      <c r="G224" s="10"/>
      <c r="H224" s="6">
        <v>88.709998999999996</v>
      </c>
      <c r="I224" s="16">
        <f t="shared" si="16"/>
        <v>3.9454289701885692E-3</v>
      </c>
      <c r="J224" s="10"/>
      <c r="K224" s="6">
        <v>114.215643</v>
      </c>
      <c r="L224" s="16">
        <f t="shared" si="19"/>
        <v>7.4698174224696601E-4</v>
      </c>
      <c r="M224" s="10"/>
      <c r="N224" s="6">
        <v>114.231189</v>
      </c>
      <c r="O224" s="16">
        <f t="shared" si="20"/>
        <v>6.7245207436306131E-4</v>
      </c>
      <c r="P224" s="10"/>
    </row>
    <row r="225" spans="1:16" x14ac:dyDescent="0.25">
      <c r="A225" s="23">
        <v>41878</v>
      </c>
      <c r="B225">
        <v>53.694457999999997</v>
      </c>
      <c r="C225" s="16">
        <f t="shared" si="17"/>
        <v>-1.1652003266333311E-2</v>
      </c>
      <c r="D225" s="10"/>
      <c r="E225" s="6">
        <v>56.978667999999999</v>
      </c>
      <c r="F225" s="16">
        <f t="shared" si="18"/>
        <v>-4.6449664284885506E-3</v>
      </c>
      <c r="G225" s="10"/>
      <c r="H225" s="6">
        <v>89.459998999999996</v>
      </c>
      <c r="I225" s="16">
        <f t="shared" si="16"/>
        <v>-8.3836352379123014E-3</v>
      </c>
      <c r="J225" s="10"/>
      <c r="K225" s="6">
        <v>113.96918700000001</v>
      </c>
      <c r="L225" s="16">
        <f t="shared" si="19"/>
        <v>2.1624792322156861E-3</v>
      </c>
      <c r="M225" s="10"/>
      <c r="N225" s="6">
        <v>113.635882</v>
      </c>
      <c r="O225" s="16">
        <f t="shared" si="20"/>
        <v>5.2387238038069661E-3</v>
      </c>
      <c r="P225" s="10"/>
    </row>
    <row r="226" spans="1:16" x14ac:dyDescent="0.25">
      <c r="A226" s="23">
        <v>41877</v>
      </c>
      <c r="B226">
        <v>53.595539000000002</v>
      </c>
      <c r="C226" s="16">
        <f t="shared" si="17"/>
        <v>1.8456573409961763E-3</v>
      </c>
      <c r="D226" s="10"/>
      <c r="E226" s="6">
        <v>56.903052000000002</v>
      </c>
      <c r="F226" s="16">
        <f t="shared" si="18"/>
        <v>1.3288566665983215E-3</v>
      </c>
      <c r="G226" s="10"/>
      <c r="H226" s="6">
        <v>91.139999000000003</v>
      </c>
      <c r="I226" s="16">
        <f t="shared" si="16"/>
        <v>-1.8433179925753662E-2</v>
      </c>
      <c r="J226" s="10"/>
      <c r="K226" s="6">
        <v>113.77959799999999</v>
      </c>
      <c r="L226" s="16">
        <f t="shared" si="19"/>
        <v>1.6662829130404955E-3</v>
      </c>
      <c r="M226" s="10"/>
      <c r="N226" s="6">
        <v>112.675714</v>
      </c>
      <c r="O226" s="16">
        <f t="shared" si="20"/>
        <v>8.521516890498626E-3</v>
      </c>
      <c r="P226" s="10"/>
    </row>
    <row r="227" spans="1:16" x14ac:dyDescent="0.25">
      <c r="A227" s="23">
        <v>41876</v>
      </c>
      <c r="B227">
        <v>53.419964</v>
      </c>
      <c r="C227" s="16">
        <f t="shared" si="17"/>
        <v>3.2866925930539193E-3</v>
      </c>
      <c r="D227" s="10"/>
      <c r="E227" s="6">
        <v>56.458790999999998</v>
      </c>
      <c r="F227" s="16">
        <f t="shared" si="18"/>
        <v>7.868765733931582E-3</v>
      </c>
      <c r="G227" s="10"/>
      <c r="H227" s="6">
        <v>90.07</v>
      </c>
      <c r="I227" s="16">
        <f t="shared" si="16"/>
        <v>1.1879638059287378E-2</v>
      </c>
      <c r="J227" s="10"/>
      <c r="K227" s="6">
        <v>113.703762</v>
      </c>
      <c r="L227" s="16">
        <f t="shared" si="19"/>
        <v>6.6696122156439941E-4</v>
      </c>
      <c r="M227" s="10"/>
      <c r="N227" s="6">
        <v>113.040582</v>
      </c>
      <c r="O227" s="16">
        <f t="shared" si="20"/>
        <v>-3.2277611592622657E-3</v>
      </c>
      <c r="P227" s="10"/>
    </row>
    <row r="228" spans="1:16" x14ac:dyDescent="0.25">
      <c r="A228" s="23">
        <v>41873</v>
      </c>
      <c r="B228">
        <v>53.437272</v>
      </c>
      <c r="C228" s="16">
        <f t="shared" si="17"/>
        <v>-3.2389377960762022E-4</v>
      </c>
      <c r="D228" s="10"/>
      <c r="E228" s="6">
        <v>55.929459000000001</v>
      </c>
      <c r="F228" s="16">
        <f t="shared" si="18"/>
        <v>9.4642789232057822E-3</v>
      </c>
      <c r="G228" s="10"/>
      <c r="H228" s="6">
        <v>91.349997999999999</v>
      </c>
      <c r="I228" s="16">
        <f t="shared" si="16"/>
        <v>-1.4012020011210158E-2</v>
      </c>
      <c r="J228" s="10"/>
      <c r="K228" s="6">
        <v>113.523661</v>
      </c>
      <c r="L228" s="16">
        <f t="shared" si="19"/>
        <v>1.5864622265837625E-3</v>
      </c>
      <c r="M228" s="10"/>
      <c r="N228" s="6">
        <v>112.618106</v>
      </c>
      <c r="O228" s="16">
        <f t="shared" si="20"/>
        <v>3.7514038817167972E-3</v>
      </c>
      <c r="P228" s="10"/>
    </row>
    <row r="229" spans="1:16" x14ac:dyDescent="0.25">
      <c r="A229" s="23">
        <v>41872</v>
      </c>
      <c r="B229">
        <v>53.353194000000002</v>
      </c>
      <c r="C229" s="16">
        <f t="shared" si="17"/>
        <v>1.5758756636012894E-3</v>
      </c>
      <c r="D229" s="10"/>
      <c r="E229" s="6">
        <v>55.626984</v>
      </c>
      <c r="F229" s="16">
        <f t="shared" si="18"/>
        <v>5.4375588653161611E-3</v>
      </c>
      <c r="G229" s="10"/>
      <c r="H229" s="6">
        <v>90.790001000000004</v>
      </c>
      <c r="I229" s="16">
        <f t="shared" si="16"/>
        <v>6.1680470738181281E-3</v>
      </c>
      <c r="J229" s="10"/>
      <c r="K229" s="6">
        <v>113.38146999999999</v>
      </c>
      <c r="L229" s="16">
        <f t="shared" si="19"/>
        <v>1.2540938126839318E-3</v>
      </c>
      <c r="M229" s="10"/>
      <c r="N229" s="6">
        <v>111.993995</v>
      </c>
      <c r="O229" s="16">
        <f t="shared" si="20"/>
        <v>5.572718430126633E-3</v>
      </c>
      <c r="P229" s="10"/>
    </row>
    <row r="230" spans="1:16" x14ac:dyDescent="0.25">
      <c r="A230" s="23">
        <v>41871</v>
      </c>
      <c r="B230">
        <v>53.464474000000003</v>
      </c>
      <c r="C230" s="16">
        <f t="shared" si="17"/>
        <v>-2.0813821155334367E-3</v>
      </c>
      <c r="D230" s="10"/>
      <c r="E230" s="6">
        <v>56.222481999999999</v>
      </c>
      <c r="F230" s="16">
        <f t="shared" si="18"/>
        <v>-1.059181272004317E-2</v>
      </c>
      <c r="G230" s="10"/>
      <c r="H230" s="6">
        <v>90.339995999999999</v>
      </c>
      <c r="I230" s="16">
        <f t="shared" si="16"/>
        <v>4.9812377675997332E-3</v>
      </c>
      <c r="J230" s="10"/>
      <c r="K230" s="6">
        <v>112.992817</v>
      </c>
      <c r="L230" s="16">
        <f t="shared" si="19"/>
        <v>3.4396257241731121E-3</v>
      </c>
      <c r="M230" s="10"/>
      <c r="N230" s="6">
        <v>111.369885</v>
      </c>
      <c r="O230" s="16">
        <f t="shared" si="20"/>
        <v>5.6039386230846144E-3</v>
      </c>
      <c r="P230" s="10"/>
    </row>
    <row r="231" spans="1:16" x14ac:dyDescent="0.25">
      <c r="A231" s="23">
        <v>41870</v>
      </c>
      <c r="B231">
        <v>53.167724999999997</v>
      </c>
      <c r="C231" s="16">
        <f t="shared" si="17"/>
        <v>5.5813747908153299E-3</v>
      </c>
      <c r="D231" s="10"/>
      <c r="E231" s="6">
        <v>55.683700000000002</v>
      </c>
      <c r="F231" s="16">
        <f t="shared" si="18"/>
        <v>9.6757578968351687E-3</v>
      </c>
      <c r="G231" s="10"/>
      <c r="H231" s="6">
        <v>91.529999000000004</v>
      </c>
      <c r="I231" s="16">
        <f t="shared" si="16"/>
        <v>-1.3001234709944742E-2</v>
      </c>
      <c r="J231" s="10"/>
      <c r="K231" s="6">
        <v>113.248761</v>
      </c>
      <c r="L231" s="16">
        <f t="shared" si="19"/>
        <v>-2.260015895449885E-3</v>
      </c>
      <c r="M231" s="10"/>
      <c r="N231" s="6">
        <v>111.552319</v>
      </c>
      <c r="O231" s="16">
        <f t="shared" si="20"/>
        <v>-1.6354119899560926E-3</v>
      </c>
      <c r="P231" s="10"/>
    </row>
    <row r="232" spans="1:16" x14ac:dyDescent="0.25">
      <c r="A232" s="23">
        <v>41869</v>
      </c>
      <c r="B232">
        <v>52.999567999999996</v>
      </c>
      <c r="C232" s="16">
        <f t="shared" si="17"/>
        <v>3.1727994462142917E-3</v>
      </c>
      <c r="D232" s="10"/>
      <c r="E232" s="6">
        <v>55.220534000000001</v>
      </c>
      <c r="F232" s="16">
        <f t="shared" si="18"/>
        <v>8.3875682911722649E-3</v>
      </c>
      <c r="G232" s="10"/>
      <c r="H232" s="6">
        <v>90.599997999999999</v>
      </c>
      <c r="I232" s="16">
        <f t="shared" ref="I232:I295" si="21">H231/H232-1</f>
        <v>1.0264911926377795E-2</v>
      </c>
      <c r="J232" s="10"/>
      <c r="K232" s="6">
        <v>113.324597</v>
      </c>
      <c r="L232" s="16">
        <f t="shared" si="19"/>
        <v>-6.6919276139143502E-4</v>
      </c>
      <c r="M232" s="10"/>
      <c r="N232" s="6">
        <v>111.89798</v>
      </c>
      <c r="O232" s="16">
        <f t="shared" si="20"/>
        <v>-3.0890727428681819E-3</v>
      </c>
      <c r="P232" s="10"/>
    </row>
    <row r="233" spans="1:16" x14ac:dyDescent="0.25">
      <c r="A233" s="23">
        <v>41866</v>
      </c>
      <c r="B233">
        <v>51.978251999999998</v>
      </c>
      <c r="C233" s="16">
        <f t="shared" si="17"/>
        <v>1.9648910086472293E-2</v>
      </c>
      <c r="D233" s="10"/>
      <c r="E233" s="6">
        <v>55.400129999999997</v>
      </c>
      <c r="F233" s="16">
        <f t="shared" si="18"/>
        <v>-3.241797447045669E-3</v>
      </c>
      <c r="G233" s="10"/>
      <c r="H233" s="6">
        <v>90.089995999999999</v>
      </c>
      <c r="I233" s="16">
        <f t="shared" si="21"/>
        <v>5.6610281123776751E-3</v>
      </c>
      <c r="J233" s="10"/>
      <c r="K233" s="6">
        <v>113.580534</v>
      </c>
      <c r="L233" s="16">
        <f t="shared" si="19"/>
        <v>-2.2533526739714205E-3</v>
      </c>
      <c r="M233" s="10"/>
      <c r="N233" s="6">
        <v>113.02137500000001</v>
      </c>
      <c r="O233" s="16">
        <f t="shared" si="20"/>
        <v>-9.9396684919114131E-3</v>
      </c>
      <c r="P233" s="10"/>
    </row>
    <row r="234" spans="1:16" x14ac:dyDescent="0.25">
      <c r="A234" s="23">
        <v>41865</v>
      </c>
      <c r="B234">
        <v>52.554442000000002</v>
      </c>
      <c r="C234" s="16">
        <f t="shared" si="17"/>
        <v>-1.0963678388974274E-2</v>
      </c>
      <c r="D234" s="10"/>
      <c r="E234" s="6">
        <v>55.560817999999998</v>
      </c>
      <c r="F234" s="16">
        <f t="shared" si="18"/>
        <v>-2.892110047767793E-3</v>
      </c>
      <c r="G234" s="10"/>
      <c r="H234" s="6">
        <v>90.690002000000007</v>
      </c>
      <c r="I234" s="16">
        <f t="shared" si="21"/>
        <v>-6.616010439607356E-3</v>
      </c>
      <c r="J234" s="10"/>
      <c r="K234" s="6">
        <v>113.182407</v>
      </c>
      <c r="L234" s="16">
        <f t="shared" si="19"/>
        <v>3.5175696519689215E-3</v>
      </c>
      <c r="M234" s="10"/>
      <c r="N234" s="6">
        <v>111.801965</v>
      </c>
      <c r="O234" s="16">
        <f t="shared" si="20"/>
        <v>1.0906874490086205E-2</v>
      </c>
      <c r="P234" s="10"/>
    </row>
    <row r="235" spans="1:16" x14ac:dyDescent="0.25">
      <c r="A235" s="23">
        <v>41864</v>
      </c>
      <c r="B235">
        <v>52.284891999999999</v>
      </c>
      <c r="C235" s="16">
        <f t="shared" si="17"/>
        <v>5.1554089468139885E-3</v>
      </c>
      <c r="D235" s="10"/>
      <c r="E235" s="6">
        <v>54.681750999999998</v>
      </c>
      <c r="F235" s="16">
        <f t="shared" si="18"/>
        <v>1.607605798870626E-2</v>
      </c>
      <c r="G235" s="10"/>
      <c r="H235" s="6">
        <v>91.010002</v>
      </c>
      <c r="I235" s="16">
        <f t="shared" si="21"/>
        <v>-3.5160970549148463E-3</v>
      </c>
      <c r="J235" s="10"/>
      <c r="K235" s="6">
        <v>113.059172</v>
      </c>
      <c r="L235" s="16">
        <f t="shared" si="19"/>
        <v>1.0900044447521573E-3</v>
      </c>
      <c r="M235" s="10"/>
      <c r="N235" s="6">
        <v>110.909008</v>
      </c>
      <c r="O235" s="16">
        <f t="shared" si="20"/>
        <v>8.051257657989197E-3</v>
      </c>
      <c r="P235" s="10"/>
    </row>
    <row r="236" spans="1:16" x14ac:dyDescent="0.25">
      <c r="A236" s="23">
        <v>41863</v>
      </c>
      <c r="B236">
        <v>51.906536000000003</v>
      </c>
      <c r="C236" s="16">
        <f t="shared" si="17"/>
        <v>7.2891783801560806E-3</v>
      </c>
      <c r="D236" s="10"/>
      <c r="E236" s="6">
        <v>53.906660000000002</v>
      </c>
      <c r="F236" s="16">
        <f t="shared" si="18"/>
        <v>1.4378390351025283E-2</v>
      </c>
      <c r="G236" s="10"/>
      <c r="H236" s="6">
        <v>90.790001000000004</v>
      </c>
      <c r="I236" s="16">
        <f t="shared" si="21"/>
        <v>2.4231853461482711E-3</v>
      </c>
      <c r="J236" s="10"/>
      <c r="K236" s="6">
        <v>112.831671</v>
      </c>
      <c r="L236" s="16">
        <f t="shared" si="19"/>
        <v>2.0162867214827962E-3</v>
      </c>
      <c r="M236" s="10"/>
      <c r="N236" s="6">
        <v>110.18888200000001</v>
      </c>
      <c r="O236" s="16">
        <f t="shared" si="20"/>
        <v>6.535378042949791E-3</v>
      </c>
      <c r="P236" s="10"/>
    </row>
    <row r="237" spans="1:16" x14ac:dyDescent="0.25">
      <c r="A237" s="23">
        <v>41862</v>
      </c>
      <c r="B237">
        <v>51.975645</v>
      </c>
      <c r="C237" s="16">
        <f t="shared" si="17"/>
        <v>-1.3296419890508338E-3</v>
      </c>
      <c r="D237" s="10"/>
      <c r="E237" s="6">
        <v>53.556925</v>
      </c>
      <c r="F237" s="16">
        <f t="shared" si="18"/>
        <v>6.530154597188087E-3</v>
      </c>
      <c r="G237" s="10"/>
      <c r="H237" s="6">
        <v>92.120002999999997</v>
      </c>
      <c r="I237" s="16">
        <f t="shared" si="21"/>
        <v>-1.4437711210235071E-2</v>
      </c>
      <c r="J237" s="10"/>
      <c r="K237" s="6">
        <v>112.88854499999999</v>
      </c>
      <c r="L237" s="16">
        <f t="shared" si="19"/>
        <v>-5.0380665283611403E-4</v>
      </c>
      <c r="M237" s="10"/>
      <c r="N237" s="6">
        <v>110.909008</v>
      </c>
      <c r="O237" s="16">
        <f t="shared" si="20"/>
        <v>-6.4929441980041691E-3</v>
      </c>
      <c r="P237" s="10"/>
    </row>
    <row r="238" spans="1:16" x14ac:dyDescent="0.25">
      <c r="A238" s="23">
        <v>41859</v>
      </c>
      <c r="B238">
        <v>51.946027999999998</v>
      </c>
      <c r="C238" s="16">
        <f t="shared" si="17"/>
        <v>5.7014946359323915E-4</v>
      </c>
      <c r="D238" s="10"/>
      <c r="E238" s="6">
        <v>53.452947999999999</v>
      </c>
      <c r="F238" s="16">
        <f t="shared" si="18"/>
        <v>1.9452060904106006E-3</v>
      </c>
      <c r="G238" s="10"/>
      <c r="H238" s="6">
        <v>91.519997000000004</v>
      </c>
      <c r="I238" s="16">
        <f t="shared" si="21"/>
        <v>6.5560098302888115E-3</v>
      </c>
      <c r="J238" s="10"/>
      <c r="K238" s="6">
        <v>112.84115300000001</v>
      </c>
      <c r="L238" s="16">
        <f t="shared" si="19"/>
        <v>4.1998861886849426E-4</v>
      </c>
      <c r="M238" s="10"/>
      <c r="N238" s="6">
        <v>110.918605</v>
      </c>
      <c r="O238" s="16">
        <f t="shared" si="20"/>
        <v>-8.6522905692887342E-5</v>
      </c>
      <c r="P238" s="10"/>
    </row>
    <row r="239" spans="1:16" x14ac:dyDescent="0.25">
      <c r="A239" s="23">
        <v>41858</v>
      </c>
      <c r="B239">
        <v>51.595537999999998</v>
      </c>
      <c r="C239" s="16">
        <f t="shared" si="17"/>
        <v>6.7930292731903652E-3</v>
      </c>
      <c r="D239" s="10"/>
      <c r="E239" s="6">
        <v>52.592785999999997</v>
      </c>
      <c r="F239" s="16">
        <f t="shared" si="18"/>
        <v>1.6355132812321482E-2</v>
      </c>
      <c r="G239" s="10"/>
      <c r="H239" s="6">
        <v>90.330001999999993</v>
      </c>
      <c r="I239" s="16">
        <f t="shared" si="21"/>
        <v>1.3173862212468634E-2</v>
      </c>
      <c r="J239" s="10"/>
      <c r="K239" s="6">
        <v>112.869589</v>
      </c>
      <c r="L239" s="16">
        <f t="shared" si="19"/>
        <v>-2.5193677280066495E-4</v>
      </c>
      <c r="M239" s="10"/>
      <c r="N239" s="6">
        <v>111.158647</v>
      </c>
      <c r="O239" s="16">
        <f t="shared" si="20"/>
        <v>-2.1594541358532782E-3</v>
      </c>
      <c r="P239" s="10"/>
    </row>
    <row r="240" spans="1:16" x14ac:dyDescent="0.25">
      <c r="A240" s="23">
        <v>41857</v>
      </c>
      <c r="B240">
        <v>52.002795999999996</v>
      </c>
      <c r="C240" s="16">
        <f t="shared" si="17"/>
        <v>-7.8314635236150787E-3</v>
      </c>
      <c r="D240" s="10"/>
      <c r="E240" s="6">
        <v>52.866905000000003</v>
      </c>
      <c r="F240" s="16">
        <f t="shared" si="18"/>
        <v>-5.1850775073745137E-3</v>
      </c>
      <c r="G240" s="10"/>
      <c r="H240" s="6">
        <v>90.480002999999996</v>
      </c>
      <c r="I240" s="16">
        <f t="shared" si="21"/>
        <v>-1.6578359308851986E-3</v>
      </c>
      <c r="J240" s="10"/>
      <c r="K240" s="6">
        <v>112.575734</v>
      </c>
      <c r="L240" s="16">
        <f t="shared" si="19"/>
        <v>2.610287222289065E-3</v>
      </c>
      <c r="M240" s="10"/>
      <c r="N240" s="6">
        <v>110.13126699999999</v>
      </c>
      <c r="O240" s="16">
        <f t="shared" si="20"/>
        <v>9.3286859216830109E-3</v>
      </c>
      <c r="P240" s="10"/>
    </row>
    <row r="241" spans="1:16" x14ac:dyDescent="0.25">
      <c r="A241" s="23">
        <v>41856</v>
      </c>
      <c r="B241">
        <v>51.965769999999999</v>
      </c>
      <c r="C241" s="16">
        <f t="shared" si="17"/>
        <v>7.1250748329143576E-4</v>
      </c>
      <c r="D241" s="10"/>
      <c r="E241" s="6">
        <v>52.961427</v>
      </c>
      <c r="F241" s="16">
        <f t="shared" si="18"/>
        <v>-1.7847328773825666E-3</v>
      </c>
      <c r="G241" s="10"/>
      <c r="H241" s="6">
        <v>90.889999000000003</v>
      </c>
      <c r="I241" s="16">
        <f t="shared" si="21"/>
        <v>-4.5109033393212483E-3</v>
      </c>
      <c r="J241" s="10"/>
      <c r="K241" s="6">
        <v>112.774798</v>
      </c>
      <c r="L241" s="16">
        <f t="shared" si="19"/>
        <v>-1.765146145506824E-3</v>
      </c>
      <c r="M241" s="10"/>
      <c r="N241" s="6">
        <v>110.06405599999999</v>
      </c>
      <c r="O241" s="16">
        <f t="shared" si="20"/>
        <v>6.1065349072730868E-4</v>
      </c>
      <c r="P241" s="10"/>
    </row>
    <row r="242" spans="1:16" x14ac:dyDescent="0.25">
      <c r="A242" s="23">
        <v>41855</v>
      </c>
      <c r="B242">
        <v>52.365623999999997</v>
      </c>
      <c r="C242" s="16">
        <f t="shared" si="17"/>
        <v>-7.6358108517907697E-3</v>
      </c>
      <c r="D242" s="10"/>
      <c r="E242" s="6">
        <v>53.935018999999997</v>
      </c>
      <c r="F242" s="16">
        <f t="shared" si="18"/>
        <v>-1.8051203430557772E-2</v>
      </c>
      <c r="G242" s="10"/>
      <c r="H242" s="6">
        <v>91.370002999999997</v>
      </c>
      <c r="I242" s="16">
        <f t="shared" si="21"/>
        <v>-5.25340904279048E-3</v>
      </c>
      <c r="J242" s="10"/>
      <c r="K242" s="6">
        <v>112.661044</v>
      </c>
      <c r="L242" s="16">
        <f t="shared" si="19"/>
        <v>1.0097012770446945E-3</v>
      </c>
      <c r="M242" s="10"/>
      <c r="N242" s="6">
        <v>109.708798</v>
      </c>
      <c r="O242" s="16">
        <f t="shared" si="20"/>
        <v>3.2381906143934547E-3</v>
      </c>
      <c r="P242" s="10"/>
    </row>
    <row r="243" spans="1:16" x14ac:dyDescent="0.25">
      <c r="A243" s="23">
        <v>41852</v>
      </c>
      <c r="B243">
        <v>52.279235</v>
      </c>
      <c r="C243" s="16">
        <f t="shared" si="17"/>
        <v>1.6524534071700181E-3</v>
      </c>
      <c r="D243" s="10"/>
      <c r="E243" s="6">
        <v>53.689256999999998</v>
      </c>
      <c r="F243" s="16">
        <f t="shared" si="18"/>
        <v>4.5774893103847081E-3</v>
      </c>
      <c r="G243" s="10"/>
      <c r="H243" s="6">
        <v>90.550003000000004</v>
      </c>
      <c r="I243" s="16">
        <f t="shared" si="21"/>
        <v>9.0557699926303581E-3</v>
      </c>
      <c r="J243" s="10"/>
      <c r="K243" s="6">
        <v>112.632608</v>
      </c>
      <c r="L243" s="16">
        <f t="shared" si="19"/>
        <v>2.5246685222812815E-4</v>
      </c>
      <c r="M243" s="10"/>
      <c r="N243" s="6">
        <v>109.996844</v>
      </c>
      <c r="O243" s="16">
        <f t="shared" si="20"/>
        <v>-2.6186751321700674E-3</v>
      </c>
      <c r="P243" s="10"/>
    </row>
    <row r="244" spans="1:16" x14ac:dyDescent="0.25">
      <c r="A244" s="23">
        <v>41851</v>
      </c>
      <c r="B244">
        <v>52.081777000000002</v>
      </c>
      <c r="C244" s="16">
        <f t="shared" si="17"/>
        <v>3.7913068903159264E-3</v>
      </c>
      <c r="D244" s="10"/>
      <c r="E244" s="6">
        <v>53.632545</v>
      </c>
      <c r="F244" s="16">
        <f t="shared" si="18"/>
        <v>1.0574176556417125E-3</v>
      </c>
      <c r="G244" s="10"/>
      <c r="H244" s="6">
        <v>90.730002999999996</v>
      </c>
      <c r="I244" s="16">
        <f t="shared" si="21"/>
        <v>-1.9839082337513858E-3</v>
      </c>
      <c r="J244" s="10"/>
      <c r="K244" s="6">
        <v>112.055324</v>
      </c>
      <c r="L244" s="16">
        <f t="shared" si="19"/>
        <v>5.1517766349058469E-3</v>
      </c>
      <c r="M244" s="10"/>
      <c r="N244" s="6">
        <v>109.151905</v>
      </c>
      <c r="O244" s="16">
        <f t="shared" si="20"/>
        <v>7.7409459779926859E-3</v>
      </c>
      <c r="P244" s="10"/>
    </row>
    <row r="245" spans="1:16" x14ac:dyDescent="0.25">
      <c r="A245" s="23">
        <v>41850</v>
      </c>
      <c r="B245">
        <v>52.834583000000002</v>
      </c>
      <c r="C245" s="16">
        <f t="shared" si="17"/>
        <v>-1.4248356989966182E-2</v>
      </c>
      <c r="D245" s="10"/>
      <c r="E245" s="6">
        <v>54.899158</v>
      </c>
      <c r="F245" s="16">
        <f t="shared" si="18"/>
        <v>-2.3071628894563379E-2</v>
      </c>
      <c r="G245" s="10"/>
      <c r="H245" s="6">
        <v>94.080001999999993</v>
      </c>
      <c r="I245" s="16">
        <f t="shared" si="21"/>
        <v>-3.5607981811054734E-2</v>
      </c>
      <c r="J245" s="10"/>
      <c r="K245" s="6">
        <v>112.36724</v>
      </c>
      <c r="L245" s="16">
        <f t="shared" si="19"/>
        <v>-2.7758624310786351E-3</v>
      </c>
      <c r="M245" s="10"/>
      <c r="N245" s="6">
        <v>109.47749899999999</v>
      </c>
      <c r="O245" s="16">
        <f t="shared" si="20"/>
        <v>-2.9740723251268086E-3</v>
      </c>
      <c r="P245" s="10"/>
    </row>
    <row r="246" spans="1:16" x14ac:dyDescent="0.25">
      <c r="A246" s="23">
        <v>41849</v>
      </c>
      <c r="B246">
        <v>52.696362999999998</v>
      </c>
      <c r="C246" s="16">
        <f t="shared" si="17"/>
        <v>2.6229514169697765E-3</v>
      </c>
      <c r="D246" s="10"/>
      <c r="E246" s="6">
        <v>55.371775</v>
      </c>
      <c r="F246" s="16">
        <f t="shared" si="18"/>
        <v>-8.5353413359062769E-3</v>
      </c>
      <c r="G246" s="10"/>
      <c r="H246" s="6">
        <v>93.709998999999996</v>
      </c>
      <c r="I246" s="16">
        <f t="shared" si="21"/>
        <v>3.9483833523463741E-3</v>
      </c>
      <c r="J246" s="10"/>
      <c r="K246" s="6">
        <v>112.887112</v>
      </c>
      <c r="L246" s="16">
        <f t="shared" si="19"/>
        <v>-4.6052378414995765E-3</v>
      </c>
      <c r="M246" s="10"/>
      <c r="N246" s="6">
        <v>111.019301</v>
      </c>
      <c r="O246" s="16">
        <f t="shared" si="20"/>
        <v>-1.388769327596473E-2</v>
      </c>
      <c r="P246" s="10"/>
    </row>
    <row r="247" spans="1:16" x14ac:dyDescent="0.25">
      <c r="A247" s="23">
        <v>41848</v>
      </c>
      <c r="B247">
        <v>52.874074999999998</v>
      </c>
      <c r="C247" s="16">
        <f t="shared" si="17"/>
        <v>-3.3610422499117387E-3</v>
      </c>
      <c r="D247" s="10"/>
      <c r="E247" s="6">
        <v>54.795181999999997</v>
      </c>
      <c r="F247" s="16">
        <f t="shared" si="18"/>
        <v>1.0522695225284595E-2</v>
      </c>
      <c r="G247" s="10"/>
      <c r="H247" s="6">
        <v>94.129997000000003</v>
      </c>
      <c r="I247" s="16">
        <f t="shared" si="21"/>
        <v>-4.461893268731365E-3</v>
      </c>
      <c r="J247" s="10"/>
      <c r="K247" s="6">
        <v>112.783137</v>
      </c>
      <c r="L247" s="16">
        <f t="shared" si="19"/>
        <v>9.2190200384312249E-4</v>
      </c>
      <c r="M247" s="10"/>
      <c r="N247" s="6">
        <v>110.61709399999999</v>
      </c>
      <c r="O247" s="16">
        <f t="shared" si="20"/>
        <v>3.6360293464228199E-3</v>
      </c>
      <c r="P247" s="10"/>
    </row>
    <row r="248" spans="1:16" x14ac:dyDescent="0.25">
      <c r="A248" s="23">
        <v>41845</v>
      </c>
      <c r="B248">
        <v>53.009827000000001</v>
      </c>
      <c r="C248" s="16">
        <f t="shared" si="17"/>
        <v>-2.560883664079916E-3</v>
      </c>
      <c r="D248" s="10"/>
      <c r="E248" s="6">
        <v>54.965324000000003</v>
      </c>
      <c r="F248" s="16">
        <f t="shared" si="18"/>
        <v>-3.0954425011668896E-3</v>
      </c>
      <c r="G248" s="10"/>
      <c r="H248" s="6">
        <v>96.660004000000001</v>
      </c>
      <c r="I248" s="16">
        <f t="shared" si="21"/>
        <v>-2.617429024728779E-2</v>
      </c>
      <c r="J248" s="10"/>
      <c r="K248" s="6">
        <v>112.91546700000001</v>
      </c>
      <c r="L248" s="16">
        <f t="shared" si="19"/>
        <v>-1.1719386503534768E-3</v>
      </c>
      <c r="M248" s="10"/>
      <c r="N248" s="6">
        <v>110.770313</v>
      </c>
      <c r="O248" s="16">
        <f t="shared" si="20"/>
        <v>-1.3832135691447256E-3</v>
      </c>
      <c r="P248" s="10"/>
    </row>
    <row r="249" spans="1:16" x14ac:dyDescent="0.25">
      <c r="A249" s="23">
        <v>41844</v>
      </c>
      <c r="B249">
        <v>54.976993999999998</v>
      </c>
      <c r="C249" s="16">
        <f t="shared" si="17"/>
        <v>-3.5781639861939274E-2</v>
      </c>
      <c r="D249" s="10"/>
      <c r="E249" s="6">
        <v>55.022036</v>
      </c>
      <c r="F249" s="16">
        <f t="shared" si="18"/>
        <v>-1.0307143123529094E-3</v>
      </c>
      <c r="G249" s="10"/>
      <c r="H249" s="6">
        <v>97.25</v>
      </c>
      <c r="I249" s="16">
        <f t="shared" si="21"/>
        <v>-6.0667969151670942E-3</v>
      </c>
      <c r="J249" s="10"/>
      <c r="K249" s="6">
        <v>112.48066900000001</v>
      </c>
      <c r="L249" s="16">
        <f t="shared" si="19"/>
        <v>3.8655353303420625E-3</v>
      </c>
      <c r="M249" s="10"/>
      <c r="N249" s="6">
        <v>109.47749899999999</v>
      </c>
      <c r="O249" s="16">
        <f t="shared" si="20"/>
        <v>1.1808947151779714E-2</v>
      </c>
      <c r="P249" s="10"/>
    </row>
    <row r="250" spans="1:16" x14ac:dyDescent="0.25">
      <c r="A250" s="23">
        <v>41843</v>
      </c>
      <c r="B250">
        <v>54.596887000000002</v>
      </c>
      <c r="C250" s="16">
        <f t="shared" si="17"/>
        <v>6.9620636063003616E-3</v>
      </c>
      <c r="D250" s="10"/>
      <c r="E250" s="6">
        <v>54.927514000000002</v>
      </c>
      <c r="F250" s="16">
        <f t="shared" si="18"/>
        <v>1.7208497730298866E-3</v>
      </c>
      <c r="G250" s="10"/>
      <c r="H250" s="6">
        <v>87.879997000000003</v>
      </c>
      <c r="I250" s="16">
        <f t="shared" si="21"/>
        <v>0.10662270505084326</v>
      </c>
      <c r="J250" s="10"/>
      <c r="K250" s="6">
        <v>112.924921</v>
      </c>
      <c r="L250" s="16">
        <f t="shared" si="19"/>
        <v>-3.9340474721252239E-3</v>
      </c>
      <c r="M250" s="10"/>
      <c r="N250" s="6">
        <v>110.30107099999999</v>
      </c>
      <c r="O250" s="16">
        <f t="shared" si="20"/>
        <v>-7.4665820787904735E-3</v>
      </c>
      <c r="P250" s="10"/>
    </row>
    <row r="251" spans="1:16" x14ac:dyDescent="0.25">
      <c r="A251" s="23">
        <v>41842</v>
      </c>
      <c r="B251">
        <v>54.611696000000002</v>
      </c>
      <c r="C251" s="16">
        <f t="shared" si="17"/>
        <v>-2.7116901844614905E-4</v>
      </c>
      <c r="D251" s="10"/>
      <c r="E251" s="6">
        <v>55.229987999999999</v>
      </c>
      <c r="F251" s="16">
        <f t="shared" si="18"/>
        <v>-5.4766262125567344E-3</v>
      </c>
      <c r="G251" s="10"/>
      <c r="H251" s="6">
        <v>87</v>
      </c>
      <c r="I251" s="16">
        <f t="shared" si="21"/>
        <v>1.0114908045977034E-2</v>
      </c>
      <c r="J251" s="10"/>
      <c r="K251" s="6">
        <v>112.792591</v>
      </c>
      <c r="L251" s="16">
        <f t="shared" si="19"/>
        <v>1.1732153577357352E-3</v>
      </c>
      <c r="M251" s="10"/>
      <c r="N251" s="6">
        <v>110.44471799999999</v>
      </c>
      <c r="O251" s="16">
        <f t="shared" si="20"/>
        <v>-1.3006235390994325E-3</v>
      </c>
      <c r="P251" s="10"/>
    </row>
    <row r="252" spans="1:16" x14ac:dyDescent="0.25">
      <c r="A252" s="23">
        <v>41841</v>
      </c>
      <c r="B252">
        <v>54.108181999999999</v>
      </c>
      <c r="C252" s="16">
        <f t="shared" ref="C252:C315" si="22">B251/B252-1</f>
        <v>9.3056905885324781E-3</v>
      </c>
      <c r="D252" s="10"/>
      <c r="E252" s="6">
        <v>54.823537000000002</v>
      </c>
      <c r="F252" s="16">
        <f t="shared" si="18"/>
        <v>7.4138047678315999E-3</v>
      </c>
      <c r="G252" s="10"/>
      <c r="H252" s="6">
        <v>86.279999000000004</v>
      </c>
      <c r="I252" s="16">
        <f t="shared" si="21"/>
        <v>8.3449351917586068E-3</v>
      </c>
      <c r="J252" s="10"/>
      <c r="K252" s="6">
        <v>112.70751799999999</v>
      </c>
      <c r="L252" s="16">
        <f t="shared" si="19"/>
        <v>7.5481211466299492E-4</v>
      </c>
      <c r="M252" s="10"/>
      <c r="N252" s="6">
        <v>110.214879</v>
      </c>
      <c r="O252" s="16">
        <f t="shared" si="20"/>
        <v>2.0853717944924188E-3</v>
      </c>
      <c r="P252" s="10"/>
    </row>
    <row r="253" spans="1:16" x14ac:dyDescent="0.25">
      <c r="A253" s="23">
        <v>41838</v>
      </c>
      <c r="B253">
        <v>54.350065999999998</v>
      </c>
      <c r="C253" s="16">
        <f t="shared" si="22"/>
        <v>-4.4504821760473767E-3</v>
      </c>
      <c r="D253" s="10"/>
      <c r="E253" s="6">
        <v>55.144917</v>
      </c>
      <c r="F253" s="16">
        <f t="shared" si="18"/>
        <v>-5.8279170136387171E-3</v>
      </c>
      <c r="G253" s="10"/>
      <c r="H253" s="6">
        <v>86.559997999999993</v>
      </c>
      <c r="I253" s="16">
        <f t="shared" si="21"/>
        <v>-3.2347389841667074E-3</v>
      </c>
      <c r="J253" s="10"/>
      <c r="K253" s="6">
        <v>112.70751799999999</v>
      </c>
      <c r="L253" s="16">
        <f t="shared" si="19"/>
        <v>0</v>
      </c>
      <c r="M253" s="10"/>
      <c r="N253" s="6">
        <v>109.66902399999999</v>
      </c>
      <c r="O253" s="16">
        <f t="shared" si="20"/>
        <v>4.9772942266723685E-3</v>
      </c>
      <c r="P253" s="10"/>
    </row>
    <row r="254" spans="1:16" x14ac:dyDescent="0.25">
      <c r="A254" s="23">
        <v>41837</v>
      </c>
      <c r="B254">
        <v>53.777442000000001</v>
      </c>
      <c r="C254" s="16">
        <f t="shared" si="22"/>
        <v>1.0648033426357451E-2</v>
      </c>
      <c r="D254" s="10"/>
      <c r="E254" s="6">
        <v>54.445442999999997</v>
      </c>
      <c r="F254" s="16">
        <f t="shared" si="18"/>
        <v>1.2847246003673929E-2</v>
      </c>
      <c r="G254" s="10"/>
      <c r="H254" s="6">
        <v>85.330001999999993</v>
      </c>
      <c r="I254" s="16">
        <f t="shared" si="21"/>
        <v>1.4414578356625407E-2</v>
      </c>
      <c r="J254" s="10"/>
      <c r="K254" s="6">
        <v>112.858756</v>
      </c>
      <c r="L254" s="16">
        <f t="shared" si="19"/>
        <v>-1.3400643898644482E-3</v>
      </c>
      <c r="M254" s="10"/>
      <c r="N254" s="6">
        <v>110.023354</v>
      </c>
      <c r="O254" s="16">
        <f t="shared" si="20"/>
        <v>-3.2204980771628477E-3</v>
      </c>
      <c r="P254" s="10"/>
    </row>
    <row r="255" spans="1:16" x14ac:dyDescent="0.25">
      <c r="A255" s="23">
        <v>41836</v>
      </c>
      <c r="B255">
        <v>54.959715000000003</v>
      </c>
      <c r="C255" s="16">
        <f t="shared" si="22"/>
        <v>-2.1511629017726963E-2</v>
      </c>
      <c r="D255" s="10"/>
      <c r="E255" s="6">
        <v>54.965324000000003</v>
      </c>
      <c r="F255" s="16">
        <f t="shared" si="18"/>
        <v>-9.4583450467790042E-3</v>
      </c>
      <c r="G255" s="10"/>
      <c r="H255" s="6">
        <v>86.269997000000004</v>
      </c>
      <c r="I255" s="16">
        <f t="shared" si="21"/>
        <v>-1.0895966531678569E-2</v>
      </c>
      <c r="J255" s="10"/>
      <c r="K255" s="6">
        <v>112.43340499999999</v>
      </c>
      <c r="L255" s="16">
        <f t="shared" si="19"/>
        <v>3.7831372268766206E-3</v>
      </c>
      <c r="M255" s="10"/>
      <c r="N255" s="6">
        <v>108.653927</v>
      </c>
      <c r="O255" s="16">
        <f t="shared" si="20"/>
        <v>1.2603566551257828E-2</v>
      </c>
      <c r="P255" s="10"/>
    </row>
    <row r="256" spans="1:16" x14ac:dyDescent="0.25">
      <c r="A256" s="23">
        <v>41835</v>
      </c>
      <c r="B256">
        <v>54.740043999999997</v>
      </c>
      <c r="C256" s="16">
        <f t="shared" si="22"/>
        <v>4.0129854480936977E-3</v>
      </c>
      <c r="D256" s="10"/>
      <c r="E256" s="6">
        <v>54.738466000000003</v>
      </c>
      <c r="F256" s="16">
        <f t="shared" si="18"/>
        <v>4.1443982007094426E-3</v>
      </c>
      <c r="G256" s="10"/>
      <c r="H256" s="6">
        <v>87.029999000000004</v>
      </c>
      <c r="I256" s="16">
        <f t="shared" si="21"/>
        <v>-8.7326440162316388E-3</v>
      </c>
      <c r="J256" s="10"/>
      <c r="K256" s="6">
        <v>112.168746</v>
      </c>
      <c r="L256" s="16">
        <f t="shared" si="19"/>
        <v>2.3594718621531285E-3</v>
      </c>
      <c r="M256" s="10"/>
      <c r="N256" s="6">
        <v>108.07934400000001</v>
      </c>
      <c r="O256" s="16">
        <f t="shared" si="20"/>
        <v>5.31630724923704E-3</v>
      </c>
      <c r="P256" s="10"/>
    </row>
    <row r="257" spans="1:16" x14ac:dyDescent="0.25">
      <c r="A257" s="23">
        <v>41834</v>
      </c>
      <c r="B257">
        <v>54.554927999999997</v>
      </c>
      <c r="C257" s="16">
        <f t="shared" si="22"/>
        <v>3.393204001662431E-3</v>
      </c>
      <c r="D257" s="10"/>
      <c r="E257" s="6">
        <v>54.993679999999998</v>
      </c>
      <c r="F257" s="16">
        <f t="shared" si="18"/>
        <v>-4.6407878141633274E-3</v>
      </c>
      <c r="G257" s="10"/>
      <c r="H257" s="6">
        <v>88.220000999999996</v>
      </c>
      <c r="I257" s="16">
        <f t="shared" si="21"/>
        <v>-1.3489027278519194E-2</v>
      </c>
      <c r="J257" s="10"/>
      <c r="K257" s="6">
        <v>112.291628</v>
      </c>
      <c r="L257" s="16">
        <f t="shared" si="19"/>
        <v>-1.0943113230134083E-3</v>
      </c>
      <c r="M257" s="10"/>
      <c r="N257" s="6">
        <v>108.299598</v>
      </c>
      <c r="O257" s="16">
        <f t="shared" si="20"/>
        <v>-2.033747161277577E-3</v>
      </c>
      <c r="P257" s="10"/>
    </row>
    <row r="258" spans="1:16" x14ac:dyDescent="0.25">
      <c r="A258" s="23">
        <v>41831</v>
      </c>
      <c r="B258">
        <v>53.560237999999998</v>
      </c>
      <c r="C258" s="16">
        <f t="shared" si="22"/>
        <v>1.8571426064238228E-2</v>
      </c>
      <c r="D258" s="10"/>
      <c r="E258" s="6">
        <v>55.239438999999997</v>
      </c>
      <c r="F258" s="16">
        <f t="shared" si="18"/>
        <v>-4.4489771157886215E-3</v>
      </c>
      <c r="G258" s="10"/>
      <c r="H258" s="6">
        <v>88.330001999999993</v>
      </c>
      <c r="I258" s="16">
        <f t="shared" si="21"/>
        <v>-1.2453413054377416E-3</v>
      </c>
      <c r="J258" s="10"/>
      <c r="K258" s="6">
        <v>112.52793200000001</v>
      </c>
      <c r="L258" s="16">
        <f t="shared" si="19"/>
        <v>-2.0999586129424319E-3</v>
      </c>
      <c r="M258" s="10"/>
      <c r="N258" s="6">
        <v>108.76884699999999</v>
      </c>
      <c r="O258" s="16">
        <f t="shared" si="20"/>
        <v>-4.3141856601641715E-3</v>
      </c>
      <c r="P258" s="10"/>
    </row>
    <row r="259" spans="1:16" x14ac:dyDescent="0.25">
      <c r="A259" s="23">
        <v>41830</v>
      </c>
      <c r="B259">
        <v>53.199877000000001</v>
      </c>
      <c r="C259" s="16">
        <f t="shared" si="22"/>
        <v>6.7737186685601358E-3</v>
      </c>
      <c r="D259" s="10"/>
      <c r="E259" s="6">
        <v>55.371775</v>
      </c>
      <c r="F259" s="16">
        <f t="shared" si="18"/>
        <v>-2.3899540876195502E-3</v>
      </c>
      <c r="G259" s="10"/>
      <c r="H259" s="6">
        <v>89.080001999999993</v>
      </c>
      <c r="I259" s="16">
        <f t="shared" si="21"/>
        <v>-8.4193981046385424E-3</v>
      </c>
      <c r="J259" s="10"/>
      <c r="K259" s="6">
        <v>112.1782</v>
      </c>
      <c r="L259" s="16">
        <f t="shared" si="19"/>
        <v>3.1176467441980105E-3</v>
      </c>
      <c r="M259" s="10"/>
      <c r="N259" s="6">
        <v>108.07934400000001</v>
      </c>
      <c r="O259" s="16">
        <f t="shared" si="20"/>
        <v>6.3796001574545347E-3</v>
      </c>
      <c r="P259" s="10"/>
    </row>
    <row r="260" spans="1:16" x14ac:dyDescent="0.25">
      <c r="A260" s="23">
        <v>41829</v>
      </c>
      <c r="B260">
        <v>53.352908999999997</v>
      </c>
      <c r="C260" s="16">
        <f t="shared" si="22"/>
        <v>-2.8682972094360437E-3</v>
      </c>
      <c r="D260" s="10"/>
      <c r="E260" s="6">
        <v>55.343415</v>
      </c>
      <c r="F260" s="16">
        <f t="shared" si="18"/>
        <v>5.1243675512258058E-4</v>
      </c>
      <c r="G260" s="10"/>
      <c r="H260" s="6">
        <v>90.269997000000004</v>
      </c>
      <c r="I260" s="16">
        <f t="shared" si="21"/>
        <v>-1.3182619248342409E-2</v>
      </c>
      <c r="J260" s="10"/>
      <c r="K260" s="6">
        <v>112.263266</v>
      </c>
      <c r="L260" s="16">
        <f t="shared" si="19"/>
        <v>-7.5773672930556923E-4</v>
      </c>
      <c r="M260" s="10"/>
      <c r="N260" s="6">
        <v>108.05061600000001</v>
      </c>
      <c r="O260" s="16">
        <f t="shared" si="20"/>
        <v>2.6587539306577312E-4</v>
      </c>
      <c r="P260" s="10"/>
    </row>
    <row r="261" spans="1:16" x14ac:dyDescent="0.25">
      <c r="A261" s="23">
        <v>41828</v>
      </c>
      <c r="B261">
        <v>53.130768000000003</v>
      </c>
      <c r="C261" s="16">
        <f t="shared" si="22"/>
        <v>4.1810236960999614E-3</v>
      </c>
      <c r="D261" s="10"/>
      <c r="E261" s="6">
        <v>54.984225000000002</v>
      </c>
      <c r="F261" s="16">
        <f t="shared" si="18"/>
        <v>6.5326009414519159E-3</v>
      </c>
      <c r="G261" s="10"/>
      <c r="H261" s="6">
        <v>90.269997000000004</v>
      </c>
      <c r="I261" s="16">
        <f t="shared" si="21"/>
        <v>0</v>
      </c>
      <c r="J261" s="10"/>
      <c r="K261" s="6">
        <v>112.08368</v>
      </c>
      <c r="L261" s="16">
        <f t="shared" si="19"/>
        <v>1.6022493194369769E-3</v>
      </c>
      <c r="M261" s="10"/>
      <c r="N261" s="6">
        <v>107.96442500000001</v>
      </c>
      <c r="O261" s="16">
        <f t="shared" si="20"/>
        <v>7.9832778250787939E-4</v>
      </c>
      <c r="P261" s="10"/>
    </row>
    <row r="262" spans="1:16" x14ac:dyDescent="0.25">
      <c r="A262" s="23">
        <v>41827</v>
      </c>
      <c r="B262">
        <v>53.496065999999999</v>
      </c>
      <c r="C262" s="16">
        <f t="shared" si="22"/>
        <v>-6.8285021182677985E-3</v>
      </c>
      <c r="D262" s="10"/>
      <c r="E262" s="6">
        <v>55.315058999999998</v>
      </c>
      <c r="F262" s="16">
        <f t="shared" si="18"/>
        <v>-5.9809029580895068E-3</v>
      </c>
      <c r="G262" s="10"/>
      <c r="H262" s="6">
        <v>92</v>
      </c>
      <c r="I262" s="16">
        <f t="shared" si="21"/>
        <v>-1.8804380434782608E-2</v>
      </c>
      <c r="J262" s="10"/>
      <c r="K262" s="6">
        <v>111.667782</v>
      </c>
      <c r="L262" s="16">
        <f t="shared" si="19"/>
        <v>3.7244225017383226E-3</v>
      </c>
      <c r="M262" s="10"/>
      <c r="N262" s="6">
        <v>106.767374</v>
      </c>
      <c r="O262" s="16">
        <f t="shared" si="20"/>
        <v>1.1211767744704559E-2</v>
      </c>
      <c r="P262" s="10"/>
    </row>
    <row r="263" spans="1:16" x14ac:dyDescent="0.25">
      <c r="A263" s="23">
        <v>41823</v>
      </c>
      <c r="B263">
        <v>53.439293999999997</v>
      </c>
      <c r="C263" s="16">
        <f t="shared" si="22"/>
        <v>1.0623643343792288E-3</v>
      </c>
      <c r="D263" s="10"/>
      <c r="E263" s="6">
        <v>55.957818000000003</v>
      </c>
      <c r="F263" s="16">
        <f t="shared" si="18"/>
        <v>-1.1486491485425798E-2</v>
      </c>
      <c r="G263" s="10"/>
      <c r="H263" s="6">
        <v>94.919998000000007</v>
      </c>
      <c r="I263" s="16">
        <f t="shared" si="21"/>
        <v>-3.0762727154714065E-2</v>
      </c>
      <c r="J263" s="10"/>
      <c r="K263" s="6">
        <v>111.46928800000001</v>
      </c>
      <c r="L263" s="16">
        <f t="shared" si="19"/>
        <v>1.7807057312504426E-3</v>
      </c>
      <c r="M263" s="10"/>
      <c r="N263" s="6">
        <v>105.991687</v>
      </c>
      <c r="O263" s="16">
        <f t="shared" si="20"/>
        <v>7.318375826964596E-3</v>
      </c>
      <c r="P263" s="10"/>
    </row>
    <row r="264" spans="1:16" x14ac:dyDescent="0.25">
      <c r="A264" s="23">
        <v>41822</v>
      </c>
      <c r="B264">
        <v>53.027102999999997</v>
      </c>
      <c r="C264" s="16">
        <f t="shared" si="22"/>
        <v>7.7732136337902435E-3</v>
      </c>
      <c r="D264" s="10"/>
      <c r="E264" s="6">
        <v>55.816032</v>
      </c>
      <c r="F264" s="16">
        <f t="shared" si="18"/>
        <v>2.5402379015406762E-3</v>
      </c>
      <c r="G264" s="10"/>
      <c r="H264" s="6">
        <v>95.830001999999993</v>
      </c>
      <c r="I264" s="16">
        <f t="shared" si="21"/>
        <v>-9.4960240113527439E-3</v>
      </c>
      <c r="J264" s="10"/>
      <c r="K264" s="6">
        <v>111.582717</v>
      </c>
      <c r="L264" s="16">
        <f t="shared" si="19"/>
        <v>-1.0165463169353739E-3</v>
      </c>
      <c r="M264" s="10"/>
      <c r="N264" s="6">
        <v>106.374745</v>
      </c>
      <c r="O264" s="16">
        <f t="shared" si="20"/>
        <v>-3.6010239084475204E-3</v>
      </c>
      <c r="P264" s="10"/>
    </row>
    <row r="265" spans="1:16" x14ac:dyDescent="0.25">
      <c r="A265" s="23">
        <v>41821</v>
      </c>
      <c r="B265">
        <v>52.881478999999999</v>
      </c>
      <c r="C265" s="16">
        <f t="shared" si="22"/>
        <v>2.753780770768488E-3</v>
      </c>
      <c r="D265" s="10"/>
      <c r="E265" s="6">
        <v>55.305605</v>
      </c>
      <c r="F265" s="16">
        <f t="shared" ref="F265:F328" si="23">E264/E265-1</f>
        <v>9.2292092275276794E-3</v>
      </c>
      <c r="G265" s="10"/>
      <c r="H265" s="6">
        <v>95.029999000000004</v>
      </c>
      <c r="I265" s="16">
        <f t="shared" si="21"/>
        <v>8.4184258488730901E-3</v>
      </c>
      <c r="J265" s="10"/>
      <c r="K265" s="6">
        <v>111.979705</v>
      </c>
      <c r="L265" s="16">
        <f t="shared" ref="L265:L328" si="24">K264/K265-1</f>
        <v>-3.5451781195529053E-3</v>
      </c>
      <c r="M265" s="10"/>
      <c r="N265" s="6">
        <v>107.523911</v>
      </c>
      <c r="O265" s="16">
        <f t="shared" ref="O265:O328" si="25">N264/N265-1</f>
        <v>-1.0687539072123164E-2</v>
      </c>
      <c r="P265" s="10"/>
    </row>
    <row r="266" spans="1:16" x14ac:dyDescent="0.25">
      <c r="A266" s="23">
        <v>41820</v>
      </c>
      <c r="B266">
        <v>52.007733000000002</v>
      </c>
      <c r="C266" s="16">
        <f t="shared" si="22"/>
        <v>1.6800309292466231E-2</v>
      </c>
      <c r="D266" s="10"/>
      <c r="E266" s="6">
        <v>54.681750999999998</v>
      </c>
      <c r="F266" s="16">
        <f t="shared" si="23"/>
        <v>1.140881534682392E-2</v>
      </c>
      <c r="G266" s="10"/>
      <c r="H266" s="6">
        <v>91.209998999999996</v>
      </c>
      <c r="I266" s="16">
        <f t="shared" si="21"/>
        <v>4.1881373115682186E-2</v>
      </c>
      <c r="J266" s="10"/>
      <c r="K266" s="6">
        <v>112.414501</v>
      </c>
      <c r="L266" s="16">
        <f t="shared" si="24"/>
        <v>-3.8677928214972956E-3</v>
      </c>
      <c r="M266" s="10"/>
      <c r="N266" s="6">
        <v>108.431752</v>
      </c>
      <c r="O266" s="16">
        <f t="shared" si="25"/>
        <v>-8.3724645526340735E-3</v>
      </c>
      <c r="P266" s="10"/>
    </row>
    <row r="267" spans="1:16" x14ac:dyDescent="0.25">
      <c r="A267" s="23">
        <v>41817</v>
      </c>
      <c r="B267">
        <v>51.654777000000003</v>
      </c>
      <c r="C267" s="16">
        <f t="shared" si="22"/>
        <v>6.8329788743448638E-3</v>
      </c>
      <c r="D267" s="10"/>
      <c r="E267" s="6">
        <v>54.379277000000002</v>
      </c>
      <c r="F267" s="16">
        <f t="shared" si="23"/>
        <v>5.5623027132192249E-3</v>
      </c>
      <c r="G267" s="10"/>
      <c r="H267" s="6">
        <v>90.980002999999996</v>
      </c>
      <c r="I267" s="16">
        <f t="shared" si="21"/>
        <v>2.5279840889871341E-3</v>
      </c>
      <c r="J267" s="10"/>
      <c r="K267" s="6">
        <v>112.518187</v>
      </c>
      <c r="L267" s="16">
        <f t="shared" si="24"/>
        <v>-9.2150436089055709E-4</v>
      </c>
      <c r="M267" s="10"/>
      <c r="N267" s="6">
        <v>108.164303</v>
      </c>
      <c r="O267" s="16">
        <f t="shared" si="25"/>
        <v>2.4726179763761014E-3</v>
      </c>
      <c r="P267" s="10"/>
    </row>
    <row r="268" spans="1:16" x14ac:dyDescent="0.25">
      <c r="A268" s="23">
        <v>41816</v>
      </c>
      <c r="B268">
        <v>51.575795999999997</v>
      </c>
      <c r="C268" s="16">
        <f t="shared" si="22"/>
        <v>1.5313578485536272E-3</v>
      </c>
      <c r="D268" s="10"/>
      <c r="E268" s="6">
        <v>55.324509999999997</v>
      </c>
      <c r="F268" s="16">
        <f t="shared" si="23"/>
        <v>-1.7085248473054593E-2</v>
      </c>
      <c r="G268" s="10"/>
      <c r="H268" s="6">
        <v>90.599997999999999</v>
      </c>
      <c r="I268" s="16">
        <f t="shared" si="21"/>
        <v>4.1943157658788088E-3</v>
      </c>
      <c r="J268" s="10"/>
      <c r="K268" s="6">
        <v>112.537036</v>
      </c>
      <c r="L268" s="16">
        <f t="shared" si="24"/>
        <v>-1.6749152696715619E-4</v>
      </c>
      <c r="M268" s="10"/>
      <c r="N268" s="6">
        <v>108.326689</v>
      </c>
      <c r="O268" s="16">
        <f t="shared" si="25"/>
        <v>-1.4990396318675936E-3</v>
      </c>
      <c r="P268" s="10"/>
    </row>
    <row r="269" spans="1:16" x14ac:dyDescent="0.25">
      <c r="A269" s="23">
        <v>41815</v>
      </c>
      <c r="B269">
        <v>51.600476</v>
      </c>
      <c r="C269" s="16">
        <f t="shared" si="22"/>
        <v>-4.782901615094648E-4</v>
      </c>
      <c r="D269" s="10"/>
      <c r="E269" s="6">
        <v>55.636439000000003</v>
      </c>
      <c r="F269" s="16">
        <f t="shared" si="23"/>
        <v>-5.6065593989580442E-3</v>
      </c>
      <c r="G269" s="10"/>
      <c r="H269" s="6">
        <v>90.019997000000004</v>
      </c>
      <c r="I269" s="16">
        <f t="shared" si="21"/>
        <v>6.4430239872146355E-3</v>
      </c>
      <c r="J269" s="10"/>
      <c r="K269" s="6">
        <v>112.329663</v>
      </c>
      <c r="L269" s="16">
        <f t="shared" si="24"/>
        <v>1.8461107641709606E-3</v>
      </c>
      <c r="M269" s="10"/>
      <c r="N269" s="6">
        <v>107.810892</v>
      </c>
      <c r="O269" s="16">
        <f t="shared" si="25"/>
        <v>4.784275414398742E-3</v>
      </c>
      <c r="P269" s="10"/>
    </row>
    <row r="270" spans="1:16" x14ac:dyDescent="0.25">
      <c r="A270" s="23">
        <v>41814</v>
      </c>
      <c r="B270">
        <v>51.287011999999997</v>
      </c>
      <c r="C270" s="16">
        <f t="shared" si="22"/>
        <v>6.1119567659742025E-3</v>
      </c>
      <c r="D270" s="10"/>
      <c r="E270" s="6">
        <v>54.747917000000001</v>
      </c>
      <c r="F270" s="16">
        <f t="shared" si="23"/>
        <v>1.622932978436431E-2</v>
      </c>
      <c r="G270" s="10"/>
      <c r="H270" s="6">
        <v>90.269997000000004</v>
      </c>
      <c r="I270" s="16">
        <f t="shared" si="21"/>
        <v>-2.7694694617083071E-3</v>
      </c>
      <c r="J270" s="10"/>
      <c r="K270" s="6">
        <v>112.216556</v>
      </c>
      <c r="L270" s="16">
        <f t="shared" si="24"/>
        <v>1.007935050154174E-3</v>
      </c>
      <c r="M270" s="10"/>
      <c r="N270" s="6">
        <v>107.53389</v>
      </c>
      <c r="O270" s="16">
        <f t="shared" si="25"/>
        <v>2.575950707260688E-3</v>
      </c>
      <c r="P270" s="10"/>
    </row>
    <row r="271" spans="1:16" x14ac:dyDescent="0.25">
      <c r="A271" s="23">
        <v>41813</v>
      </c>
      <c r="B271">
        <v>51.701673</v>
      </c>
      <c r="C271" s="16">
        <f t="shared" si="22"/>
        <v>-8.0202627098741042E-3</v>
      </c>
      <c r="D271" s="10"/>
      <c r="E271" s="6">
        <v>55.296154000000001</v>
      </c>
      <c r="F271" s="16">
        <f t="shared" si="23"/>
        <v>-9.9145593380689512E-3</v>
      </c>
      <c r="G271" s="10"/>
      <c r="H271" s="6">
        <v>89.699996999999996</v>
      </c>
      <c r="I271" s="16">
        <f t="shared" si="21"/>
        <v>6.354515262692928E-3</v>
      </c>
      <c r="J271" s="10"/>
      <c r="K271" s="6">
        <v>111.745255</v>
      </c>
      <c r="L271" s="16">
        <f t="shared" si="24"/>
        <v>4.2176376974574215E-3</v>
      </c>
      <c r="M271" s="10"/>
      <c r="N271" s="6">
        <v>106.45453500000001</v>
      </c>
      <c r="O271" s="16">
        <f t="shared" si="25"/>
        <v>1.0139117135780085E-2</v>
      </c>
      <c r="P271" s="10"/>
    </row>
    <row r="272" spans="1:16" x14ac:dyDescent="0.25">
      <c r="A272" s="23">
        <v>41810</v>
      </c>
      <c r="B272">
        <v>51.706611000000002</v>
      </c>
      <c r="C272" s="16">
        <f t="shared" si="22"/>
        <v>-9.5500360679290353E-5</v>
      </c>
      <c r="D272" s="10"/>
      <c r="E272" s="6">
        <v>55.693150000000003</v>
      </c>
      <c r="F272" s="16">
        <f t="shared" si="23"/>
        <v>-7.128273405257235E-3</v>
      </c>
      <c r="G272" s="10"/>
      <c r="H272" s="6">
        <v>89.099997999999999</v>
      </c>
      <c r="I272" s="16">
        <f t="shared" si="21"/>
        <v>6.7339956618179819E-3</v>
      </c>
      <c r="J272" s="10"/>
      <c r="K272" s="6">
        <v>111.754676</v>
      </c>
      <c r="L272" s="16">
        <f t="shared" si="24"/>
        <v>-8.4300723130370514E-5</v>
      </c>
      <c r="M272" s="10"/>
      <c r="N272" s="6">
        <v>106.788853</v>
      </c>
      <c r="O272" s="16">
        <f t="shared" si="25"/>
        <v>-3.1306451058145113E-3</v>
      </c>
      <c r="P272" s="10"/>
    </row>
    <row r="273" spans="1:16" x14ac:dyDescent="0.25">
      <c r="A273" s="23">
        <v>41809</v>
      </c>
      <c r="B273">
        <v>51.911473000000001</v>
      </c>
      <c r="C273" s="16">
        <f t="shared" si="22"/>
        <v>-3.9463723173487342E-3</v>
      </c>
      <c r="D273" s="10"/>
      <c r="E273" s="6">
        <v>55.107106999999999</v>
      </c>
      <c r="F273" s="16">
        <f t="shared" si="23"/>
        <v>1.0634617418765924E-2</v>
      </c>
      <c r="G273" s="10"/>
      <c r="H273" s="6">
        <v>89.760002</v>
      </c>
      <c r="I273" s="16">
        <f t="shared" si="21"/>
        <v>-7.3529855759139062E-3</v>
      </c>
      <c r="J273" s="10"/>
      <c r="K273" s="6">
        <v>111.537882</v>
      </c>
      <c r="L273" s="16">
        <f t="shared" si="24"/>
        <v>1.9436804439232347E-3</v>
      </c>
      <c r="M273" s="10"/>
      <c r="N273" s="6">
        <v>105.98650000000001</v>
      </c>
      <c r="O273" s="16">
        <f t="shared" si="25"/>
        <v>7.570332070593766E-3</v>
      </c>
      <c r="P273" s="10"/>
    </row>
    <row r="274" spans="1:16" x14ac:dyDescent="0.25">
      <c r="A274" s="23">
        <v>41808</v>
      </c>
      <c r="B274">
        <v>52.141015000000003</v>
      </c>
      <c r="C274" s="16">
        <f t="shared" si="22"/>
        <v>-4.4023308713879716E-3</v>
      </c>
      <c r="D274" s="10"/>
      <c r="E274" s="6">
        <v>55.211083000000002</v>
      </c>
      <c r="F274" s="16">
        <f t="shared" si="23"/>
        <v>-1.8832450723708094E-3</v>
      </c>
      <c r="G274" s="10"/>
      <c r="H274" s="6">
        <v>86.650002000000001</v>
      </c>
      <c r="I274" s="16">
        <f t="shared" si="21"/>
        <v>3.5891516771113352E-2</v>
      </c>
      <c r="J274" s="10"/>
      <c r="K274" s="6">
        <v>111.933773</v>
      </c>
      <c r="L274" s="16">
        <f t="shared" si="24"/>
        <v>-3.536832444663518E-3</v>
      </c>
      <c r="M274" s="10"/>
      <c r="N274" s="6">
        <v>107.361958</v>
      </c>
      <c r="O274" s="16">
        <f t="shared" si="25"/>
        <v>-1.2811409419340114E-2</v>
      </c>
      <c r="P274" s="10"/>
    </row>
    <row r="275" spans="1:16" x14ac:dyDescent="0.25">
      <c r="A275" s="23">
        <v>41807</v>
      </c>
      <c r="B275">
        <v>52.032412999999998</v>
      </c>
      <c r="C275" s="16">
        <f t="shared" si="22"/>
        <v>2.0871989926740664E-3</v>
      </c>
      <c r="D275" s="10"/>
      <c r="E275" s="6">
        <v>54.880253000000003</v>
      </c>
      <c r="F275" s="16">
        <f t="shared" si="23"/>
        <v>6.028215649807489E-3</v>
      </c>
      <c r="G275" s="10"/>
      <c r="H275" s="6">
        <v>83.650002000000001</v>
      </c>
      <c r="I275" s="16">
        <f t="shared" si="21"/>
        <v>3.5863717014615215E-2</v>
      </c>
      <c r="J275" s="10"/>
      <c r="K275" s="6">
        <v>111.292804</v>
      </c>
      <c r="L275" s="16">
        <f t="shared" si="24"/>
        <v>5.7593031801048689E-3</v>
      </c>
      <c r="M275" s="10"/>
      <c r="N275" s="6">
        <v>106.540504</v>
      </c>
      <c r="O275" s="16">
        <f t="shared" si="25"/>
        <v>7.7102507418211896E-3</v>
      </c>
      <c r="P275" s="10"/>
    </row>
    <row r="276" spans="1:16" x14ac:dyDescent="0.25">
      <c r="A276" s="23">
        <v>41806</v>
      </c>
      <c r="B276">
        <v>51.891727000000003</v>
      </c>
      <c r="C276" s="16">
        <f t="shared" si="22"/>
        <v>2.7111450732790754E-3</v>
      </c>
      <c r="D276" s="10"/>
      <c r="E276" s="6">
        <v>54.889704000000002</v>
      </c>
      <c r="F276" s="16">
        <f t="shared" si="23"/>
        <v>-1.721816535938947E-4</v>
      </c>
      <c r="G276" s="10"/>
      <c r="H276" s="6">
        <v>82.400002000000001</v>
      </c>
      <c r="I276" s="16">
        <f t="shared" si="21"/>
        <v>1.5169902544419855E-2</v>
      </c>
      <c r="J276" s="10"/>
      <c r="K276" s="6">
        <v>111.66984600000001</v>
      </c>
      <c r="L276" s="16">
        <f t="shared" si="24"/>
        <v>-3.3763993907540701E-3</v>
      </c>
      <c r="M276" s="10"/>
      <c r="N276" s="6">
        <v>107.390612</v>
      </c>
      <c r="O276" s="16">
        <f t="shared" si="25"/>
        <v>-7.9160364594998978E-3</v>
      </c>
      <c r="P276" s="10"/>
    </row>
    <row r="277" spans="1:16" x14ac:dyDescent="0.25">
      <c r="A277" s="23">
        <v>41803</v>
      </c>
      <c r="B277">
        <v>52.150886</v>
      </c>
      <c r="C277" s="16">
        <f t="shared" si="22"/>
        <v>-4.9694074229150731E-3</v>
      </c>
      <c r="D277" s="10"/>
      <c r="E277" s="6">
        <v>55.050395000000002</v>
      </c>
      <c r="F277" s="16">
        <f t="shared" si="23"/>
        <v>-2.9189799637223679E-3</v>
      </c>
      <c r="G277" s="10"/>
      <c r="H277" s="6">
        <v>81.209998999999996</v>
      </c>
      <c r="I277" s="16">
        <f t="shared" si="21"/>
        <v>1.4653404933547609E-2</v>
      </c>
      <c r="J277" s="10"/>
      <c r="K277" s="6">
        <v>111.67927400000001</v>
      </c>
      <c r="L277" s="16">
        <f t="shared" si="24"/>
        <v>-8.4420319566236302E-5</v>
      </c>
      <c r="M277" s="10"/>
      <c r="N277" s="6">
        <v>107.12316300000001</v>
      </c>
      <c r="O277" s="16">
        <f t="shared" si="25"/>
        <v>2.49664958081941E-3</v>
      </c>
      <c r="P277" s="10"/>
    </row>
    <row r="278" spans="1:16" x14ac:dyDescent="0.25">
      <c r="A278" s="23">
        <v>41802</v>
      </c>
      <c r="B278">
        <v>52.269362999999998</v>
      </c>
      <c r="C278" s="16">
        <f t="shared" si="22"/>
        <v>-2.2666624041314254E-3</v>
      </c>
      <c r="D278" s="10"/>
      <c r="E278" s="6">
        <v>55.107106999999999</v>
      </c>
      <c r="F278" s="16">
        <f t="shared" si="23"/>
        <v>-1.0291231582887361E-3</v>
      </c>
      <c r="G278" s="10"/>
      <c r="H278" s="6">
        <v>80.610000999999997</v>
      </c>
      <c r="I278" s="16">
        <f t="shared" si="21"/>
        <v>7.4432203517773576E-3</v>
      </c>
      <c r="J278" s="10"/>
      <c r="K278" s="6">
        <v>111.698123</v>
      </c>
      <c r="L278" s="16">
        <f t="shared" si="24"/>
        <v>-1.6874947844902621E-4</v>
      </c>
      <c r="M278" s="10"/>
      <c r="N278" s="6">
        <v>107.18047199999999</v>
      </c>
      <c r="O278" s="16">
        <f t="shared" si="25"/>
        <v>-5.3469628310642836E-4</v>
      </c>
      <c r="P278" s="10"/>
    </row>
    <row r="279" spans="1:16" x14ac:dyDescent="0.25">
      <c r="A279" s="23">
        <v>41801</v>
      </c>
      <c r="B279">
        <v>52.493968000000002</v>
      </c>
      <c r="C279" s="16">
        <f t="shared" si="22"/>
        <v>-4.2786820763864863E-3</v>
      </c>
      <c r="D279" s="10"/>
      <c r="E279" s="6">
        <v>55.173274999999997</v>
      </c>
      <c r="F279" s="16">
        <f t="shared" si="23"/>
        <v>-1.1992762800467904E-3</v>
      </c>
      <c r="G279" s="10"/>
      <c r="H279" s="6">
        <v>81.569999999999993</v>
      </c>
      <c r="I279" s="16">
        <f t="shared" si="21"/>
        <v>-1.1769020473213154E-2</v>
      </c>
      <c r="J279" s="10"/>
      <c r="K279" s="6">
        <v>111.33993700000001</v>
      </c>
      <c r="L279" s="16">
        <f t="shared" si="24"/>
        <v>3.2170487037368467E-3</v>
      </c>
      <c r="M279" s="10"/>
      <c r="N279" s="6">
        <v>106.234848</v>
      </c>
      <c r="O279" s="16">
        <f t="shared" si="25"/>
        <v>8.901259970739428E-3</v>
      </c>
      <c r="P279" s="10"/>
    </row>
    <row r="280" spans="1:16" x14ac:dyDescent="0.25">
      <c r="A280" s="23">
        <v>41800</v>
      </c>
      <c r="B280">
        <v>52.881478999999999</v>
      </c>
      <c r="C280" s="16">
        <f t="shared" si="22"/>
        <v>-7.3279153179508505E-3</v>
      </c>
      <c r="D280" s="10"/>
      <c r="E280" s="6">
        <v>54.873063999999999</v>
      </c>
      <c r="F280" s="16">
        <f t="shared" si="23"/>
        <v>5.4710085079265891E-3</v>
      </c>
      <c r="G280" s="10"/>
      <c r="H280" s="6">
        <v>81.680000000000007</v>
      </c>
      <c r="I280" s="16">
        <f t="shared" si="21"/>
        <v>-1.3467189030363924E-3</v>
      </c>
      <c r="J280" s="10"/>
      <c r="K280" s="6">
        <v>111.255099</v>
      </c>
      <c r="L280" s="16">
        <f t="shared" si="24"/>
        <v>7.6255381337619887E-4</v>
      </c>
      <c r="M280" s="10"/>
      <c r="N280" s="6">
        <v>106.043808</v>
      </c>
      <c r="O280" s="16">
        <f t="shared" si="25"/>
        <v>1.8015196134790745E-3</v>
      </c>
      <c r="P280" s="10"/>
    </row>
    <row r="281" spans="1:16" x14ac:dyDescent="0.25">
      <c r="A281" s="23">
        <v>41799</v>
      </c>
      <c r="B281">
        <v>52.469287999999999</v>
      </c>
      <c r="C281" s="16">
        <f t="shared" si="22"/>
        <v>7.8558527418934876E-3</v>
      </c>
      <c r="D281" s="10"/>
      <c r="E281" s="6">
        <v>54.357072000000002</v>
      </c>
      <c r="F281" s="16">
        <f t="shared" si="23"/>
        <v>9.4926378668813705E-3</v>
      </c>
      <c r="G281" s="10"/>
      <c r="H281" s="6">
        <v>83</v>
      </c>
      <c r="I281" s="16">
        <f t="shared" si="21"/>
        <v>-1.5903614457831283E-2</v>
      </c>
      <c r="J281" s="10"/>
      <c r="K281" s="6">
        <v>111.462473</v>
      </c>
      <c r="L281" s="16">
        <f t="shared" si="24"/>
        <v>-1.8604826756356552E-3</v>
      </c>
      <c r="M281" s="10"/>
      <c r="N281" s="6">
        <v>106.435434</v>
      </c>
      <c r="O281" s="16">
        <f t="shared" si="25"/>
        <v>-3.6794701283409115E-3</v>
      </c>
      <c r="P281" s="10"/>
    </row>
    <row r="282" spans="1:16" x14ac:dyDescent="0.25">
      <c r="A282" s="23">
        <v>41796</v>
      </c>
      <c r="B282">
        <v>52.572952999999998</v>
      </c>
      <c r="C282" s="16">
        <f t="shared" si="22"/>
        <v>-1.9718314092038725E-3</v>
      </c>
      <c r="D282" s="10"/>
      <c r="E282" s="6">
        <v>54.272637000000003</v>
      </c>
      <c r="F282" s="16">
        <f t="shared" si="23"/>
        <v>1.5557563565595789E-3</v>
      </c>
      <c r="G282" s="10"/>
      <c r="H282" s="6">
        <v>82.599997999999999</v>
      </c>
      <c r="I282" s="16">
        <f t="shared" si="21"/>
        <v>4.8426393424367831E-3</v>
      </c>
      <c r="J282" s="10"/>
      <c r="K282" s="6">
        <v>111.688695</v>
      </c>
      <c r="L282" s="16">
        <f t="shared" si="24"/>
        <v>-2.0254690951487797E-3</v>
      </c>
      <c r="M282" s="10"/>
      <c r="N282" s="6">
        <v>106.58825899999999</v>
      </c>
      <c r="O282" s="16">
        <f t="shared" si="25"/>
        <v>-1.4337883124631023E-3</v>
      </c>
      <c r="P282" s="10"/>
    </row>
    <row r="283" spans="1:16" x14ac:dyDescent="0.25">
      <c r="A283" s="23">
        <v>41795</v>
      </c>
      <c r="B283">
        <v>52.380431999999999</v>
      </c>
      <c r="C283" s="16">
        <f t="shared" si="22"/>
        <v>3.6754374228911146E-3</v>
      </c>
      <c r="D283" s="10"/>
      <c r="E283" s="6">
        <v>54.507178000000003</v>
      </c>
      <c r="F283" s="16">
        <f t="shared" si="23"/>
        <v>-4.3029378626059378E-3</v>
      </c>
      <c r="G283" s="10"/>
      <c r="H283" s="6">
        <v>79.870002999999997</v>
      </c>
      <c r="I283" s="16">
        <f t="shared" si="21"/>
        <v>3.4180479497415428E-2</v>
      </c>
      <c r="J283" s="10"/>
      <c r="K283" s="6">
        <v>111.453045</v>
      </c>
      <c r="L283" s="16">
        <f t="shared" si="24"/>
        <v>2.1143433093280262E-3</v>
      </c>
      <c r="M283" s="10"/>
      <c r="N283" s="6">
        <v>106.58825899999999</v>
      </c>
      <c r="O283" s="16">
        <f t="shared" si="25"/>
        <v>0</v>
      </c>
      <c r="P283" s="10"/>
    </row>
    <row r="284" spans="1:16" x14ac:dyDescent="0.25">
      <c r="A284" s="23">
        <v>41794</v>
      </c>
      <c r="B284">
        <v>52.185440999999997</v>
      </c>
      <c r="C284" s="16">
        <f t="shared" si="22"/>
        <v>3.7365019105617403E-3</v>
      </c>
      <c r="D284" s="10"/>
      <c r="E284" s="6">
        <v>54.347692000000002</v>
      </c>
      <c r="F284" s="16">
        <f t="shared" si="23"/>
        <v>2.9345496401209648E-3</v>
      </c>
      <c r="G284" s="10"/>
      <c r="H284" s="6">
        <v>78.080001999999993</v>
      </c>
      <c r="I284" s="16">
        <f t="shared" si="21"/>
        <v>2.2925217138186182E-2</v>
      </c>
      <c r="J284" s="10"/>
      <c r="K284" s="6">
        <v>111.217394</v>
      </c>
      <c r="L284" s="16">
        <f t="shared" si="24"/>
        <v>2.1188322394967152E-3</v>
      </c>
      <c r="M284" s="10"/>
      <c r="N284" s="6">
        <v>106.540504</v>
      </c>
      <c r="O284" s="16">
        <f t="shared" si="25"/>
        <v>4.4823328412268992E-4</v>
      </c>
      <c r="P284" s="10"/>
    </row>
    <row r="285" spans="1:16" x14ac:dyDescent="0.25">
      <c r="A285" s="23">
        <v>41793</v>
      </c>
      <c r="B285">
        <v>52.158293999999998</v>
      </c>
      <c r="C285" s="16">
        <f t="shared" si="22"/>
        <v>5.2047331149296383E-4</v>
      </c>
      <c r="D285" s="10"/>
      <c r="E285" s="6">
        <v>54.328927999999998</v>
      </c>
      <c r="F285" s="16">
        <f t="shared" si="23"/>
        <v>3.4537769639042537E-4</v>
      </c>
      <c r="G285" s="10"/>
      <c r="H285" s="6">
        <v>77.919998000000007</v>
      </c>
      <c r="I285" s="16">
        <f t="shared" si="21"/>
        <v>2.0534394777576015E-3</v>
      </c>
      <c r="J285" s="10"/>
      <c r="K285" s="6">
        <v>111.273955</v>
      </c>
      <c r="L285" s="16">
        <f t="shared" si="24"/>
        <v>-5.0830403215196274E-4</v>
      </c>
      <c r="M285" s="10"/>
      <c r="N285" s="6">
        <v>106.569158</v>
      </c>
      <c r="O285" s="16">
        <f t="shared" si="25"/>
        <v>-2.6887704226774556E-4</v>
      </c>
      <c r="P285" s="10"/>
    </row>
    <row r="286" spans="1:16" x14ac:dyDescent="0.25">
      <c r="A286" s="23">
        <v>41792</v>
      </c>
      <c r="B286">
        <v>52.701301000000001</v>
      </c>
      <c r="C286" s="16">
        <f t="shared" si="22"/>
        <v>-1.0303483779271483E-2</v>
      </c>
      <c r="D286" s="10"/>
      <c r="E286" s="6">
        <v>54.347692000000002</v>
      </c>
      <c r="F286" s="16">
        <f t="shared" si="23"/>
        <v>-3.4525845182176162E-4</v>
      </c>
      <c r="G286" s="10"/>
      <c r="H286" s="6">
        <v>78</v>
      </c>
      <c r="I286" s="16">
        <f t="shared" si="21"/>
        <v>-1.0256666666665915E-3</v>
      </c>
      <c r="J286" s="10"/>
      <c r="K286" s="6">
        <v>111.78295300000001</v>
      </c>
      <c r="L286" s="16">
        <f t="shared" si="24"/>
        <v>-4.553449218683725E-3</v>
      </c>
      <c r="M286" s="10"/>
      <c r="N286" s="6">
        <v>107.896855</v>
      </c>
      <c r="O286" s="16">
        <f t="shared" si="25"/>
        <v>-1.2305242817318485E-2</v>
      </c>
      <c r="P286" s="10"/>
    </row>
    <row r="287" spans="1:16" x14ac:dyDescent="0.25">
      <c r="A287" s="23">
        <v>41789</v>
      </c>
      <c r="B287">
        <v>53.024636000000001</v>
      </c>
      <c r="C287" s="16">
        <f t="shared" si="22"/>
        <v>-6.0978259237838284E-3</v>
      </c>
      <c r="D287" s="10"/>
      <c r="E287" s="6">
        <v>54.282021</v>
      </c>
      <c r="F287" s="16">
        <f t="shared" si="23"/>
        <v>1.2098112559222329E-3</v>
      </c>
      <c r="G287" s="10"/>
      <c r="H287" s="6">
        <v>78.129997000000003</v>
      </c>
      <c r="I287" s="16">
        <f t="shared" si="21"/>
        <v>-1.6638551771607224E-3</v>
      </c>
      <c r="J287" s="10"/>
      <c r="K287" s="6">
        <v>112.406955</v>
      </c>
      <c r="L287" s="16">
        <f t="shared" si="24"/>
        <v>-5.5512757195494977E-3</v>
      </c>
      <c r="M287" s="10"/>
      <c r="N287" s="6">
        <v>108.70493399999999</v>
      </c>
      <c r="O287" s="16">
        <f t="shared" si="25"/>
        <v>-7.4336920162243469E-3</v>
      </c>
      <c r="P287" s="10"/>
    </row>
    <row r="288" spans="1:16" x14ac:dyDescent="0.25">
      <c r="A288" s="23">
        <v>41788</v>
      </c>
      <c r="B288">
        <v>52.985143999999998</v>
      </c>
      <c r="C288" s="16">
        <f t="shared" si="22"/>
        <v>7.4534099595924275E-4</v>
      </c>
      <c r="D288" s="10"/>
      <c r="E288" s="6">
        <v>54.131914999999999</v>
      </c>
      <c r="F288" s="16">
        <f t="shared" si="23"/>
        <v>2.7729667424476467E-3</v>
      </c>
      <c r="G288" s="10"/>
      <c r="H288" s="6">
        <v>80.300003000000004</v>
      </c>
      <c r="I288" s="16">
        <f t="shared" si="21"/>
        <v>-2.7023734980433312E-2</v>
      </c>
      <c r="J288" s="10"/>
      <c r="K288" s="6">
        <v>112.388159</v>
      </c>
      <c r="L288" s="16">
        <f t="shared" si="24"/>
        <v>1.6724181770788604E-4</v>
      </c>
      <c r="M288" s="10"/>
      <c r="N288" s="6">
        <v>108.752573</v>
      </c>
      <c r="O288" s="16">
        <f t="shared" si="25"/>
        <v>-4.3804940596670061E-4</v>
      </c>
      <c r="P288" s="10"/>
    </row>
    <row r="289" spans="1:16" x14ac:dyDescent="0.25">
      <c r="A289" s="23">
        <v>41787</v>
      </c>
      <c r="B289">
        <v>52.770409999999998</v>
      </c>
      <c r="C289" s="16">
        <f t="shared" si="22"/>
        <v>4.0692122725596303E-3</v>
      </c>
      <c r="D289" s="10"/>
      <c r="E289" s="6">
        <v>52.912306000000001</v>
      </c>
      <c r="F289" s="16">
        <f t="shared" si="23"/>
        <v>2.3049628568446723E-2</v>
      </c>
      <c r="G289" s="10"/>
      <c r="H289" s="6">
        <v>79.980002999999996</v>
      </c>
      <c r="I289" s="16">
        <f t="shared" si="21"/>
        <v>4.0010000999874951E-3</v>
      </c>
      <c r="J289" s="10"/>
      <c r="K289" s="6">
        <v>112.717136</v>
      </c>
      <c r="L289" s="16">
        <f t="shared" si="24"/>
        <v>-2.9186068034943169E-3</v>
      </c>
      <c r="M289" s="10"/>
      <c r="N289" s="6">
        <v>109.33373</v>
      </c>
      <c r="O289" s="16">
        <f t="shared" si="25"/>
        <v>-5.3154410811742103E-3</v>
      </c>
      <c r="P289" s="10"/>
    </row>
    <row r="290" spans="1:16" x14ac:dyDescent="0.25">
      <c r="A290" s="23">
        <v>41786</v>
      </c>
      <c r="B290">
        <v>52.943185</v>
      </c>
      <c r="C290" s="16">
        <f t="shared" si="22"/>
        <v>-3.2634039678572924E-3</v>
      </c>
      <c r="D290" s="10"/>
      <c r="E290" s="6">
        <v>53.184370000000001</v>
      </c>
      <c r="F290" s="16">
        <f t="shared" si="23"/>
        <v>-5.1154878773594925E-3</v>
      </c>
      <c r="G290" s="10"/>
      <c r="H290" s="6">
        <v>81.559997999999993</v>
      </c>
      <c r="I290" s="16">
        <f t="shared" si="21"/>
        <v>-1.937218046523248E-2</v>
      </c>
      <c r="J290" s="10"/>
      <c r="K290" s="6">
        <v>112.181372</v>
      </c>
      <c r="L290" s="16">
        <f t="shared" si="24"/>
        <v>4.775873128026964E-3</v>
      </c>
      <c r="M290" s="10"/>
      <c r="N290" s="6">
        <v>107.999926</v>
      </c>
      <c r="O290" s="16">
        <f t="shared" si="25"/>
        <v>1.2350045499105233E-2</v>
      </c>
      <c r="P290" s="10"/>
    </row>
    <row r="291" spans="1:16" x14ac:dyDescent="0.25">
      <c r="A291" s="23">
        <v>41782</v>
      </c>
      <c r="B291">
        <v>52.343411000000003</v>
      </c>
      <c r="C291" s="16">
        <f t="shared" si="22"/>
        <v>1.1458443164890308E-2</v>
      </c>
      <c r="D291" s="10"/>
      <c r="E291" s="6">
        <v>53.296951999999997</v>
      </c>
      <c r="F291" s="16">
        <f t="shared" si="23"/>
        <v>-2.1123534419003054E-3</v>
      </c>
      <c r="G291" s="10"/>
      <c r="H291" s="6">
        <v>80.620002999999997</v>
      </c>
      <c r="I291" s="16">
        <f t="shared" si="21"/>
        <v>1.1659575353774043E-2</v>
      </c>
      <c r="J291" s="10"/>
      <c r="K291" s="6">
        <v>111.786601</v>
      </c>
      <c r="L291" s="16">
        <f t="shared" si="24"/>
        <v>3.5314697510124837E-3</v>
      </c>
      <c r="M291" s="10"/>
      <c r="N291" s="6">
        <v>107.37112999999999</v>
      </c>
      <c r="O291" s="16">
        <f t="shared" si="25"/>
        <v>5.8562855769517252E-3</v>
      </c>
      <c r="P291" s="10"/>
    </row>
    <row r="292" spans="1:16" x14ac:dyDescent="0.25">
      <c r="A292" s="23">
        <v>41781</v>
      </c>
      <c r="B292">
        <v>51.676990000000004</v>
      </c>
      <c r="C292" s="16">
        <f t="shared" si="22"/>
        <v>1.2895894284864484E-2</v>
      </c>
      <c r="D292" s="10"/>
      <c r="E292" s="6">
        <v>52.996741</v>
      </c>
      <c r="F292" s="16">
        <f t="shared" si="23"/>
        <v>5.6647068165944781E-3</v>
      </c>
      <c r="G292" s="10"/>
      <c r="H292" s="6">
        <v>80.010002</v>
      </c>
      <c r="I292" s="16">
        <f t="shared" si="21"/>
        <v>7.6240593019856195E-3</v>
      </c>
      <c r="J292" s="10"/>
      <c r="K292" s="6">
        <v>111.664412</v>
      </c>
      <c r="L292" s="16">
        <f t="shared" si="24"/>
        <v>1.0942519448362553E-3</v>
      </c>
      <c r="M292" s="10"/>
      <c r="N292" s="6">
        <v>106.79950100000001</v>
      </c>
      <c r="O292" s="16">
        <f t="shared" si="25"/>
        <v>5.3523564684070379E-3</v>
      </c>
      <c r="P292" s="10"/>
    </row>
    <row r="293" spans="1:16" x14ac:dyDescent="0.25">
      <c r="A293" s="23">
        <v>41780</v>
      </c>
      <c r="B293">
        <v>51.857171999999998</v>
      </c>
      <c r="C293" s="16">
        <f t="shared" si="22"/>
        <v>-3.4745820693807827E-3</v>
      </c>
      <c r="D293" s="10"/>
      <c r="E293" s="6">
        <v>53.081175999999999</v>
      </c>
      <c r="F293" s="16">
        <f t="shared" si="23"/>
        <v>-1.5906768908058311E-3</v>
      </c>
      <c r="G293" s="10"/>
      <c r="H293" s="6">
        <v>78.680000000000007</v>
      </c>
      <c r="I293" s="16">
        <f t="shared" si="21"/>
        <v>1.6903940010167595E-2</v>
      </c>
      <c r="J293" s="10"/>
      <c r="K293" s="6">
        <v>111.702003</v>
      </c>
      <c r="L293" s="16">
        <f t="shared" si="24"/>
        <v>-3.3652932794769885E-4</v>
      </c>
      <c r="M293" s="10"/>
      <c r="N293" s="6">
        <v>106.95193999999999</v>
      </c>
      <c r="O293" s="16">
        <f t="shared" si="25"/>
        <v>-1.4253037392307766E-3</v>
      </c>
      <c r="P293" s="10"/>
    </row>
    <row r="294" spans="1:16" x14ac:dyDescent="0.25">
      <c r="A294" s="23">
        <v>41779</v>
      </c>
      <c r="B294">
        <v>51.319099999999999</v>
      </c>
      <c r="C294" s="16">
        <f t="shared" si="22"/>
        <v>1.0484829235119175E-2</v>
      </c>
      <c r="D294" s="10"/>
      <c r="E294" s="6">
        <v>52.537039999999998</v>
      </c>
      <c r="F294" s="16">
        <f t="shared" si="23"/>
        <v>1.0357187995364781E-2</v>
      </c>
      <c r="G294" s="10"/>
      <c r="H294" s="6">
        <v>78.120002999999997</v>
      </c>
      <c r="I294" s="16">
        <f t="shared" si="21"/>
        <v>7.1684201036195105E-3</v>
      </c>
      <c r="J294" s="10"/>
      <c r="K294" s="6">
        <v>111.90879</v>
      </c>
      <c r="L294" s="16">
        <f t="shared" si="24"/>
        <v>-1.8478173162268519E-3</v>
      </c>
      <c r="M294" s="10"/>
      <c r="N294" s="6">
        <v>107.609309</v>
      </c>
      <c r="O294" s="16">
        <f t="shared" si="25"/>
        <v>-6.1088488171595623E-3</v>
      </c>
      <c r="P294" s="10"/>
    </row>
    <row r="295" spans="1:16" x14ac:dyDescent="0.25">
      <c r="A295" s="23">
        <v>41778</v>
      </c>
      <c r="B295">
        <v>51.921343999999998</v>
      </c>
      <c r="C295" s="16">
        <f t="shared" si="22"/>
        <v>-1.1599160453165447E-2</v>
      </c>
      <c r="D295" s="10"/>
      <c r="E295" s="6">
        <v>52.865394999999999</v>
      </c>
      <c r="F295" s="16">
        <f t="shared" si="23"/>
        <v>-6.2111519265107829E-3</v>
      </c>
      <c r="G295" s="10"/>
      <c r="H295" s="6">
        <v>78.819999999999993</v>
      </c>
      <c r="I295" s="16">
        <f t="shared" si="21"/>
        <v>-8.8809566099974369E-3</v>
      </c>
      <c r="J295" s="10"/>
      <c r="K295" s="6">
        <v>111.90879</v>
      </c>
      <c r="L295" s="16">
        <f t="shared" si="24"/>
        <v>0</v>
      </c>
      <c r="M295" s="10"/>
      <c r="N295" s="6">
        <v>107.37112999999999</v>
      </c>
      <c r="O295" s="16">
        <f t="shared" si="25"/>
        <v>2.2182778555093208E-3</v>
      </c>
      <c r="P295" s="10"/>
    </row>
    <row r="296" spans="1:16" x14ac:dyDescent="0.25">
      <c r="A296" s="23">
        <v>41775</v>
      </c>
      <c r="B296">
        <v>51.785592000000001</v>
      </c>
      <c r="C296" s="16">
        <f t="shared" si="22"/>
        <v>2.6214241212110245E-3</v>
      </c>
      <c r="D296" s="10"/>
      <c r="E296" s="6">
        <v>52.415078000000001</v>
      </c>
      <c r="F296" s="16">
        <f t="shared" si="23"/>
        <v>8.5913637293451028E-3</v>
      </c>
      <c r="G296" s="10"/>
      <c r="H296" s="6">
        <v>78.129997000000003</v>
      </c>
      <c r="I296" s="16">
        <f t="shared" ref="I296:I359" si="26">H295/H296-1</f>
        <v>8.8314735248229415E-3</v>
      </c>
      <c r="J296" s="10"/>
      <c r="K296" s="6">
        <v>112.01218299999999</v>
      </c>
      <c r="L296" s="16">
        <f t="shared" si="24"/>
        <v>-9.2305137915216218E-4</v>
      </c>
      <c r="M296" s="10"/>
      <c r="N296" s="6">
        <v>108.171415</v>
      </c>
      <c r="O296" s="16">
        <f t="shared" si="25"/>
        <v>-7.3983038864749995E-3</v>
      </c>
      <c r="P296" s="10"/>
    </row>
    <row r="297" spans="1:16" x14ac:dyDescent="0.25">
      <c r="A297" s="23">
        <v>41774</v>
      </c>
      <c r="B297">
        <v>51.203093000000003</v>
      </c>
      <c r="C297" s="16">
        <f t="shared" si="22"/>
        <v>1.137624635293033E-2</v>
      </c>
      <c r="D297" s="10"/>
      <c r="E297" s="6">
        <v>52.433841999999999</v>
      </c>
      <c r="F297" s="16">
        <f t="shared" si="23"/>
        <v>-3.5786048254859981E-4</v>
      </c>
      <c r="G297" s="10"/>
      <c r="H297" s="6">
        <v>76.809997999999993</v>
      </c>
      <c r="I297" s="16">
        <f t="shared" si="26"/>
        <v>1.7185249763969734E-2</v>
      </c>
      <c r="J297" s="10"/>
      <c r="K297" s="6">
        <v>112.14377399999999</v>
      </c>
      <c r="L297" s="16">
        <f t="shared" si="24"/>
        <v>-1.173413336348017E-3</v>
      </c>
      <c r="M297" s="10"/>
      <c r="N297" s="6">
        <v>108.47628400000001</v>
      </c>
      <c r="O297" s="16">
        <f t="shared" si="25"/>
        <v>-2.810466848219173E-3</v>
      </c>
      <c r="P297" s="10"/>
    </row>
    <row r="298" spans="1:16" x14ac:dyDescent="0.25">
      <c r="A298" s="23">
        <v>41773</v>
      </c>
      <c r="B298">
        <v>51.797933999999998</v>
      </c>
      <c r="C298" s="16">
        <f t="shared" si="22"/>
        <v>-1.1483875013238887E-2</v>
      </c>
      <c r="D298" s="10"/>
      <c r="E298" s="6">
        <v>52.884158999999997</v>
      </c>
      <c r="F298" s="16">
        <f t="shared" si="23"/>
        <v>-8.5151585751793712E-3</v>
      </c>
      <c r="G298" s="10"/>
      <c r="H298" s="6">
        <v>77.190002000000007</v>
      </c>
      <c r="I298" s="16">
        <f t="shared" si="26"/>
        <v>-4.9229691689866018E-3</v>
      </c>
      <c r="J298" s="10"/>
      <c r="K298" s="6">
        <v>111.946388</v>
      </c>
      <c r="L298" s="16">
        <f t="shared" si="24"/>
        <v>1.7632190151593008E-3</v>
      </c>
      <c r="M298" s="10"/>
      <c r="N298" s="6">
        <v>107.618838</v>
      </c>
      <c r="O298" s="16">
        <f t="shared" si="25"/>
        <v>7.9674341029403184E-3</v>
      </c>
      <c r="P298" s="10"/>
    </row>
    <row r="299" spans="1:16" x14ac:dyDescent="0.25">
      <c r="A299" s="23">
        <v>41772</v>
      </c>
      <c r="B299">
        <v>52.242213999999997</v>
      </c>
      <c r="C299" s="16">
        <f t="shared" si="22"/>
        <v>-8.5042337600775841E-3</v>
      </c>
      <c r="D299" s="10"/>
      <c r="E299" s="6">
        <v>52.302500000000002</v>
      </c>
      <c r="F299" s="16">
        <f t="shared" si="23"/>
        <v>1.1121055398881419E-2</v>
      </c>
      <c r="G299" s="10"/>
      <c r="H299" s="6">
        <v>78.019997000000004</v>
      </c>
      <c r="I299" s="16">
        <f t="shared" si="26"/>
        <v>-1.0638234195266549E-2</v>
      </c>
      <c r="J299" s="10"/>
      <c r="K299" s="6">
        <v>111.391829</v>
      </c>
      <c r="L299" s="16">
        <f t="shared" si="24"/>
        <v>4.9784531323209258E-3</v>
      </c>
      <c r="M299" s="10"/>
      <c r="N299" s="6">
        <v>106.466052</v>
      </c>
      <c r="O299" s="16">
        <f t="shared" si="25"/>
        <v>1.0827733144457952E-2</v>
      </c>
      <c r="P299" s="10"/>
    </row>
    <row r="300" spans="1:16" x14ac:dyDescent="0.25">
      <c r="A300" s="23">
        <v>41771</v>
      </c>
      <c r="B300">
        <v>52.153525999999999</v>
      </c>
      <c r="C300" s="16">
        <f t="shared" si="22"/>
        <v>1.7005178135032217E-3</v>
      </c>
      <c r="D300" s="10"/>
      <c r="E300" s="6">
        <v>51.870946000000004</v>
      </c>
      <c r="F300" s="16">
        <f t="shared" si="23"/>
        <v>8.3197634375127283E-3</v>
      </c>
      <c r="G300" s="10"/>
      <c r="H300" s="6">
        <v>80.360000999999997</v>
      </c>
      <c r="I300" s="16">
        <f t="shared" si="26"/>
        <v>-2.9119014072685134E-2</v>
      </c>
      <c r="J300" s="10"/>
      <c r="K300" s="6">
        <v>110.978255</v>
      </c>
      <c r="L300" s="16">
        <f t="shared" si="24"/>
        <v>3.7266219404872292E-3</v>
      </c>
      <c r="M300" s="10"/>
      <c r="N300" s="6">
        <v>105.551445</v>
      </c>
      <c r="O300" s="16">
        <f t="shared" si="25"/>
        <v>8.6650353294548399E-3</v>
      </c>
      <c r="P300" s="10"/>
    </row>
    <row r="301" spans="1:16" x14ac:dyDescent="0.25">
      <c r="A301" s="23">
        <v>41768</v>
      </c>
      <c r="B301">
        <v>51.934269</v>
      </c>
      <c r="C301" s="16">
        <f t="shared" si="22"/>
        <v>4.2218173899781775E-3</v>
      </c>
      <c r="D301" s="10"/>
      <c r="E301" s="6">
        <v>51.795892000000002</v>
      </c>
      <c r="F301" s="16">
        <f t="shared" si="23"/>
        <v>1.4490338345751752E-3</v>
      </c>
      <c r="G301" s="10"/>
      <c r="H301" s="6">
        <v>77.400002000000001</v>
      </c>
      <c r="I301" s="16">
        <f t="shared" si="26"/>
        <v>3.8242880148762648E-2</v>
      </c>
      <c r="J301" s="10"/>
      <c r="K301" s="6">
        <v>111.260239</v>
      </c>
      <c r="L301" s="16">
        <f t="shared" si="24"/>
        <v>-2.5344543795200458E-3</v>
      </c>
      <c r="M301" s="10"/>
      <c r="N301" s="6">
        <v>105.980165</v>
      </c>
      <c r="O301" s="16">
        <f t="shared" si="25"/>
        <v>-4.045285266351506E-3</v>
      </c>
      <c r="P301" s="10"/>
    </row>
    <row r="302" spans="1:16" x14ac:dyDescent="0.25">
      <c r="A302" s="23">
        <v>41767</v>
      </c>
      <c r="B302">
        <v>51.956440000000001</v>
      </c>
      <c r="C302" s="16">
        <f t="shared" si="22"/>
        <v>-4.267228470619111E-4</v>
      </c>
      <c r="D302" s="10"/>
      <c r="E302" s="6">
        <v>51.439393000000003</v>
      </c>
      <c r="F302" s="16">
        <f t="shared" si="23"/>
        <v>6.9304666950482652E-3</v>
      </c>
      <c r="G302" s="10"/>
      <c r="H302" s="6">
        <v>76.120002999999997</v>
      </c>
      <c r="I302" s="16">
        <f t="shared" si="26"/>
        <v>1.6815540587931999E-2</v>
      </c>
      <c r="J302" s="10"/>
      <c r="K302" s="6">
        <v>111.382428</v>
      </c>
      <c r="L302" s="16">
        <f t="shared" si="24"/>
        <v>-1.0970222340637159E-3</v>
      </c>
      <c r="M302" s="10"/>
      <c r="N302" s="6">
        <v>106.323143</v>
      </c>
      <c r="O302" s="16">
        <f t="shared" si="25"/>
        <v>-3.2258075741797843E-3</v>
      </c>
      <c r="P302" s="10"/>
    </row>
    <row r="303" spans="1:16" x14ac:dyDescent="0.25">
      <c r="A303" s="23">
        <v>41766</v>
      </c>
      <c r="B303">
        <v>51.414458000000003</v>
      </c>
      <c r="C303" s="16">
        <f t="shared" si="22"/>
        <v>1.0541431750578756E-2</v>
      </c>
      <c r="D303" s="10"/>
      <c r="E303" s="6">
        <v>52.386935000000001</v>
      </c>
      <c r="F303" s="16">
        <f t="shared" si="23"/>
        <v>-1.8087372357248999E-2</v>
      </c>
      <c r="G303" s="10"/>
      <c r="H303" s="6">
        <v>76.910004000000001</v>
      </c>
      <c r="I303" s="16">
        <f t="shared" si="26"/>
        <v>-1.0271758664841646E-2</v>
      </c>
      <c r="J303" s="10"/>
      <c r="K303" s="6">
        <v>111.354231</v>
      </c>
      <c r="L303" s="16">
        <f t="shared" si="24"/>
        <v>2.5321893696172992E-4</v>
      </c>
      <c r="M303" s="10"/>
      <c r="N303" s="6">
        <v>106.78045</v>
      </c>
      <c r="O303" s="16">
        <f t="shared" si="25"/>
        <v>-4.2826847049248773E-3</v>
      </c>
      <c r="P303" s="10"/>
    </row>
    <row r="304" spans="1:16" x14ac:dyDescent="0.25">
      <c r="A304" s="23">
        <v>41765</v>
      </c>
      <c r="B304">
        <v>50.591631</v>
      </c>
      <c r="C304" s="16">
        <f t="shared" si="22"/>
        <v>1.6264093165923033E-2</v>
      </c>
      <c r="D304" s="10"/>
      <c r="E304" s="6">
        <v>53.578400000000002</v>
      </c>
      <c r="F304" s="16">
        <f t="shared" si="23"/>
        <v>-2.2237786122765946E-2</v>
      </c>
      <c r="G304" s="10"/>
      <c r="H304" s="6">
        <v>78.489998</v>
      </c>
      <c r="I304" s="16">
        <f t="shared" si="26"/>
        <v>-2.0129876930306434E-2</v>
      </c>
      <c r="J304" s="10"/>
      <c r="K304" s="6">
        <v>111.33542799999999</v>
      </c>
      <c r="L304" s="16">
        <f t="shared" si="24"/>
        <v>1.6888604407228058E-4</v>
      </c>
      <c r="M304" s="10"/>
      <c r="N304" s="6">
        <v>107.16153799999999</v>
      </c>
      <c r="O304" s="16">
        <f t="shared" si="25"/>
        <v>-3.5562012930422382E-3</v>
      </c>
      <c r="P304" s="10"/>
    </row>
    <row r="305" spans="1:16" x14ac:dyDescent="0.25">
      <c r="A305" s="23">
        <v>41764</v>
      </c>
      <c r="B305">
        <v>51.027681999999999</v>
      </c>
      <c r="C305" s="16">
        <f t="shared" si="22"/>
        <v>-8.545381308913802E-3</v>
      </c>
      <c r="D305" s="10"/>
      <c r="E305" s="6">
        <v>55.004406000000003</v>
      </c>
      <c r="F305" s="16">
        <f t="shared" si="23"/>
        <v>-2.5925304965569551E-2</v>
      </c>
      <c r="G305" s="10"/>
      <c r="H305" s="6">
        <v>81.220000999999996</v>
      </c>
      <c r="I305" s="16">
        <f t="shared" si="26"/>
        <v>-3.3612447259142475E-2</v>
      </c>
      <c r="J305" s="10"/>
      <c r="K305" s="6">
        <v>111.14744399999999</v>
      </c>
      <c r="L305" s="16">
        <f t="shared" si="24"/>
        <v>1.6913029507004129E-3</v>
      </c>
      <c r="M305" s="10"/>
      <c r="N305" s="6">
        <v>106.732812</v>
      </c>
      <c r="O305" s="16">
        <f t="shared" si="25"/>
        <v>4.0168153725772537E-3</v>
      </c>
      <c r="P305" s="10"/>
    </row>
    <row r="306" spans="1:16" x14ac:dyDescent="0.25">
      <c r="A306" s="23">
        <v>41761</v>
      </c>
      <c r="B306">
        <v>50.360056</v>
      </c>
      <c r="C306" s="16">
        <f t="shared" si="22"/>
        <v>1.3257054360702014E-2</v>
      </c>
      <c r="D306" s="10"/>
      <c r="E306" s="6">
        <v>54.619759999999999</v>
      </c>
      <c r="F306" s="16">
        <f t="shared" si="23"/>
        <v>7.0422499110212033E-3</v>
      </c>
      <c r="G306" s="10"/>
      <c r="H306" s="6">
        <v>81.580001999999993</v>
      </c>
      <c r="I306" s="16">
        <f t="shared" si="26"/>
        <v>-4.4128584355759282E-3</v>
      </c>
      <c r="J306" s="10"/>
      <c r="K306" s="6">
        <v>111.429428</v>
      </c>
      <c r="L306" s="16">
        <f t="shared" si="24"/>
        <v>-2.5306061878017649E-3</v>
      </c>
      <c r="M306" s="10"/>
      <c r="N306" s="6">
        <v>107.38065899999999</v>
      </c>
      <c r="O306" s="16">
        <f t="shared" si="25"/>
        <v>-6.033181450301961E-3</v>
      </c>
      <c r="P306" s="10"/>
    </row>
    <row r="307" spans="1:16" x14ac:dyDescent="0.25">
      <c r="A307" s="23">
        <v>41760</v>
      </c>
      <c r="B307">
        <v>50.771469000000003</v>
      </c>
      <c r="C307" s="16">
        <f t="shared" si="22"/>
        <v>-8.1032321519002304E-3</v>
      </c>
      <c r="D307" s="10"/>
      <c r="E307" s="6">
        <v>55.933183999999997</v>
      </c>
      <c r="F307" s="16">
        <f t="shared" si="23"/>
        <v>-2.348201740133371E-2</v>
      </c>
      <c r="G307" s="10"/>
      <c r="H307" s="6">
        <v>81.629997000000003</v>
      </c>
      <c r="I307" s="16">
        <f t="shared" si="26"/>
        <v>-6.1245867741499538E-4</v>
      </c>
      <c r="J307" s="10"/>
      <c r="K307" s="6">
        <v>111.194444</v>
      </c>
      <c r="L307" s="16">
        <f t="shared" si="24"/>
        <v>2.1132710551616807E-3</v>
      </c>
      <c r="M307" s="10"/>
      <c r="N307" s="6">
        <v>106.723282</v>
      </c>
      <c r="O307" s="16">
        <f t="shared" si="25"/>
        <v>6.1596400305605759E-3</v>
      </c>
      <c r="P307" s="10"/>
    </row>
    <row r="308" spans="1:16" x14ac:dyDescent="0.25">
      <c r="A308" s="23">
        <v>41759</v>
      </c>
      <c r="B308">
        <v>49.914152000000001</v>
      </c>
      <c r="C308" s="16">
        <f t="shared" si="22"/>
        <v>1.7175830213443266E-2</v>
      </c>
      <c r="D308" s="10"/>
      <c r="E308" s="6">
        <v>54.938735000000001</v>
      </c>
      <c r="F308" s="16">
        <f t="shared" si="23"/>
        <v>1.8101053837515479E-2</v>
      </c>
      <c r="G308" s="10"/>
      <c r="H308" s="6">
        <v>81.650002000000001</v>
      </c>
      <c r="I308" s="16">
        <f t="shared" si="26"/>
        <v>-2.4500917954661805E-4</v>
      </c>
      <c r="J308" s="10"/>
      <c r="K308" s="6">
        <v>110.73011200000001</v>
      </c>
      <c r="L308" s="16">
        <f t="shared" si="24"/>
        <v>4.1933670219713726E-3</v>
      </c>
      <c r="M308" s="10"/>
      <c r="N308" s="6">
        <v>105.590504</v>
      </c>
      <c r="O308" s="16">
        <f t="shared" si="25"/>
        <v>1.0728029103829195E-2</v>
      </c>
      <c r="P308" s="10"/>
    </row>
    <row r="309" spans="1:16" x14ac:dyDescent="0.25">
      <c r="A309" s="23">
        <v>41758</v>
      </c>
      <c r="B309">
        <v>49.928933000000001</v>
      </c>
      <c r="C309" s="16">
        <f t="shared" si="22"/>
        <v>-2.9604077459455258E-4</v>
      </c>
      <c r="D309" s="10"/>
      <c r="E309" s="6">
        <v>55.088839999999998</v>
      </c>
      <c r="F309" s="16">
        <f t="shared" si="23"/>
        <v>-2.7247805544643455E-3</v>
      </c>
      <c r="G309" s="10"/>
      <c r="H309" s="6">
        <v>79.690002000000007</v>
      </c>
      <c r="I309" s="16">
        <f t="shared" si="26"/>
        <v>2.4595306196629307E-2</v>
      </c>
      <c r="J309" s="10"/>
      <c r="K309" s="6">
        <v>110.420835</v>
      </c>
      <c r="L309" s="16">
        <f t="shared" si="24"/>
        <v>2.8008935089107734E-3</v>
      </c>
      <c r="M309" s="10"/>
      <c r="N309" s="6">
        <v>105.153317</v>
      </c>
      <c r="O309" s="16">
        <f t="shared" si="25"/>
        <v>4.1576149233599757E-3</v>
      </c>
      <c r="P309" s="10"/>
    </row>
    <row r="310" spans="1:16" x14ac:dyDescent="0.25">
      <c r="A310" s="23">
        <v>41757</v>
      </c>
      <c r="B310">
        <v>49.620987999999997</v>
      </c>
      <c r="C310" s="16">
        <f t="shared" si="22"/>
        <v>6.2059425338327756E-3</v>
      </c>
      <c r="D310" s="10"/>
      <c r="E310" s="6">
        <v>53.174990000000001</v>
      </c>
      <c r="F310" s="16">
        <f t="shared" si="23"/>
        <v>3.5991544145095311E-2</v>
      </c>
      <c r="G310" s="10"/>
      <c r="H310" s="6">
        <v>77.529999000000004</v>
      </c>
      <c r="I310" s="16">
        <f t="shared" si="26"/>
        <v>2.7860222208954344E-2</v>
      </c>
      <c r="J310" s="10"/>
      <c r="K310" s="6">
        <v>110.40209400000001</v>
      </c>
      <c r="L310" s="16">
        <f t="shared" si="24"/>
        <v>1.6975221502590898E-4</v>
      </c>
      <c r="M310" s="10"/>
      <c r="N310" s="6">
        <v>105.295879</v>
      </c>
      <c r="O310" s="16">
        <f t="shared" si="25"/>
        <v>-1.3539181338710904E-3</v>
      </c>
      <c r="P310" s="10"/>
    </row>
    <row r="311" spans="1:16" x14ac:dyDescent="0.25">
      <c r="A311" s="23">
        <v>41754</v>
      </c>
      <c r="B311">
        <v>49.007561000000003</v>
      </c>
      <c r="C311" s="16">
        <f t="shared" si="22"/>
        <v>1.2516986919630435E-2</v>
      </c>
      <c r="D311" s="10"/>
      <c r="E311" s="6">
        <v>53.700361999999998</v>
      </c>
      <c r="F311" s="16">
        <f t="shared" si="23"/>
        <v>-9.7833977357545399E-3</v>
      </c>
      <c r="G311" s="10"/>
      <c r="H311" s="6">
        <v>77.230002999999996</v>
      </c>
      <c r="I311" s="16">
        <f t="shared" si="26"/>
        <v>3.8844488974059121E-3</v>
      </c>
      <c r="J311" s="10"/>
      <c r="K311" s="6">
        <v>110.53330099999999</v>
      </c>
      <c r="L311" s="16">
        <f t="shared" si="24"/>
        <v>-1.1870359322752044E-3</v>
      </c>
      <c r="M311" s="10"/>
      <c r="N311" s="6">
        <v>105.809102</v>
      </c>
      <c r="O311" s="16">
        <f t="shared" si="25"/>
        <v>-4.8504617305985542E-3</v>
      </c>
      <c r="P311" s="10"/>
    </row>
    <row r="312" spans="1:16" x14ac:dyDescent="0.25">
      <c r="A312" s="23">
        <v>41753</v>
      </c>
      <c r="B312">
        <v>51.586906999999997</v>
      </c>
      <c r="C312" s="16">
        <f t="shared" si="22"/>
        <v>-5.0000012600096233E-2</v>
      </c>
      <c r="D312" s="10"/>
      <c r="E312" s="6">
        <v>53.972425999999999</v>
      </c>
      <c r="F312" s="16">
        <f t="shared" si="23"/>
        <v>-5.0407962021199459E-3</v>
      </c>
      <c r="G312" s="10"/>
      <c r="H312" s="6">
        <v>77.169998000000007</v>
      </c>
      <c r="I312" s="16">
        <f t="shared" si="26"/>
        <v>7.7756902365067049E-4</v>
      </c>
      <c r="J312" s="10"/>
      <c r="K312" s="6">
        <v>110.552042</v>
      </c>
      <c r="L312" s="16">
        <f t="shared" si="24"/>
        <v>-1.695219704761497E-4</v>
      </c>
      <c r="M312" s="10"/>
      <c r="N312" s="6">
        <v>105.657033</v>
      </c>
      <c r="O312" s="16">
        <f t="shared" si="25"/>
        <v>1.439270020008987E-3</v>
      </c>
      <c r="P312" s="10"/>
    </row>
    <row r="313" spans="1:16" x14ac:dyDescent="0.25">
      <c r="A313" s="23">
        <v>41752</v>
      </c>
      <c r="B313">
        <v>51.444023000000001</v>
      </c>
      <c r="C313" s="16">
        <f t="shared" si="22"/>
        <v>2.7774655182002395E-3</v>
      </c>
      <c r="D313" s="10"/>
      <c r="E313" s="6">
        <v>53.944282000000001</v>
      </c>
      <c r="F313" s="16">
        <f t="shared" si="23"/>
        <v>5.2172350722923255E-4</v>
      </c>
      <c r="G313" s="10"/>
      <c r="H313" s="6">
        <v>78.430000000000007</v>
      </c>
      <c r="I313" s="16">
        <f t="shared" si="26"/>
        <v>-1.6065306642866206E-2</v>
      </c>
      <c r="J313" s="10"/>
      <c r="K313" s="6">
        <v>110.53330099999999</v>
      </c>
      <c r="L313" s="16">
        <f t="shared" si="24"/>
        <v>1.6955071304725067E-4</v>
      </c>
      <c r="M313" s="10"/>
      <c r="N313" s="6">
        <v>105.457447</v>
      </c>
      <c r="O313" s="16">
        <f t="shared" si="25"/>
        <v>1.8925737885537863E-3</v>
      </c>
      <c r="P313" s="10"/>
    </row>
    <row r="314" spans="1:16" x14ac:dyDescent="0.25">
      <c r="A314" s="23">
        <v>41751</v>
      </c>
      <c r="B314">
        <v>51.727331</v>
      </c>
      <c r="C314" s="16">
        <f t="shared" si="22"/>
        <v>-5.4769498932778493E-3</v>
      </c>
      <c r="D314" s="10"/>
      <c r="E314" s="6">
        <v>54.197586000000001</v>
      </c>
      <c r="F314" s="16">
        <f t="shared" si="23"/>
        <v>-4.6737136963996839E-3</v>
      </c>
      <c r="G314" s="10"/>
      <c r="H314" s="6">
        <v>80.019997000000004</v>
      </c>
      <c r="I314" s="16">
        <f t="shared" si="26"/>
        <v>-1.9869995746188307E-2</v>
      </c>
      <c r="J314" s="10"/>
      <c r="K314" s="6">
        <v>110.289627</v>
      </c>
      <c r="L314" s="16">
        <f t="shared" si="24"/>
        <v>2.2094008895323647E-3</v>
      </c>
      <c r="M314" s="10"/>
      <c r="N314" s="6">
        <v>104.858692</v>
      </c>
      <c r="O314" s="16">
        <f t="shared" si="25"/>
        <v>5.7101131873740218E-3</v>
      </c>
      <c r="P314" s="10"/>
    </row>
    <row r="315" spans="1:16" x14ac:dyDescent="0.25">
      <c r="A315" s="23">
        <v>41750</v>
      </c>
      <c r="B315">
        <v>51.520392999999999</v>
      </c>
      <c r="C315" s="16">
        <f t="shared" si="22"/>
        <v>4.0166230874829623E-3</v>
      </c>
      <c r="D315" s="10"/>
      <c r="E315" s="6">
        <v>53.709741999999999</v>
      </c>
      <c r="F315" s="16">
        <f t="shared" si="23"/>
        <v>9.0829704599959538E-3</v>
      </c>
      <c r="G315" s="10"/>
      <c r="H315" s="6">
        <v>78.260002</v>
      </c>
      <c r="I315" s="16">
        <f t="shared" si="26"/>
        <v>2.2489074303882584E-2</v>
      </c>
      <c r="J315" s="10"/>
      <c r="K315" s="6">
        <v>110.23339799999999</v>
      </c>
      <c r="L315" s="16">
        <f t="shared" si="24"/>
        <v>5.1009041742511307E-4</v>
      </c>
      <c r="M315" s="10"/>
      <c r="N315" s="6">
        <v>104.50703799999999</v>
      </c>
      <c r="O315" s="16">
        <f t="shared" si="25"/>
        <v>3.3648834253632298E-3</v>
      </c>
      <c r="P315" s="10"/>
    </row>
    <row r="316" spans="1:16" x14ac:dyDescent="0.25">
      <c r="A316" s="23">
        <v>41746</v>
      </c>
      <c r="B316">
        <v>51.229691000000003</v>
      </c>
      <c r="C316" s="16">
        <f t="shared" ref="C316:C379" si="27">B315/B316-1</f>
        <v>5.6744827916295204E-3</v>
      </c>
      <c r="D316" s="10"/>
      <c r="E316" s="6">
        <v>52.977977000000003</v>
      </c>
      <c r="F316" s="16">
        <f t="shared" si="23"/>
        <v>1.3812626329616107E-2</v>
      </c>
      <c r="G316" s="10"/>
      <c r="H316" s="6">
        <v>79.019997000000004</v>
      </c>
      <c r="I316" s="16">
        <f t="shared" si="26"/>
        <v>-9.617755363873326E-3</v>
      </c>
      <c r="J316" s="10"/>
      <c r="K316" s="6">
        <v>110.08344200000001</v>
      </c>
      <c r="L316" s="16">
        <f t="shared" si="24"/>
        <v>1.3622030459403689E-3</v>
      </c>
      <c r="M316" s="10"/>
      <c r="N316" s="6">
        <v>104.592578</v>
      </c>
      <c r="O316" s="16">
        <f t="shared" si="25"/>
        <v>-8.1784005744656163E-4</v>
      </c>
      <c r="P316" s="10"/>
    </row>
    <row r="317" spans="1:16" x14ac:dyDescent="0.25">
      <c r="A317" s="23">
        <v>41745</v>
      </c>
      <c r="B317">
        <v>51.577053999999997</v>
      </c>
      <c r="C317" s="16">
        <f t="shared" si="27"/>
        <v>-6.7348359989695128E-3</v>
      </c>
      <c r="D317" s="10"/>
      <c r="E317" s="6">
        <v>52.780960999999998</v>
      </c>
      <c r="F317" s="16">
        <f t="shared" si="23"/>
        <v>3.7327096033739071E-3</v>
      </c>
      <c r="G317" s="10"/>
      <c r="H317" s="6">
        <v>78.199996999999996</v>
      </c>
      <c r="I317" s="16">
        <f t="shared" si="26"/>
        <v>1.0485933906110079E-2</v>
      </c>
      <c r="J317" s="10"/>
      <c r="K317" s="6">
        <v>110.720738</v>
      </c>
      <c r="L317" s="16">
        <f t="shared" si="24"/>
        <v>-5.7558864898461515E-3</v>
      </c>
      <c r="M317" s="10"/>
      <c r="N317" s="6">
        <v>105.752072</v>
      </c>
      <c r="O317" s="16">
        <f t="shared" si="25"/>
        <v>-1.0964267442438391E-2</v>
      </c>
      <c r="P317" s="10"/>
    </row>
    <row r="318" spans="1:16" x14ac:dyDescent="0.25">
      <c r="A318" s="23">
        <v>41744</v>
      </c>
      <c r="B318">
        <v>50.268904999999997</v>
      </c>
      <c r="C318" s="16">
        <f t="shared" si="27"/>
        <v>2.6023025566202396E-2</v>
      </c>
      <c r="D318" s="10"/>
      <c r="E318" s="6">
        <v>52.583947999999999</v>
      </c>
      <c r="F318" s="16">
        <f t="shared" si="23"/>
        <v>3.7466376621244635E-3</v>
      </c>
      <c r="G318" s="10"/>
      <c r="H318" s="6">
        <v>77.019997000000004</v>
      </c>
      <c r="I318" s="16">
        <f t="shared" si="26"/>
        <v>1.5320696519891985E-2</v>
      </c>
      <c r="J318" s="10"/>
      <c r="K318" s="6">
        <v>110.673875</v>
      </c>
      <c r="L318" s="16">
        <f t="shared" si="24"/>
        <v>4.2343326281835125E-4</v>
      </c>
      <c r="M318" s="10"/>
      <c r="N318" s="6">
        <v>105.619015</v>
      </c>
      <c r="O318" s="16">
        <f t="shared" si="25"/>
        <v>1.2597826253160083E-3</v>
      </c>
      <c r="P318" s="10"/>
    </row>
    <row r="319" spans="1:16" x14ac:dyDescent="0.25">
      <c r="A319" s="23">
        <v>41743</v>
      </c>
      <c r="B319">
        <v>49.519981000000001</v>
      </c>
      <c r="C319" s="16">
        <f t="shared" si="27"/>
        <v>1.5123673007871208E-2</v>
      </c>
      <c r="D319" s="10"/>
      <c r="E319" s="6">
        <v>52.133631000000001</v>
      </c>
      <c r="F319" s="16">
        <f t="shared" si="23"/>
        <v>8.637744798554392E-3</v>
      </c>
      <c r="G319" s="10"/>
      <c r="H319" s="6">
        <v>76.25</v>
      </c>
      <c r="I319" s="16">
        <f t="shared" si="26"/>
        <v>1.0098321311475367E-2</v>
      </c>
      <c r="J319" s="10"/>
      <c r="K319" s="6">
        <v>110.439575</v>
      </c>
      <c r="L319" s="16">
        <f t="shared" si="24"/>
        <v>2.1215221083563662E-3</v>
      </c>
      <c r="M319" s="10"/>
      <c r="N319" s="6">
        <v>104.963238</v>
      </c>
      <c r="O319" s="16">
        <f t="shared" si="25"/>
        <v>6.2476826410404751E-3</v>
      </c>
      <c r="P319" s="10"/>
    </row>
    <row r="320" spans="1:16" x14ac:dyDescent="0.25">
      <c r="A320" s="23">
        <v>41740</v>
      </c>
      <c r="B320">
        <v>48.440944999999999</v>
      </c>
      <c r="C320" s="16">
        <f t="shared" si="27"/>
        <v>2.2275287982098657E-2</v>
      </c>
      <c r="D320" s="10"/>
      <c r="E320" s="6">
        <v>52.461986000000003</v>
      </c>
      <c r="F320" s="16">
        <f t="shared" si="23"/>
        <v>-6.258912882177281E-3</v>
      </c>
      <c r="G320" s="10"/>
      <c r="H320" s="6">
        <v>76</v>
      </c>
      <c r="I320" s="16">
        <f t="shared" si="26"/>
        <v>3.2894736842106198E-3</v>
      </c>
      <c r="J320" s="10"/>
      <c r="K320" s="6">
        <v>110.364605</v>
      </c>
      <c r="L320" s="16">
        <f t="shared" si="24"/>
        <v>6.7929387324872081E-4</v>
      </c>
      <c r="M320" s="10"/>
      <c r="N320" s="6">
        <v>105.238857</v>
      </c>
      <c r="O320" s="16">
        <f t="shared" si="25"/>
        <v>-2.6189851149750476E-3</v>
      </c>
      <c r="P320" s="10"/>
    </row>
    <row r="321" spans="1:16" x14ac:dyDescent="0.25">
      <c r="A321" s="23">
        <v>41739</v>
      </c>
      <c r="B321">
        <v>49.653016000000001</v>
      </c>
      <c r="C321" s="16">
        <f t="shared" si="27"/>
        <v>-2.4410823302254192E-2</v>
      </c>
      <c r="D321" s="10"/>
      <c r="E321" s="6">
        <v>52.396315000000001</v>
      </c>
      <c r="F321" s="16">
        <f t="shared" si="23"/>
        <v>1.2533515000052731E-3</v>
      </c>
      <c r="G321" s="10"/>
      <c r="H321" s="6">
        <v>76.120002999999997</v>
      </c>
      <c r="I321" s="16">
        <f t="shared" si="26"/>
        <v>-1.5764975731805686E-3</v>
      </c>
      <c r="J321" s="10"/>
      <c r="K321" s="6">
        <v>110.289627</v>
      </c>
      <c r="L321" s="16">
        <f t="shared" si="24"/>
        <v>6.7982821267498217E-4</v>
      </c>
      <c r="M321" s="10"/>
      <c r="N321" s="6">
        <v>104.39298599999999</v>
      </c>
      <c r="O321" s="16">
        <f t="shared" si="25"/>
        <v>8.102757018560558E-3</v>
      </c>
      <c r="P321" s="10"/>
    </row>
    <row r="322" spans="1:16" x14ac:dyDescent="0.25">
      <c r="A322" s="23">
        <v>41738</v>
      </c>
      <c r="B322">
        <v>51.128684999999997</v>
      </c>
      <c r="C322" s="16">
        <f t="shared" si="27"/>
        <v>-2.8861861008160017E-2</v>
      </c>
      <c r="D322" s="10"/>
      <c r="E322" s="6">
        <v>53.569015999999998</v>
      </c>
      <c r="F322" s="16">
        <f t="shared" si="23"/>
        <v>-2.1891404538772918E-2</v>
      </c>
      <c r="G322" s="10"/>
      <c r="H322" s="6">
        <v>81.449996999999996</v>
      </c>
      <c r="I322" s="16">
        <f t="shared" si="26"/>
        <v>-6.5438848328011612E-2</v>
      </c>
      <c r="J322" s="10"/>
      <c r="K322" s="6">
        <v>110.139672</v>
      </c>
      <c r="L322" s="16">
        <f t="shared" si="24"/>
        <v>1.3614985161749527E-3</v>
      </c>
      <c r="M322" s="10"/>
      <c r="N322" s="6">
        <v>103.43307799999999</v>
      </c>
      <c r="O322" s="16">
        <f t="shared" si="25"/>
        <v>9.2804740858625223E-3</v>
      </c>
      <c r="P322" s="10"/>
    </row>
    <row r="323" spans="1:16" x14ac:dyDescent="0.25">
      <c r="A323" s="23">
        <v>41737</v>
      </c>
      <c r="B323">
        <v>49.909224000000002</v>
      </c>
      <c r="C323" s="16">
        <f t="shared" si="27"/>
        <v>2.4433579652530568E-2</v>
      </c>
      <c r="D323" s="10"/>
      <c r="E323" s="6">
        <v>51.636406000000001</v>
      </c>
      <c r="F323" s="16">
        <f t="shared" si="23"/>
        <v>3.7427275631847667E-2</v>
      </c>
      <c r="G323" s="10"/>
      <c r="H323" s="6">
        <v>81.360000999999997</v>
      </c>
      <c r="I323" s="16">
        <f t="shared" si="26"/>
        <v>1.1061455124612429E-3</v>
      </c>
      <c r="J323" s="10"/>
      <c r="K323" s="6">
        <v>110.045953</v>
      </c>
      <c r="L323" s="16">
        <f t="shared" si="24"/>
        <v>8.5163513464237006E-4</v>
      </c>
      <c r="M323" s="10"/>
      <c r="N323" s="6">
        <v>103.94629999999999</v>
      </c>
      <c r="O323" s="16">
        <f t="shared" si="25"/>
        <v>-4.9373763183490071E-3</v>
      </c>
      <c r="P323" s="10"/>
    </row>
    <row r="324" spans="1:16" x14ac:dyDescent="0.25">
      <c r="A324" s="23">
        <v>41736</v>
      </c>
      <c r="B324">
        <v>50.111238</v>
      </c>
      <c r="C324" s="16">
        <f t="shared" si="27"/>
        <v>-4.0313112998724421E-3</v>
      </c>
      <c r="D324" s="10"/>
      <c r="E324" s="6">
        <v>51.777127999999998</v>
      </c>
      <c r="F324" s="16">
        <f t="shared" si="23"/>
        <v>-2.7178409741073217E-3</v>
      </c>
      <c r="G324" s="10"/>
      <c r="H324" s="6">
        <v>78.900002000000001</v>
      </c>
      <c r="I324" s="16">
        <f t="shared" si="26"/>
        <v>3.1178693759728926E-2</v>
      </c>
      <c r="J324" s="10"/>
      <c r="K324" s="6">
        <v>109.755424</v>
      </c>
      <c r="L324" s="16">
        <f t="shared" si="24"/>
        <v>2.6470582447022384E-3</v>
      </c>
      <c r="M324" s="10"/>
      <c r="N324" s="6">
        <v>103.699191</v>
      </c>
      <c r="O324" s="16">
        <f t="shared" si="25"/>
        <v>2.3829404802202525E-3</v>
      </c>
      <c r="P324" s="10"/>
    </row>
    <row r="325" spans="1:16" x14ac:dyDescent="0.25">
      <c r="A325" s="23">
        <v>41733</v>
      </c>
      <c r="B325">
        <v>51.168101999999998</v>
      </c>
      <c r="C325" s="16">
        <f t="shared" si="27"/>
        <v>-2.0654743066295445E-2</v>
      </c>
      <c r="D325" s="10"/>
      <c r="E325" s="6">
        <v>52.649619000000001</v>
      </c>
      <c r="F325" s="16">
        <f t="shared" si="23"/>
        <v>-1.6571648885056578E-2</v>
      </c>
      <c r="G325" s="10"/>
      <c r="H325" s="6">
        <v>80</v>
      </c>
      <c r="I325" s="16">
        <f t="shared" si="26"/>
        <v>-1.374997499999997E-2</v>
      </c>
      <c r="J325" s="10"/>
      <c r="K325" s="6">
        <v>109.493009</v>
      </c>
      <c r="L325" s="16">
        <f t="shared" si="24"/>
        <v>2.3966370309542739E-3</v>
      </c>
      <c r="M325" s="10"/>
      <c r="N325" s="6">
        <v>103.081423</v>
      </c>
      <c r="O325" s="16">
        <f t="shared" si="25"/>
        <v>5.9930100111249551E-3</v>
      </c>
      <c r="P325" s="10"/>
    </row>
    <row r="326" spans="1:16" x14ac:dyDescent="0.25">
      <c r="A326" s="23">
        <v>41732</v>
      </c>
      <c r="B326">
        <v>52.968963000000002</v>
      </c>
      <c r="C326" s="16">
        <f t="shared" si="27"/>
        <v>-3.399841903644607E-2</v>
      </c>
      <c r="D326" s="10"/>
      <c r="E326" s="6">
        <v>52.734053000000003</v>
      </c>
      <c r="F326" s="16">
        <f t="shared" si="23"/>
        <v>-1.6011285914245832E-3</v>
      </c>
      <c r="G326" s="10"/>
      <c r="H326" s="6">
        <v>84.260002</v>
      </c>
      <c r="I326" s="16">
        <f t="shared" si="26"/>
        <v>-5.0557819830101547E-2</v>
      </c>
      <c r="J326" s="10"/>
      <c r="K326" s="6">
        <v>109.061898</v>
      </c>
      <c r="L326" s="16">
        <f t="shared" si="24"/>
        <v>3.952902048339535E-3</v>
      </c>
      <c r="M326" s="10"/>
      <c r="N326" s="6">
        <v>102.397127</v>
      </c>
      <c r="O326" s="16">
        <f t="shared" si="25"/>
        <v>6.6827656209533792E-3</v>
      </c>
      <c r="P326" s="10"/>
    </row>
    <row r="327" spans="1:16" x14ac:dyDescent="0.25">
      <c r="A327" s="23">
        <v>41731</v>
      </c>
      <c r="B327">
        <v>52.882741000000003</v>
      </c>
      <c r="C327" s="16">
        <f t="shared" si="27"/>
        <v>1.6304374238089725E-3</v>
      </c>
      <c r="D327" s="10"/>
      <c r="E327" s="6">
        <v>52.968594000000003</v>
      </c>
      <c r="F327" s="16">
        <f t="shared" si="23"/>
        <v>-4.4279257251947923E-3</v>
      </c>
      <c r="G327" s="10"/>
      <c r="H327" s="6">
        <v>85.629997000000003</v>
      </c>
      <c r="I327" s="16">
        <f t="shared" si="26"/>
        <v>-1.5999007917751107E-2</v>
      </c>
      <c r="J327" s="10"/>
      <c r="K327" s="6">
        <v>108.85571299999999</v>
      </c>
      <c r="L327" s="16">
        <f t="shared" si="24"/>
        <v>1.8941128060041557E-3</v>
      </c>
      <c r="M327" s="10"/>
      <c r="N327" s="6">
        <v>101.950434</v>
      </c>
      <c r="O327" s="16">
        <f t="shared" si="25"/>
        <v>4.381472275046816E-3</v>
      </c>
      <c r="P327" s="10"/>
    </row>
    <row r="328" spans="1:16" x14ac:dyDescent="0.25">
      <c r="A328" s="23">
        <v>41730</v>
      </c>
      <c r="B328">
        <v>52.892592999999998</v>
      </c>
      <c r="C328" s="16">
        <f t="shared" si="27"/>
        <v>-1.8626426577339483E-4</v>
      </c>
      <c r="D328" s="10"/>
      <c r="E328" s="6">
        <v>52.884158999999997</v>
      </c>
      <c r="F328" s="16">
        <f t="shared" si="23"/>
        <v>1.5966028693017442E-3</v>
      </c>
      <c r="G328" s="10"/>
      <c r="H328" s="6">
        <v>86.349997999999999</v>
      </c>
      <c r="I328" s="16">
        <f t="shared" si="26"/>
        <v>-8.3381704305308668E-3</v>
      </c>
      <c r="J328" s="10"/>
      <c r="K328" s="6">
        <v>109.005662</v>
      </c>
      <c r="L328" s="16">
        <f t="shared" si="24"/>
        <v>-1.3756074432170751E-3</v>
      </c>
      <c r="M328" s="10"/>
      <c r="N328" s="6">
        <v>102.53968999999999</v>
      </c>
      <c r="O328" s="16">
        <f t="shared" si="25"/>
        <v>-5.7466138233887021E-3</v>
      </c>
      <c r="P328" s="10"/>
    </row>
    <row r="329" spans="1:16" x14ac:dyDescent="0.25">
      <c r="A329" s="23">
        <v>41729</v>
      </c>
      <c r="B329">
        <v>53.178367000000001</v>
      </c>
      <c r="C329" s="16">
        <f t="shared" si="27"/>
        <v>-5.3738769375901718E-3</v>
      </c>
      <c r="D329" s="10"/>
      <c r="E329" s="6">
        <v>53.259425</v>
      </c>
      <c r="F329" s="16">
        <f t="shared" ref="F329:F392" si="28">E328/E329-1</f>
        <v>-7.0460017170670408E-3</v>
      </c>
      <c r="G329" s="10"/>
      <c r="H329" s="6">
        <v>83.68</v>
      </c>
      <c r="I329" s="16">
        <f t="shared" si="26"/>
        <v>3.1907241873804892E-2</v>
      </c>
      <c r="J329" s="10"/>
      <c r="K329" s="6">
        <v>109.277461</v>
      </c>
      <c r="L329" s="16">
        <f t="shared" ref="L329:L392" si="29">K328/K329-1</f>
        <v>-2.4872375100296606E-3</v>
      </c>
      <c r="M329" s="10"/>
      <c r="N329" s="6">
        <v>103.423568</v>
      </c>
      <c r="O329" s="16">
        <f t="shared" ref="O329:O392" si="30">N328/N329-1</f>
        <v>-8.5461951960505989E-3</v>
      </c>
      <c r="P329" s="10"/>
    </row>
    <row r="330" spans="1:16" x14ac:dyDescent="0.25">
      <c r="A330" s="23">
        <v>41726</v>
      </c>
      <c r="B330">
        <v>52.249603999999998</v>
      </c>
      <c r="C330" s="16">
        <f t="shared" si="27"/>
        <v>1.7775503140655458E-2</v>
      </c>
      <c r="D330" s="10"/>
      <c r="E330" s="6">
        <v>52.518276999999998</v>
      </c>
      <c r="F330" s="16">
        <f t="shared" si="28"/>
        <v>1.4112191837519772E-2</v>
      </c>
      <c r="G330" s="10"/>
      <c r="H330" s="6">
        <v>82.769997000000004</v>
      </c>
      <c r="I330" s="16">
        <f t="shared" si="26"/>
        <v>1.0994358257618408E-2</v>
      </c>
      <c r="J330" s="10"/>
      <c r="K330" s="6">
        <v>109.2868</v>
      </c>
      <c r="L330" s="16">
        <f t="shared" si="29"/>
        <v>-8.5454053005418196E-5</v>
      </c>
      <c r="M330" s="10"/>
      <c r="N330" s="6">
        <v>103.679524</v>
      </c>
      <c r="O330" s="16">
        <f t="shared" si="30"/>
        <v>-2.4687227537811829E-3</v>
      </c>
      <c r="P330" s="10"/>
    </row>
    <row r="331" spans="1:16" x14ac:dyDescent="0.25">
      <c r="A331" s="23">
        <v>41725</v>
      </c>
      <c r="B331">
        <v>53.156196000000001</v>
      </c>
      <c r="C331" s="16">
        <f t="shared" si="27"/>
        <v>-1.7055246014970771E-2</v>
      </c>
      <c r="D331" s="10"/>
      <c r="E331" s="6">
        <v>52.283735999999998</v>
      </c>
      <c r="F331" s="16">
        <f t="shared" si="28"/>
        <v>4.4859265604126897E-3</v>
      </c>
      <c r="G331" s="10"/>
      <c r="H331" s="6">
        <v>86.239998</v>
      </c>
      <c r="I331" s="16">
        <f t="shared" si="26"/>
        <v>-4.0236561693797745E-2</v>
      </c>
      <c r="J331" s="10"/>
      <c r="K331" s="6">
        <v>109.370907</v>
      </c>
      <c r="L331" s="16">
        <f t="shared" si="29"/>
        <v>-7.6900706327687196E-4</v>
      </c>
      <c r="M331" s="10"/>
      <c r="N331" s="6">
        <v>104.267261</v>
      </c>
      <c r="O331" s="16">
        <f t="shared" si="30"/>
        <v>-5.6368316800803342E-3</v>
      </c>
      <c r="P331" s="10"/>
    </row>
    <row r="332" spans="1:16" x14ac:dyDescent="0.25">
      <c r="A332" s="23">
        <v>41724</v>
      </c>
      <c r="B332">
        <v>53.134020999999997</v>
      </c>
      <c r="C332" s="16">
        <f t="shared" si="27"/>
        <v>4.1734089727563095E-4</v>
      </c>
      <c r="D332" s="10"/>
      <c r="E332" s="6">
        <v>52.555804000000002</v>
      </c>
      <c r="F332" s="16">
        <f t="shared" si="28"/>
        <v>-5.1767450841395668E-3</v>
      </c>
      <c r="G332" s="10"/>
      <c r="H332" s="6">
        <v>87.370002999999997</v>
      </c>
      <c r="I332" s="16">
        <f t="shared" si="26"/>
        <v>-1.2933557985570832E-2</v>
      </c>
      <c r="J332" s="10"/>
      <c r="K332" s="6">
        <v>109.342873</v>
      </c>
      <c r="L332" s="16">
        <f t="shared" si="29"/>
        <v>2.563861661106781E-4</v>
      </c>
      <c r="M332" s="10"/>
      <c r="N332" s="6">
        <v>103.74588199999999</v>
      </c>
      <c r="O332" s="16">
        <f t="shared" si="30"/>
        <v>5.0255392305595947E-3</v>
      </c>
      <c r="P332" s="10"/>
    </row>
    <row r="333" spans="1:16" x14ac:dyDescent="0.25">
      <c r="A333" s="23">
        <v>41723</v>
      </c>
      <c r="B333">
        <v>53.804108999999997</v>
      </c>
      <c r="C333" s="16">
        <f t="shared" si="27"/>
        <v>-1.2454216089704206E-2</v>
      </c>
      <c r="D333" s="10"/>
      <c r="E333" s="6">
        <v>51.777127999999998</v>
      </c>
      <c r="F333" s="16">
        <f t="shared" si="28"/>
        <v>1.5038995596665883E-2</v>
      </c>
      <c r="G333" s="10"/>
      <c r="H333" s="6">
        <v>88.809997999999993</v>
      </c>
      <c r="I333" s="16">
        <f t="shared" si="26"/>
        <v>-1.6214334336546177E-2</v>
      </c>
      <c r="J333" s="10"/>
      <c r="K333" s="6">
        <v>108.92235599999999</v>
      </c>
      <c r="L333" s="16">
        <f t="shared" si="29"/>
        <v>3.8607042249434453E-3</v>
      </c>
      <c r="M333" s="10"/>
      <c r="N333" s="6">
        <v>102.940101</v>
      </c>
      <c r="O333" s="16">
        <f t="shared" si="30"/>
        <v>7.8276686361518077E-3</v>
      </c>
      <c r="P333" s="10"/>
    </row>
    <row r="334" spans="1:16" x14ac:dyDescent="0.25">
      <c r="A334" s="23">
        <v>41722</v>
      </c>
      <c r="B334">
        <v>54.383046999999998</v>
      </c>
      <c r="C334" s="16">
        <f t="shared" si="27"/>
        <v>-1.0645560187166447E-2</v>
      </c>
      <c r="D334" s="10"/>
      <c r="E334" s="6">
        <v>50.454321</v>
      </c>
      <c r="F334" s="16">
        <f t="shared" si="28"/>
        <v>2.6217913030679663E-2</v>
      </c>
      <c r="G334" s="10"/>
      <c r="H334" s="6">
        <v>88.690002000000007</v>
      </c>
      <c r="I334" s="16">
        <f t="shared" si="26"/>
        <v>1.3529822673810088E-3</v>
      </c>
      <c r="J334" s="10"/>
      <c r="K334" s="6">
        <v>108.88497599999999</v>
      </c>
      <c r="L334" s="16">
        <f t="shared" si="29"/>
        <v>3.4329805059596374E-4</v>
      </c>
      <c r="M334" s="10"/>
      <c r="N334" s="6">
        <v>103.328773</v>
      </c>
      <c r="O334" s="16">
        <f t="shared" si="30"/>
        <v>-3.76150793932295E-3</v>
      </c>
      <c r="P334" s="10"/>
    </row>
    <row r="335" spans="1:16" x14ac:dyDescent="0.25">
      <c r="A335" s="23">
        <v>41719</v>
      </c>
      <c r="B335">
        <v>55.028497999999999</v>
      </c>
      <c r="C335" s="16">
        <f t="shared" si="27"/>
        <v>-1.172939519446814E-2</v>
      </c>
      <c r="D335" s="10"/>
      <c r="E335" s="6">
        <v>51.279904000000002</v>
      </c>
      <c r="F335" s="16">
        <f t="shared" si="28"/>
        <v>-1.6099542620048646E-2</v>
      </c>
      <c r="G335" s="10"/>
      <c r="H335" s="6">
        <v>91.150002000000001</v>
      </c>
      <c r="I335" s="16">
        <f t="shared" si="26"/>
        <v>-2.6988479934427101E-2</v>
      </c>
      <c r="J335" s="10"/>
      <c r="K335" s="6">
        <v>108.67939699999999</v>
      </c>
      <c r="L335" s="16">
        <f t="shared" si="29"/>
        <v>1.8916096856886888E-3</v>
      </c>
      <c r="M335" s="10"/>
      <c r="N335" s="6">
        <v>102.598839</v>
      </c>
      <c r="O335" s="16">
        <f t="shared" si="30"/>
        <v>7.114446977319E-3</v>
      </c>
      <c r="P335" s="10"/>
    </row>
    <row r="336" spans="1:16" x14ac:dyDescent="0.25">
      <c r="A336" s="23">
        <v>41718</v>
      </c>
      <c r="B336">
        <v>54.646648999999996</v>
      </c>
      <c r="C336" s="16">
        <f t="shared" si="27"/>
        <v>6.9876013806446924E-3</v>
      </c>
      <c r="D336" s="10"/>
      <c r="E336" s="6">
        <v>52.152394000000001</v>
      </c>
      <c r="F336" s="16">
        <f t="shared" si="28"/>
        <v>-1.6729625105992185E-2</v>
      </c>
      <c r="G336" s="10"/>
      <c r="H336" s="6">
        <v>91.629997000000003</v>
      </c>
      <c r="I336" s="16">
        <f t="shared" si="26"/>
        <v>-5.2384046241974458E-3</v>
      </c>
      <c r="J336" s="10"/>
      <c r="K336" s="6">
        <v>108.305606</v>
      </c>
      <c r="L336" s="16">
        <f t="shared" si="29"/>
        <v>3.4512617934108203E-3</v>
      </c>
      <c r="M336" s="10"/>
      <c r="N336" s="6">
        <v>101.499189</v>
      </c>
      <c r="O336" s="16">
        <f t="shared" si="30"/>
        <v>1.0834076713657215E-2</v>
      </c>
      <c r="P336" s="10"/>
    </row>
    <row r="337" spans="1:16" x14ac:dyDescent="0.25">
      <c r="A337" s="23">
        <v>41717</v>
      </c>
      <c r="B337">
        <v>55.139361000000001</v>
      </c>
      <c r="C337" s="16">
        <f t="shared" si="27"/>
        <v>-8.9357582508075017E-3</v>
      </c>
      <c r="D337" s="10"/>
      <c r="E337" s="6">
        <v>52.527659999999997</v>
      </c>
      <c r="F337" s="16">
        <f t="shared" si="28"/>
        <v>-7.1441598578728671E-3</v>
      </c>
      <c r="G337" s="10"/>
      <c r="H337" s="6">
        <v>90.830001999999993</v>
      </c>
      <c r="I337" s="16">
        <f t="shared" si="26"/>
        <v>8.8076074246923319E-3</v>
      </c>
      <c r="J337" s="10"/>
      <c r="K337" s="6">
        <v>108.156087</v>
      </c>
      <c r="L337" s="16">
        <f t="shared" si="29"/>
        <v>1.3824372177961841E-3</v>
      </c>
      <c r="M337" s="10"/>
      <c r="N337" s="6">
        <v>101.679306</v>
      </c>
      <c r="O337" s="16">
        <f t="shared" si="30"/>
        <v>-1.7714223973951393E-3</v>
      </c>
      <c r="P337" s="10"/>
    </row>
    <row r="338" spans="1:16" x14ac:dyDescent="0.25">
      <c r="A338" s="23">
        <v>41716</v>
      </c>
      <c r="B338">
        <v>55.777420999999997</v>
      </c>
      <c r="C338" s="16">
        <f t="shared" si="27"/>
        <v>-1.1439395880279202E-2</v>
      </c>
      <c r="D338" s="10"/>
      <c r="E338" s="6">
        <v>52.874778999999997</v>
      </c>
      <c r="F338" s="16">
        <f t="shared" si="28"/>
        <v>-6.5649257843706232E-3</v>
      </c>
      <c r="G338" s="10"/>
      <c r="H338" s="6">
        <v>92.169998000000007</v>
      </c>
      <c r="I338" s="16">
        <f t="shared" si="26"/>
        <v>-1.4538309960688167E-2</v>
      </c>
      <c r="J338" s="10"/>
      <c r="K338" s="6">
        <v>108.94104900000001</v>
      </c>
      <c r="L338" s="16">
        <f t="shared" si="29"/>
        <v>-7.2053831609424357E-3</v>
      </c>
      <c r="M338" s="10"/>
      <c r="N338" s="6">
        <v>102.47559800000001</v>
      </c>
      <c r="O338" s="16">
        <f t="shared" si="30"/>
        <v>-7.7705523611583116E-3</v>
      </c>
      <c r="P338" s="10"/>
    </row>
    <row r="339" spans="1:16" x14ac:dyDescent="0.25">
      <c r="A339" s="23">
        <v>41715</v>
      </c>
      <c r="B339">
        <v>55.129503999999997</v>
      </c>
      <c r="C339" s="16">
        <f t="shared" si="27"/>
        <v>1.1752636120216042E-2</v>
      </c>
      <c r="D339" s="10"/>
      <c r="E339" s="6">
        <v>52.780960999999998</v>
      </c>
      <c r="F339" s="16">
        <f t="shared" si="28"/>
        <v>1.7774970031334547E-3</v>
      </c>
      <c r="G339" s="10"/>
      <c r="H339" s="6">
        <v>91.010002</v>
      </c>
      <c r="I339" s="16">
        <f t="shared" si="26"/>
        <v>1.274580787285351E-2</v>
      </c>
      <c r="J339" s="10"/>
      <c r="K339" s="6">
        <v>108.60463799999999</v>
      </c>
      <c r="L339" s="16">
        <f t="shared" si="29"/>
        <v>3.0975748936248326E-3</v>
      </c>
      <c r="M339" s="10"/>
      <c r="N339" s="6">
        <v>102.10589</v>
      </c>
      <c r="O339" s="16">
        <f t="shared" si="30"/>
        <v>3.620829317485974E-3</v>
      </c>
      <c r="P339" s="10"/>
    </row>
    <row r="340" spans="1:16" x14ac:dyDescent="0.25">
      <c r="A340" s="23">
        <v>41712</v>
      </c>
      <c r="B340">
        <v>54.387974999999997</v>
      </c>
      <c r="C340" s="16">
        <f t="shared" si="27"/>
        <v>1.3634061573353229E-2</v>
      </c>
      <c r="D340" s="10"/>
      <c r="E340" s="6">
        <v>52.255592999999998</v>
      </c>
      <c r="F340" s="16">
        <f t="shared" si="28"/>
        <v>1.0053813761141228E-2</v>
      </c>
      <c r="G340" s="10"/>
      <c r="H340" s="6">
        <v>89.870002999999997</v>
      </c>
      <c r="I340" s="16">
        <f t="shared" si="26"/>
        <v>1.268497787854761E-2</v>
      </c>
      <c r="J340" s="10"/>
      <c r="K340" s="6">
        <v>108.74481</v>
      </c>
      <c r="L340" s="16">
        <f t="shared" si="29"/>
        <v>-1.2889994474220012E-3</v>
      </c>
      <c r="M340" s="10"/>
      <c r="N340" s="6">
        <v>102.873744</v>
      </c>
      <c r="O340" s="16">
        <f t="shared" si="30"/>
        <v>-7.4640425257586074E-3</v>
      </c>
      <c r="P340" s="10"/>
    </row>
    <row r="341" spans="1:16" x14ac:dyDescent="0.25">
      <c r="A341" s="23">
        <v>41711</v>
      </c>
      <c r="B341">
        <v>54.390436999999999</v>
      </c>
      <c r="C341" s="16">
        <f t="shared" si="27"/>
        <v>-4.5265310150033322E-5</v>
      </c>
      <c r="D341" s="10"/>
      <c r="E341" s="6">
        <v>52.340026999999999</v>
      </c>
      <c r="F341" s="16">
        <f t="shared" si="28"/>
        <v>-1.6131822018357056E-3</v>
      </c>
      <c r="G341" s="10"/>
      <c r="H341" s="6">
        <v>89.660004000000001</v>
      </c>
      <c r="I341" s="16">
        <f t="shared" si="26"/>
        <v>2.3421703171013775E-3</v>
      </c>
      <c r="J341" s="10"/>
      <c r="K341" s="6">
        <v>108.86628899999999</v>
      </c>
      <c r="L341" s="16">
        <f t="shared" si="29"/>
        <v>-1.1158550651064747E-3</v>
      </c>
      <c r="M341" s="10"/>
      <c r="N341" s="6">
        <v>102.854787</v>
      </c>
      <c r="O341" s="16">
        <f t="shared" si="30"/>
        <v>1.8430838809679884E-4</v>
      </c>
      <c r="P341" s="10"/>
    </row>
    <row r="342" spans="1:16" x14ac:dyDescent="0.25">
      <c r="A342" s="23">
        <v>41710</v>
      </c>
      <c r="B342">
        <v>55.701051999999997</v>
      </c>
      <c r="C342" s="16">
        <f t="shared" si="27"/>
        <v>-2.3529447881881937E-2</v>
      </c>
      <c r="D342" s="10"/>
      <c r="E342" s="6">
        <v>52.884162000000003</v>
      </c>
      <c r="F342" s="16">
        <f t="shared" si="28"/>
        <v>-1.0289186391948535E-2</v>
      </c>
      <c r="G342" s="10"/>
      <c r="H342" s="6">
        <v>90.07</v>
      </c>
      <c r="I342" s="16">
        <f t="shared" si="26"/>
        <v>-4.5519706894636691E-3</v>
      </c>
      <c r="J342" s="10"/>
      <c r="K342" s="6">
        <v>108.48315100000001</v>
      </c>
      <c r="L342" s="16">
        <f t="shared" si="29"/>
        <v>3.5317742568150567E-3</v>
      </c>
      <c r="M342" s="10"/>
      <c r="N342" s="6">
        <v>101.48970799999999</v>
      </c>
      <c r="O342" s="16">
        <f t="shared" si="30"/>
        <v>1.3450418046330403E-2</v>
      </c>
      <c r="P342" s="10"/>
    </row>
    <row r="343" spans="1:16" x14ac:dyDescent="0.25">
      <c r="A343" s="23">
        <v>41709</v>
      </c>
      <c r="B343">
        <v>55.967112999999998</v>
      </c>
      <c r="C343" s="16">
        <f t="shared" si="27"/>
        <v>-4.7538810872734816E-3</v>
      </c>
      <c r="D343" s="10"/>
      <c r="E343" s="6">
        <v>52.772452000000001</v>
      </c>
      <c r="F343" s="16">
        <f t="shared" si="28"/>
        <v>2.1168241339251104E-3</v>
      </c>
      <c r="G343" s="10"/>
      <c r="H343" s="6">
        <v>90.190002000000007</v>
      </c>
      <c r="I343" s="16">
        <f t="shared" si="26"/>
        <v>-1.3305465942889949E-3</v>
      </c>
      <c r="J343" s="10"/>
      <c r="K343" s="6">
        <v>108.100021</v>
      </c>
      <c r="L343" s="16">
        <f t="shared" si="29"/>
        <v>3.5442176278579485E-3</v>
      </c>
      <c r="M343" s="10"/>
      <c r="N343" s="6">
        <v>100.788212</v>
      </c>
      <c r="O343" s="16">
        <f t="shared" si="30"/>
        <v>6.9600996592735775E-3</v>
      </c>
      <c r="P343" s="10"/>
    </row>
    <row r="344" spans="1:16" x14ac:dyDescent="0.25">
      <c r="A344" s="23">
        <v>41708</v>
      </c>
      <c r="B344">
        <v>55.553237000000003</v>
      </c>
      <c r="C344" s="16">
        <f t="shared" si="27"/>
        <v>7.4500789215936614E-3</v>
      </c>
      <c r="D344" s="10"/>
      <c r="E344" s="6">
        <v>53.358916999999998</v>
      </c>
      <c r="F344" s="16">
        <f t="shared" si="28"/>
        <v>-1.0990946461675644E-2</v>
      </c>
      <c r="G344" s="10"/>
      <c r="H344" s="6">
        <v>91.919998000000007</v>
      </c>
      <c r="I344" s="16">
        <f t="shared" si="26"/>
        <v>-1.8820670557455843E-2</v>
      </c>
      <c r="J344" s="10"/>
      <c r="K344" s="6">
        <v>108.062641</v>
      </c>
      <c r="L344" s="16">
        <f t="shared" si="29"/>
        <v>3.4591047983001388E-4</v>
      </c>
      <c r="M344" s="10"/>
      <c r="N344" s="6">
        <v>100.52278099999999</v>
      </c>
      <c r="O344" s="16">
        <f t="shared" si="30"/>
        <v>2.6405059366594319E-3</v>
      </c>
      <c r="P344" s="10"/>
    </row>
    <row r="345" spans="1:16" x14ac:dyDescent="0.25">
      <c r="A345" s="23">
        <v>41705</v>
      </c>
      <c r="B345">
        <v>55.568016999999998</v>
      </c>
      <c r="C345" s="16">
        <f t="shared" si="27"/>
        <v>-2.6598033901392704E-4</v>
      </c>
      <c r="D345" s="10"/>
      <c r="E345" s="6">
        <v>53.498551999999997</v>
      </c>
      <c r="F345" s="16">
        <f t="shared" si="28"/>
        <v>-2.6100706426596121E-3</v>
      </c>
      <c r="G345" s="10"/>
      <c r="H345" s="6">
        <v>92.5</v>
      </c>
      <c r="I345" s="16">
        <f t="shared" si="26"/>
        <v>-6.2702918918917661E-3</v>
      </c>
      <c r="J345" s="10"/>
      <c r="K345" s="6">
        <v>108.230846</v>
      </c>
      <c r="L345" s="16">
        <f t="shared" si="29"/>
        <v>-1.5541318045320107E-3</v>
      </c>
      <c r="M345" s="10"/>
      <c r="N345" s="6">
        <v>100.380584</v>
      </c>
      <c r="O345" s="16">
        <f t="shared" si="30"/>
        <v>1.4165787280138176E-3</v>
      </c>
      <c r="P345" s="10"/>
    </row>
    <row r="346" spans="1:16" x14ac:dyDescent="0.25">
      <c r="A346" s="23">
        <v>41704</v>
      </c>
      <c r="B346">
        <v>55.149213000000003</v>
      </c>
      <c r="C346" s="16">
        <f t="shared" si="27"/>
        <v>7.594015892846917E-3</v>
      </c>
      <c r="D346" s="10"/>
      <c r="E346" s="6">
        <v>53.303061999999997</v>
      </c>
      <c r="F346" s="16">
        <f t="shared" si="28"/>
        <v>3.66751913801866E-3</v>
      </c>
      <c r="G346" s="10"/>
      <c r="H346" s="6">
        <v>93.190002000000007</v>
      </c>
      <c r="I346" s="16">
        <f t="shared" si="26"/>
        <v>-7.4042492240745661E-3</v>
      </c>
      <c r="J346" s="10"/>
      <c r="K346" s="6">
        <v>108.623324</v>
      </c>
      <c r="L346" s="16">
        <f t="shared" si="29"/>
        <v>-3.6132018939136756E-3</v>
      </c>
      <c r="M346" s="10"/>
      <c r="N346" s="6">
        <v>101.015722</v>
      </c>
      <c r="O346" s="16">
        <f t="shared" si="30"/>
        <v>-6.2875163135496237E-3</v>
      </c>
      <c r="P346" s="10"/>
    </row>
    <row r="347" spans="1:16" x14ac:dyDescent="0.25">
      <c r="A347" s="23">
        <v>41703</v>
      </c>
      <c r="B347">
        <v>54.890538999999997</v>
      </c>
      <c r="C347" s="16">
        <f t="shared" si="27"/>
        <v>4.7125425385239339E-3</v>
      </c>
      <c r="D347" s="10"/>
      <c r="E347" s="6">
        <v>52.949323999999997</v>
      </c>
      <c r="F347" s="16">
        <f t="shared" si="28"/>
        <v>6.6806896344890898E-3</v>
      </c>
      <c r="G347" s="10"/>
      <c r="H347" s="6">
        <v>94.260002</v>
      </c>
      <c r="I347" s="16">
        <f t="shared" si="26"/>
        <v>-1.1351580493282776E-2</v>
      </c>
      <c r="J347" s="10"/>
      <c r="K347" s="6">
        <v>108.950389</v>
      </c>
      <c r="L347" s="16">
        <f t="shared" si="29"/>
        <v>-3.0019626639424812E-3</v>
      </c>
      <c r="M347" s="10"/>
      <c r="N347" s="6">
        <v>102.02057600000001</v>
      </c>
      <c r="O347" s="16">
        <f t="shared" si="30"/>
        <v>-9.8495229040855836E-3</v>
      </c>
      <c r="P347" s="10"/>
    </row>
    <row r="348" spans="1:16" x14ac:dyDescent="0.25">
      <c r="A348" s="23">
        <v>41702</v>
      </c>
      <c r="B348">
        <v>55.553237000000003</v>
      </c>
      <c r="C348" s="16">
        <f t="shared" si="27"/>
        <v>-1.1929061847467226E-2</v>
      </c>
      <c r="D348" s="10"/>
      <c r="E348" s="6">
        <v>53.116885000000003</v>
      </c>
      <c r="F348" s="16">
        <f t="shared" si="28"/>
        <v>-3.1545712818062954E-3</v>
      </c>
      <c r="G348" s="10"/>
      <c r="H348" s="6">
        <v>94.809997999999993</v>
      </c>
      <c r="I348" s="16">
        <f t="shared" si="26"/>
        <v>-5.8010337686115188E-3</v>
      </c>
      <c r="J348" s="10"/>
      <c r="K348" s="6">
        <v>109.006462</v>
      </c>
      <c r="L348" s="16">
        <f t="shared" si="29"/>
        <v>-5.1440069672192834E-4</v>
      </c>
      <c r="M348" s="10"/>
      <c r="N348" s="6">
        <v>101.80253999999999</v>
      </c>
      <c r="O348" s="16">
        <f t="shared" si="30"/>
        <v>2.1417540269625945E-3</v>
      </c>
      <c r="P348" s="10"/>
    </row>
    <row r="349" spans="1:16" x14ac:dyDescent="0.25">
      <c r="A349" s="23">
        <v>41701</v>
      </c>
      <c r="B349">
        <v>54.553032999999999</v>
      </c>
      <c r="C349" s="16">
        <f t="shared" si="27"/>
        <v>1.8334525964853299E-2</v>
      </c>
      <c r="D349" s="10"/>
      <c r="E349" s="6">
        <v>52.521109000000003</v>
      </c>
      <c r="F349" s="16">
        <f t="shared" si="28"/>
        <v>1.1343553313011734E-2</v>
      </c>
      <c r="G349" s="10"/>
      <c r="H349" s="6">
        <v>92.830001999999993</v>
      </c>
      <c r="I349" s="16">
        <f t="shared" si="26"/>
        <v>2.1329268095889864E-2</v>
      </c>
      <c r="J349" s="10"/>
      <c r="K349" s="6">
        <v>109.595178</v>
      </c>
      <c r="L349" s="16">
        <f t="shared" si="29"/>
        <v>-5.3717326869984205E-3</v>
      </c>
      <c r="M349" s="10"/>
      <c r="N349" s="6">
        <v>103.35720999999999</v>
      </c>
      <c r="O349" s="16">
        <f t="shared" si="30"/>
        <v>-1.5041717941109312E-2</v>
      </c>
      <c r="P349" s="10"/>
    </row>
    <row r="350" spans="1:16" x14ac:dyDescent="0.25">
      <c r="A350" s="23">
        <v>41698</v>
      </c>
      <c r="B350">
        <v>55.661633999999999</v>
      </c>
      <c r="C350" s="16">
        <f t="shared" si="27"/>
        <v>-1.9916788644760208E-2</v>
      </c>
      <c r="D350" s="10"/>
      <c r="E350" s="6">
        <v>53.051723000000003</v>
      </c>
      <c r="F350" s="16">
        <f t="shared" si="28"/>
        <v>-1.0001824068937348E-2</v>
      </c>
      <c r="G350" s="10"/>
      <c r="H350" s="6">
        <v>93.779999000000004</v>
      </c>
      <c r="I350" s="16">
        <f t="shared" si="26"/>
        <v>-1.0130059822244353E-2</v>
      </c>
      <c r="J350" s="10"/>
      <c r="K350" s="6">
        <v>109.309224</v>
      </c>
      <c r="L350" s="16">
        <f t="shared" si="29"/>
        <v>2.6160097888903167E-3</v>
      </c>
      <c r="M350" s="10"/>
      <c r="N350" s="6">
        <v>102.67183300000001</v>
      </c>
      <c r="O350" s="16">
        <f t="shared" si="30"/>
        <v>6.6754140836269293E-3</v>
      </c>
      <c r="P350" s="10"/>
    </row>
    <row r="351" spans="1:16" x14ac:dyDescent="0.25">
      <c r="A351" s="23">
        <v>41697</v>
      </c>
      <c r="B351">
        <v>55.745393999999997</v>
      </c>
      <c r="C351" s="16">
        <f t="shared" si="27"/>
        <v>-1.5025456632344891E-3</v>
      </c>
      <c r="D351" s="10"/>
      <c r="E351" s="6">
        <v>52.744526</v>
      </c>
      <c r="F351" s="16">
        <f t="shared" si="28"/>
        <v>5.824244206877438E-3</v>
      </c>
      <c r="G351" s="10"/>
      <c r="H351" s="6">
        <v>94.5</v>
      </c>
      <c r="I351" s="16">
        <f t="shared" si="26"/>
        <v>-7.6190582010581265E-3</v>
      </c>
      <c r="J351" s="10"/>
      <c r="K351" s="6">
        <v>109.374444</v>
      </c>
      <c r="L351" s="16">
        <f t="shared" si="29"/>
        <v>-5.9630017410650105E-4</v>
      </c>
      <c r="M351" s="10"/>
      <c r="N351" s="6">
        <v>102.615094</v>
      </c>
      <c r="O351" s="16">
        <f t="shared" si="30"/>
        <v>5.5293035155234982E-4</v>
      </c>
      <c r="P351" s="10"/>
    </row>
    <row r="352" spans="1:16" x14ac:dyDescent="0.25">
      <c r="A352" s="23">
        <v>41696</v>
      </c>
      <c r="B352">
        <v>55.703513999999998</v>
      </c>
      <c r="C352" s="16">
        <f t="shared" si="27"/>
        <v>7.5183766683006858E-4</v>
      </c>
      <c r="D352" s="10"/>
      <c r="E352" s="6">
        <v>52.381476999999997</v>
      </c>
      <c r="F352" s="16">
        <f t="shared" si="28"/>
        <v>6.9308660387716881E-3</v>
      </c>
      <c r="G352" s="10"/>
      <c r="H352" s="6">
        <v>94.480002999999996</v>
      </c>
      <c r="I352" s="16">
        <f t="shared" si="26"/>
        <v>2.1165325322858308E-4</v>
      </c>
      <c r="J352" s="10"/>
      <c r="K352" s="6">
        <v>109.188104</v>
      </c>
      <c r="L352" s="16">
        <f t="shared" si="29"/>
        <v>1.7065961691211662E-3</v>
      </c>
      <c r="M352" s="10"/>
      <c r="N352" s="6">
        <v>102.057143</v>
      </c>
      <c r="O352" s="16">
        <f t="shared" si="30"/>
        <v>5.4670450651357339E-3</v>
      </c>
      <c r="P352" s="10"/>
    </row>
    <row r="353" spans="1:16" x14ac:dyDescent="0.25">
      <c r="A353" s="23">
        <v>41695</v>
      </c>
      <c r="B353">
        <v>55.949869999999997</v>
      </c>
      <c r="C353" s="16">
        <f t="shared" si="27"/>
        <v>-4.4031558965195172E-3</v>
      </c>
      <c r="D353" s="10"/>
      <c r="E353" s="6">
        <v>52.046354000000001</v>
      </c>
      <c r="F353" s="16">
        <f t="shared" si="28"/>
        <v>6.4389332632213137E-3</v>
      </c>
      <c r="G353" s="10"/>
      <c r="H353" s="6">
        <v>94.57</v>
      </c>
      <c r="I353" s="16">
        <f t="shared" si="26"/>
        <v>-9.5164428465688289E-4</v>
      </c>
      <c r="J353" s="10"/>
      <c r="K353" s="6">
        <v>108.834046</v>
      </c>
      <c r="L353" s="16">
        <f t="shared" si="29"/>
        <v>3.2531915610303219E-3</v>
      </c>
      <c r="M353" s="10"/>
      <c r="N353" s="6">
        <v>101.518109</v>
      </c>
      <c r="O353" s="16">
        <f t="shared" si="30"/>
        <v>5.3097324734447948E-3</v>
      </c>
      <c r="P353" s="10"/>
    </row>
    <row r="354" spans="1:16" x14ac:dyDescent="0.25">
      <c r="A354" s="23">
        <v>41694</v>
      </c>
      <c r="B354">
        <v>55.723222999999997</v>
      </c>
      <c r="C354" s="16">
        <f t="shared" si="27"/>
        <v>4.0673706185301306E-3</v>
      </c>
      <c r="D354" s="10"/>
      <c r="E354" s="6">
        <v>52.297696000000002</v>
      </c>
      <c r="F354" s="16">
        <f t="shared" si="28"/>
        <v>-4.8059860992729631E-3</v>
      </c>
      <c r="G354" s="10"/>
      <c r="H354" s="6">
        <v>97.800003000000004</v>
      </c>
      <c r="I354" s="16">
        <f t="shared" si="26"/>
        <v>-3.302661452883604E-2</v>
      </c>
      <c r="J354" s="10"/>
      <c r="K354" s="6">
        <v>108.41477500000001</v>
      </c>
      <c r="L354" s="16">
        <f t="shared" si="29"/>
        <v>3.8672865391271571E-3</v>
      </c>
      <c r="M354" s="10"/>
      <c r="N354" s="6">
        <v>100.619722</v>
      </c>
      <c r="O354" s="16">
        <f t="shared" si="30"/>
        <v>8.928537886439436E-3</v>
      </c>
      <c r="P354" s="10"/>
    </row>
    <row r="355" spans="1:16" x14ac:dyDescent="0.25">
      <c r="A355" s="23">
        <v>41691</v>
      </c>
      <c r="B355">
        <v>55.026035</v>
      </c>
      <c r="C355" s="16">
        <f t="shared" si="27"/>
        <v>1.2670147867277715E-2</v>
      </c>
      <c r="D355" s="10"/>
      <c r="E355" s="6">
        <v>52.158060999999996</v>
      </c>
      <c r="F355" s="16">
        <f t="shared" si="28"/>
        <v>2.6771509009893002E-3</v>
      </c>
      <c r="G355" s="10"/>
      <c r="H355" s="6">
        <v>98.040001000000004</v>
      </c>
      <c r="I355" s="16">
        <f t="shared" si="26"/>
        <v>-2.4479599913508343E-3</v>
      </c>
      <c r="J355" s="10"/>
      <c r="K355" s="6">
        <v>108.358875</v>
      </c>
      <c r="L355" s="16">
        <f t="shared" si="29"/>
        <v>5.1587837175315343E-4</v>
      </c>
      <c r="M355" s="10"/>
      <c r="N355" s="6">
        <v>100.87505</v>
      </c>
      <c r="O355" s="16">
        <f t="shared" si="30"/>
        <v>-2.5311313352509579E-3</v>
      </c>
      <c r="P355" s="10"/>
    </row>
    <row r="356" spans="1:16" x14ac:dyDescent="0.25">
      <c r="A356" s="23">
        <v>41690</v>
      </c>
      <c r="B356">
        <v>55.050671999999999</v>
      </c>
      <c r="C356" s="16">
        <f t="shared" si="27"/>
        <v>-4.4753313819667628E-4</v>
      </c>
      <c r="D356" s="10"/>
      <c r="E356" s="6">
        <v>51.953265999999999</v>
      </c>
      <c r="F356" s="16">
        <f t="shared" si="28"/>
        <v>3.9419080987130872E-3</v>
      </c>
      <c r="G356" s="10"/>
      <c r="H356" s="6">
        <v>97.410004000000001</v>
      </c>
      <c r="I356" s="16">
        <f t="shared" si="26"/>
        <v>6.4674774061195262E-3</v>
      </c>
      <c r="J356" s="10"/>
      <c r="K356" s="6">
        <v>108.247066</v>
      </c>
      <c r="L356" s="16">
        <f t="shared" si="29"/>
        <v>1.032905593949307E-3</v>
      </c>
      <c r="M356" s="10"/>
      <c r="N356" s="6">
        <v>100.34547499999999</v>
      </c>
      <c r="O356" s="16">
        <f t="shared" si="30"/>
        <v>5.2775174964292404E-3</v>
      </c>
      <c r="P356" s="10"/>
    </row>
    <row r="357" spans="1:16" x14ac:dyDescent="0.25">
      <c r="A357" s="23">
        <v>41689</v>
      </c>
      <c r="B357">
        <v>55.154141000000003</v>
      </c>
      <c r="C357" s="16">
        <f t="shared" si="27"/>
        <v>-1.8759969446356939E-3</v>
      </c>
      <c r="D357" s="10"/>
      <c r="E357" s="6">
        <v>51.236476000000003</v>
      </c>
      <c r="F357" s="16">
        <f t="shared" si="28"/>
        <v>1.3989838020866063E-2</v>
      </c>
      <c r="G357" s="10"/>
      <c r="H357" s="6">
        <v>95.599997999999999</v>
      </c>
      <c r="I357" s="16">
        <f t="shared" si="26"/>
        <v>1.893311755090199E-2</v>
      </c>
      <c r="J357" s="10"/>
      <c r="K357" s="6">
        <v>108.386825</v>
      </c>
      <c r="L357" s="16">
        <f t="shared" si="29"/>
        <v>-1.2894463879719043E-3</v>
      </c>
      <c r="M357" s="10"/>
      <c r="N357" s="6">
        <v>100.591353</v>
      </c>
      <c r="O357" s="16">
        <f t="shared" si="30"/>
        <v>-2.44432540836792E-3</v>
      </c>
      <c r="P357" s="10"/>
    </row>
    <row r="358" spans="1:16" x14ac:dyDescent="0.25">
      <c r="A358" s="23">
        <v>41688</v>
      </c>
      <c r="B358">
        <v>55.691195</v>
      </c>
      <c r="C358" s="16">
        <f t="shared" si="27"/>
        <v>-9.6434274753844917E-3</v>
      </c>
      <c r="D358" s="10"/>
      <c r="E358" s="6">
        <v>51.841555999999997</v>
      </c>
      <c r="F358" s="16">
        <f t="shared" si="28"/>
        <v>-1.1671717569588291E-2</v>
      </c>
      <c r="G358" s="10"/>
      <c r="H358" s="6">
        <v>95.75</v>
      </c>
      <c r="I358" s="16">
        <f t="shared" si="26"/>
        <v>-1.5666005221932622E-3</v>
      </c>
      <c r="J358" s="10"/>
      <c r="K358" s="6">
        <v>108.507946</v>
      </c>
      <c r="L358" s="16">
        <f t="shared" si="29"/>
        <v>-1.1162408327221041E-3</v>
      </c>
      <c r="M358" s="10"/>
      <c r="N358" s="6">
        <v>101.016903</v>
      </c>
      <c r="O358" s="16">
        <f t="shared" si="30"/>
        <v>-4.2126613206504571E-3</v>
      </c>
      <c r="P358" s="10"/>
    </row>
    <row r="359" spans="1:16" x14ac:dyDescent="0.25">
      <c r="A359" s="23">
        <v>41684</v>
      </c>
      <c r="B359">
        <v>55.676414999999999</v>
      </c>
      <c r="C359" s="16">
        <f t="shared" si="27"/>
        <v>2.6546249430747793E-4</v>
      </c>
      <c r="D359" s="10"/>
      <c r="E359" s="6">
        <v>51.608832</v>
      </c>
      <c r="F359" s="16">
        <f t="shared" si="28"/>
        <v>4.5093832001468215E-3</v>
      </c>
      <c r="G359" s="10"/>
      <c r="H359" s="6">
        <v>94.199996999999996</v>
      </c>
      <c r="I359" s="16">
        <f t="shared" si="26"/>
        <v>1.6454384812772282E-2</v>
      </c>
      <c r="J359" s="10"/>
      <c r="K359" s="6">
        <v>108.284335</v>
      </c>
      <c r="L359" s="16">
        <f t="shared" si="29"/>
        <v>2.065035538150628E-3</v>
      </c>
      <c r="M359" s="10"/>
      <c r="N359" s="6">
        <v>100.78994299999999</v>
      </c>
      <c r="O359" s="16">
        <f t="shared" si="30"/>
        <v>2.2518119689780569E-3</v>
      </c>
      <c r="P359" s="10"/>
    </row>
    <row r="360" spans="1:16" x14ac:dyDescent="0.25">
      <c r="A360" s="23">
        <v>41683</v>
      </c>
      <c r="B360">
        <v>55.196021000000002</v>
      </c>
      <c r="C360" s="16">
        <f t="shared" si="27"/>
        <v>8.7034172263975584E-3</v>
      </c>
      <c r="D360" s="10"/>
      <c r="E360" s="6">
        <v>51.292327999999998</v>
      </c>
      <c r="F360" s="16">
        <f t="shared" si="28"/>
        <v>6.170591438158235E-3</v>
      </c>
      <c r="G360" s="10"/>
      <c r="H360" s="6">
        <v>94.57</v>
      </c>
      <c r="I360" s="16">
        <f t="shared" ref="I360:I423" si="31">H359/H360-1</f>
        <v>-3.9124775298720049E-3</v>
      </c>
      <c r="J360" s="10"/>
      <c r="K360" s="6">
        <v>108.079356</v>
      </c>
      <c r="L360" s="16">
        <f t="shared" si="29"/>
        <v>1.8965601534486343E-3</v>
      </c>
      <c r="M360" s="10"/>
      <c r="N360" s="6">
        <v>100.733198</v>
      </c>
      <c r="O360" s="16">
        <f t="shared" si="30"/>
        <v>5.6331975085299746E-4</v>
      </c>
      <c r="P360" s="10"/>
    </row>
    <row r="361" spans="1:16" x14ac:dyDescent="0.25">
      <c r="A361" s="23">
        <v>41682</v>
      </c>
      <c r="B361">
        <v>55.225583</v>
      </c>
      <c r="C361" s="16">
        <f t="shared" si="27"/>
        <v>-5.3529539018171146E-4</v>
      </c>
      <c r="D361" s="10"/>
      <c r="E361" s="6">
        <v>51.199240000000003</v>
      </c>
      <c r="F361" s="16">
        <f t="shared" si="28"/>
        <v>1.8181519881934616E-3</v>
      </c>
      <c r="G361" s="10"/>
      <c r="H361" s="6">
        <v>91.940002000000007</v>
      </c>
      <c r="I361" s="16">
        <f t="shared" si="31"/>
        <v>2.8605589980300161E-2</v>
      </c>
      <c r="J361" s="10"/>
      <c r="K361" s="6">
        <v>107.63212799999999</v>
      </c>
      <c r="L361" s="16">
        <f t="shared" si="29"/>
        <v>4.1551533757653303E-3</v>
      </c>
      <c r="M361" s="10"/>
      <c r="N361" s="6">
        <v>100.165795</v>
      </c>
      <c r="O361" s="16">
        <f t="shared" si="30"/>
        <v>5.6646383129090871E-3</v>
      </c>
      <c r="P361" s="10"/>
    </row>
    <row r="362" spans="1:16" x14ac:dyDescent="0.25">
      <c r="A362" s="23">
        <v>41681</v>
      </c>
      <c r="B362">
        <v>54.673744999999997</v>
      </c>
      <c r="C362" s="16">
        <f t="shared" si="27"/>
        <v>1.0093290664467958E-2</v>
      </c>
      <c r="D362" s="10"/>
      <c r="E362" s="6">
        <v>51.850867000000001</v>
      </c>
      <c r="F362" s="16">
        <f t="shared" si="28"/>
        <v>-1.2567330841353086E-2</v>
      </c>
      <c r="G362" s="10"/>
      <c r="H362" s="6">
        <v>90.050003000000004</v>
      </c>
      <c r="I362" s="16">
        <f t="shared" si="31"/>
        <v>2.0988328007051749E-2</v>
      </c>
      <c r="J362" s="10"/>
      <c r="K362" s="6">
        <v>107.958235</v>
      </c>
      <c r="L362" s="16">
        <f t="shared" si="29"/>
        <v>-3.0206773943646237E-3</v>
      </c>
      <c r="M362" s="10"/>
      <c r="N362" s="6">
        <v>100.685919</v>
      </c>
      <c r="O362" s="16">
        <f t="shared" si="30"/>
        <v>-5.1658067499984472E-3</v>
      </c>
      <c r="P362" s="10"/>
    </row>
    <row r="363" spans="1:16" x14ac:dyDescent="0.25">
      <c r="A363" s="23">
        <v>41680</v>
      </c>
      <c r="B363">
        <v>54.236021000000001</v>
      </c>
      <c r="C363" s="16">
        <f t="shared" si="27"/>
        <v>8.0707248048301761E-3</v>
      </c>
      <c r="D363" s="10"/>
      <c r="E363" s="6">
        <v>51.096840999999998</v>
      </c>
      <c r="F363" s="16">
        <f t="shared" si="28"/>
        <v>1.4756802675922831E-2</v>
      </c>
      <c r="G363" s="10"/>
      <c r="H363" s="6">
        <v>90.190002000000007</v>
      </c>
      <c r="I363" s="16">
        <f t="shared" si="31"/>
        <v>-1.5522674009920134E-3</v>
      </c>
      <c r="J363" s="10"/>
      <c r="K363" s="6">
        <v>108.18184599999999</v>
      </c>
      <c r="L363" s="16">
        <f t="shared" si="29"/>
        <v>-2.0669919054625563E-3</v>
      </c>
      <c r="M363" s="10"/>
      <c r="N363" s="6">
        <v>101.272232</v>
      </c>
      <c r="O363" s="16">
        <f t="shared" si="30"/>
        <v>-5.7894744533724118E-3</v>
      </c>
      <c r="P363" s="10"/>
    </row>
    <row r="364" spans="1:16" x14ac:dyDescent="0.25">
      <c r="A364" s="23">
        <v>41677</v>
      </c>
      <c r="B364">
        <v>54.538491999999998</v>
      </c>
      <c r="C364" s="16">
        <f t="shared" si="27"/>
        <v>-5.5460095963049127E-3</v>
      </c>
      <c r="D364" s="10"/>
      <c r="E364" s="6">
        <v>50.985134000000002</v>
      </c>
      <c r="F364" s="16">
        <f t="shared" si="28"/>
        <v>2.1909719801853633E-3</v>
      </c>
      <c r="G364" s="10"/>
      <c r="H364" s="6">
        <v>92.010002</v>
      </c>
      <c r="I364" s="16">
        <f t="shared" si="31"/>
        <v>-1.9780458215836072E-2</v>
      </c>
      <c r="J364" s="10"/>
      <c r="K364" s="6">
        <v>108.135257</v>
      </c>
      <c r="L364" s="16">
        <f t="shared" si="29"/>
        <v>4.3084005432203476E-4</v>
      </c>
      <c r="M364" s="10"/>
      <c r="N364" s="6">
        <v>100.988534</v>
      </c>
      <c r="O364" s="16">
        <f t="shared" si="30"/>
        <v>2.8092100039793788E-3</v>
      </c>
      <c r="P364" s="10"/>
    </row>
    <row r="365" spans="1:16" x14ac:dyDescent="0.25">
      <c r="A365" s="23">
        <v>41676</v>
      </c>
      <c r="B365">
        <v>53.857312999999998</v>
      </c>
      <c r="C365" s="16">
        <f t="shared" si="27"/>
        <v>1.2647845985186867E-2</v>
      </c>
      <c r="D365" s="10"/>
      <c r="E365" s="6">
        <v>50.054239000000003</v>
      </c>
      <c r="F365" s="16">
        <f t="shared" si="28"/>
        <v>1.8597725559267753E-2</v>
      </c>
      <c r="G365" s="10"/>
      <c r="H365" s="6">
        <v>93.110000999999997</v>
      </c>
      <c r="I365" s="16">
        <f t="shared" si="31"/>
        <v>-1.1813972593556321E-2</v>
      </c>
      <c r="J365" s="10"/>
      <c r="K365" s="6">
        <v>107.79983799999999</v>
      </c>
      <c r="L365" s="16">
        <f t="shared" si="29"/>
        <v>3.1114981823998633E-3</v>
      </c>
      <c r="M365" s="10"/>
      <c r="N365" s="6">
        <v>100.90342</v>
      </c>
      <c r="O365" s="16">
        <f t="shared" si="30"/>
        <v>8.4351947634675462E-4</v>
      </c>
      <c r="P365" s="10"/>
    </row>
    <row r="366" spans="1:16" x14ac:dyDescent="0.25">
      <c r="A366" s="23">
        <v>41675</v>
      </c>
      <c r="B366">
        <v>53.021211999999998</v>
      </c>
      <c r="C366" s="16">
        <f t="shared" si="27"/>
        <v>1.5769179323927851E-2</v>
      </c>
      <c r="D366" s="10"/>
      <c r="E366" s="6">
        <v>49.830823000000002</v>
      </c>
      <c r="F366" s="16">
        <f t="shared" si="28"/>
        <v>4.4834900679846523E-3</v>
      </c>
      <c r="G366" s="10"/>
      <c r="H366" s="6">
        <v>102.550003</v>
      </c>
      <c r="I366" s="16">
        <f t="shared" si="31"/>
        <v>-9.2052674050141281E-2</v>
      </c>
      <c r="J366" s="10"/>
      <c r="K366" s="6">
        <v>107.902327</v>
      </c>
      <c r="L366" s="16">
        <f t="shared" si="29"/>
        <v>-9.4983123023850702E-4</v>
      </c>
      <c r="M366" s="10"/>
      <c r="N366" s="6">
        <v>101.338436</v>
      </c>
      <c r="O366" s="16">
        <f t="shared" si="30"/>
        <v>-4.2927048923471212E-3</v>
      </c>
      <c r="P366" s="10"/>
    </row>
    <row r="367" spans="1:16" x14ac:dyDescent="0.25">
      <c r="A367" s="23">
        <v>41674</v>
      </c>
      <c r="B367">
        <v>52.758083999999997</v>
      </c>
      <c r="C367" s="16">
        <f t="shared" si="27"/>
        <v>4.9874441990729323E-3</v>
      </c>
      <c r="D367" s="10"/>
      <c r="E367" s="6">
        <v>49.812204000000001</v>
      </c>
      <c r="F367" s="16">
        <f t="shared" si="28"/>
        <v>3.7378390243492099E-4</v>
      </c>
      <c r="G367" s="10"/>
      <c r="H367" s="6">
        <v>101.889999</v>
      </c>
      <c r="I367" s="16">
        <f t="shared" si="31"/>
        <v>6.4776131757544597E-3</v>
      </c>
      <c r="J367" s="10"/>
      <c r="K367" s="6">
        <v>108.247066</v>
      </c>
      <c r="L367" s="16">
        <f t="shared" si="29"/>
        <v>-3.184742208163005E-3</v>
      </c>
      <c r="M367" s="10"/>
      <c r="N367" s="6">
        <v>102.28411</v>
      </c>
      <c r="O367" s="16">
        <f t="shared" si="30"/>
        <v>-9.2455612118049757E-3</v>
      </c>
      <c r="P367" s="10"/>
    </row>
    <row r="368" spans="1:16" x14ac:dyDescent="0.25">
      <c r="A368" s="23">
        <v>41673</v>
      </c>
      <c r="B368">
        <v>52.494959000000001</v>
      </c>
      <c r="C368" s="16">
        <f t="shared" si="27"/>
        <v>5.0123860464390546E-3</v>
      </c>
      <c r="D368" s="10"/>
      <c r="E368" s="6">
        <v>48.481026999999997</v>
      </c>
      <c r="F368" s="16">
        <f t="shared" si="28"/>
        <v>2.7457689788626061E-2</v>
      </c>
      <c r="G368" s="10"/>
      <c r="H368" s="6">
        <v>102.239998</v>
      </c>
      <c r="I368" s="16">
        <f t="shared" si="31"/>
        <v>-3.4233079699395041E-3</v>
      </c>
      <c r="J368" s="10"/>
      <c r="K368" s="6">
        <v>108.768826</v>
      </c>
      <c r="L368" s="16">
        <f t="shared" si="29"/>
        <v>-4.7969626885556726E-3</v>
      </c>
      <c r="M368" s="10"/>
      <c r="N368" s="6">
        <v>103.38108800000001</v>
      </c>
      <c r="O368" s="16">
        <f t="shared" si="30"/>
        <v>-1.06110123352543E-2</v>
      </c>
      <c r="P368" s="10"/>
    </row>
    <row r="369" spans="1:16" x14ac:dyDescent="0.25">
      <c r="A369" s="23">
        <v>41670</v>
      </c>
      <c r="B369">
        <v>52.976945999999998</v>
      </c>
      <c r="C369" s="16">
        <f t="shared" si="27"/>
        <v>-9.0980518205031613E-3</v>
      </c>
      <c r="D369" s="10"/>
      <c r="E369" s="6">
        <v>49.309524000000003</v>
      </c>
      <c r="F369" s="16">
        <f t="shared" si="28"/>
        <v>-1.6801967100716797E-2</v>
      </c>
      <c r="G369" s="10"/>
      <c r="H369" s="6">
        <v>105.449997</v>
      </c>
      <c r="I369" s="16">
        <f t="shared" si="31"/>
        <v>-3.0440958665935214E-2</v>
      </c>
      <c r="J369" s="10"/>
      <c r="K369" s="6">
        <v>108.071898</v>
      </c>
      <c r="L369" s="16">
        <f t="shared" si="29"/>
        <v>6.4487439648741596E-3</v>
      </c>
      <c r="M369" s="10"/>
      <c r="N369" s="6">
        <v>102.13658</v>
      </c>
      <c r="O369" s="16">
        <f t="shared" si="30"/>
        <v>1.2184743213450089E-2</v>
      </c>
      <c r="P369" s="10"/>
    </row>
    <row r="370" spans="1:16" x14ac:dyDescent="0.25">
      <c r="A370" s="23">
        <v>41669</v>
      </c>
      <c r="B370">
        <v>54.317171999999999</v>
      </c>
      <c r="C370" s="16">
        <f t="shared" si="27"/>
        <v>-2.4674075447079669E-2</v>
      </c>
      <c r="D370" s="10"/>
      <c r="E370" s="6">
        <v>49.812204000000001</v>
      </c>
      <c r="F370" s="16">
        <f t="shared" si="28"/>
        <v>-1.0091502877487613E-2</v>
      </c>
      <c r="G370" s="10"/>
      <c r="H370" s="6">
        <v>106.040001</v>
      </c>
      <c r="I370" s="16">
        <f t="shared" si="31"/>
        <v>-5.5639758056962307E-3</v>
      </c>
      <c r="J370" s="10"/>
      <c r="K370" s="6">
        <v>107.746774</v>
      </c>
      <c r="L370" s="16">
        <f t="shared" si="29"/>
        <v>3.0174824538133915E-3</v>
      </c>
      <c r="M370" s="10"/>
      <c r="N370" s="6">
        <v>101.457429</v>
      </c>
      <c r="O370" s="16">
        <f t="shared" si="30"/>
        <v>6.6939504252565563E-3</v>
      </c>
      <c r="P370" s="10"/>
    </row>
    <row r="371" spans="1:16" x14ac:dyDescent="0.25">
      <c r="A371" s="23">
        <v>41668</v>
      </c>
      <c r="B371">
        <v>53.392538999999999</v>
      </c>
      <c r="C371" s="16">
        <f t="shared" si="27"/>
        <v>1.7317644324799764E-2</v>
      </c>
      <c r="D371" s="10"/>
      <c r="E371" s="6">
        <v>48.602041</v>
      </c>
      <c r="F371" s="16">
        <f t="shared" si="28"/>
        <v>2.4899427577537381E-2</v>
      </c>
      <c r="G371" s="10"/>
      <c r="H371" s="6">
        <v>104.19000200000001</v>
      </c>
      <c r="I371" s="16">
        <f t="shared" si="31"/>
        <v>1.7756012712236924E-2</v>
      </c>
      <c r="J371" s="10"/>
      <c r="K371" s="6">
        <v>107.69104</v>
      </c>
      <c r="L371" s="16">
        <f t="shared" si="29"/>
        <v>5.175360921392258E-4</v>
      </c>
      <c r="M371" s="10"/>
      <c r="N371" s="6">
        <v>101.74984600000001</v>
      </c>
      <c r="O371" s="16">
        <f t="shared" si="30"/>
        <v>-2.8738814995356021E-3</v>
      </c>
      <c r="P371" s="10"/>
    </row>
    <row r="372" spans="1:16" x14ac:dyDescent="0.25">
      <c r="A372" s="23">
        <v>41667</v>
      </c>
      <c r="B372">
        <v>54.336846000000001</v>
      </c>
      <c r="C372" s="16">
        <f t="shared" si="27"/>
        <v>-1.7378759893424855E-2</v>
      </c>
      <c r="D372" s="10"/>
      <c r="E372" s="6">
        <v>49.216431999999998</v>
      </c>
      <c r="F372" s="16">
        <f t="shared" si="28"/>
        <v>-1.2483452681007035E-2</v>
      </c>
      <c r="G372" s="10"/>
      <c r="H372" s="6">
        <v>106.07</v>
      </c>
      <c r="I372" s="16">
        <f t="shared" si="31"/>
        <v>-1.7724125577448735E-2</v>
      </c>
      <c r="J372" s="10"/>
      <c r="K372" s="6">
        <v>107.477383</v>
      </c>
      <c r="L372" s="16">
        <f t="shared" si="29"/>
        <v>1.9879252177177342E-3</v>
      </c>
      <c r="M372" s="10"/>
      <c r="N372" s="6">
        <v>100.91977</v>
      </c>
      <c r="O372" s="16">
        <f t="shared" si="30"/>
        <v>8.2251079248396586E-3</v>
      </c>
      <c r="P372" s="10"/>
    </row>
    <row r="373" spans="1:16" x14ac:dyDescent="0.25">
      <c r="A373" s="23">
        <v>41666</v>
      </c>
      <c r="B373">
        <v>53.171219000000001</v>
      </c>
      <c r="C373" s="16">
        <f t="shared" si="27"/>
        <v>2.1922141751160584E-2</v>
      </c>
      <c r="D373" s="10"/>
      <c r="E373" s="6">
        <v>48.899926999999998</v>
      </c>
      <c r="F373" s="16">
        <f t="shared" si="28"/>
        <v>6.4725045499556266E-3</v>
      </c>
      <c r="G373" s="10"/>
      <c r="H373" s="6">
        <v>103.800003</v>
      </c>
      <c r="I373" s="16">
        <f t="shared" si="31"/>
        <v>2.1868949271610205E-2</v>
      </c>
      <c r="J373" s="10"/>
      <c r="K373" s="6">
        <v>106.957183</v>
      </c>
      <c r="L373" s="16">
        <f t="shared" si="29"/>
        <v>4.8636284671035312E-3</v>
      </c>
      <c r="M373" s="10"/>
      <c r="N373" s="6">
        <v>100.674526</v>
      </c>
      <c r="O373" s="16">
        <f t="shared" si="30"/>
        <v>2.4360084893768619E-3</v>
      </c>
      <c r="P373" s="10"/>
    </row>
    <row r="374" spans="1:16" x14ac:dyDescent="0.25">
      <c r="A374" s="23">
        <v>41663</v>
      </c>
      <c r="B374">
        <v>54.408158999999998</v>
      </c>
      <c r="C374" s="16">
        <f t="shared" si="27"/>
        <v>-2.2734457896287141E-2</v>
      </c>
      <c r="D374" s="10"/>
      <c r="E374" s="6">
        <v>48.387936000000003</v>
      </c>
      <c r="F374" s="16">
        <f t="shared" si="28"/>
        <v>1.0580963817096833E-2</v>
      </c>
      <c r="G374" s="10"/>
      <c r="H374" s="6">
        <v>102.260002</v>
      </c>
      <c r="I374" s="16">
        <f t="shared" si="31"/>
        <v>1.5059661352246012E-2</v>
      </c>
      <c r="J374" s="10"/>
      <c r="K374" s="6">
        <v>107.16154899999999</v>
      </c>
      <c r="L374" s="16">
        <f t="shared" si="29"/>
        <v>-1.9070832953337336E-3</v>
      </c>
      <c r="M374" s="10"/>
      <c r="N374" s="6">
        <v>101.381974</v>
      </c>
      <c r="O374" s="16">
        <f t="shared" si="30"/>
        <v>-6.9780452292238504E-3</v>
      </c>
      <c r="P374" s="10"/>
    </row>
    <row r="375" spans="1:16" x14ac:dyDescent="0.25">
      <c r="A375" s="23">
        <v>41662</v>
      </c>
      <c r="B375">
        <v>56.129547000000002</v>
      </c>
      <c r="C375" s="16">
        <f t="shared" si="27"/>
        <v>-3.0668125648689148E-2</v>
      </c>
      <c r="D375" s="10"/>
      <c r="E375" s="6">
        <v>48.034193999999999</v>
      </c>
      <c r="F375" s="16">
        <f t="shared" si="28"/>
        <v>7.3643788006518829E-3</v>
      </c>
      <c r="G375" s="10"/>
      <c r="H375" s="6">
        <v>104.860001</v>
      </c>
      <c r="I375" s="16">
        <f t="shared" si="31"/>
        <v>-2.4794954941875336E-2</v>
      </c>
      <c r="J375" s="10"/>
      <c r="K375" s="6">
        <v>107.235865</v>
      </c>
      <c r="L375" s="16">
        <f t="shared" si="29"/>
        <v>-6.9301441266889086E-4</v>
      </c>
      <c r="M375" s="10"/>
      <c r="N375" s="6">
        <v>100.73112</v>
      </c>
      <c r="O375" s="16">
        <f t="shared" si="30"/>
        <v>6.4613001423987626E-3</v>
      </c>
      <c r="P375" s="10"/>
    </row>
    <row r="376" spans="1:16" x14ac:dyDescent="0.25">
      <c r="A376" s="23">
        <v>41661</v>
      </c>
      <c r="B376">
        <v>57.295174000000003</v>
      </c>
      <c r="C376" s="16">
        <f t="shared" si="27"/>
        <v>-2.0344244002121425E-2</v>
      </c>
      <c r="D376" s="10"/>
      <c r="E376" s="6">
        <v>47.801470999999999</v>
      </c>
      <c r="F376" s="16">
        <f t="shared" si="28"/>
        <v>4.8685321838735085E-3</v>
      </c>
      <c r="G376" s="10"/>
      <c r="H376" s="6">
        <v>105.32</v>
      </c>
      <c r="I376" s="16">
        <f t="shared" si="31"/>
        <v>-4.3676319787314677E-3</v>
      </c>
      <c r="J376" s="10"/>
      <c r="K376" s="6">
        <v>106.827133</v>
      </c>
      <c r="L376" s="16">
        <f t="shared" si="29"/>
        <v>3.8261066128209009E-3</v>
      </c>
      <c r="M376" s="10"/>
      <c r="N376" s="6">
        <v>99.325659000000002</v>
      </c>
      <c r="O376" s="16">
        <f t="shared" si="30"/>
        <v>1.4150029450094026E-2</v>
      </c>
      <c r="P376" s="10"/>
    </row>
    <row r="377" spans="1:16" x14ac:dyDescent="0.25">
      <c r="A377" s="23">
        <v>41660</v>
      </c>
      <c r="B377">
        <v>57.034503000000001</v>
      </c>
      <c r="C377" s="16">
        <f t="shared" si="27"/>
        <v>4.5704088979263702E-3</v>
      </c>
      <c r="D377" s="10"/>
      <c r="E377" s="6">
        <v>48.248303</v>
      </c>
      <c r="F377" s="16">
        <f t="shared" si="28"/>
        <v>-9.2610925611207318E-3</v>
      </c>
      <c r="G377" s="10"/>
      <c r="H377" s="6">
        <v>104.139999</v>
      </c>
      <c r="I377" s="16">
        <f t="shared" si="31"/>
        <v>1.1330910421844642E-2</v>
      </c>
      <c r="J377" s="10"/>
      <c r="K377" s="6">
        <v>107.087233</v>
      </c>
      <c r="L377" s="16">
        <f t="shared" si="29"/>
        <v>-2.4288609642196812E-3</v>
      </c>
      <c r="M377" s="10"/>
      <c r="N377" s="6">
        <v>99.570902000000004</v>
      </c>
      <c r="O377" s="16">
        <f t="shared" si="30"/>
        <v>-2.4629986780676516E-3</v>
      </c>
      <c r="P377" s="10"/>
    </row>
    <row r="378" spans="1:16" x14ac:dyDescent="0.25">
      <c r="A378" s="23">
        <v>41656</v>
      </c>
      <c r="B378">
        <v>57.095981000000002</v>
      </c>
      <c r="C378" s="16">
        <f t="shared" si="27"/>
        <v>-1.0767482916179683E-3</v>
      </c>
      <c r="D378" s="10"/>
      <c r="E378" s="6">
        <v>48.360010000000003</v>
      </c>
      <c r="F378" s="16">
        <f t="shared" si="28"/>
        <v>-2.3099044024185167E-3</v>
      </c>
      <c r="G378" s="10"/>
      <c r="H378" s="6">
        <v>104.69000200000001</v>
      </c>
      <c r="I378" s="16">
        <f t="shared" si="31"/>
        <v>-5.2536344397051682E-3</v>
      </c>
      <c r="J378" s="10"/>
      <c r="K378" s="6">
        <v>107.235865</v>
      </c>
      <c r="L378" s="16">
        <f t="shared" si="29"/>
        <v>-1.3860288253375597E-3</v>
      </c>
      <c r="M378" s="10"/>
      <c r="N378" s="6">
        <v>99.495446999999999</v>
      </c>
      <c r="O378" s="16">
        <f t="shared" si="30"/>
        <v>7.5837641093268182E-4</v>
      </c>
      <c r="P378" s="10"/>
    </row>
    <row r="379" spans="1:16" x14ac:dyDescent="0.25">
      <c r="A379" s="23">
        <v>41655</v>
      </c>
      <c r="B379">
        <v>54.536034000000001</v>
      </c>
      <c r="C379" s="16">
        <f t="shared" si="27"/>
        <v>4.6940468755025444E-2</v>
      </c>
      <c r="D379" s="10"/>
      <c r="E379" s="6">
        <v>48.872002000000002</v>
      </c>
      <c r="F379" s="16">
        <f t="shared" si="28"/>
        <v>-1.0476182252570743E-2</v>
      </c>
      <c r="G379" s="10"/>
      <c r="H379" s="6">
        <v>106.07</v>
      </c>
      <c r="I379" s="16">
        <f t="shared" si="31"/>
        <v>-1.3010257377203627E-2</v>
      </c>
      <c r="J379" s="10"/>
      <c r="K379" s="6">
        <v>107.1151</v>
      </c>
      <c r="L379" s="16">
        <f t="shared" si="29"/>
        <v>1.1274320800709337E-3</v>
      </c>
      <c r="M379" s="10"/>
      <c r="N379" s="6">
        <v>99.080408000000006</v>
      </c>
      <c r="O379" s="16">
        <f t="shared" si="30"/>
        <v>4.1889108894261895E-3</v>
      </c>
      <c r="P379" s="10"/>
    </row>
    <row r="380" spans="1:16" x14ac:dyDescent="0.25">
      <c r="A380" s="23">
        <v>41654</v>
      </c>
      <c r="B380">
        <v>55.025398000000003</v>
      </c>
      <c r="C380" s="16">
        <f t="shared" ref="C380:C443" si="32">B379/B380-1</f>
        <v>-8.8934204528606786E-3</v>
      </c>
      <c r="D380" s="10"/>
      <c r="E380" s="6">
        <v>48.890619999999998</v>
      </c>
      <c r="F380" s="16">
        <f t="shared" si="28"/>
        <v>-3.8080924316352682E-4</v>
      </c>
      <c r="G380" s="10"/>
      <c r="H380" s="6">
        <v>107.610001</v>
      </c>
      <c r="I380" s="16">
        <f t="shared" si="31"/>
        <v>-1.431094680502798E-2</v>
      </c>
      <c r="J380" s="10"/>
      <c r="K380" s="6">
        <v>106.86429099999999</v>
      </c>
      <c r="L380" s="16">
        <f t="shared" si="29"/>
        <v>2.3469860479399252E-3</v>
      </c>
      <c r="M380" s="10"/>
      <c r="N380" s="6">
        <v>98.420119999999997</v>
      </c>
      <c r="O380" s="16">
        <f t="shared" si="30"/>
        <v>6.7088721289916275E-3</v>
      </c>
      <c r="P380" s="10"/>
    </row>
    <row r="381" spans="1:16" x14ac:dyDescent="0.25">
      <c r="A381" s="23">
        <v>41653</v>
      </c>
      <c r="B381">
        <v>54.752434999999998</v>
      </c>
      <c r="C381" s="16">
        <f t="shared" si="32"/>
        <v>4.9854038455094951E-3</v>
      </c>
      <c r="D381" s="10"/>
      <c r="E381" s="6">
        <v>49.337448999999999</v>
      </c>
      <c r="F381" s="16">
        <f t="shared" si="28"/>
        <v>-9.0565890425344797E-3</v>
      </c>
      <c r="G381" s="10"/>
      <c r="H381" s="6">
        <v>104.019997</v>
      </c>
      <c r="I381" s="16">
        <f t="shared" si="31"/>
        <v>3.4512633181483343E-2</v>
      </c>
      <c r="J381" s="10"/>
      <c r="K381" s="6">
        <v>106.83642500000001</v>
      </c>
      <c r="L381" s="16">
        <f t="shared" si="29"/>
        <v>2.6082864528631511E-4</v>
      </c>
      <c r="M381" s="10"/>
      <c r="N381" s="6">
        <v>98.523878999999994</v>
      </c>
      <c r="O381" s="16">
        <f t="shared" si="30"/>
        <v>-1.0531355550871258E-3</v>
      </c>
      <c r="P381" s="10"/>
    </row>
    <row r="382" spans="1:16" x14ac:dyDescent="0.25">
      <c r="A382" s="23">
        <v>41652</v>
      </c>
      <c r="B382">
        <v>53.830263000000002</v>
      </c>
      <c r="C382" s="16">
        <f t="shared" si="32"/>
        <v>1.7131107087476005E-2</v>
      </c>
      <c r="D382" s="10"/>
      <c r="E382" s="6">
        <v>49.449156000000002</v>
      </c>
      <c r="F382" s="16">
        <f t="shared" si="28"/>
        <v>-2.2590274341588445E-3</v>
      </c>
      <c r="G382" s="10"/>
      <c r="H382" s="6">
        <v>100.550003</v>
      </c>
      <c r="I382" s="16">
        <f t="shared" si="31"/>
        <v>3.4510133231920426E-2</v>
      </c>
      <c r="J382" s="10"/>
      <c r="K382" s="6">
        <v>107.152258</v>
      </c>
      <c r="L382" s="16">
        <f t="shared" si="29"/>
        <v>-2.9475160476786222E-3</v>
      </c>
      <c r="M382" s="10"/>
      <c r="N382" s="6">
        <v>98.976648999999995</v>
      </c>
      <c r="O382" s="16">
        <f t="shared" si="30"/>
        <v>-4.5745133278860539E-3</v>
      </c>
      <c r="P382" s="10"/>
    </row>
    <row r="383" spans="1:16" x14ac:dyDescent="0.25">
      <c r="A383" s="23">
        <v>41649</v>
      </c>
      <c r="B383">
        <v>54.37865</v>
      </c>
      <c r="C383" s="16">
        <f t="shared" si="32"/>
        <v>-1.0084601217573375E-2</v>
      </c>
      <c r="D383" s="10"/>
      <c r="E383" s="6">
        <v>46.433056999999998</v>
      </c>
      <c r="F383" s="16">
        <f t="shared" si="28"/>
        <v>6.495585677247151E-2</v>
      </c>
      <c r="G383" s="10"/>
      <c r="H383" s="6">
        <v>102.650002</v>
      </c>
      <c r="I383" s="16">
        <f t="shared" si="31"/>
        <v>-2.0457856396339791E-2</v>
      </c>
      <c r="J383" s="10"/>
      <c r="K383" s="6">
        <v>106.947892</v>
      </c>
      <c r="L383" s="16">
        <f t="shared" si="29"/>
        <v>1.9108932039539894E-3</v>
      </c>
      <c r="M383" s="10"/>
      <c r="N383" s="6">
        <v>98.486154999999997</v>
      </c>
      <c r="O383" s="16">
        <f t="shared" si="30"/>
        <v>4.9803345455003978E-3</v>
      </c>
      <c r="P383" s="10"/>
    </row>
    <row r="384" spans="1:16" x14ac:dyDescent="0.25">
      <c r="A384" s="23">
        <v>41648</v>
      </c>
      <c r="B384">
        <v>54.570461999999999</v>
      </c>
      <c r="C384" s="16">
        <f t="shared" si="32"/>
        <v>-3.5149418379488706E-3</v>
      </c>
      <c r="D384" s="10"/>
      <c r="E384" s="6">
        <v>46.097934000000002</v>
      </c>
      <c r="F384" s="16">
        <f t="shared" si="28"/>
        <v>7.2698051934387831E-3</v>
      </c>
      <c r="G384" s="10"/>
      <c r="H384" s="6">
        <v>102.050003</v>
      </c>
      <c r="I384" s="16">
        <f t="shared" si="31"/>
        <v>5.8794608756649325E-3</v>
      </c>
      <c r="J384" s="10"/>
      <c r="K384" s="6">
        <v>106.371959</v>
      </c>
      <c r="L384" s="16">
        <f t="shared" si="29"/>
        <v>5.4143310456469251E-3</v>
      </c>
      <c r="M384" s="10"/>
      <c r="N384" s="6">
        <v>97.325937999999994</v>
      </c>
      <c r="O384" s="16">
        <f t="shared" si="30"/>
        <v>1.1920943417981889E-2</v>
      </c>
      <c r="P384" s="10"/>
    </row>
    <row r="385" spans="1:16" x14ac:dyDescent="0.25">
      <c r="A385" s="23">
        <v>41647</v>
      </c>
      <c r="B385">
        <v>54.646693999999997</v>
      </c>
      <c r="C385" s="16">
        <f t="shared" si="32"/>
        <v>-1.3949974723082015E-3</v>
      </c>
      <c r="D385" s="10"/>
      <c r="E385" s="6">
        <v>46.349276000000003</v>
      </c>
      <c r="F385" s="16">
        <f t="shared" si="28"/>
        <v>-5.4227815769981591E-3</v>
      </c>
      <c r="G385" s="10"/>
      <c r="H385" s="6">
        <v>101.480003</v>
      </c>
      <c r="I385" s="16">
        <f t="shared" si="31"/>
        <v>5.6168701532262055E-3</v>
      </c>
      <c r="J385" s="10"/>
      <c r="K385" s="6">
        <v>106.13043500000001</v>
      </c>
      <c r="L385" s="16">
        <f t="shared" si="29"/>
        <v>2.2757279756744353E-3</v>
      </c>
      <c r="M385" s="10"/>
      <c r="N385" s="6">
        <v>96.759980999999996</v>
      </c>
      <c r="O385" s="16">
        <f t="shared" si="30"/>
        <v>5.8490813469671554E-3</v>
      </c>
      <c r="P385" s="10"/>
    </row>
    <row r="386" spans="1:16" x14ac:dyDescent="0.25">
      <c r="A386" s="23">
        <v>41646</v>
      </c>
      <c r="B386">
        <v>54.472095000000003</v>
      </c>
      <c r="C386" s="16">
        <f t="shared" si="32"/>
        <v>3.205292544742333E-3</v>
      </c>
      <c r="D386" s="10"/>
      <c r="E386" s="6">
        <v>46.647162000000002</v>
      </c>
      <c r="F386" s="16">
        <f t="shared" si="28"/>
        <v>-6.3859404780080009E-3</v>
      </c>
      <c r="G386" s="10"/>
      <c r="H386" s="6">
        <v>102.389999</v>
      </c>
      <c r="I386" s="16">
        <f t="shared" si="31"/>
        <v>-8.8875476988724555E-3</v>
      </c>
      <c r="J386" s="10"/>
      <c r="K386" s="6">
        <v>106.58560900000001</v>
      </c>
      <c r="L386" s="16">
        <f t="shared" si="29"/>
        <v>-4.270501470794219E-3</v>
      </c>
      <c r="M386" s="10"/>
      <c r="N386" s="6">
        <v>97.024092999999993</v>
      </c>
      <c r="O386" s="16">
        <f t="shared" si="30"/>
        <v>-2.7221279976303858E-3</v>
      </c>
      <c r="P386" s="10"/>
    </row>
    <row r="387" spans="1:16" x14ac:dyDescent="0.25">
      <c r="A387" s="23">
        <v>41645</v>
      </c>
      <c r="B387">
        <v>54.058962999999999</v>
      </c>
      <c r="C387" s="16">
        <f t="shared" si="32"/>
        <v>7.6422479654298936E-3</v>
      </c>
      <c r="D387" s="10"/>
      <c r="E387" s="6">
        <v>46.302731999999999</v>
      </c>
      <c r="F387" s="16">
        <f t="shared" si="28"/>
        <v>7.4386539437889532E-3</v>
      </c>
      <c r="G387" s="10"/>
      <c r="H387" s="6">
        <v>101.730003</v>
      </c>
      <c r="I387" s="16">
        <f t="shared" si="31"/>
        <v>6.4877222111161537E-3</v>
      </c>
      <c r="J387" s="10"/>
      <c r="K387" s="6">
        <v>106.669217</v>
      </c>
      <c r="L387" s="16">
        <f t="shared" si="29"/>
        <v>-7.8380625968221818E-4</v>
      </c>
      <c r="M387" s="10"/>
      <c r="N387" s="6">
        <v>96.778842999999995</v>
      </c>
      <c r="O387" s="16">
        <f t="shared" si="30"/>
        <v>2.5341282494977246E-3</v>
      </c>
      <c r="P387" s="10"/>
    </row>
    <row r="388" spans="1:16" x14ac:dyDescent="0.25">
      <c r="A388" s="23">
        <v>41642</v>
      </c>
      <c r="B388">
        <v>54.386026999999999</v>
      </c>
      <c r="C388" s="16">
        <f t="shared" si="32"/>
        <v>-6.0137505539795688E-3</v>
      </c>
      <c r="D388" s="10"/>
      <c r="E388" s="6">
        <v>46.293421000000002</v>
      </c>
      <c r="F388" s="16">
        <f t="shared" si="28"/>
        <v>2.0113009146593974E-4</v>
      </c>
      <c r="G388" s="10"/>
      <c r="H388" s="6">
        <v>102.290001</v>
      </c>
      <c r="I388" s="16">
        <f t="shared" si="31"/>
        <v>-5.4746113454433587E-3</v>
      </c>
      <c r="J388" s="10"/>
      <c r="K388" s="6">
        <v>106.436984</v>
      </c>
      <c r="L388" s="16">
        <f t="shared" si="29"/>
        <v>2.1818825681871878E-3</v>
      </c>
      <c r="M388" s="10"/>
      <c r="N388" s="6">
        <v>96.373238999999998</v>
      </c>
      <c r="O388" s="16">
        <f t="shared" si="30"/>
        <v>4.208678718373271E-3</v>
      </c>
      <c r="P388" s="10"/>
    </row>
    <row r="389" spans="1:16" x14ac:dyDescent="0.25">
      <c r="A389" s="23">
        <v>41641</v>
      </c>
      <c r="B389">
        <v>54.349138000000004</v>
      </c>
      <c r="C389" s="16">
        <f t="shared" si="32"/>
        <v>6.7874121572986112E-4</v>
      </c>
      <c r="D389" s="10"/>
      <c r="E389" s="6">
        <v>46.070008000000001</v>
      </c>
      <c r="F389" s="16">
        <f t="shared" si="28"/>
        <v>4.8494239462688604E-3</v>
      </c>
      <c r="G389" s="10"/>
      <c r="H389" s="6">
        <v>101.290001</v>
      </c>
      <c r="I389" s="16">
        <f t="shared" si="31"/>
        <v>9.8726428090369911E-3</v>
      </c>
      <c r="J389" s="10"/>
      <c r="K389" s="6">
        <v>106.279067</v>
      </c>
      <c r="L389" s="16">
        <f t="shared" si="29"/>
        <v>1.4858711546648085E-3</v>
      </c>
      <c r="M389" s="10"/>
      <c r="N389" s="6">
        <v>96.373238999999998</v>
      </c>
      <c r="O389" s="16">
        <f t="shared" si="30"/>
        <v>0</v>
      </c>
      <c r="P389" s="10"/>
    </row>
    <row r="390" spans="1:16" x14ac:dyDescent="0.25">
      <c r="A390" s="23">
        <v>41639</v>
      </c>
      <c r="B390">
        <v>54.759811999999997</v>
      </c>
      <c r="C390" s="16">
        <f t="shared" si="32"/>
        <v>-7.4995509480564326E-3</v>
      </c>
      <c r="D390" s="10"/>
      <c r="E390" s="6">
        <v>46.591307</v>
      </c>
      <c r="F390" s="16">
        <f t="shared" si="28"/>
        <v>-1.1188761027888683E-2</v>
      </c>
      <c r="G390" s="10"/>
      <c r="H390" s="6">
        <v>102.129997</v>
      </c>
      <c r="I390" s="16">
        <f t="shared" si="31"/>
        <v>-8.2247725905642E-3</v>
      </c>
      <c r="J390" s="10"/>
      <c r="K390" s="6">
        <v>106.074701</v>
      </c>
      <c r="L390" s="16">
        <f t="shared" si="29"/>
        <v>1.9266233896808593E-3</v>
      </c>
      <c r="M390" s="10"/>
      <c r="N390" s="6">
        <v>96.080830000000006</v>
      </c>
      <c r="O390" s="16">
        <f t="shared" si="30"/>
        <v>3.0433646337151288E-3</v>
      </c>
      <c r="P390" s="10"/>
    </row>
    <row r="391" spans="1:16" x14ac:dyDescent="0.25">
      <c r="A391" s="23">
        <v>41638</v>
      </c>
      <c r="B391">
        <v>54.324548999999998</v>
      </c>
      <c r="C391" s="16">
        <f t="shared" si="32"/>
        <v>8.0122708427823319E-3</v>
      </c>
      <c r="D391" s="10"/>
      <c r="E391" s="6">
        <v>46.488908000000002</v>
      </c>
      <c r="F391" s="16">
        <f t="shared" si="28"/>
        <v>2.2026544482396382E-3</v>
      </c>
      <c r="G391" s="10"/>
      <c r="H391" s="6">
        <v>101.949997</v>
      </c>
      <c r="I391" s="16">
        <f t="shared" si="31"/>
        <v>1.7655714104631848E-3</v>
      </c>
      <c r="J391" s="10"/>
      <c r="K391" s="6">
        <v>106.344092</v>
      </c>
      <c r="L391" s="16">
        <f t="shared" si="29"/>
        <v>-2.5332013742709325E-3</v>
      </c>
      <c r="M391" s="10"/>
      <c r="N391" s="6">
        <v>96.693952999999993</v>
      </c>
      <c r="O391" s="16">
        <f t="shared" si="30"/>
        <v>-6.340861873751158E-3</v>
      </c>
      <c r="P391" s="10"/>
    </row>
    <row r="392" spans="1:16" x14ac:dyDescent="0.25">
      <c r="A392" s="23">
        <v>41635</v>
      </c>
      <c r="B392">
        <v>54.019615999999999</v>
      </c>
      <c r="C392" s="16">
        <f t="shared" si="32"/>
        <v>5.6448568608855609E-3</v>
      </c>
      <c r="D392" s="10"/>
      <c r="E392" s="6">
        <v>46.349276000000003</v>
      </c>
      <c r="F392" s="16">
        <f t="shared" si="28"/>
        <v>3.0126036920188337E-3</v>
      </c>
      <c r="G392" s="10"/>
      <c r="H392" s="6">
        <v>104.120003</v>
      </c>
      <c r="I392" s="16">
        <f t="shared" si="31"/>
        <v>-2.0841393944254882E-2</v>
      </c>
      <c r="J392" s="10"/>
      <c r="K392" s="6">
        <v>106.02825199999999</v>
      </c>
      <c r="L392" s="16">
        <f t="shared" si="29"/>
        <v>2.9788286993546187E-3</v>
      </c>
      <c r="M392" s="10"/>
      <c r="N392" s="6">
        <v>96.033664000000002</v>
      </c>
      <c r="O392" s="16">
        <f t="shared" si="30"/>
        <v>6.875599373153074E-3</v>
      </c>
      <c r="P392" s="10"/>
    </row>
    <row r="393" spans="1:16" x14ac:dyDescent="0.25">
      <c r="A393" s="23">
        <v>41634</v>
      </c>
      <c r="B393">
        <v>54.149949999999997</v>
      </c>
      <c r="C393" s="16">
        <f t="shared" si="32"/>
        <v>-2.4069089629814577E-3</v>
      </c>
      <c r="D393" s="10"/>
      <c r="E393" s="6">
        <v>46.284114000000002</v>
      </c>
      <c r="F393" s="16">
        <f t="shared" ref="F393:F456" si="33">E392/E393-1</f>
        <v>1.4078696634443055E-3</v>
      </c>
      <c r="G393" s="10"/>
      <c r="H393" s="6">
        <v>104.150002</v>
      </c>
      <c r="I393" s="16">
        <f t="shared" si="31"/>
        <v>-2.8803648030661932E-4</v>
      </c>
      <c r="J393" s="10"/>
      <c r="K393" s="6">
        <v>106.121143</v>
      </c>
      <c r="L393" s="16">
        <f t="shared" ref="L393:L456" si="34">K392/K393-1</f>
        <v>-8.7532981057325543E-4</v>
      </c>
      <c r="M393" s="10"/>
      <c r="N393" s="6">
        <v>96.307210999999995</v>
      </c>
      <c r="O393" s="16">
        <f t="shared" ref="O393:O456" si="35">N392/N393-1</f>
        <v>-2.8403584441875074E-3</v>
      </c>
      <c r="P393" s="10"/>
    </row>
    <row r="394" spans="1:16" x14ac:dyDescent="0.25">
      <c r="A394" s="23">
        <v>41632</v>
      </c>
      <c r="B394">
        <v>53.788457999999999</v>
      </c>
      <c r="C394" s="16">
        <f t="shared" si="32"/>
        <v>6.7206239673203161E-3</v>
      </c>
      <c r="D394" s="10"/>
      <c r="E394" s="6">
        <v>45.995534999999997</v>
      </c>
      <c r="F394" s="16">
        <f t="shared" si="33"/>
        <v>6.2740655152724312E-3</v>
      </c>
      <c r="G394" s="10"/>
      <c r="H394" s="6">
        <v>104.379997</v>
      </c>
      <c r="I394" s="16">
        <f t="shared" si="31"/>
        <v>-2.2034394195278306E-3</v>
      </c>
      <c r="J394" s="10"/>
      <c r="K394" s="6">
        <v>106.197322</v>
      </c>
      <c r="L394" s="16">
        <f t="shared" si="34"/>
        <v>-7.1733447289745733E-4</v>
      </c>
      <c r="M394" s="10"/>
      <c r="N394" s="6">
        <v>96.679801999999995</v>
      </c>
      <c r="O394" s="16">
        <f t="shared" si="35"/>
        <v>-3.8538659812314968E-3</v>
      </c>
      <c r="P394" s="10"/>
    </row>
    <row r="395" spans="1:16" x14ac:dyDescent="0.25">
      <c r="A395" s="23">
        <v>41631</v>
      </c>
      <c r="B395">
        <v>53.616320000000002</v>
      </c>
      <c r="C395" s="16">
        <f t="shared" si="32"/>
        <v>3.210552309446113E-3</v>
      </c>
      <c r="D395" s="10"/>
      <c r="E395" s="6">
        <v>45.948990999999999</v>
      </c>
      <c r="F395" s="16">
        <f t="shared" si="33"/>
        <v>1.0129493376687115E-3</v>
      </c>
      <c r="G395" s="10"/>
      <c r="H395" s="6">
        <v>103.82</v>
      </c>
      <c r="I395" s="16">
        <f t="shared" si="31"/>
        <v>5.3939221729917275E-3</v>
      </c>
      <c r="J395" s="10"/>
      <c r="K395" s="6">
        <v>106.225105</v>
      </c>
      <c r="L395" s="16">
        <f t="shared" si="34"/>
        <v>-2.6154834113834013E-4</v>
      </c>
      <c r="M395" s="10"/>
      <c r="N395" s="6">
        <v>97.460161999999997</v>
      </c>
      <c r="O395" s="16">
        <f t="shared" si="35"/>
        <v>-8.0069639120854408E-3</v>
      </c>
      <c r="P395" s="10"/>
    </row>
    <row r="396" spans="1:16" x14ac:dyDescent="0.25">
      <c r="A396" s="23">
        <v>41628</v>
      </c>
      <c r="B396">
        <v>53.109741</v>
      </c>
      <c r="C396" s="16">
        <f t="shared" si="32"/>
        <v>9.5383443877083973E-3</v>
      </c>
      <c r="D396" s="10"/>
      <c r="E396" s="6">
        <v>45.911754000000002</v>
      </c>
      <c r="F396" s="16">
        <f t="shared" si="33"/>
        <v>8.1105592262931125E-4</v>
      </c>
      <c r="G396" s="10"/>
      <c r="H396" s="6">
        <v>104.620003</v>
      </c>
      <c r="I396" s="16">
        <f t="shared" si="31"/>
        <v>-7.6467499241039683E-3</v>
      </c>
      <c r="J396" s="10"/>
      <c r="K396" s="6">
        <v>106.39180500000001</v>
      </c>
      <c r="L396" s="16">
        <f t="shared" si="34"/>
        <v>-1.5668500031558175E-3</v>
      </c>
      <c r="M396" s="10"/>
      <c r="N396" s="6">
        <v>98.014870999999999</v>
      </c>
      <c r="O396" s="16">
        <f t="shared" si="35"/>
        <v>-5.6594371276579292E-3</v>
      </c>
      <c r="P396" s="10"/>
    </row>
    <row r="397" spans="1:16" x14ac:dyDescent="0.25">
      <c r="A397" s="23">
        <v>41627</v>
      </c>
      <c r="B397">
        <v>53.136791000000002</v>
      </c>
      <c r="C397" s="16">
        <f t="shared" si="32"/>
        <v>-5.090634848461395E-4</v>
      </c>
      <c r="D397" s="10"/>
      <c r="E397" s="6">
        <v>45.418380999999997</v>
      </c>
      <c r="F397" s="16">
        <f t="shared" si="33"/>
        <v>1.0862848677939629E-2</v>
      </c>
      <c r="G397" s="10"/>
      <c r="H397" s="6">
        <v>101.519997</v>
      </c>
      <c r="I397" s="16">
        <f t="shared" si="31"/>
        <v>3.0535915007956493E-2</v>
      </c>
      <c r="J397" s="10"/>
      <c r="K397" s="6">
        <v>105.90096699999999</v>
      </c>
      <c r="L397" s="16">
        <f t="shared" si="34"/>
        <v>4.6348774133480042E-3</v>
      </c>
      <c r="M397" s="10"/>
      <c r="N397" s="6">
        <v>96.529369000000003</v>
      </c>
      <c r="O397" s="16">
        <f t="shared" si="35"/>
        <v>1.5389119553863351E-2</v>
      </c>
      <c r="P397" s="10"/>
    </row>
    <row r="398" spans="1:16" x14ac:dyDescent="0.25">
      <c r="A398" s="23">
        <v>41626</v>
      </c>
      <c r="B398">
        <v>52.957276</v>
      </c>
      <c r="C398" s="16">
        <f t="shared" si="32"/>
        <v>3.3898080407308573E-3</v>
      </c>
      <c r="D398" s="10"/>
      <c r="E398" s="6">
        <v>45.520780000000002</v>
      </c>
      <c r="F398" s="16">
        <f t="shared" si="33"/>
        <v>-2.2495001184076324E-3</v>
      </c>
      <c r="G398" s="10"/>
      <c r="H398" s="6">
        <v>103.650002</v>
      </c>
      <c r="I398" s="16">
        <f t="shared" si="31"/>
        <v>-2.0549975483840299E-2</v>
      </c>
      <c r="J398" s="10"/>
      <c r="K398" s="6">
        <v>106.058404</v>
      </c>
      <c r="L398" s="16">
        <f t="shared" si="34"/>
        <v>-1.4844368203014158E-3</v>
      </c>
      <c r="M398" s="10"/>
      <c r="N398" s="6">
        <v>96.623385999999996</v>
      </c>
      <c r="O398" s="16">
        <f t="shared" si="35"/>
        <v>-9.730253088003904E-4</v>
      </c>
      <c r="P398" s="10"/>
    </row>
    <row r="399" spans="1:16" x14ac:dyDescent="0.25">
      <c r="A399" s="23">
        <v>41625</v>
      </c>
      <c r="B399">
        <v>52.440857999999999</v>
      </c>
      <c r="C399" s="16">
        <f t="shared" si="32"/>
        <v>9.8476268256328936E-3</v>
      </c>
      <c r="D399" s="10"/>
      <c r="E399" s="6">
        <v>44.589885000000002</v>
      </c>
      <c r="F399" s="16">
        <f t="shared" si="33"/>
        <v>2.0876819933489443E-2</v>
      </c>
      <c r="G399" s="10"/>
      <c r="H399" s="6">
        <v>101.949997</v>
      </c>
      <c r="I399" s="16">
        <f t="shared" si="31"/>
        <v>1.6674890142468701E-2</v>
      </c>
      <c r="J399" s="10"/>
      <c r="K399" s="6">
        <v>106.058404</v>
      </c>
      <c r="L399" s="16">
        <f t="shared" si="34"/>
        <v>0</v>
      </c>
      <c r="M399" s="10"/>
      <c r="N399" s="6">
        <v>97.112289000000004</v>
      </c>
      <c r="O399" s="16">
        <f t="shared" si="35"/>
        <v>-5.0344091879042097E-3</v>
      </c>
      <c r="P399" s="10"/>
    </row>
    <row r="400" spans="1:16" x14ac:dyDescent="0.25">
      <c r="A400" s="23">
        <v>41624</v>
      </c>
      <c r="B400">
        <v>51.088338999999998</v>
      </c>
      <c r="C400" s="16">
        <f t="shared" si="32"/>
        <v>2.6474123576419206E-2</v>
      </c>
      <c r="D400" s="10"/>
      <c r="E400" s="6">
        <v>44.766753999999999</v>
      </c>
      <c r="F400" s="16">
        <f t="shared" si="33"/>
        <v>-3.9509007063589507E-3</v>
      </c>
      <c r="G400" s="10"/>
      <c r="H400" s="6">
        <v>102.199997</v>
      </c>
      <c r="I400" s="16">
        <f t="shared" si="31"/>
        <v>-2.4461840248390931E-3</v>
      </c>
      <c r="J400" s="10"/>
      <c r="K400" s="6">
        <v>105.743529</v>
      </c>
      <c r="L400" s="16">
        <f t="shared" si="34"/>
        <v>2.9777235824992587E-3</v>
      </c>
      <c r="M400" s="10"/>
      <c r="N400" s="6">
        <v>96.679801999999995</v>
      </c>
      <c r="O400" s="16">
        <f t="shared" si="35"/>
        <v>4.4733955909426193E-3</v>
      </c>
      <c r="P400" s="10"/>
    </row>
    <row r="401" spans="1:16" x14ac:dyDescent="0.25">
      <c r="A401" s="23">
        <v>41621</v>
      </c>
      <c r="B401">
        <v>50.992432999999998</v>
      </c>
      <c r="C401" s="16">
        <f t="shared" si="32"/>
        <v>1.8807888613590062E-3</v>
      </c>
      <c r="D401" s="10"/>
      <c r="E401" s="6">
        <v>45.036714000000003</v>
      </c>
      <c r="F401" s="16">
        <f t="shared" si="33"/>
        <v>-5.9942206263096098E-3</v>
      </c>
      <c r="G401" s="10"/>
      <c r="H401" s="6">
        <v>100.43</v>
      </c>
      <c r="I401" s="16">
        <f t="shared" si="31"/>
        <v>1.7624186000199105E-2</v>
      </c>
      <c r="J401" s="10"/>
      <c r="K401" s="6">
        <v>105.660175</v>
      </c>
      <c r="L401" s="16">
        <f t="shared" si="34"/>
        <v>7.8888758228923272E-4</v>
      </c>
      <c r="M401" s="10"/>
      <c r="N401" s="6">
        <v>97.037071999999995</v>
      </c>
      <c r="O401" s="16">
        <f t="shared" si="35"/>
        <v>-3.681788749767767E-3</v>
      </c>
      <c r="P401" s="10"/>
    </row>
    <row r="402" spans="1:16" x14ac:dyDescent="0.25">
      <c r="A402" s="23">
        <v>41620</v>
      </c>
      <c r="B402">
        <v>50.028455999999998</v>
      </c>
      <c r="C402" s="16">
        <f t="shared" si="32"/>
        <v>1.9268573869239525E-2</v>
      </c>
      <c r="D402" s="10"/>
      <c r="E402" s="6">
        <v>44.980859000000002</v>
      </c>
      <c r="F402" s="16">
        <f t="shared" si="33"/>
        <v>1.2417504076567276E-3</v>
      </c>
      <c r="G402" s="10"/>
      <c r="H402" s="6">
        <v>99.879997000000003</v>
      </c>
      <c r="I402" s="16">
        <f t="shared" si="31"/>
        <v>5.5066381309563095E-3</v>
      </c>
      <c r="J402" s="10"/>
      <c r="K402" s="6">
        <v>105.37308299999999</v>
      </c>
      <c r="L402" s="16">
        <f t="shared" si="34"/>
        <v>2.7245288059001282E-3</v>
      </c>
      <c r="M402" s="10"/>
      <c r="N402" s="6">
        <v>96.566976999999994</v>
      </c>
      <c r="O402" s="16">
        <f t="shared" si="35"/>
        <v>4.868072032533366E-3</v>
      </c>
      <c r="P402" s="10"/>
    </row>
    <row r="403" spans="1:16" x14ac:dyDescent="0.25">
      <c r="A403" s="23">
        <v>41619</v>
      </c>
      <c r="B403">
        <v>50.574382</v>
      </c>
      <c r="C403" s="16">
        <f t="shared" si="32"/>
        <v>-1.0794516480695737E-2</v>
      </c>
      <c r="D403" s="10"/>
      <c r="E403" s="6">
        <v>45.157730000000001</v>
      </c>
      <c r="F403" s="16">
        <f t="shared" si="33"/>
        <v>-3.9167380645572791E-3</v>
      </c>
      <c r="G403" s="10"/>
      <c r="H403" s="6">
        <v>99.5</v>
      </c>
      <c r="I403" s="16">
        <f t="shared" si="31"/>
        <v>3.8190653266332308E-3</v>
      </c>
      <c r="J403" s="10"/>
      <c r="K403" s="6">
        <v>105.549046</v>
      </c>
      <c r="L403" s="16">
        <f t="shared" si="34"/>
        <v>-1.6671207051933701E-3</v>
      </c>
      <c r="M403" s="10"/>
      <c r="N403" s="6">
        <v>96.933650999999998</v>
      </c>
      <c r="O403" s="16">
        <f t="shared" si="35"/>
        <v>-3.78273175741628E-3</v>
      </c>
      <c r="P403" s="10"/>
    </row>
    <row r="404" spans="1:16" x14ac:dyDescent="0.25">
      <c r="A404" s="23">
        <v>41618</v>
      </c>
      <c r="B404">
        <v>49.042344</v>
      </c>
      <c r="C404" s="16">
        <f t="shared" si="32"/>
        <v>3.123908596212277E-2</v>
      </c>
      <c r="D404" s="10"/>
      <c r="E404" s="6">
        <v>45.600543000000002</v>
      </c>
      <c r="F404" s="16">
        <f t="shared" si="33"/>
        <v>-9.7106957695657359E-3</v>
      </c>
      <c r="G404" s="10"/>
      <c r="H404" s="6">
        <v>99.839995999999999</v>
      </c>
      <c r="I404" s="16">
        <f t="shared" si="31"/>
        <v>-3.4054087902808394E-3</v>
      </c>
      <c r="J404" s="10"/>
      <c r="K404" s="6">
        <v>105.84540200000001</v>
      </c>
      <c r="L404" s="16">
        <f t="shared" si="34"/>
        <v>-2.7998948882068664E-3</v>
      </c>
      <c r="M404" s="10"/>
      <c r="N404" s="6">
        <v>97.685805999999999</v>
      </c>
      <c r="O404" s="16">
        <f t="shared" si="35"/>
        <v>-7.6997368481558359E-3</v>
      </c>
      <c r="P404" s="10"/>
    </row>
    <row r="405" spans="1:16" x14ac:dyDescent="0.25">
      <c r="A405" s="23">
        <v>41617</v>
      </c>
      <c r="B405">
        <v>49.573515999999998</v>
      </c>
      <c r="C405" s="16">
        <f t="shared" si="32"/>
        <v>-1.0714834106178794E-2</v>
      </c>
      <c r="D405" s="10"/>
      <c r="E405" s="6">
        <v>45.720472999999998</v>
      </c>
      <c r="F405" s="16">
        <f t="shared" si="33"/>
        <v>-2.6231137197552101E-3</v>
      </c>
      <c r="G405" s="10"/>
      <c r="H405" s="6">
        <v>100.449997</v>
      </c>
      <c r="I405" s="16">
        <f t="shared" si="31"/>
        <v>-6.0726831081936439E-3</v>
      </c>
      <c r="J405" s="10"/>
      <c r="K405" s="6">
        <v>105.419391</v>
      </c>
      <c r="L405" s="16">
        <f t="shared" si="34"/>
        <v>4.0411066309422594E-3</v>
      </c>
      <c r="M405" s="10"/>
      <c r="N405" s="6">
        <v>96.990066999999996</v>
      </c>
      <c r="O405" s="16">
        <f t="shared" si="35"/>
        <v>7.1733015711805681E-3</v>
      </c>
      <c r="P405" s="10"/>
    </row>
    <row r="406" spans="1:16" x14ac:dyDescent="0.25">
      <c r="A406" s="23">
        <v>41614</v>
      </c>
      <c r="B406">
        <v>49.642372000000002</v>
      </c>
      <c r="C406" s="16">
        <f t="shared" si="32"/>
        <v>-1.3870408932111777E-3</v>
      </c>
      <c r="D406" s="10"/>
      <c r="E406" s="6">
        <v>45.563640999999997</v>
      </c>
      <c r="F406" s="16">
        <f t="shared" si="33"/>
        <v>3.4420427463204284E-3</v>
      </c>
      <c r="G406" s="10"/>
      <c r="H406" s="6">
        <v>101.720001</v>
      </c>
      <c r="I406" s="16">
        <f t="shared" si="31"/>
        <v>-1.2485292838327888E-2</v>
      </c>
      <c r="J406" s="10"/>
      <c r="K406" s="6">
        <v>105.261954</v>
      </c>
      <c r="L406" s="16">
        <f t="shared" si="34"/>
        <v>1.4956686059619528E-3</v>
      </c>
      <c r="M406" s="10"/>
      <c r="N406" s="6">
        <v>96.764415999999997</v>
      </c>
      <c r="O406" s="16">
        <f t="shared" si="35"/>
        <v>2.3319626090649859E-3</v>
      </c>
      <c r="P406" s="10"/>
    </row>
    <row r="407" spans="1:16" x14ac:dyDescent="0.25">
      <c r="A407" s="23">
        <v>41613</v>
      </c>
      <c r="B407">
        <v>49.603028999999999</v>
      </c>
      <c r="C407" s="16">
        <f t="shared" si="32"/>
        <v>7.9315720820205549E-4</v>
      </c>
      <c r="D407" s="10"/>
      <c r="E407" s="6">
        <v>45.028576999999999</v>
      </c>
      <c r="F407" s="16">
        <f t="shared" si="33"/>
        <v>1.1882765027195985E-2</v>
      </c>
      <c r="G407" s="10"/>
      <c r="H407" s="6">
        <v>100.94000200000001</v>
      </c>
      <c r="I407" s="16">
        <f t="shared" si="31"/>
        <v>7.7273527297927469E-3</v>
      </c>
      <c r="J407" s="10"/>
      <c r="K407" s="6">
        <v>105.039682</v>
      </c>
      <c r="L407" s="16">
        <f t="shared" si="34"/>
        <v>2.1160764747936156E-3</v>
      </c>
      <c r="M407" s="10"/>
      <c r="N407" s="6">
        <v>96.303725</v>
      </c>
      <c r="O407" s="16">
        <f t="shared" si="35"/>
        <v>4.7837298089974389E-3</v>
      </c>
      <c r="P407" s="10"/>
    </row>
    <row r="408" spans="1:16" x14ac:dyDescent="0.25">
      <c r="A408" s="23">
        <v>41612</v>
      </c>
      <c r="B408">
        <v>49.856318000000002</v>
      </c>
      <c r="C408" s="16">
        <f t="shared" si="32"/>
        <v>-5.0803791808292642E-3</v>
      </c>
      <c r="D408" s="10"/>
      <c r="E408" s="6">
        <v>45.489840999999998</v>
      </c>
      <c r="F408" s="16">
        <f t="shared" si="33"/>
        <v>-1.0139934320720134E-2</v>
      </c>
      <c r="G408" s="10"/>
      <c r="H408" s="6">
        <v>100.199997</v>
      </c>
      <c r="I408" s="16">
        <f t="shared" si="31"/>
        <v>7.3852796622340122E-3</v>
      </c>
      <c r="J408" s="10"/>
      <c r="K408" s="6">
        <v>105.27121</v>
      </c>
      <c r="L408" s="16">
        <f t="shared" si="34"/>
        <v>-2.1993477608930334E-3</v>
      </c>
      <c r="M408" s="10"/>
      <c r="N408" s="6">
        <v>96.576380999999998</v>
      </c>
      <c r="O408" s="16">
        <f t="shared" si="35"/>
        <v>-2.8232161650372234E-3</v>
      </c>
      <c r="P408" s="10"/>
    </row>
    <row r="409" spans="1:16" x14ac:dyDescent="0.25">
      <c r="A409" s="23">
        <v>41611</v>
      </c>
      <c r="B409">
        <v>49.612862999999997</v>
      </c>
      <c r="C409" s="16">
        <f t="shared" si="32"/>
        <v>4.9070943557520952E-3</v>
      </c>
      <c r="D409" s="10"/>
      <c r="E409" s="6">
        <v>45.904975</v>
      </c>
      <c r="F409" s="16">
        <f t="shared" si="33"/>
        <v>-9.043333538467313E-3</v>
      </c>
      <c r="G409" s="10"/>
      <c r="H409" s="6">
        <v>101.800003</v>
      </c>
      <c r="I409" s="16">
        <f t="shared" si="31"/>
        <v>-1.5717150813836511E-2</v>
      </c>
      <c r="J409" s="10"/>
      <c r="K409" s="6">
        <v>105.613874</v>
      </c>
      <c r="L409" s="16">
        <f t="shared" si="34"/>
        <v>-3.24449797192361E-3</v>
      </c>
      <c r="M409" s="10"/>
      <c r="N409" s="6">
        <v>97.507167999999993</v>
      </c>
      <c r="O409" s="16">
        <f t="shared" si="35"/>
        <v>-9.5458315433794017E-3</v>
      </c>
      <c r="P409" s="10"/>
    </row>
    <row r="410" spans="1:16" x14ac:dyDescent="0.25">
      <c r="A410" s="23">
        <v>41610</v>
      </c>
      <c r="B410">
        <v>50.444049</v>
      </c>
      <c r="C410" s="16">
        <f t="shared" si="32"/>
        <v>-1.6477384676238049E-2</v>
      </c>
      <c r="D410" s="10"/>
      <c r="E410" s="6">
        <v>46.292439000000002</v>
      </c>
      <c r="F410" s="16">
        <f t="shared" si="33"/>
        <v>-8.3699197616267096E-3</v>
      </c>
      <c r="G410" s="10"/>
      <c r="H410" s="6">
        <v>101.040001</v>
      </c>
      <c r="I410" s="16">
        <f t="shared" si="31"/>
        <v>7.5217932747249083E-3</v>
      </c>
      <c r="J410" s="10"/>
      <c r="K410" s="6">
        <v>105.34530100000001</v>
      </c>
      <c r="L410" s="16">
        <f t="shared" si="34"/>
        <v>2.5494540093438101E-3</v>
      </c>
      <c r="M410" s="10"/>
      <c r="N410" s="6">
        <v>97.149897999999993</v>
      </c>
      <c r="O410" s="16">
        <f t="shared" si="35"/>
        <v>3.677512867795274E-3</v>
      </c>
      <c r="P410" s="10"/>
    </row>
    <row r="411" spans="1:16" x14ac:dyDescent="0.25">
      <c r="A411" s="23">
        <v>41607</v>
      </c>
      <c r="B411">
        <v>50.033375999999997</v>
      </c>
      <c r="C411" s="16">
        <f t="shared" si="32"/>
        <v>8.2079810085171623E-3</v>
      </c>
      <c r="D411" s="10"/>
      <c r="E411" s="6">
        <v>45.969555999999997</v>
      </c>
      <c r="F411" s="16">
        <f t="shared" si="33"/>
        <v>7.0238442155066139E-3</v>
      </c>
      <c r="G411" s="10"/>
      <c r="H411" s="6">
        <v>102.610001</v>
      </c>
      <c r="I411" s="16">
        <f t="shared" si="31"/>
        <v>-1.5300652808686643E-2</v>
      </c>
      <c r="J411" s="10"/>
      <c r="K411" s="6">
        <v>105.847255</v>
      </c>
      <c r="L411" s="16">
        <f t="shared" si="34"/>
        <v>-4.7422486298770439E-3</v>
      </c>
      <c r="M411" s="10"/>
      <c r="N411" s="6">
        <v>97.911444000000003</v>
      </c>
      <c r="O411" s="16">
        <f t="shared" si="35"/>
        <v>-7.7779059207829793E-3</v>
      </c>
      <c r="P411" s="10"/>
    </row>
    <row r="412" spans="1:16" x14ac:dyDescent="0.25">
      <c r="A412" s="23">
        <v>41605</v>
      </c>
      <c r="B412">
        <v>50.163708999999997</v>
      </c>
      <c r="C412" s="16">
        <f t="shared" si="32"/>
        <v>-2.5981531788249468E-3</v>
      </c>
      <c r="D412" s="10"/>
      <c r="E412" s="6">
        <v>45.969555999999997</v>
      </c>
      <c r="F412" s="16">
        <f t="shared" si="33"/>
        <v>0</v>
      </c>
      <c r="G412" s="10"/>
      <c r="H412" s="6">
        <v>102.75</v>
      </c>
      <c r="I412" s="16">
        <f t="shared" si="31"/>
        <v>-1.3625206812651891E-3</v>
      </c>
      <c r="J412" s="10"/>
      <c r="K412" s="6">
        <v>105.930334</v>
      </c>
      <c r="L412" s="16">
        <f t="shared" si="34"/>
        <v>-7.8427960021343335E-4</v>
      </c>
      <c r="M412" s="10"/>
      <c r="N412" s="6">
        <v>97.883323000000004</v>
      </c>
      <c r="O412" s="16">
        <f t="shared" si="35"/>
        <v>2.8729102300695253E-4</v>
      </c>
      <c r="P412" s="10"/>
    </row>
    <row r="413" spans="1:16" x14ac:dyDescent="0.25">
      <c r="A413" s="23">
        <v>41604</v>
      </c>
      <c r="B413">
        <v>50.04813</v>
      </c>
      <c r="C413" s="16">
        <f t="shared" si="32"/>
        <v>2.3093570129393282E-3</v>
      </c>
      <c r="D413" s="10"/>
      <c r="E413" s="6">
        <v>45.738923999999997</v>
      </c>
      <c r="F413" s="16">
        <f t="shared" si="33"/>
        <v>5.0423573584721382E-3</v>
      </c>
      <c r="G413" s="10"/>
      <c r="H413" s="6">
        <v>102</v>
      </c>
      <c r="I413" s="16">
        <f t="shared" si="31"/>
        <v>7.3529411764705621E-3</v>
      </c>
      <c r="J413" s="10"/>
      <c r="K413" s="6">
        <v>105.91187499999999</v>
      </c>
      <c r="L413" s="16">
        <f t="shared" si="34"/>
        <v>1.7428640556138575E-4</v>
      </c>
      <c r="M413" s="10"/>
      <c r="N413" s="6">
        <v>98.052055999999993</v>
      </c>
      <c r="O413" s="16">
        <f t="shared" si="35"/>
        <v>-1.7208512180508784E-3</v>
      </c>
      <c r="P413" s="10"/>
    </row>
    <row r="414" spans="1:16" x14ac:dyDescent="0.25">
      <c r="A414" s="23">
        <v>41603</v>
      </c>
      <c r="B414">
        <v>49.657125999999998</v>
      </c>
      <c r="C414" s="16">
        <f t="shared" si="32"/>
        <v>7.8740763208891007E-3</v>
      </c>
      <c r="D414" s="10"/>
      <c r="E414" s="6">
        <v>45.812724000000003</v>
      </c>
      <c r="F414" s="16">
        <f t="shared" si="33"/>
        <v>-1.6109061753237786E-3</v>
      </c>
      <c r="G414" s="10"/>
      <c r="H414" s="6">
        <v>101.370003</v>
      </c>
      <c r="I414" s="16">
        <f t="shared" si="31"/>
        <v>6.214826687930497E-3</v>
      </c>
      <c r="J414" s="10"/>
      <c r="K414" s="6">
        <v>105.699549</v>
      </c>
      <c r="L414" s="16">
        <f t="shared" si="34"/>
        <v>2.0087692143320179E-3</v>
      </c>
      <c r="M414" s="10"/>
      <c r="N414" s="6">
        <v>97.68647</v>
      </c>
      <c r="O414" s="16">
        <f t="shared" si="35"/>
        <v>3.7424425306800124E-3</v>
      </c>
      <c r="P414" s="10"/>
    </row>
    <row r="415" spans="1:16" x14ac:dyDescent="0.25">
      <c r="A415" s="23">
        <v>41600</v>
      </c>
      <c r="B415">
        <v>49.703850000000003</v>
      </c>
      <c r="C415" s="16">
        <f t="shared" si="32"/>
        <v>-9.4004790373392044E-4</v>
      </c>
      <c r="D415" s="10"/>
      <c r="E415" s="6">
        <v>45.148502999999998</v>
      </c>
      <c r="F415" s="16">
        <f t="shared" si="33"/>
        <v>1.4711916361878075E-2</v>
      </c>
      <c r="G415" s="10"/>
      <c r="H415" s="6">
        <v>102.019997</v>
      </c>
      <c r="I415" s="16">
        <f t="shared" si="31"/>
        <v>-6.371241120503135E-3</v>
      </c>
      <c r="J415" s="10"/>
      <c r="K415" s="6">
        <v>105.51492399999999</v>
      </c>
      <c r="L415" s="16">
        <f t="shared" si="34"/>
        <v>1.7497524805116793E-3</v>
      </c>
      <c r="M415" s="10"/>
      <c r="N415" s="6">
        <v>97.405253999999999</v>
      </c>
      <c r="O415" s="16">
        <f t="shared" si="35"/>
        <v>2.8870721901717022E-3</v>
      </c>
      <c r="P415" s="10"/>
    </row>
    <row r="416" spans="1:16" x14ac:dyDescent="0.25">
      <c r="A416" s="23">
        <v>41599</v>
      </c>
      <c r="B416">
        <v>49.578436000000004</v>
      </c>
      <c r="C416" s="16">
        <f t="shared" si="32"/>
        <v>2.5296078319210213E-3</v>
      </c>
      <c r="D416" s="10"/>
      <c r="E416" s="6">
        <v>44.853293999999998</v>
      </c>
      <c r="F416" s="16">
        <f t="shared" si="33"/>
        <v>6.5816570796339846E-3</v>
      </c>
      <c r="G416" s="10"/>
      <c r="H416" s="6">
        <v>101.160004</v>
      </c>
      <c r="I416" s="16">
        <f t="shared" si="31"/>
        <v>8.5013144127594753E-3</v>
      </c>
      <c r="J416" s="10"/>
      <c r="K416" s="6">
        <v>105.145667</v>
      </c>
      <c r="L416" s="16">
        <f t="shared" si="34"/>
        <v>3.5118613114126784E-3</v>
      </c>
      <c r="M416" s="10"/>
      <c r="N416" s="6">
        <v>96.505343999999994</v>
      </c>
      <c r="O416" s="16">
        <f t="shared" si="35"/>
        <v>9.3249758272453409E-3</v>
      </c>
      <c r="P416" s="10"/>
    </row>
    <row r="417" spans="1:16" x14ac:dyDescent="0.25">
      <c r="A417" s="23">
        <v>41598</v>
      </c>
      <c r="B417">
        <v>48.720199000000001</v>
      </c>
      <c r="C417" s="16">
        <f t="shared" si="32"/>
        <v>1.7615630018259942E-2</v>
      </c>
      <c r="D417" s="10"/>
      <c r="E417" s="6">
        <v>44.401257999999999</v>
      </c>
      <c r="F417" s="16">
        <f t="shared" si="33"/>
        <v>1.0180702537752495E-2</v>
      </c>
      <c r="G417" s="10"/>
      <c r="H417" s="6">
        <v>99.510002</v>
      </c>
      <c r="I417" s="16">
        <f t="shared" si="31"/>
        <v>1.6581267880991568E-2</v>
      </c>
      <c r="J417" s="10"/>
      <c r="K417" s="6">
        <v>104.94257500000001</v>
      </c>
      <c r="L417" s="16">
        <f t="shared" si="34"/>
        <v>1.9352679310564724E-3</v>
      </c>
      <c r="M417" s="10"/>
      <c r="N417" s="6">
        <v>96.345988000000006</v>
      </c>
      <c r="O417" s="16">
        <f t="shared" si="35"/>
        <v>1.6539972582978457E-3</v>
      </c>
      <c r="P417" s="10"/>
    </row>
    <row r="418" spans="1:16" x14ac:dyDescent="0.25">
      <c r="A418" s="23">
        <v>41597</v>
      </c>
      <c r="B418">
        <v>48.540683999999999</v>
      </c>
      <c r="C418" s="16">
        <f t="shared" si="32"/>
        <v>3.6982379564325374E-3</v>
      </c>
      <c r="D418" s="10"/>
      <c r="E418" s="6">
        <v>44.345905000000002</v>
      </c>
      <c r="F418" s="16">
        <f t="shared" si="33"/>
        <v>1.2482099530948254E-3</v>
      </c>
      <c r="G418" s="10"/>
      <c r="H418" s="6">
        <v>99.510002</v>
      </c>
      <c r="I418" s="16">
        <f t="shared" si="31"/>
        <v>0</v>
      </c>
      <c r="J418" s="10"/>
      <c r="K418" s="6">
        <v>105.39491099999999</v>
      </c>
      <c r="L418" s="16">
        <f t="shared" si="34"/>
        <v>-4.2918201240285114E-3</v>
      </c>
      <c r="M418" s="10"/>
      <c r="N418" s="6">
        <v>98.014559000000006</v>
      </c>
      <c r="O418" s="16">
        <f t="shared" si="35"/>
        <v>-1.7023705631323605E-2</v>
      </c>
      <c r="P418" s="10"/>
    </row>
    <row r="419" spans="1:16" x14ac:dyDescent="0.25">
      <c r="A419" s="23">
        <v>41596</v>
      </c>
      <c r="B419">
        <v>49.157924000000001</v>
      </c>
      <c r="C419" s="16">
        <f t="shared" si="32"/>
        <v>-1.2556266615327383E-2</v>
      </c>
      <c r="D419" s="10"/>
      <c r="E419" s="6">
        <v>44.290551999999998</v>
      </c>
      <c r="F419" s="16">
        <f t="shared" si="33"/>
        <v>1.2497699283586794E-3</v>
      </c>
      <c r="G419" s="10"/>
      <c r="H419" s="6">
        <v>97.709998999999996</v>
      </c>
      <c r="I419" s="16">
        <f t="shared" si="31"/>
        <v>1.8421891499558862E-2</v>
      </c>
      <c r="J419" s="10"/>
      <c r="K419" s="6">
        <v>105.764169</v>
      </c>
      <c r="L419" s="16">
        <f t="shared" si="34"/>
        <v>-3.4913336292559105E-3</v>
      </c>
      <c r="M419" s="10"/>
      <c r="N419" s="6">
        <v>98.764482000000001</v>
      </c>
      <c r="O419" s="16">
        <f t="shared" si="35"/>
        <v>-7.593043418179346E-3</v>
      </c>
      <c r="P419" s="10"/>
    </row>
    <row r="420" spans="1:16" x14ac:dyDescent="0.25">
      <c r="A420" s="23">
        <v>41593</v>
      </c>
      <c r="B420">
        <v>49.674340999999998</v>
      </c>
      <c r="C420" s="16">
        <f t="shared" si="32"/>
        <v>-1.0396051353756208E-2</v>
      </c>
      <c r="D420" s="10"/>
      <c r="E420" s="6">
        <v>44.345905000000002</v>
      </c>
      <c r="F420" s="16">
        <f t="shared" si="33"/>
        <v>-1.2482099530949364E-3</v>
      </c>
      <c r="G420" s="10"/>
      <c r="H420" s="6">
        <v>98.019997000000004</v>
      </c>
      <c r="I420" s="16">
        <f t="shared" si="31"/>
        <v>-3.1625995662906137E-3</v>
      </c>
      <c r="J420" s="10"/>
      <c r="K420" s="6">
        <v>105.29336499999999</v>
      </c>
      <c r="L420" s="16">
        <f t="shared" si="34"/>
        <v>4.4713548664723213E-3</v>
      </c>
      <c r="M420" s="10"/>
      <c r="N420" s="6">
        <v>98.173922000000005</v>
      </c>
      <c r="O420" s="16">
        <f t="shared" si="35"/>
        <v>6.0154467496980057E-3</v>
      </c>
      <c r="P420" s="10"/>
    </row>
    <row r="421" spans="1:16" x14ac:dyDescent="0.25">
      <c r="A421" s="23">
        <v>41592</v>
      </c>
      <c r="B421">
        <v>49.219402000000002</v>
      </c>
      <c r="C421" s="16">
        <f t="shared" si="32"/>
        <v>9.2430826363960605E-3</v>
      </c>
      <c r="D421" s="10"/>
      <c r="E421" s="6">
        <v>44.115273000000002</v>
      </c>
      <c r="F421" s="16">
        <f t="shared" si="33"/>
        <v>5.2279399925736492E-3</v>
      </c>
      <c r="G421" s="10"/>
      <c r="H421" s="6">
        <v>97.739998</v>
      </c>
      <c r="I421" s="16">
        <f t="shared" si="31"/>
        <v>2.8647330236286628E-3</v>
      </c>
      <c r="J421" s="10"/>
      <c r="K421" s="6">
        <v>105.29336499999999</v>
      </c>
      <c r="L421" s="16">
        <f t="shared" si="34"/>
        <v>0</v>
      </c>
      <c r="M421" s="10"/>
      <c r="N421" s="6">
        <v>97.977062000000004</v>
      </c>
      <c r="O421" s="16">
        <f t="shared" si="35"/>
        <v>2.0092457967355593E-3</v>
      </c>
      <c r="P421" s="10"/>
    </row>
    <row r="422" spans="1:16" x14ac:dyDescent="0.25">
      <c r="A422" s="23">
        <v>41591</v>
      </c>
      <c r="B422">
        <v>49.128414999999997</v>
      </c>
      <c r="C422" s="16">
        <f t="shared" si="32"/>
        <v>1.8520239254615767E-3</v>
      </c>
      <c r="D422" s="10"/>
      <c r="E422" s="6">
        <v>43.672460000000001</v>
      </c>
      <c r="F422" s="16">
        <f t="shared" si="33"/>
        <v>1.0139410511796232E-2</v>
      </c>
      <c r="G422" s="10"/>
      <c r="H422" s="6">
        <v>97.790001000000004</v>
      </c>
      <c r="I422" s="16">
        <f t="shared" si="31"/>
        <v>-5.1133039665274271E-4</v>
      </c>
      <c r="J422" s="10"/>
      <c r="K422" s="6">
        <v>104.721023</v>
      </c>
      <c r="L422" s="16">
        <f t="shared" si="34"/>
        <v>5.4653973347833507E-3</v>
      </c>
      <c r="M422" s="10"/>
      <c r="N422" s="6">
        <v>97.377126000000004</v>
      </c>
      <c r="O422" s="16">
        <f t="shared" si="35"/>
        <v>6.1609540622507009E-3</v>
      </c>
      <c r="P422" s="10"/>
    </row>
    <row r="423" spans="1:16" x14ac:dyDescent="0.25">
      <c r="A423" s="23">
        <v>41590</v>
      </c>
      <c r="B423">
        <v>48.658723000000002</v>
      </c>
      <c r="C423" s="16">
        <f t="shared" si="32"/>
        <v>9.6527810645583578E-3</v>
      </c>
      <c r="D423" s="10"/>
      <c r="E423" s="6">
        <v>43.903092000000001</v>
      </c>
      <c r="F423" s="16">
        <f t="shared" si="33"/>
        <v>-5.2532063117558536E-3</v>
      </c>
      <c r="G423" s="10"/>
      <c r="H423" s="6">
        <v>96.120002999999997</v>
      </c>
      <c r="I423" s="16">
        <f t="shared" si="31"/>
        <v>1.7374094339135615E-2</v>
      </c>
      <c r="J423" s="10"/>
      <c r="K423" s="6">
        <v>104.481005</v>
      </c>
      <c r="L423" s="16">
        <f t="shared" si="34"/>
        <v>2.2972405366890047E-3</v>
      </c>
      <c r="M423" s="10"/>
      <c r="N423" s="6">
        <v>97.020916999999997</v>
      </c>
      <c r="O423" s="16">
        <f t="shared" si="35"/>
        <v>3.6714660200543037E-3</v>
      </c>
      <c r="P423" s="10"/>
    </row>
    <row r="424" spans="1:16" x14ac:dyDescent="0.25">
      <c r="A424" s="23">
        <v>41589</v>
      </c>
      <c r="B424">
        <v>48.904139999999998</v>
      </c>
      <c r="C424" s="16">
        <f t="shared" si="32"/>
        <v>-5.018327691684088E-3</v>
      </c>
      <c r="D424" s="10"/>
      <c r="E424" s="6">
        <v>43.358801</v>
      </c>
      <c r="F424" s="16">
        <f t="shared" si="33"/>
        <v>1.255318383919346E-2</v>
      </c>
      <c r="G424" s="10"/>
      <c r="H424" s="6">
        <v>95.220000999999996</v>
      </c>
      <c r="I424" s="16">
        <f t="shared" ref="I424:I487" si="36">H423/H424-1</f>
        <v>9.4518167459376468E-3</v>
      </c>
      <c r="J424" s="10"/>
      <c r="K424" s="6">
        <v>104.407152</v>
      </c>
      <c r="L424" s="16">
        <f t="shared" si="34"/>
        <v>7.0735575662483896E-4</v>
      </c>
      <c r="M424" s="10"/>
      <c r="N424" s="6">
        <v>96.570961999999994</v>
      </c>
      <c r="O424" s="16">
        <f t="shared" si="35"/>
        <v>4.6593198481341691E-3</v>
      </c>
      <c r="P424" s="10"/>
    </row>
    <row r="425" spans="1:16" x14ac:dyDescent="0.25">
      <c r="A425" s="23">
        <v>41586</v>
      </c>
      <c r="B425">
        <v>48.663629</v>
      </c>
      <c r="C425" s="16">
        <f t="shared" si="32"/>
        <v>4.9423153378058693E-3</v>
      </c>
      <c r="D425" s="10"/>
      <c r="E425" s="6">
        <v>43.174294000000003</v>
      </c>
      <c r="F425" s="16">
        <f t="shared" si="33"/>
        <v>4.2735383235217306E-3</v>
      </c>
      <c r="G425" s="10"/>
      <c r="H425" s="6">
        <v>95.260002</v>
      </c>
      <c r="I425" s="16">
        <f t="shared" si="36"/>
        <v>-4.1991391098228359E-4</v>
      </c>
      <c r="J425" s="10"/>
      <c r="K425" s="6">
        <v>104.58255</v>
      </c>
      <c r="L425" s="16">
        <f t="shared" si="34"/>
        <v>-1.6771249123300747E-3</v>
      </c>
      <c r="M425" s="10"/>
      <c r="N425" s="6">
        <v>96.936554000000001</v>
      </c>
      <c r="O425" s="16">
        <f t="shared" si="35"/>
        <v>-3.7714565343431872E-3</v>
      </c>
      <c r="P425" s="10"/>
    </row>
    <row r="426" spans="1:16" x14ac:dyDescent="0.25">
      <c r="A426" s="23">
        <v>41585</v>
      </c>
      <c r="B426">
        <v>48.126170000000002</v>
      </c>
      <c r="C426" s="16">
        <f t="shared" si="32"/>
        <v>1.1167707714950126E-2</v>
      </c>
      <c r="D426" s="10"/>
      <c r="E426" s="6">
        <v>42.270218</v>
      </c>
      <c r="F426" s="16">
        <f t="shared" si="33"/>
        <v>2.1388013660114114E-2</v>
      </c>
      <c r="G426" s="10"/>
      <c r="H426" s="6">
        <v>92.32</v>
      </c>
      <c r="I426" s="16">
        <f t="shared" si="36"/>
        <v>3.1845775563258405E-2</v>
      </c>
      <c r="J426" s="10"/>
      <c r="K426" s="6">
        <v>105.61647000000001</v>
      </c>
      <c r="L426" s="16">
        <f t="shared" si="34"/>
        <v>-9.7893822810022346E-3</v>
      </c>
      <c r="M426" s="10"/>
      <c r="N426" s="6">
        <v>99.326920000000001</v>
      </c>
      <c r="O426" s="16">
        <f t="shared" si="35"/>
        <v>-2.4065641016554173E-2</v>
      </c>
      <c r="P426" s="10"/>
    </row>
    <row r="427" spans="1:16" x14ac:dyDescent="0.25">
      <c r="A427" s="23">
        <v>41584</v>
      </c>
      <c r="B427">
        <v>48.842784999999999</v>
      </c>
      <c r="C427" s="16">
        <f t="shared" si="32"/>
        <v>-1.4671870164651657E-2</v>
      </c>
      <c r="D427" s="10"/>
      <c r="E427" s="6">
        <v>42.399371000000002</v>
      </c>
      <c r="F427" s="16">
        <f t="shared" si="33"/>
        <v>-3.0461065094574691E-3</v>
      </c>
      <c r="G427" s="10"/>
      <c r="H427" s="6">
        <v>95.82</v>
      </c>
      <c r="I427" s="16">
        <f t="shared" si="36"/>
        <v>-3.6526821122938813E-2</v>
      </c>
      <c r="J427" s="10"/>
      <c r="K427" s="6">
        <v>105.404145</v>
      </c>
      <c r="L427" s="16">
        <f t="shared" si="34"/>
        <v>2.0143894720650035E-3</v>
      </c>
      <c r="M427" s="10"/>
      <c r="N427" s="6">
        <v>98.492635000000007</v>
      </c>
      <c r="O427" s="16">
        <f t="shared" si="35"/>
        <v>8.4705318321516287E-3</v>
      </c>
      <c r="P427" s="10"/>
    </row>
    <row r="428" spans="1:16" x14ac:dyDescent="0.25">
      <c r="A428" s="23">
        <v>41583</v>
      </c>
      <c r="B428">
        <v>48.437846</v>
      </c>
      <c r="C428" s="16">
        <f t="shared" si="32"/>
        <v>8.3599712505795232E-3</v>
      </c>
      <c r="D428" s="10"/>
      <c r="E428" s="6">
        <v>41.845855999999998</v>
      </c>
      <c r="F428" s="16">
        <f t="shared" si="33"/>
        <v>1.3227474663202177E-2</v>
      </c>
      <c r="G428" s="10"/>
      <c r="H428" s="6">
        <v>96.529999000000004</v>
      </c>
      <c r="I428" s="16">
        <f t="shared" si="36"/>
        <v>-7.3552160712236914E-3</v>
      </c>
      <c r="J428" s="10"/>
      <c r="K428" s="6">
        <v>105.284139</v>
      </c>
      <c r="L428" s="16">
        <f t="shared" si="34"/>
        <v>1.1398298085527614E-3</v>
      </c>
      <c r="M428" s="10"/>
      <c r="N428" s="6">
        <v>98.445762000000002</v>
      </c>
      <c r="O428" s="16">
        <f t="shared" si="35"/>
        <v>4.7613019644265897E-4</v>
      </c>
      <c r="P428" s="10"/>
    </row>
    <row r="429" spans="1:16" x14ac:dyDescent="0.25">
      <c r="A429" s="23">
        <v>41582</v>
      </c>
      <c r="B429">
        <v>48.204701</v>
      </c>
      <c r="C429" s="16">
        <f t="shared" si="32"/>
        <v>4.8365614797609702E-3</v>
      </c>
      <c r="D429" s="10"/>
      <c r="E429" s="6">
        <v>42.177965999999998</v>
      </c>
      <c r="F429" s="16">
        <f t="shared" si="33"/>
        <v>-7.8740164947735947E-3</v>
      </c>
      <c r="G429" s="10"/>
      <c r="H429" s="6">
        <v>98.019997000000004</v>
      </c>
      <c r="I429" s="16">
        <f t="shared" si="36"/>
        <v>-1.5200959453202212E-2</v>
      </c>
      <c r="J429" s="10"/>
      <c r="K429" s="6">
        <v>105.736476</v>
      </c>
      <c r="L429" s="16">
        <f t="shared" si="34"/>
        <v>-4.2779655338617273E-3</v>
      </c>
      <c r="M429" s="10"/>
      <c r="N429" s="6">
        <v>99.636263999999997</v>
      </c>
      <c r="O429" s="16">
        <f t="shared" si="35"/>
        <v>-1.1948480926583072E-2</v>
      </c>
      <c r="P429" s="10"/>
    </row>
    <row r="430" spans="1:16" x14ac:dyDescent="0.25">
      <c r="A430" s="23">
        <v>41579</v>
      </c>
      <c r="B430">
        <v>48.877144000000001</v>
      </c>
      <c r="C430" s="16">
        <f t="shared" si="32"/>
        <v>-1.3757821037988616E-2</v>
      </c>
      <c r="D430" s="10"/>
      <c r="E430" s="6">
        <v>41.725926000000001</v>
      </c>
      <c r="F430" s="16">
        <f t="shared" si="33"/>
        <v>1.0833552261967805E-2</v>
      </c>
      <c r="G430" s="10"/>
      <c r="H430" s="6">
        <v>94.510002</v>
      </c>
      <c r="I430" s="16">
        <f t="shared" si="36"/>
        <v>3.7138873407282391E-2</v>
      </c>
      <c r="J430" s="10"/>
      <c r="K430" s="6">
        <v>105.708783</v>
      </c>
      <c r="L430" s="16">
        <f t="shared" si="34"/>
        <v>2.6197444728892627E-4</v>
      </c>
      <c r="M430" s="10"/>
      <c r="N430" s="6">
        <v>99.542525999999995</v>
      </c>
      <c r="O430" s="16">
        <f t="shared" si="35"/>
        <v>9.4168797765892265E-4</v>
      </c>
      <c r="P430" s="10"/>
    </row>
    <row r="431" spans="1:16" x14ac:dyDescent="0.25">
      <c r="A431" s="23">
        <v>41578</v>
      </c>
      <c r="B431">
        <v>48.266055000000001</v>
      </c>
      <c r="C431" s="16">
        <f t="shared" si="32"/>
        <v>1.2660844148128625E-2</v>
      </c>
      <c r="D431" s="10"/>
      <c r="E431" s="6">
        <v>41.596772999999999</v>
      </c>
      <c r="F431" s="16">
        <f t="shared" si="33"/>
        <v>3.1048802752078331E-3</v>
      </c>
      <c r="G431" s="10"/>
      <c r="H431" s="6">
        <v>96.709998999999996</v>
      </c>
      <c r="I431" s="16">
        <f t="shared" si="36"/>
        <v>-2.2748392335315781E-2</v>
      </c>
      <c r="J431" s="10"/>
      <c r="K431" s="6">
        <v>105.994951</v>
      </c>
      <c r="L431" s="16">
        <f t="shared" si="34"/>
        <v>-2.6998267115572183E-3</v>
      </c>
      <c r="M431" s="10"/>
      <c r="N431" s="6">
        <v>100.631787</v>
      </c>
      <c r="O431" s="16">
        <f t="shared" si="35"/>
        <v>-1.08242239601688E-2</v>
      </c>
      <c r="P431" s="10"/>
    </row>
    <row r="432" spans="1:16" x14ac:dyDescent="0.25">
      <c r="A432" s="23">
        <v>41577</v>
      </c>
      <c r="B432">
        <v>50.020784999999997</v>
      </c>
      <c r="C432" s="16">
        <f t="shared" si="32"/>
        <v>-3.5080017236834515E-2</v>
      </c>
      <c r="D432" s="10"/>
      <c r="E432" s="6">
        <v>41.735152999999997</v>
      </c>
      <c r="F432" s="16">
        <f t="shared" si="33"/>
        <v>-3.3156701258528765E-3</v>
      </c>
      <c r="G432" s="10"/>
      <c r="H432" s="6">
        <v>97.349997999999999</v>
      </c>
      <c r="I432" s="16">
        <f t="shared" si="36"/>
        <v>-6.5742066065579419E-3</v>
      </c>
      <c r="J432" s="10"/>
      <c r="K432" s="6">
        <v>106.14216999999999</v>
      </c>
      <c r="L432" s="16">
        <f t="shared" si="34"/>
        <v>-1.386998211926449E-3</v>
      </c>
      <c r="M432" s="10"/>
      <c r="N432" s="6">
        <v>100.416766</v>
      </c>
      <c r="O432" s="16">
        <f t="shared" si="35"/>
        <v>2.1412858486202779E-3</v>
      </c>
      <c r="P432" s="10"/>
    </row>
    <row r="433" spans="1:16" x14ac:dyDescent="0.25">
      <c r="A433" s="23">
        <v>41576</v>
      </c>
      <c r="B433">
        <v>50.123860000000001</v>
      </c>
      <c r="C433" s="16">
        <f t="shared" si="32"/>
        <v>-2.0564058713754552E-3</v>
      </c>
      <c r="D433" s="10"/>
      <c r="E433" s="6">
        <v>42.048813000000003</v>
      </c>
      <c r="F433" s="16">
        <f t="shared" si="33"/>
        <v>-7.4594257868826341E-3</v>
      </c>
      <c r="G433" s="10"/>
      <c r="H433" s="6">
        <v>98.860000999999997</v>
      </c>
      <c r="I433" s="16">
        <f t="shared" si="36"/>
        <v>-1.5274155216729146E-2</v>
      </c>
      <c r="J433" s="10"/>
      <c r="K433" s="6">
        <v>106.35378799999999</v>
      </c>
      <c r="L433" s="16">
        <f t="shared" si="34"/>
        <v>-1.9897551744936237E-3</v>
      </c>
      <c r="M433" s="10"/>
      <c r="N433" s="6">
        <v>101.02444</v>
      </c>
      <c r="O433" s="16">
        <f t="shared" si="35"/>
        <v>-6.0151187178073551E-3</v>
      </c>
      <c r="P433" s="10"/>
    </row>
    <row r="434" spans="1:16" x14ac:dyDescent="0.25">
      <c r="A434" s="23">
        <v>41575</v>
      </c>
      <c r="B434">
        <v>49.839176000000002</v>
      </c>
      <c r="C434" s="16">
        <f t="shared" si="32"/>
        <v>5.7120527032790136E-3</v>
      </c>
      <c r="D434" s="10"/>
      <c r="E434" s="6">
        <v>41.836627999999997</v>
      </c>
      <c r="F434" s="16">
        <f t="shared" si="33"/>
        <v>5.0717519585947723E-3</v>
      </c>
      <c r="G434" s="10"/>
      <c r="H434" s="6">
        <v>99.040001000000004</v>
      </c>
      <c r="I434" s="16">
        <f t="shared" si="36"/>
        <v>-1.8174474776107008E-3</v>
      </c>
      <c r="J434" s="10"/>
      <c r="K434" s="6">
        <v>106.206576</v>
      </c>
      <c r="L434" s="16">
        <f t="shared" si="34"/>
        <v>1.3860911964622691E-3</v>
      </c>
      <c r="M434" s="10"/>
      <c r="N434" s="6">
        <v>100.893556</v>
      </c>
      <c r="O434" s="16">
        <f t="shared" si="35"/>
        <v>1.2972483594491102E-3</v>
      </c>
      <c r="P434" s="10"/>
    </row>
    <row r="435" spans="1:16" x14ac:dyDescent="0.25">
      <c r="A435" s="23">
        <v>41572</v>
      </c>
      <c r="B435">
        <v>49.834266</v>
      </c>
      <c r="C435" s="16">
        <f t="shared" si="32"/>
        <v>9.8526584097813341E-5</v>
      </c>
      <c r="D435" s="10"/>
      <c r="E435" s="6">
        <v>42.934438999999998</v>
      </c>
      <c r="F435" s="16">
        <f t="shared" si="33"/>
        <v>-2.5569473494226891E-2</v>
      </c>
      <c r="G435" s="10"/>
      <c r="H435" s="6">
        <v>99.18</v>
      </c>
      <c r="I435" s="16">
        <f t="shared" si="36"/>
        <v>-1.4115648316193052E-3</v>
      </c>
      <c r="J435" s="10"/>
      <c r="K435" s="6">
        <v>106.10536500000001</v>
      </c>
      <c r="L435" s="16">
        <f t="shared" si="34"/>
        <v>9.5387259635737465E-4</v>
      </c>
      <c r="M435" s="10"/>
      <c r="N435" s="6">
        <v>101.239468</v>
      </c>
      <c r="O435" s="16">
        <f t="shared" si="35"/>
        <v>-3.4167702264100708E-3</v>
      </c>
      <c r="P435" s="10"/>
    </row>
    <row r="436" spans="1:16" x14ac:dyDescent="0.25">
      <c r="A436" s="23">
        <v>41571</v>
      </c>
      <c r="B436">
        <v>49.797454999999999</v>
      </c>
      <c r="C436" s="16">
        <f t="shared" si="32"/>
        <v>7.3921448395308786E-4</v>
      </c>
      <c r="D436" s="10"/>
      <c r="E436" s="6">
        <v>42.639229999999998</v>
      </c>
      <c r="F436" s="16">
        <f t="shared" si="33"/>
        <v>6.923413016604707E-3</v>
      </c>
      <c r="G436" s="10"/>
      <c r="H436" s="6">
        <v>100.879997</v>
      </c>
      <c r="I436" s="16">
        <f t="shared" si="36"/>
        <v>-1.6851675758872142E-2</v>
      </c>
      <c r="J436" s="10"/>
      <c r="K436" s="6">
        <v>106.11456800000001</v>
      </c>
      <c r="L436" s="16">
        <f t="shared" si="34"/>
        <v>-8.6727017538201778E-5</v>
      </c>
      <c r="M436" s="10"/>
      <c r="N436" s="6">
        <v>100.86551</v>
      </c>
      <c r="O436" s="16">
        <f t="shared" si="35"/>
        <v>3.7074912921175596E-3</v>
      </c>
      <c r="P436" s="10"/>
    </row>
    <row r="437" spans="1:16" x14ac:dyDescent="0.25">
      <c r="A437" s="23">
        <v>41570</v>
      </c>
      <c r="B437">
        <v>48.810879999999997</v>
      </c>
      <c r="C437" s="16">
        <f t="shared" si="32"/>
        <v>2.0212194494342306E-2</v>
      </c>
      <c r="D437" s="10"/>
      <c r="E437" s="6">
        <v>42.952889999999996</v>
      </c>
      <c r="F437" s="16">
        <f t="shared" si="33"/>
        <v>-7.3024189990474886E-3</v>
      </c>
      <c r="G437" s="10"/>
      <c r="H437" s="6">
        <v>91.830001999999993</v>
      </c>
      <c r="I437" s="16">
        <f t="shared" si="36"/>
        <v>9.8551614972196333E-2</v>
      </c>
      <c r="J437" s="10"/>
      <c r="K437" s="6">
        <v>106.224975</v>
      </c>
      <c r="L437" s="16">
        <f t="shared" si="34"/>
        <v>-1.0393695079711218E-3</v>
      </c>
      <c r="M437" s="10"/>
      <c r="N437" s="6">
        <v>101.258163</v>
      </c>
      <c r="O437" s="16">
        <f t="shared" si="35"/>
        <v>-3.8777416888354788E-3</v>
      </c>
      <c r="P437" s="10"/>
    </row>
    <row r="438" spans="1:16" x14ac:dyDescent="0.25">
      <c r="A438" s="23">
        <v>41569</v>
      </c>
      <c r="B438">
        <v>49.078383000000002</v>
      </c>
      <c r="C438" s="16">
        <f t="shared" si="32"/>
        <v>-5.4505259474422196E-3</v>
      </c>
      <c r="D438" s="10"/>
      <c r="E438" s="6">
        <v>42.869861999999998</v>
      </c>
      <c r="F438" s="16">
        <f t="shared" si="33"/>
        <v>1.9367452127556639E-3</v>
      </c>
      <c r="G438" s="10"/>
      <c r="H438" s="6">
        <v>92.779999000000004</v>
      </c>
      <c r="I438" s="16">
        <f t="shared" si="36"/>
        <v>-1.023924348177685E-2</v>
      </c>
      <c r="J438" s="10"/>
      <c r="K438" s="6">
        <v>106.252584</v>
      </c>
      <c r="L438" s="16">
        <f t="shared" si="34"/>
        <v>-2.5984309238069603E-4</v>
      </c>
      <c r="M438" s="10"/>
      <c r="N438" s="6">
        <v>100.86551</v>
      </c>
      <c r="O438" s="16">
        <f t="shared" si="35"/>
        <v>3.892837105567537E-3</v>
      </c>
      <c r="P438" s="10"/>
    </row>
    <row r="439" spans="1:16" x14ac:dyDescent="0.25">
      <c r="A439" s="23">
        <v>41568</v>
      </c>
      <c r="B439">
        <v>49.093107000000003</v>
      </c>
      <c r="C439" s="16">
        <f t="shared" si="32"/>
        <v>-2.9991990525268797E-4</v>
      </c>
      <c r="D439" s="10"/>
      <c r="E439" s="6">
        <v>42.906759999999998</v>
      </c>
      <c r="F439" s="16">
        <f t="shared" si="33"/>
        <v>-8.5995773160219002E-4</v>
      </c>
      <c r="G439" s="10"/>
      <c r="H439" s="6">
        <v>92.68</v>
      </c>
      <c r="I439" s="16">
        <f t="shared" si="36"/>
        <v>1.0789706517047026E-3</v>
      </c>
      <c r="J439" s="10"/>
      <c r="K439" s="6">
        <v>105.608513</v>
      </c>
      <c r="L439" s="16">
        <f t="shared" si="34"/>
        <v>6.0986655498123099E-3</v>
      </c>
      <c r="M439" s="10"/>
      <c r="N439" s="6">
        <v>99.752986000000007</v>
      </c>
      <c r="O439" s="16">
        <f t="shared" si="35"/>
        <v>1.1152788950097081E-2</v>
      </c>
      <c r="P439" s="10"/>
    </row>
    <row r="440" spans="1:16" x14ac:dyDescent="0.25">
      <c r="A440" s="23">
        <v>41565</v>
      </c>
      <c r="B440">
        <v>49.193728999999998</v>
      </c>
      <c r="C440" s="16">
        <f t="shared" si="32"/>
        <v>-2.0454233099506114E-3</v>
      </c>
      <c r="D440" s="10"/>
      <c r="E440" s="6">
        <v>42.999015</v>
      </c>
      <c r="F440" s="16">
        <f t="shared" si="33"/>
        <v>-2.145514263524495E-3</v>
      </c>
      <c r="G440" s="10"/>
      <c r="H440" s="6">
        <v>93.550003000000004</v>
      </c>
      <c r="I440" s="16">
        <f t="shared" si="36"/>
        <v>-9.29987142811739E-3</v>
      </c>
      <c r="J440" s="10"/>
      <c r="K440" s="6">
        <v>105.88454400000001</v>
      </c>
      <c r="L440" s="16">
        <f t="shared" si="34"/>
        <v>-2.6069054988799856E-3</v>
      </c>
      <c r="M440" s="10"/>
      <c r="N440" s="6">
        <v>100.070853</v>
      </c>
      <c r="O440" s="16">
        <f t="shared" si="35"/>
        <v>-3.176419411554221E-3</v>
      </c>
      <c r="P440" s="10"/>
    </row>
    <row r="441" spans="1:16" x14ac:dyDescent="0.25">
      <c r="A441" s="23">
        <v>41564</v>
      </c>
      <c r="B441">
        <v>48.661175999999998</v>
      </c>
      <c r="C441" s="16">
        <f t="shared" si="32"/>
        <v>1.0944104597883086E-2</v>
      </c>
      <c r="D441" s="10"/>
      <c r="E441" s="6">
        <v>43.460279</v>
      </c>
      <c r="F441" s="16">
        <f t="shared" si="33"/>
        <v>-1.0613461547267056E-2</v>
      </c>
      <c r="G441" s="10"/>
      <c r="H441" s="6">
        <v>91.949996999999996</v>
      </c>
      <c r="I441" s="16">
        <f t="shared" si="36"/>
        <v>1.7400827103887906E-2</v>
      </c>
      <c r="J441" s="10"/>
      <c r="K441" s="6">
        <v>105.746529</v>
      </c>
      <c r="L441" s="16">
        <f t="shared" si="34"/>
        <v>1.3051492214937177E-3</v>
      </c>
      <c r="M441" s="10"/>
      <c r="N441" s="6">
        <v>99.855824999999996</v>
      </c>
      <c r="O441" s="16">
        <f t="shared" si="35"/>
        <v>2.153384642308076E-3</v>
      </c>
      <c r="P441" s="10"/>
    </row>
    <row r="442" spans="1:16" x14ac:dyDescent="0.25">
      <c r="A442" s="23">
        <v>41563</v>
      </c>
      <c r="B442">
        <v>48.010824</v>
      </c>
      <c r="C442" s="16">
        <f t="shared" si="32"/>
        <v>1.3545945389314751E-2</v>
      </c>
      <c r="D442" s="10"/>
      <c r="E442" s="6">
        <v>43.515628999999997</v>
      </c>
      <c r="F442" s="16">
        <f t="shared" si="33"/>
        <v>-1.2719567951091637E-3</v>
      </c>
      <c r="G442" s="10"/>
      <c r="H442" s="6">
        <v>90.32</v>
      </c>
      <c r="I442" s="16">
        <f t="shared" si="36"/>
        <v>1.8046910983170905E-2</v>
      </c>
      <c r="J442" s="10"/>
      <c r="K442" s="6">
        <v>104.973645</v>
      </c>
      <c r="L442" s="16">
        <f t="shared" si="34"/>
        <v>7.3626480246540282E-3</v>
      </c>
      <c r="M442" s="10"/>
      <c r="N442" s="6">
        <v>98.958329000000006</v>
      </c>
      <c r="O442" s="16">
        <f t="shared" si="35"/>
        <v>9.0694336603034387E-3</v>
      </c>
      <c r="P442" s="10"/>
    </row>
    <row r="443" spans="1:16" x14ac:dyDescent="0.25">
      <c r="A443" s="23">
        <v>41562</v>
      </c>
      <c r="B443">
        <v>46.965347000000001</v>
      </c>
      <c r="C443" s="16">
        <f t="shared" si="32"/>
        <v>2.2260604185464716E-2</v>
      </c>
      <c r="D443" s="10"/>
      <c r="E443" s="6">
        <v>42.962113000000002</v>
      </c>
      <c r="F443" s="16">
        <f t="shared" si="33"/>
        <v>1.2883816957513172E-2</v>
      </c>
      <c r="G443" s="10"/>
      <c r="H443" s="6">
        <v>89.220000999999996</v>
      </c>
      <c r="I443" s="16">
        <f t="shared" si="36"/>
        <v>1.2329062852173722E-2</v>
      </c>
      <c r="J443" s="10"/>
      <c r="K443" s="6">
        <v>104.20076899999999</v>
      </c>
      <c r="L443" s="16">
        <f t="shared" si="34"/>
        <v>7.4171813453700608E-3</v>
      </c>
      <c r="M443" s="10"/>
      <c r="N443" s="6">
        <v>97.733622999999994</v>
      </c>
      <c r="O443" s="16">
        <f t="shared" si="35"/>
        <v>1.2531061086316297E-2</v>
      </c>
      <c r="P443" s="10"/>
    </row>
    <row r="444" spans="1:16" x14ac:dyDescent="0.25">
      <c r="A444" s="23">
        <v>41561</v>
      </c>
      <c r="B444">
        <v>47.473360999999997</v>
      </c>
      <c r="C444" s="16">
        <f t="shared" ref="C444:C507" si="37">B443/B444-1</f>
        <v>-1.0701032943506883E-2</v>
      </c>
      <c r="D444" s="10"/>
      <c r="E444" s="6">
        <v>43.128169</v>
      </c>
      <c r="F444" s="16">
        <f t="shared" si="33"/>
        <v>-3.8502909780380179E-3</v>
      </c>
      <c r="G444" s="10"/>
      <c r="H444" s="6">
        <v>90.599997999999999</v>
      </c>
      <c r="I444" s="16">
        <f t="shared" si="36"/>
        <v>-1.5231755303129257E-2</v>
      </c>
      <c r="J444" s="10"/>
      <c r="K444" s="6">
        <v>104.18237000000001</v>
      </c>
      <c r="L444" s="16">
        <f t="shared" si="34"/>
        <v>1.7660377662731541E-4</v>
      </c>
      <c r="M444" s="10"/>
      <c r="N444" s="6">
        <v>97.799064999999999</v>
      </c>
      <c r="O444" s="16">
        <f t="shared" si="35"/>
        <v>-6.6914750156354952E-4</v>
      </c>
      <c r="P444" s="10"/>
    </row>
    <row r="445" spans="1:16" x14ac:dyDescent="0.25">
      <c r="A445" s="23">
        <v>41558</v>
      </c>
      <c r="B445">
        <v>47.169043000000002</v>
      </c>
      <c r="C445" s="16">
        <f t="shared" si="37"/>
        <v>6.4516466870017108E-3</v>
      </c>
      <c r="D445" s="10"/>
      <c r="E445" s="6">
        <v>43.626334</v>
      </c>
      <c r="F445" s="16">
        <f t="shared" si="33"/>
        <v>-1.1418905837928039E-2</v>
      </c>
      <c r="G445" s="10"/>
      <c r="H445" s="6">
        <v>89.279999000000004</v>
      </c>
      <c r="I445" s="16">
        <f t="shared" si="36"/>
        <v>1.4784935201444194E-2</v>
      </c>
      <c r="J445" s="10"/>
      <c r="K445" s="6">
        <v>104.504402</v>
      </c>
      <c r="L445" s="16">
        <f t="shared" si="34"/>
        <v>-3.0815161259905022E-3</v>
      </c>
      <c r="M445" s="10"/>
      <c r="N445" s="6">
        <v>98.593722</v>
      </c>
      <c r="O445" s="16">
        <f t="shared" si="35"/>
        <v>-8.0599148087745487E-3</v>
      </c>
      <c r="P445" s="10"/>
    </row>
    <row r="446" spans="1:16" x14ac:dyDescent="0.25">
      <c r="A446" s="23">
        <v>41557</v>
      </c>
      <c r="B446">
        <v>46.391074000000003</v>
      </c>
      <c r="C446" s="16">
        <f t="shared" si="37"/>
        <v>1.6769799293717469E-2</v>
      </c>
      <c r="D446" s="10"/>
      <c r="E446" s="6">
        <v>43.810841000000003</v>
      </c>
      <c r="F446" s="16">
        <f t="shared" si="33"/>
        <v>-4.2114462034636979E-3</v>
      </c>
      <c r="G446" s="10"/>
      <c r="H446" s="6">
        <v>86.57</v>
      </c>
      <c r="I446" s="16">
        <f t="shared" si="36"/>
        <v>3.1304135381772014E-2</v>
      </c>
      <c r="J446" s="10"/>
      <c r="K446" s="6">
        <v>104.36638600000001</v>
      </c>
      <c r="L446" s="16">
        <f t="shared" si="34"/>
        <v>1.3224181203321805E-3</v>
      </c>
      <c r="M446" s="10"/>
      <c r="N446" s="6">
        <v>98.621768000000003</v>
      </c>
      <c r="O446" s="16">
        <f t="shared" si="35"/>
        <v>-2.8437940800252193E-4</v>
      </c>
      <c r="P446" s="10"/>
    </row>
    <row r="447" spans="1:16" x14ac:dyDescent="0.25">
      <c r="A447" s="23">
        <v>41556</v>
      </c>
      <c r="B447">
        <v>45.119818000000002</v>
      </c>
      <c r="C447" s="16">
        <f t="shared" si="37"/>
        <v>2.8175113649616224E-2</v>
      </c>
      <c r="D447" s="10"/>
      <c r="E447" s="6">
        <v>43.607883000000001</v>
      </c>
      <c r="F447" s="16">
        <f t="shared" si="33"/>
        <v>4.6541585153307974E-3</v>
      </c>
      <c r="G447" s="10"/>
      <c r="H447" s="6">
        <v>84.139999000000003</v>
      </c>
      <c r="I447" s="16">
        <f t="shared" si="36"/>
        <v>2.8880449594490543E-2</v>
      </c>
      <c r="J447" s="10"/>
      <c r="K447" s="6">
        <v>104.219167</v>
      </c>
      <c r="L447" s="16">
        <f t="shared" si="34"/>
        <v>1.4125904498929476E-3</v>
      </c>
      <c r="M447" s="10"/>
      <c r="N447" s="6">
        <v>98.462838000000005</v>
      </c>
      <c r="O447" s="16">
        <f t="shared" si="35"/>
        <v>1.6141115087500157E-3</v>
      </c>
      <c r="P447" s="10"/>
    </row>
    <row r="448" spans="1:16" x14ac:dyDescent="0.25">
      <c r="A448" s="23">
        <v>41555</v>
      </c>
      <c r="B448">
        <v>44.795867000000001</v>
      </c>
      <c r="C448" s="16">
        <f t="shared" si="37"/>
        <v>7.2317162652528744E-3</v>
      </c>
      <c r="D448" s="10"/>
      <c r="E448" s="6">
        <v>44.050696000000002</v>
      </c>
      <c r="F448" s="16">
        <f t="shared" si="33"/>
        <v>-1.0052349683646322E-2</v>
      </c>
      <c r="G448" s="10"/>
      <c r="H448" s="6">
        <v>84.68</v>
      </c>
      <c r="I448" s="16">
        <f t="shared" si="36"/>
        <v>-6.3769603212092685E-3</v>
      </c>
      <c r="J448" s="10"/>
      <c r="K448" s="6">
        <v>104.439995</v>
      </c>
      <c r="L448" s="16">
        <f t="shared" si="34"/>
        <v>-2.1144007140175836E-3</v>
      </c>
      <c r="M448" s="10"/>
      <c r="N448" s="6">
        <v>99.257493999999994</v>
      </c>
      <c r="O448" s="16">
        <f t="shared" si="35"/>
        <v>-8.0060050679899852E-3</v>
      </c>
      <c r="P448" s="10"/>
    </row>
    <row r="449" spans="1:16" x14ac:dyDescent="0.25">
      <c r="A449" s="23">
        <v>41554</v>
      </c>
      <c r="B449">
        <v>45.728450000000002</v>
      </c>
      <c r="C449" s="16">
        <f t="shared" si="37"/>
        <v>-2.0393934191952789E-2</v>
      </c>
      <c r="D449" s="10"/>
      <c r="E449" s="6">
        <v>44.179850000000002</v>
      </c>
      <c r="F449" s="16">
        <f t="shared" si="33"/>
        <v>-2.9233689113928873E-3</v>
      </c>
      <c r="G449" s="10"/>
      <c r="H449" s="6">
        <v>87.099997999999999</v>
      </c>
      <c r="I449" s="16">
        <f t="shared" si="36"/>
        <v>-2.7784133818234857E-2</v>
      </c>
      <c r="J449" s="10"/>
      <c r="K449" s="6">
        <v>104.458394</v>
      </c>
      <c r="L449" s="16">
        <f t="shared" si="34"/>
        <v>-1.7613711349995231E-4</v>
      </c>
      <c r="M449" s="10"/>
      <c r="N449" s="6">
        <v>99.229449000000002</v>
      </c>
      <c r="O449" s="16">
        <f t="shared" si="35"/>
        <v>2.8262779127175008E-4</v>
      </c>
      <c r="P449" s="10"/>
    </row>
    <row r="450" spans="1:16" x14ac:dyDescent="0.25">
      <c r="A450" s="23">
        <v>41551</v>
      </c>
      <c r="B450">
        <v>46.746926999999999</v>
      </c>
      <c r="C450" s="16">
        <f t="shared" si="37"/>
        <v>-2.1787036397066251E-2</v>
      </c>
      <c r="D450" s="10"/>
      <c r="E450" s="6">
        <v>44.493509000000003</v>
      </c>
      <c r="F450" s="16">
        <f t="shared" si="33"/>
        <v>-7.0495451370221618E-3</v>
      </c>
      <c r="G450" s="10"/>
      <c r="H450" s="6">
        <v>88.389999000000003</v>
      </c>
      <c r="I450" s="16">
        <f t="shared" si="36"/>
        <v>-1.4594422611092006E-2</v>
      </c>
      <c r="J450" s="10"/>
      <c r="K450" s="6">
        <v>104.274378</v>
      </c>
      <c r="L450" s="16">
        <f t="shared" si="34"/>
        <v>1.7647288195763444E-3</v>
      </c>
      <c r="M450" s="10"/>
      <c r="N450" s="6">
        <v>98.827444999999997</v>
      </c>
      <c r="O450" s="16">
        <f t="shared" si="35"/>
        <v>4.0677364470973476E-3</v>
      </c>
      <c r="P450" s="10"/>
    </row>
    <row r="451" spans="1:16" x14ac:dyDescent="0.25">
      <c r="A451" s="23">
        <v>41550</v>
      </c>
      <c r="B451">
        <v>46.297814000000002</v>
      </c>
      <c r="C451" s="16">
        <f t="shared" si="37"/>
        <v>9.7005227935815785E-3</v>
      </c>
      <c r="D451" s="10"/>
      <c r="E451" s="6">
        <v>44.613439</v>
      </c>
      <c r="F451" s="16">
        <f t="shared" si="33"/>
        <v>-2.6882034357403883E-3</v>
      </c>
      <c r="G451" s="10"/>
      <c r="H451" s="6">
        <v>87.230002999999996</v>
      </c>
      <c r="I451" s="16">
        <f t="shared" si="36"/>
        <v>1.329813091947285E-2</v>
      </c>
      <c r="J451" s="10"/>
      <c r="K451" s="6">
        <v>104.37558900000001</v>
      </c>
      <c r="L451" s="16">
        <f t="shared" si="34"/>
        <v>-9.6968075552616995E-4</v>
      </c>
      <c r="M451" s="10"/>
      <c r="N451" s="6">
        <v>98.902237999999997</v>
      </c>
      <c r="O451" s="16">
        <f t="shared" si="35"/>
        <v>-7.562316233935551E-4</v>
      </c>
      <c r="P451" s="10"/>
    </row>
    <row r="452" spans="1:16" x14ac:dyDescent="0.25">
      <c r="A452" s="23">
        <v>41549</v>
      </c>
      <c r="B452">
        <v>47.075788000000003</v>
      </c>
      <c r="C452" s="16">
        <f t="shared" si="37"/>
        <v>-1.6525989963248167E-2</v>
      </c>
      <c r="D452" s="10"/>
      <c r="E452" s="6">
        <v>44.622661999999998</v>
      </c>
      <c r="F452" s="16">
        <f t="shared" si="33"/>
        <v>-2.0668870001516737E-4</v>
      </c>
      <c r="G452" s="10"/>
      <c r="H452" s="6">
        <v>88.470000999999996</v>
      </c>
      <c r="I452" s="16">
        <f t="shared" si="36"/>
        <v>-1.4016027873674397E-2</v>
      </c>
      <c r="J452" s="10"/>
      <c r="K452" s="6">
        <v>104.32037800000001</v>
      </c>
      <c r="L452" s="16">
        <f t="shared" si="34"/>
        <v>5.2924463137959954E-4</v>
      </c>
      <c r="M452" s="10"/>
      <c r="N452" s="6">
        <v>99.061167999999995</v>
      </c>
      <c r="O452" s="16">
        <f t="shared" si="35"/>
        <v>-1.6043622663524104E-3</v>
      </c>
      <c r="P452" s="10"/>
    </row>
    <row r="453" spans="1:16" x14ac:dyDescent="0.25">
      <c r="A453" s="23">
        <v>41548</v>
      </c>
      <c r="B453">
        <v>47.419369000000003</v>
      </c>
      <c r="C453" s="16">
        <f t="shared" si="37"/>
        <v>-7.2455835504685595E-3</v>
      </c>
      <c r="D453" s="10"/>
      <c r="E453" s="6">
        <v>44.963999999999999</v>
      </c>
      <c r="F453" s="16">
        <f t="shared" si="33"/>
        <v>-7.5913619784716557E-3</v>
      </c>
      <c r="G453" s="10"/>
      <c r="H453" s="6">
        <v>89.400002000000001</v>
      </c>
      <c r="I453" s="16">
        <f t="shared" si="36"/>
        <v>-1.0402695516718241E-2</v>
      </c>
      <c r="J453" s="10"/>
      <c r="K453" s="6">
        <v>104.007549</v>
      </c>
      <c r="L453" s="16">
        <f t="shared" si="34"/>
        <v>3.0077528314795821E-3</v>
      </c>
      <c r="M453" s="10"/>
      <c r="N453" s="6">
        <v>98.911589000000006</v>
      </c>
      <c r="O453" s="16">
        <f t="shared" si="35"/>
        <v>1.5122494897943373E-3</v>
      </c>
      <c r="P453" s="10"/>
    </row>
    <row r="454" spans="1:16" x14ac:dyDescent="0.25">
      <c r="A454" s="23">
        <v>41547</v>
      </c>
      <c r="B454">
        <v>46.899087000000002</v>
      </c>
      <c r="C454" s="16">
        <f t="shared" si="37"/>
        <v>1.1093648795337918E-2</v>
      </c>
      <c r="D454" s="10"/>
      <c r="E454" s="6">
        <v>43.921543</v>
      </c>
      <c r="F454" s="16">
        <f t="shared" si="33"/>
        <v>2.3734525902243453E-2</v>
      </c>
      <c r="G454" s="10"/>
      <c r="H454" s="6">
        <v>87.470000999999996</v>
      </c>
      <c r="I454" s="16">
        <f t="shared" si="36"/>
        <v>2.206471908008778E-2</v>
      </c>
      <c r="J454" s="10"/>
      <c r="K454" s="6">
        <v>104.112438</v>
      </c>
      <c r="L454" s="16">
        <f t="shared" si="34"/>
        <v>-1.0074588782562621E-3</v>
      </c>
      <c r="M454" s="10"/>
      <c r="N454" s="6">
        <v>99.212618000000006</v>
      </c>
      <c r="O454" s="16">
        <f t="shared" si="35"/>
        <v>-3.0341805918275844E-3</v>
      </c>
      <c r="P454" s="10"/>
    </row>
    <row r="455" spans="1:16" x14ac:dyDescent="0.25">
      <c r="A455" s="23">
        <v>41544</v>
      </c>
      <c r="B455">
        <v>47.377648999999998</v>
      </c>
      <c r="C455" s="16">
        <f t="shared" si="37"/>
        <v>-1.0101007755787927E-2</v>
      </c>
      <c r="D455" s="10"/>
      <c r="E455" s="6">
        <v>44.087598</v>
      </c>
      <c r="F455" s="16">
        <f t="shared" si="33"/>
        <v>-3.7664787271921574E-3</v>
      </c>
      <c r="G455" s="10"/>
      <c r="H455" s="6">
        <v>87.419998000000007</v>
      </c>
      <c r="I455" s="16">
        <f t="shared" si="36"/>
        <v>5.7198582868855929E-4</v>
      </c>
      <c r="J455" s="10"/>
      <c r="K455" s="6">
        <v>104.34172</v>
      </c>
      <c r="L455" s="16">
        <f t="shared" si="34"/>
        <v>-2.1974144187003608E-3</v>
      </c>
      <c r="M455" s="10"/>
      <c r="N455" s="6">
        <v>99.361806000000001</v>
      </c>
      <c r="O455" s="16">
        <f t="shared" si="35"/>
        <v>-1.5014622419402546E-3</v>
      </c>
      <c r="P455" s="10"/>
    </row>
    <row r="456" spans="1:16" x14ac:dyDescent="0.25">
      <c r="A456" s="23">
        <v>41543</v>
      </c>
      <c r="B456">
        <v>47.502809999999997</v>
      </c>
      <c r="C456" s="16">
        <f t="shared" si="37"/>
        <v>-2.6348125510891052E-3</v>
      </c>
      <c r="D456" s="10"/>
      <c r="E456" s="6">
        <v>43.98612</v>
      </c>
      <c r="F456" s="16">
        <f t="shared" si="33"/>
        <v>2.307045949949682E-3</v>
      </c>
      <c r="G456" s="10"/>
      <c r="H456" s="6">
        <v>87.790001000000004</v>
      </c>
      <c r="I456" s="16">
        <f t="shared" si="36"/>
        <v>-4.2146371544066197E-3</v>
      </c>
      <c r="J456" s="10"/>
      <c r="K456" s="6">
        <v>104.424266</v>
      </c>
      <c r="L456" s="16">
        <f t="shared" si="34"/>
        <v>-7.9048676291393338E-4</v>
      </c>
      <c r="M456" s="10"/>
      <c r="N456" s="6">
        <v>99.119373999999993</v>
      </c>
      <c r="O456" s="16">
        <f t="shared" si="35"/>
        <v>2.4458588691249616E-3</v>
      </c>
      <c r="P456" s="10"/>
    </row>
    <row r="457" spans="1:16" x14ac:dyDescent="0.25">
      <c r="A457" s="23">
        <v>41542</v>
      </c>
      <c r="B457">
        <v>47.011977000000002</v>
      </c>
      <c r="C457" s="16">
        <f t="shared" si="37"/>
        <v>1.0440594744611564E-2</v>
      </c>
      <c r="D457" s="10"/>
      <c r="E457" s="6">
        <v>43.976891999999999</v>
      </c>
      <c r="F457" s="16">
        <f t="shared" ref="F457:F520" si="38">E456/E457-1</f>
        <v>2.0983747555414212E-4</v>
      </c>
      <c r="G457" s="10"/>
      <c r="H457" s="6">
        <v>87.25</v>
      </c>
      <c r="I457" s="16">
        <f t="shared" si="36"/>
        <v>6.1891232091690895E-3</v>
      </c>
      <c r="J457" s="10"/>
      <c r="K457" s="6">
        <v>104.68106</v>
      </c>
      <c r="L457" s="16">
        <f t="shared" ref="L457:L520" si="39">K456/K457-1</f>
        <v>-2.4531085183890911E-3</v>
      </c>
      <c r="M457" s="10"/>
      <c r="N457" s="6">
        <v>99.818710999999993</v>
      </c>
      <c r="O457" s="16">
        <f t="shared" ref="O457:O520" si="40">N456/N457-1</f>
        <v>-7.0060712364838906E-3</v>
      </c>
      <c r="P457" s="10"/>
    </row>
    <row r="458" spans="1:16" x14ac:dyDescent="0.25">
      <c r="A458" s="23">
        <v>41541</v>
      </c>
      <c r="B458">
        <v>47.448818000000003</v>
      </c>
      <c r="C458" s="16">
        <f t="shared" si="37"/>
        <v>-9.2065728592016782E-3</v>
      </c>
      <c r="D458" s="10"/>
      <c r="E458" s="6">
        <v>43.847738999999997</v>
      </c>
      <c r="F458" s="16">
        <f t="shared" si="38"/>
        <v>2.9454882496906531E-3</v>
      </c>
      <c r="G458" s="10"/>
      <c r="H458" s="6">
        <v>87.870002999999997</v>
      </c>
      <c r="I458" s="16">
        <f t="shared" si="36"/>
        <v>-7.0559119020400241E-3</v>
      </c>
      <c r="J458" s="10"/>
      <c r="K458" s="6">
        <v>104.360067</v>
      </c>
      <c r="L458" s="16">
        <f t="shared" si="39"/>
        <v>3.0758220958213567E-3</v>
      </c>
      <c r="M458" s="10"/>
      <c r="N458" s="6">
        <v>99.613570999999993</v>
      </c>
      <c r="O458" s="16">
        <f t="shared" si="40"/>
        <v>2.059357956357255E-3</v>
      </c>
      <c r="P458" s="10"/>
    </row>
    <row r="459" spans="1:16" x14ac:dyDescent="0.25">
      <c r="A459" s="23">
        <v>41540</v>
      </c>
      <c r="B459">
        <v>48.160527999999999</v>
      </c>
      <c r="C459" s="16">
        <f t="shared" si="37"/>
        <v>-1.4777869544951749E-2</v>
      </c>
      <c r="D459" s="10"/>
      <c r="E459" s="6">
        <v>43.98612</v>
      </c>
      <c r="F459" s="16">
        <f t="shared" si="38"/>
        <v>-3.1460151520525947E-3</v>
      </c>
      <c r="G459" s="10"/>
      <c r="H459" s="6">
        <v>86.690002000000007</v>
      </c>
      <c r="I459" s="16">
        <f t="shared" si="36"/>
        <v>1.3611731142882944E-2</v>
      </c>
      <c r="J459" s="10"/>
      <c r="K459" s="6">
        <v>104.094099</v>
      </c>
      <c r="L459" s="16">
        <f t="shared" si="39"/>
        <v>2.5550727904375403E-3</v>
      </c>
      <c r="M459" s="10"/>
      <c r="N459" s="6">
        <v>98.550578999999999</v>
      </c>
      <c r="O459" s="16">
        <f t="shared" si="40"/>
        <v>1.0786258292810214E-2</v>
      </c>
      <c r="P459" s="10"/>
    </row>
    <row r="460" spans="1:16" x14ac:dyDescent="0.25">
      <c r="A460" s="23">
        <v>41537</v>
      </c>
      <c r="B460">
        <v>48.796156000000003</v>
      </c>
      <c r="C460" s="16">
        <f t="shared" si="37"/>
        <v>-1.3026190013819994E-2</v>
      </c>
      <c r="D460" s="10"/>
      <c r="E460" s="6">
        <v>44.290551999999998</v>
      </c>
      <c r="F460" s="16">
        <f t="shared" si="38"/>
        <v>-6.8735201132738011E-3</v>
      </c>
      <c r="G460" s="10"/>
      <c r="H460" s="6">
        <v>85.099997999999999</v>
      </c>
      <c r="I460" s="16">
        <f t="shared" si="36"/>
        <v>1.868394873522794E-2</v>
      </c>
      <c r="J460" s="10"/>
      <c r="K460" s="6">
        <v>103.479624</v>
      </c>
      <c r="L460" s="16">
        <f t="shared" si="39"/>
        <v>5.938125557935825E-3</v>
      </c>
      <c r="M460" s="10"/>
      <c r="N460" s="6">
        <v>97.832588999999999</v>
      </c>
      <c r="O460" s="16">
        <f t="shared" si="40"/>
        <v>7.3389655465418979E-3</v>
      </c>
      <c r="P460" s="10"/>
    </row>
    <row r="461" spans="1:16" x14ac:dyDescent="0.25">
      <c r="A461" s="23">
        <v>41536</v>
      </c>
      <c r="B461">
        <v>47.785041</v>
      </c>
      <c r="C461" s="16">
        <f t="shared" si="37"/>
        <v>2.1159655382528619E-2</v>
      </c>
      <c r="D461" s="10"/>
      <c r="E461" s="6">
        <v>44.521183999999998</v>
      </c>
      <c r="F461" s="16">
        <f t="shared" si="38"/>
        <v>-5.1802755290605296E-3</v>
      </c>
      <c r="G461" s="10"/>
      <c r="H461" s="6">
        <v>84.489998</v>
      </c>
      <c r="I461" s="16">
        <f t="shared" si="36"/>
        <v>7.2197894950831731E-3</v>
      </c>
      <c r="J461" s="10"/>
      <c r="K461" s="6">
        <v>103.387913</v>
      </c>
      <c r="L461" s="16">
        <f t="shared" si="39"/>
        <v>8.8705727138527202E-4</v>
      </c>
      <c r="M461" s="10"/>
      <c r="N461" s="6">
        <v>97.319745999999995</v>
      </c>
      <c r="O461" s="16">
        <f t="shared" si="40"/>
        <v>5.2696705558603618E-3</v>
      </c>
      <c r="P461" s="10"/>
    </row>
    <row r="462" spans="1:16" x14ac:dyDescent="0.25">
      <c r="A462" s="23">
        <v>41535</v>
      </c>
      <c r="B462">
        <v>47.524895999999998</v>
      </c>
      <c r="C462" s="16">
        <f t="shared" si="37"/>
        <v>5.4738678439192334E-3</v>
      </c>
      <c r="D462" s="10"/>
      <c r="E462" s="6">
        <v>44.650340999999997</v>
      </c>
      <c r="F462" s="16">
        <f t="shared" si="38"/>
        <v>-2.8926318838191634E-3</v>
      </c>
      <c r="G462" s="10"/>
      <c r="H462" s="6">
        <v>81.510002</v>
      </c>
      <c r="I462" s="16">
        <f t="shared" si="36"/>
        <v>3.6559881325975097E-2</v>
      </c>
      <c r="J462" s="10"/>
      <c r="K462" s="6">
        <v>104.048239</v>
      </c>
      <c r="L462" s="16">
        <f t="shared" si="39"/>
        <v>-6.3463447949368978E-3</v>
      </c>
      <c r="M462" s="10"/>
      <c r="N462" s="6">
        <v>97.897861000000006</v>
      </c>
      <c r="O462" s="16">
        <f t="shared" si="40"/>
        <v>-5.905287348413224E-3</v>
      </c>
      <c r="P462" s="10"/>
    </row>
    <row r="463" spans="1:16" x14ac:dyDescent="0.25">
      <c r="A463" s="23">
        <v>41534</v>
      </c>
      <c r="B463">
        <v>47.021796000000002</v>
      </c>
      <c r="C463" s="16">
        <f t="shared" si="37"/>
        <v>1.0699293578662949E-2</v>
      </c>
      <c r="D463" s="10"/>
      <c r="E463" s="6">
        <v>44.290551999999998</v>
      </c>
      <c r="F463" s="16">
        <f t="shared" si="38"/>
        <v>8.1233803543472316E-3</v>
      </c>
      <c r="G463" s="10"/>
      <c r="H463" s="6">
        <v>80.300003000000004</v>
      </c>
      <c r="I463" s="16">
        <f t="shared" si="36"/>
        <v>1.5068480134427853E-2</v>
      </c>
      <c r="J463" s="10"/>
      <c r="K463" s="6">
        <v>102.544149</v>
      </c>
      <c r="L463" s="16">
        <f t="shared" si="39"/>
        <v>1.4667731066742684E-2</v>
      </c>
      <c r="M463" s="10"/>
      <c r="N463" s="6">
        <v>96.704325999999995</v>
      </c>
      <c r="O463" s="16">
        <f t="shared" si="40"/>
        <v>1.2342105564129735E-2</v>
      </c>
      <c r="P463" s="10"/>
    </row>
    <row r="464" spans="1:16" x14ac:dyDescent="0.25">
      <c r="A464" s="23">
        <v>41533</v>
      </c>
      <c r="B464">
        <v>46.476970999999999</v>
      </c>
      <c r="C464" s="16">
        <f t="shared" si="37"/>
        <v>1.1722472189506616E-2</v>
      </c>
      <c r="D464" s="10"/>
      <c r="E464" s="6">
        <v>44.456606999999998</v>
      </c>
      <c r="F464" s="16">
        <f t="shared" si="38"/>
        <v>-3.7352153303107372E-3</v>
      </c>
      <c r="G464" s="10"/>
      <c r="H464" s="6">
        <v>80.040001000000004</v>
      </c>
      <c r="I464" s="16">
        <f t="shared" si="36"/>
        <v>3.2484007590154462E-3</v>
      </c>
      <c r="J464" s="10"/>
      <c r="K464" s="6">
        <v>102.269015</v>
      </c>
      <c r="L464" s="16">
        <f t="shared" si="39"/>
        <v>2.6902967629052199E-3</v>
      </c>
      <c r="M464" s="10"/>
      <c r="N464" s="6">
        <v>95.911745999999994</v>
      </c>
      <c r="O464" s="16">
        <f t="shared" si="40"/>
        <v>8.2636385328653805E-3</v>
      </c>
      <c r="P464" s="10"/>
    </row>
    <row r="465" spans="1:16" x14ac:dyDescent="0.25">
      <c r="A465" s="23">
        <v>41530</v>
      </c>
      <c r="B465">
        <v>46.383710999999998</v>
      </c>
      <c r="C465" s="16">
        <f t="shared" si="37"/>
        <v>2.01061963325877E-3</v>
      </c>
      <c r="D465" s="10"/>
      <c r="E465" s="6">
        <v>44.087598</v>
      </c>
      <c r="F465" s="16">
        <f t="shared" si="38"/>
        <v>8.3699048426271183E-3</v>
      </c>
      <c r="G465" s="10"/>
      <c r="H465" s="6">
        <v>79.5</v>
      </c>
      <c r="I465" s="16">
        <f t="shared" si="36"/>
        <v>6.7924654088051817E-3</v>
      </c>
      <c r="J465" s="10"/>
      <c r="K465" s="6">
        <v>102.149783</v>
      </c>
      <c r="L465" s="16">
        <f t="shared" si="39"/>
        <v>1.1672271491756092E-3</v>
      </c>
      <c r="M465" s="10"/>
      <c r="N465" s="6">
        <v>96.555137999999999</v>
      </c>
      <c r="O465" s="16">
        <f t="shared" si="40"/>
        <v>-6.6634672512198012E-3</v>
      </c>
      <c r="P465" s="10"/>
    </row>
    <row r="466" spans="1:16" x14ac:dyDescent="0.25">
      <c r="A466" s="23">
        <v>41529</v>
      </c>
      <c r="B466">
        <v>45.41677</v>
      </c>
      <c r="C466" s="16">
        <f t="shared" si="37"/>
        <v>2.129039559616408E-2</v>
      </c>
      <c r="D466" s="10"/>
      <c r="E466" s="6">
        <v>44.142947999999997</v>
      </c>
      <c r="F466" s="16">
        <f t="shared" si="38"/>
        <v>-1.253880914342087E-3</v>
      </c>
      <c r="G466" s="10"/>
      <c r="H466" s="6">
        <v>79.870002999999997</v>
      </c>
      <c r="I466" s="16">
        <f t="shared" si="36"/>
        <v>-4.6325652448016008E-3</v>
      </c>
      <c r="J466" s="10"/>
      <c r="K466" s="6">
        <v>102.08558499999999</v>
      </c>
      <c r="L466" s="16">
        <f t="shared" si="39"/>
        <v>6.2886449639298903E-4</v>
      </c>
      <c r="M466" s="10"/>
      <c r="N466" s="6">
        <v>96.182157000000004</v>
      </c>
      <c r="O466" s="16">
        <f t="shared" si="40"/>
        <v>3.8778606306364427E-3</v>
      </c>
      <c r="P466" s="10"/>
    </row>
    <row r="467" spans="1:16" x14ac:dyDescent="0.25">
      <c r="A467" s="23">
        <v>41528</v>
      </c>
      <c r="B467">
        <v>45.723540999999997</v>
      </c>
      <c r="C467" s="16">
        <f t="shared" si="37"/>
        <v>-6.7092572729657851E-3</v>
      </c>
      <c r="D467" s="10"/>
      <c r="E467" s="6">
        <v>44.013793999999997</v>
      </c>
      <c r="F467" s="16">
        <f t="shared" si="38"/>
        <v>2.9343982479674846E-3</v>
      </c>
      <c r="G467" s="10"/>
      <c r="H467" s="6">
        <v>80.459998999999996</v>
      </c>
      <c r="I467" s="16">
        <f t="shared" si="36"/>
        <v>-7.332786568888694E-3</v>
      </c>
      <c r="J467" s="10"/>
      <c r="K467" s="6">
        <v>102.158957</v>
      </c>
      <c r="L467" s="16">
        <f t="shared" si="39"/>
        <v>-7.1821406712291314E-4</v>
      </c>
      <c r="M467" s="10"/>
      <c r="N467" s="6">
        <v>96.312698999999995</v>
      </c>
      <c r="O467" s="16">
        <f t="shared" si="40"/>
        <v>-1.3553975888475067E-3</v>
      </c>
      <c r="P467" s="10"/>
    </row>
    <row r="468" spans="1:16" x14ac:dyDescent="0.25">
      <c r="A468" s="23">
        <v>41527</v>
      </c>
      <c r="B468">
        <v>45.301423999999997</v>
      </c>
      <c r="C468" s="16">
        <f t="shared" si="37"/>
        <v>9.3179631615996072E-3</v>
      </c>
      <c r="D468" s="10"/>
      <c r="E468" s="6">
        <v>43.867508000000001</v>
      </c>
      <c r="F468" s="16">
        <f t="shared" si="38"/>
        <v>3.3347232762799273E-3</v>
      </c>
      <c r="G468" s="10"/>
      <c r="H468" s="6">
        <v>79.970000999999996</v>
      </c>
      <c r="I468" s="16">
        <f t="shared" si="36"/>
        <v>6.1272726506531594E-3</v>
      </c>
      <c r="J468" s="10"/>
      <c r="K468" s="6">
        <v>101.682053</v>
      </c>
      <c r="L468" s="16">
        <f t="shared" si="39"/>
        <v>4.6901492045996473E-3</v>
      </c>
      <c r="M468" s="10"/>
      <c r="N468" s="6">
        <v>95.464167000000003</v>
      </c>
      <c r="O468" s="16">
        <f t="shared" si="40"/>
        <v>8.8884869230565489E-3</v>
      </c>
      <c r="P468" s="10"/>
    </row>
    <row r="469" spans="1:16" x14ac:dyDescent="0.25">
      <c r="A469" s="23">
        <v>41526</v>
      </c>
      <c r="B469">
        <v>43.819110000000002</v>
      </c>
      <c r="C469" s="16">
        <f t="shared" si="37"/>
        <v>3.3828026173968295E-2</v>
      </c>
      <c r="D469" s="10"/>
      <c r="E469" s="6">
        <v>43.648080999999998</v>
      </c>
      <c r="F469" s="16">
        <f t="shared" si="38"/>
        <v>5.0271855021530865E-3</v>
      </c>
      <c r="G469" s="10"/>
      <c r="H469" s="6">
        <v>78.629997000000003</v>
      </c>
      <c r="I469" s="16">
        <f t="shared" si="36"/>
        <v>1.7041893057683666E-2</v>
      </c>
      <c r="J469" s="10"/>
      <c r="K469" s="6">
        <v>102.131444</v>
      </c>
      <c r="L469" s="16">
        <f t="shared" si="39"/>
        <v>-4.4001238247449725E-3</v>
      </c>
      <c r="M469" s="10"/>
      <c r="N469" s="6">
        <v>96.135531999999998</v>
      </c>
      <c r="O469" s="16">
        <f t="shared" si="40"/>
        <v>-6.983526132668505E-3</v>
      </c>
      <c r="P469" s="10"/>
    </row>
    <row r="470" spans="1:16" x14ac:dyDescent="0.25">
      <c r="A470" s="23">
        <v>41523</v>
      </c>
      <c r="B470">
        <v>43.357726</v>
      </c>
      <c r="C470" s="16">
        <f t="shared" si="37"/>
        <v>1.0641332988727381E-2</v>
      </c>
      <c r="D470" s="10"/>
      <c r="E470" s="6">
        <v>43.419510000000002</v>
      </c>
      <c r="F470" s="16">
        <f t="shared" si="38"/>
        <v>5.2642464182575122E-3</v>
      </c>
      <c r="G470" s="10"/>
      <c r="H470" s="6">
        <v>77.129997000000003</v>
      </c>
      <c r="I470" s="16">
        <f t="shared" si="36"/>
        <v>1.9447686481823601E-2</v>
      </c>
      <c r="J470" s="10"/>
      <c r="K470" s="6">
        <v>101.865476</v>
      </c>
      <c r="L470" s="16">
        <f t="shared" si="39"/>
        <v>2.6109729266861059E-3</v>
      </c>
      <c r="M470" s="10"/>
      <c r="N470" s="6">
        <v>96.088914000000003</v>
      </c>
      <c r="O470" s="16">
        <f t="shared" si="40"/>
        <v>4.8515482233457696E-4</v>
      </c>
      <c r="P470" s="10"/>
    </row>
    <row r="471" spans="1:16" x14ac:dyDescent="0.25">
      <c r="A471" s="23">
        <v>41522</v>
      </c>
      <c r="B471">
        <v>43.244835999999999</v>
      </c>
      <c r="C471" s="16">
        <f t="shared" si="37"/>
        <v>2.6104850993076134E-3</v>
      </c>
      <c r="D471" s="10"/>
      <c r="E471" s="6">
        <v>43.437792000000002</v>
      </c>
      <c r="F471" s="16">
        <f t="shared" si="38"/>
        <v>-4.2087774627219687E-4</v>
      </c>
      <c r="G471" s="10"/>
      <c r="H471" s="6">
        <v>77.800003000000004</v>
      </c>
      <c r="I471" s="16">
        <f t="shared" si="36"/>
        <v>-8.611901981546155E-3</v>
      </c>
      <c r="J471" s="10"/>
      <c r="K471" s="6">
        <v>101.718739</v>
      </c>
      <c r="L471" s="16">
        <f t="shared" si="39"/>
        <v>1.442575885648667E-3</v>
      </c>
      <c r="M471" s="10"/>
      <c r="N471" s="6">
        <v>95.613361999999995</v>
      </c>
      <c r="O471" s="16">
        <f t="shared" si="40"/>
        <v>4.9736981322758833E-3</v>
      </c>
      <c r="P471" s="10"/>
    </row>
    <row r="472" spans="1:16" x14ac:dyDescent="0.25">
      <c r="A472" s="23">
        <v>41521</v>
      </c>
      <c r="B472">
        <v>43.239927000000002</v>
      </c>
      <c r="C472" s="16">
        <f t="shared" si="37"/>
        <v>1.1352933135144738E-4</v>
      </c>
      <c r="D472" s="10"/>
      <c r="E472" s="6">
        <v>43.593223000000002</v>
      </c>
      <c r="F472" s="16">
        <f t="shared" si="38"/>
        <v>-3.5654853966635702E-3</v>
      </c>
      <c r="G472" s="10"/>
      <c r="H472" s="6">
        <v>77</v>
      </c>
      <c r="I472" s="16">
        <f t="shared" si="36"/>
        <v>1.0389649350649455E-2</v>
      </c>
      <c r="J472" s="10"/>
      <c r="K472" s="6">
        <v>102.562496</v>
      </c>
      <c r="L472" s="16">
        <f t="shared" si="39"/>
        <v>-8.2267596139625754E-3</v>
      </c>
      <c r="M472" s="10"/>
      <c r="N472" s="6">
        <v>96.965411000000003</v>
      </c>
      <c r="O472" s="16">
        <f t="shared" si="40"/>
        <v>-1.3943621607502954E-2</v>
      </c>
      <c r="P472" s="10"/>
    </row>
    <row r="473" spans="1:16" x14ac:dyDescent="0.25">
      <c r="A473" s="23">
        <v>41520</v>
      </c>
      <c r="B473">
        <v>43.443623000000002</v>
      </c>
      <c r="C473" s="16">
        <f t="shared" si="37"/>
        <v>-4.6887433858819882E-3</v>
      </c>
      <c r="D473" s="10"/>
      <c r="E473" s="6">
        <v>43.163507000000003</v>
      </c>
      <c r="F473" s="16">
        <f t="shared" si="38"/>
        <v>9.9555395255532808E-3</v>
      </c>
      <c r="G473" s="10"/>
      <c r="H473" s="6">
        <v>75.989998</v>
      </c>
      <c r="I473" s="16">
        <f t="shared" si="36"/>
        <v>1.3291249198348343E-2</v>
      </c>
      <c r="J473" s="10"/>
      <c r="K473" s="6">
        <v>102.938515</v>
      </c>
      <c r="L473" s="16">
        <f t="shared" si="39"/>
        <v>-3.6528504418389396E-3</v>
      </c>
      <c r="M473" s="10"/>
      <c r="N473" s="6">
        <v>97.179878000000002</v>
      </c>
      <c r="O473" s="16">
        <f t="shared" si="40"/>
        <v>-2.2069074834607516E-3</v>
      </c>
      <c r="P473" s="10"/>
    </row>
    <row r="474" spans="1:16" x14ac:dyDescent="0.25">
      <c r="A474" s="23">
        <v>41516</v>
      </c>
      <c r="B474">
        <v>42.805539000000003</v>
      </c>
      <c r="C474" s="16">
        <f t="shared" si="37"/>
        <v>1.4906575525190702E-2</v>
      </c>
      <c r="D474" s="10"/>
      <c r="E474" s="6">
        <v>43.236651000000002</v>
      </c>
      <c r="F474" s="16">
        <f t="shared" si="38"/>
        <v>-1.6917128942294246E-3</v>
      </c>
      <c r="G474" s="10"/>
      <c r="H474" s="6">
        <v>73.889999000000003</v>
      </c>
      <c r="I474" s="16">
        <f t="shared" si="36"/>
        <v>2.8420612104758547E-2</v>
      </c>
      <c r="J474" s="10"/>
      <c r="K474" s="6">
        <v>103.345725</v>
      </c>
      <c r="L474" s="16">
        <f t="shared" si="39"/>
        <v>-3.9402694209170752E-3</v>
      </c>
      <c r="M474" s="10"/>
      <c r="N474" s="6">
        <v>98.570161999999996</v>
      </c>
      <c r="O474" s="16">
        <f t="shared" si="40"/>
        <v>-1.410451166753679E-2</v>
      </c>
      <c r="P474" s="10"/>
    </row>
    <row r="475" spans="1:16" x14ac:dyDescent="0.25">
      <c r="A475" s="23">
        <v>41515</v>
      </c>
      <c r="B475">
        <v>43.038684000000003</v>
      </c>
      <c r="C475" s="16">
        <f t="shared" si="37"/>
        <v>-5.417103366822329E-3</v>
      </c>
      <c r="D475" s="10"/>
      <c r="E475" s="6">
        <v>43.062935000000003</v>
      </c>
      <c r="F475" s="16">
        <f t="shared" si="38"/>
        <v>4.0340027914957943E-3</v>
      </c>
      <c r="G475" s="10"/>
      <c r="H475" s="6">
        <v>74.559997999999993</v>
      </c>
      <c r="I475" s="16">
        <f t="shared" si="36"/>
        <v>-8.9860383311703984E-3</v>
      </c>
      <c r="J475" s="10"/>
      <c r="K475" s="6">
        <v>103.345725</v>
      </c>
      <c r="L475" s="16">
        <f t="shared" si="39"/>
        <v>0</v>
      </c>
      <c r="M475" s="10"/>
      <c r="N475" s="6">
        <v>98.681764000000001</v>
      </c>
      <c r="O475" s="16">
        <f t="shared" si="40"/>
        <v>-1.130928304038048E-3</v>
      </c>
      <c r="P475" s="10"/>
    </row>
    <row r="476" spans="1:16" x14ac:dyDescent="0.25">
      <c r="A476" s="23">
        <v>41514</v>
      </c>
      <c r="B476">
        <v>42.999420000000001</v>
      </c>
      <c r="C476" s="16">
        <f t="shared" si="37"/>
        <v>9.1312859568803972E-4</v>
      </c>
      <c r="D476" s="10"/>
      <c r="E476" s="6">
        <v>43.053792999999999</v>
      </c>
      <c r="F476" s="16">
        <f t="shared" si="38"/>
        <v>2.1233901505501862E-4</v>
      </c>
      <c r="G476" s="10"/>
      <c r="H476" s="6">
        <v>73.620002999999997</v>
      </c>
      <c r="I476" s="16">
        <f t="shared" si="36"/>
        <v>1.2768201055357142E-2</v>
      </c>
      <c r="J476" s="10"/>
      <c r="K476" s="6">
        <v>103.245167</v>
      </c>
      <c r="L476" s="16">
        <f t="shared" si="39"/>
        <v>9.7397295119883154E-4</v>
      </c>
      <c r="M476" s="10"/>
      <c r="N476" s="6">
        <v>97.900564000000003</v>
      </c>
      <c r="O476" s="16">
        <f t="shared" si="40"/>
        <v>7.9795250209182544E-3</v>
      </c>
      <c r="P476" s="10"/>
    </row>
    <row r="477" spans="1:16" x14ac:dyDescent="0.25">
      <c r="A477" s="23">
        <v>41513</v>
      </c>
      <c r="B477">
        <v>42.744185000000002</v>
      </c>
      <c r="C477" s="16">
        <f t="shared" si="37"/>
        <v>5.9712215825380444E-3</v>
      </c>
      <c r="D477" s="10"/>
      <c r="E477" s="6">
        <v>43.072079000000002</v>
      </c>
      <c r="F477" s="16">
        <f t="shared" si="38"/>
        <v>-4.2454416932147243E-4</v>
      </c>
      <c r="G477" s="10"/>
      <c r="H477" s="6">
        <v>73.330001999999993</v>
      </c>
      <c r="I477" s="16">
        <f t="shared" si="36"/>
        <v>3.9547387439047288E-3</v>
      </c>
      <c r="J477" s="10"/>
      <c r="K477" s="6">
        <v>103.22687999999999</v>
      </c>
      <c r="L477" s="16">
        <f t="shared" si="39"/>
        <v>1.771534701038302E-4</v>
      </c>
      <c r="M477" s="10"/>
      <c r="N477" s="6">
        <v>98.700361000000001</v>
      </c>
      <c r="O477" s="16">
        <f t="shared" si="40"/>
        <v>-8.1032834317597002E-3</v>
      </c>
      <c r="P477" s="10"/>
    </row>
    <row r="478" spans="1:16" x14ac:dyDescent="0.25">
      <c r="A478" s="23">
        <v>41512</v>
      </c>
      <c r="B478">
        <v>42.947881000000002</v>
      </c>
      <c r="C478" s="16">
        <f t="shared" si="37"/>
        <v>-4.7428649623016961E-3</v>
      </c>
      <c r="D478" s="10"/>
      <c r="E478" s="6">
        <v>43.538364000000001</v>
      </c>
      <c r="F478" s="16">
        <f t="shared" si="38"/>
        <v>-1.070975014127773E-2</v>
      </c>
      <c r="G478" s="10"/>
      <c r="H478" s="6">
        <v>75.209998999999996</v>
      </c>
      <c r="I478" s="16">
        <f t="shared" si="36"/>
        <v>-2.4996636417984885E-2</v>
      </c>
      <c r="J478" s="10"/>
      <c r="K478" s="6">
        <v>102.788087</v>
      </c>
      <c r="L478" s="16">
        <f t="shared" si="39"/>
        <v>4.2689091003318413E-3</v>
      </c>
      <c r="M478" s="10"/>
      <c r="N478" s="6">
        <v>97.472767000000005</v>
      </c>
      <c r="O478" s="16">
        <f t="shared" si="40"/>
        <v>1.2594225420932137E-2</v>
      </c>
      <c r="P478" s="10"/>
    </row>
    <row r="479" spans="1:16" x14ac:dyDescent="0.25">
      <c r="A479" s="23">
        <v>41509</v>
      </c>
      <c r="B479">
        <v>43.954090000000001</v>
      </c>
      <c r="C479" s="16">
        <f t="shared" si="37"/>
        <v>-2.2892272368737476E-2</v>
      </c>
      <c r="D479" s="10"/>
      <c r="E479" s="6">
        <v>43.638936999999999</v>
      </c>
      <c r="F479" s="16">
        <f t="shared" si="38"/>
        <v>-2.3046620040263477E-3</v>
      </c>
      <c r="G479" s="10"/>
      <c r="H479" s="6">
        <v>75.309997999999993</v>
      </c>
      <c r="I479" s="16">
        <f t="shared" si="36"/>
        <v>-1.3278316645287669E-3</v>
      </c>
      <c r="J479" s="10"/>
      <c r="K479" s="6">
        <v>102.577827</v>
      </c>
      <c r="L479" s="16">
        <f t="shared" si="39"/>
        <v>2.049760714857074E-3</v>
      </c>
      <c r="M479" s="10"/>
      <c r="N479" s="6">
        <v>96.989172999999994</v>
      </c>
      <c r="O479" s="16">
        <f t="shared" si="40"/>
        <v>4.9860616916488354E-3</v>
      </c>
      <c r="P479" s="10"/>
    </row>
    <row r="480" spans="1:16" x14ac:dyDescent="0.25">
      <c r="A480" s="23">
        <v>41508</v>
      </c>
      <c r="B480">
        <v>43.909913000000003</v>
      </c>
      <c r="C480" s="16">
        <f t="shared" si="37"/>
        <v>1.0060826128259759E-3</v>
      </c>
      <c r="D480" s="10"/>
      <c r="E480" s="6">
        <v>43.712080999999998</v>
      </c>
      <c r="F480" s="16">
        <f t="shared" si="38"/>
        <v>-1.6733131511171839E-3</v>
      </c>
      <c r="G480" s="10"/>
      <c r="H480" s="6">
        <v>75.389999000000003</v>
      </c>
      <c r="I480" s="16">
        <f t="shared" si="36"/>
        <v>-1.0611619718950971E-3</v>
      </c>
      <c r="J480" s="10"/>
      <c r="K480" s="6">
        <v>101.892208</v>
      </c>
      <c r="L480" s="16">
        <f t="shared" si="39"/>
        <v>6.7288658618527286E-3</v>
      </c>
      <c r="M480" s="10"/>
      <c r="N480" s="6">
        <v>95.947575999999998</v>
      </c>
      <c r="O480" s="16">
        <f t="shared" si="40"/>
        <v>1.0855896974406143E-2</v>
      </c>
      <c r="P480" s="10"/>
    </row>
    <row r="481" spans="1:16" x14ac:dyDescent="0.25">
      <c r="A481" s="23">
        <v>41507</v>
      </c>
      <c r="B481">
        <v>43.779843</v>
      </c>
      <c r="C481" s="16">
        <f t="shared" si="37"/>
        <v>2.9710019745845528E-3</v>
      </c>
      <c r="D481" s="10"/>
      <c r="E481" s="6">
        <v>43.392079000000003</v>
      </c>
      <c r="F481" s="16">
        <f t="shared" si="38"/>
        <v>7.3746639334795194E-3</v>
      </c>
      <c r="G481" s="10"/>
      <c r="H481" s="6">
        <v>74.410004000000001</v>
      </c>
      <c r="I481" s="16">
        <f t="shared" si="36"/>
        <v>1.3170204909544125E-2</v>
      </c>
      <c r="J481" s="10"/>
      <c r="K481" s="6">
        <v>101.425985</v>
      </c>
      <c r="L481" s="16">
        <f t="shared" si="39"/>
        <v>4.5966820041234424E-3</v>
      </c>
      <c r="M481" s="10"/>
      <c r="N481" s="6">
        <v>94.980380999999994</v>
      </c>
      <c r="O481" s="16">
        <f t="shared" si="40"/>
        <v>1.0183102971549562E-2</v>
      </c>
      <c r="P481" s="10"/>
    </row>
    <row r="482" spans="1:16" x14ac:dyDescent="0.25">
      <c r="A482" s="23">
        <v>41506</v>
      </c>
      <c r="B482">
        <v>42.511040000000001</v>
      </c>
      <c r="C482" s="16">
        <f t="shared" si="37"/>
        <v>2.984643518483665E-2</v>
      </c>
      <c r="D482" s="10"/>
      <c r="E482" s="6">
        <v>43.483508999999998</v>
      </c>
      <c r="F482" s="16">
        <f t="shared" si="38"/>
        <v>-2.1026361970925E-3</v>
      </c>
      <c r="G482" s="10"/>
      <c r="H482" s="6">
        <v>74.180000000000007</v>
      </c>
      <c r="I482" s="16">
        <f t="shared" si="36"/>
        <v>3.1006201132379729E-3</v>
      </c>
      <c r="J482" s="10"/>
      <c r="K482" s="6">
        <v>102.038477</v>
      </c>
      <c r="L482" s="16">
        <f t="shared" si="39"/>
        <v>-6.0025592110709569E-3</v>
      </c>
      <c r="M482" s="10"/>
      <c r="N482" s="6">
        <v>96.031279999999995</v>
      </c>
      <c r="O482" s="16">
        <f t="shared" si="40"/>
        <v>-1.0943298891777808E-2</v>
      </c>
      <c r="P482" s="10"/>
    </row>
    <row r="483" spans="1:16" x14ac:dyDescent="0.25">
      <c r="A483" s="23">
        <v>41505</v>
      </c>
      <c r="B483">
        <v>42.942971999999997</v>
      </c>
      <c r="C483" s="16">
        <f t="shared" si="37"/>
        <v>-1.0058269837495137E-2</v>
      </c>
      <c r="D483" s="10"/>
      <c r="E483" s="6">
        <v>43.501795999999999</v>
      </c>
      <c r="F483" s="16">
        <f t="shared" si="38"/>
        <v>-4.2037344848933067E-4</v>
      </c>
      <c r="G483" s="10"/>
      <c r="H483" s="6">
        <v>72.760002</v>
      </c>
      <c r="I483" s="16">
        <f t="shared" si="36"/>
        <v>1.951618967794988E-2</v>
      </c>
      <c r="J483" s="10"/>
      <c r="K483" s="6">
        <v>101.416848</v>
      </c>
      <c r="L483" s="16">
        <f t="shared" si="39"/>
        <v>6.1294450799733724E-3</v>
      </c>
      <c r="M483" s="10"/>
      <c r="N483" s="6">
        <v>95.296582999999998</v>
      </c>
      <c r="O483" s="16">
        <f t="shared" si="40"/>
        <v>7.7095838787839543E-3</v>
      </c>
      <c r="P483" s="10"/>
    </row>
    <row r="484" spans="1:16" x14ac:dyDescent="0.25">
      <c r="A484" s="23">
        <v>41502</v>
      </c>
      <c r="B484">
        <v>42.488953000000002</v>
      </c>
      <c r="C484" s="16">
        <f t="shared" si="37"/>
        <v>1.0685577495872733E-2</v>
      </c>
      <c r="D484" s="10"/>
      <c r="E484" s="6">
        <v>43.611508999999998</v>
      </c>
      <c r="F484" s="16">
        <f t="shared" si="38"/>
        <v>-2.5156891498525624E-3</v>
      </c>
      <c r="G484" s="10"/>
      <c r="H484" s="6">
        <v>73.230002999999996</v>
      </c>
      <c r="I484" s="16">
        <f t="shared" si="36"/>
        <v>-6.4181480369459587E-3</v>
      </c>
      <c r="J484" s="10"/>
      <c r="K484" s="6">
        <v>101.974486</v>
      </c>
      <c r="L484" s="16">
        <f t="shared" si="39"/>
        <v>-5.4684070680188768E-3</v>
      </c>
      <c r="M484" s="10"/>
      <c r="N484" s="6">
        <v>96.133579999999995</v>
      </c>
      <c r="O484" s="16">
        <f t="shared" si="40"/>
        <v>-8.706603873485208E-3</v>
      </c>
      <c r="P484" s="10"/>
    </row>
    <row r="485" spans="1:16" x14ac:dyDescent="0.25">
      <c r="A485" s="23">
        <v>41501</v>
      </c>
      <c r="B485">
        <v>42.685284000000003</v>
      </c>
      <c r="C485" s="16">
        <f t="shared" si="37"/>
        <v>-4.5995008490513634E-3</v>
      </c>
      <c r="D485" s="10"/>
      <c r="E485" s="6">
        <v>43.858367000000001</v>
      </c>
      <c r="F485" s="16">
        <f t="shared" si="38"/>
        <v>-5.6285269353508749E-3</v>
      </c>
      <c r="G485" s="10"/>
      <c r="H485" s="6">
        <v>73.25</v>
      </c>
      <c r="I485" s="16">
        <f t="shared" si="36"/>
        <v>-2.7299658703072716E-4</v>
      </c>
      <c r="J485" s="10"/>
      <c r="K485" s="6">
        <v>102.486413</v>
      </c>
      <c r="L485" s="16">
        <f t="shared" si="39"/>
        <v>-4.9950718833334795E-3</v>
      </c>
      <c r="M485" s="10"/>
      <c r="N485" s="6">
        <v>96.468378000000001</v>
      </c>
      <c r="O485" s="16">
        <f t="shared" si="40"/>
        <v>-3.470546586779033E-3</v>
      </c>
      <c r="P485" s="10"/>
    </row>
    <row r="486" spans="1:16" x14ac:dyDescent="0.25">
      <c r="A486" s="23">
        <v>41500</v>
      </c>
      <c r="B486">
        <v>43.770028000000003</v>
      </c>
      <c r="C486" s="16">
        <f t="shared" si="37"/>
        <v>-2.4782803428866962E-2</v>
      </c>
      <c r="D486" s="10"/>
      <c r="E486" s="6">
        <v>44.406937999999997</v>
      </c>
      <c r="F486" s="16">
        <f t="shared" si="38"/>
        <v>-1.2353272364782231E-2</v>
      </c>
      <c r="G486" s="10"/>
      <c r="H486" s="6">
        <v>75.169998000000007</v>
      </c>
      <c r="I486" s="16">
        <f t="shared" si="36"/>
        <v>-2.5542078636213383E-2</v>
      </c>
      <c r="J486" s="10"/>
      <c r="K486" s="6">
        <v>103.217743</v>
      </c>
      <c r="L486" s="16">
        <f t="shared" si="39"/>
        <v>-7.0853128419985367E-3</v>
      </c>
      <c r="M486" s="10"/>
      <c r="N486" s="6">
        <v>97.788968999999994</v>
      </c>
      <c r="O486" s="16">
        <f t="shared" si="40"/>
        <v>-1.3504498651580987E-2</v>
      </c>
      <c r="P486" s="10"/>
    </row>
    <row r="487" spans="1:16" x14ac:dyDescent="0.25">
      <c r="A487" s="23">
        <v>41499</v>
      </c>
      <c r="B487">
        <v>43.905003999999998</v>
      </c>
      <c r="C487" s="16">
        <f t="shared" si="37"/>
        <v>-3.0742737205989856E-3</v>
      </c>
      <c r="D487" s="10"/>
      <c r="E487" s="6">
        <v>44.278937999999997</v>
      </c>
      <c r="F487" s="16">
        <f t="shared" si="38"/>
        <v>2.8907649049758621E-3</v>
      </c>
      <c r="G487" s="10"/>
      <c r="H487" s="6">
        <v>75.260002</v>
      </c>
      <c r="I487" s="16">
        <f t="shared" si="36"/>
        <v>-1.1959074888144849E-3</v>
      </c>
      <c r="J487" s="10"/>
      <c r="K487" s="6">
        <v>103.391429</v>
      </c>
      <c r="L487" s="16">
        <f t="shared" si="39"/>
        <v>-1.6798877980495064E-3</v>
      </c>
      <c r="M487" s="10"/>
      <c r="N487" s="6">
        <v>97.640167000000005</v>
      </c>
      <c r="O487" s="16">
        <f t="shared" si="40"/>
        <v>1.5239834647147177E-3</v>
      </c>
      <c r="P487" s="10"/>
    </row>
    <row r="488" spans="1:16" x14ac:dyDescent="0.25">
      <c r="A488" s="23">
        <v>41498</v>
      </c>
      <c r="B488">
        <v>44.034835000000001</v>
      </c>
      <c r="C488" s="16">
        <f t="shared" si="37"/>
        <v>-2.9483703072806788E-3</v>
      </c>
      <c r="D488" s="10"/>
      <c r="E488" s="6">
        <v>44.315511000000001</v>
      </c>
      <c r="F488" s="16">
        <f t="shared" si="38"/>
        <v>-8.2528665866010709E-4</v>
      </c>
      <c r="G488" s="10"/>
      <c r="H488" s="6">
        <v>75.790001000000004</v>
      </c>
      <c r="I488" s="16">
        <f t="shared" ref="I488:I551" si="41">H487/H488-1</f>
        <v>-6.9929937063861747E-3</v>
      </c>
      <c r="J488" s="10"/>
      <c r="K488" s="6">
        <v>104.13190299999999</v>
      </c>
      <c r="L488" s="16">
        <f t="shared" si="39"/>
        <v>-7.1109235370450108E-3</v>
      </c>
      <c r="M488" s="10"/>
      <c r="N488" s="6">
        <v>99.072360000000003</v>
      </c>
      <c r="O488" s="16">
        <f t="shared" si="40"/>
        <v>-1.4456029915911994E-2</v>
      </c>
      <c r="P488" s="10"/>
    </row>
    <row r="489" spans="1:16" x14ac:dyDescent="0.25">
      <c r="A489" s="23">
        <v>41495</v>
      </c>
      <c r="B489">
        <v>44.047083999999998</v>
      </c>
      <c r="C489" s="16">
        <f t="shared" si="37"/>
        <v>-2.7808878335733311E-4</v>
      </c>
      <c r="D489" s="10"/>
      <c r="E489" s="6">
        <v>44.242365999999997</v>
      </c>
      <c r="F489" s="16">
        <f t="shared" si="38"/>
        <v>1.6532795737009831E-3</v>
      </c>
      <c r="G489" s="10"/>
      <c r="H489" s="6">
        <v>75.269997000000004</v>
      </c>
      <c r="I489" s="16">
        <f t="shared" si="41"/>
        <v>6.9085162843836034E-3</v>
      </c>
      <c r="J489" s="10"/>
      <c r="K489" s="6">
        <v>104.18675</v>
      </c>
      <c r="L489" s="16">
        <f t="shared" si="39"/>
        <v>-5.264297043531263E-4</v>
      </c>
      <c r="M489" s="10"/>
      <c r="N489" s="6">
        <v>99.751259000000005</v>
      </c>
      <c r="O489" s="16">
        <f t="shared" si="40"/>
        <v>-6.8059191112564976E-3</v>
      </c>
      <c r="P489" s="10"/>
    </row>
    <row r="490" spans="1:16" x14ac:dyDescent="0.25">
      <c r="A490" s="23">
        <v>41494</v>
      </c>
      <c r="B490">
        <v>44.284700000000001</v>
      </c>
      <c r="C490" s="16">
        <f t="shared" si="37"/>
        <v>-5.365645471235081E-3</v>
      </c>
      <c r="D490" s="10"/>
      <c r="E490" s="6">
        <v>44.315511000000001</v>
      </c>
      <c r="F490" s="16">
        <f t="shared" si="38"/>
        <v>-1.6505507518576046E-3</v>
      </c>
      <c r="G490" s="10"/>
      <c r="H490" s="6">
        <v>75.459998999999996</v>
      </c>
      <c r="I490" s="16">
        <f t="shared" si="41"/>
        <v>-2.5179168104678684E-3</v>
      </c>
      <c r="J490" s="10"/>
      <c r="K490" s="6">
        <v>104.18675</v>
      </c>
      <c r="L490" s="16">
        <f t="shared" si="39"/>
        <v>0</v>
      </c>
      <c r="M490" s="10"/>
      <c r="N490" s="6">
        <v>99.593154999999996</v>
      </c>
      <c r="O490" s="16">
        <f t="shared" si="40"/>
        <v>1.587498658919051E-3</v>
      </c>
      <c r="P490" s="10"/>
    </row>
    <row r="491" spans="1:16" x14ac:dyDescent="0.25">
      <c r="A491" s="23">
        <v>41493</v>
      </c>
      <c r="B491">
        <v>44.434128999999999</v>
      </c>
      <c r="C491" s="16">
        <f t="shared" si="37"/>
        <v>-3.3629330283484471E-3</v>
      </c>
      <c r="D491" s="10"/>
      <c r="E491" s="6">
        <v>44.388652</v>
      </c>
      <c r="F491" s="16">
        <f t="shared" si="38"/>
        <v>-1.6477409586576064E-3</v>
      </c>
      <c r="G491" s="10"/>
      <c r="H491" s="6">
        <v>74.680000000000007</v>
      </c>
      <c r="I491" s="16">
        <f t="shared" si="41"/>
        <v>1.0444550080342729E-2</v>
      </c>
      <c r="J491" s="10"/>
      <c r="K491" s="6">
        <v>103.967354</v>
      </c>
      <c r="L491" s="16">
        <f t="shared" si="39"/>
        <v>2.1102393353205073E-3</v>
      </c>
      <c r="M491" s="10"/>
      <c r="N491" s="6">
        <v>99.323463000000004</v>
      </c>
      <c r="O491" s="16">
        <f t="shared" si="40"/>
        <v>2.7152899411087006E-3</v>
      </c>
      <c r="P491" s="10"/>
    </row>
    <row r="492" spans="1:16" x14ac:dyDescent="0.25">
      <c r="A492" s="23">
        <v>41492</v>
      </c>
      <c r="B492">
        <v>44.801575</v>
      </c>
      <c r="C492" s="16">
        <f t="shared" si="37"/>
        <v>-8.2016313042566624E-3</v>
      </c>
      <c r="D492" s="10"/>
      <c r="E492" s="6">
        <v>44.288080000000001</v>
      </c>
      <c r="F492" s="16">
        <f t="shared" si="38"/>
        <v>2.2708593373206298E-3</v>
      </c>
      <c r="G492" s="10"/>
      <c r="H492" s="6">
        <v>75.160004000000001</v>
      </c>
      <c r="I492" s="16">
        <f t="shared" si="41"/>
        <v>-6.3864286116854796E-3</v>
      </c>
      <c r="J492" s="10"/>
      <c r="K492" s="6">
        <v>103.738814</v>
      </c>
      <c r="L492" s="16">
        <f t="shared" si="39"/>
        <v>2.2030327048079279E-3</v>
      </c>
      <c r="M492" s="10"/>
      <c r="N492" s="6">
        <v>98.588766000000007</v>
      </c>
      <c r="O492" s="16">
        <f t="shared" si="40"/>
        <v>7.4521370923741337E-3</v>
      </c>
      <c r="P492" s="10"/>
    </row>
    <row r="493" spans="1:16" x14ac:dyDescent="0.25">
      <c r="A493" s="23">
        <v>41491</v>
      </c>
      <c r="B493">
        <v>45.205765999999997</v>
      </c>
      <c r="C493" s="16">
        <f t="shared" si="37"/>
        <v>-8.9411381725065242E-3</v>
      </c>
      <c r="D493" s="10"/>
      <c r="E493" s="6">
        <v>44.370365999999997</v>
      </c>
      <c r="F493" s="16">
        <f t="shared" si="38"/>
        <v>-1.8545260591268375E-3</v>
      </c>
      <c r="G493" s="10"/>
      <c r="H493" s="6">
        <v>75.800003000000004</v>
      </c>
      <c r="I493" s="16">
        <f t="shared" si="41"/>
        <v>-8.4432582410319812E-3</v>
      </c>
      <c r="J493" s="10"/>
      <c r="K493" s="6">
        <v>103.674823</v>
      </c>
      <c r="L493" s="16">
        <f t="shared" si="39"/>
        <v>6.1722796478758113E-4</v>
      </c>
      <c r="M493" s="10"/>
      <c r="N493" s="6">
        <v>98.300461999999996</v>
      </c>
      <c r="O493" s="16">
        <f t="shared" si="40"/>
        <v>2.9328855036307999E-3</v>
      </c>
      <c r="P493" s="10"/>
    </row>
    <row r="494" spans="1:16" x14ac:dyDescent="0.25">
      <c r="A494" s="23">
        <v>41488</v>
      </c>
      <c r="B494">
        <v>45.073486000000003</v>
      </c>
      <c r="C494" s="16">
        <f t="shared" si="37"/>
        <v>2.9347630223230947E-3</v>
      </c>
      <c r="D494" s="10"/>
      <c r="E494" s="6">
        <v>44.379511000000001</v>
      </c>
      <c r="F494" s="16">
        <f t="shared" si="38"/>
        <v>-2.0606355937546894E-4</v>
      </c>
      <c r="G494" s="10"/>
      <c r="H494" s="6">
        <v>75.680000000000007</v>
      </c>
      <c r="I494" s="16">
        <f t="shared" si="41"/>
        <v>1.585663319238817E-3</v>
      </c>
      <c r="J494" s="10"/>
      <c r="K494" s="6">
        <v>104.067905</v>
      </c>
      <c r="L494" s="16">
        <f t="shared" si="39"/>
        <v>-3.7771683786657073E-3</v>
      </c>
      <c r="M494" s="10"/>
      <c r="N494" s="6">
        <v>99.063057999999998</v>
      </c>
      <c r="O494" s="16">
        <f t="shared" si="40"/>
        <v>-7.6980866066137521E-3</v>
      </c>
      <c r="P494" s="10"/>
    </row>
    <row r="495" spans="1:16" x14ac:dyDescent="0.25">
      <c r="A495" s="23">
        <v>41487</v>
      </c>
      <c r="B495">
        <v>43.890307</v>
      </c>
      <c r="C495" s="16">
        <f t="shared" si="37"/>
        <v>2.6957637821945601E-2</v>
      </c>
      <c r="D495" s="10"/>
      <c r="E495" s="6">
        <v>44.416083</v>
      </c>
      <c r="F495" s="16">
        <f t="shared" si="38"/>
        <v>-8.233954353876749E-4</v>
      </c>
      <c r="G495" s="10"/>
      <c r="H495" s="6">
        <v>75.639999000000003</v>
      </c>
      <c r="I495" s="16">
        <f t="shared" si="41"/>
        <v>5.2883395728242633E-4</v>
      </c>
      <c r="J495" s="10"/>
      <c r="K495" s="6">
        <v>103.555978</v>
      </c>
      <c r="L495" s="16">
        <f t="shared" si="39"/>
        <v>4.9434809065296292E-3</v>
      </c>
      <c r="M495" s="10"/>
      <c r="N495" s="6">
        <v>97.984268</v>
      </c>
      <c r="O495" s="16">
        <f t="shared" si="40"/>
        <v>1.100982863902189E-2</v>
      </c>
      <c r="P495" s="10"/>
    </row>
    <row r="496" spans="1:16" x14ac:dyDescent="0.25">
      <c r="A496" s="23">
        <v>41486</v>
      </c>
      <c r="B496">
        <v>43.361181999999999</v>
      </c>
      <c r="C496" s="16">
        <f t="shared" si="37"/>
        <v>1.220273469482458E-2</v>
      </c>
      <c r="D496" s="10"/>
      <c r="E496" s="6">
        <v>44.041221999999998</v>
      </c>
      <c r="F496" s="16">
        <f t="shared" si="38"/>
        <v>8.511593978931975E-3</v>
      </c>
      <c r="G496" s="10"/>
      <c r="H496" s="6">
        <v>74.620002999999997</v>
      </c>
      <c r="I496" s="16">
        <f t="shared" si="41"/>
        <v>1.3669203417212561E-2</v>
      </c>
      <c r="J496" s="10"/>
      <c r="K496" s="6">
        <v>104.387861</v>
      </c>
      <c r="L496" s="16">
        <f t="shared" si="39"/>
        <v>-7.9691545744001724E-3</v>
      </c>
      <c r="M496" s="10"/>
      <c r="N496" s="6">
        <v>99.909350000000003</v>
      </c>
      <c r="O496" s="16">
        <f t="shared" si="40"/>
        <v>-1.9268286701895287E-2</v>
      </c>
      <c r="P496" s="10"/>
    </row>
    <row r="497" spans="1:16" x14ac:dyDescent="0.25">
      <c r="A497" s="23">
        <v>41485</v>
      </c>
      <c r="B497">
        <v>46.896023999999997</v>
      </c>
      <c r="C497" s="16">
        <f t="shared" si="37"/>
        <v>-7.537615555638566E-2</v>
      </c>
      <c r="D497" s="10"/>
      <c r="E497" s="6">
        <v>43.931508000000001</v>
      </c>
      <c r="F497" s="16">
        <f t="shared" si="38"/>
        <v>2.4973875242342292E-3</v>
      </c>
      <c r="G497" s="10"/>
      <c r="H497" s="6">
        <v>75.010002</v>
      </c>
      <c r="I497" s="16">
        <f t="shared" si="41"/>
        <v>-5.1992932889136645E-3</v>
      </c>
      <c r="J497" s="10"/>
      <c r="K497" s="6">
        <v>104.378745</v>
      </c>
      <c r="L497" s="16">
        <f t="shared" si="39"/>
        <v>8.733578852671009E-5</v>
      </c>
      <c r="M497" s="10"/>
      <c r="N497" s="6">
        <v>99.547561999999999</v>
      </c>
      <c r="O497" s="16">
        <f t="shared" si="40"/>
        <v>3.6343230585598185E-3</v>
      </c>
      <c r="P497" s="10"/>
    </row>
    <row r="498" spans="1:16" x14ac:dyDescent="0.25">
      <c r="A498" s="23">
        <v>41484</v>
      </c>
      <c r="B498">
        <v>47.025854000000002</v>
      </c>
      <c r="C498" s="16">
        <f t="shared" si="37"/>
        <v>-2.7608217386122513E-3</v>
      </c>
      <c r="D498" s="10"/>
      <c r="E498" s="6">
        <v>44.196652</v>
      </c>
      <c r="F498" s="16">
        <f t="shared" si="38"/>
        <v>-5.9991874497642428E-3</v>
      </c>
      <c r="G498" s="10"/>
      <c r="H498" s="6">
        <v>75.160004000000001</v>
      </c>
      <c r="I498" s="16">
        <f t="shared" si="41"/>
        <v>-1.9957689198633055E-3</v>
      </c>
      <c r="J498" s="10"/>
      <c r="K498" s="6">
        <v>104.351405</v>
      </c>
      <c r="L498" s="16">
        <f t="shared" si="39"/>
        <v>2.619993473014226E-4</v>
      </c>
      <c r="M498" s="10"/>
      <c r="N498" s="6">
        <v>99.584669000000005</v>
      </c>
      <c r="O498" s="16">
        <f t="shared" si="40"/>
        <v>-3.7261759638929082E-4</v>
      </c>
      <c r="P498" s="10"/>
    </row>
    <row r="499" spans="1:16" x14ac:dyDescent="0.25">
      <c r="A499" s="23">
        <v>41481</v>
      </c>
      <c r="B499">
        <v>47.327159999999999</v>
      </c>
      <c r="C499" s="16">
        <f t="shared" si="37"/>
        <v>-6.3664500468652019E-3</v>
      </c>
      <c r="D499" s="10"/>
      <c r="E499" s="6">
        <v>44.333796999999997</v>
      </c>
      <c r="F499" s="16">
        <f t="shared" si="38"/>
        <v>-3.0934638871558118E-3</v>
      </c>
      <c r="G499" s="10"/>
      <c r="H499" s="6">
        <v>77.510002</v>
      </c>
      <c r="I499" s="16">
        <f t="shared" si="41"/>
        <v>-3.0318641973457794E-2</v>
      </c>
      <c r="J499" s="10"/>
      <c r="K499" s="6">
        <v>104.524567</v>
      </c>
      <c r="L499" s="16">
        <f t="shared" si="39"/>
        <v>-1.6566631651294683E-3</v>
      </c>
      <c r="M499" s="10"/>
      <c r="N499" s="6">
        <v>100.31752400000001</v>
      </c>
      <c r="O499" s="16">
        <f t="shared" si="40"/>
        <v>-7.3053537485634479E-3</v>
      </c>
      <c r="P499" s="10"/>
    </row>
    <row r="500" spans="1:16" x14ac:dyDescent="0.25">
      <c r="A500" s="23">
        <v>41480</v>
      </c>
      <c r="B500">
        <v>47.672561000000002</v>
      </c>
      <c r="C500" s="16">
        <f t="shared" si="37"/>
        <v>-7.2452788932401146E-3</v>
      </c>
      <c r="D500" s="10"/>
      <c r="E500" s="6">
        <v>44.041221999999998</v>
      </c>
      <c r="F500" s="16">
        <f t="shared" si="38"/>
        <v>6.6432080381420011E-3</v>
      </c>
      <c r="G500" s="10"/>
      <c r="H500" s="6">
        <v>78.739998</v>
      </c>
      <c r="I500" s="16">
        <f t="shared" si="41"/>
        <v>-1.5620980838734644E-2</v>
      </c>
      <c r="J500" s="10"/>
      <c r="K500" s="6">
        <v>104.415201</v>
      </c>
      <c r="L500" s="16">
        <f t="shared" si="39"/>
        <v>1.0474145426393466E-3</v>
      </c>
      <c r="M500" s="10"/>
      <c r="N500" s="6">
        <v>99.705269999999999</v>
      </c>
      <c r="O500" s="16">
        <f t="shared" si="40"/>
        <v>6.140638303271384E-3</v>
      </c>
      <c r="P500" s="10"/>
    </row>
    <row r="501" spans="1:16" x14ac:dyDescent="0.25">
      <c r="A501" s="23">
        <v>41479</v>
      </c>
      <c r="B501">
        <v>45.747138999999997</v>
      </c>
      <c r="C501" s="16">
        <f t="shared" si="37"/>
        <v>4.2088358793322733E-2</v>
      </c>
      <c r="D501" s="10"/>
      <c r="E501" s="6">
        <v>43.675508999999998</v>
      </c>
      <c r="F501" s="16">
        <f t="shared" si="38"/>
        <v>8.3734112864031207E-3</v>
      </c>
      <c r="G501" s="10"/>
      <c r="H501" s="6">
        <v>76.550003000000004</v>
      </c>
      <c r="I501" s="16">
        <f t="shared" si="41"/>
        <v>2.8608686011416529E-2</v>
      </c>
      <c r="J501" s="10"/>
      <c r="K501" s="6">
        <v>104.54279099999999</v>
      </c>
      <c r="L501" s="16">
        <f t="shared" si="39"/>
        <v>-1.2204571810217058E-3</v>
      </c>
      <c r="M501" s="10"/>
      <c r="N501" s="6">
        <v>99.742371000000006</v>
      </c>
      <c r="O501" s="16">
        <f t="shared" si="40"/>
        <v>-3.7196829820707045E-4</v>
      </c>
      <c r="P501" s="10"/>
    </row>
    <row r="502" spans="1:16" x14ac:dyDescent="0.25">
      <c r="A502" s="23">
        <v>41478</v>
      </c>
      <c r="B502">
        <v>46.195425</v>
      </c>
      <c r="C502" s="16">
        <f t="shared" si="37"/>
        <v>-9.7041211332075106E-3</v>
      </c>
      <c r="D502" s="10"/>
      <c r="E502" s="6">
        <v>43.821795000000002</v>
      </c>
      <c r="F502" s="16">
        <f t="shared" si="38"/>
        <v>-3.3382019152798925E-3</v>
      </c>
      <c r="G502" s="10"/>
      <c r="H502" s="6">
        <v>76.800003000000004</v>
      </c>
      <c r="I502" s="16">
        <f t="shared" si="41"/>
        <v>-3.2552082061767518E-3</v>
      </c>
      <c r="J502" s="10"/>
      <c r="K502" s="6">
        <v>105.05315400000001</v>
      </c>
      <c r="L502" s="16">
        <f t="shared" si="39"/>
        <v>-4.8581406703886998E-3</v>
      </c>
      <c r="M502" s="10"/>
      <c r="N502" s="6">
        <v>101.02255100000001</v>
      </c>
      <c r="O502" s="16">
        <f t="shared" si="40"/>
        <v>-1.2672220086780484E-2</v>
      </c>
      <c r="P502" s="10"/>
    </row>
    <row r="503" spans="1:16" x14ac:dyDescent="0.25">
      <c r="A503" s="23">
        <v>41477</v>
      </c>
      <c r="B503">
        <v>46.842131000000002</v>
      </c>
      <c r="C503" s="16">
        <f t="shared" si="37"/>
        <v>-1.3806075560482078E-2</v>
      </c>
      <c r="D503" s="10"/>
      <c r="E503" s="6">
        <v>43.629795000000001</v>
      </c>
      <c r="F503" s="16">
        <f t="shared" si="38"/>
        <v>4.4006624372174841E-3</v>
      </c>
      <c r="G503" s="10"/>
      <c r="H503" s="6">
        <v>77.790001000000004</v>
      </c>
      <c r="I503" s="16">
        <f t="shared" si="41"/>
        <v>-1.2726545664911382E-2</v>
      </c>
      <c r="J503" s="10"/>
      <c r="K503" s="6">
        <v>105.21720000000001</v>
      </c>
      <c r="L503" s="16">
        <f t="shared" si="39"/>
        <v>-1.5591177107925347E-3</v>
      </c>
      <c r="M503" s="10"/>
      <c r="N503" s="6">
        <v>101.449275</v>
      </c>
      <c r="O503" s="16">
        <f t="shared" si="40"/>
        <v>-4.2062794435937523E-3</v>
      </c>
      <c r="P503" s="10"/>
    </row>
    <row r="504" spans="1:16" x14ac:dyDescent="0.25">
      <c r="A504" s="23">
        <v>41474</v>
      </c>
      <c r="B504">
        <v>46.523676000000002</v>
      </c>
      <c r="C504" s="16">
        <f t="shared" si="37"/>
        <v>6.8450094098324588E-3</v>
      </c>
      <c r="D504" s="10"/>
      <c r="E504" s="6">
        <v>43.693795000000001</v>
      </c>
      <c r="F504" s="16">
        <f t="shared" si="38"/>
        <v>-1.4647388719610799E-3</v>
      </c>
      <c r="G504" s="10"/>
      <c r="H504" s="6">
        <v>77.080001999999993</v>
      </c>
      <c r="I504" s="16">
        <f t="shared" si="41"/>
        <v>9.2111959208305283E-3</v>
      </c>
      <c r="J504" s="10"/>
      <c r="K504" s="6">
        <v>104.98025</v>
      </c>
      <c r="L504" s="16">
        <f t="shared" si="39"/>
        <v>2.2570912147761302E-3</v>
      </c>
      <c r="M504" s="10"/>
      <c r="N504" s="6">
        <v>101.300845</v>
      </c>
      <c r="O504" s="16">
        <f t="shared" si="40"/>
        <v>1.4652395051590883E-3</v>
      </c>
      <c r="P504" s="10"/>
    </row>
    <row r="505" spans="1:16" x14ac:dyDescent="0.25">
      <c r="A505" s="23">
        <v>41473</v>
      </c>
      <c r="B505">
        <v>46.790686999999998</v>
      </c>
      <c r="C505" s="16">
        <f t="shared" si="37"/>
        <v>-5.7064988167410124E-3</v>
      </c>
      <c r="D505" s="10"/>
      <c r="E505" s="6">
        <v>43.337223999999999</v>
      </c>
      <c r="F505" s="16">
        <f t="shared" si="38"/>
        <v>8.2278228065555403E-3</v>
      </c>
      <c r="G505" s="10"/>
      <c r="H505" s="6">
        <v>76.360000999999997</v>
      </c>
      <c r="I505" s="16">
        <f t="shared" si="41"/>
        <v>9.4290334019246913E-3</v>
      </c>
      <c r="J505" s="10"/>
      <c r="K505" s="6">
        <v>104.406085</v>
      </c>
      <c r="L505" s="16">
        <f t="shared" si="39"/>
        <v>5.4993442192567965E-3</v>
      </c>
      <c r="M505" s="10"/>
      <c r="N505" s="6">
        <v>99.723820000000003</v>
      </c>
      <c r="O505" s="16">
        <f t="shared" si="40"/>
        <v>1.5813924897782661E-2</v>
      </c>
      <c r="P505" s="10"/>
    </row>
    <row r="506" spans="1:16" x14ac:dyDescent="0.25">
      <c r="A506" s="23">
        <v>41472</v>
      </c>
      <c r="B506">
        <v>46.455086999999999</v>
      </c>
      <c r="C506" s="16">
        <f t="shared" si="37"/>
        <v>7.2241819286658071E-3</v>
      </c>
      <c r="D506" s="10"/>
      <c r="E506" s="6">
        <v>44.004652999999998</v>
      </c>
      <c r="F506" s="16">
        <f t="shared" si="38"/>
        <v>-1.5167236973780862E-2</v>
      </c>
      <c r="G506" s="10"/>
      <c r="H506" s="6">
        <v>75.319999999999993</v>
      </c>
      <c r="I506" s="16">
        <f t="shared" si="41"/>
        <v>1.3807766861391402E-2</v>
      </c>
      <c r="J506" s="10"/>
      <c r="K506" s="6">
        <v>104.679498</v>
      </c>
      <c r="L506" s="16">
        <f t="shared" si="39"/>
        <v>-2.6119059149480872E-3</v>
      </c>
      <c r="M506" s="10"/>
      <c r="N506" s="6">
        <v>100.985443</v>
      </c>
      <c r="O506" s="16">
        <f t="shared" si="40"/>
        <v>-1.2493117448620805E-2</v>
      </c>
      <c r="P506" s="10"/>
    </row>
    <row r="507" spans="1:16" x14ac:dyDescent="0.25">
      <c r="A507" s="23">
        <v>41471</v>
      </c>
      <c r="B507">
        <v>46.391396999999998</v>
      </c>
      <c r="C507" s="16">
        <f t="shared" si="37"/>
        <v>1.3728838560305157E-3</v>
      </c>
      <c r="D507" s="10"/>
      <c r="E507" s="6">
        <v>44.096080000000001</v>
      </c>
      <c r="F507" s="16">
        <f t="shared" si="38"/>
        <v>-2.0733589017437604E-3</v>
      </c>
      <c r="G507" s="10"/>
      <c r="H507" s="6">
        <v>74.779999000000004</v>
      </c>
      <c r="I507" s="16">
        <f t="shared" si="41"/>
        <v>7.2211956033856328E-3</v>
      </c>
      <c r="J507" s="10"/>
      <c r="K507" s="6">
        <v>104.28761</v>
      </c>
      <c r="L507" s="16">
        <f t="shared" si="39"/>
        <v>3.7577618280828506E-3</v>
      </c>
      <c r="M507" s="10"/>
      <c r="N507" s="6">
        <v>100.799913</v>
      </c>
      <c r="O507" s="16">
        <f t="shared" si="40"/>
        <v>1.8405769854186182E-3</v>
      </c>
      <c r="P507" s="10"/>
    </row>
    <row r="508" spans="1:16" x14ac:dyDescent="0.25">
      <c r="A508" s="23">
        <v>41470</v>
      </c>
      <c r="B508">
        <v>46.604514999999999</v>
      </c>
      <c r="C508" s="16">
        <f t="shared" ref="C508:C571" si="42">B507/B508-1</f>
        <v>-4.5729045780221744E-3</v>
      </c>
      <c r="D508" s="10"/>
      <c r="E508" s="6">
        <v>44.361224999999997</v>
      </c>
      <c r="F508" s="16">
        <f t="shared" si="38"/>
        <v>-5.9769539727543286E-3</v>
      </c>
      <c r="G508" s="10"/>
      <c r="H508" s="6">
        <v>75.199996999999996</v>
      </c>
      <c r="I508" s="16">
        <f t="shared" si="41"/>
        <v>-5.5850800100429865E-3</v>
      </c>
      <c r="J508" s="10"/>
      <c r="K508" s="6">
        <v>104.44254100000001</v>
      </c>
      <c r="L508" s="16">
        <f t="shared" si="39"/>
        <v>-1.4834089492327118E-3</v>
      </c>
      <c r="M508" s="10"/>
      <c r="N508" s="6">
        <v>100.456675</v>
      </c>
      <c r="O508" s="16">
        <f t="shared" si="40"/>
        <v>3.4167764362098563E-3</v>
      </c>
      <c r="P508" s="10"/>
    </row>
    <row r="509" spans="1:16" x14ac:dyDescent="0.25">
      <c r="A509" s="23">
        <v>41467</v>
      </c>
      <c r="B509">
        <v>46.719648999999997</v>
      </c>
      <c r="C509" s="16">
        <f t="shared" si="42"/>
        <v>-2.4643592677675574E-3</v>
      </c>
      <c r="D509" s="10"/>
      <c r="E509" s="6">
        <v>44.379511000000001</v>
      </c>
      <c r="F509" s="16">
        <f t="shared" si="38"/>
        <v>-4.1203698706826497E-4</v>
      </c>
      <c r="G509" s="10"/>
      <c r="H509" s="6">
        <v>75.779999000000004</v>
      </c>
      <c r="I509" s="16">
        <f t="shared" si="41"/>
        <v>-7.6537609877773694E-3</v>
      </c>
      <c r="J509" s="10"/>
      <c r="K509" s="6">
        <v>103.777247</v>
      </c>
      <c r="L509" s="16">
        <f t="shared" si="39"/>
        <v>6.4107886770208289E-3</v>
      </c>
      <c r="M509" s="10"/>
      <c r="N509" s="6">
        <v>99.927907000000005</v>
      </c>
      <c r="O509" s="16">
        <f t="shared" si="40"/>
        <v>5.2914947973441429E-3</v>
      </c>
      <c r="P509" s="10"/>
    </row>
    <row r="510" spans="1:16" x14ac:dyDescent="0.25">
      <c r="A510" s="23">
        <v>41466</v>
      </c>
      <c r="B510">
        <v>46.533476999999998</v>
      </c>
      <c r="C510" s="16">
        <f t="shared" si="42"/>
        <v>4.0008185934612417E-3</v>
      </c>
      <c r="D510" s="10"/>
      <c r="E510" s="6">
        <v>44.169224999999997</v>
      </c>
      <c r="F510" s="16">
        <f t="shared" si="38"/>
        <v>4.7609166789772672E-3</v>
      </c>
      <c r="G510" s="10"/>
      <c r="H510" s="6">
        <v>75.389999000000003</v>
      </c>
      <c r="I510" s="16">
        <f t="shared" si="41"/>
        <v>5.1730999492385354E-3</v>
      </c>
      <c r="J510" s="10"/>
      <c r="K510" s="6">
        <v>104.068884</v>
      </c>
      <c r="L510" s="16">
        <f t="shared" si="39"/>
        <v>-2.802345800114403E-3</v>
      </c>
      <c r="M510" s="10"/>
      <c r="N510" s="6">
        <v>100.011394</v>
      </c>
      <c r="O510" s="16">
        <f t="shared" si="40"/>
        <v>-8.3477488574945635E-4</v>
      </c>
      <c r="P510" s="10"/>
    </row>
    <row r="511" spans="1:16" x14ac:dyDescent="0.25">
      <c r="A511" s="23">
        <v>41465</v>
      </c>
      <c r="B511">
        <v>45.73489</v>
      </c>
      <c r="C511" s="16">
        <f t="shared" si="42"/>
        <v>1.7461220525511134E-2</v>
      </c>
      <c r="D511" s="10"/>
      <c r="E511" s="6">
        <v>43.849221999999997</v>
      </c>
      <c r="F511" s="16">
        <f t="shared" si="38"/>
        <v>7.2978033680961563E-3</v>
      </c>
      <c r="G511" s="10"/>
      <c r="H511" s="6">
        <v>72.790001000000004</v>
      </c>
      <c r="I511" s="16">
        <f t="shared" si="41"/>
        <v>3.571916422971344E-2</v>
      </c>
      <c r="J511" s="10"/>
      <c r="K511" s="6">
        <v>102.85676599999999</v>
      </c>
      <c r="L511" s="16">
        <f t="shared" si="39"/>
        <v>1.1784523732741192E-2</v>
      </c>
      <c r="M511" s="10"/>
      <c r="N511" s="6">
        <v>98.851814000000005</v>
      </c>
      <c r="O511" s="16">
        <f t="shared" si="40"/>
        <v>1.1730487818867763E-2</v>
      </c>
      <c r="P511" s="10"/>
    </row>
    <row r="512" spans="1:16" x14ac:dyDescent="0.25">
      <c r="A512" s="23">
        <v>41464</v>
      </c>
      <c r="B512">
        <v>45.857371999999998</v>
      </c>
      <c r="C512" s="16">
        <f t="shared" si="42"/>
        <v>-2.6709336941506123E-3</v>
      </c>
      <c r="D512" s="10"/>
      <c r="E512" s="6">
        <v>43.538364000000001</v>
      </c>
      <c r="F512" s="16">
        <f t="shared" si="38"/>
        <v>7.1398640518507417E-3</v>
      </c>
      <c r="G512" s="10"/>
      <c r="H512" s="6">
        <v>72.25</v>
      </c>
      <c r="I512" s="16">
        <f t="shared" si="41"/>
        <v>7.4740622837370374E-3</v>
      </c>
      <c r="J512" s="10"/>
      <c r="K512" s="6">
        <v>103.157518</v>
      </c>
      <c r="L512" s="16">
        <f t="shared" si="39"/>
        <v>-2.9154637086169499E-3</v>
      </c>
      <c r="M512" s="10"/>
      <c r="N512" s="6">
        <v>99.631055000000003</v>
      </c>
      <c r="O512" s="16">
        <f t="shared" si="40"/>
        <v>-7.8212661704726294E-3</v>
      </c>
      <c r="P512" s="10"/>
    </row>
    <row r="513" spans="1:16" x14ac:dyDescent="0.25">
      <c r="A513" s="23">
        <v>41463</v>
      </c>
      <c r="B513">
        <v>46.077843000000001</v>
      </c>
      <c r="C513" s="16">
        <f t="shared" si="42"/>
        <v>-4.7847508834127916E-3</v>
      </c>
      <c r="D513" s="10"/>
      <c r="E513" s="6">
        <v>43.346364999999999</v>
      </c>
      <c r="F513" s="16">
        <f t="shared" si="38"/>
        <v>4.4294140927387815E-3</v>
      </c>
      <c r="G513" s="10"/>
      <c r="H513" s="6">
        <v>72.019997000000004</v>
      </c>
      <c r="I513" s="16">
        <f t="shared" si="41"/>
        <v>3.1935991333074121E-3</v>
      </c>
      <c r="J513" s="10"/>
      <c r="K513" s="6">
        <v>103.06637600000001</v>
      </c>
      <c r="L513" s="16">
        <f t="shared" si="39"/>
        <v>8.8430391692417842E-4</v>
      </c>
      <c r="M513" s="10"/>
      <c r="N513" s="6">
        <v>99.529011999999994</v>
      </c>
      <c r="O513" s="16">
        <f t="shared" si="40"/>
        <v>1.0252588461343581E-3</v>
      </c>
      <c r="P513" s="10"/>
    </row>
    <row r="514" spans="1:16" x14ac:dyDescent="0.25">
      <c r="A514" s="23">
        <v>41460</v>
      </c>
      <c r="B514">
        <v>46.736794000000003</v>
      </c>
      <c r="C514" s="16">
        <f t="shared" si="42"/>
        <v>-1.4099191313807324E-2</v>
      </c>
      <c r="D514" s="10"/>
      <c r="E514" s="6">
        <v>43.117792999999999</v>
      </c>
      <c r="F514" s="16">
        <f t="shared" si="38"/>
        <v>5.301106204577799E-3</v>
      </c>
      <c r="G514" s="10"/>
      <c r="H514" s="6">
        <v>71.099997999999999</v>
      </c>
      <c r="I514" s="16">
        <f t="shared" si="41"/>
        <v>1.2939508099564234E-2</v>
      </c>
      <c r="J514" s="10"/>
      <c r="K514" s="6">
        <v>102.22792099999999</v>
      </c>
      <c r="L514" s="16">
        <f t="shared" si="39"/>
        <v>8.2018199313669271E-3</v>
      </c>
      <c r="M514" s="10"/>
      <c r="N514" s="6">
        <v>98.573520000000002</v>
      </c>
      <c r="O514" s="16">
        <f t="shared" si="40"/>
        <v>9.6931914372135886E-3</v>
      </c>
      <c r="P514" s="10"/>
    </row>
    <row r="515" spans="1:16" x14ac:dyDescent="0.25">
      <c r="A515" s="23">
        <v>41458</v>
      </c>
      <c r="B515">
        <v>45.818176999999999</v>
      </c>
      <c r="C515" s="16">
        <f t="shared" si="42"/>
        <v>2.004918266390221E-2</v>
      </c>
      <c r="D515" s="10"/>
      <c r="E515" s="6">
        <v>42.560077</v>
      </c>
      <c r="F515" s="16">
        <f t="shared" si="38"/>
        <v>1.3104205615041442E-2</v>
      </c>
      <c r="G515" s="10"/>
      <c r="H515" s="6">
        <v>70.410004000000001</v>
      </c>
      <c r="I515" s="16">
        <f t="shared" si="41"/>
        <v>9.7996585826070071E-3</v>
      </c>
      <c r="J515" s="10"/>
      <c r="K515" s="6">
        <v>103.54029</v>
      </c>
      <c r="L515" s="16">
        <f t="shared" si="39"/>
        <v>-1.2674959670288755E-2</v>
      </c>
      <c r="M515" s="10"/>
      <c r="N515" s="6">
        <v>102.05225799999999</v>
      </c>
      <c r="O515" s="16">
        <f t="shared" si="40"/>
        <v>-3.4087810188384027E-2</v>
      </c>
      <c r="P515" s="10"/>
    </row>
    <row r="516" spans="1:16" x14ac:dyDescent="0.25">
      <c r="A516" s="23">
        <v>41457</v>
      </c>
      <c r="B516">
        <v>45.377243999999997</v>
      </c>
      <c r="C516" s="16">
        <f t="shared" si="42"/>
        <v>9.7170511280941785E-3</v>
      </c>
      <c r="D516" s="10"/>
      <c r="E516" s="6">
        <v>42.560077</v>
      </c>
      <c r="F516" s="16">
        <f t="shared" si="38"/>
        <v>0</v>
      </c>
      <c r="G516" s="10"/>
      <c r="H516" s="6">
        <v>69.970000999999996</v>
      </c>
      <c r="I516" s="16">
        <f t="shared" si="41"/>
        <v>6.288452103923925E-3</v>
      </c>
      <c r="J516" s="10"/>
      <c r="K516" s="6">
        <v>103.841043</v>
      </c>
      <c r="L516" s="16">
        <f t="shared" si="39"/>
        <v>-2.8962825421543492E-3</v>
      </c>
      <c r="M516" s="10"/>
      <c r="N516" s="6">
        <v>102.35838099999999</v>
      </c>
      <c r="O516" s="16">
        <f t="shared" si="40"/>
        <v>-2.9906979478309115E-3</v>
      </c>
      <c r="P516" s="10"/>
    </row>
    <row r="517" spans="1:16" x14ac:dyDescent="0.25">
      <c r="A517" s="23">
        <v>41456</v>
      </c>
      <c r="B517">
        <v>45.372343000000001</v>
      </c>
      <c r="C517" s="16">
        <f t="shared" si="42"/>
        <v>1.0801734439858102E-4</v>
      </c>
      <c r="D517" s="10"/>
      <c r="E517" s="6">
        <v>42.349792000000001</v>
      </c>
      <c r="F517" s="16">
        <f t="shared" si="38"/>
        <v>4.9654317074332432E-3</v>
      </c>
      <c r="G517" s="10"/>
      <c r="H517" s="6">
        <v>69.959998999999996</v>
      </c>
      <c r="I517" s="16">
        <f t="shared" si="41"/>
        <v>1.4296741199215646E-4</v>
      </c>
      <c r="J517" s="10"/>
      <c r="K517" s="6">
        <v>103.51295</v>
      </c>
      <c r="L517" s="16">
        <f t="shared" si="39"/>
        <v>3.1695840955165977E-3</v>
      </c>
      <c r="M517" s="10"/>
      <c r="N517" s="6">
        <v>102.42332399999999</v>
      </c>
      <c r="O517" s="16">
        <f t="shared" si="40"/>
        <v>-6.340645613103213E-4</v>
      </c>
      <c r="P517" s="10"/>
    </row>
    <row r="518" spans="1:16" x14ac:dyDescent="0.25">
      <c r="A518" s="23">
        <v>41453</v>
      </c>
      <c r="B518">
        <v>44.767280999999997</v>
      </c>
      <c r="C518" s="16">
        <f t="shared" si="42"/>
        <v>1.3515719214664879E-2</v>
      </c>
      <c r="D518" s="10"/>
      <c r="E518" s="6">
        <v>42.468649999999997</v>
      </c>
      <c r="F518" s="16">
        <f t="shared" si="38"/>
        <v>-2.7987232935352546E-3</v>
      </c>
      <c r="G518" s="10"/>
      <c r="H518" s="6">
        <v>68.550003000000004</v>
      </c>
      <c r="I518" s="16">
        <f t="shared" si="41"/>
        <v>2.0568868538196838E-2</v>
      </c>
      <c r="J518" s="10"/>
      <c r="K518" s="6">
        <v>103.245921</v>
      </c>
      <c r="L518" s="16">
        <f t="shared" si="39"/>
        <v>2.5863394642002824E-3</v>
      </c>
      <c r="M518" s="10"/>
      <c r="N518" s="6">
        <v>102.21738000000001</v>
      </c>
      <c r="O518" s="16">
        <f t="shared" si="40"/>
        <v>2.0147650037594111E-3</v>
      </c>
      <c r="P518" s="10"/>
    </row>
    <row r="519" spans="1:16" x14ac:dyDescent="0.25">
      <c r="A519" s="23">
        <v>41452</v>
      </c>
      <c r="B519">
        <v>45.137175999999997</v>
      </c>
      <c r="C519" s="16">
        <f t="shared" si="42"/>
        <v>-8.1949078958771793E-3</v>
      </c>
      <c r="D519" s="10"/>
      <c r="E519" s="6">
        <v>43.227507000000003</v>
      </c>
      <c r="F519" s="16">
        <f t="shared" si="38"/>
        <v>-1.7554956384600362E-2</v>
      </c>
      <c r="G519" s="10"/>
      <c r="H519" s="6">
        <v>69.110000999999997</v>
      </c>
      <c r="I519" s="16">
        <f t="shared" si="41"/>
        <v>-8.102995107755695E-3</v>
      </c>
      <c r="J519" s="10"/>
      <c r="K519" s="6">
        <v>103.309512</v>
      </c>
      <c r="L519" s="16">
        <f t="shared" si="39"/>
        <v>-6.1553867372832194E-4</v>
      </c>
      <c r="M519" s="10"/>
      <c r="N519" s="6">
        <v>101.52321999999999</v>
      </c>
      <c r="O519" s="16">
        <f t="shared" si="40"/>
        <v>6.8374505851962475E-3</v>
      </c>
      <c r="P519" s="10"/>
    </row>
    <row r="520" spans="1:16" x14ac:dyDescent="0.25">
      <c r="A520" s="23">
        <v>41451</v>
      </c>
      <c r="B520">
        <v>44.742783000000003</v>
      </c>
      <c r="C520" s="16">
        <f t="shared" si="42"/>
        <v>8.8146729719515982E-3</v>
      </c>
      <c r="D520" s="10"/>
      <c r="E520" s="6">
        <v>42.688077</v>
      </c>
      <c r="F520" s="16">
        <f t="shared" si="38"/>
        <v>1.2636549545204545E-2</v>
      </c>
      <c r="G520" s="10"/>
      <c r="H520" s="6">
        <v>68.290001000000004</v>
      </c>
      <c r="I520" s="16">
        <f t="shared" si="41"/>
        <v>1.200761440902598E-2</v>
      </c>
      <c r="J520" s="10"/>
      <c r="K520" s="6">
        <v>102.382884</v>
      </c>
      <c r="L520" s="16">
        <f t="shared" si="39"/>
        <v>9.0506143585484811E-3</v>
      </c>
      <c r="M520" s="10"/>
      <c r="N520" s="6">
        <v>100.495863</v>
      </c>
      <c r="O520" s="16">
        <f t="shared" si="40"/>
        <v>1.0222878527845314E-2</v>
      </c>
      <c r="P520" s="10"/>
    </row>
    <row r="521" spans="1:16" x14ac:dyDescent="0.25">
      <c r="A521" s="23">
        <v>41450</v>
      </c>
      <c r="B521">
        <v>44.208762</v>
      </c>
      <c r="C521" s="16">
        <f t="shared" si="42"/>
        <v>1.2079528488040614E-2</v>
      </c>
      <c r="D521" s="10"/>
      <c r="E521" s="6">
        <v>42.267505999999997</v>
      </c>
      <c r="F521" s="16">
        <f t="shared" ref="F521:F584" si="43">E520/E521-1</f>
        <v>9.9502203891566054E-3</v>
      </c>
      <c r="G521" s="10"/>
      <c r="H521" s="6">
        <v>67.919998000000007</v>
      </c>
      <c r="I521" s="16">
        <f t="shared" si="41"/>
        <v>5.4476297246062177E-3</v>
      </c>
      <c r="J521" s="10"/>
      <c r="K521" s="6">
        <v>101.610699</v>
      </c>
      <c r="L521" s="16">
        <f t="shared" ref="L521:L584" si="44">K520/K521-1</f>
        <v>7.5994458024544187E-3</v>
      </c>
      <c r="M521" s="10"/>
      <c r="N521" s="6">
        <v>99.847976000000003</v>
      </c>
      <c r="O521" s="16">
        <f t="shared" ref="O521:O584" si="45">N520/N521-1</f>
        <v>6.4887344336352903E-3</v>
      </c>
      <c r="P521" s="10"/>
    </row>
    <row r="522" spans="1:16" x14ac:dyDescent="0.25">
      <c r="A522" s="23">
        <v>41449</v>
      </c>
      <c r="B522">
        <v>43.669840000000001</v>
      </c>
      <c r="C522" s="16">
        <f t="shared" si="42"/>
        <v>1.2340828361175671E-2</v>
      </c>
      <c r="D522" s="10"/>
      <c r="E522" s="6">
        <v>42.432077999999997</v>
      </c>
      <c r="F522" s="16">
        <f t="shared" si="43"/>
        <v>-3.8784808040747132E-3</v>
      </c>
      <c r="G522" s="10"/>
      <c r="H522" s="6">
        <v>67.690002000000007</v>
      </c>
      <c r="I522" s="16">
        <f t="shared" si="41"/>
        <v>3.3977839149716971E-3</v>
      </c>
      <c r="J522" s="10"/>
      <c r="K522" s="6">
        <v>101.274575</v>
      </c>
      <c r="L522" s="16">
        <f t="shared" si="44"/>
        <v>3.3189376504418888E-3</v>
      </c>
      <c r="M522" s="10"/>
      <c r="N522" s="6">
        <v>100.745758</v>
      </c>
      <c r="O522" s="16">
        <f t="shared" si="45"/>
        <v>-8.911362799017275E-3</v>
      </c>
      <c r="P522" s="10"/>
    </row>
    <row r="523" spans="1:16" x14ac:dyDescent="0.25">
      <c r="A523" s="23">
        <v>41446</v>
      </c>
      <c r="B523">
        <v>43.971145999999997</v>
      </c>
      <c r="C523" s="16">
        <f t="shared" si="42"/>
        <v>-6.8523572253494924E-3</v>
      </c>
      <c r="D523" s="10"/>
      <c r="E523" s="6">
        <v>42.971507000000003</v>
      </c>
      <c r="F523" s="16">
        <f t="shared" si="43"/>
        <v>-1.2553178551545918E-2</v>
      </c>
      <c r="G523" s="10"/>
      <c r="H523" s="6">
        <v>68.139999000000003</v>
      </c>
      <c r="I523" s="16">
        <f t="shared" si="41"/>
        <v>-6.6040065542120052E-3</v>
      </c>
      <c r="J523" s="10"/>
      <c r="K523" s="6">
        <v>101.937743</v>
      </c>
      <c r="L523" s="16">
        <f t="shared" si="44"/>
        <v>-6.5056178455903391E-3</v>
      </c>
      <c r="M523" s="10"/>
      <c r="N523" s="6">
        <v>100.32926399999999</v>
      </c>
      <c r="O523" s="16">
        <f t="shared" si="45"/>
        <v>4.1512713578761851E-3</v>
      </c>
      <c r="P523" s="10"/>
    </row>
    <row r="524" spans="1:16" x14ac:dyDescent="0.25">
      <c r="A524" s="23">
        <v>41445</v>
      </c>
      <c r="B524">
        <v>43.716383999999998</v>
      </c>
      <c r="C524" s="16">
        <f t="shared" si="42"/>
        <v>5.8276091636491056E-3</v>
      </c>
      <c r="D524" s="10"/>
      <c r="E524" s="6">
        <v>42.340649999999997</v>
      </c>
      <c r="F524" s="16">
        <f t="shared" si="43"/>
        <v>1.4899558698319604E-2</v>
      </c>
      <c r="G524" s="10"/>
      <c r="H524" s="6">
        <v>68.019997000000004</v>
      </c>
      <c r="I524" s="16">
        <f t="shared" si="41"/>
        <v>1.7642164847493369E-3</v>
      </c>
      <c r="J524" s="10"/>
      <c r="K524" s="6">
        <v>102.782606</v>
      </c>
      <c r="L524" s="16">
        <f t="shared" si="44"/>
        <v>-8.2199024998451664E-3</v>
      </c>
      <c r="M524" s="10"/>
      <c r="N524" s="6">
        <v>102.06003200000001</v>
      </c>
      <c r="O524" s="16">
        <f t="shared" si="45"/>
        <v>-1.6958332915278818E-2</v>
      </c>
      <c r="P524" s="10"/>
    </row>
    <row r="525" spans="1:16" x14ac:dyDescent="0.25">
      <c r="A525" s="23">
        <v>41444</v>
      </c>
      <c r="B525">
        <v>44.737886000000003</v>
      </c>
      <c r="C525" s="16">
        <f t="shared" si="42"/>
        <v>-2.2833041328774617E-2</v>
      </c>
      <c r="D525" s="10"/>
      <c r="E525" s="6">
        <v>43.501795999999999</v>
      </c>
      <c r="F525" s="16">
        <f t="shared" si="43"/>
        <v>-2.6691909455876295E-2</v>
      </c>
      <c r="G525" s="10"/>
      <c r="H525" s="6">
        <v>69.279999000000004</v>
      </c>
      <c r="I525" s="16">
        <f t="shared" si="41"/>
        <v>-1.8187096105471978E-2</v>
      </c>
      <c r="J525" s="10"/>
      <c r="K525" s="6">
        <v>104.217967</v>
      </c>
      <c r="L525" s="16">
        <f t="shared" si="44"/>
        <v>-1.3772682785109458E-2</v>
      </c>
      <c r="M525" s="10"/>
      <c r="N525" s="6">
        <v>103.763042</v>
      </c>
      <c r="O525" s="16">
        <f t="shared" si="45"/>
        <v>-1.6412491067869683E-2</v>
      </c>
      <c r="P525" s="10"/>
    </row>
    <row r="526" spans="1:16" x14ac:dyDescent="0.25">
      <c r="A526" s="23">
        <v>41443</v>
      </c>
      <c r="B526">
        <v>45.075935000000001</v>
      </c>
      <c r="C526" s="16">
        <f t="shared" si="42"/>
        <v>-7.4995449345642839E-3</v>
      </c>
      <c r="D526" s="10"/>
      <c r="E526" s="6">
        <v>43.657223000000002</v>
      </c>
      <c r="F526" s="16">
        <f t="shared" si="43"/>
        <v>-3.5601668938036735E-3</v>
      </c>
      <c r="G526" s="10"/>
      <c r="H526" s="6">
        <v>70.040001000000004</v>
      </c>
      <c r="I526" s="16">
        <f t="shared" si="41"/>
        <v>-1.0850970718861097E-2</v>
      </c>
      <c r="J526" s="10"/>
      <c r="K526" s="6">
        <v>105.716919</v>
      </c>
      <c r="L526" s="16">
        <f t="shared" si="44"/>
        <v>-1.4178922486380863E-2</v>
      </c>
      <c r="M526" s="10"/>
      <c r="N526" s="6">
        <v>104.84593</v>
      </c>
      <c r="O526" s="16">
        <f t="shared" si="45"/>
        <v>-1.0328374215384351E-2</v>
      </c>
      <c r="P526" s="10"/>
    </row>
    <row r="527" spans="1:16" x14ac:dyDescent="0.25">
      <c r="A527" s="23">
        <v>41442</v>
      </c>
      <c r="B527">
        <v>44.669296000000003</v>
      </c>
      <c r="C527" s="16">
        <f t="shared" si="42"/>
        <v>9.103322335771713E-3</v>
      </c>
      <c r="D527" s="10"/>
      <c r="E527" s="6">
        <v>43.702936000000001</v>
      </c>
      <c r="F527" s="16">
        <f t="shared" si="43"/>
        <v>-1.045993797762268E-3</v>
      </c>
      <c r="G527" s="10"/>
      <c r="H527" s="6">
        <v>69.889999000000003</v>
      </c>
      <c r="I527" s="16">
        <f t="shared" si="41"/>
        <v>2.1462584367757387E-3</v>
      </c>
      <c r="J527" s="10"/>
      <c r="K527" s="6">
        <v>105.92586</v>
      </c>
      <c r="L527" s="16">
        <f t="shared" si="44"/>
        <v>-1.9725211577229507E-3</v>
      </c>
      <c r="M527" s="10"/>
      <c r="N527" s="6">
        <v>104.79039899999999</v>
      </c>
      <c r="O527" s="16">
        <f t="shared" si="45"/>
        <v>5.2992450195743501E-4</v>
      </c>
      <c r="P527" s="10"/>
    </row>
    <row r="528" spans="1:16" x14ac:dyDescent="0.25">
      <c r="A528" s="23">
        <v>41439</v>
      </c>
      <c r="B528">
        <v>44.321443000000002</v>
      </c>
      <c r="C528" s="16">
        <f t="shared" si="42"/>
        <v>7.8484132387115491E-3</v>
      </c>
      <c r="D528" s="10"/>
      <c r="E528" s="6">
        <v>43.840080999999998</v>
      </c>
      <c r="F528" s="16">
        <f t="shared" si="43"/>
        <v>-3.128301701814773E-3</v>
      </c>
      <c r="G528" s="10"/>
      <c r="H528" s="6">
        <v>68.169998000000007</v>
      </c>
      <c r="I528" s="16">
        <f t="shared" si="41"/>
        <v>2.5231055456389928E-2</v>
      </c>
      <c r="J528" s="10"/>
      <c r="K528" s="6">
        <v>106.080296</v>
      </c>
      <c r="L528" s="16">
        <f t="shared" si="44"/>
        <v>-1.455840583250323E-3</v>
      </c>
      <c r="M528" s="10"/>
      <c r="N528" s="6">
        <v>105.345726</v>
      </c>
      <c r="O528" s="16">
        <f t="shared" si="45"/>
        <v>-5.2714715735121542E-3</v>
      </c>
      <c r="P528" s="10"/>
    </row>
    <row r="529" spans="1:16" x14ac:dyDescent="0.25">
      <c r="A529" s="23">
        <v>41438</v>
      </c>
      <c r="B529">
        <v>44.644798000000002</v>
      </c>
      <c r="C529" s="16">
        <f t="shared" si="42"/>
        <v>-7.2428371162077676E-3</v>
      </c>
      <c r="D529" s="10"/>
      <c r="E529" s="6">
        <v>43.794367000000001</v>
      </c>
      <c r="F529" s="16">
        <f t="shared" si="43"/>
        <v>1.0438328746706915E-3</v>
      </c>
      <c r="G529" s="10"/>
      <c r="H529" s="6">
        <v>67.819999999999993</v>
      </c>
      <c r="I529" s="16">
        <f t="shared" si="41"/>
        <v>5.1606900619287632E-3</v>
      </c>
      <c r="J529" s="10"/>
      <c r="K529" s="6">
        <v>106.152974</v>
      </c>
      <c r="L529" s="16">
        <f t="shared" si="44"/>
        <v>-6.8465345115997778E-4</v>
      </c>
      <c r="M529" s="10"/>
      <c r="N529" s="6">
        <v>105.59562</v>
      </c>
      <c r="O529" s="16">
        <f t="shared" si="45"/>
        <v>-2.3665186112833414E-3</v>
      </c>
      <c r="P529" s="10"/>
    </row>
    <row r="530" spans="1:16" x14ac:dyDescent="0.25">
      <c r="A530" s="23">
        <v>41437</v>
      </c>
      <c r="B530">
        <v>43.885407000000001</v>
      </c>
      <c r="C530" s="16">
        <f t="shared" si="42"/>
        <v>1.730395254167294E-2</v>
      </c>
      <c r="D530" s="10"/>
      <c r="E530" s="6">
        <v>42.806935000000003</v>
      </c>
      <c r="F530" s="16">
        <f t="shared" si="43"/>
        <v>2.3067103496197561E-2</v>
      </c>
      <c r="G530" s="10"/>
      <c r="H530" s="6">
        <v>67.599997999999999</v>
      </c>
      <c r="I530" s="16">
        <f t="shared" si="41"/>
        <v>3.2544675519072808E-3</v>
      </c>
      <c r="J530" s="10"/>
      <c r="K530" s="6">
        <v>105.026492</v>
      </c>
      <c r="L530" s="16">
        <f t="shared" si="44"/>
        <v>1.0725693856365348E-2</v>
      </c>
      <c r="M530" s="10"/>
      <c r="N530" s="6">
        <v>103.966663</v>
      </c>
      <c r="O530" s="16">
        <f t="shared" si="45"/>
        <v>1.5668070446773985E-2</v>
      </c>
      <c r="P530" s="10"/>
    </row>
    <row r="531" spans="1:16" x14ac:dyDescent="0.25">
      <c r="A531" s="23">
        <v>41436</v>
      </c>
      <c r="B531">
        <v>44.010340999999997</v>
      </c>
      <c r="C531" s="16">
        <f t="shared" si="42"/>
        <v>-2.8387419220404775E-3</v>
      </c>
      <c r="D531" s="10"/>
      <c r="E531" s="6">
        <v>43.087786000000001</v>
      </c>
      <c r="F531" s="16">
        <f t="shared" si="43"/>
        <v>-6.5181116523368443E-3</v>
      </c>
      <c r="G531" s="10"/>
      <c r="H531" s="6">
        <v>68.419998000000007</v>
      </c>
      <c r="I531" s="16">
        <f t="shared" si="41"/>
        <v>-1.1984800116480621E-2</v>
      </c>
      <c r="J531" s="10"/>
      <c r="K531" s="6">
        <v>105.389875</v>
      </c>
      <c r="L531" s="16">
        <f t="shared" si="44"/>
        <v>-3.4479877692235039E-3</v>
      </c>
      <c r="M531" s="10"/>
      <c r="N531" s="6">
        <v>105.475302</v>
      </c>
      <c r="O531" s="16">
        <f t="shared" si="45"/>
        <v>-1.4303244185070008E-2</v>
      </c>
      <c r="P531" s="10"/>
    </row>
    <row r="532" spans="1:16" x14ac:dyDescent="0.25">
      <c r="A532" s="23">
        <v>41435</v>
      </c>
      <c r="B532">
        <v>44.664396000000004</v>
      </c>
      <c r="C532" s="16">
        <f t="shared" si="42"/>
        <v>-1.4643766815966908E-2</v>
      </c>
      <c r="D532" s="10"/>
      <c r="E532" s="6">
        <v>43.903154000000001</v>
      </c>
      <c r="F532" s="16">
        <f t="shared" si="43"/>
        <v>-1.8571968656283744E-2</v>
      </c>
      <c r="G532" s="10"/>
      <c r="H532" s="6">
        <v>69.290001000000004</v>
      </c>
      <c r="I532" s="16">
        <f t="shared" si="41"/>
        <v>-1.2555967490893827E-2</v>
      </c>
      <c r="J532" s="10"/>
      <c r="K532" s="6">
        <v>105.589736</v>
      </c>
      <c r="L532" s="16">
        <f t="shared" si="44"/>
        <v>-1.8928070811731201E-3</v>
      </c>
      <c r="M532" s="10"/>
      <c r="N532" s="6">
        <v>104.235073</v>
      </c>
      <c r="O532" s="16">
        <f t="shared" si="45"/>
        <v>1.1898384721234834E-2</v>
      </c>
      <c r="P532" s="10"/>
    </row>
    <row r="533" spans="1:16" x14ac:dyDescent="0.25">
      <c r="A533" s="23">
        <v>41432</v>
      </c>
      <c r="B533">
        <v>44.078930999999997</v>
      </c>
      <c r="C533" s="16">
        <f t="shared" si="42"/>
        <v>1.328219597703062E-2</v>
      </c>
      <c r="D533" s="10"/>
      <c r="E533" s="6">
        <v>43.658543000000002</v>
      </c>
      <c r="F533" s="16">
        <f t="shared" si="43"/>
        <v>5.6028209645015981E-3</v>
      </c>
      <c r="G533" s="10"/>
      <c r="H533" s="6">
        <v>69.720000999999996</v>
      </c>
      <c r="I533" s="16">
        <f t="shared" si="41"/>
        <v>-6.1675271634030748E-3</v>
      </c>
      <c r="J533" s="10"/>
      <c r="K533" s="6">
        <v>105.916774</v>
      </c>
      <c r="L533" s="16">
        <f t="shared" si="44"/>
        <v>-3.0876884524447812E-3</v>
      </c>
      <c r="M533" s="10"/>
      <c r="N533" s="6">
        <v>104.734869</v>
      </c>
      <c r="O533" s="16">
        <f t="shared" si="45"/>
        <v>-4.772011506502194E-3</v>
      </c>
      <c r="P533" s="10"/>
    </row>
    <row r="534" spans="1:16" x14ac:dyDescent="0.25">
      <c r="A534" s="23">
        <v>41431</v>
      </c>
      <c r="B534">
        <v>43.934401999999999</v>
      </c>
      <c r="C534" s="16">
        <f t="shared" si="42"/>
        <v>3.2896544261600269E-3</v>
      </c>
      <c r="D534" s="10"/>
      <c r="E534" s="6">
        <v>44.029989</v>
      </c>
      <c r="F534" s="16">
        <f t="shared" si="43"/>
        <v>-8.4362046967578763E-3</v>
      </c>
      <c r="G534" s="10"/>
      <c r="H534" s="6">
        <v>69.349997999999999</v>
      </c>
      <c r="I534" s="16">
        <f t="shared" si="41"/>
        <v>5.335299360787138E-3</v>
      </c>
      <c r="J534" s="10"/>
      <c r="K534" s="6">
        <v>106.33466900000001</v>
      </c>
      <c r="L534" s="16">
        <f t="shared" si="44"/>
        <v>-3.9299976567379602E-3</v>
      </c>
      <c r="M534" s="10"/>
      <c r="N534" s="6">
        <v>106.641493</v>
      </c>
      <c r="O534" s="16">
        <f t="shared" si="45"/>
        <v>-1.7878819457263218E-2</v>
      </c>
      <c r="P534" s="10"/>
    </row>
    <row r="535" spans="1:16" x14ac:dyDescent="0.25">
      <c r="A535" s="23">
        <v>41430</v>
      </c>
      <c r="B535">
        <v>43.412627000000001</v>
      </c>
      <c r="C535" s="16">
        <f t="shared" si="42"/>
        <v>1.2018968582573786E-2</v>
      </c>
      <c r="D535" s="10"/>
      <c r="E535" s="6">
        <v>44.147765999999997</v>
      </c>
      <c r="F535" s="16">
        <f t="shared" si="43"/>
        <v>-2.6677907099533771E-3</v>
      </c>
      <c r="G535" s="10"/>
      <c r="H535" s="6">
        <v>69.059997999999993</v>
      </c>
      <c r="I535" s="16">
        <f t="shared" si="41"/>
        <v>4.1992471531784314E-3</v>
      </c>
      <c r="J535" s="10"/>
      <c r="K535" s="6">
        <v>105.880442</v>
      </c>
      <c r="L535" s="16">
        <f t="shared" si="44"/>
        <v>4.2899990916169806E-3</v>
      </c>
      <c r="M535" s="10"/>
      <c r="N535" s="6">
        <v>106.706281</v>
      </c>
      <c r="O535" s="16">
        <f t="shared" si="45"/>
        <v>-6.0716200951660415E-4</v>
      </c>
      <c r="P535" s="10"/>
    </row>
    <row r="536" spans="1:16" x14ac:dyDescent="0.25">
      <c r="A536" s="23">
        <v>41429</v>
      </c>
      <c r="B536">
        <v>44.142620000000001</v>
      </c>
      <c r="C536" s="16">
        <f t="shared" si="42"/>
        <v>-1.6537147092764326E-2</v>
      </c>
      <c r="D536" s="10"/>
      <c r="E536" s="6">
        <v>44.791001000000001</v>
      </c>
      <c r="F536" s="16">
        <f t="shared" si="43"/>
        <v>-1.4360808770493949E-2</v>
      </c>
      <c r="G536" s="10"/>
      <c r="H536" s="6">
        <v>70.150002000000001</v>
      </c>
      <c r="I536" s="16">
        <f t="shared" si="41"/>
        <v>-1.5538189150728909E-2</v>
      </c>
      <c r="J536" s="10"/>
      <c r="K536" s="6">
        <v>106.03487699999999</v>
      </c>
      <c r="L536" s="16">
        <f t="shared" si="44"/>
        <v>-1.4564547474317235E-3</v>
      </c>
      <c r="M536" s="10"/>
      <c r="N536" s="6">
        <v>105.253173</v>
      </c>
      <c r="O536" s="16">
        <f t="shared" si="45"/>
        <v>1.3805835573241998E-2</v>
      </c>
      <c r="P536" s="10"/>
    </row>
    <row r="537" spans="1:16" x14ac:dyDescent="0.25">
      <c r="A537" s="23">
        <v>41428</v>
      </c>
      <c r="B537">
        <v>44.140172</v>
      </c>
      <c r="C537" s="16">
        <f t="shared" si="42"/>
        <v>5.5459684207948001E-5</v>
      </c>
      <c r="D537" s="10"/>
      <c r="E537" s="6">
        <v>43.894095999999998</v>
      </c>
      <c r="F537" s="16">
        <f t="shared" si="43"/>
        <v>2.0433385847609342E-2</v>
      </c>
      <c r="G537" s="10"/>
      <c r="H537" s="6">
        <v>69.620002999999997</v>
      </c>
      <c r="I537" s="16">
        <f t="shared" si="41"/>
        <v>7.6127402637429231E-3</v>
      </c>
      <c r="J537" s="10"/>
      <c r="K537" s="6">
        <v>106.452766</v>
      </c>
      <c r="L537" s="16">
        <f t="shared" si="44"/>
        <v>-3.925581417020263E-3</v>
      </c>
      <c r="M537" s="10"/>
      <c r="N537" s="6">
        <v>106.23425</v>
      </c>
      <c r="O537" s="16">
        <f t="shared" si="45"/>
        <v>-9.2350348404587335E-3</v>
      </c>
      <c r="P537" s="10"/>
    </row>
    <row r="538" spans="1:16" x14ac:dyDescent="0.25">
      <c r="A538" s="23">
        <v>41425</v>
      </c>
      <c r="B538">
        <v>43.637993999999999</v>
      </c>
      <c r="C538" s="16">
        <f t="shared" si="42"/>
        <v>1.1507815872562777E-2</v>
      </c>
      <c r="D538" s="10"/>
      <c r="E538" s="6">
        <v>42.308653999999997</v>
      </c>
      <c r="F538" s="16">
        <f t="shared" si="43"/>
        <v>3.7473231835737364E-2</v>
      </c>
      <c r="G538" s="10"/>
      <c r="H538" s="6">
        <v>69.010002</v>
      </c>
      <c r="I538" s="16">
        <f t="shared" si="41"/>
        <v>8.8393128868478055E-3</v>
      </c>
      <c r="J538" s="10"/>
      <c r="K538" s="6">
        <v>106.733474</v>
      </c>
      <c r="L538" s="16">
        <f t="shared" si="44"/>
        <v>-2.6299902877704451E-3</v>
      </c>
      <c r="M538" s="10"/>
      <c r="N538" s="6">
        <v>105.67429799999999</v>
      </c>
      <c r="O538" s="16">
        <f t="shared" si="45"/>
        <v>5.2988475967923332E-3</v>
      </c>
      <c r="P538" s="10"/>
    </row>
    <row r="539" spans="1:16" x14ac:dyDescent="0.25">
      <c r="A539" s="23">
        <v>41424</v>
      </c>
      <c r="B539">
        <v>44.345941000000003</v>
      </c>
      <c r="C539" s="16">
        <f t="shared" si="42"/>
        <v>-1.5964189371920345E-2</v>
      </c>
      <c r="D539" s="10"/>
      <c r="E539" s="6">
        <v>42.643861000000001</v>
      </c>
      <c r="F539" s="16">
        <f t="shared" si="43"/>
        <v>-7.8606156229615864E-3</v>
      </c>
      <c r="G539" s="10"/>
      <c r="H539" s="6">
        <v>69.910004000000001</v>
      </c>
      <c r="I539" s="16">
        <f t="shared" si="41"/>
        <v>-1.2873722622015582E-2</v>
      </c>
      <c r="J539" s="10"/>
      <c r="K539" s="6">
        <v>107.267824</v>
      </c>
      <c r="L539" s="16">
        <f t="shared" si="44"/>
        <v>-4.9814565083374784E-3</v>
      </c>
      <c r="M539" s="10"/>
      <c r="N539" s="6">
        <v>106.03439299999999</v>
      </c>
      <c r="O539" s="16">
        <f t="shared" si="45"/>
        <v>-3.3960207609242676E-3</v>
      </c>
      <c r="P539" s="10"/>
    </row>
    <row r="540" spans="1:16" x14ac:dyDescent="0.25">
      <c r="A540" s="23">
        <v>41423</v>
      </c>
      <c r="B540">
        <v>43.637993999999999</v>
      </c>
      <c r="C540" s="16">
        <f t="shared" si="42"/>
        <v>1.6223179278130884E-2</v>
      </c>
      <c r="D540" s="10"/>
      <c r="E540" s="6">
        <v>42.462667000000003</v>
      </c>
      <c r="F540" s="16">
        <f t="shared" si="43"/>
        <v>4.26713658847655E-3</v>
      </c>
      <c r="G540" s="10"/>
      <c r="H540" s="6">
        <v>67.690002000000007</v>
      </c>
      <c r="I540" s="16">
        <f t="shared" si="41"/>
        <v>3.2796601187868202E-2</v>
      </c>
      <c r="J540" s="10"/>
      <c r="K540" s="6">
        <v>107.131972</v>
      </c>
      <c r="L540" s="16">
        <f t="shared" si="44"/>
        <v>1.2680808302492075E-3</v>
      </c>
      <c r="M540" s="10"/>
      <c r="N540" s="6">
        <v>106.29293</v>
      </c>
      <c r="O540" s="16">
        <f t="shared" si="45"/>
        <v>-2.4323066454184916E-3</v>
      </c>
      <c r="P540" s="10"/>
    </row>
    <row r="541" spans="1:16" x14ac:dyDescent="0.25">
      <c r="A541" s="23">
        <v>41422</v>
      </c>
      <c r="B541">
        <v>44.100977</v>
      </c>
      <c r="C541" s="16">
        <f t="shared" si="42"/>
        <v>-1.0498248145386913E-2</v>
      </c>
      <c r="D541" s="10"/>
      <c r="E541" s="6">
        <v>43.142142</v>
      </c>
      <c r="F541" s="16">
        <f t="shared" si="43"/>
        <v>-1.5749681599026677E-2</v>
      </c>
      <c r="G541" s="10"/>
      <c r="H541" s="6">
        <v>68.120002999999997</v>
      </c>
      <c r="I541" s="16">
        <f t="shared" si="41"/>
        <v>-6.3124043021547394E-3</v>
      </c>
      <c r="J541" s="10"/>
      <c r="K541" s="6">
        <v>107.177251</v>
      </c>
      <c r="L541" s="16">
        <f t="shared" si="44"/>
        <v>-4.2246838370574302E-4</v>
      </c>
      <c r="M541" s="10"/>
      <c r="N541" s="6">
        <v>105.111071</v>
      </c>
      <c r="O541" s="16">
        <f t="shared" si="45"/>
        <v>1.124390598208258E-2</v>
      </c>
      <c r="P541" s="10"/>
    </row>
    <row r="542" spans="1:16" x14ac:dyDescent="0.25">
      <c r="A542" s="23">
        <v>41418</v>
      </c>
      <c r="B542">
        <v>44.203861000000003</v>
      </c>
      <c r="C542" s="16">
        <f t="shared" si="42"/>
        <v>-2.3274889946831578E-3</v>
      </c>
      <c r="D542" s="10"/>
      <c r="E542" s="6">
        <v>42.725397999999998</v>
      </c>
      <c r="F542" s="16">
        <f t="shared" si="43"/>
        <v>9.7540109515188433E-3</v>
      </c>
      <c r="G542" s="10"/>
      <c r="H542" s="6">
        <v>67.190002000000007</v>
      </c>
      <c r="I542" s="16">
        <f t="shared" si="41"/>
        <v>1.3841359909469775E-2</v>
      </c>
      <c r="J542" s="10"/>
      <c r="K542" s="6">
        <v>108.21877499999999</v>
      </c>
      <c r="L542" s="16">
        <f t="shared" si="44"/>
        <v>-9.6242449611908532E-3</v>
      </c>
      <c r="M542" s="10"/>
      <c r="N542" s="6">
        <v>107.844112</v>
      </c>
      <c r="O542" s="16">
        <f t="shared" si="45"/>
        <v>-2.5342514758710188E-2</v>
      </c>
      <c r="P542" s="10"/>
    </row>
    <row r="543" spans="1:16" x14ac:dyDescent="0.25">
      <c r="A543" s="23">
        <v>41417</v>
      </c>
      <c r="B543">
        <v>43.628197</v>
      </c>
      <c r="C543" s="16">
        <f t="shared" si="42"/>
        <v>1.319476942858766E-2</v>
      </c>
      <c r="D543" s="10"/>
      <c r="E543" s="6">
        <v>42.879413999999997</v>
      </c>
      <c r="F543" s="16">
        <f t="shared" si="43"/>
        <v>-3.5918401310240933E-3</v>
      </c>
      <c r="G543" s="10"/>
      <c r="H543" s="6">
        <v>66.849997999999999</v>
      </c>
      <c r="I543" s="16">
        <f t="shared" si="41"/>
        <v>5.0860734505930871E-3</v>
      </c>
      <c r="J543" s="10"/>
      <c r="K543" s="6">
        <v>108.291231</v>
      </c>
      <c r="L543" s="16">
        <f t="shared" si="44"/>
        <v>-6.6908464638293363E-4</v>
      </c>
      <c r="M543" s="10"/>
      <c r="N543" s="6">
        <v>107.696377</v>
      </c>
      <c r="O543" s="16">
        <f t="shared" si="45"/>
        <v>1.371773165591339E-3</v>
      </c>
      <c r="P543" s="10"/>
    </row>
    <row r="544" spans="1:16" x14ac:dyDescent="0.25">
      <c r="A544" s="23">
        <v>41416</v>
      </c>
      <c r="B544">
        <v>44.127923000000003</v>
      </c>
      <c r="C544" s="16">
        <f t="shared" si="42"/>
        <v>-1.1324484952532243E-2</v>
      </c>
      <c r="D544" s="10"/>
      <c r="E544" s="6">
        <v>42.317712</v>
      </c>
      <c r="F544" s="16">
        <f t="shared" si="43"/>
        <v>1.3273449188368147E-2</v>
      </c>
      <c r="G544" s="10"/>
      <c r="H544" s="6">
        <v>66.830001999999993</v>
      </c>
      <c r="I544" s="16">
        <f t="shared" si="41"/>
        <v>2.9920693403551191E-4</v>
      </c>
      <c r="J544" s="10"/>
      <c r="K544" s="6">
        <v>108.182548</v>
      </c>
      <c r="L544" s="16">
        <f t="shared" si="44"/>
        <v>1.0046259956828507E-3</v>
      </c>
      <c r="M544" s="10"/>
      <c r="N544" s="6">
        <v>107.188547</v>
      </c>
      <c r="O544" s="16">
        <f t="shared" si="45"/>
        <v>4.7377263169730011E-3</v>
      </c>
      <c r="P544" s="10"/>
    </row>
    <row r="545" spans="1:16" x14ac:dyDescent="0.25">
      <c r="A545" s="23">
        <v>41415</v>
      </c>
      <c r="B545">
        <v>44.473323999999998</v>
      </c>
      <c r="C545" s="16">
        <f t="shared" si="42"/>
        <v>-7.7664759216108381E-3</v>
      </c>
      <c r="D545" s="10"/>
      <c r="E545" s="6">
        <v>42.879413999999997</v>
      </c>
      <c r="F545" s="16">
        <f t="shared" si="43"/>
        <v>-1.3099572676063098E-2</v>
      </c>
      <c r="G545" s="10"/>
      <c r="H545" s="6">
        <v>67.559997999999993</v>
      </c>
      <c r="I545" s="16">
        <f t="shared" si="41"/>
        <v>-1.0805151296777726E-2</v>
      </c>
      <c r="J545" s="10"/>
      <c r="K545" s="6">
        <v>109.042941</v>
      </c>
      <c r="L545" s="16">
        <f t="shared" si="44"/>
        <v>-7.8904053037234245E-3</v>
      </c>
      <c r="M545" s="10"/>
      <c r="N545" s="6">
        <v>108.804362</v>
      </c>
      <c r="O545" s="16">
        <f t="shared" si="45"/>
        <v>-1.4850645418057806E-2</v>
      </c>
      <c r="P545" s="10"/>
    </row>
    <row r="546" spans="1:16" x14ac:dyDescent="0.25">
      <c r="A546" s="23">
        <v>41414</v>
      </c>
      <c r="B546">
        <v>44.488021000000003</v>
      </c>
      <c r="C546" s="16">
        <f t="shared" si="42"/>
        <v>-3.3035859248509158E-4</v>
      </c>
      <c r="D546" s="10"/>
      <c r="E546" s="6">
        <v>40.958762</v>
      </c>
      <c r="F546" s="16">
        <f t="shared" si="43"/>
        <v>4.6892335271266239E-2</v>
      </c>
      <c r="G546" s="10"/>
      <c r="H546" s="6">
        <v>67.650002000000001</v>
      </c>
      <c r="I546" s="16">
        <f t="shared" si="41"/>
        <v>-1.3304360286642281E-3</v>
      </c>
      <c r="J546" s="10"/>
      <c r="K546" s="6">
        <v>108.635384</v>
      </c>
      <c r="L546" s="16">
        <f t="shared" si="44"/>
        <v>3.7516045416656763E-3</v>
      </c>
      <c r="M546" s="10"/>
      <c r="N546" s="6">
        <v>107.95490700000001</v>
      </c>
      <c r="O546" s="16">
        <f t="shared" si="45"/>
        <v>7.86860943708656E-3</v>
      </c>
      <c r="P546" s="10"/>
    </row>
    <row r="547" spans="1:16" x14ac:dyDescent="0.25">
      <c r="A547" s="23">
        <v>41411</v>
      </c>
      <c r="B547">
        <v>45.213118000000001</v>
      </c>
      <c r="C547" s="16">
        <f t="shared" si="42"/>
        <v>-1.6037314657219581E-2</v>
      </c>
      <c r="D547" s="10"/>
      <c r="E547" s="6">
        <v>41.665418000000003</v>
      </c>
      <c r="F547" s="16">
        <f t="shared" si="43"/>
        <v>-1.6960252264839881E-2</v>
      </c>
      <c r="G547" s="10"/>
      <c r="H547" s="6">
        <v>68.629997000000003</v>
      </c>
      <c r="I547" s="16">
        <f t="shared" si="41"/>
        <v>-1.4279397389453496E-2</v>
      </c>
      <c r="J547" s="10"/>
      <c r="K547" s="6">
        <v>108.76217699999999</v>
      </c>
      <c r="L547" s="16">
        <f t="shared" si="44"/>
        <v>-1.1657821082414754E-3</v>
      </c>
      <c r="M547" s="10"/>
      <c r="N547" s="6">
        <v>108.084171</v>
      </c>
      <c r="O547" s="16">
        <f t="shared" si="45"/>
        <v>-1.1959568066631787E-3</v>
      </c>
      <c r="P547" s="10"/>
    </row>
    <row r="548" spans="1:16" x14ac:dyDescent="0.25">
      <c r="A548" s="23">
        <v>41410</v>
      </c>
      <c r="B548">
        <v>44.044635999999997</v>
      </c>
      <c r="C548" s="16">
        <f t="shared" si="42"/>
        <v>2.6529496122978724E-2</v>
      </c>
      <c r="D548" s="10"/>
      <c r="E548" s="6">
        <v>42.009683000000003</v>
      </c>
      <c r="F548" s="16">
        <f t="shared" si="43"/>
        <v>-8.19489640043225E-3</v>
      </c>
      <c r="G548" s="10"/>
      <c r="H548" s="6">
        <v>68.029999000000004</v>
      </c>
      <c r="I548" s="16">
        <f t="shared" si="41"/>
        <v>8.8196091256740328E-3</v>
      </c>
      <c r="J548" s="10"/>
      <c r="K548" s="6">
        <v>109.233131</v>
      </c>
      <c r="L548" s="16">
        <f t="shared" si="44"/>
        <v>-4.3114574826204066E-3</v>
      </c>
      <c r="M548" s="10"/>
      <c r="N548" s="6">
        <v>109.469156</v>
      </c>
      <c r="O548" s="16">
        <f t="shared" si="45"/>
        <v>-1.2651828611887739E-2</v>
      </c>
      <c r="P548" s="10"/>
    </row>
    <row r="549" spans="1:16" x14ac:dyDescent="0.25">
      <c r="A549" s="23">
        <v>41409</v>
      </c>
      <c r="B549">
        <v>44.524763999999998</v>
      </c>
      <c r="C549" s="16">
        <f t="shared" si="42"/>
        <v>-1.0783392361158883E-2</v>
      </c>
      <c r="D549" s="10"/>
      <c r="E549" s="6">
        <v>42.335832000000003</v>
      </c>
      <c r="F549" s="16">
        <f t="shared" si="43"/>
        <v>-7.7038523773431677E-3</v>
      </c>
      <c r="G549" s="10"/>
      <c r="H549" s="6">
        <v>67.169998000000007</v>
      </c>
      <c r="I549" s="16">
        <f t="shared" si="41"/>
        <v>1.2803350090914156E-2</v>
      </c>
      <c r="J549" s="10"/>
      <c r="K549" s="6">
        <v>108.73500799999999</v>
      </c>
      <c r="L549" s="16">
        <f t="shared" si="44"/>
        <v>4.5810729144379891E-3</v>
      </c>
      <c r="M549" s="10"/>
      <c r="N549" s="6">
        <v>108.34270100000001</v>
      </c>
      <c r="O549" s="16">
        <f t="shared" si="45"/>
        <v>1.0397147104538096E-2</v>
      </c>
      <c r="P549" s="10"/>
    </row>
    <row r="550" spans="1:16" x14ac:dyDescent="0.25">
      <c r="A550" s="23">
        <v>41408</v>
      </c>
      <c r="B550">
        <v>44.091180999999999</v>
      </c>
      <c r="C550" s="16">
        <f t="shared" si="42"/>
        <v>9.8337805920871713E-3</v>
      </c>
      <c r="D550" s="10"/>
      <c r="E550" s="6">
        <v>42.263356000000002</v>
      </c>
      <c r="F550" s="16">
        <f t="shared" si="43"/>
        <v>1.7148661833670253E-3</v>
      </c>
      <c r="G550" s="10"/>
      <c r="H550" s="6">
        <v>65.830001999999993</v>
      </c>
      <c r="I550" s="16">
        <f t="shared" si="41"/>
        <v>2.0355399655008544E-2</v>
      </c>
      <c r="J550" s="10"/>
      <c r="K550" s="6">
        <v>108.35462800000001</v>
      </c>
      <c r="L550" s="16">
        <f t="shared" si="44"/>
        <v>3.5105099525605254E-3</v>
      </c>
      <c r="M550" s="10"/>
      <c r="N550" s="6">
        <v>107.62251000000001</v>
      </c>
      <c r="O550" s="16">
        <f t="shared" si="45"/>
        <v>6.6918249723035839E-3</v>
      </c>
      <c r="P550" s="10"/>
    </row>
    <row r="551" spans="1:16" x14ac:dyDescent="0.25">
      <c r="A551" s="23">
        <v>41407</v>
      </c>
      <c r="B551">
        <v>43.751299000000003</v>
      </c>
      <c r="C551" s="16">
        <f t="shared" si="42"/>
        <v>7.7685007706855824E-3</v>
      </c>
      <c r="D551" s="10"/>
      <c r="E551" s="6">
        <v>41.828488999999998</v>
      </c>
      <c r="F551" s="16">
        <f t="shared" si="43"/>
        <v>1.0396431006628237E-2</v>
      </c>
      <c r="G551" s="10"/>
      <c r="H551" s="6">
        <v>64.940002000000007</v>
      </c>
      <c r="I551" s="16">
        <f t="shared" si="41"/>
        <v>1.3704958001079071E-2</v>
      </c>
      <c r="J551" s="10"/>
      <c r="K551" s="6">
        <v>108.644443</v>
      </c>
      <c r="L551" s="16">
        <f t="shared" si="44"/>
        <v>-2.6675547501310293E-3</v>
      </c>
      <c r="M551" s="10"/>
      <c r="N551" s="6">
        <v>108.804362</v>
      </c>
      <c r="O551" s="16">
        <f t="shared" si="45"/>
        <v>-1.0862174808763614E-2</v>
      </c>
      <c r="P551" s="10"/>
    </row>
    <row r="552" spans="1:16" x14ac:dyDescent="0.25">
      <c r="A552" s="23">
        <v>41404</v>
      </c>
      <c r="B552">
        <v>43.707287999999998</v>
      </c>
      <c r="C552" s="16">
        <f t="shared" si="42"/>
        <v>1.0069487724795323E-3</v>
      </c>
      <c r="D552" s="10"/>
      <c r="E552" s="6">
        <v>41.629179000000001</v>
      </c>
      <c r="F552" s="16">
        <f t="shared" si="43"/>
        <v>4.7877475556266091E-3</v>
      </c>
      <c r="G552" s="10"/>
      <c r="H552" s="6">
        <v>65</v>
      </c>
      <c r="I552" s="16">
        <f t="shared" ref="I552:I615" si="46">H551/H552-1</f>
        <v>-9.2304615384608546E-4</v>
      </c>
      <c r="J552" s="10"/>
      <c r="K552" s="6">
        <v>108.92519900000001</v>
      </c>
      <c r="L552" s="16">
        <f t="shared" si="44"/>
        <v>-2.5775119309170424E-3</v>
      </c>
      <c r="M552" s="10"/>
      <c r="N552" s="6">
        <v>109.644589</v>
      </c>
      <c r="O552" s="16">
        <f t="shared" si="45"/>
        <v>-7.6631870999124274E-3</v>
      </c>
      <c r="P552" s="10"/>
    </row>
    <row r="553" spans="1:16" x14ac:dyDescent="0.25">
      <c r="A553" s="23">
        <v>41403</v>
      </c>
      <c r="B553">
        <v>43.665720999999998</v>
      </c>
      <c r="C553" s="16">
        <f t="shared" si="42"/>
        <v>9.5193664613946183E-4</v>
      </c>
      <c r="D553" s="10"/>
      <c r="E553" s="6">
        <v>41.212434999999999</v>
      </c>
      <c r="F553" s="16">
        <f t="shared" si="43"/>
        <v>1.0112093595052052E-2</v>
      </c>
      <c r="G553" s="10"/>
      <c r="H553" s="6">
        <v>64.949996999999996</v>
      </c>
      <c r="I553" s="16">
        <f t="shared" si="46"/>
        <v>7.6986916565990882E-4</v>
      </c>
      <c r="J553" s="10"/>
      <c r="K553" s="6">
        <v>109.495777</v>
      </c>
      <c r="L553" s="16">
        <f t="shared" si="44"/>
        <v>-5.2109589578052118E-3</v>
      </c>
      <c r="M553" s="10"/>
      <c r="N553" s="6">
        <v>110.835677</v>
      </c>
      <c r="O553" s="16">
        <f t="shared" si="45"/>
        <v>-1.074643140403253E-2</v>
      </c>
      <c r="P553" s="10"/>
    </row>
    <row r="554" spans="1:16" x14ac:dyDescent="0.25">
      <c r="A554" s="23">
        <v>41402</v>
      </c>
      <c r="B554">
        <v>43.831989999999998</v>
      </c>
      <c r="C554" s="16">
        <f t="shared" si="42"/>
        <v>-3.7933253771960107E-3</v>
      </c>
      <c r="D554" s="10"/>
      <c r="E554" s="6">
        <v>40.759450999999999</v>
      </c>
      <c r="F554" s="16">
        <f t="shared" si="43"/>
        <v>1.111359424345526E-2</v>
      </c>
      <c r="G554" s="10"/>
      <c r="H554" s="6">
        <v>65.430000000000007</v>
      </c>
      <c r="I554" s="16">
        <f t="shared" si="46"/>
        <v>-7.336130215497616E-3</v>
      </c>
      <c r="J554" s="10"/>
      <c r="K554" s="6">
        <v>109.731253</v>
      </c>
      <c r="L554" s="16">
        <f t="shared" si="44"/>
        <v>-2.1459337569033066E-3</v>
      </c>
      <c r="M554" s="10"/>
      <c r="N554" s="6">
        <v>111.121904</v>
      </c>
      <c r="O554" s="16">
        <f t="shared" si="45"/>
        <v>-2.5757927977907435E-3</v>
      </c>
      <c r="P554" s="10"/>
    </row>
    <row r="555" spans="1:16" x14ac:dyDescent="0.25">
      <c r="A555" s="23">
        <v>41401</v>
      </c>
      <c r="B555">
        <v>43.961584000000002</v>
      </c>
      <c r="C555" s="16">
        <f t="shared" si="42"/>
        <v>-2.9478919594890796E-3</v>
      </c>
      <c r="D555" s="10"/>
      <c r="E555" s="6">
        <v>41.013120999999998</v>
      </c>
      <c r="F555" s="16">
        <f t="shared" si="43"/>
        <v>-6.1850937898629832E-3</v>
      </c>
      <c r="G555" s="10"/>
      <c r="H555" s="6">
        <v>65.389999000000003</v>
      </c>
      <c r="I555" s="16">
        <f t="shared" si="46"/>
        <v>6.1172963162148264E-4</v>
      </c>
      <c r="J555" s="10"/>
      <c r="K555" s="6">
        <v>109.631629</v>
      </c>
      <c r="L555" s="16">
        <f t="shared" si="44"/>
        <v>9.0871585972696067E-4</v>
      </c>
      <c r="M555" s="10"/>
      <c r="N555" s="6">
        <v>110.946478</v>
      </c>
      <c r="O555" s="16">
        <f t="shared" si="45"/>
        <v>1.5811768265414639E-3</v>
      </c>
      <c r="P555" s="10"/>
    </row>
    <row r="556" spans="1:16" x14ac:dyDescent="0.25">
      <c r="A556" s="23">
        <v>41400</v>
      </c>
      <c r="B556">
        <v>43.741520000000001</v>
      </c>
      <c r="C556" s="16">
        <f t="shared" si="42"/>
        <v>5.0310094390866311E-3</v>
      </c>
      <c r="D556" s="10"/>
      <c r="E556" s="6">
        <v>40.750390000000003</v>
      </c>
      <c r="F556" s="16">
        <f t="shared" si="43"/>
        <v>6.4473247986092108E-3</v>
      </c>
      <c r="G556" s="10"/>
      <c r="H556" s="6">
        <v>63.709999000000003</v>
      </c>
      <c r="I556" s="16">
        <f t="shared" si="46"/>
        <v>2.6369487150674775E-2</v>
      </c>
      <c r="J556" s="10"/>
      <c r="K556" s="6">
        <v>109.71313600000001</v>
      </c>
      <c r="L556" s="16">
        <f t="shared" si="44"/>
        <v>-7.4291012882909957E-4</v>
      </c>
      <c r="M556" s="10"/>
      <c r="N556" s="6">
        <v>111.38043399999999</v>
      </c>
      <c r="O556" s="16">
        <f t="shared" si="45"/>
        <v>-3.8961600742191127E-3</v>
      </c>
      <c r="P556" s="10"/>
    </row>
    <row r="557" spans="1:16" x14ac:dyDescent="0.25">
      <c r="A557" s="23">
        <v>41397</v>
      </c>
      <c r="B557">
        <v>43.900455000000001</v>
      </c>
      <c r="C557" s="16">
        <f t="shared" si="42"/>
        <v>-3.6203497207488722E-3</v>
      </c>
      <c r="D557" s="10"/>
      <c r="E557" s="6">
        <v>41.375506000000001</v>
      </c>
      <c r="F557" s="16">
        <f t="shared" si="43"/>
        <v>-1.5108359037349306E-2</v>
      </c>
      <c r="G557" s="10"/>
      <c r="H557" s="6">
        <v>64.010002</v>
      </c>
      <c r="I557" s="16">
        <f t="shared" si="46"/>
        <v>-4.6868144137848233E-3</v>
      </c>
      <c r="J557" s="10"/>
      <c r="K557" s="6">
        <v>109.731253</v>
      </c>
      <c r="L557" s="16">
        <f t="shared" si="44"/>
        <v>-1.6510337305630784E-4</v>
      </c>
      <c r="M557" s="10"/>
      <c r="N557" s="6">
        <v>111.657433</v>
      </c>
      <c r="O557" s="16">
        <f t="shared" si="45"/>
        <v>-2.4807931953800821E-3</v>
      </c>
      <c r="P557" s="10"/>
    </row>
    <row r="558" spans="1:16" x14ac:dyDescent="0.25">
      <c r="A558" s="23">
        <v>41396</v>
      </c>
      <c r="B558">
        <v>42.888157</v>
      </c>
      <c r="C558" s="16">
        <f t="shared" si="42"/>
        <v>2.3603205892013479E-2</v>
      </c>
      <c r="D558" s="10"/>
      <c r="E558" s="6">
        <v>41.429864999999999</v>
      </c>
      <c r="F558" s="16">
        <f t="shared" si="43"/>
        <v>-1.3120728247605351E-3</v>
      </c>
      <c r="G558" s="10"/>
      <c r="H558" s="6">
        <v>63.580002</v>
      </c>
      <c r="I558" s="16">
        <f t="shared" si="46"/>
        <v>6.7631328479669239E-3</v>
      </c>
      <c r="J558" s="10"/>
      <c r="K558" s="6">
        <v>110.77277100000001</v>
      </c>
      <c r="L558" s="16">
        <f t="shared" si="44"/>
        <v>-9.4022925543679747E-3</v>
      </c>
      <c r="M558" s="10"/>
      <c r="N558" s="6">
        <v>114.353534</v>
      </c>
      <c r="O558" s="16">
        <f t="shared" si="45"/>
        <v>-2.3576892691396845E-2</v>
      </c>
      <c r="P558" s="10"/>
    </row>
    <row r="559" spans="1:16" x14ac:dyDescent="0.25">
      <c r="A559" s="23">
        <v>41395</v>
      </c>
      <c r="B559">
        <v>40.594597</v>
      </c>
      <c r="C559" s="16">
        <f t="shared" si="42"/>
        <v>5.6499144455110617E-2</v>
      </c>
      <c r="D559" s="10"/>
      <c r="E559" s="6">
        <v>41.393625</v>
      </c>
      <c r="F559" s="16">
        <f t="shared" si="43"/>
        <v>8.7549713271073415E-4</v>
      </c>
      <c r="G559" s="10"/>
      <c r="H559" s="6">
        <v>62.459999000000003</v>
      </c>
      <c r="I559" s="16">
        <f t="shared" si="46"/>
        <v>1.7931524462560411E-2</v>
      </c>
      <c r="J559" s="10"/>
      <c r="K559" s="6">
        <v>110.77277100000001</v>
      </c>
      <c r="L559" s="16">
        <f t="shared" si="44"/>
        <v>0</v>
      </c>
      <c r="M559" s="10"/>
      <c r="N559" s="6">
        <v>114.50126899999999</v>
      </c>
      <c r="O559" s="16">
        <f t="shared" si="45"/>
        <v>-1.2902477089576925E-3</v>
      </c>
      <c r="P559" s="10"/>
    </row>
    <row r="560" spans="1:16" x14ac:dyDescent="0.25">
      <c r="A560" s="23">
        <v>41394</v>
      </c>
      <c r="B560">
        <v>41.191217000000002</v>
      </c>
      <c r="C560" s="16">
        <f t="shared" si="42"/>
        <v>-1.4484155687849665E-2</v>
      </c>
      <c r="D560" s="10"/>
      <c r="E560" s="6">
        <v>42.580443000000002</v>
      </c>
      <c r="F560" s="16">
        <f t="shared" si="43"/>
        <v>-2.7872373239517523E-2</v>
      </c>
      <c r="G560" s="10"/>
      <c r="H560" s="6">
        <v>63.240001999999997</v>
      </c>
      <c r="I560" s="16">
        <f t="shared" si="46"/>
        <v>-1.2334012892662338E-2</v>
      </c>
      <c r="J560" s="10"/>
      <c r="K560" s="6">
        <v>110.281902</v>
      </c>
      <c r="L560" s="16">
        <f t="shared" si="44"/>
        <v>4.451038575667754E-3</v>
      </c>
      <c r="M560" s="10"/>
      <c r="N560" s="6">
        <v>113.336952</v>
      </c>
      <c r="O560" s="16">
        <f t="shared" si="45"/>
        <v>1.0273057281441567E-2</v>
      </c>
      <c r="P560" s="10"/>
    </row>
    <row r="561" spans="1:16" x14ac:dyDescent="0.25">
      <c r="A561" s="23">
        <v>41393</v>
      </c>
      <c r="B561">
        <v>41.054285</v>
      </c>
      <c r="C561" s="16">
        <f t="shared" si="42"/>
        <v>3.3353887420035644E-3</v>
      </c>
      <c r="D561" s="10"/>
      <c r="E561" s="6">
        <v>43.323335999999998</v>
      </c>
      <c r="F561" s="16">
        <f t="shared" si="43"/>
        <v>-1.7147640708000789E-2</v>
      </c>
      <c r="G561" s="10"/>
      <c r="H561" s="6">
        <v>63.790000999999997</v>
      </c>
      <c r="I561" s="16">
        <f t="shared" si="46"/>
        <v>-8.6220252606674652E-3</v>
      </c>
      <c r="J561" s="10"/>
      <c r="K561" s="6">
        <v>110.471529</v>
      </c>
      <c r="L561" s="16">
        <f t="shared" si="44"/>
        <v>-1.7165237207860118E-3</v>
      </c>
      <c r="M561" s="10"/>
      <c r="N561" s="6">
        <v>113.272457</v>
      </c>
      <c r="O561" s="16">
        <f t="shared" si="45"/>
        <v>5.69379368190015E-4</v>
      </c>
      <c r="P561" s="10"/>
    </row>
    <row r="562" spans="1:16" x14ac:dyDescent="0.25">
      <c r="A562" s="23">
        <v>41390</v>
      </c>
      <c r="B562">
        <v>40.890459</v>
      </c>
      <c r="C562" s="16">
        <f t="shared" si="42"/>
        <v>4.0064602845373276E-3</v>
      </c>
      <c r="D562" s="10"/>
      <c r="E562" s="6">
        <v>43.368633000000003</v>
      </c>
      <c r="F562" s="16">
        <f t="shared" si="43"/>
        <v>-1.0444645557540211E-3</v>
      </c>
      <c r="G562" s="10"/>
      <c r="H562" s="6">
        <v>62.049999</v>
      </c>
      <c r="I562" s="16">
        <f t="shared" si="46"/>
        <v>2.8041934376179301E-2</v>
      </c>
      <c r="J562" s="10"/>
      <c r="K562" s="6">
        <v>110.462504</v>
      </c>
      <c r="L562" s="16">
        <f t="shared" si="44"/>
        <v>8.1701932087341333E-5</v>
      </c>
      <c r="M562" s="10"/>
      <c r="N562" s="6">
        <v>113.687068</v>
      </c>
      <c r="O562" s="16">
        <f t="shared" si="45"/>
        <v>-3.6469495369516602E-3</v>
      </c>
      <c r="P562" s="10"/>
    </row>
    <row r="563" spans="1:16" x14ac:dyDescent="0.25">
      <c r="A563" s="23">
        <v>41389</v>
      </c>
      <c r="B563">
        <v>41.264569000000002</v>
      </c>
      <c r="C563" s="16">
        <f t="shared" si="42"/>
        <v>-9.0661312856558096E-3</v>
      </c>
      <c r="D563" s="10"/>
      <c r="E563" s="6">
        <v>42.897530000000003</v>
      </c>
      <c r="F563" s="16">
        <f t="shared" si="43"/>
        <v>1.0982054211512882E-2</v>
      </c>
      <c r="G563" s="10"/>
      <c r="H563" s="6">
        <v>62.630001</v>
      </c>
      <c r="I563" s="16">
        <f t="shared" si="46"/>
        <v>-9.2607694513688887E-3</v>
      </c>
      <c r="J563" s="10"/>
      <c r="K563" s="6">
        <v>110.06518699999999</v>
      </c>
      <c r="L563" s="16">
        <f t="shared" si="44"/>
        <v>3.6098335071197418E-3</v>
      </c>
      <c r="M563" s="10"/>
      <c r="N563" s="6">
        <v>112.65513799999999</v>
      </c>
      <c r="O563" s="16">
        <f t="shared" si="45"/>
        <v>9.1600793210160347E-3</v>
      </c>
      <c r="P563" s="10"/>
    </row>
    <row r="564" spans="1:16" x14ac:dyDescent="0.25">
      <c r="A564" s="23">
        <v>41388</v>
      </c>
      <c r="B564">
        <v>40.848891999999999</v>
      </c>
      <c r="C564" s="16">
        <f t="shared" si="42"/>
        <v>1.0175967563575528E-2</v>
      </c>
      <c r="D564" s="10"/>
      <c r="E564" s="6">
        <v>43.441111999999997</v>
      </c>
      <c r="F564" s="16">
        <f t="shared" si="43"/>
        <v>-1.2513077473707224E-2</v>
      </c>
      <c r="G564" s="10"/>
      <c r="H564" s="6">
        <v>58.869999</v>
      </c>
      <c r="I564" s="16">
        <f t="shared" si="46"/>
        <v>6.3869578119068793E-2</v>
      </c>
      <c r="J564" s="10"/>
      <c r="K564" s="6">
        <v>110.128396</v>
      </c>
      <c r="L564" s="16">
        <f t="shared" si="44"/>
        <v>-5.7395732886189599E-4</v>
      </c>
      <c r="M564" s="10"/>
      <c r="N564" s="6">
        <v>113.143467</v>
      </c>
      <c r="O564" s="16">
        <f t="shared" si="45"/>
        <v>-4.3160158774346868E-3</v>
      </c>
      <c r="P564" s="10"/>
    </row>
    <row r="565" spans="1:16" x14ac:dyDescent="0.25">
      <c r="A565" s="23">
        <v>41387</v>
      </c>
      <c r="B565">
        <v>40.506571000000001</v>
      </c>
      <c r="C565" s="16">
        <f t="shared" si="42"/>
        <v>8.4509992218300134E-3</v>
      </c>
      <c r="D565" s="10"/>
      <c r="E565" s="6">
        <v>44.057169999999999</v>
      </c>
      <c r="F565" s="16">
        <f t="shared" si="43"/>
        <v>-1.3983149621276225E-2</v>
      </c>
      <c r="G565" s="10"/>
      <c r="H565" s="6">
        <v>59.060001</v>
      </c>
      <c r="I565" s="16">
        <f t="shared" si="46"/>
        <v>-3.21710119849139E-3</v>
      </c>
      <c r="J565" s="10"/>
      <c r="K565" s="6">
        <v>110.083251</v>
      </c>
      <c r="L565" s="16">
        <f t="shared" si="44"/>
        <v>4.100987170154724E-4</v>
      </c>
      <c r="M565" s="10"/>
      <c r="N565" s="6">
        <v>112.857839</v>
      </c>
      <c r="O565" s="16">
        <f t="shared" si="45"/>
        <v>2.5308654013833642E-3</v>
      </c>
      <c r="P565" s="10"/>
    </row>
    <row r="566" spans="1:16" x14ac:dyDescent="0.25">
      <c r="A566" s="23">
        <v>41386</v>
      </c>
      <c r="B566">
        <v>39.985750000000003</v>
      </c>
      <c r="C566" s="16">
        <f t="shared" si="42"/>
        <v>1.3025165215107881E-2</v>
      </c>
      <c r="D566" s="10"/>
      <c r="E566" s="6">
        <v>43.413930999999998</v>
      </c>
      <c r="F566" s="16">
        <f t="shared" si="43"/>
        <v>1.4816419181207019E-2</v>
      </c>
      <c r="G566" s="10"/>
      <c r="H566" s="6">
        <v>58.16</v>
      </c>
      <c r="I566" s="16">
        <f t="shared" si="46"/>
        <v>1.5474570151306821E-2</v>
      </c>
      <c r="J566" s="10"/>
      <c r="K566" s="6">
        <v>109.93876899999999</v>
      </c>
      <c r="L566" s="16">
        <f t="shared" si="44"/>
        <v>1.3142042731077996E-3</v>
      </c>
      <c r="M566" s="10"/>
      <c r="N566" s="6">
        <v>113.254026</v>
      </c>
      <c r="O566" s="16">
        <f t="shared" si="45"/>
        <v>-3.4982155954438321E-3</v>
      </c>
      <c r="P566" s="10"/>
    </row>
    <row r="567" spans="1:16" x14ac:dyDescent="0.25">
      <c r="A567" s="23">
        <v>41383</v>
      </c>
      <c r="B567">
        <v>40.090893999999999</v>
      </c>
      <c r="C567" s="16">
        <f t="shared" si="42"/>
        <v>-2.6226404429892103E-3</v>
      </c>
      <c r="D567" s="10"/>
      <c r="E567" s="6">
        <v>43.024369</v>
      </c>
      <c r="F567" s="16">
        <f t="shared" si="43"/>
        <v>9.0544500489941893E-3</v>
      </c>
      <c r="G567" s="10"/>
      <c r="H567" s="6">
        <v>58.5</v>
      </c>
      <c r="I567" s="16">
        <f t="shared" si="46"/>
        <v>-5.8119658119658579E-3</v>
      </c>
      <c r="J567" s="10"/>
      <c r="K567" s="6">
        <v>109.902649</v>
      </c>
      <c r="L567" s="16">
        <f t="shared" si="44"/>
        <v>3.2865449858254792E-4</v>
      </c>
      <c r="M567" s="10"/>
      <c r="N567" s="6">
        <v>113.17110599999999</v>
      </c>
      <c r="O567" s="16">
        <f t="shared" si="45"/>
        <v>7.326958525968319E-4</v>
      </c>
      <c r="P567" s="10"/>
    </row>
    <row r="568" spans="1:16" x14ac:dyDescent="0.25">
      <c r="A568" s="23">
        <v>41382</v>
      </c>
      <c r="B568">
        <v>39.467376999999999</v>
      </c>
      <c r="C568" s="16">
        <f t="shared" si="42"/>
        <v>1.579828829263219E-2</v>
      </c>
      <c r="D568" s="10"/>
      <c r="E568" s="6">
        <v>42.181818999999997</v>
      </c>
      <c r="F568" s="16">
        <f t="shared" si="43"/>
        <v>1.9974245302223803E-2</v>
      </c>
      <c r="G568" s="10"/>
      <c r="H568" s="6">
        <v>57.490001999999997</v>
      </c>
      <c r="I568" s="16">
        <f t="shared" si="46"/>
        <v>1.7568237343251525E-2</v>
      </c>
      <c r="J568" s="10"/>
      <c r="K568" s="6">
        <v>109.740111</v>
      </c>
      <c r="L568" s="16">
        <f t="shared" si="44"/>
        <v>1.4811175104425534E-3</v>
      </c>
      <c r="M568" s="10"/>
      <c r="N568" s="6">
        <v>113.410656</v>
      </c>
      <c r="O568" s="16">
        <f t="shared" si="45"/>
        <v>-2.1122353793633364E-3</v>
      </c>
      <c r="P568" s="10"/>
    </row>
    <row r="569" spans="1:16" x14ac:dyDescent="0.25">
      <c r="A569" s="23">
        <v>41381</v>
      </c>
      <c r="B569">
        <v>39.667878000000002</v>
      </c>
      <c r="C569" s="16">
        <f t="shared" si="42"/>
        <v>-5.0544927056598299E-3</v>
      </c>
      <c r="D569" s="10"/>
      <c r="E569" s="6">
        <v>42.363010000000003</v>
      </c>
      <c r="F569" s="16">
        <f t="shared" si="43"/>
        <v>-4.2771040112590253E-3</v>
      </c>
      <c r="G569" s="10"/>
      <c r="H569" s="6">
        <v>57.330002</v>
      </c>
      <c r="I569" s="16">
        <f t="shared" si="46"/>
        <v>2.7908598363557413E-3</v>
      </c>
      <c r="J569" s="10"/>
      <c r="K569" s="6">
        <v>109.640782</v>
      </c>
      <c r="L569" s="16">
        <f t="shared" si="44"/>
        <v>9.0594939390342688E-4</v>
      </c>
      <c r="M569" s="10"/>
      <c r="N569" s="6">
        <v>113.13425100000001</v>
      </c>
      <c r="O569" s="16">
        <f t="shared" si="45"/>
        <v>2.4431593222815629E-3</v>
      </c>
      <c r="P569" s="10"/>
    </row>
    <row r="570" spans="1:16" x14ac:dyDescent="0.25">
      <c r="A570" s="23">
        <v>41380</v>
      </c>
      <c r="B570">
        <v>40.274281000000002</v>
      </c>
      <c r="C570" s="16">
        <f t="shared" si="42"/>
        <v>-1.5056829940676031E-2</v>
      </c>
      <c r="D570" s="10"/>
      <c r="E570" s="6">
        <v>42.544204000000001</v>
      </c>
      <c r="F570" s="16">
        <f t="shared" si="43"/>
        <v>-4.2589585175926148E-3</v>
      </c>
      <c r="G570" s="10"/>
      <c r="H570" s="6">
        <v>58.970001000000003</v>
      </c>
      <c r="I570" s="16">
        <f t="shared" si="46"/>
        <v>-2.7810733800055387E-2</v>
      </c>
      <c r="J570" s="10"/>
      <c r="K570" s="6">
        <v>109.487275</v>
      </c>
      <c r="L570" s="16">
        <f t="shared" si="44"/>
        <v>1.4020533436420735E-3</v>
      </c>
      <c r="M570" s="10"/>
      <c r="N570" s="6">
        <v>112.38794900000001</v>
      </c>
      <c r="O570" s="16">
        <f t="shared" si="45"/>
        <v>6.6404094624059606E-3</v>
      </c>
      <c r="P570" s="10"/>
    </row>
    <row r="571" spans="1:16" x14ac:dyDescent="0.25">
      <c r="A571" s="23">
        <v>41379</v>
      </c>
      <c r="B571">
        <v>39.438032</v>
      </c>
      <c r="C571" s="16">
        <f t="shared" si="42"/>
        <v>2.1204126007098978E-2</v>
      </c>
      <c r="D571" s="10"/>
      <c r="E571" s="6">
        <v>42.09122</v>
      </c>
      <c r="F571" s="16">
        <f t="shared" si="43"/>
        <v>1.0761959382503017E-2</v>
      </c>
      <c r="G571" s="10"/>
      <c r="H571" s="6">
        <v>57.259998000000003</v>
      </c>
      <c r="I571" s="16">
        <f t="shared" si="46"/>
        <v>2.9863832688223235E-2</v>
      </c>
      <c r="J571" s="10"/>
      <c r="K571" s="6">
        <v>109.685934</v>
      </c>
      <c r="L571" s="16">
        <f t="shared" si="44"/>
        <v>-1.8111620401574102E-3</v>
      </c>
      <c r="M571" s="10"/>
      <c r="N571" s="6">
        <v>113.318521</v>
      </c>
      <c r="O571" s="16">
        <f t="shared" si="45"/>
        <v>-8.2120026963641291E-3</v>
      </c>
      <c r="P571" s="10"/>
    </row>
    <row r="572" spans="1:16" x14ac:dyDescent="0.25">
      <c r="A572" s="23">
        <v>41376</v>
      </c>
      <c r="B572">
        <v>40.528576000000001</v>
      </c>
      <c r="C572" s="16">
        <f t="shared" ref="C572:C635" si="47">B571/B572-1</f>
        <v>-2.6908026573645216E-2</v>
      </c>
      <c r="D572" s="10"/>
      <c r="E572" s="6">
        <v>42.680100000000003</v>
      </c>
      <c r="F572" s="16">
        <f t="shared" si="43"/>
        <v>-1.3797530933620239E-2</v>
      </c>
      <c r="G572" s="10"/>
      <c r="H572" s="6">
        <v>59.459999000000003</v>
      </c>
      <c r="I572" s="16">
        <f t="shared" si="46"/>
        <v>-3.6999681079712077E-2</v>
      </c>
      <c r="J572" s="10"/>
      <c r="K572" s="6">
        <v>109.64981299999999</v>
      </c>
      <c r="L572" s="16">
        <f t="shared" si="44"/>
        <v>3.2942144643710591E-4</v>
      </c>
      <c r="M572" s="10"/>
      <c r="N572" s="6">
        <v>112.34187799999999</v>
      </c>
      <c r="O572" s="16">
        <f t="shared" si="45"/>
        <v>8.6934900625392775E-3</v>
      </c>
      <c r="P572" s="10"/>
    </row>
    <row r="573" spans="1:16" x14ac:dyDescent="0.25">
      <c r="A573" s="23">
        <v>41375</v>
      </c>
      <c r="B573">
        <v>40.985821000000001</v>
      </c>
      <c r="C573" s="16">
        <f t="shared" si="47"/>
        <v>-1.1156175205078833E-2</v>
      </c>
      <c r="D573" s="10"/>
      <c r="E573" s="6">
        <v>42.770695000000003</v>
      </c>
      <c r="F573" s="16">
        <f t="shared" si="43"/>
        <v>-2.1181559009036954E-3</v>
      </c>
      <c r="G573" s="10"/>
      <c r="H573" s="6">
        <v>59.639999000000003</v>
      </c>
      <c r="I573" s="16">
        <f t="shared" si="46"/>
        <v>-3.0181087025169528E-3</v>
      </c>
      <c r="J573" s="10"/>
      <c r="K573" s="6">
        <v>109.10802200000001</v>
      </c>
      <c r="L573" s="16">
        <f t="shared" si="44"/>
        <v>4.9656385485568055E-3</v>
      </c>
      <c r="M573" s="10"/>
      <c r="N573" s="6">
        <v>110.69263599999999</v>
      </c>
      <c r="O573" s="16">
        <f t="shared" si="45"/>
        <v>1.4899292849074541E-2</v>
      </c>
      <c r="P573" s="10"/>
    </row>
    <row r="574" spans="1:16" x14ac:dyDescent="0.25">
      <c r="A574" s="23">
        <v>41374</v>
      </c>
      <c r="B574">
        <v>40.831778</v>
      </c>
      <c r="C574" s="16">
        <f t="shared" si="47"/>
        <v>3.7726253311820557E-3</v>
      </c>
      <c r="D574" s="10"/>
      <c r="E574" s="6">
        <v>42.435488999999997</v>
      </c>
      <c r="F574" s="16">
        <f t="shared" si="43"/>
        <v>7.8991902273120029E-3</v>
      </c>
      <c r="G574" s="10"/>
      <c r="H574" s="6">
        <v>60.009998000000003</v>
      </c>
      <c r="I574" s="16">
        <f t="shared" si="46"/>
        <v>-6.1656226017537952E-3</v>
      </c>
      <c r="J574" s="10"/>
      <c r="K574" s="6">
        <v>109.035781</v>
      </c>
      <c r="L574" s="16">
        <f t="shared" si="44"/>
        <v>6.6254397719234248E-4</v>
      </c>
      <c r="M574" s="10"/>
      <c r="N574" s="6">
        <v>110.480726</v>
      </c>
      <c r="O574" s="16">
        <f t="shared" si="45"/>
        <v>1.9180721169409498E-3</v>
      </c>
      <c r="P574" s="10"/>
    </row>
    <row r="575" spans="1:16" x14ac:dyDescent="0.25">
      <c r="A575" s="23">
        <v>41373</v>
      </c>
      <c r="B575">
        <v>40.284059999999997</v>
      </c>
      <c r="C575" s="16">
        <f t="shared" si="47"/>
        <v>1.3596395199490852E-2</v>
      </c>
      <c r="D575" s="10"/>
      <c r="E575" s="6">
        <v>41.230550999999998</v>
      </c>
      <c r="F575" s="16">
        <f t="shared" si="43"/>
        <v>2.922439721943082E-2</v>
      </c>
      <c r="G575" s="10"/>
      <c r="H575" s="6">
        <v>58.16</v>
      </c>
      <c r="I575" s="16">
        <f t="shared" si="46"/>
        <v>3.1808768913342611E-2</v>
      </c>
      <c r="J575" s="10"/>
      <c r="K575" s="6">
        <v>109.324737</v>
      </c>
      <c r="L575" s="16">
        <f t="shared" si="44"/>
        <v>-2.6430980574871921E-3</v>
      </c>
      <c r="M575" s="10"/>
      <c r="N575" s="6">
        <v>112.019402</v>
      </c>
      <c r="O575" s="16">
        <f t="shared" si="45"/>
        <v>-1.3735799089518386E-2</v>
      </c>
      <c r="P575" s="10"/>
    </row>
    <row r="576" spans="1:16" x14ac:dyDescent="0.25">
      <c r="A576" s="23">
        <v>41372</v>
      </c>
      <c r="B576">
        <v>40.660614000000002</v>
      </c>
      <c r="C576" s="16">
        <f t="shared" si="47"/>
        <v>-9.2609029465222648E-3</v>
      </c>
      <c r="D576" s="10"/>
      <c r="E576" s="6">
        <v>41.203372999999999</v>
      </c>
      <c r="F576" s="16">
        <f t="shared" si="43"/>
        <v>6.5960619292004807E-4</v>
      </c>
      <c r="G576" s="10"/>
      <c r="H576" s="6">
        <v>59.52</v>
      </c>
      <c r="I576" s="16">
        <f t="shared" si="46"/>
        <v>-2.2849462365591489E-2</v>
      </c>
      <c r="J576" s="10"/>
      <c r="K576" s="6">
        <v>109.216376</v>
      </c>
      <c r="L576" s="16">
        <f t="shared" si="44"/>
        <v>9.9216806095081544E-4</v>
      </c>
      <c r="M576" s="10"/>
      <c r="N576" s="6">
        <v>112.295807</v>
      </c>
      <c r="O576" s="16">
        <f t="shared" si="45"/>
        <v>-2.4614008962952072E-3</v>
      </c>
      <c r="P576" s="10"/>
    </row>
    <row r="577" spans="1:16" x14ac:dyDescent="0.25">
      <c r="A577" s="23">
        <v>41369</v>
      </c>
      <c r="B577">
        <v>40.384312999999999</v>
      </c>
      <c r="C577" s="16">
        <f t="shared" si="47"/>
        <v>6.8417902763382443E-3</v>
      </c>
      <c r="D577" s="10"/>
      <c r="E577" s="6">
        <v>40.886285999999998</v>
      </c>
      <c r="F577" s="16">
        <f t="shared" si="43"/>
        <v>7.7553387950179964E-3</v>
      </c>
      <c r="G577" s="10"/>
      <c r="H577" s="6">
        <v>58.889999000000003</v>
      </c>
      <c r="I577" s="16">
        <f t="shared" si="46"/>
        <v>1.0697928522634292E-2</v>
      </c>
      <c r="J577" s="10"/>
      <c r="K577" s="6">
        <v>109.117047</v>
      </c>
      <c r="L577" s="16">
        <f t="shared" si="44"/>
        <v>9.1029772827333488E-4</v>
      </c>
      <c r="M577" s="10"/>
      <c r="N577" s="6">
        <v>113.161891</v>
      </c>
      <c r="O577" s="16">
        <f t="shared" si="45"/>
        <v>-7.6534952919795618E-3</v>
      </c>
      <c r="P577" s="10"/>
    </row>
    <row r="578" spans="1:16" x14ac:dyDescent="0.25">
      <c r="A578" s="23">
        <v>41368</v>
      </c>
      <c r="B578">
        <v>40.707071999999997</v>
      </c>
      <c r="C578" s="16">
        <f t="shared" si="47"/>
        <v>-7.928818854866293E-3</v>
      </c>
      <c r="D578" s="10"/>
      <c r="E578" s="6">
        <v>41.058419000000001</v>
      </c>
      <c r="F578" s="16">
        <f t="shared" si="43"/>
        <v>-4.1923923081402803E-3</v>
      </c>
      <c r="G578" s="10"/>
      <c r="H578" s="6">
        <v>59.869999</v>
      </c>
      <c r="I578" s="16">
        <f t="shared" si="46"/>
        <v>-1.6368799338045692E-2</v>
      </c>
      <c r="J578" s="10"/>
      <c r="K578" s="6">
        <v>108.782946</v>
      </c>
      <c r="L578" s="16">
        <f t="shared" si="44"/>
        <v>3.0712626591304915E-3</v>
      </c>
      <c r="M578" s="10"/>
      <c r="N578" s="6">
        <v>110.922977</v>
      </c>
      <c r="O578" s="16">
        <f t="shared" si="45"/>
        <v>2.0184402371385968E-2</v>
      </c>
      <c r="P578" s="10"/>
    </row>
    <row r="579" spans="1:16" x14ac:dyDescent="0.25">
      <c r="A579" s="23">
        <v>41367</v>
      </c>
      <c r="B579">
        <v>40.284059999999997</v>
      </c>
      <c r="C579" s="16">
        <f t="shared" si="47"/>
        <v>1.0500729072491666E-2</v>
      </c>
      <c r="D579" s="10"/>
      <c r="E579" s="6">
        <v>41.094658000000003</v>
      </c>
      <c r="F579" s="16">
        <f t="shared" si="43"/>
        <v>-8.8184211193587103E-4</v>
      </c>
      <c r="G579" s="10"/>
      <c r="H579" s="6">
        <v>59.75</v>
      </c>
      <c r="I579" s="16">
        <f t="shared" si="46"/>
        <v>2.0083514644351208E-3</v>
      </c>
      <c r="J579" s="10"/>
      <c r="K579" s="6">
        <v>108.205034</v>
      </c>
      <c r="L579" s="16">
        <f t="shared" si="44"/>
        <v>5.3408975408666404E-3</v>
      </c>
      <c r="M579" s="10"/>
      <c r="N579" s="6">
        <v>109.614642</v>
      </c>
      <c r="O579" s="16">
        <f t="shared" si="45"/>
        <v>1.1935768580989325E-2</v>
      </c>
      <c r="P579" s="10"/>
    </row>
    <row r="580" spans="1:16" x14ac:dyDescent="0.25">
      <c r="A580" s="23">
        <v>41366</v>
      </c>
      <c r="B580">
        <v>41.066512000000003</v>
      </c>
      <c r="C580" s="16">
        <f t="shared" si="47"/>
        <v>-1.9053286044843687E-2</v>
      </c>
      <c r="D580" s="10"/>
      <c r="E580" s="6">
        <v>40.686971999999997</v>
      </c>
      <c r="F580" s="16">
        <f t="shared" si="43"/>
        <v>1.0020062441609134E-2</v>
      </c>
      <c r="G580" s="10"/>
      <c r="H580" s="6">
        <v>60.380001</v>
      </c>
      <c r="I580" s="16">
        <f t="shared" si="46"/>
        <v>-1.0433934905035858E-2</v>
      </c>
      <c r="J580" s="10"/>
      <c r="K580" s="6">
        <v>107.771597</v>
      </c>
      <c r="L580" s="16">
        <f t="shared" si="44"/>
        <v>4.0218110528695838E-3</v>
      </c>
      <c r="M580" s="10"/>
      <c r="N580" s="6">
        <v>108.63799899999999</v>
      </c>
      <c r="O580" s="16">
        <f t="shared" si="45"/>
        <v>8.9898839171367317E-3</v>
      </c>
      <c r="P580" s="10"/>
    </row>
    <row r="581" spans="1:16" x14ac:dyDescent="0.25">
      <c r="A581" s="23">
        <v>41365</v>
      </c>
      <c r="B581">
        <v>40.919803999999999</v>
      </c>
      <c r="C581" s="16">
        <f t="shared" si="47"/>
        <v>3.5852566644747341E-3</v>
      </c>
      <c r="D581" s="10"/>
      <c r="E581" s="6">
        <v>40.179630000000003</v>
      </c>
      <c r="F581" s="16">
        <f t="shared" si="43"/>
        <v>1.26268459913641E-2</v>
      </c>
      <c r="G581" s="10"/>
      <c r="H581" s="6">
        <v>60.16</v>
      </c>
      <c r="I581" s="16">
        <f t="shared" si="46"/>
        <v>3.6569315159575844E-3</v>
      </c>
      <c r="J581" s="10"/>
      <c r="K581" s="6">
        <v>107.780629</v>
      </c>
      <c r="L581" s="16">
        <f t="shared" si="44"/>
        <v>-8.3799844961096603E-5</v>
      </c>
      <c r="M581" s="10"/>
      <c r="N581" s="6">
        <v>109.08024899999999</v>
      </c>
      <c r="O581" s="16">
        <f t="shared" si="45"/>
        <v>-4.0543545147206927E-3</v>
      </c>
      <c r="P581" s="10"/>
    </row>
    <row r="582" spans="1:16" x14ac:dyDescent="0.25">
      <c r="A582" s="23">
        <v>41361</v>
      </c>
      <c r="B582">
        <v>41.528646999999999</v>
      </c>
      <c r="C582" s="16">
        <f t="shared" si="47"/>
        <v>-1.4660795474507049E-2</v>
      </c>
      <c r="D582" s="10"/>
      <c r="E582" s="6">
        <v>40.043737</v>
      </c>
      <c r="F582" s="16">
        <f t="shared" si="43"/>
        <v>3.3936143372432781E-3</v>
      </c>
      <c r="G582" s="10"/>
      <c r="H582" s="6">
        <v>61.259998000000003</v>
      </c>
      <c r="I582" s="16">
        <f t="shared" si="46"/>
        <v>-1.7956219978982113E-2</v>
      </c>
      <c r="J582" s="10"/>
      <c r="K582" s="6">
        <v>107.935941</v>
      </c>
      <c r="L582" s="16">
        <f t="shared" si="44"/>
        <v>-1.4389275579669292E-3</v>
      </c>
      <c r="M582" s="10"/>
      <c r="N582" s="6">
        <v>108.26485099999999</v>
      </c>
      <c r="O582" s="16">
        <f t="shared" si="45"/>
        <v>7.5315117738443682E-3</v>
      </c>
      <c r="P582" s="10"/>
    </row>
    <row r="583" spans="1:16" x14ac:dyDescent="0.25">
      <c r="A583" s="23">
        <v>41360</v>
      </c>
      <c r="B583">
        <v>41.240119999999997</v>
      </c>
      <c r="C583" s="16">
        <f t="shared" si="47"/>
        <v>6.9962696519796364E-3</v>
      </c>
      <c r="D583" s="10"/>
      <c r="E583" s="6">
        <v>39.953138000000003</v>
      </c>
      <c r="F583" s="16">
        <f t="shared" si="43"/>
        <v>2.2676316438523525E-3</v>
      </c>
      <c r="G583" s="10"/>
      <c r="H583" s="6">
        <v>60.369999</v>
      </c>
      <c r="I583" s="16">
        <f t="shared" si="46"/>
        <v>1.474240541233085E-2</v>
      </c>
      <c r="J583" s="10"/>
      <c r="K583" s="6">
        <v>107.99895600000001</v>
      </c>
      <c r="L583" s="16">
        <f t="shared" si="44"/>
        <v>-5.8347786250834144E-4</v>
      </c>
      <c r="M583" s="10"/>
      <c r="N583" s="6">
        <v>108.81647100000001</v>
      </c>
      <c r="O583" s="16">
        <f t="shared" si="45"/>
        <v>-5.069269338830229E-3</v>
      </c>
      <c r="P583" s="10"/>
    </row>
    <row r="584" spans="1:16" x14ac:dyDescent="0.25">
      <c r="A584" s="23">
        <v>41359</v>
      </c>
      <c r="B584">
        <v>40.946700999999997</v>
      </c>
      <c r="C584" s="16">
        <f t="shared" si="47"/>
        <v>7.1658764402044994E-3</v>
      </c>
      <c r="D584" s="10"/>
      <c r="E584" s="6">
        <v>40.215868999999998</v>
      </c>
      <c r="F584" s="16">
        <f t="shared" si="43"/>
        <v>-6.5330180979054076E-3</v>
      </c>
      <c r="G584" s="10"/>
      <c r="H584" s="6">
        <v>59.950001</v>
      </c>
      <c r="I584" s="16">
        <f t="shared" si="46"/>
        <v>7.0058047205037166E-3</v>
      </c>
      <c r="J584" s="10"/>
      <c r="K584" s="6">
        <v>107.62086600000001</v>
      </c>
      <c r="L584" s="16">
        <f t="shared" si="44"/>
        <v>3.51316630364229E-3</v>
      </c>
      <c r="M584" s="10"/>
      <c r="N584" s="6">
        <v>107.897102</v>
      </c>
      <c r="O584" s="16">
        <f t="shared" si="45"/>
        <v>8.5207941914882124E-3</v>
      </c>
      <c r="P584" s="10"/>
    </row>
    <row r="585" spans="1:16" x14ac:dyDescent="0.25">
      <c r="A585" s="23">
        <v>41358</v>
      </c>
      <c r="B585">
        <v>40.100673</v>
      </c>
      <c r="C585" s="16">
        <f t="shared" si="47"/>
        <v>2.1097601030286794E-2</v>
      </c>
      <c r="D585" s="10"/>
      <c r="E585" s="6">
        <v>39.581691999999997</v>
      </c>
      <c r="F585" s="16">
        <f t="shared" ref="F585:F648" si="48">E584/E585-1</f>
        <v>1.6021978039746365E-2</v>
      </c>
      <c r="G585" s="10"/>
      <c r="H585" s="6">
        <v>59.419998</v>
      </c>
      <c r="I585" s="16">
        <f t="shared" si="46"/>
        <v>8.9196064934233821E-3</v>
      </c>
      <c r="J585" s="10"/>
      <c r="K585" s="6">
        <v>107.54884699999999</v>
      </c>
      <c r="L585" s="16">
        <f t="shared" ref="L585:L648" si="49">K584/K585-1</f>
        <v>6.6963990790158689E-4</v>
      </c>
      <c r="M585" s="10"/>
      <c r="N585" s="6">
        <v>107.76839099999999</v>
      </c>
      <c r="O585" s="16">
        <f t="shared" ref="O585:O648" si="50">N584/N585-1</f>
        <v>1.1943297919332352E-3</v>
      </c>
      <c r="P585" s="10"/>
    </row>
    <row r="586" spans="1:16" x14ac:dyDescent="0.25">
      <c r="A586" s="23">
        <v>41355</v>
      </c>
      <c r="B586">
        <v>39.144613</v>
      </c>
      <c r="C586" s="16">
        <f t="shared" si="47"/>
        <v>2.4423794916557329E-2</v>
      </c>
      <c r="D586" s="10"/>
      <c r="E586" s="6">
        <v>39.771946999999997</v>
      </c>
      <c r="F586" s="16">
        <f t="shared" si="48"/>
        <v>-4.7836481326901659E-3</v>
      </c>
      <c r="G586" s="10"/>
      <c r="H586" s="6">
        <v>58.549999</v>
      </c>
      <c r="I586" s="16">
        <f t="shared" si="46"/>
        <v>1.4859077965142298E-2</v>
      </c>
      <c r="J586" s="10"/>
      <c r="K586" s="6">
        <v>107.54884699999999</v>
      </c>
      <c r="L586" s="16">
        <f t="shared" si="49"/>
        <v>0</v>
      </c>
      <c r="M586" s="10"/>
      <c r="N586" s="6">
        <v>107.869522</v>
      </c>
      <c r="O586" s="16">
        <f t="shared" si="50"/>
        <v>-9.3753080689473745E-4</v>
      </c>
      <c r="P586" s="10"/>
    </row>
    <row r="587" spans="1:16" x14ac:dyDescent="0.25">
      <c r="A587" s="23">
        <v>41354</v>
      </c>
      <c r="B587">
        <v>38.584673000000002</v>
      </c>
      <c r="C587" s="16">
        <f t="shared" si="47"/>
        <v>1.4511979925293073E-2</v>
      </c>
      <c r="D587" s="10"/>
      <c r="E587" s="6">
        <v>39.672289999999997</v>
      </c>
      <c r="F587" s="16">
        <f t="shared" si="48"/>
        <v>2.5120052308551521E-3</v>
      </c>
      <c r="G587" s="10"/>
      <c r="H587" s="6">
        <v>57.950001</v>
      </c>
      <c r="I587" s="16">
        <f t="shared" si="46"/>
        <v>1.0353718544370727E-2</v>
      </c>
      <c r="J587" s="10"/>
      <c r="K587" s="6">
        <v>107.539843</v>
      </c>
      <c r="L587" s="16">
        <f t="shared" si="49"/>
        <v>8.3727107542674872E-5</v>
      </c>
      <c r="M587" s="10"/>
      <c r="N587" s="6">
        <v>107.786776</v>
      </c>
      <c r="O587" s="16">
        <f t="shared" si="50"/>
        <v>7.6768229898638296E-4</v>
      </c>
      <c r="P587" s="10"/>
    </row>
    <row r="588" spans="1:16" x14ac:dyDescent="0.25">
      <c r="A588" s="23">
        <v>41353</v>
      </c>
      <c r="B588">
        <v>38.958781999999999</v>
      </c>
      <c r="C588" s="16">
        <f t="shared" si="47"/>
        <v>-9.6026872708699917E-3</v>
      </c>
      <c r="D588" s="10"/>
      <c r="E588" s="6">
        <v>39.971257999999999</v>
      </c>
      <c r="F588" s="16">
        <f t="shared" si="48"/>
        <v>-7.4795744482197835E-3</v>
      </c>
      <c r="G588" s="10"/>
      <c r="H588" s="6">
        <v>58.189999</v>
      </c>
      <c r="I588" s="16">
        <f t="shared" si="46"/>
        <v>-4.1243857041481924E-3</v>
      </c>
      <c r="J588" s="10"/>
      <c r="K588" s="6">
        <v>107.431815</v>
      </c>
      <c r="L588" s="16">
        <f t="shared" si="49"/>
        <v>1.0055494268621512E-3</v>
      </c>
      <c r="M588" s="10"/>
      <c r="N588" s="6">
        <v>106.757087</v>
      </c>
      <c r="O588" s="16">
        <f t="shared" si="50"/>
        <v>9.6451582647623102E-3</v>
      </c>
      <c r="P588" s="10"/>
    </row>
    <row r="589" spans="1:16" x14ac:dyDescent="0.25">
      <c r="A589" s="23">
        <v>41352</v>
      </c>
      <c r="B589">
        <v>38.144542999999999</v>
      </c>
      <c r="C589" s="16">
        <f t="shared" si="47"/>
        <v>2.1346146419948031E-2</v>
      </c>
      <c r="D589" s="10"/>
      <c r="E589" s="6">
        <v>39.590752999999999</v>
      </c>
      <c r="F589" s="16">
        <f t="shared" si="48"/>
        <v>9.6109563766064721E-3</v>
      </c>
      <c r="G589" s="10"/>
      <c r="H589" s="6">
        <v>58.41</v>
      </c>
      <c r="I589" s="16">
        <f t="shared" si="46"/>
        <v>-3.7664954631055902E-3</v>
      </c>
      <c r="J589" s="10"/>
      <c r="K589" s="6">
        <v>107.74689600000001</v>
      </c>
      <c r="L589" s="16">
        <f t="shared" si="49"/>
        <v>-2.9242698555326241E-3</v>
      </c>
      <c r="M589" s="10"/>
      <c r="N589" s="6">
        <v>107.96145799999999</v>
      </c>
      <c r="O589" s="16">
        <f t="shared" si="50"/>
        <v>-1.1155564423740882E-2</v>
      </c>
      <c r="P589" s="10"/>
    </row>
    <row r="590" spans="1:16" x14ac:dyDescent="0.25">
      <c r="A590" s="23">
        <v>41351</v>
      </c>
      <c r="B590">
        <v>38.650692999999997</v>
      </c>
      <c r="C590" s="16">
        <f t="shared" si="47"/>
        <v>-1.3095496114390426E-2</v>
      </c>
      <c r="D590" s="10"/>
      <c r="E590" s="6">
        <v>39.527335999999998</v>
      </c>
      <c r="F590" s="16">
        <f t="shared" si="48"/>
        <v>1.6043833563688104E-3</v>
      </c>
      <c r="G590" s="10"/>
      <c r="H590" s="6">
        <v>58.490001999999997</v>
      </c>
      <c r="I590" s="16">
        <f t="shared" si="46"/>
        <v>-1.3677893189335544E-3</v>
      </c>
      <c r="J590" s="10"/>
      <c r="K590" s="6">
        <v>107.566849</v>
      </c>
      <c r="L590" s="16">
        <f t="shared" si="49"/>
        <v>1.6738149501804855E-3</v>
      </c>
      <c r="M590" s="10"/>
      <c r="N590" s="6">
        <v>107.235156</v>
      </c>
      <c r="O590" s="16">
        <f t="shared" si="50"/>
        <v>6.7729840389283424E-3</v>
      </c>
      <c r="P590" s="10"/>
    </row>
    <row r="591" spans="1:16" x14ac:dyDescent="0.25">
      <c r="A591" s="23">
        <v>41348</v>
      </c>
      <c r="B591">
        <v>38.768059999999998</v>
      </c>
      <c r="C591" s="16">
        <f t="shared" si="47"/>
        <v>-3.0274148358210295E-3</v>
      </c>
      <c r="D591" s="10"/>
      <c r="E591" s="6">
        <v>39.94408</v>
      </c>
      <c r="F591" s="16">
        <f t="shared" si="48"/>
        <v>-1.0433185593459737E-2</v>
      </c>
      <c r="G591" s="10"/>
      <c r="H591" s="6">
        <v>58.299999</v>
      </c>
      <c r="I591" s="16">
        <f t="shared" si="46"/>
        <v>3.2590566596750747E-3</v>
      </c>
      <c r="J591" s="10"/>
      <c r="K591" s="6">
        <v>107.305785</v>
      </c>
      <c r="L591" s="16">
        <f t="shared" si="49"/>
        <v>2.4328977230818616E-3</v>
      </c>
      <c r="M591" s="10"/>
      <c r="N591" s="6">
        <v>106.426114</v>
      </c>
      <c r="O591" s="16">
        <f t="shared" si="50"/>
        <v>7.6019124403998717E-3</v>
      </c>
      <c r="P591" s="10"/>
    </row>
    <row r="592" spans="1:16" x14ac:dyDescent="0.25">
      <c r="A592" s="23">
        <v>41347</v>
      </c>
      <c r="B592">
        <v>39.283988999999998</v>
      </c>
      <c r="C592" s="16">
        <f t="shared" si="47"/>
        <v>-1.3133314949253294E-2</v>
      </c>
      <c r="D592" s="10"/>
      <c r="E592" s="6">
        <v>40.107154000000001</v>
      </c>
      <c r="F592" s="16">
        <f t="shared" si="48"/>
        <v>-4.0659579086564923E-3</v>
      </c>
      <c r="G592" s="10"/>
      <c r="H592" s="6">
        <v>58.389999000000003</v>
      </c>
      <c r="I592" s="16">
        <f t="shared" si="46"/>
        <v>-1.5413598482850732E-3</v>
      </c>
      <c r="J592" s="10"/>
      <c r="K592" s="6">
        <v>107.161754</v>
      </c>
      <c r="L592" s="16">
        <f t="shared" si="49"/>
        <v>1.3440522819363476E-3</v>
      </c>
      <c r="M592" s="10"/>
      <c r="N592" s="6">
        <v>105.929654</v>
      </c>
      <c r="O592" s="16">
        <f t="shared" si="50"/>
        <v>4.686695191131296E-3</v>
      </c>
      <c r="P592" s="10"/>
    </row>
    <row r="593" spans="1:16" x14ac:dyDescent="0.25">
      <c r="A593" s="23">
        <v>41346</v>
      </c>
      <c r="B593">
        <v>38.968561000000001</v>
      </c>
      <c r="C593" s="16">
        <f t="shared" si="47"/>
        <v>8.0944225782419998E-3</v>
      </c>
      <c r="D593" s="10"/>
      <c r="E593" s="6">
        <v>40.397063000000003</v>
      </c>
      <c r="F593" s="16">
        <f t="shared" si="48"/>
        <v>-7.1764870629332789E-3</v>
      </c>
      <c r="G593" s="10"/>
      <c r="H593" s="6">
        <v>58.419998</v>
      </c>
      <c r="I593" s="16">
        <f t="shared" si="46"/>
        <v>-5.135056663301274E-4</v>
      </c>
      <c r="J593" s="10"/>
      <c r="K593" s="6">
        <v>107.11673999999999</v>
      </c>
      <c r="L593" s="16">
        <f t="shared" si="49"/>
        <v>4.2023310268790581E-4</v>
      </c>
      <c r="M593" s="10"/>
      <c r="N593" s="6">
        <v>106.25143199999999</v>
      </c>
      <c r="O593" s="16">
        <f t="shared" si="50"/>
        <v>-3.0284580070412126E-3</v>
      </c>
      <c r="P593" s="10"/>
    </row>
    <row r="594" spans="1:16" x14ac:dyDescent="0.25">
      <c r="A594" s="23">
        <v>41345</v>
      </c>
      <c r="B594">
        <v>39.073704999999997</v>
      </c>
      <c r="C594" s="16">
        <f t="shared" si="47"/>
        <v>-2.6909145165526782E-3</v>
      </c>
      <c r="D594" s="10"/>
      <c r="E594" s="6">
        <v>40.415185000000001</v>
      </c>
      <c r="F594" s="16">
        <f t="shared" si="48"/>
        <v>-4.4839581954159158E-4</v>
      </c>
      <c r="G594" s="10"/>
      <c r="H594" s="6">
        <v>58.540000999999997</v>
      </c>
      <c r="I594" s="16">
        <f t="shared" si="46"/>
        <v>-2.0499316356348274E-3</v>
      </c>
      <c r="J594" s="10"/>
      <c r="K594" s="6">
        <v>107.215765</v>
      </c>
      <c r="L594" s="16">
        <f t="shared" si="49"/>
        <v>-9.2360484486597727E-4</v>
      </c>
      <c r="M594" s="10"/>
      <c r="N594" s="6">
        <v>106.36175799999999</v>
      </c>
      <c r="O594" s="16">
        <f t="shared" si="50"/>
        <v>-1.0372713094870534E-3</v>
      </c>
      <c r="P594" s="10"/>
    </row>
    <row r="595" spans="1:16" x14ac:dyDescent="0.25">
      <c r="A595" s="23">
        <v>41344</v>
      </c>
      <c r="B595">
        <v>39.411135000000002</v>
      </c>
      <c r="C595" s="16">
        <f t="shared" si="47"/>
        <v>-8.5617935134323364E-3</v>
      </c>
      <c r="D595" s="10"/>
      <c r="E595" s="6">
        <v>39.176886000000003</v>
      </c>
      <c r="F595" s="16">
        <f t="shared" si="48"/>
        <v>3.1607897575115951E-2</v>
      </c>
      <c r="G595" s="10"/>
      <c r="H595" s="6">
        <v>58.619999</v>
      </c>
      <c r="I595" s="16">
        <f t="shared" si="46"/>
        <v>-1.3646878431370357E-3</v>
      </c>
      <c r="J595" s="10"/>
      <c r="K595" s="6">
        <v>106.99971499999999</v>
      </c>
      <c r="L595" s="16">
        <f t="shared" si="49"/>
        <v>2.0191642566524948E-3</v>
      </c>
      <c r="M595" s="10"/>
      <c r="N595" s="6">
        <v>105.598681</v>
      </c>
      <c r="O595" s="16">
        <f t="shared" si="50"/>
        <v>7.2261982135932712E-3</v>
      </c>
      <c r="P595" s="10"/>
    </row>
    <row r="596" spans="1:16" x14ac:dyDescent="0.25">
      <c r="A596" s="23">
        <v>41341</v>
      </c>
      <c r="B596">
        <v>39.286433000000002</v>
      </c>
      <c r="C596" s="16">
        <f t="shared" si="47"/>
        <v>3.1741746571900542E-3</v>
      </c>
      <c r="D596" s="10"/>
      <c r="E596" s="6">
        <v>38.557738000000001</v>
      </c>
      <c r="F596" s="16">
        <f t="shared" si="48"/>
        <v>1.6057684711691333E-2</v>
      </c>
      <c r="G596" s="10"/>
      <c r="H596" s="6">
        <v>59.84</v>
      </c>
      <c r="I596" s="16">
        <f t="shared" si="46"/>
        <v>-2.0387717245989312E-2</v>
      </c>
      <c r="J596" s="10"/>
      <c r="K596" s="6">
        <v>106.927696</v>
      </c>
      <c r="L596" s="16">
        <f t="shared" si="49"/>
        <v>6.735298963143066E-4</v>
      </c>
      <c r="M596" s="10"/>
      <c r="N596" s="6">
        <v>105.49755</v>
      </c>
      <c r="O596" s="16">
        <f t="shared" si="50"/>
        <v>9.5860993928287286E-4</v>
      </c>
      <c r="P596" s="10"/>
    </row>
    <row r="597" spans="1:16" x14ac:dyDescent="0.25">
      <c r="A597" s="23">
        <v>41340</v>
      </c>
      <c r="B597">
        <v>39.247309999999999</v>
      </c>
      <c r="C597" s="16">
        <f t="shared" si="47"/>
        <v>9.9683264916761161E-4</v>
      </c>
      <c r="D597" s="10"/>
      <c r="E597" s="6">
        <v>38.826931999999999</v>
      </c>
      <c r="F597" s="16">
        <f t="shared" si="48"/>
        <v>-6.933177208026553E-3</v>
      </c>
      <c r="G597" s="10"/>
      <c r="H597" s="6">
        <v>59.02</v>
      </c>
      <c r="I597" s="16">
        <f t="shared" si="46"/>
        <v>1.3893595391392788E-2</v>
      </c>
      <c r="J597" s="10"/>
      <c r="K597" s="6">
        <v>107.305785</v>
      </c>
      <c r="L597" s="16">
        <f t="shared" si="49"/>
        <v>-3.5234726627273449E-3</v>
      </c>
      <c r="M597" s="10"/>
      <c r="N597" s="6">
        <v>106.60998499999999</v>
      </c>
      <c r="O597" s="16">
        <f t="shared" si="50"/>
        <v>-1.0434622985829978E-2</v>
      </c>
      <c r="P597" s="10"/>
    </row>
    <row r="598" spans="1:16" x14ac:dyDescent="0.25">
      <c r="A598" s="23">
        <v>41339</v>
      </c>
      <c r="B598">
        <v>39.381793999999999</v>
      </c>
      <c r="C598" s="16">
        <f t="shared" si="47"/>
        <v>-3.414877443114972E-3</v>
      </c>
      <c r="D598" s="10"/>
      <c r="E598" s="6">
        <v>39.194833000000003</v>
      </c>
      <c r="F598" s="16">
        <f t="shared" si="48"/>
        <v>-9.3864668335237322E-3</v>
      </c>
      <c r="G598" s="10"/>
      <c r="H598" s="6">
        <v>58.34</v>
      </c>
      <c r="I598" s="16">
        <f t="shared" si="46"/>
        <v>1.1655810764483965E-2</v>
      </c>
      <c r="J598" s="10"/>
      <c r="K598" s="6">
        <v>107.656869</v>
      </c>
      <c r="L598" s="16">
        <f t="shared" si="49"/>
        <v>-3.2611388689002263E-3</v>
      </c>
      <c r="M598" s="10"/>
      <c r="N598" s="6">
        <v>107.43741799999999</v>
      </c>
      <c r="O598" s="16">
        <f t="shared" si="50"/>
        <v>-7.7015346738880108E-3</v>
      </c>
      <c r="P598" s="10"/>
    </row>
    <row r="599" spans="1:16" x14ac:dyDescent="0.25">
      <c r="A599" s="23">
        <v>41338</v>
      </c>
      <c r="B599">
        <v>39.193516000000002</v>
      </c>
      <c r="C599" s="16">
        <f t="shared" si="47"/>
        <v>4.80380479260889E-3</v>
      </c>
      <c r="D599" s="10"/>
      <c r="E599" s="6">
        <v>38.808985999999997</v>
      </c>
      <c r="F599" s="16">
        <f t="shared" si="48"/>
        <v>9.9422077144712961E-3</v>
      </c>
      <c r="G599" s="10"/>
      <c r="H599" s="6">
        <v>58.57</v>
      </c>
      <c r="I599" s="16">
        <f t="shared" si="46"/>
        <v>-3.9269250469523564E-3</v>
      </c>
      <c r="J599" s="10"/>
      <c r="K599" s="6">
        <v>107.97195000000001</v>
      </c>
      <c r="L599" s="16">
        <f t="shared" si="49"/>
        <v>-2.9181745814538251E-3</v>
      </c>
      <c r="M599" s="10"/>
      <c r="N599" s="6">
        <v>108.421142</v>
      </c>
      <c r="O599" s="16">
        <f t="shared" si="50"/>
        <v>-9.0731750455091964E-3</v>
      </c>
      <c r="P599" s="10"/>
    </row>
    <row r="600" spans="1:16" x14ac:dyDescent="0.25">
      <c r="A600" s="23">
        <v>41337</v>
      </c>
      <c r="B600">
        <v>39.000349999999997</v>
      </c>
      <c r="C600" s="16">
        <f t="shared" si="47"/>
        <v>4.9529299096036095E-3</v>
      </c>
      <c r="D600" s="10"/>
      <c r="E600" s="6">
        <v>38.889744</v>
      </c>
      <c r="F600" s="16">
        <f t="shared" si="48"/>
        <v>-2.076588624497111E-3</v>
      </c>
      <c r="G600" s="10"/>
      <c r="H600" s="6">
        <v>58.119999</v>
      </c>
      <c r="I600" s="16">
        <f t="shared" si="46"/>
        <v>7.7426188531077855E-3</v>
      </c>
      <c r="J600" s="10"/>
      <c r="K600" s="6">
        <v>108.151991</v>
      </c>
      <c r="L600" s="16">
        <f t="shared" si="49"/>
        <v>-1.6647035189577553E-3</v>
      </c>
      <c r="M600" s="10"/>
      <c r="N600" s="6">
        <v>108.733724</v>
      </c>
      <c r="O600" s="16">
        <f t="shared" si="50"/>
        <v>-2.8747474886448021E-3</v>
      </c>
      <c r="P600" s="10"/>
    </row>
    <row r="601" spans="1:16" x14ac:dyDescent="0.25">
      <c r="A601" s="23">
        <v>41334</v>
      </c>
      <c r="B601">
        <v>38.653137000000001</v>
      </c>
      <c r="C601" s="16">
        <f t="shared" si="47"/>
        <v>8.9827896762944004E-3</v>
      </c>
      <c r="D601" s="10"/>
      <c r="E601" s="6">
        <v>38.252650000000003</v>
      </c>
      <c r="F601" s="16">
        <f t="shared" si="48"/>
        <v>1.6654898418802189E-2</v>
      </c>
      <c r="G601" s="10"/>
      <c r="H601" s="6">
        <v>57.549999</v>
      </c>
      <c r="I601" s="16">
        <f t="shared" si="46"/>
        <v>9.9044311017277842E-3</v>
      </c>
      <c r="J601" s="10"/>
      <c r="K601" s="6">
        <v>108.233014</v>
      </c>
      <c r="L601" s="16">
        <f t="shared" si="49"/>
        <v>-7.4859783540726088E-4</v>
      </c>
      <c r="M601" s="10"/>
      <c r="N601" s="6">
        <v>109.31293100000001</v>
      </c>
      <c r="O601" s="16">
        <f t="shared" si="50"/>
        <v>-5.298613756866577E-3</v>
      </c>
      <c r="P601" s="10"/>
    </row>
    <row r="602" spans="1:16" x14ac:dyDescent="0.25">
      <c r="A602" s="23">
        <v>41333</v>
      </c>
      <c r="B602">
        <v>38.790064999999998</v>
      </c>
      <c r="C602" s="16">
        <f t="shared" si="47"/>
        <v>-3.5299760389676527E-3</v>
      </c>
      <c r="D602" s="10"/>
      <c r="E602" s="6">
        <v>38.342379999999999</v>
      </c>
      <c r="F602" s="16">
        <f t="shared" si="48"/>
        <v>-2.340230314341385E-3</v>
      </c>
      <c r="G602" s="10"/>
      <c r="H602" s="6">
        <v>56.400002000000001</v>
      </c>
      <c r="I602" s="16">
        <f t="shared" si="46"/>
        <v>2.0390017007446248E-2</v>
      </c>
      <c r="J602" s="10"/>
      <c r="K602" s="6">
        <v>107.986355</v>
      </c>
      <c r="L602" s="16">
        <f t="shared" si="49"/>
        <v>2.284168217363991E-3</v>
      </c>
      <c r="M602" s="10"/>
      <c r="N602" s="6">
        <v>108.720857</v>
      </c>
      <c r="O602" s="16">
        <f t="shared" si="50"/>
        <v>5.4458179997607381E-3</v>
      </c>
      <c r="P602" s="10"/>
    </row>
    <row r="603" spans="1:16" x14ac:dyDescent="0.25">
      <c r="A603" s="23">
        <v>41332</v>
      </c>
      <c r="B603">
        <v>39.090819000000003</v>
      </c>
      <c r="C603" s="16">
        <f t="shared" si="47"/>
        <v>-7.6937247080959281E-3</v>
      </c>
      <c r="D603" s="10"/>
      <c r="E603" s="6">
        <v>38.557738000000001</v>
      </c>
      <c r="F603" s="16">
        <f t="shared" si="48"/>
        <v>-5.5853380195695079E-3</v>
      </c>
      <c r="G603" s="10"/>
      <c r="H603" s="6">
        <v>56.529998999999997</v>
      </c>
      <c r="I603" s="16">
        <f t="shared" si="46"/>
        <v>-2.2996108667894255E-3</v>
      </c>
      <c r="J603" s="10"/>
      <c r="K603" s="6">
        <v>107.950458</v>
      </c>
      <c r="L603" s="16">
        <f t="shared" si="49"/>
        <v>3.3253216952555675E-4</v>
      </c>
      <c r="M603" s="10"/>
      <c r="N603" s="6">
        <v>108.519029</v>
      </c>
      <c r="O603" s="16">
        <f t="shared" si="50"/>
        <v>1.8598397153000157E-3</v>
      </c>
      <c r="P603" s="10"/>
    </row>
    <row r="604" spans="1:16" x14ac:dyDescent="0.25">
      <c r="A604" s="23">
        <v>41331</v>
      </c>
      <c r="B604">
        <v>38.592008</v>
      </c>
      <c r="C604" s="16">
        <f t="shared" si="47"/>
        <v>1.292524089443603E-2</v>
      </c>
      <c r="D604" s="10"/>
      <c r="E604" s="6">
        <v>38.064210000000003</v>
      </c>
      <c r="F604" s="16">
        <f t="shared" si="48"/>
        <v>1.2965670376450689E-2</v>
      </c>
      <c r="G604" s="10"/>
      <c r="H604" s="6">
        <v>56.029998999999997</v>
      </c>
      <c r="I604" s="16">
        <f t="shared" si="46"/>
        <v>8.9237909856110242E-3</v>
      </c>
      <c r="J604" s="10"/>
      <c r="K604" s="6">
        <v>107.986355</v>
      </c>
      <c r="L604" s="16">
        <f t="shared" si="49"/>
        <v>-3.324216286401116E-4</v>
      </c>
      <c r="M604" s="10"/>
      <c r="N604" s="6">
        <v>108.84011700000001</v>
      </c>
      <c r="O604" s="16">
        <f t="shared" si="50"/>
        <v>-2.9500887067219761E-3</v>
      </c>
      <c r="P604" s="10"/>
    </row>
    <row r="605" spans="1:16" x14ac:dyDescent="0.25">
      <c r="A605" s="23">
        <v>41330</v>
      </c>
      <c r="B605">
        <v>38.117646000000001</v>
      </c>
      <c r="C605" s="16">
        <f t="shared" si="47"/>
        <v>1.2444682444451072E-2</v>
      </c>
      <c r="D605" s="10"/>
      <c r="E605" s="6">
        <v>38.153944000000003</v>
      </c>
      <c r="F605" s="16">
        <f t="shared" si="48"/>
        <v>-2.3518931620803984E-3</v>
      </c>
      <c r="G605" s="10"/>
      <c r="H605" s="6">
        <v>55.68</v>
      </c>
      <c r="I605" s="16">
        <f t="shared" si="46"/>
        <v>6.2859015804597185E-3</v>
      </c>
      <c r="J605" s="10"/>
      <c r="K605" s="6">
        <v>108.120969</v>
      </c>
      <c r="L605" s="16">
        <f t="shared" si="49"/>
        <v>-1.2450313870198126E-3</v>
      </c>
      <c r="M605" s="10"/>
      <c r="N605" s="6">
        <v>109.473123</v>
      </c>
      <c r="O605" s="16">
        <f t="shared" si="50"/>
        <v>-5.7822959887605663E-3</v>
      </c>
      <c r="P605" s="10"/>
    </row>
    <row r="606" spans="1:16" x14ac:dyDescent="0.25">
      <c r="A606" s="23">
        <v>41327</v>
      </c>
      <c r="B606">
        <v>38.983232000000001</v>
      </c>
      <c r="C606" s="16">
        <f t="shared" si="47"/>
        <v>-2.2204059427396894E-2</v>
      </c>
      <c r="D606" s="10"/>
      <c r="E606" s="6">
        <v>38.557738000000001</v>
      </c>
      <c r="F606" s="16">
        <f t="shared" si="48"/>
        <v>-1.0472450432647218E-2</v>
      </c>
      <c r="G606" s="10"/>
      <c r="H606" s="6">
        <v>56.32</v>
      </c>
      <c r="I606" s="16">
        <f t="shared" si="46"/>
        <v>-1.1363636363636354E-2</v>
      </c>
      <c r="J606" s="10"/>
      <c r="K606" s="6">
        <v>107.483796</v>
      </c>
      <c r="L606" s="16">
        <f t="shared" si="49"/>
        <v>5.928084266767053E-3</v>
      </c>
      <c r="M606" s="10"/>
      <c r="N606" s="6">
        <v>107.363105</v>
      </c>
      <c r="O606" s="16">
        <f t="shared" si="50"/>
        <v>1.965310150074373E-2</v>
      </c>
      <c r="P606" s="10"/>
    </row>
    <row r="607" spans="1:16" x14ac:dyDescent="0.25">
      <c r="A607" s="23">
        <v>41326</v>
      </c>
      <c r="B607">
        <v>38.496647000000003</v>
      </c>
      <c r="C607" s="16">
        <f t="shared" si="47"/>
        <v>1.2639672229116439E-2</v>
      </c>
      <c r="D607" s="10"/>
      <c r="E607" s="6">
        <v>38.135998000000001</v>
      </c>
      <c r="F607" s="16">
        <f t="shared" si="48"/>
        <v>1.1058842618986819E-2</v>
      </c>
      <c r="G607" s="10"/>
      <c r="H607" s="6">
        <v>55.02</v>
      </c>
      <c r="I607" s="16">
        <f t="shared" si="46"/>
        <v>2.3627771719374691E-2</v>
      </c>
      <c r="J607" s="10"/>
      <c r="K607" s="6">
        <v>107.412008</v>
      </c>
      <c r="L607" s="16">
        <f t="shared" si="49"/>
        <v>6.6834240730329064E-4</v>
      </c>
      <c r="M607" s="10"/>
      <c r="N607" s="6">
        <v>107.289711</v>
      </c>
      <c r="O607" s="16">
        <f t="shared" si="50"/>
        <v>6.8407305151563236E-4</v>
      </c>
      <c r="P607" s="10"/>
    </row>
    <row r="608" spans="1:16" x14ac:dyDescent="0.25">
      <c r="A608" s="23">
        <v>41325</v>
      </c>
      <c r="B608">
        <v>38.002723000000003</v>
      </c>
      <c r="C608" s="16">
        <f t="shared" si="47"/>
        <v>1.2997068657422339E-2</v>
      </c>
      <c r="D608" s="10"/>
      <c r="E608" s="6">
        <v>38.279567999999998</v>
      </c>
      <c r="F608" s="16">
        <f t="shared" si="48"/>
        <v>-3.7505647921626251E-3</v>
      </c>
      <c r="G608" s="10"/>
      <c r="H608" s="6">
        <v>55.5</v>
      </c>
      <c r="I608" s="16">
        <f t="shared" si="46"/>
        <v>-8.6486486486485603E-3</v>
      </c>
      <c r="J608" s="10"/>
      <c r="K608" s="6">
        <v>107.241496</v>
      </c>
      <c r="L608" s="16">
        <f t="shared" si="49"/>
        <v>1.5899815496791536E-3</v>
      </c>
      <c r="M608" s="10"/>
      <c r="N608" s="6">
        <v>106.66588</v>
      </c>
      <c r="O608" s="16">
        <f t="shared" si="50"/>
        <v>5.848458757383268E-3</v>
      </c>
      <c r="P608" s="10"/>
    </row>
    <row r="609" spans="1:16" x14ac:dyDescent="0.25">
      <c r="A609" s="23">
        <v>41324</v>
      </c>
      <c r="B609">
        <v>38.538214000000004</v>
      </c>
      <c r="C609" s="16">
        <f t="shared" si="47"/>
        <v>-1.3895065298044185E-2</v>
      </c>
      <c r="D609" s="10"/>
      <c r="E609" s="6">
        <v>37.884749999999997</v>
      </c>
      <c r="F609" s="16">
        <f t="shared" si="48"/>
        <v>1.0421554847267034E-2</v>
      </c>
      <c r="G609" s="10"/>
      <c r="H609" s="6">
        <v>55.700001</v>
      </c>
      <c r="I609" s="16">
        <f t="shared" si="46"/>
        <v>-3.5906821617471829E-3</v>
      </c>
      <c r="J609" s="10"/>
      <c r="K609" s="6">
        <v>107.062015</v>
      </c>
      <c r="L609" s="16">
        <f t="shared" si="49"/>
        <v>1.6764209042767764E-3</v>
      </c>
      <c r="M609" s="10"/>
      <c r="N609" s="6">
        <v>106.344792</v>
      </c>
      <c r="O609" s="16">
        <f t="shared" si="50"/>
        <v>3.0193109973830623E-3</v>
      </c>
      <c r="P609" s="10"/>
    </row>
    <row r="610" spans="1:16" x14ac:dyDescent="0.25">
      <c r="A610" s="23">
        <v>41320</v>
      </c>
      <c r="B610">
        <v>38.631131000000003</v>
      </c>
      <c r="C610" s="16">
        <f t="shared" si="47"/>
        <v>-2.4052363364666096E-3</v>
      </c>
      <c r="D610" s="10"/>
      <c r="E610" s="6">
        <v>37.166893000000002</v>
      </c>
      <c r="F610" s="16">
        <f t="shared" si="48"/>
        <v>1.9314420497833718E-2</v>
      </c>
      <c r="G610" s="10"/>
      <c r="H610" s="6">
        <v>55.389999000000003</v>
      </c>
      <c r="I610" s="16">
        <f t="shared" si="46"/>
        <v>5.5967143093826888E-3</v>
      </c>
      <c r="J610" s="10"/>
      <c r="K610" s="6">
        <v>107.088937</v>
      </c>
      <c r="L610" s="16">
        <f t="shared" si="49"/>
        <v>-2.5139851747713049E-4</v>
      </c>
      <c r="M610" s="10"/>
      <c r="N610" s="6">
        <v>106.876885</v>
      </c>
      <c r="O610" s="16">
        <f t="shared" si="50"/>
        <v>-4.9785601442258187E-3</v>
      </c>
      <c r="P610" s="10"/>
    </row>
    <row r="611" spans="1:16" x14ac:dyDescent="0.25">
      <c r="A611" s="23">
        <v>41319</v>
      </c>
      <c r="B611">
        <v>38.139651000000001</v>
      </c>
      <c r="C611" s="16">
        <f t="shared" si="47"/>
        <v>1.2886326621080135E-2</v>
      </c>
      <c r="D611" s="10"/>
      <c r="E611" s="6">
        <v>36.960509999999999</v>
      </c>
      <c r="F611" s="16">
        <f t="shared" si="48"/>
        <v>5.5838785774331434E-3</v>
      </c>
      <c r="G611" s="10"/>
      <c r="H611" s="6">
        <v>55.07</v>
      </c>
      <c r="I611" s="16">
        <f t="shared" si="46"/>
        <v>5.8107681133103828E-3</v>
      </c>
      <c r="J611" s="10"/>
      <c r="K611" s="6">
        <v>107.133804</v>
      </c>
      <c r="L611" s="16">
        <f t="shared" si="49"/>
        <v>-4.1879405308897777E-4</v>
      </c>
      <c r="M611" s="10"/>
      <c r="N611" s="6">
        <v>107.18879699999999</v>
      </c>
      <c r="O611" s="16">
        <f t="shared" si="50"/>
        <v>-2.9099309697447895E-3</v>
      </c>
      <c r="P611" s="10"/>
    </row>
    <row r="612" spans="1:16" x14ac:dyDescent="0.25">
      <c r="A612" s="23">
        <v>41318</v>
      </c>
      <c r="B612">
        <v>37.843789000000001</v>
      </c>
      <c r="C612" s="16">
        <f t="shared" si="47"/>
        <v>7.817980382461176E-3</v>
      </c>
      <c r="D612" s="10"/>
      <c r="E612" s="6">
        <v>36.924619999999997</v>
      </c>
      <c r="F612" s="16">
        <f t="shared" si="48"/>
        <v>9.7198021266042822E-4</v>
      </c>
      <c r="G612" s="10"/>
      <c r="H612" s="6">
        <v>55.23</v>
      </c>
      <c r="I612" s="16">
        <f t="shared" si="46"/>
        <v>-2.8969762810066024E-3</v>
      </c>
      <c r="J612" s="10"/>
      <c r="K612" s="6">
        <v>106.837661</v>
      </c>
      <c r="L612" s="16">
        <f t="shared" si="49"/>
        <v>2.7718970747589999E-3</v>
      </c>
      <c r="M612" s="10"/>
      <c r="N612" s="6">
        <v>106.225533</v>
      </c>
      <c r="O612" s="16">
        <f t="shared" si="50"/>
        <v>9.0681022989076432E-3</v>
      </c>
      <c r="P612" s="10"/>
    </row>
    <row r="613" spans="1:16" x14ac:dyDescent="0.25">
      <c r="A613" s="23">
        <v>41317</v>
      </c>
      <c r="B613">
        <v>38.259464999999999</v>
      </c>
      <c r="C613" s="16">
        <f t="shared" si="47"/>
        <v>-1.0864657934971045E-2</v>
      </c>
      <c r="D613" s="10"/>
      <c r="E613" s="6">
        <v>37.193815000000001</v>
      </c>
      <c r="F613" s="16">
        <f t="shared" si="48"/>
        <v>-7.2376280841318641E-3</v>
      </c>
      <c r="G613" s="10"/>
      <c r="H613" s="6">
        <v>54.32</v>
      </c>
      <c r="I613" s="16">
        <f t="shared" si="46"/>
        <v>1.6752577319587569E-2</v>
      </c>
      <c r="J613" s="10"/>
      <c r="K613" s="6">
        <v>107.088937</v>
      </c>
      <c r="L613" s="16">
        <f t="shared" si="49"/>
        <v>-2.3464235152507174E-3</v>
      </c>
      <c r="M613" s="10"/>
      <c r="N613" s="6">
        <v>107.097059</v>
      </c>
      <c r="O613" s="16">
        <f t="shared" si="50"/>
        <v>-8.1377211301386643E-3</v>
      </c>
      <c r="P613" s="10"/>
    </row>
    <row r="614" spans="1:16" x14ac:dyDescent="0.25">
      <c r="A614" s="23">
        <v>41316</v>
      </c>
      <c r="B614">
        <v>38.144784000000001</v>
      </c>
      <c r="C614" s="16">
        <f t="shared" si="47"/>
        <v>3.0064661003190718E-3</v>
      </c>
      <c r="D614" s="10"/>
      <c r="E614" s="6">
        <v>37.131003</v>
      </c>
      <c r="F614" s="16">
        <f t="shared" si="48"/>
        <v>1.6916321921065514E-3</v>
      </c>
      <c r="G614" s="10"/>
      <c r="H614" s="6">
        <v>54.450001</v>
      </c>
      <c r="I614" s="16">
        <f t="shared" si="46"/>
        <v>-2.3875298000454181E-3</v>
      </c>
      <c r="J614" s="10"/>
      <c r="K614" s="6">
        <v>107.196623</v>
      </c>
      <c r="L614" s="16">
        <f t="shared" si="49"/>
        <v>-1.0045652277683725E-3</v>
      </c>
      <c r="M614" s="10"/>
      <c r="N614" s="6">
        <v>107.363105</v>
      </c>
      <c r="O614" s="16">
        <f t="shared" si="50"/>
        <v>-2.4780021032365651E-3</v>
      </c>
      <c r="P614" s="10"/>
    </row>
    <row r="615" spans="1:16" x14ac:dyDescent="0.25">
      <c r="A615" s="23">
        <v>41313</v>
      </c>
      <c r="B615">
        <v>38.503467000000001</v>
      </c>
      <c r="C615" s="16">
        <f t="shared" si="47"/>
        <v>-9.3156026702737593E-3</v>
      </c>
      <c r="D615" s="10"/>
      <c r="E615" s="6">
        <v>36.951538999999997</v>
      </c>
      <c r="F615" s="16">
        <f t="shared" si="48"/>
        <v>4.8567395257881341E-3</v>
      </c>
      <c r="G615" s="10"/>
      <c r="H615" s="6">
        <v>54.799999</v>
      </c>
      <c r="I615" s="16">
        <f t="shared" si="46"/>
        <v>-6.3868249340661709E-3</v>
      </c>
      <c r="J615" s="10"/>
      <c r="K615" s="6">
        <v>107.250472</v>
      </c>
      <c r="L615" s="16">
        <f t="shared" si="49"/>
        <v>-5.02086368440402E-4</v>
      </c>
      <c r="M615" s="10"/>
      <c r="N615" s="6">
        <v>107.445674</v>
      </c>
      <c r="O615" s="16">
        <f t="shared" si="50"/>
        <v>-7.6847207454799893E-4</v>
      </c>
      <c r="P615" s="10"/>
    </row>
    <row r="616" spans="1:16" x14ac:dyDescent="0.25">
      <c r="A616" s="23">
        <v>41312</v>
      </c>
      <c r="B616">
        <v>38.322904000000001</v>
      </c>
      <c r="C616" s="16">
        <f t="shared" si="47"/>
        <v>4.7116210191169294E-3</v>
      </c>
      <c r="D616" s="10"/>
      <c r="E616" s="6">
        <v>36.790021000000003</v>
      </c>
      <c r="F616" s="16">
        <f t="shared" si="48"/>
        <v>4.3902665888664316E-3</v>
      </c>
      <c r="G616" s="10"/>
      <c r="H616" s="6">
        <v>54.860000999999997</v>
      </c>
      <c r="I616" s="16">
        <f t="shared" ref="I616:I679" si="51">H615/H616-1</f>
        <v>-1.0937294733187608E-3</v>
      </c>
      <c r="J616" s="10"/>
      <c r="K616" s="6">
        <v>107.01714200000001</v>
      </c>
      <c r="L616" s="16">
        <f t="shared" si="49"/>
        <v>2.1803049085351578E-3</v>
      </c>
      <c r="M616" s="10"/>
      <c r="N616" s="6">
        <v>107.032841</v>
      </c>
      <c r="O616" s="16">
        <f t="shared" si="50"/>
        <v>3.8570685047965014E-3</v>
      </c>
      <c r="P616" s="10"/>
    </row>
    <row r="617" spans="1:16" x14ac:dyDescent="0.25">
      <c r="A617" s="23">
        <v>41311</v>
      </c>
      <c r="B617">
        <v>39.240352999999999</v>
      </c>
      <c r="C617" s="16">
        <f t="shared" si="47"/>
        <v>-2.3380243291899028E-2</v>
      </c>
      <c r="D617" s="10"/>
      <c r="E617" s="6">
        <v>36.870780000000003</v>
      </c>
      <c r="F617" s="16">
        <f t="shared" si="48"/>
        <v>-2.1903252385764294E-3</v>
      </c>
      <c r="G617" s="10"/>
      <c r="H617" s="6">
        <v>54.220001000000003</v>
      </c>
      <c r="I617" s="16">
        <f t="shared" si="51"/>
        <v>1.1803762231579418E-2</v>
      </c>
      <c r="J617" s="10"/>
      <c r="K617" s="6">
        <v>106.981244</v>
      </c>
      <c r="L617" s="16">
        <f t="shared" si="49"/>
        <v>3.3555414629504732E-4</v>
      </c>
      <c r="M617" s="10"/>
      <c r="N617" s="6">
        <v>107.271367</v>
      </c>
      <c r="O617" s="16">
        <f t="shared" si="50"/>
        <v>-2.2235756536970186E-3</v>
      </c>
      <c r="P617" s="10"/>
    </row>
    <row r="618" spans="1:16" x14ac:dyDescent="0.25">
      <c r="A618" s="23">
        <v>41310</v>
      </c>
      <c r="B618">
        <v>38.925589000000002</v>
      </c>
      <c r="C618" s="16">
        <f t="shared" si="47"/>
        <v>8.0863002484046209E-3</v>
      </c>
      <c r="D618" s="10"/>
      <c r="E618" s="6">
        <v>37.175868000000001</v>
      </c>
      <c r="F618" s="16">
        <f t="shared" si="48"/>
        <v>-8.2066140325223191E-3</v>
      </c>
      <c r="G618" s="10"/>
      <c r="H618" s="6">
        <v>53.75</v>
      </c>
      <c r="I618" s="16">
        <f t="shared" si="51"/>
        <v>8.744204651162768E-3</v>
      </c>
      <c r="J618" s="10"/>
      <c r="K618" s="6">
        <v>106.703047</v>
      </c>
      <c r="L618" s="16">
        <f t="shared" si="49"/>
        <v>2.6072076460947891E-3</v>
      </c>
      <c r="M618" s="10"/>
      <c r="N618" s="6">
        <v>106.399841</v>
      </c>
      <c r="O618" s="16">
        <f t="shared" si="50"/>
        <v>8.1910460749654579E-3</v>
      </c>
      <c r="P618" s="10"/>
    </row>
    <row r="619" spans="1:16" x14ac:dyDescent="0.25">
      <c r="A619" s="23">
        <v>41309</v>
      </c>
      <c r="B619">
        <v>38.222862999999997</v>
      </c>
      <c r="C619" s="16">
        <f t="shared" si="47"/>
        <v>1.8384965040426415E-2</v>
      </c>
      <c r="D619" s="10"/>
      <c r="E619" s="6">
        <v>36.655422000000002</v>
      </c>
      <c r="F619" s="16">
        <f t="shared" si="48"/>
        <v>1.419833606062415E-2</v>
      </c>
      <c r="G619" s="10"/>
      <c r="H619" s="6">
        <v>53.119999</v>
      </c>
      <c r="I619" s="16">
        <f t="shared" si="51"/>
        <v>1.1859958807604709E-2</v>
      </c>
      <c r="J619" s="10"/>
      <c r="K619" s="6">
        <v>106.918425</v>
      </c>
      <c r="L619" s="16">
        <f t="shared" si="49"/>
        <v>-2.0144142602175341E-3</v>
      </c>
      <c r="M619" s="10"/>
      <c r="N619" s="6">
        <v>107.35392899999999</v>
      </c>
      <c r="O619" s="16">
        <f t="shared" si="50"/>
        <v>-8.8873132906015506E-3</v>
      </c>
      <c r="P619" s="10"/>
    </row>
    <row r="620" spans="1:16" x14ac:dyDescent="0.25">
      <c r="A620" s="23">
        <v>41306</v>
      </c>
      <c r="B620">
        <v>38.688907</v>
      </c>
      <c r="C620" s="16">
        <f t="shared" si="47"/>
        <v>-1.2045933476487303E-2</v>
      </c>
      <c r="D620" s="10"/>
      <c r="E620" s="6">
        <v>37.534796</v>
      </c>
      <c r="F620" s="16">
        <f t="shared" si="48"/>
        <v>-2.3428234430793227E-2</v>
      </c>
      <c r="G620" s="10"/>
      <c r="H620" s="6">
        <v>53.900002000000001</v>
      </c>
      <c r="I620" s="16">
        <f t="shared" si="51"/>
        <v>-1.4471298164330348E-2</v>
      </c>
      <c r="J620" s="10"/>
      <c r="K620" s="6">
        <v>106.559456</v>
      </c>
      <c r="L620" s="16">
        <f t="shared" si="49"/>
        <v>3.3687202757490819E-3</v>
      </c>
      <c r="M620" s="10"/>
      <c r="N620" s="6">
        <v>105.996184</v>
      </c>
      <c r="O620" s="16">
        <f t="shared" si="50"/>
        <v>1.280937623188394E-2</v>
      </c>
      <c r="P620" s="10"/>
    </row>
    <row r="621" spans="1:16" x14ac:dyDescent="0.25">
      <c r="A621" s="23">
        <v>41305</v>
      </c>
      <c r="B621">
        <v>38.530307000000001</v>
      </c>
      <c r="C621" s="16">
        <f t="shared" si="47"/>
        <v>4.1162402365493289E-3</v>
      </c>
      <c r="D621" s="10"/>
      <c r="E621" s="6">
        <v>38.808985999999997</v>
      </c>
      <c r="F621" s="16">
        <f t="shared" si="48"/>
        <v>-3.2832344550305925E-2</v>
      </c>
      <c r="G621" s="10"/>
      <c r="H621" s="6">
        <v>54.049999</v>
      </c>
      <c r="I621" s="16">
        <f t="shared" si="51"/>
        <v>-2.7751526877919375E-3</v>
      </c>
      <c r="J621" s="10"/>
      <c r="K621" s="6">
        <v>106.83675700000001</v>
      </c>
      <c r="L621" s="16">
        <f t="shared" si="49"/>
        <v>-2.5955580063142802E-3</v>
      </c>
      <c r="M621" s="10"/>
      <c r="N621" s="6">
        <v>107.390626</v>
      </c>
      <c r="O621" s="16">
        <f t="shared" si="50"/>
        <v>-1.2984764610646682E-2</v>
      </c>
      <c r="P621" s="10"/>
    </row>
    <row r="622" spans="1:16" x14ac:dyDescent="0.25">
      <c r="A622" s="23">
        <v>41304</v>
      </c>
      <c r="B622">
        <v>37.822699999999998</v>
      </c>
      <c r="C622" s="16">
        <f t="shared" si="47"/>
        <v>1.8708526889936516E-2</v>
      </c>
      <c r="D622" s="10"/>
      <c r="E622" s="6">
        <v>39.033315000000002</v>
      </c>
      <c r="F622" s="16">
        <f t="shared" si="48"/>
        <v>-5.7471162774671569E-3</v>
      </c>
      <c r="G622" s="10"/>
      <c r="H622" s="6">
        <v>53.880001</v>
      </c>
      <c r="I622" s="16">
        <f t="shared" si="51"/>
        <v>3.1551224358736807E-3</v>
      </c>
      <c r="J622" s="10"/>
      <c r="K622" s="6">
        <v>106.756244</v>
      </c>
      <c r="L622" s="16">
        <f t="shared" si="49"/>
        <v>7.5417602739946688E-4</v>
      </c>
      <c r="M622" s="10"/>
      <c r="N622" s="6">
        <v>106.86886800000001</v>
      </c>
      <c r="O622" s="16">
        <f t="shared" si="50"/>
        <v>4.8822263187067172E-3</v>
      </c>
      <c r="P622" s="10"/>
    </row>
    <row r="623" spans="1:16" x14ac:dyDescent="0.25">
      <c r="A623" s="23">
        <v>41303</v>
      </c>
      <c r="B623">
        <v>38.225304999999999</v>
      </c>
      <c r="C623" s="16">
        <f t="shared" si="47"/>
        <v>-1.0532420866229852E-2</v>
      </c>
      <c r="D623" s="10"/>
      <c r="E623" s="6">
        <v>39.176886000000003</v>
      </c>
      <c r="F623" s="16">
        <f t="shared" si="48"/>
        <v>-3.6646863663436502E-3</v>
      </c>
      <c r="G623" s="10"/>
      <c r="H623" s="6">
        <v>53.689999</v>
      </c>
      <c r="I623" s="16">
        <f t="shared" si="51"/>
        <v>3.5388713641064662E-3</v>
      </c>
      <c r="J623" s="10"/>
      <c r="K623" s="6">
        <v>107.114098</v>
      </c>
      <c r="L623" s="16">
        <f t="shared" si="49"/>
        <v>-3.3408674178444508E-3</v>
      </c>
      <c r="M623" s="10"/>
      <c r="N623" s="6">
        <v>107.051939</v>
      </c>
      <c r="O623" s="16">
        <f t="shared" si="50"/>
        <v>-1.7101138168080787E-3</v>
      </c>
      <c r="P623" s="10"/>
    </row>
    <row r="624" spans="1:16" x14ac:dyDescent="0.25">
      <c r="A624" s="23">
        <v>41302</v>
      </c>
      <c r="B624">
        <v>38.149664999999999</v>
      </c>
      <c r="C624" s="16">
        <f t="shared" si="47"/>
        <v>1.98271727943089E-3</v>
      </c>
      <c r="D624" s="10"/>
      <c r="E624" s="6">
        <v>38.521844000000002</v>
      </c>
      <c r="F624" s="16">
        <f t="shared" si="48"/>
        <v>1.7004430005998827E-2</v>
      </c>
      <c r="G624" s="10"/>
      <c r="H624" s="6">
        <v>53.959999000000003</v>
      </c>
      <c r="I624" s="16">
        <f t="shared" si="51"/>
        <v>-5.0037065419515914E-3</v>
      </c>
      <c r="J624" s="10"/>
      <c r="K624" s="6">
        <v>107.355645</v>
      </c>
      <c r="L624" s="16">
        <f t="shared" si="49"/>
        <v>-2.2499701808880168E-3</v>
      </c>
      <c r="M624" s="10"/>
      <c r="N624" s="6">
        <v>107.64692700000001</v>
      </c>
      <c r="O624" s="16">
        <f t="shared" si="50"/>
        <v>-5.5272176975381671E-3</v>
      </c>
      <c r="P624" s="10"/>
    </row>
    <row r="625" spans="1:16" x14ac:dyDescent="0.25">
      <c r="A625" s="23">
        <v>41299</v>
      </c>
      <c r="B625">
        <v>39.001229000000002</v>
      </c>
      <c r="C625" s="16">
        <f t="shared" si="47"/>
        <v>-2.1834286299029282E-2</v>
      </c>
      <c r="D625" s="10"/>
      <c r="E625" s="6">
        <v>38.997422</v>
      </c>
      <c r="F625" s="16">
        <f t="shared" si="48"/>
        <v>-1.2195113820600678E-2</v>
      </c>
      <c r="G625" s="10"/>
      <c r="H625" s="6">
        <v>54.419998</v>
      </c>
      <c r="I625" s="16">
        <f t="shared" si="51"/>
        <v>-8.4527566502298201E-3</v>
      </c>
      <c r="J625" s="10"/>
      <c r="K625" s="6">
        <v>107.445106</v>
      </c>
      <c r="L625" s="16">
        <f t="shared" si="49"/>
        <v>-8.3262051972843309E-4</v>
      </c>
      <c r="M625" s="10"/>
      <c r="N625" s="6">
        <v>108.04053500000001</v>
      </c>
      <c r="O625" s="16">
        <f t="shared" si="50"/>
        <v>-3.6431511561840768E-3</v>
      </c>
      <c r="P625" s="10"/>
    </row>
    <row r="626" spans="1:16" x14ac:dyDescent="0.25">
      <c r="A626" s="23">
        <v>41298</v>
      </c>
      <c r="B626">
        <v>38.932909000000002</v>
      </c>
      <c r="C626" s="16">
        <f t="shared" si="47"/>
        <v>1.7548136462137709E-3</v>
      </c>
      <c r="D626" s="10"/>
      <c r="E626" s="6">
        <v>38.584656000000003</v>
      </c>
      <c r="F626" s="16">
        <f t="shared" si="48"/>
        <v>1.0697672152370608E-2</v>
      </c>
      <c r="G626" s="10"/>
      <c r="H626" s="6">
        <v>53.18</v>
      </c>
      <c r="I626" s="16">
        <f t="shared" si="51"/>
        <v>2.3316998871756311E-2</v>
      </c>
      <c r="J626" s="10"/>
      <c r="K626" s="6">
        <v>107.937156</v>
      </c>
      <c r="L626" s="16">
        <f t="shared" si="49"/>
        <v>-4.5586711586138584E-3</v>
      </c>
      <c r="M626" s="10"/>
      <c r="N626" s="6">
        <v>109.54173299999999</v>
      </c>
      <c r="O626" s="16">
        <f t="shared" si="50"/>
        <v>-1.3704347730193245E-2</v>
      </c>
      <c r="P626" s="10"/>
    </row>
    <row r="627" spans="1:16" x14ac:dyDescent="0.25">
      <c r="A627" s="23">
        <v>41297</v>
      </c>
      <c r="B627">
        <v>38.808469000000002</v>
      </c>
      <c r="C627" s="16">
        <f t="shared" si="47"/>
        <v>3.2065165982197996E-3</v>
      </c>
      <c r="D627" s="10"/>
      <c r="E627" s="6">
        <v>38.423138999999999</v>
      </c>
      <c r="F627" s="16">
        <f t="shared" si="48"/>
        <v>4.2036388541810688E-3</v>
      </c>
      <c r="G627" s="10"/>
      <c r="H627" s="6">
        <v>53.080002</v>
      </c>
      <c r="I627" s="16">
        <f t="shared" si="51"/>
        <v>1.8839110066348752E-3</v>
      </c>
      <c r="J627" s="10"/>
      <c r="K627" s="6">
        <v>108.089241</v>
      </c>
      <c r="L627" s="16">
        <f t="shared" si="49"/>
        <v>-1.4070318062461284E-3</v>
      </c>
      <c r="M627" s="10"/>
      <c r="N627" s="6">
        <v>109.92618400000001</v>
      </c>
      <c r="O627" s="16">
        <f t="shared" si="50"/>
        <v>-3.4973560075551857E-3</v>
      </c>
      <c r="P627" s="10"/>
    </row>
    <row r="628" spans="1:16" x14ac:dyDescent="0.25">
      <c r="A628" s="23">
        <v>41296</v>
      </c>
      <c r="B628">
        <v>38.808469000000002</v>
      </c>
      <c r="C628" s="16">
        <f t="shared" si="47"/>
        <v>0</v>
      </c>
      <c r="D628" s="10"/>
      <c r="E628" s="6">
        <v>38.764121000000003</v>
      </c>
      <c r="F628" s="16">
        <f t="shared" si="48"/>
        <v>-8.7963299877225065E-3</v>
      </c>
      <c r="G628" s="10"/>
      <c r="H628" s="6">
        <v>52.07</v>
      </c>
      <c r="I628" s="16">
        <f t="shared" si="51"/>
        <v>1.9397004033032461E-2</v>
      </c>
      <c r="J628" s="10"/>
      <c r="K628" s="6">
        <v>107.955045</v>
      </c>
      <c r="L628" s="16">
        <f t="shared" si="49"/>
        <v>1.2430729846855115E-3</v>
      </c>
      <c r="M628" s="10"/>
      <c r="N628" s="6">
        <v>110.09095000000001</v>
      </c>
      <c r="O628" s="16">
        <f t="shared" si="50"/>
        <v>-1.4966352820100504E-3</v>
      </c>
      <c r="P628" s="10"/>
    </row>
    <row r="629" spans="1:16" x14ac:dyDescent="0.25">
      <c r="A629" s="23">
        <v>41292</v>
      </c>
      <c r="B629">
        <v>38.618147999999998</v>
      </c>
      <c r="C629" s="16">
        <f t="shared" si="47"/>
        <v>4.9282787978337517E-3</v>
      </c>
      <c r="D629" s="10"/>
      <c r="E629" s="6">
        <v>38.56671</v>
      </c>
      <c r="F629" s="16">
        <f t="shared" si="48"/>
        <v>5.1186891492689401E-3</v>
      </c>
      <c r="G629" s="10"/>
      <c r="H629" s="6">
        <v>51.77</v>
      </c>
      <c r="I629" s="16">
        <f t="shared" si="51"/>
        <v>5.7948618891248138E-3</v>
      </c>
      <c r="J629" s="10"/>
      <c r="K629" s="6">
        <v>107.955045</v>
      </c>
      <c r="L629" s="16">
        <f t="shared" si="49"/>
        <v>0</v>
      </c>
      <c r="M629" s="10"/>
      <c r="N629" s="6">
        <v>109.88042</v>
      </c>
      <c r="O629" s="16">
        <f t="shared" si="50"/>
        <v>1.915991948338025E-3</v>
      </c>
      <c r="P629" s="10"/>
    </row>
    <row r="630" spans="1:16" x14ac:dyDescent="0.25">
      <c r="A630" s="23">
        <v>41291</v>
      </c>
      <c r="B630">
        <v>39.010990999999997</v>
      </c>
      <c r="C630" s="16">
        <f t="shared" si="47"/>
        <v>-1.0070059486568805E-2</v>
      </c>
      <c r="D630" s="10"/>
      <c r="E630" s="6">
        <v>38.360326999999998</v>
      </c>
      <c r="F630" s="16">
        <f t="shared" si="48"/>
        <v>5.3801157638724284E-3</v>
      </c>
      <c r="G630" s="10"/>
      <c r="H630" s="6">
        <v>51.740001999999997</v>
      </c>
      <c r="I630" s="16">
        <f t="shared" si="51"/>
        <v>5.7978351063847633E-4</v>
      </c>
      <c r="J630" s="10"/>
      <c r="K630" s="6">
        <v>107.847694</v>
      </c>
      <c r="L630" s="16">
        <f t="shared" si="49"/>
        <v>9.9539448659879959E-4</v>
      </c>
      <c r="M630" s="10"/>
      <c r="N630" s="6">
        <v>109.038286</v>
      </c>
      <c r="O630" s="16">
        <f t="shared" si="50"/>
        <v>7.7232872130803543E-3</v>
      </c>
      <c r="P630" s="10"/>
    </row>
    <row r="631" spans="1:16" x14ac:dyDescent="0.25">
      <c r="A631" s="23">
        <v>41290</v>
      </c>
      <c r="B631">
        <v>39.089069000000002</v>
      </c>
      <c r="C631" s="16">
        <f t="shared" si="47"/>
        <v>-1.9974382096438204E-3</v>
      </c>
      <c r="D631" s="10"/>
      <c r="E631" s="6">
        <v>38.171891000000002</v>
      </c>
      <c r="F631" s="16">
        <f t="shared" si="48"/>
        <v>4.9365120528086504E-3</v>
      </c>
      <c r="G631" s="10"/>
      <c r="H631" s="6">
        <v>51.91</v>
      </c>
      <c r="I631" s="16">
        <f t="shared" si="51"/>
        <v>-3.2748603351955285E-3</v>
      </c>
      <c r="J631" s="10"/>
      <c r="K631" s="6">
        <v>108.035566</v>
      </c>
      <c r="L631" s="16">
        <f t="shared" si="49"/>
        <v>-1.7389828827295561E-3</v>
      </c>
      <c r="M631" s="10"/>
      <c r="N631" s="6">
        <v>110.13672099999999</v>
      </c>
      <c r="O631" s="16">
        <f t="shared" si="50"/>
        <v>-9.9733766361175258E-3</v>
      </c>
      <c r="P631" s="10"/>
    </row>
    <row r="632" spans="1:16" x14ac:dyDescent="0.25">
      <c r="A632" s="23">
        <v>41289</v>
      </c>
      <c r="B632">
        <v>39.150069999999999</v>
      </c>
      <c r="C632" s="16">
        <f t="shared" si="47"/>
        <v>-1.558132590822936E-3</v>
      </c>
      <c r="D632" s="10"/>
      <c r="E632" s="6">
        <v>38.468004000000001</v>
      </c>
      <c r="F632" s="16">
        <f t="shared" si="48"/>
        <v>-7.6976439952537445E-3</v>
      </c>
      <c r="G632" s="10"/>
      <c r="H632" s="6">
        <v>51.82</v>
      </c>
      <c r="I632" s="16">
        <f t="shared" si="51"/>
        <v>1.7367811655730758E-3</v>
      </c>
      <c r="J632" s="10"/>
      <c r="K632" s="6">
        <v>108.035566</v>
      </c>
      <c r="L632" s="16">
        <f t="shared" si="49"/>
        <v>0</v>
      </c>
      <c r="M632" s="10"/>
      <c r="N632" s="6">
        <v>109.90788000000001</v>
      </c>
      <c r="O632" s="16">
        <f t="shared" si="50"/>
        <v>2.0821164051203489E-3</v>
      </c>
      <c r="P632" s="10"/>
    </row>
    <row r="633" spans="1:16" x14ac:dyDescent="0.25">
      <c r="A633" s="23">
        <v>41288</v>
      </c>
      <c r="B633">
        <v>39.198869000000002</v>
      </c>
      <c r="C633" s="16">
        <f t="shared" si="47"/>
        <v>-1.2449083671266514E-3</v>
      </c>
      <c r="D633" s="10"/>
      <c r="E633" s="6">
        <v>38.889744</v>
      </c>
      <c r="F633" s="16">
        <f t="shared" si="48"/>
        <v>-1.0844504401983146E-2</v>
      </c>
      <c r="G633" s="10"/>
      <c r="H633" s="6">
        <v>51.990001999999997</v>
      </c>
      <c r="I633" s="16">
        <f t="shared" si="51"/>
        <v>-3.2698979315292087E-3</v>
      </c>
      <c r="J633" s="10"/>
      <c r="K633" s="6">
        <v>108.125027</v>
      </c>
      <c r="L633" s="16">
        <f t="shared" si="49"/>
        <v>-8.2738476449117915E-4</v>
      </c>
      <c r="M633" s="10"/>
      <c r="N633" s="6">
        <v>109.404427</v>
      </c>
      <c r="O633" s="16">
        <f t="shared" si="50"/>
        <v>4.6017607678709993E-3</v>
      </c>
      <c r="P633" s="10"/>
    </row>
    <row r="634" spans="1:16" x14ac:dyDescent="0.25">
      <c r="A634" s="23">
        <v>41285</v>
      </c>
      <c r="B634">
        <v>39.323312999999999</v>
      </c>
      <c r="C634" s="16">
        <f t="shared" si="47"/>
        <v>-3.1646367130866437E-3</v>
      </c>
      <c r="D634" s="10"/>
      <c r="E634" s="6">
        <v>38.791038999999998</v>
      </c>
      <c r="F634" s="16">
        <f t="shared" si="48"/>
        <v>2.5445309675773409E-3</v>
      </c>
      <c r="G634" s="10"/>
      <c r="H634" s="6">
        <v>51.720001000000003</v>
      </c>
      <c r="I634" s="16">
        <f t="shared" si="51"/>
        <v>5.2204368673540724E-3</v>
      </c>
      <c r="J634" s="10"/>
      <c r="K634" s="6">
        <v>108.339737</v>
      </c>
      <c r="L634" s="16">
        <f t="shared" si="49"/>
        <v>-1.9818213145560426E-3</v>
      </c>
      <c r="M634" s="10"/>
      <c r="N634" s="6">
        <v>109.70649899999999</v>
      </c>
      <c r="O634" s="16">
        <f t="shared" si="50"/>
        <v>-2.7534558367412476E-3</v>
      </c>
      <c r="P634" s="10"/>
    </row>
    <row r="635" spans="1:16" x14ac:dyDescent="0.25">
      <c r="A635" s="23">
        <v>41284</v>
      </c>
      <c r="B635">
        <v>39.164709000000002</v>
      </c>
      <c r="C635" s="16">
        <f t="shared" si="47"/>
        <v>4.0496662441689146E-3</v>
      </c>
      <c r="D635" s="10"/>
      <c r="E635" s="6">
        <v>38.387245</v>
      </c>
      <c r="F635" s="16">
        <f t="shared" si="48"/>
        <v>1.0518962744005211E-2</v>
      </c>
      <c r="G635" s="10"/>
      <c r="H635" s="6">
        <v>51.139999000000003</v>
      </c>
      <c r="I635" s="16">
        <f t="shared" si="51"/>
        <v>1.1341455051651517E-2</v>
      </c>
      <c r="J635" s="10"/>
      <c r="K635" s="6">
        <v>108.142917</v>
      </c>
      <c r="L635" s="16">
        <f t="shared" si="49"/>
        <v>1.8199989926293014E-3</v>
      </c>
      <c r="M635" s="10"/>
      <c r="N635" s="6">
        <v>108.736214</v>
      </c>
      <c r="O635" s="16">
        <f t="shared" si="50"/>
        <v>8.9232921057926795E-3</v>
      </c>
      <c r="P635" s="10"/>
    </row>
    <row r="636" spans="1:16" x14ac:dyDescent="0.25">
      <c r="A636" s="23">
        <v>41283</v>
      </c>
      <c r="B636">
        <v>39.477030999999997</v>
      </c>
      <c r="C636" s="16">
        <f t="shared" ref="C636:C699" si="52">B635/B636-1</f>
        <v>-7.911486555308489E-3</v>
      </c>
      <c r="D636" s="10"/>
      <c r="E636" s="6">
        <v>38.216755999999997</v>
      </c>
      <c r="F636" s="16">
        <f t="shared" si="48"/>
        <v>4.4611060132890845E-3</v>
      </c>
      <c r="G636" s="10"/>
      <c r="H636" s="6">
        <v>50.619999</v>
      </c>
      <c r="I636" s="16">
        <f t="shared" si="51"/>
        <v>1.027261972091309E-2</v>
      </c>
      <c r="J636" s="10"/>
      <c r="K636" s="6">
        <v>108.089241</v>
      </c>
      <c r="L636" s="16">
        <f t="shared" si="49"/>
        <v>4.9658966520071957E-4</v>
      </c>
      <c r="M636" s="10"/>
      <c r="N636" s="6">
        <v>109.038286</v>
      </c>
      <c r="O636" s="16">
        <f t="shared" si="50"/>
        <v>-2.7703296803472943E-3</v>
      </c>
      <c r="P636" s="10"/>
    </row>
    <row r="637" spans="1:16" x14ac:dyDescent="0.25">
      <c r="A637" s="23">
        <v>41282</v>
      </c>
      <c r="B637">
        <v>38.884109000000002</v>
      </c>
      <c r="C637" s="16">
        <f t="shared" si="52"/>
        <v>1.524843992181979E-2</v>
      </c>
      <c r="D637" s="10"/>
      <c r="E637" s="6">
        <v>37.848855999999998</v>
      </c>
      <c r="F637" s="16">
        <f t="shared" si="48"/>
        <v>9.7202409499510534E-3</v>
      </c>
      <c r="G637" s="10"/>
      <c r="H637" s="6">
        <v>49.639999000000003</v>
      </c>
      <c r="I637" s="16">
        <f t="shared" si="51"/>
        <v>1.9742143830421943E-2</v>
      </c>
      <c r="J637" s="10"/>
      <c r="K637" s="6">
        <v>108.125027</v>
      </c>
      <c r="L637" s="16">
        <f t="shared" si="49"/>
        <v>-3.3096870348070517E-4</v>
      </c>
      <c r="M637" s="10"/>
      <c r="N637" s="6">
        <v>109.138977</v>
      </c>
      <c r="O637" s="16">
        <f t="shared" si="50"/>
        <v>-9.2259431751862131E-4</v>
      </c>
      <c r="P637" s="10"/>
    </row>
    <row r="638" spans="1:16" x14ac:dyDescent="0.25">
      <c r="A638" s="23">
        <v>41281</v>
      </c>
      <c r="B638">
        <v>38.525426000000003</v>
      </c>
      <c r="C638" s="16">
        <f t="shared" si="52"/>
        <v>9.3102928959176712E-3</v>
      </c>
      <c r="D638" s="10"/>
      <c r="E638" s="6">
        <v>37.795015999999997</v>
      </c>
      <c r="F638" s="16">
        <f t="shared" si="48"/>
        <v>1.4245264507892763E-3</v>
      </c>
      <c r="G638" s="10"/>
      <c r="H638" s="6">
        <v>49.849997999999999</v>
      </c>
      <c r="I638" s="16">
        <f t="shared" si="51"/>
        <v>-4.2126180225723342E-3</v>
      </c>
      <c r="J638" s="10"/>
      <c r="K638" s="6">
        <v>108.026617</v>
      </c>
      <c r="L638" s="16">
        <f t="shared" si="49"/>
        <v>9.1097918950855394E-4</v>
      </c>
      <c r="M638" s="10"/>
      <c r="N638" s="6">
        <v>108.424986</v>
      </c>
      <c r="O638" s="16">
        <f t="shared" si="50"/>
        <v>6.5851149844740053E-3</v>
      </c>
      <c r="P638" s="10"/>
    </row>
    <row r="639" spans="1:16" x14ac:dyDescent="0.25">
      <c r="A639" s="23">
        <v>41278</v>
      </c>
      <c r="B639">
        <v>38.252144999999999</v>
      </c>
      <c r="C639" s="16">
        <f t="shared" si="52"/>
        <v>7.1442006716226913E-3</v>
      </c>
      <c r="D639" s="10"/>
      <c r="E639" s="6">
        <v>37.660420000000002</v>
      </c>
      <c r="F639" s="16">
        <f t="shared" si="48"/>
        <v>3.5739378371244523E-3</v>
      </c>
      <c r="G639" s="10"/>
      <c r="H639" s="6">
        <v>50.009998000000003</v>
      </c>
      <c r="I639" s="16">
        <f t="shared" si="51"/>
        <v>-3.199360255923267E-3</v>
      </c>
      <c r="J639" s="10"/>
      <c r="K639" s="6">
        <v>107.847694</v>
      </c>
      <c r="L639" s="16">
        <f t="shared" si="49"/>
        <v>1.6590340818969374E-3</v>
      </c>
      <c r="M639" s="10"/>
      <c r="N639" s="6">
        <v>108.379222</v>
      </c>
      <c r="O639" s="16">
        <f t="shared" si="50"/>
        <v>4.2225805975992792E-4</v>
      </c>
      <c r="P639" s="10"/>
    </row>
    <row r="640" spans="1:16" x14ac:dyDescent="0.25">
      <c r="A640" s="23">
        <v>41277</v>
      </c>
      <c r="B640">
        <v>37.942261999999999</v>
      </c>
      <c r="C640" s="16">
        <f t="shared" si="52"/>
        <v>8.1672252434501491E-3</v>
      </c>
      <c r="D640" s="10"/>
      <c r="E640" s="6">
        <v>37.983454999999999</v>
      </c>
      <c r="F640" s="16">
        <f t="shared" si="48"/>
        <v>-8.5046239211256092E-3</v>
      </c>
      <c r="G640" s="10"/>
      <c r="H640" s="6">
        <v>49.060001</v>
      </c>
      <c r="I640" s="16">
        <f t="shared" si="51"/>
        <v>1.9363982483408426E-2</v>
      </c>
      <c r="J640" s="10"/>
      <c r="K640" s="6">
        <v>107.90137</v>
      </c>
      <c r="L640" s="16">
        <f t="shared" si="49"/>
        <v>-4.97454295529276E-4</v>
      </c>
      <c r="M640" s="10"/>
      <c r="N640" s="6">
        <v>107.958155</v>
      </c>
      <c r="O640" s="16">
        <f t="shared" si="50"/>
        <v>3.9002796963323316E-3</v>
      </c>
      <c r="P640" s="10"/>
    </row>
    <row r="641" spans="1:16" x14ac:dyDescent="0.25">
      <c r="A641" s="23">
        <v>41276</v>
      </c>
      <c r="B641">
        <v>37.912982999999997</v>
      </c>
      <c r="C641" s="16">
        <f t="shared" si="52"/>
        <v>7.7226843374478271E-4</v>
      </c>
      <c r="D641" s="10"/>
      <c r="E641" s="6">
        <v>37.095109000000001</v>
      </c>
      <c r="F641" s="16">
        <f t="shared" si="48"/>
        <v>2.3947793225246983E-2</v>
      </c>
      <c r="G641" s="10"/>
      <c r="H641" s="6">
        <v>50</v>
      </c>
      <c r="I641" s="16">
        <f t="shared" si="51"/>
        <v>-1.8799980000000049E-2</v>
      </c>
      <c r="J641" s="10"/>
      <c r="K641" s="6">
        <v>108.491822</v>
      </c>
      <c r="L641" s="16">
        <f t="shared" si="49"/>
        <v>-5.4423641258416477E-3</v>
      </c>
      <c r="M641" s="10"/>
      <c r="N641" s="6">
        <v>109.441042</v>
      </c>
      <c r="O641" s="16">
        <f t="shared" si="50"/>
        <v>-1.3549642555486519E-2</v>
      </c>
      <c r="P641" s="10"/>
    </row>
    <row r="642" spans="1:16" x14ac:dyDescent="0.25">
      <c r="A642" s="23">
        <v>41274</v>
      </c>
      <c r="B642">
        <v>36.985776000000001</v>
      </c>
      <c r="C642" s="16">
        <f t="shared" si="52"/>
        <v>2.5069286095281473E-2</v>
      </c>
      <c r="D642" s="10"/>
      <c r="E642" s="6">
        <v>36.736181000000002</v>
      </c>
      <c r="F642" s="16">
        <f t="shared" si="48"/>
        <v>9.7704222439451982E-3</v>
      </c>
      <c r="G642" s="10"/>
      <c r="H642" s="6">
        <v>48.439999</v>
      </c>
      <c r="I642" s="16">
        <f t="shared" si="51"/>
        <v>3.220481073915793E-2</v>
      </c>
      <c r="J642" s="10"/>
      <c r="K642" s="6">
        <v>108.241327</v>
      </c>
      <c r="L642" s="16">
        <f t="shared" si="49"/>
        <v>2.3142269865188414E-3</v>
      </c>
      <c r="M642" s="10"/>
      <c r="N642" s="6">
        <v>110.923936</v>
      </c>
      <c r="O642" s="16">
        <f t="shared" si="50"/>
        <v>-1.3368566366054657E-2</v>
      </c>
      <c r="P642" s="10"/>
    </row>
    <row r="643" spans="1:16" x14ac:dyDescent="0.25">
      <c r="A643" s="23">
        <v>41271</v>
      </c>
      <c r="B643">
        <v>36.270848999999998</v>
      </c>
      <c r="C643" s="16">
        <f t="shared" si="52"/>
        <v>1.9710787580406564E-2</v>
      </c>
      <c r="D643" s="10"/>
      <c r="E643" s="6">
        <v>36.466985999999999</v>
      </c>
      <c r="F643" s="16">
        <f t="shared" si="48"/>
        <v>7.3818823414690815E-3</v>
      </c>
      <c r="G643" s="10"/>
      <c r="H643" s="6">
        <v>47.84</v>
      </c>
      <c r="I643" s="16">
        <f t="shared" si="51"/>
        <v>1.2541785117056836E-2</v>
      </c>
      <c r="J643" s="10"/>
      <c r="K643" s="6">
        <v>108.81389</v>
      </c>
      <c r="L643" s="16">
        <f t="shared" si="49"/>
        <v>-5.2618558163852747E-3</v>
      </c>
      <c r="M643" s="10"/>
      <c r="N643" s="6">
        <v>112.873661</v>
      </c>
      <c r="O643" s="16">
        <f t="shared" si="50"/>
        <v>-1.727351609513228E-2</v>
      </c>
      <c r="P643" s="10"/>
    </row>
    <row r="644" spans="1:16" x14ac:dyDescent="0.25">
      <c r="A644" s="23">
        <v>41270</v>
      </c>
      <c r="B644">
        <v>36.453850000000003</v>
      </c>
      <c r="C644" s="16">
        <f t="shared" si="52"/>
        <v>-5.0200733255885144E-3</v>
      </c>
      <c r="D644" s="10"/>
      <c r="E644" s="6">
        <v>36.969484999999999</v>
      </c>
      <c r="F644" s="16">
        <f t="shared" si="48"/>
        <v>-1.359226399826774E-2</v>
      </c>
      <c r="G644" s="10"/>
      <c r="H644" s="6">
        <v>47.84</v>
      </c>
      <c r="I644" s="16">
        <f t="shared" si="51"/>
        <v>0</v>
      </c>
      <c r="J644" s="10"/>
      <c r="K644" s="6">
        <v>108.572343</v>
      </c>
      <c r="L644" s="16">
        <f t="shared" si="49"/>
        <v>2.224756262283023E-3</v>
      </c>
      <c r="M644" s="10"/>
      <c r="N644" s="6">
        <v>112.23290799999999</v>
      </c>
      <c r="O644" s="16">
        <f t="shared" si="50"/>
        <v>5.7091365751655854E-3</v>
      </c>
      <c r="P644" s="10"/>
    </row>
    <row r="645" spans="1:16" x14ac:dyDescent="0.25">
      <c r="A645" s="23">
        <v>41269</v>
      </c>
      <c r="B645">
        <v>36.541691</v>
      </c>
      <c r="C645" s="16">
        <f t="shared" si="52"/>
        <v>-2.4038570081499344E-3</v>
      </c>
      <c r="D645" s="10"/>
      <c r="E645" s="6">
        <v>37.095109000000001</v>
      </c>
      <c r="F645" s="16">
        <f t="shared" si="48"/>
        <v>-3.3865381012898599E-3</v>
      </c>
      <c r="G645" s="10"/>
      <c r="H645" s="6">
        <v>47.650002000000001</v>
      </c>
      <c r="I645" s="16">
        <f t="shared" si="51"/>
        <v>3.9873660446017034E-3</v>
      </c>
      <c r="J645" s="10"/>
      <c r="K645" s="6">
        <v>108.223437</v>
      </c>
      <c r="L645" s="16">
        <f t="shared" si="49"/>
        <v>3.2239412244872145E-3</v>
      </c>
      <c r="M645" s="10"/>
      <c r="N645" s="6">
        <v>111.85760500000001</v>
      </c>
      <c r="O645" s="16">
        <f t="shared" si="50"/>
        <v>3.355185371615832E-3</v>
      </c>
      <c r="P645" s="10"/>
    </row>
    <row r="646" spans="1:16" x14ac:dyDescent="0.25">
      <c r="A646" s="23">
        <v>41267</v>
      </c>
      <c r="B646">
        <v>36.888173000000002</v>
      </c>
      <c r="C646" s="16">
        <f t="shared" si="52"/>
        <v>-9.3927666192631376E-3</v>
      </c>
      <c r="D646" s="10"/>
      <c r="E646" s="6">
        <v>37.166893000000002</v>
      </c>
      <c r="F646" s="16">
        <f t="shared" si="48"/>
        <v>-1.9313963101516007E-3</v>
      </c>
      <c r="G646" s="10"/>
      <c r="H646" s="6">
        <v>48.209999000000003</v>
      </c>
      <c r="I646" s="16">
        <f t="shared" si="51"/>
        <v>-1.161578534776575E-2</v>
      </c>
      <c r="J646" s="10"/>
      <c r="K646" s="6">
        <v>108.069562</v>
      </c>
      <c r="L646" s="16">
        <f t="shared" si="49"/>
        <v>1.4238514263618107E-3</v>
      </c>
      <c r="M646" s="10"/>
      <c r="N646" s="6">
        <v>111.45668000000001</v>
      </c>
      <c r="O646" s="16">
        <f t="shared" si="50"/>
        <v>3.5971374708092529E-3</v>
      </c>
      <c r="P646" s="10"/>
    </row>
    <row r="647" spans="1:16" x14ac:dyDescent="0.25">
      <c r="A647" s="23">
        <v>41264</v>
      </c>
      <c r="B647">
        <v>36.788134999999997</v>
      </c>
      <c r="C647" s="16">
        <f t="shared" si="52"/>
        <v>2.719300665826152E-3</v>
      </c>
      <c r="D647" s="10"/>
      <c r="E647" s="6">
        <v>37.256627000000002</v>
      </c>
      <c r="F647" s="16">
        <f t="shared" si="48"/>
        <v>-2.4085379495035752E-3</v>
      </c>
      <c r="G647" s="10"/>
      <c r="H647" s="6">
        <v>48.07</v>
      </c>
      <c r="I647" s="16">
        <f t="shared" si="51"/>
        <v>2.9123985853962697E-3</v>
      </c>
      <c r="J647" s="10"/>
      <c r="K647" s="6">
        <v>108.140914</v>
      </c>
      <c r="L647" s="16">
        <f t="shared" si="49"/>
        <v>-6.5980577896718184E-4</v>
      </c>
      <c r="M647" s="10"/>
      <c r="N647" s="6">
        <v>111.657619</v>
      </c>
      <c r="O647" s="16">
        <f t="shared" si="50"/>
        <v>-1.7995995418815802E-3</v>
      </c>
      <c r="P647" s="10"/>
    </row>
    <row r="648" spans="1:16" x14ac:dyDescent="0.25">
      <c r="A648" s="23">
        <v>41263</v>
      </c>
      <c r="B648">
        <v>37.200499000000001</v>
      </c>
      <c r="C648" s="16">
        <f t="shared" si="52"/>
        <v>-1.1084905070762763E-2</v>
      </c>
      <c r="D648" s="10"/>
      <c r="E648" s="6">
        <v>37.830908999999998</v>
      </c>
      <c r="F648" s="16">
        <f t="shared" si="48"/>
        <v>-1.5180232650502723E-2</v>
      </c>
      <c r="G648" s="10"/>
      <c r="H648" s="6">
        <v>48.509998000000003</v>
      </c>
      <c r="I648" s="16">
        <f t="shared" si="51"/>
        <v>-9.0702539299218898E-3</v>
      </c>
      <c r="J648" s="10"/>
      <c r="K648" s="6">
        <v>107.953603</v>
      </c>
      <c r="L648" s="16">
        <f t="shared" si="49"/>
        <v>1.735106516083551E-3</v>
      </c>
      <c r="M648" s="10"/>
      <c r="N648" s="6">
        <v>110.45199100000001</v>
      </c>
      <c r="O648" s="16">
        <f t="shared" si="50"/>
        <v>1.0915403055070216E-2</v>
      </c>
      <c r="P648" s="10"/>
    </row>
    <row r="649" spans="1:16" x14ac:dyDescent="0.25">
      <c r="A649" s="23">
        <v>41262</v>
      </c>
      <c r="B649">
        <v>36.395291999999998</v>
      </c>
      <c r="C649" s="16">
        <f t="shared" si="52"/>
        <v>2.2123932952646808E-2</v>
      </c>
      <c r="D649" s="10"/>
      <c r="E649" s="6">
        <v>39.176886000000003</v>
      </c>
      <c r="F649" s="16">
        <f t="shared" ref="F649:F712" si="53">E648/E649-1</f>
        <v>-3.4356405968560266E-2</v>
      </c>
      <c r="G649" s="10"/>
      <c r="H649" s="6">
        <v>48.599997999999999</v>
      </c>
      <c r="I649" s="16">
        <f t="shared" si="51"/>
        <v>-1.8518519280597001E-3</v>
      </c>
      <c r="J649" s="10"/>
      <c r="K649" s="6">
        <v>107.84657300000001</v>
      </c>
      <c r="L649" s="16">
        <f t="shared" ref="L649:L712" si="54">K648/K649-1</f>
        <v>9.9242838249469223E-4</v>
      </c>
      <c r="M649" s="10"/>
      <c r="N649" s="6">
        <v>110.433727</v>
      </c>
      <c r="O649" s="16">
        <f t="shared" ref="O649:O712" si="55">N648/N649-1</f>
        <v>1.6538425801759793E-4</v>
      </c>
      <c r="P649" s="10"/>
    </row>
    <row r="650" spans="1:16" x14ac:dyDescent="0.25">
      <c r="A650" s="23">
        <v>41261</v>
      </c>
      <c r="B650">
        <v>36.775933999999999</v>
      </c>
      <c r="C650" s="16">
        <f t="shared" si="52"/>
        <v>-1.0350301368280745E-2</v>
      </c>
      <c r="D650" s="10"/>
      <c r="E650" s="6">
        <v>39.697332000000003</v>
      </c>
      <c r="F650" s="16">
        <f t="shared" si="53"/>
        <v>-1.3110352101244449E-2</v>
      </c>
      <c r="G650" s="10"/>
      <c r="H650" s="6">
        <v>48.52</v>
      </c>
      <c r="I650" s="16">
        <f t="shared" si="51"/>
        <v>1.6487633965374116E-3</v>
      </c>
      <c r="J650" s="10"/>
      <c r="K650" s="6">
        <v>107.427352</v>
      </c>
      <c r="L650" s="16">
        <f t="shared" si="54"/>
        <v>3.902367434319709E-3</v>
      </c>
      <c r="M650" s="10"/>
      <c r="N650" s="6">
        <v>110.068383</v>
      </c>
      <c r="O650" s="16">
        <f t="shared" si="55"/>
        <v>3.3192456365966905E-3</v>
      </c>
      <c r="P650" s="10"/>
    </row>
    <row r="651" spans="1:16" x14ac:dyDescent="0.25">
      <c r="A651" s="23">
        <v>41260</v>
      </c>
      <c r="B651">
        <v>36.387973000000002</v>
      </c>
      <c r="C651" s="16">
        <f t="shared" si="52"/>
        <v>1.0661792015729921E-2</v>
      </c>
      <c r="D651" s="10"/>
      <c r="E651" s="6">
        <v>39.149966999999997</v>
      </c>
      <c r="F651" s="16">
        <f t="shared" si="53"/>
        <v>1.3981237838591509E-2</v>
      </c>
      <c r="G651" s="10"/>
      <c r="H651" s="6">
        <v>47.75</v>
      </c>
      <c r="I651" s="16">
        <f t="shared" si="51"/>
        <v>1.6125654450261928E-2</v>
      </c>
      <c r="J651" s="10"/>
      <c r="K651" s="6">
        <v>107.694935</v>
      </c>
      <c r="L651" s="16">
        <f t="shared" si="54"/>
        <v>-2.4846386694045153E-3</v>
      </c>
      <c r="M651" s="10"/>
      <c r="N651" s="6">
        <v>111.200941</v>
      </c>
      <c r="O651" s="16">
        <f t="shared" si="55"/>
        <v>-1.0184787914699456E-2</v>
      </c>
      <c r="P651" s="10"/>
    </row>
    <row r="652" spans="1:16" x14ac:dyDescent="0.25">
      <c r="A652" s="23">
        <v>41257</v>
      </c>
      <c r="B652">
        <v>35.824328999999999</v>
      </c>
      <c r="C652" s="16">
        <f t="shared" si="52"/>
        <v>1.5733553585888682E-2</v>
      </c>
      <c r="D652" s="10"/>
      <c r="E652" s="6">
        <v>39.069209000000001</v>
      </c>
      <c r="F652" s="16">
        <f t="shared" si="53"/>
        <v>2.0670497833727985E-3</v>
      </c>
      <c r="G652" s="10"/>
      <c r="H652" s="6">
        <v>47.200001</v>
      </c>
      <c r="I652" s="16">
        <f t="shared" si="51"/>
        <v>1.1652520939565258E-2</v>
      </c>
      <c r="J652" s="10"/>
      <c r="K652" s="6">
        <v>108.042798</v>
      </c>
      <c r="L652" s="16">
        <f t="shared" si="54"/>
        <v>-3.2196778169333307E-3</v>
      </c>
      <c r="M652" s="10"/>
      <c r="N652" s="6">
        <v>112.890646</v>
      </c>
      <c r="O652" s="16">
        <f t="shared" si="55"/>
        <v>-1.496762628145476E-2</v>
      </c>
      <c r="P652" s="10"/>
    </row>
    <row r="653" spans="1:16" x14ac:dyDescent="0.25">
      <c r="A653" s="23">
        <v>41256</v>
      </c>
      <c r="B653">
        <v>35.917048000000001</v>
      </c>
      <c r="C653" s="16">
        <f t="shared" si="52"/>
        <v>-2.5814760723098518E-3</v>
      </c>
      <c r="D653" s="10"/>
      <c r="E653" s="6">
        <v>39.437109</v>
      </c>
      <c r="F653" s="16">
        <f t="shared" si="53"/>
        <v>-9.3287771170041944E-3</v>
      </c>
      <c r="G653" s="10"/>
      <c r="H653" s="6">
        <v>46.939999</v>
      </c>
      <c r="I653" s="16">
        <f t="shared" si="51"/>
        <v>5.5390286650836007E-3</v>
      </c>
      <c r="J653" s="10"/>
      <c r="K653" s="6">
        <v>107.962525</v>
      </c>
      <c r="L653" s="16">
        <f t="shared" si="54"/>
        <v>7.4352651533482472E-4</v>
      </c>
      <c r="M653" s="10"/>
      <c r="N653" s="6">
        <v>112.05036200000001</v>
      </c>
      <c r="O653" s="16">
        <f t="shared" si="55"/>
        <v>7.4991636350090207E-3</v>
      </c>
      <c r="P653" s="10"/>
    </row>
    <row r="654" spans="1:16" x14ac:dyDescent="0.25">
      <c r="A654" s="23">
        <v>41255</v>
      </c>
      <c r="B654">
        <v>36.082971000000001</v>
      </c>
      <c r="C654" s="16">
        <f t="shared" si="52"/>
        <v>-4.5983741194703942E-3</v>
      </c>
      <c r="D654" s="10"/>
      <c r="E654" s="6">
        <v>40.226745000000001</v>
      </c>
      <c r="F654" s="16">
        <f t="shared" si="53"/>
        <v>-1.9629627005615324E-2</v>
      </c>
      <c r="G654" s="10"/>
      <c r="H654" s="6">
        <v>47.259998000000003</v>
      </c>
      <c r="I654" s="16">
        <f t="shared" si="51"/>
        <v>-6.7710328722401236E-3</v>
      </c>
      <c r="J654" s="10"/>
      <c r="K654" s="6">
        <v>108.13199899999999</v>
      </c>
      <c r="L654" s="16">
        <f t="shared" si="54"/>
        <v>-1.567288143817569E-3</v>
      </c>
      <c r="M654" s="10"/>
      <c r="N654" s="6">
        <v>111.96815599999999</v>
      </c>
      <c r="O654" s="16">
        <f t="shared" si="55"/>
        <v>7.3419088905968266E-4</v>
      </c>
      <c r="P654" s="10"/>
    </row>
    <row r="655" spans="1:16" x14ac:dyDescent="0.25">
      <c r="A655" s="23">
        <v>41254</v>
      </c>
      <c r="B655">
        <v>36.331850000000003</v>
      </c>
      <c r="C655" s="16">
        <f t="shared" si="52"/>
        <v>-6.8501603964565838E-3</v>
      </c>
      <c r="D655" s="10"/>
      <c r="E655" s="6">
        <v>40.164529999999999</v>
      </c>
      <c r="F655" s="16">
        <f t="shared" si="53"/>
        <v>1.5490035611023245E-3</v>
      </c>
      <c r="G655" s="10"/>
      <c r="H655" s="6">
        <v>46.919998</v>
      </c>
      <c r="I655" s="16">
        <f t="shared" si="51"/>
        <v>7.2463771204764882E-3</v>
      </c>
      <c r="J655" s="10"/>
      <c r="K655" s="6">
        <v>108.462019</v>
      </c>
      <c r="L655" s="16">
        <f t="shared" si="54"/>
        <v>-3.0427241078742062E-3</v>
      </c>
      <c r="M655" s="10"/>
      <c r="N655" s="6">
        <v>113.283389</v>
      </c>
      <c r="O655" s="16">
        <f t="shared" si="55"/>
        <v>-1.1610113465090666E-2</v>
      </c>
      <c r="P655" s="10"/>
    </row>
    <row r="656" spans="1:16" x14ac:dyDescent="0.25">
      <c r="A656" s="23">
        <v>41253</v>
      </c>
      <c r="B656">
        <v>36.273291999999998</v>
      </c>
      <c r="C656" s="16">
        <f t="shared" si="52"/>
        <v>1.61435581860081E-3</v>
      </c>
      <c r="D656" s="10"/>
      <c r="E656" s="6">
        <v>39.533487999999998</v>
      </c>
      <c r="F656" s="16">
        <f t="shared" si="53"/>
        <v>1.5962214110730732E-2</v>
      </c>
      <c r="G656" s="10"/>
      <c r="H656" s="6">
        <v>46.82</v>
      </c>
      <c r="I656" s="16">
        <f t="shared" si="51"/>
        <v>2.135796668090606E-3</v>
      </c>
      <c r="J656" s="10"/>
      <c r="K656" s="6">
        <v>108.863404</v>
      </c>
      <c r="L656" s="16">
        <f t="shared" si="54"/>
        <v>-3.6870517111518009E-3</v>
      </c>
      <c r="M656" s="10"/>
      <c r="N656" s="6">
        <v>114.15107999999999</v>
      </c>
      <c r="O656" s="16">
        <f t="shared" si="55"/>
        <v>-7.6012509036269549E-3</v>
      </c>
      <c r="P656" s="10"/>
    </row>
    <row r="657" spans="1:16" x14ac:dyDescent="0.25">
      <c r="A657" s="23">
        <v>41250</v>
      </c>
      <c r="B657">
        <v>36.246451</v>
      </c>
      <c r="C657" s="16">
        <f t="shared" si="52"/>
        <v>7.4051387817242187E-4</v>
      </c>
      <c r="D657" s="10"/>
      <c r="E657" s="6">
        <v>39.666808000000003</v>
      </c>
      <c r="F657" s="16">
        <f t="shared" si="53"/>
        <v>-3.3609964280464366E-3</v>
      </c>
      <c r="G657" s="10"/>
      <c r="H657" s="6">
        <v>46.32</v>
      </c>
      <c r="I657" s="16">
        <f t="shared" si="51"/>
        <v>1.0794473229706281E-2</v>
      </c>
      <c r="J657" s="10"/>
      <c r="K657" s="6">
        <v>108.765288</v>
      </c>
      <c r="L657" s="16">
        <f t="shared" si="54"/>
        <v>9.0208927686563634E-4</v>
      </c>
      <c r="M657" s="10"/>
      <c r="N657" s="6">
        <v>113.648732</v>
      </c>
      <c r="O657" s="16">
        <f t="shared" si="55"/>
        <v>4.4201813003950097E-3</v>
      </c>
      <c r="P657" s="10"/>
    </row>
    <row r="658" spans="1:16" x14ac:dyDescent="0.25">
      <c r="A658" s="23">
        <v>41249</v>
      </c>
      <c r="B658">
        <v>36.226931</v>
      </c>
      <c r="C658" s="16">
        <f t="shared" si="52"/>
        <v>5.3882565983842667E-4</v>
      </c>
      <c r="D658" s="10"/>
      <c r="E658" s="6">
        <v>39.560150999999998</v>
      </c>
      <c r="F658" s="16">
        <f t="shared" si="53"/>
        <v>2.6960716100401516E-3</v>
      </c>
      <c r="G658" s="10"/>
      <c r="H658" s="6">
        <v>46.34</v>
      </c>
      <c r="I658" s="16">
        <f t="shared" si="51"/>
        <v>-4.315925766077422E-4</v>
      </c>
      <c r="J658" s="10"/>
      <c r="K658" s="6">
        <v>109.023956</v>
      </c>
      <c r="L658" s="16">
        <f t="shared" si="54"/>
        <v>-2.3725794723501448E-3</v>
      </c>
      <c r="M658" s="10"/>
      <c r="N658" s="6">
        <v>114.70822</v>
      </c>
      <c r="O658" s="16">
        <f t="shared" si="55"/>
        <v>-9.2363738187202227E-3</v>
      </c>
      <c r="P658" s="10"/>
    </row>
    <row r="659" spans="1:16" x14ac:dyDescent="0.25">
      <c r="A659" s="23">
        <v>41248</v>
      </c>
      <c r="B659">
        <v>36.126888999999998</v>
      </c>
      <c r="C659" s="16">
        <f t="shared" si="52"/>
        <v>2.7691839172756527E-3</v>
      </c>
      <c r="D659" s="10"/>
      <c r="E659" s="6">
        <v>39.453496999999999</v>
      </c>
      <c r="F659" s="16">
        <f t="shared" si="53"/>
        <v>2.7032838179084084E-3</v>
      </c>
      <c r="G659" s="10"/>
      <c r="H659" s="6">
        <v>46.470001000000003</v>
      </c>
      <c r="I659" s="16">
        <f t="shared" si="51"/>
        <v>-2.7975252249294869E-3</v>
      </c>
      <c r="J659" s="10"/>
      <c r="K659" s="6">
        <v>109.041792</v>
      </c>
      <c r="L659" s="16">
        <f t="shared" si="54"/>
        <v>-1.6357031256419852E-4</v>
      </c>
      <c r="M659" s="10"/>
      <c r="N659" s="6">
        <v>114.461618</v>
      </c>
      <c r="O659" s="16">
        <f t="shared" si="55"/>
        <v>2.154451459877027E-3</v>
      </c>
      <c r="P659" s="10"/>
    </row>
    <row r="660" spans="1:16" x14ac:dyDescent="0.25">
      <c r="A660" s="23">
        <v>41247</v>
      </c>
      <c r="B660">
        <v>36.012208000000001</v>
      </c>
      <c r="C660" s="16">
        <f t="shared" si="52"/>
        <v>3.1845034328357169E-3</v>
      </c>
      <c r="D660" s="10"/>
      <c r="E660" s="6">
        <v>39.462386000000002</v>
      </c>
      <c r="F660" s="16">
        <f t="shared" si="53"/>
        <v>-2.252524720629534E-4</v>
      </c>
      <c r="G660" s="10"/>
      <c r="H660" s="6">
        <v>46.75</v>
      </c>
      <c r="I660" s="16">
        <f t="shared" si="51"/>
        <v>-5.9892834224598568E-3</v>
      </c>
      <c r="J660" s="10"/>
      <c r="K660" s="6">
        <v>108.818803</v>
      </c>
      <c r="L660" s="16">
        <f t="shared" si="54"/>
        <v>2.0491771077466581E-3</v>
      </c>
      <c r="M660" s="10"/>
      <c r="N660" s="6">
        <v>114.516417</v>
      </c>
      <c r="O660" s="16">
        <f t="shared" si="55"/>
        <v>-4.7852527555070079E-4</v>
      </c>
      <c r="P660" s="10"/>
    </row>
    <row r="661" spans="1:16" x14ac:dyDescent="0.25">
      <c r="A661" s="23">
        <v>41246</v>
      </c>
      <c r="B661">
        <v>36.268411</v>
      </c>
      <c r="C661" s="16">
        <f t="shared" si="52"/>
        <v>-7.0640811917566104E-3</v>
      </c>
      <c r="D661" s="10"/>
      <c r="E661" s="6">
        <v>39.497934999999998</v>
      </c>
      <c r="F661" s="16">
        <f t="shared" si="53"/>
        <v>-9.0002173531344987E-4</v>
      </c>
      <c r="G661" s="10"/>
      <c r="H661" s="6">
        <v>47.07</v>
      </c>
      <c r="I661" s="16">
        <f t="shared" si="51"/>
        <v>-6.7983853834714392E-3</v>
      </c>
      <c r="J661" s="10"/>
      <c r="K661" s="6">
        <v>108.720687</v>
      </c>
      <c r="L661" s="16">
        <f t="shared" si="54"/>
        <v>9.0245934520272186E-4</v>
      </c>
      <c r="M661" s="10"/>
      <c r="N661" s="6">
        <v>113.858807</v>
      </c>
      <c r="O661" s="16">
        <f t="shared" si="55"/>
        <v>5.7756621321354285E-3</v>
      </c>
      <c r="P661" s="10"/>
    </row>
    <row r="662" spans="1:16" x14ac:dyDescent="0.25">
      <c r="A662" s="23">
        <v>41243</v>
      </c>
      <c r="B662">
        <v>36.529494</v>
      </c>
      <c r="C662" s="16">
        <f t="shared" si="52"/>
        <v>-7.1471835881438128E-3</v>
      </c>
      <c r="D662" s="10"/>
      <c r="E662" s="6">
        <v>39.373505000000002</v>
      </c>
      <c r="F662" s="16">
        <f t="shared" si="53"/>
        <v>3.1602469731866201E-3</v>
      </c>
      <c r="G662" s="10"/>
      <c r="H662" s="6">
        <v>46.919998</v>
      </c>
      <c r="I662" s="16">
        <f t="shared" si="51"/>
        <v>3.1969737083108463E-3</v>
      </c>
      <c r="J662" s="10"/>
      <c r="K662" s="6">
        <v>108.600269</v>
      </c>
      <c r="L662" s="16">
        <f t="shared" si="54"/>
        <v>1.1088186162779845E-3</v>
      </c>
      <c r="M662" s="10"/>
      <c r="N662" s="6">
        <v>113.753766</v>
      </c>
      <c r="O662" s="16">
        <f t="shared" si="55"/>
        <v>9.2340679076952092E-4</v>
      </c>
      <c r="P662" s="10"/>
    </row>
    <row r="663" spans="1:16" x14ac:dyDescent="0.25">
      <c r="A663" s="23">
        <v>41242</v>
      </c>
      <c r="B663">
        <v>36.156168000000001</v>
      </c>
      <c r="C663" s="16">
        <f t="shared" si="52"/>
        <v>1.0325375189096375E-2</v>
      </c>
      <c r="D663" s="10"/>
      <c r="E663" s="6">
        <v>39.737909999999999</v>
      </c>
      <c r="F663" s="16">
        <f t="shared" si="53"/>
        <v>-9.1702105118260935E-3</v>
      </c>
      <c r="G663" s="10"/>
      <c r="H663" s="6">
        <v>47.27</v>
      </c>
      <c r="I663" s="16">
        <f t="shared" si="51"/>
        <v>-7.4043156335943383E-3</v>
      </c>
      <c r="J663" s="10"/>
      <c r="K663" s="6">
        <v>108.609163</v>
      </c>
      <c r="L663" s="16">
        <f t="shared" si="54"/>
        <v>-8.1889959873793217E-5</v>
      </c>
      <c r="M663" s="10"/>
      <c r="N663" s="6">
        <v>114.063694</v>
      </c>
      <c r="O663" s="16">
        <f t="shared" si="55"/>
        <v>-2.717148543339265E-3</v>
      </c>
      <c r="P663" s="10"/>
    </row>
    <row r="664" spans="1:16" x14ac:dyDescent="0.25">
      <c r="A664" s="23">
        <v>41241</v>
      </c>
      <c r="B664">
        <v>35.939006999999997</v>
      </c>
      <c r="C664" s="16">
        <f t="shared" si="52"/>
        <v>6.042487484420711E-3</v>
      </c>
      <c r="D664" s="10"/>
      <c r="E664" s="6">
        <v>39.640141999999997</v>
      </c>
      <c r="F664" s="16">
        <f t="shared" si="53"/>
        <v>2.4663887430069753E-3</v>
      </c>
      <c r="G664" s="10"/>
      <c r="H664" s="6">
        <v>47.009998000000003</v>
      </c>
      <c r="I664" s="16">
        <f t="shared" si="51"/>
        <v>5.5307809202629343E-3</v>
      </c>
      <c r="J664" s="10"/>
      <c r="K664" s="6">
        <v>108.52913599999999</v>
      </c>
      <c r="L664" s="16">
        <f t="shared" si="54"/>
        <v>7.3737802538120789E-4</v>
      </c>
      <c r="M664" s="10"/>
      <c r="N664" s="6">
        <v>114.045466</v>
      </c>
      <c r="O664" s="16">
        <f t="shared" si="55"/>
        <v>1.5983099231653419E-4</v>
      </c>
      <c r="P664" s="10"/>
    </row>
    <row r="665" spans="1:16" x14ac:dyDescent="0.25">
      <c r="A665" s="23">
        <v>41240</v>
      </c>
      <c r="B665">
        <v>35.814566999999997</v>
      </c>
      <c r="C665" s="16">
        <f t="shared" si="52"/>
        <v>3.4745638555395697E-3</v>
      </c>
      <c r="D665" s="10"/>
      <c r="E665" s="6">
        <v>39.000214</v>
      </c>
      <c r="F665" s="16">
        <f t="shared" si="53"/>
        <v>1.6408320221012129E-2</v>
      </c>
      <c r="G665" s="10"/>
      <c r="H665" s="6">
        <v>46.709999000000003</v>
      </c>
      <c r="I665" s="16">
        <f t="shared" si="51"/>
        <v>6.4225863074842682E-3</v>
      </c>
      <c r="J665" s="10"/>
      <c r="K665" s="6">
        <v>108.54691800000001</v>
      </c>
      <c r="L665" s="16">
        <f t="shared" si="54"/>
        <v>-1.6381856184999322E-4</v>
      </c>
      <c r="M665" s="10"/>
      <c r="N665" s="6">
        <v>114.209547</v>
      </c>
      <c r="O665" s="16">
        <f t="shared" si="55"/>
        <v>-1.4366662359670546E-3</v>
      </c>
      <c r="P665" s="10"/>
    </row>
    <row r="666" spans="1:16" x14ac:dyDescent="0.25">
      <c r="A666" s="23">
        <v>41239</v>
      </c>
      <c r="B666">
        <v>35.929248000000001</v>
      </c>
      <c r="C666" s="16">
        <f t="shared" si="52"/>
        <v>-3.1918563951019996E-3</v>
      </c>
      <c r="D666" s="10"/>
      <c r="E666" s="6">
        <v>39.284627</v>
      </c>
      <c r="F666" s="16">
        <f t="shared" si="53"/>
        <v>-7.2398040078119896E-3</v>
      </c>
      <c r="G666" s="10"/>
      <c r="H666" s="6">
        <v>47.349997999999999</v>
      </c>
      <c r="I666" s="16">
        <f t="shared" si="51"/>
        <v>-1.3516346927828771E-2</v>
      </c>
      <c r="J666" s="10"/>
      <c r="K666" s="6">
        <v>108.484673</v>
      </c>
      <c r="L666" s="16">
        <f t="shared" si="54"/>
        <v>5.737676879018494E-4</v>
      </c>
      <c r="M666" s="10"/>
      <c r="N666" s="6">
        <v>113.762884</v>
      </c>
      <c r="O666" s="16">
        <f t="shared" si="55"/>
        <v>3.9262629804637239E-3</v>
      </c>
      <c r="P666" s="10"/>
    </row>
    <row r="667" spans="1:16" x14ac:dyDescent="0.25">
      <c r="A667" s="23">
        <v>41236</v>
      </c>
      <c r="B667">
        <v>36.141528999999998</v>
      </c>
      <c r="C667" s="16">
        <f t="shared" si="52"/>
        <v>-5.8736031892838714E-3</v>
      </c>
      <c r="D667" s="10"/>
      <c r="E667" s="6">
        <v>39.355728999999997</v>
      </c>
      <c r="F667" s="16">
        <f t="shared" si="53"/>
        <v>-1.8066492936770207E-3</v>
      </c>
      <c r="G667" s="10"/>
      <c r="H667" s="6">
        <v>47.25</v>
      </c>
      <c r="I667" s="16">
        <f t="shared" si="51"/>
        <v>2.1163597883597784E-3</v>
      </c>
      <c r="J667" s="10"/>
      <c r="K667" s="6">
        <v>108.306832</v>
      </c>
      <c r="L667" s="16">
        <f t="shared" si="54"/>
        <v>1.6420109121093596E-3</v>
      </c>
      <c r="M667" s="10"/>
      <c r="N667" s="6">
        <v>113.225059</v>
      </c>
      <c r="O667" s="16">
        <f t="shared" si="55"/>
        <v>4.7500527246358004E-3</v>
      </c>
      <c r="P667" s="10"/>
    </row>
    <row r="668" spans="1:16" x14ac:dyDescent="0.25">
      <c r="A668" s="23">
        <v>41234</v>
      </c>
      <c r="B668">
        <v>35.785288000000001</v>
      </c>
      <c r="C668" s="16">
        <f t="shared" si="52"/>
        <v>9.954956908548418E-3</v>
      </c>
      <c r="D668" s="10"/>
      <c r="E668" s="6">
        <v>39.009099999999997</v>
      </c>
      <c r="F668" s="16">
        <f t="shared" si="53"/>
        <v>8.8858497119903568E-3</v>
      </c>
      <c r="G668" s="10"/>
      <c r="H668" s="6">
        <v>46.869999</v>
      </c>
      <c r="I668" s="16">
        <f t="shared" si="51"/>
        <v>8.1075529786120981E-3</v>
      </c>
      <c r="J668" s="10"/>
      <c r="K668" s="6">
        <v>108.262368</v>
      </c>
      <c r="L668" s="16">
        <f t="shared" si="54"/>
        <v>4.1070596201997489E-4</v>
      </c>
      <c r="M668" s="10"/>
      <c r="N668" s="6">
        <v>113.33444900000001</v>
      </c>
      <c r="O668" s="16">
        <f t="shared" si="55"/>
        <v>-9.6519638084624493E-4</v>
      </c>
      <c r="P668" s="10"/>
    </row>
    <row r="669" spans="1:16" x14ac:dyDescent="0.25">
      <c r="A669" s="23">
        <v>41233</v>
      </c>
      <c r="B669">
        <v>35.707205999999999</v>
      </c>
      <c r="C669" s="16">
        <f t="shared" si="52"/>
        <v>2.186729479758176E-3</v>
      </c>
      <c r="D669" s="10"/>
      <c r="E669" s="6">
        <v>38.715800999999999</v>
      </c>
      <c r="F669" s="16">
        <f t="shared" si="53"/>
        <v>7.5756924156107353E-3</v>
      </c>
      <c r="G669" s="10"/>
      <c r="H669" s="6">
        <v>46.200001</v>
      </c>
      <c r="I669" s="16">
        <f t="shared" si="51"/>
        <v>1.4502120898222559E-2</v>
      </c>
      <c r="J669" s="10"/>
      <c r="K669" s="6">
        <v>108.18234200000001</v>
      </c>
      <c r="L669" s="16">
        <f t="shared" si="54"/>
        <v>7.3973255265613602E-4</v>
      </c>
      <c r="M669" s="10"/>
      <c r="N669" s="6">
        <v>113.398258</v>
      </c>
      <c r="O669" s="16">
        <f t="shared" si="55"/>
        <v>-5.6269823827448384E-4</v>
      </c>
      <c r="P669" s="10"/>
    </row>
    <row r="670" spans="1:16" x14ac:dyDescent="0.25">
      <c r="A670" s="23">
        <v>41232</v>
      </c>
      <c r="B670">
        <v>35.538843999999997</v>
      </c>
      <c r="C670" s="16">
        <f t="shared" si="52"/>
        <v>4.7374078909263595E-3</v>
      </c>
      <c r="D670" s="10"/>
      <c r="E670" s="6">
        <v>38.520265000000002</v>
      </c>
      <c r="F670" s="16">
        <f t="shared" si="53"/>
        <v>5.0761852235439164E-3</v>
      </c>
      <c r="G670" s="10"/>
      <c r="H670" s="6">
        <v>47.139999000000003</v>
      </c>
      <c r="I670" s="16">
        <f t="shared" si="51"/>
        <v>-1.9940560456948697E-2</v>
      </c>
      <c r="J670" s="10"/>
      <c r="K670" s="6">
        <v>108.520242</v>
      </c>
      <c r="L670" s="16">
        <f t="shared" si="54"/>
        <v>-3.1137048146279156E-3</v>
      </c>
      <c r="M670" s="10"/>
      <c r="N670" s="6">
        <v>114.546828</v>
      </c>
      <c r="O670" s="16">
        <f t="shared" si="55"/>
        <v>-1.0027078183256211E-2</v>
      </c>
      <c r="P670" s="10"/>
    </row>
    <row r="671" spans="1:16" x14ac:dyDescent="0.25">
      <c r="A671" s="23">
        <v>41229</v>
      </c>
      <c r="B671">
        <v>34.821482000000003</v>
      </c>
      <c r="C671" s="16">
        <f t="shared" si="52"/>
        <v>2.0601133518670878E-2</v>
      </c>
      <c r="D671" s="10"/>
      <c r="E671" s="6">
        <v>38.280290999999998</v>
      </c>
      <c r="F671" s="16">
        <f t="shared" si="53"/>
        <v>6.2688656154679112E-3</v>
      </c>
      <c r="G671" s="10"/>
      <c r="H671" s="6">
        <v>46.02</v>
      </c>
      <c r="I671" s="16">
        <f t="shared" si="51"/>
        <v>2.4337222946545056E-2</v>
      </c>
      <c r="J671" s="10"/>
      <c r="K671" s="6">
        <v>108.18234200000001</v>
      </c>
      <c r="L671" s="16">
        <f t="shared" si="54"/>
        <v>3.1234302544493886E-3</v>
      </c>
      <c r="M671" s="10"/>
      <c r="N671" s="6">
        <v>115.194035</v>
      </c>
      <c r="O671" s="16">
        <f t="shared" si="55"/>
        <v>-5.6184072378400174E-3</v>
      </c>
      <c r="P671" s="10"/>
    </row>
    <row r="672" spans="1:16" x14ac:dyDescent="0.25">
      <c r="A672" s="23">
        <v>41228</v>
      </c>
      <c r="B672">
        <v>34.160235999999998</v>
      </c>
      <c r="C672" s="16">
        <f t="shared" si="52"/>
        <v>1.9357184768864277E-2</v>
      </c>
      <c r="D672" s="10"/>
      <c r="E672" s="6">
        <v>38.040315999999997</v>
      </c>
      <c r="F672" s="16">
        <f t="shared" si="53"/>
        <v>6.3084386575549267E-3</v>
      </c>
      <c r="G672" s="10"/>
      <c r="H672" s="6">
        <v>46.080002</v>
      </c>
      <c r="I672" s="16">
        <f t="shared" si="51"/>
        <v>-1.3021266795951725E-3</v>
      </c>
      <c r="J672" s="10"/>
      <c r="K672" s="6">
        <v>108.146772</v>
      </c>
      <c r="L672" s="16">
        <f t="shared" si="54"/>
        <v>3.28904870133373E-4</v>
      </c>
      <c r="M672" s="10"/>
      <c r="N672" s="6">
        <v>115.294308</v>
      </c>
      <c r="O672" s="16">
        <f t="shared" si="55"/>
        <v>-8.6971336000385424E-4</v>
      </c>
      <c r="P672" s="10"/>
    </row>
    <row r="673" spans="1:16" x14ac:dyDescent="0.25">
      <c r="A673" s="23">
        <v>41227</v>
      </c>
      <c r="B673">
        <v>34.148035</v>
      </c>
      <c r="C673" s="16">
        <f t="shared" si="52"/>
        <v>3.5729727933087041E-4</v>
      </c>
      <c r="D673" s="10"/>
      <c r="E673" s="6">
        <v>38.262515</v>
      </c>
      <c r="F673" s="16">
        <f t="shared" si="53"/>
        <v>-5.8072241200036734E-3</v>
      </c>
      <c r="G673" s="10"/>
      <c r="H673" s="6">
        <v>46.16</v>
      </c>
      <c r="I673" s="16">
        <f t="shared" si="51"/>
        <v>-1.7330589254764828E-3</v>
      </c>
      <c r="J673" s="10"/>
      <c r="K673" s="6">
        <v>108.36018300000001</v>
      </c>
      <c r="L673" s="16">
        <f t="shared" si="54"/>
        <v>-1.969459575386745E-3</v>
      </c>
      <c r="M673" s="10"/>
      <c r="N673" s="6">
        <v>115.522198</v>
      </c>
      <c r="O673" s="16">
        <f t="shared" si="55"/>
        <v>-1.9726944599859353E-3</v>
      </c>
      <c r="P673" s="10"/>
    </row>
    <row r="674" spans="1:16" x14ac:dyDescent="0.25">
      <c r="A674" s="23">
        <v>41226</v>
      </c>
      <c r="B674">
        <v>34.677520000000001</v>
      </c>
      <c r="C674" s="16">
        <f t="shared" si="52"/>
        <v>-1.5268825452339208E-2</v>
      </c>
      <c r="D674" s="10"/>
      <c r="E674" s="6">
        <v>38.822454999999998</v>
      </c>
      <c r="F674" s="16">
        <f t="shared" si="53"/>
        <v>-1.4423096117955336E-2</v>
      </c>
      <c r="G674" s="10"/>
      <c r="H674" s="6">
        <v>47.52</v>
      </c>
      <c r="I674" s="16">
        <f t="shared" si="51"/>
        <v>-2.8619528619528767E-2</v>
      </c>
      <c r="J674" s="10"/>
      <c r="K674" s="6">
        <v>108.137878</v>
      </c>
      <c r="L674" s="16">
        <f t="shared" si="54"/>
        <v>2.055755153619776E-3</v>
      </c>
      <c r="M674" s="10"/>
      <c r="N674" s="6">
        <v>115.412808</v>
      </c>
      <c r="O674" s="16">
        <f t="shared" si="55"/>
        <v>9.4781508132091297E-4</v>
      </c>
      <c r="P674" s="10"/>
    </row>
    <row r="675" spans="1:16" x14ac:dyDescent="0.25">
      <c r="A675" s="23">
        <v>41225</v>
      </c>
      <c r="B675">
        <v>34.869836999999997</v>
      </c>
      <c r="C675" s="16">
        <f t="shared" si="52"/>
        <v>-5.5152824488395868E-3</v>
      </c>
      <c r="D675" s="10"/>
      <c r="E675" s="6">
        <v>39.124644000000004</v>
      </c>
      <c r="F675" s="16">
        <f t="shared" si="53"/>
        <v>-7.7237507899114988E-3</v>
      </c>
      <c r="G675" s="10"/>
      <c r="H675" s="6">
        <v>47.709999000000003</v>
      </c>
      <c r="I675" s="16">
        <f t="shared" si="51"/>
        <v>-3.9823727516741236E-3</v>
      </c>
      <c r="J675" s="10"/>
      <c r="K675" s="6">
        <v>108.093414</v>
      </c>
      <c r="L675" s="16">
        <f t="shared" si="54"/>
        <v>4.1134791061381293E-4</v>
      </c>
      <c r="M675" s="10"/>
      <c r="N675" s="6">
        <v>115.029954</v>
      </c>
      <c r="O675" s="16">
        <f t="shared" si="55"/>
        <v>3.3282982969808916E-3</v>
      </c>
      <c r="P675" s="10"/>
    </row>
    <row r="676" spans="1:16" x14ac:dyDescent="0.25">
      <c r="A676" s="23">
        <v>41222</v>
      </c>
      <c r="B676">
        <v>34.794369000000003</v>
      </c>
      <c r="C676" s="16">
        <f t="shared" si="52"/>
        <v>2.168971651705931E-3</v>
      </c>
      <c r="D676" s="10"/>
      <c r="E676" s="6">
        <v>39.151307000000003</v>
      </c>
      <c r="F676" s="16">
        <f t="shared" si="53"/>
        <v>-6.8102451854290535E-4</v>
      </c>
      <c r="G676" s="10"/>
      <c r="H676" s="6">
        <v>46.82</v>
      </c>
      <c r="I676" s="16">
        <f t="shared" si="51"/>
        <v>1.9008949167022671E-2</v>
      </c>
      <c r="J676" s="10"/>
      <c r="K676" s="6">
        <v>108.075633</v>
      </c>
      <c r="L676" s="16">
        <f t="shared" si="54"/>
        <v>1.645236720473342E-4</v>
      </c>
      <c r="M676" s="10"/>
      <c r="N676" s="6">
        <v>114.838527</v>
      </c>
      <c r="O676" s="16">
        <f t="shared" si="55"/>
        <v>1.6669231572432608E-3</v>
      </c>
      <c r="P676" s="10"/>
    </row>
    <row r="677" spans="1:16" x14ac:dyDescent="0.25">
      <c r="A677" s="23">
        <v>41221</v>
      </c>
      <c r="B677">
        <v>34.58258</v>
      </c>
      <c r="C677" s="16">
        <f t="shared" si="52"/>
        <v>6.1241526803379465E-3</v>
      </c>
      <c r="D677" s="10"/>
      <c r="E677" s="6">
        <v>38.964661</v>
      </c>
      <c r="F677" s="16">
        <f t="shared" si="53"/>
        <v>4.7901353485406695E-3</v>
      </c>
      <c r="G677" s="10"/>
      <c r="H677" s="6">
        <v>46.93</v>
      </c>
      <c r="I677" s="16">
        <f t="shared" si="51"/>
        <v>-2.3439164713402461E-3</v>
      </c>
      <c r="J677" s="10"/>
      <c r="K677" s="6">
        <v>108.342394</v>
      </c>
      <c r="L677" s="16">
        <f t="shared" si="54"/>
        <v>-2.4622032996612919E-3</v>
      </c>
      <c r="M677" s="10"/>
      <c r="N677" s="6">
        <v>114.710902</v>
      </c>
      <c r="O677" s="16">
        <f t="shared" si="55"/>
        <v>1.1125795175073172E-3</v>
      </c>
      <c r="P677" s="10"/>
    </row>
    <row r="678" spans="1:16" x14ac:dyDescent="0.25">
      <c r="A678" s="23">
        <v>41220</v>
      </c>
      <c r="B678">
        <v>34.704298000000001</v>
      </c>
      <c r="C678" s="16">
        <f t="shared" si="52"/>
        <v>-3.5072889242709904E-3</v>
      </c>
      <c r="D678" s="10"/>
      <c r="E678" s="6">
        <v>39.515712000000001</v>
      </c>
      <c r="F678" s="16">
        <f t="shared" si="53"/>
        <v>-1.3945111250937337E-2</v>
      </c>
      <c r="G678" s="10"/>
      <c r="H678" s="6">
        <v>47.790000999999997</v>
      </c>
      <c r="I678" s="16">
        <f t="shared" si="51"/>
        <v>-1.7995417074797682E-2</v>
      </c>
      <c r="J678" s="10"/>
      <c r="K678" s="6">
        <v>108.44910299999999</v>
      </c>
      <c r="L678" s="16">
        <f t="shared" si="54"/>
        <v>-9.8395465751333067E-4</v>
      </c>
      <c r="M678" s="10"/>
      <c r="N678" s="6">
        <v>113.033632</v>
      </c>
      <c r="O678" s="16">
        <f t="shared" si="55"/>
        <v>1.4838680933476622E-2</v>
      </c>
      <c r="P678" s="10"/>
    </row>
    <row r="679" spans="1:16" x14ac:dyDescent="0.25">
      <c r="A679" s="23">
        <v>41219</v>
      </c>
      <c r="B679">
        <v>35.020766999999999</v>
      </c>
      <c r="C679" s="16">
        <f t="shared" si="52"/>
        <v>-9.0366096208001068E-3</v>
      </c>
      <c r="D679" s="10"/>
      <c r="E679" s="6">
        <v>40.813347999999998</v>
      </c>
      <c r="F679" s="16">
        <f t="shared" si="53"/>
        <v>-3.1794402164703528E-2</v>
      </c>
      <c r="G679" s="10"/>
      <c r="H679" s="6">
        <v>49</v>
      </c>
      <c r="I679" s="16">
        <f t="shared" si="51"/>
        <v>-2.4693857142857212E-2</v>
      </c>
      <c r="J679" s="10"/>
      <c r="K679" s="6">
        <v>108.226798</v>
      </c>
      <c r="L679" s="16">
        <f t="shared" si="54"/>
        <v>2.0540661287973272E-3</v>
      </c>
      <c r="M679" s="10"/>
      <c r="N679" s="6">
        <v>111.019082</v>
      </c>
      <c r="O679" s="16">
        <f t="shared" si="55"/>
        <v>1.8145979625376452E-2</v>
      </c>
      <c r="P679" s="10"/>
    </row>
    <row r="680" spans="1:16" x14ac:dyDescent="0.25">
      <c r="A680" s="23">
        <v>41218</v>
      </c>
      <c r="B680">
        <v>34.446255999999998</v>
      </c>
      <c r="C680" s="16">
        <f t="shared" si="52"/>
        <v>1.6678474432751056E-2</v>
      </c>
      <c r="D680" s="10"/>
      <c r="E680" s="6">
        <v>40.591149999999999</v>
      </c>
      <c r="F680" s="16">
        <f t="shared" si="53"/>
        <v>5.474050377976436E-3</v>
      </c>
      <c r="G680" s="10"/>
      <c r="H680" s="6">
        <v>48.290000999999997</v>
      </c>
      <c r="I680" s="16">
        <f t="shared" ref="I680:I743" si="56">H679/H680-1</f>
        <v>1.4702816013609121E-2</v>
      </c>
      <c r="J680" s="10"/>
      <c r="K680" s="6">
        <v>108.751441</v>
      </c>
      <c r="L680" s="16">
        <f t="shared" si="54"/>
        <v>-4.8242395243296432E-3</v>
      </c>
      <c r="M680" s="10"/>
      <c r="N680" s="6">
        <v>112.07649000000001</v>
      </c>
      <c r="O680" s="16">
        <f t="shared" si="55"/>
        <v>-9.4346994628401459E-3</v>
      </c>
      <c r="P680" s="10"/>
    </row>
    <row r="681" spans="1:16" x14ac:dyDescent="0.25">
      <c r="A681" s="23">
        <v>41215</v>
      </c>
      <c r="B681">
        <v>34.908783999999997</v>
      </c>
      <c r="C681" s="16">
        <f t="shared" si="52"/>
        <v>-1.3249616486211591E-2</v>
      </c>
      <c r="D681" s="10"/>
      <c r="E681" s="6">
        <v>40.884453000000001</v>
      </c>
      <c r="F681" s="16">
        <f t="shared" si="53"/>
        <v>-7.1739494716978047E-3</v>
      </c>
      <c r="G681" s="10"/>
      <c r="H681" s="6">
        <v>47.73</v>
      </c>
      <c r="I681" s="16">
        <f t="shared" si="56"/>
        <v>1.1732683846637393E-2</v>
      </c>
      <c r="J681" s="10"/>
      <c r="K681" s="6">
        <v>108.698083</v>
      </c>
      <c r="L681" s="16">
        <f t="shared" si="54"/>
        <v>4.9088262209751043E-4</v>
      </c>
      <c r="M681" s="10"/>
      <c r="N681" s="6">
        <v>111.447517</v>
      </c>
      <c r="O681" s="16">
        <f t="shared" si="55"/>
        <v>5.6436699258179956E-3</v>
      </c>
      <c r="P681" s="10"/>
    </row>
    <row r="682" spans="1:16" x14ac:dyDescent="0.25">
      <c r="A682" s="23">
        <v>41214</v>
      </c>
      <c r="B682">
        <v>35.025635999999999</v>
      </c>
      <c r="C682" s="16">
        <f t="shared" si="52"/>
        <v>-3.3361849589255144E-3</v>
      </c>
      <c r="D682" s="10"/>
      <c r="E682" s="6">
        <v>40.831124000000003</v>
      </c>
      <c r="F682" s="16">
        <f t="shared" si="53"/>
        <v>1.3060869938332775E-3</v>
      </c>
      <c r="G682" s="10"/>
      <c r="H682" s="6">
        <v>48.900002000000001</v>
      </c>
      <c r="I682" s="16">
        <f t="shared" si="56"/>
        <v>-2.3926420289308026E-2</v>
      </c>
      <c r="J682" s="10"/>
      <c r="K682" s="6">
        <v>108.911501</v>
      </c>
      <c r="L682" s="16">
        <f t="shared" si="54"/>
        <v>-1.959554299045041E-3</v>
      </c>
      <c r="M682" s="10"/>
      <c r="N682" s="6">
        <v>111.529554</v>
      </c>
      <c r="O682" s="16">
        <f t="shared" si="55"/>
        <v>-7.3556288048992613E-4</v>
      </c>
      <c r="P682" s="10"/>
    </row>
    <row r="683" spans="1:16" x14ac:dyDescent="0.25">
      <c r="A683" s="23">
        <v>41213</v>
      </c>
      <c r="B683">
        <v>33.779238999999997</v>
      </c>
      <c r="C683" s="16">
        <f t="shared" si="52"/>
        <v>3.6898314967960033E-2</v>
      </c>
      <c r="D683" s="10"/>
      <c r="E683" s="6">
        <v>40.555601000000003</v>
      </c>
      <c r="F683" s="16">
        <f t="shared" si="53"/>
        <v>6.7937101955410917E-3</v>
      </c>
      <c r="G683" s="10"/>
      <c r="H683" s="6">
        <v>47.810001</v>
      </c>
      <c r="I683" s="16">
        <f t="shared" si="56"/>
        <v>2.2798598142677262E-2</v>
      </c>
      <c r="J683" s="10"/>
      <c r="K683" s="6">
        <v>109.391673</v>
      </c>
      <c r="L683" s="16">
        <f t="shared" si="54"/>
        <v>-4.3894748734667477E-3</v>
      </c>
      <c r="M683" s="10"/>
      <c r="N683" s="6">
        <v>112.450233</v>
      </c>
      <c r="O683" s="16">
        <f t="shared" si="55"/>
        <v>-8.1874352363502378E-3</v>
      </c>
      <c r="P683" s="10"/>
    </row>
    <row r="684" spans="1:16" x14ac:dyDescent="0.25">
      <c r="A684" s="23">
        <v>41208</v>
      </c>
      <c r="B684">
        <v>33.669694</v>
      </c>
      <c r="C684" s="16">
        <f t="shared" si="52"/>
        <v>3.2535193221534531E-3</v>
      </c>
      <c r="D684" s="10"/>
      <c r="E684" s="6">
        <v>41.017772999999998</v>
      </c>
      <c r="F684" s="16">
        <f t="shared" si="53"/>
        <v>-1.1267603436198148E-2</v>
      </c>
      <c r="G684" s="10"/>
      <c r="H684" s="6">
        <v>48.439999</v>
      </c>
      <c r="I684" s="16">
        <f t="shared" si="56"/>
        <v>-1.3005739327121013E-2</v>
      </c>
      <c r="J684" s="10"/>
      <c r="K684" s="6">
        <v>109.053772</v>
      </c>
      <c r="L684" s="16">
        <f t="shared" si="54"/>
        <v>3.0984806284370947E-3</v>
      </c>
      <c r="M684" s="10"/>
      <c r="N684" s="6">
        <v>111.793908</v>
      </c>
      <c r="O684" s="16">
        <f t="shared" si="55"/>
        <v>5.870847631518572E-3</v>
      </c>
      <c r="P684" s="10"/>
    </row>
    <row r="685" spans="1:16" x14ac:dyDescent="0.25">
      <c r="A685" s="23">
        <v>41207</v>
      </c>
      <c r="B685">
        <v>33.484682999999997</v>
      </c>
      <c r="C685" s="16">
        <f t="shared" si="52"/>
        <v>5.52524269081478E-3</v>
      </c>
      <c r="D685" s="10"/>
      <c r="E685" s="6">
        <v>41.151090000000003</v>
      </c>
      <c r="F685" s="16">
        <f t="shared" si="53"/>
        <v>-3.2396954734371652E-3</v>
      </c>
      <c r="G685" s="10"/>
      <c r="H685" s="6">
        <v>47.740001999999997</v>
      </c>
      <c r="I685" s="16">
        <f t="shared" si="56"/>
        <v>1.4662693143582262E-2</v>
      </c>
      <c r="J685" s="10"/>
      <c r="K685" s="6">
        <v>108.520242</v>
      </c>
      <c r="L685" s="16">
        <f t="shared" si="54"/>
        <v>4.9164099726206612E-3</v>
      </c>
      <c r="M685" s="10"/>
      <c r="N685" s="6">
        <v>110.171329</v>
      </c>
      <c r="O685" s="16">
        <f t="shared" si="55"/>
        <v>1.4727779130267127E-2</v>
      </c>
      <c r="P685" s="10"/>
    </row>
    <row r="686" spans="1:16" x14ac:dyDescent="0.25">
      <c r="A686" s="23">
        <v>41206</v>
      </c>
      <c r="B686">
        <v>33.226641000000001</v>
      </c>
      <c r="C686" s="16">
        <f t="shared" si="52"/>
        <v>7.7661175560899132E-3</v>
      </c>
      <c r="D686" s="10"/>
      <c r="E686" s="6">
        <v>40.777799000000002</v>
      </c>
      <c r="F686" s="16">
        <f t="shared" si="53"/>
        <v>9.15427044014816E-3</v>
      </c>
      <c r="G686" s="10"/>
      <c r="H686" s="6">
        <v>43.470001000000003</v>
      </c>
      <c r="I686" s="16">
        <f t="shared" si="56"/>
        <v>9.8228684190736271E-2</v>
      </c>
      <c r="J686" s="10"/>
      <c r="K686" s="6">
        <v>108.831467</v>
      </c>
      <c r="L686" s="16">
        <f t="shared" si="54"/>
        <v>-2.8596968191194616E-3</v>
      </c>
      <c r="M686" s="10"/>
      <c r="N686" s="6">
        <v>110.73650000000001</v>
      </c>
      <c r="O686" s="16">
        <f t="shared" si="55"/>
        <v>-5.1037462805850753E-3</v>
      </c>
      <c r="P686" s="10"/>
    </row>
    <row r="687" spans="1:16" x14ac:dyDescent="0.25">
      <c r="A687" s="23">
        <v>41205</v>
      </c>
      <c r="B687">
        <v>33.263154999999998</v>
      </c>
      <c r="C687" s="16">
        <f t="shared" si="52"/>
        <v>-1.0977311081885599E-3</v>
      </c>
      <c r="D687" s="10"/>
      <c r="E687" s="6">
        <v>40.786684999999999</v>
      </c>
      <c r="F687" s="16">
        <f t="shared" si="53"/>
        <v>-2.178652175335305E-4</v>
      </c>
      <c r="G687" s="10"/>
      <c r="H687" s="6">
        <v>42.740001999999997</v>
      </c>
      <c r="I687" s="16">
        <f t="shared" si="56"/>
        <v>1.707999452129183E-2</v>
      </c>
      <c r="J687" s="10"/>
      <c r="K687" s="6">
        <v>109.124911</v>
      </c>
      <c r="L687" s="16">
        <f t="shared" si="54"/>
        <v>-2.6890651942891308E-3</v>
      </c>
      <c r="M687" s="10"/>
      <c r="N687" s="6">
        <v>111.839489</v>
      </c>
      <c r="O687" s="16">
        <f t="shared" si="55"/>
        <v>-9.8622499965105304E-3</v>
      </c>
      <c r="P687" s="10"/>
    </row>
    <row r="688" spans="1:16" x14ac:dyDescent="0.25">
      <c r="A688" s="23">
        <v>41204</v>
      </c>
      <c r="B688">
        <v>33.837665000000001</v>
      </c>
      <c r="C688" s="16">
        <f t="shared" si="52"/>
        <v>-1.6978417393753498E-2</v>
      </c>
      <c r="D688" s="10"/>
      <c r="E688" s="6">
        <v>41.311073</v>
      </c>
      <c r="F688" s="16">
        <f t="shared" si="53"/>
        <v>-1.2693642694780682E-2</v>
      </c>
      <c r="G688" s="10"/>
      <c r="H688" s="6">
        <v>42.299999</v>
      </c>
      <c r="I688" s="16">
        <f t="shared" si="56"/>
        <v>1.0401962420850008E-2</v>
      </c>
      <c r="J688" s="10"/>
      <c r="K688" s="6">
        <v>108.938176</v>
      </c>
      <c r="L688" s="16">
        <f t="shared" si="54"/>
        <v>1.7141373837579188E-3</v>
      </c>
      <c r="M688" s="10"/>
      <c r="N688" s="6">
        <v>110.262484</v>
      </c>
      <c r="O688" s="16">
        <f t="shared" si="55"/>
        <v>1.4302280728593075E-2</v>
      </c>
      <c r="P688" s="10"/>
    </row>
    <row r="689" spans="1:16" x14ac:dyDescent="0.25">
      <c r="A689" s="23">
        <v>41201</v>
      </c>
      <c r="B689">
        <v>34.073799000000001</v>
      </c>
      <c r="C689" s="16">
        <f t="shared" si="52"/>
        <v>-6.930075510511724E-3</v>
      </c>
      <c r="D689" s="10"/>
      <c r="E689" s="6">
        <v>41.799908000000002</v>
      </c>
      <c r="F689" s="16">
        <f t="shared" si="53"/>
        <v>-1.1694642964286017E-2</v>
      </c>
      <c r="G689" s="10"/>
      <c r="H689" s="6">
        <v>42.290000999999997</v>
      </c>
      <c r="I689" s="16">
        <f t="shared" si="56"/>
        <v>2.3641522259598702E-4</v>
      </c>
      <c r="J689" s="10"/>
      <c r="K689" s="6">
        <v>109.19605</v>
      </c>
      <c r="L689" s="16">
        <f t="shared" si="54"/>
        <v>-2.3615689395358741E-3</v>
      </c>
      <c r="M689" s="10"/>
      <c r="N689" s="6">
        <v>110.973501</v>
      </c>
      <c r="O689" s="16">
        <f t="shared" si="55"/>
        <v>-6.4070881209740138E-3</v>
      </c>
      <c r="P689" s="10"/>
    </row>
    <row r="690" spans="1:16" x14ac:dyDescent="0.25">
      <c r="A690" s="23">
        <v>41200</v>
      </c>
      <c r="B690">
        <v>34.538763000000003</v>
      </c>
      <c r="C690" s="16">
        <f t="shared" si="52"/>
        <v>-1.3462091853144842E-2</v>
      </c>
      <c r="D690" s="10"/>
      <c r="E690" s="6">
        <v>42.626485000000002</v>
      </c>
      <c r="F690" s="16">
        <f t="shared" si="53"/>
        <v>-1.9391160214125125E-2</v>
      </c>
      <c r="G690" s="10"/>
      <c r="H690" s="6">
        <v>42.950001</v>
      </c>
      <c r="I690" s="16">
        <f t="shared" si="56"/>
        <v>-1.536670511369731E-2</v>
      </c>
      <c r="J690" s="10"/>
      <c r="K690" s="6">
        <v>109.000421</v>
      </c>
      <c r="L690" s="16">
        <f t="shared" si="54"/>
        <v>1.7947545358563133E-3</v>
      </c>
      <c r="M690" s="10"/>
      <c r="N690" s="6">
        <v>109.487658</v>
      </c>
      <c r="O690" s="16">
        <f t="shared" si="55"/>
        <v>1.3570872070347795E-2</v>
      </c>
      <c r="P690" s="10"/>
    </row>
    <row r="691" spans="1:16" x14ac:dyDescent="0.25">
      <c r="A691" s="23">
        <v>41199</v>
      </c>
      <c r="B691">
        <v>34.704298000000001</v>
      </c>
      <c r="C691" s="16">
        <f t="shared" si="52"/>
        <v>-4.7698702909938495E-3</v>
      </c>
      <c r="D691" s="10"/>
      <c r="E691" s="6">
        <v>42.119874000000003</v>
      </c>
      <c r="F691" s="16">
        <f t="shared" si="53"/>
        <v>1.2027837500178551E-2</v>
      </c>
      <c r="G691" s="10"/>
      <c r="H691" s="6">
        <v>43.09</v>
      </c>
      <c r="I691" s="16">
        <f t="shared" si="56"/>
        <v>-3.2489904850313556E-3</v>
      </c>
      <c r="J691" s="10"/>
      <c r="K691" s="6">
        <v>109.204938</v>
      </c>
      <c r="L691" s="16">
        <f t="shared" si="54"/>
        <v>-1.8727816135932773E-3</v>
      </c>
      <c r="M691" s="10"/>
      <c r="N691" s="6">
        <v>110.162212</v>
      </c>
      <c r="O691" s="16">
        <f t="shared" si="55"/>
        <v>-6.1232793691542442E-3</v>
      </c>
      <c r="P691" s="10"/>
    </row>
    <row r="692" spans="1:16" x14ac:dyDescent="0.25">
      <c r="A692" s="23">
        <v>41198</v>
      </c>
      <c r="B692">
        <v>34.363489000000001</v>
      </c>
      <c r="C692" s="16">
        <f t="shared" si="52"/>
        <v>9.9177647531658586E-3</v>
      </c>
      <c r="D692" s="10"/>
      <c r="E692" s="6">
        <v>41.924337999999999</v>
      </c>
      <c r="F692" s="16">
        <f t="shared" si="53"/>
        <v>4.6640211707100754E-3</v>
      </c>
      <c r="G692" s="10"/>
      <c r="H692" s="6">
        <v>44.080002</v>
      </c>
      <c r="I692" s="16">
        <f t="shared" si="56"/>
        <v>-2.2459209507295297E-2</v>
      </c>
      <c r="J692" s="10"/>
      <c r="K692" s="6">
        <v>109.41835500000001</v>
      </c>
      <c r="L692" s="16">
        <f t="shared" si="54"/>
        <v>-1.9504679996331653E-3</v>
      </c>
      <c r="M692" s="10"/>
      <c r="N692" s="6">
        <v>111.19228099999999</v>
      </c>
      <c r="O692" s="16">
        <f t="shared" si="55"/>
        <v>-9.2638534863764832E-3</v>
      </c>
      <c r="P692" s="10"/>
    </row>
    <row r="693" spans="1:16" x14ac:dyDescent="0.25">
      <c r="A693" s="23">
        <v>41197</v>
      </c>
      <c r="B693">
        <v>34.054324000000001</v>
      </c>
      <c r="C693" s="16">
        <f t="shared" si="52"/>
        <v>9.0785827961230581E-3</v>
      </c>
      <c r="D693" s="10"/>
      <c r="E693" s="6">
        <v>41.408841000000002</v>
      </c>
      <c r="F693" s="16">
        <f t="shared" si="53"/>
        <v>1.2448959873085919E-2</v>
      </c>
      <c r="G693" s="10"/>
      <c r="H693" s="6">
        <v>44.049999</v>
      </c>
      <c r="I693" s="16">
        <f t="shared" si="56"/>
        <v>6.8111238776658034E-4</v>
      </c>
      <c r="J693" s="10"/>
      <c r="K693" s="6">
        <v>109.489487</v>
      </c>
      <c r="L693" s="16">
        <f t="shared" si="54"/>
        <v>-6.4966968015833793E-4</v>
      </c>
      <c r="M693" s="10"/>
      <c r="N693" s="6">
        <v>112.75105000000001</v>
      </c>
      <c r="O693" s="16">
        <f t="shared" si="55"/>
        <v>-1.3824873471244947E-2</v>
      </c>
      <c r="P693" s="10"/>
    </row>
    <row r="694" spans="1:16" x14ac:dyDescent="0.25">
      <c r="A694" s="23">
        <v>41194</v>
      </c>
      <c r="B694">
        <v>33.866875999999998</v>
      </c>
      <c r="C694" s="16">
        <f t="shared" si="52"/>
        <v>5.5348476783039224E-3</v>
      </c>
      <c r="D694" s="10"/>
      <c r="E694" s="6">
        <v>40.546711000000002</v>
      </c>
      <c r="F694" s="16">
        <f t="shared" si="53"/>
        <v>2.1262637060747158E-2</v>
      </c>
      <c r="G694" s="10"/>
      <c r="H694" s="6">
        <v>43.470001000000003</v>
      </c>
      <c r="I694" s="16">
        <f t="shared" si="56"/>
        <v>1.3342488765988314E-2</v>
      </c>
      <c r="J694" s="10"/>
      <c r="K694" s="6">
        <v>109.15158700000001</v>
      </c>
      <c r="L694" s="16">
        <f t="shared" si="54"/>
        <v>3.095694797364601E-3</v>
      </c>
      <c r="M694" s="10"/>
      <c r="N694" s="6">
        <v>113.006286</v>
      </c>
      <c r="O694" s="16">
        <f t="shared" si="55"/>
        <v>-2.2586000215952806E-3</v>
      </c>
      <c r="P694" s="10"/>
    </row>
    <row r="695" spans="1:16" x14ac:dyDescent="0.25">
      <c r="A695" s="23">
        <v>41193</v>
      </c>
      <c r="B695">
        <v>33.849837999999998</v>
      </c>
      <c r="C695" s="16">
        <f t="shared" si="52"/>
        <v>5.0334066591384286E-4</v>
      </c>
      <c r="D695" s="10"/>
      <c r="E695" s="6">
        <v>40.395617999999999</v>
      </c>
      <c r="F695" s="16">
        <f t="shared" si="53"/>
        <v>3.7403314389199416E-3</v>
      </c>
      <c r="G695" s="10"/>
      <c r="H695" s="6">
        <v>43.48</v>
      </c>
      <c r="I695" s="16">
        <f t="shared" si="56"/>
        <v>-2.2996780128781147E-4</v>
      </c>
      <c r="J695" s="10"/>
      <c r="K695" s="6">
        <v>109.027097</v>
      </c>
      <c r="L695" s="16">
        <f t="shared" si="54"/>
        <v>1.1418262379305766E-3</v>
      </c>
      <c r="M695" s="10"/>
      <c r="N695" s="6">
        <v>112.723704</v>
      </c>
      <c r="O695" s="16">
        <f t="shared" si="55"/>
        <v>2.5068551686342477E-3</v>
      </c>
      <c r="P695" s="10"/>
    </row>
    <row r="696" spans="1:16" x14ac:dyDescent="0.25">
      <c r="A696" s="23">
        <v>41192</v>
      </c>
      <c r="B696">
        <v>33.453035</v>
      </c>
      <c r="C696" s="16">
        <f t="shared" si="52"/>
        <v>1.1861494779173309E-2</v>
      </c>
      <c r="D696" s="10"/>
      <c r="E696" s="6">
        <v>40.528934999999997</v>
      </c>
      <c r="F696" s="16">
        <f t="shared" si="53"/>
        <v>-3.2894276644575005E-3</v>
      </c>
      <c r="G696" s="10"/>
      <c r="H696" s="6">
        <v>43.720001000000003</v>
      </c>
      <c r="I696" s="16">
        <f t="shared" si="56"/>
        <v>-5.4895012468093585E-3</v>
      </c>
      <c r="J696" s="10"/>
      <c r="K696" s="6">
        <v>108.671408</v>
      </c>
      <c r="L696" s="16">
        <f t="shared" si="54"/>
        <v>3.2730688462230262E-3</v>
      </c>
      <c r="M696" s="10"/>
      <c r="N696" s="6">
        <v>111.94887199999999</v>
      </c>
      <c r="O696" s="16">
        <f t="shared" si="55"/>
        <v>6.9213024317029692E-3</v>
      </c>
      <c r="P696" s="10"/>
    </row>
    <row r="697" spans="1:16" x14ac:dyDescent="0.25">
      <c r="A697" s="23">
        <v>41191</v>
      </c>
      <c r="B697">
        <v>33.287500000000001</v>
      </c>
      <c r="C697" s="16">
        <f t="shared" si="52"/>
        <v>4.9728877206158817E-3</v>
      </c>
      <c r="D697" s="10"/>
      <c r="E697" s="6">
        <v>41.035545999999997</v>
      </c>
      <c r="F697" s="16">
        <f t="shared" si="53"/>
        <v>-1.2345662465414686E-2</v>
      </c>
      <c r="G697" s="10"/>
      <c r="H697" s="6">
        <v>43.709999000000003</v>
      </c>
      <c r="I697" s="16">
        <f t="shared" si="56"/>
        <v>2.2882636076015928E-4</v>
      </c>
      <c r="J697" s="10"/>
      <c r="K697" s="6">
        <v>108.475779</v>
      </c>
      <c r="L697" s="16">
        <f t="shared" si="54"/>
        <v>1.8034348478843665E-3</v>
      </c>
      <c r="M697" s="10"/>
      <c r="N697" s="6">
        <v>111.164928</v>
      </c>
      <c r="O697" s="16">
        <f t="shared" si="55"/>
        <v>7.0520803107971819E-3</v>
      </c>
      <c r="P697" s="10"/>
    </row>
    <row r="698" spans="1:16" x14ac:dyDescent="0.25">
      <c r="A698" s="23">
        <v>41190</v>
      </c>
      <c r="B698">
        <v>33.767069999999997</v>
      </c>
      <c r="C698" s="16">
        <f t="shared" si="52"/>
        <v>-1.4202298274620717E-2</v>
      </c>
      <c r="D698" s="10"/>
      <c r="E698" s="6">
        <v>41.186642999999997</v>
      </c>
      <c r="F698" s="16">
        <f t="shared" si="53"/>
        <v>-3.6685922666724879E-3</v>
      </c>
      <c r="G698" s="10"/>
      <c r="H698" s="6">
        <v>44.560001</v>
      </c>
      <c r="I698" s="16">
        <f t="shared" si="56"/>
        <v>-1.9075448404949458E-2</v>
      </c>
      <c r="J698" s="10"/>
      <c r="K698" s="6">
        <v>108.36018300000001</v>
      </c>
      <c r="L698" s="16">
        <f t="shared" si="54"/>
        <v>1.0667756070510404E-3</v>
      </c>
      <c r="M698" s="10"/>
      <c r="N698" s="6">
        <v>111.36547299999999</v>
      </c>
      <c r="O698" s="16">
        <f t="shared" si="55"/>
        <v>-1.8007825459511739E-3</v>
      </c>
      <c r="P698" s="10"/>
    </row>
    <row r="699" spans="1:16" x14ac:dyDescent="0.25">
      <c r="A699" s="23">
        <v>41187</v>
      </c>
      <c r="B699">
        <v>34.144393999999998</v>
      </c>
      <c r="C699" s="16">
        <f t="shared" si="52"/>
        <v>-1.1050833117729364E-2</v>
      </c>
      <c r="D699" s="10"/>
      <c r="E699" s="6">
        <v>41.133313999999999</v>
      </c>
      <c r="F699" s="16">
        <f t="shared" si="53"/>
        <v>1.2964916952715733E-3</v>
      </c>
      <c r="G699" s="10"/>
      <c r="H699" s="6">
        <v>44.43</v>
      </c>
      <c r="I699" s="16">
        <f t="shared" si="56"/>
        <v>2.9259734413684679E-3</v>
      </c>
      <c r="J699" s="10"/>
      <c r="K699" s="6">
        <v>108.075633</v>
      </c>
      <c r="L699" s="16">
        <f t="shared" si="54"/>
        <v>2.6328784028497587E-3</v>
      </c>
      <c r="M699" s="10"/>
      <c r="N699" s="6">
        <v>110.435683</v>
      </c>
      <c r="O699" s="16">
        <f t="shared" si="55"/>
        <v>8.419289623988524E-3</v>
      </c>
      <c r="P699" s="10"/>
    </row>
    <row r="700" spans="1:16" x14ac:dyDescent="0.25">
      <c r="A700" s="23">
        <v>41186</v>
      </c>
      <c r="B700">
        <v>34.000767000000003</v>
      </c>
      <c r="C700" s="16">
        <f t="shared" ref="C700:C763" si="57">B699/B700-1</f>
        <v>4.2242282357922711E-3</v>
      </c>
      <c r="D700" s="10"/>
      <c r="E700" s="6">
        <v>40.991107</v>
      </c>
      <c r="F700" s="16">
        <f t="shared" si="53"/>
        <v>3.4692158960234476E-3</v>
      </c>
      <c r="G700" s="10"/>
      <c r="H700" s="6">
        <v>44.91</v>
      </c>
      <c r="I700" s="16">
        <f t="shared" si="56"/>
        <v>-1.0688042752170945E-2</v>
      </c>
      <c r="J700" s="10"/>
      <c r="K700" s="6">
        <v>108.244587</v>
      </c>
      <c r="L700" s="16">
        <f t="shared" si="54"/>
        <v>-1.5608540314353547E-3</v>
      </c>
      <c r="M700" s="10"/>
      <c r="N700" s="6">
        <v>111.885063</v>
      </c>
      <c r="O700" s="16">
        <f t="shared" si="55"/>
        <v>-1.2954186744302043E-2</v>
      </c>
      <c r="P700" s="10"/>
    </row>
    <row r="701" spans="1:16" x14ac:dyDescent="0.25">
      <c r="A701" s="23">
        <v>41185</v>
      </c>
      <c r="B701">
        <v>33.720816999999997</v>
      </c>
      <c r="C701" s="16">
        <f t="shared" si="57"/>
        <v>8.3019933947627855E-3</v>
      </c>
      <c r="D701" s="10"/>
      <c r="E701" s="6">
        <v>40.688918000000001</v>
      </c>
      <c r="F701" s="16">
        <f t="shared" si="53"/>
        <v>7.426813364759477E-3</v>
      </c>
      <c r="G701" s="10"/>
      <c r="H701" s="6">
        <v>44.529998999999997</v>
      </c>
      <c r="I701" s="16">
        <f t="shared" si="56"/>
        <v>8.5335955206287117E-3</v>
      </c>
      <c r="J701" s="10"/>
      <c r="K701" s="6">
        <v>108.333507</v>
      </c>
      <c r="L701" s="16">
        <f t="shared" si="54"/>
        <v>-8.2079868419659974E-4</v>
      </c>
      <c r="M701" s="10"/>
      <c r="N701" s="6">
        <v>113.29798599999999</v>
      </c>
      <c r="O701" s="16">
        <f t="shared" si="55"/>
        <v>-1.2470857160691184E-2</v>
      </c>
      <c r="P701" s="10"/>
    </row>
    <row r="702" spans="1:16" x14ac:dyDescent="0.25">
      <c r="A702" s="23">
        <v>41184</v>
      </c>
      <c r="B702">
        <v>33.107356000000003</v>
      </c>
      <c r="C702" s="16">
        <f t="shared" si="57"/>
        <v>1.8529447050981362E-2</v>
      </c>
      <c r="D702" s="10"/>
      <c r="E702" s="6">
        <v>40.413393999999997</v>
      </c>
      <c r="F702" s="16">
        <f t="shared" si="53"/>
        <v>6.8176407059501454E-3</v>
      </c>
      <c r="G702" s="10"/>
      <c r="H702" s="6">
        <v>44.75</v>
      </c>
      <c r="I702" s="16">
        <f t="shared" si="56"/>
        <v>-4.9162234636872526E-3</v>
      </c>
      <c r="J702" s="10"/>
      <c r="K702" s="6">
        <v>108.262368</v>
      </c>
      <c r="L702" s="16">
        <f t="shared" si="54"/>
        <v>6.5709813404413175E-4</v>
      </c>
      <c r="M702" s="10"/>
      <c r="N702" s="6">
        <v>113.261522</v>
      </c>
      <c r="O702" s="16">
        <f t="shared" si="55"/>
        <v>3.2194517039951798E-4</v>
      </c>
      <c r="P702" s="10"/>
    </row>
    <row r="703" spans="1:16" x14ac:dyDescent="0.25">
      <c r="A703" s="23">
        <v>41183</v>
      </c>
      <c r="B703">
        <v>33.285063999999998</v>
      </c>
      <c r="C703" s="16">
        <f t="shared" si="57"/>
        <v>-5.3389712574983816E-3</v>
      </c>
      <c r="D703" s="10"/>
      <c r="E703" s="6">
        <v>40.191195999999998</v>
      </c>
      <c r="F703" s="16">
        <f t="shared" si="53"/>
        <v>5.5285242071423379E-3</v>
      </c>
      <c r="G703" s="10"/>
      <c r="H703" s="6">
        <v>44.360000999999997</v>
      </c>
      <c r="I703" s="16">
        <f t="shared" si="56"/>
        <v>8.7916814970316892E-3</v>
      </c>
      <c r="J703" s="10"/>
      <c r="K703" s="6">
        <v>108.226798</v>
      </c>
      <c r="L703" s="16">
        <f t="shared" si="54"/>
        <v>3.2866166843437128E-4</v>
      </c>
      <c r="M703" s="10"/>
      <c r="N703" s="6">
        <v>113.41648600000001</v>
      </c>
      <c r="O703" s="16">
        <f t="shared" si="55"/>
        <v>-1.3663269376905651E-3</v>
      </c>
      <c r="P703" s="10"/>
    </row>
    <row r="704" spans="1:16" x14ac:dyDescent="0.25">
      <c r="A704" s="23">
        <v>41180</v>
      </c>
      <c r="B704">
        <v>32.688645000000001</v>
      </c>
      <c r="C704" s="16">
        <f t="shared" si="57"/>
        <v>1.8245448840109368E-2</v>
      </c>
      <c r="D704" s="10"/>
      <c r="E704" s="6">
        <v>40.084538000000002</v>
      </c>
      <c r="F704" s="16">
        <f t="shared" si="53"/>
        <v>2.6608264762835176E-3</v>
      </c>
      <c r="G704" s="10"/>
      <c r="H704" s="6">
        <v>44.02</v>
      </c>
      <c r="I704" s="16">
        <f t="shared" si="56"/>
        <v>7.7237846433437785E-3</v>
      </c>
      <c r="J704" s="10"/>
      <c r="K704" s="6">
        <v>107.938694</v>
      </c>
      <c r="L704" s="16">
        <f t="shared" si="54"/>
        <v>2.6691447647124722E-3</v>
      </c>
      <c r="M704" s="10"/>
      <c r="N704" s="6">
        <v>112.99717200000001</v>
      </c>
      <c r="O704" s="16">
        <f t="shared" si="55"/>
        <v>3.7108362322555433E-3</v>
      </c>
      <c r="P704" s="10"/>
    </row>
    <row r="705" spans="1:16" x14ac:dyDescent="0.25">
      <c r="A705" s="23">
        <v>41179</v>
      </c>
      <c r="B705">
        <v>32.598574999999997</v>
      </c>
      <c r="C705" s="16">
        <f t="shared" si="57"/>
        <v>2.7630042110737829E-3</v>
      </c>
      <c r="D705" s="10"/>
      <c r="E705" s="6">
        <v>40.200082000000002</v>
      </c>
      <c r="F705" s="16">
        <f t="shared" si="53"/>
        <v>-2.874222992878428E-3</v>
      </c>
      <c r="G705" s="10"/>
      <c r="H705" s="6">
        <v>43.849997999999999</v>
      </c>
      <c r="I705" s="16">
        <f t="shared" si="56"/>
        <v>3.8768986944994754E-3</v>
      </c>
      <c r="J705" s="10"/>
      <c r="K705" s="6">
        <v>107.699365</v>
      </c>
      <c r="L705" s="16">
        <f t="shared" si="54"/>
        <v>2.222195089079726E-3</v>
      </c>
      <c r="M705" s="10"/>
      <c r="N705" s="6">
        <v>112.93349600000001</v>
      </c>
      <c r="O705" s="16">
        <f t="shared" si="55"/>
        <v>5.6383625988165598E-4</v>
      </c>
      <c r="P705" s="10"/>
    </row>
    <row r="706" spans="1:16" x14ac:dyDescent="0.25">
      <c r="A706" s="23">
        <v>41178</v>
      </c>
      <c r="B706">
        <v>32.260198000000003</v>
      </c>
      <c r="C706" s="16">
        <f t="shared" si="57"/>
        <v>1.0488993278962244E-2</v>
      </c>
      <c r="D706" s="10"/>
      <c r="E706" s="6">
        <v>40.004547000000002</v>
      </c>
      <c r="F706" s="16">
        <f t="shared" si="53"/>
        <v>4.8878193771322298E-3</v>
      </c>
      <c r="G706" s="10"/>
      <c r="H706" s="6">
        <v>42.310001</v>
      </c>
      <c r="I706" s="16">
        <f t="shared" si="56"/>
        <v>3.6397942888254819E-2</v>
      </c>
      <c r="J706" s="10"/>
      <c r="K706" s="6">
        <v>107.752548</v>
      </c>
      <c r="L706" s="16">
        <f t="shared" si="54"/>
        <v>-4.9356605469785819E-4</v>
      </c>
      <c r="M706" s="10"/>
      <c r="N706" s="6">
        <v>113.743087</v>
      </c>
      <c r="O706" s="16">
        <f t="shared" si="55"/>
        <v>-7.1177160859015043E-3</v>
      </c>
      <c r="P706" s="10"/>
    </row>
    <row r="707" spans="1:16" x14ac:dyDescent="0.25">
      <c r="A707" s="23">
        <v>41177</v>
      </c>
      <c r="B707">
        <v>32.756807000000002</v>
      </c>
      <c r="C707" s="16">
        <f t="shared" si="57"/>
        <v>-1.5160482521999197E-2</v>
      </c>
      <c r="D707" s="10"/>
      <c r="E707" s="6">
        <v>40.093428000000003</v>
      </c>
      <c r="F707" s="16">
        <f t="shared" si="53"/>
        <v>-2.216847110204756E-3</v>
      </c>
      <c r="G707" s="10"/>
      <c r="H707" s="6">
        <v>42.349997999999999</v>
      </c>
      <c r="I707" s="16">
        <f t="shared" si="56"/>
        <v>-9.4443924176812466E-4</v>
      </c>
      <c r="J707" s="10"/>
      <c r="K707" s="6">
        <v>107.45117</v>
      </c>
      <c r="L707" s="16">
        <f t="shared" si="54"/>
        <v>2.8047903061456658E-3</v>
      </c>
      <c r="M707" s="10"/>
      <c r="N707" s="6">
        <v>112.533247</v>
      </c>
      <c r="O707" s="16">
        <f t="shared" si="55"/>
        <v>1.0750956115218147E-2</v>
      </c>
      <c r="P707" s="10"/>
    </row>
    <row r="708" spans="1:16" x14ac:dyDescent="0.25">
      <c r="A708" s="23">
        <v>41176</v>
      </c>
      <c r="B708">
        <v>32.557191000000003</v>
      </c>
      <c r="C708" s="16">
        <f t="shared" si="57"/>
        <v>6.1312414821044214E-3</v>
      </c>
      <c r="D708" s="10"/>
      <c r="E708" s="6">
        <v>40.120091000000002</v>
      </c>
      <c r="F708" s="16">
        <f t="shared" si="53"/>
        <v>-6.6457974883449289E-4</v>
      </c>
      <c r="G708" s="10"/>
      <c r="H708" s="6">
        <v>42.349997999999999</v>
      </c>
      <c r="I708" s="16">
        <f t="shared" si="56"/>
        <v>0</v>
      </c>
      <c r="J708" s="10"/>
      <c r="K708" s="6">
        <v>107.238433</v>
      </c>
      <c r="L708" s="16">
        <f t="shared" si="54"/>
        <v>1.9837757233920339E-3</v>
      </c>
      <c r="M708" s="10"/>
      <c r="N708" s="6">
        <v>111.43256599999999</v>
      </c>
      <c r="O708" s="16">
        <f t="shared" si="55"/>
        <v>9.8775523126695131E-3</v>
      </c>
      <c r="P708" s="10"/>
    </row>
    <row r="709" spans="1:16" x14ac:dyDescent="0.25">
      <c r="A709" s="23">
        <v>41173</v>
      </c>
      <c r="B709">
        <v>32.86392</v>
      </c>
      <c r="C709" s="16">
        <f t="shared" si="57"/>
        <v>-9.3333053391073673E-3</v>
      </c>
      <c r="D709" s="10"/>
      <c r="E709" s="6">
        <v>39.915669000000001</v>
      </c>
      <c r="F709" s="16">
        <f t="shared" si="53"/>
        <v>5.1213472082856093E-3</v>
      </c>
      <c r="G709" s="10"/>
      <c r="H709" s="6">
        <v>42.450001</v>
      </c>
      <c r="I709" s="16">
        <f t="shared" si="56"/>
        <v>-2.355783218945029E-3</v>
      </c>
      <c r="J709" s="10"/>
      <c r="K709" s="6">
        <v>107.078878</v>
      </c>
      <c r="L709" s="16">
        <f t="shared" si="54"/>
        <v>1.4900697782807004E-3</v>
      </c>
      <c r="M709" s="10"/>
      <c r="N709" s="6">
        <v>110.568398</v>
      </c>
      <c r="O709" s="16">
        <f t="shared" si="55"/>
        <v>7.8156870826688873E-3</v>
      </c>
      <c r="P709" s="10"/>
    </row>
    <row r="710" spans="1:16" x14ac:dyDescent="0.25">
      <c r="A710" s="23">
        <v>41172</v>
      </c>
      <c r="B710">
        <v>32.768979000000002</v>
      </c>
      <c r="C710" s="16">
        <f t="shared" si="57"/>
        <v>2.8972828234898884E-3</v>
      </c>
      <c r="D710" s="10"/>
      <c r="E710" s="6">
        <v>39.897893000000003</v>
      </c>
      <c r="F710" s="16">
        <f t="shared" si="53"/>
        <v>4.455373119578443E-4</v>
      </c>
      <c r="G710" s="10"/>
      <c r="H710" s="6">
        <v>41.869999</v>
      </c>
      <c r="I710" s="16">
        <f t="shared" si="56"/>
        <v>1.3852448384343186E-2</v>
      </c>
      <c r="J710" s="10"/>
      <c r="K710" s="6">
        <v>106.883865</v>
      </c>
      <c r="L710" s="16">
        <f t="shared" si="54"/>
        <v>1.8245317008325213E-3</v>
      </c>
      <c r="M710" s="10"/>
      <c r="N710" s="6">
        <v>110.441047</v>
      </c>
      <c r="O710" s="16">
        <f t="shared" si="55"/>
        <v>1.1531129363524517E-3</v>
      </c>
      <c r="P710" s="10"/>
    </row>
    <row r="711" spans="1:16" x14ac:dyDescent="0.25">
      <c r="A711" s="23">
        <v>41171</v>
      </c>
      <c r="B711">
        <v>32.812795999999999</v>
      </c>
      <c r="C711" s="16">
        <f t="shared" si="57"/>
        <v>-1.3353631918473496E-3</v>
      </c>
      <c r="D711" s="10"/>
      <c r="E711" s="6">
        <v>39.560150999999998</v>
      </c>
      <c r="F711" s="16">
        <f t="shared" si="53"/>
        <v>8.537429495655946E-3</v>
      </c>
      <c r="G711" s="10"/>
      <c r="H711" s="6">
        <v>41.900002000000001</v>
      </c>
      <c r="I711" s="16">
        <f t="shared" si="56"/>
        <v>-7.1606201832641325E-4</v>
      </c>
      <c r="J711" s="10"/>
      <c r="K711" s="6">
        <v>106.972505</v>
      </c>
      <c r="L711" s="16">
        <f t="shared" si="54"/>
        <v>-8.286241403807626E-4</v>
      </c>
      <c r="M711" s="10"/>
      <c r="N711" s="6">
        <v>110.168149</v>
      </c>
      <c r="O711" s="16">
        <f t="shared" si="55"/>
        <v>2.4771043398397197E-3</v>
      </c>
      <c r="P711" s="10"/>
    </row>
    <row r="712" spans="1:16" x14ac:dyDescent="0.25">
      <c r="A712" s="23">
        <v>41170</v>
      </c>
      <c r="B712">
        <v>32.537716000000003</v>
      </c>
      <c r="C712" s="16">
        <f t="shared" si="57"/>
        <v>8.454188978722188E-3</v>
      </c>
      <c r="D712" s="10"/>
      <c r="E712" s="6">
        <v>39.177973000000001</v>
      </c>
      <c r="F712" s="16">
        <f t="shared" si="53"/>
        <v>9.7549201945694719E-3</v>
      </c>
      <c r="G712" s="10"/>
      <c r="H712" s="6">
        <v>41.869999</v>
      </c>
      <c r="I712" s="16">
        <f t="shared" si="56"/>
        <v>7.1657513056067046E-4</v>
      </c>
      <c r="J712" s="10"/>
      <c r="K712" s="6">
        <v>106.795225</v>
      </c>
      <c r="L712" s="16">
        <f t="shared" si="54"/>
        <v>1.6599993117669687E-3</v>
      </c>
      <c r="M712" s="10"/>
      <c r="N712" s="6">
        <v>109.449521</v>
      </c>
      <c r="O712" s="16">
        <f t="shared" si="55"/>
        <v>6.5658396074661507E-3</v>
      </c>
      <c r="P712" s="10"/>
    </row>
    <row r="713" spans="1:16" x14ac:dyDescent="0.25">
      <c r="A713" s="23">
        <v>41169</v>
      </c>
      <c r="B713">
        <v>32.588835000000003</v>
      </c>
      <c r="C713" s="16">
        <f t="shared" si="57"/>
        <v>-1.568604707716581E-3</v>
      </c>
      <c r="D713" s="10"/>
      <c r="E713" s="6">
        <v>39.106867999999999</v>
      </c>
      <c r="F713" s="16">
        <f t="shared" ref="F713:F776" si="58">E712/E713-1</f>
        <v>1.8182228246967913E-3</v>
      </c>
      <c r="G713" s="10"/>
      <c r="H713" s="6">
        <v>41.549999</v>
      </c>
      <c r="I713" s="16">
        <f t="shared" si="56"/>
        <v>7.7015645656213216E-3</v>
      </c>
      <c r="J713" s="10"/>
      <c r="K713" s="6">
        <v>106.467249</v>
      </c>
      <c r="L713" s="16">
        <f t="shared" ref="L713:L776" si="59">K712/K713-1</f>
        <v>3.0805341838033851E-3</v>
      </c>
      <c r="M713" s="10"/>
      <c r="N713" s="6">
        <v>108.90373099999999</v>
      </c>
      <c r="O713" s="16">
        <f t="shared" ref="O713:O776" si="60">N712/N713-1</f>
        <v>5.0116740261176851E-3</v>
      </c>
      <c r="P713" s="10"/>
    </row>
    <row r="714" spans="1:16" x14ac:dyDescent="0.25">
      <c r="A714" s="23">
        <v>41166</v>
      </c>
      <c r="B714">
        <v>32.681342000000001</v>
      </c>
      <c r="C714" s="16">
        <f t="shared" si="57"/>
        <v>-2.8305753172558346E-3</v>
      </c>
      <c r="D714" s="10"/>
      <c r="E714" s="6">
        <v>38.769126</v>
      </c>
      <c r="F714" s="16">
        <f t="shared" si="58"/>
        <v>8.7116227484724806E-3</v>
      </c>
      <c r="G714" s="10"/>
      <c r="H714" s="6">
        <v>41.509998000000003</v>
      </c>
      <c r="I714" s="16">
        <f t="shared" si="56"/>
        <v>9.6364736032983345E-4</v>
      </c>
      <c r="J714" s="10"/>
      <c r="K714" s="6">
        <v>106.10381599999999</v>
      </c>
      <c r="L714" s="16">
        <f t="shared" si="59"/>
        <v>3.4252585222760423E-3</v>
      </c>
      <c r="M714" s="10"/>
      <c r="N714" s="6">
        <v>107.61202400000001</v>
      </c>
      <c r="O714" s="16">
        <f t="shared" si="60"/>
        <v>1.2003370552718051E-2</v>
      </c>
      <c r="P714" s="10"/>
    </row>
    <row r="715" spans="1:16" x14ac:dyDescent="0.25">
      <c r="A715" s="23">
        <v>41165</v>
      </c>
      <c r="B715">
        <v>32.859050000000003</v>
      </c>
      <c r="C715" s="16">
        <f t="shared" si="57"/>
        <v>-5.4081904376420686E-3</v>
      </c>
      <c r="D715" s="10"/>
      <c r="E715" s="6">
        <v>39.693471000000002</v>
      </c>
      <c r="F715" s="16">
        <f t="shared" si="58"/>
        <v>-2.3287079126942611E-2</v>
      </c>
      <c r="G715" s="10"/>
      <c r="H715" s="6">
        <v>41.5</v>
      </c>
      <c r="I715" s="16">
        <f t="shared" si="56"/>
        <v>2.4091566265060926E-4</v>
      </c>
      <c r="J715" s="10"/>
      <c r="K715" s="6">
        <v>106.742036</v>
      </c>
      <c r="L715" s="16">
        <f t="shared" si="59"/>
        <v>-5.9790877513334895E-3</v>
      </c>
      <c r="M715" s="10"/>
      <c r="N715" s="6">
        <v>110.550201</v>
      </c>
      <c r="O715" s="16">
        <f t="shared" si="60"/>
        <v>-2.657776262206879E-2</v>
      </c>
      <c r="P715" s="10"/>
    </row>
    <row r="716" spans="1:16" x14ac:dyDescent="0.25">
      <c r="A716" s="23">
        <v>41164</v>
      </c>
      <c r="B716">
        <v>32.489029000000002</v>
      </c>
      <c r="C716" s="16">
        <f t="shared" si="57"/>
        <v>1.1389106150263784E-2</v>
      </c>
      <c r="D716" s="10"/>
      <c r="E716" s="6">
        <v>39.204633000000001</v>
      </c>
      <c r="F716" s="16">
        <f t="shared" si="58"/>
        <v>1.2468883460788893E-2</v>
      </c>
      <c r="G716" s="10"/>
      <c r="H716" s="6">
        <v>41.349997999999999</v>
      </c>
      <c r="I716" s="16">
        <f t="shared" si="56"/>
        <v>3.627618071468941E-3</v>
      </c>
      <c r="J716" s="10"/>
      <c r="K716" s="6">
        <v>106.17473099999999</v>
      </c>
      <c r="L716" s="16">
        <f t="shared" si="59"/>
        <v>5.3431263225898196E-3</v>
      </c>
      <c r="M716" s="10"/>
      <c r="N716" s="6">
        <v>110.98683800000001</v>
      </c>
      <c r="O716" s="16">
        <f t="shared" si="60"/>
        <v>-3.9341331627089637E-3</v>
      </c>
      <c r="P716" s="10"/>
    </row>
    <row r="717" spans="1:16" x14ac:dyDescent="0.25">
      <c r="A717" s="23">
        <v>41163</v>
      </c>
      <c r="B717">
        <v>32.009459</v>
      </c>
      <c r="C717" s="16">
        <f t="shared" si="57"/>
        <v>1.4982133874865022E-2</v>
      </c>
      <c r="D717" s="10"/>
      <c r="E717" s="6">
        <v>39.028554</v>
      </c>
      <c r="F717" s="16">
        <f t="shared" si="58"/>
        <v>4.5115430102791176E-3</v>
      </c>
      <c r="G717" s="10"/>
      <c r="H717" s="6">
        <v>41.419998</v>
      </c>
      <c r="I717" s="16">
        <f t="shared" si="56"/>
        <v>-1.6900049101885584E-3</v>
      </c>
      <c r="J717" s="10"/>
      <c r="K717" s="6">
        <v>106.387469</v>
      </c>
      <c r="L717" s="16">
        <f t="shared" si="59"/>
        <v>-1.9996527974549538E-3</v>
      </c>
      <c r="M717" s="10"/>
      <c r="N717" s="6">
        <v>112.38770599999999</v>
      </c>
      <c r="O717" s="16">
        <f t="shared" si="60"/>
        <v>-1.2464601777706807E-2</v>
      </c>
      <c r="P717" s="10"/>
    </row>
    <row r="718" spans="1:16" x14ac:dyDescent="0.25">
      <c r="A718" s="23">
        <v>41162</v>
      </c>
      <c r="B718">
        <v>31.325399000000001</v>
      </c>
      <c r="C718" s="16">
        <f t="shared" si="57"/>
        <v>2.1837231825841963E-2</v>
      </c>
      <c r="D718" s="10"/>
      <c r="E718" s="6">
        <v>38.966921999999997</v>
      </c>
      <c r="F718" s="16">
        <f t="shared" si="58"/>
        <v>1.5816491741380556E-3</v>
      </c>
      <c r="G718" s="10"/>
      <c r="H718" s="6">
        <v>41.220001000000003</v>
      </c>
      <c r="I718" s="16">
        <f t="shared" si="56"/>
        <v>4.8519406877256532E-3</v>
      </c>
      <c r="J718" s="10"/>
      <c r="K718" s="6">
        <v>106.298829</v>
      </c>
      <c r="L718" s="16">
        <f t="shared" si="59"/>
        <v>8.3387560177161646E-4</v>
      </c>
      <c r="M718" s="10"/>
      <c r="N718" s="6">
        <v>113.097234</v>
      </c>
      <c r="O718" s="16">
        <f t="shared" si="60"/>
        <v>-6.2736105464790137E-3</v>
      </c>
      <c r="P718" s="10"/>
    </row>
    <row r="719" spans="1:16" x14ac:dyDescent="0.25">
      <c r="A719" s="23">
        <v>41159</v>
      </c>
      <c r="B719">
        <v>31.576142000000001</v>
      </c>
      <c r="C719" s="16">
        <f t="shared" si="57"/>
        <v>-7.9409004431256758E-3</v>
      </c>
      <c r="D719" s="10"/>
      <c r="E719" s="6">
        <v>38.782037000000003</v>
      </c>
      <c r="F719" s="16">
        <f t="shared" si="58"/>
        <v>4.7672844002493164E-3</v>
      </c>
      <c r="G719" s="10"/>
      <c r="H719" s="6">
        <v>41.549999</v>
      </c>
      <c r="I719" s="16">
        <f t="shared" si="56"/>
        <v>-7.9421903235182834E-3</v>
      </c>
      <c r="J719" s="10"/>
      <c r="K719" s="6">
        <v>106.307695</v>
      </c>
      <c r="L719" s="16">
        <f t="shared" si="59"/>
        <v>-8.3399419016583209E-5</v>
      </c>
      <c r="M719" s="10"/>
      <c r="N719" s="6">
        <v>112.824335</v>
      </c>
      <c r="O719" s="16">
        <f t="shared" si="60"/>
        <v>2.4187955550545315E-3</v>
      </c>
      <c r="P719" s="10"/>
    </row>
    <row r="720" spans="1:16" x14ac:dyDescent="0.25">
      <c r="A720" s="23">
        <v>41158</v>
      </c>
      <c r="B720">
        <v>31.525019</v>
      </c>
      <c r="C720" s="16">
        <f t="shared" si="57"/>
        <v>1.6216643675932563E-3</v>
      </c>
      <c r="D720" s="10"/>
      <c r="E720" s="6">
        <v>38.949317000000001</v>
      </c>
      <c r="F720" s="16">
        <f t="shared" si="58"/>
        <v>-4.2948121529319261E-3</v>
      </c>
      <c r="G720" s="10"/>
      <c r="H720" s="6">
        <v>41.860000999999997</v>
      </c>
      <c r="I720" s="16">
        <f t="shared" si="56"/>
        <v>-7.4056854418134144E-3</v>
      </c>
      <c r="J720" s="10"/>
      <c r="K720" s="6">
        <v>106.086091</v>
      </c>
      <c r="L720" s="16">
        <f t="shared" si="59"/>
        <v>2.0889072065064518E-3</v>
      </c>
      <c r="M720" s="10"/>
      <c r="N720" s="6">
        <v>113.35193599999999</v>
      </c>
      <c r="O720" s="16">
        <f t="shared" si="60"/>
        <v>-4.6545389396789316E-3</v>
      </c>
      <c r="P720" s="10"/>
    </row>
    <row r="721" spans="1:16" x14ac:dyDescent="0.25">
      <c r="A721" s="23">
        <v>41157</v>
      </c>
      <c r="B721">
        <v>31.064924000000001</v>
      </c>
      <c r="C721" s="16">
        <f t="shared" si="57"/>
        <v>1.4810755693463129E-2</v>
      </c>
      <c r="D721" s="10"/>
      <c r="E721" s="6">
        <v>38.244987000000002</v>
      </c>
      <c r="F721" s="16">
        <f t="shared" si="58"/>
        <v>1.8416269823807285E-2</v>
      </c>
      <c r="G721" s="10"/>
      <c r="H721" s="6">
        <v>40.729999999999997</v>
      </c>
      <c r="I721" s="16">
        <f t="shared" si="56"/>
        <v>2.7743702430640838E-2</v>
      </c>
      <c r="J721" s="10"/>
      <c r="K721" s="6">
        <v>106.55589000000001</v>
      </c>
      <c r="L721" s="16">
        <f t="shared" si="59"/>
        <v>-4.4089444515925669E-3</v>
      </c>
      <c r="M721" s="10"/>
      <c r="N721" s="6">
        <v>115.271306</v>
      </c>
      <c r="O721" s="16">
        <f t="shared" si="60"/>
        <v>-1.6650891419587088E-2</v>
      </c>
      <c r="P721" s="10"/>
    </row>
    <row r="722" spans="1:16" x14ac:dyDescent="0.25">
      <c r="A722" s="23">
        <v>41156</v>
      </c>
      <c r="B722">
        <v>31.286452000000001</v>
      </c>
      <c r="C722" s="16">
        <f t="shared" si="57"/>
        <v>-7.0806366922014918E-3</v>
      </c>
      <c r="D722" s="10"/>
      <c r="E722" s="6">
        <v>38.077710000000003</v>
      </c>
      <c r="F722" s="16">
        <f t="shared" si="58"/>
        <v>4.3930425437874732E-3</v>
      </c>
      <c r="G722" s="10"/>
      <c r="H722" s="6">
        <v>40.799999</v>
      </c>
      <c r="I722" s="16">
        <f t="shared" si="56"/>
        <v>-1.7156618067565299E-3</v>
      </c>
      <c r="J722" s="10"/>
      <c r="K722" s="6">
        <v>106.511573</v>
      </c>
      <c r="L722" s="16">
        <f t="shared" si="59"/>
        <v>4.1607685204314571E-4</v>
      </c>
      <c r="M722" s="10"/>
      <c r="N722" s="6">
        <v>115.817097</v>
      </c>
      <c r="O722" s="16">
        <f t="shared" si="60"/>
        <v>-4.7125253018559521E-3</v>
      </c>
      <c r="P722" s="10"/>
    </row>
    <row r="723" spans="1:16" x14ac:dyDescent="0.25">
      <c r="A723" s="23">
        <v>41152</v>
      </c>
      <c r="B723">
        <v>31.220724000000001</v>
      </c>
      <c r="C723" s="16">
        <f t="shared" si="57"/>
        <v>2.1052682826958602E-3</v>
      </c>
      <c r="D723" s="10"/>
      <c r="E723" s="6">
        <v>37.901626999999998</v>
      </c>
      <c r="F723" s="16">
        <f t="shared" si="58"/>
        <v>4.6457900079066583E-3</v>
      </c>
      <c r="G723" s="10"/>
      <c r="H723" s="6">
        <v>40.259998000000003</v>
      </c>
      <c r="I723" s="16">
        <f t="shared" si="56"/>
        <v>1.3412842196365737E-2</v>
      </c>
      <c r="J723" s="10"/>
      <c r="K723" s="6">
        <v>106.764201</v>
      </c>
      <c r="L723" s="16">
        <f t="shared" si="59"/>
        <v>-2.366223861873018E-3</v>
      </c>
      <c r="M723" s="10"/>
      <c r="N723" s="6">
        <v>115.933531</v>
      </c>
      <c r="O723" s="16">
        <f t="shared" si="60"/>
        <v>-1.0043168615299081E-3</v>
      </c>
      <c r="P723" s="10"/>
    </row>
    <row r="724" spans="1:16" x14ac:dyDescent="0.25">
      <c r="A724" s="23">
        <v>41151</v>
      </c>
      <c r="B724">
        <v>30.843395999999998</v>
      </c>
      <c r="C724" s="16">
        <f t="shared" si="57"/>
        <v>1.2233672323242351E-2</v>
      </c>
      <c r="D724" s="10"/>
      <c r="E724" s="6">
        <v>37.963256000000001</v>
      </c>
      <c r="F724" s="16">
        <f t="shared" si="58"/>
        <v>-1.6233855178281464E-3</v>
      </c>
      <c r="G724" s="10"/>
      <c r="H724" s="6">
        <v>40.18</v>
      </c>
      <c r="I724" s="16">
        <f t="shared" si="56"/>
        <v>1.9909905425585794E-3</v>
      </c>
      <c r="J724" s="10"/>
      <c r="K724" s="6">
        <v>106.03081899999999</v>
      </c>
      <c r="L724" s="16">
        <f t="shared" si="59"/>
        <v>6.9166871190535772E-3</v>
      </c>
      <c r="M724" s="10"/>
      <c r="N724" s="6">
        <v>114.317797</v>
      </c>
      <c r="O724" s="16">
        <f t="shared" si="60"/>
        <v>1.4133704833377836E-2</v>
      </c>
      <c r="P724" s="10"/>
    </row>
    <row r="725" spans="1:16" x14ac:dyDescent="0.25">
      <c r="A725" s="23">
        <v>41150</v>
      </c>
      <c r="B725">
        <v>31.164733999999999</v>
      </c>
      <c r="C725" s="16">
        <f t="shared" si="57"/>
        <v>-1.0310949549577453E-2</v>
      </c>
      <c r="D725" s="10"/>
      <c r="E725" s="6">
        <v>37.910432999999998</v>
      </c>
      <c r="F725" s="16">
        <f t="shared" si="58"/>
        <v>1.3933631409592806E-3</v>
      </c>
      <c r="G725" s="10"/>
      <c r="H725" s="6">
        <v>40.659999999999997</v>
      </c>
      <c r="I725" s="16">
        <f t="shared" si="56"/>
        <v>-1.180521396950307E-2</v>
      </c>
      <c r="J725" s="10"/>
      <c r="K725" s="6">
        <v>105.995475</v>
      </c>
      <c r="L725" s="16">
        <f t="shared" si="59"/>
        <v>3.3344819672720405E-4</v>
      </c>
      <c r="M725" s="10"/>
      <c r="N725" s="6">
        <v>113.72778</v>
      </c>
      <c r="O725" s="16">
        <f t="shared" si="60"/>
        <v>5.1879760600268554E-3</v>
      </c>
      <c r="P725" s="10"/>
    </row>
    <row r="726" spans="1:16" x14ac:dyDescent="0.25">
      <c r="A726" s="23">
        <v>41149</v>
      </c>
      <c r="B726">
        <v>31.013802999999999</v>
      </c>
      <c r="C726" s="16">
        <f t="shared" si="57"/>
        <v>4.8665750536946994E-3</v>
      </c>
      <c r="D726" s="10"/>
      <c r="E726" s="6">
        <v>37.707940000000001</v>
      </c>
      <c r="F726" s="16">
        <f t="shared" si="58"/>
        <v>5.3700361250175188E-3</v>
      </c>
      <c r="G726" s="10"/>
      <c r="H726" s="6">
        <v>40.669998</v>
      </c>
      <c r="I726" s="16">
        <f t="shared" si="56"/>
        <v>-2.4583232091635043E-4</v>
      </c>
      <c r="J726" s="10"/>
      <c r="K726" s="6">
        <v>106.216373</v>
      </c>
      <c r="L726" s="16">
        <f t="shared" si="59"/>
        <v>-2.0796982024607891E-3</v>
      </c>
      <c r="M726" s="10"/>
      <c r="N726" s="6">
        <v>114.22702</v>
      </c>
      <c r="O726" s="16">
        <f t="shared" si="60"/>
        <v>-4.3705946281361596E-3</v>
      </c>
      <c r="P726" s="10"/>
    </row>
    <row r="727" spans="1:16" x14ac:dyDescent="0.25">
      <c r="A727" s="23">
        <v>41148</v>
      </c>
      <c r="B727">
        <v>31.077096999999998</v>
      </c>
      <c r="C727" s="16">
        <f t="shared" si="57"/>
        <v>-2.036676720480024E-3</v>
      </c>
      <c r="D727" s="10"/>
      <c r="E727" s="6">
        <v>37.901626999999998</v>
      </c>
      <c r="F727" s="16">
        <f t="shared" si="58"/>
        <v>-5.1102555571030939E-3</v>
      </c>
      <c r="G727" s="10"/>
      <c r="H727" s="6">
        <v>40.57</v>
      </c>
      <c r="I727" s="16">
        <f t="shared" si="56"/>
        <v>2.4648262262756404E-3</v>
      </c>
      <c r="J727" s="10"/>
      <c r="K727" s="6">
        <v>106.066164</v>
      </c>
      <c r="L727" s="16">
        <f t="shared" si="59"/>
        <v>1.4161820729181596E-3</v>
      </c>
      <c r="M727" s="10"/>
      <c r="N727" s="6">
        <v>113.95470899999999</v>
      </c>
      <c r="O727" s="16">
        <f t="shared" si="60"/>
        <v>2.3896423622125074E-3</v>
      </c>
      <c r="P727" s="10"/>
    </row>
    <row r="728" spans="1:16" x14ac:dyDescent="0.25">
      <c r="A728" s="23">
        <v>41145</v>
      </c>
      <c r="B728">
        <v>30.833659999999998</v>
      </c>
      <c r="C728" s="16">
        <f t="shared" si="57"/>
        <v>7.8951704079244234E-3</v>
      </c>
      <c r="D728" s="10"/>
      <c r="E728" s="6">
        <v>37.963256000000001</v>
      </c>
      <c r="F728" s="16">
        <f t="shared" si="58"/>
        <v>-1.6233855178281464E-3</v>
      </c>
      <c r="G728" s="10"/>
      <c r="H728" s="6">
        <v>40.290000999999997</v>
      </c>
      <c r="I728" s="16">
        <f t="shared" si="56"/>
        <v>6.9495902966099088E-3</v>
      </c>
      <c r="J728" s="10"/>
      <c r="K728" s="6">
        <v>105.93362399999999</v>
      </c>
      <c r="L728" s="16">
        <f t="shared" si="59"/>
        <v>1.2511608212328884E-3</v>
      </c>
      <c r="M728" s="10"/>
      <c r="N728" s="6">
        <v>113.292073</v>
      </c>
      <c r="O728" s="16">
        <f t="shared" si="60"/>
        <v>5.8489176025580125E-3</v>
      </c>
      <c r="P728" s="10"/>
    </row>
    <row r="729" spans="1:16" x14ac:dyDescent="0.25">
      <c r="A729" s="23">
        <v>41144</v>
      </c>
      <c r="B729">
        <v>30.952943999999999</v>
      </c>
      <c r="C729" s="16">
        <f t="shared" si="57"/>
        <v>-3.8537206670874458E-3</v>
      </c>
      <c r="D729" s="10"/>
      <c r="E729" s="6">
        <v>37.681525000000001</v>
      </c>
      <c r="F729" s="16">
        <f t="shared" si="58"/>
        <v>7.4766347699568581E-3</v>
      </c>
      <c r="G729" s="10"/>
      <c r="H729" s="6">
        <v>40.139999000000003</v>
      </c>
      <c r="I729" s="16">
        <f t="shared" si="56"/>
        <v>3.7369706959882176E-3</v>
      </c>
      <c r="J729" s="10"/>
      <c r="K729" s="6">
        <v>105.81876</v>
      </c>
      <c r="L729" s="16">
        <f t="shared" si="59"/>
        <v>1.0854786051168741E-3</v>
      </c>
      <c r="M729" s="10"/>
      <c r="N729" s="6">
        <v>113.40100200000001</v>
      </c>
      <c r="O729" s="16">
        <f t="shared" si="60"/>
        <v>-9.6056470471050925E-4</v>
      </c>
      <c r="P729" s="10"/>
    </row>
    <row r="730" spans="1:16" x14ac:dyDescent="0.25">
      <c r="A730" s="23">
        <v>41143</v>
      </c>
      <c r="B730">
        <v>31.18421</v>
      </c>
      <c r="C730" s="16">
        <f t="shared" si="57"/>
        <v>-7.4161250196814743E-3</v>
      </c>
      <c r="D730" s="10"/>
      <c r="E730" s="6">
        <v>37.778371</v>
      </c>
      <c r="F730" s="16">
        <f t="shared" si="58"/>
        <v>-2.5635303332692816E-3</v>
      </c>
      <c r="G730" s="10"/>
      <c r="H730" s="6">
        <v>40.220001000000003</v>
      </c>
      <c r="I730" s="16">
        <f t="shared" si="56"/>
        <v>-1.989109846118664E-3</v>
      </c>
      <c r="J730" s="10"/>
      <c r="K730" s="6">
        <v>105.739233</v>
      </c>
      <c r="L730" s="16">
        <f t="shared" si="59"/>
        <v>7.5210494481270374E-4</v>
      </c>
      <c r="M730" s="10"/>
      <c r="N730" s="6">
        <v>112.92899199999999</v>
      </c>
      <c r="O730" s="16">
        <f t="shared" si="60"/>
        <v>4.1797061289630122E-3</v>
      </c>
      <c r="P730" s="10"/>
    </row>
    <row r="731" spans="1:16" x14ac:dyDescent="0.25">
      <c r="A731" s="23">
        <v>41142</v>
      </c>
      <c r="B731">
        <v>31.043013999999999</v>
      </c>
      <c r="C731" s="16">
        <f t="shared" si="57"/>
        <v>4.5483985543415262E-3</v>
      </c>
      <c r="D731" s="10"/>
      <c r="E731" s="6">
        <v>37.804782000000003</v>
      </c>
      <c r="F731" s="16">
        <f t="shared" si="58"/>
        <v>-6.986153233208281E-4</v>
      </c>
      <c r="G731" s="10"/>
      <c r="H731" s="6">
        <v>40.130001</v>
      </c>
      <c r="I731" s="16">
        <f t="shared" si="56"/>
        <v>2.2427111327507632E-3</v>
      </c>
      <c r="J731" s="10"/>
      <c r="K731" s="6">
        <v>105.138391</v>
      </c>
      <c r="L731" s="16">
        <f t="shared" si="59"/>
        <v>5.7147726371427066E-3</v>
      </c>
      <c r="M731" s="10"/>
      <c r="N731" s="6">
        <v>111.09540200000001</v>
      </c>
      <c r="O731" s="16">
        <f t="shared" si="60"/>
        <v>1.6504643459501533E-2</v>
      </c>
      <c r="P731" s="10"/>
    </row>
    <row r="732" spans="1:16" x14ac:dyDescent="0.25">
      <c r="A732" s="23">
        <v>41141</v>
      </c>
      <c r="B732">
        <v>31.198815</v>
      </c>
      <c r="C732" s="16">
        <f t="shared" si="57"/>
        <v>-4.993811463672615E-3</v>
      </c>
      <c r="D732" s="10"/>
      <c r="E732" s="6">
        <v>38.517915000000002</v>
      </c>
      <c r="F732" s="16">
        <f t="shared" si="58"/>
        <v>-1.8514319895041043E-2</v>
      </c>
      <c r="G732" s="10"/>
      <c r="H732" s="6">
        <v>39.979999999999997</v>
      </c>
      <c r="I732" s="16">
        <f t="shared" si="56"/>
        <v>3.7519009504753953E-3</v>
      </c>
      <c r="J732" s="10"/>
      <c r="K732" s="6">
        <v>104.961676</v>
      </c>
      <c r="L732" s="16">
        <f t="shared" si="59"/>
        <v>1.6836145032592675E-3</v>
      </c>
      <c r="M732" s="10"/>
      <c r="N732" s="6">
        <v>110.605234</v>
      </c>
      <c r="O732" s="16">
        <f t="shared" si="60"/>
        <v>4.4316890103048845E-3</v>
      </c>
      <c r="P732" s="10"/>
    </row>
    <row r="733" spans="1:16" x14ac:dyDescent="0.25">
      <c r="A733" s="23">
        <v>41138</v>
      </c>
      <c r="B733">
        <v>31.327836000000001</v>
      </c>
      <c r="C733" s="16">
        <f t="shared" si="57"/>
        <v>-4.1184140519633372E-3</v>
      </c>
      <c r="D733" s="10"/>
      <c r="E733" s="6">
        <v>38.156947000000002</v>
      </c>
      <c r="F733" s="16">
        <f t="shared" si="58"/>
        <v>9.4600859969220519E-3</v>
      </c>
      <c r="G733" s="10"/>
      <c r="H733" s="6">
        <v>40.349997999999999</v>
      </c>
      <c r="I733" s="16">
        <f t="shared" si="56"/>
        <v>-9.1697154483131316E-3</v>
      </c>
      <c r="J733" s="10"/>
      <c r="K733" s="6">
        <v>104.67009</v>
      </c>
      <c r="L733" s="16">
        <f t="shared" si="59"/>
        <v>2.7857623892364458E-3</v>
      </c>
      <c r="M733" s="10"/>
      <c r="N733" s="6">
        <v>110.378305</v>
      </c>
      <c r="O733" s="16">
        <f t="shared" si="60"/>
        <v>2.0559203187620056E-3</v>
      </c>
      <c r="P733" s="10"/>
    </row>
    <row r="734" spans="1:16" x14ac:dyDescent="0.25">
      <c r="A734" s="23">
        <v>41137</v>
      </c>
      <c r="B734">
        <v>31.568836000000001</v>
      </c>
      <c r="C734" s="16">
        <f t="shared" si="57"/>
        <v>-7.634111058133386E-3</v>
      </c>
      <c r="D734" s="10"/>
      <c r="E734" s="6">
        <v>38.685191000000003</v>
      </c>
      <c r="F734" s="16">
        <f t="shared" si="58"/>
        <v>-1.3654940982455011E-2</v>
      </c>
      <c r="G734" s="10"/>
      <c r="H734" s="6">
        <v>40.110000999999997</v>
      </c>
      <c r="I734" s="16">
        <f t="shared" si="56"/>
        <v>5.9834703070689166E-3</v>
      </c>
      <c r="J734" s="10"/>
      <c r="K734" s="6">
        <v>104.528719</v>
      </c>
      <c r="L734" s="16">
        <f t="shared" si="59"/>
        <v>1.3524608485826484E-3</v>
      </c>
      <c r="M734" s="10"/>
      <c r="N734" s="6">
        <v>109.84275599999999</v>
      </c>
      <c r="O734" s="16">
        <f t="shared" si="60"/>
        <v>4.8755968941638361E-3</v>
      </c>
      <c r="P734" s="10"/>
    </row>
    <row r="735" spans="1:16" x14ac:dyDescent="0.25">
      <c r="A735" s="23">
        <v>41136</v>
      </c>
      <c r="B735">
        <v>31.417905999999999</v>
      </c>
      <c r="C735" s="16">
        <f t="shared" si="57"/>
        <v>4.8039484235520291E-3</v>
      </c>
      <c r="D735" s="10"/>
      <c r="E735" s="6">
        <v>38.790843000000002</v>
      </c>
      <c r="F735" s="16">
        <f t="shared" si="58"/>
        <v>-2.7236324820267832E-3</v>
      </c>
      <c r="G735" s="10"/>
      <c r="H735" s="6">
        <v>39.169998</v>
      </c>
      <c r="I735" s="16">
        <f t="shared" si="56"/>
        <v>2.3998035435181642E-2</v>
      </c>
      <c r="J735" s="10"/>
      <c r="K735" s="6">
        <v>104.837974</v>
      </c>
      <c r="L735" s="16">
        <f t="shared" si="59"/>
        <v>-2.9498376227683476E-3</v>
      </c>
      <c r="M735" s="10"/>
      <c r="N735" s="6">
        <v>110.786781</v>
      </c>
      <c r="O735" s="16">
        <f t="shared" si="60"/>
        <v>-8.5210978374758994E-3</v>
      </c>
      <c r="P735" s="10"/>
    </row>
    <row r="736" spans="1:16" x14ac:dyDescent="0.25">
      <c r="A736" s="23">
        <v>41135</v>
      </c>
      <c r="B736">
        <v>31.566403999999999</v>
      </c>
      <c r="C736" s="16">
        <f t="shared" si="57"/>
        <v>-4.7043052480731928E-3</v>
      </c>
      <c r="D736" s="10"/>
      <c r="E736" s="6">
        <v>39.098984999999999</v>
      </c>
      <c r="F736" s="16">
        <f t="shared" si="58"/>
        <v>-7.8810741506459836E-3</v>
      </c>
      <c r="G736" s="10"/>
      <c r="H736" s="6">
        <v>39.020000000000003</v>
      </c>
      <c r="I736" s="16">
        <f t="shared" si="56"/>
        <v>3.8441312147616813E-3</v>
      </c>
      <c r="J736" s="10"/>
      <c r="K736" s="6">
        <v>105.33278199999999</v>
      </c>
      <c r="L736" s="16">
        <f t="shared" si="59"/>
        <v>-4.6975688917054725E-3</v>
      </c>
      <c r="M736" s="10"/>
      <c r="N736" s="6">
        <v>112.36620600000001</v>
      </c>
      <c r="O736" s="16">
        <f t="shared" si="60"/>
        <v>-1.4056049912373081E-2</v>
      </c>
      <c r="P736" s="10"/>
    </row>
    <row r="737" spans="1:16" x14ac:dyDescent="0.25">
      <c r="A737" s="23">
        <v>41134</v>
      </c>
      <c r="B737">
        <v>31.184857999999998</v>
      </c>
      <c r="C737" s="16">
        <f t="shared" si="57"/>
        <v>1.2234976346533255E-2</v>
      </c>
      <c r="D737" s="10"/>
      <c r="E737" s="6">
        <v>39.107787000000002</v>
      </c>
      <c r="F737" s="16">
        <f t="shared" si="58"/>
        <v>-2.2507026541807029E-4</v>
      </c>
      <c r="G737" s="10"/>
      <c r="H737" s="6">
        <v>39.349997999999999</v>
      </c>
      <c r="I737" s="16">
        <f t="shared" si="56"/>
        <v>-8.3862266015870546E-3</v>
      </c>
      <c r="J737" s="10"/>
      <c r="K737" s="6">
        <v>105.809922</v>
      </c>
      <c r="L737" s="16">
        <f t="shared" si="59"/>
        <v>-4.5094069722497743E-3</v>
      </c>
      <c r="M737" s="10"/>
      <c r="N737" s="6">
        <v>113.90932100000001</v>
      </c>
      <c r="O737" s="16">
        <f t="shared" si="60"/>
        <v>-1.354687207730787E-2</v>
      </c>
      <c r="P737" s="10"/>
    </row>
    <row r="738" spans="1:16" x14ac:dyDescent="0.25">
      <c r="A738" s="23">
        <v>41131</v>
      </c>
      <c r="B738">
        <v>31.371983</v>
      </c>
      <c r="C738" s="16">
        <f t="shared" si="57"/>
        <v>-5.9647169896783758E-3</v>
      </c>
      <c r="D738" s="10"/>
      <c r="E738" s="6">
        <v>39.239849999999997</v>
      </c>
      <c r="F738" s="16">
        <f t="shared" si="58"/>
        <v>-3.3655327428619985E-3</v>
      </c>
      <c r="G738" s="10"/>
      <c r="H738" s="6">
        <v>39.509998000000003</v>
      </c>
      <c r="I738" s="16">
        <f t="shared" si="56"/>
        <v>-4.0496078992462436E-3</v>
      </c>
      <c r="J738" s="10"/>
      <c r="K738" s="6">
        <v>106.03081899999999</v>
      </c>
      <c r="L738" s="16">
        <f t="shared" si="59"/>
        <v>-2.083328244404048E-3</v>
      </c>
      <c r="M738" s="10"/>
      <c r="N738" s="6">
        <v>114.09994</v>
      </c>
      <c r="O738" s="16">
        <f t="shared" si="60"/>
        <v>-1.670631903925579E-3</v>
      </c>
      <c r="P738" s="10"/>
    </row>
    <row r="739" spans="1:16" x14ac:dyDescent="0.25">
      <c r="A739" s="23">
        <v>41130</v>
      </c>
      <c r="B739">
        <v>31.231028999999999</v>
      </c>
      <c r="C739" s="16">
        <f t="shared" si="57"/>
        <v>4.5132678785575475E-3</v>
      </c>
      <c r="D739" s="10"/>
      <c r="E739" s="6">
        <v>38.984530999999997</v>
      </c>
      <c r="F739" s="16">
        <f t="shared" si="58"/>
        <v>6.549238722405093E-3</v>
      </c>
      <c r="G739" s="10"/>
      <c r="H739" s="6">
        <v>39.840000000000003</v>
      </c>
      <c r="I739" s="16">
        <f t="shared" si="56"/>
        <v>-8.283182730923655E-3</v>
      </c>
      <c r="J739" s="10"/>
      <c r="K739" s="6">
        <v>105.730402</v>
      </c>
      <c r="L739" s="16">
        <f t="shared" si="59"/>
        <v>2.8413492648973193E-3</v>
      </c>
      <c r="M739" s="10"/>
      <c r="N739" s="6">
        <v>113.528082</v>
      </c>
      <c r="O739" s="16">
        <f t="shared" si="60"/>
        <v>5.0371501916151029E-3</v>
      </c>
      <c r="P739" s="10"/>
    </row>
    <row r="740" spans="1:16" x14ac:dyDescent="0.25">
      <c r="A740" s="23">
        <v>41129</v>
      </c>
      <c r="B740">
        <v>31.872613000000001</v>
      </c>
      <c r="C740" s="16">
        <f t="shared" si="57"/>
        <v>-2.0129632923412966E-2</v>
      </c>
      <c r="D740" s="10"/>
      <c r="E740" s="6">
        <v>38.790843000000002</v>
      </c>
      <c r="F740" s="16">
        <f t="shared" si="58"/>
        <v>4.9931371689961868E-3</v>
      </c>
      <c r="G740" s="10"/>
      <c r="H740" s="6">
        <v>39.630001</v>
      </c>
      <c r="I740" s="16">
        <f t="shared" si="56"/>
        <v>5.2989905299272166E-3</v>
      </c>
      <c r="J740" s="10"/>
      <c r="K740" s="6">
        <v>105.801084</v>
      </c>
      <c r="L740" s="16">
        <f t="shared" si="59"/>
        <v>-6.6806498882376886E-4</v>
      </c>
      <c r="M740" s="10"/>
      <c r="N740" s="6">
        <v>113.60978</v>
      </c>
      <c r="O740" s="16">
        <f t="shared" si="60"/>
        <v>-7.1911062586338392E-4</v>
      </c>
      <c r="P740" s="10"/>
    </row>
    <row r="741" spans="1:16" x14ac:dyDescent="0.25">
      <c r="A741" s="23">
        <v>41128</v>
      </c>
      <c r="B741">
        <v>31.690345000000001</v>
      </c>
      <c r="C741" s="16">
        <f t="shared" si="57"/>
        <v>5.7515309473594733E-3</v>
      </c>
      <c r="D741" s="10"/>
      <c r="E741" s="6">
        <v>38.738016999999999</v>
      </c>
      <c r="F741" s="16">
        <f t="shared" si="58"/>
        <v>1.3636733134791967E-3</v>
      </c>
      <c r="G741" s="10"/>
      <c r="H741" s="6">
        <v>39.5</v>
      </c>
      <c r="I741" s="16">
        <f t="shared" si="56"/>
        <v>3.2911645569619896E-3</v>
      </c>
      <c r="J741" s="10"/>
      <c r="K741" s="6">
        <v>106.101508</v>
      </c>
      <c r="L741" s="16">
        <f t="shared" si="59"/>
        <v>-2.8314771925767035E-3</v>
      </c>
      <c r="M741" s="10"/>
      <c r="N741" s="6">
        <v>114.21794800000001</v>
      </c>
      <c r="O741" s="16">
        <f t="shared" si="60"/>
        <v>-5.3246272643595605E-3</v>
      </c>
      <c r="P741" s="10"/>
    </row>
    <row r="742" spans="1:16" x14ac:dyDescent="0.25">
      <c r="A742" s="23">
        <v>41127</v>
      </c>
      <c r="B742">
        <v>31.843451000000002</v>
      </c>
      <c r="C742" s="16">
        <f t="shared" si="57"/>
        <v>-4.8080844001487932E-3</v>
      </c>
      <c r="D742" s="10"/>
      <c r="E742" s="6">
        <v>39.169418999999998</v>
      </c>
      <c r="F742" s="16">
        <f t="shared" si="58"/>
        <v>-1.1013745187284929E-2</v>
      </c>
      <c r="G742" s="10"/>
      <c r="H742" s="6">
        <v>39.400002000000001</v>
      </c>
      <c r="I742" s="16">
        <f t="shared" si="56"/>
        <v>2.5380201757350118E-3</v>
      </c>
      <c r="J742" s="10"/>
      <c r="K742" s="6">
        <v>106.658168</v>
      </c>
      <c r="L742" s="16">
        <f t="shared" si="59"/>
        <v>-5.2191033320581059E-3</v>
      </c>
      <c r="M742" s="10"/>
      <c r="N742" s="6">
        <v>115.706602</v>
      </c>
      <c r="O742" s="16">
        <f t="shared" si="60"/>
        <v>-1.2865765429702969E-2</v>
      </c>
      <c r="P742" s="10"/>
    </row>
    <row r="743" spans="1:16" x14ac:dyDescent="0.25">
      <c r="A743" s="23">
        <v>41124</v>
      </c>
      <c r="B743">
        <v>31.831299000000001</v>
      </c>
      <c r="C743" s="16">
        <f t="shared" si="57"/>
        <v>3.8176261672506762E-4</v>
      </c>
      <c r="D743" s="10"/>
      <c r="E743" s="6">
        <v>38.870080000000002</v>
      </c>
      <c r="F743" s="16">
        <f t="shared" si="58"/>
        <v>7.7010132214803129E-3</v>
      </c>
      <c r="G743" s="10"/>
      <c r="H743" s="6">
        <v>39.189999</v>
      </c>
      <c r="I743" s="16">
        <f t="shared" si="56"/>
        <v>5.3585865108085606E-3</v>
      </c>
      <c r="J743" s="10"/>
      <c r="K743" s="6">
        <v>106.516797</v>
      </c>
      <c r="L743" s="16">
        <f t="shared" si="59"/>
        <v>1.3272179034824472E-3</v>
      </c>
      <c r="M743" s="10"/>
      <c r="N743" s="6">
        <v>115.661214</v>
      </c>
      <c r="O743" s="16">
        <f t="shared" si="60"/>
        <v>3.924219574593657E-4</v>
      </c>
      <c r="P743" s="10"/>
    </row>
    <row r="744" spans="1:16" x14ac:dyDescent="0.25">
      <c r="A744" s="23">
        <v>41123</v>
      </c>
      <c r="B744">
        <v>31.41573</v>
      </c>
      <c r="C744" s="16">
        <f t="shared" si="57"/>
        <v>1.3228054862961969E-2</v>
      </c>
      <c r="D744" s="10"/>
      <c r="E744" s="6">
        <v>38.65878</v>
      </c>
      <c r="F744" s="16">
        <f t="shared" si="58"/>
        <v>5.4657700010192212E-3</v>
      </c>
      <c r="G744" s="10"/>
      <c r="H744" s="6">
        <v>38.240001999999997</v>
      </c>
      <c r="I744" s="16">
        <f t="shared" ref="I744:I807" si="61">H743/H744-1</f>
        <v>2.484301648310594E-2</v>
      </c>
      <c r="J744" s="10"/>
      <c r="K744" s="6">
        <v>106.773032</v>
      </c>
      <c r="L744" s="16">
        <f t="shared" si="59"/>
        <v>-2.3998100943691814E-3</v>
      </c>
      <c r="M744" s="10"/>
      <c r="N744" s="6">
        <v>117.55833699999999</v>
      </c>
      <c r="O744" s="16">
        <f t="shared" si="60"/>
        <v>-1.6137715524165652E-2</v>
      </c>
      <c r="P744" s="10"/>
    </row>
    <row r="745" spans="1:16" x14ac:dyDescent="0.25">
      <c r="A745" s="23">
        <v>41122</v>
      </c>
      <c r="B745">
        <v>30.975854999999999</v>
      </c>
      <c r="C745" s="16">
        <f t="shared" si="57"/>
        <v>1.4200576545829069E-2</v>
      </c>
      <c r="D745" s="10"/>
      <c r="E745" s="6">
        <v>38.984530999999997</v>
      </c>
      <c r="F745" s="16">
        <f t="shared" si="58"/>
        <v>-8.3559040379374006E-3</v>
      </c>
      <c r="G745" s="10"/>
      <c r="H745" s="6">
        <v>38</v>
      </c>
      <c r="I745" s="16">
        <f t="shared" si="61"/>
        <v>6.3158421052631475E-3</v>
      </c>
      <c r="J745" s="10"/>
      <c r="K745" s="6">
        <v>106.70235</v>
      </c>
      <c r="L745" s="16">
        <f t="shared" si="59"/>
        <v>6.6242214909051356E-4</v>
      </c>
      <c r="M745" s="10"/>
      <c r="N745" s="6">
        <v>116.895708</v>
      </c>
      <c r="O745" s="16">
        <f t="shared" si="60"/>
        <v>5.668548583494637E-3</v>
      </c>
      <c r="P745" s="10"/>
    </row>
    <row r="746" spans="1:16" x14ac:dyDescent="0.25">
      <c r="A746" s="23">
        <v>41121</v>
      </c>
      <c r="B746">
        <v>31.367125999999999</v>
      </c>
      <c r="C746" s="16">
        <f t="shared" si="57"/>
        <v>-1.2473919351106644E-2</v>
      </c>
      <c r="D746" s="10"/>
      <c r="E746" s="6">
        <v>38.887684999999998</v>
      </c>
      <c r="F746" s="16">
        <f t="shared" si="58"/>
        <v>2.4904028100412035E-3</v>
      </c>
      <c r="G746" s="10"/>
      <c r="H746" s="6">
        <v>39.020000000000003</v>
      </c>
      <c r="I746" s="16">
        <f t="shared" si="61"/>
        <v>-2.6140440799589992E-2</v>
      </c>
      <c r="J746" s="10"/>
      <c r="K746" s="6">
        <v>106.821631</v>
      </c>
      <c r="L746" s="16">
        <f t="shared" si="59"/>
        <v>-1.1166371350387339E-3</v>
      </c>
      <c r="M746" s="10"/>
      <c r="N746" s="6">
        <v>117.482997</v>
      </c>
      <c r="O746" s="16">
        <f t="shared" si="60"/>
        <v>-4.9989276320555609E-3</v>
      </c>
      <c r="P746" s="10"/>
    </row>
    <row r="747" spans="1:16" x14ac:dyDescent="0.25">
      <c r="A747" s="23">
        <v>41120</v>
      </c>
      <c r="B747">
        <v>31.797276</v>
      </c>
      <c r="C747" s="16">
        <f t="shared" si="57"/>
        <v>-1.3527888363770613E-2</v>
      </c>
      <c r="D747" s="10"/>
      <c r="E747" s="6">
        <v>39.160612999999998</v>
      </c>
      <c r="F747" s="16">
        <f t="shared" si="58"/>
        <v>-6.9694516783994631E-3</v>
      </c>
      <c r="G747" s="10"/>
      <c r="H747" s="6">
        <v>39.409999999999997</v>
      </c>
      <c r="I747" s="16">
        <f t="shared" si="61"/>
        <v>-9.8959654909919204E-3</v>
      </c>
      <c r="J747" s="10"/>
      <c r="K747" s="6">
        <v>106.275549</v>
      </c>
      <c r="L747" s="16">
        <f t="shared" si="59"/>
        <v>5.1383597180947316E-3</v>
      </c>
      <c r="M747" s="10"/>
      <c r="N747" s="6">
        <v>117.24749300000001</v>
      </c>
      <c r="O747" s="16">
        <f t="shared" si="60"/>
        <v>2.0086058471202595E-3</v>
      </c>
      <c r="P747" s="10"/>
    </row>
    <row r="748" spans="1:16" x14ac:dyDescent="0.25">
      <c r="A748" s="23">
        <v>41117</v>
      </c>
      <c r="B748">
        <v>31.384135000000001</v>
      </c>
      <c r="C748" s="16">
        <f t="shared" si="57"/>
        <v>1.3164007865757554E-2</v>
      </c>
      <c r="D748" s="10"/>
      <c r="E748" s="6">
        <v>39.706465999999999</v>
      </c>
      <c r="F748" s="16">
        <f t="shared" si="58"/>
        <v>-1.3747206815131863E-2</v>
      </c>
      <c r="G748" s="10"/>
      <c r="H748" s="6">
        <v>39.849997999999999</v>
      </c>
      <c r="I748" s="16">
        <f t="shared" si="61"/>
        <v>-1.1041355635701744E-2</v>
      </c>
      <c r="J748" s="10"/>
      <c r="K748" s="6">
        <v>106.002501</v>
      </c>
      <c r="L748" s="16">
        <f t="shared" si="59"/>
        <v>2.5758637524977424E-3</v>
      </c>
      <c r="M748" s="10"/>
      <c r="N748" s="6">
        <v>116.37791300000001</v>
      </c>
      <c r="O748" s="16">
        <f t="shared" si="60"/>
        <v>7.4720363820237612E-3</v>
      </c>
      <c r="P748" s="10"/>
    </row>
    <row r="749" spans="1:16" x14ac:dyDescent="0.25">
      <c r="A749" s="23">
        <v>41116</v>
      </c>
      <c r="B749">
        <v>30.808167999999998</v>
      </c>
      <c r="C749" s="16">
        <f t="shared" si="57"/>
        <v>1.8695269384404911E-2</v>
      </c>
      <c r="D749" s="10"/>
      <c r="E749" s="6">
        <v>38.148144000000002</v>
      </c>
      <c r="F749" s="16">
        <f t="shared" si="58"/>
        <v>4.084922191758511E-2</v>
      </c>
      <c r="G749" s="10"/>
      <c r="H749" s="6">
        <v>37.75</v>
      </c>
      <c r="I749" s="16">
        <f t="shared" si="61"/>
        <v>5.5629086092715108E-2</v>
      </c>
      <c r="J749" s="10"/>
      <c r="K749" s="6">
        <v>106.504548</v>
      </c>
      <c r="L749" s="16">
        <f t="shared" si="59"/>
        <v>-4.7138550365004583E-3</v>
      </c>
      <c r="M749" s="10"/>
      <c r="N749" s="6">
        <v>118.615255</v>
      </c>
      <c r="O749" s="16">
        <f t="shared" si="60"/>
        <v>-1.8862177550433956E-2</v>
      </c>
      <c r="P749" s="10"/>
    </row>
    <row r="750" spans="1:16" x14ac:dyDescent="0.25">
      <c r="A750" s="23">
        <v>41115</v>
      </c>
      <c r="B750">
        <v>29.697547</v>
      </c>
      <c r="C750" s="16">
        <f t="shared" si="57"/>
        <v>3.7397735240557006E-2</v>
      </c>
      <c r="D750" s="10"/>
      <c r="E750" s="6">
        <v>37.523051000000002</v>
      </c>
      <c r="F750" s="16">
        <f t="shared" si="58"/>
        <v>1.6658906547871055E-2</v>
      </c>
      <c r="G750" s="10"/>
      <c r="H750" s="6">
        <v>39.689999</v>
      </c>
      <c r="I750" s="16">
        <f t="shared" si="61"/>
        <v>-4.8878786819823272E-2</v>
      </c>
      <c r="J750" s="10"/>
      <c r="K750" s="6">
        <v>106.337203</v>
      </c>
      <c r="L750" s="16">
        <f t="shared" si="59"/>
        <v>1.5737201588799099E-3</v>
      </c>
      <c r="M750" s="10"/>
      <c r="N750" s="6">
        <v>119.711286</v>
      </c>
      <c r="O750" s="16">
        <f t="shared" si="60"/>
        <v>-9.155619629714784E-3</v>
      </c>
      <c r="P750" s="10"/>
    </row>
    <row r="751" spans="1:16" x14ac:dyDescent="0.25">
      <c r="A751" s="23">
        <v>41114</v>
      </c>
      <c r="B751">
        <v>29.806909000000001</v>
      </c>
      <c r="C751" s="16">
        <f t="shared" si="57"/>
        <v>-3.6690151266607351E-3</v>
      </c>
      <c r="D751" s="10"/>
      <c r="E751" s="6">
        <v>37.584679000000001</v>
      </c>
      <c r="F751" s="16">
        <f t="shared" si="58"/>
        <v>-1.6397106916890003E-3</v>
      </c>
      <c r="G751" s="10"/>
      <c r="H751" s="6">
        <v>39.150002000000001</v>
      </c>
      <c r="I751" s="16">
        <f t="shared" si="61"/>
        <v>1.3793026115298757E-2</v>
      </c>
      <c r="J751" s="10"/>
      <c r="K751" s="6">
        <v>106.13462</v>
      </c>
      <c r="L751" s="16">
        <f t="shared" si="59"/>
        <v>1.9087362822800547E-3</v>
      </c>
      <c r="M751" s="10"/>
      <c r="N751" s="6">
        <v>119.40331500000001</v>
      </c>
      <c r="O751" s="16">
        <f t="shared" si="60"/>
        <v>2.5792499982097983E-3</v>
      </c>
      <c r="P751" s="10"/>
    </row>
    <row r="752" spans="1:16" x14ac:dyDescent="0.25">
      <c r="A752" s="23">
        <v>41113</v>
      </c>
      <c r="B752">
        <v>30.249213000000001</v>
      </c>
      <c r="C752" s="16">
        <f t="shared" si="57"/>
        <v>-1.4622000248403211E-2</v>
      </c>
      <c r="D752" s="10"/>
      <c r="E752" s="6">
        <v>38.095319000000003</v>
      </c>
      <c r="F752" s="16">
        <f t="shared" si="58"/>
        <v>-1.3404271532678425E-2</v>
      </c>
      <c r="G752" s="10"/>
      <c r="H752" s="6">
        <v>39.889999000000003</v>
      </c>
      <c r="I752" s="16">
        <f t="shared" si="61"/>
        <v>-1.8550940550286832E-2</v>
      </c>
      <c r="J752" s="10"/>
      <c r="K752" s="6">
        <v>105.967268</v>
      </c>
      <c r="L752" s="16">
        <f t="shared" si="59"/>
        <v>1.5792801226128805E-3</v>
      </c>
      <c r="M752" s="10"/>
      <c r="N752" s="6">
        <v>118.470322</v>
      </c>
      <c r="O752" s="16">
        <f t="shared" si="60"/>
        <v>7.8753310048402803E-3</v>
      </c>
      <c r="P752" s="10"/>
    </row>
    <row r="753" spans="1:16" x14ac:dyDescent="0.25">
      <c r="A753" s="23">
        <v>41110</v>
      </c>
      <c r="B753">
        <v>30.560283999999999</v>
      </c>
      <c r="C753" s="16">
        <f t="shared" si="57"/>
        <v>-1.0178930274339026E-2</v>
      </c>
      <c r="D753" s="10"/>
      <c r="E753" s="6">
        <v>38.218575000000001</v>
      </c>
      <c r="F753" s="16">
        <f t="shared" si="58"/>
        <v>-3.2250286673429773E-3</v>
      </c>
      <c r="G753" s="10"/>
      <c r="H753" s="6">
        <v>40.590000000000003</v>
      </c>
      <c r="I753" s="16">
        <f t="shared" si="61"/>
        <v>-1.724565163833458E-2</v>
      </c>
      <c r="J753" s="10"/>
      <c r="K753" s="6">
        <v>106.31077399999999</v>
      </c>
      <c r="L753" s="16">
        <f t="shared" si="59"/>
        <v>-3.2311494599784885E-3</v>
      </c>
      <c r="M753" s="10"/>
      <c r="N753" s="6">
        <v>117.809088</v>
      </c>
      <c r="O753" s="16">
        <f t="shared" si="60"/>
        <v>5.6127588391143846E-3</v>
      </c>
      <c r="P753" s="10"/>
    </row>
    <row r="754" spans="1:16" x14ac:dyDescent="0.25">
      <c r="A754" s="23">
        <v>41109</v>
      </c>
      <c r="B754">
        <v>30.472795000000001</v>
      </c>
      <c r="C754" s="16">
        <f t="shared" si="57"/>
        <v>2.8710526881434717E-3</v>
      </c>
      <c r="D754" s="10"/>
      <c r="E754" s="6">
        <v>38.685191000000003</v>
      </c>
      <c r="F754" s="16">
        <f t="shared" si="58"/>
        <v>-1.2061876597688315E-2</v>
      </c>
      <c r="G754" s="10"/>
      <c r="H754" s="6">
        <v>41.349997999999999</v>
      </c>
      <c r="I754" s="16">
        <f t="shared" si="61"/>
        <v>-1.8379638132025922E-2</v>
      </c>
      <c r="J754" s="10"/>
      <c r="K754" s="6">
        <v>106.23150699999999</v>
      </c>
      <c r="L754" s="16">
        <f t="shared" si="59"/>
        <v>7.4617222553374773E-4</v>
      </c>
      <c r="M754" s="10"/>
      <c r="N754" s="6">
        <v>116.38697999999999</v>
      </c>
      <c r="O754" s="16">
        <f t="shared" si="60"/>
        <v>1.2218789421291065E-2</v>
      </c>
      <c r="P754" s="10"/>
    </row>
    <row r="755" spans="1:16" x14ac:dyDescent="0.25">
      <c r="A755" s="23">
        <v>41108</v>
      </c>
      <c r="B755">
        <v>31.063344000000001</v>
      </c>
      <c r="C755" s="16">
        <f t="shared" si="57"/>
        <v>-1.9011121275288256E-2</v>
      </c>
      <c r="D755" s="10"/>
      <c r="E755" s="6">
        <v>38.685191000000003</v>
      </c>
      <c r="F755" s="16">
        <f t="shared" si="58"/>
        <v>0</v>
      </c>
      <c r="G755" s="10"/>
      <c r="H755" s="6">
        <v>41.580002</v>
      </c>
      <c r="I755" s="16">
        <f t="shared" si="61"/>
        <v>-5.5316014655314438E-3</v>
      </c>
      <c r="J755" s="10"/>
      <c r="K755" s="6">
        <v>106.046543</v>
      </c>
      <c r="L755" s="16">
        <f t="shared" si="59"/>
        <v>1.744177554189541E-3</v>
      </c>
      <c r="M755" s="10"/>
      <c r="N755" s="6">
        <v>116.68589799999999</v>
      </c>
      <c r="O755" s="16">
        <f t="shared" si="60"/>
        <v>-2.5617320098098029E-3</v>
      </c>
      <c r="P755" s="10"/>
    </row>
    <row r="756" spans="1:16" x14ac:dyDescent="0.25">
      <c r="A756" s="23">
        <v>41107</v>
      </c>
      <c r="B756">
        <v>31.162983000000001</v>
      </c>
      <c r="C756" s="16">
        <f t="shared" si="57"/>
        <v>-3.1973511650024156E-3</v>
      </c>
      <c r="D756" s="10"/>
      <c r="E756" s="6">
        <v>38.905293999999998</v>
      </c>
      <c r="F756" s="16">
        <f t="shared" si="58"/>
        <v>-5.6574048765701823E-3</v>
      </c>
      <c r="G756" s="10"/>
      <c r="H756" s="6">
        <v>40.900002000000001</v>
      </c>
      <c r="I756" s="16">
        <f t="shared" si="61"/>
        <v>1.6625916057412482E-2</v>
      </c>
      <c r="J756" s="10"/>
      <c r="K756" s="6">
        <v>105.465221</v>
      </c>
      <c r="L756" s="16">
        <f t="shared" si="59"/>
        <v>5.5119782093853154E-3</v>
      </c>
      <c r="M756" s="10"/>
      <c r="N756" s="6">
        <v>116.622485</v>
      </c>
      <c r="O756" s="16">
        <f t="shared" si="60"/>
        <v>5.4374591657868621E-4</v>
      </c>
      <c r="P756" s="10"/>
    </row>
    <row r="757" spans="1:16" x14ac:dyDescent="0.25">
      <c r="A757" s="23">
        <v>41106</v>
      </c>
      <c r="B757">
        <v>30.900518000000002</v>
      </c>
      <c r="C757" s="16">
        <f t="shared" si="57"/>
        <v>8.4938705558268435E-3</v>
      </c>
      <c r="D757" s="10"/>
      <c r="E757" s="6">
        <v>38.165750000000003</v>
      </c>
      <c r="F757" s="16">
        <f t="shared" si="58"/>
        <v>1.9377164080359943E-2</v>
      </c>
      <c r="G757" s="10"/>
      <c r="H757" s="6">
        <v>41.07</v>
      </c>
      <c r="I757" s="16">
        <f t="shared" si="61"/>
        <v>-4.139225712198713E-3</v>
      </c>
      <c r="J757" s="10"/>
      <c r="K757" s="6">
        <v>105.465221</v>
      </c>
      <c r="L757" s="16">
        <f t="shared" si="59"/>
        <v>0</v>
      </c>
      <c r="M757" s="10"/>
      <c r="N757" s="6">
        <v>117.54640999999999</v>
      </c>
      <c r="O757" s="16">
        <f t="shared" si="60"/>
        <v>-7.8600869222632541E-3</v>
      </c>
      <c r="P757" s="10"/>
    </row>
    <row r="758" spans="1:16" x14ac:dyDescent="0.25">
      <c r="A758" s="23">
        <v>41103</v>
      </c>
      <c r="B758">
        <v>30.156863000000001</v>
      </c>
      <c r="C758" s="16">
        <f t="shared" si="57"/>
        <v>2.4659560909899625E-2</v>
      </c>
      <c r="D758" s="10"/>
      <c r="E758" s="6">
        <v>38.271400999999997</v>
      </c>
      <c r="F758" s="16">
        <f t="shared" si="58"/>
        <v>-2.7605730973891962E-3</v>
      </c>
      <c r="G758" s="10"/>
      <c r="H758" s="6">
        <v>41.439999</v>
      </c>
      <c r="I758" s="16">
        <f t="shared" si="61"/>
        <v>-8.9285475127545144E-3</v>
      </c>
      <c r="J758" s="10"/>
      <c r="K758" s="6">
        <v>105.174567</v>
      </c>
      <c r="L758" s="16">
        <f t="shared" si="59"/>
        <v>2.7635388315885301E-3</v>
      </c>
      <c r="M758" s="10"/>
      <c r="N758" s="6">
        <v>117.002922</v>
      </c>
      <c r="O758" s="16">
        <f t="shared" si="60"/>
        <v>4.6450805732869416E-3</v>
      </c>
      <c r="P758" s="10"/>
    </row>
    <row r="759" spans="1:16" x14ac:dyDescent="0.25">
      <c r="A759" s="23">
        <v>41102</v>
      </c>
      <c r="B759">
        <v>29.804479000000001</v>
      </c>
      <c r="C759" s="16">
        <f t="shared" si="57"/>
        <v>1.182318939378213E-2</v>
      </c>
      <c r="D759" s="10"/>
      <c r="E759" s="6">
        <v>37.778371</v>
      </c>
      <c r="F759" s="16">
        <f t="shared" si="58"/>
        <v>1.3050589185012784E-2</v>
      </c>
      <c r="G759" s="10"/>
      <c r="H759" s="6">
        <v>40.740001999999997</v>
      </c>
      <c r="I759" s="16">
        <f t="shared" si="61"/>
        <v>1.7182056102991838E-2</v>
      </c>
      <c r="J759" s="10"/>
      <c r="K759" s="6">
        <v>105.139335</v>
      </c>
      <c r="L759" s="16">
        <f t="shared" si="59"/>
        <v>3.3509818185550877E-4</v>
      </c>
      <c r="M759" s="10"/>
      <c r="N759" s="6">
        <v>117.310892</v>
      </c>
      <c r="O759" s="16">
        <f t="shared" si="60"/>
        <v>-2.6252464263931685E-3</v>
      </c>
      <c r="P759" s="10"/>
    </row>
    <row r="760" spans="1:16" x14ac:dyDescent="0.25">
      <c r="A760" s="23">
        <v>41101</v>
      </c>
      <c r="B760">
        <v>29.342732000000002</v>
      </c>
      <c r="C760" s="16">
        <f t="shared" si="57"/>
        <v>1.5736332935869735E-2</v>
      </c>
      <c r="D760" s="10"/>
      <c r="E760" s="6">
        <v>36.281674000000002</v>
      </c>
      <c r="F760" s="16">
        <f t="shared" si="58"/>
        <v>4.1252148398665422E-2</v>
      </c>
      <c r="G760" s="10"/>
      <c r="H760" s="6">
        <v>40.639999000000003</v>
      </c>
      <c r="I760" s="16">
        <f t="shared" si="61"/>
        <v>2.4607038007060655E-3</v>
      </c>
      <c r="J760" s="10"/>
      <c r="K760" s="6">
        <v>104.61085799999999</v>
      </c>
      <c r="L760" s="16">
        <f t="shared" si="59"/>
        <v>5.051836970881185E-3</v>
      </c>
      <c r="M760" s="10"/>
      <c r="N760" s="6">
        <v>116.486619</v>
      </c>
      <c r="O760" s="16">
        <f t="shared" si="60"/>
        <v>7.0761174723423803E-3</v>
      </c>
      <c r="P760" s="10"/>
    </row>
    <row r="761" spans="1:16" x14ac:dyDescent="0.25">
      <c r="A761" s="23">
        <v>41100</v>
      </c>
      <c r="B761">
        <v>29.716989999999999</v>
      </c>
      <c r="C761" s="16">
        <f t="shared" si="57"/>
        <v>-1.2594074971926772E-2</v>
      </c>
      <c r="D761" s="10"/>
      <c r="E761" s="6">
        <v>36.422539</v>
      </c>
      <c r="F761" s="16">
        <f t="shared" si="58"/>
        <v>-3.8675227995499384E-3</v>
      </c>
      <c r="G761" s="10"/>
      <c r="H761" s="6">
        <v>40.779998999999997</v>
      </c>
      <c r="I761" s="16">
        <f t="shared" si="61"/>
        <v>-3.4330555035078092E-3</v>
      </c>
      <c r="J761" s="10"/>
      <c r="K761" s="6">
        <v>104.434704</v>
      </c>
      <c r="L761" s="16">
        <f t="shared" si="59"/>
        <v>1.686738155546319E-3</v>
      </c>
      <c r="M761" s="10"/>
      <c r="N761" s="6">
        <v>116.34168699999999</v>
      </c>
      <c r="O761" s="16">
        <f t="shared" si="60"/>
        <v>1.2457443564490855E-3</v>
      </c>
      <c r="P761" s="10"/>
    </row>
    <row r="762" spans="1:16" x14ac:dyDescent="0.25">
      <c r="A762" s="23">
        <v>41099</v>
      </c>
      <c r="B762">
        <v>30.049934</v>
      </c>
      <c r="C762" s="16">
        <f t="shared" si="57"/>
        <v>-1.1079691556061366E-2</v>
      </c>
      <c r="D762" s="10"/>
      <c r="E762" s="6">
        <v>37.091652000000003</v>
      </c>
      <c r="F762" s="16">
        <f t="shared" si="58"/>
        <v>-1.803944995493878E-2</v>
      </c>
      <c r="G762" s="10"/>
      <c r="H762" s="6">
        <v>40.790000999999997</v>
      </c>
      <c r="I762" s="16">
        <f t="shared" si="61"/>
        <v>-2.4520715260589743E-4</v>
      </c>
      <c r="J762" s="10"/>
      <c r="K762" s="6">
        <v>104.461127</v>
      </c>
      <c r="L762" s="16">
        <f t="shared" si="59"/>
        <v>-2.5294576804635316E-4</v>
      </c>
      <c r="M762" s="10"/>
      <c r="N762" s="6">
        <v>116.10616899999999</v>
      </c>
      <c r="O762" s="16">
        <f t="shared" si="60"/>
        <v>2.0284710280984442E-3</v>
      </c>
      <c r="P762" s="10"/>
    </row>
    <row r="763" spans="1:16" x14ac:dyDescent="0.25">
      <c r="A763" s="23">
        <v>41096</v>
      </c>
      <c r="B763">
        <v>30.446062000000001</v>
      </c>
      <c r="C763" s="16">
        <f t="shared" si="57"/>
        <v>-1.3010812367129754E-2</v>
      </c>
      <c r="D763" s="10"/>
      <c r="E763" s="6">
        <v>36.545796000000003</v>
      </c>
      <c r="F763" s="16">
        <f t="shared" si="58"/>
        <v>1.4936218655628775E-2</v>
      </c>
      <c r="G763" s="10"/>
      <c r="H763" s="6">
        <v>40.759998000000003</v>
      </c>
      <c r="I763" s="16">
        <f t="shared" si="61"/>
        <v>7.3608933935642717E-4</v>
      </c>
      <c r="J763" s="10"/>
      <c r="K763" s="6">
        <v>104.39066200000001</v>
      </c>
      <c r="L763" s="16">
        <f t="shared" si="59"/>
        <v>6.7501248339629782E-4</v>
      </c>
      <c r="M763" s="10"/>
      <c r="N763" s="6">
        <v>115.09167100000001</v>
      </c>
      <c r="O763" s="16">
        <f t="shared" si="60"/>
        <v>8.8146952006631363E-3</v>
      </c>
      <c r="P763" s="10"/>
    </row>
    <row r="764" spans="1:16" x14ac:dyDescent="0.25">
      <c r="A764" s="23">
        <v>41095</v>
      </c>
      <c r="B764">
        <v>30.866495</v>
      </c>
      <c r="C764" s="16">
        <f t="shared" ref="C764:C827" si="62">B763/B764-1</f>
        <v>-1.3621015278864612E-2</v>
      </c>
      <c r="D764" s="10"/>
      <c r="E764" s="6">
        <v>36.651448000000002</v>
      </c>
      <c r="F764" s="16">
        <f t="shared" si="58"/>
        <v>-2.8826146241206496E-3</v>
      </c>
      <c r="G764" s="10"/>
      <c r="H764" s="6">
        <v>41.700001</v>
      </c>
      <c r="I764" s="16">
        <f t="shared" si="61"/>
        <v>-2.254203782872799E-2</v>
      </c>
      <c r="J764" s="10"/>
      <c r="K764" s="6">
        <v>104.126431</v>
      </c>
      <c r="L764" s="16">
        <f t="shared" si="59"/>
        <v>2.5375977786081805E-3</v>
      </c>
      <c r="M764" s="10"/>
      <c r="N764" s="6">
        <v>114.03188</v>
      </c>
      <c r="O764" s="16">
        <f t="shared" si="60"/>
        <v>9.2938132739721624E-3</v>
      </c>
      <c r="P764" s="10"/>
    </row>
    <row r="765" spans="1:16" x14ac:dyDescent="0.25">
      <c r="A765" s="23">
        <v>41093</v>
      </c>
      <c r="B765">
        <v>30.703666999999999</v>
      </c>
      <c r="C765" s="16">
        <f t="shared" si="62"/>
        <v>5.303210199615549E-3</v>
      </c>
      <c r="D765" s="10"/>
      <c r="E765" s="6">
        <v>36.809922</v>
      </c>
      <c r="F765" s="16">
        <f t="shared" si="58"/>
        <v>-4.3051979300580134E-3</v>
      </c>
      <c r="G765" s="10"/>
      <c r="H765" s="6">
        <v>41.549999</v>
      </c>
      <c r="I765" s="16">
        <f t="shared" si="61"/>
        <v>3.6101565249135881E-3</v>
      </c>
      <c r="J765" s="10"/>
      <c r="K765" s="6">
        <v>103.86219199999999</v>
      </c>
      <c r="L765" s="16">
        <f t="shared" si="59"/>
        <v>2.5441307843763195E-3</v>
      </c>
      <c r="M765" s="10"/>
      <c r="N765" s="6">
        <v>113.45216499999999</v>
      </c>
      <c r="O765" s="16">
        <f t="shared" si="60"/>
        <v>5.1097746790464971E-3</v>
      </c>
      <c r="P765" s="10"/>
    </row>
    <row r="766" spans="1:16" x14ac:dyDescent="0.25">
      <c r="A766" s="23">
        <v>41092</v>
      </c>
      <c r="B766">
        <v>30.771715</v>
      </c>
      <c r="C766" s="16">
        <f t="shared" si="62"/>
        <v>-2.2113814585895675E-3</v>
      </c>
      <c r="D766" s="10"/>
      <c r="E766" s="6">
        <v>36.845134999999999</v>
      </c>
      <c r="F766" s="16">
        <f t="shared" si="58"/>
        <v>-9.5570283566603909E-4</v>
      </c>
      <c r="G766" s="10"/>
      <c r="H766" s="6">
        <v>40.849997999999999</v>
      </c>
      <c r="I766" s="16">
        <f t="shared" si="61"/>
        <v>1.7135888231867291E-2</v>
      </c>
      <c r="J766" s="10"/>
      <c r="K766" s="6">
        <v>103.77411499999999</v>
      </c>
      <c r="L766" s="16">
        <f t="shared" si="59"/>
        <v>8.4873766449367061E-4</v>
      </c>
      <c r="M766" s="10"/>
      <c r="N766" s="6">
        <v>114.330797</v>
      </c>
      <c r="O766" s="16">
        <f t="shared" si="60"/>
        <v>-7.6849984698349472E-3</v>
      </c>
      <c r="P766" s="10"/>
    </row>
    <row r="767" spans="1:16" x14ac:dyDescent="0.25">
      <c r="A767" s="23">
        <v>41089</v>
      </c>
      <c r="B767">
        <v>30.045072000000001</v>
      </c>
      <c r="C767" s="16">
        <f t="shared" si="62"/>
        <v>2.418509764263499E-2</v>
      </c>
      <c r="D767" s="10"/>
      <c r="E767" s="6">
        <v>36.757095999999997</v>
      </c>
      <c r="F767" s="16">
        <f t="shared" si="58"/>
        <v>2.3951565705844224E-3</v>
      </c>
      <c r="G767" s="10"/>
      <c r="H767" s="6">
        <v>40.349997999999999</v>
      </c>
      <c r="I767" s="16">
        <f t="shared" si="61"/>
        <v>1.2391574344068124E-2</v>
      </c>
      <c r="J767" s="10"/>
      <c r="K767" s="6">
        <v>103.226259</v>
      </c>
      <c r="L767" s="16">
        <f t="shared" si="59"/>
        <v>5.3073317323260039E-3</v>
      </c>
      <c r="M767" s="10"/>
      <c r="N767" s="6">
        <v>113.163214</v>
      </c>
      <c r="O767" s="16">
        <f t="shared" si="60"/>
        <v>1.0317690340608365E-2</v>
      </c>
      <c r="P767" s="10"/>
    </row>
    <row r="768" spans="1:16" x14ac:dyDescent="0.25">
      <c r="A768" s="23">
        <v>41088</v>
      </c>
      <c r="B768">
        <v>29.532291000000001</v>
      </c>
      <c r="C768" s="16">
        <f t="shared" si="62"/>
        <v>1.7363400624760272E-2</v>
      </c>
      <c r="D768" s="10"/>
      <c r="E768" s="6">
        <v>35.815058000000001</v>
      </c>
      <c r="F768" s="16">
        <f t="shared" si="58"/>
        <v>2.6302847254917161E-2</v>
      </c>
      <c r="G768" s="10"/>
      <c r="H768" s="6">
        <v>38.82</v>
      </c>
      <c r="I768" s="16">
        <f t="shared" si="61"/>
        <v>3.9412622359608518E-2</v>
      </c>
      <c r="J768" s="10"/>
      <c r="K768" s="6">
        <v>103.2526</v>
      </c>
      <c r="L768" s="16">
        <f t="shared" si="59"/>
        <v>-2.5511221993446132E-4</v>
      </c>
      <c r="M768" s="10"/>
      <c r="N768" s="6">
        <v>114.654583</v>
      </c>
      <c r="O768" s="16">
        <f t="shared" si="60"/>
        <v>-1.300749574048865E-2</v>
      </c>
      <c r="P768" s="10"/>
    </row>
    <row r="769" spans="1:16" x14ac:dyDescent="0.25">
      <c r="A769" s="23">
        <v>41087</v>
      </c>
      <c r="B769">
        <v>29.998899000000002</v>
      </c>
      <c r="C769" s="16">
        <f t="shared" si="62"/>
        <v>-1.5554170838069759E-2</v>
      </c>
      <c r="D769" s="10"/>
      <c r="E769" s="6">
        <v>35.682994999999998</v>
      </c>
      <c r="F769" s="16">
        <f t="shared" si="58"/>
        <v>3.7010065999225628E-3</v>
      </c>
      <c r="G769" s="10"/>
      <c r="H769" s="6">
        <v>38.959999000000003</v>
      </c>
      <c r="I769" s="16">
        <f t="shared" si="61"/>
        <v>-3.5934035829929822E-3</v>
      </c>
      <c r="J769" s="10"/>
      <c r="K769" s="6">
        <v>103.094587</v>
      </c>
      <c r="L769" s="16">
        <f t="shared" si="59"/>
        <v>1.5326992871118605E-3</v>
      </c>
      <c r="M769" s="10"/>
      <c r="N769" s="6">
        <v>114.37438899999999</v>
      </c>
      <c r="O769" s="16">
        <f t="shared" si="60"/>
        <v>2.4497966935588256E-3</v>
      </c>
      <c r="P769" s="10"/>
    </row>
    <row r="770" spans="1:16" x14ac:dyDescent="0.25">
      <c r="A770" s="23">
        <v>41086</v>
      </c>
      <c r="B770">
        <v>29.930852000000002</v>
      </c>
      <c r="C770" s="16">
        <f t="shared" si="62"/>
        <v>2.2734735382741178E-3</v>
      </c>
      <c r="D770" s="10"/>
      <c r="E770" s="6">
        <v>35.269204999999999</v>
      </c>
      <c r="F770" s="16">
        <f t="shared" si="58"/>
        <v>1.1732331363862647E-2</v>
      </c>
      <c r="G770" s="10"/>
      <c r="H770" s="6">
        <v>38.93</v>
      </c>
      <c r="I770" s="16">
        <f t="shared" si="61"/>
        <v>7.7058823529418952E-4</v>
      </c>
      <c r="J770" s="10"/>
      <c r="K770" s="6">
        <v>102.954128</v>
      </c>
      <c r="L770" s="16">
        <f t="shared" si="59"/>
        <v>1.364287209542514E-3</v>
      </c>
      <c r="M770" s="10"/>
      <c r="N770" s="6">
        <v>114.193613</v>
      </c>
      <c r="O770" s="16">
        <f t="shared" si="60"/>
        <v>1.5830657709376972E-3</v>
      </c>
      <c r="P770" s="10"/>
    </row>
    <row r="771" spans="1:16" x14ac:dyDescent="0.25">
      <c r="A771" s="23">
        <v>41085</v>
      </c>
      <c r="B771">
        <v>29.471534999999999</v>
      </c>
      <c r="C771" s="16">
        <f t="shared" si="62"/>
        <v>1.5585106103228163E-2</v>
      </c>
      <c r="D771" s="10"/>
      <c r="E771" s="6">
        <v>35.031494000000002</v>
      </c>
      <c r="F771" s="16">
        <f t="shared" si="58"/>
        <v>6.7856369471424038E-3</v>
      </c>
      <c r="G771" s="10"/>
      <c r="H771" s="6">
        <v>39.090000000000003</v>
      </c>
      <c r="I771" s="16">
        <f t="shared" si="61"/>
        <v>-4.0931184446151292E-3</v>
      </c>
      <c r="J771" s="10"/>
      <c r="K771" s="6">
        <v>102.84878999999999</v>
      </c>
      <c r="L771" s="16">
        <f t="shared" si="59"/>
        <v>1.0242026182321062E-3</v>
      </c>
      <c r="M771" s="10"/>
      <c r="N771" s="6">
        <v>114.645543</v>
      </c>
      <c r="O771" s="16">
        <f t="shared" si="60"/>
        <v>-3.9419761830602473E-3</v>
      </c>
      <c r="P771" s="10"/>
    </row>
    <row r="772" spans="1:16" x14ac:dyDescent="0.25">
      <c r="A772" s="23">
        <v>41082</v>
      </c>
      <c r="B772">
        <v>30.365863999999998</v>
      </c>
      <c r="C772" s="16">
        <f t="shared" si="62"/>
        <v>-2.9451788363407005E-2</v>
      </c>
      <c r="D772" s="10"/>
      <c r="E772" s="6">
        <v>35.374853000000002</v>
      </c>
      <c r="F772" s="16">
        <f t="shared" si="58"/>
        <v>-9.7063018184131433E-3</v>
      </c>
      <c r="G772" s="10"/>
      <c r="H772" s="6">
        <v>39.950001</v>
      </c>
      <c r="I772" s="16">
        <f t="shared" si="61"/>
        <v>-2.1526933128236836E-2</v>
      </c>
      <c r="J772" s="10"/>
      <c r="K772" s="6">
        <v>102.58543299999999</v>
      </c>
      <c r="L772" s="16">
        <f t="shared" si="59"/>
        <v>2.5671968455793781E-3</v>
      </c>
      <c r="M772" s="10"/>
      <c r="N772" s="6">
        <v>113.000519</v>
      </c>
      <c r="O772" s="16">
        <f t="shared" si="60"/>
        <v>1.4557667651066364E-2</v>
      </c>
      <c r="P772" s="10"/>
    </row>
    <row r="773" spans="1:16" x14ac:dyDescent="0.25">
      <c r="A773" s="23">
        <v>41081</v>
      </c>
      <c r="B773">
        <v>29.036522999999999</v>
      </c>
      <c r="C773" s="16">
        <f t="shared" si="62"/>
        <v>4.5781686739834404E-2</v>
      </c>
      <c r="D773" s="10"/>
      <c r="E773" s="6">
        <v>34.732154999999999</v>
      </c>
      <c r="F773" s="16">
        <f t="shared" si="58"/>
        <v>1.8504408954756801E-2</v>
      </c>
      <c r="G773" s="10"/>
      <c r="H773" s="6">
        <v>39.220001000000003</v>
      </c>
      <c r="I773" s="16">
        <f t="shared" si="61"/>
        <v>1.8612952100638624E-2</v>
      </c>
      <c r="J773" s="10"/>
      <c r="K773" s="6">
        <v>102.66443599999999</v>
      </c>
      <c r="L773" s="16">
        <f t="shared" si="59"/>
        <v>-7.6952645997097058E-4</v>
      </c>
      <c r="M773" s="10"/>
      <c r="N773" s="6">
        <v>114.528043</v>
      </c>
      <c r="O773" s="16">
        <f t="shared" si="60"/>
        <v>-1.3337554366488202E-2</v>
      </c>
      <c r="P773" s="10"/>
    </row>
    <row r="774" spans="1:16" x14ac:dyDescent="0.25">
      <c r="A774" s="23">
        <v>41080</v>
      </c>
      <c r="B774">
        <v>29.792327</v>
      </c>
      <c r="C774" s="16">
        <f t="shared" si="62"/>
        <v>-2.536908244864533E-2</v>
      </c>
      <c r="D774" s="10"/>
      <c r="E774" s="6">
        <v>34.520854999999997</v>
      </c>
      <c r="F774" s="16">
        <f t="shared" si="58"/>
        <v>6.1209376187234543E-3</v>
      </c>
      <c r="G774" s="10"/>
      <c r="H774" s="6">
        <v>40.5</v>
      </c>
      <c r="I774" s="16">
        <f t="shared" si="61"/>
        <v>-3.1604913580246863E-2</v>
      </c>
      <c r="J774" s="10"/>
      <c r="K774" s="6">
        <v>102.506423</v>
      </c>
      <c r="L774" s="16">
        <f t="shared" si="59"/>
        <v>1.5414936486466413E-3</v>
      </c>
      <c r="M774" s="10"/>
      <c r="N774" s="6">
        <v>113.922459</v>
      </c>
      <c r="O774" s="16">
        <f t="shared" si="60"/>
        <v>5.3157560442054219E-3</v>
      </c>
      <c r="P774" s="10"/>
    </row>
    <row r="775" spans="1:16" x14ac:dyDescent="0.25">
      <c r="A775" s="23">
        <v>41079</v>
      </c>
      <c r="B775">
        <v>29.490977000000001</v>
      </c>
      <c r="C775" s="16">
        <f t="shared" si="62"/>
        <v>1.021837967592587E-2</v>
      </c>
      <c r="D775" s="10"/>
      <c r="E775" s="6">
        <v>34.538463</v>
      </c>
      <c r="F775" s="16">
        <f t="shared" si="58"/>
        <v>-5.0980844167858308E-4</v>
      </c>
      <c r="G775" s="10"/>
      <c r="H775" s="6">
        <v>40.720001000000003</v>
      </c>
      <c r="I775" s="16">
        <f t="shared" si="61"/>
        <v>-5.402774916434927E-3</v>
      </c>
      <c r="J775" s="10"/>
      <c r="K775" s="6">
        <v>102.46253400000001</v>
      </c>
      <c r="L775" s="16">
        <f t="shared" si="59"/>
        <v>4.2834193423324507E-4</v>
      </c>
      <c r="M775" s="10"/>
      <c r="N775" s="6">
        <v>113.362064</v>
      </c>
      <c r="O775" s="16">
        <f t="shared" si="60"/>
        <v>4.9434085815516227E-3</v>
      </c>
      <c r="P775" s="10"/>
    </row>
    <row r="776" spans="1:16" x14ac:dyDescent="0.25">
      <c r="A776" s="23">
        <v>41078</v>
      </c>
      <c r="B776">
        <v>29.187197000000001</v>
      </c>
      <c r="C776" s="16">
        <f t="shared" si="62"/>
        <v>1.0407988132604906E-2</v>
      </c>
      <c r="D776" s="10"/>
      <c r="E776" s="6">
        <v>34.203907000000001</v>
      </c>
      <c r="F776" s="16">
        <f t="shared" si="58"/>
        <v>9.7812217767987431E-3</v>
      </c>
      <c r="G776" s="10"/>
      <c r="H776" s="6">
        <v>39.369999</v>
      </c>
      <c r="I776" s="16">
        <f t="shared" si="61"/>
        <v>3.4290120251209588E-2</v>
      </c>
      <c r="J776" s="10"/>
      <c r="K776" s="6">
        <v>102.55909800000001</v>
      </c>
      <c r="L776" s="16">
        <f t="shared" si="59"/>
        <v>-9.4154494221465601E-4</v>
      </c>
      <c r="M776" s="10"/>
      <c r="N776" s="6">
        <v>114.86247400000001</v>
      </c>
      <c r="O776" s="16">
        <f t="shared" si="60"/>
        <v>-1.3062664835166271E-2</v>
      </c>
      <c r="P776" s="10"/>
    </row>
    <row r="777" spans="1:16" x14ac:dyDescent="0.25">
      <c r="A777" s="23">
        <v>41075</v>
      </c>
      <c r="B777">
        <v>28.774056999999999</v>
      </c>
      <c r="C777" s="16">
        <f t="shared" si="62"/>
        <v>1.435807262076394E-2</v>
      </c>
      <c r="D777" s="10"/>
      <c r="E777" s="6">
        <v>34.283144</v>
      </c>
      <c r="F777" s="16">
        <f t="shared" ref="F777:F840" si="63">E776/E777-1</f>
        <v>-2.3112524335574536E-3</v>
      </c>
      <c r="G777" s="10"/>
      <c r="H777" s="6">
        <v>39.360000999999997</v>
      </c>
      <c r="I777" s="16">
        <f t="shared" si="61"/>
        <v>2.5401422118864758E-4</v>
      </c>
      <c r="J777" s="10"/>
      <c r="K777" s="6">
        <v>102.602987</v>
      </c>
      <c r="L777" s="16">
        <f t="shared" ref="L777:L840" si="64">K776/K777-1</f>
        <v>-4.2775557791507879E-4</v>
      </c>
      <c r="M777" s="10"/>
      <c r="N777" s="6">
        <v>114.247849</v>
      </c>
      <c r="O777" s="16">
        <f t="shared" ref="O777:O840" si="65">N776/N777-1</f>
        <v>5.3797511758844063E-3</v>
      </c>
      <c r="P777" s="10"/>
    </row>
    <row r="778" spans="1:16" x14ac:dyDescent="0.25">
      <c r="A778" s="23">
        <v>41074</v>
      </c>
      <c r="B778">
        <v>28.30988</v>
      </c>
      <c r="C778" s="16">
        <f t="shared" si="62"/>
        <v>1.639628991715969E-2</v>
      </c>
      <c r="D778" s="10"/>
      <c r="E778" s="6">
        <v>34.151085000000002</v>
      </c>
      <c r="F778" s="16">
        <f t="shared" si="63"/>
        <v>3.8669049607060746E-3</v>
      </c>
      <c r="G778" s="10"/>
      <c r="H778" s="6">
        <v>38.970001000000003</v>
      </c>
      <c r="I778" s="16">
        <f t="shared" si="61"/>
        <v>1.0007697972601814E-2</v>
      </c>
      <c r="J778" s="10"/>
      <c r="K778" s="6">
        <v>102.181623</v>
      </c>
      <c r="L778" s="16">
        <f t="shared" si="64"/>
        <v>4.1236769159558317E-3</v>
      </c>
      <c r="M778" s="10"/>
      <c r="N778" s="6">
        <v>113.615143</v>
      </c>
      <c r="O778" s="16">
        <f t="shared" si="65"/>
        <v>5.5688527364701201E-3</v>
      </c>
      <c r="P778" s="10"/>
    </row>
    <row r="779" spans="1:16" x14ac:dyDescent="0.25">
      <c r="A779" s="23">
        <v>41073</v>
      </c>
      <c r="B779">
        <v>27.923472</v>
      </c>
      <c r="C779" s="16">
        <f t="shared" si="62"/>
        <v>1.3838107238240305E-2</v>
      </c>
      <c r="D779" s="10"/>
      <c r="E779" s="6">
        <v>33.807724999999998</v>
      </c>
      <c r="F779" s="16">
        <f t="shared" si="63"/>
        <v>1.0156258665733997E-2</v>
      </c>
      <c r="G779" s="10"/>
      <c r="H779" s="6">
        <v>38.720001000000003</v>
      </c>
      <c r="I779" s="16">
        <f t="shared" si="61"/>
        <v>6.456611403496515E-3</v>
      </c>
      <c r="J779" s="10"/>
      <c r="K779" s="6">
        <v>102.30452099999999</v>
      </c>
      <c r="L779" s="16">
        <f t="shared" si="64"/>
        <v>-1.2012958840791343E-3</v>
      </c>
      <c r="M779" s="10"/>
      <c r="N779" s="6">
        <v>113.759764</v>
      </c>
      <c r="O779" s="16">
        <f t="shared" si="65"/>
        <v>-1.2712842829034621E-3</v>
      </c>
      <c r="P779" s="10"/>
    </row>
    <row r="780" spans="1:16" x14ac:dyDescent="0.25">
      <c r="A780" s="23">
        <v>41072</v>
      </c>
      <c r="B780">
        <v>28.472707</v>
      </c>
      <c r="C780" s="16">
        <f t="shared" si="62"/>
        <v>-1.9289876442025622E-2</v>
      </c>
      <c r="D780" s="10"/>
      <c r="E780" s="6">
        <v>33.834136000000001</v>
      </c>
      <c r="F780" s="16">
        <f t="shared" si="63"/>
        <v>-7.8060217054165548E-4</v>
      </c>
      <c r="G780" s="10"/>
      <c r="H780" s="6">
        <v>39.099997999999999</v>
      </c>
      <c r="I780" s="16">
        <f t="shared" si="61"/>
        <v>-9.7185938474982914E-3</v>
      </c>
      <c r="J780" s="10"/>
      <c r="K780" s="6">
        <v>101.93582600000001</v>
      </c>
      <c r="L780" s="16">
        <f t="shared" si="64"/>
        <v>3.6169324806372138E-3</v>
      </c>
      <c r="M780" s="10"/>
      <c r="N780" s="6">
        <v>112.648014</v>
      </c>
      <c r="O780" s="16">
        <f t="shared" si="65"/>
        <v>9.8692374638758018E-3</v>
      </c>
      <c r="P780" s="10"/>
    </row>
    <row r="781" spans="1:16" x14ac:dyDescent="0.25">
      <c r="A781" s="23">
        <v>41071</v>
      </c>
      <c r="B781">
        <v>28.275856999999998</v>
      </c>
      <c r="C781" s="16">
        <f t="shared" si="62"/>
        <v>6.9617695407075963E-3</v>
      </c>
      <c r="D781" s="10"/>
      <c r="E781" s="6">
        <v>33.5032</v>
      </c>
      <c r="F781" s="16">
        <f t="shared" si="63"/>
        <v>9.8777430215621909E-3</v>
      </c>
      <c r="G781" s="10"/>
      <c r="H781" s="6">
        <v>37.810001</v>
      </c>
      <c r="I781" s="16">
        <f t="shared" si="61"/>
        <v>3.4117877965673671E-2</v>
      </c>
      <c r="J781" s="10"/>
      <c r="K781" s="6">
        <v>102.234292</v>
      </c>
      <c r="L781" s="16">
        <f t="shared" si="64"/>
        <v>-2.9194313782697767E-3</v>
      </c>
      <c r="M781" s="10"/>
      <c r="N781" s="6">
        <v>113.687454</v>
      </c>
      <c r="O781" s="16">
        <f t="shared" si="65"/>
        <v>-9.1429613684549382E-3</v>
      </c>
      <c r="P781" s="10"/>
    </row>
    <row r="782" spans="1:16" x14ac:dyDescent="0.25">
      <c r="A782" s="23">
        <v>41068</v>
      </c>
      <c r="B782">
        <v>28.331752999999999</v>
      </c>
      <c r="C782" s="16">
        <f t="shared" si="62"/>
        <v>-1.9729100419589862E-3</v>
      </c>
      <c r="D782" s="10"/>
      <c r="E782" s="6">
        <v>33.494489000000002</v>
      </c>
      <c r="F782" s="16">
        <f t="shared" si="63"/>
        <v>2.6007263463534436E-4</v>
      </c>
      <c r="G782" s="10"/>
      <c r="H782" s="6">
        <v>38.729999999999997</v>
      </c>
      <c r="I782" s="16">
        <f t="shared" si="61"/>
        <v>-2.375416989413881E-2</v>
      </c>
      <c r="J782" s="10"/>
      <c r="K782" s="6">
        <v>102.251852</v>
      </c>
      <c r="L782" s="16">
        <f t="shared" si="64"/>
        <v>-1.7173283081461932E-4</v>
      </c>
      <c r="M782" s="10"/>
      <c r="N782" s="6">
        <v>113.172254</v>
      </c>
      <c r="O782" s="16">
        <f t="shared" si="65"/>
        <v>4.5523525580748458E-3</v>
      </c>
      <c r="P782" s="10"/>
    </row>
    <row r="783" spans="1:16" x14ac:dyDescent="0.25">
      <c r="A783" s="23">
        <v>41067</v>
      </c>
      <c r="B783">
        <v>28.387647999999999</v>
      </c>
      <c r="C783" s="16">
        <f t="shared" si="62"/>
        <v>-1.968990174881724E-3</v>
      </c>
      <c r="D783" s="10"/>
      <c r="E783" s="6">
        <v>33.381276</v>
      </c>
      <c r="F783" s="16">
        <f t="shared" si="63"/>
        <v>3.3915120560401579E-3</v>
      </c>
      <c r="G783" s="10"/>
      <c r="H783" s="6">
        <v>38.110000999999997</v>
      </c>
      <c r="I783" s="16">
        <f t="shared" si="61"/>
        <v>1.6268669213627129E-2</v>
      </c>
      <c r="J783" s="10"/>
      <c r="K783" s="6">
        <v>101.874377</v>
      </c>
      <c r="L783" s="16">
        <f t="shared" si="64"/>
        <v>3.7052987327717002E-3</v>
      </c>
      <c r="M783" s="10"/>
      <c r="N783" s="6">
        <v>113.199369</v>
      </c>
      <c r="O783" s="16">
        <f t="shared" si="65"/>
        <v>-2.3953313732705261E-4</v>
      </c>
      <c r="P783" s="10"/>
    </row>
    <row r="784" spans="1:16" x14ac:dyDescent="0.25">
      <c r="A784" s="23">
        <v>41066</v>
      </c>
      <c r="B784">
        <v>28.273426000000001</v>
      </c>
      <c r="C784" s="16">
        <f t="shared" si="62"/>
        <v>4.0399065893181874E-3</v>
      </c>
      <c r="D784" s="10"/>
      <c r="E784" s="6">
        <v>33.006791999999997</v>
      </c>
      <c r="F784" s="16">
        <f t="shared" si="63"/>
        <v>1.1345664855887838E-2</v>
      </c>
      <c r="G784" s="10"/>
      <c r="H784" s="6">
        <v>38.360000999999997</v>
      </c>
      <c r="I784" s="16">
        <f t="shared" si="61"/>
        <v>-6.517205252419056E-3</v>
      </c>
      <c r="J784" s="10"/>
      <c r="K784" s="6">
        <v>101.66368900000001</v>
      </c>
      <c r="L784" s="16">
        <f t="shared" si="64"/>
        <v>2.0724016811941581E-3</v>
      </c>
      <c r="M784" s="10"/>
      <c r="N784" s="6">
        <v>113.02764000000001</v>
      </c>
      <c r="O784" s="16">
        <f t="shared" si="65"/>
        <v>1.5193540270326267E-3</v>
      </c>
      <c r="P784" s="10"/>
    </row>
    <row r="785" spans="1:16" x14ac:dyDescent="0.25">
      <c r="A785" s="23">
        <v>41065</v>
      </c>
      <c r="B785">
        <v>27.658574999999999</v>
      </c>
      <c r="C785" s="16">
        <f t="shared" si="62"/>
        <v>2.223003173518534E-2</v>
      </c>
      <c r="D785" s="10"/>
      <c r="E785" s="6">
        <v>32.658434</v>
      </c>
      <c r="F785" s="16">
        <f t="shared" si="63"/>
        <v>1.0666708636427602E-2</v>
      </c>
      <c r="G785" s="10"/>
      <c r="H785" s="6">
        <v>37.689999</v>
      </c>
      <c r="I785" s="16">
        <f t="shared" si="61"/>
        <v>1.7776652103386859E-2</v>
      </c>
      <c r="J785" s="10"/>
      <c r="K785" s="6">
        <v>101.96216099999999</v>
      </c>
      <c r="L785" s="16">
        <f t="shared" si="64"/>
        <v>-2.9272820139619737E-3</v>
      </c>
      <c r="M785" s="10"/>
      <c r="N785" s="6">
        <v>115.33247799999999</v>
      </c>
      <c r="O785" s="16">
        <f t="shared" si="65"/>
        <v>-1.9984292715881757E-2</v>
      </c>
      <c r="P785" s="10"/>
    </row>
    <row r="786" spans="1:16" x14ac:dyDescent="0.25">
      <c r="A786" s="23">
        <v>41064</v>
      </c>
      <c r="B786">
        <v>27.743635000000001</v>
      </c>
      <c r="C786" s="16">
        <f t="shared" si="62"/>
        <v>-3.0659284553016253E-3</v>
      </c>
      <c r="D786" s="10"/>
      <c r="E786" s="6">
        <v>32.623596999999997</v>
      </c>
      <c r="F786" s="16">
        <f t="shared" si="63"/>
        <v>1.067846687782481E-3</v>
      </c>
      <c r="G786" s="10"/>
      <c r="H786" s="6">
        <v>37.709999000000003</v>
      </c>
      <c r="I786" s="16">
        <f t="shared" si="61"/>
        <v>-5.3036331292410921E-4</v>
      </c>
      <c r="J786" s="10"/>
      <c r="K786" s="6">
        <v>102.181623</v>
      </c>
      <c r="L786" s="16">
        <f t="shared" si="64"/>
        <v>-2.1477638890117223E-3</v>
      </c>
      <c r="M786" s="10"/>
      <c r="N786" s="6">
        <v>116.896158</v>
      </c>
      <c r="O786" s="16">
        <f t="shared" si="65"/>
        <v>-1.3376658623801885E-2</v>
      </c>
      <c r="P786" s="10"/>
    </row>
    <row r="787" spans="1:16" x14ac:dyDescent="0.25">
      <c r="A787" s="23">
        <v>41061</v>
      </c>
      <c r="B787">
        <v>27.279458000000002</v>
      </c>
      <c r="C787" s="16">
        <f t="shared" si="62"/>
        <v>1.7015623990769946E-2</v>
      </c>
      <c r="D787" s="10"/>
      <c r="E787" s="6">
        <v>32.379748999999997</v>
      </c>
      <c r="F787" s="16">
        <f t="shared" si="63"/>
        <v>7.5308798718607406E-3</v>
      </c>
      <c r="G787" s="10"/>
      <c r="H787" s="6">
        <v>37.090000000000003</v>
      </c>
      <c r="I787" s="16">
        <f t="shared" si="61"/>
        <v>1.6716069021299518E-2</v>
      </c>
      <c r="J787" s="10"/>
      <c r="K787" s="6">
        <v>102.962908</v>
      </c>
      <c r="L787" s="16">
        <f t="shared" si="64"/>
        <v>-7.5880238347579843E-3</v>
      </c>
      <c r="M787" s="10"/>
      <c r="N787" s="6">
        <v>117.82713200000001</v>
      </c>
      <c r="O787" s="16">
        <f t="shared" si="65"/>
        <v>-7.9011852719966802E-3</v>
      </c>
      <c r="P787" s="10"/>
    </row>
    <row r="788" spans="1:16" x14ac:dyDescent="0.25">
      <c r="A788" s="23">
        <v>41060</v>
      </c>
      <c r="B788">
        <v>27.996379000000001</v>
      </c>
      <c r="C788" s="16">
        <f t="shared" si="62"/>
        <v>-2.5607633044259059E-2</v>
      </c>
      <c r="D788" s="10"/>
      <c r="E788" s="6">
        <v>32.728107000000001</v>
      </c>
      <c r="F788" s="16">
        <f t="shared" si="63"/>
        <v>-1.0644000888899718E-2</v>
      </c>
      <c r="G788" s="10"/>
      <c r="H788" s="6">
        <v>37.299999</v>
      </c>
      <c r="I788" s="16">
        <f t="shared" si="61"/>
        <v>-5.6300001509382858E-3</v>
      </c>
      <c r="J788" s="10"/>
      <c r="K788" s="6">
        <v>102.334368</v>
      </c>
      <c r="L788" s="16">
        <f t="shared" si="64"/>
        <v>6.1420225901038794E-3</v>
      </c>
      <c r="M788" s="10"/>
      <c r="N788" s="6">
        <v>115.094759</v>
      </c>
      <c r="O788" s="16">
        <f t="shared" si="65"/>
        <v>2.3740203496147139E-2</v>
      </c>
      <c r="P788" s="10"/>
    </row>
    <row r="789" spans="1:16" x14ac:dyDescent="0.25">
      <c r="A789" s="23">
        <v>41059</v>
      </c>
      <c r="B789">
        <v>28.552904000000002</v>
      </c>
      <c r="C789" s="16">
        <f t="shared" si="62"/>
        <v>-1.9491012192665247E-2</v>
      </c>
      <c r="D789" s="10"/>
      <c r="E789" s="6">
        <v>32.571345999999998</v>
      </c>
      <c r="F789" s="16">
        <f t="shared" si="63"/>
        <v>4.8128499202950703E-3</v>
      </c>
      <c r="G789" s="10"/>
      <c r="H789" s="6">
        <v>37.119999</v>
      </c>
      <c r="I789" s="16">
        <f t="shared" si="61"/>
        <v>4.8491380616686452E-3</v>
      </c>
      <c r="J789" s="10"/>
      <c r="K789" s="6">
        <v>101.616969</v>
      </c>
      <c r="L789" s="16">
        <f t="shared" si="64"/>
        <v>7.0598346620631691E-3</v>
      </c>
      <c r="M789" s="10"/>
      <c r="N789" s="6">
        <v>113.777845</v>
      </c>
      <c r="O789" s="16">
        <f t="shared" si="65"/>
        <v>1.1574432614715136E-2</v>
      </c>
      <c r="P789" s="10"/>
    </row>
    <row r="790" spans="1:16" x14ac:dyDescent="0.25">
      <c r="A790" s="23">
        <v>41058</v>
      </c>
      <c r="B790">
        <v>29.230941999999999</v>
      </c>
      <c r="C790" s="16">
        <f t="shared" si="62"/>
        <v>-2.3195899742129322E-2</v>
      </c>
      <c r="D790" s="10"/>
      <c r="E790" s="6">
        <v>32.736814000000003</v>
      </c>
      <c r="F790" s="16">
        <f t="shared" si="63"/>
        <v>-5.0544930853687609E-3</v>
      </c>
      <c r="G790" s="10"/>
      <c r="H790" s="6">
        <v>37.470001000000003</v>
      </c>
      <c r="I790" s="16">
        <f t="shared" si="61"/>
        <v>-9.3408591048610434E-3</v>
      </c>
      <c r="J790" s="10"/>
      <c r="K790" s="6">
        <v>101.529483</v>
      </c>
      <c r="L790" s="16">
        <f t="shared" si="64"/>
        <v>8.6168073957382241E-4</v>
      </c>
      <c r="M790" s="10"/>
      <c r="N790" s="6">
        <v>110.963613</v>
      </c>
      <c r="O790" s="16">
        <f t="shared" si="65"/>
        <v>2.5361755299009525E-2</v>
      </c>
      <c r="P790" s="10"/>
    </row>
    <row r="791" spans="1:16" x14ac:dyDescent="0.25">
      <c r="A791" s="23">
        <v>41054</v>
      </c>
      <c r="B791">
        <v>29.009791</v>
      </c>
      <c r="C791" s="16">
        <f t="shared" si="62"/>
        <v>7.6233227602362508E-3</v>
      </c>
      <c r="D791" s="10"/>
      <c r="E791" s="6">
        <v>32.701977999999997</v>
      </c>
      <c r="F791" s="16">
        <f t="shared" si="63"/>
        <v>1.0652566642912475E-3</v>
      </c>
      <c r="G791" s="10"/>
      <c r="H791" s="6">
        <v>37.200001</v>
      </c>
      <c r="I791" s="16">
        <f t="shared" si="61"/>
        <v>7.2580643210198303E-3</v>
      </c>
      <c r="J791" s="10"/>
      <c r="K791" s="6">
        <v>101.380748</v>
      </c>
      <c r="L791" s="16">
        <f t="shared" si="64"/>
        <v>1.4670931408002907E-3</v>
      </c>
      <c r="M791" s="10"/>
      <c r="N791" s="6">
        <v>111.306376</v>
      </c>
      <c r="O791" s="16">
        <f t="shared" si="65"/>
        <v>-3.0794552146770071E-3</v>
      </c>
      <c r="P791" s="10"/>
    </row>
    <row r="792" spans="1:16" x14ac:dyDescent="0.25">
      <c r="A792" s="23">
        <v>41053</v>
      </c>
      <c r="B792">
        <v>29.106998999999998</v>
      </c>
      <c r="C792" s="16">
        <f t="shared" si="62"/>
        <v>-3.3396778554876105E-3</v>
      </c>
      <c r="D792" s="10"/>
      <c r="E792" s="6">
        <v>32.745522000000001</v>
      </c>
      <c r="F792" s="16">
        <f t="shared" si="63"/>
        <v>-1.329769609414222E-3</v>
      </c>
      <c r="G792" s="10"/>
      <c r="H792" s="6">
        <v>37.139999000000003</v>
      </c>
      <c r="I792" s="16">
        <f t="shared" si="61"/>
        <v>1.6155627790941374E-3</v>
      </c>
      <c r="J792" s="10"/>
      <c r="K792" s="6">
        <v>101.127033</v>
      </c>
      <c r="L792" s="16">
        <f t="shared" si="64"/>
        <v>2.5088741602850018E-3</v>
      </c>
      <c r="M792" s="10"/>
      <c r="N792" s="6">
        <v>110.891458</v>
      </c>
      <c r="O792" s="16">
        <f t="shared" si="65"/>
        <v>3.7416588029710596E-3</v>
      </c>
      <c r="P792" s="10"/>
    </row>
    <row r="793" spans="1:16" x14ac:dyDescent="0.25">
      <c r="A793" s="23">
        <v>41052</v>
      </c>
      <c r="B793">
        <v>28.961185</v>
      </c>
      <c r="C793" s="16">
        <f t="shared" si="62"/>
        <v>5.0348077953301651E-3</v>
      </c>
      <c r="D793" s="10"/>
      <c r="E793" s="6">
        <v>32.519091000000003</v>
      </c>
      <c r="F793" s="16">
        <f t="shared" si="63"/>
        <v>6.9630175086996537E-3</v>
      </c>
      <c r="G793" s="10"/>
      <c r="H793" s="6">
        <v>37.150002000000001</v>
      </c>
      <c r="I793" s="16">
        <f t="shared" si="61"/>
        <v>-2.6925974324298885E-4</v>
      </c>
      <c r="J793" s="10"/>
      <c r="K793" s="6">
        <v>101.109539</v>
      </c>
      <c r="L793" s="16">
        <f t="shared" si="64"/>
        <v>1.7302027259757935E-4</v>
      </c>
      <c r="M793" s="10"/>
      <c r="N793" s="6">
        <v>111.315398</v>
      </c>
      <c r="O793" s="16">
        <f t="shared" si="65"/>
        <v>-3.8084578379713463E-3</v>
      </c>
      <c r="P793" s="10"/>
    </row>
    <row r="794" spans="1:16" x14ac:dyDescent="0.25">
      <c r="A794" s="23">
        <v>41051</v>
      </c>
      <c r="B794">
        <v>28.771626000000001</v>
      </c>
      <c r="C794" s="16">
        <f t="shared" si="62"/>
        <v>6.5884006694649777E-3</v>
      </c>
      <c r="D794" s="10"/>
      <c r="E794" s="6">
        <v>32.623596999999997</v>
      </c>
      <c r="F794" s="16">
        <f t="shared" si="63"/>
        <v>-3.2033868000512777E-3</v>
      </c>
      <c r="G794" s="10"/>
      <c r="H794" s="6">
        <v>36.990001999999997</v>
      </c>
      <c r="I794" s="16">
        <f t="shared" si="61"/>
        <v>4.325493142714798E-3</v>
      </c>
      <c r="J794" s="10"/>
      <c r="K794" s="6">
        <v>100.864574</v>
      </c>
      <c r="L794" s="16">
        <f t="shared" si="64"/>
        <v>2.4286525019179273E-3</v>
      </c>
      <c r="M794" s="10"/>
      <c r="N794" s="6">
        <v>110.548695</v>
      </c>
      <c r="O794" s="16">
        <f t="shared" si="65"/>
        <v>6.9354323902242054E-3</v>
      </c>
      <c r="P794" s="10"/>
    </row>
    <row r="795" spans="1:16" x14ac:dyDescent="0.25">
      <c r="A795" s="23">
        <v>41050</v>
      </c>
      <c r="B795">
        <v>28.244264000000001</v>
      </c>
      <c r="C795" s="16">
        <f t="shared" si="62"/>
        <v>1.8671472551028412E-2</v>
      </c>
      <c r="D795" s="10"/>
      <c r="E795" s="6">
        <v>32.745522000000001</v>
      </c>
      <c r="F795" s="16">
        <f t="shared" si="63"/>
        <v>-3.7234098757077394E-3</v>
      </c>
      <c r="G795" s="10"/>
      <c r="H795" s="6">
        <v>37.189999</v>
      </c>
      <c r="I795" s="16">
        <f t="shared" si="61"/>
        <v>-5.3777092061767506E-3</v>
      </c>
      <c r="J795" s="10"/>
      <c r="K795" s="6">
        <v>101.135784</v>
      </c>
      <c r="L795" s="16">
        <f t="shared" si="64"/>
        <v>-2.6816423354171226E-3</v>
      </c>
      <c r="M795" s="10"/>
      <c r="N795" s="6">
        <v>111.79345499999999</v>
      </c>
      <c r="O795" s="16">
        <f t="shared" si="65"/>
        <v>-1.1134462209795748E-2</v>
      </c>
      <c r="P795" s="10"/>
    </row>
    <row r="796" spans="1:16" x14ac:dyDescent="0.25">
      <c r="A796" s="23">
        <v>41047</v>
      </c>
      <c r="B796">
        <v>27.374237000000001</v>
      </c>
      <c r="C796" s="16">
        <f t="shared" si="62"/>
        <v>3.178269407107126E-2</v>
      </c>
      <c r="D796" s="10"/>
      <c r="E796" s="6">
        <v>32.937119000000003</v>
      </c>
      <c r="F796" s="16">
        <f t="shared" si="63"/>
        <v>-5.8170540052395747E-3</v>
      </c>
      <c r="G796" s="10"/>
      <c r="H796" s="6">
        <v>36.729999999999997</v>
      </c>
      <c r="I796" s="16">
        <f t="shared" si="61"/>
        <v>1.2523795262728177E-2</v>
      </c>
      <c r="J796" s="10"/>
      <c r="K796" s="6">
        <v>101.022052</v>
      </c>
      <c r="L796" s="16">
        <f t="shared" si="64"/>
        <v>1.1258135995890761E-3</v>
      </c>
      <c r="M796" s="10"/>
      <c r="N796" s="6">
        <v>112.027969</v>
      </c>
      <c r="O796" s="16">
        <f t="shared" si="65"/>
        <v>-2.0933522413496553E-3</v>
      </c>
      <c r="P796" s="10"/>
    </row>
    <row r="797" spans="1:16" x14ac:dyDescent="0.25">
      <c r="A797" s="23">
        <v>41046</v>
      </c>
      <c r="B797">
        <v>27.950205</v>
      </c>
      <c r="C797" s="16">
        <f t="shared" si="62"/>
        <v>-2.0606932936627853E-2</v>
      </c>
      <c r="D797" s="10"/>
      <c r="E797" s="6">
        <v>33.120004999999999</v>
      </c>
      <c r="F797" s="16">
        <f t="shared" si="63"/>
        <v>-5.5219194562318163E-3</v>
      </c>
      <c r="G797" s="10"/>
      <c r="H797" s="6">
        <v>37.029998999999997</v>
      </c>
      <c r="I797" s="16">
        <f t="shared" si="61"/>
        <v>-8.1015125061170146E-3</v>
      </c>
      <c r="J797" s="10"/>
      <c r="K797" s="6">
        <v>101.415744</v>
      </c>
      <c r="L797" s="16">
        <f t="shared" si="64"/>
        <v>-3.8819613648941598E-3</v>
      </c>
      <c r="M797" s="10"/>
      <c r="N797" s="6">
        <v>112.00091</v>
      </c>
      <c r="O797" s="16">
        <f t="shared" si="65"/>
        <v>2.4159625131603413E-4</v>
      </c>
      <c r="P797" s="10"/>
    </row>
    <row r="798" spans="1:16" x14ac:dyDescent="0.25">
      <c r="A798" s="23">
        <v>41045</v>
      </c>
      <c r="B798">
        <v>28.562625000000001</v>
      </c>
      <c r="C798" s="16">
        <f t="shared" si="62"/>
        <v>-2.144130660259691E-2</v>
      </c>
      <c r="D798" s="10"/>
      <c r="E798" s="6">
        <v>33.294184000000001</v>
      </c>
      <c r="F798" s="16">
        <f t="shared" si="63"/>
        <v>-5.2315143089256555E-3</v>
      </c>
      <c r="G798" s="10"/>
      <c r="H798" s="6">
        <v>36.970001000000003</v>
      </c>
      <c r="I798" s="16">
        <f t="shared" si="61"/>
        <v>1.6228833750908667E-3</v>
      </c>
      <c r="J798" s="10"/>
      <c r="K798" s="6">
        <v>102.17689</v>
      </c>
      <c r="L798" s="16">
        <f t="shared" si="64"/>
        <v>-7.4492969985678892E-3</v>
      </c>
      <c r="M798" s="10"/>
      <c r="N798" s="6">
        <v>110.052601</v>
      </c>
      <c r="O798" s="16">
        <f t="shared" si="65"/>
        <v>1.7703434378620431E-2</v>
      </c>
      <c r="P798" s="10"/>
    </row>
    <row r="799" spans="1:16" x14ac:dyDescent="0.25">
      <c r="A799" s="23">
        <v>41044</v>
      </c>
      <c r="B799">
        <v>28.285577</v>
      </c>
      <c r="C799" s="16">
        <f t="shared" si="62"/>
        <v>9.7946738014218493E-3</v>
      </c>
      <c r="D799" s="10"/>
      <c r="E799" s="6">
        <v>32.867449000000001</v>
      </c>
      <c r="F799" s="16">
        <f t="shared" si="63"/>
        <v>1.2983514479629976E-2</v>
      </c>
      <c r="G799" s="10"/>
      <c r="H799" s="6">
        <v>37.060001</v>
      </c>
      <c r="I799" s="16">
        <f t="shared" si="61"/>
        <v>-2.4284942679844157E-3</v>
      </c>
      <c r="J799" s="10"/>
      <c r="K799" s="6">
        <v>102.124399</v>
      </c>
      <c r="L799" s="16">
        <f t="shared" si="64"/>
        <v>5.1399078490543815E-4</v>
      </c>
      <c r="M799" s="10"/>
      <c r="N799" s="6">
        <v>109.736904</v>
      </c>
      <c r="O799" s="16">
        <f t="shared" si="65"/>
        <v>2.8768535332470702E-3</v>
      </c>
      <c r="P799" s="10"/>
    </row>
    <row r="800" spans="1:16" x14ac:dyDescent="0.25">
      <c r="A800" s="23">
        <v>41043</v>
      </c>
      <c r="B800">
        <v>28.312259000000001</v>
      </c>
      <c r="C800" s="16">
        <f t="shared" si="62"/>
        <v>-9.4241861802690785E-4</v>
      </c>
      <c r="D800" s="10"/>
      <c r="E800" s="6">
        <v>33.285477</v>
      </c>
      <c r="F800" s="16">
        <f t="shared" si="63"/>
        <v>-1.2558870644996278E-2</v>
      </c>
      <c r="G800" s="10"/>
      <c r="H800" s="6">
        <v>36.650002000000001</v>
      </c>
      <c r="I800" s="16">
        <f t="shared" si="61"/>
        <v>1.1186875242189531E-2</v>
      </c>
      <c r="J800" s="10"/>
      <c r="K800" s="6">
        <v>102.25562600000001</v>
      </c>
      <c r="L800" s="16">
        <f t="shared" si="64"/>
        <v>-1.2833230320257183E-3</v>
      </c>
      <c r="M800" s="10"/>
      <c r="N800" s="6">
        <v>109.294921</v>
      </c>
      <c r="O800" s="16">
        <f t="shared" si="65"/>
        <v>4.0439482087186729E-3</v>
      </c>
      <c r="P800" s="10"/>
    </row>
    <row r="801" spans="1:16" x14ac:dyDescent="0.25">
      <c r="A801" s="23">
        <v>41040</v>
      </c>
      <c r="B801">
        <v>28.603337</v>
      </c>
      <c r="C801" s="16">
        <f t="shared" si="62"/>
        <v>-1.0176365086353334E-2</v>
      </c>
      <c r="D801" s="10"/>
      <c r="E801" s="6">
        <v>33.120004999999999</v>
      </c>
      <c r="F801" s="16">
        <f t="shared" si="63"/>
        <v>4.9961345114530875E-3</v>
      </c>
      <c r="G801" s="10"/>
      <c r="H801" s="6">
        <v>37.290000999999997</v>
      </c>
      <c r="I801" s="16">
        <f t="shared" si="61"/>
        <v>-1.716275094763331E-2</v>
      </c>
      <c r="J801" s="10"/>
      <c r="K801" s="6">
        <v>102.22938000000001</v>
      </c>
      <c r="L801" s="16">
        <f t="shared" si="64"/>
        <v>2.5673637069889566E-4</v>
      </c>
      <c r="M801" s="10"/>
      <c r="N801" s="6">
        <v>107.788588</v>
      </c>
      <c r="O801" s="16">
        <f t="shared" si="65"/>
        <v>1.3974883871750832E-2</v>
      </c>
      <c r="P801" s="10"/>
    </row>
    <row r="802" spans="1:16" x14ac:dyDescent="0.25">
      <c r="A802" s="23">
        <v>41039</v>
      </c>
      <c r="B802">
        <v>28.663979000000001</v>
      </c>
      <c r="C802" s="16">
        <f t="shared" si="62"/>
        <v>-2.1156169560408999E-3</v>
      </c>
      <c r="D802" s="10"/>
      <c r="E802" s="6">
        <v>33.433526999999998</v>
      </c>
      <c r="F802" s="16">
        <f t="shared" si="63"/>
        <v>-9.3774730975885179E-3</v>
      </c>
      <c r="G802" s="10"/>
      <c r="H802" s="6">
        <v>37.439999</v>
      </c>
      <c r="I802" s="16">
        <f t="shared" si="61"/>
        <v>-4.0063569446143754E-3</v>
      </c>
      <c r="J802" s="10"/>
      <c r="K802" s="6">
        <v>101.923175</v>
      </c>
      <c r="L802" s="16">
        <f t="shared" si="64"/>
        <v>3.0042725807943871E-3</v>
      </c>
      <c r="M802" s="10"/>
      <c r="N802" s="6">
        <v>106.904628</v>
      </c>
      <c r="O802" s="16">
        <f t="shared" si="65"/>
        <v>8.2686785084740144E-3</v>
      </c>
      <c r="P802" s="10"/>
    </row>
    <row r="803" spans="1:16" x14ac:dyDescent="0.25">
      <c r="A803" s="23">
        <v>41038</v>
      </c>
      <c r="B803">
        <v>28.482054000000002</v>
      </c>
      <c r="C803" s="16">
        <f t="shared" si="62"/>
        <v>6.3873553501443414E-3</v>
      </c>
      <c r="D803" s="10"/>
      <c r="E803" s="6">
        <v>33.172260000000001</v>
      </c>
      <c r="F803" s="16">
        <f t="shared" si="63"/>
        <v>7.8760687393621964E-3</v>
      </c>
      <c r="G803" s="10"/>
      <c r="H803" s="6">
        <v>37.509998000000003</v>
      </c>
      <c r="I803" s="16">
        <f t="shared" si="61"/>
        <v>-1.8661424615379341E-3</v>
      </c>
      <c r="J803" s="10"/>
      <c r="K803" s="6">
        <v>102.133143</v>
      </c>
      <c r="L803" s="16">
        <f t="shared" si="64"/>
        <v>-2.0558262854987186E-3</v>
      </c>
      <c r="M803" s="10"/>
      <c r="N803" s="6">
        <v>107.220333</v>
      </c>
      <c r="O803" s="16">
        <f t="shared" si="65"/>
        <v>-2.9444508440390482E-3</v>
      </c>
      <c r="P803" s="10"/>
    </row>
    <row r="804" spans="1:16" x14ac:dyDescent="0.25">
      <c r="A804" s="23">
        <v>41037</v>
      </c>
      <c r="B804">
        <v>28.656701999999999</v>
      </c>
      <c r="C804" s="16">
        <f t="shared" si="62"/>
        <v>-6.0944905662905224E-3</v>
      </c>
      <c r="D804" s="10"/>
      <c r="E804" s="6">
        <v>33.642541999999999</v>
      </c>
      <c r="F804" s="16">
        <f t="shared" si="63"/>
        <v>-1.3978789117659374E-2</v>
      </c>
      <c r="G804" s="10"/>
      <c r="H804" s="6">
        <v>37.43</v>
      </c>
      <c r="I804" s="16">
        <f t="shared" si="61"/>
        <v>2.13726956986382E-3</v>
      </c>
      <c r="J804" s="10"/>
      <c r="K804" s="6">
        <v>102.30812299999999</v>
      </c>
      <c r="L804" s="16">
        <f t="shared" si="64"/>
        <v>-1.7103236269908617E-3</v>
      </c>
      <c r="M804" s="10"/>
      <c r="N804" s="6">
        <v>107.148171</v>
      </c>
      <c r="O804" s="16">
        <f t="shared" si="65"/>
        <v>6.7347859815547473E-4</v>
      </c>
      <c r="P804" s="10"/>
    </row>
    <row r="805" spans="1:16" x14ac:dyDescent="0.25">
      <c r="A805" s="23">
        <v>41036</v>
      </c>
      <c r="B805">
        <v>28.746452000000001</v>
      </c>
      <c r="C805" s="16">
        <f t="shared" si="62"/>
        <v>-3.1221244277381821E-3</v>
      </c>
      <c r="D805" s="10"/>
      <c r="E805" s="6">
        <v>33.564162000000003</v>
      </c>
      <c r="F805" s="16">
        <f t="shared" si="63"/>
        <v>2.3352288670277499E-3</v>
      </c>
      <c r="G805" s="10"/>
      <c r="H805" s="6">
        <v>37.759998000000003</v>
      </c>
      <c r="I805" s="16">
        <f t="shared" si="61"/>
        <v>-8.7393542764488963E-3</v>
      </c>
      <c r="J805" s="10"/>
      <c r="K805" s="6">
        <v>102.054408</v>
      </c>
      <c r="L805" s="16">
        <f t="shared" si="64"/>
        <v>2.4860758586733311E-3</v>
      </c>
      <c r="M805" s="10"/>
      <c r="N805" s="6">
        <v>106.579916</v>
      </c>
      <c r="O805" s="16">
        <f t="shared" si="65"/>
        <v>5.3317268518020544E-3</v>
      </c>
      <c r="P805" s="10"/>
    </row>
    <row r="806" spans="1:16" x14ac:dyDescent="0.25">
      <c r="A806" s="23">
        <v>41033</v>
      </c>
      <c r="B806">
        <v>28.571804</v>
      </c>
      <c r="C806" s="16">
        <f t="shared" si="62"/>
        <v>6.1125996804403115E-3</v>
      </c>
      <c r="D806" s="10"/>
      <c r="E806" s="6">
        <v>33.825429</v>
      </c>
      <c r="F806" s="16">
        <f t="shared" si="63"/>
        <v>-7.7239818599195154E-3</v>
      </c>
      <c r="G806" s="10"/>
      <c r="H806" s="6">
        <v>38.150002000000001</v>
      </c>
      <c r="I806" s="16">
        <f t="shared" si="61"/>
        <v>-1.0222909031564309E-2</v>
      </c>
      <c r="J806" s="10"/>
      <c r="K806" s="6">
        <v>101.879428</v>
      </c>
      <c r="L806" s="16">
        <f t="shared" si="64"/>
        <v>1.7175204399457744E-3</v>
      </c>
      <c r="M806" s="10"/>
      <c r="N806" s="6">
        <v>106.56187199999999</v>
      </c>
      <c r="O806" s="16">
        <f t="shared" si="65"/>
        <v>1.693288571358309E-4</v>
      </c>
      <c r="P806" s="10"/>
    </row>
    <row r="807" spans="1:16" x14ac:dyDescent="0.25">
      <c r="A807" s="23">
        <v>41032</v>
      </c>
      <c r="B807">
        <v>28.237064</v>
      </c>
      <c r="C807" s="16">
        <f t="shared" si="62"/>
        <v>1.185463191215641E-2</v>
      </c>
      <c r="D807" s="10"/>
      <c r="E807" s="6">
        <v>34.112820999999997</v>
      </c>
      <c r="F807" s="16">
        <f t="shared" si="63"/>
        <v>-8.4247503306746907E-3</v>
      </c>
      <c r="G807" s="10"/>
      <c r="H807" s="6">
        <v>38.990001999999997</v>
      </c>
      <c r="I807" s="16">
        <f t="shared" si="61"/>
        <v>-2.1543984532239713E-2</v>
      </c>
      <c r="J807" s="10"/>
      <c r="K807" s="6">
        <v>101.765697</v>
      </c>
      <c r="L807" s="16">
        <f t="shared" si="64"/>
        <v>1.1175769768472232E-3</v>
      </c>
      <c r="M807" s="10"/>
      <c r="N807" s="6">
        <v>105.73203700000001</v>
      </c>
      <c r="O807" s="16">
        <f t="shared" si="65"/>
        <v>7.8484726441048203E-3</v>
      </c>
      <c r="P807" s="10"/>
    </row>
    <row r="808" spans="1:16" x14ac:dyDescent="0.25">
      <c r="A808" s="23">
        <v>41031</v>
      </c>
      <c r="B808">
        <v>29.639092999999999</v>
      </c>
      <c r="C808" s="16">
        <f t="shared" si="62"/>
        <v>-4.7303370585597859E-2</v>
      </c>
      <c r="D808" s="10"/>
      <c r="E808" s="6">
        <v>34.217331000000001</v>
      </c>
      <c r="F808" s="16">
        <f t="shared" si="63"/>
        <v>-3.0543001732077357E-3</v>
      </c>
      <c r="G808" s="10"/>
      <c r="H808" s="6">
        <v>39.900002000000001</v>
      </c>
      <c r="I808" s="16">
        <f t="shared" ref="I808:I871" si="66">H807/H808-1</f>
        <v>-2.2807016400650859E-2</v>
      </c>
      <c r="J808" s="10"/>
      <c r="K808" s="6">
        <v>101.704455</v>
      </c>
      <c r="L808" s="16">
        <f t="shared" si="64"/>
        <v>6.0215651320305597E-4</v>
      </c>
      <c r="M808" s="10"/>
      <c r="N808" s="6">
        <v>105.759096</v>
      </c>
      <c r="O808" s="16">
        <f t="shared" si="65"/>
        <v>-2.5585506139347292E-4</v>
      </c>
      <c r="P808" s="10"/>
    </row>
    <row r="809" spans="1:16" x14ac:dyDescent="0.25">
      <c r="A809" s="23">
        <v>41030</v>
      </c>
      <c r="B809">
        <v>29.857400999999999</v>
      </c>
      <c r="C809" s="16">
        <f t="shared" si="62"/>
        <v>-7.3116879798077461E-3</v>
      </c>
      <c r="D809" s="10"/>
      <c r="E809" s="6">
        <v>34.286999999999999</v>
      </c>
      <c r="F809" s="16">
        <f t="shared" si="63"/>
        <v>-2.0319363023886261E-3</v>
      </c>
      <c r="G809" s="10"/>
      <c r="H809" s="6">
        <v>39.479999999999997</v>
      </c>
      <c r="I809" s="16">
        <f t="shared" si="66"/>
        <v>1.0638348530901842E-2</v>
      </c>
      <c r="J809" s="10"/>
      <c r="K809" s="6">
        <v>101.372005</v>
      </c>
      <c r="L809" s="16">
        <f t="shared" si="64"/>
        <v>3.279505027053542E-3</v>
      </c>
      <c r="M809" s="10"/>
      <c r="N809" s="6">
        <v>105.019459</v>
      </c>
      <c r="O809" s="16">
        <f t="shared" si="65"/>
        <v>7.0428566957292382E-3</v>
      </c>
      <c r="P809" s="10"/>
    </row>
    <row r="810" spans="1:16" x14ac:dyDescent="0.25">
      <c r="A810" s="23">
        <v>41029</v>
      </c>
      <c r="B810">
        <v>29.830719999999999</v>
      </c>
      <c r="C810" s="16">
        <f t="shared" si="62"/>
        <v>8.9441354415842333E-4</v>
      </c>
      <c r="D810" s="10"/>
      <c r="E810" s="6">
        <v>34.173786999999997</v>
      </c>
      <c r="F810" s="16">
        <f t="shared" si="63"/>
        <v>3.3128608193175868E-3</v>
      </c>
      <c r="G810" s="10"/>
      <c r="H810" s="6">
        <v>39.950001</v>
      </c>
      <c r="I810" s="16">
        <f t="shared" si="66"/>
        <v>-1.1764730619155728E-2</v>
      </c>
      <c r="J810" s="10"/>
      <c r="K810" s="6">
        <v>101.565353</v>
      </c>
      <c r="L810" s="16">
        <f t="shared" si="64"/>
        <v>-1.9036806774057613E-3</v>
      </c>
      <c r="M810" s="10"/>
      <c r="N810" s="6">
        <v>105.56697</v>
      </c>
      <c r="O810" s="16">
        <f t="shared" si="65"/>
        <v>-5.1863854764421236E-3</v>
      </c>
      <c r="P810" s="10"/>
    </row>
    <row r="811" spans="1:16" x14ac:dyDescent="0.25">
      <c r="A811" s="23">
        <v>41026</v>
      </c>
      <c r="B811">
        <v>29.961704000000001</v>
      </c>
      <c r="C811" s="16">
        <f t="shared" si="62"/>
        <v>-4.3717139719423592E-3</v>
      </c>
      <c r="D811" s="10"/>
      <c r="E811" s="6">
        <v>33.494489000000002</v>
      </c>
      <c r="F811" s="16">
        <f t="shared" si="63"/>
        <v>2.0280888596329927E-2</v>
      </c>
      <c r="G811" s="10"/>
      <c r="H811" s="6">
        <v>41.060001</v>
      </c>
      <c r="I811" s="16">
        <f t="shared" si="66"/>
        <v>-2.7033608693774691E-2</v>
      </c>
      <c r="J811" s="10"/>
      <c r="K811" s="6">
        <v>101.62639</v>
      </c>
      <c r="L811" s="16">
        <f t="shared" si="64"/>
        <v>-6.0060187122656927E-4</v>
      </c>
      <c r="M811" s="10"/>
      <c r="N811" s="6">
        <v>105.539976</v>
      </c>
      <c r="O811" s="16">
        <f t="shared" si="65"/>
        <v>2.5577038221036297E-4</v>
      </c>
      <c r="P811" s="10"/>
    </row>
    <row r="812" spans="1:16" x14ac:dyDescent="0.25">
      <c r="A812" s="23">
        <v>41025</v>
      </c>
      <c r="B812">
        <v>29.881658999999999</v>
      </c>
      <c r="C812" s="16">
        <f t="shared" si="62"/>
        <v>2.678733466572325E-3</v>
      </c>
      <c r="D812" s="10"/>
      <c r="E812" s="6">
        <v>33.5032</v>
      </c>
      <c r="F812" s="16">
        <f t="shared" si="63"/>
        <v>-2.6000501444634061E-4</v>
      </c>
      <c r="G812" s="10"/>
      <c r="H812" s="6">
        <v>40.610000999999997</v>
      </c>
      <c r="I812" s="16">
        <f t="shared" si="66"/>
        <v>1.108101425557706E-2</v>
      </c>
      <c r="J812" s="10"/>
      <c r="K812" s="6">
        <v>101.47815300000001</v>
      </c>
      <c r="L812" s="16">
        <f t="shared" si="64"/>
        <v>1.4607774739454626E-3</v>
      </c>
      <c r="M812" s="10"/>
      <c r="N812" s="6">
        <v>105.449995</v>
      </c>
      <c r="O812" s="16">
        <f t="shared" si="65"/>
        <v>8.5330492429136484E-4</v>
      </c>
      <c r="P812" s="10"/>
    </row>
    <row r="813" spans="1:16" x14ac:dyDescent="0.25">
      <c r="A813" s="23">
        <v>41024</v>
      </c>
      <c r="B813">
        <v>29.542066999999999</v>
      </c>
      <c r="C813" s="16">
        <f t="shared" si="62"/>
        <v>1.1495201063622229E-2</v>
      </c>
      <c r="D813" s="10"/>
      <c r="E813" s="6">
        <v>33.468362999999997</v>
      </c>
      <c r="F813" s="16">
        <f t="shared" si="63"/>
        <v>1.0408934551118243E-3</v>
      </c>
      <c r="G813" s="10"/>
      <c r="H813" s="6">
        <v>40.810001</v>
      </c>
      <c r="I813" s="16">
        <f t="shared" si="66"/>
        <v>-4.9007594976535618E-3</v>
      </c>
      <c r="J813" s="10"/>
      <c r="K813" s="6">
        <v>101.31248600000001</v>
      </c>
      <c r="L813" s="16">
        <f t="shared" si="64"/>
        <v>1.6352081223236503E-3</v>
      </c>
      <c r="M813" s="10"/>
      <c r="N813" s="6">
        <v>104.820117</v>
      </c>
      <c r="O813" s="16">
        <f t="shared" si="65"/>
        <v>6.0091327698099661E-3</v>
      </c>
      <c r="P813" s="10"/>
    </row>
    <row r="814" spans="1:16" x14ac:dyDescent="0.25">
      <c r="A814" s="23">
        <v>41023</v>
      </c>
      <c r="B814">
        <v>28.848329</v>
      </c>
      <c r="C814" s="16">
        <f t="shared" si="62"/>
        <v>2.4047770669836765E-2</v>
      </c>
      <c r="D814" s="10"/>
      <c r="E814" s="6">
        <v>33.329020999999997</v>
      </c>
      <c r="F814" s="16">
        <f t="shared" si="63"/>
        <v>4.1808008702084454E-3</v>
      </c>
      <c r="G814" s="10"/>
      <c r="H814" s="6">
        <v>39.57</v>
      </c>
      <c r="I814" s="16">
        <f t="shared" si="66"/>
        <v>3.133689663886785E-2</v>
      </c>
      <c r="J814" s="10"/>
      <c r="K814" s="6">
        <v>101.138091</v>
      </c>
      <c r="L814" s="16">
        <f t="shared" si="64"/>
        <v>1.7243256054735312E-3</v>
      </c>
      <c r="M814" s="10"/>
      <c r="N814" s="6">
        <v>105.36000799999999</v>
      </c>
      <c r="O814" s="16">
        <f t="shared" si="65"/>
        <v>-5.1242498007403325E-3</v>
      </c>
      <c r="P814" s="10"/>
    </row>
    <row r="815" spans="1:16" x14ac:dyDescent="0.25">
      <c r="A815" s="23">
        <v>41022</v>
      </c>
      <c r="B815">
        <v>28.646999000000001</v>
      </c>
      <c r="C815" s="16">
        <f t="shared" si="62"/>
        <v>7.0279612883707987E-3</v>
      </c>
      <c r="D815" s="10"/>
      <c r="E815" s="6">
        <v>33.329020999999997</v>
      </c>
      <c r="F815" s="16">
        <f t="shared" si="63"/>
        <v>0</v>
      </c>
      <c r="G815" s="10"/>
      <c r="H815" s="6">
        <v>39.490001999999997</v>
      </c>
      <c r="I815" s="16">
        <f t="shared" si="66"/>
        <v>2.0257785755493085E-3</v>
      </c>
      <c r="J815" s="10"/>
      <c r="K815" s="6">
        <v>101.3212</v>
      </c>
      <c r="L815" s="16">
        <f t="shared" si="64"/>
        <v>-1.8072131005160141E-3</v>
      </c>
      <c r="M815" s="10"/>
      <c r="N815" s="6">
        <v>106.10686099999999</v>
      </c>
      <c r="O815" s="16">
        <f t="shared" si="65"/>
        <v>-7.0386871589764866E-3</v>
      </c>
      <c r="P815" s="10"/>
    </row>
    <row r="816" spans="1:16" x14ac:dyDescent="0.25">
      <c r="A816" s="23">
        <v>41019</v>
      </c>
      <c r="B816">
        <v>29.352865999999999</v>
      </c>
      <c r="C816" s="16">
        <f t="shared" si="62"/>
        <v>-2.4047634735224754E-2</v>
      </c>
      <c r="D816" s="10"/>
      <c r="E816" s="6">
        <v>33.72963</v>
      </c>
      <c r="F816" s="16">
        <f t="shared" si="63"/>
        <v>-1.1877064764718837E-2</v>
      </c>
      <c r="G816" s="10"/>
      <c r="H816" s="6">
        <v>40.259998000000003</v>
      </c>
      <c r="I816" s="16">
        <f t="shared" si="66"/>
        <v>-1.9125584656015326E-2</v>
      </c>
      <c r="J816" s="10"/>
      <c r="K816" s="6">
        <v>101.303764</v>
      </c>
      <c r="L816" s="16">
        <f t="shared" si="64"/>
        <v>1.7211601337940863E-4</v>
      </c>
      <c r="M816" s="10"/>
      <c r="N816" s="6">
        <v>105.34201400000001</v>
      </c>
      <c r="O816" s="16">
        <f t="shared" si="65"/>
        <v>7.2606073394418935E-3</v>
      </c>
      <c r="P816" s="10"/>
    </row>
    <row r="817" spans="1:16" x14ac:dyDescent="0.25">
      <c r="A817" s="23">
        <v>41018</v>
      </c>
      <c r="B817">
        <v>29.396528</v>
      </c>
      <c r="C817" s="16">
        <f t="shared" si="62"/>
        <v>-1.4852774450099249E-3</v>
      </c>
      <c r="D817" s="10"/>
      <c r="E817" s="6">
        <v>33.407401</v>
      </c>
      <c r="F817" s="16">
        <f t="shared" si="63"/>
        <v>9.6454375484043009E-3</v>
      </c>
      <c r="G817" s="10"/>
      <c r="H817" s="6">
        <v>39.360000999999997</v>
      </c>
      <c r="I817" s="16">
        <f t="shared" si="66"/>
        <v>2.2865776858085107E-2</v>
      </c>
      <c r="J817" s="10"/>
      <c r="K817" s="6">
        <v>101.329922</v>
      </c>
      <c r="L817" s="16">
        <f t="shared" si="64"/>
        <v>-2.5814684827252243E-4</v>
      </c>
      <c r="M817" s="10"/>
      <c r="N817" s="6">
        <v>105.324021</v>
      </c>
      <c r="O817" s="16">
        <f t="shared" si="65"/>
        <v>1.7083472344836537E-4</v>
      </c>
      <c r="P817" s="10"/>
    </row>
    <row r="818" spans="1:16" x14ac:dyDescent="0.25">
      <c r="A818" s="23">
        <v>41017</v>
      </c>
      <c r="B818">
        <v>29.539641</v>
      </c>
      <c r="C818" s="16">
        <f t="shared" si="62"/>
        <v>-4.8447779036989713E-3</v>
      </c>
      <c r="D818" s="10"/>
      <c r="E818" s="6">
        <v>33.442238000000003</v>
      </c>
      <c r="F818" s="16">
        <f t="shared" si="63"/>
        <v>-1.0417065987031737E-3</v>
      </c>
      <c r="G818" s="10"/>
      <c r="H818" s="6">
        <v>38.990001999999997</v>
      </c>
      <c r="I818" s="16">
        <f t="shared" si="66"/>
        <v>9.4895865868382945E-3</v>
      </c>
      <c r="J818" s="10"/>
      <c r="K818" s="6">
        <v>101.260164</v>
      </c>
      <c r="L818" s="16">
        <f t="shared" si="64"/>
        <v>6.8889874600630563E-4</v>
      </c>
      <c r="M818" s="10"/>
      <c r="N818" s="6">
        <v>105.22504000000001</v>
      </c>
      <c r="O818" s="16">
        <f t="shared" si="65"/>
        <v>9.4066013184690433E-4</v>
      </c>
      <c r="P818" s="10"/>
    </row>
    <row r="819" spans="1:16" x14ac:dyDescent="0.25">
      <c r="A819" s="23">
        <v>41016</v>
      </c>
      <c r="B819">
        <v>29.612411000000002</v>
      </c>
      <c r="C819" s="16">
        <f t="shared" si="62"/>
        <v>-2.4574155748413595E-3</v>
      </c>
      <c r="D819" s="10"/>
      <c r="E819" s="6">
        <v>33.538032999999999</v>
      </c>
      <c r="F819" s="16">
        <f t="shared" si="63"/>
        <v>-2.8563094323389437E-3</v>
      </c>
      <c r="G819" s="10"/>
      <c r="H819" s="6">
        <v>39.590000000000003</v>
      </c>
      <c r="I819" s="16">
        <f t="shared" si="66"/>
        <v>-1.5155291740338583E-2</v>
      </c>
      <c r="J819" s="10"/>
      <c r="K819" s="6">
        <v>101.277607</v>
      </c>
      <c r="L819" s="16">
        <f t="shared" si="64"/>
        <v>-1.7222958279417E-4</v>
      </c>
      <c r="M819" s="10"/>
      <c r="N819" s="6">
        <v>104.91909699999999</v>
      </c>
      <c r="O819" s="16">
        <f t="shared" si="65"/>
        <v>2.915989641047112E-3</v>
      </c>
      <c r="P819" s="10"/>
    </row>
    <row r="820" spans="1:16" x14ac:dyDescent="0.25">
      <c r="A820" s="23">
        <v>41015</v>
      </c>
      <c r="B820">
        <v>29.309204000000001</v>
      </c>
      <c r="C820" s="16">
        <f t="shared" si="62"/>
        <v>1.0345112067867923E-2</v>
      </c>
      <c r="D820" s="10"/>
      <c r="E820" s="6">
        <v>33.050336000000001</v>
      </c>
      <c r="F820" s="16">
        <f t="shared" si="63"/>
        <v>1.4756188862951269E-2</v>
      </c>
      <c r="G820" s="10"/>
      <c r="H820" s="6">
        <v>38.810001</v>
      </c>
      <c r="I820" s="16">
        <f t="shared" si="66"/>
        <v>2.0097886624635741E-2</v>
      </c>
      <c r="J820" s="10"/>
      <c r="K820" s="6">
        <v>101.146812</v>
      </c>
      <c r="L820" s="16">
        <f t="shared" si="64"/>
        <v>1.2931203407577918E-3</v>
      </c>
      <c r="M820" s="10"/>
      <c r="N820" s="6">
        <v>104.982085</v>
      </c>
      <c r="O820" s="16">
        <f t="shared" si="65"/>
        <v>-5.9998808368122436E-4</v>
      </c>
      <c r="P820" s="10"/>
    </row>
    <row r="821" spans="1:16" x14ac:dyDescent="0.25">
      <c r="A821" s="23">
        <v>41012</v>
      </c>
      <c r="B821">
        <v>29.874382000000001</v>
      </c>
      <c r="C821" s="16">
        <f t="shared" si="62"/>
        <v>-1.8918483401598074E-2</v>
      </c>
      <c r="D821" s="10"/>
      <c r="E821" s="6">
        <v>32.902282</v>
      </c>
      <c r="F821" s="16">
        <f t="shared" si="63"/>
        <v>4.4998094661032884E-3</v>
      </c>
      <c r="G821" s="10"/>
      <c r="H821" s="6">
        <v>38.529998999999997</v>
      </c>
      <c r="I821" s="16">
        <f t="shared" si="66"/>
        <v>7.2671167211815213E-3</v>
      </c>
      <c r="J821" s="10"/>
      <c r="K821" s="6">
        <v>101.146812</v>
      </c>
      <c r="L821" s="16">
        <f t="shared" si="64"/>
        <v>0</v>
      </c>
      <c r="M821" s="10"/>
      <c r="N821" s="6">
        <v>105.135053</v>
      </c>
      <c r="O821" s="16">
        <f t="shared" si="65"/>
        <v>-1.4549666893686197E-3</v>
      </c>
      <c r="P821" s="10"/>
    </row>
    <row r="822" spans="1:16" x14ac:dyDescent="0.25">
      <c r="A822" s="23">
        <v>41011</v>
      </c>
      <c r="B822">
        <v>29.35529</v>
      </c>
      <c r="C822" s="16">
        <f t="shared" si="62"/>
        <v>1.7683081993058236E-2</v>
      </c>
      <c r="D822" s="10"/>
      <c r="E822" s="6">
        <v>33.329020999999997</v>
      </c>
      <c r="F822" s="16">
        <f t="shared" si="63"/>
        <v>-1.2803826431025289E-2</v>
      </c>
      <c r="G822" s="10"/>
      <c r="H822" s="6">
        <v>39.029998999999997</v>
      </c>
      <c r="I822" s="16">
        <f t="shared" si="66"/>
        <v>-1.2810658796071239E-2</v>
      </c>
      <c r="J822" s="10"/>
      <c r="K822" s="6">
        <v>100.66723399999999</v>
      </c>
      <c r="L822" s="16">
        <f t="shared" si="64"/>
        <v>4.7639930188208002E-3</v>
      </c>
      <c r="M822" s="10"/>
      <c r="N822" s="6">
        <v>103.461392</v>
      </c>
      <c r="O822" s="16">
        <f t="shared" si="65"/>
        <v>1.6176671970545176E-2</v>
      </c>
      <c r="P822" s="10"/>
    </row>
    <row r="823" spans="1:16" x14ac:dyDescent="0.25">
      <c r="A823" s="23">
        <v>41010</v>
      </c>
      <c r="B823">
        <v>28.472351</v>
      </c>
      <c r="C823" s="16">
        <f t="shared" si="62"/>
        <v>3.1010400230033763E-2</v>
      </c>
      <c r="D823" s="10"/>
      <c r="E823" s="6">
        <v>33.511907000000001</v>
      </c>
      <c r="F823" s="16">
        <f t="shared" si="63"/>
        <v>-5.457343862884434E-3</v>
      </c>
      <c r="G823" s="10"/>
      <c r="H823" s="6">
        <v>38.68</v>
      </c>
      <c r="I823" s="16">
        <f t="shared" si="66"/>
        <v>9.0485780765252599E-3</v>
      </c>
      <c r="J823" s="10"/>
      <c r="K823" s="6">
        <v>100.62363999999999</v>
      </c>
      <c r="L823" s="16">
        <f t="shared" si="64"/>
        <v>4.3323815357898532E-4</v>
      </c>
      <c r="M823" s="10"/>
      <c r="N823" s="6">
        <v>103.89330200000001</v>
      </c>
      <c r="O823" s="16">
        <f t="shared" si="65"/>
        <v>-4.1572458636457421E-3</v>
      </c>
      <c r="P823" s="10"/>
    </row>
    <row r="824" spans="1:16" x14ac:dyDescent="0.25">
      <c r="A824" s="23">
        <v>41009</v>
      </c>
      <c r="B824">
        <v>28.31711</v>
      </c>
      <c r="C824" s="16">
        <f t="shared" si="62"/>
        <v>5.4822331798689561E-3</v>
      </c>
      <c r="D824" s="10"/>
      <c r="E824" s="6">
        <v>33.485782</v>
      </c>
      <c r="F824" s="16">
        <f t="shared" si="63"/>
        <v>7.8018186942752088E-4</v>
      </c>
      <c r="G824" s="10"/>
      <c r="H824" s="6">
        <v>38.549999</v>
      </c>
      <c r="I824" s="16">
        <f t="shared" si="66"/>
        <v>3.3722698669849116E-3</v>
      </c>
      <c r="J824" s="10"/>
      <c r="K824" s="6">
        <v>100.72827100000001</v>
      </c>
      <c r="L824" s="16">
        <f t="shared" si="64"/>
        <v>-1.0387451205233766E-3</v>
      </c>
      <c r="M824" s="10"/>
      <c r="N824" s="6">
        <v>105.153053</v>
      </c>
      <c r="O824" s="16">
        <f t="shared" si="65"/>
        <v>-1.1980165711403479E-2</v>
      </c>
      <c r="P824" s="10"/>
    </row>
    <row r="825" spans="1:16" x14ac:dyDescent="0.25">
      <c r="A825" s="23">
        <v>41008</v>
      </c>
      <c r="B825">
        <v>28.986591000000001</v>
      </c>
      <c r="C825" s="16">
        <f t="shared" si="62"/>
        <v>-2.3096230943473128E-2</v>
      </c>
      <c r="D825" s="10"/>
      <c r="E825" s="6">
        <v>33.72963</v>
      </c>
      <c r="F825" s="16">
        <f t="shared" si="63"/>
        <v>-7.2294893243715075E-3</v>
      </c>
      <c r="G825" s="10"/>
      <c r="H825" s="6">
        <v>38.580002</v>
      </c>
      <c r="I825" s="16">
        <f t="shared" si="66"/>
        <v>-7.7768269685418723E-4</v>
      </c>
      <c r="J825" s="10"/>
      <c r="K825" s="6">
        <v>100.78930699999999</v>
      </c>
      <c r="L825" s="16">
        <f t="shared" si="64"/>
        <v>-6.0558011377132015E-4</v>
      </c>
      <c r="M825" s="10"/>
      <c r="N825" s="6">
        <v>103.97429</v>
      </c>
      <c r="O825" s="16">
        <f t="shared" si="65"/>
        <v>1.1337062267989584E-2</v>
      </c>
      <c r="P825" s="10"/>
    </row>
    <row r="826" spans="1:16" x14ac:dyDescent="0.25">
      <c r="A826" s="23">
        <v>41004</v>
      </c>
      <c r="B826">
        <v>29.352865999999999</v>
      </c>
      <c r="C826" s="16">
        <f t="shared" si="62"/>
        <v>-1.2478338571776826E-2</v>
      </c>
      <c r="D826" s="10"/>
      <c r="E826" s="6">
        <v>33.860264999999998</v>
      </c>
      <c r="F826" s="16">
        <f t="shared" si="63"/>
        <v>-3.8580619496036972E-3</v>
      </c>
      <c r="G826" s="10"/>
      <c r="H826" s="6">
        <v>39.560001</v>
      </c>
      <c r="I826" s="16">
        <f t="shared" si="66"/>
        <v>-2.4772471567935495E-2</v>
      </c>
      <c r="J826" s="10"/>
      <c r="K826" s="6">
        <v>100.135341</v>
      </c>
      <c r="L826" s="16">
        <f t="shared" si="64"/>
        <v>6.5308211213861433E-3</v>
      </c>
      <c r="M826" s="10"/>
      <c r="N826" s="6">
        <v>101.598764</v>
      </c>
      <c r="O826" s="16">
        <f t="shared" si="65"/>
        <v>2.3381445860896521E-2</v>
      </c>
      <c r="P826" s="10"/>
    </row>
    <row r="827" spans="1:16" x14ac:dyDescent="0.25">
      <c r="A827" s="23">
        <v>41003</v>
      </c>
      <c r="B827">
        <v>28.860458000000001</v>
      </c>
      <c r="C827" s="16">
        <f t="shared" si="62"/>
        <v>1.7061683497884728E-2</v>
      </c>
      <c r="D827" s="10"/>
      <c r="E827" s="6">
        <v>33.877682999999998</v>
      </c>
      <c r="F827" s="16">
        <f t="shared" si="63"/>
        <v>-5.1414378013980855E-4</v>
      </c>
      <c r="G827" s="10"/>
      <c r="H827" s="6">
        <v>39.220001000000003</v>
      </c>
      <c r="I827" s="16">
        <f t="shared" si="66"/>
        <v>8.6690461838589972E-3</v>
      </c>
      <c r="J827" s="10"/>
      <c r="K827" s="6">
        <v>99.969673999999998</v>
      </c>
      <c r="L827" s="16">
        <f t="shared" si="64"/>
        <v>1.657172554148767E-3</v>
      </c>
      <c r="M827" s="10"/>
      <c r="N827" s="6">
        <v>100.86990400000001</v>
      </c>
      <c r="O827" s="16">
        <f t="shared" si="65"/>
        <v>7.2257429728495026E-3</v>
      </c>
      <c r="P827" s="10"/>
    </row>
    <row r="828" spans="1:16" x14ac:dyDescent="0.25">
      <c r="A828" s="23">
        <v>41002</v>
      </c>
      <c r="B828">
        <v>29.195198000000001</v>
      </c>
      <c r="C828" s="16">
        <f t="shared" ref="C828:C891" si="67">B827/B828-1</f>
        <v>-1.1465584169012999E-2</v>
      </c>
      <c r="D828" s="10"/>
      <c r="E828" s="6">
        <v>33.720922999999999</v>
      </c>
      <c r="F828" s="16">
        <f t="shared" si="63"/>
        <v>4.648745824662015E-3</v>
      </c>
      <c r="G828" s="10"/>
      <c r="H828" s="6">
        <v>39.590000000000003</v>
      </c>
      <c r="I828" s="16">
        <f t="shared" si="66"/>
        <v>-9.3457691336196191E-3</v>
      </c>
      <c r="J828" s="10"/>
      <c r="K828" s="6">
        <v>99.777842000000007</v>
      </c>
      <c r="L828" s="16">
        <f t="shared" si="64"/>
        <v>1.9225911901361581E-3</v>
      </c>
      <c r="M828" s="10"/>
      <c r="N828" s="6">
        <v>99.502179999999996</v>
      </c>
      <c r="O828" s="16">
        <f t="shared" si="65"/>
        <v>1.3745668687862089E-2</v>
      </c>
      <c r="P828" s="10"/>
    </row>
    <row r="829" spans="1:16" x14ac:dyDescent="0.25">
      <c r="A829" s="23">
        <v>41001</v>
      </c>
      <c r="B829">
        <v>28.860458000000001</v>
      </c>
      <c r="C829" s="16">
        <f t="shared" si="67"/>
        <v>1.159856853276553E-2</v>
      </c>
      <c r="D829" s="10"/>
      <c r="E829" s="6">
        <v>33.538032999999999</v>
      </c>
      <c r="F829" s="16">
        <f t="shared" si="63"/>
        <v>5.4532118803747309E-3</v>
      </c>
      <c r="G829" s="10"/>
      <c r="H829" s="6">
        <v>39.139999000000003</v>
      </c>
      <c r="I829" s="16">
        <f t="shared" si="66"/>
        <v>1.1497215418937445E-2</v>
      </c>
      <c r="J829" s="10"/>
      <c r="K829" s="6">
        <v>100.736992</v>
      </c>
      <c r="L829" s="16">
        <f t="shared" si="64"/>
        <v>-9.5213285701443162E-3</v>
      </c>
      <c r="M829" s="10"/>
      <c r="N829" s="6">
        <v>101.256827</v>
      </c>
      <c r="O829" s="16">
        <f t="shared" si="65"/>
        <v>-1.7328678489994642E-2</v>
      </c>
      <c r="P829" s="10"/>
    </row>
    <row r="830" spans="1:16" x14ac:dyDescent="0.25">
      <c r="A830" s="23">
        <v>40998</v>
      </c>
      <c r="B830">
        <v>28.622743</v>
      </c>
      <c r="C830" s="16">
        <f t="shared" si="67"/>
        <v>8.3051089827415048E-3</v>
      </c>
      <c r="D830" s="10"/>
      <c r="E830" s="6">
        <v>33.442238000000003</v>
      </c>
      <c r="F830" s="16">
        <f t="shared" si="63"/>
        <v>2.86449130587485E-3</v>
      </c>
      <c r="G830" s="10"/>
      <c r="H830" s="6">
        <v>38.409999999999997</v>
      </c>
      <c r="I830" s="16">
        <f t="shared" si="66"/>
        <v>1.9005441291330527E-2</v>
      </c>
      <c r="J830" s="10"/>
      <c r="K830" s="6">
        <v>100.478024</v>
      </c>
      <c r="L830" s="16">
        <f t="shared" si="64"/>
        <v>2.5773596025335799E-3</v>
      </c>
      <c r="M830" s="10"/>
      <c r="N830" s="6">
        <v>100.69893999999999</v>
      </c>
      <c r="O830" s="16">
        <f t="shared" si="65"/>
        <v>5.5401476917236181E-3</v>
      </c>
      <c r="P830" s="10"/>
    </row>
    <row r="831" spans="1:16" x14ac:dyDescent="0.25">
      <c r="A831" s="23">
        <v>40997</v>
      </c>
      <c r="B831">
        <v>28.865307999999999</v>
      </c>
      <c r="C831" s="16">
        <f t="shared" si="67"/>
        <v>-8.4033400925428436E-3</v>
      </c>
      <c r="D831" s="10"/>
      <c r="E831" s="6">
        <v>33.102587</v>
      </c>
      <c r="F831" s="16">
        <f t="shared" si="63"/>
        <v>1.0260557581194485E-2</v>
      </c>
      <c r="G831" s="10"/>
      <c r="H831" s="6">
        <v>38.669998</v>
      </c>
      <c r="I831" s="16">
        <f t="shared" si="66"/>
        <v>-6.7235069419968596E-3</v>
      </c>
      <c r="J831" s="10"/>
      <c r="K831" s="6">
        <v>100.721339</v>
      </c>
      <c r="L831" s="16">
        <f t="shared" si="64"/>
        <v>-2.4157244374997111E-3</v>
      </c>
      <c r="M831" s="10"/>
      <c r="N831" s="6">
        <v>102.431105</v>
      </c>
      <c r="O831" s="16">
        <f t="shared" si="65"/>
        <v>-1.6910537087342803E-2</v>
      </c>
      <c r="P831" s="10"/>
    </row>
    <row r="832" spans="1:16" x14ac:dyDescent="0.25">
      <c r="A832" s="23">
        <v>40996</v>
      </c>
      <c r="B832">
        <v>28.950206000000001</v>
      </c>
      <c r="C832" s="16">
        <f t="shared" si="67"/>
        <v>-2.9325525352048576E-3</v>
      </c>
      <c r="D832" s="10"/>
      <c r="E832" s="6">
        <v>33.363857000000003</v>
      </c>
      <c r="F832" s="16">
        <f t="shared" si="63"/>
        <v>-7.8309291398773739E-3</v>
      </c>
      <c r="G832" s="10"/>
      <c r="H832" s="6">
        <v>38.700001</v>
      </c>
      <c r="I832" s="16">
        <f t="shared" si="66"/>
        <v>-7.752712977966425E-4</v>
      </c>
      <c r="J832" s="10"/>
      <c r="K832" s="6">
        <v>100.521475</v>
      </c>
      <c r="L832" s="16">
        <f t="shared" si="64"/>
        <v>1.9882716603591977E-3</v>
      </c>
      <c r="M832" s="10"/>
      <c r="N832" s="6">
        <v>101.66823599999999</v>
      </c>
      <c r="O832" s="16">
        <f t="shared" si="65"/>
        <v>7.5035136834675775E-3</v>
      </c>
      <c r="P832" s="10"/>
    </row>
    <row r="833" spans="1:16" x14ac:dyDescent="0.25">
      <c r="A833" s="23">
        <v>40995</v>
      </c>
      <c r="B833">
        <v>29.061786000000001</v>
      </c>
      <c r="C833" s="16">
        <f t="shared" si="67"/>
        <v>-3.8394061534965385E-3</v>
      </c>
      <c r="D833" s="10"/>
      <c r="E833" s="6">
        <v>33.790591999999997</v>
      </c>
      <c r="F833" s="16">
        <f t="shared" si="63"/>
        <v>-1.2628811001594631E-2</v>
      </c>
      <c r="G833" s="10"/>
      <c r="H833" s="6">
        <v>38.479999999999997</v>
      </c>
      <c r="I833" s="16">
        <f t="shared" si="66"/>
        <v>5.717281704781696E-3</v>
      </c>
      <c r="J833" s="10"/>
      <c r="K833" s="6">
        <v>100.712648</v>
      </c>
      <c r="L833" s="16">
        <f t="shared" si="64"/>
        <v>-1.8982024978630996E-3</v>
      </c>
      <c r="M833" s="10"/>
      <c r="N833" s="6">
        <v>101.81183900000001</v>
      </c>
      <c r="O833" s="16">
        <f t="shared" si="65"/>
        <v>-1.4104744734059205E-3</v>
      </c>
      <c r="P833" s="10"/>
    </row>
    <row r="834" spans="1:16" x14ac:dyDescent="0.25">
      <c r="A834" s="23">
        <v>40994</v>
      </c>
      <c r="B834">
        <v>29.122426999999998</v>
      </c>
      <c r="C834" s="16">
        <f t="shared" si="67"/>
        <v>-2.0822783760432451E-3</v>
      </c>
      <c r="D834" s="10"/>
      <c r="E834" s="6">
        <v>33.668667999999997</v>
      </c>
      <c r="F834" s="16">
        <f t="shared" si="63"/>
        <v>3.6212896809579842E-3</v>
      </c>
      <c r="G834" s="10"/>
      <c r="H834" s="6">
        <v>38.799999</v>
      </c>
      <c r="I834" s="16">
        <f t="shared" si="66"/>
        <v>-8.2473971197783991E-3</v>
      </c>
      <c r="J834" s="10"/>
      <c r="K834" s="6">
        <v>99.939272000000003</v>
      </c>
      <c r="L834" s="16">
        <f t="shared" si="64"/>
        <v>7.7384594116314265E-3</v>
      </c>
      <c r="M834" s="10"/>
      <c r="N834" s="6">
        <v>101.084863</v>
      </c>
      <c r="O834" s="16">
        <f t="shared" si="65"/>
        <v>7.1917394793323819E-3</v>
      </c>
      <c r="P834" s="10"/>
    </row>
    <row r="835" spans="1:16" x14ac:dyDescent="0.25">
      <c r="A835" s="23">
        <v>40991</v>
      </c>
      <c r="B835">
        <v>28.811944</v>
      </c>
      <c r="C835" s="16">
        <f t="shared" si="67"/>
        <v>1.0776190596510915E-2</v>
      </c>
      <c r="D835" s="10"/>
      <c r="E835" s="6">
        <v>33.102587</v>
      </c>
      <c r="F835" s="16">
        <f t="shared" si="63"/>
        <v>1.710080846551354E-2</v>
      </c>
      <c r="G835" s="10"/>
      <c r="H835" s="6">
        <v>37.860000999999997</v>
      </c>
      <c r="I835" s="16">
        <f t="shared" si="66"/>
        <v>2.4828261362169535E-2</v>
      </c>
      <c r="J835" s="10"/>
      <c r="K835" s="6">
        <v>99.722031999999999</v>
      </c>
      <c r="L835" s="16">
        <f t="shared" si="64"/>
        <v>2.1784554089312458E-3</v>
      </c>
      <c r="M835" s="10"/>
      <c r="N835" s="6">
        <v>101.605412</v>
      </c>
      <c r="O835" s="16">
        <f t="shared" si="65"/>
        <v>-5.1232408761848758E-3</v>
      </c>
      <c r="P835" s="10"/>
    </row>
    <row r="836" spans="1:16" x14ac:dyDescent="0.25">
      <c r="A836" s="23">
        <v>40990</v>
      </c>
      <c r="B836">
        <v>28.448094999999999</v>
      </c>
      <c r="C836" s="16">
        <f t="shared" si="67"/>
        <v>1.278992494928044E-2</v>
      </c>
      <c r="D836" s="10"/>
      <c r="E836" s="6">
        <v>32.745522000000001</v>
      </c>
      <c r="F836" s="16">
        <f t="shared" si="63"/>
        <v>1.0904239059007725E-2</v>
      </c>
      <c r="G836" s="10"/>
      <c r="H836" s="6">
        <v>37.630001</v>
      </c>
      <c r="I836" s="16">
        <f t="shared" si="66"/>
        <v>6.1121444030787231E-3</v>
      </c>
      <c r="J836" s="10"/>
      <c r="K836" s="6">
        <v>99.643822</v>
      </c>
      <c r="L836" s="16">
        <f t="shared" si="64"/>
        <v>7.8489562554118208E-4</v>
      </c>
      <c r="M836" s="10"/>
      <c r="N836" s="6">
        <v>100.65406900000001</v>
      </c>
      <c r="O836" s="16">
        <f t="shared" si="65"/>
        <v>9.451609949320483E-3</v>
      </c>
      <c r="P836" s="10"/>
    </row>
    <row r="837" spans="1:16" x14ac:dyDescent="0.25">
      <c r="A837" s="23">
        <v>40989</v>
      </c>
      <c r="B837">
        <v>28.319535999999999</v>
      </c>
      <c r="C837" s="16">
        <f t="shared" si="67"/>
        <v>4.5395870892799284E-3</v>
      </c>
      <c r="D837" s="10"/>
      <c r="E837" s="6">
        <v>32.832613000000002</v>
      </c>
      <c r="F837" s="16">
        <f t="shared" si="63"/>
        <v>-2.6525759615904088E-3</v>
      </c>
      <c r="G837" s="10"/>
      <c r="H837" s="6">
        <v>37.700001</v>
      </c>
      <c r="I837" s="16">
        <f t="shared" si="66"/>
        <v>-1.8567638764783734E-3</v>
      </c>
      <c r="J837" s="10"/>
      <c r="K837" s="6">
        <v>99.808926999999997</v>
      </c>
      <c r="L837" s="16">
        <f t="shared" si="64"/>
        <v>-1.6542107501065217E-3</v>
      </c>
      <c r="M837" s="10"/>
      <c r="N837" s="6">
        <v>100.33096999999999</v>
      </c>
      <c r="O837" s="16">
        <f t="shared" si="65"/>
        <v>3.2203316682777317E-3</v>
      </c>
      <c r="P837" s="10"/>
    </row>
    <row r="838" spans="1:16" x14ac:dyDescent="0.25">
      <c r="A838" s="23">
        <v>40988</v>
      </c>
      <c r="B838">
        <v>28.263745</v>
      </c>
      <c r="C838" s="16">
        <f t="shared" si="67"/>
        <v>1.9739422358926451E-3</v>
      </c>
      <c r="D838" s="10"/>
      <c r="E838" s="6">
        <v>32.884864</v>
      </c>
      <c r="F838" s="16">
        <f t="shared" si="63"/>
        <v>-1.5889072857347974E-3</v>
      </c>
      <c r="G838" s="10"/>
      <c r="H838" s="6">
        <v>37.349997999999999</v>
      </c>
      <c r="I838" s="16">
        <f t="shared" si="66"/>
        <v>9.370897422805724E-3</v>
      </c>
      <c r="J838" s="10"/>
      <c r="K838" s="6">
        <v>99.357062999999997</v>
      </c>
      <c r="L838" s="16">
        <f t="shared" si="64"/>
        <v>4.5478800032565658E-3</v>
      </c>
      <c r="M838" s="10"/>
      <c r="N838" s="6">
        <v>99.209102000000001</v>
      </c>
      <c r="O838" s="16">
        <f t="shared" si="65"/>
        <v>1.1308115660597196E-2</v>
      </c>
      <c r="P838" s="10"/>
    </row>
    <row r="839" spans="1:16" x14ac:dyDescent="0.25">
      <c r="A839" s="23">
        <v>40987</v>
      </c>
      <c r="B839">
        <v>28.826497</v>
      </c>
      <c r="C839" s="16">
        <f t="shared" si="67"/>
        <v>-1.9522039046228845E-2</v>
      </c>
      <c r="D839" s="10"/>
      <c r="E839" s="6">
        <v>32.998080999999999</v>
      </c>
      <c r="F839" s="16">
        <f t="shared" si="63"/>
        <v>-3.4310177006959819E-3</v>
      </c>
      <c r="G839" s="10"/>
      <c r="H839" s="6">
        <v>37.729999999999997</v>
      </c>
      <c r="I839" s="16">
        <f t="shared" si="66"/>
        <v>-1.0071614100185422E-2</v>
      </c>
      <c r="J839" s="10"/>
      <c r="K839" s="6">
        <v>99.417896999999996</v>
      </c>
      <c r="L839" s="16">
        <f t="shared" si="64"/>
        <v>-6.1190189931292771E-4</v>
      </c>
      <c r="M839" s="10"/>
      <c r="N839" s="6">
        <v>98.814201999999995</v>
      </c>
      <c r="O839" s="16">
        <f t="shared" si="65"/>
        <v>3.996389102044251E-3</v>
      </c>
      <c r="P839" s="10"/>
    </row>
    <row r="840" spans="1:16" x14ac:dyDescent="0.25">
      <c r="A840" s="23">
        <v>40984</v>
      </c>
      <c r="B840">
        <v>28.302555999999999</v>
      </c>
      <c r="C840" s="16">
        <f t="shared" si="67"/>
        <v>1.8512144274178022E-2</v>
      </c>
      <c r="D840" s="10"/>
      <c r="E840" s="6">
        <v>33.120004999999999</v>
      </c>
      <c r="F840" s="16">
        <f t="shared" si="63"/>
        <v>-3.6812796374879886E-3</v>
      </c>
      <c r="G840" s="10"/>
      <c r="H840" s="6">
        <v>37.380001</v>
      </c>
      <c r="I840" s="16">
        <f t="shared" si="66"/>
        <v>9.3632688773870321E-3</v>
      </c>
      <c r="J840" s="10"/>
      <c r="K840" s="6">
        <v>99.556927000000002</v>
      </c>
      <c r="L840" s="16">
        <f t="shared" si="64"/>
        <v>-1.3964874588787701E-3</v>
      </c>
      <c r="M840" s="10"/>
      <c r="N840" s="6">
        <v>100.00787200000001</v>
      </c>
      <c r="O840" s="16">
        <f t="shared" si="65"/>
        <v>-1.1935760416940111E-2</v>
      </c>
      <c r="P840" s="10"/>
    </row>
    <row r="841" spans="1:16" x14ac:dyDescent="0.25">
      <c r="A841" s="23">
        <v>40983</v>
      </c>
      <c r="B841">
        <v>28.380177</v>
      </c>
      <c r="C841" s="16">
        <f t="shared" si="67"/>
        <v>-2.735042843460822E-3</v>
      </c>
      <c r="D841" s="10"/>
      <c r="E841" s="6">
        <v>33.146134000000004</v>
      </c>
      <c r="F841" s="16">
        <f t="shared" ref="F841:F904" si="68">E840/E841-1</f>
        <v>-7.8829706052607751E-4</v>
      </c>
      <c r="G841" s="10"/>
      <c r="H841" s="6">
        <v>37.68</v>
      </c>
      <c r="I841" s="16">
        <f t="shared" si="66"/>
        <v>-7.9617569002122801E-3</v>
      </c>
      <c r="J841" s="10"/>
      <c r="K841" s="6">
        <v>99.409205</v>
      </c>
      <c r="L841" s="16">
        <f t="shared" ref="L841:L904" si="69">K840/K841-1</f>
        <v>1.4859992090270335E-3</v>
      </c>
      <c r="M841" s="10"/>
      <c r="N841" s="6">
        <v>99.810422000000003</v>
      </c>
      <c r="O841" s="16">
        <f t="shared" ref="O841:O904" si="70">N840/N841-1</f>
        <v>1.9782503274057284E-3</v>
      </c>
      <c r="P841" s="10"/>
    </row>
    <row r="842" spans="1:16" x14ac:dyDescent="0.25">
      <c r="A842" s="23">
        <v>40982</v>
      </c>
      <c r="B842">
        <v>28.319535999999999</v>
      </c>
      <c r="C842" s="16">
        <f t="shared" si="67"/>
        <v>2.1413133322523148E-3</v>
      </c>
      <c r="D842" s="10"/>
      <c r="E842" s="6">
        <v>33.285477</v>
      </c>
      <c r="F842" s="16">
        <f t="shared" si="68"/>
        <v>-4.1863002293761609E-3</v>
      </c>
      <c r="G842" s="10"/>
      <c r="H842" s="6">
        <v>37.380001</v>
      </c>
      <c r="I842" s="16">
        <f t="shared" si="66"/>
        <v>8.025655216007177E-3</v>
      </c>
      <c r="J842" s="10"/>
      <c r="K842" s="6">
        <v>99.626446000000001</v>
      </c>
      <c r="L842" s="16">
        <f t="shared" si="69"/>
        <v>-2.1805555524885278E-3</v>
      </c>
      <c r="M842" s="10"/>
      <c r="N842" s="6">
        <v>99.657848999999999</v>
      </c>
      <c r="O842" s="16">
        <f t="shared" si="70"/>
        <v>1.5309682230850719E-3</v>
      </c>
      <c r="P842" s="10"/>
    </row>
    <row r="843" spans="1:16" x14ac:dyDescent="0.25">
      <c r="A843" s="23">
        <v>40981</v>
      </c>
      <c r="B843">
        <v>28.445668999999999</v>
      </c>
      <c r="C843" s="16">
        <f t="shared" si="67"/>
        <v>-4.4341723866645477E-3</v>
      </c>
      <c r="D843" s="10"/>
      <c r="E843" s="6">
        <v>33.337727999999998</v>
      </c>
      <c r="F843" s="16">
        <f t="shared" si="68"/>
        <v>-1.5673233640876028E-3</v>
      </c>
      <c r="G843" s="10"/>
      <c r="H843" s="6">
        <v>37.689999</v>
      </c>
      <c r="I843" s="16">
        <f t="shared" si="66"/>
        <v>-8.2249405206935577E-3</v>
      </c>
      <c r="J843" s="10"/>
      <c r="K843" s="6">
        <v>100.82561</v>
      </c>
      <c r="L843" s="16">
        <f t="shared" si="69"/>
        <v>-1.1893446516217376E-2</v>
      </c>
      <c r="M843" s="10"/>
      <c r="N843" s="6">
        <v>102.233662</v>
      </c>
      <c r="O843" s="16">
        <f t="shared" si="70"/>
        <v>-2.519535101853243E-2</v>
      </c>
      <c r="P843" s="10"/>
    </row>
    <row r="844" spans="1:16" x14ac:dyDescent="0.25">
      <c r="A844" s="23">
        <v>40980</v>
      </c>
      <c r="B844">
        <v>28.266171</v>
      </c>
      <c r="C844" s="16">
        <f t="shared" si="67"/>
        <v>6.3502764488334584E-3</v>
      </c>
      <c r="D844" s="10"/>
      <c r="E844" s="6">
        <v>32.815192000000003</v>
      </c>
      <c r="F844" s="16">
        <f t="shared" si="68"/>
        <v>1.5923600264170279E-2</v>
      </c>
      <c r="G844" s="10"/>
      <c r="H844" s="6">
        <v>37.82</v>
      </c>
      <c r="I844" s="16">
        <f t="shared" si="66"/>
        <v>-3.4373611845583962E-3</v>
      </c>
      <c r="J844" s="10"/>
      <c r="K844" s="6">
        <v>101.103678</v>
      </c>
      <c r="L844" s="16">
        <f t="shared" si="69"/>
        <v>-2.7503252651204235E-3</v>
      </c>
      <c r="M844" s="10"/>
      <c r="N844" s="6">
        <v>104.06454600000001</v>
      </c>
      <c r="O844" s="16">
        <f t="shared" si="70"/>
        <v>-1.7593734565468755E-2</v>
      </c>
      <c r="P844" s="10"/>
    </row>
    <row r="845" spans="1:16" x14ac:dyDescent="0.25">
      <c r="A845" s="23">
        <v>40977</v>
      </c>
      <c r="B845">
        <v>28.421413000000001</v>
      </c>
      <c r="C845" s="16">
        <f t="shared" si="67"/>
        <v>-5.4621492604889355E-3</v>
      </c>
      <c r="D845" s="10"/>
      <c r="E845" s="6">
        <v>32.384546999999998</v>
      </c>
      <c r="F845" s="16">
        <f t="shared" si="68"/>
        <v>1.3297854683593568E-2</v>
      </c>
      <c r="G845" s="10"/>
      <c r="H845" s="6">
        <v>37.919998</v>
      </c>
      <c r="I845" s="16">
        <f t="shared" si="66"/>
        <v>-2.6370781981581715E-3</v>
      </c>
      <c r="J845" s="10"/>
      <c r="K845" s="6">
        <v>101.30354199999999</v>
      </c>
      <c r="L845" s="16">
        <f t="shared" si="69"/>
        <v>-1.9729221313899981E-3</v>
      </c>
      <c r="M845" s="10"/>
      <c r="N845" s="6">
        <v>104.0825</v>
      </c>
      <c r="O845" s="16">
        <f t="shared" si="70"/>
        <v>-1.7249777820471657E-4</v>
      </c>
      <c r="P845" s="10"/>
    </row>
    <row r="846" spans="1:16" x14ac:dyDescent="0.25">
      <c r="A846" s="23">
        <v>40976</v>
      </c>
      <c r="B846">
        <v>28.615466000000001</v>
      </c>
      <c r="C846" s="16">
        <f t="shared" si="67"/>
        <v>-6.781402756117938E-3</v>
      </c>
      <c r="D846" s="10"/>
      <c r="E846" s="6">
        <v>32.212291</v>
      </c>
      <c r="F846" s="16">
        <f t="shared" si="68"/>
        <v>5.3475240242923938E-3</v>
      </c>
      <c r="G846" s="10"/>
      <c r="H846" s="6">
        <v>37.279998999999997</v>
      </c>
      <c r="I846" s="16">
        <f t="shared" si="66"/>
        <v>1.7167355610712365E-2</v>
      </c>
      <c r="J846" s="10"/>
      <c r="K846" s="6">
        <v>101.355677</v>
      </c>
      <c r="L846" s="16">
        <f t="shared" si="69"/>
        <v>-5.1437671320575529E-4</v>
      </c>
      <c r="M846" s="10"/>
      <c r="N846" s="6">
        <v>103.87607300000001</v>
      </c>
      <c r="O846" s="16">
        <f t="shared" si="70"/>
        <v>1.9872430102356731E-3</v>
      </c>
      <c r="P846" s="10"/>
    </row>
    <row r="847" spans="1:16" x14ac:dyDescent="0.25">
      <c r="A847" s="23">
        <v>40975</v>
      </c>
      <c r="B847">
        <v>28.050287999999998</v>
      </c>
      <c r="C847" s="16">
        <f t="shared" si="67"/>
        <v>2.0148741431817108E-2</v>
      </c>
      <c r="D847" s="10"/>
      <c r="E847" s="6">
        <v>32.134774999999998</v>
      </c>
      <c r="F847" s="16">
        <f t="shared" si="68"/>
        <v>2.4122154270569407E-3</v>
      </c>
      <c r="G847" s="10"/>
      <c r="H847" s="6">
        <v>37.32</v>
      </c>
      <c r="I847" s="16">
        <f t="shared" si="66"/>
        <v>-1.0718381564845947E-3</v>
      </c>
      <c r="J847" s="10"/>
      <c r="K847" s="6">
        <v>101.338301</v>
      </c>
      <c r="L847" s="16">
        <f t="shared" si="69"/>
        <v>1.7146527846367832E-4</v>
      </c>
      <c r="M847" s="10"/>
      <c r="N847" s="6">
        <v>104.926147</v>
      </c>
      <c r="O847" s="16">
        <f t="shared" si="70"/>
        <v>-1.0007743827665672E-2</v>
      </c>
      <c r="P847" s="10"/>
    </row>
    <row r="848" spans="1:16" x14ac:dyDescent="0.25">
      <c r="A848" s="23">
        <v>40974</v>
      </c>
      <c r="B848">
        <v>27.856235000000002</v>
      </c>
      <c r="C848" s="16">
        <f t="shared" si="67"/>
        <v>6.9662321559247342E-3</v>
      </c>
      <c r="D848" s="10"/>
      <c r="E848" s="6">
        <v>32.246740000000003</v>
      </c>
      <c r="F848" s="16">
        <f t="shared" si="68"/>
        <v>-3.4721339273366958E-3</v>
      </c>
      <c r="G848" s="10"/>
      <c r="H848" s="6">
        <v>37.290000999999997</v>
      </c>
      <c r="I848" s="16">
        <f t="shared" si="66"/>
        <v>8.0447839086961181E-4</v>
      </c>
      <c r="J848" s="10"/>
      <c r="K848" s="6">
        <v>101.381745</v>
      </c>
      <c r="L848" s="16">
        <f t="shared" si="69"/>
        <v>-4.285189606866302E-4</v>
      </c>
      <c r="M848" s="10"/>
      <c r="N848" s="6">
        <v>105.572338</v>
      </c>
      <c r="O848" s="16">
        <f t="shared" si="70"/>
        <v>-6.1208363122544629E-3</v>
      </c>
      <c r="P848" s="10"/>
    </row>
    <row r="849" spans="1:16" x14ac:dyDescent="0.25">
      <c r="A849" s="23">
        <v>40973</v>
      </c>
      <c r="B849">
        <v>28.195827000000001</v>
      </c>
      <c r="C849" s="16">
        <f t="shared" si="67"/>
        <v>-1.2044051766951225E-2</v>
      </c>
      <c r="D849" s="10"/>
      <c r="E849" s="6">
        <v>33.116646000000003</v>
      </c>
      <c r="F849" s="16">
        <f t="shared" si="68"/>
        <v>-2.6267937882356818E-2</v>
      </c>
      <c r="G849" s="10"/>
      <c r="H849" s="6">
        <v>37.529998999999997</v>
      </c>
      <c r="I849" s="16">
        <f t="shared" si="66"/>
        <v>-6.3948309724175534E-3</v>
      </c>
      <c r="J849" s="10"/>
      <c r="K849" s="6">
        <v>101.538158</v>
      </c>
      <c r="L849" s="16">
        <f t="shared" si="69"/>
        <v>-1.5404356655751572E-3</v>
      </c>
      <c r="M849" s="10"/>
      <c r="N849" s="6">
        <v>104.30687399999999</v>
      </c>
      <c r="O849" s="16">
        <f t="shared" si="70"/>
        <v>1.2132124676653699E-2</v>
      </c>
      <c r="P849" s="10"/>
    </row>
    <row r="850" spans="1:16" x14ac:dyDescent="0.25">
      <c r="A850" s="23">
        <v>40970</v>
      </c>
      <c r="B850">
        <v>28.176423</v>
      </c>
      <c r="C850" s="16">
        <f t="shared" si="67"/>
        <v>6.8866087082808392E-4</v>
      </c>
      <c r="D850" s="10"/>
      <c r="E850" s="6">
        <v>32.668773999999999</v>
      </c>
      <c r="F850" s="16">
        <f t="shared" si="68"/>
        <v>1.3709482945396312E-2</v>
      </c>
      <c r="G850" s="10"/>
      <c r="H850" s="6">
        <v>37.259998000000003</v>
      </c>
      <c r="I850" s="16">
        <f t="shared" si="66"/>
        <v>7.2464040389910167E-3</v>
      </c>
      <c r="J850" s="10"/>
      <c r="K850" s="6">
        <v>101.72064</v>
      </c>
      <c r="L850" s="16">
        <f t="shared" si="69"/>
        <v>-1.7939525351001739E-3</v>
      </c>
      <c r="M850" s="10"/>
      <c r="N850" s="6">
        <v>105.141544</v>
      </c>
      <c r="O850" s="16">
        <f t="shared" si="70"/>
        <v>-7.9385366454196582E-3</v>
      </c>
      <c r="P850" s="10"/>
    </row>
    <row r="851" spans="1:16" x14ac:dyDescent="0.25">
      <c r="A851" s="23">
        <v>40969</v>
      </c>
      <c r="B851">
        <v>28.423839000000001</v>
      </c>
      <c r="C851" s="16">
        <f t="shared" si="67"/>
        <v>-8.7045243958777663E-3</v>
      </c>
      <c r="D851" s="10"/>
      <c r="E851" s="6">
        <v>32.548194000000002</v>
      </c>
      <c r="F851" s="16">
        <f t="shared" si="68"/>
        <v>3.7046602339900758E-3</v>
      </c>
      <c r="G851" s="10"/>
      <c r="H851" s="6">
        <v>37.939999</v>
      </c>
      <c r="I851" s="16">
        <f t="shared" si="66"/>
        <v>-1.7923063203032719E-2</v>
      </c>
      <c r="J851" s="10"/>
      <c r="K851" s="6">
        <v>101.68588</v>
      </c>
      <c r="L851" s="16">
        <f t="shared" si="69"/>
        <v>3.4183703774814944E-4</v>
      </c>
      <c r="M851" s="10"/>
      <c r="N851" s="6">
        <v>104.16327099999999</v>
      </c>
      <c r="O851" s="16">
        <f t="shared" si="70"/>
        <v>9.3917269552719063E-3</v>
      </c>
      <c r="P851" s="10"/>
    </row>
    <row r="852" spans="1:16" x14ac:dyDescent="0.25">
      <c r="A852" s="23">
        <v>40968</v>
      </c>
      <c r="B852">
        <v>28.227361999999999</v>
      </c>
      <c r="C852" s="16">
        <f t="shared" si="67"/>
        <v>6.9605158285779289E-3</v>
      </c>
      <c r="D852" s="10"/>
      <c r="E852" s="6">
        <v>32.875481999999998</v>
      </c>
      <c r="F852" s="16">
        <f t="shared" si="68"/>
        <v>-9.9553825553035935E-3</v>
      </c>
      <c r="G852" s="10"/>
      <c r="H852" s="6">
        <v>37.770000000000003</v>
      </c>
      <c r="I852" s="16">
        <f t="shared" si="66"/>
        <v>4.5009001853322239E-3</v>
      </c>
      <c r="J852" s="10"/>
      <c r="K852" s="6">
        <v>101.92658299999999</v>
      </c>
      <c r="L852" s="16">
        <f t="shared" si="69"/>
        <v>-2.3615331046661359E-3</v>
      </c>
      <c r="M852" s="10"/>
      <c r="N852" s="6">
        <v>105.153211</v>
      </c>
      <c r="O852" s="16">
        <f t="shared" si="70"/>
        <v>-9.4142631555017564E-3</v>
      </c>
      <c r="P852" s="10"/>
    </row>
    <row r="853" spans="1:16" x14ac:dyDescent="0.25">
      <c r="A853" s="23">
        <v>40967</v>
      </c>
      <c r="B853">
        <v>28.853179000000001</v>
      </c>
      <c r="C853" s="16">
        <f t="shared" si="67"/>
        <v>-2.168970705099782E-2</v>
      </c>
      <c r="D853" s="10"/>
      <c r="E853" s="6">
        <v>33.056356000000001</v>
      </c>
      <c r="F853" s="16">
        <f t="shared" si="68"/>
        <v>-5.471685989829056E-3</v>
      </c>
      <c r="G853" s="10"/>
      <c r="H853" s="6">
        <v>38.25</v>
      </c>
      <c r="I853" s="16">
        <f t="shared" si="66"/>
        <v>-1.2549019607843048E-2</v>
      </c>
      <c r="J853" s="10"/>
      <c r="K853" s="6">
        <v>101.831324</v>
      </c>
      <c r="L853" s="16">
        <f t="shared" si="69"/>
        <v>9.3545871995148744E-4</v>
      </c>
      <c r="M853" s="10"/>
      <c r="N853" s="6">
        <v>105.79794</v>
      </c>
      <c r="O853" s="16">
        <f t="shared" si="70"/>
        <v>-6.0939655346786692E-3</v>
      </c>
      <c r="P853" s="10"/>
    </row>
    <row r="854" spans="1:16" x14ac:dyDescent="0.25">
      <c r="A854" s="23">
        <v>40966</v>
      </c>
      <c r="B854">
        <v>28.346218</v>
      </c>
      <c r="C854" s="16">
        <f t="shared" si="67"/>
        <v>1.7884608098336141E-2</v>
      </c>
      <c r="D854" s="10"/>
      <c r="E854" s="6">
        <v>32.858258999999997</v>
      </c>
      <c r="F854" s="16">
        <f t="shared" si="68"/>
        <v>6.0288343335537231E-3</v>
      </c>
      <c r="G854" s="10"/>
      <c r="H854" s="6">
        <v>38.880001</v>
      </c>
      <c r="I854" s="16">
        <f t="shared" si="66"/>
        <v>-1.620372900710576E-2</v>
      </c>
      <c r="J854" s="10"/>
      <c r="K854" s="6">
        <v>101.510914</v>
      </c>
      <c r="L854" s="16">
        <f t="shared" si="69"/>
        <v>3.1564093689471218E-3</v>
      </c>
      <c r="M854" s="10"/>
      <c r="N854" s="6">
        <v>106.147166</v>
      </c>
      <c r="O854" s="16">
        <f t="shared" si="70"/>
        <v>-3.2900171823710966E-3</v>
      </c>
      <c r="P854" s="10"/>
    </row>
    <row r="855" spans="1:16" x14ac:dyDescent="0.25">
      <c r="A855" s="23">
        <v>40963</v>
      </c>
      <c r="B855">
        <v>28.511163</v>
      </c>
      <c r="C855" s="16">
        <f t="shared" si="67"/>
        <v>-5.7852778576586994E-3</v>
      </c>
      <c r="D855" s="10"/>
      <c r="E855" s="6">
        <v>32.901322999999998</v>
      </c>
      <c r="F855" s="16">
        <f t="shared" si="68"/>
        <v>-1.3088835363854745E-3</v>
      </c>
      <c r="G855" s="10"/>
      <c r="H855" s="6">
        <v>38.689999</v>
      </c>
      <c r="I855" s="16">
        <f t="shared" si="66"/>
        <v>4.9108814916227761E-3</v>
      </c>
      <c r="J855" s="10"/>
      <c r="K855" s="6">
        <v>101.13853899999999</v>
      </c>
      <c r="L855" s="16">
        <f t="shared" si="69"/>
        <v>3.6818309190722598E-3</v>
      </c>
      <c r="M855" s="10"/>
      <c r="N855" s="6">
        <v>105.21589299999999</v>
      </c>
      <c r="O855" s="16">
        <f t="shared" si="70"/>
        <v>8.851067775473842E-3</v>
      </c>
      <c r="P855" s="10"/>
    </row>
    <row r="856" spans="1:16" x14ac:dyDescent="0.25">
      <c r="A856" s="23">
        <v>40962</v>
      </c>
      <c r="B856">
        <v>28.254044</v>
      </c>
      <c r="C856" s="16">
        <f t="shared" si="67"/>
        <v>9.1002548166201347E-3</v>
      </c>
      <c r="D856" s="10"/>
      <c r="E856" s="6">
        <v>33.168322000000003</v>
      </c>
      <c r="F856" s="16">
        <f t="shared" si="68"/>
        <v>-8.0498193426850051E-3</v>
      </c>
      <c r="G856" s="10"/>
      <c r="H856" s="6">
        <v>38.990001999999997</v>
      </c>
      <c r="I856" s="16">
        <f t="shared" si="66"/>
        <v>-7.6943571328874638E-3</v>
      </c>
      <c r="J856" s="10"/>
      <c r="K856" s="6">
        <v>101.060597</v>
      </c>
      <c r="L856" s="16">
        <f t="shared" si="69"/>
        <v>7.7124024905561583E-4</v>
      </c>
      <c r="M856" s="10"/>
      <c r="N856" s="6">
        <v>104.535346</v>
      </c>
      <c r="O856" s="16">
        <f t="shared" si="70"/>
        <v>6.5102094749844852E-3</v>
      </c>
      <c r="P856" s="10"/>
    </row>
    <row r="857" spans="1:16" x14ac:dyDescent="0.25">
      <c r="A857" s="23">
        <v>40961</v>
      </c>
      <c r="B857">
        <v>28.224934999999999</v>
      </c>
      <c r="C857" s="16">
        <f t="shared" si="67"/>
        <v>1.031322127048373E-3</v>
      </c>
      <c r="D857" s="10"/>
      <c r="E857" s="6">
        <v>32.918550000000003</v>
      </c>
      <c r="F857" s="16">
        <f t="shared" si="68"/>
        <v>7.5875760019805671E-3</v>
      </c>
      <c r="G857" s="10"/>
      <c r="H857" s="6">
        <v>36.580002</v>
      </c>
      <c r="I857" s="16">
        <f t="shared" si="66"/>
        <v>6.5882992570639898E-2</v>
      </c>
      <c r="J857" s="10"/>
      <c r="K857" s="6">
        <v>100.922043</v>
      </c>
      <c r="L857" s="16">
        <f t="shared" si="69"/>
        <v>1.372881442758711E-3</v>
      </c>
      <c r="M857" s="10"/>
      <c r="N857" s="6">
        <v>104.535346</v>
      </c>
      <c r="O857" s="16">
        <f t="shared" si="70"/>
        <v>0</v>
      </c>
      <c r="P857" s="10"/>
    </row>
    <row r="858" spans="1:16" x14ac:dyDescent="0.25">
      <c r="A858" s="23">
        <v>40960</v>
      </c>
      <c r="B858">
        <v>27.700993</v>
      </c>
      <c r="C858" s="16">
        <f t="shared" si="67"/>
        <v>1.8914195603023876E-2</v>
      </c>
      <c r="D858" s="10"/>
      <c r="E858" s="6">
        <v>32.841033000000003</v>
      </c>
      <c r="F858" s="16">
        <f t="shared" si="68"/>
        <v>2.360370333052586E-3</v>
      </c>
      <c r="G858" s="10"/>
      <c r="H858" s="6">
        <v>36.57</v>
      </c>
      <c r="I858" s="16">
        <f t="shared" si="66"/>
        <v>2.7350287120597727E-4</v>
      </c>
      <c r="J858" s="10"/>
      <c r="K858" s="6">
        <v>100.29853199999999</v>
      </c>
      <c r="L858" s="16">
        <f t="shared" si="69"/>
        <v>6.2165516041652324E-3</v>
      </c>
      <c r="M858" s="10"/>
      <c r="N858" s="6">
        <v>103.23693900000001</v>
      </c>
      <c r="O858" s="16">
        <f t="shared" si="70"/>
        <v>1.2576961430442957E-2</v>
      </c>
      <c r="P858" s="10"/>
    </row>
    <row r="859" spans="1:16" x14ac:dyDescent="0.25">
      <c r="A859" s="23">
        <v>40956</v>
      </c>
      <c r="B859">
        <v>27.897472</v>
      </c>
      <c r="C859" s="16">
        <f t="shared" si="67"/>
        <v>-7.0428962165460796E-3</v>
      </c>
      <c r="D859" s="10"/>
      <c r="E859" s="6">
        <v>33.211388999999997</v>
      </c>
      <c r="F859" s="16">
        <f t="shared" si="68"/>
        <v>-1.1151475778384157E-2</v>
      </c>
      <c r="G859" s="10"/>
      <c r="H859" s="6">
        <v>36.610000999999997</v>
      </c>
      <c r="I859" s="16">
        <f t="shared" si="66"/>
        <v>-1.092624936011255E-3</v>
      </c>
      <c r="J859" s="10"/>
      <c r="K859" s="6">
        <v>100.463071</v>
      </c>
      <c r="L859" s="16">
        <f t="shared" si="69"/>
        <v>-1.6378057963210013E-3</v>
      </c>
      <c r="M859" s="10"/>
      <c r="N859" s="6">
        <v>104.392076</v>
      </c>
      <c r="O859" s="16">
        <f t="shared" si="70"/>
        <v>-1.1065370517202799E-2</v>
      </c>
      <c r="P859" s="10"/>
    </row>
    <row r="860" spans="1:16" x14ac:dyDescent="0.25">
      <c r="A860" s="23">
        <v>40955</v>
      </c>
      <c r="B860">
        <v>27.603967999999998</v>
      </c>
      <c r="C860" s="16">
        <f t="shared" si="67"/>
        <v>1.063267425900527E-2</v>
      </c>
      <c r="D860" s="10"/>
      <c r="E860" s="6">
        <v>32.849645000000002</v>
      </c>
      <c r="F860" s="16">
        <f t="shared" si="68"/>
        <v>1.1012112916288563E-2</v>
      </c>
      <c r="G860" s="10"/>
      <c r="H860" s="6">
        <v>36.590000000000003</v>
      </c>
      <c r="I860" s="16">
        <f t="shared" si="66"/>
        <v>5.4662476086342338E-4</v>
      </c>
      <c r="J860" s="10"/>
      <c r="K860" s="6">
        <v>100.618949</v>
      </c>
      <c r="L860" s="16">
        <f t="shared" si="69"/>
        <v>-1.5491912959655352E-3</v>
      </c>
      <c r="M860" s="10"/>
      <c r="N860" s="6">
        <v>104.41893899999999</v>
      </c>
      <c r="O860" s="16">
        <f t="shared" si="70"/>
        <v>-2.572617597655924E-4</v>
      </c>
      <c r="P860" s="10"/>
    </row>
    <row r="861" spans="1:16" x14ac:dyDescent="0.25">
      <c r="A861" s="23">
        <v>40954</v>
      </c>
      <c r="B861">
        <v>27.919301999999998</v>
      </c>
      <c r="C861" s="16">
        <f t="shared" si="67"/>
        <v>-1.12944800697381E-2</v>
      </c>
      <c r="D861" s="10"/>
      <c r="E861" s="6">
        <v>32.746290999999999</v>
      </c>
      <c r="F861" s="16">
        <f t="shared" si="68"/>
        <v>3.1562047744584376E-3</v>
      </c>
      <c r="G861" s="10"/>
      <c r="H861" s="6">
        <v>36.360000999999997</v>
      </c>
      <c r="I861" s="16">
        <f t="shared" si="66"/>
        <v>6.3256048865347747E-3</v>
      </c>
      <c r="J861" s="10"/>
      <c r="K861" s="6">
        <v>100.792143</v>
      </c>
      <c r="L861" s="16">
        <f t="shared" si="69"/>
        <v>-1.7183283820049189E-3</v>
      </c>
      <c r="M861" s="10"/>
      <c r="N861" s="6">
        <v>105.260668</v>
      </c>
      <c r="O861" s="16">
        <f t="shared" si="70"/>
        <v>-7.9966146519230286E-3</v>
      </c>
      <c r="P861" s="10"/>
    </row>
    <row r="862" spans="1:16" x14ac:dyDescent="0.25">
      <c r="A862" s="23">
        <v>40953</v>
      </c>
      <c r="B862">
        <v>27.899896999999999</v>
      </c>
      <c r="C862" s="16">
        <f t="shared" si="67"/>
        <v>6.9552228096037005E-4</v>
      </c>
      <c r="D862" s="10"/>
      <c r="E862" s="6">
        <v>32.909934999999997</v>
      </c>
      <c r="F862" s="16">
        <f t="shared" si="68"/>
        <v>-4.9724801948104469E-3</v>
      </c>
      <c r="G862" s="10"/>
      <c r="H862" s="6">
        <v>36.939999</v>
      </c>
      <c r="I862" s="16">
        <f t="shared" si="66"/>
        <v>-1.5701083262075977E-2</v>
      </c>
      <c r="J862" s="10"/>
      <c r="K862" s="6">
        <v>100.93070400000001</v>
      </c>
      <c r="L862" s="16">
        <f t="shared" si="69"/>
        <v>-1.3728329884631352E-3</v>
      </c>
      <c r="M862" s="10"/>
      <c r="N862" s="6">
        <v>105.448713</v>
      </c>
      <c r="O862" s="16">
        <f t="shared" si="70"/>
        <v>-1.7832839742671913E-3</v>
      </c>
      <c r="P862" s="10"/>
    </row>
    <row r="863" spans="1:16" x14ac:dyDescent="0.25">
      <c r="A863" s="23">
        <v>40952</v>
      </c>
      <c r="B863">
        <v>27.287378</v>
      </c>
      <c r="C863" s="16">
        <f t="shared" si="67"/>
        <v>2.2446971636483237E-2</v>
      </c>
      <c r="D863" s="10"/>
      <c r="E863" s="6">
        <v>32.823807000000002</v>
      </c>
      <c r="F863" s="16">
        <f t="shared" si="68"/>
        <v>2.6239491354551614E-3</v>
      </c>
      <c r="G863" s="10"/>
      <c r="H863" s="6">
        <v>37.229999999999997</v>
      </c>
      <c r="I863" s="16">
        <f t="shared" si="66"/>
        <v>-7.7894439967767237E-3</v>
      </c>
      <c r="J863" s="10"/>
      <c r="K863" s="6">
        <v>100.852762</v>
      </c>
      <c r="L863" s="16">
        <f t="shared" si="69"/>
        <v>7.7282960282243351E-4</v>
      </c>
      <c r="M863" s="10"/>
      <c r="N863" s="6">
        <v>104.893529</v>
      </c>
      <c r="O863" s="16">
        <f t="shared" si="70"/>
        <v>5.2928336503961226E-3</v>
      </c>
      <c r="P863" s="10"/>
    </row>
    <row r="864" spans="1:16" x14ac:dyDescent="0.25">
      <c r="A864" s="23">
        <v>40949</v>
      </c>
      <c r="B864">
        <v>27.575481</v>
      </c>
      <c r="C864" s="16">
        <f t="shared" si="67"/>
        <v>-1.0447795996740727E-2</v>
      </c>
      <c r="D864" s="10"/>
      <c r="E864" s="6">
        <v>32.651547999999998</v>
      </c>
      <c r="F864" s="16">
        <f t="shared" si="68"/>
        <v>5.2756763630319448E-3</v>
      </c>
      <c r="G864" s="10"/>
      <c r="H864" s="6">
        <v>36.68</v>
      </c>
      <c r="I864" s="16">
        <f t="shared" si="66"/>
        <v>1.4994547437295447E-2</v>
      </c>
      <c r="J864" s="10"/>
      <c r="K864" s="6">
        <v>100.506366</v>
      </c>
      <c r="L864" s="16">
        <f t="shared" si="69"/>
        <v>3.4465080550221128E-3</v>
      </c>
      <c r="M864" s="10"/>
      <c r="N864" s="6">
        <v>104.759209</v>
      </c>
      <c r="O864" s="16">
        <f t="shared" si="70"/>
        <v>1.2821784479108977E-3</v>
      </c>
      <c r="P864" s="10"/>
    </row>
    <row r="865" spans="1:16" x14ac:dyDescent="0.25">
      <c r="A865" s="23">
        <v>40948</v>
      </c>
      <c r="B865">
        <v>27.217168000000001</v>
      </c>
      <c r="C865" s="16">
        <f t="shared" si="67"/>
        <v>1.3164962644166334E-2</v>
      </c>
      <c r="D865" s="10"/>
      <c r="E865" s="6">
        <v>32.858258999999997</v>
      </c>
      <c r="F865" s="16">
        <f t="shared" si="68"/>
        <v>-6.290990645609007E-3</v>
      </c>
      <c r="G865" s="10"/>
      <c r="H865" s="6">
        <v>37.849997999999999</v>
      </c>
      <c r="I865" s="16">
        <f t="shared" si="66"/>
        <v>-3.0911441527685102E-2</v>
      </c>
      <c r="J865" s="10"/>
      <c r="K865" s="6">
        <v>100.601625</v>
      </c>
      <c r="L865" s="16">
        <f t="shared" si="69"/>
        <v>-9.4689325346386521E-4</v>
      </c>
      <c r="M865" s="10"/>
      <c r="N865" s="6">
        <v>103.416028</v>
      </c>
      <c r="O865" s="16">
        <f t="shared" si="70"/>
        <v>1.2988131781661583E-2</v>
      </c>
      <c r="P865" s="10"/>
    </row>
    <row r="866" spans="1:16" x14ac:dyDescent="0.25">
      <c r="A866" s="23">
        <v>40947</v>
      </c>
      <c r="B866">
        <v>26.231811</v>
      </c>
      <c r="C866" s="16">
        <f t="shared" si="67"/>
        <v>3.756343776645843E-2</v>
      </c>
      <c r="D866" s="10"/>
      <c r="E866" s="6">
        <v>33.090805000000003</v>
      </c>
      <c r="F866" s="16">
        <f t="shared" si="68"/>
        <v>-7.0275111167590332E-3</v>
      </c>
      <c r="G866" s="10"/>
      <c r="H866" s="6">
        <v>37.240001999999997</v>
      </c>
      <c r="I866" s="16">
        <f t="shared" si="66"/>
        <v>1.6380128013956607E-2</v>
      </c>
      <c r="J866" s="10"/>
      <c r="K866" s="6">
        <v>100.922043</v>
      </c>
      <c r="L866" s="16">
        <f t="shared" si="69"/>
        <v>-3.1749060014569785E-3</v>
      </c>
      <c r="M866" s="10"/>
      <c r="N866" s="6">
        <v>104.195075</v>
      </c>
      <c r="O866" s="16">
        <f t="shared" si="70"/>
        <v>-7.4768121237976937E-3</v>
      </c>
      <c r="P866" s="10"/>
    </row>
    <row r="867" spans="1:16" x14ac:dyDescent="0.25">
      <c r="A867" s="23">
        <v>40946</v>
      </c>
      <c r="B867">
        <v>25.900130999999998</v>
      </c>
      <c r="C867" s="16">
        <f t="shared" si="67"/>
        <v>1.2806112833946726E-2</v>
      </c>
      <c r="D867" s="10"/>
      <c r="E867" s="6">
        <v>33.271678999999999</v>
      </c>
      <c r="F867" s="16">
        <f t="shared" si="68"/>
        <v>-5.4362750975084362E-3</v>
      </c>
      <c r="G867" s="10"/>
      <c r="H867" s="6">
        <v>36.380001</v>
      </c>
      <c r="I867" s="16">
        <f t="shared" si="66"/>
        <v>2.3639389124810561E-2</v>
      </c>
      <c r="J867" s="10"/>
      <c r="K867" s="6">
        <v>100.818122</v>
      </c>
      <c r="L867" s="16">
        <f t="shared" si="69"/>
        <v>1.0307769867008432E-3</v>
      </c>
      <c r="M867" s="10"/>
      <c r="N867" s="6">
        <v>104.114481</v>
      </c>
      <c r="O867" s="16">
        <f t="shared" si="70"/>
        <v>7.7409020556906682E-4</v>
      </c>
      <c r="P867" s="10"/>
    </row>
    <row r="868" spans="1:16" x14ac:dyDescent="0.25">
      <c r="A868" s="23">
        <v>40945</v>
      </c>
      <c r="B868">
        <v>25.99213</v>
      </c>
      <c r="C868" s="16">
        <f t="shared" si="67"/>
        <v>-3.5394944546677243E-3</v>
      </c>
      <c r="D868" s="10"/>
      <c r="E868" s="6">
        <v>33.073582000000002</v>
      </c>
      <c r="F868" s="16">
        <f t="shared" si="68"/>
        <v>5.9895840734758288E-3</v>
      </c>
      <c r="G868" s="10"/>
      <c r="H868" s="6">
        <v>36.610000999999997</v>
      </c>
      <c r="I868" s="16">
        <f t="shared" si="66"/>
        <v>-6.2824363211571033E-3</v>
      </c>
      <c r="J868" s="10"/>
      <c r="K868" s="6">
        <v>101.00864</v>
      </c>
      <c r="L868" s="16">
        <f t="shared" si="69"/>
        <v>-1.8861554813528469E-3</v>
      </c>
      <c r="M868" s="10"/>
      <c r="N868" s="6">
        <v>105.42185000000001</v>
      </c>
      <c r="O868" s="16">
        <f t="shared" si="70"/>
        <v>-1.2401309595686416E-2</v>
      </c>
      <c r="P868" s="10"/>
    </row>
    <row r="869" spans="1:16" x14ac:dyDescent="0.25">
      <c r="A869" s="23">
        <v>40942</v>
      </c>
      <c r="B869">
        <v>25.912234999999999</v>
      </c>
      <c r="C869" s="16">
        <f t="shared" si="67"/>
        <v>3.0832925064163685E-3</v>
      </c>
      <c r="D869" s="10"/>
      <c r="E869" s="6">
        <v>33.047741000000002</v>
      </c>
      <c r="F869" s="16">
        <f t="shared" si="68"/>
        <v>7.8192939117993632E-4</v>
      </c>
      <c r="G869" s="10"/>
      <c r="H869" s="6">
        <v>36.700001</v>
      </c>
      <c r="I869" s="16">
        <f t="shared" si="66"/>
        <v>-2.4523160094738206E-3</v>
      </c>
      <c r="J869" s="10"/>
      <c r="K869" s="6">
        <v>100.748842</v>
      </c>
      <c r="L869" s="16">
        <f t="shared" si="69"/>
        <v>2.578669837217662E-3</v>
      </c>
      <c r="M869" s="10"/>
      <c r="N869" s="6">
        <v>104.38312000000001</v>
      </c>
      <c r="O869" s="16">
        <f t="shared" si="70"/>
        <v>9.9511300294530258E-3</v>
      </c>
      <c r="P869" s="10"/>
    </row>
    <row r="870" spans="1:16" x14ac:dyDescent="0.25">
      <c r="A870" s="23">
        <v>40941</v>
      </c>
      <c r="B870">
        <v>25.677396000000002</v>
      </c>
      <c r="C870" s="16">
        <f t="shared" si="67"/>
        <v>9.1457482682433255E-3</v>
      </c>
      <c r="D870" s="10"/>
      <c r="E870" s="6">
        <v>33.108030999999997</v>
      </c>
      <c r="F870" s="16">
        <f t="shared" si="68"/>
        <v>-1.821008322723694E-3</v>
      </c>
      <c r="G870" s="10"/>
      <c r="H870" s="6">
        <v>36.009998000000003</v>
      </c>
      <c r="I870" s="16">
        <f t="shared" si="66"/>
        <v>1.9161428445511053E-2</v>
      </c>
      <c r="J870" s="10"/>
      <c r="K870" s="6">
        <v>100.896064</v>
      </c>
      <c r="L870" s="16">
        <f t="shared" si="69"/>
        <v>-1.4591451258197941E-3</v>
      </c>
      <c r="M870" s="10"/>
      <c r="N870" s="6">
        <v>106.675481</v>
      </c>
      <c r="O870" s="16">
        <f t="shared" si="70"/>
        <v>-2.1489108635938559E-2</v>
      </c>
      <c r="P870" s="10"/>
    </row>
    <row r="871" spans="1:16" x14ac:dyDescent="0.25">
      <c r="A871" s="23">
        <v>40940</v>
      </c>
      <c r="B871">
        <v>24.817933</v>
      </c>
      <c r="C871" s="16">
        <f t="shared" si="67"/>
        <v>3.4630724484589592E-2</v>
      </c>
      <c r="D871" s="10"/>
      <c r="E871" s="6">
        <v>33.271678999999999</v>
      </c>
      <c r="F871" s="16">
        <f t="shared" si="68"/>
        <v>-4.9185374744689092E-3</v>
      </c>
      <c r="G871" s="10"/>
      <c r="H871" s="6">
        <v>35.799999</v>
      </c>
      <c r="I871" s="16">
        <f t="shared" si="66"/>
        <v>5.8658940186004926E-3</v>
      </c>
      <c r="J871" s="10"/>
      <c r="K871" s="6">
        <v>100.68822299999999</v>
      </c>
      <c r="L871" s="16">
        <f t="shared" si="69"/>
        <v>2.0642036755380566E-3</v>
      </c>
      <c r="M871" s="10"/>
      <c r="N871" s="6">
        <v>106.72025600000001</v>
      </c>
      <c r="O871" s="16">
        <f t="shared" si="70"/>
        <v>-4.1955484064803983E-4</v>
      </c>
      <c r="P871" s="10"/>
    </row>
    <row r="872" spans="1:16" x14ac:dyDescent="0.25">
      <c r="A872" s="23">
        <v>40939</v>
      </c>
      <c r="B872">
        <v>24.365200000000002</v>
      </c>
      <c r="C872" s="16">
        <f t="shared" si="67"/>
        <v>1.8581132106446852E-2</v>
      </c>
      <c r="D872" s="10"/>
      <c r="E872" s="6">
        <v>32.961613</v>
      </c>
      <c r="F872" s="16">
        <f t="shared" si="68"/>
        <v>9.4068818780197461E-3</v>
      </c>
      <c r="G872" s="10"/>
      <c r="H872" s="6">
        <v>35.130001</v>
      </c>
      <c r="I872" s="16">
        <f t="shared" ref="I872:I935" si="71">H871/H872-1</f>
        <v>1.9071960743752836E-2</v>
      </c>
      <c r="J872" s="10"/>
      <c r="K872" s="6">
        <v>100.28900299999999</v>
      </c>
      <c r="L872" s="16">
        <f t="shared" si="69"/>
        <v>3.9806956700925156E-3</v>
      </c>
      <c r="M872" s="10"/>
      <c r="N872" s="6">
        <v>107.956874</v>
      </c>
      <c r="O872" s="16">
        <f t="shared" si="70"/>
        <v>-1.1454740714333722E-2</v>
      </c>
      <c r="P872" s="10"/>
    </row>
    <row r="873" spans="1:16" x14ac:dyDescent="0.25">
      <c r="A873" s="23">
        <v>40938</v>
      </c>
      <c r="B873">
        <v>24.181201999999999</v>
      </c>
      <c r="C873" s="16">
        <f t="shared" si="67"/>
        <v>7.6091337395056691E-3</v>
      </c>
      <c r="D873" s="10"/>
      <c r="E873" s="6">
        <v>33.495612999999999</v>
      </c>
      <c r="F873" s="16">
        <f t="shared" si="68"/>
        <v>-1.5942386246222684E-2</v>
      </c>
      <c r="G873" s="10"/>
      <c r="H873" s="6">
        <v>35.119999</v>
      </c>
      <c r="I873" s="16">
        <f t="shared" si="71"/>
        <v>2.847949967197394E-4</v>
      </c>
      <c r="J873" s="10"/>
      <c r="K873" s="6">
        <v>99.995560999999995</v>
      </c>
      <c r="L873" s="16">
        <f t="shared" si="69"/>
        <v>2.9345502646862531E-3</v>
      </c>
      <c r="M873" s="10"/>
      <c r="N873" s="6">
        <v>106.724104</v>
      </c>
      <c r="O873" s="16">
        <f t="shared" si="70"/>
        <v>1.1550998825907266E-2</v>
      </c>
      <c r="P873" s="10"/>
    </row>
    <row r="874" spans="1:16" x14ac:dyDescent="0.25">
      <c r="A874" s="23">
        <v>40935</v>
      </c>
      <c r="B874">
        <v>24.464462999999999</v>
      </c>
      <c r="C874" s="16">
        <f t="shared" si="67"/>
        <v>-1.1578467918956559E-2</v>
      </c>
      <c r="D874" s="10"/>
      <c r="E874" s="6">
        <v>33.176935999999998</v>
      </c>
      <c r="F874" s="16">
        <f t="shared" si="68"/>
        <v>9.6053776635671717E-3</v>
      </c>
      <c r="G874" s="10"/>
      <c r="H874" s="6">
        <v>35.299999</v>
      </c>
      <c r="I874" s="16">
        <f t="shared" si="71"/>
        <v>-5.0991502860948668E-3</v>
      </c>
      <c r="J874" s="10"/>
      <c r="K874" s="6">
        <v>100.125024</v>
      </c>
      <c r="L874" s="16">
        <f t="shared" si="69"/>
        <v>-1.2930134228981149E-3</v>
      </c>
      <c r="M874" s="10"/>
      <c r="N874" s="6">
        <v>105.4824</v>
      </c>
      <c r="O874" s="16">
        <f t="shared" si="70"/>
        <v>1.1771669965795262E-2</v>
      </c>
      <c r="P874" s="10"/>
    </row>
    <row r="875" spans="1:16" x14ac:dyDescent="0.25">
      <c r="A875" s="23">
        <v>40934</v>
      </c>
      <c r="B875">
        <v>24.418462999999999</v>
      </c>
      <c r="C875" s="16">
        <f t="shared" si="67"/>
        <v>1.8838204517621637E-3</v>
      </c>
      <c r="D875" s="10"/>
      <c r="E875" s="6">
        <v>33.400871000000002</v>
      </c>
      <c r="F875" s="16">
        <f t="shared" si="68"/>
        <v>-6.7044658805456292E-3</v>
      </c>
      <c r="G875" s="10"/>
      <c r="H875" s="6">
        <v>35.380001</v>
      </c>
      <c r="I875" s="16">
        <f t="shared" si="71"/>
        <v>-2.261220964917432E-3</v>
      </c>
      <c r="J875" s="10"/>
      <c r="K875" s="6">
        <v>99.978296</v>
      </c>
      <c r="L875" s="16">
        <f t="shared" si="69"/>
        <v>1.4675985275844905E-3</v>
      </c>
      <c r="M875" s="10"/>
      <c r="N875" s="6">
        <v>105.151871</v>
      </c>
      <c r="O875" s="16">
        <f t="shared" si="70"/>
        <v>3.143348728431139E-3</v>
      </c>
      <c r="P875" s="10"/>
    </row>
    <row r="876" spans="1:16" x14ac:dyDescent="0.25">
      <c r="A876" s="23">
        <v>40933</v>
      </c>
      <c r="B876">
        <v>24.345832000000001</v>
      </c>
      <c r="C876" s="16">
        <f t="shared" si="67"/>
        <v>2.9833032611084054E-3</v>
      </c>
      <c r="D876" s="10"/>
      <c r="E876" s="6">
        <v>33.314743</v>
      </c>
      <c r="F876" s="16">
        <f t="shared" si="68"/>
        <v>2.5852818375335929E-3</v>
      </c>
      <c r="G876" s="10"/>
      <c r="H876" s="6">
        <v>34.810001</v>
      </c>
      <c r="I876" s="16">
        <f t="shared" si="71"/>
        <v>1.6374604528164305E-2</v>
      </c>
      <c r="J876" s="10"/>
      <c r="K876" s="6">
        <v>99.201536000000004</v>
      </c>
      <c r="L876" s="16">
        <f t="shared" si="69"/>
        <v>7.830120694905407E-3</v>
      </c>
      <c r="M876" s="10"/>
      <c r="N876" s="6">
        <v>103.776168</v>
      </c>
      <c r="O876" s="16">
        <f t="shared" si="70"/>
        <v>1.3256444389043276E-2</v>
      </c>
      <c r="P876" s="10"/>
    </row>
    <row r="877" spans="1:16" x14ac:dyDescent="0.25">
      <c r="A877" s="23">
        <v>40932</v>
      </c>
      <c r="B877">
        <v>24.454778999999998</v>
      </c>
      <c r="C877" s="16">
        <f t="shared" si="67"/>
        <v>-4.4550392379336667E-3</v>
      </c>
      <c r="D877" s="10"/>
      <c r="E877" s="6">
        <v>33.400871000000002</v>
      </c>
      <c r="F877" s="16">
        <f t="shared" si="68"/>
        <v>-2.5786153899999276E-3</v>
      </c>
      <c r="G877" s="10"/>
      <c r="H877" s="6">
        <v>34.439999</v>
      </c>
      <c r="I877" s="16">
        <f t="shared" si="71"/>
        <v>1.0743380102885558E-2</v>
      </c>
      <c r="J877" s="10"/>
      <c r="K877" s="6">
        <v>98.864939000000007</v>
      </c>
      <c r="L877" s="16">
        <f t="shared" si="69"/>
        <v>3.4046144508317333E-3</v>
      </c>
      <c r="M877" s="10"/>
      <c r="N877" s="6">
        <v>104.026295</v>
      </c>
      <c r="O877" s="16">
        <f t="shared" si="70"/>
        <v>-2.4044593725077723E-3</v>
      </c>
      <c r="P877" s="10"/>
    </row>
    <row r="878" spans="1:16" x14ac:dyDescent="0.25">
      <c r="A878" s="23">
        <v>40931</v>
      </c>
      <c r="B878">
        <v>24.113413000000001</v>
      </c>
      <c r="C878" s="16">
        <f t="shared" si="67"/>
        <v>1.4156685326958796E-2</v>
      </c>
      <c r="D878" s="10"/>
      <c r="E878" s="6">
        <v>33.392259000000003</v>
      </c>
      <c r="F878" s="16">
        <f t="shared" si="68"/>
        <v>2.5790408489578809E-4</v>
      </c>
      <c r="G878" s="10"/>
      <c r="H878" s="6">
        <v>34.380001</v>
      </c>
      <c r="I878" s="16">
        <f t="shared" si="71"/>
        <v>1.7451424739631793E-3</v>
      </c>
      <c r="J878" s="10"/>
      <c r="K878" s="6">
        <v>98.511076000000003</v>
      </c>
      <c r="L878" s="16">
        <f t="shared" si="69"/>
        <v>3.592113845147793E-3</v>
      </c>
      <c r="M878" s="10"/>
      <c r="N878" s="6">
        <v>103.8387</v>
      </c>
      <c r="O878" s="16">
        <f t="shared" si="70"/>
        <v>1.8066000441068208E-3</v>
      </c>
      <c r="P878" s="10"/>
    </row>
    <row r="879" spans="1:16" x14ac:dyDescent="0.25">
      <c r="A879" s="23">
        <v>40928</v>
      </c>
      <c r="B879">
        <v>24.350674999999999</v>
      </c>
      <c r="C879" s="16">
        <f t="shared" si="67"/>
        <v>-9.7435492034614324E-3</v>
      </c>
      <c r="D879" s="10"/>
      <c r="E879" s="6">
        <v>33.762614999999997</v>
      </c>
      <c r="F879" s="16">
        <f t="shared" si="68"/>
        <v>-1.0969410989047912E-2</v>
      </c>
      <c r="G879" s="10"/>
      <c r="H879" s="6">
        <v>34.659999999999997</v>
      </c>
      <c r="I879" s="16">
        <f t="shared" si="71"/>
        <v>-8.078447778418818E-3</v>
      </c>
      <c r="J879" s="10"/>
      <c r="K879" s="6">
        <v>98.657797000000002</v>
      </c>
      <c r="L879" s="16">
        <f t="shared" si="69"/>
        <v>-1.4871708517878446E-3</v>
      </c>
      <c r="M879" s="10"/>
      <c r="N879" s="6">
        <v>104.499757</v>
      </c>
      <c r="O879" s="16">
        <f t="shared" si="70"/>
        <v>-6.3259190162519019E-3</v>
      </c>
      <c r="P879" s="10"/>
    </row>
    <row r="880" spans="1:16" x14ac:dyDescent="0.25">
      <c r="A880" s="23">
        <v>40927</v>
      </c>
      <c r="B880">
        <v>24.784039</v>
      </c>
      <c r="C880" s="16">
        <f t="shared" si="67"/>
        <v>-1.7485608378844164E-2</v>
      </c>
      <c r="D880" s="10"/>
      <c r="E880" s="6">
        <v>33.81429</v>
      </c>
      <c r="F880" s="16">
        <f t="shared" si="68"/>
        <v>-1.5282000597972578E-3</v>
      </c>
      <c r="G880" s="10"/>
      <c r="H880" s="6">
        <v>34.610000999999997</v>
      </c>
      <c r="I880" s="16">
        <f t="shared" si="71"/>
        <v>1.4446402356358412E-3</v>
      </c>
      <c r="J880" s="10"/>
      <c r="K880" s="6">
        <v>98.908088000000006</v>
      </c>
      <c r="L880" s="16">
        <f t="shared" si="69"/>
        <v>-2.5305412839443653E-3</v>
      </c>
      <c r="M880" s="10"/>
      <c r="N880" s="6">
        <v>105.696793</v>
      </c>
      <c r="O880" s="16">
        <f t="shared" si="70"/>
        <v>-1.1325187510656032E-2</v>
      </c>
      <c r="P880" s="10"/>
    </row>
    <row r="881" spans="1:16" x14ac:dyDescent="0.25">
      <c r="A881" s="23">
        <v>40926</v>
      </c>
      <c r="B881">
        <v>25.125402000000001</v>
      </c>
      <c r="C881" s="16">
        <f t="shared" si="67"/>
        <v>-1.3586369682761723E-2</v>
      </c>
      <c r="D881" s="10"/>
      <c r="E881" s="6">
        <v>33.478386999999998</v>
      </c>
      <c r="F881" s="16">
        <f t="shared" si="68"/>
        <v>1.0033428432498992E-2</v>
      </c>
      <c r="G881" s="10"/>
      <c r="H881" s="6">
        <v>33.799999</v>
      </c>
      <c r="I881" s="16">
        <f t="shared" si="71"/>
        <v>2.3964556922028146E-2</v>
      </c>
      <c r="J881" s="10"/>
      <c r="K881" s="6">
        <v>98.933978999999994</v>
      </c>
      <c r="L881" s="16">
        <f t="shared" si="69"/>
        <v>-2.6169977455359206E-4</v>
      </c>
      <c r="M881" s="10"/>
      <c r="N881" s="6">
        <v>107.170761</v>
      </c>
      <c r="O881" s="16">
        <f t="shared" si="70"/>
        <v>-1.3753452772440444E-2</v>
      </c>
      <c r="P881" s="10"/>
    </row>
    <row r="882" spans="1:16" x14ac:dyDescent="0.25">
      <c r="A882" s="23">
        <v>40925</v>
      </c>
      <c r="B882">
        <v>24.822773999999999</v>
      </c>
      <c r="C882" s="16">
        <f t="shared" si="67"/>
        <v>1.2191546359806571E-2</v>
      </c>
      <c r="D882" s="10"/>
      <c r="E882" s="6">
        <v>33.435322999999997</v>
      </c>
      <c r="F882" s="16">
        <f t="shared" si="68"/>
        <v>1.2879791829736309E-3</v>
      </c>
      <c r="G882" s="10"/>
      <c r="H882" s="6">
        <v>33.729999999999997</v>
      </c>
      <c r="I882" s="16">
        <f t="shared" si="71"/>
        <v>2.0752742365848231E-3</v>
      </c>
      <c r="J882" s="10"/>
      <c r="K882" s="6">
        <v>99.132489000000007</v>
      </c>
      <c r="L882" s="16">
        <f t="shared" si="69"/>
        <v>-2.0024716619393423E-3</v>
      </c>
      <c r="M882" s="10"/>
      <c r="N882" s="6">
        <v>108.483932</v>
      </c>
      <c r="O882" s="16">
        <f t="shared" si="70"/>
        <v>-1.2104751144160208E-2</v>
      </c>
      <c r="P882" s="10"/>
    </row>
    <row r="883" spans="1:16" x14ac:dyDescent="0.25">
      <c r="A883" s="23">
        <v>40921</v>
      </c>
      <c r="B883">
        <v>24.389410000000002</v>
      </c>
      <c r="C883" s="16">
        <f t="shared" si="67"/>
        <v>1.7768531506092033E-2</v>
      </c>
      <c r="D883" s="10"/>
      <c r="E883" s="6">
        <v>33.004677000000001</v>
      </c>
      <c r="F883" s="16">
        <f t="shared" si="68"/>
        <v>1.3048029526239402E-2</v>
      </c>
      <c r="G883" s="10"/>
      <c r="H883" s="6">
        <v>33.400002000000001</v>
      </c>
      <c r="I883" s="16">
        <f t="shared" si="71"/>
        <v>9.880179049090998E-3</v>
      </c>
      <c r="J883" s="10"/>
      <c r="K883" s="6">
        <v>98.830415000000002</v>
      </c>
      <c r="L883" s="16">
        <f t="shared" si="69"/>
        <v>3.0564882278396599E-3</v>
      </c>
      <c r="M883" s="10"/>
      <c r="N883" s="6">
        <v>107.983672</v>
      </c>
      <c r="O883" s="16">
        <f t="shared" si="70"/>
        <v>4.6327374383046127E-3</v>
      </c>
      <c r="P883" s="10"/>
    </row>
    <row r="884" spans="1:16" x14ac:dyDescent="0.25">
      <c r="A884" s="23">
        <v>40920</v>
      </c>
      <c r="B884">
        <v>24.534670999999999</v>
      </c>
      <c r="C884" s="16">
        <f t="shared" si="67"/>
        <v>-5.9206418541335459E-3</v>
      </c>
      <c r="D884" s="10"/>
      <c r="E884" s="6">
        <v>33.254452999999998</v>
      </c>
      <c r="F884" s="16">
        <f t="shared" si="68"/>
        <v>-7.5110542338494568E-3</v>
      </c>
      <c r="G884" s="10"/>
      <c r="H884" s="6">
        <v>33.049999</v>
      </c>
      <c r="I884" s="16">
        <f t="shared" si="71"/>
        <v>1.059010622057821E-2</v>
      </c>
      <c r="J884" s="10"/>
      <c r="K884" s="6">
        <v>98.476551999999998</v>
      </c>
      <c r="L884" s="16">
        <f t="shared" si="69"/>
        <v>3.5933731717170403E-3</v>
      </c>
      <c r="M884" s="10"/>
      <c r="N884" s="6">
        <v>106.92063400000001</v>
      </c>
      <c r="O884" s="16">
        <f t="shared" si="70"/>
        <v>9.9423091711183798E-3</v>
      </c>
      <c r="P884" s="10"/>
    </row>
    <row r="885" spans="1:16" x14ac:dyDescent="0.25">
      <c r="A885" s="23">
        <v>40919</v>
      </c>
      <c r="B885">
        <v>23.994783999999999</v>
      </c>
      <c r="C885" s="16">
        <f t="shared" si="67"/>
        <v>2.2500181706157418E-2</v>
      </c>
      <c r="D885" s="10"/>
      <c r="E885" s="6">
        <v>33.082194000000001</v>
      </c>
      <c r="F885" s="16">
        <f t="shared" si="68"/>
        <v>5.2070004788677959E-3</v>
      </c>
      <c r="G885" s="10"/>
      <c r="H885" s="6">
        <v>32.450001</v>
      </c>
      <c r="I885" s="16">
        <f t="shared" si="71"/>
        <v>1.8489922388600144E-2</v>
      </c>
      <c r="J885" s="10"/>
      <c r="K885" s="6">
        <v>98.252151999999995</v>
      </c>
      <c r="L885" s="16">
        <f t="shared" si="69"/>
        <v>2.2839194402581864E-3</v>
      </c>
      <c r="M885" s="10"/>
      <c r="N885" s="6">
        <v>107.072496</v>
      </c>
      <c r="O885" s="16">
        <f t="shared" si="70"/>
        <v>-1.4183100765671197E-3</v>
      </c>
      <c r="P885" s="10"/>
    </row>
    <row r="886" spans="1:16" x14ac:dyDescent="0.25">
      <c r="A886" s="23">
        <v>40918</v>
      </c>
      <c r="B886">
        <v>24.161835</v>
      </c>
      <c r="C886" s="16">
        <f t="shared" si="67"/>
        <v>-6.9138374630900445E-3</v>
      </c>
      <c r="D886" s="10"/>
      <c r="E886" s="6">
        <v>33.176935999999998</v>
      </c>
      <c r="F886" s="16">
        <f t="shared" si="68"/>
        <v>-2.8556585213292962E-3</v>
      </c>
      <c r="G886" s="10"/>
      <c r="H886" s="6">
        <v>31.860001</v>
      </c>
      <c r="I886" s="16">
        <f t="shared" si="71"/>
        <v>1.8518517937271772E-2</v>
      </c>
      <c r="J886" s="10"/>
      <c r="K886" s="6">
        <v>98.269417000000004</v>
      </c>
      <c r="L886" s="16">
        <f t="shared" si="69"/>
        <v>-1.7569046939602817E-4</v>
      </c>
      <c r="M886" s="10"/>
      <c r="N886" s="6">
        <v>105.696793</v>
      </c>
      <c r="O886" s="16">
        <f t="shared" si="70"/>
        <v>1.3015560462652731E-2</v>
      </c>
      <c r="P886" s="10"/>
    </row>
    <row r="887" spans="1:16" x14ac:dyDescent="0.25">
      <c r="A887" s="23">
        <v>40917</v>
      </c>
      <c r="B887">
        <v>24.186045</v>
      </c>
      <c r="C887" s="16">
        <f t="shared" si="67"/>
        <v>-1.0009904471772746E-3</v>
      </c>
      <c r="D887" s="10"/>
      <c r="E887" s="6">
        <v>33.064967000000003</v>
      </c>
      <c r="F887" s="16">
        <f t="shared" si="68"/>
        <v>3.3863333358232772E-3</v>
      </c>
      <c r="G887" s="10"/>
      <c r="H887" s="6">
        <v>31.559999000000001</v>
      </c>
      <c r="I887" s="16">
        <f t="shared" si="71"/>
        <v>9.5057670946059325E-3</v>
      </c>
      <c r="J887" s="10"/>
      <c r="K887" s="6">
        <v>97.993234000000001</v>
      </c>
      <c r="L887" s="16">
        <f t="shared" si="69"/>
        <v>2.8183884613910415E-3</v>
      </c>
      <c r="M887" s="10"/>
      <c r="N887" s="6">
        <v>105.87545299999999</v>
      </c>
      <c r="O887" s="16">
        <f t="shared" si="70"/>
        <v>-1.6874544092858601E-3</v>
      </c>
      <c r="P887" s="10"/>
    </row>
    <row r="888" spans="1:16" x14ac:dyDescent="0.25">
      <c r="A888" s="23">
        <v>40914</v>
      </c>
      <c r="B888">
        <v>24.382147</v>
      </c>
      <c r="C888" s="16">
        <f t="shared" si="67"/>
        <v>-8.0428520097102219E-3</v>
      </c>
      <c r="D888" s="10"/>
      <c r="E888" s="6">
        <v>33.133871999999997</v>
      </c>
      <c r="F888" s="16">
        <f t="shared" si="68"/>
        <v>-2.0795939575064537E-3</v>
      </c>
      <c r="G888" s="10"/>
      <c r="H888" s="6">
        <v>31.809999000000001</v>
      </c>
      <c r="I888" s="16">
        <f t="shared" si="71"/>
        <v>-7.8591640320391232E-3</v>
      </c>
      <c r="J888" s="10"/>
      <c r="K888" s="6">
        <v>98.139955</v>
      </c>
      <c r="L888" s="16">
        <f t="shared" si="69"/>
        <v>-1.4950180077013542E-3</v>
      </c>
      <c r="M888" s="10"/>
      <c r="N888" s="6">
        <v>106.06305399999999</v>
      </c>
      <c r="O888" s="16">
        <f t="shared" si="70"/>
        <v>-1.7687686043813544E-3</v>
      </c>
      <c r="P888" s="10"/>
    </row>
    <row r="889" spans="1:16" x14ac:dyDescent="0.25">
      <c r="A889" s="23">
        <v>40913</v>
      </c>
      <c r="B889">
        <v>24.672671999999999</v>
      </c>
      <c r="C889" s="16">
        <f t="shared" si="67"/>
        <v>-1.177517376310111E-2</v>
      </c>
      <c r="D889" s="10"/>
      <c r="E889" s="6">
        <v>33.366421000000003</v>
      </c>
      <c r="F889" s="16">
        <f t="shared" si="68"/>
        <v>-6.9695518137832257E-3</v>
      </c>
      <c r="G889" s="10"/>
      <c r="H889" s="6">
        <v>31.09</v>
      </c>
      <c r="I889" s="16">
        <f t="shared" si="71"/>
        <v>2.3158539723383775E-2</v>
      </c>
      <c r="J889" s="10"/>
      <c r="K889" s="6">
        <v>97.760200999999995</v>
      </c>
      <c r="L889" s="16">
        <f t="shared" si="69"/>
        <v>3.8845460229772755E-3</v>
      </c>
      <c r="M889" s="10"/>
      <c r="N889" s="6">
        <v>105.23227300000001</v>
      </c>
      <c r="O889" s="16">
        <f t="shared" si="70"/>
        <v>7.8947358668188805E-3</v>
      </c>
      <c r="P889" s="10"/>
    </row>
    <row r="890" spans="1:16" x14ac:dyDescent="0.25">
      <c r="A890" s="23">
        <v>40912</v>
      </c>
      <c r="B890">
        <v>24.488672999999999</v>
      </c>
      <c r="C890" s="16">
        <f t="shared" si="67"/>
        <v>7.513637019041397E-3</v>
      </c>
      <c r="D890" s="10"/>
      <c r="E890" s="6">
        <v>33.021903999999999</v>
      </c>
      <c r="F890" s="16">
        <f t="shared" si="68"/>
        <v>1.043298411866278E-2</v>
      </c>
      <c r="G890" s="10"/>
      <c r="H890" s="6">
        <v>30.360001</v>
      </c>
      <c r="I890" s="16">
        <f t="shared" si="71"/>
        <v>2.4044762053861524E-2</v>
      </c>
      <c r="J890" s="10"/>
      <c r="K890" s="6">
        <v>98.183110999999997</v>
      </c>
      <c r="L890" s="16">
        <f t="shared" si="69"/>
        <v>-4.3073599491056935E-3</v>
      </c>
      <c r="M890" s="10"/>
      <c r="N890" s="6">
        <v>105.41986799999999</v>
      </c>
      <c r="O890" s="16">
        <f t="shared" si="70"/>
        <v>-1.7795032716222403E-3</v>
      </c>
      <c r="P890" s="10"/>
    </row>
    <row r="891" spans="1:16" x14ac:dyDescent="0.25">
      <c r="A891" s="23">
        <v>40911</v>
      </c>
      <c r="B891">
        <v>24.934141</v>
      </c>
      <c r="C891" s="16">
        <f t="shared" si="67"/>
        <v>-1.7865784909133264E-2</v>
      </c>
      <c r="D891" s="10"/>
      <c r="E891" s="6">
        <v>32.987451</v>
      </c>
      <c r="F891" s="16">
        <f t="shared" si="68"/>
        <v>1.0444274703127476E-3</v>
      </c>
      <c r="G891" s="10"/>
      <c r="H891" s="6">
        <v>30.34</v>
      </c>
      <c r="I891" s="16">
        <f t="shared" si="71"/>
        <v>6.5922874093615746E-4</v>
      </c>
      <c r="J891" s="10"/>
      <c r="K891" s="6">
        <v>98.105430999999996</v>
      </c>
      <c r="L891" s="16">
        <f t="shared" si="69"/>
        <v>7.9180122046462742E-4</v>
      </c>
      <c r="M891" s="10"/>
      <c r="N891" s="6">
        <v>106.688371</v>
      </c>
      <c r="O891" s="16">
        <f t="shared" si="70"/>
        <v>-1.1889796311539969E-2</v>
      </c>
      <c r="P891" s="10"/>
    </row>
    <row r="892" spans="1:16" x14ac:dyDescent="0.25">
      <c r="A892" s="23">
        <v>40907</v>
      </c>
      <c r="B892">
        <v>24.580670999999999</v>
      </c>
      <c r="C892" s="16">
        <f t="shared" ref="C892:C955" si="72">B891/B892-1</f>
        <v>1.4379998007377548E-2</v>
      </c>
      <c r="D892" s="10"/>
      <c r="E892" s="6">
        <v>32.470677999999999</v>
      </c>
      <c r="F892" s="16">
        <f t="shared" si="68"/>
        <v>1.5915066510160392E-2</v>
      </c>
      <c r="G892" s="10"/>
      <c r="H892" s="6">
        <v>30.110001</v>
      </c>
      <c r="I892" s="16">
        <f t="shared" si="71"/>
        <v>7.6386247878237334E-3</v>
      </c>
      <c r="J892" s="10"/>
      <c r="K892" s="6">
        <v>98.183110999999997</v>
      </c>
      <c r="L892" s="16">
        <f t="shared" si="69"/>
        <v>-7.9117476731815906E-4</v>
      </c>
      <c r="M892" s="10"/>
      <c r="N892" s="6">
        <v>108.3142</v>
      </c>
      <c r="O892" s="16">
        <f t="shared" si="70"/>
        <v>-1.5010303358193089E-2</v>
      </c>
      <c r="P892" s="10"/>
    </row>
    <row r="893" spans="1:16" x14ac:dyDescent="0.25">
      <c r="A893" s="23">
        <v>40906</v>
      </c>
      <c r="B893">
        <v>24.972878000000001</v>
      </c>
      <c r="C893" s="16">
        <f t="shared" si="72"/>
        <v>-1.5705318385810463E-2</v>
      </c>
      <c r="D893" s="10"/>
      <c r="E893" s="6">
        <v>32.496515000000002</v>
      </c>
      <c r="F893" s="16">
        <f t="shared" si="68"/>
        <v>-7.9506987133859397E-4</v>
      </c>
      <c r="G893" s="10"/>
      <c r="H893" s="6">
        <v>30.48</v>
      </c>
      <c r="I893" s="16">
        <f t="shared" si="71"/>
        <v>-1.2139074803149574E-2</v>
      </c>
      <c r="J893" s="10"/>
      <c r="K893" s="6">
        <v>97.768833000000001</v>
      </c>
      <c r="L893" s="16">
        <f t="shared" si="69"/>
        <v>4.2373217239894956E-3</v>
      </c>
      <c r="M893" s="10"/>
      <c r="N893" s="6">
        <v>107.96580899999999</v>
      </c>
      <c r="O893" s="16">
        <f t="shared" si="70"/>
        <v>3.2268641640058604E-3</v>
      </c>
      <c r="P893" s="10"/>
    </row>
    <row r="894" spans="1:16" x14ac:dyDescent="0.25">
      <c r="A894" s="23">
        <v>40905</v>
      </c>
      <c r="B894">
        <v>24.384568999999999</v>
      </c>
      <c r="C894" s="16">
        <f t="shared" si="72"/>
        <v>2.4126282486272466E-2</v>
      </c>
      <c r="D894" s="10"/>
      <c r="E894" s="6">
        <v>32.238129000000001</v>
      </c>
      <c r="F894" s="16">
        <f t="shared" si="68"/>
        <v>8.0149192280978276E-3</v>
      </c>
      <c r="G894" s="10"/>
      <c r="H894" s="6">
        <v>29.92</v>
      </c>
      <c r="I894" s="16">
        <f t="shared" si="71"/>
        <v>1.8716577540106805E-2</v>
      </c>
      <c r="J894" s="10"/>
      <c r="K894" s="6">
        <v>97.820615000000004</v>
      </c>
      <c r="L894" s="16">
        <f t="shared" si="69"/>
        <v>-5.2935672097342845E-4</v>
      </c>
      <c r="M894" s="10"/>
      <c r="N894" s="6">
        <v>107.769279</v>
      </c>
      <c r="O894" s="16">
        <f t="shared" si="70"/>
        <v>1.8236180275457148E-3</v>
      </c>
      <c r="P894" s="10"/>
    </row>
    <row r="895" spans="1:16" x14ac:dyDescent="0.25">
      <c r="A895" s="23">
        <v>40904</v>
      </c>
      <c r="B895">
        <v>24.672671999999999</v>
      </c>
      <c r="C895" s="16">
        <f t="shared" si="72"/>
        <v>-1.1677008473180317E-2</v>
      </c>
      <c r="D895" s="10"/>
      <c r="E895" s="6">
        <v>32.513742000000001</v>
      </c>
      <c r="F895" s="16">
        <f t="shared" si="68"/>
        <v>-8.4768157414794043E-3</v>
      </c>
      <c r="G895" s="10"/>
      <c r="H895" s="6">
        <v>30.610001</v>
      </c>
      <c r="I895" s="16">
        <f t="shared" si="71"/>
        <v>-2.2541684987203991E-2</v>
      </c>
      <c r="J895" s="10"/>
      <c r="K895" s="6">
        <v>97.639370999999997</v>
      </c>
      <c r="L895" s="16">
        <f t="shared" si="69"/>
        <v>1.8562593976563235E-3</v>
      </c>
      <c r="M895" s="10"/>
      <c r="N895" s="6">
        <v>105.812921</v>
      </c>
      <c r="O895" s="16">
        <f t="shared" si="70"/>
        <v>1.8488838428342813E-2</v>
      </c>
      <c r="P895" s="10"/>
    </row>
    <row r="896" spans="1:16" x14ac:dyDescent="0.25">
      <c r="A896" s="23">
        <v>40900</v>
      </c>
      <c r="B896">
        <v>24.810669999999998</v>
      </c>
      <c r="C896" s="16">
        <f t="shared" si="72"/>
        <v>-5.5620424599577278E-3</v>
      </c>
      <c r="D896" s="10"/>
      <c r="E896" s="6">
        <v>32.642937000000003</v>
      </c>
      <c r="F896" s="16">
        <f t="shared" si="68"/>
        <v>-3.9578240156515898E-3</v>
      </c>
      <c r="G896" s="10"/>
      <c r="H896" s="6">
        <v>30.360001</v>
      </c>
      <c r="I896" s="16">
        <f t="shared" si="71"/>
        <v>8.2345188328551977E-3</v>
      </c>
      <c r="J896" s="10"/>
      <c r="K896" s="6">
        <v>97.269976999999997</v>
      </c>
      <c r="L896" s="16">
        <f t="shared" si="69"/>
        <v>3.7976157843648828E-3</v>
      </c>
      <c r="M896" s="10"/>
      <c r="N896" s="6">
        <v>105.31266599999999</v>
      </c>
      <c r="O896" s="16">
        <f t="shared" si="70"/>
        <v>4.7501883581602122E-3</v>
      </c>
      <c r="P896" s="10"/>
    </row>
    <row r="897" spans="1:16" x14ac:dyDescent="0.25">
      <c r="A897" s="23">
        <v>40899</v>
      </c>
      <c r="B897">
        <v>24.340990000000001</v>
      </c>
      <c r="C897" s="16">
        <f t="shared" si="72"/>
        <v>1.929584622482472E-2</v>
      </c>
      <c r="D897" s="10"/>
      <c r="E897" s="6">
        <v>32.350098000000003</v>
      </c>
      <c r="F897" s="16">
        <f t="shared" si="68"/>
        <v>9.0521827785499109E-3</v>
      </c>
      <c r="G897" s="10"/>
      <c r="H897" s="6">
        <v>30.030000999999999</v>
      </c>
      <c r="I897" s="16">
        <f t="shared" si="71"/>
        <v>1.0989010623076556E-2</v>
      </c>
      <c r="J897" s="10"/>
      <c r="K897" s="6">
        <v>97.571021000000002</v>
      </c>
      <c r="L897" s="16">
        <f t="shared" si="69"/>
        <v>-3.0853833127358898E-3</v>
      </c>
      <c r="M897" s="10"/>
      <c r="N897" s="6">
        <v>106.496956</v>
      </c>
      <c r="O897" s="16">
        <f t="shared" si="70"/>
        <v>-1.1120411742097103E-2</v>
      </c>
      <c r="P897" s="10"/>
    </row>
    <row r="898" spans="1:16" x14ac:dyDescent="0.25">
      <c r="A898" s="23">
        <v>40898</v>
      </c>
      <c r="B898">
        <v>24.384568999999999</v>
      </c>
      <c r="C898" s="16">
        <f t="shared" si="72"/>
        <v>-1.7871548190988573E-3</v>
      </c>
      <c r="D898" s="10"/>
      <c r="E898" s="6">
        <v>32.152000999999998</v>
      </c>
      <c r="F898" s="16">
        <f t="shared" si="68"/>
        <v>6.1612650484803577E-3</v>
      </c>
      <c r="G898" s="10"/>
      <c r="H898" s="6">
        <v>29.889999</v>
      </c>
      <c r="I898" s="16">
        <f t="shared" si="71"/>
        <v>4.6839078181299953E-3</v>
      </c>
      <c r="J898" s="10"/>
      <c r="K898" s="6">
        <v>97.063552000000001</v>
      </c>
      <c r="L898" s="16">
        <f t="shared" si="69"/>
        <v>5.2282137789476657E-3</v>
      </c>
      <c r="M898" s="10"/>
      <c r="N898" s="6">
        <v>106.05173499999999</v>
      </c>
      <c r="O898" s="16">
        <f t="shared" si="70"/>
        <v>4.198149139191365E-3</v>
      </c>
      <c r="P898" s="10"/>
    </row>
    <row r="899" spans="1:16" x14ac:dyDescent="0.25">
      <c r="A899" s="23">
        <v>40897</v>
      </c>
      <c r="B899">
        <v>24.537092999999999</v>
      </c>
      <c r="C899" s="16">
        <f t="shared" si="72"/>
        <v>-6.2160582755259597E-3</v>
      </c>
      <c r="D899" s="10"/>
      <c r="E899" s="6">
        <v>31.928063000000002</v>
      </c>
      <c r="F899" s="16">
        <f t="shared" si="68"/>
        <v>7.0138298085917761E-3</v>
      </c>
      <c r="G899" s="10"/>
      <c r="H899" s="6">
        <v>30.629999000000002</v>
      </c>
      <c r="I899" s="16">
        <f t="shared" si="71"/>
        <v>-2.4159321715942705E-2</v>
      </c>
      <c r="J899" s="10"/>
      <c r="K899" s="6">
        <v>97.476408000000006</v>
      </c>
      <c r="L899" s="16">
        <f t="shared" si="69"/>
        <v>-4.2354453602763131E-3</v>
      </c>
      <c r="M899" s="10"/>
      <c r="N899" s="6">
        <v>107.547679</v>
      </c>
      <c r="O899" s="16">
        <f t="shared" si="70"/>
        <v>-1.3909588881039547E-2</v>
      </c>
      <c r="P899" s="10"/>
    </row>
    <row r="900" spans="1:16" x14ac:dyDescent="0.25">
      <c r="A900" s="23">
        <v>40896</v>
      </c>
      <c r="B900">
        <v>23.86647</v>
      </c>
      <c r="C900" s="16">
        <f t="shared" si="72"/>
        <v>2.8098960591993682E-2</v>
      </c>
      <c r="D900" s="10"/>
      <c r="E900" s="6">
        <v>31.411290000000001</v>
      </c>
      <c r="F900" s="16">
        <f t="shared" si="68"/>
        <v>1.6451823532239507E-2</v>
      </c>
      <c r="G900" s="10"/>
      <c r="H900" s="6">
        <v>29.24</v>
      </c>
      <c r="I900" s="16">
        <f t="shared" si="71"/>
        <v>4.7537585499316082E-2</v>
      </c>
      <c r="J900" s="10"/>
      <c r="K900" s="6">
        <v>97.545218000000006</v>
      </c>
      <c r="L900" s="16">
        <f t="shared" si="69"/>
        <v>-7.0541643568833301E-4</v>
      </c>
      <c r="M900" s="10"/>
      <c r="N900" s="6">
        <v>110.29915099999999</v>
      </c>
      <c r="O900" s="16">
        <f t="shared" si="70"/>
        <v>-2.4945541058607024E-2</v>
      </c>
      <c r="P900" s="10"/>
    </row>
    <row r="901" spans="1:16" x14ac:dyDescent="0.25">
      <c r="A901" s="23">
        <v>40893</v>
      </c>
      <c r="B901">
        <v>23.590472999999999</v>
      </c>
      <c r="C901" s="16">
        <f t="shared" si="72"/>
        <v>1.1699511069574564E-2</v>
      </c>
      <c r="D901" s="10"/>
      <c r="E901" s="6">
        <v>31.221805</v>
      </c>
      <c r="F901" s="16">
        <f t="shared" si="68"/>
        <v>6.0689956906720965E-3</v>
      </c>
      <c r="G901" s="10"/>
      <c r="H901" s="6">
        <v>29.76</v>
      </c>
      <c r="I901" s="16">
        <f t="shared" si="71"/>
        <v>-1.7473118279569988E-2</v>
      </c>
      <c r="J901" s="10"/>
      <c r="K901" s="6">
        <v>97.201172999999997</v>
      </c>
      <c r="L901" s="16">
        <f t="shared" si="69"/>
        <v>3.5395148986525626E-3</v>
      </c>
      <c r="M901" s="10"/>
      <c r="N901" s="6">
        <v>108.91896199999999</v>
      </c>
      <c r="O901" s="16">
        <f t="shared" si="70"/>
        <v>1.2671705409752265E-2</v>
      </c>
      <c r="P901" s="10"/>
    </row>
    <row r="902" spans="1:16" x14ac:dyDescent="0.25">
      <c r="A902" s="23">
        <v>40892</v>
      </c>
      <c r="B902">
        <v>23.198266</v>
      </c>
      <c r="C902" s="16">
        <f t="shared" si="72"/>
        <v>1.6906737770831626E-2</v>
      </c>
      <c r="D902" s="10"/>
      <c r="E902" s="6">
        <v>31.316547</v>
      </c>
      <c r="F902" s="16">
        <f t="shared" si="68"/>
        <v>-3.0253016081243089E-3</v>
      </c>
      <c r="G902" s="10"/>
      <c r="H902" s="6">
        <v>29.719999000000001</v>
      </c>
      <c r="I902" s="16">
        <f t="shared" si="71"/>
        <v>1.3459287128509967E-3</v>
      </c>
      <c r="J902" s="10"/>
      <c r="K902" s="6">
        <v>96.659298000000007</v>
      </c>
      <c r="L902" s="16">
        <f t="shared" si="69"/>
        <v>5.6060307824705724E-3</v>
      </c>
      <c r="M902" s="10"/>
      <c r="N902" s="6">
        <v>107.66344100000001</v>
      </c>
      <c r="O902" s="16">
        <f t="shared" si="70"/>
        <v>1.166153513521806E-2</v>
      </c>
      <c r="P902" s="10"/>
    </row>
    <row r="903" spans="1:16" x14ac:dyDescent="0.25">
      <c r="A903" s="23">
        <v>40891</v>
      </c>
      <c r="B903">
        <v>23.329001999999999</v>
      </c>
      <c r="C903" s="16">
        <f t="shared" si="72"/>
        <v>-5.6040116932563055E-3</v>
      </c>
      <c r="D903" s="10"/>
      <c r="E903" s="6">
        <v>30.627514999999999</v>
      </c>
      <c r="F903" s="16">
        <f t="shared" si="68"/>
        <v>2.2497156560040921E-2</v>
      </c>
      <c r="G903" s="10"/>
      <c r="H903" s="6">
        <v>29.52</v>
      </c>
      <c r="I903" s="16">
        <f t="shared" si="71"/>
        <v>6.7750338753387318E-3</v>
      </c>
      <c r="J903" s="10"/>
      <c r="K903" s="6">
        <v>96.504478000000006</v>
      </c>
      <c r="L903" s="16">
        <f t="shared" si="69"/>
        <v>1.6042778864624463E-3</v>
      </c>
      <c r="M903" s="10"/>
      <c r="N903" s="6">
        <v>108.064137</v>
      </c>
      <c r="O903" s="16">
        <f t="shared" si="70"/>
        <v>-3.7079461431316352E-3</v>
      </c>
      <c r="P903" s="10"/>
    </row>
    <row r="904" spans="1:16" x14ac:dyDescent="0.25">
      <c r="A904" s="23">
        <v>40890</v>
      </c>
      <c r="B904">
        <v>23.220056</v>
      </c>
      <c r="C904" s="16">
        <f t="shared" si="72"/>
        <v>4.6918922159360221E-3</v>
      </c>
      <c r="D904" s="10"/>
      <c r="E904" s="6">
        <v>30.136579000000001</v>
      </c>
      <c r="F904" s="16">
        <f t="shared" si="68"/>
        <v>1.6290369255249404E-2</v>
      </c>
      <c r="G904" s="10"/>
      <c r="H904" s="6">
        <v>30.52</v>
      </c>
      <c r="I904" s="16">
        <f t="shared" si="71"/>
        <v>-3.2765399737876844E-2</v>
      </c>
      <c r="J904" s="10"/>
      <c r="K904" s="6">
        <v>96.341060999999996</v>
      </c>
      <c r="L904" s="16">
        <f t="shared" si="69"/>
        <v>1.6962341737134512E-3</v>
      </c>
      <c r="M904" s="10"/>
      <c r="N904" s="6">
        <v>106.060641</v>
      </c>
      <c r="O904" s="16">
        <f t="shared" si="70"/>
        <v>1.8890098919918774E-2</v>
      </c>
      <c r="P904" s="10"/>
    </row>
    <row r="905" spans="1:16" x14ac:dyDescent="0.25">
      <c r="A905" s="23">
        <v>40889</v>
      </c>
      <c r="B905">
        <v>23.464579000000001</v>
      </c>
      <c r="C905" s="16">
        <f t="shared" si="72"/>
        <v>-1.0420941283455387E-2</v>
      </c>
      <c r="D905" s="10"/>
      <c r="E905" s="6">
        <v>30.136578</v>
      </c>
      <c r="F905" s="16">
        <f t="shared" ref="F905:F968" si="73">E904/E905-1</f>
        <v>3.318226782234035E-8</v>
      </c>
      <c r="G905" s="10"/>
      <c r="H905" s="6">
        <v>31.120000999999998</v>
      </c>
      <c r="I905" s="16">
        <f t="shared" si="71"/>
        <v>-1.9280237169658099E-2</v>
      </c>
      <c r="J905" s="10"/>
      <c r="K905" s="6">
        <v>96.014214999999993</v>
      </c>
      <c r="L905" s="16">
        <f t="shared" ref="L905:L968" si="74">K904/K905-1</f>
        <v>3.4041417721324407E-3</v>
      </c>
      <c r="M905" s="10"/>
      <c r="N905" s="6">
        <v>105.081155</v>
      </c>
      <c r="O905" s="16">
        <f t="shared" ref="O905:O968" si="75">N904/N905-1</f>
        <v>9.3212336693482278E-3</v>
      </c>
      <c r="P905" s="10"/>
    </row>
    <row r="906" spans="1:16" x14ac:dyDescent="0.25">
      <c r="A906" s="23">
        <v>40886</v>
      </c>
      <c r="B906">
        <v>23.529947</v>
      </c>
      <c r="C906" s="16">
        <f t="shared" si="72"/>
        <v>-2.77807680569786E-3</v>
      </c>
      <c r="D906" s="10"/>
      <c r="E906" s="6">
        <v>30.366368999999999</v>
      </c>
      <c r="F906" s="16">
        <f t="shared" si="73"/>
        <v>-7.5672860327817837E-3</v>
      </c>
      <c r="G906" s="10"/>
      <c r="H906" s="6">
        <v>32.020000000000003</v>
      </c>
      <c r="I906" s="16">
        <f t="shared" si="71"/>
        <v>-2.8107401623985173E-2</v>
      </c>
      <c r="J906" s="10"/>
      <c r="K906" s="6">
        <v>96.005618999999996</v>
      </c>
      <c r="L906" s="16">
        <f t="shared" si="74"/>
        <v>8.9536425987635226E-5</v>
      </c>
      <c r="M906" s="10"/>
      <c r="N906" s="6">
        <v>103.92357699999999</v>
      </c>
      <c r="O906" s="16">
        <f t="shared" si="75"/>
        <v>1.113874284754468E-2</v>
      </c>
      <c r="P906" s="10"/>
    </row>
    <row r="907" spans="1:16" x14ac:dyDescent="0.25">
      <c r="A907" s="23">
        <v>40885</v>
      </c>
      <c r="B907">
        <v>23.193425000000001</v>
      </c>
      <c r="C907" s="16">
        <f t="shared" si="72"/>
        <v>1.4509370651380582E-2</v>
      </c>
      <c r="D907" s="10"/>
      <c r="E907" s="6">
        <v>29.949339999999999</v>
      </c>
      <c r="F907" s="16">
        <f t="shared" si="73"/>
        <v>1.3924480472691458E-2</v>
      </c>
      <c r="G907" s="10"/>
      <c r="H907" s="6">
        <v>30.469999000000001</v>
      </c>
      <c r="I907" s="16">
        <f t="shared" si="71"/>
        <v>5.0869742398088169E-2</v>
      </c>
      <c r="J907" s="10"/>
      <c r="K907" s="6">
        <v>96.375467</v>
      </c>
      <c r="L907" s="16">
        <f t="shared" si="74"/>
        <v>-3.8375741411452724E-3</v>
      </c>
      <c r="M907" s="10"/>
      <c r="N907" s="6">
        <v>106.105166</v>
      </c>
      <c r="O907" s="16">
        <f t="shared" si="75"/>
        <v>-2.0560629441925604E-2</v>
      </c>
      <c r="P907" s="10"/>
    </row>
    <row r="908" spans="1:16" x14ac:dyDescent="0.25">
      <c r="A908" s="23">
        <v>40884</v>
      </c>
      <c r="B908">
        <v>23.500893999999999</v>
      </c>
      <c r="C908" s="16">
        <f t="shared" si="72"/>
        <v>-1.3083289512305307E-2</v>
      </c>
      <c r="D908" s="10"/>
      <c r="E908" s="6">
        <v>30.306794</v>
      </c>
      <c r="F908" s="16">
        <f t="shared" si="73"/>
        <v>-1.1794517097387436E-2</v>
      </c>
      <c r="G908" s="10"/>
      <c r="H908" s="6">
        <v>30.870000999999998</v>
      </c>
      <c r="I908" s="16">
        <f t="shared" si="71"/>
        <v>-1.2957628346043637E-2</v>
      </c>
      <c r="J908" s="10"/>
      <c r="K908" s="6">
        <v>96.702307000000005</v>
      </c>
      <c r="L908" s="16">
        <f t="shared" si="74"/>
        <v>-3.3798573181920144E-3</v>
      </c>
      <c r="M908" s="10"/>
      <c r="N908" s="6">
        <v>104.79621400000001</v>
      </c>
      <c r="O908" s="16">
        <f t="shared" si="75"/>
        <v>1.2490451229469013E-2</v>
      </c>
      <c r="P908" s="10"/>
    </row>
    <row r="909" spans="1:16" x14ac:dyDescent="0.25">
      <c r="A909" s="23">
        <v>40883</v>
      </c>
      <c r="B909">
        <v>23.089321000000002</v>
      </c>
      <c r="C909" s="16">
        <f t="shared" si="72"/>
        <v>1.7825253501391192E-2</v>
      </c>
      <c r="D909" s="10"/>
      <c r="E909" s="6">
        <v>30.128069</v>
      </c>
      <c r="F909" s="16">
        <f t="shared" si="73"/>
        <v>5.9321757395072172E-3</v>
      </c>
      <c r="G909" s="10"/>
      <c r="H909" s="6">
        <v>31.26</v>
      </c>
      <c r="I909" s="16">
        <f t="shared" si="71"/>
        <v>-1.2475975687780028E-2</v>
      </c>
      <c r="J909" s="10"/>
      <c r="K909" s="6">
        <v>96.100230999999994</v>
      </c>
      <c r="L909" s="16">
        <f t="shared" si="74"/>
        <v>6.2650837956883532E-3</v>
      </c>
      <c r="M909" s="10"/>
      <c r="N909" s="6">
        <v>104.422223</v>
      </c>
      <c r="O909" s="16">
        <f t="shared" si="75"/>
        <v>3.5815268939447531E-3</v>
      </c>
      <c r="P909" s="10"/>
    </row>
    <row r="910" spans="1:16" x14ac:dyDescent="0.25">
      <c r="A910" s="23">
        <v>40882</v>
      </c>
      <c r="B910">
        <v>23.25637</v>
      </c>
      <c r="C910" s="16">
        <f t="shared" si="72"/>
        <v>-7.182935256017986E-3</v>
      </c>
      <c r="D910" s="10"/>
      <c r="E910" s="6">
        <v>30.008914999999998</v>
      </c>
      <c r="F910" s="16">
        <f t="shared" si="73"/>
        <v>3.9706200640710065E-3</v>
      </c>
      <c r="G910" s="10"/>
      <c r="H910" s="6">
        <v>31.18</v>
      </c>
      <c r="I910" s="16">
        <f t="shared" si="71"/>
        <v>2.5657472738935816E-3</v>
      </c>
      <c r="J910" s="10"/>
      <c r="K910" s="6">
        <v>96.616297000000003</v>
      </c>
      <c r="L910" s="16">
        <f t="shared" si="74"/>
        <v>-5.3413970108998621E-3</v>
      </c>
      <c r="M910" s="10"/>
      <c r="N910" s="6">
        <v>105.428428</v>
      </c>
      <c r="O910" s="16">
        <f t="shared" si="75"/>
        <v>-9.5439628484264016E-3</v>
      </c>
      <c r="P910" s="10"/>
    </row>
    <row r="911" spans="1:16" x14ac:dyDescent="0.25">
      <c r="A911" s="23">
        <v>40879</v>
      </c>
      <c r="B911">
        <v>23.532367000000001</v>
      </c>
      <c r="C911" s="16">
        <f t="shared" si="72"/>
        <v>-1.1728399442351045E-2</v>
      </c>
      <c r="D911" s="10"/>
      <c r="E911" s="6">
        <v>30.196152999999999</v>
      </c>
      <c r="F911" s="16">
        <f t="shared" si="73"/>
        <v>-6.2007236484726835E-3</v>
      </c>
      <c r="G911" s="10"/>
      <c r="H911" s="6">
        <v>30.83</v>
      </c>
      <c r="I911" s="16">
        <f t="shared" si="71"/>
        <v>1.1352578657152224E-2</v>
      </c>
      <c r="J911" s="10"/>
      <c r="K911" s="6">
        <v>95.902403000000007</v>
      </c>
      <c r="L911" s="16">
        <f t="shared" si="74"/>
        <v>7.4439636304002299E-3</v>
      </c>
      <c r="M911" s="10"/>
      <c r="N911" s="6">
        <v>105.642132</v>
      </c>
      <c r="O911" s="16">
        <f t="shared" si="75"/>
        <v>-2.0229050280811123E-3</v>
      </c>
      <c r="P911" s="10"/>
    </row>
    <row r="912" spans="1:16" x14ac:dyDescent="0.25">
      <c r="A912" s="23">
        <v>40878</v>
      </c>
      <c r="B912">
        <v>23.667946000000001</v>
      </c>
      <c r="C912" s="16">
        <f t="shared" si="72"/>
        <v>-5.7283804855732257E-3</v>
      </c>
      <c r="D912" s="10"/>
      <c r="E912" s="6">
        <v>30.366368999999999</v>
      </c>
      <c r="F912" s="16">
        <f t="shared" si="73"/>
        <v>-5.6054116973945911E-3</v>
      </c>
      <c r="G912" s="10"/>
      <c r="H912" s="6">
        <v>31.049999</v>
      </c>
      <c r="I912" s="16">
        <f t="shared" si="71"/>
        <v>-7.0853142378523026E-3</v>
      </c>
      <c r="J912" s="10"/>
      <c r="K912" s="6">
        <v>95.093896000000001</v>
      </c>
      <c r="L912" s="16">
        <f t="shared" si="74"/>
        <v>8.5021966078664413E-3</v>
      </c>
      <c r="M912" s="10"/>
      <c r="N912" s="6">
        <v>104.18180599999999</v>
      </c>
      <c r="O912" s="16">
        <f t="shared" si="75"/>
        <v>1.4017092389433161E-2</v>
      </c>
      <c r="P912" s="10"/>
    </row>
    <row r="913" spans="1:16" x14ac:dyDescent="0.25">
      <c r="A913" s="23">
        <v>40877</v>
      </c>
      <c r="B913">
        <v>23.476683999999999</v>
      </c>
      <c r="C913" s="16">
        <f t="shared" si="72"/>
        <v>8.1468916138243141E-3</v>
      </c>
      <c r="D913" s="10"/>
      <c r="E913" s="6">
        <v>30.425944000000001</v>
      </c>
      <c r="F913" s="16">
        <f t="shared" si="73"/>
        <v>-1.9580329208520597E-3</v>
      </c>
      <c r="G913" s="10"/>
      <c r="H913" s="6">
        <v>32.049999</v>
      </c>
      <c r="I913" s="16">
        <f t="shared" si="71"/>
        <v>-3.1201249023439903E-2</v>
      </c>
      <c r="J913" s="10"/>
      <c r="K913" s="6">
        <v>94.873709000000005</v>
      </c>
      <c r="L913" s="16">
        <f t="shared" si="74"/>
        <v>2.3208431747934188E-3</v>
      </c>
      <c r="M913" s="10"/>
      <c r="N913" s="6">
        <v>104.707167</v>
      </c>
      <c r="O913" s="16">
        <f t="shared" si="75"/>
        <v>-5.0174311372592761E-3</v>
      </c>
      <c r="P913" s="10"/>
    </row>
    <row r="914" spans="1:16" x14ac:dyDescent="0.25">
      <c r="A914" s="23">
        <v>40876</v>
      </c>
      <c r="B914">
        <v>22.491326999999998</v>
      </c>
      <c r="C914" s="16">
        <f t="shared" si="72"/>
        <v>4.381053194415796E-2</v>
      </c>
      <c r="D914" s="10"/>
      <c r="E914" s="6">
        <v>29.345078000000001</v>
      </c>
      <c r="F914" s="16">
        <f t="shared" si="73"/>
        <v>3.683295713168655E-2</v>
      </c>
      <c r="G914" s="10"/>
      <c r="H914" s="6">
        <v>29.969999000000001</v>
      </c>
      <c r="I914" s="16">
        <f t="shared" si="71"/>
        <v>6.9402738385142992E-2</v>
      </c>
      <c r="J914" s="10"/>
      <c r="K914" s="6">
        <v>94.445153000000005</v>
      </c>
      <c r="L914" s="16">
        <f t="shared" si="74"/>
        <v>4.5376177218963143E-3</v>
      </c>
      <c r="M914" s="10"/>
      <c r="N914" s="6">
        <v>106.368201</v>
      </c>
      <c r="O914" s="16">
        <f t="shared" si="75"/>
        <v>-1.5615888812484435E-2</v>
      </c>
      <c r="P914" s="10"/>
    </row>
    <row r="915" spans="1:16" x14ac:dyDescent="0.25">
      <c r="A915" s="23">
        <v>40875</v>
      </c>
      <c r="B915">
        <v>22.629325999999999</v>
      </c>
      <c r="C915" s="16">
        <f t="shared" si="72"/>
        <v>-6.0982373049909278E-3</v>
      </c>
      <c r="D915" s="10"/>
      <c r="E915" s="6">
        <v>29.15784</v>
      </c>
      <c r="F915" s="16">
        <f t="shared" si="73"/>
        <v>6.4215319104570234E-3</v>
      </c>
      <c r="G915" s="10"/>
      <c r="H915" s="6">
        <v>30</v>
      </c>
      <c r="I915" s="16">
        <f t="shared" si="71"/>
        <v>-1.0000333333333167E-3</v>
      </c>
      <c r="J915" s="10"/>
      <c r="K915" s="6">
        <v>94.659430999999998</v>
      </c>
      <c r="L915" s="16">
        <f t="shared" si="74"/>
        <v>-2.2636730195429999E-3</v>
      </c>
      <c r="M915" s="10"/>
      <c r="N915" s="6">
        <v>107.247569</v>
      </c>
      <c r="O915" s="16">
        <f t="shared" si="75"/>
        <v>-8.1994212847845693E-3</v>
      </c>
      <c r="P915" s="10"/>
    </row>
    <row r="916" spans="1:16" x14ac:dyDescent="0.25">
      <c r="A916" s="23">
        <v>40872</v>
      </c>
      <c r="B916">
        <v>21.551967999999999</v>
      </c>
      <c r="C916" s="16">
        <f t="shared" si="72"/>
        <v>4.9988845566214746E-2</v>
      </c>
      <c r="D916" s="10"/>
      <c r="E916" s="6">
        <v>28.221658999999999</v>
      </c>
      <c r="F916" s="16">
        <f t="shared" si="73"/>
        <v>3.3172429728528741E-2</v>
      </c>
      <c r="G916" s="10"/>
      <c r="H916" s="6">
        <v>28.75</v>
      </c>
      <c r="I916" s="16">
        <f t="shared" si="71"/>
        <v>4.3478260869565188E-2</v>
      </c>
      <c r="J916" s="10"/>
      <c r="K916" s="6">
        <v>94.616572000000005</v>
      </c>
      <c r="L916" s="16">
        <f t="shared" si="74"/>
        <v>4.5297561615309512E-4</v>
      </c>
      <c r="M916" s="10"/>
      <c r="N916" s="6">
        <v>107.30086799999999</v>
      </c>
      <c r="O916" s="16">
        <f t="shared" si="75"/>
        <v>-4.9672477952367178E-4</v>
      </c>
      <c r="P916" s="10"/>
    </row>
    <row r="917" spans="1:16" x14ac:dyDescent="0.25">
      <c r="A917" s="23">
        <v>40870</v>
      </c>
      <c r="B917">
        <v>21.617336999999999</v>
      </c>
      <c r="C917" s="16">
        <f t="shared" si="72"/>
        <v>-3.0239154804313495E-3</v>
      </c>
      <c r="D917" s="10"/>
      <c r="E917" s="6">
        <v>28.24719</v>
      </c>
      <c r="F917" s="16">
        <f t="shared" si="73"/>
        <v>-9.0384211668492753E-4</v>
      </c>
      <c r="G917" s="10"/>
      <c r="H917" s="6">
        <v>29.17</v>
      </c>
      <c r="I917" s="16">
        <f t="shared" si="71"/>
        <v>-1.4398354473774466E-2</v>
      </c>
      <c r="J917" s="10"/>
      <c r="K917" s="6">
        <v>94.993703999999994</v>
      </c>
      <c r="L917" s="16">
        <f t="shared" si="74"/>
        <v>-3.9700736377222823E-3</v>
      </c>
      <c r="M917" s="10"/>
      <c r="N917" s="6">
        <v>108.881956</v>
      </c>
      <c r="O917" s="16">
        <f t="shared" si="75"/>
        <v>-1.4521120469217164E-2</v>
      </c>
      <c r="P917" s="10"/>
    </row>
    <row r="918" spans="1:16" x14ac:dyDescent="0.25">
      <c r="A918" s="23">
        <v>40869</v>
      </c>
      <c r="B918">
        <v>21.992595000000001</v>
      </c>
      <c r="C918" s="16">
        <f t="shared" si="72"/>
        <v>-1.7062925043634158E-2</v>
      </c>
      <c r="D918" s="10"/>
      <c r="E918" s="6">
        <v>28.774858999999999</v>
      </c>
      <c r="F918" s="16">
        <f t="shared" si="73"/>
        <v>-1.8337848327944828E-2</v>
      </c>
      <c r="G918" s="10"/>
      <c r="H918" s="6">
        <v>30.26</v>
      </c>
      <c r="I918" s="16">
        <f t="shared" si="71"/>
        <v>-3.6021150033046956E-2</v>
      </c>
      <c r="J918" s="10"/>
      <c r="K918" s="6">
        <v>95.482257000000004</v>
      </c>
      <c r="L918" s="16">
        <f t="shared" si="74"/>
        <v>-5.1166888524640797E-3</v>
      </c>
      <c r="M918" s="10"/>
      <c r="N918" s="6">
        <v>107.824934</v>
      </c>
      <c r="O918" s="16">
        <f t="shared" si="75"/>
        <v>9.8031314352577947E-3</v>
      </c>
      <c r="P918" s="10"/>
    </row>
    <row r="919" spans="1:16" x14ac:dyDescent="0.25">
      <c r="A919" s="23">
        <v>40868</v>
      </c>
      <c r="B919">
        <v>22.082173000000001</v>
      </c>
      <c r="C919" s="16">
        <f t="shared" si="72"/>
        <v>-4.056575410400054E-3</v>
      </c>
      <c r="D919" s="10"/>
      <c r="E919" s="6">
        <v>29.055712</v>
      </c>
      <c r="F919" s="16">
        <f t="shared" si="73"/>
        <v>-9.6660167887127058E-3</v>
      </c>
      <c r="G919" s="10"/>
      <c r="H919" s="6">
        <v>30.4</v>
      </c>
      <c r="I919" s="16">
        <f t="shared" si="71"/>
        <v>-4.6052631578946679E-3</v>
      </c>
      <c r="J919" s="10"/>
      <c r="K919" s="6">
        <v>95.730819999999994</v>
      </c>
      <c r="L919" s="16">
        <f t="shared" si="74"/>
        <v>-2.5964783337277808E-3</v>
      </c>
      <c r="M919" s="10"/>
      <c r="N919" s="6">
        <v>106.63467900000001</v>
      </c>
      <c r="O919" s="16">
        <f t="shared" si="75"/>
        <v>1.1161987930774275E-2</v>
      </c>
      <c r="P919" s="10"/>
    </row>
    <row r="920" spans="1:16" x14ac:dyDescent="0.25">
      <c r="A920" s="23">
        <v>40865</v>
      </c>
      <c r="B920">
        <v>21.985332</v>
      </c>
      <c r="C920" s="16">
        <f t="shared" si="72"/>
        <v>4.4048004369459104E-3</v>
      </c>
      <c r="D920" s="10"/>
      <c r="E920" s="6">
        <v>29.745083999999999</v>
      </c>
      <c r="F920" s="16">
        <f t="shared" si="73"/>
        <v>-2.3175997754788624E-2</v>
      </c>
      <c r="G920" s="10"/>
      <c r="H920" s="6">
        <v>31.190000999999999</v>
      </c>
      <c r="I920" s="16">
        <f t="shared" si="71"/>
        <v>-2.5328662220946985E-2</v>
      </c>
      <c r="J920" s="10"/>
      <c r="K920" s="6">
        <v>96.125090999999998</v>
      </c>
      <c r="L920" s="16">
        <f t="shared" si="74"/>
        <v>-4.1016450117067338E-3</v>
      </c>
      <c r="M920" s="10"/>
      <c r="N920" s="6">
        <v>106.004014</v>
      </c>
      <c r="O920" s="16">
        <f t="shared" si="75"/>
        <v>5.9494445182048938E-3</v>
      </c>
      <c r="P920" s="10"/>
    </row>
    <row r="921" spans="1:16" x14ac:dyDescent="0.25">
      <c r="A921" s="23">
        <v>40864</v>
      </c>
      <c r="B921">
        <v>22.128173</v>
      </c>
      <c r="C921" s="16">
        <f t="shared" si="72"/>
        <v>-6.4551646446365796E-3</v>
      </c>
      <c r="D921" s="10"/>
      <c r="E921" s="6">
        <v>29.651465000000002</v>
      </c>
      <c r="F921" s="16">
        <f t="shared" si="73"/>
        <v>3.1573144868219938E-3</v>
      </c>
      <c r="G921" s="10"/>
      <c r="H921" s="6">
        <v>31.24</v>
      </c>
      <c r="I921" s="16">
        <f t="shared" si="71"/>
        <v>-1.6004801536491087E-3</v>
      </c>
      <c r="J921" s="10"/>
      <c r="K921" s="6">
        <v>95.970810999999998</v>
      </c>
      <c r="L921" s="16">
        <f t="shared" si="74"/>
        <v>1.6075721189852121E-3</v>
      </c>
      <c r="M921" s="10"/>
      <c r="N921" s="6">
        <v>106.03066699999999</v>
      </c>
      <c r="O921" s="16">
        <f t="shared" si="75"/>
        <v>-2.5137067184533013E-4</v>
      </c>
      <c r="P921" s="10"/>
    </row>
    <row r="922" spans="1:16" x14ac:dyDescent="0.25">
      <c r="A922" s="23">
        <v>40863</v>
      </c>
      <c r="B922">
        <v>22.612378</v>
      </c>
      <c r="C922" s="16">
        <f t="shared" si="72"/>
        <v>-2.1413271969891845E-2</v>
      </c>
      <c r="D922" s="10"/>
      <c r="E922" s="6">
        <v>29.864234</v>
      </c>
      <c r="F922" s="16">
        <f t="shared" si="73"/>
        <v>-7.1245423539072483E-3</v>
      </c>
      <c r="G922" s="10"/>
      <c r="H922" s="6">
        <v>31.559999000000001</v>
      </c>
      <c r="I922" s="16">
        <f t="shared" si="71"/>
        <v>-1.0139385619118757E-2</v>
      </c>
      <c r="J922" s="10"/>
      <c r="K922" s="6">
        <v>96.733639999999994</v>
      </c>
      <c r="L922" s="16">
        <f t="shared" si="74"/>
        <v>-7.8858709338343047E-3</v>
      </c>
      <c r="M922" s="10"/>
      <c r="N922" s="6">
        <v>105.186824</v>
      </c>
      <c r="O922" s="16">
        <f t="shared" si="75"/>
        <v>8.0223260662379836E-3</v>
      </c>
      <c r="P922" s="10"/>
    </row>
    <row r="923" spans="1:16" x14ac:dyDescent="0.25">
      <c r="A923" s="23">
        <v>40862</v>
      </c>
      <c r="B923">
        <v>23.099004000000001</v>
      </c>
      <c r="C923" s="16">
        <f t="shared" si="72"/>
        <v>-2.1066968948098452E-2</v>
      </c>
      <c r="D923" s="10"/>
      <c r="E923" s="6">
        <v>30.408922</v>
      </c>
      <c r="F923" s="16">
        <f t="shared" si="73"/>
        <v>-1.7912111452027202E-2</v>
      </c>
      <c r="G923" s="10"/>
      <c r="H923" s="6">
        <v>32.439999</v>
      </c>
      <c r="I923" s="16">
        <f t="shared" si="71"/>
        <v>-2.7127004535357657E-2</v>
      </c>
      <c r="J923" s="10"/>
      <c r="K923" s="6">
        <v>97.042199999999994</v>
      </c>
      <c r="L923" s="16">
        <f t="shared" si="74"/>
        <v>-3.1796476172222254E-3</v>
      </c>
      <c r="M923" s="10"/>
      <c r="N923" s="6">
        <v>104.236394</v>
      </c>
      <c r="O923" s="16">
        <f t="shared" si="75"/>
        <v>9.1180245548401206E-3</v>
      </c>
      <c r="P923" s="10"/>
    </row>
    <row r="924" spans="1:16" x14ac:dyDescent="0.25">
      <c r="A924" s="23">
        <v>40861</v>
      </c>
      <c r="B924">
        <v>22.661807</v>
      </c>
      <c r="C924" s="16">
        <f t="shared" si="72"/>
        <v>1.9292239140506373E-2</v>
      </c>
      <c r="D924" s="10"/>
      <c r="E924" s="6">
        <v>30.357856000000002</v>
      </c>
      <c r="F924" s="16">
        <f t="shared" si="73"/>
        <v>1.6821346013367044E-3</v>
      </c>
      <c r="G924" s="10"/>
      <c r="H924" s="6">
        <v>32.380001</v>
      </c>
      <c r="I924" s="16">
        <f t="shared" si="71"/>
        <v>1.8529338525963279E-3</v>
      </c>
      <c r="J924" s="10"/>
      <c r="K924" s="6">
        <v>97.136482999999998</v>
      </c>
      <c r="L924" s="16">
        <f t="shared" si="74"/>
        <v>-9.7062398275227224E-4</v>
      </c>
      <c r="M924" s="10"/>
      <c r="N924" s="6">
        <v>104.378518</v>
      </c>
      <c r="O924" s="16">
        <f t="shared" si="75"/>
        <v>-1.3616211718966431E-3</v>
      </c>
      <c r="P924" s="10"/>
    </row>
    <row r="925" spans="1:16" x14ac:dyDescent="0.25">
      <c r="A925" s="23">
        <v>40858</v>
      </c>
      <c r="B925">
        <v>22.985479000000002</v>
      </c>
      <c r="C925" s="16">
        <f t="shared" si="72"/>
        <v>-1.4081586030902482E-2</v>
      </c>
      <c r="D925" s="10"/>
      <c r="E925" s="6">
        <v>30.613181000000001</v>
      </c>
      <c r="F925" s="16">
        <f t="shared" si="73"/>
        <v>-8.3403616239684508E-3</v>
      </c>
      <c r="G925" s="10"/>
      <c r="H925" s="6">
        <v>32.509998000000003</v>
      </c>
      <c r="I925" s="16">
        <f t="shared" si="71"/>
        <v>-3.9986775760492144E-3</v>
      </c>
      <c r="J925" s="10"/>
      <c r="K925" s="6">
        <v>97.145049999999998</v>
      </c>
      <c r="L925" s="16">
        <f t="shared" si="74"/>
        <v>-8.8187715174381509E-5</v>
      </c>
      <c r="M925" s="10"/>
      <c r="N925" s="6">
        <v>102.72636799999999</v>
      </c>
      <c r="O925" s="16">
        <f t="shared" si="75"/>
        <v>1.6083017750613049E-2</v>
      </c>
      <c r="P925" s="10"/>
    </row>
    <row r="926" spans="1:16" x14ac:dyDescent="0.25">
      <c r="A926" s="23">
        <v>40857</v>
      </c>
      <c r="B926">
        <v>22.473402</v>
      </c>
      <c r="C926" s="16">
        <f t="shared" si="72"/>
        <v>2.2785913765970944E-2</v>
      </c>
      <c r="D926" s="10"/>
      <c r="E926" s="6">
        <v>29.762105999999999</v>
      </c>
      <c r="F926" s="16">
        <f t="shared" si="73"/>
        <v>2.8595926645782477E-2</v>
      </c>
      <c r="G926" s="10"/>
      <c r="H926" s="6">
        <v>31.700001</v>
      </c>
      <c r="I926" s="16">
        <f t="shared" si="71"/>
        <v>2.5551955029906814E-2</v>
      </c>
      <c r="J926" s="10"/>
      <c r="K926" s="6">
        <v>97.316475999999994</v>
      </c>
      <c r="L926" s="16">
        <f t="shared" si="74"/>
        <v>-1.7615311101071285E-3</v>
      </c>
      <c r="M926" s="10"/>
      <c r="N926" s="6">
        <v>103.357026</v>
      </c>
      <c r="O926" s="16">
        <f t="shared" si="75"/>
        <v>-6.1017429042512505E-3</v>
      </c>
      <c r="P926" s="10"/>
    </row>
    <row r="927" spans="1:16" x14ac:dyDescent="0.25">
      <c r="A927" s="23">
        <v>40856</v>
      </c>
      <c r="B927">
        <v>22.495139999999999</v>
      </c>
      <c r="C927" s="16">
        <f t="shared" si="72"/>
        <v>-9.6634206321899452E-4</v>
      </c>
      <c r="D927" s="10"/>
      <c r="E927" s="6">
        <v>28.757836999999999</v>
      </c>
      <c r="F927" s="16">
        <f t="shared" si="73"/>
        <v>3.4921576334131066E-2</v>
      </c>
      <c r="G927" s="10"/>
      <c r="H927" s="6">
        <v>30.83</v>
      </c>
      <c r="I927" s="16">
        <f t="shared" si="71"/>
        <v>2.8219299383717145E-2</v>
      </c>
      <c r="J927" s="10"/>
      <c r="K927" s="6">
        <v>97.805029000000005</v>
      </c>
      <c r="L927" s="16">
        <f t="shared" si="74"/>
        <v>-4.9951725897449117E-3</v>
      </c>
      <c r="M927" s="10"/>
      <c r="N927" s="6">
        <v>104.92035199999999</v>
      </c>
      <c r="O927" s="16">
        <f t="shared" si="75"/>
        <v>-1.4900121570312619E-2</v>
      </c>
      <c r="P927" s="10"/>
    </row>
    <row r="928" spans="1:16" x14ac:dyDescent="0.25">
      <c r="A928" s="23">
        <v>40855</v>
      </c>
      <c r="B928">
        <v>22.835719999999998</v>
      </c>
      <c r="C928" s="16">
        <f t="shared" si="72"/>
        <v>-1.4914353477797015E-2</v>
      </c>
      <c r="D928" s="10"/>
      <c r="E928" s="6">
        <v>29.336568</v>
      </c>
      <c r="F928" s="16">
        <f t="shared" si="73"/>
        <v>-1.9727290526962871E-2</v>
      </c>
      <c r="G928" s="10"/>
      <c r="H928" s="6">
        <v>32</v>
      </c>
      <c r="I928" s="16">
        <f t="shared" si="71"/>
        <v>-3.6562500000000053E-2</v>
      </c>
      <c r="J928" s="10"/>
      <c r="K928" s="6">
        <v>98.062166000000005</v>
      </c>
      <c r="L928" s="16">
        <f t="shared" si="74"/>
        <v>-2.6221835646583758E-3</v>
      </c>
      <c r="M928" s="10"/>
      <c r="N928" s="6">
        <v>102.788546</v>
      </c>
      <c r="O928" s="16">
        <f t="shared" si="75"/>
        <v>2.073972327617124E-2</v>
      </c>
      <c r="P928" s="10"/>
    </row>
    <row r="929" spans="1:16" x14ac:dyDescent="0.25">
      <c r="A929" s="23">
        <v>40854</v>
      </c>
      <c r="B929">
        <v>22.454077999999999</v>
      </c>
      <c r="C929" s="16">
        <f t="shared" si="72"/>
        <v>1.6996556260292728E-2</v>
      </c>
      <c r="D929" s="10"/>
      <c r="E929" s="6">
        <v>29.208905999999999</v>
      </c>
      <c r="F929" s="16">
        <f t="shared" si="73"/>
        <v>4.3706532521279318E-3</v>
      </c>
      <c r="G929" s="10"/>
      <c r="H929" s="6">
        <v>31.530000999999999</v>
      </c>
      <c r="I929" s="16">
        <f t="shared" si="71"/>
        <v>1.4906406124122862E-2</v>
      </c>
      <c r="J929" s="10"/>
      <c r="K929" s="6">
        <v>98.670714000000004</v>
      </c>
      <c r="L929" s="16">
        <f t="shared" si="74"/>
        <v>-6.167463225207781E-3</v>
      </c>
      <c r="M929" s="10"/>
      <c r="N929" s="6">
        <v>104.120924</v>
      </c>
      <c r="O929" s="16">
        <f t="shared" si="75"/>
        <v>-1.2796448099135271E-2</v>
      </c>
      <c r="P929" s="10"/>
    </row>
    <row r="930" spans="1:16" x14ac:dyDescent="0.25">
      <c r="A930" s="23">
        <v>40851</v>
      </c>
      <c r="B930">
        <v>22.376783</v>
      </c>
      <c r="C930" s="16">
        <f t="shared" si="72"/>
        <v>3.4542498803336041E-3</v>
      </c>
      <c r="D930" s="10"/>
      <c r="E930" s="6">
        <v>28.953583999999999</v>
      </c>
      <c r="F930" s="16">
        <f t="shared" si="73"/>
        <v>8.8183210755532482E-3</v>
      </c>
      <c r="G930" s="10"/>
      <c r="H930" s="6">
        <v>31.85</v>
      </c>
      <c r="I930" s="16">
        <f t="shared" si="71"/>
        <v>-1.0047064364207325E-2</v>
      </c>
      <c r="J930" s="10"/>
      <c r="K930" s="6">
        <v>99.064984999999993</v>
      </c>
      <c r="L930" s="16">
        <f t="shared" si="74"/>
        <v>-3.9799228758777838E-3</v>
      </c>
      <c r="M930" s="10"/>
      <c r="N930" s="6">
        <v>103.46361899999999</v>
      </c>
      <c r="O930" s="16">
        <f t="shared" si="75"/>
        <v>6.3530060745313754E-3</v>
      </c>
      <c r="P930" s="10"/>
    </row>
    <row r="931" spans="1:16" x14ac:dyDescent="0.25">
      <c r="A931" s="23">
        <v>40850</v>
      </c>
      <c r="B931">
        <v>22.507218000000002</v>
      </c>
      <c r="C931" s="16">
        <f t="shared" si="72"/>
        <v>-5.7952519942714442E-3</v>
      </c>
      <c r="D931" s="10"/>
      <c r="E931" s="6">
        <v>29.387630999999999</v>
      </c>
      <c r="F931" s="16">
        <f t="shared" si="73"/>
        <v>-1.4769717232396173E-2</v>
      </c>
      <c r="G931" s="10"/>
      <c r="H931" s="6">
        <v>32.650002000000001</v>
      </c>
      <c r="I931" s="16">
        <f t="shared" si="71"/>
        <v>-2.4502356845184869E-2</v>
      </c>
      <c r="J931" s="10"/>
      <c r="K931" s="6">
        <v>98.867846</v>
      </c>
      <c r="L931" s="16">
        <f t="shared" si="74"/>
        <v>1.9939647516948877E-3</v>
      </c>
      <c r="M931" s="10"/>
      <c r="N931" s="6">
        <v>103.339258</v>
      </c>
      <c r="O931" s="16">
        <f t="shared" si="75"/>
        <v>1.2034245494580986E-3</v>
      </c>
      <c r="P931" s="10"/>
    </row>
    <row r="932" spans="1:16" x14ac:dyDescent="0.25">
      <c r="A932" s="23">
        <v>40849</v>
      </c>
      <c r="B932">
        <v>22.101420999999998</v>
      </c>
      <c r="C932" s="16">
        <f t="shared" si="72"/>
        <v>1.8360674637164953E-2</v>
      </c>
      <c r="D932" s="10"/>
      <c r="E932" s="6">
        <v>29.098265000000001</v>
      </c>
      <c r="F932" s="16">
        <f t="shared" si="73"/>
        <v>9.9444417046856692E-3</v>
      </c>
      <c r="G932" s="10"/>
      <c r="H932" s="6">
        <v>31.84</v>
      </c>
      <c r="I932" s="16">
        <f t="shared" si="71"/>
        <v>2.5439761306532693E-2</v>
      </c>
      <c r="J932" s="10"/>
      <c r="K932" s="6">
        <v>98.816422000000003</v>
      </c>
      <c r="L932" s="16">
        <f t="shared" si="74"/>
        <v>5.2039933200576094E-4</v>
      </c>
      <c r="M932" s="10"/>
      <c r="N932" s="6">
        <v>104.778229</v>
      </c>
      <c r="O932" s="16">
        <f t="shared" si="75"/>
        <v>-1.3733492288746318E-2</v>
      </c>
      <c r="P932" s="10"/>
    </row>
    <row r="933" spans="1:16" x14ac:dyDescent="0.25">
      <c r="A933" s="23">
        <v>40848</v>
      </c>
      <c r="B933">
        <v>21.746348999999999</v>
      </c>
      <c r="C933" s="16">
        <f t="shared" si="72"/>
        <v>1.6327890258728051E-2</v>
      </c>
      <c r="D933" s="10"/>
      <c r="E933" s="6">
        <v>28.987628000000001</v>
      </c>
      <c r="F933" s="16">
        <f t="shared" si="73"/>
        <v>3.8166972475293104E-3</v>
      </c>
      <c r="G933" s="10"/>
      <c r="H933" s="6">
        <v>31.01</v>
      </c>
      <c r="I933" s="16">
        <f t="shared" si="71"/>
        <v>2.6765559496936486E-2</v>
      </c>
      <c r="J933" s="10"/>
      <c r="K933" s="6">
        <v>98.456435999999997</v>
      </c>
      <c r="L933" s="16">
        <f t="shared" si="74"/>
        <v>3.6562972886811096E-3</v>
      </c>
      <c r="M933" s="10"/>
      <c r="N933" s="6">
        <v>106.101722</v>
      </c>
      <c r="O933" s="16">
        <f t="shared" si="75"/>
        <v>-1.2473812630486747E-2</v>
      </c>
      <c r="P933" s="10"/>
    </row>
    <row r="934" spans="1:16" x14ac:dyDescent="0.25">
      <c r="A934" s="23">
        <v>40847</v>
      </c>
      <c r="B934">
        <v>22.526541999999999</v>
      </c>
      <c r="C934" s="16">
        <f t="shared" si="72"/>
        <v>-3.4634388180840192E-2</v>
      </c>
      <c r="D934" s="10"/>
      <c r="E934" s="6">
        <v>29.362100000000002</v>
      </c>
      <c r="F934" s="16">
        <f t="shared" si="73"/>
        <v>-1.2753583701438309E-2</v>
      </c>
      <c r="G934" s="10"/>
      <c r="H934" s="6">
        <v>31.57</v>
      </c>
      <c r="I934" s="16">
        <f t="shared" si="71"/>
        <v>-1.7738359201773801E-2</v>
      </c>
      <c r="J934" s="10"/>
      <c r="K934" s="6">
        <v>97.966161999999997</v>
      </c>
      <c r="L934" s="16">
        <f t="shared" si="74"/>
        <v>5.0045239089799853E-3</v>
      </c>
      <c r="M934" s="10"/>
      <c r="N934" s="6">
        <v>102.665075</v>
      </c>
      <c r="O934" s="16">
        <f t="shared" si="75"/>
        <v>3.3474353376744759E-2</v>
      </c>
      <c r="P934" s="10"/>
    </row>
    <row r="935" spans="1:16" x14ac:dyDescent="0.25">
      <c r="A935" s="23">
        <v>40844</v>
      </c>
      <c r="B935">
        <v>22.970984999999999</v>
      </c>
      <c r="C935" s="16">
        <f t="shared" si="72"/>
        <v>-1.9348016639251675E-2</v>
      </c>
      <c r="D935" s="10"/>
      <c r="E935" s="6">
        <v>29.881256</v>
      </c>
      <c r="F935" s="16">
        <f t="shared" si="73"/>
        <v>-1.7373968483787916E-2</v>
      </c>
      <c r="G935" s="10"/>
      <c r="H935" s="6">
        <v>32.209999000000003</v>
      </c>
      <c r="I935" s="16">
        <f t="shared" si="71"/>
        <v>-1.9869575283128826E-2</v>
      </c>
      <c r="J935" s="10"/>
      <c r="K935" s="6">
        <v>97.744097999999994</v>
      </c>
      <c r="L935" s="16">
        <f t="shared" si="74"/>
        <v>2.2718916491510921E-3</v>
      </c>
      <c r="M935" s="10"/>
      <c r="N935" s="6">
        <v>98.749132000000003</v>
      </c>
      <c r="O935" s="16">
        <f t="shared" si="75"/>
        <v>3.9655467553881829E-2</v>
      </c>
      <c r="P935" s="10"/>
    </row>
    <row r="936" spans="1:16" x14ac:dyDescent="0.25">
      <c r="A936" s="23">
        <v>40843</v>
      </c>
      <c r="B936">
        <v>22.801904</v>
      </c>
      <c r="C936" s="16">
        <f t="shared" si="72"/>
        <v>7.4152140979104608E-3</v>
      </c>
      <c r="D936" s="10"/>
      <c r="E936" s="6">
        <v>29.200396000000001</v>
      </c>
      <c r="F936" s="16">
        <f t="shared" si="73"/>
        <v>2.3316807073438195E-2</v>
      </c>
      <c r="G936" s="10"/>
      <c r="H936" s="6">
        <v>32.060001</v>
      </c>
      <c r="I936" s="16">
        <f t="shared" ref="I936:I999" si="76">H935/H936-1</f>
        <v>4.6786648571846001E-3</v>
      </c>
      <c r="J936" s="10"/>
      <c r="K936" s="6">
        <v>97.368289000000004</v>
      </c>
      <c r="L936" s="16">
        <f t="shared" si="74"/>
        <v>3.8596652345403992E-3</v>
      </c>
      <c r="M936" s="10"/>
      <c r="N936" s="6">
        <v>97.721422000000004</v>
      </c>
      <c r="O936" s="16">
        <f t="shared" si="75"/>
        <v>1.0516731940310997E-2</v>
      </c>
      <c r="P936" s="10"/>
    </row>
    <row r="937" spans="1:16" x14ac:dyDescent="0.25">
      <c r="A937" s="23">
        <v>40842</v>
      </c>
      <c r="B937">
        <v>22.227024</v>
      </c>
      <c r="C937" s="16">
        <f t="shared" si="72"/>
        <v>2.5864011304437273E-2</v>
      </c>
      <c r="D937" s="10"/>
      <c r="E937" s="6">
        <v>28.545068000000001</v>
      </c>
      <c r="F937" s="16">
        <f t="shared" si="73"/>
        <v>2.2957661197373858E-2</v>
      </c>
      <c r="G937" s="10"/>
      <c r="H937" s="6">
        <v>28.48</v>
      </c>
      <c r="I937" s="16">
        <f t="shared" si="76"/>
        <v>0.12570228230337066</v>
      </c>
      <c r="J937" s="10"/>
      <c r="K937" s="6">
        <v>97.385368</v>
      </c>
      <c r="L937" s="16">
        <f t="shared" si="74"/>
        <v>-1.7537542190115829E-4</v>
      </c>
      <c r="M937" s="10"/>
      <c r="N937" s="6">
        <v>101.15008400000001</v>
      </c>
      <c r="O937" s="16">
        <f t="shared" si="75"/>
        <v>-3.3896778573115238E-2</v>
      </c>
      <c r="P937" s="10"/>
    </row>
    <row r="938" spans="1:16" x14ac:dyDescent="0.25">
      <c r="A938" s="23">
        <v>40841</v>
      </c>
      <c r="B938">
        <v>21.903354</v>
      </c>
      <c r="C938" s="16">
        <f t="shared" si="72"/>
        <v>1.4777188918190243E-2</v>
      </c>
      <c r="D938" s="10"/>
      <c r="E938" s="6">
        <v>28.008890000000001</v>
      </c>
      <c r="F938" s="16">
        <f t="shared" si="73"/>
        <v>1.914313633992637E-2</v>
      </c>
      <c r="G938" s="10"/>
      <c r="H938" s="6">
        <v>28.35</v>
      </c>
      <c r="I938" s="16">
        <f t="shared" si="76"/>
        <v>4.5855379188712853E-3</v>
      </c>
      <c r="J938" s="10"/>
      <c r="K938" s="6">
        <v>97.453698000000003</v>
      </c>
      <c r="L938" s="16">
        <f t="shared" si="74"/>
        <v>-7.0115348521715415E-4</v>
      </c>
      <c r="M938" s="10"/>
      <c r="N938" s="6">
        <v>102.948582</v>
      </c>
      <c r="O938" s="16">
        <f t="shared" si="75"/>
        <v>-1.7469866656346866E-2</v>
      </c>
      <c r="P938" s="10"/>
    </row>
    <row r="939" spans="1:16" x14ac:dyDescent="0.25">
      <c r="A939" s="23">
        <v>40840</v>
      </c>
      <c r="B939">
        <v>22.75601</v>
      </c>
      <c r="C939" s="16">
        <f t="shared" si="72"/>
        <v>-3.7469486083017145E-2</v>
      </c>
      <c r="D939" s="10"/>
      <c r="E939" s="6">
        <v>28.536555</v>
      </c>
      <c r="F939" s="16">
        <f t="shared" si="73"/>
        <v>-1.8490844462479727E-2</v>
      </c>
      <c r="G939" s="10"/>
      <c r="H939" s="6">
        <v>29.120000999999998</v>
      </c>
      <c r="I939" s="16">
        <f t="shared" si="76"/>
        <v>-2.64423411249195E-2</v>
      </c>
      <c r="J939" s="10"/>
      <c r="K939" s="6">
        <v>96.975399999999993</v>
      </c>
      <c r="L939" s="16">
        <f t="shared" si="74"/>
        <v>4.932158052454616E-3</v>
      </c>
      <c r="M939" s="10"/>
      <c r="N939" s="6">
        <v>100.397019</v>
      </c>
      <c r="O939" s="16">
        <f t="shared" si="75"/>
        <v>2.5414728698269329E-2</v>
      </c>
      <c r="P939" s="10"/>
    </row>
    <row r="940" spans="1:16" x14ac:dyDescent="0.25">
      <c r="A940" s="23">
        <v>40837</v>
      </c>
      <c r="B940">
        <v>22.567603999999999</v>
      </c>
      <c r="C940" s="16">
        <f t="shared" si="72"/>
        <v>8.3485158637133239E-3</v>
      </c>
      <c r="D940" s="10"/>
      <c r="E940" s="6">
        <v>28.383362000000002</v>
      </c>
      <c r="F940" s="16">
        <f t="shared" si="73"/>
        <v>5.3972816891811881E-3</v>
      </c>
      <c r="G940" s="10"/>
      <c r="H940" s="6">
        <v>28.59</v>
      </c>
      <c r="I940" s="16">
        <f t="shared" si="76"/>
        <v>1.8537985309548644E-2</v>
      </c>
      <c r="J940" s="10"/>
      <c r="K940" s="6">
        <v>96.480016000000006</v>
      </c>
      <c r="L940" s="16">
        <f t="shared" si="74"/>
        <v>5.1345762629224634E-3</v>
      </c>
      <c r="M940" s="10"/>
      <c r="N940" s="6">
        <v>100.228684</v>
      </c>
      <c r="O940" s="16">
        <f t="shared" si="75"/>
        <v>1.6795092311099324E-3</v>
      </c>
      <c r="P940" s="10"/>
    </row>
    <row r="941" spans="1:16" x14ac:dyDescent="0.25">
      <c r="A941" s="23">
        <v>40836</v>
      </c>
      <c r="B941">
        <v>22.065189</v>
      </c>
      <c r="C941" s="16">
        <f t="shared" si="72"/>
        <v>2.2769576095631905E-2</v>
      </c>
      <c r="D941" s="10"/>
      <c r="E941" s="6">
        <v>27.915271000000001</v>
      </c>
      <c r="F941" s="16">
        <f t="shared" si="73"/>
        <v>1.6768277119717068E-2</v>
      </c>
      <c r="G941" s="10"/>
      <c r="H941" s="6">
        <v>27.959999</v>
      </c>
      <c r="I941" s="16">
        <f t="shared" si="76"/>
        <v>2.2532225412454476E-2</v>
      </c>
      <c r="J941" s="10"/>
      <c r="K941" s="6">
        <v>96.163994000000002</v>
      </c>
      <c r="L941" s="16">
        <f t="shared" si="74"/>
        <v>3.2862819736876325E-3</v>
      </c>
      <c r="M941" s="10"/>
      <c r="N941" s="6">
        <v>101.300695</v>
      </c>
      <c r="O941" s="16">
        <f t="shared" si="75"/>
        <v>-1.0582464414484072E-2</v>
      </c>
      <c r="P941" s="10"/>
    </row>
    <row r="942" spans="1:16" x14ac:dyDescent="0.25">
      <c r="A942" s="23">
        <v>40835</v>
      </c>
      <c r="B942">
        <v>21.758427000000001</v>
      </c>
      <c r="C942" s="16">
        <f t="shared" si="72"/>
        <v>1.4098537545935708E-2</v>
      </c>
      <c r="D942" s="10"/>
      <c r="E942" s="6">
        <v>27.693992999999999</v>
      </c>
      <c r="F942" s="16">
        <f t="shared" si="73"/>
        <v>7.990108179777522E-3</v>
      </c>
      <c r="G942" s="10"/>
      <c r="H942" s="6">
        <v>28.09</v>
      </c>
      <c r="I942" s="16">
        <f t="shared" si="76"/>
        <v>-4.6280170879317017E-3</v>
      </c>
      <c r="J942" s="10"/>
      <c r="K942" s="6">
        <v>95.950467000000003</v>
      </c>
      <c r="L942" s="16">
        <f t="shared" si="74"/>
        <v>2.2253878139020244E-3</v>
      </c>
      <c r="M942" s="10"/>
      <c r="N942" s="6">
        <v>102.02718900000001</v>
      </c>
      <c r="O942" s="16">
        <f t="shared" si="75"/>
        <v>-7.1205921394149607E-3</v>
      </c>
      <c r="P942" s="10"/>
    </row>
    <row r="943" spans="1:16" x14ac:dyDescent="0.25">
      <c r="A943" s="23">
        <v>40834</v>
      </c>
      <c r="B943">
        <v>22.683547000000001</v>
      </c>
      <c r="C943" s="16">
        <f t="shared" si="72"/>
        <v>-4.0783745152378481E-2</v>
      </c>
      <c r="D943" s="10"/>
      <c r="E943" s="6">
        <v>27.906762000000001</v>
      </c>
      <c r="F943" s="16">
        <f t="shared" si="73"/>
        <v>-7.6242811688436163E-3</v>
      </c>
      <c r="G943" s="10"/>
      <c r="H943" s="6">
        <v>28.709999</v>
      </c>
      <c r="I943" s="16">
        <f t="shared" si="76"/>
        <v>-2.1595228895688878E-2</v>
      </c>
      <c r="J943" s="10"/>
      <c r="K943" s="6">
        <v>95.702781000000002</v>
      </c>
      <c r="L943" s="16">
        <f t="shared" si="74"/>
        <v>2.5880752618880898E-3</v>
      </c>
      <c r="M943" s="10"/>
      <c r="N943" s="6">
        <v>102.062622</v>
      </c>
      <c r="O943" s="16">
        <f t="shared" si="75"/>
        <v>-3.471692114670466E-4</v>
      </c>
      <c r="P943" s="10"/>
    </row>
    <row r="944" spans="1:16" x14ac:dyDescent="0.25">
      <c r="A944" s="23">
        <v>40833</v>
      </c>
      <c r="B944">
        <v>22.026543</v>
      </c>
      <c r="C944" s="16">
        <f t="shared" si="72"/>
        <v>2.9827830903832675E-2</v>
      </c>
      <c r="D944" s="10"/>
      <c r="E944" s="6">
        <v>27.498246000000002</v>
      </c>
      <c r="F944" s="16">
        <f t="shared" si="73"/>
        <v>1.4856074820190246E-2</v>
      </c>
      <c r="G944" s="10"/>
      <c r="H944" s="6">
        <v>27.93</v>
      </c>
      <c r="I944" s="16">
        <f t="shared" si="76"/>
        <v>2.7926924453992141E-2</v>
      </c>
      <c r="J944" s="10"/>
      <c r="K944" s="6">
        <v>95.369680000000002</v>
      </c>
      <c r="L944" s="16">
        <f t="shared" si="74"/>
        <v>3.4927347978939149E-3</v>
      </c>
      <c r="M944" s="10"/>
      <c r="N944" s="6">
        <v>102.700514</v>
      </c>
      <c r="O944" s="16">
        <f t="shared" si="75"/>
        <v>-6.2111860511232519E-3</v>
      </c>
      <c r="P944" s="10"/>
    </row>
    <row r="945" spans="1:16" x14ac:dyDescent="0.25">
      <c r="A945" s="23">
        <v>40830</v>
      </c>
      <c r="B945">
        <v>22.685960999999999</v>
      </c>
      <c r="C945" s="16">
        <f t="shared" si="72"/>
        <v>-2.9067227965348219E-2</v>
      </c>
      <c r="D945" s="10"/>
      <c r="E945" s="6">
        <v>28.068465</v>
      </c>
      <c r="F945" s="16">
        <f t="shared" si="73"/>
        <v>-2.0315289774485268E-2</v>
      </c>
      <c r="G945" s="10"/>
      <c r="H945" s="6">
        <v>28.33</v>
      </c>
      <c r="I945" s="16">
        <f t="shared" si="76"/>
        <v>-1.411930815390039E-2</v>
      </c>
      <c r="J945" s="10"/>
      <c r="K945" s="6">
        <v>95.438002999999995</v>
      </c>
      <c r="L945" s="16">
        <f t="shared" si="74"/>
        <v>-7.1588882680195809E-4</v>
      </c>
      <c r="M945" s="10"/>
      <c r="N945" s="6">
        <v>100.95517100000001</v>
      </c>
      <c r="O945" s="16">
        <f t="shared" si="75"/>
        <v>1.7288297198763569E-2</v>
      </c>
      <c r="P945" s="10"/>
    </row>
    <row r="946" spans="1:16" x14ac:dyDescent="0.25">
      <c r="A946" s="23">
        <v>40829</v>
      </c>
      <c r="B946">
        <v>22.367121000000001</v>
      </c>
      <c r="C946" s="16">
        <f t="shared" si="72"/>
        <v>1.4254852021411191E-2</v>
      </c>
      <c r="D946" s="10"/>
      <c r="E946" s="6">
        <v>27.830165000000001</v>
      </c>
      <c r="F946" s="16">
        <f t="shared" si="73"/>
        <v>8.5626513533068049E-3</v>
      </c>
      <c r="G946" s="10"/>
      <c r="H946" s="6">
        <v>27.77</v>
      </c>
      <c r="I946" s="16">
        <f t="shared" si="76"/>
        <v>2.0165646380986724E-2</v>
      </c>
      <c r="J946" s="10"/>
      <c r="K946" s="6">
        <v>95.497791000000007</v>
      </c>
      <c r="L946" s="16">
        <f t="shared" si="74"/>
        <v>-6.2606683750421332E-4</v>
      </c>
      <c r="M946" s="10"/>
      <c r="N946" s="6">
        <v>102.443585</v>
      </c>
      <c r="O946" s="16">
        <f t="shared" si="75"/>
        <v>-1.4529108874899221E-2</v>
      </c>
      <c r="P946" s="10"/>
    </row>
    <row r="947" spans="1:16" x14ac:dyDescent="0.25">
      <c r="A947" s="23">
        <v>40828</v>
      </c>
      <c r="B947">
        <v>22.021711</v>
      </c>
      <c r="C947" s="16">
        <f t="shared" si="72"/>
        <v>1.5684975613384555E-2</v>
      </c>
      <c r="D947" s="10"/>
      <c r="E947" s="6">
        <v>27.719524</v>
      </c>
      <c r="F947" s="16">
        <f t="shared" si="73"/>
        <v>3.9914466063704079E-3</v>
      </c>
      <c r="G947" s="10"/>
      <c r="H947" s="6">
        <v>27.700001</v>
      </c>
      <c r="I947" s="16">
        <f t="shared" si="76"/>
        <v>2.5270396199623679E-3</v>
      </c>
      <c r="J947" s="10"/>
      <c r="K947" s="6">
        <v>95.412380999999996</v>
      </c>
      <c r="L947" s="16">
        <f t="shared" si="74"/>
        <v>8.9516684422763504E-4</v>
      </c>
      <c r="M947" s="10"/>
      <c r="N947" s="6">
        <v>101.43359100000001</v>
      </c>
      <c r="O947" s="16">
        <f t="shared" si="75"/>
        <v>9.9571945550067653E-3</v>
      </c>
      <c r="P947" s="10"/>
    </row>
    <row r="948" spans="1:16" x14ac:dyDescent="0.25">
      <c r="A948" s="23">
        <v>40827</v>
      </c>
      <c r="B948">
        <v>21.862292</v>
      </c>
      <c r="C948" s="16">
        <f t="shared" si="72"/>
        <v>7.2919618857893997E-3</v>
      </c>
      <c r="D948" s="10"/>
      <c r="E948" s="6">
        <v>27.174835999999999</v>
      </c>
      <c r="F948" s="16">
        <f t="shared" si="73"/>
        <v>2.0043837615064231E-2</v>
      </c>
      <c r="G948" s="10"/>
      <c r="H948" s="6">
        <v>27.27</v>
      </c>
      <c r="I948" s="16">
        <f t="shared" si="76"/>
        <v>1.5768280161349457E-2</v>
      </c>
      <c r="J948" s="10"/>
      <c r="K948" s="6">
        <v>95.267184</v>
      </c>
      <c r="L948" s="16">
        <f t="shared" si="74"/>
        <v>1.5241029901753578E-3</v>
      </c>
      <c r="M948" s="10"/>
      <c r="N948" s="6">
        <v>102.93086599999999</v>
      </c>
      <c r="O948" s="16">
        <f t="shared" si="75"/>
        <v>-1.4546414095068294E-2</v>
      </c>
      <c r="P948" s="10"/>
    </row>
    <row r="949" spans="1:16" x14ac:dyDescent="0.25">
      <c r="A949" s="23">
        <v>40826</v>
      </c>
      <c r="B949">
        <v>21.557943999999999</v>
      </c>
      <c r="C949" s="16">
        <f t="shared" si="72"/>
        <v>1.4117672817036686E-2</v>
      </c>
      <c r="D949" s="10"/>
      <c r="E949" s="6">
        <v>27.532285999999999</v>
      </c>
      <c r="F949" s="16">
        <f t="shared" si="73"/>
        <v>-1.2982939375248415E-2</v>
      </c>
      <c r="G949" s="10"/>
      <c r="H949" s="6">
        <v>26.75</v>
      </c>
      <c r="I949" s="16">
        <f t="shared" si="76"/>
        <v>1.9439252336448609E-2</v>
      </c>
      <c r="J949" s="10"/>
      <c r="K949" s="6">
        <v>95.010949999999994</v>
      </c>
      <c r="L949" s="16">
        <f t="shared" si="74"/>
        <v>2.6968891480403379E-3</v>
      </c>
      <c r="M949" s="10"/>
      <c r="N949" s="6">
        <v>103.27639000000001</v>
      </c>
      <c r="O949" s="16">
        <f t="shared" si="75"/>
        <v>-3.3456242999974073E-3</v>
      </c>
      <c r="P949" s="10"/>
    </row>
    <row r="950" spans="1:16" x14ac:dyDescent="0.25">
      <c r="A950" s="23">
        <v>40823</v>
      </c>
      <c r="B950">
        <v>20.833307000000001</v>
      </c>
      <c r="C950" s="16">
        <f t="shared" si="72"/>
        <v>3.4782619965231465E-2</v>
      </c>
      <c r="D950" s="10"/>
      <c r="E950" s="6">
        <v>26.902491999999999</v>
      </c>
      <c r="F950" s="16">
        <f t="shared" si="73"/>
        <v>2.3410247645459847E-2</v>
      </c>
      <c r="G950" s="10"/>
      <c r="H950" s="6">
        <v>26.08</v>
      </c>
      <c r="I950" s="16">
        <f t="shared" si="76"/>
        <v>2.5690184049079745E-2</v>
      </c>
      <c r="J950" s="10"/>
      <c r="K950" s="6">
        <v>94.831587999999996</v>
      </c>
      <c r="L950" s="16">
        <f t="shared" si="74"/>
        <v>1.8913740008235091E-3</v>
      </c>
      <c r="M950" s="10"/>
      <c r="N950" s="6">
        <v>104.755942</v>
      </c>
      <c r="O950" s="16">
        <f t="shared" si="75"/>
        <v>-1.4123800251827245E-2</v>
      </c>
      <c r="P950" s="10"/>
    </row>
    <row r="951" spans="1:16" x14ac:dyDescent="0.25">
      <c r="A951" s="23">
        <v>40822</v>
      </c>
      <c r="B951">
        <v>21.045866</v>
      </c>
      <c r="C951" s="16">
        <f t="shared" si="72"/>
        <v>-1.0099798221655409E-2</v>
      </c>
      <c r="D951" s="10"/>
      <c r="E951" s="6">
        <v>26.740787999999998</v>
      </c>
      <c r="F951" s="16">
        <f t="shared" si="73"/>
        <v>6.047091805970739E-3</v>
      </c>
      <c r="G951" s="10"/>
      <c r="H951" s="6">
        <v>26.610001</v>
      </c>
      <c r="I951" s="16">
        <f t="shared" si="76"/>
        <v>-1.991736114553333E-2</v>
      </c>
      <c r="J951" s="10"/>
      <c r="K951" s="6">
        <v>94.916996999999995</v>
      </c>
      <c r="L951" s="16">
        <f t="shared" si="74"/>
        <v>-8.99828299456229E-4</v>
      </c>
      <c r="M951" s="10"/>
      <c r="N951" s="6">
        <v>105.535591</v>
      </c>
      <c r="O951" s="16">
        <f t="shared" si="75"/>
        <v>-7.3875456858908395E-3</v>
      </c>
      <c r="P951" s="10"/>
    </row>
    <row r="952" spans="1:16" x14ac:dyDescent="0.25">
      <c r="A952" s="23">
        <v>40821</v>
      </c>
      <c r="B952">
        <v>20.528959</v>
      </c>
      <c r="C952" s="16">
        <f t="shared" si="72"/>
        <v>2.5179406320603004E-2</v>
      </c>
      <c r="D952" s="10"/>
      <c r="E952" s="6">
        <v>26.774830000000001</v>
      </c>
      <c r="F952" s="16">
        <f t="shared" si="73"/>
        <v>-1.2714179697873584E-3</v>
      </c>
      <c r="G952" s="10"/>
      <c r="H952" s="6">
        <v>26.75</v>
      </c>
      <c r="I952" s="16">
        <f t="shared" si="76"/>
        <v>-5.2336074766354823E-3</v>
      </c>
      <c r="J952" s="10"/>
      <c r="K952" s="6">
        <v>95.301349999999999</v>
      </c>
      <c r="L952" s="16">
        <f t="shared" si="74"/>
        <v>-4.033027863718619E-3</v>
      </c>
      <c r="M952" s="10"/>
      <c r="N952" s="6">
        <v>107.52014</v>
      </c>
      <c r="O952" s="16">
        <f t="shared" si="75"/>
        <v>-1.8457462946011804E-2</v>
      </c>
      <c r="P952" s="10"/>
    </row>
    <row r="953" spans="1:16" x14ac:dyDescent="0.25">
      <c r="A953" s="23">
        <v>40820</v>
      </c>
      <c r="B953">
        <v>20.478235000000002</v>
      </c>
      <c r="C953" s="16">
        <f t="shared" si="72"/>
        <v>2.4769712819487921E-3</v>
      </c>
      <c r="D953" s="10"/>
      <c r="E953" s="6">
        <v>26.681213</v>
      </c>
      <c r="F953" s="16">
        <f t="shared" si="73"/>
        <v>3.5087235351707324E-3</v>
      </c>
      <c r="G953" s="10"/>
      <c r="H953" s="6">
        <v>26.24</v>
      </c>
      <c r="I953" s="16">
        <f t="shared" si="76"/>
        <v>1.9435975609756184E-2</v>
      </c>
      <c r="J953" s="10"/>
      <c r="K953" s="6">
        <v>94.908461000000003</v>
      </c>
      <c r="L953" s="16">
        <f t="shared" si="74"/>
        <v>4.1396625323004699E-3</v>
      </c>
      <c r="M953" s="10"/>
      <c r="N953" s="6">
        <v>108.29978300000001</v>
      </c>
      <c r="O953" s="16">
        <f t="shared" si="75"/>
        <v>-7.1989340920471934E-3</v>
      </c>
      <c r="P953" s="10"/>
    </row>
    <row r="954" spans="1:16" x14ac:dyDescent="0.25">
      <c r="A954" s="23">
        <v>40819</v>
      </c>
      <c r="B954">
        <v>20.352632</v>
      </c>
      <c r="C954" s="16">
        <f t="shared" si="72"/>
        <v>6.1713394120230802E-3</v>
      </c>
      <c r="D954" s="10"/>
      <c r="E954" s="6">
        <v>26.868448999999998</v>
      </c>
      <c r="F954" s="16">
        <f t="shared" si="73"/>
        <v>-6.9686195879784529E-3</v>
      </c>
      <c r="G954" s="10"/>
      <c r="H954" s="6">
        <v>24.309999000000001</v>
      </c>
      <c r="I954" s="16">
        <f t="shared" si="76"/>
        <v>7.9391241439376259E-2</v>
      </c>
      <c r="J954" s="10"/>
      <c r="K954" s="6">
        <v>95.745482999999993</v>
      </c>
      <c r="L954" s="16">
        <f t="shared" si="74"/>
        <v>-8.7421565359901976E-3</v>
      </c>
      <c r="M954" s="10"/>
      <c r="N954" s="6">
        <v>109.69074000000001</v>
      </c>
      <c r="O954" s="16">
        <f t="shared" si="75"/>
        <v>-1.2680714889880429E-2</v>
      </c>
      <c r="P954" s="10"/>
    </row>
    <row r="955" spans="1:16" x14ac:dyDescent="0.25">
      <c r="A955" s="23">
        <v>40816</v>
      </c>
      <c r="B955">
        <v>20.705287999999999</v>
      </c>
      <c r="C955" s="16">
        <f t="shared" si="72"/>
        <v>-1.7032170718900397E-2</v>
      </c>
      <c r="D955" s="10"/>
      <c r="E955" s="6">
        <v>27.830165000000001</v>
      </c>
      <c r="F955" s="16">
        <f t="shared" si="73"/>
        <v>-3.4556604317653283E-2</v>
      </c>
      <c r="G955" s="10"/>
      <c r="H955" s="6">
        <v>25.280000999999999</v>
      </c>
      <c r="I955" s="16">
        <f t="shared" si="76"/>
        <v>-3.8370330760667204E-2</v>
      </c>
      <c r="J955" s="10"/>
      <c r="K955" s="6">
        <v>95.567830000000001</v>
      </c>
      <c r="L955" s="16">
        <f t="shared" si="74"/>
        <v>1.858920517500362E-3</v>
      </c>
      <c r="M955" s="10"/>
      <c r="N955" s="6">
        <v>106.75290099999999</v>
      </c>
      <c r="O955" s="16">
        <f t="shared" si="75"/>
        <v>2.7519992173327568E-2</v>
      </c>
      <c r="P955" s="10"/>
    </row>
    <row r="956" spans="1:16" x14ac:dyDescent="0.25">
      <c r="A956" s="23">
        <v>40815</v>
      </c>
      <c r="B956">
        <v>21.181132999999999</v>
      </c>
      <c r="C956" s="16">
        <f t="shared" ref="C956:C1019" si="77">B955/B956-1</f>
        <v>-2.2465512114012043E-2</v>
      </c>
      <c r="D956" s="10"/>
      <c r="E956" s="6">
        <v>27.796120999999999</v>
      </c>
      <c r="F956" s="16">
        <f t="shared" si="73"/>
        <v>1.2247752123399902E-3</v>
      </c>
      <c r="G956" s="10"/>
      <c r="H956" s="6">
        <v>25.809999000000001</v>
      </c>
      <c r="I956" s="16">
        <f t="shared" si="76"/>
        <v>-2.0534599788245012E-2</v>
      </c>
      <c r="J956" s="10"/>
      <c r="K956" s="6">
        <v>95.091312000000002</v>
      </c>
      <c r="L956" s="16">
        <f t="shared" si="74"/>
        <v>5.0111623236410718E-3</v>
      </c>
      <c r="M956" s="10"/>
      <c r="N956" s="6">
        <v>104.137096</v>
      </c>
      <c r="O956" s="16">
        <f t="shared" si="75"/>
        <v>2.5118858701417945E-2</v>
      </c>
      <c r="P956" s="10"/>
    </row>
    <row r="957" spans="1:16" x14ac:dyDescent="0.25">
      <c r="A957" s="23">
        <v>40814</v>
      </c>
      <c r="B957">
        <v>21.166639</v>
      </c>
      <c r="C957" s="16">
        <f t="shared" si="77"/>
        <v>6.8475680054813637E-4</v>
      </c>
      <c r="D957" s="10"/>
      <c r="E957" s="6">
        <v>27.183347000000001</v>
      </c>
      <c r="F957" s="16">
        <f t="shared" si="73"/>
        <v>2.2542257213580053E-2</v>
      </c>
      <c r="G957" s="10"/>
      <c r="H957" s="6">
        <v>25.16</v>
      </c>
      <c r="I957" s="16">
        <f t="shared" si="76"/>
        <v>2.5834618441971324E-2</v>
      </c>
      <c r="J957" s="10"/>
      <c r="K957" s="6">
        <v>95.193425000000005</v>
      </c>
      <c r="L957" s="16">
        <f t="shared" si="74"/>
        <v>-1.0726896316631818E-3</v>
      </c>
      <c r="M957" s="10"/>
      <c r="N957" s="6">
        <v>103.421288</v>
      </c>
      <c r="O957" s="16">
        <f t="shared" si="75"/>
        <v>6.9212829760929573E-3</v>
      </c>
      <c r="P957" s="10"/>
    </row>
    <row r="958" spans="1:16" x14ac:dyDescent="0.25">
      <c r="A958" s="23">
        <v>40813</v>
      </c>
      <c r="B958">
        <v>21.613499999999998</v>
      </c>
      <c r="C958" s="16">
        <f t="shared" si="77"/>
        <v>-2.0675087329678155E-2</v>
      </c>
      <c r="D958" s="10"/>
      <c r="E958" s="6">
        <v>27.353560999999999</v>
      </c>
      <c r="F958" s="16">
        <f t="shared" si="73"/>
        <v>-6.222736410809504E-3</v>
      </c>
      <c r="G958" s="10"/>
      <c r="H958" s="6">
        <v>25.58</v>
      </c>
      <c r="I958" s="16">
        <f t="shared" si="76"/>
        <v>-1.6419077404221993E-2</v>
      </c>
      <c r="J958" s="10"/>
      <c r="K958" s="6">
        <v>95.576340999999999</v>
      </c>
      <c r="L958" s="16">
        <f t="shared" si="74"/>
        <v>-4.0063889869983438E-3</v>
      </c>
      <c r="M958" s="10"/>
      <c r="N958" s="6">
        <v>103.456637</v>
      </c>
      <c r="O958" s="16">
        <f t="shared" si="75"/>
        <v>-3.4167938399154441E-4</v>
      </c>
      <c r="P958" s="10"/>
    </row>
    <row r="959" spans="1:16" x14ac:dyDescent="0.25">
      <c r="A959" s="23">
        <v>40812</v>
      </c>
      <c r="B959">
        <v>21.806735</v>
      </c>
      <c r="C959" s="16">
        <f t="shared" si="77"/>
        <v>-8.8612531862289901E-3</v>
      </c>
      <c r="D959" s="10"/>
      <c r="E959" s="6">
        <v>26.902491999999999</v>
      </c>
      <c r="F959" s="16">
        <f t="shared" si="73"/>
        <v>1.6766811044865326E-2</v>
      </c>
      <c r="G959" s="10"/>
      <c r="H959" s="6">
        <v>24.77</v>
      </c>
      <c r="I959" s="16">
        <f t="shared" si="76"/>
        <v>3.2700847799757682E-2</v>
      </c>
      <c r="J959" s="10"/>
      <c r="K959" s="6">
        <v>95.882676000000004</v>
      </c>
      <c r="L959" s="16">
        <f t="shared" si="74"/>
        <v>-3.1948941433382894E-3</v>
      </c>
      <c r="M959" s="10"/>
      <c r="N959" s="6">
        <v>105.065</v>
      </c>
      <c r="O959" s="16">
        <f t="shared" si="75"/>
        <v>-1.5308266311331087E-2</v>
      </c>
      <c r="P959" s="10"/>
    </row>
    <row r="960" spans="1:16" x14ac:dyDescent="0.25">
      <c r="A960" s="23">
        <v>40809</v>
      </c>
      <c r="B960">
        <v>21.758427000000001</v>
      </c>
      <c r="C960" s="16">
        <f t="shared" si="77"/>
        <v>2.2201972596640474E-3</v>
      </c>
      <c r="D960" s="10"/>
      <c r="E960" s="6">
        <v>26.425889000000002</v>
      </c>
      <c r="F960" s="16">
        <f t="shared" si="73"/>
        <v>1.8035457577226577E-2</v>
      </c>
      <c r="G960" s="10"/>
      <c r="H960" s="6">
        <v>24.15</v>
      </c>
      <c r="I960" s="16">
        <f t="shared" si="76"/>
        <v>2.5672877846790954E-2</v>
      </c>
      <c r="J960" s="10"/>
      <c r="K960" s="6">
        <v>96.061369999999997</v>
      </c>
      <c r="L960" s="16">
        <f t="shared" si="74"/>
        <v>-1.8602066574732179E-3</v>
      </c>
      <c r="M960" s="10"/>
      <c r="N960" s="6">
        <v>106.77941199999999</v>
      </c>
      <c r="O960" s="16">
        <f t="shared" si="75"/>
        <v>-1.605564188722064E-2</v>
      </c>
      <c r="P960" s="10"/>
    </row>
    <row r="961" spans="1:16" x14ac:dyDescent="0.25">
      <c r="A961" s="23">
        <v>40808</v>
      </c>
      <c r="B961">
        <v>21.328475999999998</v>
      </c>
      <c r="C961" s="16">
        <f t="shared" si="77"/>
        <v>2.0158542973253368E-2</v>
      </c>
      <c r="D961" s="10"/>
      <c r="E961" s="6">
        <v>26.493974999999999</v>
      </c>
      <c r="F961" s="16">
        <f t="shared" si="73"/>
        <v>-2.5698673000180694E-3</v>
      </c>
      <c r="G961" s="10"/>
      <c r="H961" s="6">
        <v>23.860001</v>
      </c>
      <c r="I961" s="16">
        <f t="shared" si="76"/>
        <v>1.2154190605440318E-2</v>
      </c>
      <c r="J961" s="10"/>
      <c r="K961" s="6">
        <v>96.657017999999994</v>
      </c>
      <c r="L961" s="16">
        <f t="shared" si="74"/>
        <v>-6.1624909636669445E-3</v>
      </c>
      <c r="M961" s="10"/>
      <c r="N961" s="6">
        <v>108.803122</v>
      </c>
      <c r="O961" s="16">
        <f t="shared" si="75"/>
        <v>-1.8599742018432286E-2</v>
      </c>
      <c r="P961" s="10"/>
    </row>
    <row r="962" spans="1:16" x14ac:dyDescent="0.25">
      <c r="A962" s="23">
        <v>40807</v>
      </c>
      <c r="B962">
        <v>22.082097000000001</v>
      </c>
      <c r="C962" s="16">
        <f t="shared" si="77"/>
        <v>-3.4128144623221335E-2</v>
      </c>
      <c r="D962" s="10"/>
      <c r="E962" s="6">
        <v>27.106750000000002</v>
      </c>
      <c r="F962" s="16">
        <f t="shared" si="73"/>
        <v>-2.2605992972230315E-2</v>
      </c>
      <c r="G962" s="10"/>
      <c r="H962" s="6">
        <v>24.5</v>
      </c>
      <c r="I962" s="16">
        <f t="shared" si="76"/>
        <v>-2.6122408163265276E-2</v>
      </c>
      <c r="J962" s="10"/>
      <c r="K962" s="6">
        <v>96.469819000000001</v>
      </c>
      <c r="L962" s="16">
        <f t="shared" si="74"/>
        <v>1.9404929120887537E-3</v>
      </c>
      <c r="M962" s="10"/>
      <c r="N962" s="6">
        <v>104.861749</v>
      </c>
      <c r="O962" s="16">
        <f t="shared" si="75"/>
        <v>3.7586374799069899E-2</v>
      </c>
      <c r="P962" s="10"/>
    </row>
    <row r="963" spans="1:16" x14ac:dyDescent="0.25">
      <c r="A963" s="23">
        <v>40806</v>
      </c>
      <c r="B963">
        <v>22.425090999999998</v>
      </c>
      <c r="C963" s="16">
        <f t="shared" si="77"/>
        <v>-1.5295099582873339E-2</v>
      </c>
      <c r="D963" s="10"/>
      <c r="E963" s="6">
        <v>27.659949000000001</v>
      </c>
      <c r="F963" s="16">
        <f t="shared" si="73"/>
        <v>-2.0000000723067068E-2</v>
      </c>
      <c r="G963" s="10"/>
      <c r="H963" s="6">
        <v>25.09</v>
      </c>
      <c r="I963" s="16">
        <f t="shared" si="76"/>
        <v>-2.3515344758868073E-2</v>
      </c>
      <c r="J963" s="10"/>
      <c r="K963" s="6">
        <v>96.248575000000002</v>
      </c>
      <c r="L963" s="16">
        <f t="shared" si="74"/>
        <v>2.2986729933403005E-3</v>
      </c>
      <c r="M963" s="10"/>
      <c r="N963" s="6">
        <v>101.503626</v>
      </c>
      <c r="O963" s="16">
        <f t="shared" si="75"/>
        <v>3.3083773775727021E-2</v>
      </c>
      <c r="P963" s="10"/>
    </row>
    <row r="964" spans="1:16" x14ac:dyDescent="0.25">
      <c r="A964" s="23">
        <v>40805</v>
      </c>
      <c r="B964">
        <v>21.746348999999999</v>
      </c>
      <c r="C964" s="16">
        <f t="shared" si="77"/>
        <v>3.1211768007586072E-2</v>
      </c>
      <c r="D964" s="10"/>
      <c r="E964" s="6">
        <v>27.447179999999999</v>
      </c>
      <c r="F964" s="16">
        <f t="shared" si="73"/>
        <v>7.751943915549786E-3</v>
      </c>
      <c r="G964" s="10"/>
      <c r="H964" s="6">
        <v>25.23</v>
      </c>
      <c r="I964" s="16">
        <f t="shared" si="76"/>
        <v>-5.5489496630994894E-3</v>
      </c>
      <c r="J964" s="10"/>
      <c r="K964" s="6">
        <v>96.206025999999994</v>
      </c>
      <c r="L964" s="16">
        <f t="shared" si="74"/>
        <v>4.4226959338300453E-4</v>
      </c>
      <c r="M964" s="10"/>
      <c r="N964" s="6">
        <v>101.07943899999999</v>
      </c>
      <c r="O964" s="16">
        <f t="shared" si="75"/>
        <v>4.1965705804916098E-3</v>
      </c>
      <c r="P964" s="10"/>
    </row>
    <row r="965" spans="1:16" x14ac:dyDescent="0.25">
      <c r="A965" s="23">
        <v>40802</v>
      </c>
      <c r="B965">
        <v>21.944416</v>
      </c>
      <c r="C965" s="16">
        <f t="shared" si="77"/>
        <v>-9.0258496740128757E-3</v>
      </c>
      <c r="D965" s="10"/>
      <c r="E965" s="6">
        <v>27.813143</v>
      </c>
      <c r="F965" s="16">
        <f t="shared" si="73"/>
        <v>-1.315791602552796E-2</v>
      </c>
      <c r="G965" s="10"/>
      <c r="H965" s="6">
        <v>25.5</v>
      </c>
      <c r="I965" s="16">
        <f t="shared" si="76"/>
        <v>-1.0588235294117676E-2</v>
      </c>
      <c r="J965" s="10"/>
      <c r="K965" s="6">
        <v>95.678455</v>
      </c>
      <c r="L965" s="16">
        <f t="shared" si="74"/>
        <v>5.5139999909070703E-3</v>
      </c>
      <c r="M965" s="10"/>
      <c r="N965" s="6">
        <v>99.188287000000003</v>
      </c>
      <c r="O965" s="16">
        <f t="shared" si="75"/>
        <v>1.9066283501800951E-2</v>
      </c>
      <c r="P965" s="10"/>
    </row>
    <row r="966" spans="1:16" x14ac:dyDescent="0.25">
      <c r="A966" s="23">
        <v>40801</v>
      </c>
      <c r="B966">
        <v>21.859876</v>
      </c>
      <c r="C966" s="16">
        <f t="shared" si="77"/>
        <v>3.8673595403744265E-3</v>
      </c>
      <c r="D966" s="10"/>
      <c r="E966" s="6">
        <v>27.651440000000001</v>
      </c>
      <c r="F966" s="16">
        <f t="shared" si="73"/>
        <v>5.8479052085533834E-3</v>
      </c>
      <c r="G966" s="10"/>
      <c r="H966" s="6">
        <v>25.389999</v>
      </c>
      <c r="I966" s="16">
        <f t="shared" si="76"/>
        <v>4.3324538925739731E-3</v>
      </c>
      <c r="J966" s="10"/>
      <c r="K966" s="6">
        <v>95.678455</v>
      </c>
      <c r="L966" s="16">
        <f t="shared" si="74"/>
        <v>0</v>
      </c>
      <c r="M966" s="10"/>
      <c r="N966" s="6">
        <v>98.472479000000007</v>
      </c>
      <c r="O966" s="16">
        <f t="shared" si="75"/>
        <v>7.269117293167815E-3</v>
      </c>
      <c r="P966" s="10"/>
    </row>
    <row r="967" spans="1:16" x14ac:dyDescent="0.25">
      <c r="A967" s="23">
        <v>40800</v>
      </c>
      <c r="B967">
        <v>21.637654000000001</v>
      </c>
      <c r="C967" s="16">
        <f t="shared" si="77"/>
        <v>1.0270152207813243E-2</v>
      </c>
      <c r="D967" s="10"/>
      <c r="E967" s="6">
        <v>27.336538999999998</v>
      </c>
      <c r="F967" s="16">
        <f t="shared" si="73"/>
        <v>1.1519417289804101E-2</v>
      </c>
      <c r="G967" s="10"/>
      <c r="H967" s="6">
        <v>25.1</v>
      </c>
      <c r="I967" s="16">
        <f t="shared" si="76"/>
        <v>1.1553745019920347E-2</v>
      </c>
      <c r="J967" s="10"/>
      <c r="K967" s="6">
        <v>96.010316000000003</v>
      </c>
      <c r="L967" s="16">
        <f t="shared" si="74"/>
        <v>-3.4565139854346727E-3</v>
      </c>
      <c r="M967" s="10"/>
      <c r="N967" s="6">
        <v>100.001311</v>
      </c>
      <c r="O967" s="16">
        <f t="shared" si="75"/>
        <v>-1.5288119572752334E-2</v>
      </c>
      <c r="P967" s="10"/>
    </row>
    <row r="968" spans="1:16" x14ac:dyDescent="0.25">
      <c r="A968" s="23">
        <v>40799</v>
      </c>
      <c r="B968">
        <v>21.200455000000002</v>
      </c>
      <c r="C968" s="16">
        <f t="shared" si="77"/>
        <v>2.0622151741554573E-2</v>
      </c>
      <c r="D968" s="10"/>
      <c r="E968" s="6">
        <v>27.013131000000001</v>
      </c>
      <c r="F968" s="16">
        <f t="shared" si="73"/>
        <v>1.1972251569060788E-2</v>
      </c>
      <c r="G968" s="10"/>
      <c r="H968" s="6">
        <v>24.76</v>
      </c>
      <c r="I968" s="16">
        <f t="shared" si="76"/>
        <v>1.3731825525040486E-2</v>
      </c>
      <c r="J968" s="10"/>
      <c r="K968" s="6">
        <v>96.052858999999998</v>
      </c>
      <c r="L968" s="16">
        <f t="shared" si="74"/>
        <v>-4.4291237598659272E-4</v>
      </c>
      <c r="M968" s="10"/>
      <c r="N968" s="6">
        <v>99.161777000000001</v>
      </c>
      <c r="O968" s="16">
        <f t="shared" si="75"/>
        <v>8.4663065285730532E-3</v>
      </c>
      <c r="P968" s="10"/>
    </row>
    <row r="969" spans="1:16" x14ac:dyDescent="0.25">
      <c r="A969" s="23">
        <v>40798</v>
      </c>
      <c r="B969">
        <v>21.123161</v>
      </c>
      <c r="C969" s="16">
        <f t="shared" si="77"/>
        <v>3.6592061197660009E-3</v>
      </c>
      <c r="D969" s="10"/>
      <c r="E969" s="6">
        <v>26.911003000000001</v>
      </c>
      <c r="F969" s="16">
        <f t="shared" ref="F969:F1032" si="78">E968/E969-1</f>
        <v>3.7950276323777121E-3</v>
      </c>
      <c r="G969" s="10"/>
      <c r="H969" s="6">
        <v>24.58</v>
      </c>
      <c r="I969" s="16">
        <f t="shared" si="76"/>
        <v>7.3230268510986463E-3</v>
      </c>
      <c r="J969" s="10"/>
      <c r="K969" s="6">
        <v>96.069880999999995</v>
      </c>
      <c r="L969" s="16">
        <f t="shared" ref="L969:L1032" si="79">K968/K969-1</f>
        <v>-1.7718352331463905E-4</v>
      </c>
      <c r="M969" s="10"/>
      <c r="N969" s="6">
        <v>100.59339900000001</v>
      </c>
      <c r="O969" s="16">
        <f t="shared" ref="O969:O1032" si="80">N968/N969-1</f>
        <v>-1.4231768826103663E-2</v>
      </c>
      <c r="P969" s="10"/>
    </row>
    <row r="970" spans="1:16" x14ac:dyDescent="0.25">
      <c r="A970" s="23">
        <v>40795</v>
      </c>
      <c r="B970">
        <v>20.857461000000001</v>
      </c>
      <c r="C970" s="16">
        <f t="shared" si="77"/>
        <v>1.2738846784850599E-2</v>
      </c>
      <c r="D970" s="10"/>
      <c r="E970" s="6">
        <v>26.776447999999998</v>
      </c>
      <c r="F970" s="16">
        <f t="shared" si="78"/>
        <v>5.0251250651318635E-3</v>
      </c>
      <c r="G970" s="10"/>
      <c r="H970" s="6">
        <v>24.209999</v>
      </c>
      <c r="I970" s="16">
        <f t="shared" si="76"/>
        <v>1.5282982870011619E-2</v>
      </c>
      <c r="J970" s="10"/>
      <c r="K970" s="6">
        <v>96.657017999999994</v>
      </c>
      <c r="L970" s="16">
        <f t="shared" si="79"/>
        <v>-6.0744373471153246E-3</v>
      </c>
      <c r="M970" s="10"/>
      <c r="N970" s="6">
        <v>100.487351</v>
      </c>
      <c r="O970" s="16">
        <f t="shared" si="80"/>
        <v>1.0553368055248313E-3</v>
      </c>
      <c r="P970" s="10"/>
    </row>
    <row r="971" spans="1:16" x14ac:dyDescent="0.25">
      <c r="A971" s="23">
        <v>40794</v>
      </c>
      <c r="B971">
        <v>21.125577</v>
      </c>
      <c r="C971" s="16">
        <f t="shared" si="77"/>
        <v>-1.2691535005174059E-2</v>
      </c>
      <c r="D971" s="10"/>
      <c r="E971" s="6">
        <v>27.566958</v>
      </c>
      <c r="F971" s="16">
        <f t="shared" si="78"/>
        <v>-2.8675996821992511E-2</v>
      </c>
      <c r="G971" s="10"/>
      <c r="H971" s="6">
        <v>24.33</v>
      </c>
      <c r="I971" s="16">
        <f t="shared" si="76"/>
        <v>-4.9322235922728552E-3</v>
      </c>
      <c r="J971" s="10"/>
      <c r="K971" s="6">
        <v>96.554910000000007</v>
      </c>
      <c r="L971" s="16">
        <f t="shared" si="79"/>
        <v>1.0575122487295197E-3</v>
      </c>
      <c r="M971" s="10"/>
      <c r="N971" s="6">
        <v>99.426894000000004</v>
      </c>
      <c r="O971" s="16">
        <f t="shared" si="80"/>
        <v>1.0665695742240411E-2</v>
      </c>
      <c r="P971" s="10"/>
    </row>
    <row r="972" spans="1:16" x14ac:dyDescent="0.25">
      <c r="A972" s="23">
        <v>40793</v>
      </c>
      <c r="B972">
        <v>21.371953999999999</v>
      </c>
      <c r="C972" s="16">
        <f t="shared" si="77"/>
        <v>-1.1528052137862455E-2</v>
      </c>
      <c r="D972" s="10"/>
      <c r="E972" s="6">
        <v>27.718332</v>
      </c>
      <c r="F972" s="16">
        <f t="shared" si="78"/>
        <v>-5.461151125543906E-3</v>
      </c>
      <c r="G972" s="10"/>
      <c r="H972" s="6">
        <v>24.34</v>
      </c>
      <c r="I972" s="16">
        <f t="shared" si="76"/>
        <v>-4.1084634346755244E-4</v>
      </c>
      <c r="J972" s="10"/>
      <c r="K972" s="6">
        <v>96.640001999999996</v>
      </c>
      <c r="L972" s="16">
        <f t="shared" si="79"/>
        <v>-8.8050494866498408E-4</v>
      </c>
      <c r="M972" s="10"/>
      <c r="N972" s="6">
        <v>98.543177999999997</v>
      </c>
      <c r="O972" s="16">
        <f t="shared" si="80"/>
        <v>8.9678049555090844E-3</v>
      </c>
      <c r="P972" s="10"/>
    </row>
    <row r="973" spans="1:16" x14ac:dyDescent="0.25">
      <c r="A973" s="23">
        <v>40792</v>
      </c>
      <c r="B973">
        <v>20.739104000000001</v>
      </c>
      <c r="C973" s="16">
        <f t="shared" si="77"/>
        <v>3.0514818769412422E-2</v>
      </c>
      <c r="D973" s="10"/>
      <c r="E973" s="6">
        <v>27.121244999999998</v>
      </c>
      <c r="F973" s="16">
        <f t="shared" si="78"/>
        <v>2.2015471634875272E-2</v>
      </c>
      <c r="G973" s="10"/>
      <c r="H973" s="6">
        <v>23.690000999999999</v>
      </c>
      <c r="I973" s="16">
        <f t="shared" si="76"/>
        <v>2.7437694071857699E-2</v>
      </c>
      <c r="J973" s="10"/>
      <c r="K973" s="6">
        <v>96.452797000000004</v>
      </c>
      <c r="L973" s="16">
        <f t="shared" si="79"/>
        <v>1.9408975770811576E-3</v>
      </c>
      <c r="M973" s="10"/>
      <c r="N973" s="6">
        <v>100.46084</v>
      </c>
      <c r="O973" s="16">
        <f t="shared" si="80"/>
        <v>-1.9088651856783323E-2</v>
      </c>
      <c r="P973" s="10"/>
    </row>
    <row r="974" spans="1:16" x14ac:dyDescent="0.25">
      <c r="A974" s="23">
        <v>40788</v>
      </c>
      <c r="B974">
        <v>20.664225999999999</v>
      </c>
      <c r="C974" s="16">
        <f t="shared" si="77"/>
        <v>3.6235569626466013E-3</v>
      </c>
      <c r="D974" s="10"/>
      <c r="E974" s="6">
        <v>27.222161</v>
      </c>
      <c r="F974" s="16">
        <f t="shared" si="78"/>
        <v>-3.7071267045992728E-3</v>
      </c>
      <c r="G974" s="10"/>
      <c r="H974" s="6">
        <v>24.34</v>
      </c>
      <c r="I974" s="16">
        <f t="shared" si="76"/>
        <v>-2.6704971240755992E-2</v>
      </c>
      <c r="J974" s="10"/>
      <c r="K974" s="6">
        <v>95.891187000000002</v>
      </c>
      <c r="L974" s="16">
        <f t="shared" si="79"/>
        <v>5.8567426013822477E-3</v>
      </c>
      <c r="M974" s="10"/>
      <c r="N974" s="6">
        <v>99.426894000000004</v>
      </c>
      <c r="O974" s="16">
        <f t="shared" si="80"/>
        <v>1.0399057623181829E-2</v>
      </c>
      <c r="P974" s="10"/>
    </row>
    <row r="975" spans="1:16" x14ac:dyDescent="0.25">
      <c r="A975" s="23">
        <v>40787</v>
      </c>
      <c r="B975">
        <v>21.190795000000001</v>
      </c>
      <c r="C975" s="16">
        <f t="shared" si="77"/>
        <v>-2.4848949744452842E-2</v>
      </c>
      <c r="D975" s="10"/>
      <c r="E975" s="6">
        <v>27.667876</v>
      </c>
      <c r="F975" s="16">
        <f t="shared" si="78"/>
        <v>-1.6109476564084679E-2</v>
      </c>
      <c r="G975" s="10"/>
      <c r="H975" s="6">
        <v>25.379999000000002</v>
      </c>
      <c r="I975" s="16">
        <f t="shared" si="76"/>
        <v>-4.0977109573566262E-2</v>
      </c>
      <c r="J975" s="10"/>
      <c r="K975" s="6">
        <v>95.304044000000005</v>
      </c>
      <c r="L975" s="16">
        <f t="shared" si="79"/>
        <v>6.1607354248263135E-3</v>
      </c>
      <c r="M975" s="10"/>
      <c r="N975" s="6">
        <v>96.298539000000005</v>
      </c>
      <c r="O975" s="16">
        <f t="shared" si="80"/>
        <v>3.248600687493286E-2</v>
      </c>
      <c r="P975" s="10"/>
    </row>
    <row r="976" spans="1:16" x14ac:dyDescent="0.25">
      <c r="A976" s="23">
        <v>40786</v>
      </c>
      <c r="B976">
        <v>21.227025999999999</v>
      </c>
      <c r="C976" s="16">
        <f t="shared" si="77"/>
        <v>-1.7068335432385284E-3</v>
      </c>
      <c r="D976" s="10"/>
      <c r="E976" s="6">
        <v>27.836068000000001</v>
      </c>
      <c r="F976" s="16">
        <f t="shared" si="78"/>
        <v>-6.0422326888984745E-3</v>
      </c>
      <c r="G976" s="10"/>
      <c r="H976" s="6">
        <v>25.23</v>
      </c>
      <c r="I976" s="16">
        <f t="shared" si="76"/>
        <v>5.9452635751089389E-3</v>
      </c>
      <c r="J976" s="10"/>
      <c r="K976" s="6">
        <v>95.233418</v>
      </c>
      <c r="L976" s="16">
        <f t="shared" si="79"/>
        <v>7.4160942118028927E-4</v>
      </c>
      <c r="M976" s="10"/>
      <c r="N976" s="6">
        <v>94.299570000000003</v>
      </c>
      <c r="O976" s="16">
        <f t="shared" si="80"/>
        <v>2.1198071210717151E-2</v>
      </c>
      <c r="P976" s="10"/>
    </row>
    <row r="977" spans="1:16" x14ac:dyDescent="0.25">
      <c r="A977" s="23">
        <v>40785</v>
      </c>
      <c r="B977">
        <v>21.239104000000001</v>
      </c>
      <c r="C977" s="16">
        <f t="shared" si="77"/>
        <v>-5.6866805680699795E-4</v>
      </c>
      <c r="D977" s="10"/>
      <c r="E977" s="6">
        <v>27.499682</v>
      </c>
      <c r="F977" s="16">
        <f t="shared" si="78"/>
        <v>1.2232359632376788E-2</v>
      </c>
      <c r="G977" s="10"/>
      <c r="H977" s="6">
        <v>24.85</v>
      </c>
      <c r="I977" s="16">
        <f t="shared" si="76"/>
        <v>1.529175050301812E-2</v>
      </c>
      <c r="J977" s="10"/>
      <c r="K977" s="6">
        <v>94.945161999999996</v>
      </c>
      <c r="L977" s="16">
        <f t="shared" si="79"/>
        <v>3.0360262063695576E-3</v>
      </c>
      <c r="M977" s="10"/>
      <c r="N977" s="6">
        <v>95.779747</v>
      </c>
      <c r="O977" s="16">
        <f t="shared" si="80"/>
        <v>-1.5453966484167081E-2</v>
      </c>
      <c r="P977" s="10"/>
    </row>
    <row r="978" spans="1:16" x14ac:dyDescent="0.25">
      <c r="A978" s="23">
        <v>40784</v>
      </c>
      <c r="B978">
        <v>20.913017</v>
      </c>
      <c r="C978" s="16">
        <f t="shared" si="77"/>
        <v>1.5592537413420704E-2</v>
      </c>
      <c r="D978" s="10"/>
      <c r="E978" s="6">
        <v>27.297847999999998</v>
      </c>
      <c r="F978" s="16">
        <f t="shared" si="78"/>
        <v>7.3937696480690374E-3</v>
      </c>
      <c r="G978" s="10"/>
      <c r="H978" s="6">
        <v>24.190000999999999</v>
      </c>
      <c r="I978" s="16">
        <f t="shared" si="76"/>
        <v>2.7283959186277018E-2</v>
      </c>
      <c r="J978" s="10"/>
      <c r="K978" s="6">
        <v>94.444963000000001</v>
      </c>
      <c r="L978" s="16">
        <f t="shared" si="79"/>
        <v>5.2961956266528443E-3</v>
      </c>
      <c r="M978" s="10"/>
      <c r="N978" s="6">
        <v>94.264326999999994</v>
      </c>
      <c r="O978" s="16">
        <f t="shared" si="80"/>
        <v>1.6076283024860638E-2</v>
      </c>
      <c r="P978" s="10"/>
    </row>
    <row r="979" spans="1:16" x14ac:dyDescent="0.25">
      <c r="A979" s="23">
        <v>40781</v>
      </c>
      <c r="B979">
        <v>20.736688000000001</v>
      </c>
      <c r="C979" s="16">
        <f t="shared" si="77"/>
        <v>8.503238318481765E-3</v>
      </c>
      <c r="D979" s="10"/>
      <c r="E979" s="6">
        <v>26.843726</v>
      </c>
      <c r="F979" s="16">
        <f t="shared" si="78"/>
        <v>1.6917249118099331E-2</v>
      </c>
      <c r="G979" s="10"/>
      <c r="H979" s="6">
        <v>23.5</v>
      </c>
      <c r="I979" s="16">
        <f t="shared" si="76"/>
        <v>2.9361744680850954E-2</v>
      </c>
      <c r="J979" s="10"/>
      <c r="K979" s="6">
        <v>94.139753999999996</v>
      </c>
      <c r="L979" s="16">
        <f t="shared" si="79"/>
        <v>3.2420841040226023E-3</v>
      </c>
      <c r="M979" s="10"/>
      <c r="N979" s="6">
        <v>95.585913000000005</v>
      </c>
      <c r="O979" s="16">
        <f t="shared" si="80"/>
        <v>-1.3826158672565203E-2</v>
      </c>
      <c r="P979" s="10"/>
    </row>
    <row r="980" spans="1:16" x14ac:dyDescent="0.25">
      <c r="A980" s="23">
        <v>40780</v>
      </c>
      <c r="B980">
        <v>20.316400000000002</v>
      </c>
      <c r="C980" s="16">
        <f t="shared" si="77"/>
        <v>2.0687129609576527E-2</v>
      </c>
      <c r="D980" s="10"/>
      <c r="E980" s="6">
        <v>26.793268000000001</v>
      </c>
      <c r="F980" s="16">
        <f t="shared" si="78"/>
        <v>1.8832342512304923E-3</v>
      </c>
      <c r="G980" s="10"/>
      <c r="H980" s="6">
        <v>23.209999</v>
      </c>
      <c r="I980" s="16">
        <f t="shared" si="76"/>
        <v>1.2494658013556981E-2</v>
      </c>
      <c r="J980" s="10"/>
      <c r="K980" s="6">
        <v>94.097362000000004</v>
      </c>
      <c r="L980" s="16">
        <f t="shared" si="79"/>
        <v>4.5051209830937466E-4</v>
      </c>
      <c r="M980" s="10"/>
      <c r="N980" s="6">
        <v>94.651994999999999</v>
      </c>
      <c r="O980" s="16">
        <f t="shared" si="80"/>
        <v>9.8668601755305119E-3</v>
      </c>
      <c r="P980" s="10"/>
    </row>
    <row r="981" spans="1:16" x14ac:dyDescent="0.25">
      <c r="A981" s="23">
        <v>40779</v>
      </c>
      <c r="B981">
        <v>20.864706999999999</v>
      </c>
      <c r="C981" s="16">
        <f t="shared" si="77"/>
        <v>-2.6279161265001072E-2</v>
      </c>
      <c r="D981" s="10"/>
      <c r="E981" s="6">
        <v>27.104426</v>
      </c>
      <c r="F981" s="16">
        <f t="shared" si="78"/>
        <v>-1.1479970097872494E-2</v>
      </c>
      <c r="G981" s="10"/>
      <c r="H981" s="6">
        <v>23.6</v>
      </c>
      <c r="I981" s="16">
        <f t="shared" si="76"/>
        <v>-1.652546610169503E-2</v>
      </c>
      <c r="J981" s="10"/>
      <c r="K981" s="6">
        <v>93.580202999999997</v>
      </c>
      <c r="L981" s="16">
        <f t="shared" si="79"/>
        <v>5.5263718545257579E-3</v>
      </c>
      <c r="M981" s="10"/>
      <c r="N981" s="6">
        <v>93.638777000000005</v>
      </c>
      <c r="O981" s="16">
        <f t="shared" si="80"/>
        <v>1.0820495872132074E-2</v>
      </c>
      <c r="P981" s="10"/>
    </row>
    <row r="982" spans="1:16" x14ac:dyDescent="0.25">
      <c r="A982" s="23">
        <v>40778</v>
      </c>
      <c r="B982">
        <v>20.234273000000002</v>
      </c>
      <c r="C982" s="16">
        <f t="shared" si="77"/>
        <v>3.1156740842628539E-2</v>
      </c>
      <c r="D982" s="10"/>
      <c r="E982" s="6">
        <v>26.860544999999998</v>
      </c>
      <c r="F982" s="16">
        <f t="shared" si="78"/>
        <v>9.0795253782081087E-3</v>
      </c>
      <c r="G982" s="10"/>
      <c r="H982" s="6">
        <v>23.5</v>
      </c>
      <c r="I982" s="16">
        <f t="shared" si="76"/>
        <v>4.2553191489362874E-3</v>
      </c>
      <c r="J982" s="10"/>
      <c r="K982" s="6">
        <v>94.699298999999996</v>
      </c>
      <c r="L982" s="16">
        <f t="shared" si="79"/>
        <v>-1.1817363083120647E-2</v>
      </c>
      <c r="M982" s="10"/>
      <c r="N982" s="6">
        <v>96.378866000000002</v>
      </c>
      <c r="O982" s="16">
        <f t="shared" si="80"/>
        <v>-2.8430392613251976E-2</v>
      </c>
      <c r="P982" s="10"/>
    </row>
    <row r="983" spans="1:16" x14ac:dyDescent="0.25">
      <c r="A983" s="23">
        <v>40777</v>
      </c>
      <c r="B983">
        <v>19.272922999999999</v>
      </c>
      <c r="C983" s="16">
        <f t="shared" si="77"/>
        <v>4.9880861351441208E-2</v>
      </c>
      <c r="D983" s="10"/>
      <c r="E983" s="6">
        <v>26.330734</v>
      </c>
      <c r="F983" s="16">
        <f t="shared" si="78"/>
        <v>2.012139122289569E-2</v>
      </c>
      <c r="G983" s="10"/>
      <c r="H983" s="6">
        <v>22.91</v>
      </c>
      <c r="I983" s="16">
        <f t="shared" si="76"/>
        <v>2.5752946311654368E-2</v>
      </c>
      <c r="J983" s="10"/>
      <c r="K983" s="6">
        <v>95.792962000000003</v>
      </c>
      <c r="L983" s="16">
        <f t="shared" si="79"/>
        <v>-1.1416945224013486E-2</v>
      </c>
      <c r="M983" s="10"/>
      <c r="N983" s="6">
        <v>97.726883000000001</v>
      </c>
      <c r="O983" s="16">
        <f t="shared" si="80"/>
        <v>-1.3793717333642985E-2</v>
      </c>
      <c r="P983" s="10"/>
    </row>
    <row r="984" spans="1:16" x14ac:dyDescent="0.25">
      <c r="A984" s="23">
        <v>40774</v>
      </c>
      <c r="B984">
        <v>19.227028000000001</v>
      </c>
      <c r="C984" s="16">
        <f t="shared" si="77"/>
        <v>2.3870043773794869E-3</v>
      </c>
      <c r="D984" s="10"/>
      <c r="E984" s="6">
        <v>26.288685999999998</v>
      </c>
      <c r="F984" s="16">
        <f t="shared" si="78"/>
        <v>1.5994713467231136E-3</v>
      </c>
      <c r="G984" s="10"/>
      <c r="H984" s="6">
        <v>22.620000999999998</v>
      </c>
      <c r="I984" s="16">
        <f t="shared" si="76"/>
        <v>1.2820468045072309E-2</v>
      </c>
      <c r="J984" s="10"/>
      <c r="K984" s="6">
        <v>96.149044000000004</v>
      </c>
      <c r="L984" s="16">
        <f t="shared" si="79"/>
        <v>-3.7034377585699607E-3</v>
      </c>
      <c r="M984" s="10"/>
      <c r="N984" s="6">
        <v>97.973578000000003</v>
      </c>
      <c r="O984" s="16">
        <f t="shared" si="80"/>
        <v>-2.5179747952045473E-3</v>
      </c>
      <c r="P984" s="10"/>
    </row>
    <row r="985" spans="1:16" x14ac:dyDescent="0.25">
      <c r="A985" s="23">
        <v>40773</v>
      </c>
      <c r="B985">
        <v>19.393695000000001</v>
      </c>
      <c r="C985" s="16">
        <f t="shared" si="77"/>
        <v>-8.5938754837590059E-3</v>
      </c>
      <c r="D985" s="10"/>
      <c r="E985" s="6">
        <v>26.120491999999999</v>
      </c>
      <c r="F985" s="16">
        <f t="shared" si="78"/>
        <v>6.4391589561176854E-3</v>
      </c>
      <c r="G985" s="10"/>
      <c r="H985" s="6">
        <v>23.15</v>
      </c>
      <c r="I985" s="16">
        <f t="shared" si="76"/>
        <v>-2.289412526997836E-2</v>
      </c>
      <c r="J985" s="10"/>
      <c r="K985" s="6">
        <v>96.267735000000002</v>
      </c>
      <c r="L985" s="16">
        <f t="shared" si="79"/>
        <v>-1.2329260681162024E-3</v>
      </c>
      <c r="M985" s="10"/>
      <c r="N985" s="6">
        <v>97.189437999999996</v>
      </c>
      <c r="O985" s="16">
        <f t="shared" si="80"/>
        <v>8.0681606575399023E-3</v>
      </c>
      <c r="P985" s="10"/>
    </row>
    <row r="986" spans="1:16" x14ac:dyDescent="0.25">
      <c r="A986" s="23">
        <v>40772</v>
      </c>
      <c r="B986">
        <v>20.287413000000001</v>
      </c>
      <c r="C986" s="16">
        <f t="shared" si="77"/>
        <v>-4.4052832167413403E-2</v>
      </c>
      <c r="D986" s="10"/>
      <c r="E986" s="6">
        <v>27.079198000000002</v>
      </c>
      <c r="F986" s="16">
        <f t="shared" si="78"/>
        <v>-3.5403781160727288E-2</v>
      </c>
      <c r="G986" s="10"/>
      <c r="H986" s="6">
        <v>25.049999</v>
      </c>
      <c r="I986" s="16">
        <f t="shared" si="76"/>
        <v>-7.5848266500928796E-2</v>
      </c>
      <c r="J986" s="10"/>
      <c r="K986" s="6">
        <v>96.140563999999998</v>
      </c>
      <c r="L986" s="16">
        <f t="shared" si="79"/>
        <v>1.3227611188135757E-3</v>
      </c>
      <c r="M986" s="10"/>
      <c r="N986" s="6">
        <v>95.233489000000006</v>
      </c>
      <c r="O986" s="16">
        <f t="shared" si="80"/>
        <v>2.0538457852783187E-2</v>
      </c>
      <c r="P986" s="10"/>
    </row>
    <row r="987" spans="1:16" x14ac:dyDescent="0.25">
      <c r="A987" s="23">
        <v>40771</v>
      </c>
      <c r="B987">
        <v>20.695626000000001</v>
      </c>
      <c r="C987" s="16">
        <f t="shared" si="77"/>
        <v>-1.972460267691345E-2</v>
      </c>
      <c r="D987" s="10"/>
      <c r="E987" s="6">
        <v>26.995099</v>
      </c>
      <c r="F987" s="16">
        <f t="shared" si="78"/>
        <v>3.1153432702728523E-3</v>
      </c>
      <c r="G987" s="10"/>
      <c r="H987" s="6">
        <v>24.66</v>
      </c>
      <c r="I987" s="16">
        <f t="shared" si="76"/>
        <v>1.5815044606650508E-2</v>
      </c>
      <c r="J987" s="10"/>
      <c r="K987" s="6">
        <v>95.877741</v>
      </c>
      <c r="L987" s="16">
        <f t="shared" si="79"/>
        <v>2.7412306261991315E-3</v>
      </c>
      <c r="M987" s="10"/>
      <c r="N987" s="6">
        <v>93.594729000000001</v>
      </c>
      <c r="O987" s="16">
        <f t="shared" si="80"/>
        <v>1.7509105667692149E-2</v>
      </c>
      <c r="P987" s="10"/>
    </row>
    <row r="988" spans="1:16" x14ac:dyDescent="0.25">
      <c r="A988" s="23">
        <v>40770</v>
      </c>
      <c r="B988">
        <v>20.705272000000001</v>
      </c>
      <c r="C988" s="16">
        <f t="shared" si="77"/>
        <v>-4.6587168717227012E-4</v>
      </c>
      <c r="D988" s="10"/>
      <c r="E988" s="6">
        <v>27.020330000000001</v>
      </c>
      <c r="F988" s="16">
        <f t="shared" si="78"/>
        <v>-9.3377838094510501E-4</v>
      </c>
      <c r="G988" s="10"/>
      <c r="H988" s="6">
        <v>24.969999000000001</v>
      </c>
      <c r="I988" s="16">
        <f t="shared" si="76"/>
        <v>-1.2414858326586287E-2</v>
      </c>
      <c r="J988" s="10"/>
      <c r="K988" s="6">
        <v>95.530146000000002</v>
      </c>
      <c r="L988" s="16">
        <f t="shared" si="79"/>
        <v>3.6385896447808097E-3</v>
      </c>
      <c r="M988" s="10"/>
      <c r="N988" s="6">
        <v>92.070496000000006</v>
      </c>
      <c r="O988" s="16">
        <f t="shared" si="80"/>
        <v>1.6555064501879047E-2</v>
      </c>
      <c r="P988" s="10"/>
    </row>
    <row r="989" spans="1:16" x14ac:dyDescent="0.25">
      <c r="A989" s="23">
        <v>40767</v>
      </c>
      <c r="B989">
        <v>20.213379</v>
      </c>
      <c r="C989" s="16">
        <f t="shared" si="77"/>
        <v>2.4335020878993197E-2</v>
      </c>
      <c r="D989" s="10"/>
      <c r="E989" s="6">
        <v>26.355964</v>
      </c>
      <c r="F989" s="16">
        <f t="shared" si="78"/>
        <v>2.5207425537536743E-2</v>
      </c>
      <c r="G989" s="10"/>
      <c r="H989" s="6">
        <v>24.280000999999999</v>
      </c>
      <c r="I989" s="16">
        <f t="shared" si="76"/>
        <v>2.8418367857563132E-2</v>
      </c>
      <c r="J989" s="10"/>
      <c r="K989" s="6">
        <v>95.352108999999999</v>
      </c>
      <c r="L989" s="16">
        <f t="shared" si="79"/>
        <v>1.8671532477587682E-3</v>
      </c>
      <c r="M989" s="10"/>
      <c r="N989" s="6">
        <v>93.013227999999998</v>
      </c>
      <c r="O989" s="16">
        <f t="shared" si="80"/>
        <v>-1.0135461592624129E-2</v>
      </c>
      <c r="P989" s="10"/>
    </row>
    <row r="990" spans="1:16" x14ac:dyDescent="0.25">
      <c r="A990" s="23">
        <v>40766</v>
      </c>
      <c r="B990">
        <v>20.379753000000001</v>
      </c>
      <c r="C990" s="16">
        <f t="shared" si="77"/>
        <v>-8.1636906983122426E-3</v>
      </c>
      <c r="D990" s="10"/>
      <c r="E990" s="6">
        <v>26.238229</v>
      </c>
      <c r="F990" s="16">
        <f t="shared" si="78"/>
        <v>4.4871549829068602E-3</v>
      </c>
      <c r="G990" s="10"/>
      <c r="H990" s="6">
        <v>23.629999000000002</v>
      </c>
      <c r="I990" s="16">
        <f t="shared" si="76"/>
        <v>2.7507491642297488E-2</v>
      </c>
      <c r="J990" s="10"/>
      <c r="K990" s="6">
        <v>94.275398999999993</v>
      </c>
      <c r="L990" s="16">
        <f t="shared" si="79"/>
        <v>1.1420901013635687E-2</v>
      </c>
      <c r="M990" s="10"/>
      <c r="N990" s="6">
        <v>91.207057000000006</v>
      </c>
      <c r="O990" s="16">
        <f t="shared" si="80"/>
        <v>1.9802974236960535E-2</v>
      </c>
      <c r="P990" s="10"/>
    </row>
    <row r="991" spans="1:16" x14ac:dyDescent="0.25">
      <c r="A991" s="23">
        <v>40765</v>
      </c>
      <c r="B991">
        <v>19.116267000000001</v>
      </c>
      <c r="C991" s="16">
        <f t="shared" si="77"/>
        <v>6.6094808154751217E-2</v>
      </c>
      <c r="D991" s="10"/>
      <c r="E991" s="6">
        <v>25.069281</v>
      </c>
      <c r="F991" s="16">
        <f t="shared" si="78"/>
        <v>4.6628700679528956E-2</v>
      </c>
      <c r="G991" s="10"/>
      <c r="H991" s="6">
        <v>23.040001</v>
      </c>
      <c r="I991" s="16">
        <f t="shared" si="76"/>
        <v>2.5607550971894488E-2</v>
      </c>
      <c r="J991" s="10"/>
      <c r="K991" s="6">
        <v>96.250775000000004</v>
      </c>
      <c r="L991" s="16">
        <f t="shared" si="79"/>
        <v>-2.0523221761071686E-2</v>
      </c>
      <c r="M991" s="10"/>
      <c r="N991" s="6">
        <v>96.052873000000005</v>
      </c>
      <c r="O991" s="16">
        <f t="shared" si="80"/>
        <v>-5.0449464431948865E-2</v>
      </c>
      <c r="P991" s="10"/>
    </row>
    <row r="992" spans="1:16" x14ac:dyDescent="0.25">
      <c r="A992" s="23">
        <v>40764</v>
      </c>
      <c r="B992">
        <v>19.955376999999999</v>
      </c>
      <c r="C992" s="16">
        <f t="shared" si="77"/>
        <v>-4.2049318336606634E-2</v>
      </c>
      <c r="D992" s="10"/>
      <c r="E992" s="6">
        <v>26.255047000000001</v>
      </c>
      <c r="F992" s="16">
        <f t="shared" si="78"/>
        <v>-4.5163354687576818E-2</v>
      </c>
      <c r="G992" s="10"/>
      <c r="H992" s="6">
        <v>24.18</v>
      </c>
      <c r="I992" s="16">
        <f t="shared" si="76"/>
        <v>-4.7146360628618655E-2</v>
      </c>
      <c r="J992" s="10"/>
      <c r="K992" s="6">
        <v>95.394495000000006</v>
      </c>
      <c r="L992" s="16">
        <f t="shared" si="79"/>
        <v>8.9761993079369162E-3</v>
      </c>
      <c r="M992" s="10"/>
      <c r="N992" s="6">
        <v>93.277546999999998</v>
      </c>
      <c r="O992" s="16">
        <f t="shared" si="80"/>
        <v>2.9753419651998403E-2</v>
      </c>
      <c r="P992" s="10"/>
    </row>
    <row r="993" spans="1:16" x14ac:dyDescent="0.25">
      <c r="A993" s="23">
        <v>40763</v>
      </c>
      <c r="B993">
        <v>19.106622000000002</v>
      </c>
      <c r="C993" s="16">
        <f t="shared" si="77"/>
        <v>4.4422033366232849E-2</v>
      </c>
      <c r="D993" s="10"/>
      <c r="E993" s="6">
        <v>25.178608000000001</v>
      </c>
      <c r="F993" s="16">
        <f t="shared" si="78"/>
        <v>4.2752125137338837E-2</v>
      </c>
      <c r="G993" s="10"/>
      <c r="H993" s="6">
        <v>23.17</v>
      </c>
      <c r="I993" s="16">
        <f t="shared" si="76"/>
        <v>4.3590850237375856E-2</v>
      </c>
      <c r="J993" s="10"/>
      <c r="K993" s="6">
        <v>94.546695</v>
      </c>
      <c r="L993" s="16">
        <f t="shared" si="79"/>
        <v>8.9669977358808328E-3</v>
      </c>
      <c r="M993" s="10"/>
      <c r="N993" s="6">
        <v>92.995609000000002</v>
      </c>
      <c r="O993" s="16">
        <f t="shared" si="80"/>
        <v>3.0317345413588548E-3</v>
      </c>
      <c r="P993" s="10"/>
    </row>
    <row r="994" spans="1:16" x14ac:dyDescent="0.25">
      <c r="A994" s="23">
        <v>40760</v>
      </c>
      <c r="B994">
        <v>20.112107999999999</v>
      </c>
      <c r="C994" s="16">
        <f t="shared" si="77"/>
        <v>-4.999406327770306E-2</v>
      </c>
      <c r="D994" s="10"/>
      <c r="E994" s="6">
        <v>26.667121000000002</v>
      </c>
      <c r="F994" s="16">
        <f t="shared" si="78"/>
        <v>-5.5818286495943892E-2</v>
      </c>
      <c r="G994" s="10"/>
      <c r="H994" s="6">
        <v>25.17</v>
      </c>
      <c r="I994" s="16">
        <f t="shared" si="76"/>
        <v>-7.9459674215335729E-2</v>
      </c>
      <c r="J994" s="10"/>
      <c r="K994" s="6">
        <v>95.453840999999997</v>
      </c>
      <c r="L994" s="16">
        <f t="shared" si="79"/>
        <v>-9.5035044215768805E-3</v>
      </c>
      <c r="M994" s="10"/>
      <c r="N994" s="6">
        <v>90.149790999999993</v>
      </c>
      <c r="O994" s="16">
        <f t="shared" si="80"/>
        <v>3.1567660539556952E-2</v>
      </c>
      <c r="P994" s="10"/>
    </row>
    <row r="995" spans="1:16" x14ac:dyDescent="0.25">
      <c r="A995" s="23">
        <v>40759</v>
      </c>
      <c r="B995">
        <v>20.493082000000001</v>
      </c>
      <c r="C995" s="16">
        <f t="shared" si="77"/>
        <v>-1.8590371131096961E-2</v>
      </c>
      <c r="D995" s="10"/>
      <c r="E995" s="6">
        <v>26.498929</v>
      </c>
      <c r="F995" s="16">
        <f t="shared" si="78"/>
        <v>6.3471244441615227E-3</v>
      </c>
      <c r="G995" s="10"/>
      <c r="H995" s="6">
        <v>24.709999</v>
      </c>
      <c r="I995" s="16">
        <f t="shared" si="76"/>
        <v>1.8615986184378208E-2</v>
      </c>
      <c r="J995" s="10"/>
      <c r="K995" s="6">
        <v>96.649242999999998</v>
      </c>
      <c r="L995" s="16">
        <f t="shared" si="79"/>
        <v>-1.236845693659494E-2</v>
      </c>
      <c r="M995" s="10"/>
      <c r="N995" s="6">
        <v>92.828205999999994</v>
      </c>
      <c r="O995" s="16">
        <f t="shared" si="80"/>
        <v>-2.885346076816353E-2</v>
      </c>
      <c r="P995" s="10"/>
    </row>
    <row r="996" spans="1:16" x14ac:dyDescent="0.25">
      <c r="A996" s="23">
        <v>40758</v>
      </c>
      <c r="B996">
        <v>21.09348</v>
      </c>
      <c r="C996" s="16">
        <f t="shared" si="77"/>
        <v>-2.8463676927657167E-2</v>
      </c>
      <c r="D996" s="10"/>
      <c r="E996" s="6">
        <v>27.499682</v>
      </c>
      <c r="F996" s="16">
        <f t="shared" si="78"/>
        <v>-3.639143899918551E-2</v>
      </c>
      <c r="G996" s="10"/>
      <c r="H996" s="6">
        <v>25.780000999999999</v>
      </c>
      <c r="I996" s="16">
        <f t="shared" si="76"/>
        <v>-4.150511863828088E-2</v>
      </c>
      <c r="J996" s="10"/>
      <c r="K996" s="6">
        <v>95.954047000000003</v>
      </c>
      <c r="L996" s="16">
        <f t="shared" si="79"/>
        <v>7.2450930600143071E-3</v>
      </c>
      <c r="M996" s="10"/>
      <c r="N996" s="6">
        <v>89.638775999999993</v>
      </c>
      <c r="O996" s="16">
        <f t="shared" si="80"/>
        <v>3.5580918686350715E-2</v>
      </c>
      <c r="P996" s="10"/>
    </row>
    <row r="997" spans="1:16" x14ac:dyDescent="0.25">
      <c r="A997" s="23">
        <v>40757</v>
      </c>
      <c r="B997">
        <v>20.148275000000002</v>
      </c>
      <c r="C997" s="16">
        <f t="shared" si="77"/>
        <v>4.6912452803031357E-2</v>
      </c>
      <c r="D997" s="10"/>
      <c r="E997" s="6">
        <v>27.667876</v>
      </c>
      <c r="F997" s="16">
        <f t="shared" si="78"/>
        <v>-6.0790354850512873E-3</v>
      </c>
      <c r="G997" s="10"/>
      <c r="H997" s="6">
        <v>25.549999</v>
      </c>
      <c r="I997" s="16">
        <f t="shared" si="76"/>
        <v>9.0020355773789973E-3</v>
      </c>
      <c r="J997" s="10"/>
      <c r="K997" s="6">
        <v>95.987959000000004</v>
      </c>
      <c r="L997" s="16">
        <f t="shared" si="79"/>
        <v>-3.5329431267516753E-4</v>
      </c>
      <c r="M997" s="10"/>
      <c r="N997" s="6">
        <v>89.462567000000007</v>
      </c>
      <c r="O997" s="16">
        <f t="shared" si="80"/>
        <v>1.9696394358992286E-3</v>
      </c>
      <c r="P997" s="10"/>
    </row>
    <row r="998" spans="1:16" x14ac:dyDescent="0.25">
      <c r="A998" s="23">
        <v>40756</v>
      </c>
      <c r="B998">
        <v>20.659458000000001</v>
      </c>
      <c r="C998" s="16">
        <f t="shared" si="77"/>
        <v>-2.4743291910174992E-2</v>
      </c>
      <c r="D998" s="10"/>
      <c r="E998" s="6">
        <v>28.121997</v>
      </c>
      <c r="F998" s="16">
        <f t="shared" si="78"/>
        <v>-1.6148248646779995E-2</v>
      </c>
      <c r="G998" s="10"/>
      <c r="H998" s="6">
        <v>26.32</v>
      </c>
      <c r="I998" s="16">
        <f t="shared" si="76"/>
        <v>-2.9255357142857208E-2</v>
      </c>
      <c r="J998" s="10"/>
      <c r="K998" s="6">
        <v>95.191024999999996</v>
      </c>
      <c r="L998" s="16">
        <f t="shared" si="79"/>
        <v>8.3719447290331317E-3</v>
      </c>
      <c r="M998" s="10"/>
      <c r="N998" s="6">
        <v>86.854637999999994</v>
      </c>
      <c r="O998" s="16">
        <f t="shared" si="80"/>
        <v>3.0026364280051565E-2</v>
      </c>
      <c r="P998" s="10"/>
    </row>
    <row r="999" spans="1:16" x14ac:dyDescent="0.25">
      <c r="A999" s="23">
        <v>40753</v>
      </c>
      <c r="B999">
        <v>20.625699999999998</v>
      </c>
      <c r="C999" s="16">
        <f t="shared" si="77"/>
        <v>1.6366959666824776E-3</v>
      </c>
      <c r="D999" s="10"/>
      <c r="E999" s="6">
        <v>28.702268</v>
      </c>
      <c r="F999" s="16">
        <f t="shared" si="78"/>
        <v>-2.0216904113640077E-2</v>
      </c>
      <c r="G999" s="10"/>
      <c r="H999" s="6">
        <v>25.49</v>
      </c>
      <c r="I999" s="16">
        <f t="shared" si="76"/>
        <v>3.2561788936838143E-2</v>
      </c>
      <c r="J999" s="10"/>
      <c r="K999" s="6">
        <v>94.910405999999995</v>
      </c>
      <c r="L999" s="16">
        <f t="shared" si="79"/>
        <v>2.9566726329250947E-3</v>
      </c>
      <c r="M999" s="10"/>
      <c r="N999" s="6">
        <v>85.986793000000006</v>
      </c>
      <c r="O999" s="16">
        <f t="shared" si="80"/>
        <v>1.0092770874708501E-2</v>
      </c>
      <c r="P999" s="10"/>
    </row>
    <row r="1000" spans="1:16" x14ac:dyDescent="0.25">
      <c r="A1000" s="23">
        <v>40752</v>
      </c>
      <c r="B1000">
        <v>20.958449999999999</v>
      </c>
      <c r="C1000" s="16">
        <f t="shared" si="77"/>
        <v>-1.5876651183651447E-2</v>
      </c>
      <c r="D1000" s="10"/>
      <c r="E1000" s="6">
        <v>29.375042000000001</v>
      </c>
      <c r="F1000" s="16">
        <f t="shared" si="78"/>
        <v>-2.2902911934559955E-2</v>
      </c>
      <c r="G1000" s="10"/>
      <c r="H1000" s="6">
        <v>25.459999</v>
      </c>
      <c r="I1000" s="16">
        <f t="shared" ref="I1000:I1063" si="81">H999/H1000-1</f>
        <v>1.1783582552378213E-3</v>
      </c>
      <c r="J1000" s="10"/>
      <c r="K1000" s="6">
        <v>94.065781999999999</v>
      </c>
      <c r="L1000" s="16">
        <f t="shared" si="79"/>
        <v>8.9790780668788095E-3</v>
      </c>
      <c r="M1000" s="10"/>
      <c r="N1000" s="6">
        <v>84.318338999999995</v>
      </c>
      <c r="O1000" s="16">
        <f t="shared" si="80"/>
        <v>1.9787557722170224E-2</v>
      </c>
      <c r="P1000" s="10"/>
    </row>
    <row r="1001" spans="1:16" x14ac:dyDescent="0.25">
      <c r="A1001" s="23">
        <v>40751</v>
      </c>
      <c r="B1001">
        <v>21.158583</v>
      </c>
      <c r="C1001" s="16">
        <f t="shared" si="77"/>
        <v>-9.4587146974823844E-3</v>
      </c>
      <c r="D1001" s="10"/>
      <c r="E1001" s="6">
        <v>29.593692999999998</v>
      </c>
      <c r="F1001" s="16">
        <f t="shared" si="78"/>
        <v>-7.3884323933480767E-3</v>
      </c>
      <c r="G1001" s="10"/>
      <c r="H1001" s="6">
        <v>25.379999000000002</v>
      </c>
      <c r="I1001" s="16">
        <f t="shared" si="81"/>
        <v>3.1520883826670065E-3</v>
      </c>
      <c r="J1001" s="10"/>
      <c r="K1001" s="6">
        <v>93.863067999999998</v>
      </c>
      <c r="L1001" s="16">
        <f t="shared" si="79"/>
        <v>2.1596779683357159E-3</v>
      </c>
      <c r="M1001" s="10"/>
      <c r="N1001" s="6">
        <v>84.002217000000002</v>
      </c>
      <c r="O1001" s="16">
        <f t="shared" si="80"/>
        <v>3.7632578197310806E-3</v>
      </c>
      <c r="P1001" s="10"/>
    </row>
    <row r="1002" spans="1:16" x14ac:dyDescent="0.25">
      <c r="A1002" s="23">
        <v>40750</v>
      </c>
      <c r="B1002">
        <v>21.508210999999999</v>
      </c>
      <c r="C1002" s="16">
        <f t="shared" si="77"/>
        <v>-1.6255559330341285E-2</v>
      </c>
      <c r="D1002" s="10"/>
      <c r="E1002" s="6">
        <v>30.098275999999998</v>
      </c>
      <c r="F1002" s="16">
        <f t="shared" si="78"/>
        <v>-1.6764515017404946E-2</v>
      </c>
      <c r="G1002" s="10"/>
      <c r="H1002" s="6">
        <v>25.780000999999999</v>
      </c>
      <c r="I1002" s="16">
        <f t="shared" si="81"/>
        <v>-1.5515980779054139E-2</v>
      </c>
      <c r="J1002" s="10"/>
      <c r="K1002" s="6">
        <v>94.141795000000002</v>
      </c>
      <c r="L1002" s="16">
        <f t="shared" si="79"/>
        <v>-2.9607147388681643E-3</v>
      </c>
      <c r="M1002" s="10"/>
      <c r="N1002" s="6">
        <v>83.993433999999993</v>
      </c>
      <c r="O1002" s="16">
        <f t="shared" si="80"/>
        <v>1.0456769751798767E-4</v>
      </c>
      <c r="P1002" s="10"/>
    </row>
    <row r="1003" spans="1:16" x14ac:dyDescent="0.25">
      <c r="A1003" s="23">
        <v>40749</v>
      </c>
      <c r="B1003">
        <v>21.479278000000001</v>
      </c>
      <c r="C1003" s="16">
        <f t="shared" si="77"/>
        <v>1.3470192061388886E-3</v>
      </c>
      <c r="D1003" s="10"/>
      <c r="E1003" s="6">
        <v>30.182371</v>
      </c>
      <c r="F1003" s="16">
        <f t="shared" si="78"/>
        <v>-2.7862290871715212E-3</v>
      </c>
      <c r="G1003" s="10"/>
      <c r="H1003" s="6">
        <v>25.969999000000001</v>
      </c>
      <c r="I1003" s="16">
        <f t="shared" si="81"/>
        <v>-7.3160572705452953E-3</v>
      </c>
      <c r="J1003" s="10"/>
      <c r="K1003" s="6">
        <v>93.727930999999998</v>
      </c>
      <c r="L1003" s="16">
        <f t="shared" si="79"/>
        <v>4.4155887747059364E-3</v>
      </c>
      <c r="M1003" s="10"/>
      <c r="N1003" s="6">
        <v>83.422646</v>
      </c>
      <c r="O1003" s="16">
        <f t="shared" si="80"/>
        <v>6.8421229410535744E-3</v>
      </c>
      <c r="P1003" s="10"/>
    </row>
    <row r="1004" spans="1:16" x14ac:dyDescent="0.25">
      <c r="A1004" s="23">
        <v>40746</v>
      </c>
      <c r="B1004">
        <v>21.585370999999999</v>
      </c>
      <c r="C1004" s="16">
        <f t="shared" si="77"/>
        <v>-4.9150417660182022E-3</v>
      </c>
      <c r="D1004" s="10"/>
      <c r="E1004" s="6">
        <v>30.350566000000001</v>
      </c>
      <c r="F1004" s="16">
        <f t="shared" si="78"/>
        <v>-5.5417417915698541E-3</v>
      </c>
      <c r="G1004" s="10"/>
      <c r="H1004" s="6">
        <v>26.459999</v>
      </c>
      <c r="I1004" s="16">
        <f t="shared" si="81"/>
        <v>-1.8518519218386875E-2</v>
      </c>
      <c r="J1004" s="10"/>
      <c r="K1004" s="6">
        <v>94.175580999999994</v>
      </c>
      <c r="L1004" s="16">
        <f t="shared" si="79"/>
        <v>-4.7533553310384891E-3</v>
      </c>
      <c r="M1004" s="10"/>
      <c r="N1004" s="6">
        <v>84.344689000000002</v>
      </c>
      <c r="O1004" s="16">
        <f t="shared" si="80"/>
        <v>-1.0931844208945996E-2</v>
      </c>
      <c r="P1004" s="10"/>
    </row>
    <row r="1005" spans="1:16" x14ac:dyDescent="0.25">
      <c r="A1005" s="23">
        <v>40745</v>
      </c>
      <c r="B1005">
        <v>21.230920999999999</v>
      </c>
      <c r="C1005" s="16">
        <f t="shared" si="77"/>
        <v>1.6694989350674039E-2</v>
      </c>
      <c r="D1005" s="10"/>
      <c r="E1005" s="6">
        <v>30.426252999999999</v>
      </c>
      <c r="F1005" s="16">
        <f t="shared" si="78"/>
        <v>-2.48755573024384E-3</v>
      </c>
      <c r="G1005" s="10"/>
      <c r="H1005" s="6">
        <v>26.549999</v>
      </c>
      <c r="I1005" s="16">
        <f t="shared" si="81"/>
        <v>-3.389830636151836E-3</v>
      </c>
      <c r="J1005" s="10"/>
      <c r="K1005" s="6">
        <v>93.795501999999999</v>
      </c>
      <c r="L1005" s="16">
        <f t="shared" si="79"/>
        <v>4.0522092413344257E-3</v>
      </c>
      <c r="M1005" s="10"/>
      <c r="N1005" s="6">
        <v>83.712432000000007</v>
      </c>
      <c r="O1005" s="16">
        <f t="shared" si="80"/>
        <v>7.5527252630767094E-3</v>
      </c>
      <c r="P1005" s="10"/>
    </row>
    <row r="1006" spans="1:16" x14ac:dyDescent="0.25">
      <c r="A1006" s="23">
        <v>40744</v>
      </c>
      <c r="B1006">
        <v>21.373183000000001</v>
      </c>
      <c r="C1006" s="16">
        <f t="shared" si="77"/>
        <v>-6.6560979709948676E-3</v>
      </c>
      <c r="D1006" s="10"/>
      <c r="E1006" s="6">
        <v>29.930081000000001</v>
      </c>
      <c r="F1006" s="16">
        <f t="shared" si="78"/>
        <v>1.6577703214368134E-2</v>
      </c>
      <c r="G1006" s="10"/>
      <c r="H1006" s="6">
        <v>26.549999</v>
      </c>
      <c r="I1006" s="16">
        <f t="shared" si="81"/>
        <v>0</v>
      </c>
      <c r="J1006" s="10"/>
      <c r="K1006" s="6">
        <v>93.939087000000001</v>
      </c>
      <c r="L1006" s="16">
        <f t="shared" si="79"/>
        <v>-1.5284904780903386E-3</v>
      </c>
      <c r="M1006" s="10"/>
      <c r="N1006" s="6">
        <v>84.362247999999994</v>
      </c>
      <c r="O1006" s="16">
        <f t="shared" si="80"/>
        <v>-7.7026871071522729E-3</v>
      </c>
      <c r="P1006" s="10"/>
    </row>
    <row r="1007" spans="1:16" x14ac:dyDescent="0.25">
      <c r="A1007" s="23">
        <v>40743</v>
      </c>
      <c r="B1007">
        <v>21.510622999999999</v>
      </c>
      <c r="C1007" s="16">
        <f t="shared" si="77"/>
        <v>-6.3894011809885187E-3</v>
      </c>
      <c r="D1007" s="10"/>
      <c r="E1007" s="6">
        <v>30.098275999999998</v>
      </c>
      <c r="F1007" s="16">
        <f t="shared" si="78"/>
        <v>-5.58819382213116E-3</v>
      </c>
      <c r="G1007" s="10"/>
      <c r="H1007" s="6">
        <v>27</v>
      </c>
      <c r="I1007" s="16">
        <f t="shared" si="81"/>
        <v>-1.6666703703703711E-2</v>
      </c>
      <c r="J1007" s="10"/>
      <c r="K1007" s="6">
        <v>94.158691000000005</v>
      </c>
      <c r="L1007" s="16">
        <f t="shared" si="79"/>
        <v>-2.3322754136418933E-3</v>
      </c>
      <c r="M1007" s="10"/>
      <c r="N1007" s="6">
        <v>85.372102999999996</v>
      </c>
      <c r="O1007" s="16">
        <f t="shared" si="80"/>
        <v>-1.1828864049419074E-2</v>
      </c>
      <c r="P1007" s="10"/>
    </row>
    <row r="1008" spans="1:16" x14ac:dyDescent="0.25">
      <c r="A1008" s="23">
        <v>40742</v>
      </c>
      <c r="B1008">
        <v>21.235741999999998</v>
      </c>
      <c r="C1008" s="16">
        <f t="shared" si="77"/>
        <v>1.2944261613274444E-2</v>
      </c>
      <c r="D1008" s="10"/>
      <c r="E1008" s="6">
        <v>29.845986</v>
      </c>
      <c r="F1008" s="16">
        <f t="shared" si="78"/>
        <v>8.4530630015038355E-3</v>
      </c>
      <c r="G1008" s="10"/>
      <c r="H1008" s="6">
        <v>26.27</v>
      </c>
      <c r="I1008" s="16">
        <f t="shared" si="81"/>
        <v>2.7788351732013661E-2</v>
      </c>
      <c r="J1008" s="10"/>
      <c r="K1008" s="6">
        <v>93.702592999999993</v>
      </c>
      <c r="L1008" s="16">
        <f t="shared" si="79"/>
        <v>4.8675067081656032E-3</v>
      </c>
      <c r="M1008" s="10"/>
      <c r="N1008" s="6">
        <v>83.633396000000005</v>
      </c>
      <c r="O1008" s="16">
        <f t="shared" si="80"/>
        <v>2.0789625713632187E-2</v>
      </c>
      <c r="P1008" s="10"/>
    </row>
    <row r="1009" spans="1:16" x14ac:dyDescent="0.25">
      <c r="A1009" s="23">
        <v>40739</v>
      </c>
      <c r="B1009">
        <v>21.399705999999998</v>
      </c>
      <c r="C1009" s="16">
        <f t="shared" si="77"/>
        <v>-7.6619744215177255E-3</v>
      </c>
      <c r="D1009" s="10"/>
      <c r="E1009" s="6">
        <v>30.216011000000002</v>
      </c>
      <c r="F1009" s="16">
        <f t="shared" si="78"/>
        <v>-1.2245991040975013E-2</v>
      </c>
      <c r="G1009" s="10"/>
      <c r="H1009" s="6">
        <v>26.440000999999999</v>
      </c>
      <c r="I1009" s="16">
        <f t="shared" si="81"/>
        <v>-6.42968962066226E-3</v>
      </c>
      <c r="J1009" s="10"/>
      <c r="K1009" s="6">
        <v>94.065781999999999</v>
      </c>
      <c r="L1009" s="16">
        <f t="shared" si="79"/>
        <v>-3.8610107977415931E-3</v>
      </c>
      <c r="M1009" s="10"/>
      <c r="N1009" s="6">
        <v>84.450059999999993</v>
      </c>
      <c r="O1009" s="16">
        <f t="shared" si="80"/>
        <v>-9.670377972496258E-3</v>
      </c>
      <c r="P1009" s="10"/>
    </row>
    <row r="1010" spans="1:16" x14ac:dyDescent="0.25">
      <c r="A1010" s="23">
        <v>40738</v>
      </c>
      <c r="B1010">
        <v>21.204397</v>
      </c>
      <c r="C1010" s="16">
        <f t="shared" si="77"/>
        <v>9.210778311686818E-3</v>
      </c>
      <c r="D1010" s="10"/>
      <c r="E1010" s="6">
        <v>30.53558</v>
      </c>
      <c r="F1010" s="16">
        <f t="shared" si="78"/>
        <v>-1.046546356741862E-2</v>
      </c>
      <c r="G1010" s="10"/>
      <c r="H1010" s="6">
        <v>26.35</v>
      </c>
      <c r="I1010" s="16">
        <f t="shared" si="81"/>
        <v>3.4155977229599621E-3</v>
      </c>
      <c r="J1010" s="10"/>
      <c r="K1010" s="6">
        <v>93.854625999999996</v>
      </c>
      <c r="L1010" s="16">
        <f t="shared" si="79"/>
        <v>2.2498198437230776E-3</v>
      </c>
      <c r="M1010" s="10"/>
      <c r="N1010" s="6">
        <v>84.309562999999997</v>
      </c>
      <c r="O1010" s="16">
        <f t="shared" si="80"/>
        <v>1.6664420381351519E-3</v>
      </c>
      <c r="P1010" s="10"/>
    </row>
    <row r="1011" spans="1:16" x14ac:dyDescent="0.25">
      <c r="A1011" s="23">
        <v>40737</v>
      </c>
      <c r="B1011">
        <v>21.397295</v>
      </c>
      <c r="C1011" s="16">
        <f t="shared" si="77"/>
        <v>-9.0150647546803908E-3</v>
      </c>
      <c r="D1011" s="10"/>
      <c r="E1011" s="6">
        <v>30.300107000000001</v>
      </c>
      <c r="F1011" s="16">
        <f t="shared" si="78"/>
        <v>7.7713586952019575E-3</v>
      </c>
      <c r="G1011" s="10"/>
      <c r="H1011" s="6">
        <v>26.780000999999999</v>
      </c>
      <c r="I1011" s="16">
        <f t="shared" si="81"/>
        <v>-1.6056795516923184E-2</v>
      </c>
      <c r="J1011" s="10"/>
      <c r="K1011" s="6">
        <v>94.437411999999995</v>
      </c>
      <c r="L1011" s="16">
        <f t="shared" si="79"/>
        <v>-6.1711348040752734E-3</v>
      </c>
      <c r="M1011" s="10"/>
      <c r="N1011" s="6">
        <v>85.530167000000006</v>
      </c>
      <c r="O1011" s="16">
        <f t="shared" si="80"/>
        <v>-1.427103492034576E-2</v>
      </c>
      <c r="P1011" s="10"/>
    </row>
    <row r="1012" spans="1:16" x14ac:dyDescent="0.25">
      <c r="A1012" s="23">
        <v>40736</v>
      </c>
      <c r="B1012">
        <v>21.146526000000001</v>
      </c>
      <c r="C1012" s="16">
        <f t="shared" si="77"/>
        <v>1.1858638151722722E-2</v>
      </c>
      <c r="D1012" s="10"/>
      <c r="E1012" s="6">
        <v>29.963721</v>
      </c>
      <c r="F1012" s="16">
        <f t="shared" si="78"/>
        <v>1.1226442803949466E-2</v>
      </c>
      <c r="G1012" s="10"/>
      <c r="H1012" s="6">
        <v>26.58</v>
      </c>
      <c r="I1012" s="16">
        <f t="shared" si="81"/>
        <v>7.5244920993227105E-3</v>
      </c>
      <c r="J1012" s="10"/>
      <c r="K1012" s="6">
        <v>94.200918000000001</v>
      </c>
      <c r="L1012" s="16">
        <f t="shared" si="79"/>
        <v>2.5105275513344072E-3</v>
      </c>
      <c r="M1012" s="10"/>
      <c r="N1012" s="6">
        <v>85.293066999999994</v>
      </c>
      <c r="O1012" s="16">
        <f t="shared" si="80"/>
        <v>2.7798273451700162E-3</v>
      </c>
      <c r="P1012" s="10"/>
    </row>
    <row r="1013" spans="1:16" x14ac:dyDescent="0.25">
      <c r="A1013" s="23">
        <v>40735</v>
      </c>
      <c r="B1013">
        <v>21.194752000000001</v>
      </c>
      <c r="C1013" s="16">
        <f t="shared" si="77"/>
        <v>-2.2753745832930772E-3</v>
      </c>
      <c r="D1013" s="10"/>
      <c r="E1013" s="6">
        <v>30.005769000000001</v>
      </c>
      <c r="F1013" s="16">
        <f t="shared" si="78"/>
        <v>-1.4013305241402652E-3</v>
      </c>
      <c r="G1013" s="10"/>
      <c r="H1013" s="6">
        <v>26.66</v>
      </c>
      <c r="I1013" s="16">
        <f t="shared" si="81"/>
        <v>-3.0007501875469744E-3</v>
      </c>
      <c r="J1013" s="10"/>
      <c r="K1013" s="6">
        <v>94.124904999999998</v>
      </c>
      <c r="L1013" s="16">
        <f t="shared" si="79"/>
        <v>8.0757584828372586E-4</v>
      </c>
      <c r="M1013" s="10"/>
      <c r="N1013" s="6">
        <v>85.003288999999995</v>
      </c>
      <c r="O1013" s="16">
        <f t="shared" si="80"/>
        <v>3.4090210321156E-3</v>
      </c>
      <c r="P1013" s="10"/>
    </row>
    <row r="1014" spans="1:16" x14ac:dyDescent="0.25">
      <c r="A1014" s="23">
        <v>40732</v>
      </c>
      <c r="B1014">
        <v>21.636008</v>
      </c>
      <c r="C1014" s="16">
        <f t="shared" si="77"/>
        <v>-2.0394520098162228E-2</v>
      </c>
      <c r="D1014" s="10"/>
      <c r="E1014" s="6">
        <v>30.375793999999999</v>
      </c>
      <c r="F1014" s="16">
        <f t="shared" si="78"/>
        <v>-1.2181574578758236E-2</v>
      </c>
      <c r="G1014" s="10"/>
      <c r="H1014" s="6">
        <v>27.01</v>
      </c>
      <c r="I1014" s="16">
        <f t="shared" si="81"/>
        <v>-1.2958163643095211E-2</v>
      </c>
      <c r="J1014" s="10"/>
      <c r="K1014" s="6">
        <v>93.812392000000003</v>
      </c>
      <c r="L1014" s="16">
        <f t="shared" si="79"/>
        <v>3.3312550009383379E-3</v>
      </c>
      <c r="M1014" s="10"/>
      <c r="N1014" s="6">
        <v>83.747557999999998</v>
      </c>
      <c r="O1014" s="16">
        <f t="shared" si="80"/>
        <v>1.4994240190263186E-2</v>
      </c>
      <c r="P1014" s="10"/>
    </row>
    <row r="1015" spans="1:16" x14ac:dyDescent="0.25">
      <c r="A1015" s="23">
        <v>40731</v>
      </c>
      <c r="B1015">
        <v>21.737279999999998</v>
      </c>
      <c r="C1015" s="16">
        <f t="shared" si="77"/>
        <v>-4.6589085662970264E-3</v>
      </c>
      <c r="D1015" s="10"/>
      <c r="E1015" s="6">
        <v>30.047816999999998</v>
      </c>
      <c r="F1015" s="16">
        <f t="shared" si="78"/>
        <v>1.091516897883138E-2</v>
      </c>
      <c r="G1015" s="10"/>
      <c r="H1015" s="6">
        <v>27.360001</v>
      </c>
      <c r="I1015" s="16">
        <f t="shared" si="81"/>
        <v>-1.2792433742966569E-2</v>
      </c>
      <c r="J1015" s="10"/>
      <c r="K1015" s="6">
        <v>93.212710000000001</v>
      </c>
      <c r="L1015" s="16">
        <f t="shared" si="79"/>
        <v>6.433478867849729E-3</v>
      </c>
      <c r="M1015" s="10"/>
      <c r="N1015" s="6">
        <v>82.579639</v>
      </c>
      <c r="O1015" s="16">
        <f t="shared" si="80"/>
        <v>1.4142941458002767E-2</v>
      </c>
      <c r="P1015" s="10"/>
    </row>
    <row r="1016" spans="1:16" x14ac:dyDescent="0.25">
      <c r="A1016" s="23">
        <v>40730</v>
      </c>
      <c r="B1016">
        <v>21.267088000000001</v>
      </c>
      <c r="C1016" s="16">
        <f t="shared" si="77"/>
        <v>2.2108903673130786E-2</v>
      </c>
      <c r="D1016" s="10"/>
      <c r="E1016" s="6">
        <v>29.879622000000001</v>
      </c>
      <c r="F1016" s="16">
        <f t="shared" si="78"/>
        <v>5.6290872756019628E-3</v>
      </c>
      <c r="G1016" s="10"/>
      <c r="H1016" s="6">
        <v>27.129999000000002</v>
      </c>
      <c r="I1016" s="16">
        <f t="shared" si="81"/>
        <v>8.4777739947574648E-3</v>
      </c>
      <c r="J1016" s="10"/>
      <c r="K1016" s="6">
        <v>93.187371999999996</v>
      </c>
      <c r="L1016" s="16">
        <f t="shared" si="79"/>
        <v>2.7190379400332532E-4</v>
      </c>
      <c r="M1016" s="10"/>
      <c r="N1016" s="6">
        <v>82.825514999999996</v>
      </c>
      <c r="O1016" s="16">
        <f t="shared" si="80"/>
        <v>-2.9686021270135532E-3</v>
      </c>
      <c r="P1016" s="10"/>
    </row>
    <row r="1017" spans="1:16" x14ac:dyDescent="0.25">
      <c r="A1017" s="23">
        <v>40729</v>
      </c>
      <c r="B1017">
        <v>21.296023000000002</v>
      </c>
      <c r="C1017" s="16">
        <f t="shared" si="77"/>
        <v>-1.3587043928343645E-3</v>
      </c>
      <c r="D1017" s="10"/>
      <c r="E1017" s="6">
        <v>29.845986</v>
      </c>
      <c r="F1017" s="16">
        <f t="shared" si="78"/>
        <v>1.1269857192857113E-3</v>
      </c>
      <c r="G1017" s="10"/>
      <c r="H1017" s="6">
        <v>27.200001</v>
      </c>
      <c r="I1017" s="16">
        <f t="shared" si="81"/>
        <v>-2.5736028465587202E-3</v>
      </c>
      <c r="J1017" s="10"/>
      <c r="K1017" s="6">
        <v>92.993105999999997</v>
      </c>
      <c r="L1017" s="16">
        <f t="shared" si="79"/>
        <v>2.0890365786900844E-3</v>
      </c>
      <c r="M1017" s="10"/>
      <c r="N1017" s="6">
        <v>82.404009000000002</v>
      </c>
      <c r="O1017" s="16">
        <f t="shared" si="80"/>
        <v>5.1151152124162547E-3</v>
      </c>
      <c r="P1017" s="10"/>
    </row>
    <row r="1018" spans="1:16" x14ac:dyDescent="0.25">
      <c r="A1018" s="23">
        <v>40725</v>
      </c>
      <c r="B1018">
        <v>21.21163</v>
      </c>
      <c r="C1018" s="16">
        <f t="shared" si="77"/>
        <v>3.9786192763122674E-3</v>
      </c>
      <c r="D1018" s="10"/>
      <c r="E1018" s="6">
        <v>29.938490000000002</v>
      </c>
      <c r="F1018" s="16">
        <f t="shared" si="78"/>
        <v>-3.0898017902707409E-3</v>
      </c>
      <c r="G1018" s="10"/>
      <c r="H1018" s="6">
        <v>27.040001</v>
      </c>
      <c r="I1018" s="16">
        <f t="shared" si="81"/>
        <v>5.9171595444837966E-3</v>
      </c>
      <c r="J1018" s="10"/>
      <c r="K1018" s="6">
        <v>92.663702999999998</v>
      </c>
      <c r="L1018" s="16">
        <f t="shared" si="79"/>
        <v>3.554822323472262E-3</v>
      </c>
      <c r="M1018" s="10"/>
      <c r="N1018" s="6">
        <v>82.219600999999997</v>
      </c>
      <c r="O1018" s="16">
        <f t="shared" si="80"/>
        <v>2.2428715021374224E-3</v>
      </c>
      <c r="P1018" s="10"/>
    </row>
    <row r="1019" spans="1:16" x14ac:dyDescent="0.25">
      <c r="A1019" s="23">
        <v>40724</v>
      </c>
      <c r="B1019">
        <v>20.317063000000001</v>
      </c>
      <c r="C1019" s="16">
        <f t="shared" si="77"/>
        <v>4.4030330565003384E-2</v>
      </c>
      <c r="D1019" s="10"/>
      <c r="E1019" s="6">
        <v>29.677790999999999</v>
      </c>
      <c r="F1019" s="16">
        <f t="shared" si="78"/>
        <v>8.7843128216653632E-3</v>
      </c>
      <c r="G1019" s="10"/>
      <c r="H1019" s="6">
        <v>26.780000999999999</v>
      </c>
      <c r="I1019" s="16">
        <f t="shared" si="81"/>
        <v>9.7087375015407762E-3</v>
      </c>
      <c r="J1019" s="10"/>
      <c r="K1019" s="6">
        <v>92.658636999999999</v>
      </c>
      <c r="L1019" s="16">
        <f t="shared" si="79"/>
        <v>5.4673802292182216E-5</v>
      </c>
      <c r="M1019" s="10"/>
      <c r="N1019" s="6">
        <v>82.351324000000005</v>
      </c>
      <c r="O1019" s="16">
        <f t="shared" si="80"/>
        <v>-1.5995249815292656E-3</v>
      </c>
      <c r="P1019" s="10"/>
    </row>
    <row r="1020" spans="1:16" x14ac:dyDescent="0.25">
      <c r="A1020" s="23">
        <v>40723</v>
      </c>
      <c r="B1020">
        <v>20.874057000000001</v>
      </c>
      <c r="C1020" s="16">
        <f t="shared" ref="C1020:C1083" si="82">B1019/B1020-1</f>
        <v>-2.6683552698931523E-2</v>
      </c>
      <c r="D1020" s="10"/>
      <c r="E1020" s="6">
        <v>29.518004999999999</v>
      </c>
      <c r="F1020" s="16">
        <f t="shared" si="78"/>
        <v>5.4131707071667368E-3</v>
      </c>
      <c r="G1020" s="10"/>
      <c r="H1020" s="6">
        <v>26.91</v>
      </c>
      <c r="I1020" s="16">
        <f t="shared" si="81"/>
        <v>-4.8308807134894716E-3</v>
      </c>
      <c r="J1020" s="10"/>
      <c r="K1020" s="6">
        <v>92.524023</v>
      </c>
      <c r="L1020" s="16">
        <f t="shared" si="79"/>
        <v>1.4549086349173734E-3</v>
      </c>
      <c r="M1020" s="10"/>
      <c r="N1020" s="6">
        <v>82.482597999999996</v>
      </c>
      <c r="O1020" s="16">
        <f t="shared" si="80"/>
        <v>-1.5915357079319126E-3</v>
      </c>
      <c r="P1020" s="10"/>
    </row>
    <row r="1021" spans="1:16" x14ac:dyDescent="0.25">
      <c r="A1021" s="23">
        <v>40722</v>
      </c>
      <c r="B1021">
        <v>18.151772999999999</v>
      </c>
      <c r="C1021" s="16">
        <f t="shared" si="82"/>
        <v>0.1499734488746638</v>
      </c>
      <c r="D1021" s="10"/>
      <c r="E1021" s="6">
        <v>29.358222000000001</v>
      </c>
      <c r="F1021" s="16">
        <f t="shared" si="78"/>
        <v>5.4425298643765441E-3</v>
      </c>
      <c r="G1021" s="10"/>
      <c r="H1021" s="6">
        <v>27.01</v>
      </c>
      <c r="I1021" s="16">
        <f t="shared" si="81"/>
        <v>-3.7023324694558379E-3</v>
      </c>
      <c r="J1021" s="10"/>
      <c r="K1021" s="6">
        <v>92.734362000000004</v>
      </c>
      <c r="L1021" s="16">
        <f t="shared" si="79"/>
        <v>-2.2681883550350612E-3</v>
      </c>
      <c r="M1021" s="10"/>
      <c r="N1021" s="6">
        <v>83.033938000000006</v>
      </c>
      <c r="O1021" s="16">
        <f t="shared" si="80"/>
        <v>-6.6399355887469813E-3</v>
      </c>
      <c r="P1021" s="10"/>
    </row>
    <row r="1022" spans="1:16" x14ac:dyDescent="0.25">
      <c r="A1022" s="23">
        <v>40721</v>
      </c>
      <c r="B1022">
        <v>17.816611999999999</v>
      </c>
      <c r="C1022" s="16">
        <f t="shared" si="82"/>
        <v>1.8811713472797198E-2</v>
      </c>
      <c r="D1022" s="10"/>
      <c r="E1022" s="6">
        <v>29.038653</v>
      </c>
      <c r="F1022" s="16">
        <f t="shared" si="78"/>
        <v>1.1004952605756291E-2</v>
      </c>
      <c r="G1022" s="10"/>
      <c r="H1022" s="6">
        <v>26.700001</v>
      </c>
      <c r="I1022" s="16">
        <f t="shared" si="81"/>
        <v>1.1610449003353951E-2</v>
      </c>
      <c r="J1022" s="10"/>
      <c r="K1022" s="6">
        <v>93.382204000000002</v>
      </c>
      <c r="L1022" s="16">
        <f t="shared" si="79"/>
        <v>-6.937531695011101E-3</v>
      </c>
      <c r="M1022" s="10"/>
      <c r="N1022" s="6">
        <v>83.707804999999993</v>
      </c>
      <c r="O1022" s="16">
        <f t="shared" si="80"/>
        <v>-8.0502290079161876E-3</v>
      </c>
      <c r="P1022" s="10"/>
    </row>
    <row r="1023" spans="1:16" x14ac:dyDescent="0.25">
      <c r="A1023" s="23">
        <v>40718</v>
      </c>
      <c r="B1023">
        <v>17.691227999999999</v>
      </c>
      <c r="C1023" s="16">
        <f t="shared" si="82"/>
        <v>7.0873542526272981E-3</v>
      </c>
      <c r="D1023" s="10"/>
      <c r="E1023" s="6">
        <v>29.055472999999999</v>
      </c>
      <c r="F1023" s="16">
        <f t="shared" si="78"/>
        <v>-5.7889265819210944E-4</v>
      </c>
      <c r="G1023" s="10"/>
      <c r="H1023" s="6">
        <v>26.15</v>
      </c>
      <c r="I1023" s="16">
        <f t="shared" si="81"/>
        <v>2.1032543021032524E-2</v>
      </c>
      <c r="J1023" s="10"/>
      <c r="K1023" s="6">
        <v>93.685092999999995</v>
      </c>
      <c r="L1023" s="16">
        <f t="shared" si="79"/>
        <v>-3.233054377178135E-3</v>
      </c>
      <c r="M1023" s="10"/>
      <c r="N1023" s="6">
        <v>84.871752000000001</v>
      </c>
      <c r="O1023" s="16">
        <f t="shared" si="80"/>
        <v>-1.3714186081607127E-2</v>
      </c>
      <c r="P1023" s="10"/>
    </row>
    <row r="1024" spans="1:16" x14ac:dyDescent="0.25">
      <c r="A1024" s="23">
        <v>40717</v>
      </c>
      <c r="B1024">
        <v>18.159006999999999</v>
      </c>
      <c r="C1024" s="16">
        <f t="shared" si="82"/>
        <v>-2.5760164088267645E-2</v>
      </c>
      <c r="D1024" s="10"/>
      <c r="E1024" s="6">
        <v>29.408681999999999</v>
      </c>
      <c r="F1024" s="16">
        <f t="shared" si="78"/>
        <v>-1.2010364830358555E-2</v>
      </c>
      <c r="G1024" s="10"/>
      <c r="H1024" s="6">
        <v>26.25</v>
      </c>
      <c r="I1024" s="16">
        <f t="shared" si="81"/>
        <v>-3.8095238095238182E-3</v>
      </c>
      <c r="J1024" s="10"/>
      <c r="K1024" s="6">
        <v>93.634613999999999</v>
      </c>
      <c r="L1024" s="16">
        <f t="shared" si="79"/>
        <v>5.3910618993957549E-4</v>
      </c>
      <c r="M1024" s="10"/>
      <c r="N1024" s="6">
        <v>85.230559</v>
      </c>
      <c r="O1024" s="16">
        <f t="shared" si="80"/>
        <v>-4.2098398064008835E-3</v>
      </c>
      <c r="P1024" s="10"/>
    </row>
    <row r="1025" spans="1:16" x14ac:dyDescent="0.25">
      <c r="A1025" s="23">
        <v>40716</v>
      </c>
      <c r="B1025">
        <v>18.002278</v>
      </c>
      <c r="C1025" s="16">
        <f t="shared" si="82"/>
        <v>8.7060648657908413E-3</v>
      </c>
      <c r="D1025" s="10"/>
      <c r="E1025" s="6">
        <v>29.829166000000001</v>
      </c>
      <c r="F1025" s="16">
        <f t="shared" si="78"/>
        <v>-1.409640484081931E-2</v>
      </c>
      <c r="G1025" s="10"/>
      <c r="H1025" s="6">
        <v>25.59</v>
      </c>
      <c r="I1025" s="16">
        <f t="shared" si="81"/>
        <v>2.5791324736225141E-2</v>
      </c>
      <c r="J1025" s="10"/>
      <c r="K1025" s="6">
        <v>93.390619999999998</v>
      </c>
      <c r="L1025" s="16">
        <f t="shared" si="79"/>
        <v>2.6126178410637024E-3</v>
      </c>
      <c r="M1025" s="10"/>
      <c r="N1025" s="6">
        <v>84.582952000000006</v>
      </c>
      <c r="O1025" s="16">
        <f t="shared" si="80"/>
        <v>7.6564719566656336E-3</v>
      </c>
      <c r="P1025" s="10"/>
    </row>
    <row r="1026" spans="1:16" x14ac:dyDescent="0.25">
      <c r="A1026" s="23">
        <v>40715</v>
      </c>
      <c r="B1026">
        <v>18.081847</v>
      </c>
      <c r="C1026" s="16">
        <f t="shared" si="82"/>
        <v>-4.4004907242053415E-3</v>
      </c>
      <c r="D1026" s="10"/>
      <c r="E1026" s="6">
        <v>30.089863999999999</v>
      </c>
      <c r="F1026" s="16">
        <f t="shared" si="78"/>
        <v>-8.6639806680415266E-3</v>
      </c>
      <c r="G1026" s="10"/>
      <c r="H1026" s="6">
        <v>25.42</v>
      </c>
      <c r="I1026" s="16">
        <f t="shared" si="81"/>
        <v>6.6876475216364195E-3</v>
      </c>
      <c r="J1026" s="10"/>
      <c r="K1026" s="6">
        <v>93.264415</v>
      </c>
      <c r="L1026" s="16">
        <f t="shared" si="79"/>
        <v>1.3531956427326186E-3</v>
      </c>
      <c r="M1026" s="10"/>
      <c r="N1026" s="6">
        <v>84.530438000000004</v>
      </c>
      <c r="O1026" s="16">
        <f t="shared" si="80"/>
        <v>6.2124367556215532E-4</v>
      </c>
      <c r="P1026" s="10"/>
    </row>
    <row r="1027" spans="1:16" x14ac:dyDescent="0.25">
      <c r="A1027" s="23">
        <v>40714</v>
      </c>
      <c r="B1027">
        <v>17.855191999999999</v>
      </c>
      <c r="C1027" s="16">
        <f t="shared" si="82"/>
        <v>1.2694066801409942E-2</v>
      </c>
      <c r="D1027" s="10"/>
      <c r="E1027" s="6">
        <v>30.098275999999998</v>
      </c>
      <c r="F1027" s="16">
        <f t="shared" si="78"/>
        <v>-2.7948444621872515E-4</v>
      </c>
      <c r="G1027" s="10"/>
      <c r="H1027" s="6">
        <v>24.6</v>
      </c>
      <c r="I1027" s="16">
        <f t="shared" si="81"/>
        <v>3.3333333333333437E-2</v>
      </c>
      <c r="J1027" s="10"/>
      <c r="K1027" s="6">
        <v>93.289653999999999</v>
      </c>
      <c r="L1027" s="16">
        <f t="shared" si="79"/>
        <v>-2.7054447002239357E-4</v>
      </c>
      <c r="M1027" s="10"/>
      <c r="N1027" s="6">
        <v>84.906751999999997</v>
      </c>
      <c r="O1027" s="16">
        <f t="shared" si="80"/>
        <v>-4.4320856838333533E-3</v>
      </c>
      <c r="P1027" s="10"/>
    </row>
    <row r="1028" spans="1:16" x14ac:dyDescent="0.25">
      <c r="A1028" s="23">
        <v>40711</v>
      </c>
      <c r="B1028">
        <v>17.946819000000001</v>
      </c>
      <c r="C1028" s="16">
        <f t="shared" si="82"/>
        <v>-5.1054730088938571E-3</v>
      </c>
      <c r="D1028" s="10"/>
      <c r="E1028" s="6">
        <v>29.761887000000002</v>
      </c>
      <c r="F1028" s="16">
        <f t="shared" si="78"/>
        <v>1.1302677145437645E-2</v>
      </c>
      <c r="G1028" s="10"/>
      <c r="H1028" s="6">
        <v>24.15</v>
      </c>
      <c r="I1028" s="16">
        <f t="shared" si="81"/>
        <v>1.8633540372670954E-2</v>
      </c>
      <c r="J1028" s="10"/>
      <c r="K1028" s="6">
        <v>93.272829999999999</v>
      </c>
      <c r="L1028" s="16">
        <f t="shared" si="79"/>
        <v>1.8037407034832142E-4</v>
      </c>
      <c r="M1028" s="10"/>
      <c r="N1028" s="6">
        <v>84.801738</v>
      </c>
      <c r="O1028" s="16">
        <f t="shared" si="80"/>
        <v>1.2383472612318425E-3</v>
      </c>
      <c r="P1028" s="10"/>
    </row>
    <row r="1029" spans="1:16" x14ac:dyDescent="0.25">
      <c r="A1029" s="23">
        <v>40710</v>
      </c>
      <c r="B1029">
        <v>18.055323000000001</v>
      </c>
      <c r="C1029" s="16">
        <f t="shared" si="82"/>
        <v>-6.0095297104350021E-3</v>
      </c>
      <c r="D1029" s="10"/>
      <c r="E1029" s="6">
        <v>29.585284000000001</v>
      </c>
      <c r="F1029" s="16">
        <f t="shared" si="78"/>
        <v>5.9692852703392418E-3</v>
      </c>
      <c r="G1029" s="10"/>
      <c r="H1029" s="6">
        <v>24.040001</v>
      </c>
      <c r="I1029" s="16">
        <f t="shared" si="81"/>
        <v>4.5756653670687708E-3</v>
      </c>
      <c r="J1029" s="10"/>
      <c r="K1029" s="6">
        <v>93.239175000000003</v>
      </c>
      <c r="L1029" s="16">
        <f t="shared" si="79"/>
        <v>3.609534297144279E-4</v>
      </c>
      <c r="M1029" s="10"/>
      <c r="N1029" s="6">
        <v>85.204305000000005</v>
      </c>
      <c r="O1029" s="16">
        <f t="shared" si="80"/>
        <v>-4.7247260569757144E-3</v>
      </c>
      <c r="P1029" s="10"/>
    </row>
    <row r="1030" spans="1:16" x14ac:dyDescent="0.25">
      <c r="A1030" s="23">
        <v>40709</v>
      </c>
      <c r="B1030">
        <v>18.045677999999999</v>
      </c>
      <c r="C1030" s="16">
        <f t="shared" si="82"/>
        <v>5.3447700884401428E-4</v>
      </c>
      <c r="D1030" s="10"/>
      <c r="E1030" s="6">
        <v>29.576872999999999</v>
      </c>
      <c r="F1030" s="16">
        <f t="shared" si="78"/>
        <v>2.843775946159699E-4</v>
      </c>
      <c r="G1030" s="10"/>
      <c r="H1030" s="6">
        <v>24.08</v>
      </c>
      <c r="I1030" s="16">
        <f t="shared" si="81"/>
        <v>-1.6610880398670869E-3</v>
      </c>
      <c r="J1030" s="10"/>
      <c r="K1030" s="6">
        <v>93.415858999999998</v>
      </c>
      <c r="L1030" s="16">
        <f t="shared" si="79"/>
        <v>-1.891370500591294E-3</v>
      </c>
      <c r="M1030" s="10"/>
      <c r="N1030" s="6">
        <v>84.819237999999999</v>
      </c>
      <c r="O1030" s="16">
        <f t="shared" si="80"/>
        <v>4.5398545080068686E-3</v>
      </c>
      <c r="P1030" s="10"/>
    </row>
    <row r="1031" spans="1:16" x14ac:dyDescent="0.25">
      <c r="A1031" s="23">
        <v>40708</v>
      </c>
      <c r="B1031">
        <v>18.308503999999999</v>
      </c>
      <c r="C1031" s="16">
        <f t="shared" si="82"/>
        <v>-1.435540555361603E-2</v>
      </c>
      <c r="D1031" s="10"/>
      <c r="E1031" s="6">
        <v>29.972128999999999</v>
      </c>
      <c r="F1031" s="16">
        <f t="shared" si="78"/>
        <v>-1.3187451582101439E-2</v>
      </c>
      <c r="G1031" s="10"/>
      <c r="H1031" s="6">
        <v>24.5</v>
      </c>
      <c r="I1031" s="16">
        <f t="shared" si="81"/>
        <v>-1.7142857142857237E-2</v>
      </c>
      <c r="J1031" s="10"/>
      <c r="K1031" s="6">
        <v>92.902631</v>
      </c>
      <c r="L1031" s="16">
        <f t="shared" si="79"/>
        <v>5.5243645360270044E-3</v>
      </c>
      <c r="M1031" s="10"/>
      <c r="N1031" s="6">
        <v>83.305238000000003</v>
      </c>
      <c r="O1031" s="16">
        <f t="shared" si="80"/>
        <v>1.817412729797363E-2</v>
      </c>
      <c r="P1031" s="10"/>
    </row>
    <row r="1032" spans="1:16" x14ac:dyDescent="0.25">
      <c r="A1032" s="23">
        <v>40707</v>
      </c>
      <c r="B1032">
        <v>18.050502000000002</v>
      </c>
      <c r="C1032" s="16">
        <f t="shared" si="82"/>
        <v>1.4293342090984318E-2</v>
      </c>
      <c r="D1032" s="10"/>
      <c r="E1032" s="6">
        <v>29.711431000000001</v>
      </c>
      <c r="F1032" s="16">
        <f t="shared" si="78"/>
        <v>8.7743333533816248E-3</v>
      </c>
      <c r="G1032" s="10"/>
      <c r="H1032" s="6">
        <v>24.15</v>
      </c>
      <c r="I1032" s="16">
        <f t="shared" si="81"/>
        <v>1.449275362318847E-2</v>
      </c>
      <c r="J1032" s="10"/>
      <c r="K1032" s="6">
        <v>93.180279999999996</v>
      </c>
      <c r="L1032" s="16">
        <f t="shared" si="79"/>
        <v>-2.9796969916809912E-3</v>
      </c>
      <c r="M1032" s="10"/>
      <c r="N1032" s="6">
        <v>84.582952000000006</v>
      </c>
      <c r="O1032" s="16">
        <f t="shared" si="80"/>
        <v>-1.5106046428835951E-2</v>
      </c>
      <c r="P1032" s="10"/>
    </row>
    <row r="1033" spans="1:16" x14ac:dyDescent="0.25">
      <c r="A1033" s="23">
        <v>40704</v>
      </c>
      <c r="B1033">
        <v>18.009511</v>
      </c>
      <c r="C1033" s="16">
        <f t="shared" si="82"/>
        <v>2.2760751249715216E-3</v>
      </c>
      <c r="D1033" s="10"/>
      <c r="E1033" s="6">
        <v>29.492778000000001</v>
      </c>
      <c r="F1033" s="16">
        <f t="shared" ref="F1033:F1096" si="83">E1032/E1033-1</f>
        <v>7.4137810958330164E-3</v>
      </c>
      <c r="G1033" s="10"/>
      <c r="H1033" s="6">
        <v>24.17</v>
      </c>
      <c r="I1033" s="16">
        <f t="shared" si="81"/>
        <v>-8.2747207281763657E-4</v>
      </c>
      <c r="J1033" s="10"/>
      <c r="K1033" s="6">
        <v>93.079314999999994</v>
      </c>
      <c r="L1033" s="16">
        <f t="shared" ref="L1033:L1096" si="84">K1032/K1033-1</f>
        <v>1.0847200583716798E-3</v>
      </c>
      <c r="M1033" s="10"/>
      <c r="N1033" s="6">
        <v>85.011771999999993</v>
      </c>
      <c r="O1033" s="16">
        <f t="shared" ref="O1033:O1096" si="85">N1032/N1033-1</f>
        <v>-5.0442425785452993E-3</v>
      </c>
      <c r="P1033" s="10"/>
    </row>
    <row r="1034" spans="1:16" x14ac:dyDescent="0.25">
      <c r="A1034" s="23">
        <v>40703</v>
      </c>
      <c r="B1034">
        <v>18.429065999999999</v>
      </c>
      <c r="C1034" s="16">
        <f t="shared" si="82"/>
        <v>-2.2765939413315839E-2</v>
      </c>
      <c r="D1034" s="10"/>
      <c r="E1034" s="6">
        <v>29.950353</v>
      </c>
      <c r="F1034" s="16">
        <f t="shared" si="83"/>
        <v>-1.5277783203423323E-2</v>
      </c>
      <c r="G1034" s="10"/>
      <c r="H1034" s="6">
        <v>24.459999</v>
      </c>
      <c r="I1034" s="16">
        <f t="shared" si="81"/>
        <v>-1.1856051179723992E-2</v>
      </c>
      <c r="J1034" s="10"/>
      <c r="K1034" s="6">
        <v>93.188695999999993</v>
      </c>
      <c r="L1034" s="16">
        <f t="shared" si="84"/>
        <v>-1.1737582420940917E-3</v>
      </c>
      <c r="M1034" s="10"/>
      <c r="N1034" s="6">
        <v>84.364165</v>
      </c>
      <c r="O1034" s="16">
        <f t="shared" si="85"/>
        <v>7.6763279764577863E-3</v>
      </c>
      <c r="P1034" s="10"/>
    </row>
    <row r="1035" spans="1:16" x14ac:dyDescent="0.25">
      <c r="A1035" s="23">
        <v>40702</v>
      </c>
      <c r="B1035">
        <v>18.496580000000002</v>
      </c>
      <c r="C1035" s="16">
        <f t="shared" si="82"/>
        <v>-3.6500801769842051E-3</v>
      </c>
      <c r="D1035" s="10"/>
      <c r="E1035" s="6">
        <v>29.775642999999999</v>
      </c>
      <c r="F1035" s="16">
        <f t="shared" si="83"/>
        <v>5.8675475119043252E-3</v>
      </c>
      <c r="G1035" s="10"/>
      <c r="H1035" s="6">
        <v>24.459999</v>
      </c>
      <c r="I1035" s="16">
        <f t="shared" si="81"/>
        <v>0</v>
      </c>
      <c r="J1035" s="10"/>
      <c r="K1035" s="6">
        <v>93.441098999999994</v>
      </c>
      <c r="L1035" s="16">
        <f t="shared" si="84"/>
        <v>-2.701198965992524E-3</v>
      </c>
      <c r="M1035" s="10"/>
      <c r="N1035" s="6">
        <v>84.705472</v>
      </c>
      <c r="O1035" s="16">
        <f t="shared" si="85"/>
        <v>-4.0293382699053693E-3</v>
      </c>
      <c r="P1035" s="10"/>
    </row>
    <row r="1036" spans="1:16" x14ac:dyDescent="0.25">
      <c r="A1036" s="23">
        <v>40701</v>
      </c>
      <c r="B1036">
        <v>19.246473999999999</v>
      </c>
      <c r="C1036" s="16">
        <f t="shared" si="82"/>
        <v>-3.8962669214111512E-2</v>
      </c>
      <c r="D1036" s="10"/>
      <c r="E1036" s="6">
        <v>29.592611999999999</v>
      </c>
      <c r="F1036" s="16">
        <f t="shared" si="83"/>
        <v>6.1850234781573032E-3</v>
      </c>
      <c r="G1036" s="10"/>
      <c r="H1036" s="6">
        <v>24.700001</v>
      </c>
      <c r="I1036" s="16">
        <f t="shared" si="81"/>
        <v>-9.7166797685555029E-3</v>
      </c>
      <c r="J1036" s="10"/>
      <c r="K1036" s="6">
        <v>93.382204000000002</v>
      </c>
      <c r="L1036" s="16">
        <f t="shared" si="84"/>
        <v>6.3068762009499402E-4</v>
      </c>
      <c r="M1036" s="10"/>
      <c r="N1036" s="6">
        <v>84.049111999999994</v>
      </c>
      <c r="O1036" s="16">
        <f t="shared" si="85"/>
        <v>7.8092437193151287E-3</v>
      </c>
      <c r="P1036" s="10"/>
    </row>
    <row r="1037" spans="1:16" x14ac:dyDescent="0.25">
      <c r="A1037" s="23">
        <v>40700</v>
      </c>
      <c r="B1037">
        <v>18.855853</v>
      </c>
      <c r="C1037" s="16">
        <f t="shared" si="82"/>
        <v>2.0716167017212017E-2</v>
      </c>
      <c r="D1037" s="10"/>
      <c r="E1037" s="6">
        <v>29.584294</v>
      </c>
      <c r="F1037" s="16">
        <f t="shared" si="83"/>
        <v>2.8116270072220395E-4</v>
      </c>
      <c r="G1037" s="10"/>
      <c r="H1037" s="6">
        <v>24.780000999999999</v>
      </c>
      <c r="I1037" s="16">
        <f t="shared" si="81"/>
        <v>-3.2284098777880521E-3</v>
      </c>
      <c r="J1037" s="10"/>
      <c r="K1037" s="6">
        <v>93.062490999999994</v>
      </c>
      <c r="L1037" s="16">
        <f t="shared" si="84"/>
        <v>3.4354657452702053E-3</v>
      </c>
      <c r="M1037" s="10"/>
      <c r="N1037" s="6">
        <v>83.664045000000002</v>
      </c>
      <c r="O1037" s="16">
        <f t="shared" si="85"/>
        <v>4.6025386413004465E-3</v>
      </c>
      <c r="P1037" s="10"/>
    </row>
    <row r="1038" spans="1:16" x14ac:dyDescent="0.25">
      <c r="A1038" s="23">
        <v>40697</v>
      </c>
      <c r="B1038">
        <v>19.080098</v>
      </c>
      <c r="C1038" s="16">
        <f t="shared" si="82"/>
        <v>-1.1752822233931925E-2</v>
      </c>
      <c r="D1038" s="10"/>
      <c r="E1038" s="6">
        <v>29.800601</v>
      </c>
      <c r="F1038" s="16">
        <f t="shared" si="83"/>
        <v>-7.2584777736529604E-3</v>
      </c>
      <c r="G1038" s="10"/>
      <c r="H1038" s="6">
        <v>25.02</v>
      </c>
      <c r="I1038" s="16">
        <f t="shared" si="81"/>
        <v>-9.5922861710632246E-3</v>
      </c>
      <c r="J1038" s="10"/>
      <c r="K1038" s="6">
        <v>93.222351000000003</v>
      </c>
      <c r="L1038" s="16">
        <f t="shared" si="84"/>
        <v>-1.7148248063386662E-3</v>
      </c>
      <c r="M1038" s="10"/>
      <c r="N1038" s="6">
        <v>84.302904999999996</v>
      </c>
      <c r="O1038" s="16">
        <f t="shared" si="85"/>
        <v>-7.5781492939062112E-3</v>
      </c>
      <c r="P1038" s="10"/>
    </row>
    <row r="1039" spans="1:16" x14ac:dyDescent="0.25">
      <c r="A1039" s="23">
        <v>40696</v>
      </c>
      <c r="B1039">
        <v>19.458662</v>
      </c>
      <c r="C1039" s="16">
        <f t="shared" si="82"/>
        <v>-1.9454780601050659E-2</v>
      </c>
      <c r="D1039" s="10"/>
      <c r="E1039" s="6">
        <v>30.075147000000001</v>
      </c>
      <c r="F1039" s="16">
        <f t="shared" si="83"/>
        <v>-9.1286669355266081E-3</v>
      </c>
      <c r="G1039" s="10"/>
      <c r="H1039" s="6">
        <v>25.41</v>
      </c>
      <c r="I1039" s="16">
        <f t="shared" si="81"/>
        <v>-1.5348288075560879E-2</v>
      </c>
      <c r="J1039" s="10"/>
      <c r="K1039" s="6">
        <v>93.020420000000001</v>
      </c>
      <c r="L1039" s="16">
        <f t="shared" si="84"/>
        <v>2.1708244275826516E-3</v>
      </c>
      <c r="M1039" s="10"/>
      <c r="N1039" s="6">
        <v>83.821571000000006</v>
      </c>
      <c r="O1039" s="16">
        <f t="shared" si="85"/>
        <v>5.7423643372180866E-3</v>
      </c>
      <c r="P1039" s="10"/>
    </row>
    <row r="1040" spans="1:16" x14ac:dyDescent="0.25">
      <c r="A1040" s="23">
        <v>40695</v>
      </c>
      <c r="B1040">
        <v>19.092155000000002</v>
      </c>
      <c r="C1040" s="16">
        <f t="shared" si="82"/>
        <v>1.9196732898931534E-2</v>
      </c>
      <c r="D1040" s="10"/>
      <c r="E1040" s="6">
        <v>30.158341</v>
      </c>
      <c r="F1040" s="16">
        <f t="shared" si="83"/>
        <v>-2.7585734904980175E-3</v>
      </c>
      <c r="G1040" s="10"/>
      <c r="H1040" s="6">
        <v>25.32</v>
      </c>
      <c r="I1040" s="16">
        <f t="shared" si="81"/>
        <v>3.5545023696681444E-3</v>
      </c>
      <c r="J1040" s="10"/>
      <c r="K1040" s="6">
        <v>93.870193</v>
      </c>
      <c r="L1040" s="16">
        <f t="shared" si="84"/>
        <v>-9.0526393186386445E-3</v>
      </c>
      <c r="M1040" s="10"/>
      <c r="N1040" s="6">
        <v>85.449344999999994</v>
      </c>
      <c r="O1040" s="16">
        <f t="shared" si="85"/>
        <v>-1.9049578437376979E-2</v>
      </c>
      <c r="P1040" s="10"/>
    </row>
    <row r="1041" spans="1:16" x14ac:dyDescent="0.25">
      <c r="A1041" s="23">
        <v>40694</v>
      </c>
      <c r="B1041">
        <v>19.545466000000001</v>
      </c>
      <c r="C1041" s="16">
        <f t="shared" si="82"/>
        <v>-2.3192642221986359E-2</v>
      </c>
      <c r="D1041" s="10"/>
      <c r="E1041" s="6">
        <v>30.574318000000002</v>
      </c>
      <c r="F1041" s="16">
        <f t="shared" si="83"/>
        <v>-1.3605438394406755E-2</v>
      </c>
      <c r="G1041" s="10"/>
      <c r="H1041" s="6">
        <v>25.41</v>
      </c>
      <c r="I1041" s="16">
        <f t="shared" si="81"/>
        <v>-3.5419126328216644E-3</v>
      </c>
      <c r="J1041" s="10"/>
      <c r="K1041" s="6">
        <v>93.403240999999994</v>
      </c>
      <c r="L1041" s="16">
        <f t="shared" si="84"/>
        <v>4.9993126041525393E-3</v>
      </c>
      <c r="M1041" s="10"/>
      <c r="N1041" s="6">
        <v>84.309905000000001</v>
      </c>
      <c r="O1041" s="16">
        <f t="shared" si="85"/>
        <v>1.3514900769962868E-2</v>
      </c>
      <c r="P1041" s="10"/>
    </row>
    <row r="1042" spans="1:16" x14ac:dyDescent="0.25">
      <c r="A1042" s="23">
        <v>40690</v>
      </c>
      <c r="B1042">
        <v>19.241651999999998</v>
      </c>
      <c r="C1042" s="16">
        <f t="shared" si="82"/>
        <v>1.5789392719502526E-2</v>
      </c>
      <c r="D1042" s="10"/>
      <c r="E1042" s="6">
        <v>30.125062</v>
      </c>
      <c r="F1042" s="16">
        <f t="shared" si="83"/>
        <v>1.4913031548283717E-2</v>
      </c>
      <c r="G1042" s="10"/>
      <c r="H1042" s="6">
        <v>24.6</v>
      </c>
      <c r="I1042" s="16">
        <f t="shared" si="81"/>
        <v>3.2926829268292712E-2</v>
      </c>
      <c r="J1042" s="10"/>
      <c r="K1042" s="6">
        <v>93.411618000000004</v>
      </c>
      <c r="L1042" s="16">
        <f t="shared" si="84"/>
        <v>-8.9678352429456432E-5</v>
      </c>
      <c r="M1042" s="10"/>
      <c r="N1042" s="6">
        <v>84.118072999999995</v>
      </c>
      <c r="O1042" s="16">
        <f t="shared" si="85"/>
        <v>2.2805087320534323E-3</v>
      </c>
      <c r="P1042" s="10"/>
    </row>
    <row r="1043" spans="1:16" x14ac:dyDescent="0.25">
      <c r="A1043" s="23">
        <v>40689</v>
      </c>
      <c r="B1043">
        <v>19.118679</v>
      </c>
      <c r="C1043" s="16">
        <f t="shared" si="82"/>
        <v>6.4320866520117814E-3</v>
      </c>
      <c r="D1043" s="10"/>
      <c r="E1043" s="6">
        <v>30.266496</v>
      </c>
      <c r="F1043" s="16">
        <f t="shared" si="83"/>
        <v>-4.6729558651256164E-3</v>
      </c>
      <c r="G1043" s="10"/>
      <c r="H1043" s="6">
        <v>24.540001</v>
      </c>
      <c r="I1043" s="16">
        <f t="shared" si="81"/>
        <v>2.4449469256337952E-3</v>
      </c>
      <c r="J1043" s="10"/>
      <c r="K1043" s="6">
        <v>93.311044999999993</v>
      </c>
      <c r="L1043" s="16">
        <f t="shared" si="84"/>
        <v>1.0778252456609128E-3</v>
      </c>
      <c r="M1043" s="10"/>
      <c r="N1043" s="6">
        <v>84.152951999999999</v>
      </c>
      <c r="O1043" s="16">
        <f t="shared" si="85"/>
        <v>-4.1447149709028519E-4</v>
      </c>
      <c r="P1043" s="10"/>
    </row>
    <row r="1044" spans="1:16" x14ac:dyDescent="0.25">
      <c r="A1044" s="23">
        <v>40688</v>
      </c>
      <c r="B1044">
        <v>18.988472000000002</v>
      </c>
      <c r="C1044" s="16">
        <f t="shared" si="82"/>
        <v>6.8571604919025475E-3</v>
      </c>
      <c r="D1044" s="10"/>
      <c r="E1044" s="6">
        <v>30.5244</v>
      </c>
      <c r="F1044" s="16">
        <f t="shared" si="83"/>
        <v>-8.4491095648071557E-3</v>
      </c>
      <c r="G1044" s="10"/>
      <c r="H1044" s="6">
        <v>24.41</v>
      </c>
      <c r="I1044" s="16">
        <f t="shared" si="81"/>
        <v>5.3257271609996604E-3</v>
      </c>
      <c r="J1044" s="10"/>
      <c r="K1044" s="6">
        <v>92.908731000000003</v>
      </c>
      <c r="L1044" s="16">
        <f t="shared" si="84"/>
        <v>4.3302065981289939E-3</v>
      </c>
      <c r="M1044" s="10"/>
      <c r="N1044" s="6">
        <v>83.437944000000002</v>
      </c>
      <c r="O1044" s="16">
        <f t="shared" si="85"/>
        <v>8.5693386692269335E-3</v>
      </c>
      <c r="P1044" s="10"/>
    </row>
    <row r="1045" spans="1:16" x14ac:dyDescent="0.25">
      <c r="A1045" s="23">
        <v>40687</v>
      </c>
      <c r="B1045">
        <v>18.711179999999999</v>
      </c>
      <c r="C1045" s="16">
        <f t="shared" si="82"/>
        <v>1.4819589144030587E-2</v>
      </c>
      <c r="D1045" s="10"/>
      <c r="E1045" s="6">
        <v>30.674151999999999</v>
      </c>
      <c r="F1045" s="16">
        <f t="shared" si="83"/>
        <v>-4.8820257524967436E-3</v>
      </c>
      <c r="G1045" s="10"/>
      <c r="H1045" s="6">
        <v>24.09</v>
      </c>
      <c r="I1045" s="16">
        <f t="shared" si="81"/>
        <v>1.328352013283518E-2</v>
      </c>
      <c r="J1045" s="10"/>
      <c r="K1045" s="6">
        <v>93.093124000000003</v>
      </c>
      <c r="L1045" s="16">
        <f t="shared" si="84"/>
        <v>-1.9807370520726897E-3</v>
      </c>
      <c r="M1045" s="10"/>
      <c r="N1045" s="6">
        <v>83.830324000000005</v>
      </c>
      <c r="O1045" s="16">
        <f t="shared" si="85"/>
        <v>-4.6806451565187812E-3</v>
      </c>
      <c r="P1045" s="10"/>
    </row>
    <row r="1046" spans="1:16" x14ac:dyDescent="0.25">
      <c r="A1046" s="23">
        <v>40686</v>
      </c>
      <c r="B1046">
        <v>18.547215999999999</v>
      </c>
      <c r="C1046" s="16">
        <f t="shared" si="82"/>
        <v>8.840356417912032E-3</v>
      </c>
      <c r="D1046" s="10"/>
      <c r="E1046" s="6">
        <v>30.699113000000001</v>
      </c>
      <c r="F1046" s="16">
        <f t="shared" si="83"/>
        <v>-8.1308538132685015E-4</v>
      </c>
      <c r="G1046" s="10"/>
      <c r="H1046" s="6">
        <v>24.01</v>
      </c>
      <c r="I1046" s="16">
        <f t="shared" si="81"/>
        <v>3.3319450229070124E-3</v>
      </c>
      <c r="J1046" s="10"/>
      <c r="K1046" s="6">
        <v>92.975784000000004</v>
      </c>
      <c r="L1046" s="16">
        <f t="shared" si="84"/>
        <v>1.2620490513959304E-3</v>
      </c>
      <c r="M1046" s="10"/>
      <c r="N1046" s="6">
        <v>83.516418000000002</v>
      </c>
      <c r="O1046" s="16">
        <f t="shared" si="85"/>
        <v>3.7586142643235565E-3</v>
      </c>
      <c r="P1046" s="10"/>
    </row>
    <row r="1047" spans="1:16" x14ac:dyDescent="0.25">
      <c r="A1047" s="23">
        <v>40683</v>
      </c>
      <c r="B1047">
        <v>18.863088999999999</v>
      </c>
      <c r="C1047" s="16">
        <f t="shared" si="82"/>
        <v>-1.674556060250787E-2</v>
      </c>
      <c r="D1047" s="10"/>
      <c r="E1047" s="6">
        <v>30.832225000000001</v>
      </c>
      <c r="F1047" s="16">
        <f t="shared" si="83"/>
        <v>-4.3173011354191715E-3</v>
      </c>
      <c r="G1047" s="10"/>
      <c r="H1047" s="6">
        <v>24.719999000000001</v>
      </c>
      <c r="I1047" s="16">
        <f t="shared" si="81"/>
        <v>-2.8721643556700815E-2</v>
      </c>
      <c r="J1047" s="10"/>
      <c r="K1047" s="6">
        <v>93.034453999999997</v>
      </c>
      <c r="L1047" s="16">
        <f t="shared" si="84"/>
        <v>-6.3062658485635303E-4</v>
      </c>
      <c r="M1047" s="10"/>
      <c r="N1047" s="6">
        <v>83.115316000000007</v>
      </c>
      <c r="O1047" s="16">
        <f t="shared" si="85"/>
        <v>4.8258494258746065E-3</v>
      </c>
      <c r="P1047" s="10"/>
    </row>
    <row r="1048" spans="1:16" x14ac:dyDescent="0.25">
      <c r="A1048" s="23">
        <v>40682</v>
      </c>
      <c r="B1048">
        <v>19.203071999999999</v>
      </c>
      <c r="C1048" s="16">
        <f t="shared" si="82"/>
        <v>-1.7704615178238181E-2</v>
      </c>
      <c r="D1048" s="10"/>
      <c r="E1048" s="6">
        <v>31.09845</v>
      </c>
      <c r="F1048" s="16">
        <f t="shared" si="83"/>
        <v>-8.5607160485490219E-3</v>
      </c>
      <c r="G1048" s="10"/>
      <c r="H1048" s="6">
        <v>24.75</v>
      </c>
      <c r="I1048" s="16">
        <f t="shared" si="81"/>
        <v>-1.2121616161615556E-3</v>
      </c>
      <c r="J1048" s="10"/>
      <c r="K1048" s="6">
        <v>93.101507999999995</v>
      </c>
      <c r="L1048" s="16">
        <f t="shared" si="84"/>
        <v>-7.2022463911114443E-4</v>
      </c>
      <c r="M1048" s="10"/>
      <c r="N1048" s="6">
        <v>83.071715999999995</v>
      </c>
      <c r="O1048" s="16">
        <f t="shared" si="85"/>
        <v>5.2484771110306028E-4</v>
      </c>
      <c r="P1048" s="10"/>
    </row>
    <row r="1049" spans="1:16" x14ac:dyDescent="0.25">
      <c r="A1049" s="23">
        <v>40681</v>
      </c>
      <c r="B1049">
        <v>19.292287999999999</v>
      </c>
      <c r="C1049" s="16">
        <f t="shared" si="82"/>
        <v>-4.6244385321222437E-3</v>
      </c>
      <c r="D1049" s="10"/>
      <c r="E1049" s="6">
        <v>31.264842000000002</v>
      </c>
      <c r="F1049" s="16">
        <f t="shared" si="83"/>
        <v>-5.3220163402712961E-3</v>
      </c>
      <c r="G1049" s="10"/>
      <c r="H1049" s="6">
        <v>24.43</v>
      </c>
      <c r="I1049" s="16">
        <f t="shared" si="81"/>
        <v>1.3098649201801038E-2</v>
      </c>
      <c r="J1049" s="10"/>
      <c r="K1049" s="6">
        <v>92.942256999999998</v>
      </c>
      <c r="L1049" s="16">
        <f t="shared" si="84"/>
        <v>1.7134402062131127E-3</v>
      </c>
      <c r="M1049" s="10"/>
      <c r="N1049" s="6">
        <v>83.106594999999999</v>
      </c>
      <c r="O1049" s="16">
        <f t="shared" si="85"/>
        <v>-4.1968991750895857E-4</v>
      </c>
      <c r="P1049" s="10"/>
    </row>
    <row r="1050" spans="1:16" x14ac:dyDescent="0.25">
      <c r="A1050" s="23">
        <v>40680</v>
      </c>
      <c r="B1050">
        <v>19.398381000000001</v>
      </c>
      <c r="C1050" s="16">
        <f t="shared" si="82"/>
        <v>-5.4691677619901347E-3</v>
      </c>
      <c r="D1050" s="10"/>
      <c r="E1050" s="6">
        <v>31.006934999999999</v>
      </c>
      <c r="F1050" s="16">
        <f t="shared" si="83"/>
        <v>8.317719890727826E-3</v>
      </c>
      <c r="G1050" s="10"/>
      <c r="H1050" s="6">
        <v>24.200001</v>
      </c>
      <c r="I1050" s="16">
        <f t="shared" si="81"/>
        <v>9.5040905163599199E-3</v>
      </c>
      <c r="J1050" s="10"/>
      <c r="K1050" s="6">
        <v>93.176938000000007</v>
      </c>
      <c r="L1050" s="16">
        <f t="shared" si="84"/>
        <v>-2.5186597138446842E-3</v>
      </c>
      <c r="M1050" s="10"/>
      <c r="N1050" s="6">
        <v>84.222703999999993</v>
      </c>
      <c r="O1050" s="16">
        <f t="shared" si="85"/>
        <v>-1.3251878020919317E-2</v>
      </c>
      <c r="P1050" s="10"/>
    </row>
    <row r="1051" spans="1:16" x14ac:dyDescent="0.25">
      <c r="A1051" s="23">
        <v>40679</v>
      </c>
      <c r="B1051">
        <v>19.239536000000001</v>
      </c>
      <c r="C1051" s="16">
        <f t="shared" si="82"/>
        <v>8.2561762404249617E-3</v>
      </c>
      <c r="D1051" s="10"/>
      <c r="E1051" s="6">
        <v>31.031893</v>
      </c>
      <c r="F1051" s="16">
        <f t="shared" si="83"/>
        <v>-8.0426933671118306E-4</v>
      </c>
      <c r="G1051" s="10"/>
      <c r="H1051" s="6">
        <v>24.129999000000002</v>
      </c>
      <c r="I1051" s="16">
        <f t="shared" si="81"/>
        <v>2.9010361749288727E-3</v>
      </c>
      <c r="J1051" s="10"/>
      <c r="K1051" s="6">
        <v>93.051214000000002</v>
      </c>
      <c r="L1051" s="16">
        <f t="shared" si="84"/>
        <v>1.3511269181292196E-3</v>
      </c>
      <c r="M1051" s="10"/>
      <c r="N1051" s="6">
        <v>83.368185999999994</v>
      </c>
      <c r="O1051" s="16">
        <f t="shared" si="85"/>
        <v>1.0249929151631143E-2</v>
      </c>
      <c r="P1051" s="10"/>
    </row>
    <row r="1052" spans="1:16" x14ac:dyDescent="0.25">
      <c r="A1052" s="23">
        <v>40676</v>
      </c>
      <c r="B1052">
        <v>19.232316999999998</v>
      </c>
      <c r="C1052" s="16">
        <f t="shared" si="82"/>
        <v>3.7535778970387845E-4</v>
      </c>
      <c r="D1052" s="10"/>
      <c r="E1052" s="6">
        <v>30.848865</v>
      </c>
      <c r="F1052" s="16">
        <f t="shared" si="83"/>
        <v>5.9330545872595675E-3</v>
      </c>
      <c r="G1052" s="10"/>
      <c r="H1052" s="6">
        <v>24.66</v>
      </c>
      <c r="I1052" s="16">
        <f t="shared" si="81"/>
        <v>-2.1492335766423287E-2</v>
      </c>
      <c r="J1052" s="10"/>
      <c r="K1052" s="6">
        <v>92.783006999999998</v>
      </c>
      <c r="L1052" s="16">
        <f t="shared" si="84"/>
        <v>2.8906909645642909E-3</v>
      </c>
      <c r="M1052" s="10"/>
      <c r="N1052" s="6">
        <v>82.906047999999998</v>
      </c>
      <c r="O1052" s="16">
        <f t="shared" si="85"/>
        <v>5.5742374790317406E-3</v>
      </c>
      <c r="P1052" s="10"/>
    </row>
    <row r="1053" spans="1:16" x14ac:dyDescent="0.25">
      <c r="A1053" s="23">
        <v>40675</v>
      </c>
      <c r="B1053">
        <v>19.237128999999999</v>
      </c>
      <c r="C1053" s="16">
        <f t="shared" si="82"/>
        <v>-2.5014127627887017E-4</v>
      </c>
      <c r="D1053" s="10"/>
      <c r="E1053" s="6">
        <v>30.948698</v>
      </c>
      <c r="F1053" s="16">
        <f t="shared" si="83"/>
        <v>-3.2257576716151481E-3</v>
      </c>
      <c r="G1053" s="10"/>
      <c r="H1053" s="6">
        <v>24.9</v>
      </c>
      <c r="I1053" s="16">
        <f t="shared" si="81"/>
        <v>-9.6385542168674343E-3</v>
      </c>
      <c r="J1053" s="10"/>
      <c r="K1053" s="6">
        <v>92.506422999999998</v>
      </c>
      <c r="L1053" s="16">
        <f t="shared" si="84"/>
        <v>2.9898896858220336E-3</v>
      </c>
      <c r="M1053" s="10"/>
      <c r="N1053" s="6">
        <v>82.164882000000006</v>
      </c>
      <c r="O1053" s="16">
        <f t="shared" si="85"/>
        <v>9.0204717874480256E-3</v>
      </c>
      <c r="P1053" s="10"/>
    </row>
    <row r="1054" spans="1:16" x14ac:dyDescent="0.25">
      <c r="A1054" s="23">
        <v>40674</v>
      </c>
      <c r="B1054">
        <v>19.095130000000001</v>
      </c>
      <c r="C1054" s="16">
        <f t="shared" si="82"/>
        <v>7.4363987048005065E-3</v>
      </c>
      <c r="D1054" s="10"/>
      <c r="E1054" s="6">
        <v>30.474485000000001</v>
      </c>
      <c r="F1054" s="16">
        <f t="shared" si="83"/>
        <v>1.5560984869801731E-2</v>
      </c>
      <c r="G1054" s="10"/>
      <c r="H1054" s="6">
        <v>24.469999000000001</v>
      </c>
      <c r="I1054" s="16">
        <f t="shared" si="81"/>
        <v>1.7572579385883857E-2</v>
      </c>
      <c r="J1054" s="10"/>
      <c r="K1054" s="6">
        <v>92.724337000000006</v>
      </c>
      <c r="L1054" s="16">
        <f t="shared" si="84"/>
        <v>-2.3501273457474658E-3</v>
      </c>
      <c r="M1054" s="10"/>
      <c r="N1054" s="6">
        <v>82.688057000000001</v>
      </c>
      <c r="O1054" s="16">
        <f t="shared" si="85"/>
        <v>-6.3270926779667169E-3</v>
      </c>
      <c r="P1054" s="10"/>
    </row>
    <row r="1055" spans="1:16" x14ac:dyDescent="0.25">
      <c r="A1055" s="23">
        <v>40673</v>
      </c>
      <c r="B1055">
        <v>19.338211999999999</v>
      </c>
      <c r="C1055" s="16">
        <f t="shared" si="82"/>
        <v>-1.2570034913258699E-2</v>
      </c>
      <c r="D1055" s="10"/>
      <c r="E1055" s="6">
        <v>30.590958000000001</v>
      </c>
      <c r="F1055" s="16">
        <f t="shared" si="83"/>
        <v>-3.8074322484441536E-3</v>
      </c>
      <c r="G1055" s="10"/>
      <c r="H1055" s="6">
        <v>24.700001</v>
      </c>
      <c r="I1055" s="16">
        <f t="shared" si="81"/>
        <v>-9.3118214853513681E-3</v>
      </c>
      <c r="J1055" s="10"/>
      <c r="K1055" s="6">
        <v>92.57347</v>
      </c>
      <c r="L1055" s="16">
        <f t="shared" si="84"/>
        <v>1.6297001721983229E-3</v>
      </c>
      <c r="M1055" s="10"/>
      <c r="N1055" s="6">
        <v>82.217197999999996</v>
      </c>
      <c r="O1055" s="16">
        <f t="shared" si="85"/>
        <v>5.7270134649931581E-3</v>
      </c>
      <c r="P1055" s="10"/>
    </row>
    <row r="1056" spans="1:16" x14ac:dyDescent="0.25">
      <c r="A1056" s="23">
        <v>40672</v>
      </c>
      <c r="B1056">
        <v>19.220282000000001</v>
      </c>
      <c r="C1056" s="16">
        <f t="shared" si="82"/>
        <v>6.1357060213786951E-3</v>
      </c>
      <c r="D1056" s="10"/>
      <c r="E1056" s="6">
        <v>30.349689999999999</v>
      </c>
      <c r="F1056" s="16">
        <f t="shared" si="83"/>
        <v>7.9496034391126624E-3</v>
      </c>
      <c r="G1056" s="10"/>
      <c r="H1056" s="6">
        <v>24.23</v>
      </c>
      <c r="I1056" s="16">
        <f t="shared" si="81"/>
        <v>1.9397482459760695E-2</v>
      </c>
      <c r="J1056" s="10"/>
      <c r="K1056" s="6">
        <v>92.950641000000005</v>
      </c>
      <c r="L1056" s="16">
        <f t="shared" si="84"/>
        <v>-4.0577557716896528E-3</v>
      </c>
      <c r="M1056" s="10"/>
      <c r="N1056" s="6">
        <v>82.810130999999998</v>
      </c>
      <c r="O1056" s="16">
        <f t="shared" si="85"/>
        <v>-7.160150489316397E-3</v>
      </c>
      <c r="P1056" s="10"/>
    </row>
    <row r="1057" spans="1:16" x14ac:dyDescent="0.25">
      <c r="A1057" s="23">
        <v>40669</v>
      </c>
      <c r="B1057">
        <v>19.111979000000002</v>
      </c>
      <c r="C1057" s="16">
        <f t="shared" si="82"/>
        <v>5.6667600984701139E-3</v>
      </c>
      <c r="D1057" s="10"/>
      <c r="E1057" s="6">
        <v>30.274813999999999</v>
      </c>
      <c r="F1057" s="16">
        <f t="shared" si="83"/>
        <v>2.4732109006515568E-3</v>
      </c>
      <c r="G1057" s="10"/>
      <c r="H1057" s="6">
        <v>23.99</v>
      </c>
      <c r="I1057" s="16">
        <f t="shared" si="81"/>
        <v>1.000416840350149E-2</v>
      </c>
      <c r="J1057" s="10"/>
      <c r="K1057" s="6">
        <v>92.858444000000006</v>
      </c>
      <c r="L1057" s="16">
        <f t="shared" si="84"/>
        <v>9.9287685673465909E-4</v>
      </c>
      <c r="M1057" s="10"/>
      <c r="N1057" s="6">
        <v>82.897326000000007</v>
      </c>
      <c r="O1057" s="16">
        <f t="shared" si="85"/>
        <v>-1.0518433369010038E-3</v>
      </c>
      <c r="P1057" s="10"/>
    </row>
    <row r="1058" spans="1:16" x14ac:dyDescent="0.25">
      <c r="A1058" s="23">
        <v>40668</v>
      </c>
      <c r="B1058">
        <v>18.941098</v>
      </c>
      <c r="C1058" s="16">
        <f t="shared" si="82"/>
        <v>9.0217050774987761E-3</v>
      </c>
      <c r="D1058" s="10"/>
      <c r="E1058" s="6">
        <v>30.158341</v>
      </c>
      <c r="F1058" s="16">
        <f t="shared" si="83"/>
        <v>3.8620493083487695E-3</v>
      </c>
      <c r="G1058" s="10"/>
      <c r="H1058" s="6">
        <v>24.16</v>
      </c>
      <c r="I1058" s="16">
        <f t="shared" si="81"/>
        <v>-7.0364238410596247E-3</v>
      </c>
      <c r="J1058" s="10"/>
      <c r="K1058" s="6">
        <v>92.858444000000006</v>
      </c>
      <c r="L1058" s="16">
        <f t="shared" si="84"/>
        <v>0</v>
      </c>
      <c r="M1058" s="10"/>
      <c r="N1058" s="6">
        <v>83.263548</v>
      </c>
      <c r="O1058" s="16">
        <f t="shared" si="85"/>
        <v>-4.3983472815738445E-3</v>
      </c>
      <c r="P1058" s="10"/>
    </row>
    <row r="1059" spans="1:16" x14ac:dyDescent="0.25">
      <c r="A1059" s="23">
        <v>40667</v>
      </c>
      <c r="B1059">
        <v>19.198619999999998</v>
      </c>
      <c r="C1059" s="16">
        <f t="shared" si="82"/>
        <v>-1.3413568266885778E-2</v>
      </c>
      <c r="D1059" s="10"/>
      <c r="E1059" s="6">
        <v>30.416248</v>
      </c>
      <c r="F1059" s="16">
        <f t="shared" si="83"/>
        <v>-8.4792509582378717E-3</v>
      </c>
      <c r="G1059" s="10"/>
      <c r="H1059" s="6">
        <v>24.27</v>
      </c>
      <c r="I1059" s="16">
        <f t="shared" si="81"/>
        <v>-4.5323444581788497E-3</v>
      </c>
      <c r="J1059" s="10"/>
      <c r="K1059" s="6">
        <v>92.539950000000005</v>
      </c>
      <c r="L1059" s="16">
        <f t="shared" si="84"/>
        <v>3.4416919395352519E-3</v>
      </c>
      <c r="M1059" s="10"/>
      <c r="N1059" s="6">
        <v>82.478781999999995</v>
      </c>
      <c r="O1059" s="16">
        <f t="shared" si="85"/>
        <v>9.5147622330311599E-3</v>
      </c>
      <c r="P1059" s="10"/>
    </row>
    <row r="1060" spans="1:16" x14ac:dyDescent="0.25">
      <c r="A1060" s="23">
        <v>40666</v>
      </c>
      <c r="B1060">
        <v>19.253976000000002</v>
      </c>
      <c r="C1060" s="16">
        <f t="shared" si="82"/>
        <v>-2.8750425366689258E-3</v>
      </c>
      <c r="D1060" s="10"/>
      <c r="E1060" s="6">
        <v>30.291454000000002</v>
      </c>
      <c r="F1060" s="16">
        <f t="shared" si="83"/>
        <v>4.1197758285222985E-3</v>
      </c>
      <c r="G1060" s="10"/>
      <c r="H1060" s="6">
        <v>24.450001</v>
      </c>
      <c r="I1060" s="16">
        <f t="shared" si="81"/>
        <v>-7.3620037888750822E-3</v>
      </c>
      <c r="J1060" s="10"/>
      <c r="K1060" s="6">
        <v>92.405843000000004</v>
      </c>
      <c r="L1060" s="16">
        <f t="shared" si="84"/>
        <v>1.451282685662969E-3</v>
      </c>
      <c r="M1060" s="10"/>
      <c r="N1060" s="6">
        <v>82.112560000000002</v>
      </c>
      <c r="O1060" s="16">
        <f t="shared" si="85"/>
        <v>4.4599997856600293E-3</v>
      </c>
      <c r="P1060" s="10"/>
    </row>
    <row r="1061" spans="1:16" x14ac:dyDescent="0.25">
      <c r="A1061" s="23">
        <v>40665</v>
      </c>
      <c r="B1061">
        <v>19.046996</v>
      </c>
      <c r="C1061" s="16">
        <f t="shared" si="82"/>
        <v>1.0866805453206396E-2</v>
      </c>
      <c r="D1061" s="10"/>
      <c r="E1061" s="6">
        <v>30.208259999999999</v>
      </c>
      <c r="F1061" s="16">
        <f t="shared" si="83"/>
        <v>2.7540149614708742E-3</v>
      </c>
      <c r="G1061" s="10"/>
      <c r="H1061" s="6">
        <v>24.629999000000002</v>
      </c>
      <c r="I1061" s="16">
        <f t="shared" si="81"/>
        <v>-7.3080798744653563E-3</v>
      </c>
      <c r="J1061" s="10"/>
      <c r="K1061" s="6">
        <v>92.447753000000006</v>
      </c>
      <c r="L1061" s="16">
        <f t="shared" si="84"/>
        <v>-4.533371406009179E-4</v>
      </c>
      <c r="M1061" s="10"/>
      <c r="N1061" s="6">
        <v>81.650422000000006</v>
      </c>
      <c r="O1061" s="16">
        <f t="shared" si="85"/>
        <v>5.6599584996632757E-3</v>
      </c>
      <c r="P1061" s="10"/>
    </row>
    <row r="1062" spans="1:16" x14ac:dyDescent="0.25">
      <c r="A1062" s="23">
        <v>40662</v>
      </c>
      <c r="B1062">
        <v>18.801508999999999</v>
      </c>
      <c r="C1062" s="16">
        <f t="shared" si="82"/>
        <v>1.3056771134699829E-2</v>
      </c>
      <c r="D1062" s="10"/>
      <c r="E1062" s="6">
        <v>29.908756</v>
      </c>
      <c r="F1062" s="16">
        <f t="shared" si="83"/>
        <v>1.0013923681747139E-2</v>
      </c>
      <c r="G1062" s="10"/>
      <c r="H1062" s="6">
        <v>24.790001</v>
      </c>
      <c r="I1062" s="16">
        <f t="shared" si="81"/>
        <v>-6.4542958267730377E-3</v>
      </c>
      <c r="J1062" s="10"/>
      <c r="K1062" s="6">
        <v>92.232348000000002</v>
      </c>
      <c r="L1062" s="16">
        <f t="shared" si="84"/>
        <v>2.3354604395413592E-3</v>
      </c>
      <c r="M1062" s="10"/>
      <c r="N1062" s="6">
        <v>81.519628999999995</v>
      </c>
      <c r="O1062" s="16">
        <f t="shared" si="85"/>
        <v>1.6044356629740797E-3</v>
      </c>
      <c r="P1062" s="10"/>
    </row>
    <row r="1063" spans="1:16" x14ac:dyDescent="0.25">
      <c r="A1063" s="23">
        <v>40661</v>
      </c>
      <c r="B1063">
        <v>18.690798000000001</v>
      </c>
      <c r="C1063" s="16">
        <f t="shared" si="82"/>
        <v>5.9232890965916773E-3</v>
      </c>
      <c r="D1063" s="10"/>
      <c r="E1063" s="6">
        <v>29.759004000000001</v>
      </c>
      <c r="F1063" s="16">
        <f t="shared" si="83"/>
        <v>5.0321576622658348E-3</v>
      </c>
      <c r="G1063" s="10"/>
      <c r="H1063" s="6">
        <v>24.549999</v>
      </c>
      <c r="I1063" s="16">
        <f t="shared" si="81"/>
        <v>9.7760492780467612E-3</v>
      </c>
      <c r="J1063" s="10"/>
      <c r="K1063" s="6">
        <v>92.057017999999999</v>
      </c>
      <c r="L1063" s="16">
        <f t="shared" si="84"/>
        <v>1.9045804851076653E-3</v>
      </c>
      <c r="M1063" s="10"/>
      <c r="N1063" s="6">
        <v>81.267837</v>
      </c>
      <c r="O1063" s="16">
        <f t="shared" si="85"/>
        <v>3.0982982849658836E-3</v>
      </c>
      <c r="P1063" s="10"/>
    </row>
    <row r="1064" spans="1:16" x14ac:dyDescent="0.25">
      <c r="A1064" s="23">
        <v>40660</v>
      </c>
      <c r="B1064">
        <v>18.986827000000002</v>
      </c>
      <c r="C1064" s="16">
        <f t="shared" si="82"/>
        <v>-1.5591283367147213E-2</v>
      </c>
      <c r="D1064" s="10"/>
      <c r="E1064" s="6">
        <v>29.642530000000001</v>
      </c>
      <c r="F1064" s="16">
        <f t="shared" si="83"/>
        <v>3.9292867376705676E-3</v>
      </c>
      <c r="G1064" s="10"/>
      <c r="H1064" s="6">
        <v>24.15</v>
      </c>
      <c r="I1064" s="16">
        <f t="shared" ref="I1064:I1127" si="86">H1063/H1064-1</f>
        <v>1.6563105590062133E-2</v>
      </c>
      <c r="J1064" s="10"/>
      <c r="K1064" s="6">
        <v>91.764801000000006</v>
      </c>
      <c r="L1064" s="16">
        <f t="shared" si="84"/>
        <v>3.1844127248747967E-3</v>
      </c>
      <c r="M1064" s="10"/>
      <c r="N1064" s="6">
        <v>80.651382999999996</v>
      </c>
      <c r="O1064" s="16">
        <f t="shared" si="85"/>
        <v>7.6434399147253806E-3</v>
      </c>
      <c r="P1064" s="10"/>
    </row>
    <row r="1065" spans="1:16" x14ac:dyDescent="0.25">
      <c r="A1065" s="23">
        <v>40659</v>
      </c>
      <c r="B1065">
        <v>18.957946</v>
      </c>
      <c r="C1065" s="16">
        <f t="shared" si="82"/>
        <v>1.5234245313284767E-3</v>
      </c>
      <c r="D1065" s="10"/>
      <c r="E1065" s="6">
        <v>29.168316999999998</v>
      </c>
      <c r="F1065" s="16">
        <f t="shared" si="83"/>
        <v>1.6257811515145049E-2</v>
      </c>
      <c r="G1065" s="10"/>
      <c r="H1065" s="6">
        <v>23.85</v>
      </c>
      <c r="I1065" s="16">
        <f t="shared" si="86"/>
        <v>1.2578616352201033E-2</v>
      </c>
      <c r="J1065" s="10"/>
      <c r="K1065" s="6">
        <v>91.881687999999997</v>
      </c>
      <c r="L1065" s="16">
        <f t="shared" si="84"/>
        <v>-1.2721468504147682E-3</v>
      </c>
      <c r="M1065" s="10"/>
      <c r="N1065" s="6">
        <v>81.484898999999999</v>
      </c>
      <c r="O1065" s="16">
        <f t="shared" si="85"/>
        <v>-1.0229085514360192E-2</v>
      </c>
      <c r="P1065" s="10"/>
    </row>
    <row r="1066" spans="1:16" x14ac:dyDescent="0.25">
      <c r="A1066" s="23">
        <v>40658</v>
      </c>
      <c r="B1066">
        <v>18.714866000000001</v>
      </c>
      <c r="C1066" s="16">
        <f t="shared" si="82"/>
        <v>1.2988604887686606E-2</v>
      </c>
      <c r="D1066" s="10"/>
      <c r="E1066" s="6">
        <v>28.560991000000001</v>
      </c>
      <c r="F1066" s="16">
        <f t="shared" si="83"/>
        <v>2.1264178123231003E-2</v>
      </c>
      <c r="G1066" s="10"/>
      <c r="H1066" s="6">
        <v>23.700001</v>
      </c>
      <c r="I1066" s="16">
        <f t="shared" si="86"/>
        <v>6.3290714629085087E-3</v>
      </c>
      <c r="J1066" s="10"/>
      <c r="K1066" s="6">
        <v>91.455883</v>
      </c>
      <c r="L1066" s="16">
        <f t="shared" si="84"/>
        <v>4.6558513901178156E-3</v>
      </c>
      <c r="M1066" s="10"/>
      <c r="N1066" s="6">
        <v>80.703475999999995</v>
      </c>
      <c r="O1066" s="16">
        <f t="shared" si="85"/>
        <v>9.6826436571333385E-3</v>
      </c>
      <c r="P1066" s="10"/>
    </row>
    <row r="1067" spans="1:16" x14ac:dyDescent="0.25">
      <c r="A1067" s="23">
        <v>40654</v>
      </c>
      <c r="B1067">
        <v>18.717271</v>
      </c>
      <c r="C1067" s="16">
        <f t="shared" si="82"/>
        <v>-1.284909536224399E-4</v>
      </c>
      <c r="D1067" s="10"/>
      <c r="E1067" s="6">
        <v>28.319723</v>
      </c>
      <c r="F1067" s="16">
        <f t="shared" si="83"/>
        <v>8.519433611691829E-3</v>
      </c>
      <c r="G1067" s="10"/>
      <c r="H1067" s="6">
        <v>23.82</v>
      </c>
      <c r="I1067" s="16">
        <f t="shared" si="86"/>
        <v>-5.0377413937867654E-3</v>
      </c>
      <c r="J1067" s="10"/>
      <c r="K1067" s="6">
        <v>91.364041999999998</v>
      </c>
      <c r="L1067" s="16">
        <f t="shared" si="84"/>
        <v>1.0052204126433928E-3</v>
      </c>
      <c r="M1067" s="10"/>
      <c r="N1067" s="6">
        <v>80.399591000000001</v>
      </c>
      <c r="O1067" s="16">
        <f t="shared" si="85"/>
        <v>3.7796834065983997E-3</v>
      </c>
      <c r="P1067" s="10"/>
    </row>
    <row r="1068" spans="1:16" x14ac:dyDescent="0.25">
      <c r="A1068" s="23">
        <v>40653</v>
      </c>
      <c r="B1068">
        <v>18.621003000000002</v>
      </c>
      <c r="C1068" s="16">
        <f t="shared" si="82"/>
        <v>5.1698611508734782E-3</v>
      </c>
      <c r="D1068" s="10"/>
      <c r="E1068" s="6">
        <v>28.319723</v>
      </c>
      <c r="F1068" s="16">
        <f t="shared" si="83"/>
        <v>0</v>
      </c>
      <c r="G1068" s="10"/>
      <c r="H1068" s="6">
        <v>23.77</v>
      </c>
      <c r="I1068" s="16">
        <f t="shared" si="86"/>
        <v>2.1034917963820288E-3</v>
      </c>
      <c r="J1068" s="10"/>
      <c r="K1068" s="6">
        <v>91.280552999999998</v>
      </c>
      <c r="L1068" s="16">
        <f t="shared" si="84"/>
        <v>9.1464169810628881E-4</v>
      </c>
      <c r="M1068" s="10"/>
      <c r="N1068" s="6">
        <v>80.469052000000005</v>
      </c>
      <c r="O1068" s="16">
        <f t="shared" si="85"/>
        <v>-8.6320142059093108E-4</v>
      </c>
      <c r="P1068" s="10"/>
    </row>
    <row r="1069" spans="1:16" x14ac:dyDescent="0.25">
      <c r="A1069" s="23">
        <v>40652</v>
      </c>
      <c r="B1069">
        <v>18.272023000000001</v>
      </c>
      <c r="C1069" s="16">
        <f t="shared" si="82"/>
        <v>1.9099144084921527E-2</v>
      </c>
      <c r="D1069" s="10"/>
      <c r="E1069" s="6">
        <v>28.078455999999999</v>
      </c>
      <c r="F1069" s="16">
        <f t="shared" si="83"/>
        <v>8.592602100343516E-3</v>
      </c>
      <c r="G1069" s="10"/>
      <c r="H1069" s="6">
        <v>23.290001</v>
      </c>
      <c r="I1069" s="16">
        <f t="shared" si="86"/>
        <v>2.0609659913711331E-2</v>
      </c>
      <c r="J1069" s="10"/>
      <c r="K1069" s="6">
        <v>91.238804999999999</v>
      </c>
      <c r="L1069" s="16">
        <f t="shared" si="84"/>
        <v>4.5756846552302832E-4</v>
      </c>
      <c r="M1069" s="10"/>
      <c r="N1069" s="6">
        <v>80.989998999999997</v>
      </c>
      <c r="O1069" s="16">
        <f t="shared" si="85"/>
        <v>-6.4322386273889531E-3</v>
      </c>
      <c r="P1069" s="10"/>
    </row>
    <row r="1070" spans="1:16" x14ac:dyDescent="0.25">
      <c r="A1070" s="23">
        <v>40651</v>
      </c>
      <c r="B1070">
        <v>18.214262000000002</v>
      </c>
      <c r="C1070" s="16">
        <f t="shared" si="82"/>
        <v>3.1711962856360021E-3</v>
      </c>
      <c r="D1070" s="10"/>
      <c r="E1070" s="6">
        <v>28.228207999999999</v>
      </c>
      <c r="F1070" s="16">
        <f t="shared" si="83"/>
        <v>-5.3050480568940239E-3</v>
      </c>
      <c r="G1070" s="10"/>
      <c r="H1070" s="6">
        <v>23.450001</v>
      </c>
      <c r="I1070" s="16">
        <f t="shared" si="86"/>
        <v>-6.8230274275894454E-3</v>
      </c>
      <c r="J1070" s="10"/>
      <c r="K1070" s="6">
        <v>91.046779000000001</v>
      </c>
      <c r="L1070" s="16">
        <f t="shared" si="84"/>
        <v>2.1090916351911293E-3</v>
      </c>
      <c r="M1070" s="10"/>
      <c r="N1070" s="6">
        <v>80.642698999999993</v>
      </c>
      <c r="O1070" s="16">
        <f t="shared" si="85"/>
        <v>4.3066514924061661E-3</v>
      </c>
      <c r="P1070" s="10"/>
    </row>
    <row r="1071" spans="1:16" x14ac:dyDescent="0.25">
      <c r="A1071" s="23">
        <v>40648</v>
      </c>
      <c r="B1071">
        <v>18.404395000000001</v>
      </c>
      <c r="C1071" s="16">
        <f t="shared" si="82"/>
        <v>-1.0330847604607452E-2</v>
      </c>
      <c r="D1071" s="10"/>
      <c r="E1071" s="6">
        <v>28.710739</v>
      </c>
      <c r="F1071" s="16">
        <f t="shared" si="83"/>
        <v>-1.6806638101513172E-2</v>
      </c>
      <c r="G1071" s="10"/>
      <c r="H1071" s="6">
        <v>23.85</v>
      </c>
      <c r="I1071" s="16">
        <f t="shared" si="86"/>
        <v>-1.6771446540880586E-2</v>
      </c>
      <c r="J1071" s="10"/>
      <c r="K1071" s="6">
        <v>90.921542000000002</v>
      </c>
      <c r="L1071" s="16">
        <f t="shared" si="84"/>
        <v>1.3774183460284473E-3</v>
      </c>
      <c r="M1071" s="10"/>
      <c r="N1071" s="6">
        <v>80.460368000000003</v>
      </c>
      <c r="O1071" s="16">
        <f t="shared" si="85"/>
        <v>2.2660970180994333E-3</v>
      </c>
      <c r="P1071" s="10"/>
    </row>
    <row r="1072" spans="1:16" x14ac:dyDescent="0.25">
      <c r="A1072" s="23">
        <v>40647</v>
      </c>
      <c r="B1072">
        <v>18.365886</v>
      </c>
      <c r="C1072" s="16">
        <f t="shared" si="82"/>
        <v>2.0967678880290386E-3</v>
      </c>
      <c r="D1072" s="10"/>
      <c r="E1072" s="6">
        <v>28.169971</v>
      </c>
      <c r="F1072" s="16">
        <f t="shared" si="83"/>
        <v>1.9196611881496128E-2</v>
      </c>
      <c r="G1072" s="10"/>
      <c r="H1072" s="6">
        <v>23.65</v>
      </c>
      <c r="I1072" s="16">
        <f t="shared" si="86"/>
        <v>8.4566596194504129E-3</v>
      </c>
      <c r="J1072" s="10"/>
      <c r="K1072" s="6">
        <v>90.445644000000001</v>
      </c>
      <c r="L1072" s="16">
        <f t="shared" si="84"/>
        <v>5.2617017133518296E-3</v>
      </c>
      <c r="M1072" s="10"/>
      <c r="N1072" s="6">
        <v>79.383745000000005</v>
      </c>
      <c r="O1072" s="16">
        <f t="shared" si="85"/>
        <v>1.3562260132726101E-2</v>
      </c>
      <c r="P1072" s="10"/>
    </row>
    <row r="1073" spans="1:16" x14ac:dyDescent="0.25">
      <c r="A1073" s="23">
        <v>40646</v>
      </c>
      <c r="B1073">
        <v>18.652290000000001</v>
      </c>
      <c r="C1073" s="16">
        <f t="shared" si="82"/>
        <v>-1.5354897441547499E-2</v>
      </c>
      <c r="D1073" s="10"/>
      <c r="E1073" s="6">
        <v>27.845509</v>
      </c>
      <c r="F1073" s="16">
        <f t="shared" si="83"/>
        <v>1.1652220112047473E-2</v>
      </c>
      <c r="G1073" s="10"/>
      <c r="H1073" s="6">
        <v>23.34</v>
      </c>
      <c r="I1073" s="16">
        <f t="shared" si="86"/>
        <v>1.3281919451585189E-2</v>
      </c>
      <c r="J1073" s="10"/>
      <c r="K1073" s="6">
        <v>90.671066999999994</v>
      </c>
      <c r="L1073" s="16">
        <f t="shared" si="84"/>
        <v>-2.4861624270947624E-3</v>
      </c>
      <c r="M1073" s="10"/>
      <c r="N1073" s="6">
        <v>79.444522000000006</v>
      </c>
      <c r="O1073" s="16">
        <f t="shared" si="85"/>
        <v>-7.6502442799020187E-4</v>
      </c>
      <c r="P1073" s="10"/>
    </row>
    <row r="1074" spans="1:16" x14ac:dyDescent="0.25">
      <c r="A1074" s="23">
        <v>40645</v>
      </c>
      <c r="B1074">
        <v>18.539172000000001</v>
      </c>
      <c r="C1074" s="16">
        <f t="shared" si="82"/>
        <v>6.1015669955486462E-3</v>
      </c>
      <c r="D1074" s="10"/>
      <c r="E1074" s="6">
        <v>27.920385</v>
      </c>
      <c r="F1074" s="16">
        <f t="shared" si="83"/>
        <v>-2.6817681776236668E-3</v>
      </c>
      <c r="G1074" s="10"/>
      <c r="H1074" s="6">
        <v>23.26</v>
      </c>
      <c r="I1074" s="16">
        <f t="shared" si="86"/>
        <v>3.4393809114359186E-3</v>
      </c>
      <c r="J1074" s="10"/>
      <c r="K1074" s="6">
        <v>90.512438000000003</v>
      </c>
      <c r="L1074" s="16">
        <f t="shared" si="84"/>
        <v>1.7525657633925551E-3</v>
      </c>
      <c r="M1074" s="10"/>
      <c r="N1074" s="6">
        <v>78.949622000000005</v>
      </c>
      <c r="O1074" s="16">
        <f t="shared" si="85"/>
        <v>6.268554395358672E-3</v>
      </c>
      <c r="P1074" s="10"/>
    </row>
    <row r="1075" spans="1:16" x14ac:dyDescent="0.25">
      <c r="A1075" s="23">
        <v>40644</v>
      </c>
      <c r="B1075">
        <v>18.702831</v>
      </c>
      <c r="C1075" s="16">
        <f t="shared" si="82"/>
        <v>-8.75049344134049E-3</v>
      </c>
      <c r="D1075" s="10"/>
      <c r="E1075" s="6">
        <v>27.945343000000001</v>
      </c>
      <c r="F1075" s="16">
        <f t="shared" si="83"/>
        <v>-8.9310050694324516E-4</v>
      </c>
      <c r="G1075" s="10"/>
      <c r="H1075" s="6">
        <v>23.73</v>
      </c>
      <c r="I1075" s="16">
        <f t="shared" si="86"/>
        <v>-1.9806152549515343E-2</v>
      </c>
      <c r="J1075" s="10"/>
      <c r="K1075" s="6">
        <v>90.195169000000007</v>
      </c>
      <c r="L1075" s="16">
        <f t="shared" si="84"/>
        <v>3.5175830758740201E-3</v>
      </c>
      <c r="M1075" s="10"/>
      <c r="N1075" s="6">
        <v>78.107422</v>
      </c>
      <c r="O1075" s="16">
        <f t="shared" si="85"/>
        <v>1.0782586064612465E-2</v>
      </c>
      <c r="P1075" s="10"/>
    </row>
    <row r="1076" spans="1:16" x14ac:dyDescent="0.25">
      <c r="A1076" s="23">
        <v>40641</v>
      </c>
      <c r="B1076">
        <v>18.464563999999999</v>
      </c>
      <c r="C1076" s="16">
        <f t="shared" si="82"/>
        <v>1.2904014413771092E-2</v>
      </c>
      <c r="D1076" s="10"/>
      <c r="E1076" s="6">
        <v>28.011897999999999</v>
      </c>
      <c r="F1076" s="16">
        <f t="shared" si="83"/>
        <v>-2.3759546746885407E-3</v>
      </c>
      <c r="G1076" s="10"/>
      <c r="H1076" s="6">
        <v>23.92</v>
      </c>
      <c r="I1076" s="16">
        <f t="shared" si="86"/>
        <v>-7.9431438127091081E-3</v>
      </c>
      <c r="J1076" s="10"/>
      <c r="K1076" s="6">
        <v>90.186818000000002</v>
      </c>
      <c r="L1076" s="16">
        <f t="shared" si="84"/>
        <v>9.2596680814294174E-5</v>
      </c>
      <c r="M1076" s="10"/>
      <c r="N1076" s="6">
        <v>78.037960999999996</v>
      </c>
      <c r="O1076" s="16">
        <f t="shared" si="85"/>
        <v>8.9009245128801595E-4</v>
      </c>
      <c r="P1076" s="10"/>
    </row>
    <row r="1077" spans="1:16" x14ac:dyDescent="0.25">
      <c r="A1077" s="23">
        <v>40640</v>
      </c>
      <c r="B1077">
        <v>18.389955</v>
      </c>
      <c r="C1077" s="16">
        <f t="shared" si="82"/>
        <v>4.0570517981146637E-3</v>
      </c>
      <c r="D1077" s="10"/>
      <c r="E1077" s="6">
        <v>27.729036000000001</v>
      </c>
      <c r="F1077" s="16">
        <f t="shared" si="83"/>
        <v>1.020093161550939E-2</v>
      </c>
      <c r="G1077" s="10"/>
      <c r="H1077" s="6">
        <v>24.120000999999998</v>
      </c>
      <c r="I1077" s="16">
        <f t="shared" si="86"/>
        <v>-8.29191507910787E-3</v>
      </c>
      <c r="J1077" s="10"/>
      <c r="K1077" s="6">
        <v>90.236917000000005</v>
      </c>
      <c r="L1077" s="16">
        <f t="shared" si="84"/>
        <v>-5.5519405655224396E-4</v>
      </c>
      <c r="M1077" s="10"/>
      <c r="N1077" s="6">
        <v>78.454722000000004</v>
      </c>
      <c r="O1077" s="16">
        <f t="shared" si="85"/>
        <v>-5.3121213022717662E-3</v>
      </c>
      <c r="P1077" s="10"/>
    </row>
    <row r="1078" spans="1:16" x14ac:dyDescent="0.25">
      <c r="A1078" s="23">
        <v>40639</v>
      </c>
      <c r="B1078">
        <v>18.291277999999998</v>
      </c>
      <c r="C1078" s="16">
        <f t="shared" si="82"/>
        <v>5.3947569983903154E-3</v>
      </c>
      <c r="D1078" s="10"/>
      <c r="E1078" s="6">
        <v>27.745673</v>
      </c>
      <c r="F1078" s="16">
        <f t="shared" si="83"/>
        <v>-5.9962502981991683E-4</v>
      </c>
      <c r="G1078" s="10"/>
      <c r="H1078" s="6">
        <v>24.33</v>
      </c>
      <c r="I1078" s="16">
        <f t="shared" si="86"/>
        <v>-8.6312782572954827E-3</v>
      </c>
      <c r="J1078" s="10"/>
      <c r="K1078" s="6">
        <v>90.370498999999995</v>
      </c>
      <c r="L1078" s="16">
        <f t="shared" si="84"/>
        <v>-1.4781593714557895E-3</v>
      </c>
      <c r="M1078" s="10"/>
      <c r="N1078" s="6">
        <v>78.611006000000003</v>
      </c>
      <c r="O1078" s="16">
        <f t="shared" si="85"/>
        <v>-1.9880676759180815E-3</v>
      </c>
      <c r="P1078" s="10"/>
    </row>
    <row r="1079" spans="1:16" x14ac:dyDescent="0.25">
      <c r="A1079" s="23">
        <v>40638</v>
      </c>
      <c r="B1079">
        <v>18.199822000000001</v>
      </c>
      <c r="C1079" s="16">
        <f t="shared" si="82"/>
        <v>5.0251040916773348E-3</v>
      </c>
      <c r="D1079" s="10"/>
      <c r="E1079" s="6">
        <v>27.587602</v>
      </c>
      <c r="F1079" s="16">
        <f t="shared" si="83"/>
        <v>5.7297839804997253E-3</v>
      </c>
      <c r="G1079" s="10"/>
      <c r="H1079" s="6">
        <v>24.209999</v>
      </c>
      <c r="I1079" s="16">
        <f t="shared" si="86"/>
        <v>4.9566710019277593E-3</v>
      </c>
      <c r="J1079" s="10"/>
      <c r="K1079" s="6">
        <v>90.662716000000003</v>
      </c>
      <c r="L1079" s="16">
        <f t="shared" si="84"/>
        <v>-3.2231220604510558E-3</v>
      </c>
      <c r="M1079" s="10"/>
      <c r="N1079" s="6">
        <v>79.809183000000004</v>
      </c>
      <c r="O1079" s="16">
        <f t="shared" si="85"/>
        <v>-1.5013021747134037E-2</v>
      </c>
      <c r="P1079" s="10"/>
    </row>
    <row r="1080" spans="1:16" x14ac:dyDescent="0.25">
      <c r="A1080" s="23">
        <v>40637</v>
      </c>
      <c r="B1080">
        <v>18.108364000000002</v>
      </c>
      <c r="C1080" s="16">
        <f t="shared" si="82"/>
        <v>5.0505942999599096E-3</v>
      </c>
      <c r="D1080" s="10"/>
      <c r="E1080" s="6">
        <v>27.679117999999999</v>
      </c>
      <c r="F1080" s="16">
        <f t="shared" si="83"/>
        <v>-3.3063192259232821E-3</v>
      </c>
      <c r="G1080" s="10"/>
      <c r="H1080" s="6">
        <v>24.379999000000002</v>
      </c>
      <c r="I1080" s="16">
        <f t="shared" si="86"/>
        <v>-6.9729289160348484E-3</v>
      </c>
      <c r="J1080" s="10"/>
      <c r="K1080" s="6">
        <v>90.612622999999999</v>
      </c>
      <c r="L1080" s="16">
        <f t="shared" si="84"/>
        <v>5.5282584635030219E-4</v>
      </c>
      <c r="M1080" s="10"/>
      <c r="N1080" s="6">
        <v>80.130437000000001</v>
      </c>
      <c r="O1080" s="16">
        <f t="shared" si="85"/>
        <v>-4.0091382504253703E-3</v>
      </c>
      <c r="P1080" s="10"/>
    </row>
    <row r="1081" spans="1:16" x14ac:dyDescent="0.25">
      <c r="A1081" s="23">
        <v>40634</v>
      </c>
      <c r="B1081">
        <v>17.862877000000001</v>
      </c>
      <c r="C1081" s="16">
        <f t="shared" si="82"/>
        <v>1.3742859003059937E-2</v>
      </c>
      <c r="D1081" s="10"/>
      <c r="E1081" s="6">
        <v>27.512726000000001</v>
      </c>
      <c r="F1081" s="16">
        <f t="shared" si="83"/>
        <v>6.0478194708877275E-3</v>
      </c>
      <c r="G1081" s="10"/>
      <c r="H1081" s="6">
        <v>24.040001</v>
      </c>
      <c r="I1081" s="16">
        <f t="shared" si="86"/>
        <v>1.4143011058943111E-2</v>
      </c>
      <c r="J1081" s="10"/>
      <c r="K1081" s="6">
        <v>90.403896000000003</v>
      </c>
      <c r="L1081" s="16">
        <f t="shared" si="84"/>
        <v>2.3088274868152681E-3</v>
      </c>
      <c r="M1081" s="10"/>
      <c r="N1081" s="6">
        <v>80.043614000000005</v>
      </c>
      <c r="O1081" s="16">
        <f t="shared" si="85"/>
        <v>1.0846961507759989E-3</v>
      </c>
      <c r="P1081" s="10"/>
    </row>
    <row r="1082" spans="1:16" x14ac:dyDescent="0.25">
      <c r="A1082" s="23">
        <v>40633</v>
      </c>
      <c r="B1082">
        <v>17.718471999999998</v>
      </c>
      <c r="C1082" s="16">
        <f t="shared" si="82"/>
        <v>8.1499691395512386E-3</v>
      </c>
      <c r="D1082" s="10"/>
      <c r="E1082" s="6">
        <v>27.462807999999999</v>
      </c>
      <c r="F1082" s="16">
        <f t="shared" si="83"/>
        <v>1.817658267137201E-3</v>
      </c>
      <c r="G1082" s="10"/>
      <c r="H1082" s="6">
        <v>23.709999</v>
      </c>
      <c r="I1082" s="16">
        <f t="shared" si="86"/>
        <v>1.3918262923587665E-2</v>
      </c>
      <c r="J1082" s="10"/>
      <c r="K1082" s="6">
        <v>89.978925000000004</v>
      </c>
      <c r="L1082" s="16">
        <f t="shared" si="84"/>
        <v>4.723005970564742E-3</v>
      </c>
      <c r="M1082" s="10"/>
      <c r="N1082" s="6">
        <v>79.656369999999995</v>
      </c>
      <c r="O1082" s="16">
        <f t="shared" si="85"/>
        <v>4.8614316720685391E-3</v>
      </c>
      <c r="P1082" s="10"/>
    </row>
    <row r="1083" spans="1:16" x14ac:dyDescent="0.25">
      <c r="A1083" s="23">
        <v>40632</v>
      </c>
      <c r="B1083">
        <v>17.865283999999999</v>
      </c>
      <c r="C1083" s="16">
        <f t="shared" si="82"/>
        <v>-8.2177255060709165E-3</v>
      </c>
      <c r="D1083" s="10"/>
      <c r="E1083" s="6">
        <v>27.704076000000001</v>
      </c>
      <c r="F1083" s="16">
        <f t="shared" si="83"/>
        <v>-8.7087546251317649E-3</v>
      </c>
      <c r="G1083" s="10"/>
      <c r="H1083" s="6">
        <v>23.65</v>
      </c>
      <c r="I1083" s="16">
        <f t="shared" si="86"/>
        <v>2.5369556025369722E-3</v>
      </c>
      <c r="J1083" s="10"/>
      <c r="K1083" s="6">
        <v>90.269990000000007</v>
      </c>
      <c r="L1083" s="16">
        <f t="shared" si="84"/>
        <v>-3.2243827655237256E-3</v>
      </c>
      <c r="M1083" s="10"/>
      <c r="N1083" s="6">
        <v>79.820648000000006</v>
      </c>
      <c r="O1083" s="16">
        <f t="shared" si="85"/>
        <v>-2.0580890297959842E-3</v>
      </c>
      <c r="P1083" s="10"/>
    </row>
    <row r="1084" spans="1:16" x14ac:dyDescent="0.25">
      <c r="A1084" s="23">
        <v>40631</v>
      </c>
      <c r="B1084">
        <v>17.376712999999999</v>
      </c>
      <c r="C1084" s="16">
        <f t="shared" ref="C1084:C1147" si="87">B1083/B1084-1</f>
        <v>2.8116422248557704E-2</v>
      </c>
      <c r="D1084" s="10"/>
      <c r="E1084" s="6">
        <v>27.271459</v>
      </c>
      <c r="F1084" s="16">
        <f t="shared" si="83"/>
        <v>1.586336103249919E-2</v>
      </c>
      <c r="G1084" s="10"/>
      <c r="H1084" s="6">
        <v>23.549999</v>
      </c>
      <c r="I1084" s="16">
        <f t="shared" si="86"/>
        <v>4.2463271442176875E-3</v>
      </c>
      <c r="J1084" s="10"/>
      <c r="K1084" s="6">
        <v>89.962295999999995</v>
      </c>
      <c r="L1084" s="16">
        <f t="shared" si="84"/>
        <v>3.4202550810842336E-3</v>
      </c>
      <c r="M1084" s="10"/>
      <c r="N1084" s="6">
        <v>79.189481000000001</v>
      </c>
      <c r="O1084" s="16">
        <f t="shared" si="85"/>
        <v>7.9703388888230364E-3</v>
      </c>
      <c r="P1084" s="10"/>
    </row>
    <row r="1085" spans="1:16" x14ac:dyDescent="0.25">
      <c r="A1085" s="23">
        <v>40630</v>
      </c>
      <c r="B1085">
        <v>17.509084999999999</v>
      </c>
      <c r="C1085" s="16">
        <f t="shared" si="87"/>
        <v>-7.5601894673537062E-3</v>
      </c>
      <c r="D1085" s="10"/>
      <c r="E1085" s="6">
        <v>26.996915999999999</v>
      </c>
      <c r="F1085" s="16">
        <f t="shared" si="83"/>
        <v>1.0169420833105569E-2</v>
      </c>
      <c r="G1085" s="10"/>
      <c r="H1085" s="6">
        <v>23.549999</v>
      </c>
      <c r="I1085" s="16">
        <f t="shared" si="86"/>
        <v>0</v>
      </c>
      <c r="J1085" s="10"/>
      <c r="K1085" s="6">
        <v>90.403041999999999</v>
      </c>
      <c r="L1085" s="16">
        <f t="shared" si="84"/>
        <v>-4.8753447920480975E-3</v>
      </c>
      <c r="M1085" s="10"/>
      <c r="N1085" s="6">
        <v>79.803359</v>
      </c>
      <c r="O1085" s="16">
        <f t="shared" si="85"/>
        <v>-7.6923829735036087E-3</v>
      </c>
      <c r="P1085" s="10"/>
    </row>
    <row r="1086" spans="1:16" x14ac:dyDescent="0.25">
      <c r="A1086" s="23">
        <v>40627</v>
      </c>
      <c r="B1086">
        <v>17.350238999999998</v>
      </c>
      <c r="C1086" s="16">
        <f t="shared" si="87"/>
        <v>9.1552629332656288E-3</v>
      </c>
      <c r="D1086" s="10"/>
      <c r="E1086" s="6">
        <v>27.096748999999999</v>
      </c>
      <c r="F1086" s="16">
        <f t="shared" si="83"/>
        <v>-3.684316520775277E-3</v>
      </c>
      <c r="G1086" s="10"/>
      <c r="H1086" s="6">
        <v>23.59</v>
      </c>
      <c r="I1086" s="16">
        <f t="shared" si="86"/>
        <v>-1.6956761339550486E-3</v>
      </c>
      <c r="J1086" s="10"/>
      <c r="K1086" s="6">
        <v>90.369776999999999</v>
      </c>
      <c r="L1086" s="16">
        <f t="shared" si="84"/>
        <v>3.6809872840559699E-4</v>
      </c>
      <c r="M1086" s="10"/>
      <c r="N1086" s="6">
        <v>79.690955000000002</v>
      </c>
      <c r="O1086" s="16">
        <f t="shared" si="85"/>
        <v>1.4104988451950629E-3</v>
      </c>
      <c r="P1086" s="10"/>
    </row>
    <row r="1087" spans="1:16" x14ac:dyDescent="0.25">
      <c r="A1087" s="23">
        <v>40626</v>
      </c>
      <c r="B1087">
        <v>17.487425000000002</v>
      </c>
      <c r="C1087" s="16">
        <f t="shared" si="87"/>
        <v>-7.8448370757846497E-3</v>
      </c>
      <c r="D1087" s="10"/>
      <c r="E1087" s="6">
        <v>27.221544000000002</v>
      </c>
      <c r="F1087" s="16">
        <f t="shared" si="83"/>
        <v>-4.584420340007278E-3</v>
      </c>
      <c r="G1087" s="10"/>
      <c r="H1087" s="6">
        <v>23.370000999999998</v>
      </c>
      <c r="I1087" s="16">
        <f t="shared" si="86"/>
        <v>9.4137351555954041E-3</v>
      </c>
      <c r="J1087" s="10"/>
      <c r="K1087" s="6">
        <v>90.502836000000002</v>
      </c>
      <c r="L1087" s="16">
        <f t="shared" si="84"/>
        <v>-1.4702191210892446E-3</v>
      </c>
      <c r="M1087" s="10"/>
      <c r="N1087" s="6">
        <v>79.889818000000005</v>
      </c>
      <c r="O1087" s="16">
        <f t="shared" si="85"/>
        <v>-2.4892158347388227E-3</v>
      </c>
      <c r="P1087" s="10"/>
    </row>
    <row r="1088" spans="1:16" x14ac:dyDescent="0.25">
      <c r="A1088" s="23">
        <v>40625</v>
      </c>
      <c r="B1088">
        <v>17.326170999999999</v>
      </c>
      <c r="C1088" s="16">
        <f t="shared" si="87"/>
        <v>9.3069611283418396E-3</v>
      </c>
      <c r="D1088" s="10"/>
      <c r="E1088" s="6">
        <v>27.146667999999998</v>
      </c>
      <c r="F1088" s="16">
        <f t="shared" si="83"/>
        <v>2.7582022220924429E-3</v>
      </c>
      <c r="G1088" s="10"/>
      <c r="H1088" s="6">
        <v>23.15</v>
      </c>
      <c r="I1088" s="16">
        <f t="shared" si="86"/>
        <v>9.5032829373649097E-3</v>
      </c>
      <c r="J1088" s="10"/>
      <c r="K1088" s="6">
        <v>90.802211999999997</v>
      </c>
      <c r="L1088" s="16">
        <f t="shared" si="84"/>
        <v>-3.2970121917293982E-3</v>
      </c>
      <c r="M1088" s="10"/>
      <c r="N1088" s="6">
        <v>80.495041000000001</v>
      </c>
      <c r="O1088" s="16">
        <f t="shared" si="85"/>
        <v>-7.5187613110228035E-3</v>
      </c>
      <c r="P1088" s="10"/>
    </row>
    <row r="1089" spans="1:16" x14ac:dyDescent="0.25">
      <c r="A1089" s="23">
        <v>40624</v>
      </c>
      <c r="B1089">
        <v>17.232308</v>
      </c>
      <c r="C1089" s="16">
        <f t="shared" si="87"/>
        <v>5.4469198206066327E-3</v>
      </c>
      <c r="D1089" s="10"/>
      <c r="E1089" s="6">
        <v>27.063469999999999</v>
      </c>
      <c r="F1089" s="16">
        <f t="shared" si="83"/>
        <v>3.0741808053438291E-3</v>
      </c>
      <c r="G1089" s="10"/>
      <c r="H1089" s="6">
        <v>22.98</v>
      </c>
      <c r="I1089" s="16">
        <f t="shared" si="86"/>
        <v>7.397737162750051E-3</v>
      </c>
      <c r="J1089" s="10"/>
      <c r="K1089" s="6">
        <v>90.860423999999995</v>
      </c>
      <c r="L1089" s="16">
        <f t="shared" si="84"/>
        <v>-6.4067497637909643E-4</v>
      </c>
      <c r="M1089" s="10"/>
      <c r="N1089" s="6">
        <v>80.598797000000005</v>
      </c>
      <c r="O1089" s="16">
        <f t="shared" si="85"/>
        <v>-1.2873144992474606E-3</v>
      </c>
      <c r="P1089" s="10"/>
    </row>
    <row r="1090" spans="1:16" x14ac:dyDescent="0.25">
      <c r="A1090" s="23">
        <v>40623</v>
      </c>
      <c r="B1090">
        <v>17.318951999999999</v>
      </c>
      <c r="C1090" s="16">
        <f t="shared" si="87"/>
        <v>-5.0028431281523567E-3</v>
      </c>
      <c r="D1090" s="10"/>
      <c r="E1090" s="6">
        <v>26.946997</v>
      </c>
      <c r="F1090" s="16">
        <f t="shared" si="83"/>
        <v>4.3222998095111542E-3</v>
      </c>
      <c r="G1090" s="10"/>
      <c r="H1090" s="6">
        <v>22.969999000000001</v>
      </c>
      <c r="I1090" s="16">
        <f t="shared" si="86"/>
        <v>4.3539401111858389E-4</v>
      </c>
      <c r="J1090" s="10"/>
      <c r="K1090" s="6">
        <v>90.694100000000006</v>
      </c>
      <c r="L1090" s="16">
        <f t="shared" si="84"/>
        <v>1.8339009924568384E-3</v>
      </c>
      <c r="M1090" s="10"/>
      <c r="N1090" s="6">
        <v>80.330770000000001</v>
      </c>
      <c r="O1090" s="16">
        <f t="shared" si="85"/>
        <v>3.3365421494155889E-3</v>
      </c>
      <c r="P1090" s="10"/>
    </row>
    <row r="1091" spans="1:16" x14ac:dyDescent="0.25">
      <c r="A1091" s="23">
        <v>40620</v>
      </c>
      <c r="B1091">
        <v>17.188987000000001</v>
      </c>
      <c r="C1091" s="16">
        <f t="shared" si="87"/>
        <v>7.5609458544589891E-3</v>
      </c>
      <c r="D1091" s="10"/>
      <c r="E1091" s="6">
        <v>26.54766</v>
      </c>
      <c r="F1091" s="16">
        <f t="shared" si="83"/>
        <v>1.5042267378744478E-2</v>
      </c>
      <c r="G1091" s="10"/>
      <c r="H1091" s="6">
        <v>22.459999</v>
      </c>
      <c r="I1091" s="16">
        <f t="shared" si="86"/>
        <v>2.2707035739405024E-2</v>
      </c>
      <c r="J1091" s="10"/>
      <c r="K1091" s="6">
        <v>90.985164999999995</v>
      </c>
      <c r="L1091" s="16">
        <f t="shared" si="84"/>
        <v>-3.1990379970183724E-3</v>
      </c>
      <c r="M1091" s="10"/>
      <c r="N1091" s="6">
        <v>80.806301000000005</v>
      </c>
      <c r="O1091" s="16">
        <f t="shared" si="85"/>
        <v>-5.8848257390226033E-3</v>
      </c>
      <c r="P1091" s="10"/>
    </row>
    <row r="1092" spans="1:16" x14ac:dyDescent="0.25">
      <c r="A1092" s="23">
        <v>40619</v>
      </c>
      <c r="B1092">
        <v>17.191393999999999</v>
      </c>
      <c r="C1092" s="16">
        <f t="shared" si="87"/>
        <v>-1.4001191526402668E-4</v>
      </c>
      <c r="D1092" s="10"/>
      <c r="E1092" s="6">
        <v>26.156642000000002</v>
      </c>
      <c r="F1092" s="16">
        <f t="shared" si="83"/>
        <v>1.4949090177554192E-2</v>
      </c>
      <c r="G1092" s="10"/>
      <c r="H1092" s="6">
        <v>22.07</v>
      </c>
      <c r="I1092" s="16">
        <f t="shared" si="86"/>
        <v>1.7671001359311322E-2</v>
      </c>
      <c r="J1092" s="10"/>
      <c r="K1092" s="6">
        <v>90.926946999999998</v>
      </c>
      <c r="L1092" s="16">
        <f t="shared" si="84"/>
        <v>6.4027223964746582E-4</v>
      </c>
      <c r="M1092" s="10"/>
      <c r="N1092" s="6">
        <v>80.590148999999997</v>
      </c>
      <c r="O1092" s="16">
        <f t="shared" si="85"/>
        <v>2.6821144107824768E-3</v>
      </c>
      <c r="P1092" s="10"/>
    </row>
    <row r="1093" spans="1:16" x14ac:dyDescent="0.25">
      <c r="A1093" s="23">
        <v>40618</v>
      </c>
      <c r="B1093">
        <v>17.078277</v>
      </c>
      <c r="C1093" s="16">
        <f t="shared" si="87"/>
        <v>6.6234433368190793E-3</v>
      </c>
      <c r="D1093" s="10"/>
      <c r="E1093" s="6">
        <v>25.857137999999999</v>
      </c>
      <c r="F1093" s="16">
        <f t="shared" si="83"/>
        <v>1.1583029800127154E-2</v>
      </c>
      <c r="G1093" s="10"/>
      <c r="H1093" s="6">
        <v>22.129999000000002</v>
      </c>
      <c r="I1093" s="16">
        <f t="shared" si="86"/>
        <v>-2.7112066295168491E-3</v>
      </c>
      <c r="J1093" s="10"/>
      <c r="K1093" s="6">
        <v>90.985164999999995</v>
      </c>
      <c r="L1093" s="16">
        <f t="shared" si="84"/>
        <v>-6.3986255341730303E-4</v>
      </c>
      <c r="M1093" s="10"/>
      <c r="N1093" s="6">
        <v>81.212667999999994</v>
      </c>
      <c r="O1093" s="16">
        <f t="shared" si="85"/>
        <v>-7.6652942863544293E-3</v>
      </c>
      <c r="P1093" s="10"/>
    </row>
    <row r="1094" spans="1:16" x14ac:dyDescent="0.25">
      <c r="A1094" s="23">
        <v>40617</v>
      </c>
      <c r="B1094">
        <v>17.136037999999999</v>
      </c>
      <c r="C1094" s="16">
        <f t="shared" si="87"/>
        <v>-3.3707324878714529E-3</v>
      </c>
      <c r="D1094" s="10"/>
      <c r="E1094" s="6">
        <v>26.506063000000001</v>
      </c>
      <c r="F1094" s="16">
        <f t="shared" si="83"/>
        <v>-2.4482134521448984E-2</v>
      </c>
      <c r="G1094" s="10"/>
      <c r="H1094" s="6">
        <v>22.299999</v>
      </c>
      <c r="I1094" s="16">
        <f t="shared" si="86"/>
        <v>-7.6233187275029923E-3</v>
      </c>
      <c r="J1094" s="10"/>
      <c r="K1094" s="6">
        <v>90.444624000000005</v>
      </c>
      <c r="L1094" s="16">
        <f t="shared" si="84"/>
        <v>5.9764856781314712E-3</v>
      </c>
      <c r="M1094" s="10"/>
      <c r="N1094" s="6">
        <v>80.304826000000006</v>
      </c>
      <c r="O1094" s="16">
        <f t="shared" si="85"/>
        <v>1.1304949468416536E-2</v>
      </c>
      <c r="P1094" s="10"/>
    </row>
    <row r="1095" spans="1:16" x14ac:dyDescent="0.25">
      <c r="A1095" s="23">
        <v>40616</v>
      </c>
      <c r="B1095">
        <v>17.294884</v>
      </c>
      <c r="C1095" s="16">
        <f t="shared" si="87"/>
        <v>-9.1845657941389547E-3</v>
      </c>
      <c r="D1095" s="10"/>
      <c r="E1095" s="6">
        <v>26.938679</v>
      </c>
      <c r="F1095" s="16">
        <f t="shared" si="83"/>
        <v>-1.6059287836645564E-2</v>
      </c>
      <c r="G1095" s="10"/>
      <c r="H1095" s="6">
        <v>22.5</v>
      </c>
      <c r="I1095" s="16">
        <f t="shared" si="86"/>
        <v>-8.8889333333332932E-3</v>
      </c>
      <c r="J1095" s="10"/>
      <c r="K1095" s="6">
        <v>90.452935999999994</v>
      </c>
      <c r="L1095" s="16">
        <f t="shared" si="84"/>
        <v>-9.1893092336925442E-5</v>
      </c>
      <c r="M1095" s="10"/>
      <c r="N1095" s="6">
        <v>79.120317</v>
      </c>
      <c r="O1095" s="16">
        <f t="shared" si="85"/>
        <v>1.4970984001492438E-2</v>
      </c>
      <c r="P1095" s="10"/>
    </row>
    <row r="1096" spans="1:16" x14ac:dyDescent="0.25">
      <c r="A1096" s="23">
        <v>40613</v>
      </c>
      <c r="B1096">
        <v>17.451322999999999</v>
      </c>
      <c r="C1096" s="16">
        <f t="shared" si="87"/>
        <v>-8.9643060299783306E-3</v>
      </c>
      <c r="D1096" s="10"/>
      <c r="E1096" s="6">
        <v>27.229862000000001</v>
      </c>
      <c r="F1096" s="16">
        <f t="shared" si="83"/>
        <v>-1.0693517286279319E-2</v>
      </c>
      <c r="G1096" s="10"/>
      <c r="H1096" s="6">
        <v>22.530000999999999</v>
      </c>
      <c r="I1096" s="16">
        <f t="shared" si="86"/>
        <v>-1.3316022489301416E-3</v>
      </c>
      <c r="J1096" s="10"/>
      <c r="K1096" s="6">
        <v>90.353148000000004</v>
      </c>
      <c r="L1096" s="16">
        <f t="shared" si="84"/>
        <v>1.1044219510756292E-3</v>
      </c>
      <c r="M1096" s="10"/>
      <c r="N1096" s="6">
        <v>79.154902000000007</v>
      </c>
      <c r="O1096" s="16">
        <f t="shared" si="85"/>
        <v>-4.3692808816830908E-4</v>
      </c>
      <c r="P1096" s="10"/>
    </row>
    <row r="1097" spans="1:16" x14ac:dyDescent="0.25">
      <c r="A1097" s="23">
        <v>40612</v>
      </c>
      <c r="B1097">
        <v>17.184173999999999</v>
      </c>
      <c r="C1097" s="16">
        <f t="shared" si="87"/>
        <v>1.5546222937453891E-2</v>
      </c>
      <c r="D1097" s="10"/>
      <c r="E1097" s="6">
        <v>27.055152</v>
      </c>
      <c r="F1097" s="16">
        <f t="shared" ref="F1097:F1160" si="88">E1096/E1097-1</f>
        <v>6.4575501183656847E-3</v>
      </c>
      <c r="G1097" s="10"/>
      <c r="H1097" s="6">
        <v>22.35</v>
      </c>
      <c r="I1097" s="16">
        <f t="shared" si="86"/>
        <v>8.0537360178969397E-3</v>
      </c>
      <c r="J1097" s="10"/>
      <c r="K1097" s="6">
        <v>90.436306999999999</v>
      </c>
      <c r="L1097" s="16">
        <f t="shared" ref="L1097:L1160" si="89">K1096/K1097-1</f>
        <v>-9.1953113476861414E-4</v>
      </c>
      <c r="M1097" s="10"/>
      <c r="N1097" s="6">
        <v>79.604495999999997</v>
      </c>
      <c r="O1097" s="16">
        <f t="shared" ref="O1097:O1160" si="90">N1096/N1097-1</f>
        <v>-5.6478468251339731E-3</v>
      </c>
      <c r="P1097" s="10"/>
    </row>
    <row r="1098" spans="1:16" x14ac:dyDescent="0.25">
      <c r="A1098" s="23">
        <v>40611</v>
      </c>
      <c r="B1098">
        <v>17.740131999999999</v>
      </c>
      <c r="C1098" s="16">
        <f t="shared" si="87"/>
        <v>-3.1339000183313148E-2</v>
      </c>
      <c r="D1098" s="10"/>
      <c r="E1098" s="6">
        <v>27.375865999999998</v>
      </c>
      <c r="F1098" s="16">
        <f t="shared" si="88"/>
        <v>-1.1715209301506602E-2</v>
      </c>
      <c r="G1098" s="10"/>
      <c r="H1098" s="6">
        <v>23.059999000000001</v>
      </c>
      <c r="I1098" s="16">
        <f t="shared" si="86"/>
        <v>-3.0789203416704436E-2</v>
      </c>
      <c r="J1098" s="10"/>
      <c r="K1098" s="6">
        <v>90.070401000000004</v>
      </c>
      <c r="L1098" s="16">
        <f t="shared" si="89"/>
        <v>4.0624444427641571E-3</v>
      </c>
      <c r="M1098" s="10"/>
      <c r="N1098" s="6">
        <v>78.290294000000003</v>
      </c>
      <c r="O1098" s="16">
        <f t="shared" si="90"/>
        <v>1.6786269828032552E-2</v>
      </c>
      <c r="P1098" s="10"/>
    </row>
    <row r="1099" spans="1:16" x14ac:dyDescent="0.25">
      <c r="A1099" s="23">
        <v>40610</v>
      </c>
      <c r="B1099">
        <v>17.850842</v>
      </c>
      <c r="C1099" s="16">
        <f t="shared" si="87"/>
        <v>-6.2019483450697077E-3</v>
      </c>
      <c r="D1099" s="10"/>
      <c r="E1099" s="6">
        <v>27.120937999999999</v>
      </c>
      <c r="F1099" s="16">
        <f t="shared" si="88"/>
        <v>9.3996748932503316E-3</v>
      </c>
      <c r="G1099" s="10"/>
      <c r="H1099" s="6">
        <v>22.969999000000001</v>
      </c>
      <c r="I1099" s="16">
        <f t="shared" si="86"/>
        <v>3.9181542846389306E-3</v>
      </c>
      <c r="J1099" s="10"/>
      <c r="K1099" s="6">
        <v>89.604708000000002</v>
      </c>
      <c r="L1099" s="16">
        <f t="shared" si="89"/>
        <v>5.1971934331842551E-3</v>
      </c>
      <c r="M1099" s="10"/>
      <c r="N1099" s="6">
        <v>77.538082000000003</v>
      </c>
      <c r="O1099" s="16">
        <f t="shared" si="90"/>
        <v>9.7011943112030874E-3</v>
      </c>
      <c r="P1099" s="10"/>
    </row>
    <row r="1100" spans="1:16" x14ac:dyDescent="0.25">
      <c r="A1100" s="23">
        <v>40609</v>
      </c>
      <c r="B1100">
        <v>17.846029999999999</v>
      </c>
      <c r="C1100" s="16">
        <f t="shared" si="87"/>
        <v>2.6963980224170569E-4</v>
      </c>
      <c r="D1100" s="10"/>
      <c r="E1100" s="6">
        <v>26.997588</v>
      </c>
      <c r="F1100" s="16">
        <f t="shared" si="88"/>
        <v>4.568926675968088E-3</v>
      </c>
      <c r="G1100" s="10"/>
      <c r="H1100" s="6">
        <v>22.68</v>
      </c>
      <c r="I1100" s="16">
        <f t="shared" si="86"/>
        <v>1.2786552028218878E-2</v>
      </c>
      <c r="J1100" s="10"/>
      <c r="K1100" s="6">
        <v>89.721131999999997</v>
      </c>
      <c r="L1100" s="16">
        <f t="shared" si="89"/>
        <v>-1.2976207210582125E-3</v>
      </c>
      <c r="M1100" s="10"/>
      <c r="N1100" s="6">
        <v>78.013619000000006</v>
      </c>
      <c r="O1100" s="16">
        <f t="shared" si="90"/>
        <v>-6.0955639040409793E-3</v>
      </c>
      <c r="P1100" s="10"/>
    </row>
    <row r="1101" spans="1:16" x14ac:dyDescent="0.25">
      <c r="A1101" s="23">
        <v>40606</v>
      </c>
      <c r="B1101">
        <v>17.975994</v>
      </c>
      <c r="C1101" s="16">
        <f t="shared" si="87"/>
        <v>-7.2298644514456889E-3</v>
      </c>
      <c r="D1101" s="10"/>
      <c r="E1101" s="6">
        <v>27.186727000000001</v>
      </c>
      <c r="F1101" s="16">
        <f t="shared" si="88"/>
        <v>-6.9570345852960624E-3</v>
      </c>
      <c r="G1101" s="10"/>
      <c r="H1101" s="6">
        <v>23.030000999999999</v>
      </c>
      <c r="I1101" s="16">
        <f t="shared" si="86"/>
        <v>-1.5197611150776669E-2</v>
      </c>
      <c r="J1101" s="10"/>
      <c r="K1101" s="6">
        <v>89.945667</v>
      </c>
      <c r="L1101" s="16">
        <f t="shared" si="89"/>
        <v>-2.4963403740171364E-3</v>
      </c>
      <c r="M1101" s="10"/>
      <c r="N1101" s="6">
        <v>78.515086999999994</v>
      </c>
      <c r="O1101" s="16">
        <f t="shared" si="90"/>
        <v>-6.3868998833305213E-3</v>
      </c>
      <c r="P1101" s="10"/>
    </row>
    <row r="1102" spans="1:16" x14ac:dyDescent="0.25">
      <c r="A1102" s="23">
        <v>40605</v>
      </c>
      <c r="B1102">
        <v>18.250363</v>
      </c>
      <c r="C1102" s="16">
        <f t="shared" si="87"/>
        <v>-1.5033618783363401E-2</v>
      </c>
      <c r="D1102" s="10"/>
      <c r="E1102" s="6">
        <v>27.219619000000002</v>
      </c>
      <c r="F1102" s="16">
        <f t="shared" si="88"/>
        <v>-1.208393107927086E-3</v>
      </c>
      <c r="G1102" s="10"/>
      <c r="H1102" s="6">
        <v>22.85</v>
      </c>
      <c r="I1102" s="16">
        <f t="shared" si="86"/>
        <v>7.8775054704594005E-3</v>
      </c>
      <c r="J1102" s="10"/>
      <c r="K1102" s="6">
        <v>89.604708000000002</v>
      </c>
      <c r="L1102" s="16">
        <f t="shared" si="89"/>
        <v>3.8051460421031358E-3</v>
      </c>
      <c r="M1102" s="10"/>
      <c r="N1102" s="6">
        <v>77.866630999999998</v>
      </c>
      <c r="O1102" s="16">
        <f t="shared" si="90"/>
        <v>8.3277777871242353E-3</v>
      </c>
      <c r="P1102" s="10"/>
    </row>
    <row r="1103" spans="1:16" x14ac:dyDescent="0.25">
      <c r="A1103" s="23">
        <v>40604</v>
      </c>
      <c r="B1103">
        <v>17.802707999999999</v>
      </c>
      <c r="C1103" s="16">
        <f t="shared" si="87"/>
        <v>2.5145331822552075E-2</v>
      </c>
      <c r="D1103" s="10"/>
      <c r="E1103" s="6">
        <v>26.792002</v>
      </c>
      <c r="F1103" s="16">
        <f t="shared" si="88"/>
        <v>1.5960621382455908E-2</v>
      </c>
      <c r="G1103" s="10"/>
      <c r="H1103" s="6">
        <v>22.17</v>
      </c>
      <c r="I1103" s="16">
        <f t="shared" si="86"/>
        <v>3.0672079386558471E-2</v>
      </c>
      <c r="J1103" s="10"/>
      <c r="K1103" s="6">
        <v>89.987243000000007</v>
      </c>
      <c r="L1103" s="16">
        <f t="shared" si="89"/>
        <v>-4.2509914433094265E-3</v>
      </c>
      <c r="M1103" s="10"/>
      <c r="N1103" s="6">
        <v>78.636132000000003</v>
      </c>
      <c r="O1103" s="16">
        <f t="shared" si="90"/>
        <v>-9.7855906747804644E-3</v>
      </c>
      <c r="P1103" s="10"/>
    </row>
    <row r="1104" spans="1:16" x14ac:dyDescent="0.25">
      <c r="A1104" s="23">
        <v>40603</v>
      </c>
      <c r="B1104">
        <v>17.497050000000002</v>
      </c>
      <c r="C1104" s="16">
        <f t="shared" si="87"/>
        <v>1.7469116222448733E-2</v>
      </c>
      <c r="D1104" s="10"/>
      <c r="E1104" s="6">
        <v>26.693318999999999</v>
      </c>
      <c r="F1104" s="16">
        <f t="shared" si="88"/>
        <v>3.6969175695236167E-3</v>
      </c>
      <c r="G1104" s="10"/>
      <c r="H1104" s="6">
        <v>22.200001</v>
      </c>
      <c r="I1104" s="16">
        <f t="shared" si="86"/>
        <v>-1.3513963355226144E-3</v>
      </c>
      <c r="J1104" s="10"/>
      <c r="K1104" s="6">
        <v>90.469571000000002</v>
      </c>
      <c r="L1104" s="16">
        <f t="shared" si="89"/>
        <v>-5.3313837422750421E-3</v>
      </c>
      <c r="M1104" s="10"/>
      <c r="N1104" s="6">
        <v>79.863881000000006</v>
      </c>
      <c r="O1104" s="16">
        <f t="shared" si="90"/>
        <v>-1.5373019500517393E-2</v>
      </c>
      <c r="P1104" s="10"/>
    </row>
    <row r="1105" spans="1:16" x14ac:dyDescent="0.25">
      <c r="A1105" s="23">
        <v>40602</v>
      </c>
      <c r="B1105">
        <v>17.581288000000001</v>
      </c>
      <c r="C1105" s="16">
        <f t="shared" si="87"/>
        <v>-4.7913440698996723E-3</v>
      </c>
      <c r="D1105" s="10"/>
      <c r="E1105" s="6">
        <v>26.783777000000001</v>
      </c>
      <c r="F1105" s="16">
        <f t="shared" si="88"/>
        <v>-3.3773429341201755E-3</v>
      </c>
      <c r="G1105" s="10"/>
      <c r="H1105" s="6">
        <v>22.120000999999998</v>
      </c>
      <c r="I1105" s="16">
        <f t="shared" si="86"/>
        <v>3.6166363645282473E-3</v>
      </c>
      <c r="J1105" s="10"/>
      <c r="K1105" s="6">
        <v>90.467910000000003</v>
      </c>
      <c r="L1105" s="16">
        <f t="shared" si="89"/>
        <v>1.8360101388337213E-5</v>
      </c>
      <c r="M1105" s="10"/>
      <c r="N1105" s="6">
        <v>79.633026999999998</v>
      </c>
      <c r="O1105" s="16">
        <f t="shared" si="90"/>
        <v>2.8989730605117892E-3</v>
      </c>
      <c r="P1105" s="10"/>
    </row>
    <row r="1106" spans="1:16" x14ac:dyDescent="0.25">
      <c r="A1106" s="23">
        <v>40599</v>
      </c>
      <c r="B1106">
        <v>17.973586999999998</v>
      </c>
      <c r="C1106" s="16">
        <f t="shared" si="87"/>
        <v>-2.1826416730283071E-2</v>
      </c>
      <c r="D1106" s="10"/>
      <c r="E1106" s="6">
        <v>26.471285000000002</v>
      </c>
      <c r="F1106" s="16">
        <f t="shared" si="88"/>
        <v>1.1804942601010726E-2</v>
      </c>
      <c r="G1106" s="10"/>
      <c r="H1106" s="6">
        <v>21.969999000000001</v>
      </c>
      <c r="I1106" s="16">
        <f t="shared" si="86"/>
        <v>6.8275833785880202E-3</v>
      </c>
      <c r="J1106" s="10"/>
      <c r="K1106" s="6">
        <v>90.227699999999999</v>
      </c>
      <c r="L1106" s="16">
        <f t="shared" si="89"/>
        <v>2.6622644708886867E-3</v>
      </c>
      <c r="M1106" s="10"/>
      <c r="N1106" s="6">
        <v>79.529605000000004</v>
      </c>
      <c r="O1106" s="16">
        <f t="shared" si="90"/>
        <v>1.3004213965353006E-3</v>
      </c>
      <c r="P1106" s="10"/>
    </row>
    <row r="1107" spans="1:16" x14ac:dyDescent="0.25">
      <c r="A1107" s="23">
        <v>40598</v>
      </c>
      <c r="B1107">
        <v>17.788267999999999</v>
      </c>
      <c r="C1107" s="16">
        <f t="shared" si="87"/>
        <v>1.0418046321317043E-2</v>
      </c>
      <c r="D1107" s="10"/>
      <c r="E1107" s="6">
        <v>26.33971</v>
      </c>
      <c r="F1107" s="16">
        <f t="shared" si="88"/>
        <v>4.9953093636947443E-3</v>
      </c>
      <c r="G1107" s="10"/>
      <c r="H1107" s="6">
        <v>22.01</v>
      </c>
      <c r="I1107" s="16">
        <f t="shared" si="86"/>
        <v>-1.817401181281264E-3</v>
      </c>
      <c r="J1107" s="10"/>
      <c r="K1107" s="6">
        <v>89.805260000000004</v>
      </c>
      <c r="L1107" s="16">
        <f t="shared" si="89"/>
        <v>4.7039560934403202E-3</v>
      </c>
      <c r="M1107" s="10"/>
      <c r="N1107" s="6">
        <v>79.064216000000002</v>
      </c>
      <c r="O1107" s="16">
        <f t="shared" si="90"/>
        <v>5.8862153265391015E-3</v>
      </c>
      <c r="P1107" s="10"/>
    </row>
    <row r="1108" spans="1:16" x14ac:dyDescent="0.25">
      <c r="A1108" s="23">
        <v>40597</v>
      </c>
      <c r="B1108">
        <v>17.540372000000001</v>
      </c>
      <c r="C1108" s="16">
        <f t="shared" si="87"/>
        <v>1.4132881560322552E-2</v>
      </c>
      <c r="D1108" s="10"/>
      <c r="E1108" s="6">
        <v>26.389052</v>
      </c>
      <c r="F1108" s="16">
        <f t="shared" si="88"/>
        <v>-1.8697905479893029E-3</v>
      </c>
      <c r="G1108" s="10"/>
      <c r="H1108" s="6">
        <v>20.719999000000001</v>
      </c>
      <c r="I1108" s="16">
        <f t="shared" si="86"/>
        <v>6.2258738526000945E-2</v>
      </c>
      <c r="J1108" s="10"/>
      <c r="K1108" s="6">
        <v>89.705866999999998</v>
      </c>
      <c r="L1108" s="16">
        <f t="shared" si="89"/>
        <v>1.107987730613047E-3</v>
      </c>
      <c r="M1108" s="10"/>
      <c r="N1108" s="6">
        <v>78.564359999999994</v>
      </c>
      <c r="O1108" s="16">
        <f t="shared" si="90"/>
        <v>6.3623760188462608E-3</v>
      </c>
      <c r="P1108" s="10"/>
    </row>
    <row r="1109" spans="1:16" x14ac:dyDescent="0.25">
      <c r="A1109" s="23">
        <v>40596</v>
      </c>
      <c r="B1109">
        <v>17.747351999999999</v>
      </c>
      <c r="C1109" s="16">
        <f t="shared" si="87"/>
        <v>-1.1662584930980047E-2</v>
      </c>
      <c r="D1109" s="10"/>
      <c r="E1109" s="6">
        <v>26.594638</v>
      </c>
      <c r="F1109" s="16">
        <f t="shared" si="88"/>
        <v>-7.7303552693591682E-3</v>
      </c>
      <c r="G1109" s="10"/>
      <c r="H1109" s="6">
        <v>21.110001</v>
      </c>
      <c r="I1109" s="16">
        <f t="shared" si="86"/>
        <v>-1.8474750427534326E-2</v>
      </c>
      <c r="J1109" s="10"/>
      <c r="K1109" s="6">
        <v>89.813545000000005</v>
      </c>
      <c r="L1109" s="16">
        <f t="shared" si="89"/>
        <v>-1.1989060224714132E-3</v>
      </c>
      <c r="M1109" s="10"/>
      <c r="N1109" s="6">
        <v>78.279955000000001</v>
      </c>
      <c r="O1109" s="16">
        <f t="shared" si="90"/>
        <v>3.6331778678206916E-3</v>
      </c>
      <c r="P1109" s="10"/>
    </row>
    <row r="1110" spans="1:16" x14ac:dyDescent="0.25">
      <c r="A1110" s="23">
        <v>40592</v>
      </c>
      <c r="B1110">
        <v>18.250363</v>
      </c>
      <c r="C1110" s="16">
        <f t="shared" si="87"/>
        <v>-2.7561698361835418E-2</v>
      </c>
      <c r="D1110" s="10"/>
      <c r="E1110" s="6">
        <v>27.014033000000001</v>
      </c>
      <c r="F1110" s="16">
        <f t="shared" si="88"/>
        <v>-1.5525079132020059E-2</v>
      </c>
      <c r="G1110" s="10"/>
      <c r="H1110" s="6">
        <v>21.25</v>
      </c>
      <c r="I1110" s="16">
        <f t="shared" si="86"/>
        <v>-6.5881882352940568E-3</v>
      </c>
      <c r="J1110" s="10"/>
      <c r="K1110" s="6">
        <v>89.565049999999999</v>
      </c>
      <c r="L1110" s="16">
        <f t="shared" si="89"/>
        <v>2.7744639231486179E-3</v>
      </c>
      <c r="M1110" s="10"/>
      <c r="N1110" s="6">
        <v>77.125101000000001</v>
      </c>
      <c r="O1110" s="16">
        <f t="shared" si="90"/>
        <v>1.4973776176967268E-2</v>
      </c>
      <c r="P1110" s="10"/>
    </row>
    <row r="1111" spans="1:16" x14ac:dyDescent="0.25">
      <c r="A1111" s="23">
        <v>40591</v>
      </c>
      <c r="B1111">
        <v>18.324971999999999</v>
      </c>
      <c r="C1111" s="16">
        <f t="shared" si="87"/>
        <v>-4.071438690329221E-3</v>
      </c>
      <c r="D1111" s="10"/>
      <c r="E1111" s="6">
        <v>27.219619000000002</v>
      </c>
      <c r="F1111" s="16">
        <f t="shared" si="88"/>
        <v>-7.5528610448221123E-3</v>
      </c>
      <c r="G1111" s="10"/>
      <c r="H1111" s="6">
        <v>21.26</v>
      </c>
      <c r="I1111" s="16">
        <f t="shared" si="86"/>
        <v>-4.7036688617130284E-4</v>
      </c>
      <c r="J1111" s="10"/>
      <c r="K1111" s="6">
        <v>89.432524000000001</v>
      </c>
      <c r="L1111" s="16">
        <f t="shared" si="89"/>
        <v>1.4818546326613724E-3</v>
      </c>
      <c r="M1111" s="10"/>
      <c r="N1111" s="6">
        <v>77.366411999999997</v>
      </c>
      <c r="O1111" s="16">
        <f t="shared" si="90"/>
        <v>-3.1190667081729684E-3</v>
      </c>
      <c r="P1111" s="10"/>
    </row>
    <row r="1112" spans="1:16" x14ac:dyDescent="0.25">
      <c r="A1112" s="23">
        <v>40590</v>
      </c>
      <c r="B1112">
        <v>18.281649999999999</v>
      </c>
      <c r="C1112" s="16">
        <f t="shared" si="87"/>
        <v>2.3696985775354396E-3</v>
      </c>
      <c r="D1112" s="10"/>
      <c r="E1112" s="6">
        <v>27.104490999999999</v>
      </c>
      <c r="F1112" s="16">
        <f t="shared" si="88"/>
        <v>4.247561778599751E-3</v>
      </c>
      <c r="G1112" s="10"/>
      <c r="H1112" s="6">
        <v>21.25</v>
      </c>
      <c r="I1112" s="16">
        <f t="shared" si="86"/>
        <v>4.7058823529422256E-4</v>
      </c>
      <c r="J1112" s="10"/>
      <c r="K1112" s="6">
        <v>89.266857999999999</v>
      </c>
      <c r="L1112" s="16">
        <f t="shared" si="89"/>
        <v>1.8558511379442866E-3</v>
      </c>
      <c r="M1112" s="10"/>
      <c r="N1112" s="6">
        <v>77.245756</v>
      </c>
      <c r="O1112" s="16">
        <f t="shared" si="90"/>
        <v>1.5619757802616263E-3</v>
      </c>
      <c r="P1112" s="10"/>
    </row>
    <row r="1113" spans="1:16" x14ac:dyDescent="0.25">
      <c r="A1113" s="23">
        <v>40589</v>
      </c>
      <c r="B1113">
        <v>18.197414999999999</v>
      </c>
      <c r="C1113" s="16">
        <f t="shared" si="87"/>
        <v>4.628954167391397E-3</v>
      </c>
      <c r="D1113" s="10"/>
      <c r="E1113" s="6">
        <v>26.964694000000001</v>
      </c>
      <c r="F1113" s="16">
        <f t="shared" si="88"/>
        <v>5.1844460018719563E-3</v>
      </c>
      <c r="G1113" s="10"/>
      <c r="H1113" s="6">
        <v>21.110001</v>
      </c>
      <c r="I1113" s="16">
        <f t="shared" si="86"/>
        <v>6.6318803111378166E-3</v>
      </c>
      <c r="J1113" s="10"/>
      <c r="K1113" s="6">
        <v>89.374542000000005</v>
      </c>
      <c r="L1113" s="16">
        <f t="shared" si="89"/>
        <v>-1.2048621183424757E-3</v>
      </c>
      <c r="M1113" s="10"/>
      <c r="N1113" s="6">
        <v>77.495687000000004</v>
      </c>
      <c r="O1113" s="16">
        <f t="shared" si="90"/>
        <v>-3.2250956108048623E-3</v>
      </c>
      <c r="P1113" s="10"/>
    </row>
    <row r="1114" spans="1:16" x14ac:dyDescent="0.25">
      <c r="A1114" s="23">
        <v>40588</v>
      </c>
      <c r="B1114">
        <v>18.228701999999998</v>
      </c>
      <c r="C1114" s="16">
        <f t="shared" si="87"/>
        <v>-1.7163591790572141E-3</v>
      </c>
      <c r="D1114" s="10"/>
      <c r="E1114" s="6">
        <v>26.989363000000001</v>
      </c>
      <c r="F1114" s="16">
        <f t="shared" si="88"/>
        <v>-9.1402675935703392E-4</v>
      </c>
      <c r="G1114" s="10"/>
      <c r="H1114" s="6">
        <v>21.23</v>
      </c>
      <c r="I1114" s="16">
        <f t="shared" si="86"/>
        <v>-5.6523316062175866E-3</v>
      </c>
      <c r="J1114" s="10"/>
      <c r="K1114" s="6">
        <v>89.175749999999994</v>
      </c>
      <c r="L1114" s="16">
        <f t="shared" si="89"/>
        <v>2.2292159023054037E-3</v>
      </c>
      <c r="M1114" s="10"/>
      <c r="N1114" s="6">
        <v>77.150953999999999</v>
      </c>
      <c r="O1114" s="16">
        <f t="shared" si="90"/>
        <v>4.4682921224798999E-3</v>
      </c>
      <c r="P1114" s="10"/>
    </row>
    <row r="1115" spans="1:16" x14ac:dyDescent="0.25">
      <c r="A1115" s="23">
        <v>40585</v>
      </c>
      <c r="B1115">
        <v>18.033756</v>
      </c>
      <c r="C1115" s="16">
        <f t="shared" si="87"/>
        <v>1.0810060865856119E-2</v>
      </c>
      <c r="D1115" s="10"/>
      <c r="E1115" s="6">
        <v>27.194949999999999</v>
      </c>
      <c r="F1115" s="16">
        <f t="shared" si="88"/>
        <v>-7.5597491446021126E-3</v>
      </c>
      <c r="G1115" s="10"/>
      <c r="H1115" s="6">
        <v>21.200001</v>
      </c>
      <c r="I1115" s="16">
        <f t="shared" si="86"/>
        <v>1.4150471030638379E-3</v>
      </c>
      <c r="J1115" s="10"/>
      <c r="K1115" s="6">
        <v>89.117761999999999</v>
      </c>
      <c r="L1115" s="16">
        <f t="shared" si="89"/>
        <v>6.5068958980352143E-4</v>
      </c>
      <c r="M1115" s="10"/>
      <c r="N1115" s="6">
        <v>77.099247000000005</v>
      </c>
      <c r="O1115" s="16">
        <f t="shared" si="90"/>
        <v>6.7065505840790962E-4</v>
      </c>
      <c r="P1115" s="10"/>
    </row>
    <row r="1116" spans="1:16" x14ac:dyDescent="0.25">
      <c r="A1116" s="23">
        <v>40584</v>
      </c>
      <c r="B1116">
        <v>17.988026999999999</v>
      </c>
      <c r="C1116" s="16">
        <f t="shared" si="87"/>
        <v>2.5421909807008536E-3</v>
      </c>
      <c r="D1116" s="10"/>
      <c r="E1116" s="6">
        <v>27.170280000000002</v>
      </c>
      <c r="F1116" s="16">
        <f t="shared" si="88"/>
        <v>9.0797739294545821E-4</v>
      </c>
      <c r="G1116" s="10"/>
      <c r="H1116" s="6">
        <v>20.99</v>
      </c>
      <c r="I1116" s="16">
        <f t="shared" si="86"/>
        <v>1.0004811815150116E-2</v>
      </c>
      <c r="J1116" s="10"/>
      <c r="K1116" s="6">
        <v>88.629063000000002</v>
      </c>
      <c r="L1116" s="16">
        <f t="shared" si="89"/>
        <v>5.5139813449229802E-3</v>
      </c>
      <c r="M1116" s="10"/>
      <c r="N1116" s="6">
        <v>76.004726000000005</v>
      </c>
      <c r="O1116" s="16">
        <f t="shared" si="90"/>
        <v>1.4400696609313535E-2</v>
      </c>
      <c r="P1116" s="10"/>
    </row>
    <row r="1117" spans="1:16" x14ac:dyDescent="0.25">
      <c r="A1117" s="23">
        <v>40583</v>
      </c>
      <c r="B1117">
        <v>17.636641999999998</v>
      </c>
      <c r="C1117" s="16">
        <f t="shared" si="87"/>
        <v>1.992357728869254E-2</v>
      </c>
      <c r="D1117" s="10"/>
      <c r="E1117" s="6">
        <v>27.211397000000002</v>
      </c>
      <c r="F1117" s="16">
        <f t="shared" si="88"/>
        <v>-1.5110212827368352E-3</v>
      </c>
      <c r="G1117" s="10"/>
      <c r="H1117" s="6">
        <v>21.040001</v>
      </c>
      <c r="I1117" s="16">
        <f t="shared" si="86"/>
        <v>-2.3764732710802594E-3</v>
      </c>
      <c r="J1117" s="10"/>
      <c r="K1117" s="6">
        <v>89.068066000000002</v>
      </c>
      <c r="L1117" s="16">
        <f t="shared" si="89"/>
        <v>-4.9288484606817562E-3</v>
      </c>
      <c r="M1117" s="10"/>
      <c r="N1117" s="6">
        <v>76.892409000000001</v>
      </c>
      <c r="O1117" s="16">
        <f t="shared" si="90"/>
        <v>-1.1544481588553146E-2</v>
      </c>
      <c r="P1117" s="10"/>
    </row>
    <row r="1118" spans="1:16" x14ac:dyDescent="0.25">
      <c r="A1118" s="23">
        <v>40582</v>
      </c>
      <c r="B1118">
        <v>17.911011999999999</v>
      </c>
      <c r="C1118" s="16">
        <f t="shared" si="87"/>
        <v>-1.5318509082568932E-2</v>
      </c>
      <c r="D1118" s="10"/>
      <c r="E1118" s="6">
        <v>27.359418999999999</v>
      </c>
      <c r="F1118" s="16">
        <f t="shared" si="88"/>
        <v>-5.4102757079745878E-3</v>
      </c>
      <c r="G1118" s="10"/>
      <c r="H1118" s="6">
        <v>21.440000999999999</v>
      </c>
      <c r="I1118" s="16">
        <f t="shared" si="86"/>
        <v>-1.8656715547727742E-2</v>
      </c>
      <c r="J1118" s="10"/>
      <c r="K1118" s="6">
        <v>88.496530000000007</v>
      </c>
      <c r="L1118" s="16">
        <f t="shared" si="89"/>
        <v>6.4582871215401738E-3</v>
      </c>
      <c r="M1118" s="10"/>
      <c r="N1118" s="6">
        <v>76.228797</v>
      </c>
      <c r="O1118" s="16">
        <f t="shared" si="90"/>
        <v>8.7055289617123943E-3</v>
      </c>
      <c r="P1118" s="10"/>
    </row>
    <row r="1119" spans="1:16" x14ac:dyDescent="0.25">
      <c r="A1119" s="23">
        <v>40581</v>
      </c>
      <c r="B1119">
        <v>17.757290000000001</v>
      </c>
      <c r="C1119" s="16">
        <f t="shared" si="87"/>
        <v>8.6568389658556733E-3</v>
      </c>
      <c r="D1119" s="10"/>
      <c r="E1119" s="6">
        <v>27.137385999999999</v>
      </c>
      <c r="F1119" s="16">
        <f t="shared" si="88"/>
        <v>8.1818123528920594E-3</v>
      </c>
      <c r="G1119" s="10"/>
      <c r="H1119" s="6">
        <v>21.4</v>
      </c>
      <c r="I1119" s="16">
        <f t="shared" si="86"/>
        <v>1.8692056074767205E-3</v>
      </c>
      <c r="J1119" s="10"/>
      <c r="K1119" s="6">
        <v>88.819576999999995</v>
      </c>
      <c r="L1119" s="16">
        <f t="shared" si="89"/>
        <v>-3.637114822107157E-3</v>
      </c>
      <c r="M1119" s="10"/>
      <c r="N1119" s="6">
        <v>76.935496999999998</v>
      </c>
      <c r="O1119" s="16">
        <f t="shared" si="90"/>
        <v>-9.1856168811127459E-3</v>
      </c>
      <c r="P1119" s="10"/>
    </row>
    <row r="1120" spans="1:16" x14ac:dyDescent="0.25">
      <c r="A1120" s="23">
        <v>40578</v>
      </c>
      <c r="B1120">
        <v>17.509893999999999</v>
      </c>
      <c r="C1120" s="16">
        <f t="shared" si="87"/>
        <v>1.4128926194527658E-2</v>
      </c>
      <c r="D1120" s="10"/>
      <c r="E1120" s="6">
        <v>27.046927</v>
      </c>
      <c r="F1120" s="16">
        <f t="shared" si="88"/>
        <v>3.3445204329496381E-3</v>
      </c>
      <c r="G1120" s="10"/>
      <c r="H1120" s="6">
        <v>21.25</v>
      </c>
      <c r="I1120" s="16">
        <f t="shared" si="86"/>
        <v>7.058823529411784E-3</v>
      </c>
      <c r="J1120" s="10"/>
      <c r="K1120" s="6">
        <v>88.720177000000007</v>
      </c>
      <c r="L1120" s="16">
        <f t="shared" si="89"/>
        <v>1.1203764843705777E-3</v>
      </c>
      <c r="M1120" s="10"/>
      <c r="N1120" s="6">
        <v>76.539056000000002</v>
      </c>
      <c r="O1120" s="16">
        <f t="shared" si="90"/>
        <v>5.1795909267551288E-3</v>
      </c>
      <c r="P1120" s="10"/>
    </row>
    <row r="1121" spans="1:16" x14ac:dyDescent="0.25">
      <c r="A1121" s="23">
        <v>40577</v>
      </c>
      <c r="B1121">
        <v>17.204851000000001</v>
      </c>
      <c r="C1121" s="16">
        <f t="shared" si="87"/>
        <v>1.7730057644788522E-2</v>
      </c>
      <c r="D1121" s="10"/>
      <c r="E1121" s="6">
        <v>27.055152</v>
      </c>
      <c r="F1121" s="16">
        <f t="shared" si="88"/>
        <v>-3.0400864131163718E-4</v>
      </c>
      <c r="G1121" s="10"/>
      <c r="H1121" s="6">
        <v>21.32</v>
      </c>
      <c r="I1121" s="16">
        <f t="shared" si="86"/>
        <v>-3.2833020637899057E-3</v>
      </c>
      <c r="J1121" s="10"/>
      <c r="K1121" s="6">
        <v>88.993521000000001</v>
      </c>
      <c r="L1121" s="16">
        <f t="shared" si="89"/>
        <v>-3.0715044975014871E-3</v>
      </c>
      <c r="M1121" s="10"/>
      <c r="N1121" s="6">
        <v>77.323324</v>
      </c>
      <c r="O1121" s="16">
        <f t="shared" si="90"/>
        <v>-1.0142709333085587E-2</v>
      </c>
      <c r="P1121" s="10"/>
    </row>
    <row r="1122" spans="1:16" x14ac:dyDescent="0.25">
      <c r="A1122" s="23">
        <v>40576</v>
      </c>
      <c r="B1122">
        <v>17.315338000000001</v>
      </c>
      <c r="C1122" s="16">
        <f t="shared" si="87"/>
        <v>-6.3808745748999973E-3</v>
      </c>
      <c r="D1122" s="10"/>
      <c r="E1122" s="6">
        <v>27.811707999999999</v>
      </c>
      <c r="F1122" s="16">
        <f t="shared" si="88"/>
        <v>-2.7202788120743948E-2</v>
      </c>
      <c r="G1122" s="10"/>
      <c r="H1122" s="6">
        <v>21.360001</v>
      </c>
      <c r="I1122" s="16">
        <f t="shared" si="86"/>
        <v>-1.8727059048359029E-3</v>
      </c>
      <c r="J1122" s="10"/>
      <c r="K1122" s="6">
        <v>89.208877000000001</v>
      </c>
      <c r="L1122" s="16">
        <f t="shared" si="89"/>
        <v>-2.4140646899971641E-3</v>
      </c>
      <c r="M1122" s="10"/>
      <c r="N1122" s="6">
        <v>77.969695999999999</v>
      </c>
      <c r="O1122" s="16">
        <f t="shared" si="90"/>
        <v>-8.2900413001482098E-3</v>
      </c>
      <c r="P1122" s="10"/>
    </row>
    <row r="1123" spans="1:16" x14ac:dyDescent="0.25">
      <c r="A1123" s="23">
        <v>40575</v>
      </c>
      <c r="B1123">
        <v>16.981473000000001</v>
      </c>
      <c r="C1123" s="16">
        <f t="shared" si="87"/>
        <v>1.9660544170696959E-2</v>
      </c>
      <c r="D1123" s="10"/>
      <c r="E1123" s="6">
        <v>27.959731000000001</v>
      </c>
      <c r="F1123" s="16">
        <f t="shared" si="88"/>
        <v>-5.2941496468618121E-3</v>
      </c>
      <c r="G1123" s="10"/>
      <c r="H1123" s="6">
        <v>21.23</v>
      </c>
      <c r="I1123" s="16">
        <f t="shared" si="86"/>
        <v>6.1234573716439922E-3</v>
      </c>
      <c r="J1123" s="10"/>
      <c r="K1123" s="6">
        <v>89.382827000000006</v>
      </c>
      <c r="L1123" s="16">
        <f t="shared" si="89"/>
        <v>-1.9461232748881896E-3</v>
      </c>
      <c r="M1123" s="10"/>
      <c r="N1123" s="6">
        <v>77.952455999999998</v>
      </c>
      <c r="O1123" s="16">
        <f t="shared" si="90"/>
        <v>2.2116044682407576E-4</v>
      </c>
      <c r="P1123" s="10"/>
    </row>
    <row r="1124" spans="1:16" x14ac:dyDescent="0.25">
      <c r="A1124" s="23">
        <v>40574</v>
      </c>
      <c r="B1124">
        <v>16.777311999999998</v>
      </c>
      <c r="C1124" s="16">
        <f t="shared" si="87"/>
        <v>1.2168874251131667E-2</v>
      </c>
      <c r="D1124" s="10"/>
      <c r="E1124" s="6">
        <v>27.277183000000001</v>
      </c>
      <c r="F1124" s="16">
        <f t="shared" si="88"/>
        <v>2.5022671879277203E-2</v>
      </c>
      <c r="G1124" s="10"/>
      <c r="H1124" s="6">
        <v>20.75</v>
      </c>
      <c r="I1124" s="16">
        <f t="shared" si="86"/>
        <v>2.3132530120481887E-2</v>
      </c>
      <c r="J1124" s="10"/>
      <c r="K1124" s="6">
        <v>89.501271000000003</v>
      </c>
      <c r="L1124" s="16">
        <f t="shared" si="89"/>
        <v>-1.3233778546004604E-3</v>
      </c>
      <c r="M1124" s="10"/>
      <c r="N1124" s="6">
        <v>78.340286000000006</v>
      </c>
      <c r="O1124" s="16">
        <f t="shared" si="90"/>
        <v>-4.950581875588389E-3</v>
      </c>
      <c r="P1124" s="10"/>
    </row>
    <row r="1125" spans="1:16" x14ac:dyDescent="0.25">
      <c r="A1125" s="23">
        <v>40571</v>
      </c>
      <c r="B1125">
        <v>16.683637999999998</v>
      </c>
      <c r="C1125" s="16">
        <f t="shared" si="87"/>
        <v>5.6147226402298855E-3</v>
      </c>
      <c r="D1125" s="10"/>
      <c r="E1125" s="6">
        <v>27.194949999999999</v>
      </c>
      <c r="F1125" s="16">
        <f t="shared" si="88"/>
        <v>3.0238334690817492E-3</v>
      </c>
      <c r="G1125" s="10"/>
      <c r="H1125" s="6">
        <v>20.690000999999999</v>
      </c>
      <c r="I1125" s="16">
        <f t="shared" si="86"/>
        <v>2.8999031947847254E-3</v>
      </c>
      <c r="J1125" s="10"/>
      <c r="K1125" s="6">
        <v>89.748782000000006</v>
      </c>
      <c r="L1125" s="16">
        <f t="shared" si="89"/>
        <v>-2.7578201562669102E-3</v>
      </c>
      <c r="M1125" s="10"/>
      <c r="N1125" s="6">
        <v>78.941446999999997</v>
      </c>
      <c r="O1125" s="16">
        <f t="shared" si="90"/>
        <v>-7.6152771813264852E-3</v>
      </c>
      <c r="P1125" s="10"/>
    </row>
    <row r="1126" spans="1:16" x14ac:dyDescent="0.25">
      <c r="A1126" s="23">
        <v>40570</v>
      </c>
      <c r="B1126">
        <v>16.957455</v>
      </c>
      <c r="C1126" s="16">
        <f t="shared" si="87"/>
        <v>-1.6147293329099255E-2</v>
      </c>
      <c r="D1126" s="10"/>
      <c r="E1126" s="6">
        <v>27.342972</v>
      </c>
      <c r="F1126" s="16">
        <f t="shared" si="88"/>
        <v>-5.4135300288498112E-3</v>
      </c>
      <c r="G1126" s="10"/>
      <c r="H1126" s="6">
        <v>21.08</v>
      </c>
      <c r="I1126" s="16">
        <f t="shared" si="86"/>
        <v>-1.85009013282732E-2</v>
      </c>
      <c r="J1126" s="10"/>
      <c r="K1126" s="6">
        <v>89.633275999999995</v>
      </c>
      <c r="L1126" s="16">
        <f t="shared" si="89"/>
        <v>1.288650880059361E-3</v>
      </c>
      <c r="M1126" s="10"/>
      <c r="N1126" s="6">
        <v>78.529223999999999</v>
      </c>
      <c r="O1126" s="16">
        <f t="shared" si="90"/>
        <v>5.2492941990613939E-3</v>
      </c>
      <c r="P1126" s="10"/>
    </row>
    <row r="1127" spans="1:16" x14ac:dyDescent="0.25">
      <c r="A1127" s="23">
        <v>40569</v>
      </c>
      <c r="B1127">
        <v>17.053531</v>
      </c>
      <c r="C1127" s="16">
        <f t="shared" si="87"/>
        <v>-5.6337892721454175E-3</v>
      </c>
      <c r="D1127" s="10"/>
      <c r="E1127" s="6">
        <v>27.301855</v>
      </c>
      <c r="F1127" s="16">
        <f t="shared" si="88"/>
        <v>1.5060148843366594E-3</v>
      </c>
      <c r="G1127" s="10"/>
      <c r="H1127" s="6">
        <v>20.889999</v>
      </c>
      <c r="I1127" s="16">
        <f t="shared" si="86"/>
        <v>9.0953091955627841E-3</v>
      </c>
      <c r="J1127" s="10"/>
      <c r="K1127" s="6">
        <v>89.484767000000005</v>
      </c>
      <c r="L1127" s="16">
        <f t="shared" si="89"/>
        <v>1.6596009016818236E-3</v>
      </c>
      <c r="M1127" s="10"/>
      <c r="N1127" s="6">
        <v>78.177109999999999</v>
      </c>
      <c r="O1127" s="16">
        <f t="shared" si="90"/>
        <v>4.5040549593096113E-3</v>
      </c>
      <c r="P1127" s="10"/>
    </row>
    <row r="1128" spans="1:16" x14ac:dyDescent="0.25">
      <c r="A1128" s="23">
        <v>40568</v>
      </c>
      <c r="B1128">
        <v>17.192841999999999</v>
      </c>
      <c r="C1128" s="16">
        <f t="shared" si="87"/>
        <v>-8.1028488483753103E-3</v>
      </c>
      <c r="D1128" s="10"/>
      <c r="E1128" s="6">
        <v>27.433430000000001</v>
      </c>
      <c r="F1128" s="16">
        <f t="shared" si="88"/>
        <v>-4.7961556393057991E-3</v>
      </c>
      <c r="G1128" s="10"/>
      <c r="H1128" s="6">
        <v>20.420000000000002</v>
      </c>
      <c r="I1128" s="16">
        <f t="shared" ref="I1128:I1191" si="91">H1127/H1128-1</f>
        <v>2.3016601371204537E-2</v>
      </c>
      <c r="J1128" s="10"/>
      <c r="K1128" s="6">
        <v>89.988046999999995</v>
      </c>
      <c r="L1128" s="16">
        <f t="shared" si="89"/>
        <v>-5.592742778382398E-3</v>
      </c>
      <c r="M1128" s="10"/>
      <c r="N1128" s="6">
        <v>79.379440000000002</v>
      </c>
      <c r="O1128" s="16">
        <f t="shared" si="90"/>
        <v>-1.5146617310477395E-2</v>
      </c>
      <c r="P1128" s="10"/>
    </row>
    <row r="1129" spans="1:16" x14ac:dyDescent="0.25">
      <c r="A1129" s="23">
        <v>40567</v>
      </c>
      <c r="B1129">
        <v>17.243282000000001</v>
      </c>
      <c r="C1129" s="16">
        <f t="shared" si="87"/>
        <v>-2.9251971869392879E-3</v>
      </c>
      <c r="D1129" s="10"/>
      <c r="E1129" s="6">
        <v>27.795261</v>
      </c>
      <c r="F1129" s="16">
        <f t="shared" si="88"/>
        <v>-1.3017722697405087E-2</v>
      </c>
      <c r="G1129" s="10"/>
      <c r="H1129" s="6">
        <v>20.34</v>
      </c>
      <c r="I1129" s="16">
        <f t="shared" si="91"/>
        <v>3.9331366764996378E-3</v>
      </c>
      <c r="J1129" s="10"/>
      <c r="K1129" s="6">
        <v>89.542519999999996</v>
      </c>
      <c r="L1129" s="16">
        <f t="shared" si="89"/>
        <v>4.9755914843585547E-3</v>
      </c>
      <c r="M1129" s="10"/>
      <c r="N1129" s="6">
        <v>78.632277000000002</v>
      </c>
      <c r="O1129" s="16">
        <f t="shared" si="90"/>
        <v>9.5019886045013546E-3</v>
      </c>
      <c r="P1129" s="10"/>
    </row>
    <row r="1130" spans="1:16" x14ac:dyDescent="0.25">
      <c r="A1130" s="23">
        <v>40564</v>
      </c>
      <c r="B1130">
        <v>16.84937</v>
      </c>
      <c r="C1130" s="16">
        <f t="shared" si="87"/>
        <v>2.3378440855652105E-2</v>
      </c>
      <c r="D1130" s="10"/>
      <c r="E1130" s="6">
        <v>27.877497000000002</v>
      </c>
      <c r="F1130" s="16">
        <f t="shared" si="88"/>
        <v>-2.9499061554917327E-3</v>
      </c>
      <c r="G1130" s="10"/>
      <c r="H1130" s="6">
        <v>20.329999999999998</v>
      </c>
      <c r="I1130" s="16">
        <f t="shared" si="91"/>
        <v>4.9188391539600751E-4</v>
      </c>
      <c r="J1130" s="10"/>
      <c r="K1130" s="6">
        <v>89.501271000000003</v>
      </c>
      <c r="L1130" s="16">
        <f t="shared" si="89"/>
        <v>4.6087613660805715E-4</v>
      </c>
      <c r="M1130" s="10"/>
      <c r="N1130" s="6">
        <v>78.597924000000006</v>
      </c>
      <c r="O1130" s="16">
        <f t="shared" si="90"/>
        <v>4.3707261275760523E-4</v>
      </c>
      <c r="P1130" s="10"/>
    </row>
    <row r="1131" spans="1:16" x14ac:dyDescent="0.25">
      <c r="A1131" s="23">
        <v>40563</v>
      </c>
      <c r="B1131">
        <v>16.979073</v>
      </c>
      <c r="C1131" s="16">
        <f t="shared" si="87"/>
        <v>-7.6389918342419927E-3</v>
      </c>
      <c r="D1131" s="10"/>
      <c r="E1131" s="6">
        <v>28.000847</v>
      </c>
      <c r="F1131" s="16">
        <f t="shared" si="88"/>
        <v>-4.4052238848345526E-3</v>
      </c>
      <c r="G1131" s="10"/>
      <c r="H1131" s="6">
        <v>20.280000999999999</v>
      </c>
      <c r="I1131" s="16">
        <f t="shared" si="91"/>
        <v>2.465433803479522E-3</v>
      </c>
      <c r="J1131" s="10"/>
      <c r="K1131" s="6">
        <v>89.369259999999997</v>
      </c>
      <c r="L1131" s="16">
        <f t="shared" si="89"/>
        <v>1.4771410214207137E-3</v>
      </c>
      <c r="M1131" s="10"/>
      <c r="N1131" s="6">
        <v>77.979589000000004</v>
      </c>
      <c r="O1131" s="16">
        <f t="shared" si="90"/>
        <v>7.9294467684358771E-3</v>
      </c>
      <c r="P1131" s="10"/>
    </row>
    <row r="1132" spans="1:16" x14ac:dyDescent="0.25">
      <c r="A1132" s="23">
        <v>40562</v>
      </c>
      <c r="B1132">
        <v>16.601973999999998</v>
      </c>
      <c r="C1132" s="16">
        <f t="shared" si="87"/>
        <v>2.2714106165929504E-2</v>
      </c>
      <c r="D1132" s="10"/>
      <c r="E1132" s="6">
        <v>27.885719000000002</v>
      </c>
      <c r="F1132" s="16">
        <f t="shared" si="88"/>
        <v>4.12856487580604E-3</v>
      </c>
      <c r="G1132" s="10"/>
      <c r="H1132" s="6">
        <v>20.6</v>
      </c>
      <c r="I1132" s="16">
        <f t="shared" si="91"/>
        <v>-1.553393203883513E-2</v>
      </c>
      <c r="J1132" s="10"/>
      <c r="K1132" s="6">
        <v>89.757034000000004</v>
      </c>
      <c r="L1132" s="16">
        <f t="shared" si="89"/>
        <v>-4.3202630782118723E-3</v>
      </c>
      <c r="M1132" s="10"/>
      <c r="N1132" s="6">
        <v>79.070268999999996</v>
      </c>
      <c r="O1132" s="16">
        <f t="shared" si="90"/>
        <v>-1.3793806620285953E-2</v>
      </c>
      <c r="P1132" s="10"/>
    </row>
    <row r="1133" spans="1:16" x14ac:dyDescent="0.25">
      <c r="A1133" s="23">
        <v>40561</v>
      </c>
      <c r="B1133">
        <v>17.103971000000001</v>
      </c>
      <c r="C1133" s="16">
        <f t="shared" si="87"/>
        <v>-2.9349734047140474E-2</v>
      </c>
      <c r="D1133" s="10"/>
      <c r="E1133" s="6">
        <v>27.852824999999999</v>
      </c>
      <c r="F1133" s="16">
        <f t="shared" si="88"/>
        <v>1.1809933103734682E-3</v>
      </c>
      <c r="G1133" s="10"/>
      <c r="H1133" s="6">
        <v>20.93</v>
      </c>
      <c r="I1133" s="16">
        <f t="shared" si="91"/>
        <v>-1.5766841853798286E-2</v>
      </c>
      <c r="J1133" s="10"/>
      <c r="K1133" s="6">
        <v>89.823040000000006</v>
      </c>
      <c r="L1133" s="16">
        <f t="shared" si="89"/>
        <v>-7.3484486830999174E-4</v>
      </c>
      <c r="M1133" s="10"/>
      <c r="N1133" s="6">
        <v>78.503461000000001</v>
      </c>
      <c r="O1133" s="16">
        <f t="shared" si="90"/>
        <v>7.2201657453039303E-3</v>
      </c>
      <c r="P1133" s="10"/>
    </row>
    <row r="1134" spans="1:16" x14ac:dyDescent="0.25">
      <c r="A1134" s="23">
        <v>40557</v>
      </c>
      <c r="B1134">
        <v>17.082355</v>
      </c>
      <c r="C1134" s="16">
        <f t="shared" si="87"/>
        <v>1.2653992965256933E-3</v>
      </c>
      <c r="D1134" s="10"/>
      <c r="E1134" s="6">
        <v>28.148869999999999</v>
      </c>
      <c r="F1134" s="16">
        <f t="shared" si="88"/>
        <v>-1.0517118449159701E-2</v>
      </c>
      <c r="G1134" s="10"/>
      <c r="H1134" s="6">
        <v>21.219999000000001</v>
      </c>
      <c r="I1134" s="16">
        <f t="shared" si="91"/>
        <v>-1.3666306016319907E-2</v>
      </c>
      <c r="J1134" s="10"/>
      <c r="K1134" s="6">
        <v>89.872540999999998</v>
      </c>
      <c r="L1134" s="16">
        <f t="shared" si="89"/>
        <v>-5.5079114765421711E-4</v>
      </c>
      <c r="M1134" s="10"/>
      <c r="N1134" s="6">
        <v>78.872741000000005</v>
      </c>
      <c r="O1134" s="16">
        <f t="shared" si="90"/>
        <v>-4.6819724447005884E-3</v>
      </c>
      <c r="P1134" s="10"/>
    </row>
    <row r="1135" spans="1:16" x14ac:dyDescent="0.25">
      <c r="A1135" s="23">
        <v>40556</v>
      </c>
      <c r="B1135">
        <v>17.087157999999999</v>
      </c>
      <c r="C1135" s="16">
        <f t="shared" si="87"/>
        <v>-2.8108828864337188E-4</v>
      </c>
      <c r="D1135" s="10"/>
      <c r="E1135" s="6">
        <v>28.527148</v>
      </c>
      <c r="F1135" s="16">
        <f t="shared" si="88"/>
        <v>-1.326028104877508E-2</v>
      </c>
      <c r="G1135" s="10"/>
      <c r="H1135" s="6">
        <v>20.799999</v>
      </c>
      <c r="I1135" s="16">
        <f t="shared" si="91"/>
        <v>2.019230866309174E-2</v>
      </c>
      <c r="J1135" s="10"/>
      <c r="K1135" s="6">
        <v>90.301563000000002</v>
      </c>
      <c r="L1135" s="16">
        <f t="shared" si="89"/>
        <v>-4.7509919623429653E-3</v>
      </c>
      <c r="M1135" s="10"/>
      <c r="N1135" s="6">
        <v>79.379440000000002</v>
      </c>
      <c r="O1135" s="16">
        <f t="shared" si="90"/>
        <v>-6.383252388779681E-3</v>
      </c>
      <c r="P1135" s="10"/>
    </row>
    <row r="1136" spans="1:16" x14ac:dyDescent="0.25">
      <c r="A1136" s="23">
        <v>40555</v>
      </c>
      <c r="B1136">
        <v>17.440238000000001</v>
      </c>
      <c r="C1136" s="16">
        <f t="shared" si="87"/>
        <v>-2.0245136562930033E-2</v>
      </c>
      <c r="D1136" s="10"/>
      <c r="E1136" s="6">
        <v>30.550118999999999</v>
      </c>
      <c r="F1136" s="16">
        <f t="shared" si="88"/>
        <v>-6.6218105402469862E-2</v>
      </c>
      <c r="G1136" s="10"/>
      <c r="H1136" s="6">
        <v>20.799999</v>
      </c>
      <c r="I1136" s="16">
        <f t="shared" si="91"/>
        <v>0</v>
      </c>
      <c r="J1136" s="10"/>
      <c r="K1136" s="6">
        <v>89.913794999999993</v>
      </c>
      <c r="L1136" s="16">
        <f t="shared" si="89"/>
        <v>4.3126641468087534E-3</v>
      </c>
      <c r="M1136" s="10"/>
      <c r="N1136" s="6">
        <v>78.675218999999998</v>
      </c>
      <c r="O1136" s="16">
        <f t="shared" si="90"/>
        <v>8.9509887478038674E-3</v>
      </c>
      <c r="P1136" s="10"/>
    </row>
    <row r="1137" spans="1:16" x14ac:dyDescent="0.25">
      <c r="A1137" s="23">
        <v>40554</v>
      </c>
      <c r="B1137">
        <v>17.264897999999999</v>
      </c>
      <c r="C1137" s="16">
        <f t="shared" si="87"/>
        <v>1.015586654493994E-2</v>
      </c>
      <c r="D1137" s="10"/>
      <c r="E1137" s="6">
        <v>30.385649000000001</v>
      </c>
      <c r="F1137" s="16">
        <f t="shared" si="88"/>
        <v>5.4127525793508102E-3</v>
      </c>
      <c r="G1137" s="10"/>
      <c r="H1137" s="6">
        <v>20.610001</v>
      </c>
      <c r="I1137" s="16">
        <f t="shared" si="91"/>
        <v>9.2187283251465857E-3</v>
      </c>
      <c r="J1137" s="10"/>
      <c r="K1137" s="6">
        <v>89.971548999999996</v>
      </c>
      <c r="L1137" s="16">
        <f t="shared" si="89"/>
        <v>-6.4191403440216899E-4</v>
      </c>
      <c r="M1137" s="10"/>
      <c r="N1137" s="6">
        <v>79.293560999999997</v>
      </c>
      <c r="O1137" s="16">
        <f t="shared" si="90"/>
        <v>-7.7981363455223995E-3</v>
      </c>
      <c r="P1137" s="10"/>
    </row>
    <row r="1138" spans="1:16" x14ac:dyDescent="0.25">
      <c r="A1138" s="23">
        <v>40553</v>
      </c>
      <c r="B1138">
        <v>17.248085</v>
      </c>
      <c r="C1138" s="16">
        <f t="shared" si="87"/>
        <v>9.7477488080555119E-4</v>
      </c>
      <c r="D1138" s="10"/>
      <c r="E1138" s="6">
        <v>30.591235000000001</v>
      </c>
      <c r="F1138" s="16">
        <f t="shared" si="88"/>
        <v>-6.7204217155665269E-3</v>
      </c>
      <c r="G1138" s="10"/>
      <c r="H1138" s="6">
        <v>20.450001</v>
      </c>
      <c r="I1138" s="16">
        <f t="shared" si="91"/>
        <v>7.8239604976058086E-3</v>
      </c>
      <c r="J1138" s="10"/>
      <c r="K1138" s="6">
        <v>90.012797000000006</v>
      </c>
      <c r="L1138" s="16">
        <f t="shared" si="89"/>
        <v>-4.582459536282002E-4</v>
      </c>
      <c r="M1138" s="10"/>
      <c r="N1138" s="6">
        <v>79.740137000000004</v>
      </c>
      <c r="O1138" s="16">
        <f t="shared" si="90"/>
        <v>-5.600391682296757E-3</v>
      </c>
      <c r="P1138" s="10"/>
    </row>
    <row r="1139" spans="1:16" x14ac:dyDescent="0.25">
      <c r="A1139" s="23">
        <v>40550</v>
      </c>
      <c r="B1139">
        <v>17.524304999999998</v>
      </c>
      <c r="C1139" s="16">
        <f t="shared" si="87"/>
        <v>-1.5762108682769393E-2</v>
      </c>
      <c r="D1139" s="10"/>
      <c r="E1139" s="6">
        <v>30.714585</v>
      </c>
      <c r="F1139" s="16">
        <f t="shared" si="88"/>
        <v>-4.0160073789048401E-3</v>
      </c>
      <c r="G1139" s="10"/>
      <c r="H1139" s="6">
        <v>20.360001</v>
      </c>
      <c r="I1139" s="16">
        <f t="shared" si="91"/>
        <v>4.4204320029257449E-3</v>
      </c>
      <c r="J1139" s="10"/>
      <c r="K1139" s="6">
        <v>89.856042000000002</v>
      </c>
      <c r="L1139" s="16">
        <f t="shared" si="89"/>
        <v>1.7445126283217594E-3</v>
      </c>
      <c r="M1139" s="10"/>
      <c r="N1139" s="6">
        <v>79.310733999999997</v>
      </c>
      <c r="O1139" s="16">
        <f t="shared" si="90"/>
        <v>5.4141851719593515E-3</v>
      </c>
      <c r="P1139" s="10"/>
    </row>
    <row r="1140" spans="1:16" x14ac:dyDescent="0.25">
      <c r="A1140" s="23">
        <v>40549</v>
      </c>
      <c r="B1140">
        <v>17.574743999999999</v>
      </c>
      <c r="C1140" s="16">
        <f t="shared" si="87"/>
        <v>-2.8699706806540881E-3</v>
      </c>
      <c r="D1140" s="10"/>
      <c r="E1140" s="6">
        <v>30.476108</v>
      </c>
      <c r="F1140" s="16">
        <f t="shared" si="88"/>
        <v>7.8250477390353623E-3</v>
      </c>
      <c r="G1140" s="10"/>
      <c r="H1140" s="6">
        <v>20.350000000000001</v>
      </c>
      <c r="I1140" s="16">
        <f t="shared" si="91"/>
        <v>4.9144963144964748E-4</v>
      </c>
      <c r="J1140" s="10"/>
      <c r="K1140" s="6">
        <v>89.402263000000005</v>
      </c>
      <c r="L1140" s="16">
        <f t="shared" si="89"/>
        <v>5.0756992583063099E-3</v>
      </c>
      <c r="M1140" s="10"/>
      <c r="N1140" s="6">
        <v>78.889921000000001</v>
      </c>
      <c r="O1140" s="16">
        <f t="shared" si="90"/>
        <v>5.3341795081782717E-3</v>
      </c>
      <c r="P1140" s="10"/>
    </row>
    <row r="1141" spans="1:16" x14ac:dyDescent="0.25">
      <c r="A1141" s="23">
        <v>40548</v>
      </c>
      <c r="B1141">
        <v>17.315338000000001</v>
      </c>
      <c r="C1141" s="16">
        <f t="shared" si="87"/>
        <v>1.4981284223270608E-2</v>
      </c>
      <c r="D1141" s="10"/>
      <c r="E1141" s="6">
        <v>30.064934999999998</v>
      </c>
      <c r="F1141" s="16">
        <f t="shared" si="88"/>
        <v>1.3676164608371844E-2</v>
      </c>
      <c r="G1141" s="10"/>
      <c r="H1141" s="6">
        <v>20.440000999999999</v>
      </c>
      <c r="I1141" s="16">
        <f t="shared" si="91"/>
        <v>-4.4031798237190722E-3</v>
      </c>
      <c r="J1141" s="10"/>
      <c r="K1141" s="6">
        <v>89.270251999999999</v>
      </c>
      <c r="L1141" s="16">
        <f t="shared" si="89"/>
        <v>1.4787792914487952E-3</v>
      </c>
      <c r="M1141" s="10"/>
      <c r="N1141" s="6">
        <v>78.546396999999999</v>
      </c>
      <c r="O1141" s="16">
        <f t="shared" si="90"/>
        <v>4.3735169673027041E-3</v>
      </c>
      <c r="P1141" s="10"/>
    </row>
    <row r="1142" spans="1:16" x14ac:dyDescent="0.25">
      <c r="A1142" s="23">
        <v>40547</v>
      </c>
      <c r="B1142">
        <v>16.957455</v>
      </c>
      <c r="C1142" s="16">
        <f t="shared" si="87"/>
        <v>2.1104758939357371E-2</v>
      </c>
      <c r="D1142" s="10"/>
      <c r="E1142" s="6">
        <v>29.892240000000001</v>
      </c>
      <c r="F1142" s="16">
        <f t="shared" si="88"/>
        <v>5.7772518887844182E-3</v>
      </c>
      <c r="G1142" s="10"/>
      <c r="H1142" s="6">
        <v>20.459999</v>
      </c>
      <c r="I1142" s="16">
        <f t="shared" si="91"/>
        <v>-9.7741940261097948E-4</v>
      </c>
      <c r="J1142" s="10"/>
      <c r="K1142" s="6">
        <v>89.930294000000004</v>
      </c>
      <c r="L1142" s="16">
        <f t="shared" si="89"/>
        <v>-7.3394845123047059E-3</v>
      </c>
      <c r="M1142" s="10"/>
      <c r="N1142" s="6">
        <v>80.315535999999994</v>
      </c>
      <c r="O1142" s="16">
        <f t="shared" si="90"/>
        <v>-2.2027357197740627E-2</v>
      </c>
      <c r="P1142" s="10"/>
    </row>
    <row r="1143" spans="1:16" x14ac:dyDescent="0.25">
      <c r="A1143" s="23">
        <v>40546</v>
      </c>
      <c r="B1143">
        <v>16.938238999999999</v>
      </c>
      <c r="C1143" s="16">
        <f t="shared" si="87"/>
        <v>1.1344744869876688E-3</v>
      </c>
      <c r="D1143" s="10"/>
      <c r="E1143" s="6">
        <v>29.637315000000001</v>
      </c>
      <c r="F1143" s="16">
        <f t="shared" si="88"/>
        <v>8.6014876853723887E-3</v>
      </c>
      <c r="G1143" s="10"/>
      <c r="H1143" s="6">
        <v>20.719999000000001</v>
      </c>
      <c r="I1143" s="16">
        <f t="shared" si="91"/>
        <v>-1.2548263153873807E-2</v>
      </c>
      <c r="J1143" s="10"/>
      <c r="K1143" s="6">
        <v>89.814786999999995</v>
      </c>
      <c r="L1143" s="16">
        <f t="shared" si="89"/>
        <v>1.2860577178679389E-3</v>
      </c>
      <c r="M1143" s="10"/>
      <c r="N1143" s="6">
        <v>80.221073000000004</v>
      </c>
      <c r="O1143" s="16">
        <f t="shared" si="90"/>
        <v>1.1775334892365485E-3</v>
      </c>
      <c r="P1143" s="10"/>
    </row>
    <row r="1144" spans="1:16" x14ac:dyDescent="0.25">
      <c r="A1144" s="23">
        <v>40543</v>
      </c>
      <c r="B1144">
        <v>16.904612</v>
      </c>
      <c r="C1144" s="16">
        <f t="shared" si="87"/>
        <v>1.9892204565239435E-3</v>
      </c>
      <c r="D1144" s="10"/>
      <c r="E1144" s="6">
        <v>29.637315000000001</v>
      </c>
      <c r="F1144" s="16">
        <f t="shared" si="88"/>
        <v>0</v>
      </c>
      <c r="G1144" s="10"/>
      <c r="H1144" s="6">
        <v>20.76</v>
      </c>
      <c r="I1144" s="16">
        <f t="shared" si="91"/>
        <v>-1.9268304431598882E-3</v>
      </c>
      <c r="J1144" s="10"/>
      <c r="K1144" s="6">
        <v>89.468267999999995</v>
      </c>
      <c r="L1144" s="16">
        <f t="shared" si="89"/>
        <v>3.873093866084476E-3</v>
      </c>
      <c r="M1144" s="10"/>
      <c r="N1144" s="6">
        <v>80.830824000000007</v>
      </c>
      <c r="O1144" s="16">
        <f t="shared" si="90"/>
        <v>-7.543545516744965E-3</v>
      </c>
      <c r="P1144" s="10"/>
    </row>
    <row r="1145" spans="1:16" x14ac:dyDescent="0.25">
      <c r="A1145" s="23">
        <v>40542</v>
      </c>
      <c r="B1145">
        <v>16.882995999999999</v>
      </c>
      <c r="C1145" s="16">
        <f t="shared" si="87"/>
        <v>1.2803414749373854E-3</v>
      </c>
      <c r="D1145" s="10"/>
      <c r="E1145" s="6">
        <v>29.612642999999998</v>
      </c>
      <c r="F1145" s="16">
        <f t="shared" si="88"/>
        <v>8.3315764823832517E-4</v>
      </c>
      <c r="G1145" s="10"/>
      <c r="H1145" s="6">
        <v>21.200001</v>
      </c>
      <c r="I1145" s="16">
        <f t="shared" si="91"/>
        <v>-2.0754763171945023E-2</v>
      </c>
      <c r="J1145" s="10"/>
      <c r="K1145" s="6">
        <v>89.245502000000002</v>
      </c>
      <c r="L1145" s="16">
        <f t="shared" si="89"/>
        <v>2.4961033890535944E-3</v>
      </c>
      <c r="M1145" s="10"/>
      <c r="N1145" s="6">
        <v>79.946248999999995</v>
      </c>
      <c r="O1145" s="16">
        <f t="shared" si="90"/>
        <v>1.1064621680999753E-2</v>
      </c>
      <c r="P1145" s="10"/>
    </row>
    <row r="1146" spans="1:16" x14ac:dyDescent="0.25">
      <c r="A1146" s="23">
        <v>40541</v>
      </c>
      <c r="B1146">
        <v>16.957455</v>
      </c>
      <c r="C1146" s="16">
        <f t="shared" si="87"/>
        <v>-4.3909301248330479E-3</v>
      </c>
      <c r="D1146" s="10"/>
      <c r="E1146" s="6">
        <v>29.777111999999999</v>
      </c>
      <c r="F1146" s="16">
        <f t="shared" si="88"/>
        <v>-5.5233361784715607E-3</v>
      </c>
      <c r="G1146" s="10"/>
      <c r="H1146" s="6">
        <v>21.25</v>
      </c>
      <c r="I1146" s="16">
        <f t="shared" si="91"/>
        <v>-2.352894117647053E-3</v>
      </c>
      <c r="J1146" s="10"/>
      <c r="K1146" s="6">
        <v>89.204252999999994</v>
      </c>
      <c r="L1146" s="16">
        <f t="shared" si="89"/>
        <v>4.6241068797470142E-4</v>
      </c>
      <c r="M1146" s="10"/>
      <c r="N1146" s="6">
        <v>80.006371000000001</v>
      </c>
      <c r="O1146" s="16">
        <f t="shared" si="90"/>
        <v>-7.5146515519375345E-4</v>
      </c>
      <c r="P1146" s="10"/>
    </row>
    <row r="1147" spans="1:16" x14ac:dyDescent="0.25">
      <c r="A1147" s="23">
        <v>40540</v>
      </c>
      <c r="B1147">
        <v>16.988681</v>
      </c>
      <c r="C1147" s="16">
        <f t="shared" si="87"/>
        <v>-1.8380473445819279E-3</v>
      </c>
      <c r="D1147" s="10"/>
      <c r="E1147" s="6">
        <v>29.768889999999999</v>
      </c>
      <c r="F1147" s="16">
        <f t="shared" si="88"/>
        <v>2.7619437607517838E-4</v>
      </c>
      <c r="G1147" s="10"/>
      <c r="H1147" s="6">
        <v>21.35</v>
      </c>
      <c r="I1147" s="16">
        <f t="shared" si="91"/>
        <v>-4.6838407494146361E-3</v>
      </c>
      <c r="J1147" s="10"/>
      <c r="K1147" s="6">
        <v>88.535960000000003</v>
      </c>
      <c r="L1147" s="16">
        <f t="shared" si="89"/>
        <v>7.5482662637869069E-3</v>
      </c>
      <c r="M1147" s="10"/>
      <c r="N1147" s="6">
        <v>78.675218999999998</v>
      </c>
      <c r="O1147" s="16">
        <f t="shared" si="90"/>
        <v>1.6919584297566459E-2</v>
      </c>
      <c r="P1147" s="10"/>
    </row>
    <row r="1148" spans="1:16" x14ac:dyDescent="0.25">
      <c r="A1148" s="23">
        <v>40539</v>
      </c>
      <c r="B1148">
        <v>17.007894</v>
      </c>
      <c r="C1148" s="16">
        <f t="shared" ref="C1148:C1211" si="92">B1147/B1148-1</f>
        <v>-1.129651913399754E-3</v>
      </c>
      <c r="D1148" s="10"/>
      <c r="E1148" s="6">
        <v>29.793559999999999</v>
      </c>
      <c r="F1148" s="16">
        <f t="shared" si="88"/>
        <v>-8.2803129266861841E-4</v>
      </c>
      <c r="G1148" s="10"/>
      <c r="H1148" s="6">
        <v>21.35</v>
      </c>
      <c r="I1148" s="16">
        <f t="shared" si="91"/>
        <v>0</v>
      </c>
      <c r="J1148" s="10"/>
      <c r="K1148" s="6">
        <v>89.247153999999995</v>
      </c>
      <c r="L1148" s="16">
        <f t="shared" si="89"/>
        <v>-7.9688143332838912E-3</v>
      </c>
      <c r="M1148" s="10"/>
      <c r="N1148" s="6">
        <v>80.246837999999997</v>
      </c>
      <c r="O1148" s="16">
        <f t="shared" si="90"/>
        <v>-1.9584809061261699E-2</v>
      </c>
      <c r="P1148" s="10"/>
    </row>
    <row r="1149" spans="1:16" x14ac:dyDescent="0.25">
      <c r="A1149" s="23">
        <v>40535</v>
      </c>
      <c r="B1149">
        <v>16.508299000000001</v>
      </c>
      <c r="C1149" s="16">
        <f t="shared" si="92"/>
        <v>3.0263263344091351E-2</v>
      </c>
      <c r="D1149" s="10"/>
      <c r="E1149" s="6">
        <v>29.842901000000001</v>
      </c>
      <c r="F1149" s="16">
        <f t="shared" si="88"/>
        <v>-1.6533580297707351E-3</v>
      </c>
      <c r="G1149" s="10"/>
      <c r="H1149" s="6">
        <v>21.280000999999999</v>
      </c>
      <c r="I1149" s="16">
        <f t="shared" si="91"/>
        <v>3.2894265371510301E-3</v>
      </c>
      <c r="J1149" s="10"/>
      <c r="K1149" s="6">
        <v>89.074578000000002</v>
      </c>
      <c r="L1149" s="16">
        <f t="shared" si="89"/>
        <v>1.9374326982497525E-3</v>
      </c>
      <c r="M1149" s="10"/>
      <c r="N1149" s="6">
        <v>79.536460000000005</v>
      </c>
      <c r="O1149" s="16">
        <f t="shared" si="90"/>
        <v>8.9314762060066499E-3</v>
      </c>
      <c r="P1149" s="10"/>
    </row>
    <row r="1150" spans="1:16" x14ac:dyDescent="0.25">
      <c r="A1150" s="23">
        <v>40534</v>
      </c>
      <c r="B1150">
        <v>16.465064999999999</v>
      </c>
      <c r="C1150" s="16">
        <f t="shared" si="92"/>
        <v>2.6258019631262286E-3</v>
      </c>
      <c r="D1150" s="10"/>
      <c r="E1150" s="6">
        <v>29.785337999999999</v>
      </c>
      <c r="F1150" s="16">
        <f t="shared" si="88"/>
        <v>1.9325951580606571E-3</v>
      </c>
      <c r="G1150" s="10"/>
      <c r="H1150" s="6">
        <v>21.290001</v>
      </c>
      <c r="I1150" s="16">
        <f t="shared" si="91"/>
        <v>-4.6970406436341872E-4</v>
      </c>
      <c r="J1150" s="10"/>
      <c r="K1150" s="6">
        <v>89.033484999999999</v>
      </c>
      <c r="L1150" s="16">
        <f t="shared" si="89"/>
        <v>4.6154545113008538E-4</v>
      </c>
      <c r="M1150" s="10"/>
      <c r="N1150" s="6">
        <v>79.699078</v>
      </c>
      <c r="O1150" s="16">
        <f t="shared" si="90"/>
        <v>-2.0404000156688529E-3</v>
      </c>
      <c r="P1150" s="10"/>
    </row>
    <row r="1151" spans="1:16" x14ac:dyDescent="0.25">
      <c r="A1151" s="23">
        <v>40533</v>
      </c>
      <c r="B1151">
        <v>16.34497</v>
      </c>
      <c r="C1151" s="16">
        <f t="shared" si="92"/>
        <v>7.3475203686514945E-3</v>
      </c>
      <c r="D1151" s="10"/>
      <c r="E1151" s="6">
        <v>29.752443</v>
      </c>
      <c r="F1151" s="16">
        <f t="shared" si="88"/>
        <v>1.1056234945143739E-3</v>
      </c>
      <c r="G1151" s="10"/>
      <c r="H1151" s="6">
        <v>21.370000999999998</v>
      </c>
      <c r="I1151" s="16">
        <f t="shared" si="91"/>
        <v>-3.7435655711948179E-3</v>
      </c>
      <c r="J1151" s="10"/>
      <c r="K1151" s="6">
        <v>89.10745</v>
      </c>
      <c r="L1151" s="16">
        <f t="shared" si="89"/>
        <v>-8.3006527512574646E-4</v>
      </c>
      <c r="M1151" s="10"/>
      <c r="N1151" s="6">
        <v>80.272513000000004</v>
      </c>
      <c r="O1151" s="16">
        <f t="shared" si="90"/>
        <v>-7.1436034399471326E-3</v>
      </c>
      <c r="P1151" s="10"/>
    </row>
    <row r="1152" spans="1:16" x14ac:dyDescent="0.25">
      <c r="A1152" s="23">
        <v>40532</v>
      </c>
      <c r="B1152">
        <v>16.330556999999999</v>
      </c>
      <c r="C1152" s="16">
        <f t="shared" si="92"/>
        <v>8.8257859177742759E-4</v>
      </c>
      <c r="D1152" s="10"/>
      <c r="E1152" s="6">
        <v>30.015592999999999</v>
      </c>
      <c r="F1152" s="16">
        <f t="shared" si="88"/>
        <v>-8.7671098152216631E-3</v>
      </c>
      <c r="G1152" s="10"/>
      <c r="H1152" s="6">
        <v>21.34</v>
      </c>
      <c r="I1152" s="16">
        <f t="shared" si="91"/>
        <v>1.405857544517275E-3</v>
      </c>
      <c r="J1152" s="10"/>
      <c r="K1152" s="6">
        <v>88.918434000000005</v>
      </c>
      <c r="L1152" s="16">
        <f t="shared" si="89"/>
        <v>2.1257234467264574E-3</v>
      </c>
      <c r="M1152" s="10"/>
      <c r="N1152" s="6">
        <v>79.716193000000004</v>
      </c>
      <c r="O1152" s="16">
        <f t="shared" si="90"/>
        <v>6.9787577537727685E-3</v>
      </c>
      <c r="P1152" s="10"/>
    </row>
    <row r="1153" spans="1:16" x14ac:dyDescent="0.25">
      <c r="A1153" s="23">
        <v>40529</v>
      </c>
      <c r="B1153">
        <v>16.068750000000001</v>
      </c>
      <c r="C1153" s="16">
        <f t="shared" si="92"/>
        <v>1.6292928821470154E-2</v>
      </c>
      <c r="D1153" s="10"/>
      <c r="E1153" s="6">
        <v>29.999146</v>
      </c>
      <c r="F1153" s="16">
        <f t="shared" si="88"/>
        <v>5.4824894015315095E-4</v>
      </c>
      <c r="G1153" s="10"/>
      <c r="H1153" s="6">
        <v>21.52</v>
      </c>
      <c r="I1153" s="16">
        <f t="shared" si="91"/>
        <v>-8.3643122676579917E-3</v>
      </c>
      <c r="J1153" s="10"/>
      <c r="K1153" s="6">
        <v>88.975960000000001</v>
      </c>
      <c r="L1153" s="16">
        <f t="shared" si="89"/>
        <v>-6.465341874366537E-4</v>
      </c>
      <c r="M1153" s="10"/>
      <c r="N1153" s="6">
        <v>79.801778999999996</v>
      </c>
      <c r="O1153" s="16">
        <f t="shared" si="90"/>
        <v>-1.0724823565648745E-3</v>
      </c>
      <c r="P1153" s="10"/>
    </row>
    <row r="1154" spans="1:16" x14ac:dyDescent="0.25">
      <c r="A1154" s="23">
        <v>40528</v>
      </c>
      <c r="B1154">
        <v>16.138406</v>
      </c>
      <c r="C1154" s="16">
        <f t="shared" si="92"/>
        <v>-4.3161635665875941E-3</v>
      </c>
      <c r="D1154" s="10"/>
      <c r="E1154" s="6">
        <v>30.295190999999999</v>
      </c>
      <c r="F1154" s="16">
        <f t="shared" si="88"/>
        <v>-9.7720129904446118E-3</v>
      </c>
      <c r="G1154" s="10"/>
      <c r="H1154" s="6">
        <v>21.35</v>
      </c>
      <c r="I1154" s="16">
        <f t="shared" si="91"/>
        <v>7.9625292740046483E-3</v>
      </c>
      <c r="J1154" s="10"/>
      <c r="K1154" s="6">
        <v>88.170602000000002</v>
      </c>
      <c r="L1154" s="16">
        <f t="shared" si="89"/>
        <v>9.134087572635563E-3</v>
      </c>
      <c r="M1154" s="10"/>
      <c r="N1154" s="6">
        <v>78.372468999999995</v>
      </c>
      <c r="O1154" s="16">
        <f t="shared" si="90"/>
        <v>1.8237399156073586E-2</v>
      </c>
      <c r="P1154" s="10"/>
    </row>
    <row r="1155" spans="1:16" x14ac:dyDescent="0.25">
      <c r="A1155" s="23">
        <v>40527</v>
      </c>
      <c r="B1155">
        <v>18.480263999999998</v>
      </c>
      <c r="C1155" s="16">
        <f t="shared" si="92"/>
        <v>-0.1267221074330972</v>
      </c>
      <c r="D1155" s="10"/>
      <c r="E1155" s="6">
        <v>30.147168000000001</v>
      </c>
      <c r="F1155" s="16">
        <f t="shared" si="88"/>
        <v>4.9100134380781757E-3</v>
      </c>
      <c r="G1155" s="10"/>
      <c r="H1155" s="6">
        <v>21.110001</v>
      </c>
      <c r="I1155" s="16">
        <f t="shared" si="91"/>
        <v>1.1368971512601966E-2</v>
      </c>
      <c r="J1155" s="10"/>
      <c r="K1155" s="6">
        <v>87.743263999999996</v>
      </c>
      <c r="L1155" s="16">
        <f t="shared" si="89"/>
        <v>4.8703225811157491E-3</v>
      </c>
      <c r="M1155" s="10"/>
      <c r="N1155" s="6">
        <v>77.833270999999996</v>
      </c>
      <c r="O1155" s="16">
        <f t="shared" si="90"/>
        <v>6.9276029784228754E-3</v>
      </c>
      <c r="P1155" s="10"/>
    </row>
    <row r="1156" spans="1:16" x14ac:dyDescent="0.25">
      <c r="A1156" s="23">
        <v>40526</v>
      </c>
      <c r="B1156">
        <v>19.368967999999999</v>
      </c>
      <c r="C1156" s="16">
        <f t="shared" si="92"/>
        <v>-4.5882878220460777E-2</v>
      </c>
      <c r="D1156" s="10"/>
      <c r="E1156" s="6">
        <v>30.056709999999999</v>
      </c>
      <c r="F1156" s="16">
        <f t="shared" si="88"/>
        <v>3.0095775618821374E-3</v>
      </c>
      <c r="G1156" s="10"/>
      <c r="H1156" s="6">
        <v>21.299999</v>
      </c>
      <c r="I1156" s="16">
        <f t="shared" si="91"/>
        <v>-8.92009431549734E-3</v>
      </c>
      <c r="J1156" s="10"/>
      <c r="K1156" s="6">
        <v>88.293873000000005</v>
      </c>
      <c r="L1156" s="16">
        <f t="shared" si="89"/>
        <v>-6.2360952271287573E-3</v>
      </c>
      <c r="M1156" s="10"/>
      <c r="N1156" s="6">
        <v>78.860318000000007</v>
      </c>
      <c r="O1156" s="16">
        <f t="shared" si="90"/>
        <v>-1.3023622349582875E-2</v>
      </c>
      <c r="P1156" s="10"/>
    </row>
    <row r="1157" spans="1:16" x14ac:dyDescent="0.25">
      <c r="A1157" s="23">
        <v>40525</v>
      </c>
      <c r="B1157">
        <v>19.429016000000001</v>
      </c>
      <c r="C1157" s="16">
        <f t="shared" si="92"/>
        <v>-3.0906351613484428E-3</v>
      </c>
      <c r="D1157" s="10"/>
      <c r="E1157" s="6">
        <v>29.686654000000001</v>
      </c>
      <c r="F1157" s="16">
        <f t="shared" si="88"/>
        <v>1.2465399435045654E-2</v>
      </c>
      <c r="G1157" s="10"/>
      <c r="H1157" s="6">
        <v>21.309999000000001</v>
      </c>
      <c r="I1157" s="16">
        <f t="shared" si="91"/>
        <v>-4.6926327870788764E-4</v>
      </c>
      <c r="J1157" s="10"/>
      <c r="K1157" s="6">
        <v>88.836256000000006</v>
      </c>
      <c r="L1157" s="16">
        <f t="shared" si="89"/>
        <v>-6.1054238935959182E-3</v>
      </c>
      <c r="M1157" s="10"/>
      <c r="N1157" s="6">
        <v>80.024308000000005</v>
      </c>
      <c r="O1157" s="16">
        <f t="shared" si="90"/>
        <v>-1.4545455363387805E-2</v>
      </c>
      <c r="P1157" s="10"/>
    </row>
    <row r="1158" spans="1:16" x14ac:dyDescent="0.25">
      <c r="A1158" s="23">
        <v>40522</v>
      </c>
      <c r="B1158">
        <v>19.263283999999999</v>
      </c>
      <c r="C1158" s="16">
        <f t="shared" si="92"/>
        <v>8.6035174480114662E-3</v>
      </c>
      <c r="D1158" s="10"/>
      <c r="E1158" s="6">
        <v>29.283707</v>
      </c>
      <c r="F1158" s="16">
        <f t="shared" si="88"/>
        <v>1.3760108991665687E-2</v>
      </c>
      <c r="G1158" s="10"/>
      <c r="H1158" s="6">
        <v>21.530000999999999</v>
      </c>
      <c r="I1158" s="16">
        <f t="shared" si="91"/>
        <v>-1.0218392465471626E-2</v>
      </c>
      <c r="J1158" s="10"/>
      <c r="K1158" s="6">
        <v>88.507536000000002</v>
      </c>
      <c r="L1158" s="16">
        <f t="shared" si="89"/>
        <v>3.7140340230463753E-3</v>
      </c>
      <c r="M1158" s="10"/>
      <c r="N1158" s="6">
        <v>79.724753000000007</v>
      </c>
      <c r="O1158" s="16">
        <f t="shared" si="90"/>
        <v>3.7573650432005667E-3</v>
      </c>
      <c r="P1158" s="10"/>
    </row>
    <row r="1159" spans="1:16" x14ac:dyDescent="0.25">
      <c r="A1159" s="23">
        <v>40521</v>
      </c>
      <c r="B1159">
        <v>19.003879000000001</v>
      </c>
      <c r="C1159" s="16">
        <f t="shared" si="92"/>
        <v>1.3650107959537916E-2</v>
      </c>
      <c r="D1159" s="10"/>
      <c r="E1159" s="6">
        <v>29.023332</v>
      </c>
      <c r="F1159" s="16">
        <f t="shared" si="88"/>
        <v>8.9712304569302681E-3</v>
      </c>
      <c r="G1159" s="10"/>
      <c r="H1159" s="6">
        <v>21.48</v>
      </c>
      <c r="I1159" s="16">
        <f t="shared" si="91"/>
        <v>2.3277932960892311E-3</v>
      </c>
      <c r="J1159" s="10"/>
      <c r="K1159" s="6">
        <v>88.918434000000005</v>
      </c>
      <c r="L1159" s="16">
        <f t="shared" si="89"/>
        <v>-4.6210665383513705E-3</v>
      </c>
      <c r="M1159" s="10"/>
      <c r="N1159" s="6">
        <v>80.212602000000004</v>
      </c>
      <c r="O1159" s="16">
        <f t="shared" si="90"/>
        <v>-6.0819495669769408E-3</v>
      </c>
      <c r="P1159" s="10"/>
    </row>
    <row r="1160" spans="1:16" x14ac:dyDescent="0.25">
      <c r="A1160" s="23">
        <v>40520</v>
      </c>
      <c r="B1160">
        <v>18.720454</v>
      </c>
      <c r="C1160" s="16">
        <f t="shared" si="92"/>
        <v>1.5139857185087591E-2</v>
      </c>
      <c r="D1160" s="10"/>
      <c r="E1160" s="6">
        <v>28.803646000000001</v>
      </c>
      <c r="F1160" s="16">
        <f t="shared" si="88"/>
        <v>7.6270205514954448E-3</v>
      </c>
      <c r="G1160" s="10"/>
      <c r="H1160" s="6">
        <v>21.469999000000001</v>
      </c>
      <c r="I1160" s="16">
        <f t="shared" si="91"/>
        <v>4.6581278368940104E-4</v>
      </c>
      <c r="J1160" s="10"/>
      <c r="K1160" s="6">
        <v>88.704772000000006</v>
      </c>
      <c r="L1160" s="16">
        <f t="shared" si="89"/>
        <v>2.4086866487860181E-3</v>
      </c>
      <c r="M1160" s="10"/>
      <c r="N1160" s="6">
        <v>79.818899999999999</v>
      </c>
      <c r="O1160" s="16">
        <f t="shared" si="90"/>
        <v>4.9324408128903485E-3</v>
      </c>
      <c r="P1160" s="10"/>
    </row>
    <row r="1161" spans="1:16" x14ac:dyDescent="0.25">
      <c r="A1161" s="23">
        <v>40519</v>
      </c>
      <c r="B1161">
        <v>18.465851000000001</v>
      </c>
      <c r="C1161" s="16">
        <f t="shared" si="92"/>
        <v>1.3787775066526731E-2</v>
      </c>
      <c r="D1161" s="10"/>
      <c r="E1161" s="6">
        <v>28.779233999999999</v>
      </c>
      <c r="F1161" s="16">
        <f t="shared" ref="F1161:F1224" si="93">E1160/E1161-1</f>
        <v>8.4825051285242203E-4</v>
      </c>
      <c r="G1161" s="10"/>
      <c r="H1161" s="6">
        <v>21.5</v>
      </c>
      <c r="I1161" s="16">
        <f t="shared" si="91"/>
        <v>-1.3953953488371473E-3</v>
      </c>
      <c r="J1161" s="10"/>
      <c r="K1161" s="6">
        <v>89.280027000000004</v>
      </c>
      <c r="L1161" s="16">
        <f t="shared" ref="L1161:L1224" si="94">K1160/K1161-1</f>
        <v>-6.4432664206071077E-3</v>
      </c>
      <c r="M1161" s="10"/>
      <c r="N1161" s="6">
        <v>80.597742999999994</v>
      </c>
      <c r="O1161" s="16">
        <f t="shared" ref="O1161:O1224" si="95">N1160/N1161-1</f>
        <v>-9.6633351134906009E-3</v>
      </c>
      <c r="P1161" s="10"/>
    </row>
    <row r="1162" spans="1:16" x14ac:dyDescent="0.25">
      <c r="A1162" s="23">
        <v>40518</v>
      </c>
      <c r="B1162">
        <v>18.809324</v>
      </c>
      <c r="C1162" s="16">
        <f t="shared" si="92"/>
        <v>-1.8260783853795037E-2</v>
      </c>
      <c r="D1162" s="10"/>
      <c r="E1162" s="6">
        <v>28.681595999999999</v>
      </c>
      <c r="F1162" s="16">
        <f t="shared" si="93"/>
        <v>3.4042038664794383E-3</v>
      </c>
      <c r="G1162" s="10"/>
      <c r="H1162" s="6">
        <v>21.27</v>
      </c>
      <c r="I1162" s="16">
        <f t="shared" si="91"/>
        <v>1.0813352139163124E-2</v>
      </c>
      <c r="J1162" s="10"/>
      <c r="K1162" s="6">
        <v>90.118262999999999</v>
      </c>
      <c r="L1162" s="16">
        <f t="shared" si="94"/>
        <v>-9.3015108380417599E-3</v>
      </c>
      <c r="M1162" s="10"/>
      <c r="N1162" s="6">
        <v>82.360849999999999</v>
      </c>
      <c r="O1162" s="16">
        <f t="shared" si="95"/>
        <v>-2.1407100582376271E-2</v>
      </c>
      <c r="P1162" s="10"/>
    </row>
    <row r="1163" spans="1:16" x14ac:dyDescent="0.25">
      <c r="A1163" s="23">
        <v>40515</v>
      </c>
      <c r="B1163">
        <v>18.578741000000001</v>
      </c>
      <c r="C1163" s="16">
        <f t="shared" si="92"/>
        <v>1.2411120861203662E-2</v>
      </c>
      <c r="D1163" s="10"/>
      <c r="E1163" s="6">
        <v>28.722277999999999</v>
      </c>
      <c r="F1163" s="16">
        <f t="shared" si="93"/>
        <v>-1.4163918335446946E-3</v>
      </c>
      <c r="G1163" s="10"/>
      <c r="H1163" s="6">
        <v>21.1</v>
      </c>
      <c r="I1163" s="16">
        <f t="shared" si="91"/>
        <v>8.0568720379146086E-3</v>
      </c>
      <c r="J1163" s="10"/>
      <c r="K1163" s="6">
        <v>89.493696</v>
      </c>
      <c r="L1163" s="16">
        <f t="shared" si="94"/>
        <v>6.9788937982848687E-3</v>
      </c>
      <c r="M1163" s="10"/>
      <c r="N1163" s="6">
        <v>81.213973999999993</v>
      </c>
      <c r="O1163" s="16">
        <f t="shared" si="95"/>
        <v>1.4121658422970418E-2</v>
      </c>
      <c r="P1163" s="10"/>
    </row>
    <row r="1164" spans="1:16" x14ac:dyDescent="0.25">
      <c r="A1164" s="23">
        <v>40514</v>
      </c>
      <c r="B1164">
        <v>18.494675000000001</v>
      </c>
      <c r="C1164" s="16">
        <f t="shared" si="92"/>
        <v>4.5454164509515227E-3</v>
      </c>
      <c r="D1164" s="10"/>
      <c r="E1164" s="6">
        <v>28.657187</v>
      </c>
      <c r="F1164" s="16">
        <f t="shared" si="93"/>
        <v>2.271367388571699E-3</v>
      </c>
      <c r="G1164" s="10"/>
      <c r="H1164" s="6">
        <v>20.91</v>
      </c>
      <c r="I1164" s="16">
        <f t="shared" si="91"/>
        <v>9.0865614538497841E-3</v>
      </c>
      <c r="J1164" s="10"/>
      <c r="K1164" s="6">
        <v>89.748451000000003</v>
      </c>
      <c r="L1164" s="16">
        <f t="shared" si="94"/>
        <v>-2.8385448123221524E-3</v>
      </c>
      <c r="M1164" s="10"/>
      <c r="N1164" s="6">
        <v>81.855879999999999</v>
      </c>
      <c r="O1164" s="16">
        <f t="shared" si="95"/>
        <v>-7.8419045766779938E-3</v>
      </c>
      <c r="P1164" s="10"/>
    </row>
    <row r="1165" spans="1:16" x14ac:dyDescent="0.25">
      <c r="A1165" s="23">
        <v>40513</v>
      </c>
      <c r="B1165">
        <v>18.067136000000001</v>
      </c>
      <c r="C1165" s="16">
        <f t="shared" si="92"/>
        <v>2.3663905557582465E-2</v>
      </c>
      <c r="D1165" s="10"/>
      <c r="E1165" s="6">
        <v>28.527000999999998</v>
      </c>
      <c r="F1165" s="16">
        <f t="shared" si="93"/>
        <v>4.5636062479894601E-3</v>
      </c>
      <c r="G1165" s="10"/>
      <c r="H1165" s="6">
        <v>20.459999</v>
      </c>
      <c r="I1165" s="16">
        <f t="shared" si="91"/>
        <v>2.1994184848200593E-2</v>
      </c>
      <c r="J1165" s="10"/>
      <c r="K1165" s="6">
        <v>89.945680999999993</v>
      </c>
      <c r="L1165" s="16">
        <f t="shared" si="94"/>
        <v>-2.1927678773145942E-3</v>
      </c>
      <c r="M1165" s="10"/>
      <c r="N1165" s="6">
        <v>82.069849000000005</v>
      </c>
      <c r="O1165" s="16">
        <f t="shared" si="95"/>
        <v>-2.6071572277415189E-3</v>
      </c>
      <c r="P1165" s="10"/>
    </row>
    <row r="1166" spans="1:16" x14ac:dyDescent="0.25">
      <c r="A1166" s="23">
        <v>40512</v>
      </c>
      <c r="B1166">
        <v>17.738074000000001</v>
      </c>
      <c r="C1166" s="16">
        <f t="shared" si="92"/>
        <v>1.8551168520325234E-2</v>
      </c>
      <c r="D1166" s="10"/>
      <c r="E1166" s="6">
        <v>28.046939999999999</v>
      </c>
      <c r="F1166" s="16">
        <f t="shared" si="93"/>
        <v>1.7116341390540191E-2</v>
      </c>
      <c r="G1166" s="10"/>
      <c r="H1166" s="6">
        <v>20.41</v>
      </c>
      <c r="I1166" s="16">
        <f t="shared" si="91"/>
        <v>2.4497305242527911E-3</v>
      </c>
      <c r="J1166" s="10"/>
      <c r="K1166" s="6">
        <v>90.146203</v>
      </c>
      <c r="L1166" s="16">
        <f t="shared" si="94"/>
        <v>-2.224408719688431E-3</v>
      </c>
      <c r="M1166" s="10"/>
      <c r="N1166" s="6">
        <v>83.935654999999997</v>
      </c>
      <c r="O1166" s="16">
        <f t="shared" si="95"/>
        <v>-2.222900387207305E-2</v>
      </c>
      <c r="P1166" s="10"/>
    </row>
    <row r="1167" spans="1:16" x14ac:dyDescent="0.25">
      <c r="A1167" s="23">
        <v>40511</v>
      </c>
      <c r="B1167">
        <v>17.819739999999999</v>
      </c>
      <c r="C1167" s="16">
        <f t="shared" si="92"/>
        <v>-4.5828951488628977E-3</v>
      </c>
      <c r="D1167" s="10"/>
      <c r="E1167" s="6">
        <v>28.225943999999998</v>
      </c>
      <c r="F1167" s="16">
        <f t="shared" si="93"/>
        <v>-6.3418250953802824E-3</v>
      </c>
      <c r="G1167" s="10"/>
      <c r="H1167" s="6">
        <v>20.74</v>
      </c>
      <c r="I1167" s="16">
        <f t="shared" si="91"/>
        <v>-1.5911282545805094E-2</v>
      </c>
      <c r="J1167" s="10"/>
      <c r="K1167" s="6">
        <v>90.285366999999994</v>
      </c>
      <c r="L1167" s="16">
        <f t="shared" si="94"/>
        <v>-1.5413793466664272E-3</v>
      </c>
      <c r="M1167" s="10"/>
      <c r="N1167" s="6">
        <v>83.500664999999998</v>
      </c>
      <c r="O1167" s="16">
        <f t="shared" si="95"/>
        <v>5.2094195896523754E-3</v>
      </c>
      <c r="P1167" s="10"/>
    </row>
    <row r="1168" spans="1:16" x14ac:dyDescent="0.25">
      <c r="A1168" s="23">
        <v>40508</v>
      </c>
      <c r="B1168">
        <v>18.129586</v>
      </c>
      <c r="C1168" s="16">
        <f t="shared" si="92"/>
        <v>-1.7090627441796014E-2</v>
      </c>
      <c r="D1168" s="10"/>
      <c r="E1168" s="6">
        <v>28.307312</v>
      </c>
      <c r="F1168" s="16">
        <f t="shared" si="93"/>
        <v>-2.8744516611114435E-3</v>
      </c>
      <c r="G1168" s="10"/>
      <c r="H1168" s="6">
        <v>20.73</v>
      </c>
      <c r="I1168" s="16">
        <f t="shared" si="91"/>
        <v>4.8239266763139277E-4</v>
      </c>
      <c r="J1168" s="10"/>
      <c r="K1168" s="6">
        <v>90.195318</v>
      </c>
      <c r="L1168" s="16">
        <f t="shared" si="94"/>
        <v>9.9837776501865427E-4</v>
      </c>
      <c r="M1168" s="10"/>
      <c r="N1168" s="6">
        <v>82.792741000000007</v>
      </c>
      <c r="O1168" s="16">
        <f t="shared" si="95"/>
        <v>8.5505563827146247E-3</v>
      </c>
      <c r="P1168" s="10"/>
    </row>
    <row r="1169" spans="1:16" x14ac:dyDescent="0.25">
      <c r="A1169" s="23">
        <v>40506</v>
      </c>
      <c r="B1169">
        <v>18.21125</v>
      </c>
      <c r="C1169" s="16">
        <f t="shared" si="92"/>
        <v>-4.4842611023405698E-3</v>
      </c>
      <c r="D1169" s="10"/>
      <c r="E1169" s="6">
        <v>28.600231000000001</v>
      </c>
      <c r="F1169" s="16">
        <f t="shared" si="93"/>
        <v>-1.0241840354366372E-2</v>
      </c>
      <c r="G1169" s="10"/>
      <c r="H1169" s="6">
        <v>20.98</v>
      </c>
      <c r="I1169" s="16">
        <f t="shared" si="91"/>
        <v>-1.1916110581506212E-2</v>
      </c>
      <c r="J1169" s="10"/>
      <c r="K1169" s="6">
        <v>90.080712000000005</v>
      </c>
      <c r="L1169" s="16">
        <f t="shared" si="94"/>
        <v>1.2722590380944698E-3</v>
      </c>
      <c r="M1169" s="10"/>
      <c r="N1169" s="6">
        <v>81.658359000000004</v>
      </c>
      <c r="O1169" s="16">
        <f t="shared" si="95"/>
        <v>1.389180500186149E-2</v>
      </c>
      <c r="P1169" s="10"/>
    </row>
    <row r="1170" spans="1:16" x14ac:dyDescent="0.25">
      <c r="A1170" s="23">
        <v>40505</v>
      </c>
      <c r="B1170">
        <v>17.930226999999999</v>
      </c>
      <c r="C1170" s="16">
        <f t="shared" si="92"/>
        <v>1.5673142342258251E-2</v>
      </c>
      <c r="D1170" s="10"/>
      <c r="E1170" s="6">
        <v>28.323585000000001</v>
      </c>
      <c r="F1170" s="16">
        <f t="shared" si="93"/>
        <v>9.7673370090685108E-3</v>
      </c>
      <c r="G1170" s="10"/>
      <c r="H1170" s="6">
        <v>20.700001</v>
      </c>
      <c r="I1170" s="16">
        <f t="shared" si="91"/>
        <v>1.3526521085675425E-2</v>
      </c>
      <c r="J1170" s="10"/>
      <c r="K1170" s="6">
        <v>90.825650999999993</v>
      </c>
      <c r="L1170" s="16">
        <f t="shared" si="94"/>
        <v>-8.2018569842123856E-3</v>
      </c>
      <c r="M1170" s="10"/>
      <c r="N1170" s="6">
        <v>83.142441000000005</v>
      </c>
      <c r="O1170" s="16">
        <f t="shared" si="95"/>
        <v>-1.7849872846528503E-2</v>
      </c>
      <c r="P1170" s="10"/>
    </row>
    <row r="1171" spans="1:16" x14ac:dyDescent="0.25">
      <c r="A1171" s="23">
        <v>40504</v>
      </c>
      <c r="B1171">
        <v>18.124780999999999</v>
      </c>
      <c r="C1171" s="16">
        <f t="shared" si="92"/>
        <v>-1.0734143491168302E-2</v>
      </c>
      <c r="D1171" s="10"/>
      <c r="E1171" s="6">
        <v>28.958241000000001</v>
      </c>
      <c r="F1171" s="16">
        <f t="shared" si="93"/>
        <v>-2.1916248296987351E-2</v>
      </c>
      <c r="G1171" s="10"/>
      <c r="H1171" s="6">
        <v>20.91</v>
      </c>
      <c r="I1171" s="16">
        <f t="shared" si="91"/>
        <v>-1.0042993782878984E-2</v>
      </c>
      <c r="J1171" s="10"/>
      <c r="K1171" s="6">
        <v>90.776535999999993</v>
      </c>
      <c r="L1171" s="16">
        <f t="shared" si="94"/>
        <v>5.4105391287451177E-4</v>
      </c>
      <c r="M1171" s="10"/>
      <c r="N1171" s="6">
        <v>82.733036999999996</v>
      </c>
      <c r="O1171" s="16">
        <f t="shared" si="95"/>
        <v>4.9484947591131867E-3</v>
      </c>
      <c r="P1171" s="10"/>
    </row>
    <row r="1172" spans="1:16" x14ac:dyDescent="0.25">
      <c r="A1172" s="23">
        <v>40501</v>
      </c>
      <c r="B1172">
        <v>18.506685000000001</v>
      </c>
      <c r="C1172" s="16">
        <f t="shared" si="92"/>
        <v>-2.0636002612029247E-2</v>
      </c>
      <c r="D1172" s="10"/>
      <c r="E1172" s="6">
        <v>28.746690000000001</v>
      </c>
      <c r="F1172" s="16">
        <f t="shared" si="93"/>
        <v>7.359142913497152E-3</v>
      </c>
      <c r="G1172" s="10"/>
      <c r="H1172" s="6">
        <v>20.5</v>
      </c>
      <c r="I1172" s="16">
        <f t="shared" si="91"/>
        <v>2.0000000000000018E-2</v>
      </c>
      <c r="J1172" s="10"/>
      <c r="K1172" s="6">
        <v>90.277179000000004</v>
      </c>
      <c r="L1172" s="16">
        <f t="shared" si="94"/>
        <v>5.531375764410873E-3</v>
      </c>
      <c r="M1172" s="10"/>
      <c r="N1172" s="6">
        <v>82.383337999999995</v>
      </c>
      <c r="O1172" s="16">
        <f t="shared" si="95"/>
        <v>4.2447782341619167E-3</v>
      </c>
      <c r="P1172" s="10"/>
    </row>
    <row r="1173" spans="1:16" x14ac:dyDescent="0.25">
      <c r="A1173" s="23">
        <v>40500</v>
      </c>
      <c r="B1173">
        <v>18.480263999999998</v>
      </c>
      <c r="C1173" s="16">
        <f t="shared" si="92"/>
        <v>1.4296873681027833E-3</v>
      </c>
      <c r="D1173" s="10"/>
      <c r="E1173" s="6">
        <v>28.714143</v>
      </c>
      <c r="F1173" s="16">
        <f t="shared" si="93"/>
        <v>1.1334832455212052E-3</v>
      </c>
      <c r="G1173" s="10"/>
      <c r="H1173" s="6">
        <v>20.18</v>
      </c>
      <c r="I1173" s="16">
        <f t="shared" si="91"/>
        <v>1.5857284440039754E-2</v>
      </c>
      <c r="J1173" s="10"/>
      <c r="K1173" s="6">
        <v>89.966105999999996</v>
      </c>
      <c r="L1173" s="16">
        <f t="shared" si="94"/>
        <v>3.4576688247460741E-3</v>
      </c>
      <c r="M1173" s="10"/>
      <c r="N1173" s="6">
        <v>81.880118999999993</v>
      </c>
      <c r="O1173" s="16">
        <f t="shared" si="95"/>
        <v>6.1458020108642319E-3</v>
      </c>
      <c r="P1173" s="10"/>
    </row>
    <row r="1174" spans="1:16" x14ac:dyDescent="0.25">
      <c r="A1174" s="23">
        <v>40499</v>
      </c>
      <c r="B1174">
        <v>18.189633000000001</v>
      </c>
      <c r="C1174" s="16">
        <f t="shared" si="92"/>
        <v>1.5977837485780855E-2</v>
      </c>
      <c r="D1174" s="10"/>
      <c r="E1174" s="6">
        <v>28.046939999999999</v>
      </c>
      <c r="F1174" s="16">
        <f t="shared" si="93"/>
        <v>2.3788798350194318E-2</v>
      </c>
      <c r="G1174" s="10"/>
      <c r="H1174" s="6">
        <v>20.07</v>
      </c>
      <c r="I1174" s="16">
        <f t="shared" si="91"/>
        <v>5.4808171400100303E-3</v>
      </c>
      <c r="J1174" s="10"/>
      <c r="K1174" s="6">
        <v>89.900615000000002</v>
      </c>
      <c r="L1174" s="16">
        <f t="shared" si="94"/>
        <v>7.2848222450971889E-4</v>
      </c>
      <c r="M1174" s="10"/>
      <c r="N1174" s="6">
        <v>81.547482000000002</v>
      </c>
      <c r="O1174" s="16">
        <f t="shared" si="95"/>
        <v>4.0790591179749036E-3</v>
      </c>
      <c r="P1174" s="10"/>
    </row>
    <row r="1175" spans="1:16" x14ac:dyDescent="0.25">
      <c r="A1175" s="23">
        <v>40498</v>
      </c>
      <c r="B1175">
        <v>17.975863</v>
      </c>
      <c r="C1175" s="16">
        <f t="shared" si="92"/>
        <v>1.1892057699816716E-2</v>
      </c>
      <c r="D1175" s="10"/>
      <c r="E1175" s="6">
        <v>27.745882999999999</v>
      </c>
      <c r="F1175" s="16">
        <f t="shared" si="93"/>
        <v>1.0850510686576387E-2</v>
      </c>
      <c r="G1175" s="10"/>
      <c r="H1175" s="6">
        <v>20.040001</v>
      </c>
      <c r="I1175" s="16">
        <f t="shared" si="91"/>
        <v>1.4969560131259385E-3</v>
      </c>
      <c r="J1175" s="10"/>
      <c r="K1175" s="6">
        <v>89.900615000000002</v>
      </c>
      <c r="L1175" s="16">
        <f t="shared" si="94"/>
        <v>0</v>
      </c>
      <c r="M1175" s="10"/>
      <c r="N1175" s="6">
        <v>81.999527</v>
      </c>
      <c r="O1175" s="16">
        <f t="shared" si="95"/>
        <v>-5.5127757017428003E-3</v>
      </c>
      <c r="P1175" s="10"/>
    </row>
    <row r="1176" spans="1:16" x14ac:dyDescent="0.25">
      <c r="A1176" s="23">
        <v>40497</v>
      </c>
      <c r="B1176">
        <v>18.304265999999998</v>
      </c>
      <c r="C1176" s="16">
        <f t="shared" si="92"/>
        <v>-1.7941336735381674E-2</v>
      </c>
      <c r="D1176" s="10"/>
      <c r="E1176" s="6">
        <v>28.103895999999999</v>
      </c>
      <c r="F1176" s="16">
        <f t="shared" si="93"/>
        <v>-1.2738909936188203E-2</v>
      </c>
      <c r="G1176" s="10"/>
      <c r="H1176" s="6">
        <v>20.469999000000001</v>
      </c>
      <c r="I1176" s="16">
        <f t="shared" si="91"/>
        <v>-2.1006254079445785E-2</v>
      </c>
      <c r="J1176" s="10"/>
      <c r="K1176" s="6">
        <v>89.425815999999998</v>
      </c>
      <c r="L1176" s="16">
        <f t="shared" si="94"/>
        <v>5.3094175847385738E-3</v>
      </c>
      <c r="M1176" s="10"/>
      <c r="N1176" s="6">
        <v>80.012226999999996</v>
      </c>
      <c r="O1176" s="16">
        <f t="shared" si="95"/>
        <v>2.4837453905638851E-2</v>
      </c>
      <c r="P1176" s="10"/>
    </row>
    <row r="1177" spans="1:16" x14ac:dyDescent="0.25">
      <c r="A1177" s="23">
        <v>40494</v>
      </c>
      <c r="B1177">
        <v>18.443299</v>
      </c>
      <c r="C1177" s="16">
        <f t="shared" si="92"/>
        <v>-7.538401887861923E-3</v>
      </c>
      <c r="D1177" s="10"/>
      <c r="E1177" s="6">
        <v>28.242217</v>
      </c>
      <c r="F1177" s="16">
        <f t="shared" si="93"/>
        <v>-4.8976679132520795E-3</v>
      </c>
      <c r="G1177" s="10"/>
      <c r="H1177" s="6">
        <v>20.25</v>
      </c>
      <c r="I1177" s="16">
        <f t="shared" si="91"/>
        <v>1.0864148148148178E-2</v>
      </c>
      <c r="J1177" s="10"/>
      <c r="K1177" s="6">
        <v>90.416342</v>
      </c>
      <c r="L1177" s="16">
        <f t="shared" si="94"/>
        <v>-1.0955165604908057E-2</v>
      </c>
      <c r="M1177" s="10"/>
      <c r="N1177" s="6">
        <v>81.718063000000001</v>
      </c>
      <c r="O1177" s="16">
        <f t="shared" si="95"/>
        <v>-2.0874650442950449E-2</v>
      </c>
      <c r="P1177" s="10"/>
    </row>
    <row r="1178" spans="1:16" x14ac:dyDescent="0.25">
      <c r="A1178" s="23">
        <v>40493</v>
      </c>
      <c r="B1178">
        <v>18.989837000000001</v>
      </c>
      <c r="C1178" s="16">
        <f t="shared" si="92"/>
        <v>-2.8780552460771602E-2</v>
      </c>
      <c r="D1178" s="10"/>
      <c r="E1178" s="6">
        <v>28.649049000000002</v>
      </c>
      <c r="F1178" s="16">
        <f t="shared" si="93"/>
        <v>-1.4200541176776937E-2</v>
      </c>
      <c r="G1178" s="10"/>
      <c r="H1178" s="6">
        <v>20.41</v>
      </c>
      <c r="I1178" s="16">
        <f t="shared" si="91"/>
        <v>-7.839294463498292E-3</v>
      </c>
      <c r="J1178" s="10"/>
      <c r="K1178" s="6">
        <v>91.054869999999994</v>
      </c>
      <c r="L1178" s="16">
        <f t="shared" si="94"/>
        <v>-7.0125628645671956E-3</v>
      </c>
      <c r="M1178" s="10"/>
      <c r="N1178" s="6">
        <v>82.161584000000005</v>
      </c>
      <c r="O1178" s="16">
        <f t="shared" si="95"/>
        <v>-5.3981554201779636E-3</v>
      </c>
      <c r="P1178" s="10"/>
    </row>
    <row r="1179" spans="1:16" x14ac:dyDescent="0.25">
      <c r="A1179" s="23">
        <v>40492</v>
      </c>
      <c r="B1179">
        <v>19.006616999999999</v>
      </c>
      <c r="C1179" s="16">
        <f t="shared" si="92"/>
        <v>-8.8285043045788214E-4</v>
      </c>
      <c r="D1179" s="10"/>
      <c r="E1179" s="6">
        <v>28.445633000000001</v>
      </c>
      <c r="F1179" s="16">
        <f t="shared" si="93"/>
        <v>7.1510449424696532E-3</v>
      </c>
      <c r="G1179" s="10"/>
      <c r="H1179" s="6">
        <v>20.51</v>
      </c>
      <c r="I1179" s="16">
        <f t="shared" si="91"/>
        <v>-4.875670404680732E-3</v>
      </c>
      <c r="J1179" s="10"/>
      <c r="K1179" s="6">
        <v>91.455990999999997</v>
      </c>
      <c r="L1179" s="16">
        <f t="shared" si="94"/>
        <v>-4.3859455855659313E-3</v>
      </c>
      <c r="M1179" s="10"/>
      <c r="N1179" s="6">
        <v>82.204226000000006</v>
      </c>
      <c r="O1179" s="16">
        <f t="shared" si="95"/>
        <v>-5.1873245543365698E-4</v>
      </c>
      <c r="P1179" s="10"/>
    </row>
    <row r="1180" spans="1:16" x14ac:dyDescent="0.25">
      <c r="A1180" s="23">
        <v>40491</v>
      </c>
      <c r="B1180">
        <v>18.774097999999999</v>
      </c>
      <c r="C1180" s="16">
        <f t="shared" si="92"/>
        <v>1.2385095678098645E-2</v>
      </c>
      <c r="D1180" s="10"/>
      <c r="E1180" s="6">
        <v>28.518863</v>
      </c>
      <c r="F1180" s="16">
        <f t="shared" si="93"/>
        <v>-2.5677741780939511E-3</v>
      </c>
      <c r="G1180" s="10"/>
      <c r="H1180" s="6">
        <v>20.549999</v>
      </c>
      <c r="I1180" s="16">
        <f t="shared" si="91"/>
        <v>-1.9464234523806079E-3</v>
      </c>
      <c r="J1180" s="10"/>
      <c r="K1180" s="6">
        <v>91.652456999999998</v>
      </c>
      <c r="L1180" s="16">
        <f t="shared" si="94"/>
        <v>-2.1435977433752473E-3</v>
      </c>
      <c r="M1180" s="10"/>
      <c r="N1180" s="6">
        <v>82.093349000000003</v>
      </c>
      <c r="O1180" s="16">
        <f t="shared" si="95"/>
        <v>1.3506209863602958E-3</v>
      </c>
      <c r="P1180" s="10"/>
    </row>
    <row r="1181" spans="1:16" x14ac:dyDescent="0.25">
      <c r="A1181" s="23">
        <v>40490</v>
      </c>
      <c r="B1181">
        <v>18.867584999999998</v>
      </c>
      <c r="C1181" s="16">
        <f t="shared" si="92"/>
        <v>-4.9549001634284773E-3</v>
      </c>
      <c r="D1181" s="10"/>
      <c r="E1181" s="6">
        <v>28.98265</v>
      </c>
      <c r="F1181" s="16">
        <f t="shared" si="93"/>
        <v>-1.6002228919715811E-2</v>
      </c>
      <c r="G1181" s="10"/>
      <c r="H1181" s="6">
        <v>20.75</v>
      </c>
      <c r="I1181" s="16">
        <f t="shared" si="91"/>
        <v>-9.6386024096385414E-3</v>
      </c>
      <c r="J1181" s="10"/>
      <c r="K1181" s="6">
        <v>92.340098999999995</v>
      </c>
      <c r="L1181" s="16">
        <f t="shared" si="94"/>
        <v>-7.4468406190467684E-3</v>
      </c>
      <c r="M1181" s="10"/>
      <c r="N1181" s="6">
        <v>83.944179000000005</v>
      </c>
      <c r="O1181" s="16">
        <f t="shared" si="95"/>
        <v>-2.204834238714759E-2</v>
      </c>
      <c r="P1181" s="10"/>
    </row>
    <row r="1182" spans="1:16" x14ac:dyDescent="0.25">
      <c r="A1182" s="23">
        <v>40487</v>
      </c>
      <c r="B1182">
        <v>19.128869999999999</v>
      </c>
      <c r="C1182" s="16">
        <f t="shared" si="92"/>
        <v>-1.3659196805666074E-2</v>
      </c>
      <c r="D1182" s="10"/>
      <c r="E1182" s="6">
        <v>29.047744000000002</v>
      </c>
      <c r="F1182" s="16">
        <f t="shared" si="93"/>
        <v>-2.2409313439282208E-3</v>
      </c>
      <c r="G1182" s="10"/>
      <c r="H1182" s="6">
        <v>20.66</v>
      </c>
      <c r="I1182" s="16">
        <f t="shared" si="91"/>
        <v>4.3562439496611649E-3</v>
      </c>
      <c r="J1182" s="10"/>
      <c r="K1182" s="6">
        <v>92.290977999999996</v>
      </c>
      <c r="L1182" s="16">
        <f t="shared" si="94"/>
        <v>5.3224054034828328E-4</v>
      </c>
      <c r="M1182" s="10"/>
      <c r="N1182" s="6">
        <v>83.568899999999999</v>
      </c>
      <c r="O1182" s="16">
        <f t="shared" si="95"/>
        <v>4.4906538197824197E-3</v>
      </c>
      <c r="P1182" s="10"/>
    </row>
    <row r="1183" spans="1:16" x14ac:dyDescent="0.25">
      <c r="A1183" s="23">
        <v>40486</v>
      </c>
      <c r="B1183">
        <v>19.174413000000001</v>
      </c>
      <c r="C1183" s="16">
        <f t="shared" si="92"/>
        <v>-2.3751965705548495E-3</v>
      </c>
      <c r="D1183" s="10"/>
      <c r="E1183" s="6">
        <v>29.820723999999998</v>
      </c>
      <c r="F1183" s="16">
        <f t="shared" si="93"/>
        <v>-2.5920899841331724E-2</v>
      </c>
      <c r="G1183" s="10"/>
      <c r="H1183" s="6">
        <v>20.709999</v>
      </c>
      <c r="I1183" s="16">
        <f t="shared" si="91"/>
        <v>-2.4142444429862131E-3</v>
      </c>
      <c r="J1183" s="10"/>
      <c r="K1183" s="6">
        <v>92.585680999999994</v>
      </c>
      <c r="L1183" s="16">
        <f t="shared" si="94"/>
        <v>-3.1830299979107579E-3</v>
      </c>
      <c r="M1183" s="10"/>
      <c r="N1183" s="6">
        <v>85.027388000000002</v>
      </c>
      <c r="O1183" s="16">
        <f t="shared" si="95"/>
        <v>-1.7153155404468046E-2</v>
      </c>
      <c r="P1183" s="10"/>
    </row>
    <row r="1184" spans="1:16" x14ac:dyDescent="0.25">
      <c r="A1184" s="23">
        <v>40485</v>
      </c>
      <c r="B1184">
        <v>18.937100999999998</v>
      </c>
      <c r="C1184" s="16">
        <f t="shared" si="92"/>
        <v>1.2531590764605527E-2</v>
      </c>
      <c r="D1184" s="10"/>
      <c r="E1184" s="6">
        <v>29.706809</v>
      </c>
      <c r="F1184" s="16">
        <f t="shared" si="93"/>
        <v>3.8346427581634757E-3</v>
      </c>
      <c r="G1184" s="10"/>
      <c r="H1184" s="6">
        <v>20.399999999999999</v>
      </c>
      <c r="I1184" s="16">
        <f t="shared" si="91"/>
        <v>1.5196029411764789E-2</v>
      </c>
      <c r="J1184" s="10"/>
      <c r="K1184" s="6">
        <v>91.717948000000007</v>
      </c>
      <c r="L1184" s="16">
        <f t="shared" si="94"/>
        <v>9.4608854528668296E-3</v>
      </c>
      <c r="M1184" s="10"/>
      <c r="N1184" s="6">
        <v>84.370638</v>
      </c>
      <c r="O1184" s="16">
        <f t="shared" si="95"/>
        <v>7.7841061246923804E-3</v>
      </c>
      <c r="P1184" s="10"/>
    </row>
    <row r="1185" spans="1:16" x14ac:dyDescent="0.25">
      <c r="A1185" s="23">
        <v>40484</v>
      </c>
      <c r="B1185">
        <v>18.798069000000002</v>
      </c>
      <c r="C1185" s="16">
        <f t="shared" si="92"/>
        <v>7.3960788206488548E-3</v>
      </c>
      <c r="D1185" s="10"/>
      <c r="E1185" s="6">
        <v>29.788177000000001</v>
      </c>
      <c r="F1185" s="16">
        <f t="shared" si="93"/>
        <v>-2.7315535287708581E-3</v>
      </c>
      <c r="G1185" s="10"/>
      <c r="H1185" s="6">
        <v>20.58</v>
      </c>
      <c r="I1185" s="16">
        <f t="shared" si="91"/>
        <v>-8.7463556851311575E-3</v>
      </c>
      <c r="J1185" s="10"/>
      <c r="K1185" s="6">
        <v>92.020838999999995</v>
      </c>
      <c r="L1185" s="16">
        <f t="shared" si="94"/>
        <v>-3.2915479068821307E-3</v>
      </c>
      <c r="M1185" s="10"/>
      <c r="N1185" s="6">
        <v>86.127652999999995</v>
      </c>
      <c r="O1185" s="16">
        <f t="shared" si="95"/>
        <v>-2.0400126310187505E-2</v>
      </c>
      <c r="P1185" s="10"/>
    </row>
    <row r="1186" spans="1:16" x14ac:dyDescent="0.25">
      <c r="A1186" s="23">
        <v>40483</v>
      </c>
      <c r="B1186">
        <v>18.534388</v>
      </c>
      <c r="C1186" s="16">
        <f t="shared" si="92"/>
        <v>1.422658250167208E-2</v>
      </c>
      <c r="D1186" s="10"/>
      <c r="E1186" s="6">
        <v>29.495258</v>
      </c>
      <c r="F1186" s="16">
        <f t="shared" si="93"/>
        <v>9.9310540019688087E-3</v>
      </c>
      <c r="G1186" s="10"/>
      <c r="H1186" s="6">
        <v>20.149999999999999</v>
      </c>
      <c r="I1186" s="16">
        <f t="shared" si="91"/>
        <v>2.1339950372208483E-2</v>
      </c>
      <c r="J1186" s="10"/>
      <c r="K1186" s="6">
        <v>91.595153999999994</v>
      </c>
      <c r="L1186" s="16">
        <f t="shared" si="94"/>
        <v>4.6474620262115796E-3</v>
      </c>
      <c r="M1186" s="10"/>
      <c r="N1186" s="6">
        <v>85.010326000000006</v>
      </c>
      <c r="O1186" s="16">
        <f t="shared" si="95"/>
        <v>1.3143426834993921E-2</v>
      </c>
      <c r="P1186" s="10"/>
    </row>
    <row r="1187" spans="1:16" x14ac:dyDescent="0.25">
      <c r="A1187" s="23">
        <v>40480</v>
      </c>
      <c r="B1187">
        <v>18.735745000000001</v>
      </c>
      <c r="C1187" s="16">
        <f t="shared" si="92"/>
        <v>-1.0747210746089975E-2</v>
      </c>
      <c r="D1187" s="10"/>
      <c r="E1187" s="6">
        <v>29.544079</v>
      </c>
      <c r="F1187" s="16">
        <f t="shared" si="93"/>
        <v>-1.6524800113079108E-3</v>
      </c>
      <c r="G1187" s="10"/>
      <c r="H1187" s="6">
        <v>20.41</v>
      </c>
      <c r="I1187" s="16">
        <f t="shared" si="91"/>
        <v>-1.2738853503184822E-2</v>
      </c>
      <c r="J1187" s="10"/>
      <c r="K1187" s="6">
        <v>91.626261</v>
      </c>
      <c r="L1187" s="16">
        <f t="shared" si="94"/>
        <v>-3.3949873824934418E-4</v>
      </c>
      <c r="M1187" s="10"/>
      <c r="N1187" s="6">
        <v>85.377938</v>
      </c>
      <c r="O1187" s="16">
        <f t="shared" si="95"/>
        <v>-4.3057024872162897E-3</v>
      </c>
      <c r="P1187" s="10"/>
    </row>
    <row r="1188" spans="1:16" x14ac:dyDescent="0.25">
      <c r="A1188" s="23">
        <v>40479</v>
      </c>
      <c r="B1188">
        <v>18.325838999999998</v>
      </c>
      <c r="C1188" s="16">
        <f t="shared" si="92"/>
        <v>2.2367652580599584E-2</v>
      </c>
      <c r="D1188" s="10"/>
      <c r="E1188" s="6">
        <v>30.056684000000001</v>
      </c>
      <c r="F1188" s="16">
        <f t="shared" si="93"/>
        <v>-1.705460921770352E-2</v>
      </c>
      <c r="G1188" s="10"/>
      <c r="H1188" s="6">
        <v>20.120000999999998</v>
      </c>
      <c r="I1188" s="16">
        <f t="shared" si="91"/>
        <v>1.4413468468515545E-2</v>
      </c>
      <c r="J1188" s="10"/>
      <c r="K1188" s="6">
        <v>91.446856999999994</v>
      </c>
      <c r="L1188" s="16">
        <f t="shared" si="94"/>
        <v>1.9618388852884472E-3</v>
      </c>
      <c r="M1188" s="10"/>
      <c r="N1188" s="6">
        <v>84.587243999999998</v>
      </c>
      <c r="O1188" s="16">
        <f t="shared" si="95"/>
        <v>9.347674219058355E-3</v>
      </c>
      <c r="P1188" s="10"/>
    </row>
    <row r="1189" spans="1:16" x14ac:dyDescent="0.25">
      <c r="A1189" s="23">
        <v>40478</v>
      </c>
      <c r="B1189">
        <v>19.157634000000002</v>
      </c>
      <c r="C1189" s="16">
        <f t="shared" si="92"/>
        <v>-4.3418461799614838E-2</v>
      </c>
      <c r="D1189" s="10"/>
      <c r="E1189" s="6">
        <v>29.666125999999998</v>
      </c>
      <c r="F1189" s="16">
        <f t="shared" si="93"/>
        <v>1.3165116335041693E-2</v>
      </c>
      <c r="G1189" s="10"/>
      <c r="H1189" s="6">
        <v>21.870000999999998</v>
      </c>
      <c r="I1189" s="16">
        <f t="shared" si="91"/>
        <v>-8.0018286236018032E-2</v>
      </c>
      <c r="J1189" s="10"/>
      <c r="K1189" s="6">
        <v>91.079897000000003</v>
      </c>
      <c r="L1189" s="16">
        <f t="shared" si="94"/>
        <v>4.0289900635261944E-3</v>
      </c>
      <c r="M1189" s="10"/>
      <c r="N1189" s="6">
        <v>84.357690000000005</v>
      </c>
      <c r="O1189" s="16">
        <f t="shared" si="95"/>
        <v>2.7211982689425707E-3</v>
      </c>
      <c r="P1189" s="10"/>
    </row>
    <row r="1190" spans="1:16" x14ac:dyDescent="0.25">
      <c r="A1190" s="23">
        <v>40477</v>
      </c>
      <c r="B1190">
        <v>19.184002</v>
      </c>
      <c r="C1190" s="16">
        <f t="shared" si="92"/>
        <v>-1.3744785889825417E-3</v>
      </c>
      <c r="D1190" s="10"/>
      <c r="E1190" s="6">
        <v>30.162461</v>
      </c>
      <c r="F1190" s="16">
        <f t="shared" si="93"/>
        <v>-1.6455388040120478E-2</v>
      </c>
      <c r="G1190" s="10"/>
      <c r="H1190" s="6">
        <v>21.870000999999998</v>
      </c>
      <c r="I1190" s="16">
        <f t="shared" si="91"/>
        <v>0</v>
      </c>
      <c r="J1190" s="10"/>
      <c r="K1190" s="6">
        <v>91.316384999999997</v>
      </c>
      <c r="L1190" s="16">
        <f t="shared" si="94"/>
        <v>-2.5897652431159379E-3</v>
      </c>
      <c r="M1190" s="10"/>
      <c r="N1190" s="6">
        <v>85.105872000000005</v>
      </c>
      <c r="O1190" s="16">
        <f t="shared" si="95"/>
        <v>-8.7911912823124272E-3</v>
      </c>
      <c r="P1190" s="10"/>
    </row>
    <row r="1191" spans="1:16" x14ac:dyDescent="0.25">
      <c r="A1191" s="23">
        <v>40476</v>
      </c>
      <c r="B1191">
        <v>19.327828</v>
      </c>
      <c r="C1191" s="16">
        <f t="shared" si="92"/>
        <v>-7.4413948634063365E-3</v>
      </c>
      <c r="D1191" s="10"/>
      <c r="E1191" s="6">
        <v>30.447241000000002</v>
      </c>
      <c r="F1191" s="16">
        <f t="shared" si="93"/>
        <v>-9.3532284255246623E-3</v>
      </c>
      <c r="G1191" s="10"/>
      <c r="H1191" s="6">
        <v>22.02</v>
      </c>
      <c r="I1191" s="16">
        <f t="shared" si="91"/>
        <v>-6.8119436875567763E-3</v>
      </c>
      <c r="J1191" s="10"/>
      <c r="K1191" s="6">
        <v>91.805666000000002</v>
      </c>
      <c r="L1191" s="16">
        <f t="shared" si="94"/>
        <v>-5.3295294432045281E-3</v>
      </c>
      <c r="M1191" s="10"/>
      <c r="N1191" s="6">
        <v>86.440698999999995</v>
      </c>
      <c r="O1191" s="16">
        <f t="shared" si="95"/>
        <v>-1.5442112516928952E-2</v>
      </c>
      <c r="P1191" s="10"/>
    </row>
    <row r="1192" spans="1:16" x14ac:dyDescent="0.25">
      <c r="A1192" s="23">
        <v>40473</v>
      </c>
      <c r="B1192">
        <v>19.006616999999999</v>
      </c>
      <c r="C1192" s="16">
        <f t="shared" si="92"/>
        <v>1.6899956473053646E-2</v>
      </c>
      <c r="D1192" s="10"/>
      <c r="E1192" s="6">
        <v>30.186869999999999</v>
      </c>
      <c r="F1192" s="16">
        <f t="shared" si="93"/>
        <v>8.6253063003882691E-3</v>
      </c>
      <c r="G1192" s="10"/>
      <c r="H1192" s="6">
        <v>21.889999</v>
      </c>
      <c r="I1192" s="16">
        <f t="shared" ref="I1192:I1255" si="96">H1191/H1192-1</f>
        <v>5.9388307875207769E-3</v>
      </c>
      <c r="J1192" s="10"/>
      <c r="K1192" s="6">
        <v>91.479476000000005</v>
      </c>
      <c r="L1192" s="16">
        <f t="shared" si="94"/>
        <v>3.5657178447328075E-3</v>
      </c>
      <c r="M1192" s="10"/>
      <c r="N1192" s="6">
        <v>86.194137999999995</v>
      </c>
      <c r="O1192" s="16">
        <f t="shared" si="95"/>
        <v>2.860530956293017E-3</v>
      </c>
      <c r="P1192" s="10"/>
    </row>
    <row r="1193" spans="1:16" x14ac:dyDescent="0.25">
      <c r="A1193" s="23">
        <v>40472</v>
      </c>
      <c r="B1193">
        <v>18.985042</v>
      </c>
      <c r="C1193" s="16">
        <f t="shared" si="92"/>
        <v>1.1364209781574708E-3</v>
      </c>
      <c r="D1193" s="10"/>
      <c r="E1193" s="6">
        <v>30.186869999999999</v>
      </c>
      <c r="F1193" s="16">
        <f t="shared" si="93"/>
        <v>0</v>
      </c>
      <c r="G1193" s="10"/>
      <c r="H1193" s="6">
        <v>21.27</v>
      </c>
      <c r="I1193" s="16">
        <f t="shared" si="96"/>
        <v>2.9148989186647878E-2</v>
      </c>
      <c r="J1193" s="10"/>
      <c r="K1193" s="6">
        <v>91.365311000000005</v>
      </c>
      <c r="L1193" s="16">
        <f t="shared" si="94"/>
        <v>1.2495442608408958E-3</v>
      </c>
      <c r="M1193" s="10"/>
      <c r="N1193" s="6">
        <v>85.615994999999998</v>
      </c>
      <c r="O1193" s="16">
        <f t="shared" si="95"/>
        <v>6.7527452084157336E-3</v>
      </c>
      <c r="P1193" s="10"/>
    </row>
    <row r="1194" spans="1:16" x14ac:dyDescent="0.25">
      <c r="A1194" s="23">
        <v>40471</v>
      </c>
      <c r="B1194">
        <v>19.061748999999999</v>
      </c>
      <c r="C1194" s="16">
        <f t="shared" si="92"/>
        <v>-4.0241323081108282E-3</v>
      </c>
      <c r="D1194" s="10"/>
      <c r="E1194" s="6">
        <v>30.097369</v>
      </c>
      <c r="F1194" s="16">
        <f t="shared" si="93"/>
        <v>2.9737150778859078E-3</v>
      </c>
      <c r="G1194" s="10"/>
      <c r="H1194" s="6">
        <v>21.07</v>
      </c>
      <c r="I1194" s="16">
        <f t="shared" si="96"/>
        <v>9.492168960607561E-3</v>
      </c>
      <c r="J1194" s="10"/>
      <c r="K1194" s="6">
        <v>91.609948000000003</v>
      </c>
      <c r="L1194" s="16">
        <f t="shared" si="94"/>
        <v>-2.6704195924224239E-3</v>
      </c>
      <c r="M1194" s="10"/>
      <c r="N1194" s="6">
        <v>86.644752999999994</v>
      </c>
      <c r="O1194" s="16">
        <f t="shared" si="95"/>
        <v>-1.1873286775945902E-2</v>
      </c>
      <c r="P1194" s="10"/>
    </row>
    <row r="1195" spans="1:16" x14ac:dyDescent="0.25">
      <c r="A1195" s="23">
        <v>40470</v>
      </c>
      <c r="B1195">
        <v>18.589521999999999</v>
      </c>
      <c r="C1195" s="16">
        <f t="shared" si="92"/>
        <v>2.5402858664144157E-2</v>
      </c>
      <c r="D1195" s="10"/>
      <c r="E1195" s="6">
        <v>29.714946999999999</v>
      </c>
      <c r="F1195" s="16">
        <f t="shared" si="93"/>
        <v>1.2869684741487308E-2</v>
      </c>
      <c r="G1195" s="10"/>
      <c r="H1195" s="6">
        <v>21</v>
      </c>
      <c r="I1195" s="16">
        <f t="shared" si="96"/>
        <v>3.3333333333334103E-3</v>
      </c>
      <c r="J1195" s="10"/>
      <c r="K1195" s="6">
        <v>91.446856999999994</v>
      </c>
      <c r="L1195" s="16">
        <f t="shared" si="94"/>
        <v>1.7834511250616192E-3</v>
      </c>
      <c r="M1195" s="10"/>
      <c r="N1195" s="6">
        <v>86.457706999999999</v>
      </c>
      <c r="O1195" s="16">
        <f t="shared" si="95"/>
        <v>2.1634392871419106E-3</v>
      </c>
      <c r="P1195" s="10"/>
    </row>
    <row r="1196" spans="1:16" x14ac:dyDescent="0.25">
      <c r="A1196" s="23">
        <v>40469</v>
      </c>
      <c r="B1196">
        <v>18.783687</v>
      </c>
      <c r="C1196" s="16">
        <f t="shared" si="92"/>
        <v>-1.0336894987656109E-2</v>
      </c>
      <c r="D1196" s="10"/>
      <c r="E1196" s="6">
        <v>30.292646999999999</v>
      </c>
      <c r="F1196" s="16">
        <f t="shared" si="93"/>
        <v>-1.9070634533852382E-2</v>
      </c>
      <c r="G1196" s="10"/>
      <c r="H1196" s="6">
        <v>20.959999</v>
      </c>
      <c r="I1196" s="16">
        <f t="shared" si="96"/>
        <v>1.9084447475403721E-3</v>
      </c>
      <c r="J1196" s="10"/>
      <c r="K1196" s="6">
        <v>91.438699999999997</v>
      </c>
      <c r="L1196" s="16">
        <f t="shared" si="94"/>
        <v>8.9207305003169424E-5</v>
      </c>
      <c r="M1196" s="10"/>
      <c r="N1196" s="6">
        <v>85.939079000000007</v>
      </c>
      <c r="O1196" s="16">
        <f t="shared" si="95"/>
        <v>6.0348331170734237E-3</v>
      </c>
      <c r="P1196" s="10"/>
    </row>
    <row r="1197" spans="1:16" x14ac:dyDescent="0.25">
      <c r="A1197" s="23">
        <v>40466</v>
      </c>
      <c r="B1197">
        <v>18.601506000000001</v>
      </c>
      <c r="C1197" s="16">
        <f t="shared" si="92"/>
        <v>9.7938844306477701E-3</v>
      </c>
      <c r="D1197" s="10"/>
      <c r="E1197" s="6">
        <v>30.064821999999999</v>
      </c>
      <c r="F1197" s="16">
        <f t="shared" si="93"/>
        <v>7.577793076573025E-3</v>
      </c>
      <c r="G1197" s="10"/>
      <c r="H1197" s="6">
        <v>20.6</v>
      </c>
      <c r="I1197" s="16">
        <f t="shared" si="96"/>
        <v>1.7475679611650419E-2</v>
      </c>
      <c r="J1197" s="10"/>
      <c r="K1197" s="6">
        <v>90.810790999999995</v>
      </c>
      <c r="L1197" s="16">
        <f t="shared" si="94"/>
        <v>6.9144756155685716E-3</v>
      </c>
      <c r="M1197" s="10"/>
      <c r="N1197" s="6">
        <v>85.250405999999998</v>
      </c>
      <c r="O1197" s="16">
        <f t="shared" si="95"/>
        <v>8.0782371875156578E-3</v>
      </c>
      <c r="P1197" s="10"/>
    </row>
    <row r="1198" spans="1:16" x14ac:dyDescent="0.25">
      <c r="A1198" s="23">
        <v>40465</v>
      </c>
      <c r="B1198">
        <v>18.498431</v>
      </c>
      <c r="C1198" s="16">
        <f t="shared" si="92"/>
        <v>5.5720941954482406E-3</v>
      </c>
      <c r="D1198" s="10"/>
      <c r="E1198" s="6">
        <v>30.227554999999999</v>
      </c>
      <c r="F1198" s="16">
        <f t="shared" si="93"/>
        <v>-5.3835978464020773E-3</v>
      </c>
      <c r="G1198" s="10"/>
      <c r="H1198" s="6">
        <v>20.66</v>
      </c>
      <c r="I1198" s="16">
        <f t="shared" si="96"/>
        <v>-2.9041626331074433E-3</v>
      </c>
      <c r="J1198" s="10"/>
      <c r="K1198" s="6">
        <v>91.389774000000003</v>
      </c>
      <c r="L1198" s="16">
        <f t="shared" si="94"/>
        <v>-6.3353149335942938E-3</v>
      </c>
      <c r="M1198" s="10"/>
      <c r="N1198" s="6">
        <v>86.304669000000004</v>
      </c>
      <c r="O1198" s="16">
        <f t="shared" si="95"/>
        <v>-1.2215596354352543E-2</v>
      </c>
      <c r="P1198" s="10"/>
    </row>
    <row r="1199" spans="1:16" x14ac:dyDescent="0.25">
      <c r="A1199" s="23">
        <v>40464</v>
      </c>
      <c r="B1199">
        <v>18.443299</v>
      </c>
      <c r="C1199" s="16">
        <f t="shared" si="92"/>
        <v>2.9892699782181342E-3</v>
      </c>
      <c r="D1199" s="10"/>
      <c r="E1199" s="6">
        <v>30.235690999999999</v>
      </c>
      <c r="F1199" s="16">
        <f t="shared" si="93"/>
        <v>-2.6908596201757895E-4</v>
      </c>
      <c r="G1199" s="10"/>
      <c r="H1199" s="6">
        <v>20.49</v>
      </c>
      <c r="I1199" s="16">
        <f t="shared" si="96"/>
        <v>8.2967301122500725E-3</v>
      </c>
      <c r="J1199" s="10"/>
      <c r="K1199" s="6">
        <v>92.131855000000002</v>
      </c>
      <c r="L1199" s="16">
        <f t="shared" si="94"/>
        <v>-8.0545539867833416E-3</v>
      </c>
      <c r="M1199" s="10"/>
      <c r="N1199" s="6">
        <v>87.613990999999999</v>
      </c>
      <c r="O1199" s="16">
        <f t="shared" si="95"/>
        <v>-1.4944211364598114E-2</v>
      </c>
      <c r="P1199" s="10"/>
    </row>
    <row r="1200" spans="1:16" x14ac:dyDescent="0.25">
      <c r="A1200" s="23">
        <v>40463</v>
      </c>
      <c r="B1200">
        <v>17.798477999999999</v>
      </c>
      <c r="C1200" s="16">
        <f t="shared" si="92"/>
        <v>3.6228996659152468E-2</v>
      </c>
      <c r="D1200" s="10"/>
      <c r="E1200" s="6">
        <v>29.812586</v>
      </c>
      <c r="F1200" s="16">
        <f t="shared" si="93"/>
        <v>1.4192160317793245E-2</v>
      </c>
      <c r="G1200" s="10"/>
      <c r="H1200" s="6">
        <v>20.239999999999998</v>
      </c>
      <c r="I1200" s="16">
        <f t="shared" si="96"/>
        <v>1.2351778656126466E-2</v>
      </c>
      <c r="J1200" s="10"/>
      <c r="K1200" s="6">
        <v>92.180780999999996</v>
      </c>
      <c r="L1200" s="16">
        <f t="shared" si="94"/>
        <v>-5.3076139591390348E-4</v>
      </c>
      <c r="M1200" s="10"/>
      <c r="N1200" s="6">
        <v>87.750021000000004</v>
      </c>
      <c r="O1200" s="16">
        <f t="shared" si="95"/>
        <v>-1.550199059211721E-3</v>
      </c>
      <c r="P1200" s="10"/>
    </row>
    <row r="1201" spans="1:16" x14ac:dyDescent="0.25">
      <c r="A1201" s="23">
        <v>40462</v>
      </c>
      <c r="B1201">
        <v>17.808066</v>
      </c>
      <c r="C1201" s="16">
        <f t="shared" si="92"/>
        <v>-5.3840770805768656E-4</v>
      </c>
      <c r="D1201" s="10"/>
      <c r="E1201" s="6">
        <v>29.991593000000002</v>
      </c>
      <c r="F1201" s="16">
        <f t="shared" si="93"/>
        <v>-5.9685725929929934E-3</v>
      </c>
      <c r="G1201" s="10"/>
      <c r="H1201" s="6">
        <v>20.32</v>
      </c>
      <c r="I1201" s="16">
        <f t="shared" si="96"/>
        <v>-3.9370078740158521E-3</v>
      </c>
      <c r="J1201" s="10"/>
      <c r="K1201" s="6">
        <v>92.319410000000005</v>
      </c>
      <c r="L1201" s="16">
        <f t="shared" si="94"/>
        <v>-1.5016235480708184E-3</v>
      </c>
      <c r="M1201" s="10"/>
      <c r="N1201" s="6">
        <v>88.625733999999994</v>
      </c>
      <c r="O1201" s="16">
        <f t="shared" si="95"/>
        <v>-9.8810239472881811E-3</v>
      </c>
      <c r="P1201" s="10"/>
    </row>
    <row r="1202" spans="1:16" x14ac:dyDescent="0.25">
      <c r="A1202" s="23">
        <v>40459</v>
      </c>
      <c r="B1202">
        <v>17.73855</v>
      </c>
      <c r="C1202" s="16">
        <f t="shared" si="92"/>
        <v>3.918922347091458E-3</v>
      </c>
      <c r="D1202" s="10"/>
      <c r="E1202" s="6">
        <v>30.032274999999998</v>
      </c>
      <c r="F1202" s="16">
        <f t="shared" si="93"/>
        <v>-1.3546093327927444E-3</v>
      </c>
      <c r="G1202" s="10"/>
      <c r="H1202" s="6">
        <v>20.459999</v>
      </c>
      <c r="I1202" s="16">
        <f t="shared" si="96"/>
        <v>-6.8425712044267728E-3</v>
      </c>
      <c r="J1202" s="10"/>
      <c r="K1202" s="6">
        <v>92.237864000000002</v>
      </c>
      <c r="L1202" s="16">
        <f t="shared" si="94"/>
        <v>8.840837858083983E-4</v>
      </c>
      <c r="M1202" s="10"/>
      <c r="N1202" s="6">
        <v>88.608733000000001</v>
      </c>
      <c r="O1202" s="16">
        <f t="shared" si="95"/>
        <v>1.9186596427234193E-4</v>
      </c>
      <c r="P1202" s="10"/>
    </row>
    <row r="1203" spans="1:16" x14ac:dyDescent="0.25">
      <c r="A1203" s="23">
        <v>40458</v>
      </c>
      <c r="B1203">
        <v>17.645063</v>
      </c>
      <c r="C1203" s="16">
        <f t="shared" si="92"/>
        <v>5.2981958749593883E-3</v>
      </c>
      <c r="D1203" s="10"/>
      <c r="E1203" s="6">
        <v>29.869541999999999</v>
      </c>
      <c r="F1203" s="16">
        <f t="shared" si="93"/>
        <v>5.448125049925423E-3</v>
      </c>
      <c r="G1203" s="10"/>
      <c r="H1203" s="6">
        <v>20.459999</v>
      </c>
      <c r="I1203" s="16">
        <f t="shared" si="96"/>
        <v>0</v>
      </c>
      <c r="J1203" s="10"/>
      <c r="K1203" s="6">
        <v>92.327566000000004</v>
      </c>
      <c r="L1203" s="16">
        <f t="shared" si="94"/>
        <v>-9.7156249088170554E-4</v>
      </c>
      <c r="M1203" s="10"/>
      <c r="N1203" s="6">
        <v>88.999827999999994</v>
      </c>
      <c r="O1203" s="16">
        <f t="shared" si="95"/>
        <v>-4.3943343351179331E-3</v>
      </c>
      <c r="P1203" s="10"/>
    </row>
    <row r="1204" spans="1:16" x14ac:dyDescent="0.25">
      <c r="A1204" s="23">
        <v>40457</v>
      </c>
      <c r="B1204">
        <v>17.793683999999999</v>
      </c>
      <c r="C1204" s="16">
        <f t="shared" si="92"/>
        <v>-8.3524580969291939E-3</v>
      </c>
      <c r="D1204" s="10"/>
      <c r="E1204" s="6">
        <v>30.11364</v>
      </c>
      <c r="F1204" s="16">
        <f t="shared" si="93"/>
        <v>-8.1058948702316114E-3</v>
      </c>
      <c r="G1204" s="10"/>
      <c r="H1204" s="6">
        <v>20.41</v>
      </c>
      <c r="I1204" s="16">
        <f t="shared" si="96"/>
        <v>2.4497305242527911E-3</v>
      </c>
      <c r="J1204" s="10"/>
      <c r="K1204" s="6">
        <v>92.352029000000002</v>
      </c>
      <c r="L1204" s="16">
        <f t="shared" si="94"/>
        <v>-2.6488860358442334E-4</v>
      </c>
      <c r="M1204" s="10"/>
      <c r="N1204" s="6">
        <v>89.748008999999996</v>
      </c>
      <c r="O1204" s="16">
        <f t="shared" si="95"/>
        <v>-8.336463486337653E-3</v>
      </c>
      <c r="P1204" s="10"/>
    </row>
    <row r="1205" spans="1:16" x14ac:dyDescent="0.25">
      <c r="A1205" s="23">
        <v>40456</v>
      </c>
      <c r="B1205">
        <v>17.975863</v>
      </c>
      <c r="C1205" s="16">
        <f t="shared" si="92"/>
        <v>-1.0134645552205224E-2</v>
      </c>
      <c r="D1205" s="10"/>
      <c r="E1205" s="6">
        <v>30.121777999999999</v>
      </c>
      <c r="F1205" s="16">
        <f t="shared" si="93"/>
        <v>-2.7016997469397896E-4</v>
      </c>
      <c r="G1205" s="10"/>
      <c r="H1205" s="6">
        <v>20.540001</v>
      </c>
      <c r="I1205" s="16">
        <f t="shared" si="96"/>
        <v>-6.3291623014040121E-3</v>
      </c>
      <c r="J1205" s="10"/>
      <c r="K1205" s="6">
        <v>91.756732999999997</v>
      </c>
      <c r="L1205" s="16">
        <f t="shared" si="94"/>
        <v>6.4877636826934371E-3</v>
      </c>
      <c r="M1205" s="10"/>
      <c r="N1205" s="6">
        <v>88.634237999999996</v>
      </c>
      <c r="O1205" s="16">
        <f t="shared" si="95"/>
        <v>1.256592288862457E-2</v>
      </c>
      <c r="P1205" s="10"/>
    </row>
    <row r="1206" spans="1:16" x14ac:dyDescent="0.25">
      <c r="A1206" s="23">
        <v>40455</v>
      </c>
      <c r="B1206">
        <v>17.556370000000001</v>
      </c>
      <c r="C1206" s="16">
        <f t="shared" si="92"/>
        <v>2.3894062383055248E-2</v>
      </c>
      <c r="D1206" s="10"/>
      <c r="E1206" s="6">
        <v>29.714946999999999</v>
      </c>
      <c r="F1206" s="16">
        <f t="shared" si="93"/>
        <v>1.3691123191301724E-2</v>
      </c>
      <c r="G1206" s="10"/>
      <c r="H1206" s="6">
        <v>20.09</v>
      </c>
      <c r="I1206" s="16">
        <f t="shared" si="96"/>
        <v>2.2399253359880467E-2</v>
      </c>
      <c r="J1206" s="10"/>
      <c r="K1206" s="6">
        <v>91.569177999999994</v>
      </c>
      <c r="L1206" s="16">
        <f t="shared" si="94"/>
        <v>2.0482328671771466E-3</v>
      </c>
      <c r="M1206" s="10"/>
      <c r="N1206" s="6">
        <v>89.169866999999996</v>
      </c>
      <c r="O1206" s="16">
        <f t="shared" si="95"/>
        <v>-6.0068386106261196E-3</v>
      </c>
      <c r="P1206" s="10"/>
    </row>
    <row r="1207" spans="1:16" x14ac:dyDescent="0.25">
      <c r="A1207" s="23">
        <v>40452</v>
      </c>
      <c r="B1207">
        <v>17.575547</v>
      </c>
      <c r="C1207" s="16">
        <f t="shared" si="92"/>
        <v>-1.0911182451390777E-3</v>
      </c>
      <c r="D1207" s="10"/>
      <c r="E1207" s="6">
        <v>29.780038999999999</v>
      </c>
      <c r="F1207" s="16">
        <f t="shared" si="93"/>
        <v>-2.1857593940692865E-3</v>
      </c>
      <c r="G1207" s="10"/>
      <c r="H1207" s="6">
        <v>20.450001</v>
      </c>
      <c r="I1207" s="16">
        <f t="shared" si="96"/>
        <v>-1.760396001936626E-2</v>
      </c>
      <c r="J1207" s="10"/>
      <c r="K1207" s="6">
        <v>91.422393</v>
      </c>
      <c r="L1207" s="16">
        <f t="shared" si="94"/>
        <v>1.6055694363632522E-3</v>
      </c>
      <c r="M1207" s="10"/>
      <c r="N1207" s="6">
        <v>88.940314000000001</v>
      </c>
      <c r="O1207" s="16">
        <f t="shared" si="95"/>
        <v>2.5809780703045515E-3</v>
      </c>
      <c r="P1207" s="10"/>
    </row>
    <row r="1208" spans="1:16" x14ac:dyDescent="0.25">
      <c r="A1208" s="23">
        <v>40451</v>
      </c>
      <c r="B1208">
        <v>17.800875000000001</v>
      </c>
      <c r="C1208" s="16">
        <f t="shared" si="92"/>
        <v>-1.2658254158854576E-2</v>
      </c>
      <c r="D1208" s="10"/>
      <c r="E1208" s="6">
        <v>29.95091</v>
      </c>
      <c r="F1208" s="16">
        <f t="shared" si="93"/>
        <v>-5.7050353394939579E-3</v>
      </c>
      <c r="G1208" s="10"/>
      <c r="H1208" s="6">
        <v>20.16</v>
      </c>
      <c r="I1208" s="16">
        <f t="shared" si="96"/>
        <v>1.4384970238095152E-2</v>
      </c>
      <c r="J1208" s="10"/>
      <c r="K1208" s="6">
        <v>91.867637999999999</v>
      </c>
      <c r="L1208" s="16">
        <f t="shared" si="94"/>
        <v>-4.8465924420523221E-3</v>
      </c>
      <c r="M1208" s="10"/>
      <c r="N1208" s="6">
        <v>89.372217000000006</v>
      </c>
      <c r="O1208" s="16">
        <f t="shared" si="95"/>
        <v>-4.8326315995943503E-3</v>
      </c>
      <c r="P1208" s="10"/>
    </row>
    <row r="1209" spans="1:16" x14ac:dyDescent="0.25">
      <c r="A1209" s="23">
        <v>40450</v>
      </c>
      <c r="B1209">
        <v>17.836832000000001</v>
      </c>
      <c r="C1209" s="16">
        <f t="shared" si="92"/>
        <v>-2.0158848835937215E-3</v>
      </c>
      <c r="D1209" s="10"/>
      <c r="E1209" s="6">
        <v>30.203143000000001</v>
      </c>
      <c r="F1209" s="16">
        <f t="shared" si="93"/>
        <v>-8.3512169577848461E-3</v>
      </c>
      <c r="G1209" s="10"/>
      <c r="H1209" s="6">
        <v>20.219999000000001</v>
      </c>
      <c r="I1209" s="16">
        <f t="shared" si="96"/>
        <v>-2.9673097412121763E-3</v>
      </c>
      <c r="J1209" s="10"/>
      <c r="K1209" s="6">
        <v>91.607688999999993</v>
      </c>
      <c r="L1209" s="16">
        <f t="shared" si="94"/>
        <v>2.837632985152716E-3</v>
      </c>
      <c r="M1209" s="10"/>
      <c r="N1209" s="6">
        <v>89.431510000000003</v>
      </c>
      <c r="O1209" s="16">
        <f t="shared" si="95"/>
        <v>-6.6299898100785626E-4</v>
      </c>
      <c r="P1209" s="10"/>
    </row>
    <row r="1210" spans="1:16" x14ac:dyDescent="0.25">
      <c r="A1210" s="23">
        <v>40449</v>
      </c>
      <c r="B1210">
        <v>17.563561</v>
      </c>
      <c r="C1210" s="16">
        <f t="shared" si="92"/>
        <v>1.5558974629347633E-2</v>
      </c>
      <c r="D1210" s="10"/>
      <c r="E1210" s="6">
        <v>30.308920000000001</v>
      </c>
      <c r="F1210" s="16">
        <f t="shared" si="93"/>
        <v>-3.4899626908514447E-3</v>
      </c>
      <c r="G1210" s="10"/>
      <c r="H1210" s="6">
        <v>19.73</v>
      </c>
      <c r="I1210" s="16">
        <f t="shared" si="96"/>
        <v>2.4835225544855621E-2</v>
      </c>
      <c r="J1210" s="10"/>
      <c r="K1210" s="6">
        <v>91.697046999999998</v>
      </c>
      <c r="L1210" s="16">
        <f t="shared" si="94"/>
        <v>-9.7449157768414452E-4</v>
      </c>
      <c r="M1210" s="10"/>
      <c r="N1210" s="6">
        <v>89.804208000000003</v>
      </c>
      <c r="O1210" s="16">
        <f t="shared" si="95"/>
        <v>-4.1501173308048367E-3</v>
      </c>
      <c r="P1210" s="10"/>
    </row>
    <row r="1211" spans="1:16" x14ac:dyDescent="0.25">
      <c r="A1211" s="23">
        <v>40448</v>
      </c>
      <c r="B1211">
        <v>17.498840000000001</v>
      </c>
      <c r="C1211" s="16">
        <f t="shared" si="92"/>
        <v>3.6985880206916733E-3</v>
      </c>
      <c r="D1211" s="10"/>
      <c r="E1211" s="6">
        <v>30.211282000000001</v>
      </c>
      <c r="F1211" s="16">
        <f t="shared" si="93"/>
        <v>3.2318390196086622E-3</v>
      </c>
      <c r="G1211" s="10"/>
      <c r="H1211" s="6">
        <v>19.82</v>
      </c>
      <c r="I1211" s="16">
        <f t="shared" si="96"/>
        <v>-4.5408678102926148E-3</v>
      </c>
      <c r="J1211" s="10"/>
      <c r="K1211" s="6">
        <v>91.534581000000003</v>
      </c>
      <c r="L1211" s="16">
        <f t="shared" si="94"/>
        <v>1.7749138983877977E-3</v>
      </c>
      <c r="M1211" s="10"/>
      <c r="N1211" s="6">
        <v>89.194337000000004</v>
      </c>
      <c r="O1211" s="16">
        <f t="shared" si="95"/>
        <v>6.8375529267066248E-3</v>
      </c>
      <c r="P1211" s="10"/>
    </row>
    <row r="1212" spans="1:16" x14ac:dyDescent="0.25">
      <c r="A1212" s="23">
        <v>40445</v>
      </c>
      <c r="B1212">
        <v>17.347823000000002</v>
      </c>
      <c r="C1212" s="16">
        <f t="shared" ref="C1212:C1275" si="97">B1211/B1212-1</f>
        <v>8.7052421505569022E-3</v>
      </c>
      <c r="D1212" s="10"/>
      <c r="E1212" s="6">
        <v>30.382149999999999</v>
      </c>
      <c r="F1212" s="16">
        <f t="shared" si="93"/>
        <v>-5.6239601213211587E-3</v>
      </c>
      <c r="G1212" s="10"/>
      <c r="H1212" s="6">
        <v>19.920000000000002</v>
      </c>
      <c r="I1212" s="16">
        <f t="shared" si="96"/>
        <v>-5.020080321285203E-3</v>
      </c>
      <c r="J1212" s="10"/>
      <c r="K1212" s="6">
        <v>91.063422000000003</v>
      </c>
      <c r="L1212" s="16">
        <f t="shared" si="94"/>
        <v>5.1739654589304518E-3</v>
      </c>
      <c r="M1212" s="10"/>
      <c r="N1212" s="6">
        <v>87.669645000000003</v>
      </c>
      <c r="O1212" s="16">
        <f t="shared" si="95"/>
        <v>1.7391333111933971E-2</v>
      </c>
      <c r="P1212" s="10"/>
    </row>
    <row r="1213" spans="1:16" x14ac:dyDescent="0.25">
      <c r="A1213" s="23">
        <v>40444</v>
      </c>
      <c r="B1213">
        <v>17.014626</v>
      </c>
      <c r="C1213" s="16">
        <f t="shared" si="97"/>
        <v>1.9582975259050839E-2</v>
      </c>
      <c r="D1213" s="10"/>
      <c r="E1213" s="6">
        <v>29.828859000000001</v>
      </c>
      <c r="F1213" s="16">
        <f t="shared" si="93"/>
        <v>1.8548848951949415E-2</v>
      </c>
      <c r="G1213" s="10"/>
      <c r="H1213" s="6">
        <v>19.25</v>
      </c>
      <c r="I1213" s="16">
        <f t="shared" si="96"/>
        <v>3.4805194805194839E-2</v>
      </c>
      <c r="J1213" s="10"/>
      <c r="K1213" s="6">
        <v>91.266507000000004</v>
      </c>
      <c r="L1213" s="16">
        <f t="shared" si="94"/>
        <v>-2.2251865079048194E-3</v>
      </c>
      <c r="M1213" s="10"/>
      <c r="N1213" s="6">
        <v>88.863989000000004</v>
      </c>
      <c r="O1213" s="16">
        <f t="shared" si="95"/>
        <v>-1.3440134900988943E-2</v>
      </c>
      <c r="P1213" s="10"/>
    </row>
    <row r="1214" spans="1:16" x14ac:dyDescent="0.25">
      <c r="A1214" s="23">
        <v>40443</v>
      </c>
      <c r="B1214">
        <v>16.928331</v>
      </c>
      <c r="C1214" s="16">
        <f t="shared" si="97"/>
        <v>5.097667336490419E-3</v>
      </c>
      <c r="D1214" s="10"/>
      <c r="E1214" s="6">
        <v>30.072958</v>
      </c>
      <c r="F1214" s="16">
        <f t="shared" si="93"/>
        <v>-8.1168935892504956E-3</v>
      </c>
      <c r="G1214" s="10"/>
      <c r="H1214" s="6">
        <v>19.549999</v>
      </c>
      <c r="I1214" s="16">
        <f t="shared" si="96"/>
        <v>-1.5345218176226028E-2</v>
      </c>
      <c r="J1214" s="10"/>
      <c r="K1214" s="6">
        <v>91.201519000000005</v>
      </c>
      <c r="L1214" s="16">
        <f t="shared" si="94"/>
        <v>7.1257585084749664E-4</v>
      </c>
      <c r="M1214" s="10"/>
      <c r="N1214" s="6">
        <v>88.609870999999998</v>
      </c>
      <c r="O1214" s="16">
        <f t="shared" si="95"/>
        <v>2.8678294769213242E-3</v>
      </c>
      <c r="P1214" s="10"/>
    </row>
    <row r="1215" spans="1:16" x14ac:dyDescent="0.25">
      <c r="A1215" s="23">
        <v>40442</v>
      </c>
      <c r="B1215">
        <v>16.765328</v>
      </c>
      <c r="C1215" s="16">
        <f t="shared" si="97"/>
        <v>9.7226251702322575E-3</v>
      </c>
      <c r="D1215" s="10"/>
      <c r="E1215" s="6">
        <v>29.877680000000002</v>
      </c>
      <c r="F1215" s="16">
        <f t="shared" si="93"/>
        <v>6.535915773915546E-3</v>
      </c>
      <c r="G1215" s="10"/>
      <c r="H1215" s="6">
        <v>19.59</v>
      </c>
      <c r="I1215" s="16">
        <f t="shared" si="96"/>
        <v>-2.0419091373149456E-3</v>
      </c>
      <c r="J1215" s="10"/>
      <c r="K1215" s="6">
        <v>91.258381999999997</v>
      </c>
      <c r="L1215" s="16">
        <f t="shared" si="94"/>
        <v>-6.2309892805234579E-4</v>
      </c>
      <c r="M1215" s="10"/>
      <c r="N1215" s="6">
        <v>87.822114999999997</v>
      </c>
      <c r="O1215" s="16">
        <f t="shared" si="95"/>
        <v>8.9699046760602918E-3</v>
      </c>
      <c r="P1215" s="10"/>
    </row>
    <row r="1216" spans="1:16" x14ac:dyDescent="0.25">
      <c r="A1216" s="23">
        <v>40441</v>
      </c>
      <c r="B1216">
        <v>16.854019000000001</v>
      </c>
      <c r="C1216" s="16">
        <f t="shared" si="97"/>
        <v>-5.2623056850713557E-3</v>
      </c>
      <c r="D1216" s="10"/>
      <c r="E1216" s="6">
        <v>29.731221000000001</v>
      </c>
      <c r="F1216" s="16">
        <f t="shared" si="93"/>
        <v>4.9261010841095132E-3</v>
      </c>
      <c r="G1216" s="10"/>
      <c r="H1216" s="6">
        <v>19.84</v>
      </c>
      <c r="I1216" s="16">
        <f t="shared" si="96"/>
        <v>-1.2600806451612878E-2</v>
      </c>
      <c r="J1216" s="10"/>
      <c r="K1216" s="6">
        <v>90.567893999999995</v>
      </c>
      <c r="L1216" s="16">
        <f t="shared" si="94"/>
        <v>7.6239820702908023E-3</v>
      </c>
      <c r="M1216" s="10"/>
      <c r="N1216" s="6">
        <v>86.619304999999997</v>
      </c>
      <c r="O1216" s="16">
        <f t="shared" si="95"/>
        <v>1.3886165445451182E-2</v>
      </c>
      <c r="P1216" s="10"/>
    </row>
    <row r="1217" spans="1:16" x14ac:dyDescent="0.25">
      <c r="A1217" s="23">
        <v>40438</v>
      </c>
      <c r="B1217">
        <v>16.417746999999999</v>
      </c>
      <c r="C1217" s="16">
        <f t="shared" si="97"/>
        <v>2.6573195457330501E-2</v>
      </c>
      <c r="D1217" s="10"/>
      <c r="E1217" s="6">
        <v>29.560352999999999</v>
      </c>
      <c r="F1217" s="16">
        <f t="shared" si="93"/>
        <v>5.7803098630115901E-3</v>
      </c>
      <c r="G1217" s="10"/>
      <c r="H1217" s="6">
        <v>19.709999</v>
      </c>
      <c r="I1217" s="16">
        <f t="shared" si="96"/>
        <v>6.5956878029267418E-3</v>
      </c>
      <c r="J1217" s="10"/>
      <c r="K1217" s="6">
        <v>90.454166000000001</v>
      </c>
      <c r="L1217" s="16">
        <f t="shared" si="94"/>
        <v>1.2572997467026337E-3</v>
      </c>
      <c r="M1217" s="10"/>
      <c r="N1217" s="6">
        <v>86.119542999999993</v>
      </c>
      <c r="O1217" s="16">
        <f t="shared" si="95"/>
        <v>5.8031195079613074E-3</v>
      </c>
      <c r="P1217" s="10"/>
    </row>
    <row r="1218" spans="1:16" x14ac:dyDescent="0.25">
      <c r="A1218" s="23">
        <v>40437</v>
      </c>
      <c r="B1218">
        <v>16.391379000000001</v>
      </c>
      <c r="C1218" s="16">
        <f t="shared" si="97"/>
        <v>1.608650498533315E-3</v>
      </c>
      <c r="D1218" s="10"/>
      <c r="E1218" s="6">
        <v>29.641717</v>
      </c>
      <c r="F1218" s="16">
        <f t="shared" si="93"/>
        <v>-2.7449152152690948E-3</v>
      </c>
      <c r="G1218" s="10"/>
      <c r="H1218" s="6">
        <v>19.209999</v>
      </c>
      <c r="I1218" s="16">
        <f t="shared" si="96"/>
        <v>2.6028111714113011E-2</v>
      </c>
      <c r="J1218" s="10"/>
      <c r="K1218" s="6">
        <v>90.161722999999995</v>
      </c>
      <c r="L1218" s="16">
        <f t="shared" si="94"/>
        <v>3.2435382806514923E-3</v>
      </c>
      <c r="M1218" s="10"/>
      <c r="N1218" s="6">
        <v>85.772255999999999</v>
      </c>
      <c r="O1218" s="16">
        <f t="shared" si="95"/>
        <v>4.0489432853438867E-3</v>
      </c>
      <c r="P1218" s="10"/>
    </row>
    <row r="1219" spans="1:16" x14ac:dyDescent="0.25">
      <c r="A1219" s="23">
        <v>40436</v>
      </c>
      <c r="B1219">
        <v>16.523219999999998</v>
      </c>
      <c r="C1219" s="16">
        <f t="shared" si="97"/>
        <v>-7.9791348175475285E-3</v>
      </c>
      <c r="D1219" s="10"/>
      <c r="E1219" s="6">
        <v>29.706809</v>
      </c>
      <c r="F1219" s="16">
        <f t="shared" si="93"/>
        <v>-2.1911474907991835E-3</v>
      </c>
      <c r="G1219" s="10"/>
      <c r="H1219" s="6">
        <v>19.079999999999998</v>
      </c>
      <c r="I1219" s="16">
        <f t="shared" si="96"/>
        <v>6.8133647798742647E-3</v>
      </c>
      <c r="J1219" s="10"/>
      <c r="K1219" s="6">
        <v>90.446040999999994</v>
      </c>
      <c r="L1219" s="16">
        <f t="shared" si="94"/>
        <v>-3.1435096202828694E-3</v>
      </c>
      <c r="M1219" s="10"/>
      <c r="N1219" s="6">
        <v>86.627770999999996</v>
      </c>
      <c r="O1219" s="16">
        <f t="shared" si="95"/>
        <v>-9.8757591257888633E-3</v>
      </c>
      <c r="P1219" s="10"/>
    </row>
    <row r="1220" spans="1:16" x14ac:dyDescent="0.25">
      <c r="A1220" s="23">
        <v>40435</v>
      </c>
      <c r="B1220">
        <v>16.089345000000002</v>
      </c>
      <c r="C1220" s="16">
        <f t="shared" si="97"/>
        <v>2.6966604296197128E-2</v>
      </c>
      <c r="D1220" s="10"/>
      <c r="E1220" s="6">
        <v>29.714946999999999</v>
      </c>
      <c r="F1220" s="16">
        <f t="shared" si="93"/>
        <v>-2.7386890510017192E-4</v>
      </c>
      <c r="G1220" s="10"/>
      <c r="H1220" s="6">
        <v>19.170000000000002</v>
      </c>
      <c r="I1220" s="16">
        <f t="shared" si="96"/>
        <v>-4.6948356807513525E-3</v>
      </c>
      <c r="J1220" s="10"/>
      <c r="K1220" s="6">
        <v>90.592263000000003</v>
      </c>
      <c r="L1220" s="16">
        <f t="shared" si="94"/>
        <v>-1.6140671968863929E-3</v>
      </c>
      <c r="M1220" s="10"/>
      <c r="N1220" s="6">
        <v>87.932229000000007</v>
      </c>
      <c r="O1220" s="16">
        <f t="shared" si="95"/>
        <v>-1.4834811022475192E-2</v>
      </c>
      <c r="P1220" s="10"/>
    </row>
    <row r="1221" spans="1:16" x14ac:dyDescent="0.25">
      <c r="A1221" s="23">
        <v>40434</v>
      </c>
      <c r="B1221">
        <v>15.696221</v>
      </c>
      <c r="C1221" s="16">
        <f t="shared" si="97"/>
        <v>2.5045773756626089E-2</v>
      </c>
      <c r="D1221" s="10"/>
      <c r="E1221" s="6">
        <v>29.470849000000001</v>
      </c>
      <c r="F1221" s="16">
        <f t="shared" si="93"/>
        <v>8.2826931792836511E-3</v>
      </c>
      <c r="G1221" s="10"/>
      <c r="H1221" s="6">
        <v>19.200001</v>
      </c>
      <c r="I1221" s="16">
        <f t="shared" si="96"/>
        <v>-1.5625520019503236E-3</v>
      </c>
      <c r="J1221" s="10"/>
      <c r="K1221" s="6">
        <v>90.169848000000002</v>
      </c>
      <c r="L1221" s="16">
        <f t="shared" si="94"/>
        <v>4.6846591113252067E-3</v>
      </c>
      <c r="M1221" s="10"/>
      <c r="N1221" s="6">
        <v>87.093650999999994</v>
      </c>
      <c r="O1221" s="16">
        <f t="shared" si="95"/>
        <v>9.6284630437644125E-3</v>
      </c>
      <c r="P1221" s="10"/>
    </row>
    <row r="1222" spans="1:16" x14ac:dyDescent="0.25">
      <c r="A1222" s="23">
        <v>40431</v>
      </c>
      <c r="B1222">
        <v>16.321861999999999</v>
      </c>
      <c r="C1222" s="16">
        <f t="shared" si="97"/>
        <v>-3.8331472230312968E-2</v>
      </c>
      <c r="D1222" s="10"/>
      <c r="E1222" s="6">
        <v>29.511533</v>
      </c>
      <c r="F1222" s="16">
        <f t="shared" si="93"/>
        <v>-1.3785796895063873E-3</v>
      </c>
      <c r="G1222" s="10"/>
      <c r="H1222" s="6">
        <v>18.879999000000002</v>
      </c>
      <c r="I1222" s="16">
        <f t="shared" si="96"/>
        <v>1.6949259372312397E-2</v>
      </c>
      <c r="J1222" s="10"/>
      <c r="K1222" s="6">
        <v>90.047995999999998</v>
      </c>
      <c r="L1222" s="16">
        <f t="shared" si="94"/>
        <v>1.3531894702021319E-3</v>
      </c>
      <c r="M1222" s="10"/>
      <c r="N1222" s="6">
        <v>86.670125999999996</v>
      </c>
      <c r="O1222" s="16">
        <f t="shared" si="95"/>
        <v>4.886631871286351E-3</v>
      </c>
      <c r="P1222" s="10"/>
    </row>
    <row r="1223" spans="1:16" x14ac:dyDescent="0.25">
      <c r="A1223" s="23">
        <v>40430</v>
      </c>
      <c r="B1223">
        <v>16.007843000000001</v>
      </c>
      <c r="C1223" s="16">
        <f t="shared" si="97"/>
        <v>1.96165717017589E-2</v>
      </c>
      <c r="D1223" s="10"/>
      <c r="E1223" s="6">
        <v>29.052554000000001</v>
      </c>
      <c r="F1223" s="16">
        <f t="shared" si="93"/>
        <v>1.5798232403251067E-2</v>
      </c>
      <c r="G1223" s="10"/>
      <c r="H1223" s="6">
        <v>18.629999000000002</v>
      </c>
      <c r="I1223" s="16">
        <f t="shared" si="96"/>
        <v>1.3419217038068476E-2</v>
      </c>
      <c r="J1223" s="10"/>
      <c r="K1223" s="6">
        <v>89.983007000000001</v>
      </c>
      <c r="L1223" s="16">
        <f t="shared" si="94"/>
        <v>7.2223636625068366E-4</v>
      </c>
      <c r="M1223" s="10"/>
      <c r="N1223" s="6">
        <v>87.068241</v>
      </c>
      <c r="O1223" s="16">
        <f t="shared" si="95"/>
        <v>-4.5724479491896508E-3</v>
      </c>
      <c r="P1223" s="10"/>
    </row>
    <row r="1224" spans="1:16" x14ac:dyDescent="0.25">
      <c r="A1224" s="23">
        <v>40429</v>
      </c>
      <c r="B1224">
        <v>16.432130999999998</v>
      </c>
      <c r="C1224" s="16">
        <f t="shared" si="97"/>
        <v>-2.582063154194647E-2</v>
      </c>
      <c r="D1224" s="10"/>
      <c r="E1224" s="6">
        <v>28.835142999999999</v>
      </c>
      <c r="F1224" s="16">
        <f t="shared" si="93"/>
        <v>7.5397926759024347E-3</v>
      </c>
      <c r="G1224" s="10"/>
      <c r="H1224" s="6">
        <v>18.52</v>
      </c>
      <c r="I1224" s="16">
        <f t="shared" si="96"/>
        <v>5.9394708423328169E-3</v>
      </c>
      <c r="J1224" s="10"/>
      <c r="K1224" s="6">
        <v>90.454166000000001</v>
      </c>
      <c r="L1224" s="16">
        <f t="shared" si="94"/>
        <v>-5.2088148156713698E-3</v>
      </c>
      <c r="M1224" s="10"/>
      <c r="N1224" s="6">
        <v>88.821633000000006</v>
      </c>
      <c r="O1224" s="16">
        <f t="shared" si="95"/>
        <v>-1.974059630270486E-2</v>
      </c>
      <c r="P1224" s="10"/>
    </row>
    <row r="1225" spans="1:16" x14ac:dyDescent="0.25">
      <c r="A1225" s="23">
        <v>40428</v>
      </c>
      <c r="B1225">
        <v>17.139275000000001</v>
      </c>
      <c r="C1225" s="16">
        <f t="shared" si="97"/>
        <v>-4.1258688013349643E-2</v>
      </c>
      <c r="D1225" s="10"/>
      <c r="E1225" s="6">
        <v>28.553311999999998</v>
      </c>
      <c r="F1225" s="16">
        <f t="shared" ref="F1225:F1288" si="98">E1224/E1225-1</f>
        <v>9.8703435874618606E-3</v>
      </c>
      <c r="G1225" s="10"/>
      <c r="H1225" s="6">
        <v>18.329999999999998</v>
      </c>
      <c r="I1225" s="16">
        <f t="shared" si="96"/>
        <v>1.0365521003818934E-2</v>
      </c>
      <c r="J1225" s="10"/>
      <c r="K1225" s="6">
        <v>90.632881999999995</v>
      </c>
      <c r="L1225" s="16">
        <f t="shared" ref="L1225:L1288" si="99">K1224/K1225-1</f>
        <v>-1.9718671199266957E-3</v>
      </c>
      <c r="M1225" s="10"/>
      <c r="N1225" s="6">
        <v>89.533152000000001</v>
      </c>
      <c r="O1225" s="16">
        <f t="shared" ref="O1225:O1288" si="100">N1224/N1225-1</f>
        <v>-7.9469892895092098E-3</v>
      </c>
      <c r="P1225" s="10"/>
    </row>
    <row r="1226" spans="1:16" x14ac:dyDescent="0.25">
      <c r="A1226" s="23">
        <v>40424</v>
      </c>
      <c r="B1226">
        <v>17.378985</v>
      </c>
      <c r="C1226" s="16">
        <f t="shared" si="97"/>
        <v>-1.3793095511619224E-2</v>
      </c>
      <c r="D1226" s="10"/>
      <c r="E1226" s="6">
        <v>28.657992</v>
      </c>
      <c r="F1226" s="16">
        <f t="shared" si="98"/>
        <v>-3.6527332410449809E-3</v>
      </c>
      <c r="G1226" s="10"/>
      <c r="H1226" s="6">
        <v>18.530000999999999</v>
      </c>
      <c r="I1226" s="16">
        <f t="shared" si="96"/>
        <v>-1.0793361533008028E-2</v>
      </c>
      <c r="J1226" s="10"/>
      <c r="K1226" s="6">
        <v>89.966763</v>
      </c>
      <c r="L1226" s="16">
        <f t="shared" si="99"/>
        <v>7.4040565403024061E-3</v>
      </c>
      <c r="M1226" s="10"/>
      <c r="N1226" s="6">
        <v>87.737410999999994</v>
      </c>
      <c r="O1226" s="16">
        <f t="shared" si="100"/>
        <v>2.0467221217639997E-2</v>
      </c>
      <c r="P1226" s="10"/>
    </row>
    <row r="1227" spans="1:16" x14ac:dyDescent="0.25">
      <c r="A1227" s="23">
        <v>40423</v>
      </c>
      <c r="B1227">
        <v>17.254335999999999</v>
      </c>
      <c r="C1227" s="16">
        <f t="shared" si="97"/>
        <v>7.2242130905530999E-3</v>
      </c>
      <c r="D1227" s="10"/>
      <c r="E1227" s="6">
        <v>28.464737</v>
      </c>
      <c r="F1227" s="16">
        <f t="shared" si="98"/>
        <v>6.7892775541893435E-3</v>
      </c>
      <c r="G1227" s="10"/>
      <c r="H1227" s="6">
        <v>18.120000999999998</v>
      </c>
      <c r="I1227" s="16">
        <f t="shared" si="96"/>
        <v>2.262693031860219E-2</v>
      </c>
      <c r="J1227" s="10"/>
      <c r="K1227" s="6">
        <v>90.649125999999995</v>
      </c>
      <c r="L1227" s="16">
        <f t="shared" si="99"/>
        <v>-7.5275187981403979E-3</v>
      </c>
      <c r="M1227" s="10"/>
      <c r="N1227" s="6">
        <v>88.838571999999999</v>
      </c>
      <c r="O1227" s="16">
        <f t="shared" si="100"/>
        <v>-1.2395077669641097E-2</v>
      </c>
      <c r="P1227" s="10"/>
    </row>
    <row r="1228" spans="1:16" x14ac:dyDescent="0.25">
      <c r="A1228" s="23">
        <v>40422</v>
      </c>
      <c r="B1228">
        <v>16.906756000000001</v>
      </c>
      <c r="C1228" s="16">
        <f t="shared" si="97"/>
        <v>2.0558645313151658E-2</v>
      </c>
      <c r="D1228" s="10"/>
      <c r="E1228" s="6">
        <v>28.682148000000002</v>
      </c>
      <c r="F1228" s="16">
        <f t="shared" si="98"/>
        <v>-7.5800110926141917E-3</v>
      </c>
      <c r="G1228" s="10"/>
      <c r="H1228" s="6">
        <v>17.959999</v>
      </c>
      <c r="I1228" s="16">
        <f t="shared" si="96"/>
        <v>8.9087978234296816E-3</v>
      </c>
      <c r="J1228" s="10"/>
      <c r="K1228" s="6">
        <v>90.762860000000003</v>
      </c>
      <c r="L1228" s="16">
        <f t="shared" si="99"/>
        <v>-1.2530896448174067E-3</v>
      </c>
      <c r="M1228" s="10"/>
      <c r="N1228" s="6">
        <v>89.787270000000007</v>
      </c>
      <c r="O1228" s="16">
        <f t="shared" si="100"/>
        <v>-1.0566063541078918E-2</v>
      </c>
      <c r="P1228" s="10"/>
    </row>
    <row r="1229" spans="1:16" x14ac:dyDescent="0.25">
      <c r="A1229" s="23">
        <v>40421</v>
      </c>
      <c r="B1229">
        <v>16.535205999999999</v>
      </c>
      <c r="C1229" s="16">
        <f t="shared" si="97"/>
        <v>2.2470237141285265E-2</v>
      </c>
      <c r="D1229" s="10"/>
      <c r="E1229" s="6">
        <v>28.311744999999998</v>
      </c>
      <c r="F1229" s="16">
        <f t="shared" si="98"/>
        <v>1.3083015547081356E-2</v>
      </c>
      <c r="G1229" s="10"/>
      <c r="H1229" s="6">
        <v>17.309999000000001</v>
      </c>
      <c r="I1229" s="16">
        <f t="shared" si="96"/>
        <v>3.7550550985011588E-2</v>
      </c>
      <c r="J1229" s="10"/>
      <c r="K1229" s="6">
        <v>91.450098999999994</v>
      </c>
      <c r="L1229" s="16">
        <f t="shared" si="99"/>
        <v>-7.5149071189085648E-3</v>
      </c>
      <c r="M1229" s="10"/>
      <c r="N1229" s="6">
        <v>91.682969</v>
      </c>
      <c r="O1229" s="16">
        <f t="shared" si="100"/>
        <v>-2.067667551211172E-2</v>
      </c>
      <c r="P1229" s="10"/>
    </row>
    <row r="1230" spans="1:16" x14ac:dyDescent="0.25">
      <c r="A1230" s="23">
        <v>40420</v>
      </c>
      <c r="B1230">
        <v>16.669443000000001</v>
      </c>
      <c r="C1230" s="16">
        <f t="shared" si="97"/>
        <v>-8.0528785514910606E-3</v>
      </c>
      <c r="D1230" s="10"/>
      <c r="E1230" s="6">
        <v>27.965498</v>
      </c>
      <c r="F1230" s="16">
        <f t="shared" si="98"/>
        <v>1.2381220602615262E-2</v>
      </c>
      <c r="G1230" s="10"/>
      <c r="H1230" s="6">
        <v>17.299999</v>
      </c>
      <c r="I1230" s="16">
        <f t="shared" si="96"/>
        <v>5.7803471549333629E-4</v>
      </c>
      <c r="J1230" s="10"/>
      <c r="K1230" s="6">
        <v>91.142570000000006</v>
      </c>
      <c r="L1230" s="16">
        <f t="shared" si="99"/>
        <v>3.374153263398183E-3</v>
      </c>
      <c r="M1230" s="10"/>
      <c r="N1230" s="6">
        <v>90.677974000000006</v>
      </c>
      <c r="O1230" s="16">
        <f t="shared" si="100"/>
        <v>1.1083121464535495E-2</v>
      </c>
      <c r="P1230" s="10"/>
    </row>
    <row r="1231" spans="1:16" x14ac:dyDescent="0.25">
      <c r="A1231" s="23">
        <v>40417</v>
      </c>
      <c r="B1231">
        <v>17.045788000000002</v>
      </c>
      <c r="C1231" s="16">
        <f t="shared" si="97"/>
        <v>-2.2078474752824651E-2</v>
      </c>
      <c r="D1231" s="10"/>
      <c r="E1231" s="6">
        <v>28.182908999999999</v>
      </c>
      <c r="F1231" s="16">
        <f t="shared" si="98"/>
        <v>-7.7142852783578242E-3</v>
      </c>
      <c r="G1231" s="10"/>
      <c r="H1231" s="6">
        <v>17.84</v>
      </c>
      <c r="I1231" s="16">
        <f t="shared" si="96"/>
        <v>-3.026911434977575E-2</v>
      </c>
      <c r="J1231" s="10"/>
      <c r="K1231" s="6">
        <v>90.551783</v>
      </c>
      <c r="L1231" s="16">
        <f t="shared" si="99"/>
        <v>6.5243000239985083E-3</v>
      </c>
      <c r="M1231" s="10"/>
      <c r="N1231" s="6">
        <v>88.972004999999996</v>
      </c>
      <c r="O1231" s="16">
        <f t="shared" si="100"/>
        <v>1.9174222273624197E-2</v>
      </c>
      <c r="P1231" s="10"/>
    </row>
    <row r="1232" spans="1:16" x14ac:dyDescent="0.25">
      <c r="A1232" s="23">
        <v>40416</v>
      </c>
      <c r="B1232">
        <v>16.758137000000001</v>
      </c>
      <c r="C1232" s="16">
        <f t="shared" si="97"/>
        <v>1.7164855496765608E-2</v>
      </c>
      <c r="D1232" s="10"/>
      <c r="E1232" s="6">
        <v>27.764191</v>
      </c>
      <c r="F1232" s="16">
        <f t="shared" si="98"/>
        <v>1.5081224588895825E-2</v>
      </c>
      <c r="G1232" s="10"/>
      <c r="H1232" s="6">
        <v>17.5</v>
      </c>
      <c r="I1232" s="16">
        <f t="shared" si="96"/>
        <v>1.9428571428571351E-2</v>
      </c>
      <c r="J1232" s="10"/>
      <c r="K1232" s="6">
        <v>91.377266000000006</v>
      </c>
      <c r="L1232" s="16">
        <f t="shared" si="99"/>
        <v>-9.0337896517937999E-3</v>
      </c>
      <c r="M1232" s="10"/>
      <c r="N1232" s="6">
        <v>91.564734000000001</v>
      </c>
      <c r="O1232" s="16">
        <f t="shared" si="100"/>
        <v>-2.8315803331007361E-2</v>
      </c>
      <c r="P1232" s="10"/>
    </row>
    <row r="1233" spans="1:16" x14ac:dyDescent="0.25">
      <c r="A1233" s="23">
        <v>40415</v>
      </c>
      <c r="B1233">
        <v>16.985859999999999</v>
      </c>
      <c r="C1233" s="16">
        <f t="shared" si="97"/>
        <v>-1.3406621743026093E-2</v>
      </c>
      <c r="D1233" s="10"/>
      <c r="E1233" s="6">
        <v>27.812505999999999</v>
      </c>
      <c r="F1233" s="16">
        <f t="shared" si="98"/>
        <v>-1.7371681645659276E-3</v>
      </c>
      <c r="G1233" s="10"/>
      <c r="H1233" s="6">
        <v>17.629999000000002</v>
      </c>
      <c r="I1233" s="16">
        <f t="shared" si="96"/>
        <v>-7.3737383649313815E-3</v>
      </c>
      <c r="J1233" s="10"/>
      <c r="K1233" s="6">
        <v>91.296330999999995</v>
      </c>
      <c r="L1233" s="16">
        <f t="shared" si="99"/>
        <v>8.865087908078717E-4</v>
      </c>
      <c r="M1233" s="10"/>
      <c r="N1233" s="6">
        <v>90.711755999999994</v>
      </c>
      <c r="O1233" s="16">
        <f t="shared" si="100"/>
        <v>9.4031693091687352E-3</v>
      </c>
      <c r="P1233" s="10"/>
    </row>
    <row r="1234" spans="1:16" x14ac:dyDescent="0.25">
      <c r="A1234" s="23">
        <v>40414</v>
      </c>
      <c r="B1234">
        <v>16.937919000000001</v>
      </c>
      <c r="C1234" s="16">
        <f t="shared" si="97"/>
        <v>2.8303949263186468E-3</v>
      </c>
      <c r="D1234" s="10"/>
      <c r="E1234" s="6">
        <v>27.731981000000001</v>
      </c>
      <c r="F1234" s="16">
        <f t="shared" si="98"/>
        <v>2.9036872627310473E-3</v>
      </c>
      <c r="G1234" s="10"/>
      <c r="H1234" s="6">
        <v>17.420000000000002</v>
      </c>
      <c r="I1234" s="16">
        <f t="shared" si="96"/>
        <v>1.2055051664753069E-2</v>
      </c>
      <c r="J1234" s="10"/>
      <c r="K1234" s="6">
        <v>91.126380999999995</v>
      </c>
      <c r="L1234" s="16">
        <f t="shared" si="99"/>
        <v>1.8649923121603074E-3</v>
      </c>
      <c r="M1234" s="10"/>
      <c r="N1234" s="6">
        <v>91.007343000000006</v>
      </c>
      <c r="O1234" s="16">
        <f t="shared" si="100"/>
        <v>-3.2479467068938783E-3</v>
      </c>
      <c r="P1234" s="10"/>
    </row>
    <row r="1235" spans="1:16" x14ac:dyDescent="0.25">
      <c r="A1235" s="23">
        <v>40413</v>
      </c>
      <c r="B1235">
        <v>16.808475000000001</v>
      </c>
      <c r="C1235" s="16">
        <f t="shared" si="97"/>
        <v>7.7011150624908264E-3</v>
      </c>
      <c r="D1235" s="10"/>
      <c r="E1235" s="6">
        <v>28.158753000000001</v>
      </c>
      <c r="F1235" s="16">
        <f t="shared" si="98"/>
        <v>-1.5155926826731281E-2</v>
      </c>
      <c r="G1235" s="10"/>
      <c r="H1235" s="6">
        <v>17.639999</v>
      </c>
      <c r="I1235" s="16">
        <f t="shared" si="96"/>
        <v>-1.247159934646247E-2</v>
      </c>
      <c r="J1235" s="10"/>
      <c r="K1235" s="6">
        <v>90.915963000000005</v>
      </c>
      <c r="L1235" s="16">
        <f t="shared" si="99"/>
        <v>2.3144230458185255E-3</v>
      </c>
      <c r="M1235" s="10"/>
      <c r="N1235" s="6">
        <v>89.571625999999995</v>
      </c>
      <c r="O1235" s="16">
        <f t="shared" si="100"/>
        <v>1.6028703107388242E-2</v>
      </c>
      <c r="P1235" s="10"/>
    </row>
    <row r="1236" spans="1:16" x14ac:dyDescent="0.25">
      <c r="A1236" s="23">
        <v>40410</v>
      </c>
      <c r="B1236">
        <v>16.80368</v>
      </c>
      <c r="C1236" s="16">
        <f t="shared" si="97"/>
        <v>2.8535416051722606E-4</v>
      </c>
      <c r="D1236" s="10"/>
      <c r="E1236" s="6">
        <v>27.731981000000001</v>
      </c>
      <c r="F1236" s="16">
        <f t="shared" si="98"/>
        <v>1.538916386824285E-2</v>
      </c>
      <c r="G1236" s="10"/>
      <c r="H1236" s="6">
        <v>17.73</v>
      </c>
      <c r="I1236" s="16">
        <f t="shared" si="96"/>
        <v>-5.0761985335590065E-3</v>
      </c>
      <c r="J1236" s="10"/>
      <c r="K1236" s="6">
        <v>90.721733999999998</v>
      </c>
      <c r="L1236" s="16">
        <f t="shared" si="99"/>
        <v>2.1409313009825848E-3</v>
      </c>
      <c r="M1236" s="10"/>
      <c r="N1236" s="6">
        <v>89.554738</v>
      </c>
      <c r="O1236" s="16">
        <f t="shared" si="100"/>
        <v>1.8857740391120537E-4</v>
      </c>
      <c r="P1236" s="10"/>
    </row>
    <row r="1237" spans="1:16" x14ac:dyDescent="0.25">
      <c r="A1237" s="23">
        <v>40409</v>
      </c>
      <c r="B1237">
        <v>17.170435999999999</v>
      </c>
      <c r="C1237" s="16">
        <f t="shared" si="97"/>
        <v>-2.1359737166837145E-2</v>
      </c>
      <c r="D1237" s="10"/>
      <c r="E1237" s="6">
        <v>27.949393000000001</v>
      </c>
      <c r="F1237" s="16">
        <f t="shared" si="98"/>
        <v>-7.778773585530141E-3</v>
      </c>
      <c r="G1237" s="10"/>
      <c r="H1237" s="6">
        <v>17.52</v>
      </c>
      <c r="I1237" s="16">
        <f t="shared" si="96"/>
        <v>1.1986301369863117E-2</v>
      </c>
      <c r="J1237" s="10"/>
      <c r="K1237" s="6">
        <v>90.559877999999998</v>
      </c>
      <c r="L1237" s="16">
        <f t="shared" si="99"/>
        <v>1.7872815597210767E-3</v>
      </c>
      <c r="M1237" s="10"/>
      <c r="N1237" s="6">
        <v>89.656085000000004</v>
      </c>
      <c r="O1237" s="16">
        <f t="shared" si="100"/>
        <v>-1.1303973400133005E-3</v>
      </c>
      <c r="P1237" s="10"/>
    </row>
    <row r="1238" spans="1:16" x14ac:dyDescent="0.25">
      <c r="A1238" s="23">
        <v>40408</v>
      </c>
      <c r="B1238">
        <v>17.470074</v>
      </c>
      <c r="C1238" s="16">
        <f t="shared" si="97"/>
        <v>-1.7151501476181608E-2</v>
      </c>
      <c r="D1238" s="10"/>
      <c r="E1238" s="6">
        <v>28.480841999999999</v>
      </c>
      <c r="F1238" s="16">
        <f t="shared" si="98"/>
        <v>-1.8659876698870037E-2</v>
      </c>
      <c r="G1238" s="10"/>
      <c r="H1238" s="6">
        <v>17.790001</v>
      </c>
      <c r="I1238" s="16">
        <f t="shared" si="96"/>
        <v>-1.5177121125513171E-2</v>
      </c>
      <c r="J1238" s="10"/>
      <c r="K1238" s="6">
        <v>90.462761</v>
      </c>
      <c r="L1238" s="16">
        <f t="shared" si="99"/>
        <v>1.0735577703624433E-3</v>
      </c>
      <c r="M1238" s="10"/>
      <c r="N1238" s="6">
        <v>88.279484999999994</v>
      </c>
      <c r="O1238" s="16">
        <f t="shared" si="100"/>
        <v>1.5593656895483754E-2</v>
      </c>
      <c r="P1238" s="10"/>
    </row>
    <row r="1239" spans="1:16" x14ac:dyDescent="0.25">
      <c r="A1239" s="23">
        <v>40407</v>
      </c>
      <c r="B1239">
        <v>17.585135999999999</v>
      </c>
      <c r="C1239" s="16">
        <f t="shared" si="97"/>
        <v>-6.543139615184046E-3</v>
      </c>
      <c r="D1239" s="10"/>
      <c r="E1239" s="6">
        <v>28.617732</v>
      </c>
      <c r="F1239" s="16">
        <f t="shared" si="98"/>
        <v>-4.7833979296473261E-3</v>
      </c>
      <c r="G1239" s="10"/>
      <c r="H1239" s="6">
        <v>17.52</v>
      </c>
      <c r="I1239" s="16">
        <f t="shared" si="96"/>
        <v>1.541101598173511E-2</v>
      </c>
      <c r="J1239" s="10"/>
      <c r="K1239" s="6">
        <v>90.381833</v>
      </c>
      <c r="L1239" s="16">
        <f t="shared" si="99"/>
        <v>8.9540118089881382E-4</v>
      </c>
      <c r="M1239" s="10"/>
      <c r="N1239" s="6">
        <v>88.043014999999997</v>
      </c>
      <c r="O1239" s="16">
        <f t="shared" si="100"/>
        <v>2.6858462309586884E-3</v>
      </c>
      <c r="P1239" s="10"/>
    </row>
    <row r="1240" spans="1:16" x14ac:dyDescent="0.25">
      <c r="A1240" s="23">
        <v>40406</v>
      </c>
      <c r="B1240">
        <v>17.458089999999999</v>
      </c>
      <c r="C1240" s="16">
        <f t="shared" si="97"/>
        <v>7.2771992812501463E-3</v>
      </c>
      <c r="D1240" s="10"/>
      <c r="E1240" s="6">
        <v>28.158753000000001</v>
      </c>
      <c r="F1240" s="16">
        <f t="shared" si="98"/>
        <v>1.6299691964342333E-2</v>
      </c>
      <c r="G1240" s="10"/>
      <c r="H1240" s="6">
        <v>17.18</v>
      </c>
      <c r="I1240" s="16">
        <f t="shared" si="96"/>
        <v>1.9790454016298087E-2</v>
      </c>
      <c r="J1240" s="10"/>
      <c r="K1240" s="6">
        <v>90.527506000000002</v>
      </c>
      <c r="L1240" s="16">
        <f t="shared" si="99"/>
        <v>-1.6091573316954211E-3</v>
      </c>
      <c r="M1240" s="10"/>
      <c r="N1240" s="6">
        <v>88.549735999999996</v>
      </c>
      <c r="O1240" s="16">
        <f t="shared" si="100"/>
        <v>-5.7224450674816518E-3</v>
      </c>
      <c r="P1240" s="10"/>
    </row>
    <row r="1241" spans="1:16" x14ac:dyDescent="0.25">
      <c r="A1241" s="23">
        <v>40403</v>
      </c>
      <c r="B1241">
        <v>17.311865999999998</v>
      </c>
      <c r="C1241" s="16">
        <f t="shared" si="97"/>
        <v>8.4464609418766212E-3</v>
      </c>
      <c r="D1241" s="10"/>
      <c r="E1241" s="6">
        <v>28.182908999999999</v>
      </c>
      <c r="F1241" s="16">
        <f t="shared" si="98"/>
        <v>-8.5711521120823697E-4</v>
      </c>
      <c r="G1241" s="10"/>
      <c r="H1241" s="6">
        <v>16.899999999999999</v>
      </c>
      <c r="I1241" s="16">
        <f t="shared" si="96"/>
        <v>1.6568047337278236E-2</v>
      </c>
      <c r="J1241" s="10"/>
      <c r="K1241" s="6">
        <v>89.540166999999997</v>
      </c>
      <c r="L1241" s="16">
        <f t="shared" si="99"/>
        <v>1.1026771929071755E-2</v>
      </c>
      <c r="M1241" s="10"/>
      <c r="N1241" s="6">
        <v>86.387722999999994</v>
      </c>
      <c r="O1241" s="16">
        <f t="shared" si="100"/>
        <v>2.502685479972655E-2</v>
      </c>
      <c r="P1241" s="10"/>
    </row>
    <row r="1242" spans="1:16" x14ac:dyDescent="0.25">
      <c r="A1242" s="23">
        <v>40402</v>
      </c>
      <c r="B1242">
        <v>17.494046999999998</v>
      </c>
      <c r="C1242" s="16">
        <f t="shared" si="97"/>
        <v>-1.041388536340393E-2</v>
      </c>
      <c r="D1242" s="10"/>
      <c r="E1242" s="6">
        <v>28.215119000000001</v>
      </c>
      <c r="F1242" s="16">
        <f t="shared" si="98"/>
        <v>-1.1415865373455292E-3</v>
      </c>
      <c r="G1242" s="10"/>
      <c r="H1242" s="6">
        <v>17.079999999999998</v>
      </c>
      <c r="I1242" s="16">
        <f t="shared" si="96"/>
        <v>-1.0538641686182681E-2</v>
      </c>
      <c r="J1242" s="10"/>
      <c r="K1242" s="6">
        <v>89.192171000000002</v>
      </c>
      <c r="L1242" s="16">
        <f t="shared" si="99"/>
        <v>3.9016428919529389E-3</v>
      </c>
      <c r="M1242" s="10"/>
      <c r="N1242" s="6">
        <v>85.323604000000003</v>
      </c>
      <c r="O1242" s="16">
        <f t="shared" si="100"/>
        <v>1.2471566484697272E-2</v>
      </c>
      <c r="P1242" s="10"/>
    </row>
    <row r="1243" spans="1:16" x14ac:dyDescent="0.25">
      <c r="A1243" s="23">
        <v>40401</v>
      </c>
      <c r="B1243">
        <v>17.621092999999998</v>
      </c>
      <c r="C1243" s="16">
        <f t="shared" si="97"/>
        <v>-7.2098819295716154E-3</v>
      </c>
      <c r="D1243" s="10"/>
      <c r="E1243" s="6">
        <v>28.094334</v>
      </c>
      <c r="F1243" s="16">
        <f t="shared" si="98"/>
        <v>4.2992654675495512E-3</v>
      </c>
      <c r="G1243" s="10"/>
      <c r="H1243" s="6">
        <v>17.16</v>
      </c>
      <c r="I1243" s="16">
        <f t="shared" si="96"/>
        <v>-4.6620046620047262E-3</v>
      </c>
      <c r="J1243" s="10"/>
      <c r="K1243" s="6">
        <v>89.507795000000002</v>
      </c>
      <c r="L1243" s="16">
        <f t="shared" si="99"/>
        <v>-3.5262180238044838E-3</v>
      </c>
      <c r="M1243" s="10"/>
      <c r="N1243" s="6">
        <v>85.534739000000002</v>
      </c>
      <c r="O1243" s="16">
        <f t="shared" si="100"/>
        <v>-2.4684122786648999E-3</v>
      </c>
      <c r="P1243" s="10"/>
    </row>
    <row r="1244" spans="1:16" x14ac:dyDescent="0.25">
      <c r="A1244" s="23">
        <v>40400</v>
      </c>
      <c r="B1244">
        <v>18.013017000000001</v>
      </c>
      <c r="C1244" s="16">
        <f t="shared" si="97"/>
        <v>-2.1757821024651403E-2</v>
      </c>
      <c r="D1244" s="10"/>
      <c r="E1244" s="6">
        <v>28.802932999999999</v>
      </c>
      <c r="F1244" s="16">
        <f t="shared" si="98"/>
        <v>-2.4601626507967045E-2</v>
      </c>
      <c r="G1244" s="10"/>
      <c r="H1244" s="6">
        <v>17.829999999999998</v>
      </c>
      <c r="I1244" s="16">
        <f t="shared" si="96"/>
        <v>-3.7577117218171474E-2</v>
      </c>
      <c r="J1244" s="10"/>
      <c r="K1244" s="6">
        <v>89.515889999999999</v>
      </c>
      <c r="L1244" s="16">
        <f t="shared" si="99"/>
        <v>-9.0430872105473625E-5</v>
      </c>
      <c r="M1244" s="10"/>
      <c r="N1244" s="6">
        <v>84.403062000000006</v>
      </c>
      <c r="O1244" s="16">
        <f t="shared" si="100"/>
        <v>1.3408008823186934E-2</v>
      </c>
      <c r="P1244" s="10"/>
    </row>
    <row r="1245" spans="1:16" x14ac:dyDescent="0.25">
      <c r="A1245" s="23">
        <v>40399</v>
      </c>
      <c r="B1245">
        <v>17.886182000000002</v>
      </c>
      <c r="C1245" s="16">
        <f t="shared" si="97"/>
        <v>7.0912283012662947E-3</v>
      </c>
      <c r="D1245" s="10"/>
      <c r="E1245" s="6">
        <v>28.472791000000001</v>
      </c>
      <c r="F1245" s="16">
        <f t="shared" si="98"/>
        <v>1.1594999591012956E-2</v>
      </c>
      <c r="G1245" s="10"/>
      <c r="H1245" s="6">
        <v>17.950001</v>
      </c>
      <c r="I1245" s="16">
        <f t="shared" si="96"/>
        <v>-6.6852921066691273E-3</v>
      </c>
      <c r="J1245" s="10"/>
      <c r="K1245" s="6">
        <v>89.629189999999994</v>
      </c>
      <c r="L1245" s="16">
        <f t="shared" si="99"/>
        <v>-1.2640971094349807E-3</v>
      </c>
      <c r="M1245" s="10"/>
      <c r="N1245" s="6">
        <v>84.225710000000007</v>
      </c>
      <c r="O1245" s="16">
        <f t="shared" si="100"/>
        <v>2.1056753335768619E-3</v>
      </c>
      <c r="P1245" s="10"/>
    </row>
    <row r="1246" spans="1:16" x14ac:dyDescent="0.25">
      <c r="A1246" s="23">
        <v>40396</v>
      </c>
      <c r="B1246">
        <v>17.263971000000002</v>
      </c>
      <c r="C1246" s="16">
        <f t="shared" si="97"/>
        <v>3.6041012812173978E-2</v>
      </c>
      <c r="D1246" s="10"/>
      <c r="E1246" s="6">
        <v>28.166803999999999</v>
      </c>
      <c r="F1246" s="16">
        <f t="shared" si="98"/>
        <v>1.086339081991694E-2</v>
      </c>
      <c r="G1246" s="10"/>
      <c r="H1246" s="6">
        <v>17.579999999999998</v>
      </c>
      <c r="I1246" s="16">
        <f t="shared" si="96"/>
        <v>2.1046700796359508E-2</v>
      </c>
      <c r="J1246" s="10"/>
      <c r="K1246" s="6">
        <v>89.337844000000004</v>
      </c>
      <c r="L1246" s="16">
        <f t="shared" si="99"/>
        <v>3.2611711560890377E-3</v>
      </c>
      <c r="M1246" s="10"/>
      <c r="N1246" s="6">
        <v>84.538184000000001</v>
      </c>
      <c r="O1246" s="16">
        <f t="shared" si="100"/>
        <v>-3.696246893593047E-3</v>
      </c>
      <c r="P1246" s="10"/>
    </row>
    <row r="1247" spans="1:16" x14ac:dyDescent="0.25">
      <c r="A1247" s="23">
        <v>40395</v>
      </c>
      <c r="B1247">
        <v>17.110811999999999</v>
      </c>
      <c r="C1247" s="16">
        <f t="shared" si="97"/>
        <v>8.9510071176051031E-3</v>
      </c>
      <c r="D1247" s="10"/>
      <c r="E1247" s="6">
        <v>28.239274000000002</v>
      </c>
      <c r="F1247" s="16">
        <f t="shared" si="98"/>
        <v>-2.5662841048960106E-3</v>
      </c>
      <c r="G1247" s="10"/>
      <c r="H1247" s="6">
        <v>17.549999</v>
      </c>
      <c r="I1247" s="16">
        <f t="shared" si="96"/>
        <v>1.7094587868635713E-3</v>
      </c>
      <c r="J1247" s="10"/>
      <c r="K1247" s="6">
        <v>88.827991999999995</v>
      </c>
      <c r="L1247" s="16">
        <f t="shared" si="99"/>
        <v>5.7397672571501968E-3</v>
      </c>
      <c r="M1247" s="10"/>
      <c r="N1247" s="6">
        <v>83.626081999999997</v>
      </c>
      <c r="O1247" s="16">
        <f t="shared" si="100"/>
        <v>1.0906908205982946E-2</v>
      </c>
      <c r="P1247" s="10"/>
    </row>
    <row r="1248" spans="1:16" x14ac:dyDescent="0.25">
      <c r="A1248" s="23">
        <v>40394</v>
      </c>
      <c r="B1248">
        <v>17.338156999999999</v>
      </c>
      <c r="C1248" s="16">
        <f t="shared" si="97"/>
        <v>-1.3112408660274522E-2</v>
      </c>
      <c r="D1248" s="10"/>
      <c r="E1248" s="6">
        <v>28.335901</v>
      </c>
      <c r="F1248" s="16">
        <f t="shared" si="98"/>
        <v>-3.4100556746015087E-3</v>
      </c>
      <c r="G1248" s="10"/>
      <c r="H1248" s="6">
        <v>17.690000999999999</v>
      </c>
      <c r="I1248" s="16">
        <f t="shared" si="96"/>
        <v>-7.91418835985358E-3</v>
      </c>
      <c r="J1248" s="10"/>
      <c r="K1248" s="6">
        <v>88.666129999999995</v>
      </c>
      <c r="L1248" s="16">
        <f t="shared" si="99"/>
        <v>1.8255223274095123E-3</v>
      </c>
      <c r="M1248" s="10"/>
      <c r="N1248" s="6">
        <v>83.237595999999996</v>
      </c>
      <c r="O1248" s="16">
        <f t="shared" si="100"/>
        <v>4.6671938963733783E-3</v>
      </c>
      <c r="P1248" s="10"/>
    </row>
    <row r="1249" spans="1:16" x14ac:dyDescent="0.25">
      <c r="A1249" s="23">
        <v>40393</v>
      </c>
      <c r="B1249">
        <v>17.46978</v>
      </c>
      <c r="C1249" s="16">
        <f t="shared" si="97"/>
        <v>-7.5343249886375974E-3</v>
      </c>
      <c r="D1249" s="10"/>
      <c r="E1249" s="6">
        <v>28.037967999999999</v>
      </c>
      <c r="F1249" s="16">
        <f t="shared" si="98"/>
        <v>1.062605535465333E-2</v>
      </c>
      <c r="G1249" s="10"/>
      <c r="H1249" s="6">
        <v>17.02</v>
      </c>
      <c r="I1249" s="16">
        <f t="shared" si="96"/>
        <v>3.9365511163337308E-2</v>
      </c>
      <c r="J1249" s="10"/>
      <c r="K1249" s="6">
        <v>88.941292000000004</v>
      </c>
      <c r="L1249" s="16">
        <f t="shared" si="99"/>
        <v>-3.0937486269033698E-3</v>
      </c>
      <c r="M1249" s="10"/>
      <c r="N1249" s="6">
        <v>83.879446000000002</v>
      </c>
      <c r="O1249" s="16">
        <f t="shared" si="100"/>
        <v>-7.6520534005435348E-3</v>
      </c>
      <c r="P1249" s="10"/>
    </row>
    <row r="1250" spans="1:16" x14ac:dyDescent="0.25">
      <c r="A1250" s="23">
        <v>40392</v>
      </c>
      <c r="B1250">
        <v>17.285509999999999</v>
      </c>
      <c r="C1250" s="16">
        <f t="shared" si="97"/>
        <v>1.0660373920121646E-2</v>
      </c>
      <c r="D1250" s="10"/>
      <c r="E1250" s="6">
        <v>28.239274000000002</v>
      </c>
      <c r="F1250" s="16">
        <f t="shared" si="98"/>
        <v>-7.1285826965665766E-3</v>
      </c>
      <c r="G1250" s="10"/>
      <c r="H1250" s="6">
        <v>16.969999000000001</v>
      </c>
      <c r="I1250" s="16">
        <f t="shared" si="96"/>
        <v>2.9464350587173893E-3</v>
      </c>
      <c r="J1250" s="10"/>
      <c r="K1250" s="6">
        <v>88.72278</v>
      </c>
      <c r="L1250" s="16">
        <f t="shared" si="99"/>
        <v>2.4628624125619947E-3</v>
      </c>
      <c r="M1250" s="10"/>
      <c r="N1250" s="6">
        <v>83.398060000000001</v>
      </c>
      <c r="O1250" s="16">
        <f t="shared" si="100"/>
        <v>5.7721486566952862E-3</v>
      </c>
      <c r="P1250" s="10"/>
    </row>
    <row r="1251" spans="1:16" x14ac:dyDescent="0.25">
      <c r="A1251" s="23">
        <v>40389</v>
      </c>
      <c r="B1251">
        <v>17.553539000000001</v>
      </c>
      <c r="C1251" s="16">
        <f t="shared" si="97"/>
        <v>-1.5269228615380714E-2</v>
      </c>
      <c r="D1251" s="10"/>
      <c r="E1251" s="6">
        <v>27.748086000000001</v>
      </c>
      <c r="F1251" s="16">
        <f t="shared" si="98"/>
        <v>1.7701689406613541E-2</v>
      </c>
      <c r="G1251" s="10"/>
      <c r="H1251" s="6">
        <v>16.43</v>
      </c>
      <c r="I1251" s="16">
        <f t="shared" si="96"/>
        <v>3.2866646378575837E-2</v>
      </c>
      <c r="J1251" s="10"/>
      <c r="K1251" s="6">
        <v>88.911348000000004</v>
      </c>
      <c r="L1251" s="16">
        <f t="shared" si="99"/>
        <v>-2.1208541343902265E-3</v>
      </c>
      <c r="M1251" s="10"/>
      <c r="N1251" s="6">
        <v>84.585483999999994</v>
      </c>
      <c r="O1251" s="16">
        <f t="shared" si="100"/>
        <v>-1.4038153402302411E-2</v>
      </c>
      <c r="P1251" s="10"/>
    </row>
    <row r="1252" spans="1:16" x14ac:dyDescent="0.25">
      <c r="A1252" s="23">
        <v>40388</v>
      </c>
      <c r="B1252">
        <v>17.225681999999999</v>
      </c>
      <c r="C1252" s="16">
        <f t="shared" si="97"/>
        <v>1.9033034512073499E-2</v>
      </c>
      <c r="D1252" s="10"/>
      <c r="E1252" s="6">
        <v>28.231224000000001</v>
      </c>
      <c r="F1252" s="16">
        <f t="shared" si="98"/>
        <v>-1.7113604426078011E-2</v>
      </c>
      <c r="G1252" s="10"/>
      <c r="H1252" s="6">
        <v>16.879999000000002</v>
      </c>
      <c r="I1252" s="16">
        <f t="shared" si="96"/>
        <v>-2.6658710110113226E-2</v>
      </c>
      <c r="J1252" s="10"/>
      <c r="K1252" s="6">
        <v>88.500242</v>
      </c>
      <c r="L1252" s="16">
        <f t="shared" si="99"/>
        <v>4.6452528344498312E-3</v>
      </c>
      <c r="M1252" s="10"/>
      <c r="N1252" s="6">
        <v>83.289089000000004</v>
      </c>
      <c r="O1252" s="16">
        <f t="shared" si="100"/>
        <v>1.5565003958681656E-2</v>
      </c>
      <c r="P1252" s="10"/>
    </row>
    <row r="1253" spans="1:16" x14ac:dyDescent="0.25">
      <c r="A1253" s="23">
        <v>40387</v>
      </c>
      <c r="B1253">
        <v>17.991479999999999</v>
      </c>
      <c r="C1253" s="16">
        <f t="shared" si="97"/>
        <v>-4.2564480520779879E-2</v>
      </c>
      <c r="D1253" s="10"/>
      <c r="E1253" s="6">
        <v>27.973551</v>
      </c>
      <c r="F1253" s="16">
        <f t="shared" si="98"/>
        <v>9.2113082103877364E-3</v>
      </c>
      <c r="G1253" s="10"/>
      <c r="H1253" s="6">
        <v>16.010000000000002</v>
      </c>
      <c r="I1253" s="16">
        <f t="shared" si="96"/>
        <v>5.4340974391005714E-2</v>
      </c>
      <c r="J1253" s="10"/>
      <c r="K1253" s="6">
        <v>88.467997999999994</v>
      </c>
      <c r="L1253" s="16">
        <f t="shared" si="99"/>
        <v>3.6447077733137156E-4</v>
      </c>
      <c r="M1253" s="10"/>
      <c r="N1253" s="6">
        <v>83.314342999999994</v>
      </c>
      <c r="O1253" s="16">
        <f t="shared" si="100"/>
        <v>-3.0311707553154488E-4</v>
      </c>
      <c r="P1253" s="10"/>
    </row>
    <row r="1254" spans="1:16" x14ac:dyDescent="0.25">
      <c r="A1254" s="23">
        <v>40386</v>
      </c>
      <c r="B1254">
        <v>18.333697000000001</v>
      </c>
      <c r="C1254" s="16">
        <f t="shared" si="97"/>
        <v>-1.8666011552389117E-2</v>
      </c>
      <c r="D1254" s="10"/>
      <c r="E1254" s="6">
        <v>28.327850000000002</v>
      </c>
      <c r="F1254" s="16">
        <f t="shared" si="98"/>
        <v>-1.2507091078214572E-2</v>
      </c>
      <c r="G1254" s="10"/>
      <c r="H1254" s="6">
        <v>16.299999</v>
      </c>
      <c r="I1254" s="16">
        <f t="shared" si="96"/>
        <v>-1.7791350784745363E-2</v>
      </c>
      <c r="J1254" s="10"/>
      <c r="K1254" s="6">
        <v>88.153625000000005</v>
      </c>
      <c r="L1254" s="16">
        <f t="shared" si="99"/>
        <v>3.5661948104799279E-3</v>
      </c>
      <c r="M1254" s="10"/>
      <c r="N1254" s="6">
        <v>83.044961999999998</v>
      </c>
      <c r="O1254" s="16">
        <f t="shared" si="100"/>
        <v>3.2437970168497365E-3</v>
      </c>
      <c r="P1254" s="10"/>
    </row>
    <row r="1255" spans="1:16" x14ac:dyDescent="0.25">
      <c r="A1255" s="23">
        <v>40385</v>
      </c>
      <c r="B1255">
        <v>18.206861</v>
      </c>
      <c r="C1255" s="16">
        <f t="shared" si="97"/>
        <v>6.9663848150431917E-3</v>
      </c>
      <c r="D1255" s="10"/>
      <c r="E1255" s="6">
        <v>28.400320000000001</v>
      </c>
      <c r="F1255" s="16">
        <f t="shared" si="98"/>
        <v>-2.5517318114725018E-3</v>
      </c>
      <c r="G1255" s="10"/>
      <c r="H1255" s="6">
        <v>16.16</v>
      </c>
      <c r="I1255" s="16">
        <f t="shared" si="96"/>
        <v>8.6633044554456085E-3</v>
      </c>
      <c r="J1255" s="10"/>
      <c r="K1255" s="6">
        <v>88.451879000000005</v>
      </c>
      <c r="L1255" s="16">
        <f t="shared" si="99"/>
        <v>-3.3719351513153972E-3</v>
      </c>
      <c r="M1255" s="10"/>
      <c r="N1255" s="6">
        <v>83.853103000000004</v>
      </c>
      <c r="O1255" s="16">
        <f t="shared" si="100"/>
        <v>-9.6375801382091453E-3</v>
      </c>
      <c r="P1255" s="10"/>
    </row>
    <row r="1256" spans="1:16" x14ac:dyDescent="0.25">
      <c r="A1256" s="23">
        <v>40382</v>
      </c>
      <c r="B1256">
        <v>18.089597000000001</v>
      </c>
      <c r="C1256" s="16">
        <f t="shared" si="97"/>
        <v>6.4823998013885387E-3</v>
      </c>
      <c r="D1256" s="10"/>
      <c r="E1256" s="6">
        <v>28.078229</v>
      </c>
      <c r="F1256" s="16">
        <f t="shared" si="98"/>
        <v>1.1471200694317396E-2</v>
      </c>
      <c r="G1256" s="10"/>
      <c r="H1256" s="6">
        <v>15.97</v>
      </c>
      <c r="I1256" s="16">
        <f t="shared" ref="I1256:I1319" si="101">H1255/H1256-1</f>
        <v>1.1897307451471439E-2</v>
      </c>
      <c r="J1256" s="10"/>
      <c r="K1256" s="6">
        <v>88.371264999999994</v>
      </c>
      <c r="L1256" s="16">
        <f t="shared" si="99"/>
        <v>9.1221959988940782E-4</v>
      </c>
      <c r="M1256" s="10"/>
      <c r="N1256" s="6">
        <v>83.996210000000005</v>
      </c>
      <c r="O1256" s="16">
        <f t="shared" si="100"/>
        <v>-1.7037316326534713E-3</v>
      </c>
      <c r="P1256" s="10"/>
    </row>
    <row r="1257" spans="1:16" x14ac:dyDescent="0.25">
      <c r="A1257" s="23">
        <v>40381</v>
      </c>
      <c r="B1257">
        <v>17.819175000000001</v>
      </c>
      <c r="C1257" s="16">
        <f t="shared" si="97"/>
        <v>1.5175898996446335E-2</v>
      </c>
      <c r="D1257" s="10"/>
      <c r="E1257" s="6">
        <v>28.327850000000002</v>
      </c>
      <c r="F1257" s="16">
        <f t="shared" si="98"/>
        <v>-8.8118582949289204E-3</v>
      </c>
      <c r="G1257" s="10"/>
      <c r="H1257" s="6">
        <v>15.78</v>
      </c>
      <c r="I1257" s="16">
        <f t="shared" si="101"/>
        <v>1.2040557667934104E-2</v>
      </c>
      <c r="J1257" s="10"/>
      <c r="K1257" s="6">
        <v>88.258414000000002</v>
      </c>
      <c r="L1257" s="16">
        <f t="shared" si="99"/>
        <v>1.2786429631512775E-3</v>
      </c>
      <c r="M1257" s="10"/>
      <c r="N1257" s="6">
        <v>84.896951000000001</v>
      </c>
      <c r="O1257" s="16">
        <f t="shared" si="100"/>
        <v>-1.0609815657572907E-2</v>
      </c>
      <c r="P1257" s="10"/>
    </row>
    <row r="1258" spans="1:16" x14ac:dyDescent="0.25">
      <c r="A1258" s="23">
        <v>40380</v>
      </c>
      <c r="B1258">
        <v>17.31662</v>
      </c>
      <c r="C1258" s="16">
        <f t="shared" si="97"/>
        <v>2.9021541155260122E-2</v>
      </c>
      <c r="D1258" s="10"/>
      <c r="E1258" s="6">
        <v>28.335901</v>
      </c>
      <c r="F1258" s="16">
        <f t="shared" si="98"/>
        <v>-2.8412719256742935E-4</v>
      </c>
      <c r="G1258" s="10"/>
      <c r="H1258" s="6">
        <v>15.2</v>
      </c>
      <c r="I1258" s="16">
        <f t="shared" si="101"/>
        <v>3.8157894736842168E-2</v>
      </c>
      <c r="J1258" s="10"/>
      <c r="K1258" s="6">
        <v>88.371264999999994</v>
      </c>
      <c r="L1258" s="16">
        <f t="shared" si="99"/>
        <v>-1.2770101231434072E-3</v>
      </c>
      <c r="M1258" s="10"/>
      <c r="N1258" s="6">
        <v>85.890292000000002</v>
      </c>
      <c r="O1258" s="16">
        <f t="shared" si="100"/>
        <v>-1.1565230212513433E-2</v>
      </c>
      <c r="P1258" s="10"/>
    </row>
    <row r="1259" spans="1:16" x14ac:dyDescent="0.25">
      <c r="A1259" s="23">
        <v>40379</v>
      </c>
      <c r="B1259">
        <v>17.613367</v>
      </c>
      <c r="C1259" s="16">
        <f t="shared" si="97"/>
        <v>-1.6847829265125736E-2</v>
      </c>
      <c r="D1259" s="10"/>
      <c r="E1259" s="6">
        <v>28.714358000000001</v>
      </c>
      <c r="F1259" s="16">
        <f t="shared" si="98"/>
        <v>-1.3180061347706329E-2</v>
      </c>
      <c r="G1259" s="10"/>
      <c r="H1259" s="6">
        <v>15.44</v>
      </c>
      <c r="I1259" s="16">
        <f t="shared" si="101"/>
        <v>-1.5544041450777257E-2</v>
      </c>
      <c r="J1259" s="10"/>
      <c r="K1259" s="6">
        <v>87.944040000000001</v>
      </c>
      <c r="L1259" s="16">
        <f t="shared" si="99"/>
        <v>4.8579187401442958E-3</v>
      </c>
      <c r="M1259" s="10"/>
      <c r="N1259" s="6">
        <v>84.459209999999999</v>
      </c>
      <c r="O1259" s="16">
        <f t="shared" si="100"/>
        <v>1.6944060925978333E-2</v>
      </c>
      <c r="P1259" s="10"/>
    </row>
    <row r="1260" spans="1:16" x14ac:dyDescent="0.25">
      <c r="A1260" s="23">
        <v>40378</v>
      </c>
      <c r="B1260">
        <v>17.043804999999999</v>
      </c>
      <c r="C1260" s="16">
        <f t="shared" si="97"/>
        <v>3.3417537926537122E-2</v>
      </c>
      <c r="D1260" s="10"/>
      <c r="E1260" s="6">
        <v>28.827089000000001</v>
      </c>
      <c r="F1260" s="16">
        <f t="shared" si="98"/>
        <v>-3.9105925679835396E-3</v>
      </c>
      <c r="G1260" s="10"/>
      <c r="H1260" s="6">
        <v>15.59</v>
      </c>
      <c r="I1260" s="16">
        <f t="shared" si="101"/>
        <v>-9.6215522771007089E-3</v>
      </c>
      <c r="J1260" s="10"/>
      <c r="K1260" s="6">
        <v>87.847313999999997</v>
      </c>
      <c r="L1260" s="16">
        <f t="shared" si="99"/>
        <v>1.1010695216020494E-3</v>
      </c>
      <c r="M1260" s="10"/>
      <c r="N1260" s="6">
        <v>84.332937000000001</v>
      </c>
      <c r="O1260" s="16">
        <f t="shared" si="100"/>
        <v>1.4973153371855563E-3</v>
      </c>
      <c r="P1260" s="10"/>
    </row>
    <row r="1261" spans="1:16" x14ac:dyDescent="0.25">
      <c r="A1261" s="23">
        <v>40375</v>
      </c>
      <c r="B1261">
        <v>17.098845000000001</v>
      </c>
      <c r="C1261" s="16">
        <f t="shared" si="97"/>
        <v>-3.2189308693073571E-3</v>
      </c>
      <c r="D1261" s="10"/>
      <c r="E1261" s="6">
        <v>28.915664</v>
      </c>
      <c r="F1261" s="16">
        <f t="shared" si="98"/>
        <v>-3.0632186070497225E-3</v>
      </c>
      <c r="G1261" s="10"/>
      <c r="H1261" s="6">
        <v>15.56</v>
      </c>
      <c r="I1261" s="16">
        <f t="shared" si="101"/>
        <v>1.928020565552746E-3</v>
      </c>
      <c r="J1261" s="10"/>
      <c r="K1261" s="6">
        <v>87.863433000000001</v>
      </c>
      <c r="L1261" s="16">
        <f t="shared" si="99"/>
        <v>-1.8345515818851688E-4</v>
      </c>
      <c r="M1261" s="10"/>
      <c r="N1261" s="6">
        <v>84.854864000000006</v>
      </c>
      <c r="O1261" s="16">
        <f t="shared" si="100"/>
        <v>-6.1508200637738764E-3</v>
      </c>
      <c r="P1261" s="10"/>
    </row>
    <row r="1262" spans="1:16" x14ac:dyDescent="0.25">
      <c r="A1262" s="23">
        <v>40374</v>
      </c>
      <c r="B1262">
        <v>18.015411</v>
      </c>
      <c r="C1262" s="16">
        <f t="shared" si="97"/>
        <v>-5.087677433504012E-2</v>
      </c>
      <c r="D1262" s="10"/>
      <c r="E1262" s="6">
        <v>29.382697</v>
      </c>
      <c r="F1262" s="16">
        <f t="shared" si="98"/>
        <v>-1.5894830893161349E-2</v>
      </c>
      <c r="G1262" s="10"/>
      <c r="H1262" s="6">
        <v>15.95</v>
      </c>
      <c r="I1262" s="16">
        <f t="shared" si="101"/>
        <v>-2.4451410658307138E-2</v>
      </c>
      <c r="J1262" s="10"/>
      <c r="K1262" s="6">
        <v>87.710273999999998</v>
      </c>
      <c r="L1262" s="16">
        <f t="shared" si="99"/>
        <v>1.7461922419714782E-3</v>
      </c>
      <c r="M1262" s="10"/>
      <c r="N1262" s="6">
        <v>84.442369999999997</v>
      </c>
      <c r="O1262" s="16">
        <f t="shared" si="100"/>
        <v>4.8849173702729676E-3</v>
      </c>
      <c r="P1262" s="10"/>
    </row>
    <row r="1263" spans="1:16" x14ac:dyDescent="0.25">
      <c r="A1263" s="23">
        <v>40373</v>
      </c>
      <c r="B1263">
        <v>18.254722999999998</v>
      </c>
      <c r="C1263" s="16">
        <f t="shared" si="97"/>
        <v>-1.310959361037678E-2</v>
      </c>
      <c r="D1263" s="10"/>
      <c r="E1263" s="6">
        <v>29.149180999999999</v>
      </c>
      <c r="F1263" s="16">
        <f t="shared" si="98"/>
        <v>8.0110655596121738E-3</v>
      </c>
      <c r="G1263" s="10"/>
      <c r="H1263" s="6">
        <v>16.110001</v>
      </c>
      <c r="I1263" s="16">
        <f t="shared" si="101"/>
        <v>-9.9317808856747014E-3</v>
      </c>
      <c r="J1263" s="10"/>
      <c r="K1263" s="6">
        <v>87.557122000000007</v>
      </c>
      <c r="L1263" s="16">
        <f t="shared" si="99"/>
        <v>1.7491666754418933E-3</v>
      </c>
      <c r="M1263" s="10"/>
      <c r="N1263" s="6">
        <v>83.608975999999998</v>
      </c>
      <c r="O1263" s="16">
        <f t="shared" si="100"/>
        <v>9.9677575288088516E-3</v>
      </c>
      <c r="P1263" s="10"/>
    </row>
    <row r="1264" spans="1:16" x14ac:dyDescent="0.25">
      <c r="A1264" s="23">
        <v>40372</v>
      </c>
      <c r="B1264">
        <v>18.328908999999999</v>
      </c>
      <c r="C1264" s="16">
        <f t="shared" si="97"/>
        <v>-4.0474858596331043E-3</v>
      </c>
      <c r="D1264" s="10"/>
      <c r="E1264" s="6">
        <v>29.350487000000001</v>
      </c>
      <c r="F1264" s="16">
        <f t="shared" si="98"/>
        <v>-6.8586936904999618E-3</v>
      </c>
      <c r="G1264" s="10"/>
      <c r="H1264" s="6">
        <v>16.100000000000001</v>
      </c>
      <c r="I1264" s="16">
        <f t="shared" si="101"/>
        <v>6.2118012422351931E-4</v>
      </c>
      <c r="J1264" s="10"/>
      <c r="K1264" s="6">
        <v>87.170197999999999</v>
      </c>
      <c r="L1264" s="16">
        <f t="shared" si="99"/>
        <v>4.4387188382892795E-3</v>
      </c>
      <c r="M1264" s="10"/>
      <c r="N1264" s="6">
        <v>82.775582</v>
      </c>
      <c r="O1264" s="16">
        <f t="shared" si="100"/>
        <v>1.0068114048415788E-2</v>
      </c>
      <c r="P1264" s="10"/>
    </row>
    <row r="1265" spans="1:16" x14ac:dyDescent="0.25">
      <c r="A1265" s="23">
        <v>40371</v>
      </c>
      <c r="B1265">
        <v>18.309766</v>
      </c>
      <c r="C1265" s="16">
        <f t="shared" si="97"/>
        <v>1.0455076269133556E-3</v>
      </c>
      <c r="D1265" s="10"/>
      <c r="E1265" s="6">
        <v>29.060604999999999</v>
      </c>
      <c r="F1265" s="16">
        <f t="shared" si="98"/>
        <v>9.9750848270365733E-3</v>
      </c>
      <c r="G1265" s="10"/>
      <c r="H1265" s="6">
        <v>15.45</v>
      </c>
      <c r="I1265" s="16">
        <f t="shared" si="101"/>
        <v>4.2071197411003292E-2</v>
      </c>
      <c r="J1265" s="10"/>
      <c r="K1265" s="6">
        <v>87.121835000000004</v>
      </c>
      <c r="L1265" s="16">
        <f t="shared" si="99"/>
        <v>5.5511916157402474E-4</v>
      </c>
      <c r="M1265" s="10"/>
      <c r="N1265" s="6">
        <v>83.491123000000002</v>
      </c>
      <c r="O1265" s="16">
        <f t="shared" si="100"/>
        <v>-8.5702644100259517E-3</v>
      </c>
      <c r="P1265" s="10"/>
    </row>
    <row r="1266" spans="1:16" x14ac:dyDescent="0.25">
      <c r="A1266" s="23">
        <v>40368</v>
      </c>
      <c r="B1266">
        <v>18.517966000000001</v>
      </c>
      <c r="C1266" s="16">
        <f t="shared" si="97"/>
        <v>-1.1243135450189401E-2</v>
      </c>
      <c r="D1266" s="10"/>
      <c r="E1266" s="6">
        <v>29.229702</v>
      </c>
      <c r="F1266" s="16">
        <f t="shared" si="98"/>
        <v>-5.7851085857802964E-3</v>
      </c>
      <c r="G1266" s="10"/>
      <c r="H1266" s="6">
        <v>15.43</v>
      </c>
      <c r="I1266" s="16">
        <f t="shared" si="101"/>
        <v>1.2961762799741372E-3</v>
      </c>
      <c r="J1266" s="10"/>
      <c r="K1266" s="6">
        <v>87.017039999999994</v>
      </c>
      <c r="L1266" s="16">
        <f t="shared" si="99"/>
        <v>1.2043043523430885E-3</v>
      </c>
      <c r="M1266" s="10"/>
      <c r="N1266" s="6">
        <v>83.524795999999995</v>
      </c>
      <c r="O1266" s="16">
        <f t="shared" si="100"/>
        <v>-4.0314974250277302E-4</v>
      </c>
      <c r="P1266" s="10"/>
    </row>
    <row r="1267" spans="1:16" x14ac:dyDescent="0.25">
      <c r="A1267" s="23">
        <v>40367</v>
      </c>
      <c r="B1267">
        <v>17.967549000000002</v>
      </c>
      <c r="C1267" s="16">
        <f t="shared" si="97"/>
        <v>3.0633950128645893E-2</v>
      </c>
      <c r="D1267" s="10"/>
      <c r="E1267" s="6">
        <v>28.875404</v>
      </c>
      <c r="F1267" s="16">
        <f t="shared" si="98"/>
        <v>1.2269888933848394E-2</v>
      </c>
      <c r="G1267" s="10"/>
      <c r="H1267" s="6">
        <v>15.34</v>
      </c>
      <c r="I1267" s="16">
        <f t="shared" si="101"/>
        <v>5.8670143415906484E-3</v>
      </c>
      <c r="J1267" s="10"/>
      <c r="K1267" s="6">
        <v>87.121835000000004</v>
      </c>
      <c r="L1267" s="16">
        <f t="shared" si="99"/>
        <v>-1.2028557479305535E-3</v>
      </c>
      <c r="M1267" s="10"/>
      <c r="N1267" s="6">
        <v>84.004630000000006</v>
      </c>
      <c r="O1267" s="16">
        <f t="shared" si="100"/>
        <v>-5.7119946841026614E-3</v>
      </c>
      <c r="P1267" s="10"/>
    </row>
    <row r="1268" spans="1:16" x14ac:dyDescent="0.25">
      <c r="A1268" s="23">
        <v>40366</v>
      </c>
      <c r="B1268">
        <v>17.905328000000001</v>
      </c>
      <c r="C1268" s="16">
        <f t="shared" si="97"/>
        <v>3.4749991734304153E-3</v>
      </c>
      <c r="D1268" s="10"/>
      <c r="E1268" s="6">
        <v>28.529156</v>
      </c>
      <c r="F1268" s="16">
        <f t="shared" si="98"/>
        <v>1.2136636639373366E-2</v>
      </c>
      <c r="G1268" s="10"/>
      <c r="H1268" s="6">
        <v>15.2</v>
      </c>
      <c r="I1268" s="16">
        <f t="shared" si="101"/>
        <v>9.2105263157895578E-3</v>
      </c>
      <c r="J1268" s="10"/>
      <c r="K1268" s="6">
        <v>87.339474999999993</v>
      </c>
      <c r="L1268" s="16">
        <f t="shared" si="99"/>
        <v>-2.4918858282579892E-3</v>
      </c>
      <c r="M1268" s="10"/>
      <c r="N1268" s="6">
        <v>84.543390000000002</v>
      </c>
      <c r="O1268" s="16">
        <f t="shared" si="100"/>
        <v>-6.3725857219588677E-3</v>
      </c>
      <c r="P1268" s="10"/>
    </row>
    <row r="1269" spans="1:16" x14ac:dyDescent="0.25">
      <c r="A1269" s="23">
        <v>40365</v>
      </c>
      <c r="B1269">
        <v>17.295081</v>
      </c>
      <c r="C1269" s="16">
        <f t="shared" si="97"/>
        <v>3.5284425669934727E-2</v>
      </c>
      <c r="D1269" s="10"/>
      <c r="E1269" s="6">
        <v>27.901081000000001</v>
      </c>
      <c r="F1269" s="16">
        <f t="shared" si="98"/>
        <v>2.2510776553782863E-2</v>
      </c>
      <c r="G1269" s="10"/>
      <c r="H1269" s="6">
        <v>15.09</v>
      </c>
      <c r="I1269" s="16">
        <f t="shared" si="101"/>
        <v>7.2895957587806315E-3</v>
      </c>
      <c r="J1269" s="10"/>
      <c r="K1269" s="6">
        <v>87.283050000000003</v>
      </c>
      <c r="L1269" s="16">
        <f t="shared" si="99"/>
        <v>6.4645999423706968E-4</v>
      </c>
      <c r="M1269" s="10"/>
      <c r="N1269" s="6">
        <v>85.545151000000004</v>
      </c>
      <c r="O1269" s="16">
        <f t="shared" si="100"/>
        <v>-1.1710318916848927E-2</v>
      </c>
      <c r="P1269" s="10"/>
    </row>
    <row r="1270" spans="1:16" x14ac:dyDescent="0.25">
      <c r="A1270" s="23">
        <v>40361</v>
      </c>
      <c r="B1270">
        <v>17.512855999999999</v>
      </c>
      <c r="C1270" s="16">
        <f t="shared" si="97"/>
        <v>-1.2435150497440262E-2</v>
      </c>
      <c r="D1270" s="10"/>
      <c r="E1270" s="6">
        <v>27.554834</v>
      </c>
      <c r="F1270" s="16">
        <f t="shared" si="98"/>
        <v>1.2565744362676989E-2</v>
      </c>
      <c r="G1270" s="10"/>
      <c r="H1270" s="6">
        <v>15.5</v>
      </c>
      <c r="I1270" s="16">
        <f t="shared" si="101"/>
        <v>-2.6451612903225841E-2</v>
      </c>
      <c r="J1270" s="10"/>
      <c r="K1270" s="6">
        <v>86.920312999999993</v>
      </c>
      <c r="L1270" s="16">
        <f t="shared" si="99"/>
        <v>4.1732132280749568E-3</v>
      </c>
      <c r="M1270" s="10"/>
      <c r="N1270" s="6">
        <v>84.846444000000005</v>
      </c>
      <c r="O1270" s="16">
        <f t="shared" si="100"/>
        <v>8.2349591457244742E-3</v>
      </c>
      <c r="P1270" s="10"/>
    </row>
    <row r="1271" spans="1:16" x14ac:dyDescent="0.25">
      <c r="A1271" s="23">
        <v>40360</v>
      </c>
      <c r="B1271">
        <v>17.436275999999999</v>
      </c>
      <c r="C1271" s="16">
        <f t="shared" si="97"/>
        <v>4.3919928773781258E-3</v>
      </c>
      <c r="D1271" s="10"/>
      <c r="E1271" s="6">
        <v>27.731981000000001</v>
      </c>
      <c r="F1271" s="16">
        <f t="shared" si="98"/>
        <v>-6.3878235024033003E-3</v>
      </c>
      <c r="G1271" s="10"/>
      <c r="H1271" s="6">
        <v>15.64</v>
      </c>
      <c r="I1271" s="16">
        <f t="shared" si="101"/>
        <v>-8.9514066496163558E-3</v>
      </c>
      <c r="J1271" s="10"/>
      <c r="K1271" s="6">
        <v>87.170197999999999</v>
      </c>
      <c r="L1271" s="16">
        <f t="shared" si="99"/>
        <v>-2.8666333877089833E-3</v>
      </c>
      <c r="M1271" s="10"/>
      <c r="N1271" s="6">
        <v>85.528311000000002</v>
      </c>
      <c r="O1271" s="16">
        <f t="shared" si="100"/>
        <v>-7.9724127838791681E-3</v>
      </c>
      <c r="P1271" s="10"/>
    </row>
    <row r="1272" spans="1:16" x14ac:dyDescent="0.25">
      <c r="A1272" s="23">
        <v>40359</v>
      </c>
      <c r="B1272">
        <v>16.931328000000001</v>
      </c>
      <c r="C1272" s="16">
        <f t="shared" si="97"/>
        <v>2.9823295609180844E-2</v>
      </c>
      <c r="D1272" s="10"/>
      <c r="E1272" s="6">
        <v>28.158753000000001</v>
      </c>
      <c r="F1272" s="16">
        <f t="shared" si="98"/>
        <v>-1.5155926826731281E-2</v>
      </c>
      <c r="G1272" s="10"/>
      <c r="H1272" s="6">
        <v>15.52</v>
      </c>
      <c r="I1272" s="16">
        <f t="shared" si="101"/>
        <v>7.7319587628865705E-3</v>
      </c>
      <c r="J1272" s="10"/>
      <c r="K1272" s="6">
        <v>87.073464999999999</v>
      </c>
      <c r="L1272" s="16">
        <f t="shared" si="99"/>
        <v>1.1109354612224287E-3</v>
      </c>
      <c r="M1272" s="10"/>
      <c r="N1272" s="6">
        <v>85.393618000000004</v>
      </c>
      <c r="O1272" s="16">
        <f t="shared" si="100"/>
        <v>1.5773192792931656E-3</v>
      </c>
      <c r="P1272" s="10"/>
    </row>
    <row r="1273" spans="1:16" x14ac:dyDescent="0.25">
      <c r="A1273" s="23">
        <v>40358</v>
      </c>
      <c r="B1273">
        <v>17.098845000000001</v>
      </c>
      <c r="C1273" s="16">
        <f t="shared" si="97"/>
        <v>-9.7969775151479643E-3</v>
      </c>
      <c r="D1273" s="10"/>
      <c r="E1273" s="6">
        <v>28.529156</v>
      </c>
      <c r="F1273" s="16">
        <f t="shared" si="98"/>
        <v>-1.2983314332888019E-2</v>
      </c>
      <c r="G1273" s="10"/>
      <c r="H1273" s="6">
        <v>15.65</v>
      </c>
      <c r="I1273" s="16">
        <f t="shared" si="101"/>
        <v>-8.3067092651757379E-3</v>
      </c>
      <c r="J1273" s="10"/>
      <c r="K1273" s="6">
        <v>86.728254000000007</v>
      </c>
      <c r="L1273" s="16">
        <f t="shared" si="99"/>
        <v>3.9803752996110386E-3</v>
      </c>
      <c r="M1273" s="10"/>
      <c r="N1273" s="6">
        <v>84.822928000000005</v>
      </c>
      <c r="O1273" s="16">
        <f t="shared" si="100"/>
        <v>6.7280158025198045E-3</v>
      </c>
      <c r="P1273" s="10"/>
    </row>
    <row r="1274" spans="1:16" x14ac:dyDescent="0.25">
      <c r="A1274" s="23">
        <v>40357</v>
      </c>
      <c r="B1274">
        <v>18.001052999999999</v>
      </c>
      <c r="C1274" s="16">
        <f t="shared" si="97"/>
        <v>-5.0119734662188775E-2</v>
      </c>
      <c r="D1274" s="10"/>
      <c r="E1274" s="6">
        <v>28.939820000000001</v>
      </c>
      <c r="F1274" s="16">
        <f t="shared" si="98"/>
        <v>-1.4190274853126295E-2</v>
      </c>
      <c r="G1274" s="10"/>
      <c r="H1274" s="6">
        <v>16.040001</v>
      </c>
      <c r="I1274" s="16">
        <f t="shared" si="101"/>
        <v>-2.4314275292127485E-2</v>
      </c>
      <c r="J1274" s="10"/>
      <c r="K1274" s="6">
        <v>86.768396999999993</v>
      </c>
      <c r="L1274" s="16">
        <f t="shared" si="99"/>
        <v>-4.6264540302598522E-4</v>
      </c>
      <c r="M1274" s="10"/>
      <c r="N1274" s="6">
        <v>83.908148999999995</v>
      </c>
      <c r="O1274" s="16">
        <f t="shared" si="100"/>
        <v>1.0902147299185483E-2</v>
      </c>
      <c r="P1274" s="10"/>
    </row>
    <row r="1275" spans="1:16" x14ac:dyDescent="0.25">
      <c r="A1275" s="23">
        <v>40354</v>
      </c>
      <c r="B1275">
        <v>18.345662999999998</v>
      </c>
      <c r="C1275" s="16">
        <f t="shared" si="97"/>
        <v>-1.8784276152897794E-2</v>
      </c>
      <c r="D1275" s="10"/>
      <c r="E1275" s="6">
        <v>28.931768999999999</v>
      </c>
      <c r="F1275" s="16">
        <f t="shared" si="98"/>
        <v>2.7827541413039114E-4</v>
      </c>
      <c r="G1275" s="10"/>
      <c r="H1275" s="6">
        <v>16.489999999999998</v>
      </c>
      <c r="I1275" s="16">
        <f t="shared" si="101"/>
        <v>-2.728920557913872E-2</v>
      </c>
      <c r="J1275" s="10"/>
      <c r="K1275" s="6">
        <v>86.294731999999996</v>
      </c>
      <c r="L1275" s="16">
        <f t="shared" si="99"/>
        <v>5.4889213863018593E-3</v>
      </c>
      <c r="M1275" s="10"/>
      <c r="N1275" s="6">
        <v>83.127646999999996</v>
      </c>
      <c r="O1275" s="16">
        <f t="shared" si="100"/>
        <v>9.3891987583865077E-3</v>
      </c>
      <c r="P1275" s="10"/>
    </row>
    <row r="1276" spans="1:16" x14ac:dyDescent="0.25">
      <c r="A1276" s="23">
        <v>40353</v>
      </c>
      <c r="B1276">
        <v>18.302586999999999</v>
      </c>
      <c r="C1276" s="16">
        <f t="shared" ref="C1276:C1339" si="102">B1275/B1276-1</f>
        <v>2.3535470696027794E-3</v>
      </c>
      <c r="D1276" s="10"/>
      <c r="E1276" s="6">
        <v>28.674097</v>
      </c>
      <c r="F1276" s="16">
        <f t="shared" si="98"/>
        <v>8.9862289298945353E-3</v>
      </c>
      <c r="G1276" s="10"/>
      <c r="H1276" s="6">
        <v>16.299999</v>
      </c>
      <c r="I1276" s="16">
        <f t="shared" si="101"/>
        <v>1.1656503782607519E-2</v>
      </c>
      <c r="J1276" s="10"/>
      <c r="K1276" s="6">
        <v>86.150225000000006</v>
      </c>
      <c r="L1276" s="16">
        <f t="shared" si="99"/>
        <v>1.6773838953989539E-3</v>
      </c>
      <c r="M1276" s="10"/>
      <c r="N1276" s="6">
        <v>82.791945999999996</v>
      </c>
      <c r="O1276" s="16">
        <f t="shared" si="100"/>
        <v>4.0547543114881623E-3</v>
      </c>
      <c r="P1276" s="10"/>
    </row>
    <row r="1277" spans="1:16" x14ac:dyDescent="0.25">
      <c r="A1277" s="23">
        <v>40352</v>
      </c>
      <c r="B1277">
        <v>18.608906000000001</v>
      </c>
      <c r="C1277" s="16">
        <f t="shared" si="102"/>
        <v>-1.6460881687510365E-2</v>
      </c>
      <c r="D1277" s="10"/>
      <c r="E1277" s="6">
        <v>28.521101999999999</v>
      </c>
      <c r="F1277" s="16">
        <f t="shared" si="98"/>
        <v>5.3642737927868112E-3</v>
      </c>
      <c r="G1277" s="10"/>
      <c r="H1277" s="6">
        <v>16.420000000000002</v>
      </c>
      <c r="I1277" s="16">
        <f t="shared" si="101"/>
        <v>-7.3082216808770806E-3</v>
      </c>
      <c r="J1277" s="10"/>
      <c r="K1277" s="6">
        <v>86.495435999999998</v>
      </c>
      <c r="L1277" s="16">
        <f t="shared" si="99"/>
        <v>-3.9910891945789118E-3</v>
      </c>
      <c r="M1277" s="10"/>
      <c r="N1277" s="6">
        <v>83.287099999999995</v>
      </c>
      <c r="O1277" s="16">
        <f t="shared" si="100"/>
        <v>-5.9451463672045568E-3</v>
      </c>
      <c r="P1277" s="10"/>
    </row>
    <row r="1278" spans="1:16" x14ac:dyDescent="0.25">
      <c r="A1278" s="23">
        <v>40351</v>
      </c>
      <c r="B1278">
        <v>18.848217999999999</v>
      </c>
      <c r="C1278" s="16">
        <f t="shared" si="102"/>
        <v>-1.2696797118963654E-2</v>
      </c>
      <c r="D1278" s="10"/>
      <c r="E1278" s="6">
        <v>28.287589000000001</v>
      </c>
      <c r="F1278" s="16">
        <f t="shared" si="98"/>
        <v>8.2549629804080649E-3</v>
      </c>
      <c r="G1278" s="10"/>
      <c r="H1278" s="6">
        <v>16.290001</v>
      </c>
      <c r="I1278" s="16">
        <f t="shared" si="101"/>
        <v>7.9802941694111507E-3</v>
      </c>
      <c r="J1278" s="10"/>
      <c r="K1278" s="6">
        <v>86.134170999999995</v>
      </c>
      <c r="L1278" s="16">
        <f t="shared" si="99"/>
        <v>4.1942123062868042E-3</v>
      </c>
      <c r="M1278" s="10"/>
      <c r="N1278" s="6">
        <v>82.724805000000003</v>
      </c>
      <c r="O1278" s="16">
        <f t="shared" si="100"/>
        <v>6.7971752849702582E-3</v>
      </c>
      <c r="P1278" s="10"/>
    </row>
    <row r="1279" spans="1:16" x14ac:dyDescent="0.25">
      <c r="A1279" s="23">
        <v>40350</v>
      </c>
      <c r="B1279">
        <v>19.360344999999999</v>
      </c>
      <c r="C1279" s="16">
        <f t="shared" si="102"/>
        <v>-2.6452369521307584E-2</v>
      </c>
      <c r="D1279" s="10"/>
      <c r="E1279" s="6">
        <v>28.279534999999999</v>
      </c>
      <c r="F1279" s="16">
        <f t="shared" si="98"/>
        <v>2.8479959094096507E-4</v>
      </c>
      <c r="G1279" s="10"/>
      <c r="H1279" s="6">
        <v>16.469999000000001</v>
      </c>
      <c r="I1279" s="16">
        <f t="shared" si="101"/>
        <v>-1.0928840979286147E-2</v>
      </c>
      <c r="J1279" s="10"/>
      <c r="K1279" s="6">
        <v>85.716702999999995</v>
      </c>
      <c r="L1279" s="16">
        <f t="shared" si="99"/>
        <v>4.8703226487840645E-3</v>
      </c>
      <c r="M1279" s="10"/>
      <c r="N1279" s="6">
        <v>81.751278999999997</v>
      </c>
      <c r="O1279" s="16">
        <f t="shared" si="100"/>
        <v>1.1908388613712129E-2</v>
      </c>
      <c r="P1279" s="10"/>
    </row>
    <row r="1280" spans="1:16" x14ac:dyDescent="0.25">
      <c r="A1280" s="23">
        <v>40347</v>
      </c>
      <c r="B1280">
        <v>18.436601</v>
      </c>
      <c r="C1280" s="16">
        <f t="shared" si="102"/>
        <v>5.010381251945506E-2</v>
      </c>
      <c r="D1280" s="10"/>
      <c r="E1280" s="6">
        <v>28.722408999999999</v>
      </c>
      <c r="F1280" s="16">
        <f t="shared" si="98"/>
        <v>-1.5419110562766458E-2</v>
      </c>
      <c r="G1280" s="10"/>
      <c r="H1280" s="6">
        <v>16.440000999999999</v>
      </c>
      <c r="I1280" s="16">
        <f t="shared" si="101"/>
        <v>1.8246957527559005E-3</v>
      </c>
      <c r="J1280" s="10"/>
      <c r="K1280" s="6">
        <v>85.499945999999994</v>
      </c>
      <c r="L1280" s="16">
        <f t="shared" si="99"/>
        <v>2.5351711918040198E-3</v>
      </c>
      <c r="M1280" s="10"/>
      <c r="N1280" s="6">
        <v>81.986266999999998</v>
      </c>
      <c r="O1280" s="16">
        <f t="shared" si="100"/>
        <v>-2.8661873335446009E-3</v>
      </c>
      <c r="P1280" s="10"/>
    </row>
    <row r="1281" spans="1:16" x14ac:dyDescent="0.25">
      <c r="A1281" s="23">
        <v>40346</v>
      </c>
      <c r="B1281">
        <v>18.723773999999999</v>
      </c>
      <c r="C1281" s="16">
        <f t="shared" si="102"/>
        <v>-1.5337345985910744E-2</v>
      </c>
      <c r="D1281" s="10"/>
      <c r="E1281" s="6">
        <v>28.875404</v>
      </c>
      <c r="F1281" s="16">
        <f t="shared" si="98"/>
        <v>-5.298454006046116E-3</v>
      </c>
      <c r="G1281" s="10"/>
      <c r="H1281" s="6">
        <v>16.690000999999999</v>
      </c>
      <c r="I1281" s="16">
        <f t="shared" si="101"/>
        <v>-1.4979028461412303E-2</v>
      </c>
      <c r="J1281" s="10"/>
      <c r="K1281" s="6">
        <v>85.507975999999999</v>
      </c>
      <c r="L1281" s="16">
        <f t="shared" si="99"/>
        <v>-9.3909368174105445E-5</v>
      </c>
      <c r="M1281" s="10"/>
      <c r="N1281" s="6">
        <v>82.120543999999995</v>
      </c>
      <c r="O1281" s="16">
        <f t="shared" si="100"/>
        <v>-1.6351206830778064E-3</v>
      </c>
      <c r="P1281" s="10"/>
    </row>
    <row r="1282" spans="1:16" x14ac:dyDescent="0.25">
      <c r="A1282" s="23">
        <v>40345</v>
      </c>
      <c r="B1282">
        <v>18.467711000000001</v>
      </c>
      <c r="C1282" s="16">
        <f t="shared" si="102"/>
        <v>1.3865443313467285E-2</v>
      </c>
      <c r="D1282" s="10"/>
      <c r="E1282" s="6">
        <v>28.996186000000002</v>
      </c>
      <c r="F1282" s="16">
        <f t="shared" si="98"/>
        <v>-4.1654443794780782E-3</v>
      </c>
      <c r="G1282" s="10"/>
      <c r="H1282" s="6">
        <v>16.690000999999999</v>
      </c>
      <c r="I1282" s="16">
        <f t="shared" si="101"/>
        <v>0</v>
      </c>
      <c r="J1282" s="10"/>
      <c r="K1282" s="6">
        <v>84.945999999999998</v>
      </c>
      <c r="L1282" s="16">
        <f t="shared" si="99"/>
        <v>6.6156852588703519E-3</v>
      </c>
      <c r="M1282" s="10"/>
      <c r="N1282" s="6">
        <v>81.457536000000005</v>
      </c>
      <c r="O1282" s="16">
        <f t="shared" si="100"/>
        <v>8.1393083139660316E-3</v>
      </c>
      <c r="P1282" s="10"/>
    </row>
    <row r="1283" spans="1:16" x14ac:dyDescent="0.25">
      <c r="A1283" s="23">
        <v>40344</v>
      </c>
      <c r="B1283">
        <v>18.410276</v>
      </c>
      <c r="C1283" s="16">
        <f t="shared" si="102"/>
        <v>3.1197250926602305E-3</v>
      </c>
      <c r="D1283" s="10"/>
      <c r="E1283" s="6">
        <v>29.004239999999999</v>
      </c>
      <c r="F1283" s="16">
        <f t="shared" si="98"/>
        <v>-2.7768353868251605E-4</v>
      </c>
      <c r="G1283" s="10"/>
      <c r="H1283" s="6">
        <v>16.610001</v>
      </c>
      <c r="I1283" s="16">
        <f t="shared" si="101"/>
        <v>4.8163753873342596E-3</v>
      </c>
      <c r="J1283" s="10"/>
      <c r="K1283" s="6">
        <v>84.857690000000005</v>
      </c>
      <c r="L1283" s="16">
        <f t="shared" si="99"/>
        <v>1.0406835255589719E-3</v>
      </c>
      <c r="M1283" s="10"/>
      <c r="N1283" s="6">
        <v>80.995953</v>
      </c>
      <c r="O1283" s="16">
        <f t="shared" si="100"/>
        <v>5.6988402865016941E-3</v>
      </c>
      <c r="P1283" s="10"/>
    </row>
    <row r="1284" spans="1:16" x14ac:dyDescent="0.25">
      <c r="A1284" s="23">
        <v>40343</v>
      </c>
      <c r="B1284">
        <v>17.656442999999999</v>
      </c>
      <c r="C1284" s="16">
        <f t="shared" si="102"/>
        <v>4.2694499679238884E-2</v>
      </c>
      <c r="D1284" s="10"/>
      <c r="E1284" s="6">
        <v>28.199013999999998</v>
      </c>
      <c r="F1284" s="16">
        <f t="shared" si="98"/>
        <v>2.855511189150084E-2</v>
      </c>
      <c r="G1284" s="10"/>
      <c r="H1284" s="6">
        <v>16.34</v>
      </c>
      <c r="I1284" s="16">
        <f t="shared" si="101"/>
        <v>1.6523929008567917E-2</v>
      </c>
      <c r="J1284" s="10"/>
      <c r="K1284" s="6">
        <v>84.962059999999994</v>
      </c>
      <c r="L1284" s="16">
        <f t="shared" si="99"/>
        <v>-1.2284306665820699E-3</v>
      </c>
      <c r="M1284" s="10"/>
      <c r="N1284" s="6">
        <v>81.331654</v>
      </c>
      <c r="O1284" s="16">
        <f t="shared" si="100"/>
        <v>-4.1275565353681154E-3</v>
      </c>
      <c r="P1284" s="10"/>
    </row>
    <row r="1285" spans="1:16" x14ac:dyDescent="0.25">
      <c r="A1285" s="23">
        <v>40340</v>
      </c>
      <c r="B1285">
        <v>18.206861</v>
      </c>
      <c r="C1285" s="16">
        <f t="shared" si="102"/>
        <v>-3.0231350697959458E-2</v>
      </c>
      <c r="D1285" s="10"/>
      <c r="E1285" s="6">
        <v>28.070177999999999</v>
      </c>
      <c r="F1285" s="16">
        <f t="shared" si="98"/>
        <v>4.5897820811824364E-3</v>
      </c>
      <c r="G1285" s="10"/>
      <c r="H1285" s="6">
        <v>16.469999000000001</v>
      </c>
      <c r="I1285" s="16">
        <f t="shared" si="101"/>
        <v>-7.8930788034656807E-3</v>
      </c>
      <c r="J1285" s="10"/>
      <c r="K1285" s="6">
        <v>85.122620999999995</v>
      </c>
      <c r="L1285" s="16">
        <f t="shared" si="99"/>
        <v>-1.8862318630907815E-3</v>
      </c>
      <c r="M1285" s="10"/>
      <c r="N1285" s="6">
        <v>81.751278999999997</v>
      </c>
      <c r="O1285" s="16">
        <f t="shared" si="100"/>
        <v>-5.1329472166422585E-3</v>
      </c>
      <c r="P1285" s="10"/>
    </row>
    <row r="1286" spans="1:16" x14ac:dyDescent="0.25">
      <c r="A1286" s="23">
        <v>40339</v>
      </c>
      <c r="B1286">
        <v>18.534718000000002</v>
      </c>
      <c r="C1286" s="16">
        <f t="shared" si="102"/>
        <v>-1.7688804329259344E-2</v>
      </c>
      <c r="D1286" s="10"/>
      <c r="E1286" s="6">
        <v>27.595094</v>
      </c>
      <c r="F1286" s="16">
        <f t="shared" si="98"/>
        <v>1.721624865637339E-2</v>
      </c>
      <c r="G1286" s="10"/>
      <c r="H1286" s="6">
        <v>16.280000999999999</v>
      </c>
      <c r="I1286" s="16">
        <f t="shared" si="101"/>
        <v>1.1670638103769226E-2</v>
      </c>
      <c r="J1286" s="10"/>
      <c r="K1286" s="6">
        <v>84.809522999999999</v>
      </c>
      <c r="L1286" s="16">
        <f t="shared" si="99"/>
        <v>3.6917788112071914E-3</v>
      </c>
      <c r="M1286" s="10"/>
      <c r="N1286" s="6">
        <v>80.727393000000006</v>
      </c>
      <c r="O1286" s="16">
        <f t="shared" si="100"/>
        <v>1.2683253626188495E-2</v>
      </c>
      <c r="P1286" s="10"/>
    </row>
    <row r="1287" spans="1:16" x14ac:dyDescent="0.25">
      <c r="A1287" s="23">
        <v>40338</v>
      </c>
      <c r="B1287">
        <v>17.66123</v>
      </c>
      <c r="C1287" s="16">
        <f t="shared" si="102"/>
        <v>4.9457936961355475E-2</v>
      </c>
      <c r="D1287" s="10"/>
      <c r="E1287" s="6">
        <v>26.846481000000001</v>
      </c>
      <c r="F1287" s="16">
        <f t="shared" si="98"/>
        <v>2.7884958181297437E-2</v>
      </c>
      <c r="G1287" s="10"/>
      <c r="H1287" s="6">
        <v>16.049999</v>
      </c>
      <c r="I1287" s="16">
        <f t="shared" si="101"/>
        <v>1.4330343571983928E-2</v>
      </c>
      <c r="J1287" s="10"/>
      <c r="K1287" s="6">
        <v>85.162763999999996</v>
      </c>
      <c r="L1287" s="16">
        <f t="shared" si="99"/>
        <v>-4.1478339054378255E-3</v>
      </c>
      <c r="M1287" s="10"/>
      <c r="N1287" s="6">
        <v>82.196079999999995</v>
      </c>
      <c r="O1287" s="16">
        <f t="shared" si="100"/>
        <v>-1.7868090546410365E-2</v>
      </c>
      <c r="P1287" s="10"/>
    </row>
    <row r="1288" spans="1:16" x14ac:dyDescent="0.25">
      <c r="A1288" s="23">
        <v>40337</v>
      </c>
      <c r="B1288">
        <v>17.553539000000001</v>
      </c>
      <c r="C1288" s="16">
        <f t="shared" si="102"/>
        <v>6.1350021781931829E-3</v>
      </c>
      <c r="D1288" s="10"/>
      <c r="E1288" s="6">
        <v>26.926121999999999</v>
      </c>
      <c r="F1288" s="16">
        <f t="shared" si="98"/>
        <v>-2.9577597546353029E-3</v>
      </c>
      <c r="G1288" s="10"/>
      <c r="H1288" s="6">
        <v>16.16</v>
      </c>
      <c r="I1288" s="16">
        <f t="shared" si="101"/>
        <v>-6.8069925742574311E-3</v>
      </c>
      <c r="J1288" s="10"/>
      <c r="K1288" s="6">
        <v>85.130651</v>
      </c>
      <c r="L1288" s="16">
        <f t="shared" si="99"/>
        <v>3.7722018594688045E-4</v>
      </c>
      <c r="M1288" s="10"/>
      <c r="N1288" s="6">
        <v>82.288398000000001</v>
      </c>
      <c r="O1288" s="16">
        <f t="shared" si="100"/>
        <v>-1.1218835491244583E-3</v>
      </c>
      <c r="P1288" s="10"/>
    </row>
    <row r="1289" spans="1:16" x14ac:dyDescent="0.25">
      <c r="A1289" s="23">
        <v>40336</v>
      </c>
      <c r="B1289">
        <v>17.204142999999998</v>
      </c>
      <c r="C1289" s="16">
        <f t="shared" si="102"/>
        <v>2.0308829100060599E-2</v>
      </c>
      <c r="D1289" s="10"/>
      <c r="E1289" s="6">
        <v>26.527925</v>
      </c>
      <c r="F1289" s="16">
        <f t="shared" ref="F1289:F1352" si="103">E1288/E1289-1</f>
        <v>1.5010484235008947E-2</v>
      </c>
      <c r="G1289" s="10"/>
      <c r="H1289" s="6">
        <v>15.99</v>
      </c>
      <c r="I1289" s="16">
        <f t="shared" si="101"/>
        <v>1.0631644777986171E-2</v>
      </c>
      <c r="J1289" s="10"/>
      <c r="K1289" s="6">
        <v>85.130651</v>
      </c>
      <c r="L1289" s="16">
        <f t="shared" ref="L1289:L1352" si="104">K1288/K1289-1</f>
        <v>0</v>
      </c>
      <c r="M1289" s="10"/>
      <c r="N1289" s="6">
        <v>82.699628000000004</v>
      </c>
      <c r="O1289" s="16">
        <f t="shared" ref="O1289:O1352" si="105">N1288/N1289-1</f>
        <v>-4.9725737581310936E-3</v>
      </c>
      <c r="P1289" s="10"/>
    </row>
    <row r="1290" spans="1:16" x14ac:dyDescent="0.25">
      <c r="A1290" s="23">
        <v>40333</v>
      </c>
      <c r="B1290">
        <v>17.261578</v>
      </c>
      <c r="C1290" s="16">
        <f t="shared" si="102"/>
        <v>-3.3273319507638455E-3</v>
      </c>
      <c r="D1290" s="10"/>
      <c r="E1290" s="6">
        <v>26.416426999999999</v>
      </c>
      <c r="F1290" s="16">
        <f t="shared" si="103"/>
        <v>4.2207827727800407E-3</v>
      </c>
      <c r="G1290" s="10"/>
      <c r="H1290" s="6">
        <v>16.02</v>
      </c>
      <c r="I1290" s="16">
        <f t="shared" si="101"/>
        <v>-1.8726591760299671E-3</v>
      </c>
      <c r="J1290" s="10"/>
      <c r="K1290" s="6">
        <v>84.777410000000003</v>
      </c>
      <c r="L1290" s="16">
        <f t="shared" si="104"/>
        <v>4.1666878004411601E-3</v>
      </c>
      <c r="M1290" s="10"/>
      <c r="N1290" s="6">
        <v>82.070190999999994</v>
      </c>
      <c r="O1290" s="16">
        <f t="shared" si="105"/>
        <v>7.6694959805809759E-3</v>
      </c>
      <c r="P1290" s="10"/>
    </row>
    <row r="1291" spans="1:16" x14ac:dyDescent="0.25">
      <c r="A1291" s="23">
        <v>40332</v>
      </c>
      <c r="B1291">
        <v>17.431488999999999</v>
      </c>
      <c r="C1291" s="16">
        <f t="shared" si="102"/>
        <v>-9.7473600792220561E-3</v>
      </c>
      <c r="D1291" s="10"/>
      <c r="E1291" s="6">
        <v>27.308392000000001</v>
      </c>
      <c r="F1291" s="16">
        <f t="shared" si="103"/>
        <v>-3.2662670141837769E-2</v>
      </c>
      <c r="G1291" s="10"/>
      <c r="H1291" s="6">
        <v>16.579999999999998</v>
      </c>
      <c r="I1291" s="16">
        <f t="shared" si="101"/>
        <v>-3.3775633293124163E-2</v>
      </c>
      <c r="J1291" s="10"/>
      <c r="K1291" s="6">
        <v>84.263608000000005</v>
      </c>
      <c r="L1291" s="16">
        <f t="shared" si="104"/>
        <v>6.0975551865758426E-3</v>
      </c>
      <c r="M1291" s="10"/>
      <c r="N1291" s="6">
        <v>79.921715000000006</v>
      </c>
      <c r="O1291" s="16">
        <f t="shared" si="105"/>
        <v>2.6882255967605184E-2</v>
      </c>
      <c r="P1291" s="10"/>
    </row>
    <row r="1292" spans="1:16" x14ac:dyDescent="0.25">
      <c r="A1292" s="23">
        <v>40331</v>
      </c>
      <c r="B1292">
        <v>17.050984</v>
      </c>
      <c r="C1292" s="16">
        <f t="shared" si="102"/>
        <v>2.2315720899157565E-2</v>
      </c>
      <c r="D1292" s="10"/>
      <c r="E1292" s="6">
        <v>27.364139000000002</v>
      </c>
      <c r="F1292" s="16">
        <f t="shared" si="103"/>
        <v>-2.0372283593501628E-3</v>
      </c>
      <c r="G1292" s="10"/>
      <c r="H1292" s="6">
        <v>16.200001</v>
      </c>
      <c r="I1292" s="16">
        <f t="shared" si="101"/>
        <v>2.3456726947115536E-2</v>
      </c>
      <c r="J1292" s="10"/>
      <c r="K1292" s="6">
        <v>84.536568000000003</v>
      </c>
      <c r="L1292" s="16">
        <f t="shared" si="104"/>
        <v>-3.2288985282676874E-3</v>
      </c>
      <c r="M1292" s="10"/>
      <c r="N1292" s="6">
        <v>80.509186999999997</v>
      </c>
      <c r="O1292" s="16">
        <f t="shared" si="105"/>
        <v>-7.2969560604305705E-3</v>
      </c>
      <c r="P1292" s="10"/>
    </row>
    <row r="1293" spans="1:16" x14ac:dyDescent="0.25">
      <c r="A1293" s="23">
        <v>40330</v>
      </c>
      <c r="B1293">
        <v>17.108418</v>
      </c>
      <c r="C1293" s="16">
        <f t="shared" si="102"/>
        <v>-3.3570608340292019E-3</v>
      </c>
      <c r="D1293" s="10"/>
      <c r="E1293" s="6">
        <v>26.703130000000002</v>
      </c>
      <c r="F1293" s="16">
        <f t="shared" si="103"/>
        <v>2.475398951358887E-2</v>
      </c>
      <c r="G1293" s="10"/>
      <c r="H1293" s="6">
        <v>16.049999</v>
      </c>
      <c r="I1293" s="16">
        <f t="shared" si="101"/>
        <v>9.3459195854155297E-3</v>
      </c>
      <c r="J1293" s="10"/>
      <c r="K1293" s="6">
        <v>84.239524000000003</v>
      </c>
      <c r="L1293" s="16">
        <f t="shared" si="104"/>
        <v>3.5261832676072302E-3</v>
      </c>
      <c r="M1293" s="10"/>
      <c r="N1293" s="6">
        <v>81.281295</v>
      </c>
      <c r="O1293" s="16">
        <f t="shared" si="105"/>
        <v>-9.4992088893268711E-3</v>
      </c>
      <c r="P1293" s="10"/>
    </row>
    <row r="1294" spans="1:16" x14ac:dyDescent="0.25">
      <c r="A1294" s="23">
        <v>40326</v>
      </c>
      <c r="B1294">
        <v>17.340551000000001</v>
      </c>
      <c r="C1294" s="16">
        <f t="shared" si="102"/>
        <v>-1.3386714182265669E-2</v>
      </c>
      <c r="D1294" s="10"/>
      <c r="E1294" s="6">
        <v>26.830552999999998</v>
      </c>
      <c r="F1294" s="16">
        <f t="shared" si="103"/>
        <v>-4.7491753151713834E-3</v>
      </c>
      <c r="G1294" s="10"/>
      <c r="H1294" s="6">
        <v>16.23</v>
      </c>
      <c r="I1294" s="16">
        <f t="shared" si="101"/>
        <v>-1.1090634627233587E-2</v>
      </c>
      <c r="J1294" s="10"/>
      <c r="K1294" s="6">
        <v>84.309371999999996</v>
      </c>
      <c r="L1294" s="16">
        <f t="shared" si="104"/>
        <v>-8.2847254513995772E-4</v>
      </c>
      <c r="M1294" s="10"/>
      <c r="N1294" s="6">
        <v>80.713965999999999</v>
      </c>
      <c r="O1294" s="16">
        <f t="shared" si="105"/>
        <v>7.0288827090965178E-3</v>
      </c>
      <c r="P1294" s="10"/>
    </row>
    <row r="1295" spans="1:16" x14ac:dyDescent="0.25">
      <c r="A1295" s="23">
        <v>40325</v>
      </c>
      <c r="B1295">
        <v>17.634906000000001</v>
      </c>
      <c r="C1295" s="16">
        <f t="shared" si="102"/>
        <v>-1.669161151185039E-2</v>
      </c>
      <c r="D1295" s="10"/>
      <c r="E1295" s="6">
        <v>26.774805000000001</v>
      </c>
      <c r="F1295" s="16">
        <f t="shared" si="103"/>
        <v>2.0821066670699828E-3</v>
      </c>
      <c r="G1295" s="10"/>
      <c r="H1295" s="6">
        <v>16.530000999999999</v>
      </c>
      <c r="I1295" s="16">
        <f t="shared" si="101"/>
        <v>-1.8148879724810607E-2</v>
      </c>
      <c r="J1295" s="10"/>
      <c r="K1295" s="6">
        <v>84.421294000000003</v>
      </c>
      <c r="L1295" s="16">
        <f t="shared" si="104"/>
        <v>-1.3257555611503324E-3</v>
      </c>
      <c r="M1295" s="10"/>
      <c r="N1295" s="6">
        <v>80.345941999999994</v>
      </c>
      <c r="O1295" s="16">
        <f t="shared" si="105"/>
        <v>4.5804926899730702E-3</v>
      </c>
      <c r="P1295" s="10"/>
    </row>
    <row r="1296" spans="1:16" x14ac:dyDescent="0.25">
      <c r="A1296" s="23">
        <v>40324</v>
      </c>
      <c r="B1296">
        <v>17.565505000000002</v>
      </c>
      <c r="C1296" s="16">
        <f t="shared" si="102"/>
        <v>3.9509823372569919E-3</v>
      </c>
      <c r="D1296" s="10"/>
      <c r="E1296" s="6">
        <v>25.819130000000001</v>
      </c>
      <c r="F1296" s="16">
        <f t="shared" si="103"/>
        <v>3.7014221625593091E-2</v>
      </c>
      <c r="G1296" s="10"/>
      <c r="H1296" s="6">
        <v>16.120000999999998</v>
      </c>
      <c r="I1296" s="16">
        <f t="shared" si="101"/>
        <v>2.5434241598372154E-2</v>
      </c>
      <c r="J1296" s="10"/>
      <c r="K1296" s="6">
        <v>84.860990000000001</v>
      </c>
      <c r="L1296" s="16">
        <f t="shared" si="104"/>
        <v>-5.1813677874839037E-3</v>
      </c>
      <c r="M1296" s="10"/>
      <c r="N1296" s="6">
        <v>82.211147999999994</v>
      </c>
      <c r="O1296" s="16">
        <f t="shared" si="105"/>
        <v>-2.2687993603981771E-2</v>
      </c>
      <c r="P1296" s="10"/>
    </row>
    <row r="1297" spans="1:16" x14ac:dyDescent="0.25">
      <c r="A1297" s="23">
        <v>40323</v>
      </c>
      <c r="B1297">
        <v>17.462600999999999</v>
      </c>
      <c r="C1297" s="16">
        <f t="shared" si="102"/>
        <v>5.8928220372211904E-3</v>
      </c>
      <c r="D1297" s="10"/>
      <c r="E1297" s="6">
        <v>25.532430999999999</v>
      </c>
      <c r="F1297" s="16">
        <f t="shared" si="103"/>
        <v>1.122881718548463E-2</v>
      </c>
      <c r="G1297" s="10"/>
      <c r="H1297" s="6">
        <v>16.079999999999998</v>
      </c>
      <c r="I1297" s="16">
        <f t="shared" si="101"/>
        <v>2.4876243781095653E-3</v>
      </c>
      <c r="J1297" s="10"/>
      <c r="K1297" s="6">
        <v>84.805029000000005</v>
      </c>
      <c r="L1297" s="16">
        <f t="shared" si="104"/>
        <v>6.5987831924441132E-4</v>
      </c>
      <c r="M1297" s="10"/>
      <c r="N1297" s="6">
        <v>82.445342999999994</v>
      </c>
      <c r="O1297" s="16">
        <f t="shared" si="105"/>
        <v>-2.8406092021474594E-3</v>
      </c>
      <c r="P1297" s="10"/>
    </row>
    <row r="1298" spans="1:16" x14ac:dyDescent="0.25">
      <c r="A1298" s="23">
        <v>40322</v>
      </c>
      <c r="B1298">
        <v>17.840713999999998</v>
      </c>
      <c r="C1298" s="16">
        <f t="shared" si="102"/>
        <v>-2.119382665962799E-2</v>
      </c>
      <c r="D1298" s="10"/>
      <c r="E1298" s="6">
        <v>25.373151</v>
      </c>
      <c r="F1298" s="16">
        <f t="shared" si="103"/>
        <v>6.2775017576650605E-3</v>
      </c>
      <c r="G1298" s="10"/>
      <c r="H1298" s="6">
        <v>16.02</v>
      </c>
      <c r="I1298" s="16">
        <f t="shared" si="101"/>
        <v>3.7453183520599342E-3</v>
      </c>
      <c r="J1298" s="10"/>
      <c r="K1298" s="6">
        <v>85.212740999999994</v>
      </c>
      <c r="L1298" s="16">
        <f t="shared" si="104"/>
        <v>-4.784636607335413E-3</v>
      </c>
      <c r="M1298" s="10"/>
      <c r="N1298" s="6">
        <v>82.043862000000004</v>
      </c>
      <c r="O1298" s="16">
        <f t="shared" si="105"/>
        <v>4.8934922151762095E-3</v>
      </c>
      <c r="P1298" s="10"/>
    </row>
    <row r="1299" spans="1:16" x14ac:dyDescent="0.25">
      <c r="A1299" s="23">
        <v>40319</v>
      </c>
      <c r="B1299">
        <v>17.756954</v>
      </c>
      <c r="C1299" s="16">
        <f t="shared" si="102"/>
        <v>4.7170252285384517E-3</v>
      </c>
      <c r="D1299" s="10"/>
      <c r="E1299" s="6">
        <v>25.516501999999999</v>
      </c>
      <c r="F1299" s="16">
        <f t="shared" si="103"/>
        <v>-5.6179722440010682E-3</v>
      </c>
      <c r="G1299" s="10"/>
      <c r="H1299" s="6">
        <v>16.360001</v>
      </c>
      <c r="I1299" s="16">
        <f t="shared" si="101"/>
        <v>-2.0782455942392697E-2</v>
      </c>
      <c r="J1299" s="10"/>
      <c r="K1299" s="6">
        <v>84.988898000000006</v>
      </c>
      <c r="L1299" s="16">
        <f t="shared" si="104"/>
        <v>2.6337910629219419E-3</v>
      </c>
      <c r="M1299" s="10"/>
      <c r="N1299" s="6">
        <v>82.328245999999993</v>
      </c>
      <c r="O1299" s="16">
        <f t="shared" si="105"/>
        <v>-3.4542701176943913E-3</v>
      </c>
      <c r="P1299" s="10"/>
    </row>
    <row r="1300" spans="1:16" x14ac:dyDescent="0.25">
      <c r="A1300" s="23">
        <v>40318</v>
      </c>
      <c r="B1300">
        <v>17.426704000000001</v>
      </c>
      <c r="C1300" s="16">
        <f t="shared" si="102"/>
        <v>1.8950801023532637E-2</v>
      </c>
      <c r="D1300" s="10"/>
      <c r="E1300" s="6">
        <v>25.341294000000001</v>
      </c>
      <c r="F1300" s="16">
        <f t="shared" si="103"/>
        <v>6.913932650794985E-3</v>
      </c>
      <c r="G1300" s="10"/>
      <c r="H1300" s="6">
        <v>16.049999</v>
      </c>
      <c r="I1300" s="16">
        <f t="shared" si="101"/>
        <v>1.9314767558552548E-2</v>
      </c>
      <c r="J1300" s="10"/>
      <c r="K1300" s="6">
        <v>85.132797999999994</v>
      </c>
      <c r="L1300" s="16">
        <f t="shared" si="104"/>
        <v>-1.6903003704868969E-3</v>
      </c>
      <c r="M1300" s="10"/>
      <c r="N1300" s="6">
        <v>82.244606000000005</v>
      </c>
      <c r="O1300" s="16">
        <f t="shared" si="105"/>
        <v>1.0169663892607428E-3</v>
      </c>
      <c r="P1300" s="10"/>
    </row>
    <row r="1301" spans="1:16" x14ac:dyDescent="0.25">
      <c r="A1301" s="23">
        <v>40317</v>
      </c>
      <c r="B1301">
        <v>17.462600999999999</v>
      </c>
      <c r="C1301" s="16">
        <f t="shared" si="102"/>
        <v>-2.0556502436263058E-3</v>
      </c>
      <c r="D1301" s="10"/>
      <c r="E1301" s="6">
        <v>25.97841</v>
      </c>
      <c r="F1301" s="16">
        <f t="shared" si="103"/>
        <v>-2.4524826577146164E-2</v>
      </c>
      <c r="G1301" s="10"/>
      <c r="H1301" s="6">
        <v>16.98</v>
      </c>
      <c r="I1301" s="16">
        <f t="shared" si="101"/>
        <v>-5.4770376914016539E-2</v>
      </c>
      <c r="J1301" s="10"/>
      <c r="K1301" s="6">
        <v>85.324669</v>
      </c>
      <c r="L1301" s="16">
        <f t="shared" si="104"/>
        <v>-2.2487166050418894E-3</v>
      </c>
      <c r="M1301" s="10"/>
      <c r="N1301" s="6">
        <v>80.546685999999994</v>
      </c>
      <c r="O1301" s="16">
        <f t="shared" si="105"/>
        <v>2.1079948590312148E-2</v>
      </c>
      <c r="P1301" s="10"/>
    </row>
    <row r="1302" spans="1:16" x14ac:dyDescent="0.25">
      <c r="A1302" s="23">
        <v>40316</v>
      </c>
      <c r="B1302">
        <v>16.773381000000001</v>
      </c>
      <c r="C1302" s="16">
        <f t="shared" si="102"/>
        <v>4.1090105805144495E-2</v>
      </c>
      <c r="D1302" s="10"/>
      <c r="E1302" s="6">
        <v>25.763383000000001</v>
      </c>
      <c r="F1302" s="16">
        <f t="shared" si="103"/>
        <v>8.3462253384969376E-3</v>
      </c>
      <c r="G1302" s="10"/>
      <c r="H1302" s="6">
        <v>17</v>
      </c>
      <c r="I1302" s="16">
        <f t="shared" si="101"/>
        <v>-1.1764705882352233E-3</v>
      </c>
      <c r="J1302" s="10"/>
      <c r="K1302" s="6">
        <v>85.276697999999996</v>
      </c>
      <c r="L1302" s="16">
        <f t="shared" si="104"/>
        <v>5.6253350710178118E-4</v>
      </c>
      <c r="M1302" s="10"/>
      <c r="N1302" s="6">
        <v>80.279033999999996</v>
      </c>
      <c r="O1302" s="16">
        <f t="shared" si="105"/>
        <v>3.3340211841612621E-3</v>
      </c>
      <c r="P1302" s="10"/>
    </row>
    <row r="1303" spans="1:16" x14ac:dyDescent="0.25">
      <c r="A1303" s="23">
        <v>40315</v>
      </c>
      <c r="B1303">
        <v>17.879003000000001</v>
      </c>
      <c r="C1303" s="16">
        <f t="shared" si="102"/>
        <v>-6.1839130515275342E-2</v>
      </c>
      <c r="D1303" s="10"/>
      <c r="E1303" s="6">
        <v>26.105833000000001</v>
      </c>
      <c r="F1303" s="16">
        <f t="shared" si="103"/>
        <v>-1.3117758012165304E-2</v>
      </c>
      <c r="G1303" s="10"/>
      <c r="H1303" s="6">
        <v>17</v>
      </c>
      <c r="I1303" s="16">
        <f t="shared" si="101"/>
        <v>0</v>
      </c>
      <c r="J1303" s="10"/>
      <c r="K1303" s="6">
        <v>85.004890000000003</v>
      </c>
      <c r="L1303" s="16">
        <f t="shared" si="104"/>
        <v>3.1975572228843951E-3</v>
      </c>
      <c r="M1303" s="10"/>
      <c r="N1303" s="6">
        <v>79.066229000000007</v>
      </c>
      <c r="O1303" s="16">
        <f t="shared" si="105"/>
        <v>1.5339102614847056E-2</v>
      </c>
      <c r="P1303" s="10"/>
    </row>
    <row r="1304" spans="1:16" x14ac:dyDescent="0.25">
      <c r="A1304" s="23">
        <v>40312</v>
      </c>
      <c r="B1304">
        <v>18.489249999999998</v>
      </c>
      <c r="C1304" s="16">
        <f t="shared" si="102"/>
        <v>-3.3005503197804043E-2</v>
      </c>
      <c r="D1304" s="10"/>
      <c r="E1304" s="6">
        <v>26.185473999999999</v>
      </c>
      <c r="F1304" s="16">
        <f t="shared" si="103"/>
        <v>-3.0414190707411803E-3</v>
      </c>
      <c r="G1304" s="10"/>
      <c r="H1304" s="6">
        <v>17</v>
      </c>
      <c r="I1304" s="16">
        <f t="shared" si="101"/>
        <v>0</v>
      </c>
      <c r="J1304" s="10"/>
      <c r="K1304" s="6">
        <v>84.860990000000001</v>
      </c>
      <c r="L1304" s="16">
        <f t="shared" si="104"/>
        <v>1.6957143676972208E-3</v>
      </c>
      <c r="M1304" s="10"/>
      <c r="N1304" s="6">
        <v>79.358973000000006</v>
      </c>
      <c r="O1304" s="16">
        <f t="shared" si="105"/>
        <v>-3.6888582214893439E-3</v>
      </c>
      <c r="P1304" s="10"/>
    </row>
    <row r="1305" spans="1:16" x14ac:dyDescent="0.25">
      <c r="A1305" s="23">
        <v>40311</v>
      </c>
      <c r="B1305">
        <v>20.516223</v>
      </c>
      <c r="C1305" s="16">
        <f t="shared" si="102"/>
        <v>-9.8798545911691571E-2</v>
      </c>
      <c r="D1305" s="10"/>
      <c r="E1305" s="6">
        <v>26.527925</v>
      </c>
      <c r="F1305" s="16">
        <f t="shared" si="103"/>
        <v>-1.2909076001986652E-2</v>
      </c>
      <c r="G1305" s="10"/>
      <c r="H1305" s="6">
        <v>17.16</v>
      </c>
      <c r="I1305" s="16">
        <f t="shared" si="101"/>
        <v>-9.3240093240093413E-3</v>
      </c>
      <c r="J1305" s="10"/>
      <c r="K1305" s="6">
        <v>84.884973000000002</v>
      </c>
      <c r="L1305" s="16">
        <f t="shared" si="104"/>
        <v>-2.825352845432505E-4</v>
      </c>
      <c r="M1305" s="10"/>
      <c r="N1305" s="6">
        <v>78.003985999999998</v>
      </c>
      <c r="O1305" s="16">
        <f t="shared" si="105"/>
        <v>1.7370740515747496E-2</v>
      </c>
      <c r="P1305" s="10"/>
    </row>
    <row r="1306" spans="1:16" x14ac:dyDescent="0.25">
      <c r="A1306" s="23">
        <v>40310</v>
      </c>
      <c r="B1306">
        <v>20.504256999999999</v>
      </c>
      <c r="C1306" s="16">
        <f t="shared" si="102"/>
        <v>5.835861304313017E-4</v>
      </c>
      <c r="D1306" s="10"/>
      <c r="E1306" s="6">
        <v>26.790732999999999</v>
      </c>
      <c r="F1306" s="16">
        <f t="shared" si="103"/>
        <v>-9.8096606763241612E-3</v>
      </c>
      <c r="G1306" s="10"/>
      <c r="H1306" s="6">
        <v>17.209999</v>
      </c>
      <c r="I1306" s="16">
        <f t="shared" si="101"/>
        <v>-2.9052296865328398E-3</v>
      </c>
      <c r="J1306" s="10"/>
      <c r="K1306" s="6">
        <v>84.637146999999999</v>
      </c>
      <c r="L1306" s="16">
        <f t="shared" si="104"/>
        <v>2.9280996440015361E-3</v>
      </c>
      <c r="M1306" s="10"/>
      <c r="N1306" s="6">
        <v>77.493773000000004</v>
      </c>
      <c r="O1306" s="16">
        <f t="shared" si="105"/>
        <v>6.5839225559451986E-3</v>
      </c>
      <c r="P1306" s="10"/>
    </row>
    <row r="1307" spans="1:16" x14ac:dyDescent="0.25">
      <c r="A1307" s="23">
        <v>40309</v>
      </c>
      <c r="B1307">
        <v>20.110589999999998</v>
      </c>
      <c r="C1307" s="16">
        <f t="shared" si="102"/>
        <v>1.9575109432393711E-2</v>
      </c>
      <c r="D1307" s="10"/>
      <c r="E1307" s="6">
        <v>26.687201000000002</v>
      </c>
      <c r="F1307" s="16">
        <f t="shared" si="103"/>
        <v>3.8794626682654432E-3</v>
      </c>
      <c r="G1307" s="10"/>
      <c r="H1307" s="6">
        <v>17.100000000000001</v>
      </c>
      <c r="I1307" s="16">
        <f t="shared" si="101"/>
        <v>6.4326900584794622E-3</v>
      </c>
      <c r="J1307" s="10"/>
      <c r="K1307" s="6">
        <v>84.669124999999994</v>
      </c>
      <c r="L1307" s="16">
        <f t="shared" si="104"/>
        <v>-3.776819472268711E-4</v>
      </c>
      <c r="M1307" s="10"/>
      <c r="N1307" s="6">
        <v>78.087626</v>
      </c>
      <c r="O1307" s="16">
        <f t="shared" si="105"/>
        <v>-7.6049565138527342E-3</v>
      </c>
      <c r="P1307" s="10"/>
    </row>
    <row r="1308" spans="1:16" x14ac:dyDescent="0.25">
      <c r="A1308" s="23">
        <v>40308</v>
      </c>
      <c r="B1308">
        <v>20.547878999999998</v>
      </c>
      <c r="C1308" s="16">
        <f t="shared" si="102"/>
        <v>-2.1281466568885299E-2</v>
      </c>
      <c r="D1308" s="10"/>
      <c r="E1308" s="6">
        <v>27.276534999999999</v>
      </c>
      <c r="F1308" s="16">
        <f t="shared" si="103"/>
        <v>-2.16058967900431E-2</v>
      </c>
      <c r="G1308" s="10"/>
      <c r="H1308" s="6">
        <v>16.989999999999998</v>
      </c>
      <c r="I1308" s="16">
        <f t="shared" si="101"/>
        <v>6.4743967039435635E-3</v>
      </c>
      <c r="J1308" s="10"/>
      <c r="K1308" s="6">
        <v>84.581186000000002</v>
      </c>
      <c r="L1308" s="16">
        <f t="shared" si="104"/>
        <v>1.0396993014496481E-3</v>
      </c>
      <c r="M1308" s="10"/>
      <c r="N1308" s="6">
        <v>78.288364000000001</v>
      </c>
      <c r="O1308" s="16">
        <f t="shared" si="105"/>
        <v>-2.5640847470002059E-3</v>
      </c>
      <c r="P1308" s="10"/>
    </row>
    <row r="1309" spans="1:16" x14ac:dyDescent="0.25">
      <c r="A1309" s="23">
        <v>40305</v>
      </c>
      <c r="B1309">
        <v>19.663740000000001</v>
      </c>
      <c r="C1309" s="16">
        <f t="shared" si="102"/>
        <v>4.4962911429870189E-2</v>
      </c>
      <c r="D1309" s="10"/>
      <c r="E1309" s="6">
        <v>26.671275999999999</v>
      </c>
      <c r="F1309" s="16">
        <f t="shared" si="103"/>
        <v>2.2693289964829555E-2</v>
      </c>
      <c r="G1309" s="10"/>
      <c r="H1309" s="6">
        <v>16.41</v>
      </c>
      <c r="I1309" s="16">
        <f t="shared" si="101"/>
        <v>3.5344302254722626E-2</v>
      </c>
      <c r="J1309" s="10"/>
      <c r="K1309" s="6">
        <v>84.053550000000001</v>
      </c>
      <c r="L1309" s="16">
        <f t="shared" si="104"/>
        <v>6.2773791231900411E-3</v>
      </c>
      <c r="M1309" s="10"/>
      <c r="N1309" s="6">
        <v>79.944467000000003</v>
      </c>
      <c r="O1309" s="16">
        <f t="shared" si="105"/>
        <v>-2.0715667539568439E-2</v>
      </c>
      <c r="P1309" s="10"/>
    </row>
    <row r="1310" spans="1:16" x14ac:dyDescent="0.25">
      <c r="A1310" s="23">
        <v>40304</v>
      </c>
      <c r="B1310">
        <v>19.814281999999999</v>
      </c>
      <c r="C1310" s="16">
        <f t="shared" si="102"/>
        <v>-7.5976510276778431E-3</v>
      </c>
      <c r="D1310" s="10"/>
      <c r="E1310" s="6">
        <v>27.292463000000001</v>
      </c>
      <c r="F1310" s="16">
        <f t="shared" si="103"/>
        <v>-2.2760386264882082E-2</v>
      </c>
      <c r="G1310" s="10"/>
      <c r="H1310" s="6">
        <v>17</v>
      </c>
      <c r="I1310" s="16">
        <f t="shared" si="101"/>
        <v>-3.4705882352941142E-2</v>
      </c>
      <c r="J1310" s="10"/>
      <c r="K1310" s="6">
        <v>83.781741999999994</v>
      </c>
      <c r="L1310" s="16">
        <f t="shared" si="104"/>
        <v>3.2442390610594174E-3</v>
      </c>
      <c r="M1310" s="10"/>
      <c r="N1310" s="6">
        <v>80.956526999999994</v>
      </c>
      <c r="O1310" s="16">
        <f t="shared" si="105"/>
        <v>-1.2501277383107023E-2</v>
      </c>
      <c r="P1310" s="10"/>
    </row>
    <row r="1311" spans="1:16" x14ac:dyDescent="0.25">
      <c r="A1311" s="23">
        <v>40303</v>
      </c>
      <c r="B1311">
        <v>20.653020000000001</v>
      </c>
      <c r="C1311" s="16">
        <f t="shared" si="102"/>
        <v>-4.0610913077119171E-2</v>
      </c>
      <c r="D1311" s="10"/>
      <c r="E1311" s="6">
        <v>28.343705</v>
      </c>
      <c r="F1311" s="16">
        <f t="shared" si="103"/>
        <v>-3.708908203779282E-2</v>
      </c>
      <c r="G1311" s="10"/>
      <c r="H1311" s="6">
        <v>17.219999000000001</v>
      </c>
      <c r="I1311" s="16">
        <f t="shared" si="101"/>
        <v>-1.277578471404095E-2</v>
      </c>
      <c r="J1311" s="10"/>
      <c r="K1311" s="6">
        <v>85.188759000000005</v>
      </c>
      <c r="L1311" s="16">
        <f t="shared" si="104"/>
        <v>-1.6516463163878337E-2</v>
      </c>
      <c r="M1311" s="10"/>
      <c r="N1311" s="6">
        <v>78.530924999999996</v>
      </c>
      <c r="O1311" s="16">
        <f t="shared" si="105"/>
        <v>3.0887220544008498E-2</v>
      </c>
      <c r="P1311" s="10"/>
    </row>
    <row r="1312" spans="1:16" x14ac:dyDescent="0.25">
      <c r="A1312" s="23">
        <v>40302</v>
      </c>
      <c r="B1312">
        <v>21.116596999999999</v>
      </c>
      <c r="C1312" s="16">
        <f t="shared" si="102"/>
        <v>-2.1953205812470511E-2</v>
      </c>
      <c r="D1312" s="10"/>
      <c r="E1312" s="6">
        <v>28.518913000000001</v>
      </c>
      <c r="F1312" s="16">
        <f t="shared" si="103"/>
        <v>-6.1435721620947126E-3</v>
      </c>
      <c r="G1312" s="10"/>
      <c r="H1312" s="6">
        <v>17.379999000000002</v>
      </c>
      <c r="I1312" s="16">
        <f t="shared" si="101"/>
        <v>-9.2059844192166063E-3</v>
      </c>
      <c r="J1312" s="10"/>
      <c r="K1312" s="6">
        <v>85.556503000000006</v>
      </c>
      <c r="L1312" s="16">
        <f t="shared" si="104"/>
        <v>-4.2982588944758815E-3</v>
      </c>
      <c r="M1312" s="10"/>
      <c r="N1312" s="6">
        <v>78.070893999999996</v>
      </c>
      <c r="O1312" s="16">
        <f t="shared" si="105"/>
        <v>5.8924776754829544E-3</v>
      </c>
      <c r="P1312" s="10"/>
    </row>
    <row r="1313" spans="1:16" x14ac:dyDescent="0.25">
      <c r="A1313" s="23">
        <v>40301</v>
      </c>
      <c r="B1313">
        <v>21.331655999999999</v>
      </c>
      <c r="C1313" s="16">
        <f t="shared" si="102"/>
        <v>-1.0081683297349264E-2</v>
      </c>
      <c r="D1313" s="10"/>
      <c r="E1313" s="6">
        <v>28.088857999999998</v>
      </c>
      <c r="F1313" s="16">
        <f t="shared" si="103"/>
        <v>1.5310519210143925E-2</v>
      </c>
      <c r="G1313" s="10"/>
      <c r="H1313" s="6">
        <v>17.27</v>
      </c>
      <c r="I1313" s="16">
        <f t="shared" si="101"/>
        <v>6.3693688477128863E-3</v>
      </c>
      <c r="J1313" s="10"/>
      <c r="K1313" s="6">
        <v>85.452577000000005</v>
      </c>
      <c r="L1313" s="16">
        <f t="shared" si="104"/>
        <v>1.2161833340613715E-3</v>
      </c>
      <c r="M1313" s="10"/>
      <c r="N1313" s="6">
        <v>76.690815999999998</v>
      </c>
      <c r="O1313" s="16">
        <f t="shared" si="105"/>
        <v>1.7995349012846606E-2</v>
      </c>
      <c r="P1313" s="10"/>
    </row>
    <row r="1314" spans="1:16" x14ac:dyDescent="0.25">
      <c r="A1314" s="23">
        <v>40298</v>
      </c>
      <c r="B1314">
        <v>21.561056000000001</v>
      </c>
      <c r="C1314" s="16">
        <f t="shared" si="102"/>
        <v>-1.0639553090535214E-2</v>
      </c>
      <c r="D1314" s="10"/>
      <c r="E1314" s="6">
        <v>27.905688000000001</v>
      </c>
      <c r="F1314" s="16">
        <f t="shared" si="103"/>
        <v>6.5638947873278841E-3</v>
      </c>
      <c r="G1314" s="10"/>
      <c r="H1314" s="6">
        <v>17.040001</v>
      </c>
      <c r="I1314" s="16">
        <f t="shared" si="101"/>
        <v>1.3497593104601302E-2</v>
      </c>
      <c r="J1314" s="10"/>
      <c r="K1314" s="6">
        <v>85.426990000000004</v>
      </c>
      <c r="L1314" s="16">
        <f t="shared" si="104"/>
        <v>2.9951892253254897E-4</v>
      </c>
      <c r="M1314" s="10"/>
      <c r="N1314" s="6">
        <v>76.791179</v>
      </c>
      <c r="O1314" s="16">
        <f t="shared" si="105"/>
        <v>-1.3069600090396261E-3</v>
      </c>
      <c r="P1314" s="10"/>
    </row>
    <row r="1315" spans="1:16" x14ac:dyDescent="0.25">
      <c r="A1315" s="23">
        <v>40297</v>
      </c>
      <c r="B1315">
        <v>22.179953000000001</v>
      </c>
      <c r="C1315" s="16">
        <f t="shared" si="102"/>
        <v>-2.7903440552827119E-2</v>
      </c>
      <c r="D1315" s="10"/>
      <c r="E1315" s="6">
        <v>28.072929999999999</v>
      </c>
      <c r="F1315" s="16">
        <f t="shared" si="103"/>
        <v>-5.9574116417487888E-3</v>
      </c>
      <c r="G1315" s="10"/>
      <c r="H1315" s="6">
        <v>17.469999000000001</v>
      </c>
      <c r="I1315" s="16">
        <f t="shared" si="101"/>
        <v>-2.4613510281254247E-2</v>
      </c>
      <c r="J1315" s="10"/>
      <c r="K1315" s="6">
        <v>85.076721000000006</v>
      </c>
      <c r="L1315" s="16">
        <f t="shared" si="104"/>
        <v>4.1170956741503062E-3</v>
      </c>
      <c r="M1315" s="10"/>
      <c r="N1315" s="6">
        <v>75.915998000000002</v>
      </c>
      <c r="O1315" s="16">
        <f t="shared" si="105"/>
        <v>1.1528281561944187E-2</v>
      </c>
      <c r="P1315" s="10"/>
    </row>
    <row r="1316" spans="1:16" x14ac:dyDescent="0.25">
      <c r="A1316" s="23">
        <v>40296</v>
      </c>
      <c r="B1316">
        <v>22.368728999999998</v>
      </c>
      <c r="C1316" s="16">
        <f t="shared" si="102"/>
        <v>-8.4392814629743462E-3</v>
      </c>
      <c r="D1316" s="10"/>
      <c r="E1316" s="6">
        <v>27.523419000000001</v>
      </c>
      <c r="F1316" s="16">
        <f t="shared" si="103"/>
        <v>1.9965215804039316E-2</v>
      </c>
      <c r="G1316" s="10"/>
      <c r="H1316" s="6">
        <v>19</v>
      </c>
      <c r="I1316" s="16">
        <f t="shared" si="101"/>
        <v>-8.0526368421052541E-2</v>
      </c>
      <c r="J1316" s="10"/>
      <c r="K1316" s="6">
        <v>84.861777000000004</v>
      </c>
      <c r="L1316" s="16">
        <f t="shared" si="104"/>
        <v>2.5328717780679355E-3</v>
      </c>
      <c r="M1316" s="10"/>
      <c r="N1316" s="6">
        <v>75.599260999999998</v>
      </c>
      <c r="O1316" s="16">
        <f t="shared" si="105"/>
        <v>4.1896838118562485E-3</v>
      </c>
      <c r="P1316" s="10"/>
    </row>
    <row r="1317" spans="1:16" x14ac:dyDescent="0.25">
      <c r="A1317" s="23">
        <v>40295</v>
      </c>
      <c r="B1317">
        <v>22.211016999999998</v>
      </c>
      <c r="C1317" s="16">
        <f t="shared" si="102"/>
        <v>7.1006203813179791E-3</v>
      </c>
      <c r="D1317" s="10"/>
      <c r="E1317" s="6">
        <v>27.459706000000001</v>
      </c>
      <c r="F1317" s="16">
        <f t="shared" si="103"/>
        <v>2.3202360578806758E-3</v>
      </c>
      <c r="G1317" s="10"/>
      <c r="H1317" s="6">
        <v>19.200001</v>
      </c>
      <c r="I1317" s="16">
        <f t="shared" si="101"/>
        <v>-1.0416718207462594E-2</v>
      </c>
      <c r="J1317" s="10"/>
      <c r="K1317" s="6">
        <v>84.718483000000006</v>
      </c>
      <c r="L1317" s="16">
        <f t="shared" si="104"/>
        <v>1.6914136670742597E-3</v>
      </c>
      <c r="M1317" s="10"/>
      <c r="N1317" s="6">
        <v>76.249403000000001</v>
      </c>
      <c r="O1317" s="16">
        <f t="shared" si="105"/>
        <v>-8.5265192174684978E-3</v>
      </c>
      <c r="P1317" s="10"/>
    </row>
    <row r="1318" spans="1:16" x14ac:dyDescent="0.25">
      <c r="A1318" s="23">
        <v>40294</v>
      </c>
      <c r="B1318">
        <v>22.939834999999999</v>
      </c>
      <c r="C1318" s="16">
        <f t="shared" si="102"/>
        <v>-3.1770847523532764E-2</v>
      </c>
      <c r="D1318" s="10"/>
      <c r="E1318" s="6">
        <v>27.873830999999999</v>
      </c>
      <c r="F1318" s="16">
        <f t="shared" si="103"/>
        <v>-1.4857125308681107E-2</v>
      </c>
      <c r="G1318" s="10"/>
      <c r="H1318" s="6">
        <v>19.370000999999998</v>
      </c>
      <c r="I1318" s="16">
        <f t="shared" si="101"/>
        <v>-8.7764579877924742E-3</v>
      </c>
      <c r="J1318" s="10"/>
      <c r="K1318" s="6">
        <v>84.662756999999999</v>
      </c>
      <c r="L1318" s="16">
        <f t="shared" si="104"/>
        <v>6.5821149670330925E-4</v>
      </c>
      <c r="M1318" s="10"/>
      <c r="N1318" s="6">
        <v>75.190843000000001</v>
      </c>
      <c r="O1318" s="16">
        <f t="shared" si="105"/>
        <v>1.4078310041024444E-2</v>
      </c>
      <c r="P1318" s="10"/>
    </row>
    <row r="1319" spans="1:16" x14ac:dyDescent="0.25">
      <c r="A1319" s="23">
        <v>40291</v>
      </c>
      <c r="B1319">
        <v>23.080819000000002</v>
      </c>
      <c r="C1319" s="16">
        <f t="shared" si="102"/>
        <v>-6.1082754472449041E-3</v>
      </c>
      <c r="D1319" s="10"/>
      <c r="E1319" s="6">
        <v>28.240172000000001</v>
      </c>
      <c r="F1319" s="16">
        <f t="shared" si="103"/>
        <v>-1.2972336004185903E-2</v>
      </c>
      <c r="G1319" s="10"/>
      <c r="H1319" s="6">
        <v>19.829999999999998</v>
      </c>
      <c r="I1319" s="16">
        <f t="shared" si="101"/>
        <v>-2.319712556732223E-2</v>
      </c>
      <c r="J1319" s="10"/>
      <c r="K1319" s="6">
        <v>84.622957</v>
      </c>
      <c r="L1319" s="16">
        <f t="shared" si="104"/>
        <v>4.7032154643322777E-4</v>
      </c>
      <c r="M1319" s="10"/>
      <c r="N1319" s="6">
        <v>75.107494000000003</v>
      </c>
      <c r="O1319" s="16">
        <f t="shared" si="105"/>
        <v>1.1097294765285426E-3</v>
      </c>
      <c r="P1319" s="10"/>
    </row>
    <row r="1320" spans="1:16" x14ac:dyDescent="0.25">
      <c r="A1320" s="23">
        <v>40290</v>
      </c>
      <c r="B1320">
        <v>22.734331999999998</v>
      </c>
      <c r="C1320" s="16">
        <f t="shared" si="102"/>
        <v>1.5240694118481501E-2</v>
      </c>
      <c r="D1320" s="10"/>
      <c r="E1320" s="6">
        <v>26.894265999999998</v>
      </c>
      <c r="F1320" s="16">
        <f t="shared" si="103"/>
        <v>5.0044347743121165E-2</v>
      </c>
      <c r="G1320" s="10"/>
      <c r="H1320" s="6">
        <v>19.600000000000001</v>
      </c>
      <c r="I1320" s="16">
        <f t="shared" ref="I1320:I1383" si="106">H1319/H1320-1</f>
        <v>1.1734693877550884E-2</v>
      </c>
      <c r="J1320" s="10"/>
      <c r="K1320" s="6">
        <v>84.638875999999996</v>
      </c>
      <c r="L1320" s="16">
        <f t="shared" si="104"/>
        <v>-1.8808142017379126E-4</v>
      </c>
      <c r="M1320" s="10"/>
      <c r="N1320" s="6">
        <v>75.374216000000004</v>
      </c>
      <c r="O1320" s="16">
        <f t="shared" si="105"/>
        <v>-3.5386371381959103E-3</v>
      </c>
      <c r="P1320" s="10"/>
    </row>
    <row r="1321" spans="1:16" x14ac:dyDescent="0.25">
      <c r="A1321" s="23">
        <v>40289</v>
      </c>
      <c r="B1321">
        <v>22.254028999999999</v>
      </c>
      <c r="C1321" s="16">
        <f t="shared" si="102"/>
        <v>2.1582743511298519E-2</v>
      </c>
      <c r="D1321" s="10"/>
      <c r="E1321" s="6">
        <v>27.66677</v>
      </c>
      <c r="F1321" s="16">
        <f t="shared" si="103"/>
        <v>-2.7921727039332822E-2</v>
      </c>
      <c r="G1321" s="10"/>
      <c r="H1321" s="6">
        <v>18.950001</v>
      </c>
      <c r="I1321" s="16">
        <f t="shared" si="106"/>
        <v>3.4300736976214496E-2</v>
      </c>
      <c r="J1321" s="10"/>
      <c r="K1321" s="6">
        <v>84.829932999999997</v>
      </c>
      <c r="L1321" s="16">
        <f t="shared" si="104"/>
        <v>-2.2522356583730696E-3</v>
      </c>
      <c r="M1321" s="10"/>
      <c r="N1321" s="6">
        <v>75.599260999999998</v>
      </c>
      <c r="O1321" s="16">
        <f t="shared" si="105"/>
        <v>-2.9768148130442373E-3</v>
      </c>
      <c r="P1321" s="10"/>
    </row>
    <row r="1322" spans="1:16" x14ac:dyDescent="0.25">
      <c r="A1322" s="23">
        <v>40288</v>
      </c>
      <c r="B1322">
        <v>22.473870000000002</v>
      </c>
      <c r="C1322" s="16">
        <f t="shared" si="102"/>
        <v>-9.782071356646771E-3</v>
      </c>
      <c r="D1322" s="10"/>
      <c r="E1322" s="6">
        <v>28.718011000000001</v>
      </c>
      <c r="F1322" s="16">
        <f t="shared" si="103"/>
        <v>-3.6605634004388432E-2</v>
      </c>
      <c r="G1322" s="10"/>
      <c r="H1322" s="6">
        <v>18.879999000000002</v>
      </c>
      <c r="I1322" s="16">
        <f t="shared" si="106"/>
        <v>3.7077332472315039E-3</v>
      </c>
      <c r="J1322" s="10"/>
      <c r="K1322" s="6">
        <v>84.535387999999998</v>
      </c>
      <c r="L1322" s="16">
        <f t="shared" si="104"/>
        <v>3.4842804530570426E-3</v>
      </c>
      <c r="M1322" s="10"/>
      <c r="N1322" s="6">
        <v>74.982466000000002</v>
      </c>
      <c r="O1322" s="16">
        <f t="shared" si="105"/>
        <v>8.2258564288881786E-3</v>
      </c>
      <c r="P1322" s="10"/>
    </row>
    <row r="1323" spans="1:16" x14ac:dyDescent="0.25">
      <c r="A1323" s="23">
        <v>40287</v>
      </c>
      <c r="B1323">
        <v>22.251640999999999</v>
      </c>
      <c r="C1323" s="16">
        <f t="shared" si="102"/>
        <v>9.9870836492463866E-3</v>
      </c>
      <c r="D1323" s="10"/>
      <c r="E1323" s="6">
        <v>28.590588</v>
      </c>
      <c r="F1323" s="16">
        <f t="shared" si="103"/>
        <v>4.456816348093362E-3</v>
      </c>
      <c r="G1323" s="10"/>
      <c r="H1323" s="6">
        <v>18.799999</v>
      </c>
      <c r="I1323" s="16">
        <f t="shared" si="106"/>
        <v>4.2553193752830065E-3</v>
      </c>
      <c r="J1323" s="10"/>
      <c r="K1323" s="6">
        <v>84.352288000000001</v>
      </c>
      <c r="L1323" s="16">
        <f t="shared" si="104"/>
        <v>2.1706583702862936E-3</v>
      </c>
      <c r="M1323" s="10"/>
      <c r="N1323" s="6">
        <v>74.715743000000003</v>
      </c>
      <c r="O1323" s="16">
        <f t="shared" si="105"/>
        <v>3.5698366808718518E-3</v>
      </c>
      <c r="P1323" s="10"/>
    </row>
    <row r="1324" spans="1:16" x14ac:dyDescent="0.25">
      <c r="A1324" s="23">
        <v>40284</v>
      </c>
      <c r="B1324">
        <v>22.426078</v>
      </c>
      <c r="C1324" s="16">
        <f t="shared" si="102"/>
        <v>-7.7783105900194327E-3</v>
      </c>
      <c r="D1324" s="10"/>
      <c r="E1324" s="6">
        <v>28.439271000000002</v>
      </c>
      <c r="F1324" s="16">
        <f t="shared" si="103"/>
        <v>5.3207060054387689E-3</v>
      </c>
      <c r="G1324" s="10"/>
      <c r="H1324" s="6">
        <v>18.850000000000001</v>
      </c>
      <c r="I1324" s="16">
        <f t="shared" si="106"/>
        <v>-2.6525729442972157E-3</v>
      </c>
      <c r="J1324" s="10"/>
      <c r="K1324" s="6">
        <v>84.567232000000004</v>
      </c>
      <c r="L1324" s="16">
        <f t="shared" si="104"/>
        <v>-2.5416936905301446E-3</v>
      </c>
      <c r="M1324" s="10"/>
      <c r="N1324" s="6">
        <v>74.899116000000006</v>
      </c>
      <c r="O1324" s="16">
        <f t="shared" si="105"/>
        <v>-2.4482665456292407E-3</v>
      </c>
      <c r="P1324" s="10"/>
    </row>
    <row r="1325" spans="1:16" x14ac:dyDescent="0.25">
      <c r="A1325" s="23">
        <v>40283</v>
      </c>
      <c r="B1325">
        <v>22.569451999999998</v>
      </c>
      <c r="C1325" s="16">
        <f t="shared" si="102"/>
        <v>-6.3525689502783589E-3</v>
      </c>
      <c r="D1325" s="10"/>
      <c r="E1325" s="6">
        <v>28.702082999999998</v>
      </c>
      <c r="F1325" s="16">
        <f t="shared" si="103"/>
        <v>-9.1565479759777579E-3</v>
      </c>
      <c r="G1325" s="10"/>
      <c r="H1325" s="6">
        <v>18.989999999999998</v>
      </c>
      <c r="I1325" s="16">
        <f t="shared" si="106"/>
        <v>-7.3723012111636121E-3</v>
      </c>
      <c r="J1325" s="10"/>
      <c r="K1325" s="6">
        <v>84.368212999999997</v>
      </c>
      <c r="L1325" s="16">
        <f t="shared" si="104"/>
        <v>2.3589334528160144E-3</v>
      </c>
      <c r="M1325" s="10"/>
      <c r="N1325" s="6">
        <v>74.357333999999994</v>
      </c>
      <c r="O1325" s="16">
        <f t="shared" si="105"/>
        <v>7.2861945265547678E-3</v>
      </c>
      <c r="P1325" s="10"/>
    </row>
    <row r="1326" spans="1:16" x14ac:dyDescent="0.25">
      <c r="A1326" s="23">
        <v>40282</v>
      </c>
      <c r="B1326">
        <v>22.524051</v>
      </c>
      <c r="C1326" s="16">
        <f t="shared" si="102"/>
        <v>2.0156676079270408E-3</v>
      </c>
      <c r="D1326" s="10"/>
      <c r="E1326" s="6">
        <v>28.837468999999999</v>
      </c>
      <c r="F1326" s="16">
        <f t="shared" si="103"/>
        <v>-4.6947948171179865E-3</v>
      </c>
      <c r="G1326" s="10"/>
      <c r="H1326" s="6">
        <v>18.969999000000001</v>
      </c>
      <c r="I1326" s="16">
        <f t="shared" si="106"/>
        <v>1.0543490276408995E-3</v>
      </c>
      <c r="J1326" s="10"/>
      <c r="K1326" s="6">
        <v>84.224919</v>
      </c>
      <c r="L1326" s="16">
        <f t="shared" si="104"/>
        <v>1.7013254711470971E-3</v>
      </c>
      <c r="M1326" s="10"/>
      <c r="N1326" s="6">
        <v>74.273984999999996</v>
      </c>
      <c r="O1326" s="16">
        <f t="shared" si="105"/>
        <v>1.1221829554453056E-3</v>
      </c>
      <c r="P1326" s="10"/>
    </row>
    <row r="1327" spans="1:16" x14ac:dyDescent="0.25">
      <c r="A1327" s="23">
        <v>40281</v>
      </c>
      <c r="B1327">
        <v>22.172785000000001</v>
      </c>
      <c r="C1327" s="16">
        <f t="shared" si="102"/>
        <v>1.5842213776934067E-2</v>
      </c>
      <c r="D1327" s="10"/>
      <c r="E1327" s="6">
        <v>29.227703999999999</v>
      </c>
      <c r="F1327" s="16">
        <f t="shared" si="103"/>
        <v>-1.3351544821994965E-2</v>
      </c>
      <c r="G1327" s="10"/>
      <c r="H1327" s="6">
        <v>18.920000000000002</v>
      </c>
      <c r="I1327" s="16">
        <f t="shared" si="106"/>
        <v>2.6426532769556754E-3</v>
      </c>
      <c r="J1327" s="10"/>
      <c r="K1327" s="6">
        <v>84.296563000000006</v>
      </c>
      <c r="L1327" s="16">
        <f t="shared" si="104"/>
        <v>-8.4990416513197609E-4</v>
      </c>
      <c r="M1327" s="10"/>
      <c r="N1327" s="6">
        <v>74.799092999999999</v>
      </c>
      <c r="O1327" s="16">
        <f t="shared" si="105"/>
        <v>-7.0202455529775332E-3</v>
      </c>
      <c r="P1327" s="10"/>
    </row>
    <row r="1328" spans="1:16" x14ac:dyDescent="0.25">
      <c r="A1328" s="23">
        <v>40280</v>
      </c>
      <c r="B1328">
        <v>22.268367999999999</v>
      </c>
      <c r="C1328" s="16">
        <f t="shared" si="102"/>
        <v>-4.2923217363750599E-3</v>
      </c>
      <c r="D1328" s="10"/>
      <c r="E1328" s="6">
        <v>29.347161</v>
      </c>
      <c r="F1328" s="16">
        <f t="shared" si="103"/>
        <v>-4.0704789127643526E-3</v>
      </c>
      <c r="G1328" s="10"/>
      <c r="H1328" s="6">
        <v>18.879999000000002</v>
      </c>
      <c r="I1328" s="16">
        <f t="shared" si="106"/>
        <v>2.1186971461173432E-3</v>
      </c>
      <c r="J1328" s="10"/>
      <c r="K1328" s="6">
        <v>83.994056</v>
      </c>
      <c r="L1328" s="16">
        <f t="shared" si="104"/>
        <v>3.601528660551967E-3</v>
      </c>
      <c r="M1328" s="10"/>
      <c r="N1328" s="6">
        <v>74.557374999999993</v>
      </c>
      <c r="O1328" s="16">
        <f t="shared" si="105"/>
        <v>3.2420401066963755E-3</v>
      </c>
      <c r="P1328" s="10"/>
    </row>
    <row r="1329" spans="1:16" x14ac:dyDescent="0.25">
      <c r="A1329" s="23">
        <v>40277</v>
      </c>
      <c r="B1329">
        <v>22.108264999999999</v>
      </c>
      <c r="C1329" s="16">
        <f t="shared" si="102"/>
        <v>7.2417713465982025E-3</v>
      </c>
      <c r="D1329" s="10"/>
      <c r="E1329" s="6">
        <v>29.442730999999998</v>
      </c>
      <c r="F1329" s="16">
        <f t="shared" si="103"/>
        <v>-3.2459624754238581E-3</v>
      </c>
      <c r="G1329" s="10"/>
      <c r="H1329" s="6">
        <v>18.860001</v>
      </c>
      <c r="I1329" s="16">
        <f t="shared" si="106"/>
        <v>1.0603392863022254E-3</v>
      </c>
      <c r="J1329" s="10"/>
      <c r="K1329" s="6">
        <v>83.755229999999997</v>
      </c>
      <c r="L1329" s="16">
        <f t="shared" si="104"/>
        <v>2.8514756630719784E-3</v>
      </c>
      <c r="M1329" s="10"/>
      <c r="N1329" s="6">
        <v>74.165631000000005</v>
      </c>
      <c r="O1329" s="16">
        <f t="shared" si="105"/>
        <v>5.2820153313331009E-3</v>
      </c>
      <c r="P1329" s="10"/>
    </row>
    <row r="1330" spans="1:16" x14ac:dyDescent="0.25">
      <c r="A1330" s="23">
        <v>40276</v>
      </c>
      <c r="B1330">
        <v>21.86214</v>
      </c>
      <c r="C1330" s="16">
        <f t="shared" si="102"/>
        <v>1.1258047016440287E-2</v>
      </c>
      <c r="D1330" s="10"/>
      <c r="E1330" s="6">
        <v>29.291414</v>
      </c>
      <c r="F1330" s="16">
        <f t="shared" si="103"/>
        <v>5.1659165378632466E-3</v>
      </c>
      <c r="G1330" s="10"/>
      <c r="H1330" s="6">
        <v>18.780000999999999</v>
      </c>
      <c r="I1330" s="16">
        <f t="shared" si="106"/>
        <v>4.2598506783892987E-3</v>
      </c>
      <c r="J1330" s="10"/>
      <c r="K1330" s="6">
        <v>83.699505000000002</v>
      </c>
      <c r="L1330" s="16">
        <f t="shared" si="104"/>
        <v>6.6577454669536351E-4</v>
      </c>
      <c r="M1330" s="10"/>
      <c r="N1330" s="6">
        <v>73.990588000000002</v>
      </c>
      <c r="O1330" s="16">
        <f t="shared" si="105"/>
        <v>2.3657468433688766E-3</v>
      </c>
      <c r="P1330" s="10"/>
    </row>
    <row r="1331" spans="1:16" x14ac:dyDescent="0.25">
      <c r="A1331" s="23">
        <v>40275</v>
      </c>
      <c r="B1331">
        <v>21.675754000000001</v>
      </c>
      <c r="C1331" s="16">
        <f t="shared" si="102"/>
        <v>8.5988242900338907E-3</v>
      </c>
      <c r="D1331" s="10"/>
      <c r="E1331" s="6">
        <v>29.299378999999998</v>
      </c>
      <c r="F1331" s="16">
        <f t="shared" si="103"/>
        <v>-2.7184876512220679E-4</v>
      </c>
      <c r="G1331" s="10"/>
      <c r="H1331" s="6">
        <v>18.850000000000001</v>
      </c>
      <c r="I1331" s="16">
        <f t="shared" si="106"/>
        <v>-3.7134748010612117E-3</v>
      </c>
      <c r="J1331" s="10"/>
      <c r="K1331" s="6">
        <v>83.858717999999996</v>
      </c>
      <c r="L1331" s="16">
        <f t="shared" si="104"/>
        <v>-1.8985861434227536E-3</v>
      </c>
      <c r="M1331" s="10"/>
      <c r="N1331" s="6">
        <v>73.957254000000006</v>
      </c>
      <c r="O1331" s="16">
        <f t="shared" si="105"/>
        <v>4.5071981715261167E-4</v>
      </c>
      <c r="P1331" s="10"/>
    </row>
    <row r="1332" spans="1:16" x14ac:dyDescent="0.25">
      <c r="A1332" s="23">
        <v>40274</v>
      </c>
      <c r="B1332">
        <v>22.079592000000002</v>
      </c>
      <c r="C1332" s="16">
        <f t="shared" si="102"/>
        <v>-1.8290102462038216E-2</v>
      </c>
      <c r="D1332" s="10"/>
      <c r="E1332" s="6">
        <v>29.665721000000001</v>
      </c>
      <c r="F1332" s="16">
        <f t="shared" si="103"/>
        <v>-1.2349000383304443E-2</v>
      </c>
      <c r="G1332" s="10"/>
      <c r="H1332" s="6">
        <v>18.98</v>
      </c>
      <c r="I1332" s="16">
        <f t="shared" si="106"/>
        <v>-6.849315068493067E-3</v>
      </c>
      <c r="J1332" s="10"/>
      <c r="K1332" s="6">
        <v>83.436798999999993</v>
      </c>
      <c r="L1332" s="16">
        <f t="shared" si="104"/>
        <v>5.0567496003772749E-3</v>
      </c>
      <c r="M1332" s="10"/>
      <c r="N1332" s="6">
        <v>73.023720999999995</v>
      </c>
      <c r="O1332" s="16">
        <f t="shared" si="105"/>
        <v>1.2783969198173484E-2</v>
      </c>
      <c r="P1332" s="10"/>
    </row>
    <row r="1333" spans="1:16" x14ac:dyDescent="0.25">
      <c r="A1333" s="23">
        <v>40273</v>
      </c>
      <c r="B1333">
        <v>22.096319000000001</v>
      </c>
      <c r="C1333" s="16">
        <f t="shared" si="102"/>
        <v>-7.5700391544852863E-4</v>
      </c>
      <c r="D1333" s="10"/>
      <c r="E1333" s="6">
        <v>29.777215000000002</v>
      </c>
      <c r="F1333" s="16">
        <f t="shared" si="103"/>
        <v>-3.7442722564887676E-3</v>
      </c>
      <c r="G1333" s="10"/>
      <c r="H1333" s="6">
        <v>19.059999000000001</v>
      </c>
      <c r="I1333" s="16">
        <f t="shared" si="106"/>
        <v>-4.1972195276610558E-3</v>
      </c>
      <c r="J1333" s="10"/>
      <c r="K1333" s="6">
        <v>83.237779000000003</v>
      </c>
      <c r="L1333" s="16">
        <f t="shared" si="104"/>
        <v>2.3909816238607551E-3</v>
      </c>
      <c r="M1333" s="10"/>
      <c r="N1333" s="6">
        <v>72.907030000000006</v>
      </c>
      <c r="O1333" s="16">
        <f t="shared" si="105"/>
        <v>1.6005452423448752E-3</v>
      </c>
      <c r="P1333" s="10"/>
    </row>
    <row r="1334" spans="1:16" x14ac:dyDescent="0.25">
      <c r="A1334" s="23">
        <v>40269</v>
      </c>
      <c r="B1334">
        <v>22.115435000000002</v>
      </c>
      <c r="C1334" s="16">
        <f t="shared" si="102"/>
        <v>-8.6437368290515071E-4</v>
      </c>
      <c r="D1334" s="10"/>
      <c r="E1334" s="6">
        <v>30.032062</v>
      </c>
      <c r="F1334" s="16">
        <f t="shared" si="103"/>
        <v>-8.4858309096457196E-3</v>
      </c>
      <c r="G1334" s="10"/>
      <c r="H1334" s="6">
        <v>18.899999999999999</v>
      </c>
      <c r="I1334" s="16">
        <f t="shared" si="106"/>
        <v>8.465555555555726E-3</v>
      </c>
      <c r="J1334" s="10"/>
      <c r="K1334" s="6">
        <v>84.009974999999997</v>
      </c>
      <c r="L1334" s="16">
        <f t="shared" si="104"/>
        <v>-9.1917180072961235E-3</v>
      </c>
      <c r="M1334" s="10"/>
      <c r="N1334" s="6">
        <v>74.140619999999998</v>
      </c>
      <c r="O1334" s="16">
        <f t="shared" si="105"/>
        <v>-1.6638517455073831E-2</v>
      </c>
      <c r="P1334" s="10"/>
    </row>
    <row r="1335" spans="1:16" x14ac:dyDescent="0.25">
      <c r="A1335" s="23">
        <v>40268</v>
      </c>
      <c r="B1335">
        <v>21.752220000000001</v>
      </c>
      <c r="C1335" s="16">
        <f t="shared" si="102"/>
        <v>1.6697835899048385E-2</v>
      </c>
      <c r="D1335" s="10"/>
      <c r="E1335" s="6">
        <v>29.745359000000001</v>
      </c>
      <c r="F1335" s="16">
        <f t="shared" si="103"/>
        <v>9.6385792486148869E-3</v>
      </c>
      <c r="G1335" s="10"/>
      <c r="H1335" s="6">
        <v>18.739999999999998</v>
      </c>
      <c r="I1335" s="16">
        <f t="shared" si="106"/>
        <v>8.5378868729988344E-3</v>
      </c>
      <c r="J1335" s="10"/>
      <c r="K1335" s="6">
        <v>83.827673000000004</v>
      </c>
      <c r="L1335" s="16">
        <f t="shared" si="104"/>
        <v>2.1747233756566064E-3</v>
      </c>
      <c r="M1335" s="10"/>
      <c r="N1335" s="6">
        <v>74.322329999999994</v>
      </c>
      <c r="O1335" s="16">
        <f t="shared" si="105"/>
        <v>-2.4448910576403415E-3</v>
      </c>
      <c r="P1335" s="10"/>
    </row>
    <row r="1336" spans="1:16" x14ac:dyDescent="0.25">
      <c r="A1336" s="23">
        <v>40267</v>
      </c>
      <c r="B1336">
        <v>21.745052000000001</v>
      </c>
      <c r="C1336" s="16">
        <f t="shared" si="102"/>
        <v>3.2963820918885389E-4</v>
      </c>
      <c r="D1336" s="10"/>
      <c r="E1336" s="6">
        <v>29.992242000000001</v>
      </c>
      <c r="F1336" s="16">
        <f t="shared" si="103"/>
        <v>-8.2315620152705327E-3</v>
      </c>
      <c r="G1336" s="10"/>
      <c r="H1336" s="6">
        <v>18.969999000000001</v>
      </c>
      <c r="I1336" s="16">
        <f t="shared" si="106"/>
        <v>-1.2124354882675714E-2</v>
      </c>
      <c r="J1336" s="10"/>
      <c r="K1336" s="6">
        <v>83.788049999999998</v>
      </c>
      <c r="L1336" s="16">
        <f t="shared" si="104"/>
        <v>4.7289559788077362E-4</v>
      </c>
      <c r="M1336" s="10"/>
      <c r="N1336" s="6">
        <v>73.815775000000002</v>
      </c>
      <c r="O1336" s="16">
        <f t="shared" si="105"/>
        <v>6.8624220229347443E-3</v>
      </c>
      <c r="P1336" s="10"/>
    </row>
    <row r="1337" spans="1:16" x14ac:dyDescent="0.25">
      <c r="A1337" s="23">
        <v>40266</v>
      </c>
      <c r="B1337">
        <v>21.563444</v>
      </c>
      <c r="C1337" s="16">
        <f t="shared" si="102"/>
        <v>8.4220312859115687E-3</v>
      </c>
      <c r="D1337" s="10"/>
      <c r="E1337" s="6">
        <v>30.175412999999999</v>
      </c>
      <c r="F1337" s="16">
        <f t="shared" si="103"/>
        <v>-6.0702068932743103E-3</v>
      </c>
      <c r="G1337" s="10"/>
      <c r="H1337" s="6">
        <v>19.059999000000001</v>
      </c>
      <c r="I1337" s="16">
        <f t="shared" si="106"/>
        <v>-4.7219309927560849E-3</v>
      </c>
      <c r="J1337" s="10"/>
      <c r="K1337" s="6">
        <v>83.740499</v>
      </c>
      <c r="L1337" s="16">
        <f t="shared" si="104"/>
        <v>5.6783755253242418E-4</v>
      </c>
      <c r="M1337" s="10"/>
      <c r="N1337" s="6">
        <v>73.583258999999998</v>
      </c>
      <c r="O1337" s="16">
        <f t="shared" si="105"/>
        <v>3.1599035318619073E-3</v>
      </c>
      <c r="P1337" s="10"/>
    </row>
    <row r="1338" spans="1:16" x14ac:dyDescent="0.25">
      <c r="A1338" s="23">
        <v>40263</v>
      </c>
      <c r="B1338">
        <v>21.565835</v>
      </c>
      <c r="C1338" s="16">
        <f t="shared" si="102"/>
        <v>-1.1086980865793183E-4</v>
      </c>
      <c r="D1338" s="10"/>
      <c r="E1338" s="6">
        <v>29.809072</v>
      </c>
      <c r="F1338" s="16">
        <f t="shared" si="103"/>
        <v>1.2289580836330583E-2</v>
      </c>
      <c r="G1338" s="10"/>
      <c r="H1338" s="6">
        <v>19.030000999999999</v>
      </c>
      <c r="I1338" s="16">
        <f t="shared" si="106"/>
        <v>1.5763530438070994E-3</v>
      </c>
      <c r="J1338" s="10"/>
      <c r="K1338" s="6">
        <v>83.811824999999999</v>
      </c>
      <c r="L1338" s="16">
        <f t="shared" si="104"/>
        <v>-8.5102549670046379E-4</v>
      </c>
      <c r="M1338" s="10"/>
      <c r="N1338" s="6">
        <v>73.865598000000006</v>
      </c>
      <c r="O1338" s="16">
        <f t="shared" si="105"/>
        <v>-3.8223341805208033E-3</v>
      </c>
      <c r="P1338" s="10"/>
    </row>
    <row r="1339" spans="1:16" x14ac:dyDescent="0.25">
      <c r="A1339" s="23">
        <v>40262</v>
      </c>
      <c r="B1339">
        <v>21.604068000000002</v>
      </c>
      <c r="C1339" s="16">
        <f t="shared" si="102"/>
        <v>-1.7697130003480055E-3</v>
      </c>
      <c r="D1339" s="10"/>
      <c r="E1339" s="6">
        <v>30.087809</v>
      </c>
      <c r="F1339" s="16">
        <f t="shared" si="103"/>
        <v>-9.2641175700097778E-3</v>
      </c>
      <c r="G1339" s="10"/>
      <c r="H1339" s="6">
        <v>18.899999999999999</v>
      </c>
      <c r="I1339" s="16">
        <f t="shared" si="106"/>
        <v>6.8783597883597114E-3</v>
      </c>
      <c r="J1339" s="10"/>
      <c r="K1339" s="6">
        <v>83.558210000000003</v>
      </c>
      <c r="L1339" s="16">
        <f t="shared" si="104"/>
        <v>3.0351894804829804E-3</v>
      </c>
      <c r="M1339" s="10"/>
      <c r="N1339" s="6">
        <v>73.657994000000002</v>
      </c>
      <c r="O1339" s="16">
        <f t="shared" si="105"/>
        <v>2.8184856622623933E-3</v>
      </c>
      <c r="P1339" s="10"/>
    </row>
    <row r="1340" spans="1:16" x14ac:dyDescent="0.25">
      <c r="A1340" s="23">
        <v>40261</v>
      </c>
      <c r="B1340">
        <v>21.2074</v>
      </c>
      <c r="C1340" s="16">
        <f t="shared" ref="C1340:C1403" si="107">B1339/B1340-1</f>
        <v>1.8704225883418246E-2</v>
      </c>
      <c r="D1340" s="10"/>
      <c r="E1340" s="6">
        <v>30.270980000000002</v>
      </c>
      <c r="F1340" s="16">
        <f t="shared" si="103"/>
        <v>-6.0510429460823856E-3</v>
      </c>
      <c r="G1340" s="10"/>
      <c r="H1340" s="6">
        <v>19.149999999999999</v>
      </c>
      <c r="I1340" s="16">
        <f t="shared" si="106"/>
        <v>-1.3054830287206221E-2</v>
      </c>
      <c r="J1340" s="10"/>
      <c r="K1340" s="6">
        <v>83.859375999999997</v>
      </c>
      <c r="L1340" s="16">
        <f t="shared" si="104"/>
        <v>-3.591321738430242E-3</v>
      </c>
      <c r="M1340" s="10"/>
      <c r="N1340" s="6">
        <v>74.131331000000003</v>
      </c>
      <c r="O1340" s="16">
        <f t="shared" si="105"/>
        <v>-6.3851140080029012E-3</v>
      </c>
      <c r="P1340" s="10"/>
    </row>
    <row r="1341" spans="1:16" x14ac:dyDescent="0.25">
      <c r="A1341" s="23">
        <v>40260</v>
      </c>
      <c r="B1341">
        <v>21.501317</v>
      </c>
      <c r="C1341" s="16">
        <f t="shared" si="107"/>
        <v>-1.3669720789661444E-2</v>
      </c>
      <c r="D1341" s="10"/>
      <c r="E1341" s="6">
        <v>30.661214999999999</v>
      </c>
      <c r="F1341" s="16">
        <f t="shared" si="103"/>
        <v>-1.2727316905086661E-2</v>
      </c>
      <c r="G1341" s="10"/>
      <c r="H1341" s="6">
        <v>19.389999</v>
      </c>
      <c r="I1341" s="16">
        <f t="shared" si="106"/>
        <v>-1.2377463247935205E-2</v>
      </c>
      <c r="J1341" s="10"/>
      <c r="K1341" s="6">
        <v>84.485489000000001</v>
      </c>
      <c r="L1341" s="16">
        <f t="shared" si="104"/>
        <v>-7.4108939583695799E-3</v>
      </c>
      <c r="M1341" s="10"/>
      <c r="N1341" s="6">
        <v>75.509827000000001</v>
      </c>
      <c r="O1341" s="16">
        <f t="shared" si="105"/>
        <v>-1.8255849003600555E-2</v>
      </c>
      <c r="P1341" s="10"/>
    </row>
    <row r="1342" spans="1:16" x14ac:dyDescent="0.25">
      <c r="A1342" s="23">
        <v>40259</v>
      </c>
      <c r="B1342">
        <v>21.324487999999999</v>
      </c>
      <c r="C1342" s="16">
        <f t="shared" si="107"/>
        <v>8.2922975688795031E-3</v>
      </c>
      <c r="D1342" s="10"/>
      <c r="E1342" s="6">
        <v>30.501935</v>
      </c>
      <c r="F1342" s="16">
        <f t="shared" si="103"/>
        <v>5.2219637868875513E-3</v>
      </c>
      <c r="G1342" s="10"/>
      <c r="H1342" s="6">
        <v>19.280000999999999</v>
      </c>
      <c r="I1342" s="16">
        <f t="shared" si="106"/>
        <v>5.7052901605141315E-3</v>
      </c>
      <c r="J1342" s="10"/>
      <c r="K1342" s="6">
        <v>84.540966999999995</v>
      </c>
      <c r="L1342" s="16">
        <f t="shared" si="104"/>
        <v>-6.5622622934979891E-4</v>
      </c>
      <c r="M1342" s="10"/>
      <c r="N1342" s="6">
        <v>75.866906</v>
      </c>
      <c r="O1342" s="16">
        <f t="shared" si="105"/>
        <v>-4.7066503542401161E-3</v>
      </c>
      <c r="P1342" s="10"/>
    </row>
    <row r="1343" spans="1:16" x14ac:dyDescent="0.25">
      <c r="A1343" s="23">
        <v>40256</v>
      </c>
      <c r="B1343">
        <v>21.228905000000001</v>
      </c>
      <c r="C1343" s="16">
        <f t="shared" si="107"/>
        <v>4.502493180877476E-3</v>
      </c>
      <c r="D1343" s="10"/>
      <c r="E1343" s="6">
        <v>30.310801999999999</v>
      </c>
      <c r="F1343" s="16">
        <f t="shared" si="103"/>
        <v>6.3057717839336558E-3</v>
      </c>
      <c r="G1343" s="10"/>
      <c r="H1343" s="6">
        <v>19.129999000000002</v>
      </c>
      <c r="I1343" s="16">
        <f t="shared" si="106"/>
        <v>7.8411922551588908E-3</v>
      </c>
      <c r="J1343" s="10"/>
      <c r="K1343" s="6">
        <v>84.406234999999995</v>
      </c>
      <c r="L1343" s="16">
        <f t="shared" si="104"/>
        <v>1.5962327901486439E-3</v>
      </c>
      <c r="M1343" s="10"/>
      <c r="N1343" s="6">
        <v>75.783866000000003</v>
      </c>
      <c r="O1343" s="16">
        <f t="shared" si="105"/>
        <v>1.0957477413464645E-3</v>
      </c>
      <c r="P1343" s="10"/>
    </row>
    <row r="1344" spans="1:16" x14ac:dyDescent="0.25">
      <c r="A1344" s="23">
        <v>40255</v>
      </c>
      <c r="B1344">
        <v>21.537158999999999</v>
      </c>
      <c r="C1344" s="16">
        <f t="shared" si="107"/>
        <v>-1.4312658415160384E-2</v>
      </c>
      <c r="D1344" s="10"/>
      <c r="E1344" s="6">
        <v>30.621395</v>
      </c>
      <c r="F1344" s="16">
        <f t="shared" si="103"/>
        <v>-1.0143006221630335E-2</v>
      </c>
      <c r="G1344" s="10"/>
      <c r="H1344" s="6">
        <v>19.079999999999998</v>
      </c>
      <c r="I1344" s="16">
        <f t="shared" si="106"/>
        <v>2.6204926624739944E-3</v>
      </c>
      <c r="J1344" s="10"/>
      <c r="K1344" s="6">
        <v>84.469639999999998</v>
      </c>
      <c r="L1344" s="16">
        <f t="shared" si="104"/>
        <v>-7.5062472149756143E-4</v>
      </c>
      <c r="M1344" s="10"/>
      <c r="N1344" s="6">
        <v>75.709125</v>
      </c>
      <c r="O1344" s="16">
        <f t="shared" si="105"/>
        <v>9.8721257180023336E-4</v>
      </c>
      <c r="P1344" s="10"/>
    </row>
    <row r="1345" spans="1:16" x14ac:dyDescent="0.25">
      <c r="A1345" s="23">
        <v>40254</v>
      </c>
      <c r="B1345">
        <v>21.86692</v>
      </c>
      <c r="C1345" s="16">
        <f t="shared" si="107"/>
        <v>-1.5080358825111273E-2</v>
      </c>
      <c r="D1345" s="10"/>
      <c r="E1345" s="6">
        <v>30.326730000000001</v>
      </c>
      <c r="F1345" s="16">
        <f t="shared" si="103"/>
        <v>9.7163459430014143E-3</v>
      </c>
      <c r="G1345" s="10"/>
      <c r="H1345" s="6">
        <v>19.200001</v>
      </c>
      <c r="I1345" s="16">
        <f t="shared" si="106"/>
        <v>-6.2500517578099046E-3</v>
      </c>
      <c r="J1345" s="10"/>
      <c r="K1345" s="6">
        <v>84.636073999999994</v>
      </c>
      <c r="L1345" s="16">
        <f t="shared" si="104"/>
        <v>-1.9664664502277995E-3</v>
      </c>
      <c r="M1345" s="10"/>
      <c r="N1345" s="6">
        <v>75.958252999999999</v>
      </c>
      <c r="O1345" s="16">
        <f t="shared" si="105"/>
        <v>-3.2798016036519329E-3</v>
      </c>
      <c r="P1345" s="10"/>
    </row>
    <row r="1346" spans="1:16" x14ac:dyDescent="0.25">
      <c r="A1346" s="23">
        <v>40253</v>
      </c>
      <c r="B1346">
        <v>21.900373999999999</v>
      </c>
      <c r="C1346" s="16">
        <f t="shared" si="107"/>
        <v>-1.5275538216835693E-3</v>
      </c>
      <c r="D1346" s="10"/>
      <c r="E1346" s="6">
        <v>30.215232</v>
      </c>
      <c r="F1346" s="16">
        <f t="shared" si="103"/>
        <v>3.6901255631596186E-3</v>
      </c>
      <c r="G1346" s="10"/>
      <c r="H1346" s="6">
        <v>19.190000999999999</v>
      </c>
      <c r="I1346" s="16">
        <f t="shared" si="106"/>
        <v>5.2110471489830168E-4</v>
      </c>
      <c r="J1346" s="10"/>
      <c r="K1346" s="6">
        <v>84.326982000000001</v>
      </c>
      <c r="L1346" s="16">
        <f t="shared" si="104"/>
        <v>3.6653985790691124E-3</v>
      </c>
      <c r="M1346" s="10"/>
      <c r="N1346" s="6">
        <v>75.634390999999994</v>
      </c>
      <c r="O1346" s="16">
        <f t="shared" si="105"/>
        <v>4.2819410022090221E-3</v>
      </c>
      <c r="P1346" s="10"/>
    </row>
    <row r="1347" spans="1:16" x14ac:dyDescent="0.25">
      <c r="A1347" s="23">
        <v>40252</v>
      </c>
      <c r="B1347">
        <v>22.081982</v>
      </c>
      <c r="C1347" s="16">
        <f t="shared" si="107"/>
        <v>-8.224261753315476E-3</v>
      </c>
      <c r="D1347" s="10"/>
      <c r="E1347" s="6">
        <v>30.063918000000001</v>
      </c>
      <c r="F1347" s="16">
        <f t="shared" si="103"/>
        <v>5.0330765271511257E-3</v>
      </c>
      <c r="G1347" s="10"/>
      <c r="H1347" s="6">
        <v>19.149999999999999</v>
      </c>
      <c r="I1347" s="16">
        <f t="shared" si="106"/>
        <v>2.0888250652741913E-3</v>
      </c>
      <c r="J1347" s="10"/>
      <c r="K1347" s="6">
        <v>83.938635000000005</v>
      </c>
      <c r="L1347" s="16">
        <f t="shared" si="104"/>
        <v>4.6265584376015134E-3</v>
      </c>
      <c r="M1347" s="10"/>
      <c r="N1347" s="6">
        <v>75.036489000000003</v>
      </c>
      <c r="O1347" s="16">
        <f t="shared" si="105"/>
        <v>7.9681500023274232E-3</v>
      </c>
      <c r="P1347" s="10"/>
    </row>
    <row r="1348" spans="1:16" x14ac:dyDescent="0.25">
      <c r="A1348" s="23">
        <v>40249</v>
      </c>
      <c r="B1348">
        <v>22.282703999999999</v>
      </c>
      <c r="C1348" s="16">
        <f t="shared" si="107"/>
        <v>-9.0079731795565943E-3</v>
      </c>
      <c r="D1348" s="10"/>
      <c r="E1348" s="6">
        <v>29.594045000000001</v>
      </c>
      <c r="F1348" s="16">
        <f t="shared" si="103"/>
        <v>1.5877282068064602E-2</v>
      </c>
      <c r="G1348" s="10"/>
      <c r="H1348" s="6">
        <v>18.959999</v>
      </c>
      <c r="I1348" s="16">
        <f t="shared" si="106"/>
        <v>1.0021150317571115E-2</v>
      </c>
      <c r="J1348" s="10"/>
      <c r="K1348" s="6">
        <v>83.954483999999994</v>
      </c>
      <c r="L1348" s="16">
        <f t="shared" si="104"/>
        <v>-1.8878086368789848E-4</v>
      </c>
      <c r="M1348" s="10"/>
      <c r="N1348" s="6">
        <v>75.136142000000007</v>
      </c>
      <c r="O1348" s="16">
        <f t="shared" si="105"/>
        <v>-1.3262991331123297E-3</v>
      </c>
      <c r="P1348" s="10"/>
    </row>
    <row r="1349" spans="1:16" x14ac:dyDescent="0.25">
      <c r="A1349" s="23">
        <v>40248</v>
      </c>
      <c r="B1349">
        <v>22.160836</v>
      </c>
      <c r="C1349" s="16">
        <f t="shared" si="107"/>
        <v>5.499251021035434E-3</v>
      </c>
      <c r="D1349" s="10"/>
      <c r="E1349" s="6">
        <v>29.371054999999998</v>
      </c>
      <c r="F1349" s="16">
        <f t="shared" si="103"/>
        <v>7.5921685482527312E-3</v>
      </c>
      <c r="G1349" s="10"/>
      <c r="H1349" s="6">
        <v>18.969999000000001</v>
      </c>
      <c r="I1349" s="16">
        <f t="shared" si="106"/>
        <v>-5.2714815641274892E-4</v>
      </c>
      <c r="J1349" s="10"/>
      <c r="K1349" s="6">
        <v>83.780122000000006</v>
      </c>
      <c r="L1349" s="16">
        <f t="shared" si="104"/>
        <v>2.0811857972704573E-3</v>
      </c>
      <c r="M1349" s="10"/>
      <c r="N1349" s="6">
        <v>74.671104</v>
      </c>
      <c r="O1349" s="16">
        <f t="shared" si="105"/>
        <v>6.2278173897094558E-3</v>
      </c>
      <c r="P1349" s="10"/>
    </row>
    <row r="1350" spans="1:16" x14ac:dyDescent="0.25">
      <c r="A1350" s="23">
        <v>40247</v>
      </c>
      <c r="B1350">
        <v>21.869309000000001</v>
      </c>
      <c r="C1350" s="16">
        <f t="shared" si="107"/>
        <v>1.3330416612614471E-2</v>
      </c>
      <c r="D1350" s="10"/>
      <c r="E1350" s="6">
        <v>28.90118</v>
      </c>
      <c r="F1350" s="16">
        <f t="shared" si="103"/>
        <v>1.6257986698120952E-2</v>
      </c>
      <c r="G1350" s="10"/>
      <c r="H1350" s="6">
        <v>19.030000999999999</v>
      </c>
      <c r="I1350" s="16">
        <f t="shared" si="106"/>
        <v>-3.1530213792420048E-3</v>
      </c>
      <c r="J1350" s="10"/>
      <c r="K1350" s="6">
        <v>83.811824999999999</v>
      </c>
      <c r="L1350" s="16">
        <f t="shared" si="104"/>
        <v>-3.7826404567609107E-4</v>
      </c>
      <c r="M1350" s="10"/>
      <c r="N1350" s="6">
        <v>74.397064999999998</v>
      </c>
      <c r="O1350" s="16">
        <f t="shared" si="105"/>
        <v>3.6834652012145419E-3</v>
      </c>
      <c r="P1350" s="10"/>
    </row>
    <row r="1351" spans="1:16" x14ac:dyDescent="0.25">
      <c r="A1351" s="23">
        <v>40246</v>
      </c>
      <c r="B1351">
        <v>21.541938999999999</v>
      </c>
      <c r="C1351" s="16">
        <f t="shared" si="107"/>
        <v>1.5196867839984307E-2</v>
      </c>
      <c r="D1351" s="10"/>
      <c r="E1351" s="6">
        <v>29.192795</v>
      </c>
      <c r="F1351" s="16">
        <f t="shared" si="103"/>
        <v>-9.9892798890959256E-3</v>
      </c>
      <c r="G1351" s="10"/>
      <c r="H1351" s="6">
        <v>18.940000999999999</v>
      </c>
      <c r="I1351" s="16">
        <f t="shared" si="106"/>
        <v>4.7518476899763851E-3</v>
      </c>
      <c r="J1351" s="10"/>
      <c r="K1351" s="6">
        <v>83.732572000000005</v>
      </c>
      <c r="L1351" s="16">
        <f t="shared" si="104"/>
        <v>9.465014403235994E-4</v>
      </c>
      <c r="M1351" s="10"/>
      <c r="N1351" s="6">
        <v>74.588063000000005</v>
      </c>
      <c r="O1351" s="16">
        <f t="shared" si="105"/>
        <v>-2.5607046532366562E-3</v>
      </c>
      <c r="P1351" s="10"/>
    </row>
    <row r="1352" spans="1:16" x14ac:dyDescent="0.25">
      <c r="A1352" s="23">
        <v>40245</v>
      </c>
      <c r="B1352">
        <v>21.656637</v>
      </c>
      <c r="C1352" s="16">
        <f t="shared" si="107"/>
        <v>-5.2962055004200925E-3</v>
      </c>
      <c r="D1352" s="10"/>
      <c r="E1352" s="6">
        <v>29.437117000000001</v>
      </c>
      <c r="F1352" s="16">
        <f t="shared" si="103"/>
        <v>-8.2997937603740413E-3</v>
      </c>
      <c r="G1352" s="10"/>
      <c r="H1352" s="6">
        <v>19.040001</v>
      </c>
      <c r="I1352" s="16">
        <f t="shared" si="106"/>
        <v>-5.2521005644905472E-3</v>
      </c>
      <c r="J1352" s="10"/>
      <c r="K1352" s="6">
        <v>83.811824999999999</v>
      </c>
      <c r="L1352" s="16">
        <f t="shared" si="104"/>
        <v>-9.456064224826477E-4</v>
      </c>
      <c r="M1352" s="10"/>
      <c r="N1352" s="6">
        <v>74.571458000000007</v>
      </c>
      <c r="O1352" s="16">
        <f t="shared" si="105"/>
        <v>2.2267232591866026E-4</v>
      </c>
      <c r="P1352" s="10"/>
    </row>
    <row r="1353" spans="1:16" x14ac:dyDescent="0.25">
      <c r="A1353" s="23">
        <v>40242</v>
      </c>
      <c r="B1353">
        <v>21.150051000000001</v>
      </c>
      <c r="C1353" s="16">
        <f t="shared" si="107"/>
        <v>2.3951998980995315E-2</v>
      </c>
      <c r="D1353" s="10"/>
      <c r="E1353" s="6">
        <v>29.547459</v>
      </c>
      <c r="F1353" s="16">
        <f t="shared" ref="F1353:F1416" si="108">E1352/E1353-1</f>
        <v>-3.7343989545767231E-3</v>
      </c>
      <c r="G1353" s="10"/>
      <c r="H1353" s="6">
        <v>19.030000999999999</v>
      </c>
      <c r="I1353" s="16">
        <f t="shared" si="106"/>
        <v>5.2548604700564105E-4</v>
      </c>
      <c r="J1353" s="10"/>
      <c r="K1353" s="6">
        <v>83.677093999999997</v>
      </c>
      <c r="L1353" s="16">
        <f t="shared" ref="L1353:L1416" si="109">K1352/K1353-1</f>
        <v>1.6101300076218905E-3</v>
      </c>
      <c r="M1353" s="10"/>
      <c r="N1353" s="6">
        <v>74.961748999999998</v>
      </c>
      <c r="O1353" s="16">
        <f t="shared" ref="O1353:O1416" si="110">N1352/N1353-1</f>
        <v>-5.2065354024756205E-3</v>
      </c>
      <c r="P1353" s="10"/>
    </row>
    <row r="1354" spans="1:16" x14ac:dyDescent="0.25">
      <c r="A1354" s="23">
        <v>40241</v>
      </c>
      <c r="B1354">
        <v>20.798784000000001</v>
      </c>
      <c r="C1354" s="16">
        <f t="shared" si="107"/>
        <v>1.6888823885088611E-2</v>
      </c>
      <c r="D1354" s="10"/>
      <c r="E1354" s="6">
        <v>29.271608000000001</v>
      </c>
      <c r="F1354" s="16">
        <f t="shared" si="108"/>
        <v>9.4238416967049599E-3</v>
      </c>
      <c r="G1354" s="10"/>
      <c r="H1354" s="6">
        <v>18.66</v>
      </c>
      <c r="I1354" s="16">
        <f t="shared" si="106"/>
        <v>1.9828563772775976E-2</v>
      </c>
      <c r="J1354" s="10"/>
      <c r="K1354" s="6">
        <v>83.780122000000006</v>
      </c>
      <c r="L1354" s="16">
        <f t="shared" si="109"/>
        <v>-1.2297427783646286E-3</v>
      </c>
      <c r="M1354" s="10"/>
      <c r="N1354" s="6">
        <v>75.958252999999999</v>
      </c>
      <c r="O1354" s="16">
        <f t="shared" si="110"/>
        <v>-1.3119101093596819E-2</v>
      </c>
      <c r="P1354" s="10"/>
    </row>
    <row r="1355" spans="1:16" x14ac:dyDescent="0.25">
      <c r="A1355" s="23">
        <v>40240</v>
      </c>
      <c r="B1355">
        <v>20.741434999999999</v>
      </c>
      <c r="C1355" s="16">
        <f t="shared" si="107"/>
        <v>2.7649485197143164E-3</v>
      </c>
      <c r="D1355" s="10"/>
      <c r="E1355" s="6">
        <v>29.326777</v>
      </c>
      <c r="F1355" s="16">
        <f t="shared" si="108"/>
        <v>-1.8811818291522009E-3</v>
      </c>
      <c r="G1355" s="10"/>
      <c r="H1355" s="6">
        <v>18.48</v>
      </c>
      <c r="I1355" s="16">
        <f t="shared" si="106"/>
        <v>9.7402597402598268E-3</v>
      </c>
      <c r="J1355" s="10"/>
      <c r="K1355" s="6">
        <v>83.740499</v>
      </c>
      <c r="L1355" s="16">
        <f t="shared" si="109"/>
        <v>4.7316412575959532E-4</v>
      </c>
      <c r="M1355" s="10"/>
      <c r="N1355" s="6">
        <v>75.559650000000005</v>
      </c>
      <c r="O1355" s="16">
        <f t="shared" si="110"/>
        <v>5.2753420641835636E-3</v>
      </c>
      <c r="P1355" s="10"/>
    </row>
    <row r="1356" spans="1:16" x14ac:dyDescent="0.25">
      <c r="A1356" s="23">
        <v>40239</v>
      </c>
      <c r="B1356">
        <v>20.657799000000001</v>
      </c>
      <c r="C1356" s="16">
        <f t="shared" si="107"/>
        <v>4.0486404190493985E-3</v>
      </c>
      <c r="D1356" s="10"/>
      <c r="E1356" s="6">
        <v>29.468643</v>
      </c>
      <c r="F1356" s="16">
        <f t="shared" si="108"/>
        <v>-4.8141341289451578E-3</v>
      </c>
      <c r="G1356" s="10"/>
      <c r="H1356" s="6">
        <v>18.629999000000002</v>
      </c>
      <c r="I1356" s="16">
        <f t="shared" si="106"/>
        <v>-8.0514765459730464E-3</v>
      </c>
      <c r="J1356" s="10"/>
      <c r="K1356" s="6">
        <v>83.566136999999998</v>
      </c>
      <c r="L1356" s="16">
        <f t="shared" si="109"/>
        <v>2.0865150198339233E-3</v>
      </c>
      <c r="M1356" s="10"/>
      <c r="N1356" s="6">
        <v>75.750648999999996</v>
      </c>
      <c r="O1356" s="16">
        <f t="shared" si="110"/>
        <v>-2.5214173412558827E-3</v>
      </c>
      <c r="P1356" s="10"/>
    </row>
    <row r="1357" spans="1:16" x14ac:dyDescent="0.25">
      <c r="A1357" s="23">
        <v>40238</v>
      </c>
      <c r="B1357">
        <v>20.746213000000001</v>
      </c>
      <c r="C1357" s="16">
        <f t="shared" si="107"/>
        <v>-4.2616934473775903E-3</v>
      </c>
      <c r="D1357" s="10"/>
      <c r="E1357" s="6">
        <v>29.374067</v>
      </c>
      <c r="F1357" s="16">
        <f t="shared" si="108"/>
        <v>3.2197107741327446E-3</v>
      </c>
      <c r="G1357" s="10"/>
      <c r="H1357" s="6">
        <v>18.73</v>
      </c>
      <c r="I1357" s="16">
        <f t="shared" si="106"/>
        <v>-5.3390816871329294E-3</v>
      </c>
      <c r="J1357" s="10"/>
      <c r="K1357" s="6">
        <v>83.391775999999993</v>
      </c>
      <c r="L1357" s="16">
        <f t="shared" si="109"/>
        <v>2.0908656508287216E-3</v>
      </c>
      <c r="M1357" s="10"/>
      <c r="N1357" s="6">
        <v>75.850295000000003</v>
      </c>
      <c r="O1357" s="16">
        <f t="shared" si="110"/>
        <v>-1.3137193467739339E-3</v>
      </c>
      <c r="P1357" s="10"/>
    </row>
    <row r="1358" spans="1:16" x14ac:dyDescent="0.25">
      <c r="A1358" s="23">
        <v>40235</v>
      </c>
      <c r="B1358">
        <v>20.378219999999999</v>
      </c>
      <c r="C1358" s="16">
        <f t="shared" si="107"/>
        <v>1.8058152282191653E-2</v>
      </c>
      <c r="D1358" s="10"/>
      <c r="E1358" s="6">
        <v>29.066692</v>
      </c>
      <c r="F1358" s="16">
        <f t="shared" si="108"/>
        <v>1.0574818765066274E-2</v>
      </c>
      <c r="G1358" s="10"/>
      <c r="H1358" s="6">
        <v>18.16</v>
      </c>
      <c r="I1358" s="16">
        <f t="shared" si="106"/>
        <v>3.138766519823788E-2</v>
      </c>
      <c r="J1358" s="10"/>
      <c r="K1358" s="6">
        <v>83.284779</v>
      </c>
      <c r="L1358" s="16">
        <f t="shared" si="109"/>
        <v>1.2847125403310233E-3</v>
      </c>
      <c r="M1358" s="10"/>
      <c r="N1358" s="6">
        <v>75.883510000000001</v>
      </c>
      <c r="O1358" s="16">
        <f t="shared" si="110"/>
        <v>-4.3771038002848872E-4</v>
      </c>
      <c r="P1358" s="10"/>
    </row>
    <row r="1359" spans="1:16" x14ac:dyDescent="0.25">
      <c r="A1359" s="23">
        <v>40234</v>
      </c>
      <c r="B1359">
        <v>20.366273</v>
      </c>
      <c r="C1359" s="16">
        <f t="shared" si="107"/>
        <v>5.8660708319080435E-4</v>
      </c>
      <c r="D1359" s="10"/>
      <c r="E1359" s="6">
        <v>28.822367</v>
      </c>
      <c r="F1359" s="16">
        <f t="shared" si="108"/>
        <v>8.4769234948676164E-3</v>
      </c>
      <c r="G1359" s="10"/>
      <c r="H1359" s="6">
        <v>18.52</v>
      </c>
      <c r="I1359" s="16">
        <f t="shared" si="106"/>
        <v>-1.9438444924406051E-2</v>
      </c>
      <c r="J1359" s="10"/>
      <c r="K1359" s="6">
        <v>82.740226000000007</v>
      </c>
      <c r="L1359" s="16">
        <f t="shared" si="109"/>
        <v>6.5814782763584656E-3</v>
      </c>
      <c r="M1359" s="10"/>
      <c r="N1359" s="6">
        <v>75.494446999999994</v>
      </c>
      <c r="O1359" s="16">
        <f t="shared" si="110"/>
        <v>5.153531358405905E-3</v>
      </c>
      <c r="P1359" s="10"/>
    </row>
    <row r="1360" spans="1:16" x14ac:dyDescent="0.25">
      <c r="A1360" s="23">
        <v>40233</v>
      </c>
      <c r="B1360">
        <v>20.461853999999999</v>
      </c>
      <c r="C1360" s="16">
        <f t="shared" si="107"/>
        <v>-4.6711798451889441E-3</v>
      </c>
      <c r="D1360" s="10"/>
      <c r="E1360" s="6">
        <v>29.106097999999999</v>
      </c>
      <c r="F1360" s="16">
        <f t="shared" si="108"/>
        <v>-9.7481634260971894E-3</v>
      </c>
      <c r="G1360" s="10"/>
      <c r="H1360" s="6">
        <v>19.629999000000002</v>
      </c>
      <c r="I1360" s="16">
        <f t="shared" si="106"/>
        <v>-5.654605484187758E-2</v>
      </c>
      <c r="J1360" s="10"/>
      <c r="K1360" s="6">
        <v>82.827038999999999</v>
      </c>
      <c r="L1360" s="16">
        <f t="shared" si="109"/>
        <v>-1.0481239103572459E-3</v>
      </c>
      <c r="M1360" s="10"/>
      <c r="N1360" s="6">
        <v>75.072278999999995</v>
      </c>
      <c r="O1360" s="16">
        <f t="shared" si="110"/>
        <v>5.6234871995826108E-3</v>
      </c>
      <c r="P1360" s="10"/>
    </row>
    <row r="1361" spans="1:16" x14ac:dyDescent="0.25">
      <c r="A1361" s="23">
        <v>40232</v>
      </c>
      <c r="B1361">
        <v>20.578944</v>
      </c>
      <c r="C1361" s="16">
        <f t="shared" si="107"/>
        <v>-5.6897963277416919E-3</v>
      </c>
      <c r="D1361" s="10"/>
      <c r="E1361" s="6">
        <v>28.775077</v>
      </c>
      <c r="F1361" s="16">
        <f t="shared" si="108"/>
        <v>1.1503739850982742E-2</v>
      </c>
      <c r="G1361" s="10"/>
      <c r="H1361" s="6">
        <v>19.399999999999999</v>
      </c>
      <c r="I1361" s="16">
        <f t="shared" si="106"/>
        <v>1.1855618556701142E-2</v>
      </c>
      <c r="J1361" s="10"/>
      <c r="K1361" s="6">
        <v>82.471898999999993</v>
      </c>
      <c r="L1361" s="16">
        <f t="shared" si="109"/>
        <v>4.3061940407120858E-3</v>
      </c>
      <c r="M1361" s="10"/>
      <c r="N1361" s="6">
        <v>74.890163999999999</v>
      </c>
      <c r="O1361" s="16">
        <f t="shared" si="110"/>
        <v>2.431761265738297E-3</v>
      </c>
      <c r="P1361" s="10"/>
    </row>
    <row r="1362" spans="1:16" x14ac:dyDescent="0.25">
      <c r="A1362" s="23">
        <v>40231</v>
      </c>
      <c r="B1362">
        <v>20.767720000000001</v>
      </c>
      <c r="C1362" s="16">
        <f t="shared" si="107"/>
        <v>-9.0898760191296946E-3</v>
      </c>
      <c r="D1362" s="10"/>
      <c r="E1362" s="6">
        <v>29.255844</v>
      </c>
      <c r="F1362" s="16">
        <f t="shared" si="108"/>
        <v>-1.6433195364317643E-2</v>
      </c>
      <c r="G1362" s="10"/>
      <c r="H1362" s="6">
        <v>19.379999000000002</v>
      </c>
      <c r="I1362" s="16">
        <f t="shared" si="106"/>
        <v>1.0320433969062126E-3</v>
      </c>
      <c r="J1362" s="10"/>
      <c r="K1362" s="6">
        <v>82.274597999999997</v>
      </c>
      <c r="L1362" s="16">
        <f t="shared" si="109"/>
        <v>2.3980791738416052E-3</v>
      </c>
      <c r="M1362" s="10"/>
      <c r="N1362" s="6">
        <v>73.739536999999999</v>
      </c>
      <c r="O1362" s="16">
        <f t="shared" si="110"/>
        <v>1.5603935782780853E-2</v>
      </c>
      <c r="P1362" s="10"/>
    </row>
    <row r="1363" spans="1:16" x14ac:dyDescent="0.25">
      <c r="A1363" s="23">
        <v>40228</v>
      </c>
      <c r="B1363">
        <v>20.743822999999999</v>
      </c>
      <c r="C1363" s="16">
        <f t="shared" si="107"/>
        <v>1.1520055873983637E-3</v>
      </c>
      <c r="D1363" s="10"/>
      <c r="E1363" s="6">
        <v>29.547459</v>
      </c>
      <c r="F1363" s="16">
        <f t="shared" si="108"/>
        <v>-9.8693765849713344E-3</v>
      </c>
      <c r="G1363" s="10"/>
      <c r="H1363" s="6">
        <v>19.260000000000002</v>
      </c>
      <c r="I1363" s="16">
        <f t="shared" si="106"/>
        <v>6.2304776739356971E-3</v>
      </c>
      <c r="J1363" s="10"/>
      <c r="K1363" s="6">
        <v>82.227248000000003</v>
      </c>
      <c r="L1363" s="16">
        <f t="shared" si="109"/>
        <v>5.7584318035308613E-4</v>
      </c>
      <c r="M1363" s="10"/>
      <c r="N1363" s="6">
        <v>74.045815000000005</v>
      </c>
      <c r="O1363" s="16">
        <f t="shared" si="110"/>
        <v>-4.1363309999357112E-3</v>
      </c>
      <c r="P1363" s="10"/>
    </row>
    <row r="1364" spans="1:16" x14ac:dyDescent="0.25">
      <c r="A1364" s="23">
        <v>40227</v>
      </c>
      <c r="B1364">
        <v>20.779667</v>
      </c>
      <c r="C1364" s="16">
        <f t="shared" si="107"/>
        <v>-1.7249554576597159E-3</v>
      </c>
      <c r="D1364" s="10"/>
      <c r="E1364" s="6">
        <v>29.38983</v>
      </c>
      <c r="F1364" s="16">
        <f t="shared" si="108"/>
        <v>5.3633859059409872E-3</v>
      </c>
      <c r="G1364" s="10"/>
      <c r="H1364" s="6">
        <v>19.360001</v>
      </c>
      <c r="I1364" s="16">
        <f t="shared" si="106"/>
        <v>-5.1653406422860204E-3</v>
      </c>
      <c r="J1364" s="10"/>
      <c r="K1364" s="6">
        <v>81.935239999999993</v>
      </c>
      <c r="L1364" s="16">
        <f t="shared" si="109"/>
        <v>3.5638877728314533E-3</v>
      </c>
      <c r="M1364" s="10"/>
      <c r="N1364" s="6">
        <v>73.648478999999995</v>
      </c>
      <c r="O1364" s="16">
        <f t="shared" si="110"/>
        <v>5.3950333448165022E-3</v>
      </c>
      <c r="P1364" s="10"/>
    </row>
    <row r="1365" spans="1:16" x14ac:dyDescent="0.25">
      <c r="A1365" s="23">
        <v>40226</v>
      </c>
      <c r="B1365">
        <v>20.65063</v>
      </c>
      <c r="C1365" s="16">
        <f t="shared" si="107"/>
        <v>6.2485744986957581E-3</v>
      </c>
      <c r="D1365" s="10"/>
      <c r="E1365" s="6">
        <v>29.429237000000001</v>
      </c>
      <c r="F1365" s="16">
        <f t="shared" si="108"/>
        <v>-1.3390425310720877E-3</v>
      </c>
      <c r="G1365" s="10"/>
      <c r="H1365" s="6">
        <v>19.510000000000002</v>
      </c>
      <c r="I1365" s="16">
        <f t="shared" si="106"/>
        <v>-7.6883136852896605E-3</v>
      </c>
      <c r="J1365" s="10"/>
      <c r="K1365" s="6">
        <v>81.990483999999995</v>
      </c>
      <c r="L1365" s="16">
        <f t="shared" si="109"/>
        <v>-6.7378550905983214E-4</v>
      </c>
      <c r="M1365" s="10"/>
      <c r="N1365" s="6">
        <v>73.946483999999998</v>
      </c>
      <c r="O1365" s="16">
        <f t="shared" si="110"/>
        <v>-4.0300090535745348E-3</v>
      </c>
      <c r="P1365" s="10"/>
    </row>
    <row r="1366" spans="1:16" x14ac:dyDescent="0.25">
      <c r="A1366" s="23">
        <v>40225</v>
      </c>
      <c r="B1366">
        <v>20.521592999999999</v>
      </c>
      <c r="C1366" s="16">
        <f t="shared" si="107"/>
        <v>6.287864689646705E-3</v>
      </c>
      <c r="D1366" s="10"/>
      <c r="E1366" s="6">
        <v>29.681442000000001</v>
      </c>
      <c r="F1366" s="16">
        <f t="shared" si="108"/>
        <v>-8.4970602169530673E-3</v>
      </c>
      <c r="G1366" s="10"/>
      <c r="H1366" s="6">
        <v>19.18</v>
      </c>
      <c r="I1366" s="16">
        <f t="shared" si="106"/>
        <v>1.7205422314911401E-2</v>
      </c>
      <c r="J1366" s="10"/>
      <c r="K1366" s="6">
        <v>82.266704000000004</v>
      </c>
      <c r="L1366" s="16">
        <f t="shared" si="109"/>
        <v>-3.3576159803364591E-3</v>
      </c>
      <c r="M1366" s="10"/>
      <c r="N1366" s="6">
        <v>74.799107000000006</v>
      </c>
      <c r="O1366" s="16">
        <f t="shared" si="110"/>
        <v>-1.1398839293629615E-2</v>
      </c>
      <c r="P1366" s="10"/>
    </row>
    <row r="1367" spans="1:16" x14ac:dyDescent="0.25">
      <c r="A1367" s="23">
        <v>40221</v>
      </c>
      <c r="B1367">
        <v>20.258742000000002</v>
      </c>
      <c r="C1367" s="16">
        <f t="shared" si="107"/>
        <v>1.2974695072379028E-2</v>
      </c>
      <c r="D1367" s="10"/>
      <c r="E1367" s="6">
        <v>29.098215</v>
      </c>
      <c r="F1367" s="16">
        <f t="shared" si="108"/>
        <v>2.0043394414399618E-2</v>
      </c>
      <c r="G1367" s="10"/>
      <c r="H1367" s="6">
        <v>19</v>
      </c>
      <c r="I1367" s="16">
        <f t="shared" si="106"/>
        <v>9.4736842105263008E-3</v>
      </c>
      <c r="J1367" s="10"/>
      <c r="K1367" s="6">
        <v>81.943133000000003</v>
      </c>
      <c r="L1367" s="16">
        <f t="shared" si="109"/>
        <v>3.9487262465300876E-3</v>
      </c>
      <c r="M1367" s="10"/>
      <c r="N1367" s="6">
        <v>74.658383999999998</v>
      </c>
      <c r="O1367" s="16">
        <f t="shared" si="110"/>
        <v>1.8848921241050309E-3</v>
      </c>
      <c r="P1367" s="10"/>
    </row>
    <row r="1368" spans="1:16" x14ac:dyDescent="0.25">
      <c r="A1368" s="23">
        <v>40220</v>
      </c>
      <c r="B1368">
        <v>20.344766</v>
      </c>
      <c r="C1368" s="16">
        <f t="shared" si="107"/>
        <v>-4.2283111046840238E-3</v>
      </c>
      <c r="D1368" s="10"/>
      <c r="E1368" s="6">
        <v>29.066692</v>
      </c>
      <c r="F1368" s="16">
        <f t="shared" si="108"/>
        <v>1.0845059355224507E-3</v>
      </c>
      <c r="G1368" s="10"/>
      <c r="H1368" s="6">
        <v>18.879999000000002</v>
      </c>
      <c r="I1368" s="16">
        <f t="shared" si="106"/>
        <v>6.3559855061432469E-3</v>
      </c>
      <c r="J1368" s="10"/>
      <c r="K1368" s="6">
        <v>81.848427000000001</v>
      </c>
      <c r="L1368" s="16">
        <f t="shared" si="109"/>
        <v>1.1570900440152077E-3</v>
      </c>
      <c r="M1368" s="10"/>
      <c r="N1368" s="6">
        <v>74.352099999999993</v>
      </c>
      <c r="O1368" s="16">
        <f t="shared" si="110"/>
        <v>4.1193725530281888E-3</v>
      </c>
      <c r="P1368" s="10"/>
    </row>
    <row r="1369" spans="1:16" x14ac:dyDescent="0.25">
      <c r="A1369" s="23">
        <v>40219</v>
      </c>
      <c r="B1369">
        <v>19.986331</v>
      </c>
      <c r="C1369" s="16">
        <f t="shared" si="107"/>
        <v>1.7934006997082141E-2</v>
      </c>
      <c r="D1369" s="10"/>
      <c r="E1369" s="6">
        <v>28.530754999999999</v>
      </c>
      <c r="F1369" s="16">
        <f t="shared" si="108"/>
        <v>1.878453619611542E-2</v>
      </c>
      <c r="G1369" s="10"/>
      <c r="H1369" s="6">
        <v>18.719999000000001</v>
      </c>
      <c r="I1369" s="16">
        <f t="shared" si="106"/>
        <v>8.5470090035795199E-3</v>
      </c>
      <c r="J1369" s="10"/>
      <c r="K1369" s="6">
        <v>81.659019000000001</v>
      </c>
      <c r="L1369" s="16">
        <f t="shared" si="109"/>
        <v>2.3194988418855367E-3</v>
      </c>
      <c r="M1369" s="10"/>
      <c r="N1369" s="6">
        <v>74.757715000000005</v>
      </c>
      <c r="O1369" s="16">
        <f t="shared" si="110"/>
        <v>-5.4257276322585701E-3</v>
      </c>
      <c r="P1369" s="10"/>
    </row>
    <row r="1370" spans="1:16" x14ac:dyDescent="0.25">
      <c r="A1370" s="23">
        <v>40218</v>
      </c>
      <c r="B1370">
        <v>19.868046</v>
      </c>
      <c r="C1370" s="16">
        <f t="shared" si="107"/>
        <v>5.9535296022568129E-3</v>
      </c>
      <c r="D1370" s="10"/>
      <c r="E1370" s="6">
        <v>28.743554</v>
      </c>
      <c r="F1370" s="16">
        <f t="shared" si="108"/>
        <v>-7.4033642464672589E-3</v>
      </c>
      <c r="G1370" s="10"/>
      <c r="H1370" s="6">
        <v>18.719999000000001</v>
      </c>
      <c r="I1370" s="16">
        <f t="shared" si="106"/>
        <v>0</v>
      </c>
      <c r="J1370" s="10"/>
      <c r="K1370" s="6">
        <v>82.298272999999995</v>
      </c>
      <c r="L1370" s="16">
        <f t="shared" si="109"/>
        <v>-7.767526300339167E-3</v>
      </c>
      <c r="M1370" s="10"/>
      <c r="N1370" s="6">
        <v>75.477894000000006</v>
      </c>
      <c r="O1370" s="16">
        <f t="shared" si="110"/>
        <v>-9.5415884285271479E-3</v>
      </c>
      <c r="P1370" s="10"/>
    </row>
    <row r="1371" spans="1:16" x14ac:dyDescent="0.25">
      <c r="A1371" s="23">
        <v>40217</v>
      </c>
      <c r="B1371">
        <v>19.815556000000001</v>
      </c>
      <c r="C1371" s="16">
        <f t="shared" si="107"/>
        <v>2.6489289525863935E-3</v>
      </c>
      <c r="D1371" s="10"/>
      <c r="E1371" s="6">
        <v>28.83813</v>
      </c>
      <c r="F1371" s="16">
        <f t="shared" si="108"/>
        <v>-3.2795469054338611E-3</v>
      </c>
      <c r="G1371" s="10"/>
      <c r="H1371" s="6">
        <v>18.5</v>
      </c>
      <c r="I1371" s="16">
        <f t="shared" si="106"/>
        <v>1.1891837837837871E-2</v>
      </c>
      <c r="J1371" s="10"/>
      <c r="K1371" s="6">
        <v>82.487680999999995</v>
      </c>
      <c r="L1371" s="16">
        <f t="shared" si="109"/>
        <v>-2.2961974164360521E-3</v>
      </c>
      <c r="M1371" s="10"/>
      <c r="N1371" s="6">
        <v>76.239459999999994</v>
      </c>
      <c r="O1371" s="16">
        <f t="shared" si="110"/>
        <v>-9.9891316124220975E-3</v>
      </c>
      <c r="P1371" s="10"/>
    </row>
    <row r="1372" spans="1:16" x14ac:dyDescent="0.25">
      <c r="A1372" s="23">
        <v>40214</v>
      </c>
      <c r="B1372">
        <v>19.698642</v>
      </c>
      <c r="C1372" s="16">
        <f t="shared" si="107"/>
        <v>5.9351299444907468E-3</v>
      </c>
      <c r="D1372" s="10"/>
      <c r="E1372" s="6">
        <v>28.948468999999999</v>
      </c>
      <c r="F1372" s="16">
        <f t="shared" si="108"/>
        <v>-3.811565993351862E-3</v>
      </c>
      <c r="G1372" s="10"/>
      <c r="H1372" s="6">
        <v>18.790001</v>
      </c>
      <c r="I1372" s="16">
        <f t="shared" si="106"/>
        <v>-1.5433793750197267E-2</v>
      </c>
      <c r="J1372" s="10"/>
      <c r="K1372" s="6">
        <v>82.408760999999998</v>
      </c>
      <c r="L1372" s="16">
        <f t="shared" si="109"/>
        <v>9.576651686340476E-4</v>
      </c>
      <c r="M1372" s="10"/>
      <c r="N1372" s="6">
        <v>76.140129000000002</v>
      </c>
      <c r="O1372" s="16">
        <f t="shared" si="110"/>
        <v>1.3045814513918952E-3</v>
      </c>
      <c r="P1372" s="10"/>
    </row>
    <row r="1373" spans="1:16" x14ac:dyDescent="0.25">
      <c r="A1373" s="23">
        <v>40213</v>
      </c>
      <c r="B1373">
        <v>19.815556000000001</v>
      </c>
      <c r="C1373" s="16">
        <f t="shared" si="107"/>
        <v>-5.9001120130064422E-3</v>
      </c>
      <c r="D1373" s="10"/>
      <c r="E1373" s="6">
        <v>29.240081</v>
      </c>
      <c r="F1373" s="16">
        <f t="shared" si="108"/>
        <v>-9.9730229885478527E-3</v>
      </c>
      <c r="G1373" s="10"/>
      <c r="H1373" s="6">
        <v>18.75</v>
      </c>
      <c r="I1373" s="16">
        <f t="shared" si="106"/>
        <v>2.1333866666666257E-3</v>
      </c>
      <c r="J1373" s="10"/>
      <c r="K1373" s="6">
        <v>82.661306999999994</v>
      </c>
      <c r="L1373" s="16">
        <f t="shared" si="109"/>
        <v>-3.0551900177430147E-3</v>
      </c>
      <c r="M1373" s="10"/>
      <c r="N1373" s="6">
        <v>75.974566999999993</v>
      </c>
      <c r="O1373" s="16">
        <f t="shared" si="110"/>
        <v>2.1791766184071637E-3</v>
      </c>
      <c r="P1373" s="10"/>
    </row>
    <row r="1374" spans="1:16" x14ac:dyDescent="0.25">
      <c r="A1374" s="23">
        <v>40212</v>
      </c>
      <c r="B1374">
        <v>19.927696000000001</v>
      </c>
      <c r="C1374" s="16">
        <f t="shared" si="107"/>
        <v>-5.6273439739346065E-3</v>
      </c>
      <c r="D1374" s="10"/>
      <c r="E1374" s="6">
        <v>30.516874000000001</v>
      </c>
      <c r="F1374" s="16">
        <f t="shared" si="108"/>
        <v>-4.183891836365683E-2</v>
      </c>
      <c r="G1374" s="10"/>
      <c r="H1374" s="6">
        <v>18.860001</v>
      </c>
      <c r="I1374" s="16">
        <f t="shared" si="106"/>
        <v>-5.8325023418609456E-3</v>
      </c>
      <c r="J1374" s="10"/>
      <c r="K1374" s="6">
        <v>82.669200000000004</v>
      </c>
      <c r="L1374" s="16">
        <f t="shared" si="109"/>
        <v>-9.5476912804426384E-5</v>
      </c>
      <c r="M1374" s="10"/>
      <c r="N1374" s="6">
        <v>74.790826999999993</v>
      </c>
      <c r="O1374" s="16">
        <f t="shared" si="110"/>
        <v>1.5827342034872904E-2</v>
      </c>
      <c r="P1374" s="10"/>
    </row>
    <row r="1375" spans="1:16" x14ac:dyDescent="0.25">
      <c r="A1375" s="23">
        <v>40211</v>
      </c>
      <c r="B1375">
        <v>20.044609999999999</v>
      </c>
      <c r="C1375" s="16">
        <f t="shared" si="107"/>
        <v>-5.8326901845432433E-3</v>
      </c>
      <c r="D1375" s="10"/>
      <c r="E1375" s="6">
        <v>31.163150999999999</v>
      </c>
      <c r="F1375" s="16">
        <f t="shared" si="108"/>
        <v>-2.0738499774942465E-2</v>
      </c>
      <c r="G1375" s="10"/>
      <c r="H1375" s="6">
        <v>18.860001</v>
      </c>
      <c r="I1375" s="16">
        <f t="shared" si="106"/>
        <v>0</v>
      </c>
      <c r="J1375" s="10"/>
      <c r="K1375" s="6">
        <v>82.756012999999996</v>
      </c>
      <c r="L1375" s="16">
        <f t="shared" si="109"/>
        <v>-1.0490234709590318E-3</v>
      </c>
      <c r="M1375" s="10"/>
      <c r="N1375" s="6">
        <v>75.668289000000001</v>
      </c>
      <c r="O1375" s="16">
        <f t="shared" si="110"/>
        <v>-1.1596165468998665E-2</v>
      </c>
      <c r="P1375" s="10"/>
    </row>
    <row r="1376" spans="1:16" x14ac:dyDescent="0.25">
      <c r="A1376" s="23">
        <v>40210</v>
      </c>
      <c r="B1376">
        <v>19.961100999999999</v>
      </c>
      <c r="C1376" s="16">
        <f t="shared" si="107"/>
        <v>4.183586867277489E-3</v>
      </c>
      <c r="D1376" s="10"/>
      <c r="E1376" s="6">
        <v>30.185853000000002</v>
      </c>
      <c r="F1376" s="16">
        <f t="shared" si="108"/>
        <v>3.2376027273438135E-2</v>
      </c>
      <c r="G1376" s="10"/>
      <c r="H1376" s="6">
        <v>19</v>
      </c>
      <c r="I1376" s="16">
        <f t="shared" si="106"/>
        <v>-7.3683684210525957E-3</v>
      </c>
      <c r="J1376" s="10"/>
      <c r="K1376" s="6">
        <v>82.495574000000005</v>
      </c>
      <c r="L1376" s="16">
        <f t="shared" si="109"/>
        <v>3.1570057322103384E-3</v>
      </c>
      <c r="M1376" s="10"/>
      <c r="N1376" s="6">
        <v>75.453062000000003</v>
      </c>
      <c r="O1376" s="16">
        <f t="shared" si="110"/>
        <v>2.8524621041887688E-3</v>
      </c>
      <c r="P1376" s="10"/>
    </row>
    <row r="1377" spans="1:16" x14ac:dyDescent="0.25">
      <c r="A1377" s="23">
        <v>40207</v>
      </c>
      <c r="B1377">
        <v>19.572185000000001</v>
      </c>
      <c r="C1377" s="16">
        <f t="shared" si="107"/>
        <v>1.9870852436761677E-2</v>
      </c>
      <c r="D1377" s="10"/>
      <c r="E1377" s="6">
        <v>30.091276000000001</v>
      </c>
      <c r="F1377" s="16">
        <f t="shared" si="108"/>
        <v>3.1430039723141512E-3</v>
      </c>
      <c r="G1377" s="10"/>
      <c r="H1377" s="6">
        <v>18.73</v>
      </c>
      <c r="I1377" s="16">
        <f t="shared" si="106"/>
        <v>1.4415376401494928E-2</v>
      </c>
      <c r="J1377" s="10"/>
      <c r="K1377" s="6">
        <v>82.864924999999999</v>
      </c>
      <c r="L1377" s="16">
        <f t="shared" si="109"/>
        <v>-4.4572658455914738E-3</v>
      </c>
      <c r="M1377" s="10"/>
      <c r="N1377" s="6">
        <v>76.144264000000007</v>
      </c>
      <c r="O1377" s="16">
        <f t="shared" si="110"/>
        <v>-9.0775320909268764E-3</v>
      </c>
      <c r="P1377" s="10"/>
    </row>
    <row r="1378" spans="1:16" x14ac:dyDescent="0.25">
      <c r="A1378" s="23">
        <v>40206</v>
      </c>
      <c r="B1378">
        <v>19.720116999999998</v>
      </c>
      <c r="C1378" s="16">
        <f t="shared" si="107"/>
        <v>-7.5015782107173967E-3</v>
      </c>
      <c r="D1378" s="10"/>
      <c r="E1378" s="6">
        <v>29.925767</v>
      </c>
      <c r="F1378" s="16">
        <f t="shared" si="108"/>
        <v>5.5306518960733797E-3</v>
      </c>
      <c r="G1378" s="10"/>
      <c r="H1378" s="6">
        <v>18.77</v>
      </c>
      <c r="I1378" s="16">
        <f t="shared" si="106"/>
        <v>-2.1310602024506853E-3</v>
      </c>
      <c r="J1378" s="10"/>
      <c r="K1378" s="6">
        <v>82.338425999999998</v>
      </c>
      <c r="L1378" s="16">
        <f t="shared" si="109"/>
        <v>6.3943291799142266E-3</v>
      </c>
      <c r="M1378" s="10"/>
      <c r="N1378" s="6">
        <v>75.484367000000006</v>
      </c>
      <c r="O1378" s="16">
        <f t="shared" si="110"/>
        <v>8.7421677656778218E-3</v>
      </c>
      <c r="P1378" s="10"/>
    </row>
    <row r="1379" spans="1:16" x14ac:dyDescent="0.25">
      <c r="A1379" s="23">
        <v>40205</v>
      </c>
      <c r="B1379">
        <v>20.020751000000001</v>
      </c>
      <c r="C1379" s="16">
        <f t="shared" si="107"/>
        <v>-1.5016120024668567E-2</v>
      </c>
      <c r="D1379" s="10"/>
      <c r="E1379" s="6">
        <v>30.453821000000001</v>
      </c>
      <c r="F1379" s="16">
        <f t="shared" si="108"/>
        <v>-1.7339499040202599E-2</v>
      </c>
      <c r="G1379" s="10"/>
      <c r="H1379" s="6">
        <v>19.120000999999998</v>
      </c>
      <c r="I1379" s="16">
        <f t="shared" si="106"/>
        <v>-1.8305490674399016E-2</v>
      </c>
      <c r="J1379" s="10"/>
      <c r="K1379" s="6">
        <v>82.456299999999999</v>
      </c>
      <c r="L1379" s="16">
        <f t="shared" si="109"/>
        <v>-1.4295329768616583E-3</v>
      </c>
      <c r="M1379" s="10"/>
      <c r="N1379" s="6">
        <v>75.525606999999994</v>
      </c>
      <c r="O1379" s="16">
        <f t="shared" si="110"/>
        <v>-5.4603996760971274E-4</v>
      </c>
      <c r="P1379" s="10"/>
    </row>
    <row r="1380" spans="1:16" x14ac:dyDescent="0.25">
      <c r="A1380" s="23">
        <v>40204</v>
      </c>
      <c r="B1380">
        <v>19.362220000000001</v>
      </c>
      <c r="C1380" s="16">
        <f t="shared" si="107"/>
        <v>3.4011130955024838E-2</v>
      </c>
      <c r="D1380" s="10"/>
      <c r="E1380" s="6">
        <v>30.406535000000002</v>
      </c>
      <c r="F1380" s="16">
        <f t="shared" si="108"/>
        <v>1.5551262253328257E-3</v>
      </c>
      <c r="G1380" s="10"/>
      <c r="H1380" s="6">
        <v>18.98</v>
      </c>
      <c r="I1380" s="16">
        <f t="shared" si="106"/>
        <v>7.376238145416103E-3</v>
      </c>
      <c r="J1380" s="10"/>
      <c r="K1380" s="6">
        <v>82.754909999999995</v>
      </c>
      <c r="L1380" s="16">
        <f t="shared" si="109"/>
        <v>-3.6083659567751614E-3</v>
      </c>
      <c r="M1380" s="10"/>
      <c r="N1380" s="6">
        <v>75.566854000000006</v>
      </c>
      <c r="O1380" s="16">
        <f t="shared" si="110"/>
        <v>-5.4583455333490072E-4</v>
      </c>
      <c r="P1380" s="10"/>
    </row>
    <row r="1381" spans="1:16" x14ac:dyDescent="0.25">
      <c r="A1381" s="23">
        <v>40203</v>
      </c>
      <c r="B1381">
        <v>19.572185000000001</v>
      </c>
      <c r="C1381" s="16">
        <f t="shared" si="107"/>
        <v>-1.0727724063511634E-2</v>
      </c>
      <c r="D1381" s="10"/>
      <c r="E1381" s="6">
        <v>30.548397000000001</v>
      </c>
      <c r="F1381" s="16">
        <f t="shared" si="108"/>
        <v>-4.643844323484414E-3</v>
      </c>
      <c r="G1381" s="10"/>
      <c r="H1381" s="6">
        <v>19.02</v>
      </c>
      <c r="I1381" s="16">
        <f t="shared" si="106"/>
        <v>-2.103049421661396E-3</v>
      </c>
      <c r="J1381" s="10"/>
      <c r="K1381" s="6">
        <v>82.974939000000006</v>
      </c>
      <c r="L1381" s="16">
        <f t="shared" si="109"/>
        <v>-2.6517524767328826E-3</v>
      </c>
      <c r="M1381" s="10"/>
      <c r="N1381" s="6">
        <v>75.542107999999999</v>
      </c>
      <c r="O1381" s="16">
        <f t="shared" si="110"/>
        <v>3.2757889149737096E-4</v>
      </c>
      <c r="P1381" s="10"/>
    </row>
    <row r="1382" spans="1:16" x14ac:dyDescent="0.25">
      <c r="A1382" s="23">
        <v>40200</v>
      </c>
      <c r="B1382">
        <v>19.739204999999998</v>
      </c>
      <c r="C1382" s="16">
        <f t="shared" si="107"/>
        <v>-8.4613336757988211E-3</v>
      </c>
      <c r="D1382" s="10"/>
      <c r="E1382" s="6">
        <v>30.635093999999999</v>
      </c>
      <c r="F1382" s="16">
        <f t="shared" si="108"/>
        <v>-2.8299896843795302E-3</v>
      </c>
      <c r="G1382" s="10"/>
      <c r="H1382" s="6">
        <v>19.02</v>
      </c>
      <c r="I1382" s="16">
        <f t="shared" si="106"/>
        <v>0</v>
      </c>
      <c r="J1382" s="10"/>
      <c r="K1382" s="6">
        <v>82.982799</v>
      </c>
      <c r="L1382" s="16">
        <f t="shared" si="109"/>
        <v>-9.4718424718309713E-5</v>
      </c>
      <c r="M1382" s="10"/>
      <c r="N1382" s="6">
        <v>75.888554999999997</v>
      </c>
      <c r="O1382" s="16">
        <f t="shared" si="110"/>
        <v>-4.5652074940680798E-3</v>
      </c>
      <c r="P1382" s="10"/>
    </row>
    <row r="1383" spans="1:16" x14ac:dyDescent="0.25">
      <c r="A1383" s="23">
        <v>40199</v>
      </c>
      <c r="B1383">
        <v>20.149591999999998</v>
      </c>
      <c r="C1383" s="16">
        <f t="shared" si="107"/>
        <v>-2.0367012890385117E-2</v>
      </c>
      <c r="D1383" s="10"/>
      <c r="E1383" s="6">
        <v>31.588747999999999</v>
      </c>
      <c r="F1383" s="16">
        <f t="shared" si="108"/>
        <v>-3.0189673867416333E-2</v>
      </c>
      <c r="G1383" s="10"/>
      <c r="H1383" s="6">
        <v>19.530000999999999</v>
      </c>
      <c r="I1383" s="16">
        <f t="shared" si="106"/>
        <v>-2.6113721141130419E-2</v>
      </c>
      <c r="J1383" s="10"/>
      <c r="K1383" s="6">
        <v>83.108534000000006</v>
      </c>
      <c r="L1383" s="16">
        <f t="shared" si="109"/>
        <v>-1.5129011901473532E-3</v>
      </c>
      <c r="M1383" s="10"/>
      <c r="N1383" s="6">
        <v>76.020538000000002</v>
      </c>
      <c r="O1383" s="16">
        <f t="shared" si="110"/>
        <v>-1.7361492495621134E-3</v>
      </c>
      <c r="P1383" s="10"/>
    </row>
    <row r="1384" spans="1:16" x14ac:dyDescent="0.25">
      <c r="A1384" s="23">
        <v>40198</v>
      </c>
      <c r="B1384">
        <v>20.858228</v>
      </c>
      <c r="C1384" s="16">
        <f t="shared" si="107"/>
        <v>-3.3973931054929629E-2</v>
      </c>
      <c r="D1384" s="10"/>
      <c r="E1384" s="6">
        <v>32.337480999999997</v>
      </c>
      <c r="F1384" s="16">
        <f t="shared" si="108"/>
        <v>-2.3153720600562533E-2</v>
      </c>
      <c r="G1384" s="10"/>
      <c r="H1384" s="6">
        <v>20.02</v>
      </c>
      <c r="I1384" s="16">
        <f t="shared" ref="I1384:I1447" si="111">H1383/H1384-1</f>
        <v>-2.4475474525474605E-2</v>
      </c>
      <c r="J1384" s="10"/>
      <c r="K1384" s="6">
        <v>82.888503999999998</v>
      </c>
      <c r="L1384" s="16">
        <f t="shared" si="109"/>
        <v>2.6545297524009914E-3</v>
      </c>
      <c r="M1384" s="10"/>
      <c r="N1384" s="6">
        <v>75.674085000000005</v>
      </c>
      <c r="O1384" s="16">
        <f t="shared" si="110"/>
        <v>4.578225161229188E-3</v>
      </c>
      <c r="P1384" s="10"/>
    </row>
    <row r="1385" spans="1:16" x14ac:dyDescent="0.25">
      <c r="A1385" s="23">
        <v>40197</v>
      </c>
      <c r="B1385">
        <v>20.960825</v>
      </c>
      <c r="C1385" s="16">
        <f t="shared" si="107"/>
        <v>-4.8947023793194377E-3</v>
      </c>
      <c r="D1385" s="10"/>
      <c r="E1385" s="6">
        <v>32.014342999999997</v>
      </c>
      <c r="F1385" s="16">
        <f t="shared" si="108"/>
        <v>1.0093538386841239E-2</v>
      </c>
      <c r="G1385" s="10"/>
      <c r="H1385" s="6">
        <v>20.639999</v>
      </c>
      <c r="I1385" s="16">
        <f t="shared" si="111"/>
        <v>-3.0038712695674041E-2</v>
      </c>
      <c r="J1385" s="10"/>
      <c r="K1385" s="6">
        <v>82.943511999999998</v>
      </c>
      <c r="L1385" s="16">
        <f t="shared" si="109"/>
        <v>-6.6319834636374697E-4</v>
      </c>
      <c r="M1385" s="10"/>
      <c r="N1385" s="6">
        <v>74.915200999999996</v>
      </c>
      <c r="O1385" s="16">
        <f t="shared" si="110"/>
        <v>1.0129906746162431E-2</v>
      </c>
      <c r="P1385" s="10"/>
    </row>
    <row r="1386" spans="1:16" x14ac:dyDescent="0.25">
      <c r="A1386" s="23">
        <v>40193</v>
      </c>
      <c r="B1386">
        <v>20.552823</v>
      </c>
      <c r="C1386" s="16">
        <f t="shared" si="107"/>
        <v>1.9851384892479285E-2</v>
      </c>
      <c r="D1386" s="10"/>
      <c r="E1386" s="6">
        <v>31.107980999999999</v>
      </c>
      <c r="F1386" s="16">
        <f t="shared" si="108"/>
        <v>2.9135995679050897E-2</v>
      </c>
      <c r="G1386" s="10"/>
      <c r="H1386" s="6">
        <v>20.48</v>
      </c>
      <c r="I1386" s="16">
        <f t="shared" si="111"/>
        <v>7.8124511718749012E-3</v>
      </c>
      <c r="J1386" s="10"/>
      <c r="K1386" s="6">
        <v>82.872784999999993</v>
      </c>
      <c r="L1386" s="16">
        <f t="shared" si="109"/>
        <v>8.5344060779424247E-4</v>
      </c>
      <c r="M1386" s="10"/>
      <c r="N1386" s="6">
        <v>75.129671000000002</v>
      </c>
      <c r="O1386" s="16">
        <f t="shared" si="110"/>
        <v>-2.8546644374365382E-3</v>
      </c>
      <c r="P1386" s="10"/>
    </row>
    <row r="1387" spans="1:16" x14ac:dyDescent="0.25">
      <c r="A1387" s="23">
        <v>40192</v>
      </c>
      <c r="B1387">
        <v>20.863001000000001</v>
      </c>
      <c r="C1387" s="16">
        <f t="shared" si="107"/>
        <v>-1.4867372148426816E-2</v>
      </c>
      <c r="D1387" s="10"/>
      <c r="E1387" s="6">
        <v>31.517814999999999</v>
      </c>
      <c r="F1387" s="16">
        <f t="shared" si="108"/>
        <v>-1.3003249114825977E-2</v>
      </c>
      <c r="G1387" s="10"/>
      <c r="H1387" s="6">
        <v>20.440000999999999</v>
      </c>
      <c r="I1387" s="16">
        <f t="shared" si="111"/>
        <v>1.9568981430089227E-3</v>
      </c>
      <c r="J1387" s="10"/>
      <c r="K1387" s="6">
        <v>82.904218</v>
      </c>
      <c r="L1387" s="16">
        <f t="shared" si="109"/>
        <v>-3.7914838060482126E-4</v>
      </c>
      <c r="M1387" s="10"/>
      <c r="N1387" s="6">
        <v>74.667736000000005</v>
      </c>
      <c r="O1387" s="16">
        <f t="shared" si="110"/>
        <v>6.186540864182577E-3</v>
      </c>
      <c r="P1387" s="10"/>
    </row>
    <row r="1388" spans="1:16" x14ac:dyDescent="0.25">
      <c r="A1388" s="23">
        <v>40191</v>
      </c>
      <c r="B1388">
        <v>20.791421</v>
      </c>
      <c r="C1388" s="16">
        <f t="shared" si="107"/>
        <v>3.4427661293570111E-3</v>
      </c>
      <c r="D1388" s="10"/>
      <c r="E1388" s="6">
        <v>30.682383000000002</v>
      </c>
      <c r="F1388" s="16">
        <f t="shared" si="108"/>
        <v>2.722839357034279E-2</v>
      </c>
      <c r="G1388" s="10"/>
      <c r="H1388" s="6">
        <v>20.16</v>
      </c>
      <c r="I1388" s="16">
        <f t="shared" si="111"/>
        <v>1.3888938492063518E-2</v>
      </c>
      <c r="J1388" s="10"/>
      <c r="K1388" s="6">
        <v>82.605608000000004</v>
      </c>
      <c r="L1388" s="16">
        <f t="shared" si="109"/>
        <v>3.6148877446673389E-3</v>
      </c>
      <c r="M1388" s="10"/>
      <c r="N1388" s="6">
        <v>73.636640999999997</v>
      </c>
      <c r="O1388" s="16">
        <f t="shared" si="110"/>
        <v>1.4002471948713735E-2</v>
      </c>
      <c r="P1388" s="10"/>
    </row>
    <row r="1389" spans="1:16" x14ac:dyDescent="0.25">
      <c r="A1389" s="23">
        <v>40190</v>
      </c>
      <c r="B1389">
        <v>20.600542000000001</v>
      </c>
      <c r="C1389" s="16">
        <f t="shared" si="107"/>
        <v>9.2657270862095409E-3</v>
      </c>
      <c r="D1389" s="10"/>
      <c r="E1389" s="6">
        <v>29.594746000000001</v>
      </c>
      <c r="F1389" s="16">
        <f t="shared" si="108"/>
        <v>3.6751016548680626E-2</v>
      </c>
      <c r="G1389" s="10"/>
      <c r="H1389" s="6">
        <v>20.18</v>
      </c>
      <c r="I1389" s="16">
        <f t="shared" si="111"/>
        <v>-9.910802775024985E-4</v>
      </c>
      <c r="J1389" s="10"/>
      <c r="K1389" s="6">
        <v>82.951365999999993</v>
      </c>
      <c r="L1389" s="16">
        <f t="shared" si="109"/>
        <v>-4.1682014012884849E-3</v>
      </c>
      <c r="M1389" s="10"/>
      <c r="N1389" s="6">
        <v>74.502763000000002</v>
      </c>
      <c r="O1389" s="16">
        <f t="shared" si="110"/>
        <v>-1.1625367504826678E-2</v>
      </c>
      <c r="P1389" s="10"/>
    </row>
    <row r="1390" spans="1:16" x14ac:dyDescent="0.25">
      <c r="A1390" s="23">
        <v>40189</v>
      </c>
      <c r="B1390">
        <v>20.698367999999999</v>
      </c>
      <c r="C1390" s="16">
        <f t="shared" si="107"/>
        <v>-4.7262663413848438E-3</v>
      </c>
      <c r="D1390" s="10"/>
      <c r="E1390" s="6">
        <v>29.831188000000001</v>
      </c>
      <c r="F1390" s="16">
        <f t="shared" si="108"/>
        <v>-7.926000131137978E-3</v>
      </c>
      <c r="G1390" s="10"/>
      <c r="H1390" s="6">
        <v>20.51</v>
      </c>
      <c r="I1390" s="16">
        <f t="shared" si="111"/>
        <v>-1.6089712335446205E-2</v>
      </c>
      <c r="J1390" s="10"/>
      <c r="K1390" s="6">
        <v>82.794203999999993</v>
      </c>
      <c r="L1390" s="16">
        <f t="shared" si="109"/>
        <v>1.898224663166026E-3</v>
      </c>
      <c r="M1390" s="10"/>
      <c r="N1390" s="6">
        <v>73.248954999999995</v>
      </c>
      <c r="O1390" s="16">
        <f t="shared" si="110"/>
        <v>1.7117076960347255E-2</v>
      </c>
      <c r="P1390" s="10"/>
    </row>
    <row r="1391" spans="1:16" x14ac:dyDescent="0.25">
      <c r="A1391" s="23">
        <v>40186</v>
      </c>
      <c r="B1391">
        <v>20.758016999999999</v>
      </c>
      <c r="C1391" s="16">
        <f t="shared" si="107"/>
        <v>-2.8735403771950052E-3</v>
      </c>
      <c r="D1391" s="10"/>
      <c r="E1391" s="6">
        <v>29.712968</v>
      </c>
      <c r="F1391" s="16">
        <f t="shared" si="108"/>
        <v>3.9787341338637372E-3</v>
      </c>
      <c r="G1391" s="10"/>
      <c r="H1391" s="6">
        <v>20.74</v>
      </c>
      <c r="I1391" s="16">
        <f t="shared" si="111"/>
        <v>-1.1089681774348881E-2</v>
      </c>
      <c r="J1391" s="10"/>
      <c r="K1391" s="6">
        <v>82.707763</v>
      </c>
      <c r="L1391" s="16">
        <f t="shared" si="109"/>
        <v>1.0451376855640238E-3</v>
      </c>
      <c r="M1391" s="10"/>
      <c r="N1391" s="6">
        <v>73.653142000000003</v>
      </c>
      <c r="O1391" s="16">
        <f t="shared" si="110"/>
        <v>-5.4877088610830738E-3</v>
      </c>
      <c r="P1391" s="10"/>
    </row>
    <row r="1392" spans="1:16" x14ac:dyDescent="0.25">
      <c r="A1392" s="23">
        <v>40185</v>
      </c>
      <c r="B1392">
        <v>20.700754</v>
      </c>
      <c r="C1392" s="16">
        <f t="shared" si="107"/>
        <v>2.7662277422357828E-3</v>
      </c>
      <c r="D1392" s="10"/>
      <c r="E1392" s="6">
        <v>29.728732000000001</v>
      </c>
      <c r="F1392" s="16">
        <f t="shared" si="108"/>
        <v>-5.3026143193735109E-4</v>
      </c>
      <c r="G1392" s="10"/>
      <c r="H1392" s="6">
        <v>20.5</v>
      </c>
      <c r="I1392" s="16">
        <f t="shared" si="111"/>
        <v>1.1707317073170742E-2</v>
      </c>
      <c r="J1392" s="10"/>
      <c r="K1392" s="6">
        <v>82.527021000000005</v>
      </c>
      <c r="L1392" s="16">
        <f t="shared" si="109"/>
        <v>2.1900948054334179E-3</v>
      </c>
      <c r="M1392" s="10"/>
      <c r="N1392" s="6">
        <v>73.686138</v>
      </c>
      <c r="O1392" s="16">
        <f t="shared" si="110"/>
        <v>-4.4779114356618965E-4</v>
      </c>
      <c r="P1392" s="10"/>
    </row>
    <row r="1393" spans="1:16" x14ac:dyDescent="0.25">
      <c r="A1393" s="23">
        <v>40184</v>
      </c>
      <c r="B1393">
        <v>20.509875000000001</v>
      </c>
      <c r="C1393" s="16">
        <f t="shared" si="107"/>
        <v>9.3066876321772352E-3</v>
      </c>
      <c r="D1393" s="10"/>
      <c r="E1393" s="6">
        <v>29.681442000000001</v>
      </c>
      <c r="F1393" s="16">
        <f t="shared" si="108"/>
        <v>1.5932514329997094E-3</v>
      </c>
      <c r="G1393" s="10"/>
      <c r="H1393" s="6">
        <v>20.77</v>
      </c>
      <c r="I1393" s="16">
        <f t="shared" si="111"/>
        <v>-1.2999518536350507E-2</v>
      </c>
      <c r="J1393" s="10"/>
      <c r="K1393" s="6">
        <v>82.424865999999994</v>
      </c>
      <c r="L1393" s="16">
        <f t="shared" si="109"/>
        <v>1.239371138316514E-3</v>
      </c>
      <c r="M1393" s="10"/>
      <c r="N1393" s="6">
        <v>73.562405999999996</v>
      </c>
      <c r="O1393" s="16">
        <f t="shared" si="110"/>
        <v>1.682000450066834E-3</v>
      </c>
      <c r="P1393" s="10"/>
    </row>
    <row r="1394" spans="1:16" x14ac:dyDescent="0.25">
      <c r="A1394" s="23">
        <v>40183</v>
      </c>
      <c r="B1394">
        <v>20.789034000000001</v>
      </c>
      <c r="C1394" s="16">
        <f t="shared" si="107"/>
        <v>-1.3428185263442249E-2</v>
      </c>
      <c r="D1394" s="10"/>
      <c r="E1394" s="6">
        <v>29.287371</v>
      </c>
      <c r="F1394" s="16">
        <f t="shared" si="108"/>
        <v>1.3455321749432647E-2</v>
      </c>
      <c r="G1394" s="10"/>
      <c r="H1394" s="6">
        <v>20.780000999999999</v>
      </c>
      <c r="I1394" s="16">
        <f t="shared" si="111"/>
        <v>-4.8128005383629713E-4</v>
      </c>
      <c r="J1394" s="10"/>
      <c r="K1394" s="6">
        <v>82.668469000000002</v>
      </c>
      <c r="L1394" s="16">
        <f t="shared" si="109"/>
        <v>-2.9467462376738807E-3</v>
      </c>
      <c r="M1394" s="10"/>
      <c r="N1394" s="6">
        <v>74.560503999999995</v>
      </c>
      <c r="O1394" s="16">
        <f t="shared" si="110"/>
        <v>-1.3386417023146691E-2</v>
      </c>
      <c r="P1394" s="10"/>
    </row>
    <row r="1395" spans="1:16" x14ac:dyDescent="0.25">
      <c r="A1395" s="23">
        <v>40182</v>
      </c>
      <c r="B1395">
        <v>21.030018999999999</v>
      </c>
      <c r="C1395" s="16">
        <f t="shared" si="107"/>
        <v>-1.1459095686028542E-2</v>
      </c>
      <c r="D1395" s="10"/>
      <c r="E1395" s="6">
        <v>29.169148</v>
      </c>
      <c r="F1395" s="16">
        <f t="shared" si="108"/>
        <v>4.0530151926274627E-3</v>
      </c>
      <c r="G1395" s="10"/>
      <c r="H1395" s="6">
        <v>20.299999</v>
      </c>
      <c r="I1395" s="16">
        <f t="shared" si="111"/>
        <v>2.364541988401081E-2</v>
      </c>
      <c r="J1395" s="10"/>
      <c r="K1395" s="6">
        <v>82.275558000000004</v>
      </c>
      <c r="L1395" s="16">
        <f t="shared" si="109"/>
        <v>4.7755495015906479E-3</v>
      </c>
      <c r="M1395" s="10"/>
      <c r="N1395" s="6">
        <v>74.082075000000003</v>
      </c>
      <c r="O1395" s="16">
        <f t="shared" si="110"/>
        <v>6.4580939451275299E-3</v>
      </c>
      <c r="P1395" s="10"/>
    </row>
    <row r="1396" spans="1:16" x14ac:dyDescent="0.25">
      <c r="A1396" s="23">
        <v>40178</v>
      </c>
      <c r="B1396">
        <v>20.867771999999999</v>
      </c>
      <c r="C1396" s="16">
        <f t="shared" si="107"/>
        <v>7.7750034838410809E-3</v>
      </c>
      <c r="D1396" s="10"/>
      <c r="E1396" s="6">
        <v>28.798722999999999</v>
      </c>
      <c r="F1396" s="16">
        <f t="shared" si="108"/>
        <v>1.2862549495684217E-2</v>
      </c>
      <c r="G1396" s="10"/>
      <c r="H1396" s="6">
        <v>19.91</v>
      </c>
      <c r="I1396" s="16">
        <f t="shared" si="111"/>
        <v>1.9588096433952762E-2</v>
      </c>
      <c r="J1396" s="10"/>
      <c r="K1396" s="6">
        <v>81.843360000000004</v>
      </c>
      <c r="L1396" s="16">
        <f t="shared" si="109"/>
        <v>5.2807949233755203E-3</v>
      </c>
      <c r="M1396" s="10"/>
      <c r="N1396" s="6">
        <v>74.148066999999998</v>
      </c>
      <c r="O1396" s="16">
        <f t="shared" si="110"/>
        <v>-8.900029720261271E-4</v>
      </c>
      <c r="P1396" s="10"/>
    </row>
    <row r="1397" spans="1:16" x14ac:dyDescent="0.25">
      <c r="A1397" s="23">
        <v>40177</v>
      </c>
      <c r="B1397">
        <v>21.030018999999999</v>
      </c>
      <c r="C1397" s="16">
        <f t="shared" si="107"/>
        <v>-7.7150191828166959E-3</v>
      </c>
      <c r="D1397" s="10"/>
      <c r="E1397" s="6">
        <v>29.208558</v>
      </c>
      <c r="F1397" s="16">
        <f t="shared" si="108"/>
        <v>-1.4031332871687896E-2</v>
      </c>
      <c r="G1397" s="10"/>
      <c r="H1397" s="6">
        <v>20.379999000000002</v>
      </c>
      <c r="I1397" s="16">
        <f t="shared" si="111"/>
        <v>-2.3061777382815452E-2</v>
      </c>
      <c r="J1397" s="10"/>
      <c r="K1397" s="6">
        <v>81.961234000000005</v>
      </c>
      <c r="L1397" s="16">
        <f t="shared" si="109"/>
        <v>-1.4381677074311039E-3</v>
      </c>
      <c r="M1397" s="10"/>
      <c r="N1397" s="6">
        <v>74.502763000000002</v>
      </c>
      <c r="O1397" s="16">
        <f t="shared" si="110"/>
        <v>-4.7608435676406158E-3</v>
      </c>
      <c r="P1397" s="10"/>
    </row>
    <row r="1398" spans="1:16" x14ac:dyDescent="0.25">
      <c r="A1398" s="23">
        <v>40176</v>
      </c>
      <c r="B1398">
        <v>21.001386</v>
      </c>
      <c r="C1398" s="16">
        <f t="shared" si="107"/>
        <v>1.3633862069863945E-3</v>
      </c>
      <c r="D1398" s="10"/>
      <c r="E1398" s="6">
        <v>29.240081</v>
      </c>
      <c r="F1398" s="16">
        <f t="shared" si="108"/>
        <v>-1.0780749889167662E-3</v>
      </c>
      <c r="G1398" s="10"/>
      <c r="H1398" s="6">
        <v>20.559999000000001</v>
      </c>
      <c r="I1398" s="16">
        <f t="shared" si="111"/>
        <v>-8.7548642390498088E-3</v>
      </c>
      <c r="J1398" s="10"/>
      <c r="K1398" s="6">
        <v>81.866934000000001</v>
      </c>
      <c r="L1398" s="16">
        <f t="shared" si="109"/>
        <v>1.1518692027725486E-3</v>
      </c>
      <c r="M1398" s="10"/>
      <c r="N1398" s="6">
        <v>74.016090000000005</v>
      </c>
      <c r="O1398" s="16">
        <f t="shared" si="110"/>
        <v>6.5752324933672224E-3</v>
      </c>
      <c r="P1398" s="10"/>
    </row>
    <row r="1399" spans="1:16" x14ac:dyDescent="0.25">
      <c r="A1399" s="23">
        <v>40175</v>
      </c>
      <c r="B1399">
        <v>20.700754</v>
      </c>
      <c r="C1399" s="16">
        <f t="shared" si="107"/>
        <v>1.4522756031012163E-2</v>
      </c>
      <c r="D1399" s="10"/>
      <c r="E1399" s="6">
        <v>29.38983</v>
      </c>
      <c r="F1399" s="16">
        <f t="shared" si="108"/>
        <v>-5.0952659474382545E-3</v>
      </c>
      <c r="G1399" s="10"/>
      <c r="H1399" s="6">
        <v>20.459999</v>
      </c>
      <c r="I1399" s="16">
        <f t="shared" si="111"/>
        <v>4.8875857716317306E-3</v>
      </c>
      <c r="J1399" s="10"/>
      <c r="K1399" s="6">
        <v>81.619399000000001</v>
      </c>
      <c r="L1399" s="16">
        <f t="shared" si="109"/>
        <v>3.0327961616085641E-3</v>
      </c>
      <c r="M1399" s="10"/>
      <c r="N1399" s="6">
        <v>73.531060999999994</v>
      </c>
      <c r="O1399" s="16">
        <f t="shared" si="110"/>
        <v>6.5962464488307226E-3</v>
      </c>
      <c r="P1399" s="10"/>
    </row>
    <row r="1400" spans="1:16" x14ac:dyDescent="0.25">
      <c r="A1400" s="23">
        <v>40171</v>
      </c>
      <c r="B1400">
        <v>20.588612999999999</v>
      </c>
      <c r="C1400" s="16">
        <f t="shared" si="107"/>
        <v>5.4467486469340631E-3</v>
      </c>
      <c r="D1400" s="10"/>
      <c r="E1400" s="6">
        <v>29.153388</v>
      </c>
      <c r="F1400" s="16">
        <f t="shared" si="108"/>
        <v>8.1102752105519649E-3</v>
      </c>
      <c r="G1400" s="10"/>
      <c r="H1400" s="6">
        <v>19.969999000000001</v>
      </c>
      <c r="I1400" s="16">
        <f t="shared" si="111"/>
        <v>2.4536806436495029E-2</v>
      </c>
      <c r="J1400" s="10"/>
      <c r="K1400" s="6">
        <v>81.838510999999997</v>
      </c>
      <c r="L1400" s="16">
        <f t="shared" si="109"/>
        <v>-2.6773703153030182E-3</v>
      </c>
      <c r="M1400" s="10"/>
      <c r="N1400" s="6">
        <v>73.736547000000002</v>
      </c>
      <c r="O1400" s="16">
        <f t="shared" si="110"/>
        <v>-2.7867591901206135E-3</v>
      </c>
      <c r="P1400" s="10"/>
    </row>
    <row r="1401" spans="1:16" x14ac:dyDescent="0.25">
      <c r="A1401" s="23">
        <v>40170</v>
      </c>
      <c r="B1401">
        <v>20.555209000000001</v>
      </c>
      <c r="C1401" s="16">
        <f t="shared" si="107"/>
        <v>1.6250868575453659E-3</v>
      </c>
      <c r="D1401" s="10"/>
      <c r="E1401" s="6">
        <v>29.358304</v>
      </c>
      <c r="F1401" s="16">
        <f t="shared" si="108"/>
        <v>-6.9798309875120923E-3</v>
      </c>
      <c r="G1401" s="10"/>
      <c r="H1401" s="6">
        <v>19.299999</v>
      </c>
      <c r="I1401" s="16">
        <f t="shared" si="111"/>
        <v>3.4715027705441992E-2</v>
      </c>
      <c r="J1401" s="10"/>
      <c r="K1401" s="6">
        <v>82.221956000000006</v>
      </c>
      <c r="L1401" s="16">
        <f t="shared" si="109"/>
        <v>-4.6635353700416049E-3</v>
      </c>
      <c r="M1401" s="10"/>
      <c r="N1401" s="6">
        <v>74.509175999999997</v>
      </c>
      <c r="O1401" s="16">
        <f t="shared" si="110"/>
        <v>-1.03695818619709E-2</v>
      </c>
      <c r="P1401" s="10"/>
    </row>
    <row r="1402" spans="1:16" x14ac:dyDescent="0.25">
      <c r="A1402" s="23">
        <v>40169</v>
      </c>
      <c r="B1402">
        <v>20.590999</v>
      </c>
      <c r="C1402" s="16">
        <f t="shared" si="107"/>
        <v>-1.7381381058780843E-3</v>
      </c>
      <c r="D1402" s="10"/>
      <c r="E1402" s="6">
        <v>29.752375000000001</v>
      </c>
      <c r="F1402" s="16">
        <f t="shared" si="108"/>
        <v>-1.3245026657535797E-2</v>
      </c>
      <c r="G1402" s="10"/>
      <c r="H1402" s="6">
        <v>19.07</v>
      </c>
      <c r="I1402" s="16">
        <f t="shared" si="111"/>
        <v>1.2060776088096414E-2</v>
      </c>
      <c r="J1402" s="10"/>
      <c r="K1402" s="6">
        <v>81.963714999999993</v>
      </c>
      <c r="L1402" s="16">
        <f t="shared" si="109"/>
        <v>3.1506746613427783E-3</v>
      </c>
      <c r="M1402" s="10"/>
      <c r="N1402" s="6">
        <v>74.492733999999999</v>
      </c>
      <c r="O1402" s="16">
        <f t="shared" si="110"/>
        <v>2.2071951339563967E-4</v>
      </c>
      <c r="P1402" s="10"/>
    </row>
    <row r="1403" spans="1:16" x14ac:dyDescent="0.25">
      <c r="A1403" s="23">
        <v>40168</v>
      </c>
      <c r="B1403">
        <v>20.879702999999999</v>
      </c>
      <c r="C1403" s="16">
        <f t="shared" si="107"/>
        <v>-1.3827016600762909E-2</v>
      </c>
      <c r="D1403" s="10"/>
      <c r="E1403" s="6">
        <v>29.705085</v>
      </c>
      <c r="F1403" s="16">
        <f t="shared" si="108"/>
        <v>1.5919833254138815E-3</v>
      </c>
      <c r="G1403" s="10"/>
      <c r="H1403" s="6">
        <v>19.040001</v>
      </c>
      <c r="I1403" s="16">
        <f t="shared" si="111"/>
        <v>1.5755776483414863E-3</v>
      </c>
      <c r="J1403" s="10"/>
      <c r="K1403" s="6">
        <v>82.308036000000001</v>
      </c>
      <c r="L1403" s="16">
        <f t="shared" si="109"/>
        <v>-4.1833217840359094E-3</v>
      </c>
      <c r="M1403" s="10"/>
      <c r="N1403" s="6">
        <v>74.911927000000006</v>
      </c>
      <c r="O1403" s="16">
        <f t="shared" si="110"/>
        <v>-5.5958111983958059E-3</v>
      </c>
      <c r="P1403" s="10"/>
    </row>
    <row r="1404" spans="1:16" x14ac:dyDescent="0.25">
      <c r="A1404" s="23">
        <v>40165</v>
      </c>
      <c r="B1404">
        <v>21.228055000000001</v>
      </c>
      <c r="C1404" s="16">
        <f t="shared" ref="C1404:C1467" si="112">B1403/B1404-1</f>
        <v>-1.6409981979036758E-2</v>
      </c>
      <c r="D1404" s="10"/>
      <c r="E1404" s="6">
        <v>29.476526</v>
      </c>
      <c r="F1404" s="16">
        <f t="shared" si="108"/>
        <v>7.753932739563707E-3</v>
      </c>
      <c r="G1404" s="10"/>
      <c r="H1404" s="6">
        <v>18.93</v>
      </c>
      <c r="I1404" s="16">
        <f t="shared" si="111"/>
        <v>5.8109350237718349E-3</v>
      </c>
      <c r="J1404" s="10"/>
      <c r="K1404" s="6">
        <v>82.707136000000006</v>
      </c>
      <c r="L1404" s="16">
        <f t="shared" si="109"/>
        <v>-4.8254602843460503E-3</v>
      </c>
      <c r="M1404" s="10"/>
      <c r="N1404" s="6">
        <v>76.268135000000001</v>
      </c>
      <c r="O1404" s="16">
        <f t="shared" si="110"/>
        <v>-1.7782105200290999E-2</v>
      </c>
      <c r="P1404" s="10"/>
    </row>
    <row r="1405" spans="1:16" x14ac:dyDescent="0.25">
      <c r="A1405" s="23">
        <v>40164</v>
      </c>
      <c r="B1405">
        <v>20.765174999999999</v>
      </c>
      <c r="C1405" s="16">
        <f t="shared" si="112"/>
        <v>2.2291167784523891E-2</v>
      </c>
      <c r="D1405" s="10"/>
      <c r="E1405" s="6">
        <v>29.381947</v>
      </c>
      <c r="F1405" s="16">
        <f t="shared" si="108"/>
        <v>3.2189493773167044E-3</v>
      </c>
      <c r="G1405" s="10"/>
      <c r="H1405" s="6">
        <v>18.649999999999999</v>
      </c>
      <c r="I1405" s="16">
        <f t="shared" si="111"/>
        <v>1.501340482573732E-2</v>
      </c>
      <c r="J1405" s="10"/>
      <c r="K1405" s="6">
        <v>82.840166999999994</v>
      </c>
      <c r="L1405" s="16">
        <f t="shared" si="109"/>
        <v>-1.6058755651709999E-3</v>
      </c>
      <c r="M1405" s="10"/>
      <c r="N1405" s="6">
        <v>76.596913000000001</v>
      </c>
      <c r="O1405" s="16">
        <f t="shared" si="110"/>
        <v>-4.2923139735409066E-3</v>
      </c>
      <c r="P1405" s="10"/>
    </row>
    <row r="1406" spans="1:16" x14ac:dyDescent="0.25">
      <c r="A1406" s="23">
        <v>40163</v>
      </c>
      <c r="B1406">
        <v>20.765174999999999</v>
      </c>
      <c r="C1406" s="16">
        <f t="shared" si="112"/>
        <v>0</v>
      </c>
      <c r="D1406" s="10"/>
      <c r="E1406" s="6">
        <v>29.752375000000001</v>
      </c>
      <c r="F1406" s="16">
        <f t="shared" si="108"/>
        <v>-1.2450367407643936E-2</v>
      </c>
      <c r="G1406" s="10"/>
      <c r="H1406" s="6">
        <v>19.190000999999999</v>
      </c>
      <c r="I1406" s="16">
        <f t="shared" si="111"/>
        <v>-2.8139706714971013E-2</v>
      </c>
      <c r="J1406" s="10"/>
      <c r="K1406" s="6">
        <v>82.488023999999996</v>
      </c>
      <c r="L1406" s="16">
        <f t="shared" si="109"/>
        <v>4.2690197064243485E-3</v>
      </c>
      <c r="M1406" s="10"/>
      <c r="N1406" s="6">
        <v>75.355777000000003</v>
      </c>
      <c r="O1406" s="16">
        <f t="shared" si="110"/>
        <v>1.647034971187411E-2</v>
      </c>
      <c r="P1406" s="10"/>
    </row>
    <row r="1407" spans="1:16" x14ac:dyDescent="0.25">
      <c r="A1407" s="23">
        <v>40162</v>
      </c>
      <c r="B1407">
        <v>20.552823</v>
      </c>
      <c r="C1407" s="16">
        <f t="shared" si="112"/>
        <v>1.0332011325159485E-2</v>
      </c>
      <c r="D1407" s="10"/>
      <c r="E1407" s="6">
        <v>29.949411000000001</v>
      </c>
      <c r="F1407" s="16">
        <f t="shared" si="108"/>
        <v>-6.5789607682100737E-3</v>
      </c>
      <c r="G1407" s="10"/>
      <c r="H1407" s="6">
        <v>19.200001</v>
      </c>
      <c r="I1407" s="16">
        <f t="shared" si="111"/>
        <v>-5.2083330620666946E-4</v>
      </c>
      <c r="J1407" s="10"/>
      <c r="K1407" s="6">
        <v>82.175004999999999</v>
      </c>
      <c r="L1407" s="16">
        <f t="shared" si="109"/>
        <v>3.8091753082338808E-3</v>
      </c>
      <c r="M1407" s="10"/>
      <c r="N1407" s="6">
        <v>75.446190999999999</v>
      </c>
      <c r="O1407" s="16">
        <f t="shared" si="110"/>
        <v>-1.1983905191449429E-3</v>
      </c>
      <c r="P1407" s="10"/>
    </row>
    <row r="1408" spans="1:16" x14ac:dyDescent="0.25">
      <c r="A1408" s="23">
        <v>40161</v>
      </c>
      <c r="B1408">
        <v>20.225943000000001</v>
      </c>
      <c r="C1408" s="16">
        <f t="shared" si="112"/>
        <v>1.6161421991548242E-2</v>
      </c>
      <c r="D1408" s="10"/>
      <c r="E1408" s="6">
        <v>29.768138</v>
      </c>
      <c r="F1408" s="16">
        <f t="shared" si="108"/>
        <v>6.0894974351435316E-3</v>
      </c>
      <c r="G1408" s="10"/>
      <c r="H1408" s="6">
        <v>19.170000000000002</v>
      </c>
      <c r="I1408" s="16">
        <f t="shared" si="111"/>
        <v>1.5649973917579718E-3</v>
      </c>
      <c r="J1408" s="10"/>
      <c r="K1408" s="6">
        <v>82.769734999999997</v>
      </c>
      <c r="L1408" s="16">
        <f t="shared" si="109"/>
        <v>-7.1853558550114549E-3</v>
      </c>
      <c r="M1408" s="10"/>
      <c r="N1408" s="6">
        <v>75.783185000000003</v>
      </c>
      <c r="O1408" s="16">
        <f t="shared" si="110"/>
        <v>-4.4468175888886519E-3</v>
      </c>
      <c r="P1408" s="10"/>
    </row>
    <row r="1409" spans="1:16" x14ac:dyDescent="0.25">
      <c r="A1409" s="23">
        <v>40158</v>
      </c>
      <c r="B1409">
        <v>19.407551999999999</v>
      </c>
      <c r="C1409" s="16">
        <f t="shared" si="112"/>
        <v>4.2168687735578469E-2</v>
      </c>
      <c r="D1409" s="10"/>
      <c r="E1409" s="6">
        <v>29.216438</v>
      </c>
      <c r="F1409" s="16">
        <f t="shared" si="108"/>
        <v>1.8883205406490688E-2</v>
      </c>
      <c r="G1409" s="10"/>
      <c r="H1409" s="6">
        <v>19</v>
      </c>
      <c r="I1409" s="16">
        <f t="shared" si="111"/>
        <v>8.9473684210528148E-3</v>
      </c>
      <c r="J1409" s="10"/>
      <c r="K1409" s="6">
        <v>82.315862999999993</v>
      </c>
      <c r="L1409" s="16">
        <f t="shared" si="109"/>
        <v>5.5137853562927663E-3</v>
      </c>
      <c r="M1409" s="10"/>
      <c r="N1409" s="6">
        <v>75.692769999999996</v>
      </c>
      <c r="O1409" s="16">
        <f t="shared" si="110"/>
        <v>1.194499818146566E-3</v>
      </c>
      <c r="P1409" s="10"/>
    </row>
    <row r="1410" spans="1:16" x14ac:dyDescent="0.25">
      <c r="A1410" s="23">
        <v>40157</v>
      </c>
      <c r="B1410">
        <v>19.641379000000001</v>
      </c>
      <c r="C1410" s="16">
        <f t="shared" si="112"/>
        <v>-1.1904815848215233E-2</v>
      </c>
      <c r="D1410" s="10"/>
      <c r="E1410" s="6">
        <v>29.287372999999999</v>
      </c>
      <c r="F1410" s="16">
        <f t="shared" si="108"/>
        <v>-2.4220335500899637E-3</v>
      </c>
      <c r="G1410" s="10"/>
      <c r="H1410" s="6">
        <v>18.899999999999999</v>
      </c>
      <c r="I1410" s="16">
        <f t="shared" si="111"/>
        <v>5.2910052910053462E-3</v>
      </c>
      <c r="J1410" s="10"/>
      <c r="K1410" s="6">
        <v>82.707136000000006</v>
      </c>
      <c r="L1410" s="16">
        <f t="shared" si="109"/>
        <v>-4.7308251612051544E-3</v>
      </c>
      <c r="M1410" s="10"/>
      <c r="N1410" s="6">
        <v>75.700991999999999</v>
      </c>
      <c r="O1410" s="16">
        <f t="shared" si="110"/>
        <v>-1.0861152255448037E-4</v>
      </c>
      <c r="P1410" s="10"/>
    </row>
    <row r="1411" spans="1:16" x14ac:dyDescent="0.25">
      <c r="A1411" s="23">
        <v>40156</v>
      </c>
      <c r="B1411">
        <v>19.505378</v>
      </c>
      <c r="C1411" s="16">
        <f t="shared" si="112"/>
        <v>6.9724872801746329E-3</v>
      </c>
      <c r="D1411" s="10"/>
      <c r="E1411" s="6">
        <v>28.983108999999999</v>
      </c>
      <c r="F1411" s="16">
        <f t="shared" si="108"/>
        <v>1.0497976597334757E-2</v>
      </c>
      <c r="G1411" s="10"/>
      <c r="H1411" s="6">
        <v>19.149999999999999</v>
      </c>
      <c r="I1411" s="16">
        <f t="shared" si="111"/>
        <v>-1.3054830287206221E-2</v>
      </c>
      <c r="J1411" s="10"/>
      <c r="K1411" s="6">
        <v>82.636703999999995</v>
      </c>
      <c r="L1411" s="16">
        <f t="shared" si="109"/>
        <v>8.5230892074306119E-4</v>
      </c>
      <c r="M1411" s="10"/>
      <c r="N1411" s="6">
        <v>76.580471000000003</v>
      </c>
      <c r="O1411" s="16">
        <f t="shared" si="110"/>
        <v>-1.1484377002591195E-2</v>
      </c>
      <c r="P1411" s="10"/>
    </row>
    <row r="1412" spans="1:16" x14ac:dyDescent="0.25">
      <c r="A1412" s="23">
        <v>40155</v>
      </c>
      <c r="B1412">
        <v>19.085445</v>
      </c>
      <c r="C1412" s="16">
        <f t="shared" si="112"/>
        <v>2.2002787988438355E-2</v>
      </c>
      <c r="D1412" s="10"/>
      <c r="E1412" s="6">
        <v>28.358975000000001</v>
      </c>
      <c r="F1412" s="16">
        <f t="shared" si="108"/>
        <v>2.2008341274675658E-2</v>
      </c>
      <c r="G1412" s="10"/>
      <c r="H1412" s="6">
        <v>19.170000000000002</v>
      </c>
      <c r="I1412" s="16">
        <f t="shared" si="111"/>
        <v>-1.0432968179449054E-3</v>
      </c>
      <c r="J1412" s="10"/>
      <c r="K1412" s="6">
        <v>83.114056000000005</v>
      </c>
      <c r="L1412" s="16">
        <f t="shared" si="109"/>
        <v>-5.7433366024154386E-3</v>
      </c>
      <c r="M1412" s="10"/>
      <c r="N1412" s="6">
        <v>76.933907000000005</v>
      </c>
      <c r="O1412" s="16">
        <f t="shared" si="110"/>
        <v>-4.5940212031607697E-3</v>
      </c>
      <c r="P1412" s="10"/>
    </row>
    <row r="1413" spans="1:16" x14ac:dyDescent="0.25">
      <c r="A1413" s="23">
        <v>40154</v>
      </c>
      <c r="B1413">
        <v>19.07113</v>
      </c>
      <c r="C1413" s="16">
        <f t="shared" si="112"/>
        <v>7.5061100207496345E-4</v>
      </c>
      <c r="D1413" s="10"/>
      <c r="E1413" s="6">
        <v>28.632034999999998</v>
      </c>
      <c r="F1413" s="16">
        <f t="shared" si="108"/>
        <v>-9.5368701526103994E-3</v>
      </c>
      <c r="G1413" s="10"/>
      <c r="H1413" s="6">
        <v>18.940000999999999</v>
      </c>
      <c r="I1413" s="16">
        <f t="shared" si="111"/>
        <v>1.2143557964965357E-2</v>
      </c>
      <c r="J1413" s="10"/>
      <c r="K1413" s="6">
        <v>82.761914000000004</v>
      </c>
      <c r="L1413" s="16">
        <f t="shared" si="109"/>
        <v>4.2548798472687999E-3</v>
      </c>
      <c r="M1413" s="10"/>
      <c r="N1413" s="6">
        <v>76.818835000000007</v>
      </c>
      <c r="O1413" s="16">
        <f t="shared" si="110"/>
        <v>1.4979659610823148E-3</v>
      </c>
      <c r="P1413" s="10"/>
    </row>
    <row r="1414" spans="1:16" x14ac:dyDescent="0.25">
      <c r="A1414" s="23">
        <v>40151</v>
      </c>
      <c r="B1414">
        <v>19.152253000000002</v>
      </c>
      <c r="C1414" s="16">
        <f t="shared" si="112"/>
        <v>-4.2356896601147831E-3</v>
      </c>
      <c r="D1414" s="10"/>
      <c r="E1414" s="6">
        <v>28.632034999999998</v>
      </c>
      <c r="F1414" s="16">
        <f t="shared" si="108"/>
        <v>0</v>
      </c>
      <c r="G1414" s="10"/>
      <c r="H1414" s="6">
        <v>19.09</v>
      </c>
      <c r="I1414" s="16">
        <f t="shared" si="111"/>
        <v>-7.8574646411734284E-3</v>
      </c>
      <c r="J1414" s="10"/>
      <c r="K1414" s="6">
        <v>82.801036999999994</v>
      </c>
      <c r="L1414" s="16">
        <f t="shared" si="109"/>
        <v>-4.7249408241090141E-4</v>
      </c>
      <c r="M1414" s="10"/>
      <c r="N1414" s="6">
        <v>76.720200000000006</v>
      </c>
      <c r="O1414" s="16">
        <f t="shared" si="110"/>
        <v>1.2856457621330808E-3</v>
      </c>
      <c r="P1414" s="10"/>
    </row>
    <row r="1415" spans="1:16" x14ac:dyDescent="0.25">
      <c r="A1415" s="23">
        <v>40150</v>
      </c>
      <c r="B1415">
        <v>19.094989999999999</v>
      </c>
      <c r="C1415" s="16">
        <f t="shared" si="112"/>
        <v>2.9988494364230345E-3</v>
      </c>
      <c r="D1415" s="10"/>
      <c r="E1415" s="6">
        <v>28.686646</v>
      </c>
      <c r="F1415" s="16">
        <f t="shared" si="108"/>
        <v>-1.9037080877284396E-3</v>
      </c>
      <c r="G1415" s="10"/>
      <c r="H1415" s="6">
        <v>19</v>
      </c>
      <c r="I1415" s="16">
        <f t="shared" si="111"/>
        <v>4.7368421052631504E-3</v>
      </c>
      <c r="J1415" s="10"/>
      <c r="K1415" s="6">
        <v>83.145358999999999</v>
      </c>
      <c r="L1415" s="16">
        <f t="shared" si="109"/>
        <v>-4.1412052836287128E-3</v>
      </c>
      <c r="M1415" s="10"/>
      <c r="N1415" s="6">
        <v>77.542142999999996</v>
      </c>
      <c r="O1415" s="16">
        <f t="shared" si="110"/>
        <v>-1.0599952080251218E-2</v>
      </c>
      <c r="P1415" s="10"/>
    </row>
    <row r="1416" spans="1:16" x14ac:dyDescent="0.25">
      <c r="A1416" s="23">
        <v>40149</v>
      </c>
      <c r="B1416">
        <v>19.617519999999999</v>
      </c>
      <c r="C1416" s="16">
        <f t="shared" si="112"/>
        <v>-2.6635884658203435E-2</v>
      </c>
      <c r="D1416" s="10"/>
      <c r="E1416" s="6">
        <v>28.710049999999999</v>
      </c>
      <c r="F1416" s="16">
        <f t="shared" si="108"/>
        <v>-8.1518492653265273E-4</v>
      </c>
      <c r="G1416" s="10"/>
      <c r="H1416" s="6">
        <v>19.48</v>
      </c>
      <c r="I1416" s="16">
        <f t="shared" si="111"/>
        <v>-2.4640657084188944E-2</v>
      </c>
      <c r="J1416" s="10"/>
      <c r="K1416" s="6">
        <v>83.168834000000004</v>
      </c>
      <c r="L1416" s="16">
        <f t="shared" si="109"/>
        <v>-2.8225717340224499E-4</v>
      </c>
      <c r="M1416" s="10"/>
      <c r="N1416" s="6">
        <v>78.355872000000005</v>
      </c>
      <c r="O1416" s="16">
        <f t="shared" si="110"/>
        <v>-1.0385041723484534E-2</v>
      </c>
      <c r="P1416" s="10"/>
    </row>
    <row r="1417" spans="1:16" x14ac:dyDescent="0.25">
      <c r="A1417" s="23">
        <v>40148</v>
      </c>
      <c r="B1417">
        <v>19.796468000000001</v>
      </c>
      <c r="C1417" s="16">
        <f t="shared" si="112"/>
        <v>-9.0393902589088748E-3</v>
      </c>
      <c r="D1417" s="10"/>
      <c r="E1417" s="6">
        <v>28.772465</v>
      </c>
      <c r="F1417" s="16">
        <f t="shared" ref="F1417:F1480" si="113">E1416/E1417-1</f>
        <v>-2.1692614796821053E-3</v>
      </c>
      <c r="G1417" s="10"/>
      <c r="H1417" s="6">
        <v>20.43</v>
      </c>
      <c r="I1417" s="16">
        <f t="shared" si="111"/>
        <v>-4.6500244738130192E-2</v>
      </c>
      <c r="J1417" s="10"/>
      <c r="K1417" s="6">
        <v>83.153186000000005</v>
      </c>
      <c r="L1417" s="16">
        <f t="shared" ref="L1417:L1480" si="114">K1416/K1417-1</f>
        <v>1.8818280757160188E-4</v>
      </c>
      <c r="M1417" s="10"/>
      <c r="N1417" s="6">
        <v>78.290115</v>
      </c>
      <c r="O1417" s="16">
        <f t="shared" ref="O1417:O1480" si="115">N1416/N1417-1</f>
        <v>8.39914464297431E-4</v>
      </c>
      <c r="P1417" s="10"/>
    </row>
    <row r="1418" spans="1:16" x14ac:dyDescent="0.25">
      <c r="A1418" s="23">
        <v>40147</v>
      </c>
      <c r="B1418">
        <v>19.326429999999998</v>
      </c>
      <c r="C1418" s="16">
        <f t="shared" si="112"/>
        <v>2.4320994617216041E-2</v>
      </c>
      <c r="D1418" s="10"/>
      <c r="E1418" s="6">
        <v>28.249752999999998</v>
      </c>
      <c r="F1418" s="16">
        <f t="shared" si="113"/>
        <v>1.8503241426571115E-2</v>
      </c>
      <c r="G1418" s="10"/>
      <c r="H1418" s="6">
        <v>19.98</v>
      </c>
      <c r="I1418" s="16">
        <f t="shared" si="111"/>
        <v>2.2522522522522515E-2</v>
      </c>
      <c r="J1418" s="10"/>
      <c r="K1418" s="6">
        <v>83.571061999999998</v>
      </c>
      <c r="L1418" s="16">
        <f t="shared" si="114"/>
        <v>-5.0002475737354057E-3</v>
      </c>
      <c r="M1418" s="10"/>
      <c r="N1418" s="6">
        <v>79.172055</v>
      </c>
      <c r="O1418" s="16">
        <f t="shared" si="115"/>
        <v>-1.1139536544807371E-2</v>
      </c>
      <c r="P1418" s="10"/>
    </row>
    <row r="1419" spans="1:16" x14ac:dyDescent="0.25">
      <c r="A1419" s="23">
        <v>40144</v>
      </c>
      <c r="B1419">
        <v>19.16657</v>
      </c>
      <c r="C1419" s="16">
        <f t="shared" si="112"/>
        <v>8.3405638045825903E-3</v>
      </c>
      <c r="D1419" s="10"/>
      <c r="E1419" s="6">
        <v>28.312168</v>
      </c>
      <c r="F1419" s="16">
        <f t="shared" si="113"/>
        <v>-2.204529162160962E-3</v>
      </c>
      <c r="G1419" s="10"/>
      <c r="H1419" s="6">
        <v>19.989999999999998</v>
      </c>
      <c r="I1419" s="16">
        <f t="shared" si="111"/>
        <v>-5.0025012506238475E-4</v>
      </c>
      <c r="J1419" s="10"/>
      <c r="K1419" s="6">
        <v>83.158078000000003</v>
      </c>
      <c r="L1419" s="16">
        <f t="shared" si="114"/>
        <v>4.9662523465248132E-3</v>
      </c>
      <c r="M1419" s="10"/>
      <c r="N1419" s="6">
        <v>78.983611999999994</v>
      </c>
      <c r="O1419" s="16">
        <f t="shared" si="115"/>
        <v>2.3858493582189499E-3</v>
      </c>
      <c r="P1419" s="10"/>
    </row>
    <row r="1420" spans="1:16" x14ac:dyDescent="0.25">
      <c r="A1420" s="23">
        <v>40142</v>
      </c>
      <c r="B1420">
        <v>19.514921999999999</v>
      </c>
      <c r="C1420" s="16">
        <f t="shared" si="112"/>
        <v>-1.7850545341662083E-2</v>
      </c>
      <c r="D1420" s="10"/>
      <c r="E1420" s="6">
        <v>28.530612999999999</v>
      </c>
      <c r="F1420" s="16">
        <f t="shared" si="113"/>
        <v>-7.6565126728962429E-3</v>
      </c>
      <c r="G1420" s="10"/>
      <c r="H1420" s="6">
        <v>20.389999</v>
      </c>
      <c r="I1420" s="16">
        <f t="shared" si="111"/>
        <v>-1.9617411457450329E-2</v>
      </c>
      <c r="J1420" s="10"/>
      <c r="K1420" s="6">
        <v>83.181453000000005</v>
      </c>
      <c r="L1420" s="16">
        <f t="shared" si="114"/>
        <v>-2.8101216265119522E-4</v>
      </c>
      <c r="M1420" s="10"/>
      <c r="N1420" s="6">
        <v>78.688652000000005</v>
      </c>
      <c r="O1420" s="16">
        <f t="shared" si="115"/>
        <v>3.7484439306443296E-3</v>
      </c>
      <c r="P1420" s="10"/>
    </row>
    <row r="1421" spans="1:16" x14ac:dyDescent="0.25">
      <c r="A1421" s="23">
        <v>40141</v>
      </c>
      <c r="B1421">
        <v>19.235762999999999</v>
      </c>
      <c r="C1421" s="16">
        <f t="shared" si="112"/>
        <v>1.4512499452192351E-2</v>
      </c>
      <c r="D1421" s="10"/>
      <c r="E1421" s="6">
        <v>28.257556000000001</v>
      </c>
      <c r="F1421" s="16">
        <f t="shared" si="113"/>
        <v>9.6631499199717474E-3</v>
      </c>
      <c r="G1421" s="10"/>
      <c r="H1421" s="6">
        <v>20.57</v>
      </c>
      <c r="I1421" s="16">
        <f t="shared" si="111"/>
        <v>-8.7506562955761424E-3</v>
      </c>
      <c r="J1421" s="10"/>
      <c r="K1421" s="6">
        <v>82.877559000000005</v>
      </c>
      <c r="L1421" s="16">
        <f t="shared" si="114"/>
        <v>3.6667827053158408E-3</v>
      </c>
      <c r="M1421" s="10"/>
      <c r="N1421" s="6">
        <v>78.328143999999995</v>
      </c>
      <c r="O1421" s="16">
        <f t="shared" si="115"/>
        <v>4.6025346904685627E-3</v>
      </c>
      <c r="P1421" s="10"/>
    </row>
    <row r="1422" spans="1:16" x14ac:dyDescent="0.25">
      <c r="A1422" s="23">
        <v>40140</v>
      </c>
      <c r="B1422">
        <v>19.192816000000001</v>
      </c>
      <c r="C1422" s="16">
        <f t="shared" si="112"/>
        <v>2.2376601745150992E-3</v>
      </c>
      <c r="D1422" s="10"/>
      <c r="E1422" s="6">
        <v>28.413587</v>
      </c>
      <c r="F1422" s="16">
        <f t="shared" si="113"/>
        <v>-5.4914221143567143E-3</v>
      </c>
      <c r="G1422" s="10"/>
      <c r="H1422" s="6">
        <v>20.879999000000002</v>
      </c>
      <c r="I1422" s="16">
        <f t="shared" si="111"/>
        <v>-1.4846696113347546E-2</v>
      </c>
      <c r="J1422" s="10"/>
      <c r="K1422" s="6">
        <v>82.558076999999997</v>
      </c>
      <c r="L1422" s="16">
        <f t="shared" si="114"/>
        <v>3.8697849030568943E-3</v>
      </c>
      <c r="M1422" s="10"/>
      <c r="N1422" s="6">
        <v>77.836545999999998</v>
      </c>
      <c r="O1422" s="16">
        <f t="shared" si="115"/>
        <v>6.3157735699115314E-3</v>
      </c>
      <c r="P1422" s="10"/>
    </row>
    <row r="1423" spans="1:16" x14ac:dyDescent="0.25">
      <c r="A1423" s="23">
        <v>40137</v>
      </c>
      <c r="B1423">
        <v>19.087831999999999</v>
      </c>
      <c r="C1423" s="16">
        <f t="shared" si="112"/>
        <v>5.5000484078024936E-3</v>
      </c>
      <c r="D1423" s="10"/>
      <c r="E1423" s="6">
        <v>28.444794000000002</v>
      </c>
      <c r="F1423" s="16">
        <f t="shared" si="113"/>
        <v>-1.0971076113260869E-3</v>
      </c>
      <c r="G1423" s="10"/>
      <c r="H1423" s="6">
        <v>20.399999999999999</v>
      </c>
      <c r="I1423" s="16">
        <f t="shared" si="111"/>
        <v>2.3529362745098092E-2</v>
      </c>
      <c r="J1423" s="10"/>
      <c r="K1423" s="6">
        <v>82.558076999999997</v>
      </c>
      <c r="L1423" s="16">
        <f t="shared" si="114"/>
        <v>0</v>
      </c>
      <c r="M1423" s="10"/>
      <c r="N1423" s="6">
        <v>77.934867999999994</v>
      </c>
      <c r="O1423" s="16">
        <f t="shared" si="115"/>
        <v>-1.2615919231427908E-3</v>
      </c>
      <c r="P1423" s="10"/>
    </row>
    <row r="1424" spans="1:16" x14ac:dyDescent="0.25">
      <c r="A1424" s="23">
        <v>40136</v>
      </c>
      <c r="B1424">
        <v>19.130780000000001</v>
      </c>
      <c r="C1424" s="16">
        <f t="shared" si="112"/>
        <v>-2.244968579430795E-3</v>
      </c>
      <c r="D1424" s="10"/>
      <c r="E1424" s="6">
        <v>27.563210000000002</v>
      </c>
      <c r="F1424" s="16">
        <f t="shared" si="113"/>
        <v>3.1984083131101126E-2</v>
      </c>
      <c r="G1424" s="10"/>
      <c r="H1424" s="6">
        <v>20.329999999999998</v>
      </c>
      <c r="I1424" s="16">
        <f t="shared" si="111"/>
        <v>3.4431874077718305E-3</v>
      </c>
      <c r="J1424" s="10"/>
      <c r="K1424" s="6">
        <v>82.947686000000004</v>
      </c>
      <c r="L1424" s="16">
        <f t="shared" si="114"/>
        <v>-4.6970448337764203E-3</v>
      </c>
      <c r="M1424" s="10"/>
      <c r="N1424" s="6">
        <v>77.951251999999997</v>
      </c>
      <c r="O1424" s="16">
        <f t="shared" si="115"/>
        <v>-2.1018264081251736E-4</v>
      </c>
      <c r="P1424" s="10"/>
    </row>
    <row r="1425" spans="1:16" x14ac:dyDescent="0.25">
      <c r="A1425" s="23">
        <v>40135</v>
      </c>
      <c r="B1425">
        <v>19.180885</v>
      </c>
      <c r="C1425" s="16">
        <f t="shared" si="112"/>
        <v>-2.6122360881679629E-3</v>
      </c>
      <c r="D1425" s="10"/>
      <c r="E1425" s="6">
        <v>27.414977</v>
      </c>
      <c r="F1425" s="16">
        <f t="shared" si="113"/>
        <v>5.4070080015022892E-3</v>
      </c>
      <c r="G1425" s="10"/>
      <c r="H1425" s="6">
        <v>20.76</v>
      </c>
      <c r="I1425" s="16">
        <f t="shared" si="111"/>
        <v>-2.0712909441233274E-2</v>
      </c>
      <c r="J1425" s="10"/>
      <c r="K1425" s="6">
        <v>82.84639</v>
      </c>
      <c r="L1425" s="16">
        <f t="shared" si="114"/>
        <v>1.2226966075408185E-3</v>
      </c>
      <c r="M1425" s="10"/>
      <c r="N1425" s="6">
        <v>77.811966999999996</v>
      </c>
      <c r="O1425" s="16">
        <f t="shared" si="115"/>
        <v>1.7900202934080234E-3</v>
      </c>
      <c r="P1425" s="10"/>
    </row>
    <row r="1426" spans="1:16" x14ac:dyDescent="0.25">
      <c r="A1426" s="23">
        <v>40134</v>
      </c>
      <c r="B1426">
        <v>19.219062000000001</v>
      </c>
      <c r="C1426" s="16">
        <f t="shared" si="112"/>
        <v>-1.9864132807314583E-3</v>
      </c>
      <c r="D1426" s="10"/>
      <c r="E1426" s="6">
        <v>26.751839</v>
      </c>
      <c r="F1426" s="16">
        <f t="shared" si="113"/>
        <v>2.4788501455918599E-2</v>
      </c>
      <c r="G1426" s="10"/>
      <c r="H1426" s="6">
        <v>20.219999000000001</v>
      </c>
      <c r="I1426" s="16">
        <f t="shared" si="111"/>
        <v>2.6706282230775535E-2</v>
      </c>
      <c r="J1426" s="10"/>
      <c r="K1426" s="6">
        <v>83.119114999999994</v>
      </c>
      <c r="L1426" s="16">
        <f t="shared" si="114"/>
        <v>-3.2811345500971534E-3</v>
      </c>
      <c r="M1426" s="10"/>
      <c r="N1426" s="6">
        <v>78.270791000000003</v>
      </c>
      <c r="O1426" s="16">
        <f t="shared" si="115"/>
        <v>-5.8620079615652187E-3</v>
      </c>
      <c r="P1426" s="10"/>
    </row>
    <row r="1427" spans="1:16" x14ac:dyDescent="0.25">
      <c r="A1427" s="23">
        <v>40133</v>
      </c>
      <c r="B1427">
        <v>18.980464000000001</v>
      </c>
      <c r="C1427" s="16">
        <f t="shared" si="112"/>
        <v>1.2570714814980288E-2</v>
      </c>
      <c r="D1427" s="10"/>
      <c r="E1427" s="6">
        <v>26.377359999999999</v>
      </c>
      <c r="F1427" s="16">
        <f t="shared" si="113"/>
        <v>1.4196985596738987E-2</v>
      </c>
      <c r="G1427" s="10"/>
      <c r="H1427" s="6">
        <v>20.059999000000001</v>
      </c>
      <c r="I1427" s="16">
        <f t="shared" si="111"/>
        <v>7.9760721822568215E-3</v>
      </c>
      <c r="J1427" s="10"/>
      <c r="K1427" s="6">
        <v>82.994443000000004</v>
      </c>
      <c r="L1427" s="16">
        <f t="shared" si="114"/>
        <v>1.5021728623443309E-3</v>
      </c>
      <c r="M1427" s="10"/>
      <c r="N1427" s="6">
        <v>77.852930000000001</v>
      </c>
      <c r="O1427" s="16">
        <f t="shared" si="115"/>
        <v>5.367312444117367E-3</v>
      </c>
      <c r="P1427" s="10"/>
    </row>
    <row r="1428" spans="1:16" x14ac:dyDescent="0.25">
      <c r="A1428" s="23">
        <v>40130</v>
      </c>
      <c r="B1428">
        <v>19.087831999999999</v>
      </c>
      <c r="C1428" s="16">
        <f t="shared" si="112"/>
        <v>-5.6249447291865096E-3</v>
      </c>
      <c r="D1428" s="10"/>
      <c r="E1428" s="6">
        <v>25.823440999999999</v>
      </c>
      <c r="F1428" s="16">
        <f t="shared" si="113"/>
        <v>2.1450239725991693E-2</v>
      </c>
      <c r="G1428" s="10"/>
      <c r="H1428" s="6">
        <v>19.790001</v>
      </c>
      <c r="I1428" s="16">
        <f t="shared" si="111"/>
        <v>1.3643152418233884E-2</v>
      </c>
      <c r="J1428" s="10"/>
      <c r="K1428" s="6">
        <v>82.604833999999997</v>
      </c>
      <c r="L1428" s="16">
        <f t="shared" si="114"/>
        <v>4.7165399545503472E-3</v>
      </c>
      <c r="M1428" s="10"/>
      <c r="N1428" s="6">
        <v>76.951666000000003</v>
      </c>
      <c r="O1428" s="16">
        <f t="shared" si="115"/>
        <v>1.1712079112101259E-2</v>
      </c>
      <c r="P1428" s="10"/>
    </row>
    <row r="1429" spans="1:16" x14ac:dyDescent="0.25">
      <c r="A1429" s="23">
        <v>40129</v>
      </c>
      <c r="B1429">
        <v>19.068743999999999</v>
      </c>
      <c r="C1429" s="16">
        <f t="shared" si="112"/>
        <v>1.0010098200490258E-3</v>
      </c>
      <c r="D1429" s="10"/>
      <c r="E1429" s="6">
        <v>25.729821999999999</v>
      </c>
      <c r="F1429" s="16">
        <f t="shared" si="113"/>
        <v>3.6385405231329493E-3</v>
      </c>
      <c r="G1429" s="10"/>
      <c r="H1429" s="6">
        <v>19.639999</v>
      </c>
      <c r="I1429" s="16">
        <f t="shared" si="111"/>
        <v>7.6375767636240877E-3</v>
      </c>
      <c r="J1429" s="10"/>
      <c r="K1429" s="6">
        <v>82.363273000000007</v>
      </c>
      <c r="L1429" s="16">
        <f t="shared" si="114"/>
        <v>2.9328727623536555E-3</v>
      </c>
      <c r="M1429" s="10"/>
      <c r="N1429" s="6">
        <v>76.599352999999994</v>
      </c>
      <c r="O1429" s="16">
        <f t="shared" si="115"/>
        <v>4.599425271908153E-3</v>
      </c>
      <c r="P1429" s="10"/>
    </row>
    <row r="1430" spans="1:16" x14ac:dyDescent="0.25">
      <c r="A1430" s="23">
        <v>40128</v>
      </c>
      <c r="B1430">
        <v>19.253657</v>
      </c>
      <c r="C1430" s="16">
        <f t="shared" si="112"/>
        <v>-9.6040456106599725E-3</v>
      </c>
      <c r="D1430" s="10"/>
      <c r="E1430" s="6">
        <v>25.917062999999999</v>
      </c>
      <c r="F1430" s="16">
        <f t="shared" si="113"/>
        <v>-7.2246226356744714E-3</v>
      </c>
      <c r="G1430" s="10"/>
      <c r="H1430" s="6">
        <v>19.989999999999998</v>
      </c>
      <c r="I1430" s="16">
        <f t="shared" si="111"/>
        <v>-1.7508804402201039E-2</v>
      </c>
      <c r="J1430" s="10"/>
      <c r="K1430" s="6">
        <v>82.363273000000007</v>
      </c>
      <c r="L1430" s="16">
        <f t="shared" si="114"/>
        <v>0</v>
      </c>
      <c r="M1430" s="10"/>
      <c r="N1430" s="6">
        <v>76.738643999999994</v>
      </c>
      <c r="O1430" s="16">
        <f t="shared" si="115"/>
        <v>-1.815135018544245E-3</v>
      </c>
      <c r="P1430" s="10"/>
    </row>
    <row r="1431" spans="1:16" x14ac:dyDescent="0.25">
      <c r="A1431" s="23">
        <v>40127</v>
      </c>
      <c r="B1431">
        <v>19.320360999999998</v>
      </c>
      <c r="C1431" s="16">
        <f t="shared" si="112"/>
        <v>-3.4525234802805782E-3</v>
      </c>
      <c r="D1431" s="10"/>
      <c r="E1431" s="6">
        <v>26.221326999999999</v>
      </c>
      <c r="F1431" s="16">
        <f t="shared" si="113"/>
        <v>-1.1603684283407967E-2</v>
      </c>
      <c r="G1431" s="10"/>
      <c r="H1431" s="6">
        <v>19.690000999999999</v>
      </c>
      <c r="I1431" s="16">
        <f t="shared" si="111"/>
        <v>1.5236108926556247E-2</v>
      </c>
      <c r="J1431" s="10"/>
      <c r="K1431" s="6">
        <v>82.059379000000007</v>
      </c>
      <c r="L1431" s="16">
        <f t="shared" si="114"/>
        <v>3.7033426733585895E-3</v>
      </c>
      <c r="M1431" s="10"/>
      <c r="N1431" s="6">
        <v>76.419099000000003</v>
      </c>
      <c r="O1431" s="16">
        <f t="shared" si="115"/>
        <v>4.1814808625262323E-3</v>
      </c>
      <c r="P1431" s="10"/>
    </row>
    <row r="1432" spans="1:16" x14ac:dyDescent="0.25">
      <c r="A1432" s="23">
        <v>40126</v>
      </c>
      <c r="B1432">
        <v>19.334655999999999</v>
      </c>
      <c r="C1432" s="16">
        <f t="shared" si="112"/>
        <v>-7.3934597026192872E-4</v>
      </c>
      <c r="D1432" s="10"/>
      <c r="E1432" s="6">
        <v>26.080897</v>
      </c>
      <c r="F1432" s="16">
        <f t="shared" si="113"/>
        <v>5.3844006975680703E-3</v>
      </c>
      <c r="G1432" s="10"/>
      <c r="H1432" s="6">
        <v>19.57</v>
      </c>
      <c r="I1432" s="16">
        <f t="shared" si="111"/>
        <v>6.131885539090387E-3</v>
      </c>
      <c r="J1432" s="10"/>
      <c r="K1432" s="6">
        <v>82.113923999999997</v>
      </c>
      <c r="L1432" s="16">
        <f t="shared" si="114"/>
        <v>-6.6426005898811979E-4</v>
      </c>
      <c r="M1432" s="10"/>
      <c r="N1432" s="6">
        <v>76.558390000000003</v>
      </c>
      <c r="O1432" s="16">
        <f t="shared" si="115"/>
        <v>-1.8194086892370231E-3</v>
      </c>
      <c r="P1432" s="10"/>
    </row>
    <row r="1433" spans="1:16" x14ac:dyDescent="0.25">
      <c r="A1433" s="23">
        <v>40123</v>
      </c>
      <c r="B1433">
        <v>18.979693999999999</v>
      </c>
      <c r="C1433" s="16">
        <f t="shared" si="112"/>
        <v>1.870219825461894E-2</v>
      </c>
      <c r="D1433" s="10"/>
      <c r="E1433" s="6">
        <v>25.425559</v>
      </c>
      <c r="F1433" s="16">
        <f t="shared" si="113"/>
        <v>2.5774772542857427E-2</v>
      </c>
      <c r="G1433" s="10"/>
      <c r="H1433" s="6">
        <v>19.329999999999998</v>
      </c>
      <c r="I1433" s="16">
        <f t="shared" si="111"/>
        <v>1.2415933781686705E-2</v>
      </c>
      <c r="J1433" s="10"/>
      <c r="K1433" s="6">
        <v>82.067171999999999</v>
      </c>
      <c r="L1433" s="16">
        <f t="shared" si="114"/>
        <v>5.6967967654597551E-4</v>
      </c>
      <c r="M1433" s="10"/>
      <c r="N1433" s="6">
        <v>76.468262999999993</v>
      </c>
      <c r="O1433" s="16">
        <f t="shared" si="115"/>
        <v>1.1786196843519559E-3</v>
      </c>
      <c r="P1433" s="10"/>
    </row>
    <row r="1434" spans="1:16" x14ac:dyDescent="0.25">
      <c r="A1434" s="23">
        <v>40122</v>
      </c>
      <c r="B1434">
        <v>18.960635</v>
      </c>
      <c r="C1434" s="16">
        <f t="shared" si="112"/>
        <v>1.0051878536767589E-3</v>
      </c>
      <c r="D1434" s="10"/>
      <c r="E1434" s="6">
        <v>25.519176999999999</v>
      </c>
      <c r="F1434" s="16">
        <f t="shared" si="113"/>
        <v>-3.6685352352859857E-3</v>
      </c>
      <c r="G1434" s="10"/>
      <c r="H1434" s="6">
        <v>19.329999999999998</v>
      </c>
      <c r="I1434" s="16">
        <f t="shared" si="111"/>
        <v>0</v>
      </c>
      <c r="J1434" s="10"/>
      <c r="K1434" s="6">
        <v>81.848991999999996</v>
      </c>
      <c r="L1434" s="16">
        <f t="shared" si="114"/>
        <v>2.6656406471077254E-3</v>
      </c>
      <c r="M1434" s="10"/>
      <c r="N1434" s="6">
        <v>76.39452</v>
      </c>
      <c r="O1434" s="16">
        <f t="shared" si="115"/>
        <v>9.6529175129300704E-4</v>
      </c>
      <c r="P1434" s="10"/>
    </row>
    <row r="1435" spans="1:16" x14ac:dyDescent="0.25">
      <c r="A1435" s="23">
        <v>40121</v>
      </c>
      <c r="B1435">
        <v>18.655702000000002</v>
      </c>
      <c r="C1435" s="16">
        <f t="shared" si="112"/>
        <v>1.6345297539593906E-2</v>
      </c>
      <c r="D1435" s="10"/>
      <c r="E1435" s="6">
        <v>25.464566000000001</v>
      </c>
      <c r="F1435" s="16">
        <f t="shared" si="113"/>
        <v>2.1445878951951158E-3</v>
      </c>
      <c r="G1435" s="10"/>
      <c r="H1435" s="6">
        <v>18.920000000000002</v>
      </c>
      <c r="I1435" s="16">
        <f t="shared" si="111"/>
        <v>2.1670190274841294E-2</v>
      </c>
      <c r="J1435" s="10"/>
      <c r="K1435" s="6">
        <v>81.794447000000005</v>
      </c>
      <c r="L1435" s="16">
        <f t="shared" si="114"/>
        <v>6.6685456043225066E-4</v>
      </c>
      <c r="M1435" s="10"/>
      <c r="N1435" s="6">
        <v>76.39452</v>
      </c>
      <c r="O1435" s="16">
        <f t="shared" si="115"/>
        <v>0</v>
      </c>
      <c r="P1435" s="10"/>
    </row>
    <row r="1436" spans="1:16" x14ac:dyDescent="0.25">
      <c r="A1436" s="23">
        <v>40120</v>
      </c>
      <c r="B1436">
        <v>18.498472</v>
      </c>
      <c r="C1436" s="16">
        <f t="shared" si="112"/>
        <v>8.4996209416650093E-3</v>
      </c>
      <c r="D1436" s="10"/>
      <c r="E1436" s="6">
        <v>23.927643</v>
      </c>
      <c r="F1436" s="16">
        <f t="shared" si="113"/>
        <v>6.4232110116320351E-2</v>
      </c>
      <c r="G1436" s="10"/>
      <c r="H1436" s="6">
        <v>19</v>
      </c>
      <c r="I1436" s="16">
        <f t="shared" si="111"/>
        <v>-4.2105263157893313E-3</v>
      </c>
      <c r="J1436" s="10"/>
      <c r="K1436" s="6">
        <v>81.474965999999995</v>
      </c>
      <c r="L1436" s="16">
        <f t="shared" si="114"/>
        <v>3.9212167330024972E-3</v>
      </c>
      <c r="M1436" s="10"/>
      <c r="N1436" s="6">
        <v>77.099146000000005</v>
      </c>
      <c r="O1436" s="16">
        <f t="shared" si="115"/>
        <v>-9.1392192593158228E-3</v>
      </c>
      <c r="P1436" s="10"/>
    </row>
    <row r="1437" spans="1:16" x14ac:dyDescent="0.25">
      <c r="A1437" s="23">
        <v>40119</v>
      </c>
      <c r="B1437">
        <v>18.412710000000001</v>
      </c>
      <c r="C1437" s="16">
        <f t="shared" si="112"/>
        <v>4.6577608619262634E-3</v>
      </c>
      <c r="D1437" s="10"/>
      <c r="E1437" s="6">
        <v>24.38794</v>
      </c>
      <c r="F1437" s="16">
        <f t="shared" si="113"/>
        <v>-1.8873959834246001E-2</v>
      </c>
      <c r="G1437" s="10"/>
      <c r="H1437" s="6">
        <v>18.700001</v>
      </c>
      <c r="I1437" s="16">
        <f t="shared" si="111"/>
        <v>1.6042726414827513E-2</v>
      </c>
      <c r="J1437" s="10"/>
      <c r="K1437" s="6">
        <v>81.848991999999996</v>
      </c>
      <c r="L1437" s="16">
        <f t="shared" si="114"/>
        <v>-4.5697080789950384E-3</v>
      </c>
      <c r="M1437" s="10"/>
      <c r="N1437" s="6">
        <v>77.877515000000002</v>
      </c>
      <c r="O1437" s="16">
        <f t="shared" si="115"/>
        <v>-9.9947847591181915E-3</v>
      </c>
      <c r="P1437" s="10"/>
    </row>
    <row r="1438" spans="1:16" x14ac:dyDescent="0.25">
      <c r="A1438" s="23">
        <v>40116</v>
      </c>
      <c r="B1438">
        <v>18.048220000000001</v>
      </c>
      <c r="C1438" s="16">
        <f t="shared" si="112"/>
        <v>2.0195343363500706E-2</v>
      </c>
      <c r="D1438" s="10"/>
      <c r="E1438" s="6">
        <v>24.130486000000001</v>
      </c>
      <c r="F1438" s="16">
        <f t="shared" si="113"/>
        <v>1.0669242219157882E-2</v>
      </c>
      <c r="G1438" s="10"/>
      <c r="H1438" s="6">
        <v>19.02</v>
      </c>
      <c r="I1438" s="16">
        <f t="shared" si="111"/>
        <v>-1.6824342797055691E-2</v>
      </c>
      <c r="J1438" s="10"/>
      <c r="K1438" s="6">
        <v>81.970550000000003</v>
      </c>
      <c r="L1438" s="16">
        <f t="shared" si="114"/>
        <v>-1.4829472292183787E-3</v>
      </c>
      <c r="M1438" s="10"/>
      <c r="N1438" s="6">
        <v>78.223271999999994</v>
      </c>
      <c r="O1438" s="16">
        <f t="shared" si="115"/>
        <v>-4.420129600306022E-3</v>
      </c>
      <c r="P1438" s="10"/>
    </row>
    <row r="1439" spans="1:16" x14ac:dyDescent="0.25">
      <c r="A1439" s="23">
        <v>40115</v>
      </c>
      <c r="B1439">
        <v>18.410326999999999</v>
      </c>
      <c r="C1439" s="16">
        <f t="shared" si="112"/>
        <v>-1.9668689209050849E-2</v>
      </c>
      <c r="D1439" s="10"/>
      <c r="E1439" s="6">
        <v>24.426947999999999</v>
      </c>
      <c r="F1439" s="16">
        <f t="shared" si="113"/>
        <v>-1.2136677901799175E-2</v>
      </c>
      <c r="G1439" s="10"/>
      <c r="H1439" s="6">
        <v>19.030000999999999</v>
      </c>
      <c r="I1439" s="16">
        <f t="shared" si="111"/>
        <v>-5.2553859561010885E-4</v>
      </c>
      <c r="J1439" s="10"/>
      <c r="K1439" s="6">
        <v>81.241438000000002</v>
      </c>
      <c r="L1439" s="16">
        <f t="shared" si="114"/>
        <v>8.9746318867471864E-3</v>
      </c>
      <c r="M1439" s="10"/>
      <c r="N1439" s="6">
        <v>77.104400999999996</v>
      </c>
      <c r="O1439" s="16">
        <f t="shared" si="115"/>
        <v>1.4511117205877833E-2</v>
      </c>
      <c r="P1439" s="10"/>
    </row>
    <row r="1440" spans="1:16" x14ac:dyDescent="0.25">
      <c r="A1440" s="23">
        <v>40114</v>
      </c>
      <c r="B1440">
        <v>18.241185000000002</v>
      </c>
      <c r="C1440" s="16">
        <f t="shared" si="112"/>
        <v>9.2725335552485966E-3</v>
      </c>
      <c r="D1440" s="10"/>
      <c r="E1440" s="6">
        <v>25.004269000000001</v>
      </c>
      <c r="F1440" s="16">
        <f t="shared" si="113"/>
        <v>-2.308889733989028E-2</v>
      </c>
      <c r="G1440" s="10"/>
      <c r="H1440" s="6">
        <v>17.940000999999999</v>
      </c>
      <c r="I1440" s="16">
        <f t="shared" si="111"/>
        <v>6.0758079110474927E-2</v>
      </c>
      <c r="J1440" s="10"/>
      <c r="K1440" s="6">
        <v>81.140606000000005</v>
      </c>
      <c r="L1440" s="16">
        <f t="shared" si="114"/>
        <v>1.2426823630082851E-3</v>
      </c>
      <c r="M1440" s="10"/>
      <c r="N1440" s="6">
        <v>77.953760000000003</v>
      </c>
      <c r="O1440" s="16">
        <f t="shared" si="115"/>
        <v>-1.0895677129621584E-2</v>
      </c>
      <c r="P1440" s="10"/>
    </row>
    <row r="1441" spans="1:16" x14ac:dyDescent="0.25">
      <c r="A1441" s="23">
        <v>40113</v>
      </c>
      <c r="B1441">
        <v>17.605114</v>
      </c>
      <c r="C1441" s="16">
        <f t="shared" si="112"/>
        <v>3.6129899528057674E-2</v>
      </c>
      <c r="D1441" s="10"/>
      <c r="E1441" s="6">
        <v>25.300732</v>
      </c>
      <c r="F1441" s="16">
        <f t="shared" si="113"/>
        <v>-1.171756611626884E-2</v>
      </c>
      <c r="G1441" s="10"/>
      <c r="H1441" s="6">
        <v>18.489999999999998</v>
      </c>
      <c r="I1441" s="16">
        <f t="shared" si="111"/>
        <v>-2.9745754461871221E-2</v>
      </c>
      <c r="J1441" s="10"/>
      <c r="K1441" s="6">
        <v>81.691316</v>
      </c>
      <c r="L1441" s="16">
        <f t="shared" si="114"/>
        <v>-6.741353022149843E-3</v>
      </c>
      <c r="M1441" s="10"/>
      <c r="N1441" s="6">
        <v>77.586248999999995</v>
      </c>
      <c r="O1441" s="16">
        <f t="shared" si="115"/>
        <v>4.7368058739378771E-3</v>
      </c>
      <c r="P1441" s="10"/>
    </row>
    <row r="1442" spans="1:16" x14ac:dyDescent="0.25">
      <c r="A1442" s="23">
        <v>40112</v>
      </c>
      <c r="B1442">
        <v>17.338297000000001</v>
      </c>
      <c r="C1442" s="16">
        <f t="shared" si="112"/>
        <v>1.5388881618535022E-2</v>
      </c>
      <c r="D1442" s="10"/>
      <c r="E1442" s="6">
        <v>24.980865000000001</v>
      </c>
      <c r="F1442" s="16">
        <f t="shared" si="113"/>
        <v>1.2804480549412522E-2</v>
      </c>
      <c r="G1442" s="10"/>
      <c r="H1442" s="6">
        <v>18.620000999999998</v>
      </c>
      <c r="I1442" s="16">
        <f t="shared" si="111"/>
        <v>-6.9817933951775712E-3</v>
      </c>
      <c r="J1442" s="10"/>
      <c r="K1442" s="6">
        <v>80.993230999999994</v>
      </c>
      <c r="L1442" s="16">
        <f t="shared" si="114"/>
        <v>8.6190536095542836E-3</v>
      </c>
      <c r="M1442" s="10"/>
      <c r="N1442" s="6">
        <v>76.540876999999995</v>
      </c>
      <c r="O1442" s="16">
        <f t="shared" si="115"/>
        <v>1.3657695612763865E-2</v>
      </c>
      <c r="P1442" s="10"/>
    </row>
    <row r="1443" spans="1:16" x14ac:dyDescent="0.25">
      <c r="A1443" s="23">
        <v>40109</v>
      </c>
      <c r="B1443">
        <v>17.657525</v>
      </c>
      <c r="C1443" s="16">
        <f t="shared" si="112"/>
        <v>-1.8078864393509253E-2</v>
      </c>
      <c r="D1443" s="10"/>
      <c r="E1443" s="6">
        <v>25.300732</v>
      </c>
      <c r="F1443" s="16">
        <f t="shared" si="113"/>
        <v>-1.2642598641019465E-2</v>
      </c>
      <c r="G1443" s="10"/>
      <c r="H1443" s="6">
        <v>18.48</v>
      </c>
      <c r="I1443" s="16">
        <f t="shared" si="111"/>
        <v>7.5758116883115623E-3</v>
      </c>
      <c r="J1443" s="10"/>
      <c r="K1443" s="6">
        <v>81.334518000000003</v>
      </c>
      <c r="L1443" s="16">
        <f t="shared" si="114"/>
        <v>-4.1960905208783261E-3</v>
      </c>
      <c r="M1443" s="10"/>
      <c r="N1443" s="6">
        <v>77.545411999999999</v>
      </c>
      <c r="O1443" s="16">
        <f t="shared" si="115"/>
        <v>-1.2954151304270689E-2</v>
      </c>
      <c r="P1443" s="10"/>
    </row>
    <row r="1444" spans="1:16" x14ac:dyDescent="0.25">
      <c r="A1444" s="23">
        <v>40108</v>
      </c>
      <c r="B1444">
        <v>18.031544</v>
      </c>
      <c r="C1444" s="16">
        <f t="shared" si="112"/>
        <v>-2.0742483283738844E-2</v>
      </c>
      <c r="D1444" s="10"/>
      <c r="E1444" s="6">
        <v>25.644003999999999</v>
      </c>
      <c r="F1444" s="16">
        <f t="shared" si="113"/>
        <v>-1.3386053129612607E-2</v>
      </c>
      <c r="G1444" s="10"/>
      <c r="H1444" s="6">
        <v>18.57</v>
      </c>
      <c r="I1444" s="16">
        <f t="shared" si="111"/>
        <v>-4.8465266558965769E-3</v>
      </c>
      <c r="J1444" s="10"/>
      <c r="K1444" s="6">
        <v>81.784396000000001</v>
      </c>
      <c r="L1444" s="16">
        <f t="shared" si="114"/>
        <v>-5.5007803689104406E-3</v>
      </c>
      <c r="M1444" s="10"/>
      <c r="N1444" s="6">
        <v>78.133435000000006</v>
      </c>
      <c r="O1444" s="16">
        <f t="shared" si="115"/>
        <v>-7.5258818455889998E-3</v>
      </c>
      <c r="P1444" s="10"/>
    </row>
    <row r="1445" spans="1:16" x14ac:dyDescent="0.25">
      <c r="A1445" s="23">
        <v>40107</v>
      </c>
      <c r="B1445">
        <v>17.912428999999999</v>
      </c>
      <c r="C1445" s="16">
        <f t="shared" si="112"/>
        <v>6.6498518989244193E-3</v>
      </c>
      <c r="D1445" s="10"/>
      <c r="E1445" s="6">
        <v>25.495774000000001</v>
      </c>
      <c r="F1445" s="16">
        <f t="shared" si="113"/>
        <v>5.8139046886749313E-3</v>
      </c>
      <c r="G1445" s="10"/>
      <c r="H1445" s="6">
        <v>18.41</v>
      </c>
      <c r="I1445" s="16">
        <f t="shared" si="111"/>
        <v>8.6909288430201403E-3</v>
      </c>
      <c r="J1445" s="10"/>
      <c r="K1445" s="6">
        <v>81.303492000000006</v>
      </c>
      <c r="L1445" s="16">
        <f t="shared" si="114"/>
        <v>5.914924293780599E-3</v>
      </c>
      <c r="M1445" s="10"/>
      <c r="N1445" s="6">
        <v>78.517284000000004</v>
      </c>
      <c r="O1445" s="16">
        <f t="shared" si="115"/>
        <v>-4.8887197881168909E-3</v>
      </c>
      <c r="P1445" s="10"/>
    </row>
    <row r="1446" spans="1:16" x14ac:dyDescent="0.25">
      <c r="A1446" s="23">
        <v>40106</v>
      </c>
      <c r="B1446">
        <v>17.879078</v>
      </c>
      <c r="C1446" s="16">
        <f t="shared" si="112"/>
        <v>1.8653646457607032E-3</v>
      </c>
      <c r="D1446" s="10"/>
      <c r="E1446" s="6">
        <v>26.307144999999998</v>
      </c>
      <c r="F1446" s="16">
        <f t="shared" si="113"/>
        <v>-3.0842229363923668E-2</v>
      </c>
      <c r="G1446" s="10"/>
      <c r="H1446" s="6">
        <v>18.110001</v>
      </c>
      <c r="I1446" s="16">
        <f t="shared" si="111"/>
        <v>1.6565377329355258E-2</v>
      </c>
      <c r="J1446" s="10"/>
      <c r="K1446" s="6">
        <v>81.644779</v>
      </c>
      <c r="L1446" s="16">
        <f t="shared" si="114"/>
        <v>-4.180144819793008E-3</v>
      </c>
      <c r="M1446" s="10"/>
      <c r="N1446" s="6">
        <v>78.990970000000004</v>
      </c>
      <c r="O1446" s="16">
        <f t="shared" si="115"/>
        <v>-5.9967107632682426E-3</v>
      </c>
      <c r="P1446" s="10"/>
    </row>
    <row r="1447" spans="1:16" x14ac:dyDescent="0.25">
      <c r="A1447" s="23">
        <v>40105</v>
      </c>
      <c r="B1447">
        <v>17.855253000000001</v>
      </c>
      <c r="C1447" s="16">
        <f t="shared" si="112"/>
        <v>1.3343412159994017E-3</v>
      </c>
      <c r="D1447" s="10"/>
      <c r="E1447" s="6">
        <v>26.314945999999999</v>
      </c>
      <c r="F1447" s="16">
        <f t="shared" si="113"/>
        <v>-2.9644750173529744E-4</v>
      </c>
      <c r="G1447" s="10"/>
      <c r="H1447" s="6">
        <v>18.049999</v>
      </c>
      <c r="I1447" s="16">
        <f t="shared" si="111"/>
        <v>3.3242107104827223E-3</v>
      </c>
      <c r="J1447" s="10"/>
      <c r="K1447" s="6">
        <v>81.12509</v>
      </c>
      <c r="L1447" s="16">
        <f t="shared" si="114"/>
        <v>6.4060206281435494E-3</v>
      </c>
      <c r="M1447" s="10"/>
      <c r="N1447" s="6">
        <v>78.566282999999999</v>
      </c>
      <c r="O1447" s="16">
        <f t="shared" si="115"/>
        <v>5.4054612714720118E-3</v>
      </c>
      <c r="P1447" s="10"/>
    </row>
    <row r="1448" spans="1:16" x14ac:dyDescent="0.25">
      <c r="A1448" s="23">
        <v>40102</v>
      </c>
      <c r="B1448">
        <v>17.698022999999999</v>
      </c>
      <c r="C1448" s="16">
        <f t="shared" si="112"/>
        <v>8.8840431499044303E-3</v>
      </c>
      <c r="D1448" s="10"/>
      <c r="E1448" s="6">
        <v>25.90926</v>
      </c>
      <c r="F1448" s="16">
        <f t="shared" si="113"/>
        <v>1.5657953951598635E-2</v>
      </c>
      <c r="G1448" s="10"/>
      <c r="H1448" s="6">
        <v>18.239999999999998</v>
      </c>
      <c r="I1448" s="16">
        <f t="shared" ref="I1448:I1511" si="116">H1447/H1448-1</f>
        <v>-1.0416721491227965E-2</v>
      </c>
      <c r="J1448" s="10"/>
      <c r="K1448" s="6">
        <v>80.713997000000006</v>
      </c>
      <c r="L1448" s="16">
        <f t="shared" si="114"/>
        <v>5.0932058289716586E-3</v>
      </c>
      <c r="M1448" s="10"/>
      <c r="N1448" s="6">
        <v>77.953760000000003</v>
      </c>
      <c r="O1448" s="16">
        <f t="shared" si="115"/>
        <v>7.8575170716588261E-3</v>
      </c>
      <c r="P1448" s="10"/>
    </row>
    <row r="1449" spans="1:16" x14ac:dyDescent="0.25">
      <c r="A1449" s="23">
        <v>40101</v>
      </c>
      <c r="B1449">
        <v>17.886223999999999</v>
      </c>
      <c r="C1449" s="16">
        <f t="shared" si="112"/>
        <v>-1.0522120264176427E-2</v>
      </c>
      <c r="D1449" s="10"/>
      <c r="E1449" s="6">
        <v>25.979475000000001</v>
      </c>
      <c r="F1449" s="16">
        <f t="shared" si="113"/>
        <v>-2.7027105051199429E-3</v>
      </c>
      <c r="G1449" s="10"/>
      <c r="H1449" s="6">
        <v>18.120000999999998</v>
      </c>
      <c r="I1449" s="16">
        <f t="shared" si="116"/>
        <v>6.6224610031755393E-3</v>
      </c>
      <c r="J1449" s="10"/>
      <c r="K1449" s="6">
        <v>80.651949999999999</v>
      </c>
      <c r="L1449" s="16">
        <f t="shared" si="114"/>
        <v>7.6931803880753158E-4</v>
      </c>
      <c r="M1449" s="10"/>
      <c r="N1449" s="6">
        <v>77.324905999999999</v>
      </c>
      <c r="O1449" s="16">
        <f t="shared" si="115"/>
        <v>8.1326190037658286E-3</v>
      </c>
      <c r="P1449" s="10"/>
    </row>
    <row r="1450" spans="1:16" x14ac:dyDescent="0.25">
      <c r="A1450" s="23">
        <v>40100</v>
      </c>
      <c r="B1450">
        <v>17.819520000000001</v>
      </c>
      <c r="C1450" s="16">
        <f t="shared" si="112"/>
        <v>3.743310706461056E-3</v>
      </c>
      <c r="D1450" s="10"/>
      <c r="E1450" s="6">
        <v>25.667411000000001</v>
      </c>
      <c r="F1450" s="16">
        <f t="shared" si="113"/>
        <v>1.2157985080770262E-2</v>
      </c>
      <c r="G1450" s="10"/>
      <c r="H1450" s="6">
        <v>18.079999999999998</v>
      </c>
      <c r="I1450" s="16">
        <f t="shared" si="116"/>
        <v>2.2124446902656025E-3</v>
      </c>
      <c r="J1450" s="10"/>
      <c r="K1450" s="6">
        <v>80.667460000000005</v>
      </c>
      <c r="L1450" s="16">
        <f t="shared" si="114"/>
        <v>-1.9227083634476561E-4</v>
      </c>
      <c r="M1450" s="10"/>
      <c r="N1450" s="6">
        <v>77.684254999999993</v>
      </c>
      <c r="O1450" s="16">
        <f t="shared" si="115"/>
        <v>-4.6257636119442225E-3</v>
      </c>
      <c r="P1450" s="10"/>
    </row>
    <row r="1451" spans="1:16" x14ac:dyDescent="0.25">
      <c r="A1451" s="23">
        <v>40099</v>
      </c>
      <c r="B1451">
        <v>17.788549</v>
      </c>
      <c r="C1451" s="16">
        <f t="shared" si="112"/>
        <v>1.7410638720449789E-3</v>
      </c>
      <c r="D1451" s="10"/>
      <c r="E1451" s="6">
        <v>25.292929000000001</v>
      </c>
      <c r="F1451" s="16">
        <f t="shared" si="113"/>
        <v>1.4805798094795541E-2</v>
      </c>
      <c r="G1451" s="10"/>
      <c r="H1451" s="6">
        <v>17.790001</v>
      </c>
      <c r="I1451" s="16">
        <f t="shared" si="116"/>
        <v>1.6301235733488628E-2</v>
      </c>
      <c r="J1451" s="10"/>
      <c r="K1451" s="6">
        <v>81.055284</v>
      </c>
      <c r="L1451" s="16">
        <f t="shared" si="114"/>
        <v>-4.7846849811788994E-3</v>
      </c>
      <c r="M1451" s="10"/>
      <c r="N1451" s="6">
        <v>78.852132999999995</v>
      </c>
      <c r="O1451" s="16">
        <f t="shared" si="115"/>
        <v>-1.4810988055326324E-2</v>
      </c>
      <c r="P1451" s="10"/>
    </row>
    <row r="1452" spans="1:16" x14ac:dyDescent="0.25">
      <c r="A1452" s="23">
        <v>40098</v>
      </c>
      <c r="B1452">
        <v>17.557466999999999</v>
      </c>
      <c r="C1452" s="16">
        <f t="shared" si="112"/>
        <v>1.3161465717121956E-2</v>
      </c>
      <c r="D1452" s="10"/>
      <c r="E1452" s="6">
        <v>25.636202999999998</v>
      </c>
      <c r="F1452" s="16">
        <f t="shared" si="113"/>
        <v>-1.3390204469827194E-2</v>
      </c>
      <c r="G1452" s="10"/>
      <c r="H1452" s="6">
        <v>17.379999000000002</v>
      </c>
      <c r="I1452" s="16">
        <f t="shared" si="116"/>
        <v>2.3590450149047593E-2</v>
      </c>
      <c r="J1452" s="10"/>
      <c r="K1452" s="6">
        <v>80.900156999999993</v>
      </c>
      <c r="L1452" s="16">
        <f t="shared" si="114"/>
        <v>1.917511729921717E-3</v>
      </c>
      <c r="M1452" s="10"/>
      <c r="N1452" s="6">
        <v>78.443783999999994</v>
      </c>
      <c r="O1452" s="16">
        <f t="shared" si="115"/>
        <v>5.2056259805111083E-3</v>
      </c>
      <c r="P1452" s="10"/>
    </row>
    <row r="1453" spans="1:16" x14ac:dyDescent="0.25">
      <c r="A1453" s="23">
        <v>40095</v>
      </c>
      <c r="B1453">
        <v>17.376415000000001</v>
      </c>
      <c r="C1453" s="16">
        <f t="shared" si="112"/>
        <v>1.0419410448012201E-2</v>
      </c>
      <c r="D1453" s="10"/>
      <c r="E1453" s="6">
        <v>25.402155</v>
      </c>
      <c r="F1453" s="16">
        <f t="shared" si="113"/>
        <v>9.2137064749033826E-3</v>
      </c>
      <c r="G1453" s="10"/>
      <c r="H1453" s="6">
        <v>17.290001</v>
      </c>
      <c r="I1453" s="16">
        <f t="shared" si="116"/>
        <v>5.2052050199420385E-3</v>
      </c>
      <c r="J1453" s="10"/>
      <c r="K1453" s="6">
        <v>80.620923000000005</v>
      </c>
      <c r="L1453" s="16">
        <f t="shared" si="114"/>
        <v>3.4635425843485557E-3</v>
      </c>
      <c r="M1453" s="10"/>
      <c r="N1453" s="6">
        <v>78.321278000000007</v>
      </c>
      <c r="O1453" s="16">
        <f t="shared" si="115"/>
        <v>1.564147101889457E-3</v>
      </c>
      <c r="P1453" s="10"/>
    </row>
    <row r="1454" spans="1:16" x14ac:dyDescent="0.25">
      <c r="A1454" s="23">
        <v>40094</v>
      </c>
      <c r="B1454">
        <v>17.088158</v>
      </c>
      <c r="C1454" s="16">
        <f t="shared" si="112"/>
        <v>1.6868816404904674E-2</v>
      </c>
      <c r="D1454" s="10"/>
      <c r="E1454" s="6">
        <v>25.300732</v>
      </c>
      <c r="F1454" s="16">
        <f t="shared" si="113"/>
        <v>4.008698246358966E-3</v>
      </c>
      <c r="G1454" s="10"/>
      <c r="H1454" s="6">
        <v>17.18</v>
      </c>
      <c r="I1454" s="16">
        <f t="shared" si="116"/>
        <v>6.4028521536669825E-3</v>
      </c>
      <c r="J1454" s="10"/>
      <c r="K1454" s="6">
        <v>81.334518000000003</v>
      </c>
      <c r="L1454" s="16">
        <f t="shared" si="114"/>
        <v>-8.7735812241488409E-3</v>
      </c>
      <c r="M1454" s="10"/>
      <c r="N1454" s="6">
        <v>80.158846999999994</v>
      </c>
      <c r="O1454" s="16">
        <f t="shared" si="115"/>
        <v>-2.2924094704106612E-2</v>
      </c>
      <c r="P1454" s="10"/>
    </row>
    <row r="1455" spans="1:16" x14ac:dyDescent="0.25">
      <c r="A1455" s="23">
        <v>40093</v>
      </c>
      <c r="B1455">
        <v>16.880897999999998</v>
      </c>
      <c r="C1455" s="16">
        <f t="shared" si="112"/>
        <v>1.2277782852547325E-2</v>
      </c>
      <c r="D1455" s="10"/>
      <c r="E1455" s="6">
        <v>25.113492000000001</v>
      </c>
      <c r="F1455" s="16">
        <f t="shared" si="113"/>
        <v>7.4557532660133319E-3</v>
      </c>
      <c r="G1455" s="10"/>
      <c r="H1455" s="6">
        <v>17.100000000000001</v>
      </c>
      <c r="I1455" s="16">
        <f t="shared" si="116"/>
        <v>4.6783625730992817E-3</v>
      </c>
      <c r="J1455" s="10"/>
      <c r="K1455" s="6">
        <v>81.792147999999997</v>
      </c>
      <c r="L1455" s="16">
        <f t="shared" si="114"/>
        <v>-5.5950358462281136E-3</v>
      </c>
      <c r="M1455" s="10"/>
      <c r="N1455" s="6">
        <v>81.008212999999998</v>
      </c>
      <c r="O1455" s="16">
        <f t="shared" si="115"/>
        <v>-1.0484936879177953E-2</v>
      </c>
      <c r="P1455" s="10"/>
    </row>
    <row r="1456" spans="1:16" x14ac:dyDescent="0.25">
      <c r="A1456" s="23">
        <v>40092</v>
      </c>
      <c r="B1456">
        <v>16.261503000000001</v>
      </c>
      <c r="C1456" s="16">
        <f t="shared" si="112"/>
        <v>3.8089652598532586E-2</v>
      </c>
      <c r="D1456" s="10"/>
      <c r="E1456" s="6">
        <v>25.363143999999998</v>
      </c>
      <c r="F1456" s="16">
        <f t="shared" si="113"/>
        <v>-9.8431014703854736E-3</v>
      </c>
      <c r="G1456" s="10"/>
      <c r="H1456" s="6">
        <v>17.129999000000002</v>
      </c>
      <c r="I1456" s="16">
        <f t="shared" si="116"/>
        <v>-1.7512552102308954E-3</v>
      </c>
      <c r="J1456" s="10"/>
      <c r="K1456" s="6">
        <v>81.272464999999997</v>
      </c>
      <c r="L1456" s="16">
        <f t="shared" si="114"/>
        <v>6.3943304783482535E-3</v>
      </c>
      <c r="M1456" s="10"/>
      <c r="N1456" s="6">
        <v>80.069010000000006</v>
      </c>
      <c r="O1456" s="16">
        <f t="shared" si="115"/>
        <v>1.1729918978640841E-2</v>
      </c>
      <c r="P1456" s="10"/>
    </row>
    <row r="1457" spans="1:16" x14ac:dyDescent="0.25">
      <c r="A1457" s="23">
        <v>40091</v>
      </c>
      <c r="B1457">
        <v>16.237680999999998</v>
      </c>
      <c r="C1457" s="16">
        <f t="shared" si="112"/>
        <v>1.4670814139039479E-3</v>
      </c>
      <c r="D1457" s="10"/>
      <c r="E1457" s="6">
        <v>24.785824000000002</v>
      </c>
      <c r="F1457" s="16">
        <f t="shared" si="113"/>
        <v>2.3292346463849478E-2</v>
      </c>
      <c r="G1457" s="10"/>
      <c r="H1457" s="6">
        <v>17</v>
      </c>
      <c r="I1457" s="16">
        <f t="shared" si="116"/>
        <v>7.6470000000001814E-3</v>
      </c>
      <c r="J1457" s="10"/>
      <c r="K1457" s="6">
        <v>81.443109000000007</v>
      </c>
      <c r="L1457" s="16">
        <f t="shared" si="114"/>
        <v>-2.095254001170388E-3</v>
      </c>
      <c r="M1457" s="10"/>
      <c r="N1457" s="6">
        <v>80.869370000000004</v>
      </c>
      <c r="O1457" s="16">
        <f t="shared" si="115"/>
        <v>-9.896948622203916E-3</v>
      </c>
      <c r="P1457" s="10"/>
    </row>
    <row r="1458" spans="1:16" x14ac:dyDescent="0.25">
      <c r="A1458" s="23">
        <v>40088</v>
      </c>
      <c r="B1458">
        <v>16.149535</v>
      </c>
      <c r="C1458" s="16">
        <f t="shared" si="112"/>
        <v>5.4581138094687009E-3</v>
      </c>
      <c r="D1458" s="10"/>
      <c r="E1458" s="6">
        <v>24.692204</v>
      </c>
      <c r="F1458" s="16">
        <f t="shared" si="113"/>
        <v>3.79148009630903E-3</v>
      </c>
      <c r="G1458" s="10"/>
      <c r="H1458" s="6">
        <v>16.920000000000002</v>
      </c>
      <c r="I1458" s="16">
        <f t="shared" si="116"/>
        <v>4.7281323877068626E-3</v>
      </c>
      <c r="J1458" s="10"/>
      <c r="K1458" s="6">
        <v>81.008747</v>
      </c>
      <c r="L1458" s="16">
        <f t="shared" si="114"/>
        <v>5.3619148065580102E-3</v>
      </c>
      <c r="M1458" s="10"/>
      <c r="N1458" s="6">
        <v>80.861206999999993</v>
      </c>
      <c r="O1458" s="16">
        <f t="shared" si="115"/>
        <v>1.0095075627569727E-4</v>
      </c>
      <c r="P1458" s="10"/>
    </row>
    <row r="1459" spans="1:16" x14ac:dyDescent="0.25">
      <c r="A1459" s="23">
        <v>40087</v>
      </c>
      <c r="B1459">
        <v>16.466380000000001</v>
      </c>
      <c r="C1459" s="16">
        <f t="shared" si="112"/>
        <v>-1.9241934171323694E-2</v>
      </c>
      <c r="D1459" s="10"/>
      <c r="E1459" s="6">
        <v>24.325527000000001</v>
      </c>
      <c r="F1459" s="16">
        <f t="shared" si="113"/>
        <v>1.5073753592265371E-2</v>
      </c>
      <c r="G1459" s="10"/>
      <c r="H1459" s="6">
        <v>16.889999</v>
      </c>
      <c r="I1459" s="16">
        <f t="shared" si="116"/>
        <v>1.7762582460780774E-3</v>
      </c>
      <c r="J1459" s="10"/>
      <c r="K1459" s="6">
        <v>81.536188999999993</v>
      </c>
      <c r="L1459" s="16">
        <f t="shared" si="114"/>
        <v>-6.4688085924643479E-3</v>
      </c>
      <c r="M1459" s="10"/>
      <c r="N1459" s="6">
        <v>81.424723999999998</v>
      </c>
      <c r="O1459" s="16">
        <f t="shared" si="115"/>
        <v>-6.9207112080601485E-3</v>
      </c>
      <c r="P1459" s="10"/>
    </row>
    <row r="1460" spans="1:16" x14ac:dyDescent="0.25">
      <c r="A1460" s="23">
        <v>40086</v>
      </c>
      <c r="B1460">
        <v>16.463998</v>
      </c>
      <c r="C1460" s="16">
        <f t="shared" si="112"/>
        <v>1.4467931786676935E-4</v>
      </c>
      <c r="D1460" s="10"/>
      <c r="E1460" s="6">
        <v>24.676600000000001</v>
      </c>
      <c r="F1460" s="16">
        <f t="shared" si="113"/>
        <v>-1.4226959953964502E-2</v>
      </c>
      <c r="G1460" s="10"/>
      <c r="H1460" s="6">
        <v>17.09</v>
      </c>
      <c r="I1460" s="16">
        <f t="shared" si="116"/>
        <v>-1.1702808660035147E-2</v>
      </c>
      <c r="J1460" s="10"/>
      <c r="K1460" s="6">
        <v>82.380094</v>
      </c>
      <c r="L1460" s="16">
        <f t="shared" si="114"/>
        <v>-1.0244040265358412E-2</v>
      </c>
      <c r="M1460" s="10"/>
      <c r="N1460" s="6">
        <v>80.324639000000005</v>
      </c>
      <c r="O1460" s="16">
        <f t="shared" si="115"/>
        <v>1.3695486387433231E-2</v>
      </c>
      <c r="P1460" s="10"/>
    </row>
    <row r="1461" spans="1:16" x14ac:dyDescent="0.25">
      <c r="A1461" s="23">
        <v>40085</v>
      </c>
      <c r="B1461">
        <v>16.573582999999999</v>
      </c>
      <c r="C1461" s="16">
        <f t="shared" si="112"/>
        <v>-6.6120283103537902E-3</v>
      </c>
      <c r="D1461" s="10"/>
      <c r="E1461" s="6">
        <v>24.848237000000001</v>
      </c>
      <c r="F1461" s="16">
        <f t="shared" si="113"/>
        <v>-6.9074115801455171E-3</v>
      </c>
      <c r="G1461" s="10"/>
      <c r="H1461" s="6">
        <v>17.350000000000001</v>
      </c>
      <c r="I1461" s="16">
        <f t="shared" si="116"/>
        <v>-1.4985590778098024E-2</v>
      </c>
      <c r="J1461" s="10"/>
      <c r="K1461" s="6">
        <v>82.449590999999998</v>
      </c>
      <c r="L1461" s="16">
        <f t="shared" si="114"/>
        <v>-8.4290290778998855E-4</v>
      </c>
      <c r="M1461" s="10"/>
      <c r="N1461" s="6">
        <v>80.397909999999996</v>
      </c>
      <c r="O1461" s="16">
        <f t="shared" si="115"/>
        <v>-9.1135453645485587E-4</v>
      </c>
      <c r="P1461" s="10"/>
    </row>
    <row r="1462" spans="1:16" x14ac:dyDescent="0.25">
      <c r="A1462" s="23">
        <v>40084</v>
      </c>
      <c r="B1462">
        <v>16.947602</v>
      </c>
      <c r="C1462" s="16">
        <f t="shared" si="112"/>
        <v>-2.2069139929059012E-2</v>
      </c>
      <c r="D1462" s="10"/>
      <c r="E1462" s="6">
        <v>24.988665000000001</v>
      </c>
      <c r="F1462" s="16">
        <f t="shared" si="113"/>
        <v>-5.6196679574519459E-3</v>
      </c>
      <c r="G1462" s="10"/>
      <c r="H1462" s="6">
        <v>17.370000999999998</v>
      </c>
      <c r="I1462" s="16">
        <f t="shared" si="116"/>
        <v>-1.1514679820684437E-3</v>
      </c>
      <c r="J1462" s="10"/>
      <c r="K1462" s="6">
        <v>82.773927</v>
      </c>
      <c r="L1462" s="16">
        <f t="shared" si="114"/>
        <v>-3.9183352989885512E-3</v>
      </c>
      <c r="M1462" s="10"/>
      <c r="N1462" s="6">
        <v>80.471181999999999</v>
      </c>
      <c r="O1462" s="16">
        <f t="shared" si="115"/>
        <v>-9.1053714110977957E-4</v>
      </c>
      <c r="P1462" s="10"/>
    </row>
    <row r="1463" spans="1:16" x14ac:dyDescent="0.25">
      <c r="A1463" s="23">
        <v>40081</v>
      </c>
      <c r="B1463">
        <v>16.833252999999999</v>
      </c>
      <c r="C1463" s="16">
        <f t="shared" si="112"/>
        <v>6.7930423192712475E-3</v>
      </c>
      <c r="D1463" s="10"/>
      <c r="E1463" s="6">
        <v>24.380137999999999</v>
      </c>
      <c r="F1463" s="16">
        <f t="shared" si="113"/>
        <v>2.4959948955170175E-2</v>
      </c>
      <c r="G1463" s="10"/>
      <c r="H1463" s="6">
        <v>16.940000999999999</v>
      </c>
      <c r="I1463" s="16">
        <f t="shared" si="116"/>
        <v>2.5383705703441173E-2</v>
      </c>
      <c r="J1463" s="10"/>
      <c r="K1463" s="6">
        <v>82.565425000000005</v>
      </c>
      <c r="L1463" s="16">
        <f t="shared" si="114"/>
        <v>2.5252943347653378E-3</v>
      </c>
      <c r="M1463" s="10"/>
      <c r="N1463" s="6">
        <v>79.771012999999996</v>
      </c>
      <c r="O1463" s="16">
        <f t="shared" si="115"/>
        <v>8.7772359114959286E-3</v>
      </c>
      <c r="P1463" s="10"/>
    </row>
    <row r="1464" spans="1:16" x14ac:dyDescent="0.25">
      <c r="A1464" s="23">
        <v>40080</v>
      </c>
      <c r="B1464">
        <v>17.516969</v>
      </c>
      <c r="C1464" s="16">
        <f t="shared" si="112"/>
        <v>-3.9031638407306724E-2</v>
      </c>
      <c r="D1464" s="10"/>
      <c r="E1464" s="6">
        <v>24.192899000000001</v>
      </c>
      <c r="F1464" s="16">
        <f t="shared" si="113"/>
        <v>7.7394197363449546E-3</v>
      </c>
      <c r="G1464" s="10"/>
      <c r="H1464" s="6">
        <v>16.68</v>
      </c>
      <c r="I1464" s="16">
        <f t="shared" si="116"/>
        <v>1.5587589928057533E-2</v>
      </c>
      <c r="J1464" s="10"/>
      <c r="K1464" s="6">
        <v>82.248818999999997</v>
      </c>
      <c r="L1464" s="16">
        <f t="shared" si="114"/>
        <v>3.8493683416902513E-3</v>
      </c>
      <c r="M1464" s="10"/>
      <c r="N1464" s="6">
        <v>78.769598000000002</v>
      </c>
      <c r="O1464" s="16">
        <f t="shared" si="115"/>
        <v>1.2713217096778751E-2</v>
      </c>
      <c r="P1464" s="10"/>
    </row>
    <row r="1465" spans="1:16" x14ac:dyDescent="0.25">
      <c r="A1465" s="23">
        <v>40079</v>
      </c>
      <c r="B1465">
        <v>17.609877999999998</v>
      </c>
      <c r="C1465" s="16">
        <f t="shared" si="112"/>
        <v>-5.2759593223756784E-3</v>
      </c>
      <c r="D1465" s="10"/>
      <c r="E1465" s="6">
        <v>24.442551000000002</v>
      </c>
      <c r="F1465" s="16">
        <f t="shared" si="113"/>
        <v>-1.0213827517430607E-2</v>
      </c>
      <c r="G1465" s="10"/>
      <c r="H1465" s="6">
        <v>16.760000000000002</v>
      </c>
      <c r="I1465" s="16">
        <f t="shared" si="116"/>
        <v>-4.7732696897375693E-3</v>
      </c>
      <c r="J1465" s="10"/>
      <c r="K1465" s="6">
        <v>82.117537999999996</v>
      </c>
      <c r="L1465" s="16">
        <f t="shared" si="114"/>
        <v>1.5986962492713364E-3</v>
      </c>
      <c r="M1465" s="10"/>
      <c r="N1465" s="6">
        <v>78.541635999999997</v>
      </c>
      <c r="O1465" s="16">
        <f t="shared" si="115"/>
        <v>2.9024350855131331E-3</v>
      </c>
      <c r="P1465" s="10"/>
    </row>
    <row r="1466" spans="1:16" x14ac:dyDescent="0.25">
      <c r="A1466" s="23">
        <v>40078</v>
      </c>
      <c r="B1466">
        <v>17.726610999999998</v>
      </c>
      <c r="C1466" s="16">
        <f t="shared" si="112"/>
        <v>-6.5851842746478262E-3</v>
      </c>
      <c r="D1466" s="10"/>
      <c r="E1466" s="6">
        <v>24.442551000000002</v>
      </c>
      <c r="F1466" s="16">
        <f t="shared" si="113"/>
        <v>0</v>
      </c>
      <c r="G1466" s="10"/>
      <c r="H1466" s="6">
        <v>16.889999</v>
      </c>
      <c r="I1466" s="16">
        <f t="shared" si="116"/>
        <v>-7.696803297620014E-3</v>
      </c>
      <c r="J1466" s="10"/>
      <c r="K1466" s="6">
        <v>82.07893</v>
      </c>
      <c r="L1466" s="16">
        <f t="shared" si="114"/>
        <v>4.7037650222780947E-4</v>
      </c>
      <c r="M1466" s="10"/>
      <c r="N1466" s="6">
        <v>78.305530000000005</v>
      </c>
      <c r="O1466" s="16">
        <f t="shared" si="115"/>
        <v>3.0151893486960457E-3</v>
      </c>
      <c r="P1466" s="10"/>
    </row>
    <row r="1467" spans="1:16" x14ac:dyDescent="0.25">
      <c r="A1467" s="23">
        <v>40077</v>
      </c>
      <c r="B1467">
        <v>17.483616999999999</v>
      </c>
      <c r="C1467" s="16">
        <f t="shared" si="112"/>
        <v>1.3898382697355993E-2</v>
      </c>
      <c r="D1467" s="10"/>
      <c r="E1467" s="6">
        <v>24.824832000000001</v>
      </c>
      <c r="F1467" s="16">
        <f t="shared" si="113"/>
        <v>-1.539913744431376E-2</v>
      </c>
      <c r="G1467" s="10"/>
      <c r="H1467" s="6">
        <v>16.549999</v>
      </c>
      <c r="I1467" s="16">
        <f t="shared" si="116"/>
        <v>2.0543807887843268E-2</v>
      </c>
      <c r="J1467" s="10"/>
      <c r="K1467" s="6">
        <v>81.885875999999996</v>
      </c>
      <c r="L1467" s="16">
        <f t="shared" si="114"/>
        <v>2.3575982749455271E-3</v>
      </c>
      <c r="M1467" s="10"/>
      <c r="N1467" s="6">
        <v>78.142701000000002</v>
      </c>
      <c r="O1467" s="16">
        <f t="shared" si="115"/>
        <v>2.0837390814019141E-3</v>
      </c>
      <c r="P1467" s="10"/>
    </row>
    <row r="1468" spans="1:16" x14ac:dyDescent="0.25">
      <c r="A1468" s="23">
        <v>40074</v>
      </c>
      <c r="B1468">
        <v>17.578908999999999</v>
      </c>
      <c r="C1468" s="16">
        <f t="shared" ref="C1468:C1531" si="117">B1467/B1468-1</f>
        <v>-5.4208142268670212E-3</v>
      </c>
      <c r="D1468" s="10"/>
      <c r="E1468" s="6">
        <v>24.871641</v>
      </c>
      <c r="F1468" s="16">
        <f t="shared" si="113"/>
        <v>-1.8820229835256885E-3</v>
      </c>
      <c r="G1468" s="10"/>
      <c r="H1468" s="6">
        <v>16.5</v>
      </c>
      <c r="I1468" s="16">
        <f t="shared" si="116"/>
        <v>3.0302424242423243E-3</v>
      </c>
      <c r="J1468" s="10"/>
      <c r="K1468" s="6">
        <v>81.692822000000007</v>
      </c>
      <c r="L1468" s="16">
        <f t="shared" si="114"/>
        <v>2.3631696797057344E-3</v>
      </c>
      <c r="M1468" s="10"/>
      <c r="N1468" s="6">
        <v>77.963586000000006</v>
      </c>
      <c r="O1468" s="16">
        <f t="shared" si="115"/>
        <v>2.297418694927611E-3</v>
      </c>
      <c r="P1468" s="10"/>
    </row>
    <row r="1469" spans="1:16" x14ac:dyDescent="0.25">
      <c r="A1469" s="23">
        <v>40073</v>
      </c>
      <c r="B1469">
        <v>17.586055000000002</v>
      </c>
      <c r="C1469" s="16">
        <f t="shared" si="117"/>
        <v>-4.0634468617339881E-4</v>
      </c>
      <c r="D1469" s="10"/>
      <c r="E1469" s="6">
        <v>24.973061999999999</v>
      </c>
      <c r="F1469" s="16">
        <f t="shared" si="113"/>
        <v>-4.0612160415089971E-3</v>
      </c>
      <c r="G1469" s="10"/>
      <c r="H1469" s="6">
        <v>16.399999999999999</v>
      </c>
      <c r="I1469" s="16">
        <f t="shared" si="116"/>
        <v>6.0975609756097615E-3</v>
      </c>
      <c r="J1469" s="10"/>
      <c r="K1469" s="6">
        <v>82.210205999999999</v>
      </c>
      <c r="L1469" s="16">
        <f t="shared" si="114"/>
        <v>-6.2934278500651475E-3</v>
      </c>
      <c r="M1469" s="10"/>
      <c r="N1469" s="6">
        <v>78.663759999999996</v>
      </c>
      <c r="O1469" s="16">
        <f t="shared" si="115"/>
        <v>-8.9008458278626579E-3</v>
      </c>
      <c r="P1469" s="10"/>
    </row>
    <row r="1470" spans="1:16" x14ac:dyDescent="0.25">
      <c r="A1470" s="23">
        <v>40072</v>
      </c>
      <c r="B1470">
        <v>17.650376000000001</v>
      </c>
      <c r="C1470" s="16">
        <f t="shared" si="117"/>
        <v>-3.6441716595725371E-3</v>
      </c>
      <c r="D1470" s="10"/>
      <c r="E1470" s="6">
        <v>25.097888000000001</v>
      </c>
      <c r="F1470" s="16">
        <f t="shared" si="113"/>
        <v>-4.9735659032346113E-3</v>
      </c>
      <c r="G1470" s="10"/>
      <c r="H1470" s="6">
        <v>16.23</v>
      </c>
      <c r="I1470" s="16">
        <f t="shared" si="116"/>
        <v>1.0474430067775709E-2</v>
      </c>
      <c r="J1470" s="10"/>
      <c r="K1470" s="6">
        <v>81.808655999999999</v>
      </c>
      <c r="L1470" s="16">
        <f t="shared" si="114"/>
        <v>4.9084048025431759E-3</v>
      </c>
      <c r="M1470" s="10"/>
      <c r="N1470" s="6">
        <v>77.686768999999998</v>
      </c>
      <c r="O1470" s="16">
        <f t="shared" si="115"/>
        <v>1.2576028229466019E-2</v>
      </c>
      <c r="P1470" s="10"/>
    </row>
    <row r="1471" spans="1:16" x14ac:dyDescent="0.25">
      <c r="A1471" s="23">
        <v>40071</v>
      </c>
      <c r="B1471">
        <v>17.438352999999999</v>
      </c>
      <c r="C1471" s="16">
        <f t="shared" si="117"/>
        <v>1.2158430328827574E-2</v>
      </c>
      <c r="D1471" s="10"/>
      <c r="E1471" s="6">
        <v>25.511377</v>
      </c>
      <c r="F1471" s="16">
        <f t="shared" si="113"/>
        <v>-1.6208023581008479E-2</v>
      </c>
      <c r="G1471" s="10"/>
      <c r="H1471" s="6">
        <v>15.91</v>
      </c>
      <c r="I1471" s="16">
        <f t="shared" si="116"/>
        <v>2.0113136392206243E-2</v>
      </c>
      <c r="J1471" s="10"/>
      <c r="K1471" s="6">
        <v>81.553822999999994</v>
      </c>
      <c r="L1471" s="16">
        <f t="shared" si="114"/>
        <v>3.1247216945304856E-3</v>
      </c>
      <c r="M1471" s="10"/>
      <c r="N1471" s="6">
        <v>77.548364000000007</v>
      </c>
      <c r="O1471" s="16">
        <f t="shared" si="115"/>
        <v>1.784757187140551E-3</v>
      </c>
      <c r="P1471" s="10"/>
    </row>
    <row r="1472" spans="1:16" x14ac:dyDescent="0.25">
      <c r="A1472" s="23">
        <v>40070</v>
      </c>
      <c r="B1472">
        <v>17.359739000000001</v>
      </c>
      <c r="C1472" s="16">
        <f t="shared" si="117"/>
        <v>4.5285243055783742E-3</v>
      </c>
      <c r="D1472" s="10"/>
      <c r="E1472" s="6">
        <v>25.659607000000001</v>
      </c>
      <c r="F1472" s="16">
        <f t="shared" si="113"/>
        <v>-5.7767837208108075E-3</v>
      </c>
      <c r="G1472" s="10"/>
      <c r="H1472" s="6">
        <v>15.79</v>
      </c>
      <c r="I1472" s="16">
        <f t="shared" si="116"/>
        <v>7.5997466751109854E-3</v>
      </c>
      <c r="J1472" s="10"/>
      <c r="K1472" s="6">
        <v>81.600154000000003</v>
      </c>
      <c r="L1472" s="16">
        <f t="shared" si="114"/>
        <v>-5.6778079119812475E-4</v>
      </c>
      <c r="M1472" s="10"/>
      <c r="N1472" s="6">
        <v>77.947299000000001</v>
      </c>
      <c r="O1472" s="16">
        <f t="shared" si="115"/>
        <v>-5.1180092847090686E-3</v>
      </c>
      <c r="P1472" s="10"/>
    </row>
    <row r="1473" spans="1:16" x14ac:dyDescent="0.25">
      <c r="A1473" s="23">
        <v>40067</v>
      </c>
      <c r="B1473">
        <v>17.221564999999998</v>
      </c>
      <c r="C1473" s="16">
        <f t="shared" si="117"/>
        <v>8.0233126315758518E-3</v>
      </c>
      <c r="D1473" s="10"/>
      <c r="E1473" s="6">
        <v>25.386551000000001</v>
      </c>
      <c r="F1473" s="16">
        <f t="shared" si="113"/>
        <v>1.0755931359088589E-2</v>
      </c>
      <c r="G1473" s="10"/>
      <c r="H1473" s="6">
        <v>15.84</v>
      </c>
      <c r="I1473" s="16">
        <f t="shared" si="116"/>
        <v>-3.1565656565657463E-3</v>
      </c>
      <c r="J1473" s="10"/>
      <c r="K1473" s="6">
        <v>82.017151999999996</v>
      </c>
      <c r="L1473" s="16">
        <f t="shared" si="114"/>
        <v>-5.0842779812689809E-3</v>
      </c>
      <c r="M1473" s="10"/>
      <c r="N1473" s="6">
        <v>78.728887999999998</v>
      </c>
      <c r="O1473" s="16">
        <f t="shared" si="115"/>
        <v>-9.9276011621045601E-3</v>
      </c>
      <c r="P1473" s="10"/>
    </row>
    <row r="1474" spans="1:16" x14ac:dyDescent="0.25">
      <c r="A1474" s="23">
        <v>40066</v>
      </c>
      <c r="B1474">
        <v>17.226329</v>
      </c>
      <c r="C1474" s="16">
        <f t="shared" si="117"/>
        <v>-2.765534084482324E-4</v>
      </c>
      <c r="D1474" s="10"/>
      <c r="E1474" s="6">
        <v>24.934054</v>
      </c>
      <c r="F1474" s="16">
        <f t="shared" si="113"/>
        <v>1.8147750863136913E-2</v>
      </c>
      <c r="G1474" s="10"/>
      <c r="H1474" s="6">
        <v>15.97</v>
      </c>
      <c r="I1474" s="16">
        <f t="shared" si="116"/>
        <v>-8.1402629931121018E-3</v>
      </c>
      <c r="J1474" s="10"/>
      <c r="K1474" s="6">
        <v>81.283547999999996</v>
      </c>
      <c r="L1474" s="16">
        <f t="shared" si="114"/>
        <v>9.0252457975874556E-3</v>
      </c>
      <c r="M1474" s="10"/>
      <c r="N1474" s="6">
        <v>78.297386000000003</v>
      </c>
      <c r="O1474" s="16">
        <f t="shared" si="115"/>
        <v>5.5110652097631885E-3</v>
      </c>
      <c r="P1474" s="10"/>
    </row>
    <row r="1475" spans="1:16" x14ac:dyDescent="0.25">
      <c r="A1475" s="23">
        <v>40065</v>
      </c>
      <c r="B1475">
        <v>16.790372000000001</v>
      </c>
      <c r="C1475" s="16">
        <f t="shared" si="117"/>
        <v>2.5964701675460056E-2</v>
      </c>
      <c r="D1475" s="10"/>
      <c r="E1475" s="6">
        <v>24.614187000000001</v>
      </c>
      <c r="F1475" s="16">
        <f t="shared" si="113"/>
        <v>1.2995229133507369E-2</v>
      </c>
      <c r="G1475" s="10"/>
      <c r="H1475" s="6">
        <v>15.94</v>
      </c>
      <c r="I1475" s="16">
        <f t="shared" si="116"/>
        <v>1.8820577164366803E-3</v>
      </c>
      <c r="J1475" s="10"/>
      <c r="K1475" s="6">
        <v>80.750715999999997</v>
      </c>
      <c r="L1475" s="16">
        <f t="shared" si="114"/>
        <v>6.5984801918042013E-3</v>
      </c>
      <c r="M1475" s="10"/>
      <c r="N1475" s="6">
        <v>76.880757000000003</v>
      </c>
      <c r="O1475" s="16">
        <f t="shared" si="115"/>
        <v>1.8426314402705479E-2</v>
      </c>
      <c r="P1475" s="10"/>
    </row>
    <row r="1476" spans="1:16" x14ac:dyDescent="0.25">
      <c r="A1476" s="23">
        <v>40064</v>
      </c>
      <c r="B1476">
        <v>16.902338</v>
      </c>
      <c r="C1476" s="16">
        <f t="shared" si="117"/>
        <v>-6.6242906750533237E-3</v>
      </c>
      <c r="D1476" s="10"/>
      <c r="E1476" s="6">
        <v>24.161691999999999</v>
      </c>
      <c r="F1476" s="16">
        <f t="shared" si="113"/>
        <v>1.8727786116965683E-2</v>
      </c>
      <c r="G1476" s="10"/>
      <c r="H1476" s="6">
        <v>15.82</v>
      </c>
      <c r="I1476" s="16">
        <f t="shared" si="116"/>
        <v>7.5853350189631907E-3</v>
      </c>
      <c r="J1476" s="10"/>
      <c r="K1476" s="6">
        <v>80.773882</v>
      </c>
      <c r="L1476" s="16">
        <f t="shared" si="114"/>
        <v>-2.8680062696506692E-4</v>
      </c>
      <c r="M1476" s="10"/>
      <c r="N1476" s="6">
        <v>76.970314000000002</v>
      </c>
      <c r="O1476" s="16">
        <f t="shared" si="115"/>
        <v>-1.1635264993202776E-3</v>
      </c>
      <c r="P1476" s="10"/>
    </row>
    <row r="1477" spans="1:16" x14ac:dyDescent="0.25">
      <c r="A1477" s="23">
        <v>40060</v>
      </c>
      <c r="B1477">
        <v>16.761783999999999</v>
      </c>
      <c r="C1477" s="16">
        <f t="shared" si="117"/>
        <v>8.3853842765186926E-3</v>
      </c>
      <c r="D1477" s="10"/>
      <c r="E1477" s="6">
        <v>23.951048</v>
      </c>
      <c r="F1477" s="16">
        <f t="shared" si="113"/>
        <v>8.7947717360843392E-3</v>
      </c>
      <c r="G1477" s="10"/>
      <c r="H1477" s="6">
        <v>15.78</v>
      </c>
      <c r="I1477" s="16">
        <f t="shared" si="116"/>
        <v>2.5348542458809575E-3</v>
      </c>
      <c r="J1477" s="10"/>
      <c r="K1477" s="6">
        <v>80.982383999999996</v>
      </c>
      <c r="L1477" s="16">
        <f t="shared" si="114"/>
        <v>-2.574658706021693E-3</v>
      </c>
      <c r="M1477" s="10"/>
      <c r="N1477" s="6">
        <v>77.515797000000006</v>
      </c>
      <c r="O1477" s="16">
        <f t="shared" si="115"/>
        <v>-7.0370559435776192E-3</v>
      </c>
      <c r="P1477" s="10"/>
    </row>
    <row r="1478" spans="1:16" x14ac:dyDescent="0.25">
      <c r="A1478" s="23">
        <v>40059</v>
      </c>
      <c r="B1478">
        <v>16.892810000000001</v>
      </c>
      <c r="C1478" s="16">
        <f t="shared" si="117"/>
        <v>-7.7563176286243873E-3</v>
      </c>
      <c r="D1478" s="10"/>
      <c r="E1478" s="6">
        <v>23.592172000000001</v>
      </c>
      <c r="F1478" s="16">
        <f t="shared" si="113"/>
        <v>1.5211655798372359E-2</v>
      </c>
      <c r="G1478" s="10"/>
      <c r="H1478" s="6">
        <v>15.45</v>
      </c>
      <c r="I1478" s="16">
        <f t="shared" si="116"/>
        <v>2.1359223300970953E-2</v>
      </c>
      <c r="J1478" s="10"/>
      <c r="K1478" s="6">
        <v>80.928329000000005</v>
      </c>
      <c r="L1478" s="16">
        <f t="shared" si="114"/>
        <v>6.6793668753484248E-4</v>
      </c>
      <c r="M1478" s="10"/>
      <c r="N1478" s="6">
        <v>78.859155999999999</v>
      </c>
      <c r="O1478" s="16">
        <f t="shared" si="115"/>
        <v>-1.7034914753589203E-2</v>
      </c>
      <c r="P1478" s="10"/>
    </row>
    <row r="1479" spans="1:16" x14ac:dyDescent="0.25">
      <c r="A1479" s="23">
        <v>40058</v>
      </c>
      <c r="B1479">
        <v>16.699843999999999</v>
      </c>
      <c r="C1479" s="16">
        <f t="shared" si="117"/>
        <v>1.1554958237933288E-2</v>
      </c>
      <c r="D1479" s="10"/>
      <c r="E1479" s="6">
        <v>24.036864999999999</v>
      </c>
      <c r="F1479" s="16">
        <f t="shared" si="113"/>
        <v>-1.850045752638696E-2</v>
      </c>
      <c r="G1479" s="10"/>
      <c r="H1479" s="6">
        <v>15.08</v>
      </c>
      <c r="I1479" s="16">
        <f t="shared" si="116"/>
        <v>2.4535809018567667E-2</v>
      </c>
      <c r="J1479" s="10"/>
      <c r="K1479" s="6">
        <v>80.789330000000007</v>
      </c>
      <c r="L1479" s="16">
        <f t="shared" si="114"/>
        <v>1.7205118547214404E-3</v>
      </c>
      <c r="M1479" s="10"/>
      <c r="N1479" s="6">
        <v>79.347648000000007</v>
      </c>
      <c r="O1479" s="16">
        <f t="shared" si="115"/>
        <v>-6.1563513514604207E-3</v>
      </c>
      <c r="P1479" s="10"/>
    </row>
    <row r="1480" spans="1:16" x14ac:dyDescent="0.25">
      <c r="A1480" s="23">
        <v>40057</v>
      </c>
      <c r="B1480">
        <v>16.718902</v>
      </c>
      <c r="C1480" s="16">
        <f t="shared" si="117"/>
        <v>-1.1399073934401649E-3</v>
      </c>
      <c r="D1480" s="10"/>
      <c r="E1480" s="6">
        <v>24.504964000000001</v>
      </c>
      <c r="F1480" s="16">
        <f t="shared" si="113"/>
        <v>-1.9102211290740967E-2</v>
      </c>
      <c r="G1480" s="10"/>
      <c r="H1480" s="6">
        <v>15.48</v>
      </c>
      <c r="I1480" s="16">
        <f t="shared" si="116"/>
        <v>-2.5839793281653756E-2</v>
      </c>
      <c r="J1480" s="10"/>
      <c r="K1480" s="6">
        <v>80.549937999999997</v>
      </c>
      <c r="L1480" s="16">
        <f t="shared" si="114"/>
        <v>2.9719700094619217E-3</v>
      </c>
      <c r="M1480" s="10"/>
      <c r="N1480" s="6">
        <v>78.207829000000004</v>
      </c>
      <c r="O1480" s="16">
        <f t="shared" si="115"/>
        <v>1.4574231436599527E-2</v>
      </c>
      <c r="P1480" s="10"/>
    </row>
    <row r="1481" spans="1:16" x14ac:dyDescent="0.25">
      <c r="A1481" s="23">
        <v>40056</v>
      </c>
      <c r="B1481">
        <v>16.938071999999998</v>
      </c>
      <c r="C1481" s="16">
        <f t="shared" si="117"/>
        <v>-1.2939489216954425E-2</v>
      </c>
      <c r="D1481" s="10"/>
      <c r="E1481" s="6">
        <v>24.9983</v>
      </c>
      <c r="F1481" s="16">
        <f t="shared" ref="F1481:F1544" si="118">E1480/E1481-1</f>
        <v>-1.9734781965173642E-2</v>
      </c>
      <c r="G1481" s="10"/>
      <c r="H1481" s="6">
        <v>15.23</v>
      </c>
      <c r="I1481" s="16">
        <f t="shared" si="116"/>
        <v>1.6414970453053179E-2</v>
      </c>
      <c r="J1481" s="10"/>
      <c r="K1481" s="6">
        <v>80.956130000000002</v>
      </c>
      <c r="L1481" s="16">
        <f t="shared" ref="L1481:L1544" si="119">K1480/K1481-1</f>
        <v>-5.0174335161525807E-3</v>
      </c>
      <c r="M1481" s="10"/>
      <c r="N1481" s="6">
        <v>78.397526999999997</v>
      </c>
      <c r="O1481" s="16">
        <f t="shared" ref="O1481:O1544" si="120">N1480/N1481-1</f>
        <v>-2.4196936722250539E-3</v>
      </c>
      <c r="P1481" s="10"/>
    </row>
    <row r="1482" spans="1:16" x14ac:dyDescent="0.25">
      <c r="A1482" s="23">
        <v>40053</v>
      </c>
      <c r="B1482">
        <v>16.795135999999999</v>
      </c>
      <c r="C1482" s="16">
        <f t="shared" si="117"/>
        <v>8.5105592476297787E-3</v>
      </c>
      <c r="D1482" s="10"/>
      <c r="E1482" s="6">
        <v>24.913508</v>
      </c>
      <c r="F1482" s="16">
        <f t="shared" si="118"/>
        <v>3.403454864726374E-3</v>
      </c>
      <c r="G1482" s="10"/>
      <c r="H1482" s="6">
        <v>15.18</v>
      </c>
      <c r="I1482" s="16">
        <f t="shared" si="116"/>
        <v>3.2938076416337836E-3</v>
      </c>
      <c r="J1482" s="10"/>
      <c r="K1482" s="6">
        <v>80.564143999999999</v>
      </c>
      <c r="L1482" s="16">
        <f t="shared" si="119"/>
        <v>4.8655143657954092E-3</v>
      </c>
      <c r="M1482" s="10"/>
      <c r="N1482" s="6">
        <v>78.324489</v>
      </c>
      <c r="O1482" s="16">
        <f t="shared" si="120"/>
        <v>9.3250528579891245E-4</v>
      </c>
      <c r="P1482" s="10"/>
    </row>
    <row r="1483" spans="1:16" x14ac:dyDescent="0.25">
      <c r="A1483" s="23">
        <v>40052</v>
      </c>
      <c r="B1483">
        <v>16.606933999999999</v>
      </c>
      <c r="C1483" s="16">
        <f t="shared" si="117"/>
        <v>1.1332736072775518E-2</v>
      </c>
      <c r="D1483" s="10"/>
      <c r="E1483" s="6">
        <v>25.337468000000001</v>
      </c>
      <c r="F1483" s="16">
        <f t="shared" si="118"/>
        <v>-1.6732532232502484E-2</v>
      </c>
      <c r="G1483" s="10"/>
      <c r="H1483" s="6">
        <v>15.59</v>
      </c>
      <c r="I1483" s="16">
        <f t="shared" si="116"/>
        <v>-2.6298909557408656E-2</v>
      </c>
      <c r="J1483" s="10"/>
      <c r="K1483" s="6">
        <v>80.164477000000005</v>
      </c>
      <c r="L1483" s="16">
        <f t="shared" si="119"/>
        <v>4.9855873194306621E-3</v>
      </c>
      <c r="M1483" s="10"/>
      <c r="N1483" s="6">
        <v>77.967397000000005</v>
      </c>
      <c r="O1483" s="16">
        <f t="shared" si="120"/>
        <v>4.5800169524705669E-3</v>
      </c>
      <c r="P1483" s="10"/>
    </row>
    <row r="1484" spans="1:16" x14ac:dyDescent="0.25">
      <c r="A1484" s="23">
        <v>40051</v>
      </c>
      <c r="B1484">
        <v>16.723666000000001</v>
      </c>
      <c r="C1484" s="16">
        <f t="shared" si="117"/>
        <v>-6.9800485132865964E-3</v>
      </c>
      <c r="D1484" s="10"/>
      <c r="E1484" s="6">
        <v>25.191009999999999</v>
      </c>
      <c r="F1484" s="16">
        <f t="shared" si="118"/>
        <v>5.8138994823948575E-3</v>
      </c>
      <c r="G1484" s="10"/>
      <c r="H1484" s="6">
        <v>15.49</v>
      </c>
      <c r="I1484" s="16">
        <f t="shared" si="116"/>
        <v>6.455777921239525E-3</v>
      </c>
      <c r="J1484" s="10"/>
      <c r="K1484" s="6">
        <v>80.5334</v>
      </c>
      <c r="L1484" s="16">
        <f t="shared" si="119"/>
        <v>-4.5809937243428411E-3</v>
      </c>
      <c r="M1484" s="10"/>
      <c r="N1484" s="6">
        <v>78.275790999999998</v>
      </c>
      <c r="O1484" s="16">
        <f t="shared" si="120"/>
        <v>-3.9398388193866429E-3</v>
      </c>
      <c r="P1484" s="10"/>
    </row>
    <row r="1485" spans="1:16" x14ac:dyDescent="0.25">
      <c r="A1485" s="23">
        <v>40050</v>
      </c>
      <c r="B1485">
        <v>16.433028</v>
      </c>
      <c r="C1485" s="16">
        <f t="shared" si="117"/>
        <v>1.7686210964893423E-2</v>
      </c>
      <c r="D1485" s="10"/>
      <c r="E1485" s="6">
        <v>25.399137</v>
      </c>
      <c r="F1485" s="16">
        <f t="shared" si="118"/>
        <v>-8.194254789050559E-3</v>
      </c>
      <c r="G1485" s="10"/>
      <c r="H1485" s="6">
        <v>15.67</v>
      </c>
      <c r="I1485" s="16">
        <f t="shared" si="116"/>
        <v>-1.1486917677089981E-2</v>
      </c>
      <c r="J1485" s="10"/>
      <c r="K1485" s="6">
        <v>80.003067000000001</v>
      </c>
      <c r="L1485" s="16">
        <f t="shared" si="119"/>
        <v>6.628908364225472E-3</v>
      </c>
      <c r="M1485" s="10"/>
      <c r="N1485" s="6">
        <v>77.918705000000003</v>
      </c>
      <c r="O1485" s="16">
        <f t="shared" si="120"/>
        <v>4.5828020370717315E-3</v>
      </c>
      <c r="P1485" s="10"/>
    </row>
    <row r="1486" spans="1:16" x14ac:dyDescent="0.25">
      <c r="A1486" s="23">
        <v>40049</v>
      </c>
      <c r="B1486">
        <v>16.187650999999999</v>
      </c>
      <c r="C1486" s="16">
        <f t="shared" si="117"/>
        <v>1.5158283311148768E-2</v>
      </c>
      <c r="D1486" s="10"/>
      <c r="E1486" s="6">
        <v>25.052258999999999</v>
      </c>
      <c r="F1486" s="16">
        <f t="shared" si="118"/>
        <v>1.3846176506477903E-2</v>
      </c>
      <c r="G1486" s="10"/>
      <c r="H1486" s="6">
        <v>15.91</v>
      </c>
      <c r="I1486" s="16">
        <f t="shared" si="116"/>
        <v>-1.5084852294154683E-2</v>
      </c>
      <c r="J1486" s="10"/>
      <c r="K1486" s="6">
        <v>79.864726000000005</v>
      </c>
      <c r="L1486" s="16">
        <f t="shared" si="119"/>
        <v>1.732191505922076E-3</v>
      </c>
      <c r="M1486" s="10"/>
      <c r="N1486" s="6">
        <v>77.480457000000001</v>
      </c>
      <c r="O1486" s="16">
        <f t="shared" si="120"/>
        <v>5.6562392242989201E-3</v>
      </c>
      <c r="P1486" s="10"/>
    </row>
    <row r="1487" spans="1:16" x14ac:dyDescent="0.25">
      <c r="A1487" s="23">
        <v>40046</v>
      </c>
      <c r="B1487">
        <v>16.437792000000002</v>
      </c>
      <c r="C1487" s="16">
        <f t="shared" si="117"/>
        <v>-1.5217433095637389E-2</v>
      </c>
      <c r="D1487" s="10"/>
      <c r="E1487" s="6">
        <v>25.098510000000001</v>
      </c>
      <c r="F1487" s="16">
        <f t="shared" si="118"/>
        <v>-1.8427787147524688E-3</v>
      </c>
      <c r="G1487" s="10"/>
      <c r="H1487" s="6">
        <v>15.94</v>
      </c>
      <c r="I1487" s="16">
        <f t="shared" si="116"/>
        <v>-1.8820577164365693E-3</v>
      </c>
      <c r="J1487" s="10"/>
      <c r="K1487" s="6">
        <v>79.457364999999996</v>
      </c>
      <c r="L1487" s="16">
        <f t="shared" si="119"/>
        <v>5.1267871769975493E-3</v>
      </c>
      <c r="M1487" s="10"/>
      <c r="N1487" s="6">
        <v>76.100786999999997</v>
      </c>
      <c r="O1487" s="16">
        <f t="shared" si="120"/>
        <v>1.812951027694365E-2</v>
      </c>
      <c r="P1487" s="10"/>
    </row>
    <row r="1488" spans="1:16" x14ac:dyDescent="0.25">
      <c r="A1488" s="23">
        <v>40045</v>
      </c>
      <c r="B1488">
        <v>16.154299000000002</v>
      </c>
      <c r="C1488" s="16">
        <f t="shared" si="117"/>
        <v>1.7549074707605694E-2</v>
      </c>
      <c r="D1488" s="10"/>
      <c r="E1488" s="6">
        <v>24.158086000000001</v>
      </c>
      <c r="F1488" s="16">
        <f t="shared" si="118"/>
        <v>3.8927918378964366E-2</v>
      </c>
      <c r="G1488" s="10"/>
      <c r="H1488" s="6">
        <v>15.75</v>
      </c>
      <c r="I1488" s="16">
        <f t="shared" si="116"/>
        <v>1.2063492063492109E-2</v>
      </c>
      <c r="J1488" s="10"/>
      <c r="K1488" s="6">
        <v>79.818606000000003</v>
      </c>
      <c r="L1488" s="16">
        <f t="shared" si="119"/>
        <v>-4.5257743539145467E-3</v>
      </c>
      <c r="M1488" s="10"/>
      <c r="N1488" s="6">
        <v>77.699578000000002</v>
      </c>
      <c r="O1488" s="16">
        <f t="shared" si="120"/>
        <v>-2.0576572500818568E-2</v>
      </c>
      <c r="P1488" s="10"/>
    </row>
    <row r="1489" spans="1:16" x14ac:dyDescent="0.25">
      <c r="A1489" s="23">
        <v>40044</v>
      </c>
      <c r="B1489">
        <v>16.008979</v>
      </c>
      <c r="C1489" s="16">
        <f t="shared" si="117"/>
        <v>9.0774058732916441E-3</v>
      </c>
      <c r="D1489" s="10"/>
      <c r="E1489" s="6">
        <v>24.266003000000001</v>
      </c>
      <c r="F1489" s="16">
        <f t="shared" si="118"/>
        <v>-4.4472507482999912E-3</v>
      </c>
      <c r="G1489" s="10"/>
      <c r="H1489" s="6">
        <v>15.52</v>
      </c>
      <c r="I1489" s="16">
        <f t="shared" si="116"/>
        <v>1.4819587628865927E-2</v>
      </c>
      <c r="J1489" s="10"/>
      <c r="K1489" s="6">
        <v>79.441996000000003</v>
      </c>
      <c r="L1489" s="16">
        <f t="shared" si="119"/>
        <v>4.7406915606702515E-3</v>
      </c>
      <c r="M1489" s="10"/>
      <c r="N1489" s="6">
        <v>77.066554999999994</v>
      </c>
      <c r="O1489" s="16">
        <f t="shared" si="120"/>
        <v>8.2139781647176946E-3</v>
      </c>
      <c r="P1489" s="10"/>
    </row>
    <row r="1490" spans="1:16" x14ac:dyDescent="0.25">
      <c r="A1490" s="23">
        <v>40043</v>
      </c>
      <c r="B1490">
        <v>15.963717000000001</v>
      </c>
      <c r="C1490" s="16">
        <f t="shared" si="117"/>
        <v>2.8353045847655522E-3</v>
      </c>
      <c r="D1490" s="10"/>
      <c r="E1490" s="6">
        <v>23.672457000000001</v>
      </c>
      <c r="F1490" s="16">
        <f t="shared" si="118"/>
        <v>2.5073273974053567E-2</v>
      </c>
      <c r="G1490" s="10"/>
      <c r="H1490" s="6">
        <v>15.28</v>
      </c>
      <c r="I1490" s="16">
        <f t="shared" si="116"/>
        <v>1.5706806282722585E-2</v>
      </c>
      <c r="J1490" s="10"/>
      <c r="K1490" s="6">
        <v>79.188357999999994</v>
      </c>
      <c r="L1490" s="16">
        <f t="shared" si="119"/>
        <v>3.2029708205341123E-3</v>
      </c>
      <c r="M1490" s="10"/>
      <c r="N1490" s="6">
        <v>76.433532999999997</v>
      </c>
      <c r="O1490" s="16">
        <f t="shared" si="120"/>
        <v>8.2819931926998436E-3</v>
      </c>
      <c r="P1490" s="10"/>
    </row>
    <row r="1491" spans="1:16" x14ac:dyDescent="0.25">
      <c r="A1491" s="23">
        <v>40042</v>
      </c>
      <c r="B1491">
        <v>15.825544000000001</v>
      </c>
      <c r="C1491" s="16">
        <f t="shared" si="117"/>
        <v>8.7310110793032969E-3</v>
      </c>
      <c r="D1491" s="10"/>
      <c r="E1491" s="6">
        <v>23.8035</v>
      </c>
      <c r="F1491" s="16">
        <f t="shared" si="118"/>
        <v>-5.5051988153002052E-3</v>
      </c>
      <c r="G1491" s="10"/>
      <c r="H1491" s="6">
        <v>15.63</v>
      </c>
      <c r="I1491" s="16">
        <f t="shared" si="116"/>
        <v>-2.2392834293026298E-2</v>
      </c>
      <c r="J1491" s="10"/>
      <c r="K1491" s="6">
        <v>79.388194999999996</v>
      </c>
      <c r="L1491" s="16">
        <f t="shared" si="119"/>
        <v>-2.5172130440804796E-3</v>
      </c>
      <c r="M1491" s="10"/>
      <c r="N1491" s="6">
        <v>76.879897999999997</v>
      </c>
      <c r="O1491" s="16">
        <f t="shared" si="120"/>
        <v>-5.8060040610355967E-3</v>
      </c>
      <c r="P1491" s="10"/>
    </row>
    <row r="1492" spans="1:16" x14ac:dyDescent="0.25">
      <c r="A1492" s="23">
        <v>40039</v>
      </c>
      <c r="B1492">
        <v>16.151917999999998</v>
      </c>
      <c r="C1492" s="16">
        <f t="shared" si="117"/>
        <v>-2.0206516650220552E-2</v>
      </c>
      <c r="D1492" s="10"/>
      <c r="E1492" s="6">
        <v>23.880583999999999</v>
      </c>
      <c r="F1492" s="16">
        <f t="shared" si="118"/>
        <v>-3.2278942592023352E-3</v>
      </c>
      <c r="G1492" s="10"/>
      <c r="H1492" s="6">
        <v>15.68</v>
      </c>
      <c r="I1492" s="16">
        <f t="shared" si="116"/>
        <v>-3.1887755102040227E-3</v>
      </c>
      <c r="J1492" s="10"/>
      <c r="K1492" s="6">
        <v>79.257535000000004</v>
      </c>
      <c r="L1492" s="16">
        <f t="shared" si="119"/>
        <v>1.648549882354855E-3</v>
      </c>
      <c r="M1492" s="10"/>
      <c r="N1492" s="6">
        <v>75.759929</v>
      </c>
      <c r="O1492" s="16">
        <f t="shared" si="120"/>
        <v>1.4783131594539922E-2</v>
      </c>
      <c r="P1492" s="10"/>
    </row>
    <row r="1493" spans="1:16" x14ac:dyDescent="0.25">
      <c r="A1493" s="23">
        <v>40038</v>
      </c>
      <c r="B1493">
        <v>16.361559</v>
      </c>
      <c r="C1493" s="16">
        <f t="shared" si="117"/>
        <v>-1.2813021057467733E-2</v>
      </c>
      <c r="D1493" s="10"/>
      <c r="E1493" s="6">
        <v>23.880583999999999</v>
      </c>
      <c r="F1493" s="16">
        <f t="shared" si="118"/>
        <v>0</v>
      </c>
      <c r="G1493" s="10"/>
      <c r="H1493" s="6">
        <v>15.58</v>
      </c>
      <c r="I1493" s="16">
        <f t="shared" si="116"/>
        <v>6.4184852374840062E-3</v>
      </c>
      <c r="J1493" s="10"/>
      <c r="K1493" s="6">
        <v>79.272903999999997</v>
      </c>
      <c r="L1493" s="16">
        <f t="shared" si="119"/>
        <v>-1.938745677840803E-4</v>
      </c>
      <c r="M1493" s="10"/>
      <c r="N1493" s="6">
        <v>75.467764000000003</v>
      </c>
      <c r="O1493" s="16">
        <f t="shared" si="120"/>
        <v>3.8713880538450152E-3</v>
      </c>
      <c r="P1493" s="10"/>
    </row>
    <row r="1494" spans="1:16" x14ac:dyDescent="0.25">
      <c r="A1494" s="23">
        <v>40037</v>
      </c>
      <c r="B1494">
        <v>16.306766</v>
      </c>
      <c r="C1494" s="16">
        <f t="shared" si="117"/>
        <v>3.3601389754411848E-3</v>
      </c>
      <c r="D1494" s="10"/>
      <c r="E1494" s="6">
        <v>23.695582999999999</v>
      </c>
      <c r="F1494" s="16">
        <f t="shared" si="118"/>
        <v>7.8074044432669965E-3</v>
      </c>
      <c r="G1494" s="10"/>
      <c r="H1494" s="6">
        <v>15.45</v>
      </c>
      <c r="I1494" s="16">
        <f t="shared" si="116"/>
        <v>8.4142394822006583E-3</v>
      </c>
      <c r="J1494" s="10"/>
      <c r="K1494" s="6">
        <v>78.511996999999994</v>
      </c>
      <c r="L1494" s="16">
        <f t="shared" si="119"/>
        <v>9.6916016542032413E-3</v>
      </c>
      <c r="M1494" s="10"/>
      <c r="N1494" s="6">
        <v>74.412728999999999</v>
      </c>
      <c r="O1494" s="16">
        <f t="shared" si="120"/>
        <v>1.4178152235217789E-2</v>
      </c>
      <c r="P1494" s="10"/>
    </row>
    <row r="1495" spans="1:16" x14ac:dyDescent="0.25">
      <c r="A1495" s="23">
        <v>40036</v>
      </c>
      <c r="B1495">
        <v>16.319870000000002</v>
      </c>
      <c r="C1495" s="16">
        <f t="shared" si="117"/>
        <v>-8.02947572499213E-4</v>
      </c>
      <c r="D1495" s="10"/>
      <c r="E1495" s="6">
        <v>23.379539000000001</v>
      </c>
      <c r="F1495" s="16">
        <f t="shared" si="118"/>
        <v>1.3517973985714526E-2</v>
      </c>
      <c r="G1495" s="10"/>
      <c r="H1495" s="6">
        <v>14.63</v>
      </c>
      <c r="I1495" s="16">
        <f t="shared" si="116"/>
        <v>5.6049213943950571E-2</v>
      </c>
      <c r="J1495" s="10"/>
      <c r="K1495" s="6">
        <v>79.203733</v>
      </c>
      <c r="L1495" s="16">
        <f t="shared" si="119"/>
        <v>-8.7336287545942692E-3</v>
      </c>
      <c r="M1495" s="10"/>
      <c r="N1495" s="6">
        <v>75.216179999999994</v>
      </c>
      <c r="O1495" s="16">
        <f t="shared" si="120"/>
        <v>-1.0681890518768666E-2</v>
      </c>
      <c r="P1495" s="10"/>
    </row>
    <row r="1496" spans="1:16" x14ac:dyDescent="0.25">
      <c r="A1496" s="23">
        <v>40035</v>
      </c>
      <c r="B1496">
        <v>16.384091999999999</v>
      </c>
      <c r="C1496" s="16">
        <f t="shared" si="117"/>
        <v>-3.9197777942163725E-3</v>
      </c>
      <c r="D1496" s="10"/>
      <c r="E1496" s="6">
        <v>23.587665999999999</v>
      </c>
      <c r="F1496" s="16">
        <f t="shared" si="118"/>
        <v>-8.8235521055791688E-3</v>
      </c>
      <c r="G1496" s="10"/>
      <c r="H1496" s="6">
        <v>15.32</v>
      </c>
      <c r="I1496" s="16">
        <f t="shared" si="116"/>
        <v>-4.5039164490861539E-2</v>
      </c>
      <c r="J1496" s="10"/>
      <c r="K1496" s="6">
        <v>78.796373000000003</v>
      </c>
      <c r="L1496" s="16">
        <f t="shared" si="119"/>
        <v>5.1697811014728146E-3</v>
      </c>
      <c r="M1496" s="10"/>
      <c r="N1496" s="6">
        <v>74.355919</v>
      </c>
      <c r="O1496" s="16">
        <f t="shared" si="120"/>
        <v>1.1569502624263039E-2</v>
      </c>
      <c r="P1496" s="10"/>
    </row>
    <row r="1497" spans="1:16" x14ac:dyDescent="0.25">
      <c r="A1497" s="23">
        <v>40032</v>
      </c>
      <c r="B1497">
        <v>16.453073</v>
      </c>
      <c r="C1497" s="16">
        <f t="shared" si="117"/>
        <v>-4.1925906485676956E-3</v>
      </c>
      <c r="D1497" s="10"/>
      <c r="E1497" s="6">
        <v>23.202245999999999</v>
      </c>
      <c r="F1497" s="16">
        <f t="shared" si="118"/>
        <v>1.6611322886586066E-2</v>
      </c>
      <c r="G1497" s="10"/>
      <c r="H1497" s="6">
        <v>15.26</v>
      </c>
      <c r="I1497" s="16">
        <f t="shared" si="116"/>
        <v>3.9318479685452878E-3</v>
      </c>
      <c r="J1497" s="10"/>
      <c r="K1497" s="6">
        <v>78.550422999999995</v>
      </c>
      <c r="L1497" s="16">
        <f t="shared" si="119"/>
        <v>3.1311098095552214E-3</v>
      </c>
      <c r="M1497" s="10"/>
      <c r="N1497" s="6">
        <v>73.438841999999994</v>
      </c>
      <c r="O1497" s="16">
        <f t="shared" si="120"/>
        <v>1.248762882181631E-2</v>
      </c>
      <c r="P1497" s="10"/>
    </row>
    <row r="1498" spans="1:16" x14ac:dyDescent="0.25">
      <c r="A1498" s="23">
        <v>40031</v>
      </c>
      <c r="B1498">
        <v>16.329384999999998</v>
      </c>
      <c r="C1498" s="16">
        <f t="shared" si="117"/>
        <v>7.5745657292054513E-3</v>
      </c>
      <c r="D1498" s="10"/>
      <c r="E1498" s="6">
        <v>22.631826</v>
      </c>
      <c r="F1498" s="16">
        <f t="shared" si="118"/>
        <v>2.5204329513667911E-2</v>
      </c>
      <c r="G1498" s="10"/>
      <c r="H1498" s="6">
        <v>15.21</v>
      </c>
      <c r="I1498" s="16">
        <f t="shared" si="116"/>
        <v>3.2873109796185407E-3</v>
      </c>
      <c r="J1498" s="10"/>
      <c r="K1498" s="6">
        <v>78.565798000000001</v>
      </c>
      <c r="L1498" s="16">
        <f t="shared" si="119"/>
        <v>-1.9569584210177293E-4</v>
      </c>
      <c r="M1498" s="10"/>
      <c r="N1498" s="6">
        <v>74.055636000000007</v>
      </c>
      <c r="O1498" s="16">
        <f t="shared" si="120"/>
        <v>-8.3287921529701103E-3</v>
      </c>
      <c r="P1498" s="10"/>
    </row>
    <row r="1499" spans="1:16" x14ac:dyDescent="0.25">
      <c r="A1499" s="23">
        <v>40030</v>
      </c>
      <c r="B1499">
        <v>16.265160000000002</v>
      </c>
      <c r="C1499" s="16">
        <f t="shared" si="117"/>
        <v>3.9486239299211245E-3</v>
      </c>
      <c r="D1499" s="10"/>
      <c r="E1499" s="6">
        <v>22.824535000000001</v>
      </c>
      <c r="F1499" s="16">
        <f t="shared" si="118"/>
        <v>-8.443063571722309E-3</v>
      </c>
      <c r="G1499" s="10"/>
      <c r="H1499" s="6">
        <v>15.32</v>
      </c>
      <c r="I1499" s="16">
        <f t="shared" si="116"/>
        <v>-7.1801566579634546E-3</v>
      </c>
      <c r="J1499" s="10"/>
      <c r="K1499" s="6">
        <v>78.781003999999996</v>
      </c>
      <c r="L1499" s="16">
        <f t="shared" si="119"/>
        <v>-2.7316991288914849E-3</v>
      </c>
      <c r="M1499" s="10"/>
      <c r="N1499" s="6">
        <v>73.804051999999999</v>
      </c>
      <c r="O1499" s="16">
        <f t="shared" si="120"/>
        <v>3.4088101287448325E-3</v>
      </c>
      <c r="P1499" s="10"/>
    </row>
    <row r="1500" spans="1:16" x14ac:dyDescent="0.25">
      <c r="A1500" s="23">
        <v>40029</v>
      </c>
      <c r="B1500">
        <v>16.436423000000001</v>
      </c>
      <c r="C1500" s="16">
        <f t="shared" si="117"/>
        <v>-1.0419724534955099E-2</v>
      </c>
      <c r="D1500" s="10"/>
      <c r="E1500" s="6">
        <v>23.001828</v>
      </c>
      <c r="F1500" s="16">
        <f t="shared" si="118"/>
        <v>-7.7077787035012557E-3</v>
      </c>
      <c r="G1500" s="10"/>
      <c r="H1500" s="6">
        <v>15.55</v>
      </c>
      <c r="I1500" s="16">
        <f t="shared" si="116"/>
        <v>-1.4790996784565968E-2</v>
      </c>
      <c r="J1500" s="10"/>
      <c r="K1500" s="6">
        <v>78.765634000000006</v>
      </c>
      <c r="L1500" s="16">
        <f t="shared" si="119"/>
        <v>1.9513586343999911E-4</v>
      </c>
      <c r="M1500" s="10"/>
      <c r="N1500" s="6">
        <v>74.924014999999997</v>
      </c>
      <c r="O1500" s="16">
        <f t="shared" si="120"/>
        <v>-1.4947984301161621E-2</v>
      </c>
      <c r="P1500" s="10"/>
    </row>
    <row r="1501" spans="1:16" x14ac:dyDescent="0.25">
      <c r="A1501" s="23">
        <v>40028</v>
      </c>
      <c r="B1501">
        <v>16.438801999999999</v>
      </c>
      <c r="C1501" s="16">
        <f t="shared" si="117"/>
        <v>-1.4471857499087637E-4</v>
      </c>
      <c r="D1501" s="10"/>
      <c r="E1501" s="6">
        <v>23.140578999999999</v>
      </c>
      <c r="F1501" s="16">
        <f t="shared" si="118"/>
        <v>-5.9960038164991181E-3</v>
      </c>
      <c r="G1501" s="10"/>
      <c r="H1501" s="6">
        <v>15.42</v>
      </c>
      <c r="I1501" s="16">
        <f t="shared" si="116"/>
        <v>8.4306095979247431E-3</v>
      </c>
      <c r="J1501" s="10"/>
      <c r="K1501" s="6">
        <v>79.165300999999999</v>
      </c>
      <c r="L1501" s="16">
        <f t="shared" si="119"/>
        <v>-5.0485123526530229E-3</v>
      </c>
      <c r="M1501" s="10"/>
      <c r="N1501" s="6">
        <v>75.524574000000001</v>
      </c>
      <c r="O1501" s="16">
        <f t="shared" si="120"/>
        <v>-7.9518356502084053E-3</v>
      </c>
      <c r="P1501" s="10"/>
    </row>
    <row r="1502" spans="1:16" x14ac:dyDescent="0.25">
      <c r="A1502" s="23">
        <v>40025</v>
      </c>
      <c r="B1502">
        <v>15.570596999999999</v>
      </c>
      <c r="C1502" s="16">
        <f t="shared" si="117"/>
        <v>5.5759262152889733E-2</v>
      </c>
      <c r="D1502" s="10"/>
      <c r="E1502" s="6">
        <v>23.132871000000002</v>
      </c>
      <c r="F1502" s="16">
        <f t="shared" si="118"/>
        <v>3.3320550657101045E-4</v>
      </c>
      <c r="G1502" s="10"/>
      <c r="H1502" s="6">
        <v>15.4</v>
      </c>
      <c r="I1502" s="16">
        <f t="shared" si="116"/>
        <v>1.2987012987013546E-3</v>
      </c>
      <c r="J1502" s="10"/>
      <c r="K1502" s="6">
        <v>79.909295</v>
      </c>
      <c r="L1502" s="16">
        <f t="shared" si="119"/>
        <v>-9.3104813401244657E-3</v>
      </c>
      <c r="M1502" s="10"/>
      <c r="N1502" s="6">
        <v>76.686738000000005</v>
      </c>
      <c r="O1502" s="16">
        <f t="shared" si="120"/>
        <v>-1.5154693370840744E-2</v>
      </c>
      <c r="P1502" s="10"/>
    </row>
    <row r="1503" spans="1:16" x14ac:dyDescent="0.25">
      <c r="A1503" s="23">
        <v>40024</v>
      </c>
      <c r="B1503">
        <v>15.986859000000001</v>
      </c>
      <c r="C1503" s="16">
        <f t="shared" si="117"/>
        <v>-2.6037760137873289E-2</v>
      </c>
      <c r="D1503" s="10"/>
      <c r="E1503" s="6">
        <v>23.078911999999999</v>
      </c>
      <c r="F1503" s="16">
        <f t="shared" si="118"/>
        <v>2.3380218270254716E-3</v>
      </c>
      <c r="G1503" s="10"/>
      <c r="H1503" s="6">
        <v>16.02</v>
      </c>
      <c r="I1503" s="16">
        <f t="shared" si="116"/>
        <v>-3.8701622971285876E-2</v>
      </c>
      <c r="J1503" s="10"/>
      <c r="K1503" s="6">
        <v>78.868928999999994</v>
      </c>
      <c r="L1503" s="16">
        <f t="shared" si="119"/>
        <v>1.3191075537490882E-2</v>
      </c>
      <c r="M1503" s="10"/>
      <c r="N1503" s="6">
        <v>75.222728000000004</v>
      </c>
      <c r="O1503" s="16">
        <f t="shared" si="120"/>
        <v>1.9462335904648409E-2</v>
      </c>
      <c r="P1503" s="10"/>
    </row>
    <row r="1504" spans="1:16" x14ac:dyDescent="0.25">
      <c r="A1504" s="23">
        <v>40023</v>
      </c>
      <c r="B1504">
        <v>15.884577999999999</v>
      </c>
      <c r="C1504" s="16">
        <f t="shared" si="117"/>
        <v>6.4390127329791991E-3</v>
      </c>
      <c r="D1504" s="10"/>
      <c r="E1504" s="6">
        <v>23.024954000000001</v>
      </c>
      <c r="F1504" s="16">
        <f t="shared" si="118"/>
        <v>2.3434574505554195E-3</v>
      </c>
      <c r="G1504" s="10"/>
      <c r="H1504" s="6">
        <v>16.940000999999999</v>
      </c>
      <c r="I1504" s="16">
        <f t="shared" si="116"/>
        <v>-5.4309382862492095E-2</v>
      </c>
      <c r="J1504" s="10"/>
      <c r="K1504" s="6">
        <v>78.440544000000003</v>
      </c>
      <c r="L1504" s="16">
        <f t="shared" si="119"/>
        <v>5.4612701309157963E-3</v>
      </c>
      <c r="M1504" s="10"/>
      <c r="N1504" s="6">
        <v>74.171225000000007</v>
      </c>
      <c r="O1504" s="16">
        <f t="shared" si="120"/>
        <v>1.4176697229956625E-2</v>
      </c>
      <c r="P1504" s="10"/>
    </row>
    <row r="1505" spans="1:16" x14ac:dyDescent="0.25">
      <c r="A1505" s="23">
        <v>40022</v>
      </c>
      <c r="B1505">
        <v>15.770403999999999</v>
      </c>
      <c r="C1505" s="16">
        <f t="shared" si="117"/>
        <v>7.2397638005976539E-3</v>
      </c>
      <c r="D1505" s="10"/>
      <c r="E1505" s="6">
        <v>23.140578999999999</v>
      </c>
      <c r="F1505" s="16">
        <f t="shared" si="118"/>
        <v>-4.9966338353071293E-3</v>
      </c>
      <c r="G1505" s="10"/>
      <c r="H1505" s="6">
        <v>16.799999</v>
      </c>
      <c r="I1505" s="16">
        <f t="shared" si="116"/>
        <v>8.3334528769911653E-3</v>
      </c>
      <c r="J1505" s="10"/>
      <c r="K1505" s="6">
        <v>77.950961000000007</v>
      </c>
      <c r="L1505" s="16">
        <f t="shared" si="119"/>
        <v>6.2806538074622331E-3</v>
      </c>
      <c r="M1505" s="10"/>
      <c r="N1505" s="6">
        <v>73.766801000000001</v>
      </c>
      <c r="O1505" s="16">
        <f t="shared" si="120"/>
        <v>5.4824662926620249E-3</v>
      </c>
      <c r="P1505" s="10"/>
    </row>
    <row r="1506" spans="1:16" x14ac:dyDescent="0.25">
      <c r="A1506" s="23">
        <v>40021</v>
      </c>
      <c r="B1506">
        <v>16.219967</v>
      </c>
      <c r="C1506" s="16">
        <f t="shared" si="117"/>
        <v>-2.7716640853831631E-2</v>
      </c>
      <c r="D1506" s="10"/>
      <c r="E1506" s="6">
        <v>23.718707999999999</v>
      </c>
      <c r="F1506" s="16">
        <f t="shared" si="118"/>
        <v>-2.437438835201311E-2</v>
      </c>
      <c r="G1506" s="10"/>
      <c r="H1506" s="6">
        <v>16.790001</v>
      </c>
      <c r="I1506" s="16">
        <f t="shared" si="116"/>
        <v>5.9547346066257667E-4</v>
      </c>
      <c r="J1506" s="10"/>
      <c r="K1506" s="6">
        <v>77.652620999999996</v>
      </c>
      <c r="L1506" s="16">
        <f t="shared" si="119"/>
        <v>3.8419823588442537E-3</v>
      </c>
      <c r="M1506" s="10"/>
      <c r="N1506" s="6">
        <v>73.119727999999995</v>
      </c>
      <c r="O1506" s="16">
        <f t="shared" si="120"/>
        <v>8.8494995495607132E-3</v>
      </c>
      <c r="P1506" s="10"/>
    </row>
    <row r="1507" spans="1:16" x14ac:dyDescent="0.25">
      <c r="A1507" s="23">
        <v>40018</v>
      </c>
      <c r="B1507">
        <v>16.005889</v>
      </c>
      <c r="C1507" s="16">
        <f t="shared" si="117"/>
        <v>1.3374952181662625E-2</v>
      </c>
      <c r="D1507" s="10"/>
      <c r="E1507" s="6">
        <v>23.888292</v>
      </c>
      <c r="F1507" s="16">
        <f t="shared" si="118"/>
        <v>-7.0990424932849683E-3</v>
      </c>
      <c r="G1507" s="10"/>
      <c r="H1507" s="6">
        <v>17.129999000000002</v>
      </c>
      <c r="I1507" s="16">
        <f t="shared" si="116"/>
        <v>-1.984810390239955E-2</v>
      </c>
      <c r="J1507" s="10"/>
      <c r="K1507" s="6">
        <v>77.828562000000005</v>
      </c>
      <c r="L1507" s="16">
        <f t="shared" si="119"/>
        <v>-2.2606225205601405E-3</v>
      </c>
      <c r="M1507" s="10"/>
      <c r="N1507" s="6">
        <v>73.969013000000004</v>
      </c>
      <c r="O1507" s="16">
        <f t="shared" si="120"/>
        <v>-1.1481632180221357E-2</v>
      </c>
      <c r="P1507" s="10"/>
    </row>
    <row r="1508" spans="1:16" x14ac:dyDescent="0.25">
      <c r="A1508" s="23">
        <v>40017</v>
      </c>
      <c r="B1508">
        <v>15.982103</v>
      </c>
      <c r="C1508" s="16">
        <f t="shared" si="117"/>
        <v>1.4882897450980703E-3</v>
      </c>
      <c r="D1508" s="10"/>
      <c r="E1508" s="6">
        <v>23.317872000000001</v>
      </c>
      <c r="F1508" s="16">
        <f t="shared" si="118"/>
        <v>2.4462781166308734E-2</v>
      </c>
      <c r="G1508" s="10"/>
      <c r="H1508" s="6">
        <v>17.129999000000002</v>
      </c>
      <c r="I1508" s="16">
        <f t="shared" si="116"/>
        <v>0</v>
      </c>
      <c r="J1508" s="10"/>
      <c r="K1508" s="6">
        <v>77.614369999999994</v>
      </c>
      <c r="L1508" s="16">
        <f t="shared" si="119"/>
        <v>2.7596951440822526E-3</v>
      </c>
      <c r="M1508" s="10"/>
      <c r="N1508" s="6">
        <v>73.613124999999997</v>
      </c>
      <c r="O1508" s="16">
        <f t="shared" si="120"/>
        <v>4.8345726390506272E-3</v>
      </c>
      <c r="P1508" s="10"/>
    </row>
    <row r="1509" spans="1:16" x14ac:dyDescent="0.25">
      <c r="A1509" s="23">
        <v>40016</v>
      </c>
      <c r="B1509">
        <v>15.901228</v>
      </c>
      <c r="C1509" s="16">
        <f t="shared" si="117"/>
        <v>5.0860851753085079E-3</v>
      </c>
      <c r="D1509" s="10"/>
      <c r="E1509" s="6">
        <v>22.701201000000001</v>
      </c>
      <c r="F1509" s="16">
        <f t="shared" si="118"/>
        <v>2.7164686132685301E-2</v>
      </c>
      <c r="G1509" s="10"/>
      <c r="H1509" s="6">
        <v>17.200001</v>
      </c>
      <c r="I1509" s="16">
        <f t="shared" si="116"/>
        <v>-4.0698834843090337E-3</v>
      </c>
      <c r="J1509" s="10"/>
      <c r="K1509" s="6">
        <v>77.744414000000006</v>
      </c>
      <c r="L1509" s="16">
        <f t="shared" si="119"/>
        <v>-1.6727118169546085E-3</v>
      </c>
      <c r="M1509" s="10"/>
      <c r="N1509" s="6">
        <v>74.988161000000005</v>
      </c>
      <c r="O1509" s="16">
        <f t="shared" si="120"/>
        <v>-1.8336707843788935E-2</v>
      </c>
      <c r="P1509" s="10"/>
    </row>
    <row r="1510" spans="1:16" x14ac:dyDescent="0.25">
      <c r="A1510" s="23">
        <v>40015</v>
      </c>
      <c r="B1510">
        <v>15.972588</v>
      </c>
      <c r="C1510" s="16">
        <f t="shared" si="117"/>
        <v>-4.4676542085728688E-3</v>
      </c>
      <c r="D1510" s="10"/>
      <c r="E1510" s="6">
        <v>22.855367999999999</v>
      </c>
      <c r="F1510" s="16">
        <f t="shared" si="118"/>
        <v>-6.7453300248763171E-3</v>
      </c>
      <c r="G1510" s="10"/>
      <c r="H1510" s="6">
        <v>16.829999999999998</v>
      </c>
      <c r="I1510" s="16">
        <f t="shared" si="116"/>
        <v>2.1984610814022698E-2</v>
      </c>
      <c r="J1510" s="10"/>
      <c r="K1510" s="6">
        <v>77.950961000000007</v>
      </c>
      <c r="L1510" s="16">
        <f t="shared" si="119"/>
        <v>-2.6497043442479384E-3</v>
      </c>
      <c r="M1510" s="10"/>
      <c r="N1510" s="6">
        <v>75.667596000000003</v>
      </c>
      <c r="O1510" s="16">
        <f t="shared" si="120"/>
        <v>-8.9792068985513618E-3</v>
      </c>
      <c r="P1510" s="10"/>
    </row>
    <row r="1511" spans="1:16" x14ac:dyDescent="0.25">
      <c r="A1511" s="23">
        <v>40014</v>
      </c>
      <c r="B1511">
        <v>15.965453</v>
      </c>
      <c r="C1511" s="16">
        <f t="shared" si="117"/>
        <v>4.4690244617551222E-4</v>
      </c>
      <c r="D1511" s="10"/>
      <c r="E1511" s="6">
        <v>21.537234999999999</v>
      </c>
      <c r="F1511" s="16">
        <f t="shared" si="118"/>
        <v>6.1202517407643153E-2</v>
      </c>
      <c r="G1511" s="10"/>
      <c r="H1511" s="6">
        <v>16.57</v>
      </c>
      <c r="I1511" s="16">
        <f t="shared" si="116"/>
        <v>1.5691007845503702E-2</v>
      </c>
      <c r="J1511" s="10"/>
      <c r="K1511" s="6">
        <v>76.864698000000004</v>
      </c>
      <c r="L1511" s="16">
        <f t="shared" si="119"/>
        <v>1.413214425170839E-2</v>
      </c>
      <c r="M1511" s="10"/>
      <c r="N1511" s="6">
        <v>74.187404999999998</v>
      </c>
      <c r="O1511" s="16">
        <f t="shared" si="120"/>
        <v>1.9952052508104279E-2</v>
      </c>
      <c r="P1511" s="10"/>
    </row>
    <row r="1512" spans="1:16" x14ac:dyDescent="0.25">
      <c r="A1512" s="23">
        <v>40011</v>
      </c>
      <c r="B1512">
        <v>15.247101000000001</v>
      </c>
      <c r="C1512" s="16">
        <f t="shared" si="117"/>
        <v>4.7114005475532572E-2</v>
      </c>
      <c r="D1512" s="10"/>
      <c r="E1512" s="6">
        <v>21.336815999999999</v>
      </c>
      <c r="F1512" s="16">
        <f t="shared" si="118"/>
        <v>9.3931072002495508E-3</v>
      </c>
      <c r="G1512" s="10"/>
      <c r="H1512" s="6">
        <v>16.27</v>
      </c>
      <c r="I1512" s="16">
        <f t="shared" ref="I1512:I1575" si="121">H1511/H1512-1</f>
        <v>1.8438844499078177E-2</v>
      </c>
      <c r="J1512" s="10"/>
      <c r="K1512" s="6">
        <v>76.551055000000005</v>
      </c>
      <c r="L1512" s="16">
        <f t="shared" si="119"/>
        <v>4.097174101650225E-3</v>
      </c>
      <c r="M1512" s="10"/>
      <c r="N1512" s="6">
        <v>73.799155999999996</v>
      </c>
      <c r="O1512" s="16">
        <f t="shared" si="120"/>
        <v>5.2608867234200662E-3</v>
      </c>
      <c r="P1512" s="10"/>
    </row>
    <row r="1513" spans="1:16" x14ac:dyDescent="0.25">
      <c r="A1513" s="23">
        <v>40010</v>
      </c>
      <c r="B1513">
        <v>15.32084</v>
      </c>
      <c r="C1513" s="16">
        <f t="shared" si="117"/>
        <v>-4.8129867552954009E-3</v>
      </c>
      <c r="D1513" s="10"/>
      <c r="E1513" s="6">
        <v>21.483276</v>
      </c>
      <c r="F1513" s="16">
        <f t="shared" si="118"/>
        <v>-6.8173960060839978E-3</v>
      </c>
      <c r="G1513" s="10"/>
      <c r="H1513" s="6">
        <v>16.209999</v>
      </c>
      <c r="I1513" s="16">
        <f t="shared" si="121"/>
        <v>3.7014807958963836E-3</v>
      </c>
      <c r="J1513" s="10"/>
      <c r="K1513" s="6">
        <v>76.788195999999999</v>
      </c>
      <c r="L1513" s="16">
        <f t="shared" si="119"/>
        <v>-3.0882480947982405E-3</v>
      </c>
      <c r="M1513" s="10"/>
      <c r="N1513" s="6">
        <v>74.955806999999993</v>
      </c>
      <c r="O1513" s="16">
        <f t="shared" si="120"/>
        <v>-1.5431105958208069E-2</v>
      </c>
      <c r="P1513" s="10"/>
    </row>
    <row r="1514" spans="1:16" x14ac:dyDescent="0.25">
      <c r="A1514" s="23">
        <v>40009</v>
      </c>
      <c r="B1514">
        <v>14.902199</v>
      </c>
      <c r="C1514" s="16">
        <f t="shared" si="117"/>
        <v>2.8092565399240765E-2</v>
      </c>
      <c r="D1514" s="10"/>
      <c r="E1514" s="6">
        <v>21.359940999999999</v>
      </c>
      <c r="F1514" s="16">
        <f t="shared" si="118"/>
        <v>5.7741264360233746E-3</v>
      </c>
      <c r="G1514" s="10"/>
      <c r="H1514" s="6">
        <v>16.02</v>
      </c>
      <c r="I1514" s="16">
        <f t="shared" si="121"/>
        <v>1.1860112359550534E-2</v>
      </c>
      <c r="J1514" s="10"/>
      <c r="K1514" s="6">
        <v>76.260367000000002</v>
      </c>
      <c r="L1514" s="16">
        <f t="shared" si="119"/>
        <v>6.9214065020168913E-3</v>
      </c>
      <c r="M1514" s="10"/>
      <c r="N1514" s="6">
        <v>74.155050000000003</v>
      </c>
      <c r="O1514" s="16">
        <f t="shared" si="120"/>
        <v>1.0798414942744916E-2</v>
      </c>
      <c r="P1514" s="10"/>
    </row>
    <row r="1515" spans="1:16" x14ac:dyDescent="0.25">
      <c r="A1515" s="23">
        <v>40008</v>
      </c>
      <c r="B1515">
        <v>14.340839000000001</v>
      </c>
      <c r="C1515" s="16">
        <f t="shared" si="117"/>
        <v>3.91441532814083E-2</v>
      </c>
      <c r="D1515" s="10"/>
      <c r="E1515" s="6">
        <v>20.935980000000001</v>
      </c>
      <c r="F1515" s="16">
        <f t="shared" si="118"/>
        <v>2.025035369731909E-2</v>
      </c>
      <c r="G1515" s="10"/>
      <c r="H1515" s="6">
        <v>15.49</v>
      </c>
      <c r="I1515" s="16">
        <f t="shared" si="121"/>
        <v>3.4215622982569416E-2</v>
      </c>
      <c r="J1515" s="10"/>
      <c r="K1515" s="6">
        <v>76.971794000000003</v>
      </c>
      <c r="L1515" s="16">
        <f t="shared" si="119"/>
        <v>-9.2426973963994907E-3</v>
      </c>
      <c r="M1515" s="10"/>
      <c r="N1515" s="6">
        <v>76.112458000000004</v>
      </c>
      <c r="O1515" s="16">
        <f t="shared" si="120"/>
        <v>-2.5717314240462419E-2</v>
      </c>
      <c r="P1515" s="10"/>
    </row>
    <row r="1516" spans="1:16" x14ac:dyDescent="0.25">
      <c r="A1516" s="23">
        <v>40007</v>
      </c>
      <c r="B1516">
        <v>14.35511</v>
      </c>
      <c r="C1516" s="16">
        <f t="shared" si="117"/>
        <v>-9.9414076241832738E-4</v>
      </c>
      <c r="D1516" s="10"/>
      <c r="E1516" s="6">
        <v>20.673895000000002</v>
      </c>
      <c r="F1516" s="16">
        <f t="shared" si="118"/>
        <v>1.26770983406852E-2</v>
      </c>
      <c r="G1516" s="10"/>
      <c r="H1516" s="6">
        <v>15.68</v>
      </c>
      <c r="I1516" s="16">
        <f t="shared" si="121"/>
        <v>-1.2117346938775531E-2</v>
      </c>
      <c r="J1516" s="10"/>
      <c r="K1516" s="6">
        <v>77.140083000000004</v>
      </c>
      <c r="L1516" s="16">
        <f t="shared" si="119"/>
        <v>-2.1816025269250083E-3</v>
      </c>
      <c r="M1516" s="10"/>
      <c r="N1516" s="6">
        <v>77.398527000000001</v>
      </c>
      <c r="O1516" s="16">
        <f t="shared" si="120"/>
        <v>-1.6616194775903148E-2</v>
      </c>
      <c r="P1516" s="10"/>
    </row>
    <row r="1517" spans="1:16" x14ac:dyDescent="0.25">
      <c r="A1517" s="23">
        <v>40004</v>
      </c>
      <c r="B1517">
        <v>14.238557</v>
      </c>
      <c r="C1517" s="16">
        <f t="shared" si="117"/>
        <v>8.185731180484046E-3</v>
      </c>
      <c r="D1517" s="10"/>
      <c r="E1517" s="6">
        <v>20.388684999999999</v>
      </c>
      <c r="F1517" s="16">
        <f t="shared" si="118"/>
        <v>1.3988641248810385E-2</v>
      </c>
      <c r="G1517" s="10"/>
      <c r="H1517" s="6">
        <v>15.56</v>
      </c>
      <c r="I1517" s="16">
        <f t="shared" si="121"/>
        <v>7.7120822622107621E-3</v>
      </c>
      <c r="J1517" s="10"/>
      <c r="K1517" s="6">
        <v>77.185986</v>
      </c>
      <c r="L1517" s="16">
        <f t="shared" si="119"/>
        <v>-5.947064017552961E-4</v>
      </c>
      <c r="M1517" s="10"/>
      <c r="N1517" s="6">
        <v>77.835305000000005</v>
      </c>
      <c r="O1517" s="16">
        <f t="shared" si="120"/>
        <v>-5.6115666277661846E-3</v>
      </c>
      <c r="P1517" s="10"/>
    </row>
    <row r="1518" spans="1:16" x14ac:dyDescent="0.25">
      <c r="A1518" s="23">
        <v>40003</v>
      </c>
      <c r="B1518">
        <v>14.376518000000001</v>
      </c>
      <c r="C1518" s="16">
        <f t="shared" si="117"/>
        <v>-9.5962735900306795E-3</v>
      </c>
      <c r="D1518" s="10"/>
      <c r="E1518" s="6">
        <v>20.820353999999998</v>
      </c>
      <c r="F1518" s="16">
        <f t="shared" si="118"/>
        <v>-2.0733028842833234E-2</v>
      </c>
      <c r="G1518" s="10"/>
      <c r="H1518" s="6">
        <v>15.55</v>
      </c>
      <c r="I1518" s="16">
        <f t="shared" si="121"/>
        <v>6.430868167202064E-4</v>
      </c>
      <c r="J1518" s="10"/>
      <c r="K1518" s="6">
        <v>76.879994999999994</v>
      </c>
      <c r="L1518" s="16">
        <f t="shared" si="119"/>
        <v>3.9801121214952939E-3</v>
      </c>
      <c r="M1518" s="10"/>
      <c r="N1518" s="6">
        <v>77.123515999999995</v>
      </c>
      <c r="O1518" s="16">
        <f t="shared" si="120"/>
        <v>9.2292083778962031E-3</v>
      </c>
      <c r="P1518" s="10"/>
    </row>
    <row r="1519" spans="1:16" x14ac:dyDescent="0.25">
      <c r="A1519" s="23">
        <v>40002</v>
      </c>
      <c r="B1519">
        <v>14.150548000000001</v>
      </c>
      <c r="C1519" s="16">
        <f t="shared" si="117"/>
        <v>1.5968992861619125E-2</v>
      </c>
      <c r="D1519" s="10"/>
      <c r="E1519" s="6">
        <v>21.614318999999998</v>
      </c>
      <c r="F1519" s="16">
        <f t="shared" si="118"/>
        <v>-3.673328778019791E-2</v>
      </c>
      <c r="G1519" s="10"/>
      <c r="H1519" s="6">
        <v>15.55</v>
      </c>
      <c r="I1519" s="16">
        <f t="shared" si="121"/>
        <v>0</v>
      </c>
      <c r="J1519" s="10"/>
      <c r="K1519" s="6">
        <v>76.849395000000001</v>
      </c>
      <c r="L1519" s="16">
        <f t="shared" si="119"/>
        <v>3.9818140403058422E-4</v>
      </c>
      <c r="M1519" s="10"/>
      <c r="N1519" s="6">
        <v>78.053690000000003</v>
      </c>
      <c r="O1519" s="16">
        <f t="shared" si="120"/>
        <v>-1.1917104751870244E-2</v>
      </c>
      <c r="P1519" s="10"/>
    </row>
    <row r="1520" spans="1:16" x14ac:dyDescent="0.25">
      <c r="A1520" s="23">
        <v>40001</v>
      </c>
      <c r="B1520">
        <v>14.202877000000001</v>
      </c>
      <c r="C1520" s="16">
        <f t="shared" si="117"/>
        <v>-3.6843943660147538E-3</v>
      </c>
      <c r="D1520" s="10"/>
      <c r="E1520" s="6">
        <v>21.290566999999999</v>
      </c>
      <c r="F1520" s="16">
        <f t="shared" si="118"/>
        <v>1.5206358759726646E-2</v>
      </c>
      <c r="G1520" s="10"/>
      <c r="H1520" s="6">
        <v>15.21</v>
      </c>
      <c r="I1520" s="16">
        <f t="shared" si="121"/>
        <v>2.2353714661407009E-2</v>
      </c>
      <c r="J1520" s="10"/>
      <c r="K1520" s="6">
        <v>76.153271000000004</v>
      </c>
      <c r="L1520" s="16">
        <f t="shared" si="119"/>
        <v>9.1410912605447425E-3</v>
      </c>
      <c r="M1520" s="10"/>
      <c r="N1520" s="6">
        <v>76.638209000000003</v>
      </c>
      <c r="O1520" s="16">
        <f t="shared" si="120"/>
        <v>1.8469651345844884E-2</v>
      </c>
      <c r="P1520" s="10"/>
    </row>
    <row r="1521" spans="1:16" x14ac:dyDescent="0.25">
      <c r="A1521" s="23">
        <v>40000</v>
      </c>
      <c r="B1521">
        <v>14.431227</v>
      </c>
      <c r="C1521" s="16">
        <f t="shared" si="117"/>
        <v>-1.5823325348565231E-2</v>
      </c>
      <c r="D1521" s="10"/>
      <c r="E1521" s="6">
        <v>21.498691999999998</v>
      </c>
      <c r="F1521" s="16">
        <f t="shared" si="118"/>
        <v>-9.6808215123040942E-3</v>
      </c>
      <c r="G1521" s="10"/>
      <c r="H1521" s="6">
        <v>15.39</v>
      </c>
      <c r="I1521" s="16">
        <f t="shared" si="121"/>
        <v>-1.1695906432748537E-2</v>
      </c>
      <c r="J1521" s="10"/>
      <c r="K1521" s="6">
        <v>76.459255999999996</v>
      </c>
      <c r="L1521" s="16">
        <f t="shared" si="119"/>
        <v>-4.0019353575712069E-3</v>
      </c>
      <c r="M1521" s="10"/>
      <c r="N1521" s="6">
        <v>76.128637999999995</v>
      </c>
      <c r="O1521" s="16">
        <f t="shared" si="120"/>
        <v>6.6935520375395186E-3</v>
      </c>
      <c r="P1521" s="10"/>
    </row>
    <row r="1522" spans="1:16" x14ac:dyDescent="0.25">
      <c r="A1522" s="23">
        <v>39996</v>
      </c>
      <c r="B1522">
        <v>14.290888000000001</v>
      </c>
      <c r="C1522" s="16">
        <f t="shared" si="117"/>
        <v>9.8201735259557665E-3</v>
      </c>
      <c r="D1522" s="10"/>
      <c r="E1522" s="6">
        <v>20.820353999999998</v>
      </c>
      <c r="F1522" s="16">
        <f t="shared" si="118"/>
        <v>3.2580521925803962E-2</v>
      </c>
      <c r="G1522" s="10"/>
      <c r="H1522" s="6">
        <v>15.13</v>
      </c>
      <c r="I1522" s="16">
        <f t="shared" si="121"/>
        <v>1.7184401850627973E-2</v>
      </c>
      <c r="J1522" s="10"/>
      <c r="K1522" s="6">
        <v>76.275664000000006</v>
      </c>
      <c r="L1522" s="16">
        <f t="shared" si="119"/>
        <v>2.4069538090154552E-3</v>
      </c>
      <c r="M1522" s="10"/>
      <c r="N1522" s="6">
        <v>76.274231</v>
      </c>
      <c r="O1522" s="16">
        <f t="shared" si="120"/>
        <v>-1.9088098049786506E-3</v>
      </c>
      <c r="P1522" s="10"/>
    </row>
    <row r="1523" spans="1:16" x14ac:dyDescent="0.25">
      <c r="A1523" s="23">
        <v>39995</v>
      </c>
      <c r="B1523">
        <v>14.462149</v>
      </c>
      <c r="C1523" s="16">
        <f t="shared" si="117"/>
        <v>-1.1842016010207068E-2</v>
      </c>
      <c r="D1523" s="10"/>
      <c r="E1523" s="6">
        <v>21.622026000000002</v>
      </c>
      <c r="F1523" s="16">
        <f t="shared" si="118"/>
        <v>-3.707663657420468E-2</v>
      </c>
      <c r="G1523" s="10"/>
      <c r="H1523" s="6">
        <v>15.5</v>
      </c>
      <c r="I1523" s="16">
        <f t="shared" si="121"/>
        <v>-2.3870967741935423E-2</v>
      </c>
      <c r="J1523" s="10"/>
      <c r="K1523" s="6">
        <v>76.268011999999999</v>
      </c>
      <c r="L1523" s="16">
        <f t="shared" si="119"/>
        <v>1.0033039801804478E-4</v>
      </c>
      <c r="M1523" s="10"/>
      <c r="N1523" s="6">
        <v>76.096283</v>
      </c>
      <c r="O1523" s="16">
        <f t="shared" si="120"/>
        <v>2.3384585026313687E-3</v>
      </c>
      <c r="P1523" s="10"/>
    </row>
    <row r="1524" spans="1:16" x14ac:dyDescent="0.25">
      <c r="A1524" s="23">
        <v>39994</v>
      </c>
      <c r="B1524">
        <v>14.809431</v>
      </c>
      <c r="C1524" s="16">
        <f t="shared" si="117"/>
        <v>-2.3450056926562546E-2</v>
      </c>
      <c r="D1524" s="10"/>
      <c r="E1524" s="6">
        <v>21.55265</v>
      </c>
      <c r="F1524" s="16">
        <f t="shared" si="118"/>
        <v>3.2189081157074639E-3</v>
      </c>
      <c r="G1524" s="10"/>
      <c r="H1524" s="6">
        <v>15.62</v>
      </c>
      <c r="I1524" s="16">
        <f t="shared" si="121"/>
        <v>-7.6824583866836882E-3</v>
      </c>
      <c r="J1524" s="10"/>
      <c r="K1524" s="6">
        <v>76.371288000000007</v>
      </c>
      <c r="L1524" s="16">
        <f t="shared" si="119"/>
        <v>-1.3522883102352612E-3</v>
      </c>
      <c r="M1524" s="10"/>
      <c r="N1524" s="6">
        <v>76.247539000000003</v>
      </c>
      <c r="O1524" s="16">
        <f t="shared" si="120"/>
        <v>-1.9837492722224459E-3</v>
      </c>
      <c r="P1524" s="10"/>
    </row>
    <row r="1525" spans="1:16" x14ac:dyDescent="0.25">
      <c r="A1525" s="23">
        <v>39993</v>
      </c>
      <c r="B1525">
        <v>14.980694</v>
      </c>
      <c r="C1525" s="16">
        <f t="shared" si="117"/>
        <v>-1.1432247397884177E-2</v>
      </c>
      <c r="D1525" s="10"/>
      <c r="E1525" s="6">
        <v>21.467859000000001</v>
      </c>
      <c r="F1525" s="16">
        <f t="shared" si="118"/>
        <v>3.9496719258309554E-3</v>
      </c>
      <c r="G1525" s="10"/>
      <c r="H1525" s="6">
        <v>15.57</v>
      </c>
      <c r="I1525" s="16">
        <f t="shared" si="121"/>
        <v>3.2113037893384266E-3</v>
      </c>
      <c r="J1525" s="10"/>
      <c r="K1525" s="6">
        <v>76.394135000000006</v>
      </c>
      <c r="L1525" s="16">
        <f t="shared" si="119"/>
        <v>-2.9906746113428362E-4</v>
      </c>
      <c r="M1525" s="10"/>
      <c r="N1525" s="6">
        <v>76.376542999999998</v>
      </c>
      <c r="O1525" s="16">
        <f t="shared" si="120"/>
        <v>-1.6890526192052668E-3</v>
      </c>
      <c r="P1525" s="10"/>
    </row>
    <row r="1526" spans="1:16" x14ac:dyDescent="0.25">
      <c r="A1526" s="23">
        <v>39990</v>
      </c>
      <c r="B1526">
        <v>15.1805</v>
      </c>
      <c r="C1526" s="16">
        <f t="shared" si="117"/>
        <v>-1.3162017061361664E-2</v>
      </c>
      <c r="D1526" s="10"/>
      <c r="E1526" s="6">
        <v>20.812646000000001</v>
      </c>
      <c r="F1526" s="16">
        <f t="shared" si="118"/>
        <v>3.1481484862616593E-2</v>
      </c>
      <c r="G1526" s="10"/>
      <c r="H1526" s="6">
        <v>15.37</v>
      </c>
      <c r="I1526" s="16">
        <f t="shared" si="121"/>
        <v>1.3012361743656609E-2</v>
      </c>
      <c r="J1526" s="10"/>
      <c r="K1526" s="6">
        <v>76.477908999999997</v>
      </c>
      <c r="L1526" s="16">
        <f t="shared" si="119"/>
        <v>-1.0954012877103514E-3</v>
      </c>
      <c r="M1526" s="10"/>
      <c r="N1526" s="6">
        <v>76.263661999999997</v>
      </c>
      <c r="O1526" s="16">
        <f t="shared" si="120"/>
        <v>1.4801413548697351E-3</v>
      </c>
      <c r="P1526" s="10"/>
    </row>
    <row r="1527" spans="1:16" x14ac:dyDescent="0.25">
      <c r="A1527" s="23">
        <v>39989</v>
      </c>
      <c r="B1527">
        <v>14.735694000000001</v>
      </c>
      <c r="C1527" s="16">
        <f t="shared" si="117"/>
        <v>3.0185615960809153E-2</v>
      </c>
      <c r="D1527" s="10"/>
      <c r="E1527" s="6">
        <v>20.481185</v>
      </c>
      <c r="F1527" s="16">
        <f t="shared" si="118"/>
        <v>1.6183682731248261E-2</v>
      </c>
      <c r="G1527" s="10"/>
      <c r="H1527" s="6">
        <v>15.58</v>
      </c>
      <c r="I1527" s="16">
        <f t="shared" si="121"/>
        <v>-1.3478818998716391E-2</v>
      </c>
      <c r="J1527" s="10"/>
      <c r="K1527" s="6">
        <v>76.439834000000005</v>
      </c>
      <c r="L1527" s="16">
        <f t="shared" si="119"/>
        <v>4.9810416909057409E-4</v>
      </c>
      <c r="M1527" s="10"/>
      <c r="N1527" s="6">
        <v>76.134664000000001</v>
      </c>
      <c r="O1527" s="16">
        <f t="shared" si="120"/>
        <v>1.6943399132882675E-3</v>
      </c>
      <c r="P1527" s="10"/>
    </row>
    <row r="1528" spans="1:16" x14ac:dyDescent="0.25">
      <c r="A1528" s="23">
        <v>39988</v>
      </c>
      <c r="B1528">
        <v>14.531129999999999</v>
      </c>
      <c r="C1528" s="16">
        <f t="shared" si="117"/>
        <v>1.4077638834695039E-2</v>
      </c>
      <c r="D1528" s="10"/>
      <c r="E1528" s="6">
        <v>19.617846</v>
      </c>
      <c r="F1528" s="16">
        <f t="shared" si="118"/>
        <v>4.4007838577181158E-2</v>
      </c>
      <c r="G1528" s="10"/>
      <c r="H1528" s="6">
        <v>15.18</v>
      </c>
      <c r="I1528" s="16">
        <f t="shared" si="121"/>
        <v>2.6350461133069825E-2</v>
      </c>
      <c r="J1528" s="10"/>
      <c r="K1528" s="6">
        <v>75.845796000000007</v>
      </c>
      <c r="L1528" s="16">
        <f t="shared" si="119"/>
        <v>7.8321809688699506E-3</v>
      </c>
      <c r="M1528" s="10"/>
      <c r="N1528" s="6">
        <v>74.764032999999998</v>
      </c>
      <c r="O1528" s="16">
        <f t="shared" si="120"/>
        <v>1.8332759015287525E-2</v>
      </c>
      <c r="P1528" s="10"/>
    </row>
    <row r="1529" spans="1:16" x14ac:dyDescent="0.25">
      <c r="A1529" s="23">
        <v>39987</v>
      </c>
      <c r="B1529">
        <v>14.906955</v>
      </c>
      <c r="C1529" s="16">
        <f t="shared" si="117"/>
        <v>-2.5211386228777166E-2</v>
      </c>
      <c r="D1529" s="10"/>
      <c r="E1529" s="6">
        <v>19.355761000000001</v>
      </c>
      <c r="F1529" s="16">
        <f t="shared" si="118"/>
        <v>1.354041311008114E-2</v>
      </c>
      <c r="G1529" s="10"/>
      <c r="H1529" s="6">
        <v>15.22</v>
      </c>
      <c r="I1529" s="16">
        <f t="shared" si="121"/>
        <v>-2.6281208935611255E-3</v>
      </c>
      <c r="J1529" s="10"/>
      <c r="K1529" s="6">
        <v>75.967652000000001</v>
      </c>
      <c r="L1529" s="16">
        <f t="shared" si="119"/>
        <v>-1.6040511558786941E-3</v>
      </c>
      <c r="M1529" s="10"/>
      <c r="N1529" s="6">
        <v>75.521907999999996</v>
      </c>
      <c r="O1529" s="16">
        <f t="shared" si="120"/>
        <v>-1.0035167543701373E-2</v>
      </c>
      <c r="P1529" s="10"/>
    </row>
    <row r="1530" spans="1:16" x14ac:dyDescent="0.25">
      <c r="A1530" s="23">
        <v>39986</v>
      </c>
      <c r="B1530">
        <v>14.56681</v>
      </c>
      <c r="C1530" s="16">
        <f t="shared" si="117"/>
        <v>2.3350685565336482E-2</v>
      </c>
      <c r="D1530" s="10"/>
      <c r="E1530" s="6">
        <v>19.40972</v>
      </c>
      <c r="F1530" s="16">
        <f t="shared" si="118"/>
        <v>-2.7799988871554104E-3</v>
      </c>
      <c r="G1530" s="10"/>
      <c r="H1530" s="6">
        <v>15.42</v>
      </c>
      <c r="I1530" s="16">
        <f t="shared" si="121"/>
        <v>-1.2970168612191912E-2</v>
      </c>
      <c r="J1530" s="10"/>
      <c r="K1530" s="6">
        <v>75.358384999999998</v>
      </c>
      <c r="L1530" s="16">
        <f t="shared" si="119"/>
        <v>8.0849264484637029E-3</v>
      </c>
      <c r="M1530" s="10"/>
      <c r="N1530" s="6">
        <v>74.643092999999993</v>
      </c>
      <c r="O1530" s="16">
        <f t="shared" si="120"/>
        <v>1.1773560883925338E-2</v>
      </c>
      <c r="P1530" s="10"/>
    </row>
    <row r="1531" spans="1:16" x14ac:dyDescent="0.25">
      <c r="A1531" s="23">
        <v>39983</v>
      </c>
      <c r="B1531">
        <v>14.597732000000001</v>
      </c>
      <c r="C1531" s="16">
        <f t="shared" si="117"/>
        <v>-2.1182742634267004E-3</v>
      </c>
      <c r="D1531" s="10"/>
      <c r="E1531" s="6">
        <v>19.972432000000001</v>
      </c>
      <c r="F1531" s="16">
        <f t="shared" si="118"/>
        <v>-2.8174435642089102E-2</v>
      </c>
      <c r="G1531" s="10"/>
      <c r="H1531" s="6">
        <v>16.079999999999998</v>
      </c>
      <c r="I1531" s="16">
        <f t="shared" si="121"/>
        <v>-4.1044776119402937E-2</v>
      </c>
      <c r="J1531" s="10"/>
      <c r="K1531" s="6">
        <v>75.084215</v>
      </c>
      <c r="L1531" s="16">
        <f t="shared" si="119"/>
        <v>3.651499852532325E-3</v>
      </c>
      <c r="M1531" s="10"/>
      <c r="N1531" s="6">
        <v>73.925527000000002</v>
      </c>
      <c r="O1531" s="16">
        <f t="shared" si="120"/>
        <v>9.7066064879050007E-3</v>
      </c>
      <c r="P1531" s="10"/>
    </row>
    <row r="1532" spans="1:16" x14ac:dyDescent="0.25">
      <c r="A1532" s="23">
        <v>39982</v>
      </c>
      <c r="B1532">
        <v>14.607246999999999</v>
      </c>
      <c r="C1532" s="16">
        <f t="shared" ref="C1532:C1595" si="122">B1531/B1532-1</f>
        <v>-6.5138899889882751E-4</v>
      </c>
      <c r="D1532" s="10"/>
      <c r="E1532" s="6">
        <v>19.772013000000001</v>
      </c>
      <c r="F1532" s="16">
        <f t="shared" si="118"/>
        <v>1.0136499505639662E-2</v>
      </c>
      <c r="G1532" s="10"/>
      <c r="H1532" s="6">
        <v>16.149999999999999</v>
      </c>
      <c r="I1532" s="16">
        <f t="shared" si="121"/>
        <v>-4.3343653250774716E-3</v>
      </c>
      <c r="J1532" s="10"/>
      <c r="K1532" s="6">
        <v>74.520647999999994</v>
      </c>
      <c r="L1532" s="16">
        <f t="shared" si="119"/>
        <v>7.562561721148775E-3</v>
      </c>
      <c r="M1532" s="10"/>
      <c r="N1532" s="6">
        <v>72.925765999999996</v>
      </c>
      <c r="O1532" s="16">
        <f t="shared" si="120"/>
        <v>1.3709297205050985E-2</v>
      </c>
      <c r="P1532" s="10"/>
    </row>
    <row r="1533" spans="1:16" x14ac:dyDescent="0.25">
      <c r="A1533" s="23">
        <v>39981</v>
      </c>
      <c r="B1533">
        <v>14.592974</v>
      </c>
      <c r="C1533" s="16">
        <f t="shared" si="122"/>
        <v>9.7807342081202009E-4</v>
      </c>
      <c r="D1533" s="10"/>
      <c r="E1533" s="6">
        <v>19.093675999999999</v>
      </c>
      <c r="F1533" s="16">
        <f t="shared" si="118"/>
        <v>3.5526789079274312E-2</v>
      </c>
      <c r="G1533" s="10"/>
      <c r="H1533" s="6">
        <v>16.27</v>
      </c>
      <c r="I1533" s="16">
        <f t="shared" si="121"/>
        <v>-7.3755377996312932E-3</v>
      </c>
      <c r="J1533" s="10"/>
      <c r="K1533" s="6">
        <v>75.480241000000007</v>
      </c>
      <c r="L1533" s="16">
        <f t="shared" si="119"/>
        <v>-1.2713168205173209E-2</v>
      </c>
      <c r="M1533" s="10"/>
      <c r="N1533" s="6">
        <v>74.046459999999996</v>
      </c>
      <c r="O1533" s="16">
        <f t="shared" si="120"/>
        <v>-1.5135011180818059E-2</v>
      </c>
      <c r="P1533" s="10"/>
    </row>
    <row r="1534" spans="1:16" x14ac:dyDescent="0.25">
      <c r="A1534" s="23">
        <v>39980</v>
      </c>
      <c r="B1534">
        <v>14.857004</v>
      </c>
      <c r="C1534" s="16">
        <f t="shared" si="122"/>
        <v>-1.7771416094388925E-2</v>
      </c>
      <c r="D1534" s="10"/>
      <c r="E1534" s="6">
        <v>18.831591</v>
      </c>
      <c r="F1534" s="16">
        <f t="shared" si="118"/>
        <v>1.3917305234592225E-2</v>
      </c>
      <c r="G1534" s="10"/>
      <c r="H1534" s="6">
        <v>15.89</v>
      </c>
      <c r="I1534" s="16">
        <f t="shared" si="121"/>
        <v>2.3914411579609718E-2</v>
      </c>
      <c r="J1534" s="10"/>
      <c r="K1534" s="6">
        <v>75.388848999999993</v>
      </c>
      <c r="L1534" s="16">
        <f t="shared" si="119"/>
        <v>1.2122747755443086E-3</v>
      </c>
      <c r="M1534" s="10"/>
      <c r="N1534" s="6">
        <v>74.465716</v>
      </c>
      <c r="O1534" s="16">
        <f t="shared" si="120"/>
        <v>-5.6301882600579001E-3</v>
      </c>
      <c r="P1534" s="10"/>
    </row>
    <row r="1535" spans="1:16" x14ac:dyDescent="0.25">
      <c r="A1535" s="23">
        <v>39979</v>
      </c>
      <c r="B1535">
        <v>15.325597</v>
      </c>
      <c r="C1535" s="16">
        <f t="shared" si="122"/>
        <v>-3.0575839884084188E-2</v>
      </c>
      <c r="D1535" s="10"/>
      <c r="E1535" s="6">
        <v>19.240134000000001</v>
      </c>
      <c r="F1535" s="16">
        <f t="shared" si="118"/>
        <v>-2.1233895772243661E-2</v>
      </c>
      <c r="G1535" s="10"/>
      <c r="H1535" s="6">
        <v>16.329999999999998</v>
      </c>
      <c r="I1535" s="16">
        <f t="shared" si="121"/>
        <v>-2.6944274341702212E-2</v>
      </c>
      <c r="J1535" s="10"/>
      <c r="K1535" s="6">
        <v>75.434548000000007</v>
      </c>
      <c r="L1535" s="16">
        <f t="shared" si="119"/>
        <v>-6.0580995328574083E-4</v>
      </c>
      <c r="M1535" s="10"/>
      <c r="N1535" s="6">
        <v>73.191832000000005</v>
      </c>
      <c r="O1535" s="16">
        <f t="shared" si="120"/>
        <v>1.7404728986698981E-2</v>
      </c>
      <c r="P1535" s="10"/>
    </row>
    <row r="1536" spans="1:16" x14ac:dyDescent="0.25">
      <c r="A1536" s="23">
        <v>39976</v>
      </c>
      <c r="B1536">
        <v>15.308947</v>
      </c>
      <c r="C1536" s="16">
        <f t="shared" si="122"/>
        <v>1.0875992973260473E-3</v>
      </c>
      <c r="D1536" s="10"/>
      <c r="E1536" s="6">
        <v>20.103473999999999</v>
      </c>
      <c r="F1536" s="16">
        <f t="shared" si="118"/>
        <v>-4.2944816403373776E-2</v>
      </c>
      <c r="G1536" s="10"/>
      <c r="H1536" s="6">
        <v>16.93</v>
      </c>
      <c r="I1536" s="16">
        <f t="shared" si="121"/>
        <v>-3.5440047253396445E-2</v>
      </c>
      <c r="J1536" s="10"/>
      <c r="K1536" s="6">
        <v>75.411694999999995</v>
      </c>
      <c r="L1536" s="16">
        <f t="shared" si="119"/>
        <v>3.030431818302759E-4</v>
      </c>
      <c r="M1536" s="10"/>
      <c r="N1536" s="6">
        <v>72.538767000000007</v>
      </c>
      <c r="O1536" s="16">
        <f t="shared" si="120"/>
        <v>9.0029790553236566E-3</v>
      </c>
      <c r="P1536" s="10"/>
    </row>
    <row r="1537" spans="1:16" x14ac:dyDescent="0.25">
      <c r="A1537" s="23">
        <v>39975</v>
      </c>
      <c r="B1537">
        <v>15.870305999999999</v>
      </c>
      <c r="C1537" s="16">
        <f t="shared" si="122"/>
        <v>-3.5371655719807715E-2</v>
      </c>
      <c r="D1537" s="10"/>
      <c r="E1537" s="6">
        <v>20.188267</v>
      </c>
      <c r="F1537" s="16">
        <f t="shared" si="118"/>
        <v>-4.2001128675384081E-3</v>
      </c>
      <c r="G1537" s="10"/>
      <c r="H1537" s="6">
        <v>16.610001</v>
      </c>
      <c r="I1537" s="16">
        <f t="shared" si="121"/>
        <v>1.9265441344645362E-2</v>
      </c>
      <c r="J1537" s="10"/>
      <c r="K1537" s="6">
        <v>74.855744999999999</v>
      </c>
      <c r="L1537" s="16">
        <f t="shared" si="119"/>
        <v>7.4269516655001144E-3</v>
      </c>
      <c r="M1537" s="10"/>
      <c r="N1537" s="6">
        <v>71.893760999999998</v>
      </c>
      <c r="O1537" s="16">
        <f t="shared" si="120"/>
        <v>8.9716547170206606E-3</v>
      </c>
      <c r="P1537" s="10"/>
    </row>
    <row r="1538" spans="1:16" x14ac:dyDescent="0.25">
      <c r="A1538" s="23">
        <v>39974</v>
      </c>
      <c r="B1538">
        <v>16.476859000000001</v>
      </c>
      <c r="C1538" s="16">
        <f t="shared" si="122"/>
        <v>-3.6812416735495623E-2</v>
      </c>
      <c r="D1538" s="10"/>
      <c r="E1538" s="6">
        <v>19.725763000000001</v>
      </c>
      <c r="F1538" s="16">
        <f t="shared" si="118"/>
        <v>2.3446697600493227E-2</v>
      </c>
      <c r="G1538" s="10"/>
      <c r="H1538" s="6">
        <v>16.370000999999998</v>
      </c>
      <c r="I1538" s="16">
        <f t="shared" si="121"/>
        <v>1.466096428460828E-2</v>
      </c>
      <c r="J1538" s="10"/>
      <c r="K1538" s="6">
        <v>74.596804000000006</v>
      </c>
      <c r="L1538" s="16">
        <f t="shared" si="119"/>
        <v>3.4712076940990322E-3</v>
      </c>
      <c r="M1538" s="10"/>
      <c r="N1538" s="6">
        <v>71.103634</v>
      </c>
      <c r="O1538" s="16">
        <f t="shared" si="120"/>
        <v>1.1112329364206586E-2</v>
      </c>
      <c r="P1538" s="10"/>
    </row>
    <row r="1539" spans="1:16" x14ac:dyDescent="0.25">
      <c r="A1539" s="23">
        <v>39973</v>
      </c>
      <c r="B1539">
        <v>16.324625999999999</v>
      </c>
      <c r="C1539" s="16">
        <f t="shared" si="122"/>
        <v>9.3253591230819666E-3</v>
      </c>
      <c r="D1539" s="10"/>
      <c r="E1539" s="6">
        <v>19.825972</v>
      </c>
      <c r="F1539" s="16">
        <f t="shared" si="118"/>
        <v>-5.0544306226196767E-3</v>
      </c>
      <c r="G1539" s="10"/>
      <c r="H1539" s="6">
        <v>16.549999</v>
      </c>
      <c r="I1539" s="16">
        <f t="shared" si="121"/>
        <v>-1.0876012741753094E-2</v>
      </c>
      <c r="J1539" s="10"/>
      <c r="K1539" s="6">
        <v>74.817662999999996</v>
      </c>
      <c r="L1539" s="16">
        <f t="shared" si="119"/>
        <v>-2.9519633619135011E-3</v>
      </c>
      <c r="M1539" s="10"/>
      <c r="N1539" s="6">
        <v>72.240450999999993</v>
      </c>
      <c r="O1539" s="16">
        <f t="shared" si="120"/>
        <v>-1.5736571190564597E-2</v>
      </c>
      <c r="P1539" s="10"/>
    </row>
    <row r="1540" spans="1:16" x14ac:dyDescent="0.25">
      <c r="A1540" s="23">
        <v>39972</v>
      </c>
      <c r="B1540">
        <v>16.602929</v>
      </c>
      <c r="C1540" s="16">
        <f t="shared" si="122"/>
        <v>-1.6762283329646244E-2</v>
      </c>
      <c r="D1540" s="10"/>
      <c r="E1540" s="6">
        <v>19.987849000000001</v>
      </c>
      <c r="F1540" s="16">
        <f t="shared" si="118"/>
        <v>-8.0987704079613643E-3</v>
      </c>
      <c r="G1540" s="10"/>
      <c r="H1540" s="6">
        <v>16.82</v>
      </c>
      <c r="I1540" s="16">
        <f t="shared" si="121"/>
        <v>-1.6052378121284239E-2</v>
      </c>
      <c r="J1540" s="10"/>
      <c r="K1540" s="6">
        <v>74.254096000000004</v>
      </c>
      <c r="L1540" s="16">
        <f t="shared" si="119"/>
        <v>7.5897092599441773E-3</v>
      </c>
      <c r="M1540" s="10"/>
      <c r="N1540" s="6">
        <v>72.248514999999998</v>
      </c>
      <c r="O1540" s="16">
        <f t="shared" si="120"/>
        <v>-1.1161475083609762E-4</v>
      </c>
      <c r="P1540" s="10"/>
    </row>
    <row r="1541" spans="1:16" x14ac:dyDescent="0.25">
      <c r="A1541" s="23">
        <v>39969</v>
      </c>
      <c r="B1541">
        <v>16.479237999999999</v>
      </c>
      <c r="C1541" s="16">
        <f t="shared" si="122"/>
        <v>7.5058689000062628E-3</v>
      </c>
      <c r="D1541" s="10"/>
      <c r="E1541" s="6">
        <v>20.095766000000001</v>
      </c>
      <c r="F1541" s="16">
        <f t="shared" si="118"/>
        <v>-5.3701361769439293E-3</v>
      </c>
      <c r="G1541" s="10"/>
      <c r="H1541" s="6">
        <v>16.940000999999999</v>
      </c>
      <c r="I1541" s="16">
        <f t="shared" si="121"/>
        <v>-7.0838838793455539E-3</v>
      </c>
      <c r="J1541" s="10"/>
      <c r="K1541" s="6">
        <v>74.406408999999996</v>
      </c>
      <c r="L1541" s="16">
        <f t="shared" si="119"/>
        <v>-2.0470414047262242E-3</v>
      </c>
      <c r="M1541" s="10"/>
      <c r="N1541" s="6">
        <v>72.433949999999996</v>
      </c>
      <c r="O1541" s="16">
        <f t="shared" si="120"/>
        <v>-2.5600564376234702E-3</v>
      </c>
      <c r="P1541" s="10"/>
    </row>
    <row r="1542" spans="1:16" x14ac:dyDescent="0.25">
      <c r="A1542" s="23">
        <v>39968</v>
      </c>
      <c r="B1542">
        <v>16.536325000000001</v>
      </c>
      <c r="C1542" s="16">
        <f t="shared" si="122"/>
        <v>-3.452218071427815E-3</v>
      </c>
      <c r="D1542" s="10"/>
      <c r="E1542" s="6">
        <v>20.488893999999998</v>
      </c>
      <c r="F1542" s="16">
        <f t="shared" si="118"/>
        <v>-1.9187370484712196E-2</v>
      </c>
      <c r="G1542" s="10"/>
      <c r="H1542" s="6">
        <v>17.040001</v>
      </c>
      <c r="I1542" s="16">
        <f t="shared" si="121"/>
        <v>-5.8685442565409307E-3</v>
      </c>
      <c r="J1542" s="10"/>
      <c r="K1542" s="6">
        <v>74.802434000000005</v>
      </c>
      <c r="L1542" s="16">
        <f t="shared" si="119"/>
        <v>-5.294279595233653E-3</v>
      </c>
      <c r="M1542" s="10"/>
      <c r="N1542" s="6">
        <v>72.990268</v>
      </c>
      <c r="O1542" s="16">
        <f t="shared" si="120"/>
        <v>-7.6218106227532445E-3</v>
      </c>
      <c r="P1542" s="10"/>
    </row>
    <row r="1543" spans="1:16" x14ac:dyDescent="0.25">
      <c r="A1543" s="23">
        <v>39967</v>
      </c>
      <c r="B1543">
        <v>16.229482000000001</v>
      </c>
      <c r="C1543" s="16">
        <f t="shared" si="122"/>
        <v>1.8906518396582195E-2</v>
      </c>
      <c r="D1543" s="10"/>
      <c r="E1543" s="6">
        <v>20.974522</v>
      </c>
      <c r="F1543" s="16">
        <f t="shared" si="118"/>
        <v>-2.315323324173979E-2</v>
      </c>
      <c r="G1543" s="10"/>
      <c r="H1543" s="6">
        <v>17.059999000000001</v>
      </c>
      <c r="I1543" s="16">
        <f t="shared" si="121"/>
        <v>-1.1722157779728848E-3</v>
      </c>
      <c r="J1543" s="10"/>
      <c r="K1543" s="6">
        <v>75.129913999999999</v>
      </c>
      <c r="L1543" s="16">
        <f t="shared" si="119"/>
        <v>-4.3588496587390058E-3</v>
      </c>
      <c r="M1543" s="10"/>
      <c r="N1543" s="6">
        <v>74.530218000000005</v>
      </c>
      <c r="O1543" s="16">
        <f t="shared" si="120"/>
        <v>-2.0662089033470998E-2</v>
      </c>
      <c r="P1543" s="10"/>
    </row>
    <row r="1544" spans="1:16" x14ac:dyDescent="0.25">
      <c r="A1544" s="23">
        <v>39966</v>
      </c>
      <c r="B1544">
        <v>15.891712999999999</v>
      </c>
      <c r="C1544" s="16">
        <f t="shared" si="122"/>
        <v>2.1254411025419362E-2</v>
      </c>
      <c r="D1544" s="10"/>
      <c r="E1544" s="6">
        <v>21.058147000000002</v>
      </c>
      <c r="F1544" s="16">
        <f t="shared" si="118"/>
        <v>-3.9711471289473055E-3</v>
      </c>
      <c r="G1544" s="10"/>
      <c r="H1544" s="6">
        <v>16.91</v>
      </c>
      <c r="I1544" s="16">
        <f t="shared" si="121"/>
        <v>8.870431697220571E-3</v>
      </c>
      <c r="J1544" s="10"/>
      <c r="K1544" s="6">
        <v>74.749123999999995</v>
      </c>
      <c r="L1544" s="16">
        <f t="shared" si="119"/>
        <v>5.0942403017326665E-3</v>
      </c>
      <c r="M1544" s="10"/>
      <c r="N1544" s="6">
        <v>73.836838</v>
      </c>
      <c r="O1544" s="16">
        <f t="shared" si="120"/>
        <v>9.3907054903950016E-3</v>
      </c>
      <c r="P1544" s="10"/>
    </row>
    <row r="1545" spans="1:16" x14ac:dyDescent="0.25">
      <c r="A1545" s="23">
        <v>39965</v>
      </c>
      <c r="B1545">
        <v>15.856035</v>
      </c>
      <c r="C1545" s="16">
        <f t="shared" si="122"/>
        <v>2.2501211683751965E-3</v>
      </c>
      <c r="D1545" s="10"/>
      <c r="E1545" s="6">
        <v>20.928909000000001</v>
      </c>
      <c r="F1545" s="16">
        <f t="shared" ref="F1545:F1608" si="123">E1544/E1545-1</f>
        <v>6.1750949368646335E-3</v>
      </c>
      <c r="G1545" s="10"/>
      <c r="H1545" s="6">
        <v>16.870000999999998</v>
      </c>
      <c r="I1545" s="16">
        <f t="shared" si="121"/>
        <v>2.3710134931231863E-3</v>
      </c>
      <c r="J1545" s="10"/>
      <c r="K1545" s="6">
        <v>74.200784999999996</v>
      </c>
      <c r="L1545" s="16">
        <f t="shared" ref="L1545:L1608" si="124">K1544/K1545-1</f>
        <v>7.389935295158967E-3</v>
      </c>
      <c r="M1545" s="10"/>
      <c r="N1545" s="6">
        <v>73.441768999999994</v>
      </c>
      <c r="O1545" s="16">
        <f t="shared" ref="O1545:O1608" si="125">N1544/N1545-1</f>
        <v>5.3793502713694874E-3</v>
      </c>
      <c r="P1545" s="10"/>
    </row>
    <row r="1546" spans="1:16" x14ac:dyDescent="0.25">
      <c r="A1546" s="23">
        <v>39962</v>
      </c>
      <c r="B1546">
        <v>16.105792000000001</v>
      </c>
      <c r="C1546" s="16">
        <f t="shared" si="122"/>
        <v>-1.5507278375382016E-2</v>
      </c>
      <c r="D1546" s="10"/>
      <c r="E1546" s="6">
        <v>20.966919999999998</v>
      </c>
      <c r="F1546" s="16">
        <f t="shared" si="123"/>
        <v>-1.8129033735043709E-3</v>
      </c>
      <c r="G1546" s="10"/>
      <c r="H1546" s="6">
        <v>16.799999</v>
      </c>
      <c r="I1546" s="16">
        <f t="shared" si="121"/>
        <v>4.1667859623086834E-3</v>
      </c>
      <c r="J1546" s="10"/>
      <c r="K1546" s="6">
        <v>74.225151999999994</v>
      </c>
      <c r="L1546" s="16">
        <f t="shared" si="124"/>
        <v>-3.2828494578218681E-4</v>
      </c>
      <c r="M1546" s="10"/>
      <c r="N1546" s="6">
        <v>75.679125999999997</v>
      </c>
      <c r="O1546" s="16">
        <f t="shared" si="125"/>
        <v>-2.956372672697094E-2</v>
      </c>
      <c r="P1546" s="10"/>
    </row>
    <row r="1547" spans="1:16" x14ac:dyDescent="0.25">
      <c r="A1547" s="23">
        <v>39961</v>
      </c>
      <c r="B1547">
        <v>15.817976</v>
      </c>
      <c r="C1547" s="16">
        <f t="shared" si="122"/>
        <v>1.8195501118474455E-2</v>
      </c>
      <c r="D1547" s="10"/>
      <c r="E1547" s="6">
        <v>20.351140999999998</v>
      </c>
      <c r="F1547" s="16">
        <f t="shared" si="123"/>
        <v>3.0257713805825537E-2</v>
      </c>
      <c r="G1547" s="10"/>
      <c r="H1547" s="6">
        <v>16.739999999999998</v>
      </c>
      <c r="I1547" s="16">
        <f t="shared" si="121"/>
        <v>3.5841696535245937E-3</v>
      </c>
      <c r="J1547" s="10"/>
      <c r="K1547" s="6">
        <v>73.149096999999998</v>
      </c>
      <c r="L1547" s="16">
        <f t="shared" si="124"/>
        <v>1.4710434497913205E-2</v>
      </c>
      <c r="M1547" s="10"/>
      <c r="N1547" s="6">
        <v>73.774494000000004</v>
      </c>
      <c r="O1547" s="16">
        <f t="shared" si="125"/>
        <v>2.5816944268028275E-2</v>
      </c>
      <c r="P1547" s="10"/>
    </row>
    <row r="1548" spans="1:16" x14ac:dyDescent="0.25">
      <c r="A1548" s="23">
        <v>39960</v>
      </c>
      <c r="B1548">
        <v>15.680014</v>
      </c>
      <c r="C1548" s="16">
        <f t="shared" si="122"/>
        <v>8.7985890828923274E-3</v>
      </c>
      <c r="D1548" s="10"/>
      <c r="E1548" s="6">
        <v>20.244709</v>
      </c>
      <c r="F1548" s="16">
        <f t="shared" si="123"/>
        <v>5.2572748761168242E-3</v>
      </c>
      <c r="G1548" s="10"/>
      <c r="H1548" s="6">
        <v>16.84</v>
      </c>
      <c r="I1548" s="16">
        <f t="shared" si="121"/>
        <v>-5.9382422802851664E-3</v>
      </c>
      <c r="J1548" s="10"/>
      <c r="K1548" s="6">
        <v>72.876293000000004</v>
      </c>
      <c r="L1548" s="16">
        <f t="shared" si="124"/>
        <v>3.7433846971330897E-3</v>
      </c>
      <c r="M1548" s="10"/>
      <c r="N1548" s="6">
        <v>72.721716999999998</v>
      </c>
      <c r="O1548" s="16">
        <f t="shared" si="125"/>
        <v>1.4476789650057498E-2</v>
      </c>
      <c r="P1548" s="10"/>
    </row>
    <row r="1549" spans="1:16" x14ac:dyDescent="0.25">
      <c r="A1549" s="23">
        <v>39959</v>
      </c>
      <c r="B1549">
        <v>15.882199</v>
      </c>
      <c r="C1549" s="16">
        <f t="shared" si="122"/>
        <v>-1.2730290056181759E-2</v>
      </c>
      <c r="D1549" s="10"/>
      <c r="E1549" s="6">
        <v>20.191493000000001</v>
      </c>
      <c r="F1549" s="16">
        <f t="shared" si="123"/>
        <v>2.6355653838969761E-3</v>
      </c>
      <c r="G1549" s="10"/>
      <c r="H1549" s="6">
        <v>17</v>
      </c>
      <c r="I1549" s="16">
        <f t="shared" si="121"/>
        <v>-9.4117647058823417E-3</v>
      </c>
      <c r="J1549" s="10"/>
      <c r="K1549" s="6">
        <v>73.384007999999994</v>
      </c>
      <c r="L1549" s="16">
        <f t="shared" si="124"/>
        <v>-6.9186054814557307E-3</v>
      </c>
      <c r="M1549" s="10"/>
      <c r="N1549" s="6">
        <v>74.031660000000002</v>
      </c>
      <c r="O1549" s="16">
        <f t="shared" si="125"/>
        <v>-1.7694362114803353E-2</v>
      </c>
      <c r="P1549" s="10"/>
    </row>
    <row r="1550" spans="1:16" x14ac:dyDescent="0.25">
      <c r="A1550" s="23">
        <v>39955</v>
      </c>
      <c r="B1550">
        <v>15.639578</v>
      </c>
      <c r="C1550" s="16">
        <f t="shared" si="122"/>
        <v>1.5513270242969446E-2</v>
      </c>
      <c r="D1550" s="10"/>
      <c r="E1550" s="6">
        <v>19.895007</v>
      </c>
      <c r="F1550" s="16">
        <f t="shared" si="123"/>
        <v>1.4902533082798097E-2</v>
      </c>
      <c r="G1550" s="10"/>
      <c r="H1550" s="6">
        <v>16.399999999999999</v>
      </c>
      <c r="I1550" s="16">
        <f t="shared" si="121"/>
        <v>3.6585365853658569E-2</v>
      </c>
      <c r="J1550" s="10"/>
      <c r="K1550" s="6">
        <v>73.414321000000001</v>
      </c>
      <c r="L1550" s="16">
        <f t="shared" si="124"/>
        <v>-4.1290309012065318E-4</v>
      </c>
      <c r="M1550" s="10"/>
      <c r="N1550" s="6">
        <v>75.164794999999998</v>
      </c>
      <c r="O1550" s="16">
        <f t="shared" si="125"/>
        <v>-1.5075342119937885E-2</v>
      </c>
      <c r="P1550" s="10"/>
    </row>
    <row r="1551" spans="1:16" x14ac:dyDescent="0.25">
      <c r="A1551" s="23">
        <v>39954</v>
      </c>
      <c r="B1551">
        <v>15.765646</v>
      </c>
      <c r="C1551" s="16">
        <f t="shared" si="122"/>
        <v>-7.9963738878825463E-3</v>
      </c>
      <c r="D1551" s="10"/>
      <c r="E1551" s="6">
        <v>19.856997</v>
      </c>
      <c r="F1551" s="16">
        <f t="shared" si="123"/>
        <v>1.9141867221916797E-3</v>
      </c>
      <c r="G1551" s="10"/>
      <c r="H1551" s="6">
        <v>16.399999999999999</v>
      </c>
      <c r="I1551" s="16">
        <f t="shared" si="121"/>
        <v>0</v>
      </c>
      <c r="J1551" s="10"/>
      <c r="K1551" s="6">
        <v>73.512835999999993</v>
      </c>
      <c r="L1551" s="16">
        <f t="shared" si="124"/>
        <v>-1.3401061006541592E-3</v>
      </c>
      <c r="M1551" s="10"/>
      <c r="N1551" s="6">
        <v>76.008623</v>
      </c>
      <c r="O1551" s="16">
        <f t="shared" si="125"/>
        <v>-1.1101740390692227E-2</v>
      </c>
      <c r="P1551" s="10"/>
    </row>
    <row r="1552" spans="1:16" x14ac:dyDescent="0.25">
      <c r="A1552" s="23">
        <v>39953</v>
      </c>
      <c r="B1552">
        <v>15.451665</v>
      </c>
      <c r="C1552" s="16">
        <f t="shared" si="122"/>
        <v>2.0320204974674239E-2</v>
      </c>
      <c r="D1552" s="10"/>
      <c r="E1552" s="6">
        <v>19.834188999999999</v>
      </c>
      <c r="F1552" s="16">
        <f t="shared" si="123"/>
        <v>1.1499335818572209E-3</v>
      </c>
      <c r="G1552" s="10"/>
      <c r="H1552" s="6">
        <v>16.649999999999999</v>
      </c>
      <c r="I1552" s="16">
        <f t="shared" si="121"/>
        <v>-1.501501501501501E-2</v>
      </c>
      <c r="J1552" s="10"/>
      <c r="K1552" s="6">
        <v>74.270623000000001</v>
      </c>
      <c r="L1552" s="16">
        <f t="shared" si="124"/>
        <v>-1.020305161571089E-2</v>
      </c>
      <c r="M1552" s="10"/>
      <c r="N1552" s="6">
        <v>77.969509000000002</v>
      </c>
      <c r="O1552" s="16">
        <f t="shared" si="125"/>
        <v>-2.5149395259113416E-2</v>
      </c>
      <c r="P1552" s="10"/>
    </row>
    <row r="1553" spans="1:16" x14ac:dyDescent="0.25">
      <c r="A1553" s="23">
        <v>39952</v>
      </c>
      <c r="B1553">
        <v>15.413607000000001</v>
      </c>
      <c r="C1553" s="16">
        <f t="shared" si="122"/>
        <v>2.4691170600106283E-3</v>
      </c>
      <c r="D1553" s="10"/>
      <c r="E1553" s="6">
        <v>19.590919</v>
      </c>
      <c r="F1553" s="16">
        <f t="shared" si="123"/>
        <v>1.2417487918764847E-2</v>
      </c>
      <c r="G1553" s="10"/>
      <c r="H1553" s="6">
        <v>16.850000000000001</v>
      </c>
      <c r="I1553" s="16">
        <f t="shared" si="121"/>
        <v>-1.1869436201780603E-2</v>
      </c>
      <c r="J1553" s="10"/>
      <c r="K1553" s="6">
        <v>73.846258000000006</v>
      </c>
      <c r="L1553" s="16">
        <f t="shared" si="124"/>
        <v>5.7466012698976776E-3</v>
      </c>
      <c r="M1553" s="10"/>
      <c r="N1553" s="6">
        <v>77.157833999999994</v>
      </c>
      <c r="O1553" s="16">
        <f t="shared" si="125"/>
        <v>1.0519670627353372E-2</v>
      </c>
      <c r="P1553" s="10"/>
    </row>
    <row r="1554" spans="1:16" x14ac:dyDescent="0.25">
      <c r="A1554" s="23">
        <v>39951</v>
      </c>
      <c r="B1554">
        <v>15.796569</v>
      </c>
      <c r="C1554" s="16">
        <f t="shared" si="122"/>
        <v>-2.4243365758728985E-2</v>
      </c>
      <c r="D1554" s="10"/>
      <c r="E1554" s="6">
        <v>19.568110999999998</v>
      </c>
      <c r="F1554" s="16">
        <f t="shared" si="123"/>
        <v>1.1655698396233483E-3</v>
      </c>
      <c r="G1554" s="10"/>
      <c r="H1554" s="6">
        <v>16.879999000000002</v>
      </c>
      <c r="I1554" s="16">
        <f t="shared" si="121"/>
        <v>-1.7771920484118686E-3</v>
      </c>
      <c r="J1554" s="10"/>
      <c r="K1554" s="6">
        <v>73.550721999999993</v>
      </c>
      <c r="L1554" s="16">
        <f t="shared" si="124"/>
        <v>4.0181250702069349E-3</v>
      </c>
      <c r="M1554" s="10"/>
      <c r="N1554" s="6">
        <v>77.567688000000004</v>
      </c>
      <c r="O1554" s="16">
        <f t="shared" si="125"/>
        <v>-5.2838238520144243E-3</v>
      </c>
      <c r="P1554" s="10"/>
    </row>
    <row r="1555" spans="1:16" x14ac:dyDescent="0.25">
      <c r="A1555" s="23">
        <v>39948</v>
      </c>
      <c r="B1555">
        <v>15.477830000000001</v>
      </c>
      <c r="C1555" s="16">
        <f t="shared" si="122"/>
        <v>2.0593261458486056E-2</v>
      </c>
      <c r="D1555" s="10"/>
      <c r="E1555" s="6">
        <v>19.362850999999999</v>
      </c>
      <c r="F1555" s="16">
        <f t="shared" si="123"/>
        <v>1.0600711641069793E-2</v>
      </c>
      <c r="G1555" s="10"/>
      <c r="H1555" s="6">
        <v>16.32</v>
      </c>
      <c r="I1555" s="16">
        <f t="shared" si="121"/>
        <v>3.4313664215686268E-2</v>
      </c>
      <c r="J1555" s="10"/>
      <c r="K1555" s="6">
        <v>73.656812000000002</v>
      </c>
      <c r="L1555" s="16">
        <f t="shared" si="124"/>
        <v>-1.440328424749171E-3</v>
      </c>
      <c r="M1555" s="10"/>
      <c r="N1555" s="6">
        <v>78.789229000000006</v>
      </c>
      <c r="O1555" s="16">
        <f t="shared" si="125"/>
        <v>-1.5503908535518196E-2</v>
      </c>
      <c r="P1555" s="10"/>
    </row>
    <row r="1556" spans="1:16" x14ac:dyDescent="0.25">
      <c r="A1556" s="23">
        <v>39947</v>
      </c>
      <c r="B1556">
        <v>15.347004</v>
      </c>
      <c r="C1556" s="16">
        <f t="shared" si="122"/>
        <v>8.5245302601082429E-3</v>
      </c>
      <c r="D1556" s="10"/>
      <c r="E1556" s="6">
        <v>19.80378</v>
      </c>
      <c r="F1556" s="16">
        <f t="shared" si="123"/>
        <v>-2.2264890844071239E-2</v>
      </c>
      <c r="G1556" s="10"/>
      <c r="H1556" s="6">
        <v>15.69</v>
      </c>
      <c r="I1556" s="16">
        <f t="shared" si="121"/>
        <v>4.0152963671128195E-2</v>
      </c>
      <c r="J1556" s="10"/>
      <c r="K1556" s="6">
        <v>73.671970999999999</v>
      </c>
      <c r="L1556" s="16">
        <f t="shared" si="124"/>
        <v>-2.0576346464240558E-4</v>
      </c>
      <c r="M1556" s="10"/>
      <c r="N1556" s="6">
        <v>78.813338000000002</v>
      </c>
      <c r="O1556" s="16">
        <f t="shared" si="125"/>
        <v>-3.0589999880470398E-4</v>
      </c>
      <c r="P1556" s="10"/>
    </row>
    <row r="1557" spans="1:16" x14ac:dyDescent="0.25">
      <c r="A1557" s="23">
        <v>39946</v>
      </c>
      <c r="B1557">
        <v>15.335112000000001</v>
      </c>
      <c r="C1557" s="16">
        <f t="shared" si="122"/>
        <v>7.7547526226084962E-4</v>
      </c>
      <c r="D1557" s="10"/>
      <c r="E1557" s="6">
        <v>19.514896</v>
      </c>
      <c r="F1557" s="16">
        <f t="shared" si="123"/>
        <v>1.4803255933313775E-2</v>
      </c>
      <c r="G1557" s="10"/>
      <c r="H1557" s="6">
        <v>15.62</v>
      </c>
      <c r="I1557" s="16">
        <f t="shared" si="121"/>
        <v>4.4814340588987811E-3</v>
      </c>
      <c r="J1557" s="10"/>
      <c r="K1557" s="6">
        <v>73.505257</v>
      </c>
      <c r="L1557" s="16">
        <f t="shared" si="124"/>
        <v>2.2680554671075104E-3</v>
      </c>
      <c r="M1557" s="10"/>
      <c r="N1557" s="6">
        <v>78.507954999999995</v>
      </c>
      <c r="O1557" s="16">
        <f t="shared" si="125"/>
        <v>3.8898351128877628E-3</v>
      </c>
      <c r="P1557" s="10"/>
    </row>
    <row r="1558" spans="1:16" x14ac:dyDescent="0.25">
      <c r="A1558" s="23">
        <v>39945</v>
      </c>
      <c r="B1558">
        <v>15.488534</v>
      </c>
      <c r="C1558" s="16">
        <f t="shared" si="122"/>
        <v>-9.9055210777210245E-3</v>
      </c>
      <c r="D1558" s="10"/>
      <c r="E1558" s="6">
        <v>18.990342999999999</v>
      </c>
      <c r="F1558" s="16">
        <f t="shared" si="123"/>
        <v>2.7622091923247494E-2</v>
      </c>
      <c r="G1558" s="10"/>
      <c r="H1558" s="6">
        <v>16.139999</v>
      </c>
      <c r="I1558" s="16">
        <f t="shared" si="121"/>
        <v>-3.2218031735937513E-2</v>
      </c>
      <c r="J1558" s="10"/>
      <c r="K1558" s="6">
        <v>73.641659000000004</v>
      </c>
      <c r="L1558" s="16">
        <f t="shared" si="124"/>
        <v>-1.852239640608877E-3</v>
      </c>
      <c r="M1558" s="10"/>
      <c r="N1558" s="6">
        <v>77.664126999999993</v>
      </c>
      <c r="O1558" s="16">
        <f t="shared" si="125"/>
        <v>1.0865093481318588E-2</v>
      </c>
      <c r="P1558" s="10"/>
    </row>
    <row r="1559" spans="1:16" x14ac:dyDescent="0.25">
      <c r="A1559" s="23">
        <v>39944</v>
      </c>
      <c r="B1559">
        <v>15.657145999999999</v>
      </c>
      <c r="C1559" s="16">
        <f t="shared" si="122"/>
        <v>-1.0769012436877001E-2</v>
      </c>
      <c r="D1559" s="10"/>
      <c r="E1559" s="6">
        <v>18.549413999999999</v>
      </c>
      <c r="F1559" s="16">
        <f t="shared" si="123"/>
        <v>2.3770508329804985E-2</v>
      </c>
      <c r="G1559" s="10"/>
      <c r="H1559" s="6">
        <v>15.83</v>
      </c>
      <c r="I1559" s="16">
        <f t="shared" si="121"/>
        <v>1.9583006948831194E-2</v>
      </c>
      <c r="J1559" s="10"/>
      <c r="K1559" s="6">
        <v>73.437059000000005</v>
      </c>
      <c r="L1559" s="16">
        <f t="shared" si="124"/>
        <v>2.7860592837738452E-3</v>
      </c>
      <c r="M1559" s="10"/>
      <c r="N1559" s="6">
        <v>77.382852999999997</v>
      </c>
      <c r="O1559" s="16">
        <f t="shared" si="125"/>
        <v>3.6348362601725803E-3</v>
      </c>
      <c r="P1559" s="10"/>
    </row>
    <row r="1560" spans="1:16" x14ac:dyDescent="0.25">
      <c r="A1560" s="23">
        <v>39941</v>
      </c>
      <c r="B1560">
        <v>16.250848999999999</v>
      </c>
      <c r="C1560" s="16">
        <f t="shared" si="122"/>
        <v>-3.6533660487522823E-2</v>
      </c>
      <c r="D1560" s="10"/>
      <c r="E1560" s="6">
        <v>18.868707000000001</v>
      </c>
      <c r="F1560" s="16">
        <f t="shared" si="123"/>
        <v>-1.6921827234902875E-2</v>
      </c>
      <c r="G1560" s="10"/>
      <c r="H1560" s="6">
        <v>15.78</v>
      </c>
      <c r="I1560" s="16">
        <f t="shared" si="121"/>
        <v>3.1685678073511969E-3</v>
      </c>
      <c r="J1560" s="10"/>
      <c r="K1560" s="6">
        <v>73.217299999999994</v>
      </c>
      <c r="L1560" s="16">
        <f t="shared" si="124"/>
        <v>3.0014627690451157E-3</v>
      </c>
      <c r="M1560" s="10"/>
      <c r="N1560" s="6">
        <v>76.297934999999995</v>
      </c>
      <c r="O1560" s="16">
        <f t="shared" si="125"/>
        <v>1.4219493620633461E-2</v>
      </c>
      <c r="P1560" s="10"/>
    </row>
    <row r="1561" spans="1:16" x14ac:dyDescent="0.25">
      <c r="A1561" s="23">
        <v>39940</v>
      </c>
      <c r="B1561">
        <v>15.562153</v>
      </c>
      <c r="C1561" s="16">
        <f t="shared" si="122"/>
        <v>4.4254544984874356E-2</v>
      </c>
      <c r="D1561" s="10"/>
      <c r="E1561" s="6">
        <v>19.165192999999999</v>
      </c>
      <c r="F1561" s="16">
        <f t="shared" si="123"/>
        <v>-1.5470024225688661E-2</v>
      </c>
      <c r="G1561" s="10"/>
      <c r="H1561" s="6">
        <v>15.7</v>
      </c>
      <c r="I1561" s="16">
        <f t="shared" si="121"/>
        <v>5.0955414012738842E-3</v>
      </c>
      <c r="J1561" s="10"/>
      <c r="K1561" s="6">
        <v>72.755049999999997</v>
      </c>
      <c r="L1561" s="16">
        <f t="shared" si="124"/>
        <v>6.3535108559473752E-3</v>
      </c>
      <c r="M1561" s="10"/>
      <c r="N1561" s="6">
        <v>76.113094000000004</v>
      </c>
      <c r="O1561" s="16">
        <f t="shared" si="125"/>
        <v>2.4285046144620903E-3</v>
      </c>
      <c r="P1561" s="10"/>
    </row>
    <row r="1562" spans="1:16" x14ac:dyDescent="0.25">
      <c r="A1562" s="23">
        <v>39939</v>
      </c>
      <c r="B1562">
        <v>15.718892</v>
      </c>
      <c r="C1562" s="16">
        <f t="shared" si="122"/>
        <v>-9.9713771174202437E-3</v>
      </c>
      <c r="D1562" s="10"/>
      <c r="E1562" s="6">
        <v>18.709060999999998</v>
      </c>
      <c r="F1562" s="16">
        <f t="shared" si="123"/>
        <v>2.4380272211416809E-2</v>
      </c>
      <c r="G1562" s="10"/>
      <c r="H1562" s="6">
        <v>16.420000000000002</v>
      </c>
      <c r="I1562" s="16">
        <f t="shared" si="121"/>
        <v>-4.384896467722299E-2</v>
      </c>
      <c r="J1562" s="10"/>
      <c r="K1562" s="6">
        <v>73.459791999999993</v>
      </c>
      <c r="L1562" s="16">
        <f t="shared" si="124"/>
        <v>-9.593574672795091E-3</v>
      </c>
      <c r="M1562" s="10"/>
      <c r="N1562" s="6">
        <v>78.017731999999995</v>
      </c>
      <c r="O1562" s="16">
        <f t="shared" si="125"/>
        <v>-2.4412886034677284E-2</v>
      </c>
      <c r="P1562" s="10"/>
    </row>
    <row r="1563" spans="1:16" x14ac:dyDescent="0.25">
      <c r="A1563" s="23">
        <v>39938</v>
      </c>
      <c r="B1563">
        <v>16.003868000000001</v>
      </c>
      <c r="C1563" s="16">
        <f t="shared" si="122"/>
        <v>-1.780669523142786E-2</v>
      </c>
      <c r="D1563" s="10"/>
      <c r="E1563" s="6">
        <v>18.693857000000001</v>
      </c>
      <c r="F1563" s="16">
        <f t="shared" si="123"/>
        <v>8.1331530459438639E-4</v>
      </c>
      <c r="G1563" s="10"/>
      <c r="H1563" s="6">
        <v>16.620000999999998</v>
      </c>
      <c r="I1563" s="16">
        <f t="shared" si="121"/>
        <v>-1.2033753788582624E-2</v>
      </c>
      <c r="J1563" s="10"/>
      <c r="K1563" s="6">
        <v>73.133943000000002</v>
      </c>
      <c r="L1563" s="16">
        <f t="shared" si="124"/>
        <v>4.4555098034300133E-3</v>
      </c>
      <c r="M1563" s="10"/>
      <c r="N1563" s="6">
        <v>78.202567000000002</v>
      </c>
      <c r="O1563" s="16">
        <f t="shared" si="125"/>
        <v>-2.3635413400177052E-3</v>
      </c>
      <c r="P1563" s="10"/>
    </row>
    <row r="1564" spans="1:16" x14ac:dyDescent="0.25">
      <c r="A1564" s="23">
        <v>39937</v>
      </c>
      <c r="B1564">
        <v>16.196228000000001</v>
      </c>
      <c r="C1564" s="16">
        <f t="shared" si="122"/>
        <v>-1.1876839471511524E-2</v>
      </c>
      <c r="D1564" s="10"/>
      <c r="E1564" s="6">
        <v>18.716664000000002</v>
      </c>
      <c r="F1564" s="16">
        <f t="shared" si="123"/>
        <v>-1.2185397996138381E-3</v>
      </c>
      <c r="G1564" s="10"/>
      <c r="H1564" s="6">
        <v>16.799999</v>
      </c>
      <c r="I1564" s="16">
        <f t="shared" si="121"/>
        <v>-1.0714167304414768E-2</v>
      </c>
      <c r="J1564" s="10"/>
      <c r="K1564" s="6">
        <v>72.899026000000006</v>
      </c>
      <c r="L1564" s="16">
        <f t="shared" si="124"/>
        <v>3.2224984734363638E-3</v>
      </c>
      <c r="M1564" s="10"/>
      <c r="N1564" s="6">
        <v>78.299006000000006</v>
      </c>
      <c r="O1564" s="16">
        <f t="shared" si="125"/>
        <v>-1.231675916805397E-3</v>
      </c>
      <c r="P1564" s="10"/>
    </row>
    <row r="1565" spans="1:16" x14ac:dyDescent="0.25">
      <c r="A1565" s="23">
        <v>39934</v>
      </c>
      <c r="B1565">
        <v>15.438663</v>
      </c>
      <c r="C1565" s="16">
        <f t="shared" si="122"/>
        <v>4.9069339747878526E-2</v>
      </c>
      <c r="D1565" s="10"/>
      <c r="E1565" s="6">
        <v>18.473392</v>
      </c>
      <c r="F1565" s="16">
        <f t="shared" si="123"/>
        <v>1.3168778099874823E-2</v>
      </c>
      <c r="G1565" s="10"/>
      <c r="H1565" s="6">
        <v>16.450001</v>
      </c>
      <c r="I1565" s="16">
        <f t="shared" si="121"/>
        <v>2.1276472870731089E-2</v>
      </c>
      <c r="J1565" s="10"/>
      <c r="K1565" s="6">
        <v>72.724738000000002</v>
      </c>
      <c r="L1565" s="16">
        <f t="shared" si="124"/>
        <v>2.3965435255333123E-3</v>
      </c>
      <c r="M1565" s="10"/>
      <c r="N1565" s="6">
        <v>78.041841000000005</v>
      </c>
      <c r="O1565" s="16">
        <f t="shared" si="125"/>
        <v>3.2952195476783075E-3</v>
      </c>
      <c r="P1565" s="10"/>
    </row>
    <row r="1566" spans="1:16" x14ac:dyDescent="0.25">
      <c r="A1566" s="23">
        <v>39933</v>
      </c>
      <c r="B1566">
        <v>15.426788999999999</v>
      </c>
      <c r="C1566" s="16">
        <f t="shared" si="122"/>
        <v>7.6970003284548838E-4</v>
      </c>
      <c r="D1566" s="10"/>
      <c r="E1566" s="6">
        <v>18.427779000000001</v>
      </c>
      <c r="F1566" s="16">
        <f t="shared" si="123"/>
        <v>2.4752304659176882E-3</v>
      </c>
      <c r="G1566" s="10"/>
      <c r="H1566" s="6">
        <v>16.5</v>
      </c>
      <c r="I1566" s="16">
        <f t="shared" si="121"/>
        <v>-3.0302424242424353E-3</v>
      </c>
      <c r="J1566" s="10"/>
      <c r="K1566" s="6">
        <v>72.544386000000003</v>
      </c>
      <c r="L1566" s="16">
        <f t="shared" si="124"/>
        <v>2.4860917562938845E-3</v>
      </c>
      <c r="M1566" s="10"/>
      <c r="N1566" s="6">
        <v>78.582694000000004</v>
      </c>
      <c r="O1566" s="16">
        <f t="shared" si="125"/>
        <v>-6.8825968221450928E-3</v>
      </c>
      <c r="P1566" s="10"/>
    </row>
    <row r="1567" spans="1:16" x14ac:dyDescent="0.25">
      <c r="A1567" s="23">
        <v>39932</v>
      </c>
      <c r="B1567">
        <v>15.08244</v>
      </c>
      <c r="C1567" s="16">
        <f t="shared" si="122"/>
        <v>2.2831120163580909E-2</v>
      </c>
      <c r="D1567" s="10"/>
      <c r="E1567" s="6">
        <v>18.169302999999999</v>
      </c>
      <c r="F1567" s="16">
        <f t="shared" si="123"/>
        <v>1.4225972234598094E-2</v>
      </c>
      <c r="G1567" s="10"/>
      <c r="H1567" s="6">
        <v>17.049999</v>
      </c>
      <c r="I1567" s="16">
        <f t="shared" si="121"/>
        <v>-3.2258007757067886E-2</v>
      </c>
      <c r="J1567" s="10"/>
      <c r="K1567" s="6">
        <v>72.589635999999999</v>
      </c>
      <c r="L1567" s="16">
        <f t="shared" si="124"/>
        <v>-6.2336722559119817E-4</v>
      </c>
      <c r="M1567" s="10"/>
      <c r="N1567" s="6">
        <v>78.895166000000003</v>
      </c>
      <c r="O1567" s="16">
        <f t="shared" si="125"/>
        <v>-3.9605975352152711E-3</v>
      </c>
      <c r="P1567" s="10"/>
    </row>
    <row r="1568" spans="1:16" x14ac:dyDescent="0.25">
      <c r="A1568" s="23">
        <v>39931</v>
      </c>
      <c r="B1568">
        <v>14.417493</v>
      </c>
      <c r="C1568" s="16">
        <f t="shared" si="122"/>
        <v>4.6120847778459151E-2</v>
      </c>
      <c r="D1568" s="10"/>
      <c r="E1568" s="6">
        <v>17.614341</v>
      </c>
      <c r="F1568" s="16">
        <f t="shared" si="123"/>
        <v>3.1506259587003482E-2</v>
      </c>
      <c r="G1568" s="10"/>
      <c r="H1568" s="6">
        <v>17</v>
      </c>
      <c r="I1568" s="16">
        <f t="shared" si="121"/>
        <v>2.941117647058844E-3</v>
      </c>
      <c r="J1568" s="10"/>
      <c r="K1568" s="6">
        <v>72.242750000000001</v>
      </c>
      <c r="L1568" s="16">
        <f t="shared" si="124"/>
        <v>4.8016721401109574E-3</v>
      </c>
      <c r="M1568" s="10"/>
      <c r="N1568" s="6">
        <v>79.600228999999999</v>
      </c>
      <c r="O1568" s="16">
        <f t="shared" si="125"/>
        <v>-8.8575498947370823E-3</v>
      </c>
      <c r="P1568" s="10"/>
    </row>
    <row r="1569" spans="1:16" x14ac:dyDescent="0.25">
      <c r="A1569" s="23">
        <v>39930</v>
      </c>
      <c r="B1569">
        <v>13.980527</v>
      </c>
      <c r="C1569" s="16">
        <f t="shared" si="122"/>
        <v>3.1255331075860093E-2</v>
      </c>
      <c r="D1569" s="10"/>
      <c r="E1569" s="6">
        <v>17.819602</v>
      </c>
      <c r="F1569" s="16">
        <f t="shared" si="123"/>
        <v>-1.1518831902081805E-2</v>
      </c>
      <c r="G1569" s="10"/>
      <c r="H1569" s="6">
        <v>15.1</v>
      </c>
      <c r="I1569" s="16">
        <f t="shared" si="121"/>
        <v>0.1258278145695364</v>
      </c>
      <c r="J1569" s="10"/>
      <c r="K1569" s="6">
        <v>72.476518999999996</v>
      </c>
      <c r="L1569" s="16">
        <f t="shared" si="124"/>
        <v>-3.2254446436644768E-3</v>
      </c>
      <c r="M1569" s="10"/>
      <c r="N1569" s="6">
        <v>80.922227000000007</v>
      </c>
      <c r="O1569" s="16">
        <f t="shared" si="125"/>
        <v>-1.6336648767711348E-2</v>
      </c>
      <c r="P1569" s="10"/>
    </row>
    <row r="1570" spans="1:16" x14ac:dyDescent="0.25">
      <c r="A1570" s="23">
        <v>39927</v>
      </c>
      <c r="B1570">
        <v>14.339124999999999</v>
      </c>
      <c r="C1570" s="16">
        <f t="shared" si="122"/>
        <v>-2.5008359994072138E-2</v>
      </c>
      <c r="D1570" s="10"/>
      <c r="E1570" s="6">
        <v>17.827203999999998</v>
      </c>
      <c r="F1570" s="16">
        <f t="shared" si="123"/>
        <v>-4.2642693716854474E-4</v>
      </c>
      <c r="G1570" s="10"/>
      <c r="H1570" s="6">
        <v>15.53</v>
      </c>
      <c r="I1570" s="16">
        <f t="shared" si="121"/>
        <v>-2.7688345138441761E-2</v>
      </c>
      <c r="J1570" s="10"/>
      <c r="K1570" s="6">
        <v>72.567013000000003</v>
      </c>
      <c r="L1570" s="16">
        <f t="shared" si="124"/>
        <v>-1.247040442466707E-3</v>
      </c>
      <c r="M1570" s="10"/>
      <c r="N1570" s="6">
        <v>80.577706000000006</v>
      </c>
      <c r="O1570" s="16">
        <f t="shared" si="125"/>
        <v>4.2756367375362814E-3</v>
      </c>
      <c r="P1570" s="10"/>
    </row>
    <row r="1571" spans="1:16" x14ac:dyDescent="0.25">
      <c r="A1571" s="23">
        <v>39926</v>
      </c>
      <c r="B1571">
        <v>13.828538999999999</v>
      </c>
      <c r="C1571" s="16">
        <f t="shared" si="122"/>
        <v>3.6922627907402195E-2</v>
      </c>
      <c r="D1571" s="10"/>
      <c r="E1571" s="6">
        <v>17.659953999999999</v>
      </c>
      <c r="F1571" s="16">
        <f t="shared" si="123"/>
        <v>9.4705795949412419E-3</v>
      </c>
      <c r="G1571" s="10"/>
      <c r="H1571" s="6">
        <v>15.41</v>
      </c>
      <c r="I1571" s="16">
        <f t="shared" si="121"/>
        <v>7.7871512005189825E-3</v>
      </c>
      <c r="J1571" s="10"/>
      <c r="K1571" s="6">
        <v>72.408647999999999</v>
      </c>
      <c r="L1571" s="16">
        <f t="shared" si="124"/>
        <v>2.1871006347198296E-3</v>
      </c>
      <c r="M1571" s="10"/>
      <c r="N1571" s="6">
        <v>81.394937999999996</v>
      </c>
      <c r="O1571" s="16">
        <f t="shared" si="125"/>
        <v>-1.0040329534988901E-2</v>
      </c>
      <c r="P1571" s="10"/>
    </row>
    <row r="1572" spans="1:16" x14ac:dyDescent="0.25">
      <c r="A1572" s="23">
        <v>39925</v>
      </c>
      <c r="B1572">
        <v>13.657552000000001</v>
      </c>
      <c r="C1572" s="16">
        <f t="shared" si="122"/>
        <v>1.2519593555272435E-2</v>
      </c>
      <c r="D1572" s="10"/>
      <c r="E1572" s="6">
        <v>17.462295999999998</v>
      </c>
      <c r="F1572" s="16">
        <f t="shared" si="123"/>
        <v>1.131913008461205E-2</v>
      </c>
      <c r="G1572" s="10"/>
      <c r="H1572" s="6">
        <v>15.37</v>
      </c>
      <c r="I1572" s="16">
        <f t="shared" si="121"/>
        <v>2.6024723487314549E-3</v>
      </c>
      <c r="J1572" s="10"/>
      <c r="K1572" s="6">
        <v>72.468976999999995</v>
      </c>
      <c r="L1572" s="16">
        <f t="shared" si="124"/>
        <v>-8.3248035914729179E-4</v>
      </c>
      <c r="M1572" s="10"/>
      <c r="N1572" s="6">
        <v>81.402951999999999</v>
      </c>
      <c r="O1572" s="16">
        <f t="shared" si="125"/>
        <v>-9.8448518181526445E-5</v>
      </c>
      <c r="P1572" s="10"/>
    </row>
    <row r="1573" spans="1:16" x14ac:dyDescent="0.25">
      <c r="A1573" s="23">
        <v>39924</v>
      </c>
      <c r="B1573">
        <v>13.923532</v>
      </c>
      <c r="C1573" s="16">
        <f t="shared" si="122"/>
        <v>-1.9102911531355571E-2</v>
      </c>
      <c r="D1573" s="10"/>
      <c r="E1573" s="6">
        <v>17.895624000000002</v>
      </c>
      <c r="F1573" s="16">
        <f t="shared" si="123"/>
        <v>-2.4214187781325891E-2</v>
      </c>
      <c r="G1573" s="10"/>
      <c r="H1573" s="6">
        <v>15.61</v>
      </c>
      <c r="I1573" s="16">
        <f t="shared" si="121"/>
        <v>-1.5374759769378632E-2</v>
      </c>
      <c r="J1573" s="10"/>
      <c r="K1573" s="6">
        <v>72.649958999999996</v>
      </c>
      <c r="L1573" s="16">
        <f t="shared" si="124"/>
        <v>-2.4911507520603005E-3</v>
      </c>
      <c r="M1573" s="10"/>
      <c r="N1573" s="6">
        <v>81.899704</v>
      </c>
      <c r="O1573" s="16">
        <f t="shared" si="125"/>
        <v>-6.0653699065872368E-3</v>
      </c>
      <c r="P1573" s="10"/>
    </row>
    <row r="1574" spans="1:16" x14ac:dyDescent="0.25">
      <c r="A1574" s="23">
        <v>39923</v>
      </c>
      <c r="B1574">
        <v>13.061475</v>
      </c>
      <c r="C1574" s="16">
        <f t="shared" si="122"/>
        <v>6.5999973203638929E-2</v>
      </c>
      <c r="D1574" s="10"/>
      <c r="E1574" s="6">
        <v>19.172796000000002</v>
      </c>
      <c r="F1574" s="16">
        <f t="shared" si="123"/>
        <v>-6.6613758368888942E-2</v>
      </c>
      <c r="G1574" s="10"/>
      <c r="H1574" s="6">
        <v>15.22</v>
      </c>
      <c r="I1574" s="16">
        <f t="shared" si="121"/>
        <v>2.5624178712220669E-2</v>
      </c>
      <c r="J1574" s="10"/>
      <c r="K1574" s="6">
        <v>72.423732999999999</v>
      </c>
      <c r="L1574" s="16">
        <f t="shared" si="124"/>
        <v>3.1236445655182798E-3</v>
      </c>
      <c r="M1574" s="10"/>
      <c r="N1574" s="6">
        <v>82.716936000000004</v>
      </c>
      <c r="O1574" s="16">
        <f t="shared" si="125"/>
        <v>-9.87986305488886E-3</v>
      </c>
      <c r="P1574" s="10"/>
    </row>
    <row r="1575" spans="1:16" x14ac:dyDescent="0.25">
      <c r="A1575" s="23">
        <v>39920</v>
      </c>
      <c r="B1575">
        <v>13.773918999999999</v>
      </c>
      <c r="C1575" s="16">
        <f t="shared" si="122"/>
        <v>-5.1724131672329365E-2</v>
      </c>
      <c r="D1575" s="10"/>
      <c r="E1575" s="6">
        <v>19.560509</v>
      </c>
      <c r="F1575" s="16">
        <f t="shared" si="123"/>
        <v>-1.9821212218966155E-2</v>
      </c>
      <c r="G1575" s="10"/>
      <c r="H1575" s="6">
        <v>15.43</v>
      </c>
      <c r="I1575" s="16">
        <f t="shared" si="121"/>
        <v>-1.3609850939727774E-2</v>
      </c>
      <c r="J1575" s="10"/>
      <c r="K1575" s="6">
        <v>72.823404999999994</v>
      </c>
      <c r="L1575" s="16">
        <f t="shared" si="124"/>
        <v>-5.4882355473490074E-3</v>
      </c>
      <c r="M1575" s="10"/>
      <c r="N1575" s="6">
        <v>81.483070999999995</v>
      </c>
      <c r="O1575" s="16">
        <f t="shared" si="125"/>
        <v>1.514259323878453E-2</v>
      </c>
      <c r="P1575" s="10"/>
    </row>
    <row r="1576" spans="1:16" x14ac:dyDescent="0.25">
      <c r="A1576" s="23">
        <v>39919</v>
      </c>
      <c r="B1576">
        <v>13.790542</v>
      </c>
      <c r="C1576" s="16">
        <f t="shared" si="122"/>
        <v>-1.2053913472002131E-3</v>
      </c>
      <c r="D1576" s="10"/>
      <c r="E1576" s="6">
        <v>19.651736</v>
      </c>
      <c r="F1576" s="16">
        <f t="shared" si="123"/>
        <v>-4.6421853010848446E-3</v>
      </c>
      <c r="G1576" s="10"/>
      <c r="H1576" s="6">
        <v>15.52</v>
      </c>
      <c r="I1576" s="16">
        <f t="shared" ref="I1576:I1639" si="126">H1575/H1576-1</f>
        <v>-5.7989690721649279E-3</v>
      </c>
      <c r="J1576" s="10"/>
      <c r="K1576" s="6">
        <v>72.913899000000001</v>
      </c>
      <c r="L1576" s="16">
        <f t="shared" si="124"/>
        <v>-1.2411076796209342E-3</v>
      </c>
      <c r="M1576" s="10"/>
      <c r="N1576" s="6">
        <v>82.388442999999995</v>
      </c>
      <c r="O1576" s="16">
        <f t="shared" si="125"/>
        <v>-1.0989065541631815E-2</v>
      </c>
      <c r="P1576" s="10"/>
    </row>
    <row r="1577" spans="1:16" x14ac:dyDescent="0.25">
      <c r="A1577" s="23">
        <v>39918</v>
      </c>
      <c r="B1577">
        <v>14.037523</v>
      </c>
      <c r="C1577" s="16">
        <f t="shared" si="122"/>
        <v>-1.7594343389499723E-2</v>
      </c>
      <c r="D1577" s="10"/>
      <c r="E1577" s="6">
        <v>19.955825000000001</v>
      </c>
      <c r="F1577" s="16">
        <f t="shared" si="123"/>
        <v>-1.5238107169210036E-2</v>
      </c>
      <c r="G1577" s="10"/>
      <c r="H1577" s="6">
        <v>15.22</v>
      </c>
      <c r="I1577" s="16">
        <f t="shared" si="126"/>
        <v>1.9710906701708275E-2</v>
      </c>
      <c r="J1577" s="10"/>
      <c r="K1577" s="6">
        <v>72.604714999999999</v>
      </c>
      <c r="L1577" s="16">
        <f t="shared" si="124"/>
        <v>4.258456217340667E-3</v>
      </c>
      <c r="M1577" s="10"/>
      <c r="N1577" s="6">
        <v>83.045434999999998</v>
      </c>
      <c r="O1577" s="16">
        <f t="shared" si="125"/>
        <v>-7.9112355784517474E-3</v>
      </c>
      <c r="P1577" s="10"/>
    </row>
    <row r="1578" spans="1:16" x14ac:dyDescent="0.25">
      <c r="A1578" s="23">
        <v>39917</v>
      </c>
      <c r="B1578">
        <v>13.852288</v>
      </c>
      <c r="C1578" s="16">
        <f t="shared" si="122"/>
        <v>1.3372159169662057E-2</v>
      </c>
      <c r="D1578" s="10"/>
      <c r="E1578" s="6">
        <v>19.522499</v>
      </c>
      <c r="F1578" s="16">
        <f t="shared" si="123"/>
        <v>2.2196236250287438E-2</v>
      </c>
      <c r="G1578" s="10"/>
      <c r="H1578" s="6">
        <v>15.08</v>
      </c>
      <c r="I1578" s="16">
        <f t="shared" si="126"/>
        <v>9.2838196286473273E-3</v>
      </c>
      <c r="J1578" s="10"/>
      <c r="K1578" s="6">
        <v>72.046683000000002</v>
      </c>
      <c r="L1578" s="16">
        <f t="shared" si="124"/>
        <v>7.7454225061270865E-3</v>
      </c>
      <c r="M1578" s="10"/>
      <c r="N1578" s="6">
        <v>83.189653000000007</v>
      </c>
      <c r="O1578" s="16">
        <f t="shared" si="125"/>
        <v>-1.7336050193647035E-3</v>
      </c>
      <c r="P1578" s="10"/>
    </row>
    <row r="1579" spans="1:16" x14ac:dyDescent="0.25">
      <c r="A1579" s="23">
        <v>39916</v>
      </c>
      <c r="B1579">
        <v>14.512486000000001</v>
      </c>
      <c r="C1579" s="16">
        <f t="shared" si="122"/>
        <v>-4.5491723471774659E-2</v>
      </c>
      <c r="D1579" s="10"/>
      <c r="E1579" s="6">
        <v>19.80378</v>
      </c>
      <c r="F1579" s="16">
        <f t="shared" si="123"/>
        <v>-1.420339955301464E-2</v>
      </c>
      <c r="G1579" s="10"/>
      <c r="H1579" s="6">
        <v>15.56</v>
      </c>
      <c r="I1579" s="16">
        <f t="shared" si="126"/>
        <v>-3.0848329048843159E-2</v>
      </c>
      <c r="J1579" s="10"/>
      <c r="K1579" s="6">
        <v>71.858158000000003</v>
      </c>
      <c r="L1579" s="16">
        <f t="shared" si="124"/>
        <v>2.6235712860882554E-3</v>
      </c>
      <c r="M1579" s="10"/>
      <c r="N1579" s="6">
        <v>82.756998999999993</v>
      </c>
      <c r="O1579" s="16">
        <f t="shared" si="125"/>
        <v>5.2280049449353605E-3</v>
      </c>
      <c r="P1579" s="10"/>
    </row>
    <row r="1580" spans="1:16" x14ac:dyDescent="0.25">
      <c r="A1580" s="23">
        <v>39912</v>
      </c>
      <c r="B1580">
        <v>13.961529000000001</v>
      </c>
      <c r="C1580" s="16">
        <f t="shared" si="122"/>
        <v>3.9462511591674465E-2</v>
      </c>
      <c r="D1580" s="10"/>
      <c r="E1580" s="6">
        <v>19.993835000000001</v>
      </c>
      <c r="F1580" s="16">
        <f t="shared" si="123"/>
        <v>-9.5056801258988077E-3</v>
      </c>
      <c r="G1580" s="10"/>
      <c r="H1580" s="6">
        <v>15.27</v>
      </c>
      <c r="I1580" s="16">
        <f t="shared" si="126"/>
        <v>1.8991486574983618E-2</v>
      </c>
      <c r="J1580" s="10"/>
      <c r="K1580" s="6">
        <v>71.171925000000002</v>
      </c>
      <c r="L1580" s="16">
        <f t="shared" si="124"/>
        <v>9.6419058498136145E-3</v>
      </c>
      <c r="M1580" s="10"/>
      <c r="N1580" s="6">
        <v>82.003859000000006</v>
      </c>
      <c r="O1580" s="16">
        <f t="shared" si="125"/>
        <v>9.184201928838398E-3</v>
      </c>
      <c r="P1580" s="10"/>
    </row>
    <row r="1581" spans="1:16" x14ac:dyDescent="0.25">
      <c r="A1581" s="23">
        <v>39911</v>
      </c>
      <c r="B1581">
        <v>13.731172000000001</v>
      </c>
      <c r="C1581" s="16">
        <f t="shared" si="122"/>
        <v>1.6776208178005403E-2</v>
      </c>
      <c r="D1581" s="10"/>
      <c r="E1581" s="6">
        <v>20.343537999999999</v>
      </c>
      <c r="F1581" s="16">
        <f t="shared" si="123"/>
        <v>-1.7189881130804219E-2</v>
      </c>
      <c r="G1581" s="10"/>
      <c r="H1581" s="6">
        <v>14.81</v>
      </c>
      <c r="I1581" s="16">
        <f t="shared" si="126"/>
        <v>3.1060094530722449E-2</v>
      </c>
      <c r="J1581" s="10"/>
      <c r="K1581" s="6">
        <v>70.696843999999999</v>
      </c>
      <c r="L1581" s="16">
        <f t="shared" si="124"/>
        <v>6.7199746568602503E-3</v>
      </c>
      <c r="M1581" s="10"/>
      <c r="N1581" s="6">
        <v>83.045434999999998</v>
      </c>
      <c r="O1581" s="16">
        <f t="shared" si="125"/>
        <v>-1.254224268919768E-2</v>
      </c>
      <c r="P1581" s="10"/>
    </row>
    <row r="1582" spans="1:16" x14ac:dyDescent="0.25">
      <c r="A1582" s="23">
        <v>39910</v>
      </c>
      <c r="B1582">
        <v>13.57206</v>
      </c>
      <c r="C1582" s="16">
        <f t="shared" si="122"/>
        <v>1.172349665415573E-2</v>
      </c>
      <c r="D1582" s="10"/>
      <c r="E1582" s="6">
        <v>19.971029999999999</v>
      </c>
      <c r="F1582" s="16">
        <f t="shared" si="123"/>
        <v>1.865241802751294E-2</v>
      </c>
      <c r="G1582" s="10"/>
      <c r="H1582" s="6">
        <v>14.27</v>
      </c>
      <c r="I1582" s="16">
        <f t="shared" si="126"/>
        <v>3.7841625788367361E-2</v>
      </c>
      <c r="J1582" s="10"/>
      <c r="K1582" s="6">
        <v>69.995531</v>
      </c>
      <c r="L1582" s="16">
        <f t="shared" si="124"/>
        <v>1.0019396809776371E-2</v>
      </c>
      <c r="M1582" s="10"/>
      <c r="N1582" s="6">
        <v>82.316331000000005</v>
      </c>
      <c r="O1582" s="16">
        <f t="shared" si="125"/>
        <v>8.8573432652141459E-3</v>
      </c>
      <c r="P1582" s="10"/>
    </row>
    <row r="1583" spans="1:16" x14ac:dyDescent="0.25">
      <c r="A1583" s="23">
        <v>39909</v>
      </c>
      <c r="B1583">
        <v>14.042273</v>
      </c>
      <c r="C1583" s="16">
        <f t="shared" si="122"/>
        <v>-3.3485533289375535E-2</v>
      </c>
      <c r="D1583" s="10"/>
      <c r="E1583" s="6">
        <v>20.275117999999999</v>
      </c>
      <c r="F1583" s="16">
        <f t="shared" si="123"/>
        <v>-1.4998087803977267E-2</v>
      </c>
      <c r="G1583" s="10"/>
      <c r="H1583" s="6">
        <v>14.64</v>
      </c>
      <c r="I1583" s="16">
        <f t="shared" si="126"/>
        <v>-2.5273224043715903E-2</v>
      </c>
      <c r="J1583" s="10"/>
      <c r="K1583" s="6">
        <v>70.025695999999996</v>
      </c>
      <c r="L1583" s="16">
        <f t="shared" si="124"/>
        <v>-4.3077044175321433E-4</v>
      </c>
      <c r="M1583" s="10"/>
      <c r="N1583" s="6">
        <v>82.108019999999996</v>
      </c>
      <c r="O1583" s="16">
        <f t="shared" si="125"/>
        <v>2.5370359679848242E-3</v>
      </c>
      <c r="P1583" s="10"/>
    </row>
    <row r="1584" spans="1:16" x14ac:dyDescent="0.25">
      <c r="A1584" s="23">
        <v>39906</v>
      </c>
      <c r="B1584">
        <v>14.26788</v>
      </c>
      <c r="C1584" s="16">
        <f t="shared" si="122"/>
        <v>-1.581222998791687E-2</v>
      </c>
      <c r="D1584" s="10"/>
      <c r="E1584" s="6">
        <v>20.115470999999999</v>
      </c>
      <c r="F1584" s="16">
        <f t="shared" si="123"/>
        <v>7.9365280584282605E-3</v>
      </c>
      <c r="G1584" s="10"/>
      <c r="H1584" s="6">
        <v>14.9</v>
      </c>
      <c r="I1584" s="16">
        <f t="shared" si="126"/>
        <v>-1.7449664429530221E-2</v>
      </c>
      <c r="J1584" s="10"/>
      <c r="K1584" s="6">
        <v>70.063402999999994</v>
      </c>
      <c r="L1584" s="16">
        <f t="shared" si="124"/>
        <v>-5.3818396460125761E-4</v>
      </c>
      <c r="M1584" s="10"/>
      <c r="N1584" s="6">
        <v>82.460549</v>
      </c>
      <c r="O1584" s="16">
        <f t="shared" si="125"/>
        <v>-4.2751231258477684E-3</v>
      </c>
      <c r="P1584" s="10"/>
    </row>
    <row r="1585" spans="1:16" x14ac:dyDescent="0.25">
      <c r="A1585" s="23">
        <v>39905</v>
      </c>
      <c r="B1585">
        <v>13.201589</v>
      </c>
      <c r="C1585" s="16">
        <f t="shared" si="122"/>
        <v>8.0769898229675174E-2</v>
      </c>
      <c r="D1585" s="10"/>
      <c r="E1585" s="6">
        <v>20.525991000000001</v>
      </c>
      <c r="F1585" s="16">
        <f t="shared" si="123"/>
        <v>-2.0000008769369582E-2</v>
      </c>
      <c r="G1585" s="10"/>
      <c r="H1585" s="6">
        <v>14.77</v>
      </c>
      <c r="I1585" s="16">
        <f t="shared" si="126"/>
        <v>8.8016249153690662E-3</v>
      </c>
      <c r="J1585" s="10"/>
      <c r="K1585" s="6">
        <v>70.500776000000002</v>
      </c>
      <c r="L1585" s="16">
        <f t="shared" si="124"/>
        <v>-6.2038040545824291E-3</v>
      </c>
      <c r="M1585" s="10"/>
      <c r="N1585" s="6">
        <v>84.183152000000007</v>
      </c>
      <c r="O1585" s="16">
        <f t="shared" si="125"/>
        <v>-2.0462562390156203E-2</v>
      </c>
      <c r="P1585" s="10"/>
    </row>
    <row r="1586" spans="1:16" x14ac:dyDescent="0.25">
      <c r="A1586" s="23">
        <v>39904</v>
      </c>
      <c r="B1586">
        <v>12.892863</v>
      </c>
      <c r="C1586" s="16">
        <f t="shared" si="122"/>
        <v>2.3945496046921422E-2</v>
      </c>
      <c r="D1586" s="10"/>
      <c r="E1586" s="6">
        <v>20.518388999999999</v>
      </c>
      <c r="F1586" s="16">
        <f t="shared" si="123"/>
        <v>3.7049692351587282E-4</v>
      </c>
      <c r="G1586" s="10"/>
      <c r="H1586" s="6">
        <v>14.72</v>
      </c>
      <c r="I1586" s="16">
        <f t="shared" si="126"/>
        <v>3.3967391304348116E-3</v>
      </c>
      <c r="J1586" s="10"/>
      <c r="K1586" s="6">
        <v>70.478154000000004</v>
      </c>
      <c r="L1586" s="16">
        <f t="shared" si="124"/>
        <v>3.2097889510551703E-4</v>
      </c>
      <c r="M1586" s="10"/>
      <c r="N1586" s="6">
        <v>85.224727000000001</v>
      </c>
      <c r="O1586" s="16">
        <f t="shared" si="125"/>
        <v>-1.2221511721592138E-2</v>
      </c>
      <c r="P1586" s="10"/>
    </row>
    <row r="1587" spans="1:16" x14ac:dyDescent="0.25">
      <c r="A1587" s="23">
        <v>39903</v>
      </c>
      <c r="B1587">
        <v>13.203963</v>
      </c>
      <c r="C1587" s="16">
        <f t="shared" si="122"/>
        <v>-2.3561108130945252E-2</v>
      </c>
      <c r="D1587" s="10"/>
      <c r="E1587" s="6">
        <v>20.335936</v>
      </c>
      <c r="F1587" s="16">
        <f t="shared" si="123"/>
        <v>8.971949951061875E-3</v>
      </c>
      <c r="G1587" s="10"/>
      <c r="H1587" s="6">
        <v>14.63</v>
      </c>
      <c r="I1587" s="16">
        <f t="shared" si="126"/>
        <v>6.1517429938482415E-3</v>
      </c>
      <c r="J1587" s="10"/>
      <c r="K1587" s="6">
        <v>70.584481999999994</v>
      </c>
      <c r="L1587" s="16">
        <f t="shared" si="124"/>
        <v>-1.5063934307826266E-3</v>
      </c>
      <c r="M1587" s="10"/>
      <c r="N1587" s="6">
        <v>84.453962000000004</v>
      </c>
      <c r="O1587" s="16">
        <f t="shared" si="125"/>
        <v>9.1264516400071383E-3</v>
      </c>
      <c r="P1587" s="10"/>
    </row>
    <row r="1588" spans="1:16" x14ac:dyDescent="0.25">
      <c r="A1588" s="23">
        <v>39902</v>
      </c>
      <c r="B1588">
        <v>12.705253000000001</v>
      </c>
      <c r="C1588" s="16">
        <f t="shared" si="122"/>
        <v>3.9252268333420659E-2</v>
      </c>
      <c r="D1588" s="10"/>
      <c r="E1588" s="6">
        <v>20.183890999999999</v>
      </c>
      <c r="F1588" s="16">
        <f t="shared" si="123"/>
        <v>7.5329875691461101E-3</v>
      </c>
      <c r="G1588" s="10"/>
      <c r="H1588" s="6">
        <v>13.92</v>
      </c>
      <c r="I1588" s="16">
        <f t="shared" si="126"/>
        <v>5.1005747126436907E-2</v>
      </c>
      <c r="J1588" s="10"/>
      <c r="K1588" s="6">
        <v>70.007024000000001</v>
      </c>
      <c r="L1588" s="16">
        <f t="shared" si="124"/>
        <v>8.2485723146865642E-3</v>
      </c>
      <c r="M1588" s="10"/>
      <c r="N1588" s="6">
        <v>83.854771</v>
      </c>
      <c r="O1588" s="16">
        <f t="shared" si="125"/>
        <v>7.1455803033557697E-3</v>
      </c>
      <c r="P1588" s="10"/>
    </row>
    <row r="1589" spans="1:16" x14ac:dyDescent="0.25">
      <c r="A1589" s="23">
        <v>39899</v>
      </c>
      <c r="B1589">
        <v>12.883364</v>
      </c>
      <c r="C1589" s="16">
        <f t="shared" si="122"/>
        <v>-1.3824883004159405E-2</v>
      </c>
      <c r="D1589" s="10"/>
      <c r="E1589" s="6">
        <v>20.647627</v>
      </c>
      <c r="F1589" s="16">
        <f t="shared" si="123"/>
        <v>-2.2459530095153335E-2</v>
      </c>
      <c r="G1589" s="10"/>
      <c r="H1589" s="6">
        <v>13.92</v>
      </c>
      <c r="I1589" s="16">
        <f t="shared" si="126"/>
        <v>0</v>
      </c>
      <c r="J1589" s="10"/>
      <c r="K1589" s="6">
        <v>70.059518999999995</v>
      </c>
      <c r="L1589" s="16">
        <f t="shared" si="124"/>
        <v>-7.4929147029956233E-4</v>
      </c>
      <c r="M1589" s="10"/>
      <c r="N1589" s="6">
        <v>83.535201999999998</v>
      </c>
      <c r="O1589" s="16">
        <f t="shared" si="125"/>
        <v>3.8255608695361154E-3</v>
      </c>
      <c r="P1589" s="10"/>
    </row>
    <row r="1590" spans="1:16" x14ac:dyDescent="0.25">
      <c r="A1590" s="23">
        <v>39898</v>
      </c>
      <c r="B1590">
        <v>13.180215</v>
      </c>
      <c r="C1590" s="16">
        <f t="shared" si="122"/>
        <v>-2.252247023284526E-2</v>
      </c>
      <c r="D1590" s="10"/>
      <c r="E1590" s="6">
        <v>20.966919999999998</v>
      </c>
      <c r="F1590" s="16">
        <f t="shared" si="123"/>
        <v>-1.5228416953944501E-2</v>
      </c>
      <c r="G1590" s="10"/>
      <c r="H1590" s="6">
        <v>14.14</v>
      </c>
      <c r="I1590" s="16">
        <f t="shared" si="126"/>
        <v>-1.5558698727015652E-2</v>
      </c>
      <c r="J1590" s="10"/>
      <c r="K1590" s="6">
        <v>69.842035999999993</v>
      </c>
      <c r="L1590" s="16">
        <f t="shared" si="124"/>
        <v>3.1139269765847466E-3</v>
      </c>
      <c r="M1590" s="10"/>
      <c r="N1590" s="6">
        <v>82.920034999999999</v>
      </c>
      <c r="O1590" s="16">
        <f t="shared" si="125"/>
        <v>7.4187981227937794E-3</v>
      </c>
      <c r="P1590" s="10"/>
    </row>
    <row r="1591" spans="1:16" x14ac:dyDescent="0.25">
      <c r="A1591" s="23">
        <v>39897</v>
      </c>
      <c r="B1591">
        <v>12.527142</v>
      </c>
      <c r="C1591" s="16">
        <f t="shared" si="122"/>
        <v>5.2132641268056279E-2</v>
      </c>
      <c r="D1591" s="10"/>
      <c r="E1591" s="6">
        <v>20.906102000000001</v>
      </c>
      <c r="F1591" s="16">
        <f t="shared" si="123"/>
        <v>2.9091028064436308E-3</v>
      </c>
      <c r="G1591" s="10"/>
      <c r="H1591" s="6">
        <v>13.46</v>
      </c>
      <c r="I1591" s="16">
        <f t="shared" si="126"/>
        <v>5.0520059435364084E-2</v>
      </c>
      <c r="J1591" s="10"/>
      <c r="K1591" s="6">
        <v>69.482067000000001</v>
      </c>
      <c r="L1591" s="16">
        <f t="shared" si="124"/>
        <v>5.1807468537168333E-3</v>
      </c>
      <c r="M1591" s="10"/>
      <c r="N1591" s="6">
        <v>81.969317000000004</v>
      </c>
      <c r="O1591" s="16">
        <f t="shared" si="125"/>
        <v>1.1598461897639023E-2</v>
      </c>
      <c r="P1591" s="10"/>
    </row>
    <row r="1592" spans="1:16" x14ac:dyDescent="0.25">
      <c r="A1592" s="23">
        <v>39896</v>
      </c>
      <c r="B1592">
        <v>12.728999999999999</v>
      </c>
      <c r="C1592" s="16">
        <f t="shared" si="122"/>
        <v>-1.5858119255243941E-2</v>
      </c>
      <c r="D1592" s="10"/>
      <c r="E1592" s="6">
        <v>21.096157999999999</v>
      </c>
      <c r="F1592" s="16">
        <f t="shared" si="123"/>
        <v>-9.009033777619524E-3</v>
      </c>
      <c r="G1592" s="10"/>
      <c r="H1592" s="6">
        <v>13.05</v>
      </c>
      <c r="I1592" s="16">
        <f t="shared" si="126"/>
        <v>3.1417624521072884E-2</v>
      </c>
      <c r="J1592" s="10"/>
      <c r="K1592" s="6">
        <v>69.819537999999994</v>
      </c>
      <c r="L1592" s="16">
        <f t="shared" si="124"/>
        <v>-4.8334751226797312E-3</v>
      </c>
      <c r="M1592" s="10"/>
      <c r="N1592" s="6">
        <v>83.087807999999995</v>
      </c>
      <c r="O1592" s="16">
        <f t="shared" si="125"/>
        <v>-1.3461553829895112E-2</v>
      </c>
      <c r="P1592" s="10"/>
    </row>
    <row r="1593" spans="1:16" x14ac:dyDescent="0.25">
      <c r="A1593" s="23">
        <v>39895</v>
      </c>
      <c r="B1593">
        <v>13.189715</v>
      </c>
      <c r="C1593" s="16">
        <f t="shared" si="122"/>
        <v>-3.4929867703737405E-2</v>
      </c>
      <c r="D1593" s="10"/>
      <c r="E1593" s="6">
        <v>21.271007999999998</v>
      </c>
      <c r="F1593" s="16">
        <f t="shared" si="123"/>
        <v>-8.2201087978528431E-3</v>
      </c>
      <c r="G1593" s="10"/>
      <c r="H1593" s="6">
        <v>13.22</v>
      </c>
      <c r="I1593" s="16">
        <f t="shared" si="126"/>
        <v>-1.2859304084720136E-2</v>
      </c>
      <c r="J1593" s="10"/>
      <c r="K1593" s="6">
        <v>70.516983999999994</v>
      </c>
      <c r="L1593" s="16">
        <f t="shared" si="124"/>
        <v>-9.890468372839134E-3</v>
      </c>
      <c r="M1593" s="10"/>
      <c r="N1593" s="6">
        <v>82.304862</v>
      </c>
      <c r="O1593" s="16">
        <f t="shared" si="125"/>
        <v>9.5127551516944742E-3</v>
      </c>
      <c r="P1593" s="10"/>
    </row>
    <row r="1594" spans="1:16" x14ac:dyDescent="0.25">
      <c r="A1594" s="23">
        <v>39892</v>
      </c>
      <c r="B1594">
        <v>12.474895</v>
      </c>
      <c r="C1594" s="16">
        <f t="shared" si="122"/>
        <v>5.7300682691116878E-2</v>
      </c>
      <c r="D1594" s="10"/>
      <c r="E1594" s="6">
        <v>20.313129</v>
      </c>
      <c r="F1594" s="16">
        <f t="shared" si="123"/>
        <v>4.7155659770584668E-2</v>
      </c>
      <c r="G1594" s="10"/>
      <c r="H1594" s="6">
        <v>12.57</v>
      </c>
      <c r="I1594" s="16">
        <f t="shared" si="126"/>
        <v>5.1710421638822668E-2</v>
      </c>
      <c r="J1594" s="10"/>
      <c r="K1594" s="6">
        <v>70.299499999999995</v>
      </c>
      <c r="L1594" s="16">
        <f t="shared" si="124"/>
        <v>3.0936777644221536E-3</v>
      </c>
      <c r="M1594" s="10"/>
      <c r="N1594" s="6">
        <v>83.023892000000004</v>
      </c>
      <c r="O1594" s="16">
        <f t="shared" si="125"/>
        <v>-8.6605190708236579E-3</v>
      </c>
      <c r="P1594" s="10"/>
    </row>
    <row r="1595" spans="1:16" x14ac:dyDescent="0.25">
      <c r="A1595" s="23">
        <v>39891</v>
      </c>
      <c r="B1595">
        <v>12.512892000000001</v>
      </c>
      <c r="C1595" s="16">
        <f t="shared" si="122"/>
        <v>-3.0366281431982722E-3</v>
      </c>
      <c r="D1595" s="10"/>
      <c r="E1595" s="6">
        <v>19.796178999999999</v>
      </c>
      <c r="F1595" s="16">
        <f t="shared" si="123"/>
        <v>2.6113625260713258E-2</v>
      </c>
      <c r="G1595" s="10"/>
      <c r="H1595" s="6">
        <v>12.93</v>
      </c>
      <c r="I1595" s="16">
        <f t="shared" si="126"/>
        <v>-2.7842227378190199E-2</v>
      </c>
      <c r="J1595" s="10"/>
      <c r="K1595" s="6">
        <v>71.019442999999995</v>
      </c>
      <c r="L1595" s="16">
        <f t="shared" si="124"/>
        <v>-1.013726621314115E-2</v>
      </c>
      <c r="M1595" s="10"/>
      <c r="N1595" s="6">
        <v>83.487268</v>
      </c>
      <c r="O1595" s="16">
        <f t="shared" si="125"/>
        <v>-5.5502594718993548E-3</v>
      </c>
      <c r="P1595" s="10"/>
    </row>
    <row r="1596" spans="1:16" x14ac:dyDescent="0.25">
      <c r="A1596" s="23">
        <v>39890</v>
      </c>
      <c r="B1596">
        <v>13.372574999999999</v>
      </c>
      <c r="C1596" s="16">
        <f t="shared" ref="C1596:C1659" si="127">B1595/B1596-1</f>
        <v>-6.4287020263486871E-2</v>
      </c>
      <c r="D1596" s="10"/>
      <c r="E1596" s="6">
        <v>20.495581999999999</v>
      </c>
      <c r="F1596" s="16">
        <f t="shared" si="123"/>
        <v>-3.4124573773996802E-2</v>
      </c>
      <c r="G1596" s="10"/>
      <c r="H1596" s="6">
        <v>12.92</v>
      </c>
      <c r="I1596" s="16">
        <f t="shared" si="126"/>
        <v>7.7399380804954454E-4</v>
      </c>
      <c r="J1596" s="10"/>
      <c r="K1596" s="6">
        <v>70.869456999999997</v>
      </c>
      <c r="L1596" s="16">
        <f t="shared" si="124"/>
        <v>2.1163701028497073E-3</v>
      </c>
      <c r="M1596" s="10"/>
      <c r="N1596" s="6">
        <v>83.383410999999995</v>
      </c>
      <c r="O1596" s="16">
        <f t="shared" si="125"/>
        <v>1.245535517850227E-3</v>
      </c>
      <c r="P1596" s="10"/>
    </row>
    <row r="1597" spans="1:16" x14ac:dyDescent="0.25">
      <c r="A1597" s="23">
        <v>39889</v>
      </c>
      <c r="B1597">
        <v>13.130343999999999</v>
      </c>
      <c r="C1597" s="16">
        <f t="shared" si="127"/>
        <v>1.8448183840423349E-2</v>
      </c>
      <c r="D1597" s="10"/>
      <c r="E1597" s="6">
        <v>20.229505</v>
      </c>
      <c r="F1597" s="16">
        <f t="shared" si="123"/>
        <v>1.3152916989318308E-2</v>
      </c>
      <c r="G1597" s="10"/>
      <c r="H1597" s="6">
        <v>12.41</v>
      </c>
      <c r="I1597" s="16">
        <f t="shared" si="126"/>
        <v>4.1095890410958846E-2</v>
      </c>
      <c r="J1597" s="10"/>
      <c r="K1597" s="6">
        <v>69.392071999999999</v>
      </c>
      <c r="L1597" s="16">
        <f t="shared" si="124"/>
        <v>2.1290400436522416E-2</v>
      </c>
      <c r="M1597" s="10"/>
      <c r="N1597" s="6">
        <v>80.339517000000001</v>
      </c>
      <c r="O1597" s="16">
        <f t="shared" si="125"/>
        <v>3.7887880256984863E-2</v>
      </c>
      <c r="P1597" s="10"/>
    </row>
    <row r="1598" spans="1:16" x14ac:dyDescent="0.25">
      <c r="A1598" s="23">
        <v>39888</v>
      </c>
      <c r="B1598">
        <v>12.389402</v>
      </c>
      <c r="C1598" s="16">
        <f t="shared" si="127"/>
        <v>5.980450065305809E-2</v>
      </c>
      <c r="D1598" s="10"/>
      <c r="E1598" s="6">
        <v>19.925415000000001</v>
      </c>
      <c r="F1598" s="16">
        <f t="shared" si="123"/>
        <v>1.5261413626767473E-2</v>
      </c>
      <c r="G1598" s="10"/>
      <c r="H1598" s="6">
        <v>12.24</v>
      </c>
      <c r="I1598" s="16">
        <f t="shared" si="126"/>
        <v>1.388888888888884E-2</v>
      </c>
      <c r="J1598" s="10"/>
      <c r="K1598" s="6">
        <v>69.579556999999994</v>
      </c>
      <c r="L1598" s="16">
        <f t="shared" si="124"/>
        <v>-2.6945414441197357E-3</v>
      </c>
      <c r="M1598" s="10"/>
      <c r="N1598" s="6">
        <v>80.778925999999998</v>
      </c>
      <c r="O1598" s="16">
        <f t="shared" si="125"/>
        <v>-5.4396489500243561E-3</v>
      </c>
      <c r="P1598" s="10"/>
    </row>
    <row r="1599" spans="1:16" x14ac:dyDescent="0.25">
      <c r="A1599" s="23">
        <v>39885</v>
      </c>
      <c r="B1599">
        <v>12.360904</v>
      </c>
      <c r="C1599" s="16">
        <f t="shared" si="127"/>
        <v>2.3054948084704208E-3</v>
      </c>
      <c r="D1599" s="10"/>
      <c r="E1599" s="6">
        <v>20.579207</v>
      </c>
      <c r="F1599" s="16">
        <f t="shared" si="123"/>
        <v>-3.1769542917761573E-2</v>
      </c>
      <c r="G1599" s="10"/>
      <c r="H1599" s="6">
        <v>12.66</v>
      </c>
      <c r="I1599" s="16">
        <f t="shared" si="126"/>
        <v>-3.3175355450236976E-2</v>
      </c>
      <c r="J1599" s="10"/>
      <c r="K1599" s="6">
        <v>69.482067000000001</v>
      </c>
      <c r="L1599" s="16">
        <f t="shared" si="124"/>
        <v>1.4030958520563352E-3</v>
      </c>
      <c r="M1599" s="10"/>
      <c r="N1599" s="6">
        <v>82.073179999999994</v>
      </c>
      <c r="O1599" s="16">
        <f t="shared" si="125"/>
        <v>-1.5769512037915323E-2</v>
      </c>
      <c r="P1599" s="10"/>
    </row>
    <row r="1600" spans="1:16" x14ac:dyDescent="0.25">
      <c r="A1600" s="23">
        <v>39884</v>
      </c>
      <c r="B1600">
        <v>12.845367</v>
      </c>
      <c r="C1600" s="16">
        <f t="shared" si="127"/>
        <v>-3.7714998722885862E-2</v>
      </c>
      <c r="D1600" s="10"/>
      <c r="E1600" s="6">
        <v>18.268132999999999</v>
      </c>
      <c r="F1600" s="16">
        <f t="shared" si="123"/>
        <v>0.12650849432725297</v>
      </c>
      <c r="G1600" s="10"/>
      <c r="H1600" s="6">
        <v>12.71</v>
      </c>
      <c r="I1600" s="16">
        <f t="shared" si="126"/>
        <v>-3.9339103068450898E-3</v>
      </c>
      <c r="J1600" s="10"/>
      <c r="K1600" s="6">
        <v>68.844617999999997</v>
      </c>
      <c r="L1600" s="16">
        <f t="shared" si="124"/>
        <v>9.2592423128849966E-3</v>
      </c>
      <c r="M1600" s="10"/>
      <c r="N1600" s="6">
        <v>82.488617000000005</v>
      </c>
      <c r="O1600" s="16">
        <f t="shared" si="125"/>
        <v>-5.0362948866025103E-3</v>
      </c>
      <c r="P1600" s="10"/>
    </row>
    <row r="1601" spans="1:16" x14ac:dyDescent="0.25">
      <c r="A1601" s="23">
        <v>39883</v>
      </c>
      <c r="B1601">
        <v>12.199417</v>
      </c>
      <c r="C1601" s="16">
        <f t="shared" si="127"/>
        <v>5.2949251591285051E-2</v>
      </c>
      <c r="D1601" s="10"/>
      <c r="E1601" s="6">
        <v>16.679269000000001</v>
      </c>
      <c r="F1601" s="16">
        <f t="shared" si="123"/>
        <v>9.5259810247079635E-2</v>
      </c>
      <c r="G1601" s="10"/>
      <c r="H1601" s="6">
        <v>12.49</v>
      </c>
      <c r="I1601" s="16">
        <f t="shared" si="126"/>
        <v>1.7614091273018495E-2</v>
      </c>
      <c r="J1601" s="10"/>
      <c r="K1601" s="6">
        <v>68.904608999999994</v>
      </c>
      <c r="L1601" s="16">
        <f t="shared" si="124"/>
        <v>-8.7063842129919689E-4</v>
      </c>
      <c r="M1601" s="10"/>
      <c r="N1601" s="6">
        <v>82.097147000000007</v>
      </c>
      <c r="O1601" s="16">
        <f t="shared" si="125"/>
        <v>4.768375203099362E-3</v>
      </c>
      <c r="P1601" s="10"/>
    </row>
    <row r="1602" spans="1:16" x14ac:dyDescent="0.25">
      <c r="A1602" s="23">
        <v>39882</v>
      </c>
      <c r="B1602">
        <v>12.555638999999999</v>
      </c>
      <c r="C1602" s="16">
        <f t="shared" si="127"/>
        <v>-2.8371475159488013E-2</v>
      </c>
      <c r="D1602" s="10"/>
      <c r="E1602" s="6">
        <v>16.876926999999998</v>
      </c>
      <c r="F1602" s="16">
        <f t="shared" si="123"/>
        <v>-1.1711729273936933E-2</v>
      </c>
      <c r="G1602" s="10"/>
      <c r="H1602" s="6">
        <v>12.47</v>
      </c>
      <c r="I1602" s="16">
        <f t="shared" si="126"/>
        <v>1.6038492381715841E-3</v>
      </c>
      <c r="J1602" s="10"/>
      <c r="K1602" s="6">
        <v>68.882112000000006</v>
      </c>
      <c r="L1602" s="16">
        <f t="shared" si="124"/>
        <v>3.2660148399621391E-4</v>
      </c>
      <c r="M1602" s="10"/>
      <c r="N1602" s="6">
        <v>81.218334999999996</v>
      </c>
      <c r="O1602" s="16">
        <f t="shared" si="125"/>
        <v>1.0820364638107982E-2</v>
      </c>
      <c r="P1602" s="10"/>
    </row>
    <row r="1603" spans="1:16" x14ac:dyDescent="0.25">
      <c r="A1603" s="23">
        <v>39881</v>
      </c>
      <c r="B1603">
        <v>11.826571</v>
      </c>
      <c r="C1603" s="16">
        <f t="shared" si="127"/>
        <v>6.1646609148163112E-2</v>
      </c>
      <c r="D1603" s="10"/>
      <c r="E1603" s="6">
        <v>15.957057000000001</v>
      </c>
      <c r="F1603" s="16">
        <f t="shared" si="123"/>
        <v>5.764659485768564E-2</v>
      </c>
      <c r="G1603" s="10"/>
      <c r="H1603" s="6">
        <v>12.19</v>
      </c>
      <c r="I1603" s="16">
        <f t="shared" si="126"/>
        <v>2.2969647251845915E-2</v>
      </c>
      <c r="J1603" s="10"/>
      <c r="K1603" s="6">
        <v>67.899690000000007</v>
      </c>
      <c r="L1603" s="16">
        <f t="shared" si="124"/>
        <v>1.4468725851325637E-2</v>
      </c>
      <c r="M1603" s="10"/>
      <c r="N1603" s="6">
        <v>82.808186000000006</v>
      </c>
      <c r="O1603" s="16">
        <f t="shared" si="125"/>
        <v>-1.9199200909919778E-2</v>
      </c>
      <c r="P1603" s="10"/>
    </row>
    <row r="1604" spans="1:16" x14ac:dyDescent="0.25">
      <c r="A1604" s="23">
        <v>39878</v>
      </c>
      <c r="B1604">
        <v>11.919188999999999</v>
      </c>
      <c r="C1604" s="16">
        <f t="shared" si="127"/>
        <v>-7.7704951234517372E-3</v>
      </c>
      <c r="D1604" s="10"/>
      <c r="E1604" s="6">
        <v>17.287445999999999</v>
      </c>
      <c r="F1604" s="16">
        <f t="shared" si="123"/>
        <v>-7.6956943206069828E-2</v>
      </c>
      <c r="G1604" s="10"/>
      <c r="H1604" s="6">
        <v>12.66</v>
      </c>
      <c r="I1604" s="16">
        <f t="shared" si="126"/>
        <v>-3.7124802527646161E-2</v>
      </c>
      <c r="J1604" s="10"/>
      <c r="K1604" s="6">
        <v>69.819537999999994</v>
      </c>
      <c r="L1604" s="16">
        <f t="shared" si="124"/>
        <v>-2.7497288796153097E-2</v>
      </c>
      <c r="M1604" s="10"/>
      <c r="N1604" s="6">
        <v>83.295529000000002</v>
      </c>
      <c r="O1604" s="16">
        <f t="shared" si="125"/>
        <v>-5.8507702136089135E-3</v>
      </c>
      <c r="P1604" s="10"/>
    </row>
    <row r="1605" spans="1:16" x14ac:dyDescent="0.25">
      <c r="A1605" s="23">
        <v>39877</v>
      </c>
      <c r="B1605">
        <v>12.686254</v>
      </c>
      <c r="C1605" s="16">
        <f t="shared" si="127"/>
        <v>-6.0464263130787121E-2</v>
      </c>
      <c r="D1605" s="10"/>
      <c r="E1605" s="6">
        <v>16.831312</v>
      </c>
      <c r="F1605" s="16">
        <f t="shared" si="123"/>
        <v>2.7100323492309952E-2</v>
      </c>
      <c r="G1605" s="10"/>
      <c r="H1605" s="6">
        <v>12.76</v>
      </c>
      <c r="I1605" s="16">
        <f t="shared" si="126"/>
        <v>-7.8369905956112706E-3</v>
      </c>
      <c r="J1605" s="10"/>
      <c r="K1605" s="6">
        <v>69.669551999999996</v>
      </c>
      <c r="L1605" s="16">
        <f t="shared" si="124"/>
        <v>2.1528199291420691E-3</v>
      </c>
      <c r="M1605" s="10"/>
      <c r="N1605" s="6">
        <v>83.854771</v>
      </c>
      <c r="O1605" s="16">
        <f t="shared" si="125"/>
        <v>-6.6691733020175503E-3</v>
      </c>
      <c r="P1605" s="10"/>
    </row>
    <row r="1606" spans="1:16" x14ac:dyDescent="0.25">
      <c r="A1606" s="23">
        <v>39876</v>
      </c>
      <c r="B1606">
        <v>13.130343999999999</v>
      </c>
      <c r="C1606" s="16">
        <f t="shared" si="127"/>
        <v>-3.382165768086498E-2</v>
      </c>
      <c r="D1606" s="10"/>
      <c r="E1606" s="6">
        <v>17.614341</v>
      </c>
      <c r="F1606" s="16">
        <f t="shared" si="123"/>
        <v>-4.4454061608095286E-2</v>
      </c>
      <c r="G1606" s="10"/>
      <c r="H1606" s="6">
        <v>13.09</v>
      </c>
      <c r="I1606" s="16">
        <f t="shared" si="126"/>
        <v>-2.5210084033613467E-2</v>
      </c>
      <c r="J1606" s="10"/>
      <c r="K1606" s="6">
        <v>69.857038000000003</v>
      </c>
      <c r="L1606" s="16">
        <f t="shared" si="124"/>
        <v>-2.6838526992800649E-3</v>
      </c>
      <c r="M1606" s="10"/>
      <c r="N1606" s="6">
        <v>81.585837999999995</v>
      </c>
      <c r="O1606" s="16">
        <f t="shared" si="125"/>
        <v>2.7810378070762809E-2</v>
      </c>
      <c r="P1606" s="10"/>
    </row>
    <row r="1607" spans="1:16" x14ac:dyDescent="0.25">
      <c r="A1607" s="23">
        <v>39875</v>
      </c>
      <c r="B1607">
        <v>12.909487</v>
      </c>
      <c r="C1607" s="16">
        <f t="shared" si="127"/>
        <v>1.7108115915063005E-2</v>
      </c>
      <c r="D1607" s="10"/>
      <c r="E1607" s="6">
        <v>17.23423</v>
      </c>
      <c r="F1607" s="16">
        <f t="shared" si="123"/>
        <v>2.20555835682823E-2</v>
      </c>
      <c r="G1607" s="10"/>
      <c r="H1607" s="6">
        <v>13.14</v>
      </c>
      <c r="I1607" s="16">
        <f t="shared" si="126"/>
        <v>-3.8051750380517779E-3</v>
      </c>
      <c r="J1607" s="10"/>
      <c r="K1607" s="6">
        <v>69.879535000000004</v>
      </c>
      <c r="L1607" s="16">
        <f t="shared" si="124"/>
        <v>-3.2193974959904281E-4</v>
      </c>
      <c r="M1607" s="10"/>
      <c r="N1607" s="6">
        <v>81.961326</v>
      </c>
      <c r="O1607" s="16">
        <f t="shared" si="125"/>
        <v>-4.5812826405469131E-3</v>
      </c>
      <c r="P1607" s="10"/>
    </row>
    <row r="1608" spans="1:16" x14ac:dyDescent="0.25">
      <c r="A1608" s="23">
        <v>39874</v>
      </c>
      <c r="B1608">
        <v>12.86199</v>
      </c>
      <c r="C1608" s="16">
        <f t="shared" si="127"/>
        <v>3.6928189183789151E-3</v>
      </c>
      <c r="D1608" s="10"/>
      <c r="E1608" s="6">
        <v>17.525829000000002</v>
      </c>
      <c r="F1608" s="16">
        <f t="shared" si="123"/>
        <v>-1.6638242904230216E-2</v>
      </c>
      <c r="G1608" s="10"/>
      <c r="H1608" s="6">
        <v>13.28</v>
      </c>
      <c r="I1608" s="16">
        <f t="shared" si="126"/>
        <v>-1.0542168674698704E-2</v>
      </c>
      <c r="J1608" s="10"/>
      <c r="K1608" s="6">
        <v>70.262006999999997</v>
      </c>
      <c r="L1608" s="16">
        <f t="shared" si="124"/>
        <v>-5.4435108863314374E-3</v>
      </c>
      <c r="M1608" s="10"/>
      <c r="N1608" s="6">
        <v>82.512583000000006</v>
      </c>
      <c r="O1608" s="16">
        <f t="shared" si="125"/>
        <v>-6.6808840537692094E-3</v>
      </c>
      <c r="P1608" s="10"/>
    </row>
    <row r="1609" spans="1:16" x14ac:dyDescent="0.25">
      <c r="A1609" s="23">
        <v>39871</v>
      </c>
      <c r="B1609">
        <v>13.467567000000001</v>
      </c>
      <c r="C1609" s="16">
        <f t="shared" si="127"/>
        <v>-4.4965582870313603E-2</v>
      </c>
      <c r="D1609" s="10"/>
      <c r="E1609" s="6">
        <v>18.094073000000002</v>
      </c>
      <c r="F1609" s="16">
        <f t="shared" ref="F1609:F1672" si="128">E1608/E1609-1</f>
        <v>-3.1404979962223023E-2</v>
      </c>
      <c r="G1609" s="10"/>
      <c r="H1609" s="6">
        <v>13.61</v>
      </c>
      <c r="I1609" s="16">
        <f t="shared" si="126"/>
        <v>-2.4246877296105862E-2</v>
      </c>
      <c r="J1609" s="10"/>
      <c r="K1609" s="6">
        <v>70.253010000000003</v>
      </c>
      <c r="L1609" s="16">
        <f t="shared" ref="L1609:L1672" si="129">K1608/K1609-1</f>
        <v>1.2806568714984756E-4</v>
      </c>
      <c r="M1609" s="10"/>
      <c r="N1609" s="6">
        <v>81.168796</v>
      </c>
      <c r="O1609" s="16">
        <f t="shared" ref="O1609:O1672" si="130">N1608/N1609-1</f>
        <v>1.6555463013151028E-2</v>
      </c>
      <c r="P1609" s="10"/>
    </row>
    <row r="1610" spans="1:16" x14ac:dyDescent="0.25">
      <c r="A1610" s="23">
        <v>39870</v>
      </c>
      <c r="B1610">
        <v>13.313205</v>
      </c>
      <c r="C1610" s="16">
        <f t="shared" si="127"/>
        <v>1.1594653578909098E-2</v>
      </c>
      <c r="D1610" s="10"/>
      <c r="E1610" s="6">
        <v>19.469821</v>
      </c>
      <c r="F1610" s="16">
        <f t="shared" si="128"/>
        <v>-7.0660536632565774E-2</v>
      </c>
      <c r="G1610" s="10"/>
      <c r="H1610" s="6">
        <v>13.64</v>
      </c>
      <c r="I1610" s="16">
        <f t="shared" si="126"/>
        <v>-2.1994134897361795E-3</v>
      </c>
      <c r="J1610" s="10"/>
      <c r="K1610" s="6">
        <v>70.745434000000003</v>
      </c>
      <c r="L1610" s="16">
        <f t="shared" si="129"/>
        <v>-6.960505747975243E-3</v>
      </c>
      <c r="M1610" s="10"/>
      <c r="N1610" s="6">
        <v>81.638857999999999</v>
      </c>
      <c r="O1610" s="16">
        <f t="shared" si="130"/>
        <v>-5.7578218450826668E-3</v>
      </c>
      <c r="P1610" s="10"/>
    </row>
    <row r="1611" spans="1:16" x14ac:dyDescent="0.25">
      <c r="A1611" s="23">
        <v>39869</v>
      </c>
      <c r="B1611">
        <v>13.161216</v>
      </c>
      <c r="C1611" s="16">
        <f t="shared" si="127"/>
        <v>1.1548249037170999E-2</v>
      </c>
      <c r="D1611" s="10"/>
      <c r="E1611" s="6">
        <v>20.867998</v>
      </c>
      <c r="F1611" s="16">
        <f t="shared" si="128"/>
        <v>-6.7001012746886413E-2</v>
      </c>
      <c r="G1611" s="10"/>
      <c r="H1611" s="6">
        <v>13.07</v>
      </c>
      <c r="I1611" s="16">
        <f t="shared" si="126"/>
        <v>4.361132364192799E-2</v>
      </c>
      <c r="J1611" s="10"/>
      <c r="K1611" s="6">
        <v>71.200557000000003</v>
      </c>
      <c r="L1611" s="16">
        <f t="shared" si="129"/>
        <v>-6.3921269604674258E-3</v>
      </c>
      <c r="M1611" s="10"/>
      <c r="N1611" s="6">
        <v>82.507268999999994</v>
      </c>
      <c r="O1611" s="16">
        <f t="shared" si="130"/>
        <v>-1.0525266567725011E-2</v>
      </c>
      <c r="P1611" s="10"/>
    </row>
    <row r="1612" spans="1:16" x14ac:dyDescent="0.25">
      <c r="A1612" s="23">
        <v>39868</v>
      </c>
      <c r="B1612">
        <v>13.382073999999999</v>
      </c>
      <c r="C1612" s="16">
        <f t="shared" si="127"/>
        <v>-1.6504018734315729E-2</v>
      </c>
      <c r="D1612" s="10"/>
      <c r="E1612" s="6">
        <v>21.331565999999999</v>
      </c>
      <c r="F1612" s="16">
        <f t="shared" si="128"/>
        <v>-2.1731550323122018E-2</v>
      </c>
      <c r="G1612" s="10"/>
      <c r="H1612" s="6">
        <v>13.05</v>
      </c>
      <c r="I1612" s="16">
        <f t="shared" si="126"/>
        <v>1.5325670498083088E-3</v>
      </c>
      <c r="J1612" s="10"/>
      <c r="K1612" s="6">
        <v>72.185411999999999</v>
      </c>
      <c r="L1612" s="16">
        <f t="shared" si="129"/>
        <v>-1.364340761814864E-2</v>
      </c>
      <c r="M1612" s="10"/>
      <c r="N1612" s="6">
        <v>83.471287000000004</v>
      </c>
      <c r="O1612" s="16">
        <f t="shared" si="130"/>
        <v>-1.1549097116473228E-2</v>
      </c>
      <c r="P1612" s="10"/>
    </row>
    <row r="1613" spans="1:16" x14ac:dyDescent="0.25">
      <c r="A1613" s="23">
        <v>39867</v>
      </c>
      <c r="B1613">
        <v>12.883364</v>
      </c>
      <c r="C1613" s="16">
        <f t="shared" si="127"/>
        <v>3.8709610316063348E-2</v>
      </c>
      <c r="D1613" s="10"/>
      <c r="E1613" s="6">
        <v>20.845566999999999</v>
      </c>
      <c r="F1613" s="16">
        <f t="shared" si="128"/>
        <v>2.3314261492623389E-2</v>
      </c>
      <c r="G1613" s="10"/>
      <c r="H1613" s="6">
        <v>12.4</v>
      </c>
      <c r="I1613" s="16">
        <f t="shared" si="126"/>
        <v>5.2419354838709742E-2</v>
      </c>
      <c r="J1613" s="10"/>
      <c r="K1613" s="6">
        <v>72.446546999999995</v>
      </c>
      <c r="L1613" s="16">
        <f t="shared" si="129"/>
        <v>-3.6045196191337725E-3</v>
      </c>
      <c r="M1613" s="10"/>
      <c r="N1613" s="6">
        <v>83.558925000000002</v>
      </c>
      <c r="O1613" s="16">
        <f t="shared" si="130"/>
        <v>-1.0488167481810251E-3</v>
      </c>
      <c r="P1613" s="10"/>
    </row>
    <row r="1614" spans="1:16" x14ac:dyDescent="0.25">
      <c r="A1614" s="23">
        <v>39864</v>
      </c>
      <c r="B1614">
        <v>13.218211999999999</v>
      </c>
      <c r="C1614" s="16">
        <f t="shared" si="127"/>
        <v>-2.5332321799650281E-2</v>
      </c>
      <c r="D1614" s="10"/>
      <c r="E1614" s="6">
        <v>21.010059999999999</v>
      </c>
      <c r="F1614" s="16">
        <f t="shared" si="128"/>
        <v>-7.8292494167080395E-3</v>
      </c>
      <c r="G1614" s="10"/>
      <c r="H1614" s="6">
        <v>12.69</v>
      </c>
      <c r="I1614" s="16">
        <f t="shared" si="126"/>
        <v>-2.2852639873916392E-2</v>
      </c>
      <c r="J1614" s="10"/>
      <c r="K1614" s="6">
        <v>72.692762000000002</v>
      </c>
      <c r="L1614" s="16">
        <f t="shared" si="129"/>
        <v>-3.3870634878340189E-3</v>
      </c>
      <c r="M1614" s="10"/>
      <c r="N1614" s="6">
        <v>82.794084999999995</v>
      </c>
      <c r="O1614" s="16">
        <f t="shared" si="130"/>
        <v>9.2378579943241945E-3</v>
      </c>
      <c r="P1614" s="10"/>
    </row>
    <row r="1615" spans="1:16" x14ac:dyDescent="0.25">
      <c r="A1615" s="23">
        <v>39863</v>
      </c>
      <c r="B1615">
        <v>13.211088</v>
      </c>
      <c r="C1615" s="16">
        <f t="shared" si="127"/>
        <v>5.3924400473293055E-4</v>
      </c>
      <c r="D1615" s="10"/>
      <c r="E1615" s="6">
        <v>21.331565999999999</v>
      </c>
      <c r="F1615" s="16">
        <f t="shared" si="128"/>
        <v>-1.5071842357940346E-2</v>
      </c>
      <c r="G1615" s="10"/>
      <c r="H1615" s="6">
        <v>13.01</v>
      </c>
      <c r="I1615" s="16">
        <f t="shared" si="126"/>
        <v>-2.4596464258262896E-2</v>
      </c>
      <c r="J1615" s="10"/>
      <c r="K1615" s="6">
        <v>72.998660999999998</v>
      </c>
      <c r="L1615" s="16">
        <f t="shared" si="129"/>
        <v>-4.1904741239020549E-3</v>
      </c>
      <c r="M1615" s="10"/>
      <c r="N1615" s="6">
        <v>81.997375000000005</v>
      </c>
      <c r="O1615" s="16">
        <f t="shared" si="130"/>
        <v>9.7162866494200362E-3</v>
      </c>
      <c r="P1615" s="10"/>
    </row>
    <row r="1616" spans="1:16" x14ac:dyDescent="0.25">
      <c r="A1616" s="23">
        <v>39862</v>
      </c>
      <c r="B1616">
        <v>13.334578</v>
      </c>
      <c r="C1616" s="16">
        <f t="shared" si="127"/>
        <v>-9.2608854963389664E-3</v>
      </c>
      <c r="D1616" s="10"/>
      <c r="E1616" s="6">
        <v>21.413810999999999</v>
      </c>
      <c r="F1616" s="16">
        <f t="shared" si="128"/>
        <v>-3.8407455823720182E-3</v>
      </c>
      <c r="G1616" s="10"/>
      <c r="H1616" s="6">
        <v>12.62</v>
      </c>
      <c r="I1616" s="16">
        <f t="shared" si="126"/>
        <v>3.0903328050713164E-2</v>
      </c>
      <c r="J1616" s="10"/>
      <c r="K1616" s="6">
        <v>73.603008000000003</v>
      </c>
      <c r="L1616" s="16">
        <f t="shared" si="129"/>
        <v>-8.2109008370963021E-3</v>
      </c>
      <c r="M1616" s="10"/>
      <c r="N1616" s="6">
        <v>83.415516999999994</v>
      </c>
      <c r="O1616" s="16">
        <f t="shared" si="130"/>
        <v>-1.7000937607327793E-2</v>
      </c>
      <c r="P1616" s="10"/>
    </row>
    <row r="1617" spans="1:16" x14ac:dyDescent="0.25">
      <c r="A1617" s="23">
        <v>39861</v>
      </c>
      <c r="B1617">
        <v>12.883364</v>
      </c>
      <c r="C1617" s="16">
        <f t="shared" si="127"/>
        <v>3.5022995546815316E-2</v>
      </c>
      <c r="D1617" s="10"/>
      <c r="E1617" s="6">
        <v>21.391380999999999</v>
      </c>
      <c r="F1617" s="16">
        <f t="shared" si="128"/>
        <v>1.0485531532535841E-3</v>
      </c>
      <c r="G1617" s="10"/>
      <c r="H1617" s="6">
        <v>12.9</v>
      </c>
      <c r="I1617" s="16">
        <f t="shared" si="126"/>
        <v>-2.170542635658923E-2</v>
      </c>
      <c r="J1617" s="10"/>
      <c r="K1617" s="6">
        <v>73.968597000000003</v>
      </c>
      <c r="L1617" s="16">
        <f t="shared" si="129"/>
        <v>-4.9424893107002932E-3</v>
      </c>
      <c r="M1617" s="10"/>
      <c r="N1617" s="6">
        <v>84.132557000000006</v>
      </c>
      <c r="O1617" s="16">
        <f t="shared" si="130"/>
        <v>-8.5227410834548545E-3</v>
      </c>
      <c r="P1617" s="10"/>
    </row>
    <row r="1618" spans="1:16" x14ac:dyDescent="0.25">
      <c r="A1618" s="23">
        <v>39857</v>
      </c>
      <c r="B1618">
        <v>13.287082</v>
      </c>
      <c r="C1618" s="16">
        <f t="shared" si="127"/>
        <v>-3.0384248400062486E-2</v>
      </c>
      <c r="D1618" s="10"/>
      <c r="E1618" s="6">
        <v>21.496057</v>
      </c>
      <c r="F1618" s="16">
        <f t="shared" si="128"/>
        <v>-4.8695442145506584E-3</v>
      </c>
      <c r="G1618" s="10"/>
      <c r="H1618" s="6">
        <v>13.23</v>
      </c>
      <c r="I1618" s="16">
        <f t="shared" si="126"/>
        <v>-2.4943310657596363E-2</v>
      </c>
      <c r="J1618" s="10"/>
      <c r="K1618" s="6">
        <v>73.565701000000004</v>
      </c>
      <c r="L1618" s="16">
        <f t="shared" si="129"/>
        <v>5.476682673084321E-3</v>
      </c>
      <c r="M1618" s="10"/>
      <c r="N1618" s="6">
        <v>81.591057000000006</v>
      </c>
      <c r="O1618" s="16">
        <f t="shared" si="130"/>
        <v>3.1149247153398285E-2</v>
      </c>
      <c r="P1618" s="10"/>
    </row>
    <row r="1619" spans="1:16" x14ac:dyDescent="0.25">
      <c r="A1619" s="23">
        <v>39856</v>
      </c>
      <c r="B1619">
        <v>13.393948999999999</v>
      </c>
      <c r="C1619" s="16">
        <f t="shared" si="127"/>
        <v>-7.9787521962342289E-3</v>
      </c>
      <c r="D1619" s="10"/>
      <c r="E1619" s="6">
        <v>21.937194000000002</v>
      </c>
      <c r="F1619" s="16">
        <f t="shared" si="128"/>
        <v>-2.0109089612828424E-2</v>
      </c>
      <c r="G1619" s="10"/>
      <c r="H1619" s="6">
        <v>13.09</v>
      </c>
      <c r="I1619" s="16">
        <f t="shared" si="126"/>
        <v>1.0695187165775444E-2</v>
      </c>
      <c r="J1619" s="10"/>
      <c r="K1619" s="6">
        <v>74.132739999999998</v>
      </c>
      <c r="L1619" s="16">
        <f t="shared" si="129"/>
        <v>-7.6489685933636142E-3</v>
      </c>
      <c r="M1619" s="10"/>
      <c r="N1619" s="6">
        <v>83.821841000000006</v>
      </c>
      <c r="O1619" s="16">
        <f t="shared" si="130"/>
        <v>-2.6613397813584183E-2</v>
      </c>
      <c r="P1619" s="10"/>
    </row>
    <row r="1620" spans="1:16" x14ac:dyDescent="0.25">
      <c r="A1620" s="23">
        <v>39855</v>
      </c>
      <c r="B1620">
        <v>13.051975000000001</v>
      </c>
      <c r="C1620" s="16">
        <f t="shared" si="127"/>
        <v>2.620093893835973E-2</v>
      </c>
      <c r="D1620" s="10"/>
      <c r="E1620" s="6">
        <v>22.221315000000001</v>
      </c>
      <c r="F1620" s="16">
        <f t="shared" si="128"/>
        <v>-1.2785966987102215E-2</v>
      </c>
      <c r="G1620" s="10"/>
      <c r="H1620" s="6">
        <v>12.89</v>
      </c>
      <c r="I1620" s="16">
        <f t="shared" si="126"/>
        <v>1.5515903801396336E-2</v>
      </c>
      <c r="J1620" s="10"/>
      <c r="K1620" s="6">
        <v>74.073051000000007</v>
      </c>
      <c r="L1620" s="16">
        <f t="shared" si="129"/>
        <v>8.058126294809842E-4</v>
      </c>
      <c r="M1620" s="10"/>
      <c r="N1620" s="6">
        <v>84.618550999999997</v>
      </c>
      <c r="O1620" s="16">
        <f t="shared" si="130"/>
        <v>-9.4153113068550232E-3</v>
      </c>
      <c r="P1620" s="10"/>
    </row>
    <row r="1621" spans="1:16" x14ac:dyDescent="0.25">
      <c r="A1621" s="23">
        <v>39854</v>
      </c>
      <c r="B1621">
        <v>12.763434</v>
      </c>
      <c r="C1621" s="16">
        <f t="shared" si="127"/>
        <v>2.2606847028785459E-2</v>
      </c>
      <c r="D1621" s="10"/>
      <c r="E1621" s="6">
        <v>21.690456999999999</v>
      </c>
      <c r="F1621" s="16">
        <f t="shared" si="128"/>
        <v>2.4474265341666301E-2</v>
      </c>
      <c r="G1621" s="10"/>
      <c r="H1621" s="6">
        <v>12.8</v>
      </c>
      <c r="I1621" s="16">
        <f t="shared" si="126"/>
        <v>7.0312500000000444E-3</v>
      </c>
      <c r="J1621" s="10"/>
      <c r="K1621" s="6">
        <v>73.819378</v>
      </c>
      <c r="L1621" s="16">
        <f t="shared" si="129"/>
        <v>3.436401211616813E-3</v>
      </c>
      <c r="M1621" s="10"/>
      <c r="N1621" s="6">
        <v>83.535025000000005</v>
      </c>
      <c r="O1621" s="16">
        <f t="shared" si="130"/>
        <v>1.2970918485988303E-2</v>
      </c>
      <c r="P1621" s="10"/>
    </row>
    <row r="1622" spans="1:16" x14ac:dyDescent="0.25">
      <c r="A1622" s="23">
        <v>39853</v>
      </c>
      <c r="B1622">
        <v>13.111852000000001</v>
      </c>
      <c r="C1622" s="16">
        <f t="shared" si="127"/>
        <v>-2.6572752651570553E-2</v>
      </c>
      <c r="D1622" s="10"/>
      <c r="E1622" s="6">
        <v>22.916665999999999</v>
      </c>
      <c r="F1622" s="16">
        <f t="shared" si="128"/>
        <v>-5.3507303374757953E-2</v>
      </c>
      <c r="G1622" s="10"/>
      <c r="H1622" s="6">
        <v>13.07</v>
      </c>
      <c r="I1622" s="16">
        <f t="shared" si="126"/>
        <v>-2.0657995409334329E-2</v>
      </c>
      <c r="J1622" s="10"/>
      <c r="K1622" s="6">
        <v>73.461247</v>
      </c>
      <c r="L1622" s="16">
        <f t="shared" si="129"/>
        <v>4.8751010175474008E-3</v>
      </c>
      <c r="M1622" s="10"/>
      <c r="N1622" s="6">
        <v>81.758365999999995</v>
      </c>
      <c r="O1622" s="16">
        <f t="shared" si="130"/>
        <v>2.1730607972277882E-2</v>
      </c>
      <c r="P1622" s="10"/>
    </row>
    <row r="1623" spans="1:16" x14ac:dyDescent="0.25">
      <c r="A1623" s="23">
        <v>39850</v>
      </c>
      <c r="B1623">
        <v>13.133183000000001</v>
      </c>
      <c r="C1623" s="16">
        <f t="shared" si="127"/>
        <v>-1.6242064090632446E-3</v>
      </c>
      <c r="D1623" s="10"/>
      <c r="E1623" s="6">
        <v>23.006388999999999</v>
      </c>
      <c r="F1623" s="16">
        <f t="shared" si="128"/>
        <v>-3.8999166709734467E-3</v>
      </c>
      <c r="G1623" s="10"/>
      <c r="H1623" s="6">
        <v>13.28</v>
      </c>
      <c r="I1623" s="16">
        <f t="shared" si="126"/>
        <v>-1.5813253012048167E-2</v>
      </c>
      <c r="J1623" s="10"/>
      <c r="K1623" s="6">
        <v>73.326948000000002</v>
      </c>
      <c r="L1623" s="16">
        <f t="shared" si="129"/>
        <v>1.8315094745249283E-3</v>
      </c>
      <c r="M1623" s="10"/>
      <c r="N1623" s="6">
        <v>81.495450000000005</v>
      </c>
      <c r="O1623" s="16">
        <f t="shared" si="130"/>
        <v>3.2261433000246864E-3</v>
      </c>
      <c r="P1623" s="10"/>
    </row>
    <row r="1624" spans="1:16" x14ac:dyDescent="0.25">
      <c r="A1624" s="23">
        <v>39849</v>
      </c>
      <c r="B1624">
        <v>12.737363</v>
      </c>
      <c r="C1624" s="16">
        <f t="shared" si="127"/>
        <v>3.1075505974038853E-2</v>
      </c>
      <c r="D1624" s="10"/>
      <c r="E1624" s="6">
        <v>22.505438000000002</v>
      </c>
      <c r="F1624" s="16">
        <f t="shared" si="128"/>
        <v>2.225910910954032E-2</v>
      </c>
      <c r="G1624" s="10"/>
      <c r="H1624" s="6">
        <v>13.08</v>
      </c>
      <c r="I1624" s="16">
        <f t="shared" si="126"/>
        <v>1.5290519877675823E-2</v>
      </c>
      <c r="J1624" s="10"/>
      <c r="K1624" s="6">
        <v>72.894206999999994</v>
      </c>
      <c r="L1624" s="16">
        <f t="shared" si="129"/>
        <v>5.9365622840235055E-3</v>
      </c>
      <c r="M1624" s="10"/>
      <c r="N1624" s="6">
        <v>81.750397000000007</v>
      </c>
      <c r="O1624" s="16">
        <f t="shared" si="130"/>
        <v>-3.1186025922296245E-3</v>
      </c>
      <c r="P1624" s="10"/>
    </row>
    <row r="1625" spans="1:16" x14ac:dyDescent="0.25">
      <c r="A1625" s="23">
        <v>39848</v>
      </c>
      <c r="B1625">
        <v>11.644709000000001</v>
      </c>
      <c r="C1625" s="16">
        <f t="shared" si="127"/>
        <v>9.3832658248480083E-2</v>
      </c>
      <c r="D1625" s="10"/>
      <c r="E1625" s="6">
        <v>22.355899000000001</v>
      </c>
      <c r="F1625" s="16">
        <f t="shared" si="128"/>
        <v>6.6890175161375964E-3</v>
      </c>
      <c r="G1625" s="10"/>
      <c r="H1625" s="6">
        <v>12.68</v>
      </c>
      <c r="I1625" s="16">
        <f t="shared" si="126"/>
        <v>3.1545741324921162E-2</v>
      </c>
      <c r="J1625" s="10"/>
      <c r="K1625" s="6">
        <v>73.535855999999995</v>
      </c>
      <c r="L1625" s="16">
        <f t="shared" si="129"/>
        <v>-8.7256616690503108E-3</v>
      </c>
      <c r="M1625" s="10"/>
      <c r="N1625" s="6">
        <v>81.678690000000003</v>
      </c>
      <c r="O1625" s="16">
        <f t="shared" si="130"/>
        <v>8.7791564727601745E-4</v>
      </c>
      <c r="P1625" s="10"/>
    </row>
    <row r="1626" spans="1:16" x14ac:dyDescent="0.25">
      <c r="A1626" s="23">
        <v>39847</v>
      </c>
      <c r="B1626">
        <v>11.469315</v>
      </c>
      <c r="C1626" s="16">
        <f t="shared" si="127"/>
        <v>1.5292456437023594E-2</v>
      </c>
      <c r="D1626" s="10"/>
      <c r="E1626" s="6">
        <v>22.610113999999999</v>
      </c>
      <c r="F1626" s="16">
        <f t="shared" si="128"/>
        <v>-1.1243419648392705E-2</v>
      </c>
      <c r="G1626" s="10"/>
      <c r="H1626" s="6">
        <v>12.81</v>
      </c>
      <c r="I1626" s="16">
        <f t="shared" si="126"/>
        <v>-1.0148321623731471E-2</v>
      </c>
      <c r="J1626" s="10"/>
      <c r="K1626" s="6">
        <v>73.506011000000001</v>
      </c>
      <c r="L1626" s="16">
        <f t="shared" si="129"/>
        <v>4.0602121641453159E-4</v>
      </c>
      <c r="M1626" s="10"/>
      <c r="N1626" s="6">
        <v>81.965506000000005</v>
      </c>
      <c r="O1626" s="16">
        <f t="shared" si="130"/>
        <v>-3.4992280777234042E-3</v>
      </c>
      <c r="P1626" s="10"/>
    </row>
    <row r="1627" spans="1:16" x14ac:dyDescent="0.25">
      <c r="A1627" s="23">
        <v>39846</v>
      </c>
      <c r="B1627">
        <v>11.843804</v>
      </c>
      <c r="C1627" s="16">
        <f t="shared" si="127"/>
        <v>-3.1618979848028639E-2</v>
      </c>
      <c r="D1627" s="10"/>
      <c r="E1627" s="6">
        <v>21.256796999999999</v>
      </c>
      <c r="F1627" s="16">
        <f t="shared" si="128"/>
        <v>6.3665142024925014E-2</v>
      </c>
      <c r="G1627" s="10"/>
      <c r="H1627" s="6">
        <v>12.74</v>
      </c>
      <c r="I1627" s="16">
        <f t="shared" si="126"/>
        <v>5.494505494505475E-3</v>
      </c>
      <c r="J1627" s="10"/>
      <c r="K1627" s="6">
        <v>73.752225999999993</v>
      </c>
      <c r="L1627" s="16">
        <f t="shared" si="129"/>
        <v>-3.3384077112464938E-3</v>
      </c>
      <c r="M1627" s="10"/>
      <c r="N1627" s="6">
        <v>83.965249</v>
      </c>
      <c r="O1627" s="16">
        <f t="shared" si="130"/>
        <v>-2.3816317152825839E-2</v>
      </c>
      <c r="P1627" s="10"/>
    </row>
    <row r="1628" spans="1:16" x14ac:dyDescent="0.25">
      <c r="A1628" s="23">
        <v>39843</v>
      </c>
      <c r="B1628">
        <v>11.696852</v>
      </c>
      <c r="C1628" s="16">
        <f t="shared" si="127"/>
        <v>1.2563380300956162E-2</v>
      </c>
      <c r="D1628" s="10"/>
      <c r="E1628" s="6">
        <v>21.346519000000001</v>
      </c>
      <c r="F1628" s="16">
        <f t="shared" si="128"/>
        <v>-4.2031208929194097E-3</v>
      </c>
      <c r="G1628" s="10"/>
      <c r="H1628" s="6">
        <v>12.59</v>
      </c>
      <c r="I1628" s="16">
        <f t="shared" si="126"/>
        <v>1.1914217633042234E-2</v>
      </c>
      <c r="J1628" s="10"/>
      <c r="K1628" s="6">
        <v>74.109609000000006</v>
      </c>
      <c r="L1628" s="16">
        <f t="shared" si="129"/>
        <v>-4.8223571116130515E-3</v>
      </c>
      <c r="M1628" s="10"/>
      <c r="N1628" s="6">
        <v>82.431582000000006</v>
      </c>
      <c r="O1628" s="16">
        <f t="shared" si="130"/>
        <v>1.8605332601768998E-2</v>
      </c>
      <c r="P1628" s="10"/>
    </row>
    <row r="1629" spans="1:16" x14ac:dyDescent="0.25">
      <c r="A1629" s="23">
        <v>39842</v>
      </c>
      <c r="B1629">
        <v>10.966836000000001</v>
      </c>
      <c r="C1629" s="16">
        <f t="shared" si="127"/>
        <v>6.6565780686425713E-2</v>
      </c>
      <c r="D1629" s="10"/>
      <c r="E1629" s="6">
        <v>21.638119</v>
      </c>
      <c r="F1629" s="16">
        <f t="shared" si="128"/>
        <v>-1.3476217595438822E-2</v>
      </c>
      <c r="G1629" s="10"/>
      <c r="H1629" s="6">
        <v>12.92</v>
      </c>
      <c r="I1629" s="16">
        <f t="shared" si="126"/>
        <v>-2.5541795665634637E-2</v>
      </c>
      <c r="J1629" s="10"/>
      <c r="K1629" s="6">
        <v>73.589909000000006</v>
      </c>
      <c r="L1629" s="16">
        <f t="shared" si="129"/>
        <v>7.0621095617879881E-3</v>
      </c>
      <c r="M1629" s="10"/>
      <c r="N1629" s="6">
        <v>82.693775000000002</v>
      </c>
      <c r="O1629" s="16">
        <f t="shared" si="130"/>
        <v>-3.170649785911861E-3</v>
      </c>
      <c r="P1629" s="10"/>
    </row>
    <row r="1630" spans="1:16" x14ac:dyDescent="0.25">
      <c r="A1630" s="23">
        <v>39841</v>
      </c>
      <c r="B1630">
        <v>11.192004000000001</v>
      </c>
      <c r="C1630" s="16">
        <f t="shared" si="127"/>
        <v>-2.0118648992620058E-2</v>
      </c>
      <c r="D1630" s="10"/>
      <c r="E1630" s="6">
        <v>21.518488000000001</v>
      </c>
      <c r="F1630" s="16">
        <f t="shared" si="128"/>
        <v>5.5594519466237724E-3</v>
      </c>
      <c r="G1630" s="10"/>
      <c r="H1630" s="6">
        <v>12.97</v>
      </c>
      <c r="I1630" s="16">
        <f t="shared" si="126"/>
        <v>-3.8550501156515704E-3</v>
      </c>
      <c r="J1630" s="10"/>
      <c r="K1630" s="6">
        <v>74.480825999999993</v>
      </c>
      <c r="L1630" s="16">
        <f t="shared" si="129"/>
        <v>-1.1961696020932777E-2</v>
      </c>
      <c r="M1630" s="10"/>
      <c r="N1630" s="6">
        <v>84.640349999999998</v>
      </c>
      <c r="O1630" s="16">
        <f t="shared" si="130"/>
        <v>-2.2998191760785436E-2</v>
      </c>
      <c r="P1630" s="10"/>
    </row>
    <row r="1631" spans="1:16" x14ac:dyDescent="0.25">
      <c r="A1631" s="23">
        <v>39840</v>
      </c>
      <c r="B1631">
        <v>10.464358000000001</v>
      </c>
      <c r="C1631" s="16">
        <f t="shared" si="127"/>
        <v>6.9535656176900718E-2</v>
      </c>
      <c r="D1631" s="10"/>
      <c r="E1631" s="6">
        <v>21.211936000000001</v>
      </c>
      <c r="F1631" s="16">
        <f t="shared" si="128"/>
        <v>1.4451863328269532E-2</v>
      </c>
      <c r="G1631" s="10"/>
      <c r="H1631" s="6">
        <v>12.76</v>
      </c>
      <c r="I1631" s="16">
        <f t="shared" si="126"/>
        <v>1.6457680250783868E-2</v>
      </c>
      <c r="J1631" s="10"/>
      <c r="K1631" s="6">
        <v>73.894302999999994</v>
      </c>
      <c r="L1631" s="16">
        <f t="shared" si="129"/>
        <v>7.9373236662101387E-3</v>
      </c>
      <c r="M1631" s="10"/>
      <c r="N1631" s="6">
        <v>86.809396000000007</v>
      </c>
      <c r="O1631" s="16">
        <f t="shared" si="130"/>
        <v>-2.4986304477916277E-2</v>
      </c>
      <c r="P1631" s="10"/>
    </row>
    <row r="1632" spans="1:16" x14ac:dyDescent="0.25">
      <c r="A1632" s="23">
        <v>39839</v>
      </c>
      <c r="B1632">
        <v>10.094609</v>
      </c>
      <c r="C1632" s="16">
        <f t="shared" si="127"/>
        <v>3.6628362723112984E-2</v>
      </c>
      <c r="D1632" s="10"/>
      <c r="E1632" s="6">
        <v>20.778276999999999</v>
      </c>
      <c r="F1632" s="16">
        <f t="shared" si="128"/>
        <v>2.0870787313115535E-2</v>
      </c>
      <c r="G1632" s="10"/>
      <c r="H1632" s="6">
        <v>12.67</v>
      </c>
      <c r="I1632" s="16">
        <f t="shared" si="126"/>
        <v>7.1033938437252697E-3</v>
      </c>
      <c r="J1632" s="10"/>
      <c r="K1632" s="6">
        <v>72.528229999999994</v>
      </c>
      <c r="L1632" s="16">
        <f t="shared" si="129"/>
        <v>1.8835052227250015E-2</v>
      </c>
      <c r="M1632" s="10"/>
      <c r="N1632" s="6">
        <v>84.815145999999999</v>
      </c>
      <c r="O1632" s="16">
        <f t="shared" si="130"/>
        <v>2.3512899453123737E-2</v>
      </c>
      <c r="P1632" s="10"/>
    </row>
    <row r="1633" spans="1:16" x14ac:dyDescent="0.25">
      <c r="A1633" s="23">
        <v>39836</v>
      </c>
      <c r="B1633">
        <v>10.50465</v>
      </c>
      <c r="C1633" s="16">
        <f t="shared" si="127"/>
        <v>-3.903423721875543E-2</v>
      </c>
      <c r="D1633" s="10"/>
      <c r="E1633" s="6">
        <v>21.084828999999999</v>
      </c>
      <c r="F1633" s="16">
        <f t="shared" si="128"/>
        <v>-1.4538984404379063E-2</v>
      </c>
      <c r="G1633" s="10"/>
      <c r="H1633" s="6">
        <v>12.18</v>
      </c>
      <c r="I1633" s="16">
        <f t="shared" si="126"/>
        <v>4.0229885057471382E-2</v>
      </c>
      <c r="J1633" s="10"/>
      <c r="K1633" s="6">
        <v>73.181568999999996</v>
      </c>
      <c r="L1633" s="16">
        <f t="shared" si="129"/>
        <v>-8.9276440629471043E-3</v>
      </c>
      <c r="M1633" s="10"/>
      <c r="N1633" s="6">
        <v>85.561998000000003</v>
      </c>
      <c r="O1633" s="16">
        <f t="shared" si="130"/>
        <v>-8.7287816724429534E-3</v>
      </c>
      <c r="P1633" s="10"/>
    </row>
    <row r="1634" spans="1:16" x14ac:dyDescent="0.25">
      <c r="A1634" s="23">
        <v>39835</v>
      </c>
      <c r="B1634">
        <v>10.471468</v>
      </c>
      <c r="C1634" s="16">
        <f t="shared" si="127"/>
        <v>3.1688011652235559E-3</v>
      </c>
      <c r="D1634" s="10"/>
      <c r="E1634" s="6">
        <v>20.524062000000001</v>
      </c>
      <c r="F1634" s="16">
        <f t="shared" si="128"/>
        <v>2.7322417950208733E-2</v>
      </c>
      <c r="G1634" s="10"/>
      <c r="H1634" s="6">
        <v>12.17</v>
      </c>
      <c r="I1634" s="16">
        <f t="shared" si="126"/>
        <v>8.2169268693510489E-4</v>
      </c>
      <c r="J1634" s="10"/>
      <c r="K1634" s="6">
        <v>73.671576999999999</v>
      </c>
      <c r="L1634" s="16">
        <f t="shared" si="129"/>
        <v>-6.6512489613193004E-3</v>
      </c>
      <c r="M1634" s="10"/>
      <c r="N1634" s="6">
        <v>86.237340000000003</v>
      </c>
      <c r="O1634" s="16">
        <f t="shared" si="130"/>
        <v>-7.8312016581216781E-3</v>
      </c>
      <c r="P1634" s="10"/>
    </row>
    <row r="1635" spans="1:16" x14ac:dyDescent="0.25">
      <c r="A1635" s="23">
        <v>39834</v>
      </c>
      <c r="B1635">
        <v>10.471468</v>
      </c>
      <c r="C1635" s="16">
        <f t="shared" si="127"/>
        <v>0</v>
      </c>
      <c r="D1635" s="10"/>
      <c r="E1635" s="6">
        <v>20.613783999999999</v>
      </c>
      <c r="F1635" s="16">
        <f t="shared" si="128"/>
        <v>-4.352524504962263E-3</v>
      </c>
      <c r="G1635" s="10"/>
      <c r="H1635" s="6">
        <v>12.48</v>
      </c>
      <c r="I1635" s="16">
        <f t="shared" si="126"/>
        <v>-2.4839743589743613E-2</v>
      </c>
      <c r="J1635" s="10"/>
      <c r="K1635" s="6">
        <v>73.946273000000005</v>
      </c>
      <c r="L1635" s="16">
        <f t="shared" si="129"/>
        <v>-3.7148052072888404E-3</v>
      </c>
      <c r="M1635" s="10"/>
      <c r="N1635" s="6">
        <v>87.929668000000007</v>
      </c>
      <c r="O1635" s="16">
        <f t="shared" si="130"/>
        <v>-1.9246382233582437E-2</v>
      </c>
      <c r="P1635" s="10"/>
    </row>
    <row r="1636" spans="1:16" x14ac:dyDescent="0.25">
      <c r="A1636" s="23">
        <v>39833</v>
      </c>
      <c r="B1636">
        <v>10.054315000000001</v>
      </c>
      <c r="C1636" s="16">
        <f t="shared" si="127"/>
        <v>4.1489947350963119E-2</v>
      </c>
      <c r="D1636" s="10"/>
      <c r="E1636" s="6">
        <v>20.853044000000001</v>
      </c>
      <c r="F1636" s="16">
        <f t="shared" si="128"/>
        <v>-1.1473624666020088E-2</v>
      </c>
      <c r="G1636" s="10"/>
      <c r="H1636" s="6">
        <v>11.91</v>
      </c>
      <c r="I1636" s="16">
        <f t="shared" si="126"/>
        <v>4.7858942065491128E-2</v>
      </c>
      <c r="J1636" s="10"/>
      <c r="K1636" s="6">
        <v>74.317490000000006</v>
      </c>
      <c r="L1636" s="16">
        <f t="shared" si="129"/>
        <v>-4.9950153052801261E-3</v>
      </c>
      <c r="M1636" s="10"/>
      <c r="N1636" s="6">
        <v>90.797889999999995</v>
      </c>
      <c r="O1636" s="16">
        <f t="shared" si="130"/>
        <v>-3.1589082081092346E-2</v>
      </c>
      <c r="P1636" s="10"/>
    </row>
    <row r="1637" spans="1:16" x14ac:dyDescent="0.25">
      <c r="A1637" s="23">
        <v>39829</v>
      </c>
      <c r="B1637">
        <v>11.237037000000001</v>
      </c>
      <c r="C1637" s="16">
        <f t="shared" si="127"/>
        <v>-0.10525212295732411</v>
      </c>
      <c r="D1637" s="10"/>
      <c r="E1637" s="6">
        <v>21.077352000000001</v>
      </c>
      <c r="F1637" s="16">
        <f t="shared" si="128"/>
        <v>-1.0642133793656861E-2</v>
      </c>
      <c r="G1637" s="10"/>
      <c r="H1637" s="6">
        <v>12.17</v>
      </c>
      <c r="I1637" s="16">
        <f t="shared" si="126"/>
        <v>-2.1364009860312172E-2</v>
      </c>
      <c r="J1637" s="10"/>
      <c r="K1637" s="6">
        <v>75.431138000000004</v>
      </c>
      <c r="L1637" s="16">
        <f t="shared" si="129"/>
        <v>-1.4763770367616558E-2</v>
      </c>
      <c r="M1637" s="10"/>
      <c r="N1637" s="6">
        <v>90.813783999999998</v>
      </c>
      <c r="O1637" s="16">
        <f t="shared" si="130"/>
        <v>-1.7501748412995788E-4</v>
      </c>
      <c r="P1637" s="10"/>
    </row>
    <row r="1638" spans="1:16" x14ac:dyDescent="0.25">
      <c r="A1638" s="23">
        <v>39828</v>
      </c>
      <c r="B1638">
        <v>11.703963</v>
      </c>
      <c r="C1638" s="16">
        <f t="shared" si="127"/>
        <v>-3.9894692079939009E-2</v>
      </c>
      <c r="D1638" s="10"/>
      <c r="E1638" s="6">
        <v>21.025013999999999</v>
      </c>
      <c r="F1638" s="16">
        <f t="shared" si="128"/>
        <v>2.4893205778604433E-3</v>
      </c>
      <c r="G1638" s="10"/>
      <c r="H1638" s="6">
        <v>11.9</v>
      </c>
      <c r="I1638" s="16">
        <f t="shared" si="126"/>
        <v>2.268907563025202E-2</v>
      </c>
      <c r="J1638" s="10"/>
      <c r="K1638" s="6">
        <v>75.431138000000004</v>
      </c>
      <c r="L1638" s="16">
        <f t="shared" si="129"/>
        <v>0</v>
      </c>
      <c r="M1638" s="10"/>
      <c r="N1638" s="6">
        <v>92.235972000000004</v>
      </c>
      <c r="O1638" s="16">
        <f t="shared" si="130"/>
        <v>-1.5419016780134354E-2</v>
      </c>
      <c r="P1638" s="10"/>
    </row>
    <row r="1639" spans="1:16" x14ac:dyDescent="0.25">
      <c r="A1639" s="23">
        <v>39827</v>
      </c>
      <c r="B1639">
        <v>12.080822</v>
      </c>
      <c r="C1639" s="16">
        <f t="shared" si="127"/>
        <v>-3.1194814392596748E-2</v>
      </c>
      <c r="D1639" s="10"/>
      <c r="E1639" s="6">
        <v>20.800706000000002</v>
      </c>
      <c r="F1639" s="16">
        <f t="shared" si="128"/>
        <v>1.0783672438810399E-2</v>
      </c>
      <c r="G1639" s="10"/>
      <c r="H1639" s="6">
        <v>11.79</v>
      </c>
      <c r="I1639" s="16">
        <f t="shared" si="126"/>
        <v>9.3299406276505792E-3</v>
      </c>
      <c r="J1639" s="10"/>
      <c r="K1639" s="6">
        <v>75.282653999999994</v>
      </c>
      <c r="L1639" s="16">
        <f t="shared" si="129"/>
        <v>1.972353418890016E-3</v>
      </c>
      <c r="M1639" s="10"/>
      <c r="N1639" s="6">
        <v>92.085016999999993</v>
      </c>
      <c r="O1639" s="16">
        <f t="shared" si="130"/>
        <v>1.639300343507788E-3</v>
      </c>
      <c r="P1639" s="10"/>
    </row>
    <row r="1640" spans="1:16" x14ac:dyDescent="0.25">
      <c r="A1640" s="23">
        <v>39826</v>
      </c>
      <c r="B1640">
        <v>12.595152000000001</v>
      </c>
      <c r="C1640" s="16">
        <f t="shared" si="127"/>
        <v>-4.0835553235086142E-2</v>
      </c>
      <c r="D1640" s="10"/>
      <c r="E1640" s="6">
        <v>21.264274</v>
      </c>
      <c r="F1640" s="16">
        <f t="shared" si="128"/>
        <v>-2.1800321045524429E-2</v>
      </c>
      <c r="G1640" s="10"/>
      <c r="H1640" s="6">
        <v>12.03</v>
      </c>
      <c r="I1640" s="16">
        <f t="shared" ref="I1640:I1703" si="131">H1639/H1640-1</f>
        <v>-1.995012468827928E-2</v>
      </c>
      <c r="J1640" s="10"/>
      <c r="K1640" s="6">
        <v>75.616746000000006</v>
      </c>
      <c r="L1640" s="16">
        <f t="shared" si="129"/>
        <v>-4.4182276767108508E-3</v>
      </c>
      <c r="M1640" s="10"/>
      <c r="N1640" s="6">
        <v>90.591313</v>
      </c>
      <c r="O1640" s="16">
        <f t="shared" si="130"/>
        <v>1.6488380072380515E-2</v>
      </c>
      <c r="P1640" s="10"/>
    </row>
    <row r="1641" spans="1:16" x14ac:dyDescent="0.25">
      <c r="A1641" s="23">
        <v>39825</v>
      </c>
      <c r="B1641">
        <v>12.552488</v>
      </c>
      <c r="C1641" s="16">
        <f t="shared" si="127"/>
        <v>3.398848100870433E-3</v>
      </c>
      <c r="D1641" s="10"/>
      <c r="E1641" s="6">
        <v>21.309135000000001</v>
      </c>
      <c r="F1641" s="16">
        <f t="shared" si="128"/>
        <v>-2.1052473504907798E-3</v>
      </c>
      <c r="G1641" s="10"/>
      <c r="H1641" s="6">
        <v>11.76</v>
      </c>
      <c r="I1641" s="16">
        <f t="shared" si="131"/>
        <v>2.2959183673469274E-2</v>
      </c>
      <c r="J1641" s="10"/>
      <c r="K1641" s="6">
        <v>75.780083000000005</v>
      </c>
      <c r="L1641" s="16">
        <f t="shared" si="129"/>
        <v>-2.1554080377557128E-3</v>
      </c>
      <c r="M1641" s="10"/>
      <c r="N1641" s="6">
        <v>90.495974000000004</v>
      </c>
      <c r="O1641" s="16">
        <f t="shared" si="130"/>
        <v>1.0535164801916963E-3</v>
      </c>
      <c r="P1641" s="10"/>
    </row>
    <row r="1642" spans="1:16" x14ac:dyDescent="0.25">
      <c r="A1642" s="23">
        <v>39822</v>
      </c>
      <c r="B1642">
        <v>13.182957</v>
      </c>
      <c r="C1642" s="16">
        <f t="shared" si="127"/>
        <v>-4.7824551047234709E-2</v>
      </c>
      <c r="D1642" s="10"/>
      <c r="E1642" s="6">
        <v>21.481103000000001</v>
      </c>
      <c r="F1642" s="16">
        <f t="shared" si="128"/>
        <v>-8.0055479460249268E-3</v>
      </c>
      <c r="G1642" s="10"/>
      <c r="H1642" s="6">
        <v>11.64</v>
      </c>
      <c r="I1642" s="16">
        <f t="shared" si="131"/>
        <v>1.0309278350515427E-2</v>
      </c>
      <c r="J1642" s="10"/>
      <c r="K1642" s="6">
        <v>76.173570999999995</v>
      </c>
      <c r="L1642" s="16">
        <f t="shared" si="129"/>
        <v>-5.1656761634555348E-3</v>
      </c>
      <c r="M1642" s="10"/>
      <c r="N1642" s="6">
        <v>89.566385999999994</v>
      </c>
      <c r="O1642" s="16">
        <f t="shared" si="130"/>
        <v>1.0378759728007836E-2</v>
      </c>
      <c r="P1642" s="10"/>
    </row>
    <row r="1643" spans="1:16" x14ac:dyDescent="0.25">
      <c r="A1643" s="23">
        <v>39821</v>
      </c>
      <c r="B1643">
        <v>13.216139</v>
      </c>
      <c r="C1643" s="16">
        <f t="shared" si="127"/>
        <v>-2.5107181454432359E-3</v>
      </c>
      <c r="D1643" s="10"/>
      <c r="E1643" s="6">
        <v>21.952148000000001</v>
      </c>
      <c r="F1643" s="16">
        <f t="shared" si="128"/>
        <v>-2.1457809049027943E-2</v>
      </c>
      <c r="G1643" s="10"/>
      <c r="H1643" s="6">
        <v>11.57</v>
      </c>
      <c r="I1643" s="16">
        <f t="shared" si="131"/>
        <v>6.0501296456352271E-3</v>
      </c>
      <c r="J1643" s="10"/>
      <c r="K1643" s="6">
        <v>75.238104000000007</v>
      </c>
      <c r="L1643" s="16">
        <f t="shared" si="129"/>
        <v>1.2433420703955811E-2</v>
      </c>
      <c r="M1643" s="10"/>
      <c r="N1643" s="6">
        <v>89.431312000000005</v>
      </c>
      <c r="O1643" s="16">
        <f t="shared" si="130"/>
        <v>1.5103658548583088E-3</v>
      </c>
      <c r="P1643" s="10"/>
    </row>
    <row r="1644" spans="1:16" x14ac:dyDescent="0.25">
      <c r="A1644" s="23">
        <v>39820</v>
      </c>
      <c r="B1644">
        <v>13.358351000000001</v>
      </c>
      <c r="C1644" s="16">
        <f t="shared" si="127"/>
        <v>-1.0645924785177452E-2</v>
      </c>
      <c r="D1644" s="10"/>
      <c r="E1644" s="6">
        <v>22.049347000000001</v>
      </c>
      <c r="F1644" s="16">
        <f t="shared" si="128"/>
        <v>-4.408248461961195E-3</v>
      </c>
      <c r="G1644" s="10"/>
      <c r="H1644" s="6">
        <v>11.51</v>
      </c>
      <c r="I1644" s="16">
        <f t="shared" si="131"/>
        <v>5.2128583840138631E-3</v>
      </c>
      <c r="J1644" s="10"/>
      <c r="K1644" s="6">
        <v>74.703558000000001</v>
      </c>
      <c r="L1644" s="16">
        <f t="shared" si="129"/>
        <v>7.1555627912662789E-3</v>
      </c>
      <c r="M1644" s="10"/>
      <c r="N1644" s="6">
        <v>89.502823000000006</v>
      </c>
      <c r="O1644" s="16">
        <f t="shared" si="130"/>
        <v>-7.9898038523318338E-4</v>
      </c>
      <c r="P1644" s="10"/>
    </row>
    <row r="1645" spans="1:16" x14ac:dyDescent="0.25">
      <c r="A1645" s="23">
        <v>39819</v>
      </c>
      <c r="B1645">
        <v>13.654624</v>
      </c>
      <c r="C1645" s="16">
        <f t="shared" si="127"/>
        <v>-2.1697631512958448E-2</v>
      </c>
      <c r="D1645" s="10"/>
      <c r="E1645" s="6">
        <v>22.408237</v>
      </c>
      <c r="F1645" s="16">
        <f t="shared" si="128"/>
        <v>-1.6015985550313472E-2</v>
      </c>
      <c r="G1645" s="10"/>
      <c r="H1645" s="6">
        <v>11.68</v>
      </c>
      <c r="I1645" s="16">
        <f t="shared" si="131"/>
        <v>-1.4554794520547976E-2</v>
      </c>
      <c r="J1645" s="10"/>
      <c r="K1645" s="6">
        <v>75.334624000000005</v>
      </c>
      <c r="L1645" s="16">
        <f t="shared" si="129"/>
        <v>-8.3768387826559376E-3</v>
      </c>
      <c r="M1645" s="10"/>
      <c r="N1645" s="6">
        <v>89.153231000000005</v>
      </c>
      <c r="O1645" s="16">
        <f t="shared" si="130"/>
        <v>3.9212487991602263E-3</v>
      </c>
      <c r="P1645" s="10"/>
    </row>
    <row r="1646" spans="1:16" x14ac:dyDescent="0.25">
      <c r="A1646" s="23">
        <v>39818</v>
      </c>
      <c r="B1646">
        <v>12.756323999999999</v>
      </c>
      <c r="C1646" s="16">
        <f t="shared" si="127"/>
        <v>7.0419973653851997E-2</v>
      </c>
      <c r="D1646" s="10"/>
      <c r="E1646" s="6">
        <v>22.826944000000001</v>
      </c>
      <c r="F1646" s="16">
        <f t="shared" si="128"/>
        <v>-1.834266557976405E-2</v>
      </c>
      <c r="G1646" s="10"/>
      <c r="H1646" s="6">
        <v>11.62</v>
      </c>
      <c r="I1646" s="16">
        <f t="shared" si="131"/>
        <v>5.1635111876076056E-3</v>
      </c>
      <c r="J1646" s="10"/>
      <c r="K1646" s="6">
        <v>75.208411999999996</v>
      </c>
      <c r="L1646" s="16">
        <f t="shared" si="129"/>
        <v>1.6781633416220743E-3</v>
      </c>
      <c r="M1646" s="10"/>
      <c r="N1646" s="6">
        <v>90.058985000000007</v>
      </c>
      <c r="O1646" s="16">
        <f t="shared" si="130"/>
        <v>-1.0057341863224489E-2</v>
      </c>
      <c r="P1646" s="10"/>
    </row>
    <row r="1647" spans="1:16" x14ac:dyDescent="0.25">
      <c r="A1647" s="23">
        <v>39815</v>
      </c>
      <c r="B1647">
        <v>12.666257</v>
      </c>
      <c r="C1647" s="16">
        <f t="shared" si="127"/>
        <v>7.1107826092584592E-3</v>
      </c>
      <c r="D1647" s="10"/>
      <c r="E1647" s="6">
        <v>23.178356999999998</v>
      </c>
      <c r="F1647" s="16">
        <f t="shared" si="128"/>
        <v>-1.5161255821540598E-2</v>
      </c>
      <c r="G1647" s="10"/>
      <c r="H1647" s="6">
        <v>11.99</v>
      </c>
      <c r="I1647" s="16">
        <f t="shared" si="131"/>
        <v>-3.0859049207673128E-2</v>
      </c>
      <c r="J1647" s="10"/>
      <c r="K1647" s="6">
        <v>74.696132000000006</v>
      </c>
      <c r="L1647" s="16">
        <f t="shared" si="129"/>
        <v>6.8581864453167718E-3</v>
      </c>
      <c r="M1647" s="10"/>
      <c r="N1647" s="6">
        <v>92.442549</v>
      </c>
      <c r="O1647" s="16">
        <f t="shared" si="130"/>
        <v>-2.5784273862893947E-2</v>
      </c>
      <c r="P1647" s="10"/>
    </row>
    <row r="1648" spans="1:16" x14ac:dyDescent="0.25">
      <c r="A1648" s="23">
        <v>39813</v>
      </c>
      <c r="B1648">
        <v>12.431609</v>
      </c>
      <c r="C1648" s="16">
        <f t="shared" si="127"/>
        <v>1.8875111017407242E-2</v>
      </c>
      <c r="D1648" s="10"/>
      <c r="E1648" s="6">
        <v>22.729744</v>
      </c>
      <c r="F1648" s="16">
        <f t="shared" si="128"/>
        <v>1.9736825896499166E-2</v>
      </c>
      <c r="G1648" s="10"/>
      <c r="H1648" s="6">
        <v>11.98</v>
      </c>
      <c r="I1648" s="16">
        <f t="shared" si="131"/>
        <v>8.3472454090149917E-4</v>
      </c>
      <c r="J1648" s="10"/>
      <c r="K1648" s="6">
        <v>75.468261999999996</v>
      </c>
      <c r="L1648" s="16">
        <f t="shared" si="129"/>
        <v>-1.0231188310656836E-2</v>
      </c>
      <c r="M1648" s="10"/>
      <c r="N1648" s="6">
        <v>94.826113000000007</v>
      </c>
      <c r="O1648" s="16">
        <f t="shared" si="130"/>
        <v>-2.5136156324366166E-2</v>
      </c>
      <c r="P1648" s="10"/>
    </row>
    <row r="1649" spans="1:16" x14ac:dyDescent="0.25">
      <c r="A1649" s="23">
        <v>39812</v>
      </c>
      <c r="B1649">
        <v>12.085563</v>
      </c>
      <c r="C1649" s="16">
        <f t="shared" si="127"/>
        <v>2.8633006174391573E-2</v>
      </c>
      <c r="D1649" s="10"/>
      <c r="E1649" s="6">
        <v>22.131592999999999</v>
      </c>
      <c r="F1649" s="16">
        <f t="shared" si="128"/>
        <v>2.7027019699847221E-2</v>
      </c>
      <c r="G1649" s="10"/>
      <c r="H1649" s="6">
        <v>11.53</v>
      </c>
      <c r="I1649" s="16">
        <f t="shared" si="131"/>
        <v>3.9028620988725171E-2</v>
      </c>
      <c r="J1649" s="10"/>
      <c r="K1649" s="6">
        <v>75.327197999999996</v>
      </c>
      <c r="L1649" s="16">
        <f t="shared" si="129"/>
        <v>1.8726834894349231E-3</v>
      </c>
      <c r="M1649" s="10"/>
      <c r="N1649" s="6">
        <v>96.852143999999996</v>
      </c>
      <c r="O1649" s="16">
        <f t="shared" si="130"/>
        <v>-2.0918803821214249E-2</v>
      </c>
      <c r="P1649" s="10"/>
    </row>
    <row r="1650" spans="1:16" x14ac:dyDescent="0.25">
      <c r="A1650" s="23">
        <v>39811</v>
      </c>
      <c r="B1650">
        <v>12.365244000000001</v>
      </c>
      <c r="C1650" s="16">
        <f t="shared" si="127"/>
        <v>-2.2618316306576736E-2</v>
      </c>
      <c r="D1650" s="10"/>
      <c r="E1650" s="6">
        <v>21.159597000000002</v>
      </c>
      <c r="F1650" s="16">
        <f t="shared" si="128"/>
        <v>4.5936413628293371E-2</v>
      </c>
      <c r="G1650" s="10"/>
      <c r="H1650" s="6">
        <v>11.38</v>
      </c>
      <c r="I1650" s="16">
        <f t="shared" si="131"/>
        <v>1.3181019332161537E-2</v>
      </c>
      <c r="J1650" s="10"/>
      <c r="K1650" s="6">
        <v>74.673860000000005</v>
      </c>
      <c r="L1650" s="16">
        <f t="shared" si="129"/>
        <v>8.7492196064324901E-3</v>
      </c>
      <c r="M1650" s="10"/>
      <c r="N1650" s="6">
        <v>95.938444000000004</v>
      </c>
      <c r="O1650" s="16">
        <f t="shared" si="130"/>
        <v>9.5238150829295432E-3</v>
      </c>
      <c r="P1650" s="10"/>
    </row>
    <row r="1651" spans="1:16" x14ac:dyDescent="0.25">
      <c r="A1651" s="23">
        <v>39808</v>
      </c>
      <c r="B1651">
        <v>12.621224</v>
      </c>
      <c r="C1651" s="16">
        <f t="shared" si="127"/>
        <v>-2.0281709602808617E-2</v>
      </c>
      <c r="D1651" s="10"/>
      <c r="E1651" s="6">
        <v>21.682980000000001</v>
      </c>
      <c r="F1651" s="16">
        <f t="shared" si="128"/>
        <v>-2.4137964431088288E-2</v>
      </c>
      <c r="G1651" s="10"/>
      <c r="H1651" s="6">
        <v>11.35</v>
      </c>
      <c r="I1651" s="16">
        <f t="shared" si="131"/>
        <v>2.6431718061674658E-3</v>
      </c>
      <c r="J1651" s="10"/>
      <c r="K1651" s="6">
        <v>74.442221000000004</v>
      </c>
      <c r="L1651" s="16">
        <f t="shared" si="129"/>
        <v>3.1116615932240688E-3</v>
      </c>
      <c r="M1651" s="10"/>
      <c r="N1651" s="6">
        <v>96.053652</v>
      </c>
      <c r="O1651" s="16">
        <f t="shared" si="130"/>
        <v>-1.1994130113865964E-3</v>
      </c>
      <c r="P1651" s="10"/>
    </row>
    <row r="1652" spans="1:16" x14ac:dyDescent="0.25">
      <c r="A1652" s="23">
        <v>39806</v>
      </c>
      <c r="B1652">
        <v>12.535897</v>
      </c>
      <c r="C1652" s="16">
        <f t="shared" si="127"/>
        <v>6.8066130409334402E-3</v>
      </c>
      <c r="D1652" s="10"/>
      <c r="E1652" s="6">
        <v>21.884855999999999</v>
      </c>
      <c r="F1652" s="16">
        <f t="shared" si="128"/>
        <v>-9.2244609697225144E-3</v>
      </c>
      <c r="G1652" s="10"/>
      <c r="H1652" s="6">
        <v>11.31</v>
      </c>
      <c r="I1652" s="16">
        <f t="shared" si="131"/>
        <v>3.5366931918654476E-3</v>
      </c>
      <c r="J1652" s="10"/>
      <c r="K1652" s="6">
        <v>74.301748000000003</v>
      </c>
      <c r="L1652" s="16">
        <f t="shared" si="129"/>
        <v>1.8905746335873275E-3</v>
      </c>
      <c r="M1652" s="10"/>
      <c r="N1652" s="6">
        <v>95.736903999999996</v>
      </c>
      <c r="O1652" s="16">
        <f t="shared" si="130"/>
        <v>3.308525623515024E-3</v>
      </c>
      <c r="P1652" s="10"/>
    </row>
    <row r="1653" spans="1:16" x14ac:dyDescent="0.25">
      <c r="A1653" s="23">
        <v>39805</v>
      </c>
      <c r="B1653">
        <v>12.716030999999999</v>
      </c>
      <c r="C1653" s="16">
        <f t="shared" si="127"/>
        <v>-1.4165898148565281E-2</v>
      </c>
      <c r="D1653" s="10"/>
      <c r="E1653" s="6">
        <v>21.989532000000001</v>
      </c>
      <c r="F1653" s="16">
        <f t="shared" si="128"/>
        <v>-4.7602650206471919E-3</v>
      </c>
      <c r="G1653" s="10"/>
      <c r="H1653" s="6">
        <v>11.22</v>
      </c>
      <c r="I1653" s="16">
        <f t="shared" si="131"/>
        <v>8.0213903743315829E-3</v>
      </c>
      <c r="J1653" s="10"/>
      <c r="K1653" s="6">
        <v>74.116917999999998</v>
      </c>
      <c r="L1653" s="16">
        <f t="shared" si="129"/>
        <v>2.4937626251539946E-3</v>
      </c>
      <c r="M1653" s="10"/>
      <c r="N1653" s="6">
        <v>95.942791</v>
      </c>
      <c r="O1653" s="16">
        <f t="shared" si="130"/>
        <v>-2.1459350708278313E-3</v>
      </c>
      <c r="P1653" s="10"/>
    </row>
    <row r="1654" spans="1:16" x14ac:dyDescent="0.25">
      <c r="A1654" s="23">
        <v>39804</v>
      </c>
      <c r="B1654">
        <v>12.739732999999999</v>
      </c>
      <c r="C1654" s="16">
        <f t="shared" si="127"/>
        <v>-1.8604785516305178E-3</v>
      </c>
      <c r="D1654" s="10"/>
      <c r="E1654" s="6">
        <v>21.750271999999999</v>
      </c>
      <c r="F1654" s="16">
        <f t="shared" si="128"/>
        <v>1.1000322202867174E-2</v>
      </c>
      <c r="G1654" s="10"/>
      <c r="H1654" s="6">
        <v>11.89</v>
      </c>
      <c r="I1654" s="16">
        <f t="shared" si="131"/>
        <v>-5.6349873843566045E-2</v>
      </c>
      <c r="J1654" s="10"/>
      <c r="K1654" s="6">
        <v>73.87294</v>
      </c>
      <c r="L1654" s="16">
        <f t="shared" si="129"/>
        <v>3.3026707749819195E-3</v>
      </c>
      <c r="M1654" s="10"/>
      <c r="N1654" s="6">
        <v>96.069486999999995</v>
      </c>
      <c r="O1654" s="16">
        <f t="shared" si="130"/>
        <v>-1.3187954256485002E-3</v>
      </c>
      <c r="P1654" s="10"/>
    </row>
    <row r="1655" spans="1:16" x14ac:dyDescent="0.25">
      <c r="A1655" s="23">
        <v>39801</v>
      </c>
      <c r="B1655">
        <v>13.028896</v>
      </c>
      <c r="C1655" s="16">
        <f t="shared" si="127"/>
        <v>-2.2193975606221716E-2</v>
      </c>
      <c r="D1655" s="10"/>
      <c r="E1655" s="6">
        <v>21.353995999999999</v>
      </c>
      <c r="F1655" s="16">
        <f t="shared" si="128"/>
        <v>1.8557463436819965E-2</v>
      </c>
      <c r="G1655" s="10"/>
      <c r="H1655" s="6">
        <v>12.14</v>
      </c>
      <c r="I1655" s="16">
        <f t="shared" si="131"/>
        <v>-2.0593080724876422E-2</v>
      </c>
      <c r="J1655" s="10"/>
      <c r="K1655" s="6">
        <v>72.993151999999995</v>
      </c>
      <c r="L1655" s="16">
        <f t="shared" si="129"/>
        <v>1.2053021083402449E-2</v>
      </c>
      <c r="M1655" s="10"/>
      <c r="N1655" s="6">
        <v>96.813845000000001</v>
      </c>
      <c r="O1655" s="16">
        <f t="shared" si="130"/>
        <v>-7.6885490913000121E-3</v>
      </c>
      <c r="P1655" s="10"/>
    </row>
    <row r="1656" spans="1:16" x14ac:dyDescent="0.25">
      <c r="A1656" s="23">
        <v>39800</v>
      </c>
      <c r="B1656">
        <v>12.9649</v>
      </c>
      <c r="C1656" s="16">
        <f t="shared" si="127"/>
        <v>4.9360966918372551E-3</v>
      </c>
      <c r="D1656" s="10"/>
      <c r="E1656" s="6">
        <v>20.740891000000001</v>
      </c>
      <c r="F1656" s="16">
        <f t="shared" si="128"/>
        <v>2.9560205489725488E-2</v>
      </c>
      <c r="G1656" s="10"/>
      <c r="H1656" s="6">
        <v>11.98</v>
      </c>
      <c r="I1656" s="16">
        <f t="shared" si="131"/>
        <v>1.3355592654423987E-2</v>
      </c>
      <c r="J1656" s="10"/>
      <c r="K1656" s="6">
        <v>74.094739000000004</v>
      </c>
      <c r="L1656" s="16">
        <f t="shared" si="129"/>
        <v>-1.4867276879131808E-2</v>
      </c>
      <c r="M1656" s="10"/>
      <c r="N1656" s="6">
        <v>96.710898999999998</v>
      </c>
      <c r="O1656" s="16">
        <f t="shared" si="130"/>
        <v>1.0644715442051922E-3</v>
      </c>
      <c r="P1656" s="10"/>
    </row>
    <row r="1657" spans="1:16" x14ac:dyDescent="0.25">
      <c r="A1657" s="23">
        <v>39799</v>
      </c>
      <c r="B1657">
        <v>13.121333</v>
      </c>
      <c r="C1657" s="16">
        <f t="shared" si="127"/>
        <v>-1.1922035665126396E-2</v>
      </c>
      <c r="D1657" s="10"/>
      <c r="E1657" s="6">
        <v>20.277325000000001</v>
      </c>
      <c r="F1657" s="16">
        <f t="shared" si="128"/>
        <v>2.2861299505728683E-2</v>
      </c>
      <c r="G1657" s="10"/>
      <c r="H1657" s="6">
        <v>12.26</v>
      </c>
      <c r="I1657" s="16">
        <f t="shared" si="131"/>
        <v>-2.2838499184339223E-2</v>
      </c>
      <c r="J1657" s="10"/>
      <c r="K1657" s="6">
        <v>72.342545999999999</v>
      </c>
      <c r="L1657" s="16">
        <f t="shared" si="129"/>
        <v>2.4220781502492406E-2</v>
      </c>
      <c r="M1657" s="10"/>
      <c r="N1657" s="6">
        <v>94.723313000000005</v>
      </c>
      <c r="O1657" s="16">
        <f t="shared" si="130"/>
        <v>2.0983070978524587E-2</v>
      </c>
      <c r="P1657" s="10"/>
    </row>
    <row r="1658" spans="1:16" x14ac:dyDescent="0.25">
      <c r="A1658" s="23">
        <v>39798</v>
      </c>
      <c r="B1658">
        <v>12.981491999999999</v>
      </c>
      <c r="C1658" s="16">
        <f t="shared" si="127"/>
        <v>1.0772336492600454E-2</v>
      </c>
      <c r="D1658" s="10"/>
      <c r="E1658" s="6">
        <v>20.867998</v>
      </c>
      <c r="F1658" s="16">
        <f t="shared" si="128"/>
        <v>-2.8305206853096232E-2</v>
      </c>
      <c r="G1658" s="10"/>
      <c r="H1658" s="6">
        <v>12.6</v>
      </c>
      <c r="I1658" s="16">
        <f t="shared" si="131"/>
        <v>-2.6984126984126999E-2</v>
      </c>
      <c r="J1658" s="10"/>
      <c r="K1658" s="6">
        <v>71.285317000000006</v>
      </c>
      <c r="L1658" s="16">
        <f t="shared" si="129"/>
        <v>1.4830950390527065E-2</v>
      </c>
      <c r="M1658" s="10"/>
      <c r="N1658" s="6">
        <v>92.221006000000003</v>
      </c>
      <c r="O1658" s="16">
        <f t="shared" si="130"/>
        <v>2.7133807236932483E-2</v>
      </c>
      <c r="P1658" s="10"/>
    </row>
    <row r="1659" spans="1:16" x14ac:dyDescent="0.25">
      <c r="A1659" s="23">
        <v>39797</v>
      </c>
      <c r="B1659">
        <v>12.502715</v>
      </c>
      <c r="C1659" s="16">
        <f t="shared" si="127"/>
        <v>3.8293842577392212E-2</v>
      </c>
      <c r="D1659" s="10"/>
      <c r="E1659" s="6">
        <v>19.888525999999999</v>
      </c>
      <c r="F1659" s="16">
        <f t="shared" si="128"/>
        <v>4.9248094102096962E-2</v>
      </c>
      <c r="G1659" s="10"/>
      <c r="H1659" s="6">
        <v>12.14</v>
      </c>
      <c r="I1659" s="16">
        <f t="shared" si="131"/>
        <v>3.7891268533772671E-2</v>
      </c>
      <c r="J1659" s="10"/>
      <c r="K1659" s="6">
        <v>69.851039</v>
      </c>
      <c r="L1659" s="16">
        <f t="shared" si="129"/>
        <v>2.0533381042478149E-2</v>
      </c>
      <c r="M1659" s="10"/>
      <c r="N1659" s="6">
        <v>89.995857000000001</v>
      </c>
      <c r="O1659" s="16">
        <f t="shared" si="130"/>
        <v>2.4725015952678842E-2</v>
      </c>
      <c r="P1659" s="10"/>
    </row>
    <row r="1660" spans="1:16" x14ac:dyDescent="0.25">
      <c r="A1660" s="23">
        <v>39794</v>
      </c>
      <c r="B1660">
        <v>12.550117999999999</v>
      </c>
      <c r="C1660" s="16">
        <f t="shared" ref="C1660:C1723" si="132">B1659/B1660-1</f>
        <v>-3.7770959603725673E-3</v>
      </c>
      <c r="D1660" s="10"/>
      <c r="E1660" s="6">
        <v>20.217510000000001</v>
      </c>
      <c r="F1660" s="16">
        <f t="shared" si="128"/>
        <v>-1.6272231347975175E-2</v>
      </c>
      <c r="G1660" s="10"/>
      <c r="H1660" s="6">
        <v>12.71</v>
      </c>
      <c r="I1660" s="16">
        <f t="shared" si="131"/>
        <v>-4.4846577498033113E-2</v>
      </c>
      <c r="J1660" s="10"/>
      <c r="K1660" s="6">
        <v>69.873216999999997</v>
      </c>
      <c r="L1660" s="16">
        <f t="shared" si="129"/>
        <v>-3.1740344801922671E-4</v>
      </c>
      <c r="M1660" s="10"/>
      <c r="N1660" s="6">
        <v>88.982265999999996</v>
      </c>
      <c r="O1660" s="16">
        <f t="shared" si="130"/>
        <v>1.1390932660672037E-2</v>
      </c>
      <c r="P1660" s="10"/>
    </row>
    <row r="1661" spans="1:16" x14ac:dyDescent="0.25">
      <c r="A1661" s="23">
        <v>39793</v>
      </c>
      <c r="B1661">
        <v>12.346283</v>
      </c>
      <c r="C1661" s="16">
        <f t="shared" si="132"/>
        <v>1.6509827289719503E-2</v>
      </c>
      <c r="D1661" s="10"/>
      <c r="E1661" s="6">
        <v>19.768896000000002</v>
      </c>
      <c r="F1661" s="16">
        <f t="shared" si="128"/>
        <v>2.2692921243553377E-2</v>
      </c>
      <c r="G1661" s="10"/>
      <c r="H1661" s="6">
        <v>12.91</v>
      </c>
      <c r="I1661" s="16">
        <f t="shared" si="131"/>
        <v>-1.5491866769945739E-2</v>
      </c>
      <c r="J1661" s="10"/>
      <c r="K1661" s="6">
        <v>69.496161999999998</v>
      </c>
      <c r="L1661" s="16">
        <f t="shared" si="129"/>
        <v>5.4255514139038841E-3</v>
      </c>
      <c r="M1661" s="10"/>
      <c r="N1661" s="6">
        <v>88.982265999999996</v>
      </c>
      <c r="O1661" s="16">
        <f t="shared" si="130"/>
        <v>0</v>
      </c>
      <c r="P1661" s="10"/>
    </row>
    <row r="1662" spans="1:16" x14ac:dyDescent="0.25">
      <c r="A1662" s="23">
        <v>39792</v>
      </c>
      <c r="B1662">
        <v>12.599892000000001</v>
      </c>
      <c r="C1662" s="16">
        <f t="shared" si="132"/>
        <v>-2.0127870937306502E-2</v>
      </c>
      <c r="D1662" s="10"/>
      <c r="E1662" s="6">
        <v>20.172647999999999</v>
      </c>
      <c r="F1662" s="16">
        <f t="shared" si="128"/>
        <v>-2.0014824033017242E-2</v>
      </c>
      <c r="G1662" s="10"/>
      <c r="H1662" s="6">
        <v>13.89</v>
      </c>
      <c r="I1662" s="16">
        <f t="shared" si="131"/>
        <v>-7.0554355651547884E-2</v>
      </c>
      <c r="J1662" s="10"/>
      <c r="K1662" s="6">
        <v>69.25958</v>
      </c>
      <c r="L1662" s="16">
        <f t="shared" si="129"/>
        <v>3.4158740206047256E-3</v>
      </c>
      <c r="M1662" s="10"/>
      <c r="N1662" s="6">
        <v>88.808053999999998</v>
      </c>
      <c r="O1662" s="16">
        <f t="shared" si="130"/>
        <v>1.9616689270096632E-3</v>
      </c>
      <c r="P1662" s="10"/>
    </row>
    <row r="1663" spans="1:16" x14ac:dyDescent="0.25">
      <c r="A1663" s="23">
        <v>39791</v>
      </c>
      <c r="B1663">
        <v>12.687588999999999</v>
      </c>
      <c r="C1663" s="16">
        <f t="shared" si="132"/>
        <v>-6.9120303313733311E-3</v>
      </c>
      <c r="D1663" s="10"/>
      <c r="E1663" s="6">
        <v>19.671696000000001</v>
      </c>
      <c r="F1663" s="16">
        <f t="shared" si="128"/>
        <v>2.5465623299587348E-2</v>
      </c>
      <c r="G1663" s="10"/>
      <c r="H1663" s="6">
        <v>13.93</v>
      </c>
      <c r="I1663" s="16">
        <f t="shared" si="131"/>
        <v>-2.8715003589374621E-3</v>
      </c>
      <c r="J1663" s="10"/>
      <c r="K1663" s="6">
        <v>69.096928000000005</v>
      </c>
      <c r="L1663" s="16">
        <f t="shared" si="129"/>
        <v>2.3539686163760454E-3</v>
      </c>
      <c r="M1663" s="10"/>
      <c r="N1663" s="6">
        <v>89.021856</v>
      </c>
      <c r="O1663" s="16">
        <f t="shared" si="130"/>
        <v>-2.4016798751084201E-3</v>
      </c>
      <c r="P1663" s="10"/>
    </row>
    <row r="1664" spans="1:16" x14ac:dyDescent="0.25">
      <c r="A1664" s="23">
        <v>39790</v>
      </c>
      <c r="B1664">
        <v>13.310947000000001</v>
      </c>
      <c r="C1664" s="16">
        <f t="shared" si="132"/>
        <v>-4.6830477200457743E-2</v>
      </c>
      <c r="D1664" s="10"/>
      <c r="E1664" s="6">
        <v>20.187601999999998</v>
      </c>
      <c r="F1664" s="16">
        <f t="shared" si="128"/>
        <v>-2.5555586047317447E-2</v>
      </c>
      <c r="G1664" s="10"/>
      <c r="H1664" s="6">
        <v>13.92</v>
      </c>
      <c r="I1664" s="16">
        <f t="shared" si="131"/>
        <v>7.1839080459779048E-4</v>
      </c>
      <c r="J1664" s="10"/>
      <c r="K1664" s="6">
        <v>68.631157999999999</v>
      </c>
      <c r="L1664" s="16">
        <f t="shared" si="129"/>
        <v>6.7865676985954249E-3</v>
      </c>
      <c r="M1664" s="10"/>
      <c r="N1664" s="6">
        <v>87.295582999999993</v>
      </c>
      <c r="O1664" s="16">
        <f t="shared" si="130"/>
        <v>1.9775032603883469E-2</v>
      </c>
      <c r="P1664" s="10"/>
    </row>
    <row r="1665" spans="1:16" x14ac:dyDescent="0.25">
      <c r="A1665" s="23">
        <v>39787</v>
      </c>
      <c r="B1665">
        <v>12.604633</v>
      </c>
      <c r="C1665" s="16">
        <f t="shared" si="132"/>
        <v>5.6036062295506728E-2</v>
      </c>
      <c r="D1665" s="10"/>
      <c r="E1665" s="6">
        <v>19.806280000000001</v>
      </c>
      <c r="F1665" s="16">
        <f t="shared" si="128"/>
        <v>1.9252580494671268E-2</v>
      </c>
      <c r="G1665" s="10"/>
      <c r="H1665" s="6">
        <v>13.33</v>
      </c>
      <c r="I1665" s="16">
        <f t="shared" si="131"/>
        <v>4.4261065266316679E-2</v>
      </c>
      <c r="J1665" s="10"/>
      <c r="K1665" s="6">
        <v>67.928799999999995</v>
      </c>
      <c r="L1665" s="16">
        <f t="shared" si="129"/>
        <v>1.0339620308322806E-2</v>
      </c>
      <c r="M1665" s="10"/>
      <c r="N1665" s="6">
        <v>87.485635000000002</v>
      </c>
      <c r="O1665" s="16">
        <f t="shared" si="130"/>
        <v>-2.172379499788879E-3</v>
      </c>
      <c r="P1665" s="10"/>
    </row>
    <row r="1666" spans="1:16" x14ac:dyDescent="0.25">
      <c r="A1666" s="23">
        <v>39786</v>
      </c>
      <c r="B1666">
        <v>12.042899</v>
      </c>
      <c r="C1666" s="16">
        <f t="shared" si="132"/>
        <v>4.6644416763770957E-2</v>
      </c>
      <c r="D1666" s="10"/>
      <c r="E1666" s="6">
        <v>18.692224</v>
      </c>
      <c r="F1666" s="16">
        <f t="shared" si="128"/>
        <v>5.9599970554600645E-2</v>
      </c>
      <c r="G1666" s="10"/>
      <c r="H1666" s="6">
        <v>12.81</v>
      </c>
      <c r="I1666" s="16">
        <f t="shared" si="131"/>
        <v>4.0593286494925884E-2</v>
      </c>
      <c r="J1666" s="10"/>
      <c r="K1666" s="6">
        <v>68.394576000000001</v>
      </c>
      <c r="L1666" s="16">
        <f t="shared" si="129"/>
        <v>-6.8101306746898294E-3</v>
      </c>
      <c r="M1666" s="10"/>
      <c r="N1666" s="6">
        <v>88.926835999999994</v>
      </c>
      <c r="O1666" s="16">
        <f t="shared" si="130"/>
        <v>-1.620659257459689E-2</v>
      </c>
      <c r="P1666" s="10"/>
    </row>
    <row r="1667" spans="1:16" x14ac:dyDescent="0.25">
      <c r="A1667" s="23">
        <v>39785</v>
      </c>
      <c r="B1667">
        <v>12.429239000000001</v>
      </c>
      <c r="C1667" s="16">
        <f t="shared" si="132"/>
        <v>-3.108315802761541E-2</v>
      </c>
      <c r="D1667" s="10"/>
      <c r="E1667" s="6">
        <v>19.783849</v>
      </c>
      <c r="F1667" s="16">
        <f t="shared" si="128"/>
        <v>-5.5177584503399713E-2</v>
      </c>
      <c r="G1667" s="10"/>
      <c r="H1667" s="6">
        <v>12.57</v>
      </c>
      <c r="I1667" s="16">
        <f t="shared" si="131"/>
        <v>1.9093078758949833E-2</v>
      </c>
      <c r="J1667" s="10"/>
      <c r="K1667" s="6">
        <v>68.328034000000002</v>
      </c>
      <c r="L1667" s="16">
        <f t="shared" si="129"/>
        <v>9.7386088995321529E-4</v>
      </c>
      <c r="M1667" s="10"/>
      <c r="N1667" s="6">
        <v>87.208477000000002</v>
      </c>
      <c r="O1667" s="16">
        <f t="shared" si="130"/>
        <v>1.9704036340412179E-2</v>
      </c>
      <c r="P1667" s="10"/>
    </row>
    <row r="1668" spans="1:16" x14ac:dyDescent="0.25">
      <c r="A1668" s="23">
        <v>39784</v>
      </c>
      <c r="B1668">
        <v>11.775069</v>
      </c>
      <c r="C1668" s="16">
        <f t="shared" si="132"/>
        <v>5.5555513092959474E-2</v>
      </c>
      <c r="D1668" s="10"/>
      <c r="E1668" s="6">
        <v>19.664221000000001</v>
      </c>
      <c r="F1668" s="16">
        <f t="shared" si="128"/>
        <v>6.0835361848301517E-3</v>
      </c>
      <c r="G1668" s="10"/>
      <c r="H1668" s="6">
        <v>12.22</v>
      </c>
      <c r="I1668" s="16">
        <f t="shared" si="131"/>
        <v>2.8641571194762738E-2</v>
      </c>
      <c r="J1668" s="10"/>
      <c r="K1668" s="6">
        <v>67.854868999999994</v>
      </c>
      <c r="L1668" s="16">
        <f t="shared" si="129"/>
        <v>6.9731915627160301E-3</v>
      </c>
      <c r="M1668" s="10"/>
      <c r="N1668" s="6">
        <v>86.962998999999996</v>
      </c>
      <c r="O1668" s="16">
        <f t="shared" si="130"/>
        <v>2.8227867348502578E-3</v>
      </c>
      <c r="P1668" s="10"/>
    </row>
    <row r="1669" spans="1:16" x14ac:dyDescent="0.25">
      <c r="A1669" s="23">
        <v>39783</v>
      </c>
      <c r="B1669">
        <v>11.388729</v>
      </c>
      <c r="C1669" s="16">
        <f t="shared" si="132"/>
        <v>3.3923012831370336E-2</v>
      </c>
      <c r="D1669" s="10"/>
      <c r="E1669" s="6">
        <v>18.315438</v>
      </c>
      <c r="F1669" s="16">
        <f t="shared" si="128"/>
        <v>7.3641864311407623E-2</v>
      </c>
      <c r="G1669" s="10"/>
      <c r="H1669" s="6">
        <v>11.54</v>
      </c>
      <c r="I1669" s="16">
        <f t="shared" si="131"/>
        <v>5.8925476603119753E-2</v>
      </c>
      <c r="J1669" s="10"/>
      <c r="K1669" s="6">
        <v>67.344735999999997</v>
      </c>
      <c r="L1669" s="16">
        <f t="shared" si="129"/>
        <v>7.5749498817545557E-3</v>
      </c>
      <c r="M1669" s="10"/>
      <c r="N1669" s="6">
        <v>86.630415999999997</v>
      </c>
      <c r="O1669" s="16">
        <f t="shared" si="130"/>
        <v>3.8391019616019761E-3</v>
      </c>
      <c r="P1669" s="10"/>
    </row>
    <row r="1670" spans="1:16" x14ac:dyDescent="0.25">
      <c r="A1670" s="23">
        <v>39780</v>
      </c>
      <c r="B1670">
        <v>12.457680999999999</v>
      </c>
      <c r="C1670" s="16">
        <f t="shared" si="132"/>
        <v>-8.5806660164118753E-2</v>
      </c>
      <c r="D1670" s="10"/>
      <c r="E1670" s="6">
        <v>19.693701000000001</v>
      </c>
      <c r="F1670" s="16">
        <f t="shared" si="128"/>
        <v>-6.9984966259008408E-2</v>
      </c>
      <c r="G1670" s="10"/>
      <c r="H1670" s="6">
        <v>12.63</v>
      </c>
      <c r="I1670" s="16">
        <f t="shared" si="131"/>
        <v>-8.6302454473475954E-2</v>
      </c>
      <c r="J1670" s="10"/>
      <c r="K1670" s="6">
        <v>66.308207999999993</v>
      </c>
      <c r="L1670" s="16">
        <f t="shared" si="129"/>
        <v>1.5631971233486031E-2</v>
      </c>
      <c r="M1670" s="10"/>
      <c r="N1670" s="6">
        <v>83.435227999999995</v>
      </c>
      <c r="O1670" s="16">
        <f t="shared" si="130"/>
        <v>3.8295430798127583E-2</v>
      </c>
      <c r="P1670" s="10"/>
    </row>
    <row r="1671" spans="1:16" x14ac:dyDescent="0.25">
      <c r="A1671" s="23">
        <v>39778</v>
      </c>
      <c r="B1671">
        <v>12.324951</v>
      </c>
      <c r="C1671" s="16">
        <f t="shared" si="132"/>
        <v>1.0769211171711701E-2</v>
      </c>
      <c r="D1671" s="10"/>
      <c r="E1671" s="6">
        <v>19.391514999999998</v>
      </c>
      <c r="F1671" s="16">
        <f t="shared" si="128"/>
        <v>1.5583413673454727E-2</v>
      </c>
      <c r="G1671" s="10"/>
      <c r="H1671" s="6">
        <v>12.67</v>
      </c>
      <c r="I1671" s="16">
        <f t="shared" si="131"/>
        <v>-3.1570639305444903E-3</v>
      </c>
      <c r="J1671" s="10"/>
      <c r="K1671" s="6">
        <v>66.499469000000005</v>
      </c>
      <c r="L1671" s="16">
        <f t="shared" si="129"/>
        <v>-2.8761282289337942E-3</v>
      </c>
      <c r="M1671" s="10"/>
      <c r="N1671" s="6">
        <v>82.417147</v>
      </c>
      <c r="O1671" s="16">
        <f t="shared" si="130"/>
        <v>1.2352781393900836E-2</v>
      </c>
      <c r="P1671" s="10"/>
    </row>
    <row r="1672" spans="1:16" x14ac:dyDescent="0.25">
      <c r="A1672" s="23">
        <v>39777</v>
      </c>
      <c r="B1672">
        <v>11.739515000000001</v>
      </c>
      <c r="C1672" s="16">
        <f t="shared" si="132"/>
        <v>4.9868840407802262E-2</v>
      </c>
      <c r="D1672" s="10"/>
      <c r="E1672" s="6">
        <v>19.022995000000002</v>
      </c>
      <c r="F1672" s="16">
        <f t="shared" si="128"/>
        <v>1.9372343839652917E-2</v>
      </c>
      <c r="G1672" s="10"/>
      <c r="H1672" s="6">
        <v>12.07</v>
      </c>
      <c r="I1672" s="16">
        <f t="shared" si="131"/>
        <v>4.9710024855012414E-2</v>
      </c>
      <c r="J1672" s="10"/>
      <c r="K1672" s="6">
        <v>66.852560999999994</v>
      </c>
      <c r="L1672" s="16">
        <f t="shared" si="129"/>
        <v>-5.281652560774619E-3</v>
      </c>
      <c r="M1672" s="10"/>
      <c r="N1672" s="6">
        <v>82.306657999999999</v>
      </c>
      <c r="O1672" s="16">
        <f t="shared" si="130"/>
        <v>1.3424065887841508E-3</v>
      </c>
      <c r="P1672" s="10"/>
    </row>
    <row r="1673" spans="1:16" x14ac:dyDescent="0.25">
      <c r="A1673" s="23">
        <v>39776</v>
      </c>
      <c r="B1673">
        <v>11.784549999999999</v>
      </c>
      <c r="C1673" s="16">
        <f t="shared" si="132"/>
        <v>-3.8215290358986076E-3</v>
      </c>
      <c r="D1673" s="10"/>
      <c r="E1673" s="6">
        <v>18.750292000000002</v>
      </c>
      <c r="F1673" s="16">
        <f t="shared" ref="F1673:F1736" si="133">E1672/E1673-1</f>
        <v>1.4543933502475515E-2</v>
      </c>
      <c r="G1673" s="10"/>
      <c r="H1673" s="6">
        <v>12.72</v>
      </c>
      <c r="I1673" s="16">
        <f t="shared" si="131"/>
        <v>-5.1100628930817682E-2</v>
      </c>
      <c r="J1673" s="10"/>
      <c r="K1673" s="6">
        <v>66.536246000000006</v>
      </c>
      <c r="L1673" s="16">
        <f t="shared" ref="L1673:L1736" si="134">K1672/K1673-1</f>
        <v>4.7540253473270511E-3</v>
      </c>
      <c r="M1673" s="10"/>
      <c r="N1673" s="6">
        <v>79.954811000000007</v>
      </c>
      <c r="O1673" s="16">
        <f t="shared" ref="O1673:O1736" si="135">N1672/N1673-1</f>
        <v>2.9414702762539102E-2</v>
      </c>
      <c r="P1673" s="10"/>
    </row>
    <row r="1674" spans="1:16" x14ac:dyDescent="0.25">
      <c r="A1674" s="23">
        <v>39773</v>
      </c>
      <c r="B1674">
        <v>10.992908</v>
      </c>
      <c r="C1674" s="16">
        <f t="shared" si="132"/>
        <v>7.2013883860394312E-2</v>
      </c>
      <c r="D1674" s="10"/>
      <c r="E1674" s="6">
        <v>17.983768999999999</v>
      </c>
      <c r="F1674" s="16">
        <f t="shared" si="133"/>
        <v>4.2623045258199488E-2</v>
      </c>
      <c r="G1674" s="10"/>
      <c r="H1674" s="6">
        <v>12.15</v>
      </c>
      <c r="I1674" s="16">
        <f t="shared" si="131"/>
        <v>4.6913580246913611E-2</v>
      </c>
      <c r="J1674" s="10"/>
      <c r="K1674" s="6">
        <v>66.830493000000004</v>
      </c>
      <c r="L1674" s="16">
        <f t="shared" si="134"/>
        <v>-4.402885371502463E-3</v>
      </c>
      <c r="M1674" s="10"/>
      <c r="N1674" s="6">
        <v>81.225438999999994</v>
      </c>
      <c r="O1674" s="16">
        <f t="shared" si="135"/>
        <v>-1.564322724066769E-2</v>
      </c>
      <c r="P1674" s="10"/>
    </row>
    <row r="1675" spans="1:16" x14ac:dyDescent="0.25">
      <c r="A1675" s="23">
        <v>39772</v>
      </c>
      <c r="B1675">
        <v>11.41006</v>
      </c>
      <c r="C1675" s="16">
        <f t="shared" si="132"/>
        <v>-3.6560018089300095E-2</v>
      </c>
      <c r="D1675" s="10"/>
      <c r="E1675" s="6">
        <v>17.364656</v>
      </c>
      <c r="F1675" s="16">
        <f t="shared" si="133"/>
        <v>3.5653628842402529E-2</v>
      </c>
      <c r="G1675" s="10"/>
      <c r="H1675" s="6">
        <v>11.01</v>
      </c>
      <c r="I1675" s="16">
        <f t="shared" si="131"/>
        <v>0.10354223433242504</v>
      </c>
      <c r="J1675" s="10"/>
      <c r="K1675" s="6">
        <v>66.065454000000003</v>
      </c>
      <c r="L1675" s="16">
        <f t="shared" si="134"/>
        <v>1.1580015782529873E-2</v>
      </c>
      <c r="M1675" s="10"/>
      <c r="N1675" s="6">
        <v>82.417147</v>
      </c>
      <c r="O1675" s="16">
        <f t="shared" si="135"/>
        <v>-1.4459466790327058E-2</v>
      </c>
      <c r="P1675" s="10"/>
    </row>
    <row r="1676" spans="1:16" x14ac:dyDescent="0.25">
      <c r="A1676" s="23">
        <v>39771</v>
      </c>
      <c r="B1676">
        <v>12.225403999999999</v>
      </c>
      <c r="C1676" s="16">
        <f t="shared" si="132"/>
        <v>-6.6692601733243317E-2</v>
      </c>
      <c r="D1676" s="10"/>
      <c r="E1676" s="6">
        <v>18.654475999999999</v>
      </c>
      <c r="F1676" s="16">
        <f t="shared" si="133"/>
        <v>-6.9142655092536476E-2</v>
      </c>
      <c r="G1676" s="10"/>
      <c r="H1676" s="6">
        <v>11.41</v>
      </c>
      <c r="I1676" s="16">
        <f t="shared" si="131"/>
        <v>-3.5056967572305031E-2</v>
      </c>
      <c r="J1676" s="10"/>
      <c r="K1676" s="6">
        <v>66.793716000000003</v>
      </c>
      <c r="L1676" s="16">
        <f t="shared" si="134"/>
        <v>-1.09031514281972E-2</v>
      </c>
      <c r="M1676" s="10"/>
      <c r="N1676" s="6">
        <v>78.368504000000001</v>
      </c>
      <c r="O1676" s="16">
        <f t="shared" si="135"/>
        <v>5.1661608852454188E-2</v>
      </c>
      <c r="P1676" s="10"/>
    </row>
    <row r="1677" spans="1:16" x14ac:dyDescent="0.25">
      <c r="A1677" s="23">
        <v>39770</v>
      </c>
      <c r="B1677">
        <v>12.950678999999999</v>
      </c>
      <c r="C1677" s="16">
        <f t="shared" si="132"/>
        <v>-5.6002855139873353E-2</v>
      </c>
      <c r="D1677" s="10"/>
      <c r="E1677" s="6">
        <v>19.258848</v>
      </c>
      <c r="F1677" s="16">
        <f t="shared" si="133"/>
        <v>-3.1381523962388691E-2</v>
      </c>
      <c r="G1677" s="10"/>
      <c r="H1677" s="6">
        <v>12.14</v>
      </c>
      <c r="I1677" s="16">
        <f t="shared" si="131"/>
        <v>-6.0131795716639291E-2</v>
      </c>
      <c r="J1677" s="10"/>
      <c r="K1677" s="6">
        <v>66.690730000000002</v>
      </c>
      <c r="L1677" s="16">
        <f t="shared" si="134"/>
        <v>1.5442326092396375E-3</v>
      </c>
      <c r="M1677" s="10"/>
      <c r="N1677" s="6">
        <v>76.411261999999994</v>
      </c>
      <c r="O1677" s="16">
        <f t="shared" si="135"/>
        <v>2.5614574982415705E-2</v>
      </c>
      <c r="P1677" s="10"/>
    </row>
    <row r="1678" spans="1:16" x14ac:dyDescent="0.25">
      <c r="A1678" s="23">
        <v>39769</v>
      </c>
      <c r="B1678">
        <v>12.505084</v>
      </c>
      <c r="C1678" s="16">
        <f t="shared" si="132"/>
        <v>3.5633107302597722E-2</v>
      </c>
      <c r="D1678" s="10"/>
      <c r="E1678" s="6">
        <v>19.155663000000001</v>
      </c>
      <c r="F1678" s="16">
        <f t="shared" si="133"/>
        <v>5.3866577210091027E-3</v>
      </c>
      <c r="G1678" s="10"/>
      <c r="H1678" s="6">
        <v>12.52</v>
      </c>
      <c r="I1678" s="16">
        <f t="shared" si="131"/>
        <v>-3.0351437699680406E-2</v>
      </c>
      <c r="J1678" s="10"/>
      <c r="K1678" s="6">
        <v>66.609812000000005</v>
      </c>
      <c r="L1678" s="16">
        <f t="shared" si="134"/>
        <v>1.2148060108621017E-3</v>
      </c>
      <c r="M1678" s="10"/>
      <c r="N1678" s="6">
        <v>75.440532000000005</v>
      </c>
      <c r="O1678" s="16">
        <f t="shared" si="135"/>
        <v>1.2867486141269424E-2</v>
      </c>
      <c r="P1678" s="10"/>
    </row>
    <row r="1679" spans="1:16" x14ac:dyDescent="0.25">
      <c r="A1679" s="23">
        <v>39766</v>
      </c>
      <c r="B1679">
        <v>12.855872</v>
      </c>
      <c r="C1679" s="16">
        <f t="shared" si="132"/>
        <v>-2.7286208201201756E-2</v>
      </c>
      <c r="D1679" s="10"/>
      <c r="E1679" s="6">
        <v>20.143295999999999</v>
      </c>
      <c r="F1679" s="16">
        <f t="shared" si="133"/>
        <v>-4.9030357296045213E-2</v>
      </c>
      <c r="G1679" s="10"/>
      <c r="H1679" s="6">
        <v>12.6</v>
      </c>
      <c r="I1679" s="16">
        <f t="shared" si="131"/>
        <v>-6.3492063492063266E-3</v>
      </c>
      <c r="J1679" s="10"/>
      <c r="K1679" s="6">
        <v>66.131662000000006</v>
      </c>
      <c r="L1679" s="16">
        <f t="shared" si="134"/>
        <v>7.230273450559821E-3</v>
      </c>
      <c r="M1679" s="10"/>
      <c r="N1679" s="6">
        <v>75.109065000000001</v>
      </c>
      <c r="O1679" s="16">
        <f t="shared" si="135"/>
        <v>4.4131424083098114E-3</v>
      </c>
      <c r="P1679" s="10"/>
    </row>
    <row r="1680" spans="1:16" x14ac:dyDescent="0.25">
      <c r="A1680" s="23">
        <v>39765</v>
      </c>
      <c r="B1680">
        <v>12.903275000000001</v>
      </c>
      <c r="C1680" s="16">
        <f t="shared" si="132"/>
        <v>-3.6737184939482637E-3</v>
      </c>
      <c r="D1680" s="10"/>
      <c r="E1680" s="6">
        <v>21.027743999999998</v>
      </c>
      <c r="F1680" s="16">
        <f t="shared" si="133"/>
        <v>-4.2061002835111494E-2</v>
      </c>
      <c r="G1680" s="10"/>
      <c r="H1680" s="6">
        <v>13.37</v>
      </c>
      <c r="I1680" s="16">
        <f t="shared" si="131"/>
        <v>-5.759162303664922E-2</v>
      </c>
      <c r="J1680" s="10"/>
      <c r="K1680" s="6">
        <v>66.146372</v>
      </c>
      <c r="L1680" s="16">
        <f t="shared" si="134"/>
        <v>-2.2238559055054452E-4</v>
      </c>
      <c r="M1680" s="10"/>
      <c r="N1680" s="6">
        <v>73.649028999999999</v>
      </c>
      <c r="O1680" s="16">
        <f t="shared" si="135"/>
        <v>1.982423963797264E-2</v>
      </c>
      <c r="P1680" s="10"/>
    </row>
    <row r="1681" spans="1:16" x14ac:dyDescent="0.25">
      <c r="A1681" s="23">
        <v>39764</v>
      </c>
      <c r="B1681">
        <v>12.265696</v>
      </c>
      <c r="C1681" s="16">
        <f t="shared" si="132"/>
        <v>5.1980662165441061E-2</v>
      </c>
      <c r="D1681" s="10"/>
      <c r="E1681" s="6">
        <v>19.693701000000001</v>
      </c>
      <c r="F1681" s="16">
        <f t="shared" si="133"/>
        <v>6.7739578253980692E-2</v>
      </c>
      <c r="G1681" s="10"/>
      <c r="H1681" s="6">
        <v>12.87</v>
      </c>
      <c r="I1681" s="16">
        <f t="shared" si="131"/>
        <v>3.8850038850038793E-2</v>
      </c>
      <c r="J1681" s="10"/>
      <c r="K1681" s="6">
        <v>66.602455000000006</v>
      </c>
      <c r="L1681" s="16">
        <f t="shared" si="134"/>
        <v>-6.8478406689364002E-3</v>
      </c>
      <c r="M1681" s="10"/>
      <c r="N1681" s="6">
        <v>75.456318999999993</v>
      </c>
      <c r="O1681" s="16">
        <f t="shared" si="135"/>
        <v>-2.3951473169529947E-2</v>
      </c>
      <c r="P1681" s="10"/>
    </row>
    <row r="1682" spans="1:16" x14ac:dyDescent="0.25">
      <c r="A1682" s="23">
        <v>39763</v>
      </c>
      <c r="B1682">
        <v>12.724327000000001</v>
      </c>
      <c r="C1682" s="16">
        <f t="shared" si="132"/>
        <v>-3.6043635156499887E-2</v>
      </c>
      <c r="D1682" s="10"/>
      <c r="E1682" s="6">
        <v>20.305444000000001</v>
      </c>
      <c r="F1682" s="16">
        <f t="shared" si="133"/>
        <v>-3.0127043762254169E-2</v>
      </c>
      <c r="G1682" s="10"/>
      <c r="H1682" s="6">
        <v>13.41</v>
      </c>
      <c r="I1682" s="16">
        <f t="shared" si="131"/>
        <v>-4.0268456375838979E-2</v>
      </c>
      <c r="J1682" s="10"/>
      <c r="K1682" s="6">
        <v>66.617164000000002</v>
      </c>
      <c r="L1682" s="16">
        <f t="shared" si="134"/>
        <v>-2.207989520538467E-4</v>
      </c>
      <c r="M1682" s="10"/>
      <c r="N1682" s="6">
        <v>74.974901000000003</v>
      </c>
      <c r="O1682" s="16">
        <f t="shared" si="135"/>
        <v>6.4210554942911724E-3</v>
      </c>
      <c r="P1682" s="10"/>
    </row>
    <row r="1683" spans="1:16" x14ac:dyDescent="0.25">
      <c r="A1683" s="23">
        <v>39762</v>
      </c>
      <c r="B1683">
        <v>12.298527</v>
      </c>
      <c r="C1683" s="16">
        <f t="shared" si="132"/>
        <v>3.4622032378349044E-2</v>
      </c>
      <c r="D1683" s="10"/>
      <c r="E1683" s="6">
        <v>20.570779000000002</v>
      </c>
      <c r="F1683" s="16">
        <f t="shared" si="133"/>
        <v>-1.2898636459027668E-2</v>
      </c>
      <c r="G1683" s="10"/>
      <c r="H1683" s="6">
        <v>13.6</v>
      </c>
      <c r="I1683" s="16">
        <f t="shared" si="131"/>
        <v>-1.3970588235294068E-2</v>
      </c>
      <c r="J1683" s="10"/>
      <c r="K1683" s="6">
        <v>66.403835999999998</v>
      </c>
      <c r="L1683" s="16">
        <f t="shared" si="134"/>
        <v>3.2125854897901984E-3</v>
      </c>
      <c r="M1683" s="10"/>
      <c r="N1683" s="6">
        <v>74.753923</v>
      </c>
      <c r="O1683" s="16">
        <f t="shared" si="135"/>
        <v>2.9560722853301247E-3</v>
      </c>
      <c r="P1683" s="10"/>
    </row>
    <row r="1684" spans="1:16" x14ac:dyDescent="0.25">
      <c r="A1684" s="23">
        <v>39759</v>
      </c>
      <c r="B1684">
        <v>12.655726</v>
      </c>
      <c r="C1684" s="16">
        <f t="shared" si="132"/>
        <v>-2.8224299419883137E-2</v>
      </c>
      <c r="D1684" s="10"/>
      <c r="E1684" s="6">
        <v>21.315189</v>
      </c>
      <c r="F1684" s="16">
        <f t="shared" si="133"/>
        <v>-3.4923922091424919E-2</v>
      </c>
      <c r="G1684" s="10"/>
      <c r="H1684" s="6">
        <v>13.63</v>
      </c>
      <c r="I1684" s="16">
        <f t="shared" si="131"/>
        <v>-2.2010271460015662E-3</v>
      </c>
      <c r="J1684" s="10"/>
      <c r="K1684" s="6">
        <v>66.374415999999997</v>
      </c>
      <c r="L1684" s="16">
        <f t="shared" si="134"/>
        <v>4.4324307124599116E-4</v>
      </c>
      <c r="M1684" s="10"/>
      <c r="N1684" s="6">
        <v>74.390888000000004</v>
      </c>
      <c r="O1684" s="16">
        <f t="shared" si="135"/>
        <v>4.8801003692817702E-3</v>
      </c>
      <c r="P1684" s="10"/>
    </row>
    <row r="1685" spans="1:16" x14ac:dyDescent="0.25">
      <c r="A1685" s="23">
        <v>39758</v>
      </c>
      <c r="B1685">
        <v>12.189711000000001</v>
      </c>
      <c r="C1685" s="16">
        <f t="shared" si="132"/>
        <v>3.823019266002281E-2</v>
      </c>
      <c r="D1685" s="10"/>
      <c r="E1685" s="6">
        <v>20.533928</v>
      </c>
      <c r="F1685" s="16">
        <f t="shared" si="133"/>
        <v>3.8047323434658997E-2</v>
      </c>
      <c r="G1685" s="10"/>
      <c r="H1685" s="6">
        <v>13.15</v>
      </c>
      <c r="I1685" s="16">
        <f t="shared" si="131"/>
        <v>3.6501901140684412E-2</v>
      </c>
      <c r="J1685" s="10"/>
      <c r="K1685" s="6">
        <v>66.845208</v>
      </c>
      <c r="L1685" s="16">
        <f t="shared" si="134"/>
        <v>-7.0430179527604109E-3</v>
      </c>
      <c r="M1685" s="10"/>
      <c r="N1685" s="6">
        <v>74.880194000000003</v>
      </c>
      <c r="O1685" s="16">
        <f t="shared" si="135"/>
        <v>-6.5345183267019324E-3</v>
      </c>
      <c r="P1685" s="10"/>
    </row>
    <row r="1686" spans="1:16" x14ac:dyDescent="0.25">
      <c r="A1686" s="23">
        <v>39757</v>
      </c>
      <c r="B1686">
        <v>13.358295999999999</v>
      </c>
      <c r="C1686" s="16">
        <f t="shared" si="132"/>
        <v>-8.748009476657792E-2</v>
      </c>
      <c r="D1686" s="10"/>
      <c r="E1686" s="6">
        <v>21.167781000000002</v>
      </c>
      <c r="F1686" s="16">
        <f t="shared" si="133"/>
        <v>-2.9944234589350804E-2</v>
      </c>
      <c r="G1686" s="10"/>
      <c r="H1686" s="6">
        <v>13.66</v>
      </c>
      <c r="I1686" s="16">
        <f t="shared" si="131"/>
        <v>-3.7335285505124438E-2</v>
      </c>
      <c r="J1686" s="10"/>
      <c r="K1686" s="6">
        <v>66.389126000000005</v>
      </c>
      <c r="L1686" s="16">
        <f t="shared" si="134"/>
        <v>6.8698298573774963E-3</v>
      </c>
      <c r="M1686" s="10"/>
      <c r="N1686" s="6">
        <v>75.424750000000003</v>
      </c>
      <c r="O1686" s="16">
        <f t="shared" si="135"/>
        <v>-7.2198582030433833E-3</v>
      </c>
      <c r="P1686" s="10"/>
    </row>
    <row r="1687" spans="1:16" x14ac:dyDescent="0.25">
      <c r="A1687" s="23">
        <v>39756</v>
      </c>
      <c r="B1687">
        <v>14.148391999999999</v>
      </c>
      <c r="C1687" s="16">
        <f t="shared" si="132"/>
        <v>-5.584351917871655E-2</v>
      </c>
      <c r="D1687" s="10"/>
      <c r="E1687" s="6">
        <v>22.944047000000001</v>
      </c>
      <c r="F1687" s="16">
        <f t="shared" si="133"/>
        <v>-7.7417292598816578E-2</v>
      </c>
      <c r="G1687" s="10"/>
      <c r="H1687" s="6">
        <v>14.23</v>
      </c>
      <c r="I1687" s="16">
        <f t="shared" si="131"/>
        <v>-4.0056219255094838E-2</v>
      </c>
      <c r="J1687" s="10"/>
      <c r="K1687" s="6">
        <v>65.123869999999997</v>
      </c>
      <c r="L1687" s="16">
        <f t="shared" si="134"/>
        <v>1.9428452271033736E-2</v>
      </c>
      <c r="M1687" s="10"/>
      <c r="N1687" s="6">
        <v>74.540833000000006</v>
      </c>
      <c r="O1687" s="16">
        <f t="shared" si="135"/>
        <v>1.1858158333164726E-2</v>
      </c>
      <c r="P1687" s="10"/>
    </row>
    <row r="1688" spans="1:16" x14ac:dyDescent="0.25">
      <c r="A1688" s="23">
        <v>39755</v>
      </c>
      <c r="B1688">
        <v>12.416805</v>
      </c>
      <c r="C1688" s="16">
        <f t="shared" si="132"/>
        <v>0.13945511747989925</v>
      </c>
      <c r="D1688" s="10"/>
      <c r="E1688" s="6">
        <v>22.089081</v>
      </c>
      <c r="F1688" s="16">
        <f t="shared" si="133"/>
        <v>3.8705367597683171E-2</v>
      </c>
      <c r="G1688" s="10"/>
      <c r="H1688" s="6">
        <v>14.04</v>
      </c>
      <c r="I1688" s="16">
        <f t="shared" si="131"/>
        <v>1.3532763532763559E-2</v>
      </c>
      <c r="J1688" s="10"/>
      <c r="K1688" s="6">
        <v>64.682502999999997</v>
      </c>
      <c r="L1688" s="16">
        <f t="shared" si="134"/>
        <v>6.8235918452321798E-3</v>
      </c>
      <c r="M1688" s="10"/>
      <c r="N1688" s="6">
        <v>73.167610999999994</v>
      </c>
      <c r="O1688" s="16">
        <f t="shared" si="135"/>
        <v>1.8768167789433576E-2</v>
      </c>
      <c r="P1688" s="10"/>
    </row>
    <row r="1689" spans="1:16" x14ac:dyDescent="0.25">
      <c r="A1689" s="23">
        <v>39752</v>
      </c>
      <c r="B1689">
        <v>13.093353</v>
      </c>
      <c r="C1689" s="16">
        <f t="shared" si="132"/>
        <v>-5.1671103650837158E-2</v>
      </c>
      <c r="D1689" s="10"/>
      <c r="E1689" s="6">
        <v>22.811381000000001</v>
      </c>
      <c r="F1689" s="16">
        <f t="shared" si="133"/>
        <v>-3.16640189386167E-2</v>
      </c>
      <c r="G1689" s="10"/>
      <c r="H1689" s="6">
        <v>13.59</v>
      </c>
      <c r="I1689" s="16">
        <f t="shared" si="131"/>
        <v>3.3112582781456901E-2</v>
      </c>
      <c r="J1689" s="10"/>
      <c r="K1689" s="6">
        <v>64.156541000000004</v>
      </c>
      <c r="L1689" s="16">
        <f t="shared" si="134"/>
        <v>8.1981040717264975E-3</v>
      </c>
      <c r="M1689" s="10"/>
      <c r="N1689" s="6">
        <v>72.970309</v>
      </c>
      <c r="O1689" s="16">
        <f t="shared" si="135"/>
        <v>2.7038668563126311E-3</v>
      </c>
      <c r="P1689" s="10"/>
    </row>
    <row r="1690" spans="1:16" x14ac:dyDescent="0.25">
      <c r="A1690" s="23">
        <v>39751</v>
      </c>
      <c r="B1690">
        <v>12.833142</v>
      </c>
      <c r="C1690" s="16">
        <f t="shared" si="132"/>
        <v>2.0276484122127014E-2</v>
      </c>
      <c r="D1690" s="10"/>
      <c r="E1690" s="6">
        <v>22.25123</v>
      </c>
      <c r="F1690" s="16">
        <f t="shared" si="133"/>
        <v>2.5173934204985482E-2</v>
      </c>
      <c r="G1690" s="10"/>
      <c r="H1690" s="6">
        <v>13.2</v>
      </c>
      <c r="I1690" s="16">
        <f t="shared" si="131"/>
        <v>2.9545454545454541E-2</v>
      </c>
      <c r="J1690" s="10"/>
      <c r="K1690" s="6">
        <v>64.420047999999994</v>
      </c>
      <c r="L1690" s="16">
        <f t="shared" si="134"/>
        <v>-4.0904502275439514E-3</v>
      </c>
      <c r="M1690" s="10"/>
      <c r="N1690" s="6">
        <v>73.929306999999994</v>
      </c>
      <c r="O1690" s="16">
        <f t="shared" si="135"/>
        <v>-1.2971824556667233E-2</v>
      </c>
      <c r="P1690" s="10"/>
    </row>
    <row r="1691" spans="1:16" x14ac:dyDescent="0.25">
      <c r="A1691" s="23">
        <v>39750</v>
      </c>
      <c r="B1691">
        <v>11.991004</v>
      </c>
      <c r="C1691" s="16">
        <f t="shared" si="132"/>
        <v>7.0230816368671123E-2</v>
      </c>
      <c r="D1691" s="10"/>
      <c r="E1691" s="6">
        <v>21.138300000000001</v>
      </c>
      <c r="F1691" s="16">
        <f t="shared" si="133"/>
        <v>5.2649929275296437E-2</v>
      </c>
      <c r="G1691" s="10"/>
      <c r="H1691" s="6">
        <v>12.88</v>
      </c>
      <c r="I1691" s="16">
        <f t="shared" si="131"/>
        <v>2.4844720496894235E-2</v>
      </c>
      <c r="J1691" s="10"/>
      <c r="K1691" s="6">
        <v>64.903139999999993</v>
      </c>
      <c r="L1691" s="16">
        <f t="shared" si="134"/>
        <v>-7.4432762421047238E-3</v>
      </c>
      <c r="M1691" s="10"/>
      <c r="N1691" s="6">
        <v>74.605322999999999</v>
      </c>
      <c r="O1691" s="16">
        <f t="shared" si="135"/>
        <v>-9.0612301216094204E-3</v>
      </c>
      <c r="P1691" s="10"/>
    </row>
    <row r="1692" spans="1:16" x14ac:dyDescent="0.25">
      <c r="A1692" s="23">
        <v>39749</v>
      </c>
      <c r="B1692">
        <v>11.820684999999999</v>
      </c>
      <c r="C1692" s="16">
        <f t="shared" si="132"/>
        <v>1.4408555849343863E-2</v>
      </c>
      <c r="D1692" s="10"/>
      <c r="E1692" s="6">
        <v>21.882709999999999</v>
      </c>
      <c r="F1692" s="16">
        <f t="shared" si="133"/>
        <v>-3.4018181477522558E-2</v>
      </c>
      <c r="G1692" s="10"/>
      <c r="H1692" s="6">
        <v>12.38</v>
      </c>
      <c r="I1692" s="16">
        <f t="shared" si="131"/>
        <v>4.0387722132471771E-2</v>
      </c>
      <c r="J1692" s="10"/>
      <c r="K1692" s="6">
        <v>63.827154</v>
      </c>
      <c r="L1692" s="16">
        <f t="shared" si="134"/>
        <v>1.6857809452071049E-2</v>
      </c>
      <c r="M1692" s="10"/>
      <c r="N1692" s="6">
        <v>74.98263</v>
      </c>
      <c r="O1692" s="16">
        <f t="shared" si="135"/>
        <v>-5.0319253939212771E-3</v>
      </c>
      <c r="P1692" s="10"/>
    </row>
    <row r="1693" spans="1:16" x14ac:dyDescent="0.25">
      <c r="A1693" s="23">
        <v>39748</v>
      </c>
      <c r="B1693">
        <v>11.021126000000001</v>
      </c>
      <c r="C1693" s="16">
        <f t="shared" si="132"/>
        <v>7.2547850373908984E-2</v>
      </c>
      <c r="D1693" s="10"/>
      <c r="E1693" s="6">
        <v>19.767406000000001</v>
      </c>
      <c r="F1693" s="16">
        <f t="shared" si="133"/>
        <v>0.10700969059875631</v>
      </c>
      <c r="G1693" s="10"/>
      <c r="H1693" s="6">
        <v>11.29</v>
      </c>
      <c r="I1693" s="16">
        <f t="shared" si="131"/>
        <v>9.6545615589016975E-2</v>
      </c>
      <c r="J1693" s="10"/>
      <c r="K1693" s="6">
        <v>64.251694000000001</v>
      </c>
      <c r="L1693" s="16">
        <f t="shared" si="134"/>
        <v>-6.6074522486520015E-3</v>
      </c>
      <c r="M1693" s="10"/>
      <c r="N1693" s="6">
        <v>76.090982999999994</v>
      </c>
      <c r="O1693" s="16">
        <f t="shared" si="135"/>
        <v>-1.456615431029451E-2</v>
      </c>
      <c r="P1693" s="10"/>
    </row>
    <row r="1694" spans="1:16" x14ac:dyDescent="0.25">
      <c r="A1694" s="23">
        <v>39745</v>
      </c>
      <c r="B1694">
        <v>11.349938999999999</v>
      </c>
      <c r="C1694" s="16">
        <f t="shared" si="132"/>
        <v>-2.8970464070335433E-2</v>
      </c>
      <c r="D1694" s="10"/>
      <c r="E1694" s="6">
        <v>20.158037</v>
      </c>
      <c r="F1694" s="16">
        <f t="shared" si="133"/>
        <v>-1.9378424595609123E-2</v>
      </c>
      <c r="G1694" s="10"/>
      <c r="H1694" s="6">
        <v>11.6</v>
      </c>
      <c r="I1694" s="16">
        <f t="shared" si="131"/>
        <v>-2.6724137931034564E-2</v>
      </c>
      <c r="J1694" s="10"/>
      <c r="K1694" s="6">
        <v>64.668912000000006</v>
      </c>
      <c r="L1694" s="16">
        <f t="shared" si="134"/>
        <v>-6.4516007320488677E-3</v>
      </c>
      <c r="M1694" s="10"/>
      <c r="N1694" s="6">
        <v>76.035959000000005</v>
      </c>
      <c r="O1694" s="16">
        <f t="shared" si="135"/>
        <v>7.2365760521275746E-4</v>
      </c>
      <c r="P1694" s="10"/>
    </row>
    <row r="1695" spans="1:16" x14ac:dyDescent="0.25">
      <c r="A1695" s="23">
        <v>39744</v>
      </c>
      <c r="B1695">
        <v>11.430368</v>
      </c>
      <c r="C1695" s="16">
        <f t="shared" si="132"/>
        <v>-7.036431372988261E-3</v>
      </c>
      <c r="D1695" s="10"/>
      <c r="E1695" s="6">
        <v>21.263597000000001</v>
      </c>
      <c r="F1695" s="16">
        <f t="shared" si="133"/>
        <v>-5.1993084707164128E-2</v>
      </c>
      <c r="G1695" s="10"/>
      <c r="H1695" s="6">
        <v>12.6</v>
      </c>
      <c r="I1695" s="16">
        <f t="shared" si="131"/>
        <v>-7.9365079365079416E-2</v>
      </c>
      <c r="J1695" s="10"/>
      <c r="K1695" s="6">
        <v>64.412726000000006</v>
      </c>
      <c r="L1695" s="16">
        <f t="shared" si="134"/>
        <v>3.9772575375864871E-3</v>
      </c>
      <c r="M1695" s="10"/>
      <c r="N1695" s="6">
        <v>76.853459999999998</v>
      </c>
      <c r="O1695" s="16">
        <f t="shared" si="135"/>
        <v>-1.0637139824283715E-2</v>
      </c>
      <c r="P1695" s="10"/>
    </row>
    <row r="1696" spans="1:16" x14ac:dyDescent="0.25">
      <c r="A1696" s="23">
        <v>39743</v>
      </c>
      <c r="B1696">
        <v>11.475313</v>
      </c>
      <c r="C1696" s="16">
        <f t="shared" si="132"/>
        <v>-3.9166687653748866E-3</v>
      </c>
      <c r="D1696" s="10"/>
      <c r="E1696" s="6">
        <v>20.644483000000001</v>
      </c>
      <c r="F1696" s="16">
        <f t="shared" si="133"/>
        <v>2.9989319664725844E-2</v>
      </c>
      <c r="G1696" s="10"/>
      <c r="H1696" s="6">
        <v>12.61</v>
      </c>
      <c r="I1696" s="16">
        <f t="shared" si="131"/>
        <v>-7.9302141157810979E-4</v>
      </c>
      <c r="J1696" s="10"/>
      <c r="K1696" s="6">
        <v>64.010144999999994</v>
      </c>
      <c r="L1696" s="16">
        <f t="shared" si="134"/>
        <v>6.2893311677392205E-3</v>
      </c>
      <c r="M1696" s="10"/>
      <c r="N1696" s="6">
        <v>76.287498999999997</v>
      </c>
      <c r="O1696" s="16">
        <f t="shared" si="135"/>
        <v>7.4187908558911442E-3</v>
      </c>
      <c r="P1696" s="10"/>
    </row>
    <row r="1697" spans="1:16" x14ac:dyDescent="0.25">
      <c r="A1697" s="23">
        <v>39742</v>
      </c>
      <c r="B1697">
        <v>11.993370000000001</v>
      </c>
      <c r="C1697" s="16">
        <f t="shared" si="132"/>
        <v>-4.3195282060004891E-2</v>
      </c>
      <c r="D1697" s="10"/>
      <c r="E1697" s="6">
        <v>22.089081</v>
      </c>
      <c r="F1697" s="16">
        <f t="shared" si="133"/>
        <v>-6.539873705021948E-2</v>
      </c>
      <c r="G1697" s="10"/>
      <c r="H1697" s="6">
        <v>13.24</v>
      </c>
      <c r="I1697" s="16">
        <f t="shared" si="131"/>
        <v>-4.7583081570996999E-2</v>
      </c>
      <c r="J1697" s="10"/>
      <c r="K1697" s="6">
        <v>64.756749999999997</v>
      </c>
      <c r="L1697" s="16">
        <f t="shared" si="134"/>
        <v>-1.1529377246387473E-2</v>
      </c>
      <c r="M1697" s="10"/>
      <c r="N1697" s="6">
        <v>74.770396000000005</v>
      </c>
      <c r="O1697" s="16">
        <f t="shared" si="135"/>
        <v>2.0290156013082816E-2</v>
      </c>
      <c r="P1697" s="10"/>
    </row>
    <row r="1698" spans="1:16" x14ac:dyDescent="0.25">
      <c r="A1698" s="23">
        <v>39741</v>
      </c>
      <c r="B1698">
        <v>12.303257</v>
      </c>
      <c r="C1698" s="16">
        <f t="shared" si="132"/>
        <v>-2.518739550023219E-2</v>
      </c>
      <c r="D1698" s="10"/>
      <c r="E1698" s="6">
        <v>22.848231999999999</v>
      </c>
      <c r="F1698" s="16">
        <f t="shared" si="133"/>
        <v>-3.3225809331767997E-2</v>
      </c>
      <c r="G1698" s="10"/>
      <c r="H1698" s="6">
        <v>13.63</v>
      </c>
      <c r="I1698" s="16">
        <f t="shared" si="131"/>
        <v>-2.861335289801914E-2</v>
      </c>
      <c r="J1698" s="10"/>
      <c r="K1698" s="6">
        <v>64.11994</v>
      </c>
      <c r="L1698" s="16">
        <f t="shared" si="134"/>
        <v>9.9315439159799457E-3</v>
      </c>
      <c r="M1698" s="10"/>
      <c r="N1698" s="6">
        <v>74.377364</v>
      </c>
      <c r="O1698" s="16">
        <f t="shared" si="135"/>
        <v>5.2842959048671201E-3</v>
      </c>
      <c r="P1698" s="10"/>
    </row>
    <row r="1699" spans="1:16" x14ac:dyDescent="0.25">
      <c r="A1699" s="23">
        <v>39738</v>
      </c>
      <c r="B1699">
        <v>12.352935</v>
      </c>
      <c r="C1699" s="16">
        <f t="shared" si="132"/>
        <v>-4.021554391729576E-3</v>
      </c>
      <c r="D1699" s="10"/>
      <c r="E1699" s="6">
        <v>21.005633</v>
      </c>
      <c r="F1699" s="16">
        <f t="shared" si="133"/>
        <v>8.7719279871261158E-2</v>
      </c>
      <c r="G1699" s="10"/>
      <c r="H1699" s="6">
        <v>12.88</v>
      </c>
      <c r="I1699" s="16">
        <f t="shared" si="131"/>
        <v>5.8229813664596231E-2</v>
      </c>
      <c r="J1699" s="10"/>
      <c r="K1699" s="6">
        <v>62.224159</v>
      </c>
      <c r="L1699" s="16">
        <f t="shared" si="134"/>
        <v>3.0466960590017855E-2</v>
      </c>
      <c r="M1699" s="10"/>
      <c r="N1699" s="6">
        <v>73.787816000000007</v>
      </c>
      <c r="O1699" s="16">
        <f t="shared" si="135"/>
        <v>7.9897743551591294E-3</v>
      </c>
      <c r="P1699" s="10"/>
    </row>
    <row r="1700" spans="1:16" x14ac:dyDescent="0.25">
      <c r="A1700" s="23">
        <v>39737</v>
      </c>
      <c r="B1700">
        <v>12.554007</v>
      </c>
      <c r="C1700" s="16">
        <f t="shared" si="132"/>
        <v>-1.6016559493713833E-2</v>
      </c>
      <c r="D1700" s="10"/>
      <c r="E1700" s="6">
        <v>20.777151</v>
      </c>
      <c r="F1700" s="16">
        <f t="shared" si="133"/>
        <v>1.0996791619794166E-2</v>
      </c>
      <c r="G1700" s="10"/>
      <c r="H1700" s="6">
        <v>13.28</v>
      </c>
      <c r="I1700" s="16">
        <f t="shared" si="131"/>
        <v>-3.0120481927710774E-2</v>
      </c>
      <c r="J1700" s="10"/>
      <c r="K1700" s="6">
        <v>62.758488999999997</v>
      </c>
      <c r="L1700" s="16">
        <f t="shared" si="134"/>
        <v>-8.5140673160566394E-3</v>
      </c>
      <c r="M1700" s="10"/>
      <c r="N1700" s="6">
        <v>74.298751999999993</v>
      </c>
      <c r="O1700" s="16">
        <f t="shared" si="135"/>
        <v>-6.8767776880018783E-3</v>
      </c>
      <c r="P1700" s="10"/>
    </row>
    <row r="1701" spans="1:16" x14ac:dyDescent="0.25">
      <c r="A1701" s="23">
        <v>39736</v>
      </c>
      <c r="B1701">
        <v>11.768642</v>
      </c>
      <c r="C1701" s="16">
        <f t="shared" si="132"/>
        <v>6.673369790669148E-2</v>
      </c>
      <c r="D1701" s="10"/>
      <c r="E1701" s="6">
        <v>19.575775</v>
      </c>
      <c r="F1701" s="16">
        <f t="shared" si="133"/>
        <v>6.1370545993709058E-2</v>
      </c>
      <c r="G1701" s="10"/>
      <c r="H1701" s="6">
        <v>12.73</v>
      </c>
      <c r="I1701" s="16">
        <f t="shared" si="131"/>
        <v>4.3205027494108261E-2</v>
      </c>
      <c r="J1701" s="10"/>
      <c r="K1701" s="6">
        <v>62.107042</v>
      </c>
      <c r="L1701" s="16">
        <f t="shared" si="134"/>
        <v>1.0489100414732277E-2</v>
      </c>
      <c r="M1701" s="10"/>
      <c r="N1701" s="6">
        <v>74.683927999999995</v>
      </c>
      <c r="O1701" s="16">
        <f t="shared" si="135"/>
        <v>-5.1574148590577407E-3</v>
      </c>
      <c r="P1701" s="10"/>
    </row>
    <row r="1702" spans="1:16" x14ac:dyDescent="0.25">
      <c r="A1702" s="23">
        <v>39735</v>
      </c>
      <c r="B1702">
        <v>13.627969</v>
      </c>
      <c r="C1702" s="16">
        <f t="shared" si="132"/>
        <v>-0.13643463673860723</v>
      </c>
      <c r="D1702" s="10"/>
      <c r="E1702" s="6">
        <v>21.469967</v>
      </c>
      <c r="F1702" s="16">
        <f t="shared" si="133"/>
        <v>-8.8225193825402726E-2</v>
      </c>
      <c r="G1702" s="10"/>
      <c r="H1702" s="6">
        <v>13.45</v>
      </c>
      <c r="I1702" s="16">
        <f t="shared" si="131"/>
        <v>-5.3531598513011036E-2</v>
      </c>
      <c r="J1702" s="10"/>
      <c r="K1702" s="6">
        <v>62.107042</v>
      </c>
      <c r="L1702" s="16">
        <f t="shared" si="134"/>
        <v>0</v>
      </c>
      <c r="M1702" s="10"/>
      <c r="N1702" s="6">
        <v>73.976468999999994</v>
      </c>
      <c r="O1702" s="16">
        <f t="shared" si="135"/>
        <v>9.5632977562094545E-3</v>
      </c>
      <c r="P1702" s="10"/>
    </row>
    <row r="1703" spans="1:16" x14ac:dyDescent="0.25">
      <c r="A1703" s="23">
        <v>39734</v>
      </c>
      <c r="B1703">
        <v>13.926029</v>
      </c>
      <c r="C1703" s="16">
        <f t="shared" si="132"/>
        <v>-2.1403086263858784E-2</v>
      </c>
      <c r="D1703" s="10"/>
      <c r="E1703" s="6">
        <v>21.683709</v>
      </c>
      <c r="F1703" s="16">
        <f t="shared" si="133"/>
        <v>-9.8572619656536187E-3</v>
      </c>
      <c r="G1703" s="10"/>
      <c r="H1703" s="6">
        <v>13.92</v>
      </c>
      <c r="I1703" s="16">
        <f t="shared" si="131"/>
        <v>-3.3764367816092045E-2</v>
      </c>
      <c r="J1703" s="10"/>
      <c r="K1703" s="6">
        <v>63.095191</v>
      </c>
      <c r="L1703" s="16">
        <f t="shared" si="134"/>
        <v>-1.5661241123749003E-2</v>
      </c>
      <c r="M1703" s="10"/>
      <c r="N1703" s="6">
        <v>74.455968999999996</v>
      </c>
      <c r="O1703" s="16">
        <f t="shared" si="135"/>
        <v>-6.4400478086585888E-3</v>
      </c>
      <c r="P1703" s="10"/>
    </row>
    <row r="1704" spans="1:16" x14ac:dyDescent="0.25">
      <c r="A1704" s="23">
        <v>39731</v>
      </c>
      <c r="B1704">
        <v>12.300891999999999</v>
      </c>
      <c r="C1704" s="16">
        <f t="shared" si="132"/>
        <v>0.1321153782993949</v>
      </c>
      <c r="D1704" s="10"/>
      <c r="E1704" s="6">
        <v>19.332552</v>
      </c>
      <c r="F1704" s="16">
        <f t="shared" si="133"/>
        <v>0.12161648394893754</v>
      </c>
      <c r="G1704" s="10"/>
      <c r="H1704" s="6">
        <v>13.13</v>
      </c>
      <c r="I1704" s="16">
        <f t="shared" ref="I1704:I1767" si="136">H1703/H1704-1</f>
        <v>6.0167555217060187E-2</v>
      </c>
      <c r="J1704" s="10"/>
      <c r="K1704" s="6">
        <v>59.801358999999998</v>
      </c>
      <c r="L1704" s="16">
        <f t="shared" si="134"/>
        <v>5.5079550951342204E-2</v>
      </c>
      <c r="M1704" s="10"/>
      <c r="N1704" s="6">
        <v>75.422824000000006</v>
      </c>
      <c r="O1704" s="16">
        <f t="shared" si="135"/>
        <v>-1.2819130187965544E-2</v>
      </c>
      <c r="P1704" s="10"/>
    </row>
    <row r="1705" spans="1:16" x14ac:dyDescent="0.25">
      <c r="A1705" s="23">
        <v>39730</v>
      </c>
      <c r="B1705">
        <v>11.792297</v>
      </c>
      <c r="C1705" s="16">
        <f t="shared" si="132"/>
        <v>4.3129425929485876E-2</v>
      </c>
      <c r="D1705" s="10"/>
      <c r="E1705" s="6">
        <v>19.317810999999999</v>
      </c>
      <c r="F1705" s="16">
        <f t="shared" si="133"/>
        <v>7.6307817692189417E-4</v>
      </c>
      <c r="G1705" s="10"/>
      <c r="H1705" s="6">
        <v>12.97</v>
      </c>
      <c r="I1705" s="16">
        <f t="shared" si="136"/>
        <v>1.2336160370084892E-2</v>
      </c>
      <c r="J1705" s="10"/>
      <c r="K1705" s="6">
        <v>63.285502999999999</v>
      </c>
      <c r="L1705" s="16">
        <f t="shared" si="134"/>
        <v>-5.5054377935496501E-2</v>
      </c>
      <c r="M1705" s="10"/>
      <c r="N1705" s="6">
        <v>75.957347999999996</v>
      </c>
      <c r="O1705" s="16">
        <f t="shared" si="135"/>
        <v>-7.0371598545013736E-3</v>
      </c>
      <c r="P1705" s="10"/>
    </row>
    <row r="1706" spans="1:16" x14ac:dyDescent="0.25">
      <c r="A1706" s="23">
        <v>39729</v>
      </c>
      <c r="B1706">
        <v>12.449923</v>
      </c>
      <c r="C1706" s="16">
        <f t="shared" si="132"/>
        <v>-5.2821692150224586E-2</v>
      </c>
      <c r="D1706" s="10"/>
      <c r="E1706" s="6">
        <v>21.020374</v>
      </c>
      <c r="F1706" s="16">
        <f t="shared" si="133"/>
        <v>-8.0995847171891455E-2</v>
      </c>
      <c r="G1706" s="10"/>
      <c r="H1706" s="6">
        <v>13.21</v>
      </c>
      <c r="I1706" s="16">
        <f t="shared" si="136"/>
        <v>-1.8168054504163478E-2</v>
      </c>
      <c r="J1706" s="10"/>
      <c r="K1706" s="6">
        <v>65.020257000000001</v>
      </c>
      <c r="L1706" s="16">
        <f t="shared" si="134"/>
        <v>-2.6680208292624852E-2</v>
      </c>
      <c r="M1706" s="10"/>
      <c r="N1706" s="6">
        <v>76.601920000000007</v>
      </c>
      <c r="O1706" s="16">
        <f t="shared" si="135"/>
        <v>-8.4145671544526568E-3</v>
      </c>
      <c r="P1706" s="10"/>
    </row>
    <row r="1707" spans="1:16" x14ac:dyDescent="0.25">
      <c r="A1707" s="23">
        <v>39728</v>
      </c>
      <c r="B1707">
        <v>12.099819999999999</v>
      </c>
      <c r="C1707" s="16">
        <f t="shared" si="132"/>
        <v>2.8934562662915608E-2</v>
      </c>
      <c r="D1707" s="10"/>
      <c r="E1707" s="6">
        <v>21.315189</v>
      </c>
      <c r="F1707" s="16">
        <f t="shared" si="133"/>
        <v>-1.3831216790993528E-2</v>
      </c>
      <c r="G1707" s="10"/>
      <c r="H1707" s="6">
        <v>12.96</v>
      </c>
      <c r="I1707" s="16">
        <f t="shared" si="136"/>
        <v>1.9290123456790154E-2</v>
      </c>
      <c r="J1707" s="10"/>
      <c r="K1707" s="6">
        <v>65.488713000000004</v>
      </c>
      <c r="L1707" s="16">
        <f t="shared" si="134"/>
        <v>-7.1532326494185838E-3</v>
      </c>
      <c r="M1707" s="10"/>
      <c r="N1707" s="6">
        <v>77.718135000000004</v>
      </c>
      <c r="O1707" s="16">
        <f t="shared" si="135"/>
        <v>-1.4362349276652031E-2</v>
      </c>
      <c r="P1707" s="10"/>
    </row>
    <row r="1708" spans="1:16" x14ac:dyDescent="0.25">
      <c r="A1708" s="23">
        <v>39727</v>
      </c>
      <c r="B1708">
        <v>13.100451</v>
      </c>
      <c r="C1708" s="16">
        <f t="shared" si="132"/>
        <v>-7.638141618177885E-2</v>
      </c>
      <c r="D1708" s="10"/>
      <c r="E1708" s="6">
        <v>22.140675000000002</v>
      </c>
      <c r="F1708" s="16">
        <f t="shared" si="133"/>
        <v>-3.7283687150459599E-2</v>
      </c>
      <c r="G1708" s="10"/>
      <c r="H1708" s="6">
        <v>13.78</v>
      </c>
      <c r="I1708" s="16">
        <f t="shared" si="136"/>
        <v>-5.9506531204644331E-2</v>
      </c>
      <c r="J1708" s="10"/>
      <c r="K1708" s="6">
        <v>64.288293999999993</v>
      </c>
      <c r="L1708" s="16">
        <f t="shared" si="134"/>
        <v>1.8672435140369537E-2</v>
      </c>
      <c r="M1708" s="10"/>
      <c r="N1708" s="6">
        <v>77.953951000000004</v>
      </c>
      <c r="O1708" s="16">
        <f t="shared" si="135"/>
        <v>-3.0250679660868141E-3</v>
      </c>
      <c r="P1708" s="10"/>
    </row>
    <row r="1709" spans="1:16" x14ac:dyDescent="0.25">
      <c r="A1709" s="23">
        <v>39724</v>
      </c>
      <c r="B1709">
        <v>13.445822</v>
      </c>
      <c r="C1709" s="16">
        <f t="shared" si="132"/>
        <v>-2.5686120194064799E-2</v>
      </c>
      <c r="D1709" s="10"/>
      <c r="E1709" s="6">
        <v>23.423124000000001</v>
      </c>
      <c r="F1709" s="16">
        <f t="shared" si="133"/>
        <v>-5.4751407199142177E-2</v>
      </c>
      <c r="G1709" s="10"/>
      <c r="H1709" s="6">
        <v>14.12</v>
      </c>
      <c r="I1709" s="16">
        <f t="shared" si="136"/>
        <v>-2.4079320113314484E-2</v>
      </c>
      <c r="J1709" s="10"/>
      <c r="K1709" s="6">
        <v>65.042214999999999</v>
      </c>
      <c r="L1709" s="16">
        <f t="shared" si="134"/>
        <v>-1.1591256540079531E-2</v>
      </c>
      <c r="M1709" s="10"/>
      <c r="N1709" s="6">
        <v>76.562619999999995</v>
      </c>
      <c r="O1709" s="16">
        <f t="shared" si="135"/>
        <v>1.8172458048065776E-2</v>
      </c>
      <c r="P1709" s="10"/>
    </row>
    <row r="1710" spans="1:16" x14ac:dyDescent="0.25">
      <c r="A1710" s="23">
        <v>39723</v>
      </c>
      <c r="B1710">
        <v>13.623238000000001</v>
      </c>
      <c r="C1710" s="16">
        <f t="shared" si="132"/>
        <v>-1.3023041952287762E-2</v>
      </c>
      <c r="D1710" s="10"/>
      <c r="E1710" s="6">
        <v>22.921935999999999</v>
      </c>
      <c r="F1710" s="16">
        <f t="shared" si="133"/>
        <v>2.1864994300656138E-2</v>
      </c>
      <c r="G1710" s="10"/>
      <c r="H1710" s="6">
        <v>14.78</v>
      </c>
      <c r="I1710" s="16">
        <f t="shared" si="136"/>
        <v>-4.4654939106901215E-2</v>
      </c>
      <c r="J1710" s="10"/>
      <c r="K1710" s="6">
        <v>65.071494000000001</v>
      </c>
      <c r="L1710" s="16">
        <f t="shared" si="134"/>
        <v>-4.4995124900626404E-4</v>
      </c>
      <c r="M1710" s="10"/>
      <c r="N1710" s="6">
        <v>75.894467000000006</v>
      </c>
      <c r="O1710" s="16">
        <f t="shared" si="135"/>
        <v>8.803711606538922E-3</v>
      </c>
      <c r="P1710" s="10"/>
    </row>
    <row r="1711" spans="1:16" x14ac:dyDescent="0.25">
      <c r="A1711" s="23">
        <v>39722</v>
      </c>
      <c r="B1711">
        <v>14.503225</v>
      </c>
      <c r="C1711" s="16">
        <f t="shared" si="132"/>
        <v>-6.0675263605163621E-2</v>
      </c>
      <c r="D1711" s="10"/>
      <c r="E1711" s="6">
        <v>23.651606000000001</v>
      </c>
      <c r="F1711" s="16">
        <f t="shared" si="133"/>
        <v>-3.0850759140838124E-2</v>
      </c>
      <c r="G1711" s="10"/>
      <c r="H1711" s="6">
        <v>14.98</v>
      </c>
      <c r="I1711" s="16">
        <f t="shared" si="136"/>
        <v>-1.3351134846461998E-2</v>
      </c>
      <c r="J1711" s="10"/>
      <c r="K1711" s="6">
        <v>66.030364000000006</v>
      </c>
      <c r="L1711" s="16">
        <f t="shared" si="134"/>
        <v>-1.4521652493086457E-2</v>
      </c>
      <c r="M1711" s="10"/>
      <c r="N1711" s="6">
        <v>75.289195000000007</v>
      </c>
      <c r="O1711" s="16">
        <f t="shared" si="135"/>
        <v>8.0392943502716196E-3</v>
      </c>
      <c r="P1711" s="10"/>
    </row>
    <row r="1712" spans="1:16" x14ac:dyDescent="0.25">
      <c r="A1712" s="23">
        <v>39721</v>
      </c>
      <c r="B1712">
        <v>14.522149000000001</v>
      </c>
      <c r="C1712" s="16">
        <f t="shared" si="132"/>
        <v>-1.3031129208218584E-3</v>
      </c>
      <c r="D1712" s="10"/>
      <c r="E1712" s="6">
        <v>23.260974000000001</v>
      </c>
      <c r="F1712" s="16">
        <f t="shared" si="133"/>
        <v>1.6793449835763585E-2</v>
      </c>
      <c r="G1712" s="10"/>
      <c r="H1712" s="6">
        <v>15.17</v>
      </c>
      <c r="I1712" s="16">
        <f t="shared" si="136"/>
        <v>-1.2524719841792931E-2</v>
      </c>
      <c r="J1712" s="10"/>
      <c r="K1712" s="6">
        <v>65.426499000000007</v>
      </c>
      <c r="L1712" s="16">
        <f t="shared" si="134"/>
        <v>9.2296700760343686E-3</v>
      </c>
      <c r="M1712" s="10"/>
      <c r="N1712" s="6">
        <v>74.353776999999994</v>
      </c>
      <c r="O1712" s="16">
        <f t="shared" si="135"/>
        <v>1.2580638640590003E-2</v>
      </c>
      <c r="P1712" s="10"/>
    </row>
    <row r="1713" spans="1:16" x14ac:dyDescent="0.25">
      <c r="A1713" s="23">
        <v>39720</v>
      </c>
      <c r="B1713">
        <v>13.672915</v>
      </c>
      <c r="C1713" s="16">
        <f t="shared" si="132"/>
        <v>6.2110676472427517E-2</v>
      </c>
      <c r="D1713" s="10"/>
      <c r="E1713" s="6">
        <v>22.361785999999999</v>
      </c>
      <c r="F1713" s="16">
        <f t="shared" si="133"/>
        <v>4.0210920540962203E-2</v>
      </c>
      <c r="G1713" s="10"/>
      <c r="H1713" s="6">
        <v>15.15</v>
      </c>
      <c r="I1713" s="16">
        <f t="shared" si="136"/>
        <v>1.3201320132012473E-3</v>
      </c>
      <c r="J1713" s="10"/>
      <c r="K1713" s="6">
        <v>59.604495999999997</v>
      </c>
      <c r="L1713" s="16">
        <f t="shared" si="134"/>
        <v>9.7677245689654191E-2</v>
      </c>
      <c r="M1713" s="10"/>
      <c r="N1713" s="6">
        <v>76.211055999999999</v>
      </c>
      <c r="O1713" s="16">
        <f t="shared" si="135"/>
        <v>-2.4370204239133053E-2</v>
      </c>
      <c r="P1713" s="10"/>
    </row>
    <row r="1714" spans="1:16" x14ac:dyDescent="0.25">
      <c r="A1714" s="23">
        <v>39717</v>
      </c>
      <c r="B1714">
        <v>14.675910999999999</v>
      </c>
      <c r="C1714" s="16">
        <f t="shared" si="132"/>
        <v>-6.8343014617627484E-2</v>
      </c>
      <c r="D1714" s="10"/>
      <c r="E1714" s="6">
        <v>23.673715999999999</v>
      </c>
      <c r="F1714" s="16">
        <f t="shared" si="133"/>
        <v>-5.541715546473569E-2</v>
      </c>
      <c r="G1714" s="10"/>
      <c r="H1714" s="6">
        <v>15.91</v>
      </c>
      <c r="I1714" s="16">
        <f t="shared" si="136"/>
        <v>-4.7768698931489606E-2</v>
      </c>
      <c r="J1714" s="10"/>
      <c r="K1714" s="6">
        <v>65.579516999999996</v>
      </c>
      <c r="L1714" s="16">
        <f t="shared" si="134"/>
        <v>-9.1111085798329383E-2</v>
      </c>
      <c r="M1714" s="10"/>
      <c r="N1714" s="6">
        <v>74.055987999999999</v>
      </c>
      <c r="O1714" s="16">
        <f t="shared" si="135"/>
        <v>2.9100523241955889E-2</v>
      </c>
      <c r="P1714" s="10"/>
    </row>
    <row r="1715" spans="1:16" x14ac:dyDescent="0.25">
      <c r="A1715" s="23">
        <v>39716</v>
      </c>
      <c r="B1715">
        <v>15.281492999999999</v>
      </c>
      <c r="C1715" s="16">
        <f t="shared" si="132"/>
        <v>-3.962845776914603E-2</v>
      </c>
      <c r="D1715" s="10"/>
      <c r="E1715" s="6">
        <v>23.857976000000001</v>
      </c>
      <c r="F1715" s="16">
        <f t="shared" si="133"/>
        <v>-7.7232033429827096E-3</v>
      </c>
      <c r="G1715" s="10"/>
      <c r="H1715" s="6">
        <v>15.27</v>
      </c>
      <c r="I1715" s="16">
        <f t="shared" si="136"/>
        <v>4.191224623444656E-2</v>
      </c>
      <c r="J1715" s="10"/>
      <c r="K1715" s="6">
        <v>67.401169999999993</v>
      </c>
      <c r="L1715" s="16">
        <f t="shared" si="134"/>
        <v>-2.7027023418139451E-2</v>
      </c>
      <c r="M1715" s="10"/>
      <c r="N1715" s="6">
        <v>73.523098000000005</v>
      </c>
      <c r="O1715" s="16">
        <f t="shared" si="135"/>
        <v>7.2479263591422871E-3</v>
      </c>
      <c r="P1715" s="10"/>
    </row>
    <row r="1716" spans="1:16" x14ac:dyDescent="0.25">
      <c r="A1716" s="23">
        <v>39715</v>
      </c>
      <c r="B1716">
        <v>15.536973</v>
      </c>
      <c r="C1716" s="16">
        <f t="shared" si="132"/>
        <v>-1.6443357403015391E-2</v>
      </c>
      <c r="D1716" s="10"/>
      <c r="E1716" s="6">
        <v>23.19464</v>
      </c>
      <c r="F1716" s="16">
        <f t="shared" si="133"/>
        <v>2.8598676245891408E-2</v>
      </c>
      <c r="G1716" s="10"/>
      <c r="H1716" s="6">
        <v>15.19</v>
      </c>
      <c r="I1716" s="16">
        <f t="shared" si="136"/>
        <v>5.2666227781434927E-3</v>
      </c>
      <c r="J1716" s="10"/>
      <c r="K1716" s="6">
        <v>67.109705000000005</v>
      </c>
      <c r="L1716" s="16">
        <f t="shared" si="134"/>
        <v>4.3431125200146248E-3</v>
      </c>
      <c r="M1716" s="10"/>
      <c r="N1716" s="6">
        <v>73.671994999999995</v>
      </c>
      <c r="O1716" s="16">
        <f t="shared" si="135"/>
        <v>-2.0210800589829381E-3</v>
      </c>
      <c r="P1716" s="10"/>
    </row>
    <row r="1717" spans="1:16" x14ac:dyDescent="0.25">
      <c r="A1717" s="23">
        <v>39714</v>
      </c>
      <c r="B1717">
        <v>15.825571</v>
      </c>
      <c r="C1717" s="16">
        <f t="shared" si="132"/>
        <v>-1.8236182441695226E-2</v>
      </c>
      <c r="D1717" s="10"/>
      <c r="E1717" s="6">
        <v>22.663972000000001</v>
      </c>
      <c r="F1717" s="16">
        <f t="shared" si="133"/>
        <v>2.3414607112998587E-2</v>
      </c>
      <c r="G1717" s="10"/>
      <c r="H1717" s="6">
        <v>15.52</v>
      </c>
      <c r="I1717" s="16">
        <f t="shared" si="136"/>
        <v>-2.126288659793818E-2</v>
      </c>
      <c r="J1717" s="10"/>
      <c r="K1717" s="6">
        <v>67.284582</v>
      </c>
      <c r="L1717" s="16">
        <f t="shared" si="134"/>
        <v>-2.599064968553888E-3</v>
      </c>
      <c r="M1717" s="10"/>
      <c r="N1717" s="6">
        <v>73.350690999999998</v>
      </c>
      <c r="O1717" s="16">
        <f t="shared" si="135"/>
        <v>4.3803813654597068E-3</v>
      </c>
      <c r="P1717" s="10"/>
    </row>
    <row r="1718" spans="1:16" x14ac:dyDescent="0.25">
      <c r="A1718" s="23">
        <v>39713</v>
      </c>
      <c r="B1718">
        <v>15.418695</v>
      </c>
      <c r="C1718" s="16">
        <f t="shared" si="132"/>
        <v>2.6388484887988284E-2</v>
      </c>
      <c r="D1718" s="10"/>
      <c r="E1718" s="6">
        <v>23.179901000000001</v>
      </c>
      <c r="F1718" s="16">
        <f t="shared" si="133"/>
        <v>-2.2257601531602722E-2</v>
      </c>
      <c r="G1718" s="10"/>
      <c r="H1718" s="6">
        <v>15.81</v>
      </c>
      <c r="I1718" s="16">
        <f t="shared" si="136"/>
        <v>-1.8342820999367571E-2</v>
      </c>
      <c r="J1718" s="10"/>
      <c r="K1718" s="6">
        <v>67.984100999999995</v>
      </c>
      <c r="L1718" s="16">
        <f t="shared" si="134"/>
        <v>-1.0289449881818569E-2</v>
      </c>
      <c r="M1718" s="10"/>
      <c r="N1718" s="6">
        <v>73.632810000000006</v>
      </c>
      <c r="O1718" s="16">
        <f t="shared" si="135"/>
        <v>-3.8314305810142057E-3</v>
      </c>
      <c r="P1718" s="10"/>
    </row>
    <row r="1719" spans="1:16" x14ac:dyDescent="0.25">
      <c r="A1719" s="23">
        <v>39710</v>
      </c>
      <c r="B1719">
        <v>16.457173999999998</v>
      </c>
      <c r="C1719" s="16">
        <f t="shared" si="132"/>
        <v>-6.3101903157856798E-2</v>
      </c>
      <c r="D1719" s="10"/>
      <c r="E1719" s="6">
        <v>23.467345999999999</v>
      </c>
      <c r="F1719" s="16">
        <f t="shared" si="133"/>
        <v>-1.2248722117959021E-2</v>
      </c>
      <c r="G1719" s="10"/>
      <c r="H1719" s="6">
        <v>15.94</v>
      </c>
      <c r="I1719" s="16">
        <f t="shared" si="136"/>
        <v>-8.1555834378920222E-3</v>
      </c>
      <c r="J1719" s="10"/>
      <c r="K1719" s="6">
        <v>67.583335000000005</v>
      </c>
      <c r="L1719" s="16">
        <f t="shared" si="134"/>
        <v>5.9299529980281207E-3</v>
      </c>
      <c r="M1719" s="10"/>
      <c r="N1719" s="6">
        <v>73.640647999999999</v>
      </c>
      <c r="O1719" s="16">
        <f t="shared" si="135"/>
        <v>-1.0643578258562325E-4</v>
      </c>
      <c r="P1719" s="10"/>
    </row>
    <row r="1720" spans="1:16" x14ac:dyDescent="0.25">
      <c r="A1720" s="23">
        <v>39709</v>
      </c>
      <c r="B1720">
        <v>15.825571</v>
      </c>
      <c r="C1720" s="16">
        <f t="shared" si="132"/>
        <v>3.9910281910207068E-2</v>
      </c>
      <c r="D1720" s="10"/>
      <c r="E1720" s="6">
        <v>23.533678999999999</v>
      </c>
      <c r="F1720" s="16">
        <f t="shared" si="133"/>
        <v>-2.8186413182571535E-3</v>
      </c>
      <c r="G1720" s="10"/>
      <c r="H1720" s="6">
        <v>15.65</v>
      </c>
      <c r="I1720" s="16">
        <f t="shared" si="136"/>
        <v>1.8530351437699544E-2</v>
      </c>
      <c r="J1720" s="10"/>
      <c r="K1720" s="6">
        <v>65.535798999999997</v>
      </c>
      <c r="L1720" s="16">
        <f t="shared" si="134"/>
        <v>3.1243015744722991E-2</v>
      </c>
      <c r="M1720" s="10"/>
      <c r="N1720" s="6">
        <v>76.054326000000003</v>
      </c>
      <c r="O1720" s="16">
        <f t="shared" si="135"/>
        <v>-3.1736235490404607E-2</v>
      </c>
      <c r="P1720" s="10"/>
    </row>
    <row r="1721" spans="1:16" x14ac:dyDescent="0.25">
      <c r="A1721" s="23">
        <v>39708</v>
      </c>
      <c r="B1721">
        <v>15.160849000000001</v>
      </c>
      <c r="C1721" s="16">
        <f t="shared" si="132"/>
        <v>4.3844642209680984E-2</v>
      </c>
      <c r="D1721" s="10"/>
      <c r="E1721" s="6">
        <v>22.944047000000001</v>
      </c>
      <c r="F1721" s="16">
        <f t="shared" si="133"/>
        <v>2.5698692126981726E-2</v>
      </c>
      <c r="G1721" s="10"/>
      <c r="H1721" s="6">
        <v>15.11</v>
      </c>
      <c r="I1721" s="16">
        <f t="shared" si="136"/>
        <v>3.5737921906022541E-2</v>
      </c>
      <c r="J1721" s="10"/>
      <c r="K1721" s="6">
        <v>64.654118999999994</v>
      </c>
      <c r="L1721" s="16">
        <f t="shared" si="134"/>
        <v>1.3636872849508652E-2</v>
      </c>
      <c r="M1721" s="10"/>
      <c r="N1721" s="6">
        <v>77.182794000000001</v>
      </c>
      <c r="O1721" s="16">
        <f t="shared" si="135"/>
        <v>-1.4620719742278299E-2</v>
      </c>
      <c r="P1721" s="10"/>
    </row>
    <row r="1722" spans="1:16" x14ac:dyDescent="0.25">
      <c r="A1722" s="23">
        <v>39707</v>
      </c>
      <c r="B1722">
        <v>15.695465</v>
      </c>
      <c r="C1722" s="16">
        <f t="shared" si="132"/>
        <v>-3.406181339641734E-2</v>
      </c>
      <c r="D1722" s="10"/>
      <c r="E1722" s="6">
        <v>23.791642</v>
      </c>
      <c r="F1722" s="16">
        <f t="shared" si="133"/>
        <v>-3.562574621793646E-2</v>
      </c>
      <c r="G1722" s="10"/>
      <c r="H1722" s="6">
        <v>16.02</v>
      </c>
      <c r="I1722" s="16">
        <f t="shared" si="136"/>
        <v>-5.6803995006242225E-2</v>
      </c>
      <c r="J1722" s="10"/>
      <c r="K1722" s="6">
        <v>67.758212999999998</v>
      </c>
      <c r="L1722" s="16">
        <f t="shared" si="134"/>
        <v>-4.5811332125893056E-2</v>
      </c>
      <c r="M1722" s="10"/>
      <c r="N1722" s="6">
        <v>76.798801999999995</v>
      </c>
      <c r="O1722" s="16">
        <f t="shared" si="135"/>
        <v>4.9999738277168859E-3</v>
      </c>
      <c r="P1722" s="10"/>
    </row>
    <row r="1723" spans="1:16" x14ac:dyDescent="0.25">
      <c r="A1723" s="23">
        <v>39706</v>
      </c>
      <c r="B1723">
        <v>16.412227999999999</v>
      </c>
      <c r="C1723" s="16">
        <f t="shared" si="132"/>
        <v>-4.3672498334778154E-2</v>
      </c>
      <c r="D1723" s="10"/>
      <c r="E1723" s="6">
        <v>24.115940999999999</v>
      </c>
      <c r="F1723" s="16">
        <f t="shared" si="133"/>
        <v>-1.3447495165127443E-2</v>
      </c>
      <c r="G1723" s="10"/>
      <c r="H1723" s="6">
        <v>15.47</v>
      </c>
      <c r="I1723" s="16">
        <f t="shared" si="136"/>
        <v>3.5552682611506015E-2</v>
      </c>
      <c r="J1723" s="10"/>
      <c r="K1723" s="6">
        <v>72.348781000000002</v>
      </c>
      <c r="L1723" s="16">
        <f t="shared" si="134"/>
        <v>-6.3450523098654621E-2</v>
      </c>
      <c r="M1723" s="10"/>
      <c r="N1723" s="6">
        <v>76.814473000000007</v>
      </c>
      <c r="O1723" s="16">
        <f t="shared" si="135"/>
        <v>-2.040110331813505E-4</v>
      </c>
      <c r="P1723" s="10"/>
    </row>
    <row r="1724" spans="1:16" x14ac:dyDescent="0.25">
      <c r="A1724" s="23">
        <v>39703</v>
      </c>
      <c r="B1724">
        <v>16.949210999999998</v>
      </c>
      <c r="C1724" s="16">
        <f t="shared" ref="C1724:C1787" si="137">B1723/B1724-1</f>
        <v>-3.1681887729169134E-2</v>
      </c>
      <c r="D1724" s="10"/>
      <c r="E1724" s="6">
        <v>24.926684000000002</v>
      </c>
      <c r="F1724" s="16">
        <f t="shared" si="133"/>
        <v>-3.2525104422232887E-2</v>
      </c>
      <c r="G1724" s="10"/>
      <c r="H1724" s="6">
        <v>15.85</v>
      </c>
      <c r="I1724" s="16">
        <f t="shared" si="136"/>
        <v>-2.3974763406940047E-2</v>
      </c>
      <c r="J1724" s="10"/>
      <c r="K1724" s="6">
        <v>72.887989000000005</v>
      </c>
      <c r="L1724" s="16">
        <f t="shared" si="134"/>
        <v>-7.3977620647484033E-3</v>
      </c>
      <c r="M1724" s="10"/>
      <c r="N1724" s="6">
        <v>74.400801000000001</v>
      </c>
      <c r="O1724" s="16">
        <f t="shared" si="135"/>
        <v>3.244147868784375E-2</v>
      </c>
      <c r="P1724" s="10"/>
    </row>
    <row r="1725" spans="1:16" x14ac:dyDescent="0.25">
      <c r="A1725" s="23">
        <v>39702</v>
      </c>
      <c r="B1725">
        <v>16.783621</v>
      </c>
      <c r="C1725" s="16">
        <f t="shared" si="137"/>
        <v>9.8661665441561741E-3</v>
      </c>
      <c r="D1725" s="10"/>
      <c r="E1725" s="6">
        <v>25.051981999999999</v>
      </c>
      <c r="F1725" s="16">
        <f t="shared" si="133"/>
        <v>-5.0015204385823742E-3</v>
      </c>
      <c r="G1725" s="10"/>
      <c r="H1725" s="6">
        <v>15.89</v>
      </c>
      <c r="I1725" s="16">
        <f t="shared" si="136"/>
        <v>-2.5173064820642743E-3</v>
      </c>
      <c r="J1725" s="10"/>
      <c r="K1725" s="6">
        <v>73.449061</v>
      </c>
      <c r="L1725" s="16">
        <f t="shared" si="134"/>
        <v>-7.6389267930871974E-3</v>
      </c>
      <c r="M1725" s="10"/>
      <c r="N1725" s="6">
        <v>75.372539000000003</v>
      </c>
      <c r="O1725" s="16">
        <f t="shared" si="135"/>
        <v>-1.2892467374623018E-2</v>
      </c>
      <c r="P1725" s="10"/>
    </row>
    <row r="1726" spans="1:16" x14ac:dyDescent="0.25">
      <c r="A1726" s="23">
        <v>39701</v>
      </c>
      <c r="B1726">
        <v>16.331800000000001</v>
      </c>
      <c r="C1726" s="16">
        <f t="shared" si="137"/>
        <v>2.7665107336606987E-2</v>
      </c>
      <c r="D1726" s="10"/>
      <c r="E1726" s="6">
        <v>24.705573000000001</v>
      </c>
      <c r="F1726" s="16">
        <f t="shared" si="133"/>
        <v>1.4021492235779975E-2</v>
      </c>
      <c r="G1726" s="10"/>
      <c r="H1726" s="6">
        <v>15.88</v>
      </c>
      <c r="I1726" s="16">
        <f t="shared" si="136"/>
        <v>6.2972292191432189E-4</v>
      </c>
      <c r="J1726" s="10"/>
      <c r="K1726" s="6">
        <v>74.024698999999998</v>
      </c>
      <c r="L1726" s="16">
        <f t="shared" si="134"/>
        <v>-7.7762963953422748E-3</v>
      </c>
      <c r="M1726" s="10"/>
      <c r="N1726" s="6">
        <v>75.411724000000007</v>
      </c>
      <c r="O1726" s="16">
        <f t="shared" si="135"/>
        <v>-5.1961416503354396E-4</v>
      </c>
      <c r="P1726" s="10"/>
    </row>
    <row r="1727" spans="1:16" x14ac:dyDescent="0.25">
      <c r="A1727" s="23">
        <v>39700</v>
      </c>
      <c r="B1727">
        <v>15.965138</v>
      </c>
      <c r="C1727" s="16">
        <f t="shared" si="137"/>
        <v>2.2966415949552177E-2</v>
      </c>
      <c r="D1727" s="10"/>
      <c r="E1727" s="6">
        <v>25.309944999999999</v>
      </c>
      <c r="F1727" s="16">
        <f t="shared" si="133"/>
        <v>-2.3878834979688679E-2</v>
      </c>
      <c r="G1727" s="10"/>
      <c r="H1727" s="6">
        <v>15.73</v>
      </c>
      <c r="I1727" s="16">
        <f t="shared" si="136"/>
        <v>9.5359186268277885E-3</v>
      </c>
      <c r="J1727" s="10"/>
      <c r="K1727" s="6">
        <v>74.053845999999993</v>
      </c>
      <c r="L1727" s="16">
        <f t="shared" si="134"/>
        <v>-3.9359198170474397E-4</v>
      </c>
      <c r="M1727" s="10"/>
      <c r="N1727" s="6">
        <v>75.881919999999994</v>
      </c>
      <c r="O1727" s="16">
        <f t="shared" si="135"/>
        <v>-6.1964167485480948E-3</v>
      </c>
      <c r="P1727" s="10"/>
    </row>
    <row r="1728" spans="1:16" x14ac:dyDescent="0.25">
      <c r="A1728" s="23">
        <v>39699</v>
      </c>
      <c r="B1728">
        <v>16.582549</v>
      </c>
      <c r="C1728" s="16">
        <f t="shared" si="137"/>
        <v>-3.7232575040182292E-2</v>
      </c>
      <c r="D1728" s="10"/>
      <c r="E1728" s="6">
        <v>26.150169999999999</v>
      </c>
      <c r="F1728" s="16">
        <f t="shared" si="133"/>
        <v>-3.2130766262704946E-2</v>
      </c>
      <c r="G1728" s="10"/>
      <c r="H1728" s="6">
        <v>15.95</v>
      </c>
      <c r="I1728" s="16">
        <f t="shared" si="136"/>
        <v>-1.3793103448275779E-2</v>
      </c>
      <c r="J1728" s="10"/>
      <c r="K1728" s="6">
        <v>73.798815000000005</v>
      </c>
      <c r="L1728" s="16">
        <f t="shared" si="134"/>
        <v>3.4557600958766699E-3</v>
      </c>
      <c r="M1728" s="10"/>
      <c r="N1728" s="6">
        <v>75.137438000000003</v>
      </c>
      <c r="O1728" s="16">
        <f t="shared" si="135"/>
        <v>9.9082696963928019E-3</v>
      </c>
      <c r="P1728" s="10"/>
    </row>
    <row r="1729" spans="1:16" x14ac:dyDescent="0.25">
      <c r="A1729" s="23">
        <v>39696</v>
      </c>
      <c r="B1729">
        <v>16.975231999999998</v>
      </c>
      <c r="C1729" s="16">
        <f t="shared" si="137"/>
        <v>-2.3132702987505471E-2</v>
      </c>
      <c r="D1729" s="10"/>
      <c r="E1729" s="6">
        <v>25.280463000000001</v>
      </c>
      <c r="F1729" s="16">
        <f t="shared" si="133"/>
        <v>3.4402336697709979E-2</v>
      </c>
      <c r="G1729" s="10"/>
      <c r="H1729" s="6">
        <v>15.49</v>
      </c>
      <c r="I1729" s="16">
        <f t="shared" si="136"/>
        <v>2.9696578437701682E-2</v>
      </c>
      <c r="J1729" s="10"/>
      <c r="K1729" s="6">
        <v>73.674943999999996</v>
      </c>
      <c r="L1729" s="16">
        <f t="shared" si="134"/>
        <v>1.6813178711070353E-3</v>
      </c>
      <c r="M1729" s="10"/>
      <c r="N1729" s="6">
        <v>74.823977999999997</v>
      </c>
      <c r="O1729" s="16">
        <f t="shared" si="135"/>
        <v>4.1892987833394013E-3</v>
      </c>
      <c r="P1729" s="10"/>
    </row>
    <row r="1730" spans="1:16" x14ac:dyDescent="0.25">
      <c r="A1730" s="23">
        <v>39695</v>
      </c>
      <c r="B1730">
        <v>16.677171000000001</v>
      </c>
      <c r="C1730" s="16">
        <f t="shared" si="137"/>
        <v>1.7872395743858238E-2</v>
      </c>
      <c r="D1730" s="10"/>
      <c r="E1730" s="6">
        <v>25.184646999999998</v>
      </c>
      <c r="F1730" s="16">
        <f t="shared" si="133"/>
        <v>3.8045401231949771E-3</v>
      </c>
      <c r="G1730" s="10"/>
      <c r="H1730" s="6">
        <v>15.49</v>
      </c>
      <c r="I1730" s="16">
        <f t="shared" si="136"/>
        <v>0</v>
      </c>
      <c r="J1730" s="10"/>
      <c r="K1730" s="6">
        <v>73.747809000000004</v>
      </c>
      <c r="L1730" s="16">
        <f t="shared" si="134"/>
        <v>-9.8802935284503235E-4</v>
      </c>
      <c r="M1730" s="10"/>
      <c r="N1730" s="6">
        <v>74.863157999999999</v>
      </c>
      <c r="O1730" s="16">
        <f t="shared" si="135"/>
        <v>-5.2335489240251665E-4</v>
      </c>
      <c r="P1730" s="10"/>
    </row>
    <row r="1731" spans="1:16" x14ac:dyDescent="0.25">
      <c r="A1731" s="23">
        <v>39694</v>
      </c>
      <c r="B1731">
        <v>17.280389</v>
      </c>
      <c r="C1731" s="16">
        <f t="shared" si="137"/>
        <v>-3.4907663247627063E-2</v>
      </c>
      <c r="D1731" s="10"/>
      <c r="E1731" s="6">
        <v>25.553166999999998</v>
      </c>
      <c r="F1731" s="16">
        <f t="shared" si="133"/>
        <v>-1.4421695753015662E-2</v>
      </c>
      <c r="G1731" s="10"/>
      <c r="H1731" s="6">
        <v>15.84</v>
      </c>
      <c r="I1731" s="16">
        <f t="shared" si="136"/>
        <v>-2.2095959595959558E-2</v>
      </c>
      <c r="J1731" s="10"/>
      <c r="K1731" s="6">
        <v>73.725949999999997</v>
      </c>
      <c r="L1731" s="16">
        <f t="shared" si="134"/>
        <v>2.9648990619990379E-4</v>
      </c>
      <c r="M1731" s="10"/>
      <c r="N1731" s="6">
        <v>74.267573999999996</v>
      </c>
      <c r="O1731" s="16">
        <f t="shared" si="135"/>
        <v>8.0194352383182732E-3</v>
      </c>
      <c r="P1731" s="10"/>
    </row>
    <row r="1732" spans="1:16" x14ac:dyDescent="0.25">
      <c r="A1732" s="23">
        <v>39693</v>
      </c>
      <c r="B1732">
        <v>17.739305999999999</v>
      </c>
      <c r="C1732" s="16">
        <f t="shared" si="137"/>
        <v>-2.5870065040875856E-2</v>
      </c>
      <c r="D1732" s="10"/>
      <c r="E1732" s="6">
        <v>25.391020999999999</v>
      </c>
      <c r="F1732" s="16">
        <f t="shared" si="133"/>
        <v>6.3859582487841848E-3</v>
      </c>
      <c r="G1732" s="10"/>
      <c r="H1732" s="6">
        <v>16.010000000000002</v>
      </c>
      <c r="I1732" s="16">
        <f t="shared" si="136"/>
        <v>-1.0618363522798324E-2</v>
      </c>
      <c r="J1732" s="10"/>
      <c r="K1732" s="6">
        <v>73.580219999999997</v>
      </c>
      <c r="L1732" s="16">
        <f t="shared" si="134"/>
        <v>1.9805594492650069E-3</v>
      </c>
      <c r="M1732" s="10"/>
      <c r="N1732" s="6">
        <v>73.954114000000004</v>
      </c>
      <c r="O1732" s="16">
        <f t="shared" si="135"/>
        <v>4.2385742056214593E-3</v>
      </c>
      <c r="P1732" s="10"/>
    </row>
    <row r="1733" spans="1:16" x14ac:dyDescent="0.25">
      <c r="A1733" s="23">
        <v>39689</v>
      </c>
      <c r="B1733">
        <v>17.954571999999999</v>
      </c>
      <c r="C1733" s="16">
        <f t="shared" si="137"/>
        <v>-1.1989481007957159E-2</v>
      </c>
      <c r="D1733" s="10"/>
      <c r="E1733" s="6">
        <v>26.003377</v>
      </c>
      <c r="F1733" s="16">
        <f t="shared" si="133"/>
        <v>-2.3549095180983692E-2</v>
      </c>
      <c r="G1733" s="10"/>
      <c r="H1733" s="6">
        <v>16.209999</v>
      </c>
      <c r="I1733" s="16">
        <f t="shared" si="136"/>
        <v>-1.2338001994941394E-2</v>
      </c>
      <c r="J1733" s="10"/>
      <c r="K1733" s="6">
        <v>73.290938999999995</v>
      </c>
      <c r="L1733" s="16">
        <f t="shared" si="134"/>
        <v>3.9470227008553405E-3</v>
      </c>
      <c r="M1733" s="10"/>
      <c r="N1733" s="6">
        <v>73.272326000000007</v>
      </c>
      <c r="O1733" s="16">
        <f t="shared" si="135"/>
        <v>9.3048499647738758E-3</v>
      </c>
      <c r="P1733" s="10"/>
    </row>
    <row r="1734" spans="1:16" x14ac:dyDescent="0.25">
      <c r="A1734" s="23">
        <v>39688</v>
      </c>
      <c r="B1734">
        <v>17.895433000000001</v>
      </c>
      <c r="C1734" s="16">
        <f t="shared" si="137"/>
        <v>3.3046979081197136E-3</v>
      </c>
      <c r="D1734" s="10"/>
      <c r="E1734" s="6">
        <v>26.535547999999999</v>
      </c>
      <c r="F1734" s="16">
        <f t="shared" si="133"/>
        <v>-2.0055022040622594E-2</v>
      </c>
      <c r="G1734" s="10"/>
      <c r="H1734" s="6">
        <v>16.299999</v>
      </c>
      <c r="I1734" s="16">
        <f t="shared" si="136"/>
        <v>-5.5214727313787071E-3</v>
      </c>
      <c r="J1734" s="10"/>
      <c r="K1734" s="6">
        <v>73.436009999999996</v>
      </c>
      <c r="L1734" s="16">
        <f t="shared" si="134"/>
        <v>-1.9754749747433742E-3</v>
      </c>
      <c r="M1734" s="10"/>
      <c r="N1734" s="6">
        <v>73.600275999999994</v>
      </c>
      <c r="O1734" s="16">
        <f t="shared" si="135"/>
        <v>-4.4558256819579034E-3</v>
      </c>
      <c r="P1734" s="10"/>
    </row>
    <row r="1735" spans="1:16" x14ac:dyDescent="0.25">
      <c r="A1735" s="23">
        <v>39687</v>
      </c>
      <c r="B1735">
        <v>17.611564999999999</v>
      </c>
      <c r="C1735" s="16">
        <f t="shared" si="137"/>
        <v>1.6118272283014212E-2</v>
      </c>
      <c r="D1735" s="10"/>
      <c r="E1735" s="6">
        <v>26.047118000000001</v>
      </c>
      <c r="F1735" s="16">
        <f t="shared" si="133"/>
        <v>1.8751786665994974E-2</v>
      </c>
      <c r="G1735" s="10"/>
      <c r="H1735" s="6">
        <v>16.100000000000001</v>
      </c>
      <c r="I1735" s="16">
        <f t="shared" si="136"/>
        <v>1.2422298136645749E-2</v>
      </c>
      <c r="J1735" s="10"/>
      <c r="K1735" s="6">
        <v>73.450519999999997</v>
      </c>
      <c r="L1735" s="16">
        <f t="shared" si="134"/>
        <v>-1.9754795473203579E-4</v>
      </c>
      <c r="M1735" s="10"/>
      <c r="N1735" s="6">
        <v>73.592466000000002</v>
      </c>
      <c r="O1735" s="16">
        <f t="shared" si="135"/>
        <v>1.0612499382745E-4</v>
      </c>
      <c r="P1735" s="10"/>
    </row>
    <row r="1736" spans="1:16" x14ac:dyDescent="0.25">
      <c r="A1736" s="23">
        <v>39686</v>
      </c>
      <c r="B1736">
        <v>17.348987999999999</v>
      </c>
      <c r="C1736" s="16">
        <f t="shared" si="137"/>
        <v>1.5135003839993555E-2</v>
      </c>
      <c r="D1736" s="10"/>
      <c r="E1736" s="6">
        <v>25.821127000000001</v>
      </c>
      <c r="F1736" s="16">
        <f t="shared" si="133"/>
        <v>8.752174140191471E-3</v>
      </c>
      <c r="G1736" s="10"/>
      <c r="H1736" s="6">
        <v>16.129999000000002</v>
      </c>
      <c r="I1736" s="16">
        <f t="shared" si="136"/>
        <v>-1.8598265257177005E-3</v>
      </c>
      <c r="J1736" s="10"/>
      <c r="K1736" s="6">
        <v>73.566575999999998</v>
      </c>
      <c r="L1736" s="16">
        <f t="shared" si="134"/>
        <v>-1.5775642460239547E-3</v>
      </c>
      <c r="M1736" s="10"/>
      <c r="N1736" s="6">
        <v>73.467532000000006</v>
      </c>
      <c r="O1736" s="16">
        <f t="shared" si="135"/>
        <v>1.7005335091424545E-3</v>
      </c>
      <c r="P1736" s="10"/>
    </row>
    <row r="1737" spans="1:16" x14ac:dyDescent="0.25">
      <c r="A1737" s="23">
        <v>39685</v>
      </c>
      <c r="B1737">
        <v>17.344258</v>
      </c>
      <c r="C1737" s="16">
        <f t="shared" si="137"/>
        <v>2.7271273294005027E-4</v>
      </c>
      <c r="D1737" s="10"/>
      <c r="E1737" s="6">
        <v>25.514949000000001</v>
      </c>
      <c r="F1737" s="16">
        <f t="shared" ref="F1737:F1800" si="138">E1736/E1737-1</f>
        <v>1.1999945600518425E-2</v>
      </c>
      <c r="G1737" s="10"/>
      <c r="H1737" s="6">
        <v>16.209999</v>
      </c>
      <c r="I1737" s="16">
        <f t="shared" si="136"/>
        <v>-4.9352254741038548E-3</v>
      </c>
      <c r="J1737" s="10"/>
      <c r="K1737" s="6">
        <v>73.479534999999998</v>
      </c>
      <c r="L1737" s="16">
        <f t="shared" ref="L1737:L1800" si="139">K1736/K1737-1</f>
        <v>1.1845611162346614E-3</v>
      </c>
      <c r="M1737" s="10"/>
      <c r="N1737" s="6">
        <v>73.405069999999995</v>
      </c>
      <c r="O1737" s="16">
        <f t="shared" ref="O1737:O1800" si="140">N1736/N1737-1</f>
        <v>8.5092215020043938E-4</v>
      </c>
      <c r="P1737" s="10"/>
    </row>
    <row r="1738" spans="1:16" x14ac:dyDescent="0.25">
      <c r="A1738" s="23">
        <v>39682</v>
      </c>
      <c r="B1738">
        <v>17.526405</v>
      </c>
      <c r="C1738" s="16">
        <f t="shared" si="137"/>
        <v>-1.0392718871896411E-2</v>
      </c>
      <c r="D1738" s="10"/>
      <c r="E1738" s="6">
        <v>25.711779</v>
      </c>
      <c r="F1738" s="16">
        <f t="shared" si="138"/>
        <v>-7.6552462589227765E-3</v>
      </c>
      <c r="G1738" s="10"/>
      <c r="H1738" s="6">
        <v>16.41</v>
      </c>
      <c r="I1738" s="16">
        <f t="shared" si="136"/>
        <v>-1.2187751371115163E-2</v>
      </c>
      <c r="J1738" s="10"/>
      <c r="K1738" s="6">
        <v>73.008047000000005</v>
      </c>
      <c r="L1738" s="16">
        <f t="shared" si="139"/>
        <v>6.4580278390407031E-3</v>
      </c>
      <c r="M1738" s="10"/>
      <c r="N1738" s="6">
        <v>72.678905999999998</v>
      </c>
      <c r="O1738" s="16">
        <f t="shared" si="140"/>
        <v>9.9913997054386083E-3</v>
      </c>
      <c r="P1738" s="10"/>
    </row>
    <row r="1739" spans="1:16" x14ac:dyDescent="0.25">
      <c r="A1739" s="23">
        <v>39681</v>
      </c>
      <c r="B1739">
        <v>17.595006000000001</v>
      </c>
      <c r="C1739" s="16">
        <f t="shared" si="137"/>
        <v>-3.8988904010603953E-3</v>
      </c>
      <c r="D1739" s="10"/>
      <c r="E1739" s="6">
        <v>25.383728999999999</v>
      </c>
      <c r="F1739" s="16">
        <f t="shared" si="138"/>
        <v>1.2923633087951858E-2</v>
      </c>
      <c r="G1739" s="10"/>
      <c r="H1739" s="6">
        <v>16.18</v>
      </c>
      <c r="I1739" s="16">
        <f t="shared" si="136"/>
        <v>1.4215080346106301E-2</v>
      </c>
      <c r="J1739" s="10"/>
      <c r="K1739" s="6">
        <v>72.979031000000006</v>
      </c>
      <c r="L1739" s="16">
        <f t="shared" si="139"/>
        <v>3.9759365947178438E-4</v>
      </c>
      <c r="M1739" s="10"/>
      <c r="N1739" s="6">
        <v>72.725752999999997</v>
      </c>
      <c r="O1739" s="16">
        <f t="shared" si="140"/>
        <v>-6.4415971052234067E-4</v>
      </c>
      <c r="P1739" s="10"/>
    </row>
    <row r="1740" spans="1:16" x14ac:dyDescent="0.25">
      <c r="A1740" s="23">
        <v>39680</v>
      </c>
      <c r="B1740">
        <v>17.639952999999998</v>
      </c>
      <c r="C1740" s="16">
        <f t="shared" si="137"/>
        <v>-2.548022661964966E-3</v>
      </c>
      <c r="D1740" s="10"/>
      <c r="E1740" s="6">
        <v>25.471208000000001</v>
      </c>
      <c r="F1740" s="16">
        <f t="shared" si="138"/>
        <v>-3.4344268242009202E-3</v>
      </c>
      <c r="G1740" s="10"/>
      <c r="H1740" s="6">
        <v>16.379999000000002</v>
      </c>
      <c r="I1740" s="16">
        <f t="shared" si="136"/>
        <v>-1.2209951905369554E-2</v>
      </c>
      <c r="J1740" s="10"/>
      <c r="K1740" s="6">
        <v>73.414249999999996</v>
      </c>
      <c r="L1740" s="16">
        <f t="shared" si="139"/>
        <v>-5.9282632458955709E-3</v>
      </c>
      <c r="M1740" s="10"/>
      <c r="N1740" s="6">
        <v>72.858491000000001</v>
      </c>
      <c r="O1740" s="16">
        <f t="shared" si="140"/>
        <v>-1.8218604060850074E-3</v>
      </c>
      <c r="P1740" s="10"/>
    </row>
    <row r="1741" spans="1:16" x14ac:dyDescent="0.25">
      <c r="A1741" s="23">
        <v>39679</v>
      </c>
      <c r="B1741">
        <v>17.443611000000001</v>
      </c>
      <c r="C1741" s="16">
        <f t="shared" si="137"/>
        <v>1.1255811655052295E-2</v>
      </c>
      <c r="D1741" s="10"/>
      <c r="E1741" s="6">
        <v>25.697199000000001</v>
      </c>
      <c r="F1741" s="16">
        <f t="shared" si="138"/>
        <v>-8.794382609559892E-3</v>
      </c>
      <c r="G1741" s="10"/>
      <c r="H1741" s="6">
        <v>16.350000000000001</v>
      </c>
      <c r="I1741" s="16">
        <f t="shared" si="136"/>
        <v>1.8348012232416444E-3</v>
      </c>
      <c r="J1741" s="10"/>
      <c r="K1741" s="6">
        <v>73.406993999999997</v>
      </c>
      <c r="L1741" s="16">
        <f t="shared" si="139"/>
        <v>9.8846167164934329E-5</v>
      </c>
      <c r="M1741" s="10"/>
      <c r="N1741" s="6">
        <v>72.655482000000006</v>
      </c>
      <c r="O1741" s="16">
        <f t="shared" si="140"/>
        <v>2.7941319004667342E-3</v>
      </c>
      <c r="P1741" s="10"/>
    </row>
    <row r="1742" spans="1:16" x14ac:dyDescent="0.25">
      <c r="A1742" s="23">
        <v>39678</v>
      </c>
      <c r="B1742">
        <v>17.727478999999999</v>
      </c>
      <c r="C1742" s="16">
        <f t="shared" si="137"/>
        <v>-1.60128803424332E-2</v>
      </c>
      <c r="D1742" s="10"/>
      <c r="E1742" s="6">
        <v>26.032537000000001</v>
      </c>
      <c r="F1742" s="16">
        <f t="shared" si="138"/>
        <v>-1.2881495184276504E-2</v>
      </c>
      <c r="G1742" s="10"/>
      <c r="H1742" s="6">
        <v>16.43</v>
      </c>
      <c r="I1742" s="16">
        <f t="shared" si="136"/>
        <v>-4.8691418137551956E-3</v>
      </c>
      <c r="J1742" s="10"/>
      <c r="K1742" s="6">
        <v>73.523055999999997</v>
      </c>
      <c r="L1742" s="16">
        <f t="shared" si="139"/>
        <v>-1.5785796498991589E-3</v>
      </c>
      <c r="M1742" s="10"/>
      <c r="N1742" s="6">
        <v>72.936577999999997</v>
      </c>
      <c r="O1742" s="16">
        <f t="shared" si="140"/>
        <v>-3.853978452347917E-3</v>
      </c>
      <c r="P1742" s="10"/>
    </row>
    <row r="1743" spans="1:16" x14ac:dyDescent="0.25">
      <c r="A1743" s="23">
        <v>39675</v>
      </c>
      <c r="B1743">
        <v>17.928550999999999</v>
      </c>
      <c r="C1743" s="16">
        <f t="shared" si="137"/>
        <v>-1.1215184093795405E-2</v>
      </c>
      <c r="D1743" s="10"/>
      <c r="E1743" s="6">
        <v>26.360586999999999</v>
      </c>
      <c r="F1743" s="16">
        <f t="shared" si="138"/>
        <v>-1.2444715286499375E-2</v>
      </c>
      <c r="G1743" s="10"/>
      <c r="H1743" s="6">
        <v>16.649999999999999</v>
      </c>
      <c r="I1743" s="16">
        <f t="shared" si="136"/>
        <v>-1.3213213213213115E-2</v>
      </c>
      <c r="J1743" s="10"/>
      <c r="K1743" s="6">
        <v>73.494039999999998</v>
      </c>
      <c r="L1743" s="16">
        <f t="shared" si="139"/>
        <v>3.9480752452858425E-4</v>
      </c>
      <c r="M1743" s="10"/>
      <c r="N1743" s="6">
        <v>72.647672</v>
      </c>
      <c r="O1743" s="16">
        <f t="shared" si="140"/>
        <v>3.976810158486499E-3</v>
      </c>
      <c r="P1743" s="10"/>
    </row>
    <row r="1744" spans="1:16" x14ac:dyDescent="0.25">
      <c r="A1744" s="23">
        <v>39674</v>
      </c>
      <c r="B1744">
        <v>17.926185</v>
      </c>
      <c r="C1744" s="16">
        <f t="shared" si="137"/>
        <v>1.3198569578509733E-4</v>
      </c>
      <c r="D1744" s="10"/>
      <c r="E1744" s="6">
        <v>26.200206999999999</v>
      </c>
      <c r="F1744" s="16">
        <f t="shared" si="138"/>
        <v>6.121325682655776E-3</v>
      </c>
      <c r="G1744" s="10"/>
      <c r="H1744" s="6">
        <v>17.049999</v>
      </c>
      <c r="I1744" s="16">
        <f t="shared" si="136"/>
        <v>-2.3460353282132251E-2</v>
      </c>
      <c r="J1744" s="10"/>
      <c r="K1744" s="6">
        <v>73.327203999999995</v>
      </c>
      <c r="L1744" s="16">
        <f t="shared" si="139"/>
        <v>2.2752265312067088E-3</v>
      </c>
      <c r="M1744" s="10"/>
      <c r="N1744" s="6">
        <v>72.023011999999994</v>
      </c>
      <c r="O1744" s="16">
        <f t="shared" si="140"/>
        <v>8.6730613265662004E-3</v>
      </c>
      <c r="P1744" s="10"/>
    </row>
    <row r="1745" spans="1:16" x14ac:dyDescent="0.25">
      <c r="A1745" s="23">
        <v>39673</v>
      </c>
      <c r="B1745">
        <v>17.488557</v>
      </c>
      <c r="C1745" s="16">
        <f t="shared" si="137"/>
        <v>2.5023676910564951E-2</v>
      </c>
      <c r="D1745" s="10"/>
      <c r="E1745" s="6">
        <v>26.054409</v>
      </c>
      <c r="F1745" s="16">
        <f t="shared" si="138"/>
        <v>5.5959050923013454E-3</v>
      </c>
      <c r="G1745" s="10"/>
      <c r="H1745" s="6">
        <v>16.649999999999999</v>
      </c>
      <c r="I1745" s="16">
        <f t="shared" si="136"/>
        <v>2.4023963963964112E-2</v>
      </c>
      <c r="J1745" s="10"/>
      <c r="K1745" s="6">
        <v>73.116853000000006</v>
      </c>
      <c r="L1745" s="16">
        <f t="shared" si="139"/>
        <v>2.8769153945942261E-3</v>
      </c>
      <c r="M1745" s="10"/>
      <c r="N1745" s="6">
        <v>71.562330000000003</v>
      </c>
      <c r="O1745" s="16">
        <f t="shared" si="140"/>
        <v>6.4374930218173976E-3</v>
      </c>
      <c r="P1745" s="10"/>
    </row>
    <row r="1746" spans="1:16" x14ac:dyDescent="0.25">
      <c r="A1746" s="23">
        <v>39672</v>
      </c>
      <c r="B1746">
        <v>17.196411999999999</v>
      </c>
      <c r="C1746" s="16">
        <f t="shared" si="137"/>
        <v>1.6988718344268738E-2</v>
      </c>
      <c r="D1746" s="10"/>
      <c r="E1746" s="6">
        <v>26.367875999999999</v>
      </c>
      <c r="F1746" s="16">
        <f t="shared" si="138"/>
        <v>-1.1888215797131285E-2</v>
      </c>
      <c r="G1746" s="10"/>
      <c r="H1746" s="6">
        <v>16.559999000000001</v>
      </c>
      <c r="I1746" s="16">
        <f t="shared" si="136"/>
        <v>5.4348433233599724E-3</v>
      </c>
      <c r="J1746" s="10"/>
      <c r="K1746" s="6">
        <v>73.501294999999999</v>
      </c>
      <c r="L1746" s="16">
        <f t="shared" si="139"/>
        <v>-5.2304112464955921E-3</v>
      </c>
      <c r="M1746" s="10"/>
      <c r="N1746" s="6">
        <v>71.812192999999994</v>
      </c>
      <c r="O1746" s="16">
        <f t="shared" si="140"/>
        <v>-3.4793952052124544E-3</v>
      </c>
      <c r="P1746" s="10"/>
    </row>
    <row r="1747" spans="1:16" x14ac:dyDescent="0.25">
      <c r="A1747" s="23">
        <v>39671</v>
      </c>
      <c r="B1747">
        <v>17.666478000000001</v>
      </c>
      <c r="C1747" s="16">
        <f t="shared" si="137"/>
        <v>-2.6607793585116557E-2</v>
      </c>
      <c r="D1747" s="10"/>
      <c r="E1747" s="6">
        <v>26.178338</v>
      </c>
      <c r="F1747" s="16">
        <f t="shared" si="138"/>
        <v>7.2402610127502154E-3</v>
      </c>
      <c r="G1747" s="10"/>
      <c r="H1747" s="6">
        <v>16.870000999999998</v>
      </c>
      <c r="I1747" s="16">
        <f t="shared" si="136"/>
        <v>-1.8375932520691474E-2</v>
      </c>
      <c r="J1747" s="10"/>
      <c r="K1747" s="6">
        <v>73.058822000000006</v>
      </c>
      <c r="L1747" s="16">
        <f t="shared" si="139"/>
        <v>6.0563938465911793E-3</v>
      </c>
      <c r="M1747" s="10"/>
      <c r="N1747" s="6">
        <v>71.148494999999997</v>
      </c>
      <c r="O1747" s="16">
        <f t="shared" si="140"/>
        <v>9.3283491098441473E-3</v>
      </c>
      <c r="P1747" s="10"/>
    </row>
    <row r="1748" spans="1:16" x14ac:dyDescent="0.25">
      <c r="A1748" s="23">
        <v>39668</v>
      </c>
      <c r="B1748">
        <v>17.149168</v>
      </c>
      <c r="C1748" s="16">
        <f t="shared" si="137"/>
        <v>3.0165311809879247E-2</v>
      </c>
      <c r="D1748" s="10"/>
      <c r="E1748" s="6">
        <v>26.207498000000001</v>
      </c>
      <c r="F1748" s="16">
        <f t="shared" si="138"/>
        <v>-1.1126586750097589E-3</v>
      </c>
      <c r="G1748" s="10"/>
      <c r="H1748" s="6">
        <v>16.190000999999999</v>
      </c>
      <c r="I1748" s="16">
        <f t="shared" si="136"/>
        <v>4.2001232736180727E-2</v>
      </c>
      <c r="J1748" s="10"/>
      <c r="K1748" s="6">
        <v>73.392489999999995</v>
      </c>
      <c r="L1748" s="16">
        <f t="shared" si="139"/>
        <v>-4.5463507233504119E-3</v>
      </c>
      <c r="M1748" s="10"/>
      <c r="N1748" s="6">
        <v>71.835616999999999</v>
      </c>
      <c r="O1748" s="16">
        <f t="shared" si="140"/>
        <v>-9.5651993912713174E-3</v>
      </c>
      <c r="P1748" s="10"/>
    </row>
    <row r="1749" spans="1:16" x14ac:dyDescent="0.25">
      <c r="A1749" s="23">
        <v>39667</v>
      </c>
      <c r="B1749">
        <v>16.416903999999999</v>
      </c>
      <c r="C1749" s="16">
        <f t="shared" si="137"/>
        <v>4.4604268868234875E-2</v>
      </c>
      <c r="D1749" s="10"/>
      <c r="E1749" s="6">
        <v>25.42747</v>
      </c>
      <c r="F1749" s="16">
        <f t="shared" si="138"/>
        <v>3.0676587171275749E-2</v>
      </c>
      <c r="G1749" s="10"/>
      <c r="H1749" s="6">
        <v>16.18</v>
      </c>
      <c r="I1749" s="16">
        <f t="shared" si="136"/>
        <v>6.181087762668902E-4</v>
      </c>
      <c r="J1749" s="10"/>
      <c r="K1749" s="6">
        <v>73.319953999999996</v>
      </c>
      <c r="L1749" s="16">
        <f t="shared" si="139"/>
        <v>9.8930776743255677E-4</v>
      </c>
      <c r="M1749" s="10"/>
      <c r="N1749" s="6">
        <v>71.640411</v>
      </c>
      <c r="O1749" s="16">
        <f t="shared" si="140"/>
        <v>2.724802904885637E-3</v>
      </c>
      <c r="P1749" s="10"/>
    </row>
    <row r="1750" spans="1:16" x14ac:dyDescent="0.25">
      <c r="A1750" s="23">
        <v>39666</v>
      </c>
      <c r="B1750">
        <v>16.884609000000001</v>
      </c>
      <c r="C1750" s="16">
        <f t="shared" si="137"/>
        <v>-2.7700078811419448E-2</v>
      </c>
      <c r="D1750" s="10"/>
      <c r="E1750" s="6">
        <v>25.733647999999999</v>
      </c>
      <c r="F1750" s="16">
        <f t="shared" si="138"/>
        <v>-1.1897963320241289E-2</v>
      </c>
      <c r="G1750" s="10"/>
      <c r="H1750" s="6">
        <v>16.100000000000001</v>
      </c>
      <c r="I1750" s="16">
        <f t="shared" si="136"/>
        <v>4.9689440993787581E-3</v>
      </c>
      <c r="J1750" s="10"/>
      <c r="K1750" s="6">
        <v>72.717899000000003</v>
      </c>
      <c r="L1750" s="16">
        <f t="shared" si="139"/>
        <v>8.2793233616387241E-3</v>
      </c>
      <c r="M1750" s="10"/>
      <c r="N1750" s="6">
        <v>70.492602000000005</v>
      </c>
      <c r="O1750" s="16">
        <f t="shared" si="140"/>
        <v>1.6282687366257154E-2</v>
      </c>
      <c r="P1750" s="10"/>
    </row>
    <row r="1751" spans="1:16" x14ac:dyDescent="0.25">
      <c r="A1751" s="23">
        <v>39665</v>
      </c>
      <c r="B1751">
        <v>17.385383000000001</v>
      </c>
      <c r="C1751" s="16">
        <f t="shared" si="137"/>
        <v>-2.8804312220213957E-2</v>
      </c>
      <c r="D1751" s="10"/>
      <c r="E1751" s="6">
        <v>25.296250000000001</v>
      </c>
      <c r="F1751" s="16">
        <f t="shared" si="138"/>
        <v>1.7291021396451889E-2</v>
      </c>
      <c r="G1751" s="10"/>
      <c r="H1751" s="6">
        <v>15.45</v>
      </c>
      <c r="I1751" s="16">
        <f t="shared" si="136"/>
        <v>4.2071197411003292E-2</v>
      </c>
      <c r="J1751" s="10"/>
      <c r="K1751" s="6">
        <v>72.609093000000001</v>
      </c>
      <c r="L1751" s="16">
        <f t="shared" si="139"/>
        <v>1.4985175479329538E-3</v>
      </c>
      <c r="M1751" s="10"/>
      <c r="N1751" s="6">
        <v>70.781508000000002</v>
      </c>
      <c r="O1751" s="16">
        <f t="shared" si="140"/>
        <v>-4.0816592944020735E-3</v>
      </c>
      <c r="P1751" s="10"/>
    </row>
    <row r="1752" spans="1:16" x14ac:dyDescent="0.25">
      <c r="A1752" s="23">
        <v>39664</v>
      </c>
      <c r="B1752">
        <v>17.125547000000001</v>
      </c>
      <c r="C1752" s="16">
        <f t="shared" si="137"/>
        <v>1.5172420478014592E-2</v>
      </c>
      <c r="D1752" s="10"/>
      <c r="E1752" s="6">
        <v>24.348552000000002</v>
      </c>
      <c r="F1752" s="16">
        <f t="shared" si="138"/>
        <v>3.8922150278176693E-2</v>
      </c>
      <c r="G1752" s="10"/>
      <c r="H1752" s="6">
        <v>15.36</v>
      </c>
      <c r="I1752" s="16">
        <f t="shared" si="136"/>
        <v>5.859375E-3</v>
      </c>
      <c r="J1752" s="10"/>
      <c r="K1752" s="6">
        <v>72.928256000000005</v>
      </c>
      <c r="L1752" s="16">
        <f t="shared" si="139"/>
        <v>-4.3763969893919619E-3</v>
      </c>
      <c r="M1752" s="10"/>
      <c r="N1752" s="6">
        <v>71.312466999999998</v>
      </c>
      <c r="O1752" s="16">
        <f t="shared" si="140"/>
        <v>-7.4455284235223074E-3</v>
      </c>
      <c r="P1752" s="10"/>
    </row>
    <row r="1753" spans="1:16" x14ac:dyDescent="0.25">
      <c r="A1753" s="23">
        <v>39661</v>
      </c>
      <c r="B1753">
        <v>16.943663000000001</v>
      </c>
      <c r="C1753" s="16">
        <f t="shared" si="137"/>
        <v>1.0734632765063923E-2</v>
      </c>
      <c r="D1753" s="10"/>
      <c r="E1753" s="6">
        <v>24.246490000000001</v>
      </c>
      <c r="F1753" s="16">
        <f t="shared" si="138"/>
        <v>4.2093515391299352E-3</v>
      </c>
      <c r="G1753" s="10"/>
      <c r="H1753" s="6">
        <v>15.73</v>
      </c>
      <c r="I1753" s="16">
        <f t="shared" si="136"/>
        <v>-2.3521932612841745E-2</v>
      </c>
      <c r="J1753" s="10"/>
      <c r="K1753" s="6">
        <v>72.921001000000004</v>
      </c>
      <c r="L1753" s="16">
        <f t="shared" si="139"/>
        <v>9.9491228871206872E-5</v>
      </c>
      <c r="M1753" s="10"/>
      <c r="N1753" s="6">
        <v>71.476438999999999</v>
      </c>
      <c r="O1753" s="16">
        <f t="shared" si="140"/>
        <v>-2.2940706377384545E-3</v>
      </c>
      <c r="P1753" s="10"/>
    </row>
    <row r="1754" spans="1:16" x14ac:dyDescent="0.25">
      <c r="A1754" s="23">
        <v>39660</v>
      </c>
      <c r="B1754">
        <v>17.257826999999999</v>
      </c>
      <c r="C1754" s="16">
        <f t="shared" si="137"/>
        <v>-1.8204145863786825E-2</v>
      </c>
      <c r="D1754" s="10"/>
      <c r="E1754" s="6">
        <v>23.984052999999999</v>
      </c>
      <c r="F1754" s="16">
        <f t="shared" si="138"/>
        <v>1.0942145599828423E-2</v>
      </c>
      <c r="G1754" s="10"/>
      <c r="H1754" s="6">
        <v>15.98</v>
      </c>
      <c r="I1754" s="16">
        <f t="shared" si="136"/>
        <v>-1.5644555694618312E-2</v>
      </c>
      <c r="J1754" s="10"/>
      <c r="K1754" s="6">
        <v>73.185038000000006</v>
      </c>
      <c r="L1754" s="16">
        <f t="shared" si="139"/>
        <v>-3.6078002719627245E-3</v>
      </c>
      <c r="M1754" s="10"/>
      <c r="N1754" s="6">
        <v>71.318706000000006</v>
      </c>
      <c r="O1754" s="16">
        <f t="shared" si="140"/>
        <v>2.2116637954703311E-3</v>
      </c>
      <c r="P1754" s="10"/>
    </row>
    <row r="1755" spans="1:16" x14ac:dyDescent="0.25">
      <c r="A1755" s="23">
        <v>39659</v>
      </c>
      <c r="B1755">
        <v>18.531022</v>
      </c>
      <c r="C1755" s="16">
        <f t="shared" si="137"/>
        <v>-6.8706140438449692E-2</v>
      </c>
      <c r="D1755" s="10"/>
      <c r="E1755" s="6">
        <v>24.035083</v>
      </c>
      <c r="F1755" s="16">
        <f t="shared" si="138"/>
        <v>-2.1231464022820612E-3</v>
      </c>
      <c r="G1755" s="10"/>
      <c r="H1755" s="6">
        <v>16.18</v>
      </c>
      <c r="I1755" s="16">
        <f t="shared" si="136"/>
        <v>-1.2360939431396711E-2</v>
      </c>
      <c r="J1755" s="10"/>
      <c r="K1755" s="6">
        <v>72.730160999999995</v>
      </c>
      <c r="L1755" s="16">
        <f t="shared" si="139"/>
        <v>6.2543103678818213E-3</v>
      </c>
      <c r="M1755" s="10"/>
      <c r="N1755" s="6">
        <v>70.618510999999998</v>
      </c>
      <c r="O1755" s="16">
        <f t="shared" si="140"/>
        <v>9.9151764896319161E-3</v>
      </c>
      <c r="P1755" s="10"/>
    </row>
    <row r="1756" spans="1:16" x14ac:dyDescent="0.25">
      <c r="A1756" s="23">
        <v>39658</v>
      </c>
      <c r="B1756">
        <v>17.945212000000001</v>
      </c>
      <c r="C1756" s="16">
        <f t="shared" si="137"/>
        <v>3.2644362184185871E-2</v>
      </c>
      <c r="D1756" s="10"/>
      <c r="E1756" s="6">
        <v>23.626843000000001</v>
      </c>
      <c r="F1756" s="16">
        <f t="shared" si="138"/>
        <v>1.7278652082294732E-2</v>
      </c>
      <c r="G1756" s="10"/>
      <c r="H1756" s="6">
        <v>16.43</v>
      </c>
      <c r="I1756" s="16">
        <f t="shared" si="136"/>
        <v>-1.5216068167985375E-2</v>
      </c>
      <c r="J1756" s="10"/>
      <c r="K1756" s="6">
        <v>72.383583999999999</v>
      </c>
      <c r="L1756" s="16">
        <f t="shared" si="139"/>
        <v>4.7880607846109147E-3</v>
      </c>
      <c r="M1756" s="10"/>
      <c r="N1756" s="6">
        <v>70.548494000000005</v>
      </c>
      <c r="O1756" s="16">
        <f t="shared" si="140"/>
        <v>9.9246626015858652E-4</v>
      </c>
      <c r="P1756" s="10"/>
    </row>
    <row r="1757" spans="1:16" x14ac:dyDescent="0.25">
      <c r="A1757" s="23">
        <v>39657</v>
      </c>
      <c r="B1757">
        <v>16.664929999999998</v>
      </c>
      <c r="C1757" s="16">
        <f t="shared" si="137"/>
        <v>7.6824925157201518E-2</v>
      </c>
      <c r="D1757" s="10"/>
      <c r="E1757" s="6">
        <v>23.371694000000002</v>
      </c>
      <c r="F1757" s="16">
        <f t="shared" si="138"/>
        <v>1.0917009267706446E-2</v>
      </c>
      <c r="G1757" s="10"/>
      <c r="H1757" s="6">
        <v>17.170000000000002</v>
      </c>
      <c r="I1757" s="16">
        <f t="shared" si="136"/>
        <v>-4.3098427489807967E-2</v>
      </c>
      <c r="J1757" s="10"/>
      <c r="K1757" s="6">
        <v>72.564091000000005</v>
      </c>
      <c r="L1757" s="16">
        <f t="shared" si="139"/>
        <v>-2.4875526932460756E-3</v>
      </c>
      <c r="M1757" s="10"/>
      <c r="N1757" s="6">
        <v>70.836354</v>
      </c>
      <c r="O1757" s="16">
        <f t="shared" si="140"/>
        <v>-4.063732585671942E-3</v>
      </c>
      <c r="P1757" s="10"/>
    </row>
    <row r="1758" spans="1:16" x14ac:dyDescent="0.25">
      <c r="A1758" s="23">
        <v>39654</v>
      </c>
      <c r="B1758">
        <v>16.997990999999999</v>
      </c>
      <c r="C1758" s="16">
        <f t="shared" si="137"/>
        <v>-1.959413909561436E-2</v>
      </c>
      <c r="D1758" s="10"/>
      <c r="E1758" s="6">
        <v>23.823672999999999</v>
      </c>
      <c r="F1758" s="16">
        <f t="shared" si="138"/>
        <v>-1.8971843678344591E-2</v>
      </c>
      <c r="G1758" s="10"/>
      <c r="H1758" s="6">
        <v>17.059999000000001</v>
      </c>
      <c r="I1758" s="16">
        <f t="shared" si="136"/>
        <v>6.4478901786571008E-3</v>
      </c>
      <c r="J1758" s="10"/>
      <c r="K1758" s="6">
        <v>72.145312000000004</v>
      </c>
      <c r="L1758" s="16">
        <f t="shared" si="139"/>
        <v>5.8046599063845683E-3</v>
      </c>
      <c r="M1758" s="10"/>
      <c r="N1758" s="6">
        <v>70.128377</v>
      </c>
      <c r="O1758" s="16">
        <f t="shared" si="140"/>
        <v>1.0095442533911703E-2</v>
      </c>
      <c r="P1758" s="10"/>
    </row>
    <row r="1759" spans="1:16" x14ac:dyDescent="0.25">
      <c r="A1759" s="23">
        <v>39653</v>
      </c>
      <c r="B1759">
        <v>16.553909000000001</v>
      </c>
      <c r="C1759" s="16">
        <f t="shared" si="137"/>
        <v>2.6826413024259033E-2</v>
      </c>
      <c r="D1759" s="10"/>
      <c r="E1759" s="6">
        <v>23.488333999999998</v>
      </c>
      <c r="F1759" s="16">
        <f t="shared" si="138"/>
        <v>1.4276832064803013E-2</v>
      </c>
      <c r="G1759" s="10"/>
      <c r="H1759" s="6">
        <v>15.49</v>
      </c>
      <c r="I1759" s="16">
        <f t="shared" si="136"/>
        <v>0.10135564880568104</v>
      </c>
      <c r="J1759" s="10"/>
      <c r="K1759" s="6">
        <v>72.527987999999993</v>
      </c>
      <c r="L1759" s="16">
        <f t="shared" si="139"/>
        <v>-5.2762528032624934E-3</v>
      </c>
      <c r="M1759" s="10"/>
      <c r="N1759" s="6">
        <v>70.836354</v>
      </c>
      <c r="O1759" s="16">
        <f t="shared" si="140"/>
        <v>-9.9945431974096666E-3</v>
      </c>
      <c r="P1759" s="10"/>
    </row>
    <row r="1760" spans="1:16" x14ac:dyDescent="0.25">
      <c r="A1760" s="23">
        <v>39652</v>
      </c>
      <c r="B1760">
        <v>17.302707999999999</v>
      </c>
      <c r="C1760" s="16">
        <f t="shared" si="137"/>
        <v>-4.3276405057520395E-2</v>
      </c>
      <c r="D1760" s="10"/>
      <c r="E1760" s="6">
        <v>23.160284000000001</v>
      </c>
      <c r="F1760" s="16">
        <f t="shared" si="138"/>
        <v>1.4164334081568253E-2</v>
      </c>
      <c r="G1760" s="10"/>
      <c r="H1760" s="6">
        <v>15.72</v>
      </c>
      <c r="I1760" s="16">
        <f t="shared" si="136"/>
        <v>-1.4631043256997489E-2</v>
      </c>
      <c r="J1760" s="10"/>
      <c r="K1760" s="6">
        <v>71.892601999999997</v>
      </c>
      <c r="L1760" s="16">
        <f t="shared" si="139"/>
        <v>8.8379886431151355E-3</v>
      </c>
      <c r="M1760" s="10"/>
      <c r="N1760" s="6">
        <v>70.151714999999996</v>
      </c>
      <c r="O1760" s="16">
        <f t="shared" si="140"/>
        <v>9.7594050266627264E-3</v>
      </c>
      <c r="P1760" s="10"/>
    </row>
    <row r="1761" spans="1:16" x14ac:dyDescent="0.25">
      <c r="A1761" s="23">
        <v>39651</v>
      </c>
      <c r="B1761">
        <v>17.491679999999999</v>
      </c>
      <c r="C1761" s="16">
        <f t="shared" si="137"/>
        <v>-1.0803536309834105E-2</v>
      </c>
      <c r="D1761" s="10"/>
      <c r="E1761" s="6">
        <v>22.839524000000001</v>
      </c>
      <c r="F1761" s="16">
        <f t="shared" si="138"/>
        <v>1.4044075524516142E-2</v>
      </c>
      <c r="G1761" s="10"/>
      <c r="H1761" s="6">
        <v>15.82</v>
      </c>
      <c r="I1761" s="16">
        <f t="shared" si="136"/>
        <v>-6.321112515802807E-3</v>
      </c>
      <c r="J1761" s="10"/>
      <c r="K1761" s="6">
        <v>72.145312000000004</v>
      </c>
      <c r="L1761" s="16">
        <f t="shared" si="139"/>
        <v>-3.5027916990643115E-3</v>
      </c>
      <c r="M1761" s="10"/>
      <c r="N1761" s="6">
        <v>70.291754999999995</v>
      </c>
      <c r="O1761" s="16">
        <f t="shared" si="140"/>
        <v>-1.9922677986913273E-3</v>
      </c>
      <c r="P1761" s="10"/>
    </row>
    <row r="1762" spans="1:16" x14ac:dyDescent="0.25">
      <c r="A1762" s="23">
        <v>39650</v>
      </c>
      <c r="B1762">
        <v>16.983819</v>
      </c>
      <c r="C1762" s="16">
        <f t="shared" si="137"/>
        <v>2.9902638505509227E-2</v>
      </c>
      <c r="D1762" s="10"/>
      <c r="E1762" s="6">
        <v>25.755520000000001</v>
      </c>
      <c r="F1762" s="16">
        <f t="shared" si="138"/>
        <v>-0.11321829262231942</v>
      </c>
      <c r="G1762" s="10"/>
      <c r="H1762" s="6">
        <v>15.81</v>
      </c>
      <c r="I1762" s="16">
        <f t="shared" si="136"/>
        <v>6.3251106894379738E-4</v>
      </c>
      <c r="J1762" s="10"/>
      <c r="K1762" s="6">
        <v>71.683212999999995</v>
      </c>
      <c r="L1762" s="16">
        <f t="shared" si="139"/>
        <v>6.4464046833392352E-3</v>
      </c>
      <c r="M1762" s="10"/>
      <c r="N1762" s="6">
        <v>70.641855000000007</v>
      </c>
      <c r="O1762" s="16">
        <f t="shared" si="140"/>
        <v>-4.955985371562166E-3</v>
      </c>
      <c r="P1762" s="10"/>
    </row>
    <row r="1763" spans="1:16" x14ac:dyDescent="0.25">
      <c r="A1763" s="23">
        <v>39647</v>
      </c>
      <c r="B1763">
        <v>17.338141</v>
      </c>
      <c r="C1763" s="16">
        <f t="shared" si="137"/>
        <v>-2.0435985611144791E-2</v>
      </c>
      <c r="D1763" s="10"/>
      <c r="E1763" s="6">
        <v>27.468665000000001</v>
      </c>
      <c r="F1763" s="16">
        <f t="shared" si="138"/>
        <v>-6.2367246460648951E-2</v>
      </c>
      <c r="G1763" s="10"/>
      <c r="H1763" s="6">
        <v>15.82</v>
      </c>
      <c r="I1763" s="16">
        <f t="shared" si="136"/>
        <v>-6.3211125158024739E-4</v>
      </c>
      <c r="J1763" s="10"/>
      <c r="K1763" s="6">
        <v>71.603789000000006</v>
      </c>
      <c r="L1763" s="16">
        <f t="shared" si="139"/>
        <v>1.1092150444718119E-3</v>
      </c>
      <c r="M1763" s="10"/>
      <c r="N1763" s="6">
        <v>70.369552999999996</v>
      </c>
      <c r="O1763" s="16">
        <f t="shared" si="140"/>
        <v>3.8695996832609492E-3</v>
      </c>
      <c r="P1763" s="10"/>
    </row>
    <row r="1764" spans="1:16" x14ac:dyDescent="0.25">
      <c r="A1764" s="23">
        <v>39646</v>
      </c>
      <c r="B1764">
        <v>17.730256000000001</v>
      </c>
      <c r="C1764" s="16">
        <f t="shared" si="137"/>
        <v>-2.2115585922730108E-2</v>
      </c>
      <c r="D1764" s="10"/>
      <c r="E1764" s="6">
        <v>26.943784999999998</v>
      </c>
      <c r="F1764" s="16">
        <f t="shared" si="138"/>
        <v>1.9480559245852236E-2</v>
      </c>
      <c r="G1764" s="10"/>
      <c r="H1764" s="6">
        <v>15.94</v>
      </c>
      <c r="I1764" s="16">
        <f t="shared" si="136"/>
        <v>-7.5282308657464991E-3</v>
      </c>
      <c r="J1764" s="10"/>
      <c r="K1764" s="6">
        <v>71.733755000000002</v>
      </c>
      <c r="L1764" s="16">
        <f t="shared" si="139"/>
        <v>-1.8117830301787041E-3</v>
      </c>
      <c r="M1764" s="10"/>
      <c r="N1764" s="6">
        <v>70.634073999999998</v>
      </c>
      <c r="O1764" s="16">
        <f t="shared" si="140"/>
        <v>-3.7449489321542684E-3</v>
      </c>
      <c r="P1764" s="10"/>
    </row>
    <row r="1765" spans="1:16" x14ac:dyDescent="0.25">
      <c r="A1765" s="23">
        <v>39645</v>
      </c>
      <c r="B1765">
        <v>17.061769999999999</v>
      </c>
      <c r="C1765" s="16">
        <f t="shared" si="137"/>
        <v>3.9180342953867076E-2</v>
      </c>
      <c r="D1765" s="10"/>
      <c r="E1765" s="6">
        <v>26.703216999999999</v>
      </c>
      <c r="F1765" s="16">
        <f t="shared" si="138"/>
        <v>9.0089519925633521E-3</v>
      </c>
      <c r="G1765" s="10"/>
      <c r="H1765" s="6">
        <v>15.88</v>
      </c>
      <c r="I1765" s="16">
        <f t="shared" si="136"/>
        <v>3.7783375314861534E-3</v>
      </c>
      <c r="J1765" s="10"/>
      <c r="K1765" s="6">
        <v>71.979247999999998</v>
      </c>
      <c r="L1765" s="16">
        <f t="shared" si="139"/>
        <v>-3.4106080130206218E-3</v>
      </c>
      <c r="M1765" s="10"/>
      <c r="N1765" s="6">
        <v>70.999731999999995</v>
      </c>
      <c r="O1765" s="16">
        <f t="shared" si="140"/>
        <v>-5.1501321159915792E-3</v>
      </c>
      <c r="P1765" s="10"/>
    </row>
    <row r="1766" spans="1:16" x14ac:dyDescent="0.25">
      <c r="A1766" s="23">
        <v>39644</v>
      </c>
      <c r="B1766">
        <v>16.161791999999998</v>
      </c>
      <c r="C1766" s="16">
        <f t="shared" si="137"/>
        <v>5.5685532891402101E-2</v>
      </c>
      <c r="D1766" s="10"/>
      <c r="E1766" s="6">
        <v>26.666768000000001</v>
      </c>
      <c r="F1766" s="16">
        <f t="shared" si="138"/>
        <v>1.3668323060371801E-3</v>
      </c>
      <c r="G1766" s="10"/>
      <c r="H1766" s="6">
        <v>15.49</v>
      </c>
      <c r="I1766" s="16">
        <f t="shared" si="136"/>
        <v>2.517753389283417E-2</v>
      </c>
      <c r="J1766" s="10"/>
      <c r="K1766" s="6">
        <v>72.549653000000006</v>
      </c>
      <c r="L1766" s="16">
        <f t="shared" si="139"/>
        <v>-7.8622705473175847E-3</v>
      </c>
      <c r="M1766" s="10"/>
      <c r="N1766" s="6">
        <v>72.306762000000006</v>
      </c>
      <c r="O1766" s="16">
        <f t="shared" si="140"/>
        <v>-1.8076179375865475E-2</v>
      </c>
      <c r="P1766" s="10"/>
    </row>
    <row r="1767" spans="1:16" x14ac:dyDescent="0.25">
      <c r="A1767" s="23">
        <v>39643</v>
      </c>
      <c r="B1767">
        <v>17.144445000000001</v>
      </c>
      <c r="C1767" s="16">
        <f t="shared" si="137"/>
        <v>-5.731611609474685E-2</v>
      </c>
      <c r="D1767" s="10"/>
      <c r="E1767" s="6">
        <v>26.878174999999999</v>
      </c>
      <c r="F1767" s="16">
        <f t="shared" si="138"/>
        <v>-7.8653777646733314E-3</v>
      </c>
      <c r="G1767" s="10"/>
      <c r="H1767" s="6">
        <v>15.05</v>
      </c>
      <c r="I1767" s="16">
        <f t="shared" si="136"/>
        <v>2.9235880398670977E-2</v>
      </c>
      <c r="J1767" s="10"/>
      <c r="K1767" s="6">
        <v>72.564091000000005</v>
      </c>
      <c r="L1767" s="16">
        <f t="shared" si="139"/>
        <v>-1.9896893630211299E-4</v>
      </c>
      <c r="M1767" s="10"/>
      <c r="N1767" s="6">
        <v>72.330100999999999</v>
      </c>
      <c r="O1767" s="16">
        <f t="shared" si="140"/>
        <v>-3.2267340536396016E-4</v>
      </c>
      <c r="P1767" s="10"/>
    </row>
    <row r="1768" spans="1:16" x14ac:dyDescent="0.25">
      <c r="A1768" s="23">
        <v>39640</v>
      </c>
      <c r="B1768">
        <v>17.609788000000002</v>
      </c>
      <c r="C1768" s="16">
        <f t="shared" si="137"/>
        <v>-2.6425247140965058E-2</v>
      </c>
      <c r="D1768" s="10"/>
      <c r="E1768" s="6">
        <v>26.790696000000001</v>
      </c>
      <c r="F1768" s="16">
        <f t="shared" si="138"/>
        <v>3.265275377690724E-3</v>
      </c>
      <c r="G1768" s="10"/>
      <c r="H1768" s="6">
        <v>14.75</v>
      </c>
      <c r="I1768" s="16">
        <f t="shared" ref="I1768:I1831" si="141">H1767/H1768-1</f>
        <v>2.0338983050847581E-2</v>
      </c>
      <c r="J1768" s="10"/>
      <c r="K1768" s="6">
        <v>72.527987999999993</v>
      </c>
      <c r="L1768" s="16">
        <f t="shared" si="139"/>
        <v>4.9778025001900872E-4</v>
      </c>
      <c r="M1768" s="10"/>
      <c r="N1768" s="6">
        <v>71.699928</v>
      </c>
      <c r="O1768" s="16">
        <f t="shared" si="140"/>
        <v>8.7890325357091736E-3</v>
      </c>
      <c r="P1768" s="10"/>
    </row>
    <row r="1769" spans="1:16" x14ac:dyDescent="0.25">
      <c r="A1769" s="23">
        <v>39639</v>
      </c>
      <c r="B1769">
        <v>18.247565999999999</v>
      </c>
      <c r="C1769" s="16">
        <f t="shared" si="137"/>
        <v>-3.4951401189616038E-2</v>
      </c>
      <c r="D1769" s="10"/>
      <c r="E1769" s="6">
        <v>26.972946</v>
      </c>
      <c r="F1769" s="16">
        <f t="shared" si="138"/>
        <v>-6.7567702838243759E-3</v>
      </c>
      <c r="G1769" s="10"/>
      <c r="H1769" s="6">
        <v>14.58</v>
      </c>
      <c r="I1769" s="16">
        <f t="shared" si="141"/>
        <v>1.1659807956104329E-2</v>
      </c>
      <c r="J1769" s="10"/>
      <c r="K1769" s="6">
        <v>73.091176000000004</v>
      </c>
      <c r="L1769" s="16">
        <f t="shared" si="139"/>
        <v>-7.7052803200212683E-3</v>
      </c>
      <c r="M1769" s="10"/>
      <c r="N1769" s="6">
        <v>72.734655000000004</v>
      </c>
      <c r="O1769" s="16">
        <f t="shared" si="140"/>
        <v>-1.4226052216787188E-2</v>
      </c>
      <c r="P1769" s="10"/>
    </row>
    <row r="1770" spans="1:16" x14ac:dyDescent="0.25">
      <c r="A1770" s="23">
        <v>39638</v>
      </c>
      <c r="B1770">
        <v>17.921590999999999</v>
      </c>
      <c r="C1770" s="16">
        <f t="shared" si="137"/>
        <v>1.8188954317727601E-2</v>
      </c>
      <c r="D1770" s="10"/>
      <c r="E1770" s="6">
        <v>27.016687000000001</v>
      </c>
      <c r="F1770" s="16">
        <f t="shared" si="138"/>
        <v>-1.6190364125697743E-3</v>
      </c>
      <c r="G1770" s="10"/>
      <c r="H1770" s="6">
        <v>14.39</v>
      </c>
      <c r="I1770" s="16">
        <f t="shared" si="141"/>
        <v>1.3203613620569765E-2</v>
      </c>
      <c r="J1770" s="10"/>
      <c r="K1770" s="6">
        <v>73.509950000000003</v>
      </c>
      <c r="L1770" s="16">
        <f t="shared" si="139"/>
        <v>-5.6968342380860904E-3</v>
      </c>
      <c r="M1770" s="10"/>
      <c r="N1770" s="6">
        <v>72.742436999999995</v>
      </c>
      <c r="O1770" s="16">
        <f t="shared" si="140"/>
        <v>-1.0698019369337342E-4</v>
      </c>
      <c r="P1770" s="10"/>
    </row>
    <row r="1771" spans="1:16" x14ac:dyDescent="0.25">
      <c r="A1771" s="23">
        <v>39637</v>
      </c>
      <c r="B1771">
        <v>18.675113</v>
      </c>
      <c r="C1771" s="16">
        <f t="shared" si="137"/>
        <v>-4.034899280127513E-2</v>
      </c>
      <c r="D1771" s="10"/>
      <c r="E1771" s="6">
        <v>26.951077000000002</v>
      </c>
      <c r="F1771" s="16">
        <f t="shared" si="138"/>
        <v>2.4344110626821625E-3</v>
      </c>
      <c r="G1771" s="10"/>
      <c r="H1771" s="6">
        <v>14.5</v>
      </c>
      <c r="I1771" s="16">
        <f t="shared" si="141"/>
        <v>-7.5862068965516505E-3</v>
      </c>
      <c r="J1771" s="10"/>
      <c r="K1771" s="6">
        <v>73.459407999999996</v>
      </c>
      <c r="L1771" s="16">
        <f t="shared" si="139"/>
        <v>6.8802623620389802E-4</v>
      </c>
      <c r="M1771" s="10"/>
      <c r="N1771" s="6">
        <v>72.423456000000002</v>
      </c>
      <c r="O1771" s="16">
        <f t="shared" si="140"/>
        <v>4.4043879927517793E-3</v>
      </c>
      <c r="P1771" s="10"/>
    </row>
    <row r="1772" spans="1:16" x14ac:dyDescent="0.25">
      <c r="A1772" s="23">
        <v>39636</v>
      </c>
      <c r="B1772">
        <v>17.862537</v>
      </c>
      <c r="C1772" s="16">
        <f t="shared" si="137"/>
        <v>4.5490514589276998E-2</v>
      </c>
      <c r="D1772" s="10"/>
      <c r="E1772" s="6">
        <v>26.681346000000001</v>
      </c>
      <c r="F1772" s="16">
        <f t="shared" si="138"/>
        <v>1.0109347556903625E-2</v>
      </c>
      <c r="G1772" s="10"/>
      <c r="H1772" s="6">
        <v>14.02</v>
      </c>
      <c r="I1772" s="16">
        <f t="shared" si="141"/>
        <v>3.4236804564907297E-2</v>
      </c>
      <c r="J1772" s="10"/>
      <c r="K1772" s="6">
        <v>73.062293999999994</v>
      </c>
      <c r="L1772" s="16">
        <f t="shared" si="139"/>
        <v>5.4352796532777248E-3</v>
      </c>
      <c r="M1772" s="10"/>
      <c r="N1772" s="6">
        <v>71.956660999999997</v>
      </c>
      <c r="O1772" s="16">
        <f t="shared" si="140"/>
        <v>6.4871687139569367E-3</v>
      </c>
      <c r="P1772" s="10"/>
    </row>
    <row r="1773" spans="1:16" x14ac:dyDescent="0.25">
      <c r="A1773" s="23">
        <v>39632</v>
      </c>
      <c r="B1773">
        <v>18.441261999999998</v>
      </c>
      <c r="C1773" s="16">
        <f t="shared" si="137"/>
        <v>-3.1382071357155428E-2</v>
      </c>
      <c r="D1773" s="10"/>
      <c r="E1773" s="6">
        <v>28.029993999999999</v>
      </c>
      <c r="F1773" s="16">
        <f t="shared" si="138"/>
        <v>-4.8114459104058205E-2</v>
      </c>
      <c r="G1773" s="10"/>
      <c r="H1773" s="6">
        <v>13.8</v>
      </c>
      <c r="I1773" s="16">
        <f t="shared" si="141"/>
        <v>1.5942028985507228E-2</v>
      </c>
      <c r="J1773" s="10"/>
      <c r="K1773" s="6">
        <v>72.722938999999997</v>
      </c>
      <c r="L1773" s="16">
        <f t="shared" si="139"/>
        <v>4.6664093154979991E-3</v>
      </c>
      <c r="M1773" s="10"/>
      <c r="N1773" s="6">
        <v>71.629904999999994</v>
      </c>
      <c r="O1773" s="16">
        <f t="shared" si="140"/>
        <v>4.5617259997763338E-3</v>
      </c>
      <c r="P1773" s="10"/>
    </row>
    <row r="1774" spans="1:16" x14ac:dyDescent="0.25">
      <c r="A1774" s="23">
        <v>39631</v>
      </c>
      <c r="B1774">
        <v>18.760151</v>
      </c>
      <c r="C1774" s="16">
        <f t="shared" si="137"/>
        <v>-1.699821072868779E-2</v>
      </c>
      <c r="D1774" s="10"/>
      <c r="E1774" s="6">
        <v>27.731104999999999</v>
      </c>
      <c r="F1774" s="16">
        <f t="shared" si="138"/>
        <v>1.0778113602036399E-2</v>
      </c>
      <c r="G1774" s="10"/>
      <c r="H1774" s="6">
        <v>13.85</v>
      </c>
      <c r="I1774" s="16">
        <f t="shared" si="141"/>
        <v>-3.6101083032490378E-3</v>
      </c>
      <c r="J1774" s="10"/>
      <c r="K1774" s="6">
        <v>72.816800999999998</v>
      </c>
      <c r="L1774" s="16">
        <f t="shared" si="139"/>
        <v>-1.2890157039444627E-3</v>
      </c>
      <c r="M1774" s="10"/>
      <c r="N1774" s="6">
        <v>71.785501999999994</v>
      </c>
      <c r="O1774" s="16">
        <f t="shared" si="140"/>
        <v>-2.1675268078503729E-3</v>
      </c>
      <c r="P1774" s="10"/>
    </row>
    <row r="1775" spans="1:16" x14ac:dyDescent="0.25">
      <c r="A1775" s="23">
        <v>39630</v>
      </c>
      <c r="B1775">
        <v>19.230219000000002</v>
      </c>
      <c r="C1775" s="16">
        <f t="shared" si="137"/>
        <v>-2.4444235398463299E-2</v>
      </c>
      <c r="D1775" s="10"/>
      <c r="E1775" s="6">
        <v>27.964385</v>
      </c>
      <c r="F1775" s="16">
        <f t="shared" si="138"/>
        <v>-8.3420393475487353E-3</v>
      </c>
      <c r="G1775" s="10"/>
      <c r="H1775" s="6">
        <v>13.86</v>
      </c>
      <c r="I1775" s="16">
        <f t="shared" si="141"/>
        <v>-7.2150072150067857E-4</v>
      </c>
      <c r="J1775" s="10"/>
      <c r="K1775" s="6">
        <v>72.867343000000005</v>
      </c>
      <c r="L1775" s="16">
        <f t="shared" si="139"/>
        <v>-6.936166178037606E-4</v>
      </c>
      <c r="M1775" s="10"/>
      <c r="N1775" s="6">
        <v>71.412068000000005</v>
      </c>
      <c r="O1775" s="16">
        <f t="shared" si="140"/>
        <v>5.22928421565938E-3</v>
      </c>
      <c r="P1775" s="10"/>
    </row>
    <row r="1776" spans="1:16" x14ac:dyDescent="0.25">
      <c r="A1776" s="23">
        <v>39629</v>
      </c>
      <c r="B1776">
        <v>19.206596000000001</v>
      </c>
      <c r="C1776" s="16">
        <f t="shared" si="137"/>
        <v>1.2299420469925604E-3</v>
      </c>
      <c r="D1776" s="10"/>
      <c r="E1776" s="6">
        <v>27.475954000000002</v>
      </c>
      <c r="F1776" s="16">
        <f t="shared" si="138"/>
        <v>1.7776671194019267E-2</v>
      </c>
      <c r="G1776" s="10"/>
      <c r="H1776" s="6">
        <v>13.57</v>
      </c>
      <c r="I1776" s="16">
        <f t="shared" si="141"/>
        <v>2.1370670596904784E-2</v>
      </c>
      <c r="J1776" s="10"/>
      <c r="K1776" s="6">
        <v>72.900554999999997</v>
      </c>
      <c r="L1776" s="16">
        <f t="shared" si="139"/>
        <v>-4.5557952199393181E-4</v>
      </c>
      <c r="M1776" s="10"/>
      <c r="N1776" s="6">
        <v>71.581669000000005</v>
      </c>
      <c r="O1776" s="16">
        <f t="shared" si="140"/>
        <v>-2.3693356465326332E-3</v>
      </c>
      <c r="P1776" s="10"/>
    </row>
    <row r="1777" spans="1:16" x14ac:dyDescent="0.25">
      <c r="A1777" s="23">
        <v>39626</v>
      </c>
      <c r="B1777">
        <v>19.511313000000001</v>
      </c>
      <c r="C1777" s="16">
        <f t="shared" si="137"/>
        <v>-1.5617452295496492E-2</v>
      </c>
      <c r="D1777" s="10"/>
      <c r="E1777" s="6">
        <v>26.958366000000002</v>
      </c>
      <c r="F1777" s="16">
        <f t="shared" si="138"/>
        <v>1.9199531603658837E-2</v>
      </c>
      <c r="G1777" s="10"/>
      <c r="H1777" s="6">
        <v>13.78</v>
      </c>
      <c r="I1777" s="16">
        <f t="shared" si="141"/>
        <v>-1.5239477503628418E-2</v>
      </c>
      <c r="J1777" s="10"/>
      <c r="K1777" s="6">
        <v>73.109048999999999</v>
      </c>
      <c r="L1777" s="16">
        <f t="shared" si="139"/>
        <v>-2.8518220774558234E-3</v>
      </c>
      <c r="M1777" s="10"/>
      <c r="N1777" s="6">
        <v>71.566166999999993</v>
      </c>
      <c r="O1777" s="16">
        <f t="shared" si="140"/>
        <v>2.1661073451118007E-4</v>
      </c>
      <c r="P1777" s="10"/>
    </row>
    <row r="1778" spans="1:16" x14ac:dyDescent="0.25">
      <c r="A1778" s="23">
        <v>39625</v>
      </c>
      <c r="B1778">
        <v>18.684562</v>
      </c>
      <c r="C1778" s="16">
        <f t="shared" si="137"/>
        <v>4.424781271297662E-2</v>
      </c>
      <c r="D1778" s="10"/>
      <c r="E1778" s="6">
        <v>26.389748000000001</v>
      </c>
      <c r="F1778" s="16">
        <f t="shared" si="138"/>
        <v>2.1546927996432652E-2</v>
      </c>
      <c r="G1778" s="10"/>
      <c r="H1778" s="6">
        <v>13.83</v>
      </c>
      <c r="I1778" s="16">
        <f t="shared" si="141"/>
        <v>-3.6153289949385492E-3</v>
      </c>
      <c r="J1778" s="10"/>
      <c r="K1778" s="6">
        <v>73.180942000000002</v>
      </c>
      <c r="L1778" s="16">
        <f t="shared" si="139"/>
        <v>-9.8240058183463042E-4</v>
      </c>
      <c r="M1778" s="10"/>
      <c r="N1778" s="6">
        <v>70.736706999999996</v>
      </c>
      <c r="O1778" s="16">
        <f t="shared" si="140"/>
        <v>1.1726019420157607E-2</v>
      </c>
      <c r="P1778" s="10"/>
    </row>
    <row r="1779" spans="1:16" x14ac:dyDescent="0.25">
      <c r="A1779" s="23">
        <v>39624</v>
      </c>
      <c r="B1779">
        <v>19.383756999999999</v>
      </c>
      <c r="C1779" s="16">
        <f t="shared" si="137"/>
        <v>-3.6071180628192923E-2</v>
      </c>
      <c r="D1779" s="10"/>
      <c r="E1779" s="6">
        <v>26.958366000000002</v>
      </c>
      <c r="F1779" s="16">
        <f t="shared" si="138"/>
        <v>-2.10924504845732E-2</v>
      </c>
      <c r="G1779" s="10"/>
      <c r="H1779" s="6">
        <v>14.28</v>
      </c>
      <c r="I1779" s="16">
        <f t="shared" si="141"/>
        <v>-3.1512605042016806E-2</v>
      </c>
      <c r="J1779" s="10"/>
      <c r="K1779" s="6">
        <v>73.123424999999997</v>
      </c>
      <c r="L1779" s="16">
        <f t="shared" si="139"/>
        <v>7.8657420655559029E-4</v>
      </c>
      <c r="M1779" s="10"/>
      <c r="N1779" s="6">
        <v>70.263836999999995</v>
      </c>
      <c r="O1779" s="16">
        <f t="shared" si="140"/>
        <v>6.7299199729158321E-3</v>
      </c>
      <c r="P1779" s="10"/>
    </row>
    <row r="1780" spans="1:16" x14ac:dyDescent="0.25">
      <c r="A1780" s="23">
        <v>39623</v>
      </c>
      <c r="B1780">
        <v>19.525486999999998</v>
      </c>
      <c r="C1780" s="16">
        <f t="shared" si="137"/>
        <v>-7.2587177979221984E-3</v>
      </c>
      <c r="D1780" s="10"/>
      <c r="E1780" s="6">
        <v>26.994814999999999</v>
      </c>
      <c r="F1780" s="16">
        <f t="shared" si="138"/>
        <v>-1.3502222556441845E-3</v>
      </c>
      <c r="G1780" s="10"/>
      <c r="H1780" s="6">
        <v>14.34</v>
      </c>
      <c r="I1780" s="16">
        <f t="shared" si="141"/>
        <v>-4.1841004184101083E-3</v>
      </c>
      <c r="J1780" s="10"/>
      <c r="K1780" s="6">
        <v>73.065909000000005</v>
      </c>
      <c r="L1780" s="16">
        <f t="shared" si="139"/>
        <v>7.8717969552655198E-4</v>
      </c>
      <c r="M1780" s="10"/>
      <c r="N1780" s="6">
        <v>70.232827999999998</v>
      </c>
      <c r="O1780" s="16">
        <f t="shared" si="140"/>
        <v>4.4151717769347343E-4</v>
      </c>
      <c r="P1780" s="10"/>
    </row>
    <row r="1781" spans="1:16" x14ac:dyDescent="0.25">
      <c r="A1781" s="23">
        <v>39622</v>
      </c>
      <c r="B1781">
        <v>19.147542000000001</v>
      </c>
      <c r="C1781" s="16">
        <f t="shared" si="137"/>
        <v>1.9738564876891074E-2</v>
      </c>
      <c r="D1781" s="10"/>
      <c r="E1781" s="6">
        <v>26.120018999999999</v>
      </c>
      <c r="F1781" s="16">
        <f t="shared" si="138"/>
        <v>3.3491399833974089E-2</v>
      </c>
      <c r="G1781" s="10"/>
      <c r="H1781" s="6">
        <v>14.9</v>
      </c>
      <c r="I1781" s="16">
        <f t="shared" si="141"/>
        <v>-3.7583892617449655E-2</v>
      </c>
      <c r="J1781" s="10"/>
      <c r="K1781" s="6">
        <v>73.109048999999999</v>
      </c>
      <c r="L1781" s="16">
        <f t="shared" si="139"/>
        <v>-5.9007743350614206E-4</v>
      </c>
      <c r="M1781" s="10"/>
      <c r="N1781" s="6">
        <v>69.767711000000006</v>
      </c>
      <c r="O1781" s="16">
        <f t="shared" si="140"/>
        <v>6.6666512822814994E-3</v>
      </c>
      <c r="P1781" s="10"/>
    </row>
    <row r="1782" spans="1:16" x14ac:dyDescent="0.25">
      <c r="A1782" s="23">
        <v>39619</v>
      </c>
      <c r="B1782">
        <v>19.740441000000001</v>
      </c>
      <c r="C1782" s="16">
        <f t="shared" si="137"/>
        <v>-3.0034739345488726E-2</v>
      </c>
      <c r="D1782" s="10"/>
      <c r="E1782" s="6">
        <v>25.609719999999999</v>
      </c>
      <c r="F1782" s="16">
        <f t="shared" si="138"/>
        <v>1.9925989038536818E-2</v>
      </c>
      <c r="G1782" s="10"/>
      <c r="H1782" s="6">
        <v>14.8</v>
      </c>
      <c r="I1782" s="16">
        <f t="shared" si="141"/>
        <v>6.7567567567567988E-3</v>
      </c>
      <c r="J1782" s="10"/>
      <c r="K1782" s="6">
        <v>73.137806999999995</v>
      </c>
      <c r="L1782" s="16">
        <f t="shared" si="139"/>
        <v>-3.9320292991551486E-4</v>
      </c>
      <c r="M1782" s="10"/>
      <c r="N1782" s="6">
        <v>69.620422000000005</v>
      </c>
      <c r="O1782" s="16">
        <f t="shared" si="140"/>
        <v>2.1156005058400318E-3</v>
      </c>
      <c r="P1782" s="10"/>
    </row>
    <row r="1783" spans="1:16" x14ac:dyDescent="0.25">
      <c r="A1783" s="23">
        <v>39618</v>
      </c>
      <c r="B1783">
        <v>19.90579</v>
      </c>
      <c r="C1783" s="16">
        <f t="shared" si="137"/>
        <v>-8.3065781363110824E-3</v>
      </c>
      <c r="D1783" s="10"/>
      <c r="E1783" s="6">
        <v>25.952347</v>
      </c>
      <c r="F1783" s="16">
        <f t="shared" si="138"/>
        <v>-1.3202158556218424E-2</v>
      </c>
      <c r="G1783" s="10"/>
      <c r="H1783" s="6">
        <v>14.93</v>
      </c>
      <c r="I1783" s="16">
        <f t="shared" si="141"/>
        <v>-8.7073007367715061E-3</v>
      </c>
      <c r="J1783" s="10"/>
      <c r="K1783" s="6">
        <v>73.094667000000001</v>
      </c>
      <c r="L1783" s="16">
        <f t="shared" si="139"/>
        <v>5.9019353628064763E-4</v>
      </c>
      <c r="M1783" s="10"/>
      <c r="N1783" s="6">
        <v>69.217321999999996</v>
      </c>
      <c r="O1783" s="16">
        <f t="shared" si="140"/>
        <v>5.8236867355256905E-3</v>
      </c>
      <c r="P1783" s="10"/>
    </row>
    <row r="1784" spans="1:16" x14ac:dyDescent="0.25">
      <c r="A1784" s="23">
        <v>39617</v>
      </c>
      <c r="B1784">
        <v>19.808942999999999</v>
      </c>
      <c r="C1784" s="16">
        <f t="shared" si="137"/>
        <v>4.8890544033570738E-3</v>
      </c>
      <c r="D1784" s="10"/>
      <c r="E1784" s="6">
        <v>25.412890000000001</v>
      </c>
      <c r="F1784" s="16">
        <f t="shared" si="138"/>
        <v>2.1227691931142045E-2</v>
      </c>
      <c r="G1784" s="10"/>
      <c r="H1784" s="6">
        <v>14.88</v>
      </c>
      <c r="I1784" s="16">
        <f t="shared" si="141"/>
        <v>3.3602150537632713E-3</v>
      </c>
      <c r="J1784" s="10"/>
      <c r="K1784" s="6">
        <v>73.475703999999993</v>
      </c>
      <c r="L1784" s="16">
        <f t="shared" si="139"/>
        <v>-5.1858911076236858E-3</v>
      </c>
      <c r="M1784" s="10"/>
      <c r="N1784" s="6">
        <v>69.628175999999996</v>
      </c>
      <c r="O1784" s="16">
        <f t="shared" si="140"/>
        <v>-5.9006859521927302E-3</v>
      </c>
      <c r="P1784" s="10"/>
    </row>
    <row r="1785" spans="1:16" x14ac:dyDescent="0.25">
      <c r="A1785" s="23">
        <v>39616</v>
      </c>
      <c r="B1785">
        <v>20.000277000000001</v>
      </c>
      <c r="C1785" s="16">
        <f t="shared" si="137"/>
        <v>-9.5665675030401909E-3</v>
      </c>
      <c r="D1785" s="10"/>
      <c r="E1785" s="6">
        <v>25.281669999999998</v>
      </c>
      <c r="F1785" s="16">
        <f t="shared" si="138"/>
        <v>5.1903216836546306E-3</v>
      </c>
      <c r="G1785" s="10"/>
      <c r="H1785" s="6">
        <v>14.91</v>
      </c>
      <c r="I1785" s="16">
        <f t="shared" si="141"/>
        <v>-2.012072434607548E-3</v>
      </c>
      <c r="J1785" s="10"/>
      <c r="K1785" s="6">
        <v>73.109048999999999</v>
      </c>
      <c r="L1785" s="16">
        <f t="shared" si="139"/>
        <v>5.0151794478956457E-3</v>
      </c>
      <c r="M1785" s="10"/>
      <c r="N1785" s="6">
        <v>69.046778000000003</v>
      </c>
      <c r="O1785" s="16">
        <f t="shared" si="140"/>
        <v>8.4203494622152597E-3</v>
      </c>
      <c r="P1785" s="10"/>
    </row>
    <row r="1786" spans="1:16" x14ac:dyDescent="0.25">
      <c r="A1786" s="23">
        <v>39615</v>
      </c>
      <c r="B1786">
        <v>19.669575999999999</v>
      </c>
      <c r="C1786" s="16">
        <f t="shared" si="137"/>
        <v>1.6812817927544632E-2</v>
      </c>
      <c r="D1786" s="10"/>
      <c r="E1786" s="6">
        <v>25.522238000000002</v>
      </c>
      <c r="F1786" s="16">
        <f t="shared" si="138"/>
        <v>-9.425819162097171E-3</v>
      </c>
      <c r="G1786" s="10"/>
      <c r="H1786" s="6">
        <v>14.99</v>
      </c>
      <c r="I1786" s="16">
        <f t="shared" si="141"/>
        <v>-5.3368912608405816E-3</v>
      </c>
      <c r="J1786" s="10"/>
      <c r="K1786" s="6">
        <v>72.871797000000001</v>
      </c>
      <c r="L1786" s="16">
        <f t="shared" si="139"/>
        <v>3.2557451547408078E-3</v>
      </c>
      <c r="M1786" s="10"/>
      <c r="N1786" s="6">
        <v>68.907241999999997</v>
      </c>
      <c r="O1786" s="16">
        <f t="shared" si="140"/>
        <v>2.0249830924883305E-3</v>
      </c>
      <c r="P1786" s="10"/>
    </row>
    <row r="1787" spans="1:16" x14ac:dyDescent="0.25">
      <c r="A1787" s="23">
        <v>39612</v>
      </c>
      <c r="B1787">
        <v>19.258562999999999</v>
      </c>
      <c r="C1787" s="16">
        <f t="shared" si="137"/>
        <v>2.1341831163623093E-2</v>
      </c>
      <c r="D1787" s="10"/>
      <c r="E1787" s="6">
        <v>25.901316999999999</v>
      </c>
      <c r="F1787" s="16">
        <f t="shared" si="138"/>
        <v>-1.4635510619015912E-2</v>
      </c>
      <c r="G1787" s="10"/>
      <c r="H1787" s="6">
        <v>14.98</v>
      </c>
      <c r="I1787" s="16">
        <f t="shared" si="141"/>
        <v>6.6755674232310547E-4</v>
      </c>
      <c r="J1787" s="10"/>
      <c r="K1787" s="6">
        <v>72.612977999999998</v>
      </c>
      <c r="L1787" s="16">
        <f t="shared" si="139"/>
        <v>3.5643628333217325E-3</v>
      </c>
      <c r="M1787" s="10"/>
      <c r="N1787" s="6">
        <v>68.891740999999996</v>
      </c>
      <c r="O1787" s="16">
        <f t="shared" si="140"/>
        <v>2.2500520055079853E-4</v>
      </c>
      <c r="P1787" s="10"/>
    </row>
    <row r="1788" spans="1:16" x14ac:dyDescent="0.25">
      <c r="A1788" s="23">
        <v>39611</v>
      </c>
      <c r="B1788">
        <v>18.793220999999999</v>
      </c>
      <c r="C1788" s="16">
        <f t="shared" ref="C1788:C1847" si="142">B1787/B1788-1</f>
        <v>2.4761162548984972E-2</v>
      </c>
      <c r="D1788" s="10"/>
      <c r="E1788" s="6">
        <v>25.806549</v>
      </c>
      <c r="F1788" s="16">
        <f t="shared" si="138"/>
        <v>3.6722461418610131E-3</v>
      </c>
      <c r="G1788" s="10"/>
      <c r="H1788" s="6">
        <v>14.81</v>
      </c>
      <c r="I1788" s="16">
        <f t="shared" si="141"/>
        <v>1.1478730587440866E-2</v>
      </c>
      <c r="J1788" s="10"/>
      <c r="K1788" s="6">
        <v>72.994016000000002</v>
      </c>
      <c r="L1788" s="16">
        <f t="shared" si="139"/>
        <v>-5.2201265374959283E-3</v>
      </c>
      <c r="M1788" s="10"/>
      <c r="N1788" s="6">
        <v>69.039023999999998</v>
      </c>
      <c r="O1788" s="16">
        <f t="shared" si="140"/>
        <v>-2.1333296948115033E-3</v>
      </c>
      <c r="P1788" s="10"/>
    </row>
    <row r="1789" spans="1:16" x14ac:dyDescent="0.25">
      <c r="A1789" s="23">
        <v>39610</v>
      </c>
      <c r="B1789">
        <v>18.363309999999998</v>
      </c>
      <c r="C1789" s="16">
        <f t="shared" si="142"/>
        <v>2.3411411123593684E-2</v>
      </c>
      <c r="D1789" s="10"/>
      <c r="E1789" s="6">
        <v>26.047118000000001</v>
      </c>
      <c r="F1789" s="16">
        <f t="shared" si="138"/>
        <v>-9.2359162345715395E-3</v>
      </c>
      <c r="G1789" s="10"/>
      <c r="H1789" s="6">
        <v>15.08</v>
      </c>
      <c r="I1789" s="16">
        <f t="shared" si="141"/>
        <v>-1.7904509283819592E-2</v>
      </c>
      <c r="J1789" s="10"/>
      <c r="K1789" s="6">
        <v>73.619495999999998</v>
      </c>
      <c r="L1789" s="16">
        <f t="shared" si="139"/>
        <v>-8.4961190171689571E-3</v>
      </c>
      <c r="M1789" s="10"/>
      <c r="N1789" s="6">
        <v>69.736703000000006</v>
      </c>
      <c r="O1789" s="16">
        <f t="shared" si="140"/>
        <v>-1.0004473540998982E-2</v>
      </c>
      <c r="P1789" s="10"/>
    </row>
    <row r="1790" spans="1:16" x14ac:dyDescent="0.25">
      <c r="A1790" s="23">
        <v>39609</v>
      </c>
      <c r="B1790">
        <v>18.970381</v>
      </c>
      <c r="C1790" s="16">
        <f t="shared" si="142"/>
        <v>-3.2000991440288007E-2</v>
      </c>
      <c r="D1790" s="10"/>
      <c r="E1790" s="6">
        <v>26.528255999999999</v>
      </c>
      <c r="F1790" s="16">
        <f t="shared" si="138"/>
        <v>-1.8136812310616923E-2</v>
      </c>
      <c r="G1790" s="10"/>
      <c r="H1790" s="6">
        <v>15.35</v>
      </c>
      <c r="I1790" s="16">
        <f t="shared" si="141"/>
        <v>-1.7589576547231256E-2</v>
      </c>
      <c r="J1790" s="10"/>
      <c r="K1790" s="6">
        <v>73.648253999999994</v>
      </c>
      <c r="L1790" s="16">
        <f t="shared" si="139"/>
        <v>-3.9047768871747213E-4</v>
      </c>
      <c r="M1790" s="10"/>
      <c r="N1790" s="6">
        <v>69.899493000000007</v>
      </c>
      <c r="O1790" s="16">
        <f t="shared" si="140"/>
        <v>-2.3289153184559153E-3</v>
      </c>
      <c r="P1790" s="10"/>
    </row>
    <row r="1791" spans="1:16" x14ac:dyDescent="0.25">
      <c r="A1791" s="23">
        <v>39608</v>
      </c>
      <c r="B1791">
        <v>19.402653999999998</v>
      </c>
      <c r="C1791" s="16">
        <f t="shared" si="142"/>
        <v>-2.2279065534024256E-2</v>
      </c>
      <c r="D1791" s="10"/>
      <c r="E1791" s="6">
        <v>26.965657</v>
      </c>
      <c r="F1791" s="16">
        <f t="shared" si="138"/>
        <v>-1.622066912740161E-2</v>
      </c>
      <c r="G1791" s="10"/>
      <c r="H1791" s="6">
        <v>15.31</v>
      </c>
      <c r="I1791" s="16">
        <f t="shared" si="141"/>
        <v>2.6126714565641862E-3</v>
      </c>
      <c r="J1791" s="10"/>
      <c r="K1791" s="6">
        <v>74.072425999999993</v>
      </c>
      <c r="L1791" s="16">
        <f t="shared" si="139"/>
        <v>-5.7264494077728934E-3</v>
      </c>
      <c r="M1791" s="10"/>
      <c r="N1791" s="6">
        <v>70.356862000000007</v>
      </c>
      <c r="O1791" s="16">
        <f t="shared" si="140"/>
        <v>-6.5007020921428182E-3</v>
      </c>
      <c r="P1791" s="10"/>
    </row>
    <row r="1792" spans="1:16" x14ac:dyDescent="0.25">
      <c r="A1792" s="23">
        <v>39605</v>
      </c>
      <c r="B1792">
        <v>19.759339000000001</v>
      </c>
      <c r="C1792" s="16">
        <f t="shared" si="142"/>
        <v>-1.8051464170942277E-2</v>
      </c>
      <c r="D1792" s="10"/>
      <c r="E1792" s="6">
        <v>27.330157</v>
      </c>
      <c r="F1792" s="16">
        <f t="shared" si="138"/>
        <v>-1.333691570085016E-2</v>
      </c>
      <c r="G1792" s="10"/>
      <c r="H1792" s="6">
        <v>15.29</v>
      </c>
      <c r="I1792" s="16">
        <f t="shared" si="141"/>
        <v>1.3080444735122931E-3</v>
      </c>
      <c r="J1792" s="10"/>
      <c r="K1792" s="6">
        <v>74.137134000000003</v>
      </c>
      <c r="L1792" s="16">
        <f t="shared" si="139"/>
        <v>-8.7281496476532272E-4</v>
      </c>
      <c r="M1792" s="10"/>
      <c r="N1792" s="6">
        <v>70.356862000000007</v>
      </c>
      <c r="O1792" s="16">
        <f t="shared" si="140"/>
        <v>0</v>
      </c>
      <c r="P1792" s="10"/>
    </row>
    <row r="1793" spans="1:16" x14ac:dyDescent="0.25">
      <c r="A1793" s="23">
        <v>39604</v>
      </c>
      <c r="B1793">
        <v>20.607348000000002</v>
      </c>
      <c r="C1793" s="16">
        <f t="shared" si="142"/>
        <v>-4.1150806983994315E-2</v>
      </c>
      <c r="D1793" s="10"/>
      <c r="E1793" s="6">
        <v>28.350753000000001</v>
      </c>
      <c r="F1793" s="16">
        <f t="shared" si="138"/>
        <v>-3.5998902745193462E-2</v>
      </c>
      <c r="G1793" s="10"/>
      <c r="H1793" s="6">
        <v>15.87</v>
      </c>
      <c r="I1793" s="16">
        <f t="shared" si="141"/>
        <v>-3.6546943919344654E-2</v>
      </c>
      <c r="J1793" s="10"/>
      <c r="K1793" s="6">
        <v>73.770472999999996</v>
      </c>
      <c r="L1793" s="16">
        <f t="shared" si="139"/>
        <v>4.9702948224286114E-3</v>
      </c>
      <c r="M1793" s="10"/>
      <c r="N1793" s="6">
        <v>69.457631000000006</v>
      </c>
      <c r="O1793" s="16">
        <f t="shared" si="140"/>
        <v>1.2946468041790782E-2</v>
      </c>
      <c r="P1793" s="10"/>
    </row>
    <row r="1794" spans="1:16" x14ac:dyDescent="0.25">
      <c r="A1794" s="23">
        <v>39603</v>
      </c>
      <c r="B1794">
        <v>20.191611000000002</v>
      </c>
      <c r="C1794" s="16">
        <f t="shared" si="142"/>
        <v>2.0589590399696212E-2</v>
      </c>
      <c r="D1794" s="10"/>
      <c r="E1794" s="6">
        <v>27.825873000000001</v>
      </c>
      <c r="F1794" s="16">
        <f t="shared" si="138"/>
        <v>1.8863020038939915E-2</v>
      </c>
      <c r="G1794" s="10"/>
      <c r="H1794" s="6">
        <v>15.5</v>
      </c>
      <c r="I1794" s="16">
        <f t="shared" si="141"/>
        <v>2.3870967741935534E-2</v>
      </c>
      <c r="J1794" s="10"/>
      <c r="K1794" s="6">
        <v>74.165891999999999</v>
      </c>
      <c r="L1794" s="16">
        <f t="shared" si="139"/>
        <v>-5.3315478225489654E-3</v>
      </c>
      <c r="M1794" s="10"/>
      <c r="N1794" s="6">
        <v>69.876238000000001</v>
      </c>
      <c r="O1794" s="16">
        <f t="shared" si="140"/>
        <v>-5.9906917141130389E-3</v>
      </c>
      <c r="P1794" s="10"/>
    </row>
    <row r="1795" spans="1:16" x14ac:dyDescent="0.25">
      <c r="A1795" s="23">
        <v>39602</v>
      </c>
      <c r="B1795">
        <v>20.682936000000002</v>
      </c>
      <c r="C1795" s="16">
        <f t="shared" si="142"/>
        <v>-2.3755089702931942E-2</v>
      </c>
      <c r="D1795" s="10"/>
      <c r="E1795" s="6">
        <v>27.680071999999999</v>
      </c>
      <c r="F1795" s="16">
        <f t="shared" si="138"/>
        <v>5.2673634663957802E-3</v>
      </c>
      <c r="G1795" s="10"/>
      <c r="H1795" s="6">
        <v>15.41</v>
      </c>
      <c r="I1795" s="16">
        <f t="shared" si="141"/>
        <v>5.8403634003894034E-3</v>
      </c>
      <c r="J1795" s="10"/>
      <c r="K1795" s="6">
        <v>74.395953000000006</v>
      </c>
      <c r="L1795" s="16">
        <f t="shared" si="139"/>
        <v>-3.092385952768284E-3</v>
      </c>
      <c r="M1795" s="10"/>
      <c r="N1795" s="6">
        <v>70.504146000000006</v>
      </c>
      <c r="O1795" s="16">
        <f t="shared" si="140"/>
        <v>-8.9059727069100703E-3</v>
      </c>
      <c r="P1795" s="10"/>
    </row>
    <row r="1796" spans="1:16" x14ac:dyDescent="0.25">
      <c r="A1796" s="23">
        <v>39601</v>
      </c>
      <c r="B1796">
        <v>20.330977000000001</v>
      </c>
      <c r="C1796" s="16">
        <f t="shared" si="142"/>
        <v>1.731146515979054E-2</v>
      </c>
      <c r="D1796" s="10"/>
      <c r="E1796" s="6">
        <v>27.550153000000002</v>
      </c>
      <c r="F1796" s="16">
        <f t="shared" si="138"/>
        <v>4.7157269870696794E-3</v>
      </c>
      <c r="G1796" s="10"/>
      <c r="H1796" s="6">
        <v>15.22</v>
      </c>
      <c r="I1796" s="16">
        <f t="shared" si="141"/>
        <v>1.2483574244415152E-2</v>
      </c>
      <c r="J1796" s="10"/>
      <c r="K1796" s="6">
        <v>74.108374999999995</v>
      </c>
      <c r="L1796" s="16">
        <f t="shared" si="139"/>
        <v>3.8805060831519356E-3</v>
      </c>
      <c r="M1796" s="10"/>
      <c r="N1796" s="6">
        <v>70.000273000000007</v>
      </c>
      <c r="O1796" s="16">
        <f t="shared" si="140"/>
        <v>7.1981576414708037E-3</v>
      </c>
      <c r="P1796" s="10"/>
    </row>
    <row r="1797" spans="1:16" x14ac:dyDescent="0.25">
      <c r="A1797" s="23">
        <v>39598</v>
      </c>
      <c r="B1797">
        <v>20.399480000000001</v>
      </c>
      <c r="C1797" s="16">
        <f t="shared" si="142"/>
        <v>-3.3580757940888661E-3</v>
      </c>
      <c r="D1797" s="10"/>
      <c r="E1797" s="6">
        <v>28.120355</v>
      </c>
      <c r="F1797" s="16">
        <f t="shared" si="138"/>
        <v>-2.0277197780753431E-2</v>
      </c>
      <c r="G1797" s="10"/>
      <c r="H1797" s="6">
        <v>15.76</v>
      </c>
      <c r="I1797" s="16">
        <f t="shared" si="141"/>
        <v>-3.4263959390862908E-2</v>
      </c>
      <c r="J1797" s="10"/>
      <c r="K1797" s="6">
        <v>73.854588000000007</v>
      </c>
      <c r="L1797" s="16">
        <f t="shared" si="139"/>
        <v>3.4363064891782535E-3</v>
      </c>
      <c r="M1797" s="10"/>
      <c r="N1797" s="6">
        <v>69.731277000000006</v>
      </c>
      <c r="O1797" s="16">
        <f t="shared" si="140"/>
        <v>3.857608975094573E-3</v>
      </c>
      <c r="P1797" s="10"/>
    </row>
    <row r="1798" spans="1:16" x14ac:dyDescent="0.25">
      <c r="A1798" s="23">
        <v>39597</v>
      </c>
      <c r="B1798">
        <v>20.137281000000002</v>
      </c>
      <c r="C1798" s="16">
        <f t="shared" si="142"/>
        <v>1.302057611452101E-2</v>
      </c>
      <c r="D1798" s="10"/>
      <c r="E1798" s="6">
        <v>28.091484000000001</v>
      </c>
      <c r="F1798" s="16">
        <f t="shared" si="138"/>
        <v>1.0277491926022897E-3</v>
      </c>
      <c r="G1798" s="10"/>
      <c r="H1798" s="6">
        <v>15.77</v>
      </c>
      <c r="I1798" s="16">
        <f t="shared" si="141"/>
        <v>-6.3411540900437657E-4</v>
      </c>
      <c r="J1798" s="10"/>
      <c r="K1798" s="6">
        <v>73.561176000000003</v>
      </c>
      <c r="L1798" s="16">
        <f t="shared" si="139"/>
        <v>3.9886801157176244E-3</v>
      </c>
      <c r="M1798" s="10"/>
      <c r="N1798" s="6">
        <v>69.275570999999999</v>
      </c>
      <c r="O1798" s="16">
        <f t="shared" si="140"/>
        <v>6.5781630295043136E-3</v>
      </c>
      <c r="P1798" s="10"/>
    </row>
    <row r="1799" spans="1:16" x14ac:dyDescent="0.25">
      <c r="A1799" s="23">
        <v>39596</v>
      </c>
      <c r="B1799">
        <v>19.350687000000001</v>
      </c>
      <c r="C1799" s="16">
        <f t="shared" si="142"/>
        <v>4.0649409501585243E-2</v>
      </c>
      <c r="D1799" s="10"/>
      <c r="E1799" s="6">
        <v>27.903824</v>
      </c>
      <c r="F1799" s="16">
        <f t="shared" si="138"/>
        <v>6.7252431064646068E-3</v>
      </c>
      <c r="G1799" s="10"/>
      <c r="H1799" s="6">
        <v>15.45</v>
      </c>
      <c r="I1799" s="16">
        <f t="shared" si="141"/>
        <v>2.0711974110032338E-2</v>
      </c>
      <c r="J1799" s="10"/>
      <c r="K1799" s="6">
        <v>73.918998999999999</v>
      </c>
      <c r="L1799" s="16">
        <f t="shared" si="139"/>
        <v>-4.8407446643047303E-3</v>
      </c>
      <c r="M1799" s="10"/>
      <c r="N1799" s="6">
        <v>69.777619000000001</v>
      </c>
      <c r="O1799" s="16">
        <f t="shared" si="140"/>
        <v>-7.1949717860106954E-3</v>
      </c>
      <c r="P1799" s="10"/>
    </row>
    <row r="1800" spans="1:16" x14ac:dyDescent="0.25">
      <c r="A1800" s="23">
        <v>39595</v>
      </c>
      <c r="B1800">
        <v>18.599525</v>
      </c>
      <c r="C1800" s="16">
        <f t="shared" si="142"/>
        <v>4.0386085128518046E-2</v>
      </c>
      <c r="D1800" s="10"/>
      <c r="E1800" s="6">
        <v>27.874952</v>
      </c>
      <c r="F1800" s="16">
        <f t="shared" si="138"/>
        <v>1.0357685997091082E-3</v>
      </c>
      <c r="G1800" s="10"/>
      <c r="H1800" s="6">
        <v>15.47</v>
      </c>
      <c r="I1800" s="16">
        <f t="shared" si="141"/>
        <v>-1.2928248222366934E-3</v>
      </c>
      <c r="J1800" s="10"/>
      <c r="K1800" s="6">
        <v>74.398480000000006</v>
      </c>
      <c r="L1800" s="16">
        <f t="shared" si="139"/>
        <v>-6.4447687640931672E-3</v>
      </c>
      <c r="M1800" s="10"/>
      <c r="N1800" s="6">
        <v>70.403257999999994</v>
      </c>
      <c r="O1800" s="16">
        <f t="shared" si="140"/>
        <v>-8.8865063602595606E-3</v>
      </c>
      <c r="P1800" s="10"/>
    </row>
    <row r="1801" spans="1:16" x14ac:dyDescent="0.25">
      <c r="A1801" s="23">
        <v>39591</v>
      </c>
      <c r="B1801">
        <v>18.034972</v>
      </c>
      <c r="C1801" s="16">
        <f t="shared" si="142"/>
        <v>3.130323684450409E-2</v>
      </c>
      <c r="D1801" s="10"/>
      <c r="E1801" s="6">
        <v>27.961566999999999</v>
      </c>
      <c r="F1801" s="16">
        <f t="shared" ref="F1801:F1864" si="143">E1800/E1801-1</f>
        <v>-3.0976447063928436E-3</v>
      </c>
      <c r="G1801" s="10"/>
      <c r="H1801" s="6">
        <v>15.12</v>
      </c>
      <c r="I1801" s="16">
        <f t="shared" si="141"/>
        <v>2.314814814814814E-2</v>
      </c>
      <c r="J1801" s="10"/>
      <c r="K1801" s="6">
        <v>74.849333999999999</v>
      </c>
      <c r="L1801" s="16">
        <f t="shared" ref="L1801:L1864" si="144">K1800/K1801-1</f>
        <v>-6.0234871294913006E-3</v>
      </c>
      <c r="M1801" s="10"/>
      <c r="N1801" s="6">
        <v>70.882135000000005</v>
      </c>
      <c r="O1801" s="16">
        <f t="shared" ref="O1801:O1864" si="145">N1800/N1801-1</f>
        <v>-6.7559618513185482E-3</v>
      </c>
      <c r="P1801" s="10"/>
    </row>
    <row r="1802" spans="1:16" x14ac:dyDescent="0.25">
      <c r="A1802" s="23">
        <v>39590</v>
      </c>
      <c r="B1802">
        <v>18.261738000000001</v>
      </c>
      <c r="C1802" s="16">
        <f t="shared" si="142"/>
        <v>-1.2417547552155295E-2</v>
      </c>
      <c r="D1802" s="10"/>
      <c r="E1802" s="6">
        <v>28.17088</v>
      </c>
      <c r="F1802" s="16">
        <f t="shared" si="143"/>
        <v>-7.4301193288957013E-3</v>
      </c>
      <c r="G1802" s="10"/>
      <c r="H1802" s="6">
        <v>15.53</v>
      </c>
      <c r="I1802" s="16">
        <f t="shared" si="141"/>
        <v>-2.6400515132002589E-2</v>
      </c>
      <c r="J1802" s="10"/>
      <c r="K1802" s="6">
        <v>74.505827999999994</v>
      </c>
      <c r="L1802" s="16">
        <f t="shared" si="144"/>
        <v>4.6104581241619425E-3</v>
      </c>
      <c r="M1802" s="10"/>
      <c r="N1802" s="6">
        <v>70.573184999999995</v>
      </c>
      <c r="O1802" s="16">
        <f t="shared" si="145"/>
        <v>4.3777250523695521E-3</v>
      </c>
      <c r="P1802" s="10"/>
    </row>
    <row r="1803" spans="1:16" x14ac:dyDescent="0.25">
      <c r="A1803" s="23">
        <v>39589</v>
      </c>
      <c r="B1803">
        <v>19.097937000000002</v>
      </c>
      <c r="C1803" s="16">
        <f t="shared" si="142"/>
        <v>-4.3784781570910036E-2</v>
      </c>
      <c r="D1803" s="10"/>
      <c r="E1803" s="6">
        <v>28.243058999999999</v>
      </c>
      <c r="F1803" s="16">
        <f t="shared" si="143"/>
        <v>-2.5556367672495695E-3</v>
      </c>
      <c r="G1803" s="10"/>
      <c r="H1803" s="6">
        <v>15.34</v>
      </c>
      <c r="I1803" s="16">
        <f t="shared" si="141"/>
        <v>1.2385919165580184E-2</v>
      </c>
      <c r="J1803" s="10"/>
      <c r="K1803" s="6">
        <v>75.335972999999996</v>
      </c>
      <c r="L1803" s="16">
        <f t="shared" si="144"/>
        <v>-1.1019237781663804E-2</v>
      </c>
      <c r="M1803" s="10"/>
      <c r="N1803" s="6">
        <v>71.415086000000002</v>
      </c>
      <c r="O1803" s="16">
        <f t="shared" si="145"/>
        <v>-1.1788839685777375E-2</v>
      </c>
      <c r="P1803" s="10"/>
    </row>
    <row r="1804" spans="1:16" x14ac:dyDescent="0.25">
      <c r="A1804" s="23">
        <v>39588</v>
      </c>
      <c r="B1804">
        <v>19.544383</v>
      </c>
      <c r="C1804" s="16">
        <f t="shared" si="142"/>
        <v>-2.2842675565659887E-2</v>
      </c>
      <c r="D1804" s="10"/>
      <c r="E1804" s="6">
        <v>28.683342</v>
      </c>
      <c r="F1804" s="16">
        <f t="shared" si="143"/>
        <v>-1.5349780370781052E-2</v>
      </c>
      <c r="G1804" s="10"/>
      <c r="H1804" s="6">
        <v>15.22</v>
      </c>
      <c r="I1804" s="16">
        <f t="shared" si="141"/>
        <v>7.8843626806832656E-3</v>
      </c>
      <c r="J1804" s="10"/>
      <c r="K1804" s="6">
        <v>75.665175000000005</v>
      </c>
      <c r="L1804" s="16">
        <f t="shared" si="144"/>
        <v>-4.3507729943135232E-3</v>
      </c>
      <c r="M1804" s="10"/>
      <c r="N1804" s="6">
        <v>71.399641000000003</v>
      </c>
      <c r="O1804" s="16">
        <f t="shared" si="145"/>
        <v>2.1631761425799922E-4</v>
      </c>
      <c r="P1804" s="10"/>
    </row>
    <row r="1805" spans="1:16" x14ac:dyDescent="0.25">
      <c r="A1805" s="23">
        <v>39587</v>
      </c>
      <c r="B1805">
        <v>19.681387000000001</v>
      </c>
      <c r="C1805" s="16">
        <f t="shared" si="142"/>
        <v>-6.9610947643070631E-3</v>
      </c>
      <c r="D1805" s="10"/>
      <c r="E1805" s="6">
        <v>28.885438000000001</v>
      </c>
      <c r="F1805" s="16">
        <f t="shared" si="143"/>
        <v>-6.9964665240666024E-3</v>
      </c>
      <c r="G1805" s="10"/>
      <c r="H1805" s="6">
        <v>15.15</v>
      </c>
      <c r="I1805" s="16">
        <f t="shared" si="141"/>
        <v>4.6204620462046986E-3</v>
      </c>
      <c r="J1805" s="10"/>
      <c r="K1805" s="6">
        <v>75.636549000000002</v>
      </c>
      <c r="L1805" s="16">
        <f t="shared" si="144"/>
        <v>3.7846782248096567E-4</v>
      </c>
      <c r="M1805" s="10"/>
      <c r="N1805" s="6">
        <v>71.028891000000002</v>
      </c>
      <c r="O1805" s="16">
        <f t="shared" si="145"/>
        <v>5.2197070062660611E-3</v>
      </c>
      <c r="P1805" s="10"/>
    </row>
    <row r="1806" spans="1:16" x14ac:dyDescent="0.25">
      <c r="A1806" s="23">
        <v>39584</v>
      </c>
      <c r="B1806">
        <v>19.456983999999999</v>
      </c>
      <c r="C1806" s="16">
        <f t="shared" si="142"/>
        <v>1.1533287995714181E-2</v>
      </c>
      <c r="D1806" s="10"/>
      <c r="E1806" s="6">
        <v>28.871002000000001</v>
      </c>
      <c r="F1806" s="16">
        <f t="shared" si="143"/>
        <v>5.0001728377835342E-4</v>
      </c>
      <c r="G1806" s="10"/>
      <c r="H1806" s="6">
        <v>15.22</v>
      </c>
      <c r="I1806" s="16">
        <f t="shared" si="141"/>
        <v>-4.5992115637319975E-3</v>
      </c>
      <c r="J1806" s="10"/>
      <c r="K1806" s="6">
        <v>75.622232999999994</v>
      </c>
      <c r="L1806" s="16">
        <f t="shared" si="144"/>
        <v>1.8930940587291722E-4</v>
      </c>
      <c r="M1806" s="10"/>
      <c r="N1806" s="6">
        <v>70.936201999999994</v>
      </c>
      <c r="O1806" s="16">
        <f t="shared" si="145"/>
        <v>1.3066529837615359E-3</v>
      </c>
      <c r="P1806" s="10"/>
    </row>
    <row r="1807" spans="1:16" x14ac:dyDescent="0.25">
      <c r="A1807" s="23">
        <v>39583</v>
      </c>
      <c r="B1807">
        <v>19.428637999999999</v>
      </c>
      <c r="C1807" s="16">
        <f t="shared" si="142"/>
        <v>1.4589802949644959E-3</v>
      </c>
      <c r="D1807" s="10"/>
      <c r="E1807" s="6">
        <v>28.871002000000001</v>
      </c>
      <c r="F1807" s="16">
        <f t="shared" si="143"/>
        <v>0</v>
      </c>
      <c r="G1807" s="10"/>
      <c r="H1807" s="6">
        <v>15</v>
      </c>
      <c r="I1807" s="16">
        <f t="shared" si="141"/>
        <v>1.4666666666666606E-2</v>
      </c>
      <c r="J1807" s="10"/>
      <c r="K1807" s="6">
        <v>75.722423000000006</v>
      </c>
      <c r="L1807" s="16">
        <f t="shared" si="144"/>
        <v>-1.3231219502842784E-3</v>
      </c>
      <c r="M1807" s="10"/>
      <c r="N1807" s="6">
        <v>71.229714000000001</v>
      </c>
      <c r="O1807" s="16">
        <f t="shared" si="145"/>
        <v>-4.1206398779027875E-3</v>
      </c>
      <c r="P1807" s="10"/>
    </row>
    <row r="1808" spans="1:16" x14ac:dyDescent="0.25">
      <c r="A1808" s="23">
        <v>39582</v>
      </c>
      <c r="B1808">
        <v>19.423915000000001</v>
      </c>
      <c r="C1808" s="16">
        <f t="shared" si="142"/>
        <v>2.4315386470741274E-4</v>
      </c>
      <c r="D1808" s="10"/>
      <c r="E1808" s="6">
        <v>28.748301999999999</v>
      </c>
      <c r="F1808" s="16">
        <f t="shared" si="143"/>
        <v>4.2680781633643861E-3</v>
      </c>
      <c r="G1808" s="10"/>
      <c r="H1808" s="6">
        <v>14.75</v>
      </c>
      <c r="I1808" s="16">
        <f t="shared" si="141"/>
        <v>1.6949152542372836E-2</v>
      </c>
      <c r="J1808" s="10"/>
      <c r="K1808" s="6">
        <v>75.221473000000003</v>
      </c>
      <c r="L1808" s="16">
        <f t="shared" si="144"/>
        <v>6.6596675127592597E-3</v>
      </c>
      <c r="M1808" s="10"/>
      <c r="N1808" s="6">
        <v>70.588629999999995</v>
      </c>
      <c r="O1808" s="16">
        <f t="shared" si="145"/>
        <v>9.0819725499702297E-3</v>
      </c>
      <c r="P1808" s="10"/>
    </row>
    <row r="1809" spans="1:16" x14ac:dyDescent="0.25">
      <c r="A1809" s="23">
        <v>39581</v>
      </c>
      <c r="B1809">
        <v>19.459344999999999</v>
      </c>
      <c r="C1809" s="16">
        <f t="shared" si="142"/>
        <v>-1.8207190427015352E-3</v>
      </c>
      <c r="D1809" s="10"/>
      <c r="E1809" s="6">
        <v>28.271927999999999</v>
      </c>
      <c r="F1809" s="16">
        <f t="shared" si="143"/>
        <v>1.6849717500695416E-2</v>
      </c>
      <c r="G1809" s="10"/>
      <c r="H1809" s="6">
        <v>14.76</v>
      </c>
      <c r="I1809" s="16">
        <f t="shared" si="141"/>
        <v>-6.7750677506772661E-4</v>
      </c>
      <c r="J1809" s="10"/>
      <c r="K1809" s="6">
        <v>75.178535999999994</v>
      </c>
      <c r="L1809" s="16">
        <f t="shared" si="144"/>
        <v>5.7113376083850476E-4</v>
      </c>
      <c r="M1809" s="10"/>
      <c r="N1809" s="6">
        <v>70.557732999999999</v>
      </c>
      <c r="O1809" s="16">
        <f t="shared" si="145"/>
        <v>4.3789672210703401E-4</v>
      </c>
      <c r="P1809" s="10"/>
    </row>
    <row r="1810" spans="1:16" x14ac:dyDescent="0.25">
      <c r="A1810" s="23">
        <v>39580</v>
      </c>
      <c r="B1810">
        <v>19.345963000000001</v>
      </c>
      <c r="C1810" s="16">
        <f t="shared" si="142"/>
        <v>5.8607576164597663E-3</v>
      </c>
      <c r="D1810" s="10"/>
      <c r="E1810" s="6">
        <v>28.596727000000001</v>
      </c>
      <c r="F1810" s="16">
        <f t="shared" si="143"/>
        <v>-1.1357908196976574E-2</v>
      </c>
      <c r="G1810" s="10"/>
      <c r="H1810" s="6">
        <v>14.91</v>
      </c>
      <c r="I1810" s="16">
        <f t="shared" si="141"/>
        <v>-1.0060362173038295E-2</v>
      </c>
      <c r="J1810" s="10"/>
      <c r="K1810" s="6">
        <v>75.607922000000002</v>
      </c>
      <c r="L1810" s="16">
        <f t="shared" si="144"/>
        <v>-5.6791138896795657E-3</v>
      </c>
      <c r="M1810" s="10"/>
      <c r="N1810" s="6">
        <v>71.337847999999994</v>
      </c>
      <c r="O1810" s="16">
        <f t="shared" si="145"/>
        <v>-1.0935499484088673E-2</v>
      </c>
      <c r="P1810" s="10"/>
    </row>
    <row r="1811" spans="1:16" x14ac:dyDescent="0.25">
      <c r="A1811" s="23">
        <v>39577</v>
      </c>
      <c r="B1811">
        <v>19.572728999999999</v>
      </c>
      <c r="C1811" s="16">
        <f t="shared" si="142"/>
        <v>-1.1585814119226656E-2</v>
      </c>
      <c r="D1811" s="10"/>
      <c r="E1811" s="6">
        <v>28.142011</v>
      </c>
      <c r="F1811" s="16">
        <f t="shared" si="143"/>
        <v>1.6157907123268478E-2</v>
      </c>
      <c r="G1811" s="10"/>
      <c r="H1811" s="6">
        <v>14.5</v>
      </c>
      <c r="I1811" s="16">
        <f t="shared" si="141"/>
        <v>2.8275862068965596E-2</v>
      </c>
      <c r="J1811" s="10"/>
      <c r="K1811" s="6">
        <v>75.679485999999997</v>
      </c>
      <c r="L1811" s="16">
        <f t="shared" si="144"/>
        <v>-9.4561953023830636E-4</v>
      </c>
      <c r="M1811" s="10"/>
      <c r="N1811" s="6">
        <v>71.445982000000001</v>
      </c>
      <c r="O1811" s="16">
        <f t="shared" si="145"/>
        <v>-1.5135070856749921E-3</v>
      </c>
      <c r="P1811" s="10"/>
    </row>
    <row r="1812" spans="1:16" x14ac:dyDescent="0.25">
      <c r="A1812" s="23">
        <v>39576</v>
      </c>
      <c r="B1812">
        <v>20.621521999999999</v>
      </c>
      <c r="C1812" s="16">
        <f t="shared" si="142"/>
        <v>-5.0859146090186713E-2</v>
      </c>
      <c r="D1812" s="10"/>
      <c r="E1812" s="6">
        <v>28.214186999999999</v>
      </c>
      <c r="F1812" s="16">
        <f t="shared" si="143"/>
        <v>-2.5581456591323715E-3</v>
      </c>
      <c r="G1812" s="10"/>
      <c r="H1812" s="6">
        <v>14.45</v>
      </c>
      <c r="I1812" s="16">
        <f t="shared" si="141"/>
        <v>3.4602076124568004E-3</v>
      </c>
      <c r="J1812" s="10"/>
      <c r="K1812" s="6">
        <v>75.679485999999997</v>
      </c>
      <c r="L1812" s="16">
        <f t="shared" si="144"/>
        <v>0</v>
      </c>
      <c r="M1812" s="10"/>
      <c r="N1812" s="6">
        <v>71.183373000000003</v>
      </c>
      <c r="O1812" s="16">
        <f t="shared" si="145"/>
        <v>3.6891901708562269E-3</v>
      </c>
      <c r="P1812" s="10"/>
    </row>
    <row r="1813" spans="1:16" x14ac:dyDescent="0.25">
      <c r="A1813" s="23">
        <v>39575</v>
      </c>
      <c r="B1813">
        <v>20.904978</v>
      </c>
      <c r="C1813" s="16">
        <f t="shared" si="142"/>
        <v>-1.3559258469442059E-2</v>
      </c>
      <c r="D1813" s="10"/>
      <c r="E1813" s="6">
        <v>28.156444</v>
      </c>
      <c r="F1813" s="16">
        <f t="shared" si="143"/>
        <v>2.0507916411602878E-3</v>
      </c>
      <c r="G1813" s="10"/>
      <c r="H1813" s="6">
        <v>14.32</v>
      </c>
      <c r="I1813" s="16">
        <f t="shared" si="141"/>
        <v>9.0782122905026519E-3</v>
      </c>
      <c r="J1813" s="10"/>
      <c r="K1813" s="6">
        <v>75.343131</v>
      </c>
      <c r="L1813" s="16">
        <f t="shared" si="144"/>
        <v>4.4643087635951595E-3</v>
      </c>
      <c r="M1813" s="10"/>
      <c r="N1813" s="6">
        <v>70.550008000000005</v>
      </c>
      <c r="O1813" s="16">
        <f t="shared" si="145"/>
        <v>8.9775326460628246E-3</v>
      </c>
      <c r="P1813" s="10"/>
    </row>
    <row r="1814" spans="1:16" x14ac:dyDescent="0.25">
      <c r="A1814" s="23">
        <v>39574</v>
      </c>
      <c r="B1814">
        <v>20.675850000000001</v>
      </c>
      <c r="C1814" s="16">
        <f t="shared" si="142"/>
        <v>1.1081914407388371E-2</v>
      </c>
      <c r="D1814" s="10"/>
      <c r="E1814" s="6">
        <v>28.033743000000001</v>
      </c>
      <c r="F1814" s="16">
        <f t="shared" si="143"/>
        <v>4.3769039332350879E-3</v>
      </c>
      <c r="G1814" s="10"/>
      <c r="H1814" s="6">
        <v>14.57</v>
      </c>
      <c r="I1814" s="16">
        <f t="shared" si="141"/>
        <v>-1.7158544955387822E-2</v>
      </c>
      <c r="J1814" s="10"/>
      <c r="K1814" s="6">
        <v>75.142752000000002</v>
      </c>
      <c r="L1814" s="16">
        <f t="shared" si="144"/>
        <v>2.6666444156848712E-3</v>
      </c>
      <c r="M1814" s="10"/>
      <c r="N1814" s="6">
        <v>70.248777000000004</v>
      </c>
      <c r="O1814" s="16">
        <f t="shared" si="145"/>
        <v>4.2880604170518755E-3</v>
      </c>
      <c r="P1814" s="10"/>
    </row>
    <row r="1815" spans="1:16" x14ac:dyDescent="0.25">
      <c r="A1815" s="23">
        <v>39573</v>
      </c>
      <c r="B1815">
        <v>20.092400000000001</v>
      </c>
      <c r="C1815" s="16">
        <f t="shared" si="142"/>
        <v>2.9038342856005261E-2</v>
      </c>
      <c r="D1815" s="10"/>
      <c r="E1815" s="6">
        <v>28.134791</v>
      </c>
      <c r="F1815" s="16">
        <f t="shared" si="143"/>
        <v>-3.5915674653491658E-3</v>
      </c>
      <c r="G1815" s="10"/>
      <c r="H1815" s="6">
        <v>14.51</v>
      </c>
      <c r="I1815" s="16">
        <f t="shared" si="141"/>
        <v>4.1350792556857918E-3</v>
      </c>
      <c r="J1815" s="10"/>
      <c r="K1815" s="6">
        <v>75.629390999999998</v>
      </c>
      <c r="L1815" s="16">
        <f t="shared" si="144"/>
        <v>-6.4345222613255704E-3</v>
      </c>
      <c r="M1815" s="10"/>
      <c r="N1815" s="6">
        <v>70.758555999999999</v>
      </c>
      <c r="O1815" s="16">
        <f t="shared" si="145"/>
        <v>-7.2044856313913108E-3</v>
      </c>
      <c r="P1815" s="10"/>
    </row>
    <row r="1816" spans="1:16" x14ac:dyDescent="0.25">
      <c r="A1816" s="23">
        <v>39570</v>
      </c>
      <c r="B1816">
        <v>19.546745000000001</v>
      </c>
      <c r="C1816" s="16">
        <f t="shared" si="142"/>
        <v>2.7915389493237797E-2</v>
      </c>
      <c r="D1816" s="10"/>
      <c r="E1816" s="6">
        <v>28.416283</v>
      </c>
      <c r="F1816" s="16">
        <f t="shared" si="143"/>
        <v>-9.9060105785123698E-3</v>
      </c>
      <c r="G1816" s="10"/>
      <c r="H1816" s="6">
        <v>14.49</v>
      </c>
      <c r="I1816" s="16">
        <f t="shared" si="141"/>
        <v>1.3802622498273465E-3</v>
      </c>
      <c r="J1816" s="10"/>
      <c r="K1816" s="6">
        <v>75.522042999999996</v>
      </c>
      <c r="L1816" s="16">
        <f t="shared" si="144"/>
        <v>1.4214128185066066E-3</v>
      </c>
      <c r="M1816" s="10"/>
      <c r="N1816" s="6">
        <v>70.758555999999999</v>
      </c>
      <c r="O1816" s="16">
        <f t="shared" si="145"/>
        <v>0</v>
      </c>
      <c r="P1816" s="10"/>
    </row>
    <row r="1817" spans="1:16" x14ac:dyDescent="0.25">
      <c r="A1817" s="23">
        <v>39569</v>
      </c>
      <c r="B1817">
        <v>20.172713999999999</v>
      </c>
      <c r="C1817" s="16">
        <f t="shared" si="142"/>
        <v>-3.1030480083145906E-2</v>
      </c>
      <c r="D1817" s="10"/>
      <c r="E1817" s="6">
        <v>28.113139</v>
      </c>
      <c r="F1817" s="16">
        <f t="shared" si="143"/>
        <v>1.0783000788350261E-2</v>
      </c>
      <c r="G1817" s="10"/>
      <c r="H1817" s="6">
        <v>14.66</v>
      </c>
      <c r="I1817" s="16">
        <f t="shared" si="141"/>
        <v>-1.1596180081855367E-2</v>
      </c>
      <c r="J1817" s="10"/>
      <c r="K1817" s="6">
        <v>75.965744999999998</v>
      </c>
      <c r="L1817" s="16">
        <f t="shared" si="144"/>
        <v>-5.8408168049954856E-3</v>
      </c>
      <c r="M1817" s="10"/>
      <c r="N1817" s="6">
        <v>71.66225</v>
      </c>
      <c r="O1817" s="16">
        <f t="shared" si="145"/>
        <v>-1.2610460877240159E-2</v>
      </c>
      <c r="P1817" s="10"/>
    </row>
    <row r="1818" spans="1:16" x14ac:dyDescent="0.25">
      <c r="A1818" s="23">
        <v>39568</v>
      </c>
      <c r="B1818">
        <v>19.712095000000001</v>
      </c>
      <c r="C1818" s="16">
        <f t="shared" si="142"/>
        <v>2.3367328536109344E-2</v>
      </c>
      <c r="D1818" s="10"/>
      <c r="E1818" s="6">
        <v>27.456323999999999</v>
      </c>
      <c r="F1818" s="16">
        <f t="shared" si="143"/>
        <v>2.3922175452183669E-2</v>
      </c>
      <c r="G1818" s="10"/>
      <c r="H1818" s="6">
        <v>14.47</v>
      </c>
      <c r="I1818" s="16">
        <f t="shared" si="141"/>
        <v>1.313061506565294E-2</v>
      </c>
      <c r="J1818" s="10"/>
      <c r="K1818" s="6">
        <v>75.519892999999996</v>
      </c>
      <c r="L1818" s="16">
        <f t="shared" si="144"/>
        <v>5.9037689579353181E-3</v>
      </c>
      <c r="M1818" s="10"/>
      <c r="N1818" s="6">
        <v>71.657615000000007</v>
      </c>
      <c r="O1818" s="16">
        <f t="shared" si="145"/>
        <v>6.4682588165831945E-5</v>
      </c>
      <c r="P1818" s="10"/>
    </row>
    <row r="1819" spans="1:16" x14ac:dyDescent="0.25">
      <c r="A1819" s="23">
        <v>39567</v>
      </c>
      <c r="B1819">
        <v>19.105024</v>
      </c>
      <c r="C1819" s="16">
        <f t="shared" si="142"/>
        <v>3.1775463877983245E-2</v>
      </c>
      <c r="D1819" s="10"/>
      <c r="E1819" s="6">
        <v>26.806725</v>
      </c>
      <c r="F1819" s="16">
        <f t="shared" si="143"/>
        <v>2.4232687879627068E-2</v>
      </c>
      <c r="G1819" s="10"/>
      <c r="H1819" s="6">
        <v>14.64</v>
      </c>
      <c r="I1819" s="16">
        <f t="shared" si="141"/>
        <v>-1.1612021857923538E-2</v>
      </c>
      <c r="J1819" s="10"/>
      <c r="K1819" s="6">
        <v>75.099508999999998</v>
      </c>
      <c r="L1819" s="16">
        <f t="shared" si="144"/>
        <v>5.5976930554899607E-3</v>
      </c>
      <c r="M1819" s="10"/>
      <c r="N1819" s="6">
        <v>71.149675000000002</v>
      </c>
      <c r="O1819" s="16">
        <f t="shared" si="145"/>
        <v>7.1390347180082525E-3</v>
      </c>
      <c r="P1819" s="10"/>
    </row>
    <row r="1820" spans="1:16" x14ac:dyDescent="0.25">
      <c r="A1820" s="23">
        <v>39566</v>
      </c>
      <c r="B1820">
        <v>17.864898</v>
      </c>
      <c r="C1820" s="16">
        <f t="shared" si="142"/>
        <v>6.9416909069394128E-2</v>
      </c>
      <c r="D1820" s="10"/>
      <c r="E1820" s="6">
        <v>29.910357000000001</v>
      </c>
      <c r="F1820" s="16">
        <f t="shared" si="143"/>
        <v>-0.103764458578679</v>
      </c>
      <c r="G1820" s="10"/>
      <c r="H1820" s="6">
        <v>14.65</v>
      </c>
      <c r="I1820" s="16">
        <f t="shared" si="141"/>
        <v>-6.8259385665525585E-4</v>
      </c>
      <c r="J1820" s="10"/>
      <c r="K1820" s="6">
        <v>74.864375999999993</v>
      </c>
      <c r="L1820" s="16">
        <f t="shared" si="144"/>
        <v>3.1407862131918041E-3</v>
      </c>
      <c r="M1820" s="10"/>
      <c r="N1820" s="6">
        <v>70.880315999999993</v>
      </c>
      <c r="O1820" s="16">
        <f t="shared" si="145"/>
        <v>3.800194683104996E-3</v>
      </c>
      <c r="P1820" s="10"/>
    </row>
    <row r="1821" spans="1:16" x14ac:dyDescent="0.25">
      <c r="A1821" s="23">
        <v>39563</v>
      </c>
      <c r="B1821">
        <v>17.739704</v>
      </c>
      <c r="C1821" s="16">
        <f t="shared" si="142"/>
        <v>7.0572767166803274E-3</v>
      </c>
      <c r="D1821" s="10"/>
      <c r="E1821" s="6">
        <v>29.390681000000001</v>
      </c>
      <c r="F1821" s="16">
        <f t="shared" si="143"/>
        <v>1.7681659026546503E-2</v>
      </c>
      <c r="G1821" s="10"/>
      <c r="H1821" s="6">
        <v>14.74</v>
      </c>
      <c r="I1821" s="16">
        <f t="shared" si="141"/>
        <v>-6.105834464043447E-3</v>
      </c>
      <c r="J1821" s="10"/>
      <c r="K1821" s="6">
        <v>74.508116999999999</v>
      </c>
      <c r="L1821" s="16">
        <f t="shared" si="144"/>
        <v>4.7814790434175247E-3</v>
      </c>
      <c r="M1821" s="10"/>
      <c r="N1821" s="6">
        <v>70.664828</v>
      </c>
      <c r="O1821" s="16">
        <f t="shared" si="145"/>
        <v>3.0494378334862127E-3</v>
      </c>
      <c r="P1821" s="10"/>
    </row>
    <row r="1822" spans="1:16" x14ac:dyDescent="0.25">
      <c r="A1822" s="23">
        <v>39562</v>
      </c>
      <c r="B1822">
        <v>17.078305</v>
      </c>
      <c r="C1822" s="16">
        <f t="shared" si="142"/>
        <v>3.8727438115199408E-2</v>
      </c>
      <c r="D1822" s="10"/>
      <c r="E1822" s="6">
        <v>28.849350000000001</v>
      </c>
      <c r="F1822" s="16">
        <f t="shared" si="143"/>
        <v>1.8764062275233195E-2</v>
      </c>
      <c r="G1822" s="10"/>
      <c r="H1822" s="6">
        <v>14.81</v>
      </c>
      <c r="I1822" s="16">
        <f t="shared" si="141"/>
        <v>-4.7265361242403436E-3</v>
      </c>
      <c r="J1822" s="10"/>
      <c r="K1822" s="6">
        <v>74.472488999999996</v>
      </c>
      <c r="L1822" s="16">
        <f t="shared" si="144"/>
        <v>4.7840485095118623E-4</v>
      </c>
      <c r="M1822" s="10"/>
      <c r="N1822" s="6">
        <v>71.080414000000005</v>
      </c>
      <c r="O1822" s="16">
        <f t="shared" si="145"/>
        <v>-5.8467020183647911E-3</v>
      </c>
      <c r="P1822" s="10"/>
    </row>
    <row r="1823" spans="1:16" x14ac:dyDescent="0.25">
      <c r="A1823" s="23">
        <v>39561</v>
      </c>
      <c r="B1823">
        <v>16.553909000000001</v>
      </c>
      <c r="C1823" s="16">
        <f t="shared" si="142"/>
        <v>3.1678076761204821E-2</v>
      </c>
      <c r="D1823" s="10"/>
      <c r="E1823" s="6">
        <v>27.874952</v>
      </c>
      <c r="F1823" s="16">
        <f t="shared" si="143"/>
        <v>3.4956042256144571E-2</v>
      </c>
      <c r="G1823" s="10"/>
      <c r="H1823" s="6">
        <v>14.14</v>
      </c>
      <c r="I1823" s="16">
        <f t="shared" si="141"/>
        <v>4.7383309759547299E-2</v>
      </c>
      <c r="J1823" s="10"/>
      <c r="K1823" s="6">
        <v>74.572246000000007</v>
      </c>
      <c r="L1823" s="16">
        <f t="shared" si="144"/>
        <v>-1.3377228841948696E-3</v>
      </c>
      <c r="M1823" s="10"/>
      <c r="N1823" s="6">
        <v>71.688400000000001</v>
      </c>
      <c r="O1823" s="16">
        <f t="shared" si="145"/>
        <v>-8.4809536828831522E-3</v>
      </c>
      <c r="P1823" s="10"/>
    </row>
    <row r="1824" spans="1:16" x14ac:dyDescent="0.25">
      <c r="A1824" s="23">
        <v>39560</v>
      </c>
      <c r="B1824">
        <v>16.601151000000002</v>
      </c>
      <c r="C1824" s="16">
        <f t="shared" si="142"/>
        <v>-2.845706300725781E-3</v>
      </c>
      <c r="D1824" s="10"/>
      <c r="E1824" s="6">
        <v>27.795556000000001</v>
      </c>
      <c r="F1824" s="16">
        <f t="shared" si="143"/>
        <v>2.8564278404792365E-3</v>
      </c>
      <c r="G1824" s="10"/>
      <c r="H1824" s="6">
        <v>14.08</v>
      </c>
      <c r="I1824" s="16">
        <f t="shared" si="141"/>
        <v>4.2613636363637575E-3</v>
      </c>
      <c r="J1824" s="10"/>
      <c r="K1824" s="6">
        <v>74.344234999999998</v>
      </c>
      <c r="L1824" s="16">
        <f t="shared" si="144"/>
        <v>3.0669627577715186E-3</v>
      </c>
      <c r="M1824" s="10"/>
      <c r="N1824" s="6">
        <v>71.926974000000001</v>
      </c>
      <c r="O1824" s="16">
        <f t="shared" si="145"/>
        <v>-3.3168919354232829E-3</v>
      </c>
      <c r="P1824" s="10"/>
    </row>
    <row r="1825" spans="1:16" x14ac:dyDescent="0.25">
      <c r="A1825" s="23">
        <v>39559</v>
      </c>
      <c r="B1825">
        <v>16.764139</v>
      </c>
      <c r="C1825" s="16">
        <f t="shared" si="142"/>
        <v>-9.7224199823204849E-3</v>
      </c>
      <c r="D1825" s="10"/>
      <c r="E1825" s="6">
        <v>28.603946000000001</v>
      </c>
      <c r="F1825" s="16">
        <f t="shared" si="143"/>
        <v>-2.8261485320941304E-2</v>
      </c>
      <c r="G1825" s="10"/>
      <c r="H1825" s="6">
        <v>14.1</v>
      </c>
      <c r="I1825" s="16">
        <f t="shared" si="141"/>
        <v>-1.4184397163120588E-3</v>
      </c>
      <c r="J1825" s="10"/>
      <c r="K1825" s="6">
        <v>74.508116999999999</v>
      </c>
      <c r="L1825" s="16">
        <f t="shared" si="144"/>
        <v>-2.1995187450516429E-3</v>
      </c>
      <c r="M1825" s="10"/>
      <c r="N1825" s="6">
        <v>71.680701999999997</v>
      </c>
      <c r="O1825" s="16">
        <f t="shared" si="145"/>
        <v>3.4356806382840333E-3</v>
      </c>
      <c r="P1825" s="10"/>
    </row>
    <row r="1826" spans="1:16" x14ac:dyDescent="0.25">
      <c r="A1826" s="23">
        <v>39556</v>
      </c>
      <c r="B1826">
        <v>16.298797</v>
      </c>
      <c r="C1826" s="16">
        <f t="shared" si="142"/>
        <v>2.8550696103522233E-2</v>
      </c>
      <c r="D1826" s="10"/>
      <c r="E1826" s="6">
        <v>28.697775</v>
      </c>
      <c r="F1826" s="16">
        <f t="shared" si="143"/>
        <v>-3.2695566119672614E-3</v>
      </c>
      <c r="G1826" s="10"/>
      <c r="H1826" s="6">
        <v>14.09</v>
      </c>
      <c r="I1826" s="16">
        <f t="shared" si="141"/>
        <v>7.0972320794893129E-4</v>
      </c>
      <c r="J1826" s="10"/>
      <c r="K1826" s="6">
        <v>74.750376000000003</v>
      </c>
      <c r="L1826" s="16">
        <f t="shared" si="144"/>
        <v>-3.2409067748369047E-3</v>
      </c>
      <c r="M1826" s="10"/>
      <c r="N1826" s="6">
        <v>71.395947000000007</v>
      </c>
      <c r="O1826" s="16">
        <f t="shared" si="145"/>
        <v>3.9883916659861907E-3</v>
      </c>
      <c r="P1826" s="10"/>
    </row>
    <row r="1827" spans="1:16" x14ac:dyDescent="0.25">
      <c r="A1827" s="23">
        <v>39555</v>
      </c>
      <c r="B1827">
        <v>15.835817</v>
      </c>
      <c r="C1827" s="16">
        <f t="shared" si="142"/>
        <v>2.9236256013819739E-2</v>
      </c>
      <c r="D1827" s="10"/>
      <c r="E1827" s="6">
        <v>28.308019000000002</v>
      </c>
      <c r="F1827" s="16">
        <f t="shared" si="143"/>
        <v>1.3768395450066695E-2</v>
      </c>
      <c r="G1827" s="10"/>
      <c r="H1827" s="6">
        <v>13.85</v>
      </c>
      <c r="I1827" s="16">
        <f t="shared" si="141"/>
        <v>1.7328519855595692E-2</v>
      </c>
      <c r="J1827" s="10"/>
      <c r="K1827" s="6">
        <v>74.422612999999998</v>
      </c>
      <c r="L1827" s="16">
        <f t="shared" si="144"/>
        <v>4.4040780992196105E-3</v>
      </c>
      <c r="M1827" s="10"/>
      <c r="N1827" s="6">
        <v>71.457516999999996</v>
      </c>
      <c r="O1827" s="16">
        <f t="shared" si="145"/>
        <v>-8.6163083444379396E-4</v>
      </c>
      <c r="P1827" s="10"/>
    </row>
    <row r="1828" spans="1:16" x14ac:dyDescent="0.25">
      <c r="A1828" s="23">
        <v>39554</v>
      </c>
      <c r="B1828">
        <v>15.623222999999999</v>
      </c>
      <c r="C1828" s="16">
        <f t="shared" si="142"/>
        <v>1.3607563560988689E-2</v>
      </c>
      <c r="D1828" s="10"/>
      <c r="E1828" s="6">
        <v>29.094753000000001</v>
      </c>
      <c r="F1828" s="16">
        <f t="shared" si="143"/>
        <v>-2.7040408282551831E-2</v>
      </c>
      <c r="G1828" s="10"/>
      <c r="H1828" s="6">
        <v>13.97</v>
      </c>
      <c r="I1828" s="16">
        <f t="shared" si="141"/>
        <v>-8.58983536148894E-3</v>
      </c>
      <c r="J1828" s="10"/>
      <c r="K1828" s="6">
        <v>74.230234999999993</v>
      </c>
      <c r="L1828" s="16">
        <f t="shared" si="144"/>
        <v>2.5916393771352464E-3</v>
      </c>
      <c r="M1828" s="10"/>
      <c r="N1828" s="6">
        <v>71.580656000000005</v>
      </c>
      <c r="O1828" s="16">
        <f t="shared" si="145"/>
        <v>-1.7202832005340785E-3</v>
      </c>
      <c r="P1828" s="10"/>
    </row>
    <row r="1829" spans="1:16" x14ac:dyDescent="0.25">
      <c r="A1829" s="23">
        <v>39553</v>
      </c>
      <c r="B1829">
        <v>15.200399000000001</v>
      </c>
      <c r="C1829" s="16">
        <f t="shared" si="142"/>
        <v>2.7816638234298807E-2</v>
      </c>
      <c r="D1829" s="10"/>
      <c r="E1829" s="6">
        <v>29.751569</v>
      </c>
      <c r="F1829" s="16">
        <f t="shared" si="143"/>
        <v>-2.2076684426290183E-2</v>
      </c>
      <c r="G1829" s="10"/>
      <c r="H1829" s="6">
        <v>13.71</v>
      </c>
      <c r="I1829" s="16">
        <f t="shared" si="141"/>
        <v>1.8964259664478567E-2</v>
      </c>
      <c r="J1829" s="10"/>
      <c r="K1829" s="6">
        <v>74.657745000000006</v>
      </c>
      <c r="L1829" s="16">
        <f t="shared" si="144"/>
        <v>-5.7262645690679959E-3</v>
      </c>
      <c r="M1829" s="10"/>
      <c r="N1829" s="6">
        <v>72.288687999999993</v>
      </c>
      <c r="O1829" s="16">
        <f t="shared" si="145"/>
        <v>-9.7945061611851569E-3</v>
      </c>
      <c r="P1829" s="10"/>
    </row>
    <row r="1830" spans="1:16" x14ac:dyDescent="0.25">
      <c r="A1830" s="23">
        <v>39552</v>
      </c>
      <c r="B1830">
        <v>15.514564999999999</v>
      </c>
      <c r="C1830" s="16">
        <f t="shared" si="142"/>
        <v>-2.0249745964517785E-2</v>
      </c>
      <c r="D1830" s="10"/>
      <c r="E1830" s="6">
        <v>29.881488000000001</v>
      </c>
      <c r="F1830" s="16">
        <f t="shared" si="143"/>
        <v>-4.347808917681828E-3</v>
      </c>
      <c r="G1830" s="10"/>
      <c r="H1830" s="6">
        <v>13.73</v>
      </c>
      <c r="I1830" s="16">
        <f t="shared" si="141"/>
        <v>-1.4566642388929019E-3</v>
      </c>
      <c r="J1830" s="10"/>
      <c r="K1830" s="6">
        <v>74.814499999999995</v>
      </c>
      <c r="L1830" s="16">
        <f t="shared" si="144"/>
        <v>-2.095248915651271E-3</v>
      </c>
      <c r="M1830" s="10"/>
      <c r="N1830" s="6">
        <v>73.196817999999993</v>
      </c>
      <c r="O1830" s="16">
        <f t="shared" si="145"/>
        <v>-1.2406686858983385E-2</v>
      </c>
      <c r="P1830" s="10"/>
    </row>
    <row r="1831" spans="1:16" x14ac:dyDescent="0.25">
      <c r="A1831" s="23">
        <v>39549</v>
      </c>
      <c r="B1831">
        <v>15.616137</v>
      </c>
      <c r="C1831" s="16">
        <f t="shared" si="142"/>
        <v>-6.5042974456487324E-3</v>
      </c>
      <c r="D1831" s="10"/>
      <c r="E1831" s="6">
        <v>29.693825</v>
      </c>
      <c r="F1831" s="16">
        <f t="shared" si="143"/>
        <v>6.3199335215318175E-3</v>
      </c>
      <c r="G1831" s="10"/>
      <c r="H1831" s="6">
        <v>13.38</v>
      </c>
      <c r="I1831" s="16">
        <f t="shared" si="141"/>
        <v>2.615844544095669E-2</v>
      </c>
      <c r="J1831" s="10"/>
      <c r="K1831" s="6">
        <v>75.277638999999994</v>
      </c>
      <c r="L1831" s="16">
        <f t="shared" si="144"/>
        <v>-6.1524113422313231E-3</v>
      </c>
      <c r="M1831" s="10"/>
      <c r="N1831" s="6">
        <v>73.627792999999997</v>
      </c>
      <c r="O1831" s="16">
        <f t="shared" si="145"/>
        <v>-5.8534282020378248E-3</v>
      </c>
      <c r="P1831" s="10"/>
    </row>
    <row r="1832" spans="1:16" x14ac:dyDescent="0.25">
      <c r="A1832" s="23">
        <v>39548</v>
      </c>
      <c r="B1832">
        <v>15.616137</v>
      </c>
      <c r="C1832" s="16">
        <f t="shared" si="142"/>
        <v>0</v>
      </c>
      <c r="D1832" s="10"/>
      <c r="E1832" s="6">
        <v>30.105236999999999</v>
      </c>
      <c r="F1832" s="16">
        <f t="shared" si="143"/>
        <v>-1.3665795090734512E-2</v>
      </c>
      <c r="G1832" s="10"/>
      <c r="H1832" s="6">
        <v>13.73</v>
      </c>
      <c r="I1832" s="16">
        <f t="shared" ref="I1832:I1895" si="146">H1831/H1832-1</f>
        <v>-2.5491624180626338E-2</v>
      </c>
      <c r="J1832" s="10"/>
      <c r="K1832" s="6">
        <v>75.206388000000004</v>
      </c>
      <c r="L1832" s="16">
        <f t="shared" si="144"/>
        <v>9.4740622299260835E-4</v>
      </c>
      <c r="M1832" s="10"/>
      <c r="N1832" s="6">
        <v>73.135249000000002</v>
      </c>
      <c r="O1832" s="16">
        <f t="shared" si="145"/>
        <v>6.7347005272382354E-3</v>
      </c>
      <c r="P1832" s="10"/>
    </row>
    <row r="1833" spans="1:16" x14ac:dyDescent="0.25">
      <c r="A1833" s="23">
        <v>39547</v>
      </c>
      <c r="B1833">
        <v>15.540547999999999</v>
      </c>
      <c r="C1833" s="16">
        <f t="shared" si="142"/>
        <v>4.8639854913739011E-3</v>
      </c>
      <c r="D1833" s="10"/>
      <c r="E1833" s="6">
        <v>29.549469999999999</v>
      </c>
      <c r="F1833" s="16">
        <f t="shared" si="143"/>
        <v>1.8808019230124984E-2</v>
      </c>
      <c r="G1833" s="10"/>
      <c r="H1833" s="6">
        <v>13.65</v>
      </c>
      <c r="I1833" s="16">
        <f t="shared" si="146"/>
        <v>5.86080586080584E-3</v>
      </c>
      <c r="J1833" s="10"/>
      <c r="K1833" s="6">
        <v>75.135131999999999</v>
      </c>
      <c r="L1833" s="16">
        <f t="shared" si="144"/>
        <v>9.4837126259394999E-4</v>
      </c>
      <c r="M1833" s="10"/>
      <c r="N1833" s="6">
        <v>73.381521000000006</v>
      </c>
      <c r="O1833" s="16">
        <f t="shared" si="145"/>
        <v>-3.3560492702243705E-3</v>
      </c>
      <c r="P1833" s="10"/>
    </row>
    <row r="1834" spans="1:16" x14ac:dyDescent="0.25">
      <c r="A1834" s="23">
        <v>39546</v>
      </c>
      <c r="B1834">
        <v>16.083841</v>
      </c>
      <c r="C1834" s="16">
        <f t="shared" si="142"/>
        <v>-3.3778809427424727E-2</v>
      </c>
      <c r="D1834" s="10"/>
      <c r="E1834" s="6">
        <v>29.520600999999999</v>
      </c>
      <c r="F1834" s="16">
        <f t="shared" si="143"/>
        <v>9.779272447738574E-4</v>
      </c>
      <c r="G1834" s="10"/>
      <c r="H1834" s="6">
        <v>13.53</v>
      </c>
      <c r="I1834" s="16">
        <f t="shared" si="146"/>
        <v>8.8691796008870671E-3</v>
      </c>
      <c r="J1834" s="10"/>
      <c r="K1834" s="6">
        <v>75.356015999999997</v>
      </c>
      <c r="L1834" s="16">
        <f t="shared" si="144"/>
        <v>-2.9312059172554861E-3</v>
      </c>
      <c r="M1834" s="10"/>
      <c r="N1834" s="6">
        <v>72.627314999999996</v>
      </c>
      <c r="O1834" s="16">
        <f t="shared" si="145"/>
        <v>1.0384605296230642E-2</v>
      </c>
      <c r="P1834" s="10"/>
    </row>
    <row r="1835" spans="1:16" x14ac:dyDescent="0.25">
      <c r="A1835" s="23">
        <v>39545</v>
      </c>
      <c r="B1835">
        <v>15.363388</v>
      </c>
      <c r="C1835" s="16">
        <f t="shared" si="142"/>
        <v>4.6894148608366715E-2</v>
      </c>
      <c r="D1835" s="10"/>
      <c r="E1835" s="6">
        <v>29.433986000000001</v>
      </c>
      <c r="F1835" s="16">
        <f t="shared" si="143"/>
        <v>2.9426867295512249E-3</v>
      </c>
      <c r="G1835" s="10"/>
      <c r="H1835" s="6">
        <v>14.03</v>
      </c>
      <c r="I1835" s="16">
        <f t="shared" si="146"/>
        <v>-3.5637918745545227E-2</v>
      </c>
      <c r="J1835" s="10"/>
      <c r="K1835" s="6">
        <v>75.626771000000005</v>
      </c>
      <c r="L1835" s="16">
        <f t="shared" si="144"/>
        <v>-3.5801475644121616E-3</v>
      </c>
      <c r="M1835" s="10"/>
      <c r="N1835" s="6">
        <v>72.881279000000006</v>
      </c>
      <c r="O1835" s="16">
        <f t="shared" si="145"/>
        <v>-3.4846260038878807E-3</v>
      </c>
      <c r="P1835" s="10"/>
    </row>
    <row r="1836" spans="1:16" x14ac:dyDescent="0.25">
      <c r="A1836" s="23">
        <v>39542</v>
      </c>
      <c r="B1836">
        <v>15.231108000000001</v>
      </c>
      <c r="C1836" s="16">
        <f t="shared" si="142"/>
        <v>8.6848573327691359E-3</v>
      </c>
      <c r="D1836" s="10"/>
      <c r="E1836" s="6">
        <v>28.871002000000001</v>
      </c>
      <c r="F1836" s="16">
        <f t="shared" si="143"/>
        <v>1.9499981330748373E-2</v>
      </c>
      <c r="G1836" s="10"/>
      <c r="H1836" s="6">
        <v>14.18</v>
      </c>
      <c r="I1836" s="16">
        <f t="shared" si="146"/>
        <v>-1.0578279266572621E-2</v>
      </c>
      <c r="J1836" s="10"/>
      <c r="K1836" s="6">
        <v>75.541267000000005</v>
      </c>
      <c r="L1836" s="16">
        <f t="shared" si="144"/>
        <v>1.1318846426020546E-3</v>
      </c>
      <c r="M1836" s="10"/>
      <c r="N1836" s="6">
        <v>73.266080000000002</v>
      </c>
      <c r="O1836" s="16">
        <f t="shared" si="145"/>
        <v>-5.2521030195691321E-3</v>
      </c>
      <c r="P1836" s="10"/>
    </row>
    <row r="1837" spans="1:16" x14ac:dyDescent="0.25">
      <c r="A1837" s="23">
        <v>39541</v>
      </c>
      <c r="B1837">
        <v>15.472046000000001</v>
      </c>
      <c r="C1837" s="16">
        <f t="shared" si="142"/>
        <v>-1.5572471798493859E-2</v>
      </c>
      <c r="D1837" s="10"/>
      <c r="E1837" s="6">
        <v>27.687291999999999</v>
      </c>
      <c r="F1837" s="16">
        <f t="shared" si="143"/>
        <v>4.2752826820333434E-2</v>
      </c>
      <c r="G1837" s="10"/>
      <c r="H1837" s="6">
        <v>14.31</v>
      </c>
      <c r="I1837" s="16">
        <f t="shared" si="146"/>
        <v>-9.0845562543676595E-3</v>
      </c>
      <c r="J1837" s="10"/>
      <c r="K1837" s="6">
        <v>74.636369999999999</v>
      </c>
      <c r="L1837" s="16">
        <f t="shared" si="144"/>
        <v>1.2124075701966719E-2</v>
      </c>
      <c r="M1837" s="10"/>
      <c r="N1837" s="6">
        <v>72.604221999999993</v>
      </c>
      <c r="O1837" s="16">
        <f t="shared" si="145"/>
        <v>9.1159712447577146E-3</v>
      </c>
      <c r="P1837" s="10"/>
    </row>
    <row r="1838" spans="1:16" x14ac:dyDescent="0.25">
      <c r="A1838" s="23">
        <v>39540</v>
      </c>
      <c r="B1838">
        <v>14.720884</v>
      </c>
      <c r="C1838" s="16">
        <f t="shared" si="142"/>
        <v>5.1026962782941609E-2</v>
      </c>
      <c r="D1838" s="10"/>
      <c r="E1838" s="6">
        <v>26.777853</v>
      </c>
      <c r="F1838" s="16">
        <f t="shared" si="143"/>
        <v>3.3962356877528466E-2</v>
      </c>
      <c r="G1838" s="10"/>
      <c r="H1838" s="6">
        <v>14.27</v>
      </c>
      <c r="I1838" s="16">
        <f t="shared" si="146"/>
        <v>2.803083391730965E-3</v>
      </c>
      <c r="J1838" s="10"/>
      <c r="K1838" s="6">
        <v>74.600741999999997</v>
      </c>
      <c r="L1838" s="16">
        <f t="shared" si="144"/>
        <v>4.775823811511426E-4</v>
      </c>
      <c r="M1838" s="10"/>
      <c r="N1838" s="6">
        <v>72.442605999999998</v>
      </c>
      <c r="O1838" s="16">
        <f t="shared" si="145"/>
        <v>2.2309523210690685E-3</v>
      </c>
      <c r="P1838" s="10"/>
    </row>
    <row r="1839" spans="1:16" x14ac:dyDescent="0.25">
      <c r="A1839" s="23">
        <v>39539</v>
      </c>
      <c r="B1839">
        <v>14.553172</v>
      </c>
      <c r="C1839" s="16">
        <f t="shared" si="142"/>
        <v>1.1524085608278334E-2</v>
      </c>
      <c r="D1839" s="10"/>
      <c r="E1839" s="6">
        <v>27.65842</v>
      </c>
      <c r="F1839" s="16">
        <f t="shared" si="143"/>
        <v>-3.1837212682430893E-2</v>
      </c>
      <c r="G1839" s="10"/>
      <c r="H1839" s="6">
        <v>14.2</v>
      </c>
      <c r="I1839" s="16">
        <f t="shared" si="146"/>
        <v>4.9295774647888368E-3</v>
      </c>
      <c r="J1839" s="10"/>
      <c r="K1839" s="6">
        <v>74.472488999999996</v>
      </c>
      <c r="L1839" s="16">
        <f t="shared" si="144"/>
        <v>1.722152726760573E-3</v>
      </c>
      <c r="M1839" s="10"/>
      <c r="N1839" s="6">
        <v>72.288687999999993</v>
      </c>
      <c r="O1839" s="16">
        <f t="shared" si="145"/>
        <v>2.1292128029768431E-3</v>
      </c>
      <c r="P1839" s="10"/>
    </row>
    <row r="1840" spans="1:16" x14ac:dyDescent="0.25">
      <c r="A1840" s="23">
        <v>39538</v>
      </c>
      <c r="B1840">
        <v>14.730333</v>
      </c>
      <c r="C1840" s="16">
        <f t="shared" si="142"/>
        <v>-1.2026951461314495E-2</v>
      </c>
      <c r="D1840" s="10"/>
      <c r="E1840" s="6">
        <v>27.391363999999999</v>
      </c>
      <c r="F1840" s="16">
        <f t="shared" si="143"/>
        <v>9.7496422595091392E-3</v>
      </c>
      <c r="G1840" s="10"/>
      <c r="H1840" s="6">
        <v>13.98</v>
      </c>
      <c r="I1840" s="16">
        <f t="shared" si="146"/>
        <v>1.5736766809728131E-2</v>
      </c>
      <c r="J1840" s="10"/>
      <c r="K1840" s="6">
        <v>74.591481000000002</v>
      </c>
      <c r="L1840" s="16">
        <f t="shared" si="144"/>
        <v>-1.595249194743964E-3</v>
      </c>
      <c r="M1840" s="10"/>
      <c r="N1840" s="6">
        <v>73.484651999999997</v>
      </c>
      <c r="O1840" s="16">
        <f t="shared" si="145"/>
        <v>-1.627501753699534E-2</v>
      </c>
      <c r="P1840" s="10"/>
    </row>
    <row r="1841" spans="1:16" x14ac:dyDescent="0.25">
      <c r="A1841" s="23">
        <v>39535</v>
      </c>
      <c r="B1841">
        <v>14.824818</v>
      </c>
      <c r="C1841" s="16">
        <f t="shared" si="142"/>
        <v>-6.3734340617200846E-3</v>
      </c>
      <c r="D1841" s="10"/>
      <c r="E1841" s="6">
        <v>32.126206000000003</v>
      </c>
      <c r="F1841" s="16">
        <f t="shared" si="143"/>
        <v>-0.14738254495411018</v>
      </c>
      <c r="G1841" s="10"/>
      <c r="H1841" s="6">
        <v>14.09</v>
      </c>
      <c r="I1841" s="16">
        <f t="shared" si="146"/>
        <v>-7.8069552874379111E-3</v>
      </c>
      <c r="J1841" s="10"/>
      <c r="K1841" s="6">
        <v>74.392949000000002</v>
      </c>
      <c r="L1841" s="16">
        <f t="shared" si="144"/>
        <v>2.6686937763416019E-3</v>
      </c>
      <c r="M1841" s="10"/>
      <c r="N1841" s="6">
        <v>73.224098999999995</v>
      </c>
      <c r="O1841" s="16">
        <f t="shared" si="145"/>
        <v>3.5582957463224929E-3</v>
      </c>
      <c r="P1841" s="10"/>
    </row>
    <row r="1842" spans="1:16" x14ac:dyDescent="0.25">
      <c r="A1842" s="23">
        <v>39534</v>
      </c>
      <c r="B1842">
        <v>14.860251</v>
      </c>
      <c r="C1842" s="16">
        <f t="shared" si="142"/>
        <v>-2.3844146374109032E-3</v>
      </c>
      <c r="D1842" s="10"/>
      <c r="E1842" s="6">
        <v>32.321086000000001</v>
      </c>
      <c r="F1842" s="16">
        <f t="shared" si="143"/>
        <v>-6.0295003701298366E-3</v>
      </c>
      <c r="G1842" s="10"/>
      <c r="H1842" s="6">
        <v>14.3</v>
      </c>
      <c r="I1842" s="16">
        <f t="shared" si="146"/>
        <v>-1.4685314685314754E-2</v>
      </c>
      <c r="J1842" s="10"/>
      <c r="K1842" s="6">
        <v>73.995885999999999</v>
      </c>
      <c r="L1842" s="16">
        <f t="shared" si="144"/>
        <v>5.3660145376190904E-3</v>
      </c>
      <c r="M1842" s="10"/>
      <c r="N1842" s="6">
        <v>72.519058000000001</v>
      </c>
      <c r="O1842" s="16">
        <f t="shared" si="145"/>
        <v>9.722147797341707E-3</v>
      </c>
      <c r="P1842" s="10"/>
    </row>
    <row r="1843" spans="1:16" x14ac:dyDescent="0.25">
      <c r="A1843" s="23">
        <v>39533</v>
      </c>
      <c r="B1843">
        <v>15.108276</v>
      </c>
      <c r="C1843" s="16">
        <f t="shared" si="142"/>
        <v>-1.6416499142589136E-2</v>
      </c>
      <c r="D1843" s="10"/>
      <c r="E1843" s="6">
        <v>32.263345999999999</v>
      </c>
      <c r="F1843" s="16">
        <f t="shared" si="143"/>
        <v>1.7896469882572319E-3</v>
      </c>
      <c r="G1843" s="10"/>
      <c r="H1843" s="6">
        <v>14.29</v>
      </c>
      <c r="I1843" s="16">
        <f t="shared" si="146"/>
        <v>6.9979006298126478E-4</v>
      </c>
      <c r="J1843" s="10"/>
      <c r="K1843" s="6">
        <v>74.449674000000002</v>
      </c>
      <c r="L1843" s="16">
        <f t="shared" si="144"/>
        <v>-6.0952315251239231E-3</v>
      </c>
      <c r="M1843" s="10"/>
      <c r="N1843" s="6">
        <v>73.032512999999994</v>
      </c>
      <c r="O1843" s="16">
        <f t="shared" si="145"/>
        <v>-7.0304988683600467E-3</v>
      </c>
      <c r="P1843" s="10"/>
    </row>
    <row r="1844" spans="1:16" x14ac:dyDescent="0.25">
      <c r="A1844" s="23">
        <v>39532</v>
      </c>
      <c r="B1844">
        <v>14.940564</v>
      </c>
      <c r="C1844" s="16">
        <f t="shared" si="142"/>
        <v>1.1225279045690595E-2</v>
      </c>
      <c r="D1844" s="10"/>
      <c r="E1844" s="6">
        <v>32.241689999999998</v>
      </c>
      <c r="F1844" s="16">
        <f t="shared" si="143"/>
        <v>6.7167694993663929E-4</v>
      </c>
      <c r="G1844" s="10"/>
      <c r="H1844" s="6">
        <v>14.33</v>
      </c>
      <c r="I1844" s="16">
        <f t="shared" si="146"/>
        <v>-2.7913468248430551E-3</v>
      </c>
      <c r="J1844" s="10"/>
      <c r="K1844" s="6">
        <v>74.357500000000002</v>
      </c>
      <c r="L1844" s="16">
        <f t="shared" si="144"/>
        <v>1.2396059577042262E-3</v>
      </c>
      <c r="M1844" s="10"/>
      <c r="N1844" s="6">
        <v>73.339044999999999</v>
      </c>
      <c r="O1844" s="16">
        <f t="shared" si="145"/>
        <v>-4.1796562799529813E-3</v>
      </c>
      <c r="P1844" s="10"/>
    </row>
    <row r="1845" spans="1:16" x14ac:dyDescent="0.25">
      <c r="A1845" s="23">
        <v>39531</v>
      </c>
      <c r="B1845">
        <v>14.109089000000001</v>
      </c>
      <c r="C1845" s="16">
        <f t="shared" si="142"/>
        <v>5.8931870087430838E-2</v>
      </c>
      <c r="D1845" s="10"/>
      <c r="E1845" s="6">
        <v>31.938545999999999</v>
      </c>
      <c r="F1845" s="16">
        <f t="shared" si="143"/>
        <v>9.4914777898780223E-3</v>
      </c>
      <c r="G1845" s="10"/>
      <c r="H1845" s="6">
        <v>14.41</v>
      </c>
      <c r="I1845" s="16">
        <f t="shared" si="146"/>
        <v>-5.5517002081887368E-3</v>
      </c>
      <c r="J1845" s="10"/>
      <c r="K1845" s="6">
        <v>74.024248999999998</v>
      </c>
      <c r="L1845" s="16">
        <f t="shared" si="144"/>
        <v>4.5019166624711282E-3</v>
      </c>
      <c r="M1845" s="10"/>
      <c r="N1845" s="6">
        <v>73.032512999999994</v>
      </c>
      <c r="O1845" s="16">
        <f t="shared" si="145"/>
        <v>4.1971991296534394E-3</v>
      </c>
      <c r="P1845" s="10"/>
    </row>
    <row r="1846" spans="1:16" x14ac:dyDescent="0.25">
      <c r="A1846" s="23">
        <v>39527</v>
      </c>
      <c r="B1846">
        <v>15.200399000000001</v>
      </c>
      <c r="C1846" s="16">
        <f t="shared" si="142"/>
        <v>-7.1794825912135596E-2</v>
      </c>
      <c r="D1846" s="10"/>
      <c r="E1846" s="6">
        <v>31.296167000000001</v>
      </c>
      <c r="F1846" s="16">
        <f t="shared" si="143"/>
        <v>2.0525804326133601E-2</v>
      </c>
      <c r="G1846" s="10"/>
      <c r="H1846" s="6">
        <v>14.15</v>
      </c>
      <c r="I1846" s="16">
        <f t="shared" si="146"/>
        <v>1.8374558303887012E-2</v>
      </c>
      <c r="J1846" s="10"/>
      <c r="K1846" s="6">
        <v>74.166055</v>
      </c>
      <c r="L1846" s="16">
        <f t="shared" si="144"/>
        <v>-1.9120067799210938E-3</v>
      </c>
      <c r="M1846" s="10"/>
      <c r="N1846" s="6">
        <v>74.473236</v>
      </c>
      <c r="O1846" s="16">
        <f t="shared" si="145"/>
        <v>-1.9345513601691788E-2</v>
      </c>
      <c r="P1846" s="10"/>
    </row>
    <row r="1847" spans="1:16" ht="16.5" thickBot="1" x14ac:dyDescent="0.3">
      <c r="A1847" s="23">
        <v>39526</v>
      </c>
      <c r="B1847" s="9">
        <v>13.346116</v>
      </c>
      <c r="C1847" s="17">
        <f t="shared" si="142"/>
        <v>0.13893802511532205</v>
      </c>
      <c r="D1847" s="10"/>
      <c r="E1847" s="6">
        <v>31.029111</v>
      </c>
      <c r="F1847" s="16">
        <f t="shared" si="143"/>
        <v>8.6066274989315961E-3</v>
      </c>
      <c r="G1847" s="10"/>
      <c r="H1847" s="6">
        <v>13.99</v>
      </c>
      <c r="I1847" s="16">
        <f t="shared" si="146"/>
        <v>1.1436740528949274E-2</v>
      </c>
      <c r="J1847" s="10"/>
      <c r="K1847" s="6">
        <v>73.776083999999997</v>
      </c>
      <c r="L1847" s="16">
        <f t="shared" si="144"/>
        <v>5.2858728582017012E-3</v>
      </c>
      <c r="M1847" s="10"/>
      <c r="N1847" s="6">
        <v>74.289315000000002</v>
      </c>
      <c r="O1847" s="16">
        <f t="shared" si="145"/>
        <v>2.4757396134289511E-3</v>
      </c>
      <c r="P1847" s="10"/>
    </row>
    <row r="1848" spans="1:16" x14ac:dyDescent="0.25">
      <c r="A1848" s="23">
        <v>39525</v>
      </c>
      <c r="B1848"/>
      <c r="C1848" s="22"/>
      <c r="D1848" s="10"/>
      <c r="E1848" s="6">
        <v>31.173463999999999</v>
      </c>
      <c r="F1848" s="16">
        <f t="shared" si="143"/>
        <v>-4.6306371341984232E-3</v>
      </c>
      <c r="G1848" s="10"/>
      <c r="H1848" s="6">
        <v>14.15</v>
      </c>
      <c r="I1848" s="16">
        <f t="shared" si="146"/>
        <v>-1.1307420494699683E-2</v>
      </c>
      <c r="J1848" s="10"/>
      <c r="K1848" s="6">
        <v>73.457010999999994</v>
      </c>
      <c r="L1848" s="16">
        <f t="shared" si="144"/>
        <v>4.3436697962022652E-3</v>
      </c>
      <c r="M1848" s="10"/>
      <c r="N1848" s="6">
        <v>73.078491</v>
      </c>
      <c r="O1848" s="16">
        <f t="shared" si="145"/>
        <v>1.6568815029308626E-2</v>
      </c>
      <c r="P1848" s="10"/>
    </row>
    <row r="1849" spans="1:16" x14ac:dyDescent="0.25">
      <c r="A1849" s="23">
        <v>39524</v>
      </c>
      <c r="B1849"/>
      <c r="C1849" s="22"/>
      <c r="D1849" s="10"/>
      <c r="E1849" s="6">
        <v>30.206285000000001</v>
      </c>
      <c r="F1849" s="16">
        <f t="shared" si="143"/>
        <v>3.2019131117911215E-2</v>
      </c>
      <c r="G1849" s="10"/>
      <c r="H1849" s="6">
        <v>13.76</v>
      </c>
      <c r="I1849" s="16">
        <f t="shared" si="146"/>
        <v>2.8343023255813948E-2</v>
      </c>
      <c r="J1849" s="10"/>
      <c r="K1849" s="6">
        <v>73.591730999999996</v>
      </c>
      <c r="L1849" s="16">
        <f t="shared" si="144"/>
        <v>-1.8306404560588518E-3</v>
      </c>
      <c r="M1849" s="10"/>
      <c r="N1849" s="6">
        <v>73.362041000000005</v>
      </c>
      <c r="O1849" s="16">
        <f t="shared" si="145"/>
        <v>-3.8650778540908481E-3</v>
      </c>
      <c r="P1849" s="10"/>
    </row>
    <row r="1850" spans="1:16" x14ac:dyDescent="0.25">
      <c r="A1850" s="23">
        <v>39521</v>
      </c>
      <c r="B1850"/>
      <c r="C1850" s="22"/>
      <c r="D1850" s="10"/>
      <c r="E1850" s="6">
        <v>29.571124999999999</v>
      </c>
      <c r="F1850" s="16">
        <f t="shared" si="143"/>
        <v>2.1479061077317896E-2</v>
      </c>
      <c r="G1850" s="10"/>
      <c r="H1850" s="6">
        <v>13.92</v>
      </c>
      <c r="I1850" s="16">
        <f t="shared" si="146"/>
        <v>-1.1494252873563204E-2</v>
      </c>
      <c r="J1850" s="10"/>
      <c r="K1850" s="6">
        <v>72.996131000000005</v>
      </c>
      <c r="L1850" s="16">
        <f t="shared" si="144"/>
        <v>8.1593365544263552E-3</v>
      </c>
      <c r="M1850" s="10"/>
      <c r="N1850" s="6">
        <v>72.802606999999995</v>
      </c>
      <c r="O1850" s="16">
        <f t="shared" si="145"/>
        <v>7.6842577903839526E-3</v>
      </c>
      <c r="P1850" s="10"/>
    </row>
    <row r="1851" spans="1:16" x14ac:dyDescent="0.25">
      <c r="A1851" s="23">
        <v>39520</v>
      </c>
      <c r="B1851"/>
      <c r="C1851" s="22"/>
      <c r="D1851" s="10"/>
      <c r="E1851" s="6">
        <v>30.264028</v>
      </c>
      <c r="F1851" s="16">
        <f t="shared" si="143"/>
        <v>-2.2895266948603221E-2</v>
      </c>
      <c r="G1851" s="10"/>
      <c r="H1851" s="6">
        <v>14.04</v>
      </c>
      <c r="I1851" s="16">
        <f t="shared" si="146"/>
        <v>-8.5470085470085166E-3</v>
      </c>
      <c r="J1851" s="10"/>
      <c r="K1851" s="6">
        <v>73.038677000000007</v>
      </c>
      <c r="L1851" s="16">
        <f t="shared" si="144"/>
        <v>-5.8251328950009729E-4</v>
      </c>
      <c r="M1851" s="10"/>
      <c r="N1851" s="6">
        <v>71.913646</v>
      </c>
      <c r="O1851" s="16">
        <f t="shared" si="145"/>
        <v>1.2361506465685235E-2</v>
      </c>
      <c r="P1851" s="10"/>
    </row>
    <row r="1852" spans="1:16" x14ac:dyDescent="0.25">
      <c r="A1852" s="23">
        <v>39519</v>
      </c>
      <c r="B1852"/>
      <c r="C1852" s="22"/>
      <c r="D1852" s="10"/>
      <c r="E1852" s="6">
        <v>30.639351999999999</v>
      </c>
      <c r="F1852" s="16">
        <f t="shared" si="143"/>
        <v>-1.224973687433073E-2</v>
      </c>
      <c r="G1852" s="10"/>
      <c r="H1852" s="6">
        <v>14.04</v>
      </c>
      <c r="I1852" s="16">
        <f t="shared" si="146"/>
        <v>0</v>
      </c>
      <c r="J1852" s="10"/>
      <c r="K1852" s="6">
        <v>73.839894999999999</v>
      </c>
      <c r="L1852" s="16">
        <f t="shared" si="144"/>
        <v>-1.0850746740633799E-2</v>
      </c>
      <c r="M1852" s="10"/>
      <c r="N1852" s="6">
        <v>72.480744999999999</v>
      </c>
      <c r="O1852" s="16">
        <f t="shared" si="145"/>
        <v>-7.8241331542604486E-3</v>
      </c>
      <c r="P1852" s="10"/>
    </row>
    <row r="1853" spans="1:16" x14ac:dyDescent="0.25">
      <c r="A1853" s="23">
        <v>39518</v>
      </c>
      <c r="B1853"/>
      <c r="C1853" s="22"/>
      <c r="D1853" s="10"/>
      <c r="E1853" s="6">
        <v>30.54552</v>
      </c>
      <c r="F1853" s="16">
        <f t="shared" si="143"/>
        <v>3.0718743697930595E-3</v>
      </c>
      <c r="G1853" s="10"/>
      <c r="H1853" s="6">
        <v>14.04</v>
      </c>
      <c r="I1853" s="16">
        <f t="shared" si="146"/>
        <v>0</v>
      </c>
      <c r="J1853" s="10"/>
      <c r="K1853" s="6">
        <v>72.960682000000006</v>
      </c>
      <c r="L1853" s="16">
        <f t="shared" si="144"/>
        <v>1.2050504133171325E-2</v>
      </c>
      <c r="M1853" s="10"/>
      <c r="N1853" s="6">
        <v>71.108990000000006</v>
      </c>
      <c r="O1853" s="16">
        <f t="shared" si="145"/>
        <v>1.9290880098282726E-2</v>
      </c>
      <c r="P1853" s="10"/>
    </row>
    <row r="1854" spans="1:16" x14ac:dyDescent="0.25">
      <c r="A1854" s="23">
        <v>39517</v>
      </c>
      <c r="B1854"/>
      <c r="C1854" s="22"/>
      <c r="D1854" s="10"/>
      <c r="E1854" s="6">
        <v>29.780438</v>
      </c>
      <c r="F1854" s="16">
        <f t="shared" si="143"/>
        <v>2.5690757133927988E-2</v>
      </c>
      <c r="G1854" s="10"/>
      <c r="H1854" s="6">
        <v>13.65</v>
      </c>
      <c r="I1854" s="16">
        <f t="shared" si="146"/>
        <v>2.857142857142847E-2</v>
      </c>
      <c r="J1854" s="10"/>
      <c r="K1854" s="6">
        <v>73.804440999999997</v>
      </c>
      <c r="L1854" s="16">
        <f t="shared" si="144"/>
        <v>-1.1432360825007648E-2</v>
      </c>
      <c r="M1854" s="10"/>
      <c r="N1854" s="6">
        <v>71.722060999999997</v>
      </c>
      <c r="O1854" s="16">
        <f t="shared" si="145"/>
        <v>-8.5478720417695442E-3</v>
      </c>
      <c r="P1854" s="10"/>
    </row>
    <row r="1855" spans="1:16" x14ac:dyDescent="0.25">
      <c r="A1855" s="23">
        <v>39514</v>
      </c>
      <c r="B1855"/>
      <c r="C1855" s="22"/>
      <c r="D1855" s="10"/>
      <c r="E1855" s="6">
        <v>30.134108999999999</v>
      </c>
      <c r="F1855" s="16">
        <f t="shared" si="143"/>
        <v>-1.1736567356280481E-2</v>
      </c>
      <c r="G1855" s="10"/>
      <c r="H1855" s="6">
        <v>13.93</v>
      </c>
      <c r="I1855" s="16">
        <f t="shared" si="146"/>
        <v>-2.010050251256279E-2</v>
      </c>
      <c r="J1855" s="10"/>
      <c r="K1855" s="6">
        <v>73.818624999999997</v>
      </c>
      <c r="L1855" s="16">
        <f t="shared" si="144"/>
        <v>-1.9214662966160478E-4</v>
      </c>
      <c r="M1855" s="10"/>
      <c r="N1855" s="6">
        <v>70.679839000000001</v>
      </c>
      <c r="O1855" s="16">
        <f t="shared" si="145"/>
        <v>1.4745675920399215E-2</v>
      </c>
      <c r="P1855" s="10"/>
    </row>
    <row r="1856" spans="1:16" x14ac:dyDescent="0.25">
      <c r="A1856" s="23">
        <v>39513</v>
      </c>
      <c r="B1856"/>
      <c r="C1856" s="22"/>
      <c r="D1856" s="10"/>
      <c r="E1856" s="6">
        <v>30.596043999999999</v>
      </c>
      <c r="F1856" s="16">
        <f t="shared" si="143"/>
        <v>-1.5097866900701251E-2</v>
      </c>
      <c r="G1856" s="10"/>
      <c r="H1856" s="6">
        <v>13.93</v>
      </c>
      <c r="I1856" s="16">
        <f t="shared" si="146"/>
        <v>0</v>
      </c>
      <c r="J1856" s="10"/>
      <c r="K1856" s="6">
        <v>73.974615999999997</v>
      </c>
      <c r="L1856" s="16">
        <f t="shared" si="144"/>
        <v>-2.1087098309506835E-3</v>
      </c>
      <c r="M1856" s="10"/>
      <c r="N1856" s="6">
        <v>70.587875999999994</v>
      </c>
      <c r="O1856" s="16">
        <f t="shared" si="145"/>
        <v>1.3028157979990684E-3</v>
      </c>
      <c r="P1856" s="10"/>
    </row>
    <row r="1857" spans="1:16" x14ac:dyDescent="0.25">
      <c r="A1857" s="23">
        <v>39512</v>
      </c>
      <c r="B1857"/>
      <c r="C1857" s="22"/>
      <c r="D1857" s="10"/>
      <c r="E1857" s="6">
        <v>31.216771000000001</v>
      </c>
      <c r="F1857" s="16">
        <f t="shared" si="143"/>
        <v>-1.9884407647414948E-2</v>
      </c>
      <c r="G1857" s="10"/>
      <c r="H1857" s="6">
        <v>14.43</v>
      </c>
      <c r="I1857" s="16">
        <f t="shared" si="146"/>
        <v>-3.4650034650034689E-2</v>
      </c>
      <c r="J1857" s="10"/>
      <c r="K1857" s="6">
        <v>74.073881</v>
      </c>
      <c r="L1857" s="16">
        <f t="shared" si="144"/>
        <v>-1.3400809929211555E-3</v>
      </c>
      <c r="M1857" s="10"/>
      <c r="N1857" s="6">
        <v>70.212368999999995</v>
      </c>
      <c r="O1857" s="16">
        <f t="shared" si="145"/>
        <v>5.3481602365532677E-3</v>
      </c>
      <c r="P1857" s="10"/>
    </row>
    <row r="1858" spans="1:16" x14ac:dyDescent="0.25">
      <c r="A1858" s="23">
        <v>39511</v>
      </c>
      <c r="B1858"/>
      <c r="C1858" s="22"/>
      <c r="D1858" s="10"/>
      <c r="E1858" s="6">
        <v>31.310601999999999</v>
      </c>
      <c r="F1858" s="16">
        <f t="shared" si="143"/>
        <v>-2.9967804515543817E-3</v>
      </c>
      <c r="G1858" s="10"/>
      <c r="H1858" s="6">
        <v>14.44</v>
      </c>
      <c r="I1858" s="16">
        <f t="shared" si="146"/>
        <v>-6.9252077562320657E-4</v>
      </c>
      <c r="J1858" s="10"/>
      <c r="K1858" s="6">
        <v>74.598573000000002</v>
      </c>
      <c r="L1858" s="16">
        <f t="shared" si="144"/>
        <v>-7.0335393681055791E-3</v>
      </c>
      <c r="M1858" s="10"/>
      <c r="N1858" s="6">
        <v>71.063011000000003</v>
      </c>
      <c r="O1858" s="16">
        <f t="shared" si="145"/>
        <v>-1.1970249895547069E-2</v>
      </c>
      <c r="P1858" s="10"/>
    </row>
    <row r="1859" spans="1:16" x14ac:dyDescent="0.25">
      <c r="A1859" s="23">
        <v>39510</v>
      </c>
      <c r="B1859"/>
      <c r="C1859" s="22"/>
      <c r="D1859" s="10"/>
      <c r="E1859" s="6">
        <v>31.525257</v>
      </c>
      <c r="F1859" s="16">
        <f t="shared" si="143"/>
        <v>-6.8089849354757703E-3</v>
      </c>
      <c r="G1859" s="10"/>
      <c r="H1859" s="6">
        <v>14</v>
      </c>
      <c r="I1859" s="16">
        <f t="shared" si="146"/>
        <v>3.1428571428571361E-2</v>
      </c>
      <c r="J1859" s="10"/>
      <c r="K1859" s="6">
        <v>75.038182000000006</v>
      </c>
      <c r="L1859" s="16">
        <f t="shared" si="144"/>
        <v>-5.8584708248928807E-3</v>
      </c>
      <c r="M1859" s="10"/>
      <c r="N1859" s="6">
        <v>71.760379999999998</v>
      </c>
      <c r="O1859" s="16">
        <f t="shared" si="145"/>
        <v>-9.7180226749077336E-3</v>
      </c>
      <c r="P1859" s="10"/>
    </row>
    <row r="1860" spans="1:16" x14ac:dyDescent="0.25">
      <c r="A1860" s="23">
        <v>39507</v>
      </c>
      <c r="B1860"/>
      <c r="C1860" s="22"/>
      <c r="D1860" s="10"/>
      <c r="E1860" s="6">
        <v>31.696977</v>
      </c>
      <c r="F1860" s="16">
        <f t="shared" si="143"/>
        <v>-5.4175513330498859E-3</v>
      </c>
      <c r="G1860" s="10"/>
      <c r="H1860" s="6">
        <v>13.85</v>
      </c>
      <c r="I1860" s="16">
        <f t="shared" si="146"/>
        <v>1.0830324909747224E-2</v>
      </c>
      <c r="J1860" s="10"/>
      <c r="K1860" s="6">
        <v>75.039598999999995</v>
      </c>
      <c r="L1860" s="16">
        <f t="shared" si="144"/>
        <v>-1.8883363169241996E-5</v>
      </c>
      <c r="M1860" s="10"/>
      <c r="N1860" s="6">
        <v>71.945835000000002</v>
      </c>
      <c r="O1860" s="16">
        <f t="shared" si="145"/>
        <v>-2.5777030734301931E-3</v>
      </c>
      <c r="P1860" s="10"/>
    </row>
    <row r="1861" spans="1:16" x14ac:dyDescent="0.25">
      <c r="A1861" s="23">
        <v>39506</v>
      </c>
      <c r="B1861"/>
      <c r="C1861" s="22"/>
      <c r="D1861" s="10"/>
      <c r="E1861" s="6">
        <v>32.340933999999997</v>
      </c>
      <c r="F1861" s="16">
        <f t="shared" si="143"/>
        <v>-1.9911515233295263E-2</v>
      </c>
      <c r="G1861" s="10"/>
      <c r="H1861" s="6">
        <v>14.06</v>
      </c>
      <c r="I1861" s="16">
        <f t="shared" si="146"/>
        <v>-1.4935988620199181E-2</v>
      </c>
      <c r="J1861" s="10"/>
      <c r="K1861" s="6">
        <v>74.566542999999996</v>
      </c>
      <c r="L1861" s="16">
        <f t="shared" si="144"/>
        <v>6.3440784696160435E-3</v>
      </c>
      <c r="M1861" s="10"/>
      <c r="N1861" s="6">
        <v>70.861642000000003</v>
      </c>
      <c r="O1861" s="16">
        <f t="shared" si="145"/>
        <v>1.5300139389939682E-2</v>
      </c>
      <c r="P1861" s="10"/>
    </row>
    <row r="1862" spans="1:16" x14ac:dyDescent="0.25">
      <c r="A1862" s="23">
        <v>39505</v>
      </c>
      <c r="B1862"/>
      <c r="C1862" s="22"/>
      <c r="D1862" s="10"/>
      <c r="E1862" s="6">
        <v>32.512655000000002</v>
      </c>
      <c r="F1862" s="16">
        <f t="shared" si="143"/>
        <v>-5.2816664772533661E-3</v>
      </c>
      <c r="G1862" s="10"/>
      <c r="H1862" s="6">
        <v>13.85</v>
      </c>
      <c r="I1862" s="16">
        <f t="shared" si="146"/>
        <v>1.5162454873646203E-2</v>
      </c>
      <c r="J1862" s="10"/>
      <c r="K1862" s="6">
        <v>74.029938999999999</v>
      </c>
      <c r="L1862" s="16">
        <f t="shared" si="144"/>
        <v>7.2484728104396101E-3</v>
      </c>
      <c r="M1862" s="10"/>
      <c r="N1862" s="6">
        <v>69.624754999999993</v>
      </c>
      <c r="O1862" s="16">
        <f t="shared" si="145"/>
        <v>1.7765046354561775E-2</v>
      </c>
      <c r="P1862" s="10"/>
    </row>
    <row r="1863" spans="1:16" x14ac:dyDescent="0.25">
      <c r="A1863" s="23">
        <v>39504</v>
      </c>
      <c r="B1863"/>
      <c r="C1863" s="22"/>
      <c r="D1863" s="10"/>
      <c r="E1863" s="6">
        <v>33.192386999999997</v>
      </c>
      <c r="F1863" s="16">
        <f t="shared" si="143"/>
        <v>-2.0478551301537751E-2</v>
      </c>
      <c r="G1863" s="10"/>
      <c r="H1863" s="6">
        <v>13.86</v>
      </c>
      <c r="I1863" s="16">
        <f t="shared" si="146"/>
        <v>-7.2150072150067857E-4</v>
      </c>
      <c r="J1863" s="10"/>
      <c r="K1863" s="6">
        <v>74.100543999999999</v>
      </c>
      <c r="L1863" s="16">
        <f t="shared" si="144"/>
        <v>-9.5282701298382566E-4</v>
      </c>
      <c r="M1863" s="10"/>
      <c r="N1863" s="6">
        <v>69.563672999999994</v>
      </c>
      <c r="O1863" s="16">
        <f t="shared" si="145"/>
        <v>8.7807324377475737E-4</v>
      </c>
      <c r="P1863" s="10"/>
    </row>
    <row r="1864" spans="1:16" x14ac:dyDescent="0.25">
      <c r="A1864" s="23">
        <v>39503</v>
      </c>
      <c r="B1864"/>
      <c r="C1864" s="22"/>
      <c r="D1864" s="10"/>
      <c r="E1864" s="6">
        <v>33.478591000000002</v>
      </c>
      <c r="F1864" s="16">
        <f t="shared" si="143"/>
        <v>-8.5488663486467109E-3</v>
      </c>
      <c r="G1864" s="10"/>
      <c r="H1864" s="6">
        <v>13.63</v>
      </c>
      <c r="I1864" s="16">
        <f t="shared" si="146"/>
        <v>1.687454145267786E-2</v>
      </c>
      <c r="J1864" s="10"/>
      <c r="K1864" s="6">
        <v>73.571001999999993</v>
      </c>
      <c r="L1864" s="16">
        <f t="shared" si="144"/>
        <v>7.1976999851111056E-3</v>
      </c>
      <c r="M1864" s="10"/>
      <c r="N1864" s="6">
        <v>69.540768</v>
      </c>
      <c r="O1864" s="16">
        <f t="shared" si="145"/>
        <v>3.2937513718556133E-4</v>
      </c>
      <c r="P1864" s="10"/>
    </row>
    <row r="1865" spans="1:16" x14ac:dyDescent="0.25">
      <c r="A1865" s="23">
        <v>39500</v>
      </c>
      <c r="B1865"/>
      <c r="C1865" s="22"/>
      <c r="D1865" s="10"/>
      <c r="E1865" s="6">
        <v>32.963425000000001</v>
      </c>
      <c r="F1865" s="16">
        <f t="shared" ref="F1865:F1928" si="147">E1864/E1865-1</f>
        <v>1.5628412399500302E-2</v>
      </c>
      <c r="G1865" s="10"/>
      <c r="H1865" s="6">
        <v>13.45</v>
      </c>
      <c r="I1865" s="16">
        <f t="shared" si="146"/>
        <v>1.3382899628253009E-2</v>
      </c>
      <c r="J1865" s="10"/>
      <c r="K1865" s="6">
        <v>74.044062999999994</v>
      </c>
      <c r="L1865" s="16">
        <f t="shared" ref="L1865:L1928" si="148">K1864/K1865-1</f>
        <v>-6.3889119644879866E-3</v>
      </c>
      <c r="M1865" s="10"/>
      <c r="N1865" s="6">
        <v>70.258465999999999</v>
      </c>
      <c r="O1865" s="16">
        <f t="shared" ref="O1865:O1928" si="149">N1864/N1865-1</f>
        <v>-1.0215110588950194E-2</v>
      </c>
      <c r="P1865" s="10"/>
    </row>
    <row r="1866" spans="1:16" x14ac:dyDescent="0.25">
      <c r="A1866" s="23">
        <v>39499</v>
      </c>
      <c r="B1866"/>
      <c r="C1866" s="22"/>
      <c r="D1866" s="10"/>
      <c r="E1866" s="6">
        <v>33.006357000000001</v>
      </c>
      <c r="F1866" s="16">
        <f t="shared" si="147"/>
        <v>-1.3007191311661392E-3</v>
      </c>
      <c r="G1866" s="10"/>
      <c r="H1866" s="6">
        <v>13.73</v>
      </c>
      <c r="I1866" s="16">
        <f t="shared" si="146"/>
        <v>-2.0393299344501181E-2</v>
      </c>
      <c r="J1866" s="10"/>
      <c r="K1866" s="6">
        <v>74.333543000000006</v>
      </c>
      <c r="L1866" s="16">
        <f t="shared" si="148"/>
        <v>-3.8943387913046301E-3</v>
      </c>
      <c r="M1866" s="10"/>
      <c r="N1866" s="6">
        <v>70.663133000000002</v>
      </c>
      <c r="O1866" s="16">
        <f t="shared" si="149"/>
        <v>-5.7267061736422376E-3</v>
      </c>
      <c r="P1866" s="10"/>
    </row>
    <row r="1867" spans="1:16" x14ac:dyDescent="0.25">
      <c r="A1867" s="23">
        <v>39498</v>
      </c>
      <c r="B1867"/>
      <c r="C1867" s="22"/>
      <c r="D1867" s="10"/>
      <c r="E1867" s="6">
        <v>33.643158</v>
      </c>
      <c r="F1867" s="16">
        <f t="shared" si="147"/>
        <v>-1.8928098248089498E-2</v>
      </c>
      <c r="G1867" s="10"/>
      <c r="H1867" s="6">
        <v>14.11</v>
      </c>
      <c r="I1867" s="16">
        <f t="shared" si="146"/>
        <v>-2.6931254429482521E-2</v>
      </c>
      <c r="J1867" s="10"/>
      <c r="K1867" s="6">
        <v>73.825181999999998</v>
      </c>
      <c r="L1867" s="16">
        <f t="shared" si="148"/>
        <v>6.8860107923609526E-3</v>
      </c>
      <c r="M1867" s="10"/>
      <c r="N1867" s="6">
        <v>69.922524999999993</v>
      </c>
      <c r="O1867" s="16">
        <f t="shared" si="149"/>
        <v>1.0591837179793062E-2</v>
      </c>
      <c r="P1867" s="10"/>
    </row>
    <row r="1868" spans="1:16" x14ac:dyDescent="0.25">
      <c r="A1868" s="23">
        <v>39497</v>
      </c>
      <c r="B1868"/>
      <c r="C1868" s="22"/>
      <c r="D1868" s="10"/>
      <c r="E1868" s="6">
        <v>33.678933000000001</v>
      </c>
      <c r="F1868" s="16">
        <f t="shared" si="147"/>
        <v>-1.0622367401009747E-3</v>
      </c>
      <c r="G1868" s="10"/>
      <c r="H1868" s="6">
        <v>13.99</v>
      </c>
      <c r="I1868" s="16">
        <f t="shared" si="146"/>
        <v>8.577555396711789E-3</v>
      </c>
      <c r="J1868" s="10"/>
      <c r="K1868" s="6">
        <v>73.662792999999994</v>
      </c>
      <c r="L1868" s="16">
        <f t="shared" si="148"/>
        <v>2.2044914859529197E-3</v>
      </c>
      <c r="M1868" s="10"/>
      <c r="N1868" s="6">
        <v>69.441507999999999</v>
      </c>
      <c r="O1868" s="16">
        <f t="shared" si="149"/>
        <v>6.9269377041754066E-3</v>
      </c>
      <c r="P1868" s="10"/>
    </row>
    <row r="1869" spans="1:16" x14ac:dyDescent="0.25">
      <c r="A1869" s="23">
        <v>39493</v>
      </c>
      <c r="B1869"/>
      <c r="C1869" s="22"/>
      <c r="D1869" s="10"/>
      <c r="E1869" s="6">
        <v>34.008065000000002</v>
      </c>
      <c r="F1869" s="16">
        <f t="shared" si="147"/>
        <v>-9.678057249067229E-3</v>
      </c>
      <c r="G1869" s="10"/>
      <c r="H1869" s="6">
        <v>13.79</v>
      </c>
      <c r="I1869" s="16">
        <f t="shared" si="146"/>
        <v>1.4503263234227681E-2</v>
      </c>
      <c r="J1869" s="10"/>
      <c r="K1869" s="6">
        <v>74.397091000000003</v>
      </c>
      <c r="L1869" s="16">
        <f t="shared" si="148"/>
        <v>-9.8699826852102213E-3</v>
      </c>
      <c r="M1869" s="10"/>
      <c r="N1869" s="6">
        <v>70.151574999999994</v>
      </c>
      <c r="O1869" s="16">
        <f t="shared" si="149"/>
        <v>-1.0121896764256455E-2</v>
      </c>
      <c r="P1869" s="10"/>
    </row>
    <row r="1870" spans="1:16" x14ac:dyDescent="0.25">
      <c r="A1870" s="23">
        <v>39492</v>
      </c>
      <c r="B1870"/>
      <c r="C1870" s="22"/>
      <c r="D1870" s="10"/>
      <c r="E1870" s="6">
        <v>33.557298000000003</v>
      </c>
      <c r="F1870" s="16">
        <f t="shared" si="147"/>
        <v>1.3432756117611078E-2</v>
      </c>
      <c r="G1870" s="10"/>
      <c r="H1870" s="6">
        <v>13.93</v>
      </c>
      <c r="I1870" s="16">
        <f t="shared" si="146"/>
        <v>-1.0050251256281451E-2</v>
      </c>
      <c r="J1870" s="10"/>
      <c r="K1870" s="6">
        <v>74.157028999999994</v>
      </c>
      <c r="L1870" s="16">
        <f t="shared" si="148"/>
        <v>3.2372116741625767E-3</v>
      </c>
      <c r="M1870" s="10"/>
      <c r="N1870" s="6">
        <v>69.617118000000005</v>
      </c>
      <c r="O1870" s="16">
        <f t="shared" si="149"/>
        <v>7.6770917175856823E-3</v>
      </c>
      <c r="P1870" s="10"/>
    </row>
    <row r="1871" spans="1:16" x14ac:dyDescent="0.25">
      <c r="A1871" s="23">
        <v>39491</v>
      </c>
      <c r="B1871"/>
      <c r="C1871" s="22"/>
      <c r="D1871" s="10"/>
      <c r="E1871" s="6">
        <v>34.036686000000003</v>
      </c>
      <c r="F1871" s="16">
        <f t="shared" si="147"/>
        <v>-1.4084449937341148E-2</v>
      </c>
      <c r="G1871" s="10"/>
      <c r="H1871" s="6">
        <v>14.31</v>
      </c>
      <c r="I1871" s="16">
        <f t="shared" si="146"/>
        <v>-2.6554856743536082E-2</v>
      </c>
      <c r="J1871" s="10"/>
      <c r="K1871" s="6">
        <v>74.319424999999995</v>
      </c>
      <c r="L1871" s="16">
        <f t="shared" si="148"/>
        <v>-2.1851084020093614E-3</v>
      </c>
      <c r="M1871" s="10"/>
      <c r="N1871" s="6">
        <v>70.655495999999999</v>
      </c>
      <c r="O1871" s="16">
        <f t="shared" si="149"/>
        <v>-1.469635143457193E-2</v>
      </c>
      <c r="P1871" s="10"/>
    </row>
    <row r="1872" spans="1:16" x14ac:dyDescent="0.25">
      <c r="A1872" s="23">
        <v>39490</v>
      </c>
      <c r="B1872"/>
      <c r="C1872" s="22"/>
      <c r="D1872" s="10"/>
      <c r="E1872" s="6">
        <v>33.292558</v>
      </c>
      <c r="F1872" s="16">
        <f t="shared" si="147"/>
        <v>2.2351181306044632E-2</v>
      </c>
      <c r="G1872" s="10"/>
      <c r="H1872" s="6">
        <v>13.89</v>
      </c>
      <c r="I1872" s="16">
        <f t="shared" si="146"/>
        <v>3.0237580993520474E-2</v>
      </c>
      <c r="J1872" s="10"/>
      <c r="K1872" s="6">
        <v>75.074904000000004</v>
      </c>
      <c r="L1872" s="16">
        <f t="shared" si="148"/>
        <v>-1.0063003210766808E-2</v>
      </c>
      <c r="M1872" s="10"/>
      <c r="N1872" s="6">
        <v>71.411372999999998</v>
      </c>
      <c r="O1872" s="16">
        <f t="shared" si="149"/>
        <v>-1.058482659337745E-2</v>
      </c>
      <c r="P1872" s="10"/>
    </row>
    <row r="1873" spans="1:16" x14ac:dyDescent="0.25">
      <c r="A1873" s="23">
        <v>39489</v>
      </c>
      <c r="B1873"/>
      <c r="C1873" s="22"/>
      <c r="D1873" s="10"/>
      <c r="E1873" s="6">
        <v>32.419640999999999</v>
      </c>
      <c r="F1873" s="16">
        <f t="shared" si="147"/>
        <v>2.692556034164606E-2</v>
      </c>
      <c r="G1873" s="10"/>
      <c r="H1873" s="6">
        <v>13.71</v>
      </c>
      <c r="I1873" s="16">
        <f t="shared" si="146"/>
        <v>1.3129102844638973E-2</v>
      </c>
      <c r="J1873" s="10"/>
      <c r="K1873" s="6">
        <v>75.180813000000001</v>
      </c>
      <c r="L1873" s="16">
        <f t="shared" si="148"/>
        <v>-1.408723792332478E-3</v>
      </c>
      <c r="M1873" s="10"/>
      <c r="N1873" s="6">
        <v>71.838937999999999</v>
      </c>
      <c r="O1873" s="16">
        <f t="shared" si="149"/>
        <v>-5.9517166024921631E-3</v>
      </c>
      <c r="P1873" s="10"/>
    </row>
    <row r="1874" spans="1:16" x14ac:dyDescent="0.25">
      <c r="A1874" s="23">
        <v>39486</v>
      </c>
      <c r="B1874"/>
      <c r="C1874" s="22"/>
      <c r="D1874" s="10"/>
      <c r="E1874" s="6">
        <v>31.861543000000001</v>
      </c>
      <c r="F1874" s="16">
        <f t="shared" si="147"/>
        <v>1.7516351923068996E-2</v>
      </c>
      <c r="G1874" s="10"/>
      <c r="H1874" s="6">
        <v>13.92</v>
      </c>
      <c r="I1874" s="16">
        <f t="shared" si="146"/>
        <v>-1.5086206896551713E-2</v>
      </c>
      <c r="J1874" s="10"/>
      <c r="K1874" s="6">
        <v>74.954875999999999</v>
      </c>
      <c r="L1874" s="16">
        <f t="shared" si="148"/>
        <v>3.0143069011281387E-3</v>
      </c>
      <c r="M1874" s="10"/>
      <c r="N1874" s="6">
        <v>71.541167999999999</v>
      </c>
      <c r="O1874" s="16">
        <f t="shared" si="149"/>
        <v>4.1622188779473213E-3</v>
      </c>
      <c r="P1874" s="10"/>
    </row>
    <row r="1875" spans="1:16" x14ac:dyDescent="0.25">
      <c r="A1875" s="23">
        <v>39485</v>
      </c>
      <c r="B1875"/>
      <c r="C1875" s="22"/>
      <c r="D1875" s="10"/>
      <c r="E1875" s="6">
        <v>32.698687999999997</v>
      </c>
      <c r="F1875" s="16">
        <f t="shared" si="147"/>
        <v>-2.5601791729380596E-2</v>
      </c>
      <c r="G1875" s="10"/>
      <c r="H1875" s="6">
        <v>14.02</v>
      </c>
      <c r="I1875" s="16">
        <f t="shared" si="146"/>
        <v>-7.132667617688937E-3</v>
      </c>
      <c r="J1875" s="10"/>
      <c r="K1875" s="6">
        <v>74.672452000000007</v>
      </c>
      <c r="L1875" s="16">
        <f t="shared" si="148"/>
        <v>3.7821712349821457E-3</v>
      </c>
      <c r="M1875" s="10"/>
      <c r="N1875" s="6">
        <v>70.731847000000002</v>
      </c>
      <c r="O1875" s="16">
        <f t="shared" si="149"/>
        <v>1.1442101886580236E-2</v>
      </c>
      <c r="P1875" s="10"/>
    </row>
    <row r="1876" spans="1:16" x14ac:dyDescent="0.25">
      <c r="A1876" s="23">
        <v>39484</v>
      </c>
      <c r="B1876"/>
      <c r="C1876" s="22"/>
      <c r="D1876" s="10"/>
      <c r="E1876" s="6">
        <v>32.705841999999997</v>
      </c>
      <c r="F1876" s="16">
        <f t="shared" si="147"/>
        <v>-2.1873767995328475E-4</v>
      </c>
      <c r="G1876" s="10"/>
      <c r="H1876" s="6">
        <v>13.68</v>
      </c>
      <c r="I1876" s="16">
        <f t="shared" si="146"/>
        <v>2.4853801169590684E-2</v>
      </c>
      <c r="J1876" s="10"/>
      <c r="K1876" s="6">
        <v>75.540897999999999</v>
      </c>
      <c r="L1876" s="16">
        <f t="shared" si="148"/>
        <v>-1.1496368496969556E-2</v>
      </c>
      <c r="M1876" s="10"/>
      <c r="N1876" s="6">
        <v>72.289413999999994</v>
      </c>
      <c r="O1876" s="16">
        <f t="shared" si="149"/>
        <v>-2.1546266788108004E-2</v>
      </c>
      <c r="P1876" s="10"/>
    </row>
    <row r="1877" spans="1:16" x14ac:dyDescent="0.25">
      <c r="A1877" s="23">
        <v>39483</v>
      </c>
      <c r="B1877"/>
      <c r="C1877" s="22"/>
      <c r="D1877" s="10"/>
      <c r="E1877" s="6">
        <v>32.877564999999997</v>
      </c>
      <c r="F1877" s="16">
        <f t="shared" si="147"/>
        <v>-5.223105786575144E-3</v>
      </c>
      <c r="G1877" s="10"/>
      <c r="H1877" s="6">
        <v>13.85</v>
      </c>
      <c r="I1877" s="16">
        <f t="shared" si="146"/>
        <v>-1.2274368231046884E-2</v>
      </c>
      <c r="J1877" s="10"/>
      <c r="K1877" s="6">
        <v>75.950412</v>
      </c>
      <c r="L1877" s="16">
        <f t="shared" si="148"/>
        <v>-5.3918601521213416E-3</v>
      </c>
      <c r="M1877" s="10"/>
      <c r="N1877" s="6">
        <v>72.510833000000005</v>
      </c>
      <c r="O1877" s="16">
        <f t="shared" si="149"/>
        <v>-3.0535989015602061E-3</v>
      </c>
      <c r="P1877" s="10"/>
    </row>
    <row r="1878" spans="1:16" x14ac:dyDescent="0.25">
      <c r="A1878" s="23">
        <v>39482</v>
      </c>
      <c r="B1878"/>
      <c r="C1878" s="22"/>
      <c r="D1878" s="10"/>
      <c r="E1878" s="6">
        <v>33.965136999999999</v>
      </c>
      <c r="F1878" s="16">
        <f t="shared" si="147"/>
        <v>-3.202024475861831E-2</v>
      </c>
      <c r="G1878" s="10"/>
      <c r="H1878" s="6">
        <v>14.02</v>
      </c>
      <c r="I1878" s="16">
        <f t="shared" si="146"/>
        <v>-1.2125534950071293E-2</v>
      </c>
      <c r="J1878" s="10"/>
      <c r="K1878" s="6">
        <v>75.689169000000007</v>
      </c>
      <c r="L1878" s="16">
        <f t="shared" si="148"/>
        <v>3.4515242200636731E-3</v>
      </c>
      <c r="M1878" s="10"/>
      <c r="N1878" s="6">
        <v>71.961102999999994</v>
      </c>
      <c r="O1878" s="16">
        <f t="shared" si="149"/>
        <v>7.639265896188574E-3</v>
      </c>
      <c r="P1878" s="10"/>
    </row>
    <row r="1879" spans="1:16" x14ac:dyDescent="0.25">
      <c r="A1879" s="23">
        <v>39479</v>
      </c>
      <c r="B1879"/>
      <c r="C1879" s="22"/>
      <c r="D1879" s="10"/>
      <c r="E1879" s="6">
        <v>32.899028999999999</v>
      </c>
      <c r="F1879" s="16">
        <f t="shared" si="147"/>
        <v>3.2405454884397944E-2</v>
      </c>
      <c r="G1879" s="10"/>
      <c r="H1879" s="6">
        <v>13.98</v>
      </c>
      <c r="I1879" s="16">
        <f t="shared" si="146"/>
        <v>2.8612303290413976E-3</v>
      </c>
      <c r="J1879" s="10"/>
      <c r="K1879" s="6">
        <v>75.893925999999993</v>
      </c>
      <c r="L1879" s="16">
        <f t="shared" si="148"/>
        <v>-2.6979365911309339E-3</v>
      </c>
      <c r="M1879" s="10"/>
      <c r="N1879" s="6">
        <v>72.709348000000006</v>
      </c>
      <c r="O1879" s="16">
        <f t="shared" si="149"/>
        <v>-1.0290905097925074E-2</v>
      </c>
      <c r="P1879" s="10"/>
    </row>
    <row r="1880" spans="1:16" x14ac:dyDescent="0.25">
      <c r="A1880" s="23">
        <v>39478</v>
      </c>
      <c r="B1880"/>
      <c r="C1880" s="22"/>
      <c r="D1880" s="10"/>
      <c r="E1880" s="6">
        <v>32.98489</v>
      </c>
      <c r="F1880" s="16">
        <f t="shared" si="147"/>
        <v>-2.6030403618142461E-3</v>
      </c>
      <c r="G1880" s="10"/>
      <c r="H1880" s="6">
        <v>13.45</v>
      </c>
      <c r="I1880" s="16">
        <f t="shared" si="146"/>
        <v>3.9405204460966736E-2</v>
      </c>
      <c r="J1880" s="10"/>
      <c r="K1880" s="6">
        <v>75.573374999999999</v>
      </c>
      <c r="L1880" s="16">
        <f t="shared" si="148"/>
        <v>4.2415864052649521E-3</v>
      </c>
      <c r="M1880" s="10"/>
      <c r="N1880" s="6">
        <v>72.274907999999996</v>
      </c>
      <c r="O1880" s="16">
        <f t="shared" si="149"/>
        <v>6.010938125303511E-3</v>
      </c>
      <c r="P1880" s="10"/>
    </row>
    <row r="1881" spans="1:16" x14ac:dyDescent="0.25">
      <c r="A1881" s="23">
        <v>39477</v>
      </c>
      <c r="B1881"/>
      <c r="C1881" s="22"/>
      <c r="D1881" s="10"/>
      <c r="E1881" s="6">
        <v>33.020667000000003</v>
      </c>
      <c r="F1881" s="16">
        <f t="shared" si="147"/>
        <v>-1.0834729655825326E-3</v>
      </c>
      <c r="G1881" s="10"/>
      <c r="H1881" s="6">
        <v>13.48</v>
      </c>
      <c r="I1881" s="16">
        <f t="shared" si="146"/>
        <v>-2.225519287833877E-3</v>
      </c>
      <c r="J1881" s="10"/>
      <c r="K1881" s="6">
        <v>75.327392000000003</v>
      </c>
      <c r="L1881" s="16">
        <f t="shared" si="148"/>
        <v>3.265518604440576E-3</v>
      </c>
      <c r="M1881" s="10"/>
      <c r="N1881" s="6">
        <v>71.765127000000007</v>
      </c>
      <c r="O1881" s="16">
        <f t="shared" si="149"/>
        <v>7.1034640543448102E-3</v>
      </c>
      <c r="P1881" s="10"/>
    </row>
    <row r="1882" spans="1:16" x14ac:dyDescent="0.25">
      <c r="A1882" s="23">
        <v>39476</v>
      </c>
      <c r="B1882"/>
      <c r="C1882" s="22"/>
      <c r="D1882" s="10"/>
      <c r="E1882" s="6">
        <v>34.351509</v>
      </c>
      <c r="F1882" s="16">
        <f t="shared" si="147"/>
        <v>-3.8741878850212852E-2</v>
      </c>
      <c r="G1882" s="10"/>
      <c r="H1882" s="6">
        <v>13.95</v>
      </c>
      <c r="I1882" s="16">
        <f t="shared" si="146"/>
        <v>-3.3691756272401396E-2</v>
      </c>
      <c r="J1882" s="10"/>
      <c r="K1882" s="6">
        <v>75.341446000000005</v>
      </c>
      <c r="L1882" s="16">
        <f t="shared" si="148"/>
        <v>-1.8653743385810273E-4</v>
      </c>
      <c r="M1882" s="10"/>
      <c r="N1882" s="6">
        <v>72.236868000000001</v>
      </c>
      <c r="O1882" s="16">
        <f t="shared" si="149"/>
        <v>-6.5304741617534523E-3</v>
      </c>
      <c r="P1882" s="10"/>
    </row>
    <row r="1883" spans="1:16" x14ac:dyDescent="0.25">
      <c r="A1883" s="23">
        <v>39475</v>
      </c>
      <c r="B1883"/>
      <c r="C1883" s="22"/>
      <c r="D1883" s="10"/>
      <c r="E1883" s="6">
        <v>35.238739000000002</v>
      </c>
      <c r="F1883" s="16">
        <f t="shared" si="147"/>
        <v>-2.5177688679495658E-2</v>
      </c>
      <c r="G1883" s="10"/>
      <c r="H1883" s="6">
        <v>13.96</v>
      </c>
      <c r="I1883" s="16">
        <f t="shared" si="146"/>
        <v>-7.163323782236608E-4</v>
      </c>
      <c r="J1883" s="10"/>
      <c r="K1883" s="6">
        <v>75.467951999999997</v>
      </c>
      <c r="L1883" s="16">
        <f t="shared" si="148"/>
        <v>-1.6762877042163504E-3</v>
      </c>
      <c r="M1883" s="10"/>
      <c r="N1883" s="6">
        <v>72.731427999999994</v>
      </c>
      <c r="O1883" s="16">
        <f t="shared" si="149"/>
        <v>-6.7998114927703135E-3</v>
      </c>
      <c r="P1883" s="10"/>
    </row>
    <row r="1884" spans="1:16" x14ac:dyDescent="0.25">
      <c r="A1884" s="23">
        <v>39472</v>
      </c>
      <c r="B1884"/>
      <c r="C1884" s="22"/>
      <c r="D1884" s="10"/>
      <c r="E1884" s="6">
        <v>34.194099000000001</v>
      </c>
      <c r="F1884" s="16">
        <f t="shared" si="147"/>
        <v>3.0550300506528849E-2</v>
      </c>
      <c r="G1884" s="10"/>
      <c r="H1884" s="6">
        <v>14.34</v>
      </c>
      <c r="I1884" s="16">
        <f t="shared" si="146"/>
        <v>-2.6499302649930168E-2</v>
      </c>
      <c r="J1884" s="10"/>
      <c r="K1884" s="6">
        <v>75.489041</v>
      </c>
      <c r="L1884" s="16">
        <f t="shared" si="148"/>
        <v>-2.7936505379644316E-4</v>
      </c>
      <c r="M1884" s="10"/>
      <c r="N1884" s="6">
        <v>73.005341000000001</v>
      </c>
      <c r="O1884" s="16">
        <f t="shared" si="149"/>
        <v>-3.7519583669913814E-3</v>
      </c>
      <c r="P1884" s="10"/>
    </row>
    <row r="1885" spans="1:16" x14ac:dyDescent="0.25">
      <c r="A1885" s="23">
        <v>39471</v>
      </c>
      <c r="B1885"/>
      <c r="C1885" s="22"/>
      <c r="D1885" s="10"/>
      <c r="E1885" s="6">
        <v>35.460546999999998</v>
      </c>
      <c r="F1885" s="16">
        <f t="shared" si="147"/>
        <v>-3.5714282692819066E-2</v>
      </c>
      <c r="G1885" s="10"/>
      <c r="H1885" s="6">
        <v>13.8</v>
      </c>
      <c r="I1885" s="16">
        <f t="shared" si="146"/>
        <v>3.9130434782608692E-2</v>
      </c>
      <c r="J1885" s="10"/>
      <c r="K1885" s="6">
        <v>74.680806000000004</v>
      </c>
      <c r="L1885" s="16">
        <f t="shared" si="148"/>
        <v>1.0822526473535765E-2</v>
      </c>
      <c r="M1885" s="10"/>
      <c r="N1885" s="6">
        <v>71.795562000000004</v>
      </c>
      <c r="O1885" s="16">
        <f t="shared" si="149"/>
        <v>1.6850331222422854E-2</v>
      </c>
      <c r="P1885" s="10"/>
    </row>
    <row r="1886" spans="1:16" x14ac:dyDescent="0.25">
      <c r="A1886" s="23">
        <v>39470</v>
      </c>
      <c r="B1886"/>
      <c r="C1886" s="22"/>
      <c r="D1886" s="10"/>
      <c r="E1886" s="6">
        <v>35.997177999999998</v>
      </c>
      <c r="F1886" s="16">
        <f t="shared" si="147"/>
        <v>-1.4907585255710898E-2</v>
      </c>
      <c r="G1886" s="10"/>
      <c r="H1886" s="6">
        <v>13.86</v>
      </c>
      <c r="I1886" s="16">
        <f t="shared" si="146"/>
        <v>-4.3290043290041824E-3</v>
      </c>
      <c r="J1886" s="10"/>
      <c r="K1886" s="6">
        <v>75.320362000000003</v>
      </c>
      <c r="L1886" s="16">
        <f t="shared" si="148"/>
        <v>-8.4911434706061995E-3</v>
      </c>
      <c r="M1886" s="10"/>
      <c r="N1886" s="6">
        <v>73.264038999999997</v>
      </c>
      <c r="O1886" s="16">
        <f t="shared" si="149"/>
        <v>-2.0043626041419738E-2</v>
      </c>
      <c r="P1886" s="10"/>
    </row>
    <row r="1887" spans="1:16" x14ac:dyDescent="0.25">
      <c r="A1887" s="23">
        <v>39469</v>
      </c>
      <c r="B1887"/>
      <c r="C1887" s="22"/>
      <c r="D1887" s="10"/>
      <c r="E1887" s="6">
        <v>36.741303000000002</v>
      </c>
      <c r="F1887" s="16">
        <f t="shared" si="147"/>
        <v>-2.0253092276014351E-2</v>
      </c>
      <c r="G1887" s="10"/>
      <c r="H1887" s="6">
        <v>13.41</v>
      </c>
      <c r="I1887" s="16">
        <f t="shared" si="146"/>
        <v>3.3557046979865612E-2</v>
      </c>
      <c r="J1887" s="10"/>
      <c r="K1887" s="6">
        <v>75.221969000000001</v>
      </c>
      <c r="L1887" s="16">
        <f t="shared" si="148"/>
        <v>1.3080354224708213E-3</v>
      </c>
      <c r="M1887" s="10"/>
      <c r="N1887" s="6">
        <v>73.431431000000003</v>
      </c>
      <c r="O1887" s="16">
        <f t="shared" si="149"/>
        <v>-2.2795688129788605E-3</v>
      </c>
      <c r="P1887" s="10"/>
    </row>
    <row r="1888" spans="1:16" x14ac:dyDescent="0.25">
      <c r="A1888" s="23">
        <v>39465</v>
      </c>
      <c r="B1888"/>
      <c r="C1888" s="22"/>
      <c r="D1888" s="10"/>
      <c r="E1888" s="6">
        <v>38.150854000000002</v>
      </c>
      <c r="F1888" s="16">
        <f t="shared" si="147"/>
        <v>-3.6946774507328195E-2</v>
      </c>
      <c r="G1888" s="10"/>
      <c r="H1888" s="6">
        <v>13.27</v>
      </c>
      <c r="I1888" s="16">
        <f t="shared" si="146"/>
        <v>1.0550113036925435E-2</v>
      </c>
      <c r="J1888" s="10"/>
      <c r="K1888" s="6">
        <v>75.060325000000006</v>
      </c>
      <c r="L1888" s="16">
        <f t="shared" si="148"/>
        <v>2.1535211844605495E-3</v>
      </c>
      <c r="M1888" s="10"/>
      <c r="N1888" s="6">
        <v>72.655342000000005</v>
      </c>
      <c r="O1888" s="16">
        <f t="shared" si="149"/>
        <v>1.068178854625712E-2</v>
      </c>
      <c r="P1888" s="10"/>
    </row>
    <row r="1889" spans="1:16" x14ac:dyDescent="0.25">
      <c r="A1889" s="23">
        <v>39464</v>
      </c>
      <c r="B1889"/>
      <c r="C1889" s="22"/>
      <c r="D1889" s="10"/>
      <c r="E1889" s="6">
        <v>39.259889999999999</v>
      </c>
      <c r="F1889" s="16">
        <f t="shared" si="147"/>
        <v>-2.8248576345985543E-2</v>
      </c>
      <c r="G1889" s="10"/>
      <c r="H1889" s="6">
        <v>13.26</v>
      </c>
      <c r="I1889" s="16">
        <f t="shared" si="146"/>
        <v>7.541478129713397E-4</v>
      </c>
      <c r="J1889" s="10"/>
      <c r="K1889" s="6">
        <v>75.186831999999995</v>
      </c>
      <c r="L1889" s="16">
        <f t="shared" si="148"/>
        <v>-1.682568564665532E-3</v>
      </c>
      <c r="M1889" s="10"/>
      <c r="N1889" s="6">
        <v>73.157517999999996</v>
      </c>
      <c r="O1889" s="16">
        <f t="shared" si="149"/>
        <v>-6.8643116077282684E-3</v>
      </c>
      <c r="P1889" s="10"/>
    </row>
    <row r="1890" spans="1:16" x14ac:dyDescent="0.25">
      <c r="A1890" s="23">
        <v>39463</v>
      </c>
      <c r="B1890"/>
      <c r="C1890" s="22"/>
      <c r="D1890" s="10"/>
      <c r="E1890" s="6">
        <v>41.749854999999997</v>
      </c>
      <c r="F1890" s="16">
        <f t="shared" si="147"/>
        <v>-5.9640087372758499E-2</v>
      </c>
      <c r="G1890" s="10"/>
      <c r="H1890" s="6">
        <v>13.4</v>
      </c>
      <c r="I1890" s="16">
        <f t="shared" si="146"/>
        <v>-1.0447761194029903E-2</v>
      </c>
      <c r="J1890" s="10"/>
      <c r="K1890" s="6">
        <v>74.835425999999998</v>
      </c>
      <c r="L1890" s="16">
        <f t="shared" si="148"/>
        <v>4.6957172395865054E-3</v>
      </c>
      <c r="M1890" s="10"/>
      <c r="N1890" s="6">
        <v>72.221647000000004</v>
      </c>
      <c r="O1890" s="16">
        <f t="shared" si="149"/>
        <v>1.2958317054165169E-2</v>
      </c>
      <c r="P1890" s="10"/>
    </row>
    <row r="1891" spans="1:16" x14ac:dyDescent="0.25">
      <c r="A1891" s="23">
        <v>39462</v>
      </c>
      <c r="B1891"/>
      <c r="C1891" s="22"/>
      <c r="D1891" s="10"/>
      <c r="E1891" s="6">
        <v>41.628219999999999</v>
      </c>
      <c r="F1891" s="16">
        <f t="shared" si="147"/>
        <v>2.9219361289047896E-3</v>
      </c>
      <c r="G1891" s="10"/>
      <c r="H1891" s="6">
        <v>13.25</v>
      </c>
      <c r="I1891" s="16">
        <f t="shared" si="146"/>
        <v>1.132075471698113E-2</v>
      </c>
      <c r="J1891" s="10"/>
      <c r="K1891" s="6">
        <v>74.947873000000001</v>
      </c>
      <c r="L1891" s="16">
        <f t="shared" si="148"/>
        <v>-1.5003361069366727E-3</v>
      </c>
      <c r="M1891" s="10"/>
      <c r="N1891" s="6">
        <v>72.746647999999993</v>
      </c>
      <c r="O1891" s="16">
        <f t="shared" si="149"/>
        <v>-7.21684111135934E-3</v>
      </c>
      <c r="P1891" s="10"/>
    </row>
    <row r="1892" spans="1:16" x14ac:dyDescent="0.25">
      <c r="A1892" s="23">
        <v>39461</v>
      </c>
      <c r="B1892"/>
      <c r="C1892" s="22"/>
      <c r="D1892" s="10"/>
      <c r="E1892" s="6">
        <v>42.773031000000003</v>
      </c>
      <c r="F1892" s="16">
        <f t="shared" si="147"/>
        <v>-2.6764785502341515E-2</v>
      </c>
      <c r="G1892" s="10"/>
      <c r="H1892" s="6">
        <v>13.25</v>
      </c>
      <c r="I1892" s="16">
        <f t="shared" si="146"/>
        <v>0</v>
      </c>
      <c r="J1892" s="10"/>
      <c r="K1892" s="6">
        <v>74.547269999999997</v>
      </c>
      <c r="L1892" s="16">
        <f t="shared" si="148"/>
        <v>5.3738118109489807E-3</v>
      </c>
      <c r="M1892" s="10"/>
      <c r="N1892" s="6">
        <v>71.940128999999999</v>
      </c>
      <c r="O1892" s="16">
        <f t="shared" si="149"/>
        <v>1.1210975170756088E-2</v>
      </c>
      <c r="P1892" s="10"/>
    </row>
    <row r="1893" spans="1:16" x14ac:dyDescent="0.25">
      <c r="A1893" s="23">
        <v>39458</v>
      </c>
      <c r="B1893"/>
      <c r="C1893" s="22"/>
      <c r="D1893" s="10"/>
      <c r="E1893" s="6">
        <v>43.323971999999998</v>
      </c>
      <c r="F1893" s="16">
        <f t="shared" si="147"/>
        <v>-1.2716770290590929E-2</v>
      </c>
      <c r="G1893" s="10"/>
      <c r="H1893" s="6">
        <v>12.81</v>
      </c>
      <c r="I1893" s="16">
        <f t="shared" si="146"/>
        <v>3.4348165495706517E-2</v>
      </c>
      <c r="J1893" s="10"/>
      <c r="K1893" s="6">
        <v>74.856509000000003</v>
      </c>
      <c r="L1893" s="16">
        <f t="shared" si="148"/>
        <v>-4.1310903237553598E-3</v>
      </c>
      <c r="M1893" s="10"/>
      <c r="N1893" s="6">
        <v>71.673821000000004</v>
      </c>
      <c r="O1893" s="16">
        <f t="shared" si="149"/>
        <v>3.7155546653497851E-3</v>
      </c>
      <c r="P1893" s="10"/>
    </row>
    <row r="1894" spans="1:16" x14ac:dyDescent="0.25">
      <c r="A1894" s="23">
        <v>39457</v>
      </c>
      <c r="B1894"/>
      <c r="C1894" s="22"/>
      <c r="D1894" s="10"/>
      <c r="E1894" s="6">
        <v>43.266733000000002</v>
      </c>
      <c r="F1894" s="16">
        <f t="shared" si="147"/>
        <v>1.3229332568278629E-3</v>
      </c>
      <c r="G1894" s="10"/>
      <c r="H1894" s="6">
        <v>13.13</v>
      </c>
      <c r="I1894" s="16">
        <f t="shared" si="146"/>
        <v>-2.437166793602441E-2</v>
      </c>
      <c r="J1894" s="10"/>
      <c r="K1894" s="6">
        <v>74.315341000000004</v>
      </c>
      <c r="L1894" s="16">
        <f t="shared" si="148"/>
        <v>7.2820496107257604E-3</v>
      </c>
      <c r="M1894" s="10"/>
      <c r="N1894" s="6">
        <v>71.118390000000005</v>
      </c>
      <c r="O1894" s="16">
        <f t="shared" si="149"/>
        <v>7.8099490159999618E-3</v>
      </c>
      <c r="P1894" s="10"/>
    </row>
    <row r="1895" spans="1:16" x14ac:dyDescent="0.25">
      <c r="A1895" s="23">
        <v>39456</v>
      </c>
      <c r="B1895"/>
      <c r="C1895" s="22"/>
      <c r="D1895" s="10"/>
      <c r="E1895" s="6">
        <v>43.288196999999997</v>
      </c>
      <c r="F1895" s="16">
        <f t="shared" si="147"/>
        <v>-4.9583954720944234E-4</v>
      </c>
      <c r="G1895" s="10"/>
      <c r="H1895" s="6">
        <v>12.87</v>
      </c>
      <c r="I1895" s="16">
        <f t="shared" si="146"/>
        <v>2.0202020202020332E-2</v>
      </c>
      <c r="J1895" s="10"/>
      <c r="K1895" s="6">
        <v>74.533215999999996</v>
      </c>
      <c r="L1895" s="16">
        <f t="shared" si="148"/>
        <v>-2.9231933316816727E-3</v>
      </c>
      <c r="M1895" s="10"/>
      <c r="N1895" s="6">
        <v>72.092301000000006</v>
      </c>
      <c r="O1895" s="16">
        <f t="shared" si="149"/>
        <v>-1.3509223405145598E-2</v>
      </c>
      <c r="P1895" s="10"/>
    </row>
    <row r="1896" spans="1:16" x14ac:dyDescent="0.25">
      <c r="A1896" s="23">
        <v>39455</v>
      </c>
      <c r="B1896"/>
      <c r="C1896" s="22"/>
      <c r="D1896" s="10"/>
      <c r="E1896" s="6">
        <v>42.687170999999999</v>
      </c>
      <c r="F1896" s="16">
        <f t="shared" si="147"/>
        <v>1.4079780550460885E-2</v>
      </c>
      <c r="G1896" s="10"/>
      <c r="H1896" s="6">
        <v>12.96</v>
      </c>
      <c r="I1896" s="16">
        <f t="shared" ref="I1896:I1959" si="150">H1895/H1896-1</f>
        <v>-6.9444444444445308E-3</v>
      </c>
      <c r="J1896" s="10"/>
      <c r="K1896" s="6">
        <v>74.687831000000003</v>
      </c>
      <c r="L1896" s="16">
        <f t="shared" si="148"/>
        <v>-2.0701498213276937E-3</v>
      </c>
      <c r="M1896" s="10"/>
      <c r="N1896" s="6">
        <v>71.955343999999997</v>
      </c>
      <c r="O1896" s="16">
        <f t="shared" si="149"/>
        <v>1.9033610623835351E-3</v>
      </c>
      <c r="P1896" s="10"/>
    </row>
    <row r="1897" spans="1:16" x14ac:dyDescent="0.25">
      <c r="A1897" s="23">
        <v>39454</v>
      </c>
      <c r="B1897"/>
      <c r="C1897" s="22"/>
      <c r="D1897" s="10"/>
      <c r="E1897" s="6">
        <v>41.442186999999997</v>
      </c>
      <c r="F1897" s="16">
        <f t="shared" si="147"/>
        <v>3.0041464751848324E-2</v>
      </c>
      <c r="G1897" s="10"/>
      <c r="H1897" s="6">
        <v>12.7</v>
      </c>
      <c r="I1897" s="16">
        <f t="shared" si="150"/>
        <v>2.0472440944881987E-2</v>
      </c>
      <c r="J1897" s="10"/>
      <c r="K1897" s="6">
        <v>74.828395999999998</v>
      </c>
      <c r="L1897" s="16">
        <f t="shared" si="148"/>
        <v>-1.878498103848103E-3</v>
      </c>
      <c r="M1897" s="10"/>
      <c r="N1897" s="6">
        <v>72.03904</v>
      </c>
      <c r="O1897" s="16">
        <f t="shared" si="149"/>
        <v>-1.1618144828138277E-3</v>
      </c>
      <c r="P1897" s="10"/>
    </row>
    <row r="1898" spans="1:16" x14ac:dyDescent="0.25">
      <c r="A1898" s="23">
        <v>39451</v>
      </c>
      <c r="B1898"/>
      <c r="C1898" s="22"/>
      <c r="D1898" s="10"/>
      <c r="E1898" s="6">
        <v>40.676594000000001</v>
      </c>
      <c r="F1898" s="16">
        <f t="shared" si="147"/>
        <v>1.8821462780290732E-2</v>
      </c>
      <c r="G1898" s="10"/>
      <c r="H1898" s="6">
        <v>12.35</v>
      </c>
      <c r="I1898" s="16">
        <f t="shared" si="150"/>
        <v>2.8340080971659853E-2</v>
      </c>
      <c r="J1898" s="10"/>
      <c r="K1898" s="6">
        <v>74.919759999999997</v>
      </c>
      <c r="L1898" s="16">
        <f t="shared" si="148"/>
        <v>-1.2194913598227997E-3</v>
      </c>
      <c r="M1898" s="10"/>
      <c r="N1898" s="6">
        <v>71.727080999999998</v>
      </c>
      <c r="O1898" s="16">
        <f t="shared" si="149"/>
        <v>4.3492499018606967E-3</v>
      </c>
      <c r="P1898" s="10"/>
    </row>
    <row r="1899" spans="1:16" x14ac:dyDescent="0.25">
      <c r="A1899" s="23">
        <v>39450</v>
      </c>
      <c r="B1899"/>
      <c r="C1899" s="22"/>
      <c r="D1899" s="10"/>
      <c r="E1899" s="6">
        <v>41.012883000000002</v>
      </c>
      <c r="F1899" s="16">
        <f t="shared" si="147"/>
        <v>-8.1995942591990278E-3</v>
      </c>
      <c r="G1899" s="10"/>
      <c r="H1899" s="6">
        <v>12.5</v>
      </c>
      <c r="I1899" s="16">
        <f t="shared" si="150"/>
        <v>-1.2000000000000011E-2</v>
      </c>
      <c r="J1899" s="10"/>
      <c r="K1899" s="6">
        <v>74.308317000000002</v>
      </c>
      <c r="L1899" s="16">
        <f t="shared" si="148"/>
        <v>8.2284598102255746E-3</v>
      </c>
      <c r="M1899" s="10"/>
      <c r="N1899" s="6">
        <v>71.711866000000001</v>
      </c>
      <c r="O1899" s="16">
        <f t="shared" si="149"/>
        <v>2.1216851336713916E-4</v>
      </c>
      <c r="P1899" s="10"/>
    </row>
    <row r="1900" spans="1:16" x14ac:dyDescent="0.25">
      <c r="A1900" s="23">
        <v>39449</v>
      </c>
      <c r="B1900"/>
      <c r="C1900" s="22"/>
      <c r="D1900" s="10"/>
      <c r="E1900" s="6">
        <v>41.048658000000003</v>
      </c>
      <c r="F1900" s="16">
        <f t="shared" si="147"/>
        <v>-8.7152666476941754E-4</v>
      </c>
      <c r="G1900" s="10"/>
      <c r="H1900" s="6">
        <v>12.47</v>
      </c>
      <c r="I1900" s="16">
        <f t="shared" si="150"/>
        <v>2.4057738572573761E-3</v>
      </c>
      <c r="J1900" s="10"/>
      <c r="K1900" s="6">
        <v>74.554299999999998</v>
      </c>
      <c r="L1900" s="16">
        <f t="shared" si="148"/>
        <v>-3.2993804515634162E-3</v>
      </c>
      <c r="M1900" s="10"/>
      <c r="N1900" s="6">
        <v>71.810777000000002</v>
      </c>
      <c r="O1900" s="16">
        <f t="shared" si="149"/>
        <v>-1.3773837873944927E-3</v>
      </c>
      <c r="P1900" s="10"/>
    </row>
    <row r="1901" spans="1:16" x14ac:dyDescent="0.25">
      <c r="A1901" s="23">
        <v>39447</v>
      </c>
      <c r="B1901"/>
      <c r="C1901" s="22"/>
      <c r="D1901" s="10"/>
      <c r="E1901" s="6">
        <v>41.578135000000003</v>
      </c>
      <c r="F1901" s="16">
        <f t="shared" si="147"/>
        <v>-1.2734505768476678E-2</v>
      </c>
      <c r="G1901" s="10"/>
      <c r="H1901" s="6">
        <v>12.89</v>
      </c>
      <c r="I1901" s="16">
        <f t="shared" si="150"/>
        <v>-3.2583397982932527E-2</v>
      </c>
      <c r="J1901" s="10"/>
      <c r="K1901" s="6">
        <v>73.682809000000006</v>
      </c>
      <c r="L1901" s="16">
        <f t="shared" si="148"/>
        <v>1.1827602826596895E-2</v>
      </c>
      <c r="M1901" s="10"/>
      <c r="N1901" s="6">
        <v>70.791216000000006</v>
      </c>
      <c r="O1901" s="16">
        <f t="shared" si="149"/>
        <v>1.4402365965856534E-2</v>
      </c>
      <c r="P1901" s="10"/>
    </row>
    <row r="1902" spans="1:16" x14ac:dyDescent="0.25">
      <c r="A1902" s="23">
        <v>39444</v>
      </c>
      <c r="B1902"/>
      <c r="C1902" s="22"/>
      <c r="D1902" s="10"/>
      <c r="E1902" s="6">
        <v>42.007438</v>
      </c>
      <c r="F1902" s="16">
        <f t="shared" si="147"/>
        <v>-1.0219690141541116E-2</v>
      </c>
      <c r="G1902" s="10"/>
      <c r="H1902" s="6">
        <v>13.24</v>
      </c>
      <c r="I1902" s="16">
        <f t="shared" si="150"/>
        <v>-2.6435045317220518E-2</v>
      </c>
      <c r="J1902" s="10"/>
      <c r="K1902" s="6">
        <v>73.542248999999998</v>
      </c>
      <c r="L1902" s="16">
        <f t="shared" si="148"/>
        <v>1.9112823161011594E-3</v>
      </c>
      <c r="M1902" s="10"/>
      <c r="N1902" s="6">
        <v>70.365132000000003</v>
      </c>
      <c r="O1902" s="16">
        <f t="shared" si="149"/>
        <v>6.0553286534017481E-3</v>
      </c>
      <c r="P1902" s="10"/>
    </row>
    <row r="1903" spans="1:16" x14ac:dyDescent="0.25">
      <c r="A1903" s="23">
        <v>39443</v>
      </c>
      <c r="B1903"/>
      <c r="C1903" s="22"/>
      <c r="D1903" s="10"/>
      <c r="E1903" s="6">
        <v>41.907268000000002</v>
      </c>
      <c r="F1903" s="16">
        <f t="shared" si="147"/>
        <v>2.3902775050856917E-3</v>
      </c>
      <c r="G1903" s="10"/>
      <c r="H1903" s="6">
        <v>13.45</v>
      </c>
      <c r="I1903" s="16">
        <f t="shared" si="150"/>
        <v>-1.5613382899628214E-2</v>
      </c>
      <c r="J1903" s="10"/>
      <c r="K1903" s="6">
        <v>73.310320000000004</v>
      </c>
      <c r="L1903" s="16">
        <f t="shared" si="148"/>
        <v>3.1636609961598339E-3</v>
      </c>
      <c r="M1903" s="10"/>
      <c r="N1903" s="6">
        <v>69.284694000000002</v>
      </c>
      <c r="O1903" s="16">
        <f t="shared" si="149"/>
        <v>1.5594180151824011E-2</v>
      </c>
      <c r="P1903" s="10"/>
    </row>
    <row r="1904" spans="1:16" x14ac:dyDescent="0.25">
      <c r="A1904" s="23">
        <v>39442</v>
      </c>
      <c r="B1904"/>
      <c r="C1904" s="22"/>
      <c r="D1904" s="10"/>
      <c r="E1904" s="6">
        <v>42.515447999999999</v>
      </c>
      <c r="F1904" s="16">
        <f t="shared" si="147"/>
        <v>-1.4304918061783023E-2</v>
      </c>
      <c r="G1904" s="10"/>
      <c r="H1904" s="6">
        <v>13.83</v>
      </c>
      <c r="I1904" s="16">
        <f t="shared" si="150"/>
        <v>-2.747650036153293E-2</v>
      </c>
      <c r="J1904" s="10"/>
      <c r="K1904" s="6">
        <v>72.878096999999997</v>
      </c>
      <c r="L1904" s="16">
        <f t="shared" si="148"/>
        <v>5.9307668255939028E-3</v>
      </c>
      <c r="M1904" s="10"/>
      <c r="N1904" s="6">
        <v>68.537524000000005</v>
      </c>
      <c r="O1904" s="16">
        <f t="shared" si="149"/>
        <v>1.0901619381523009E-2</v>
      </c>
      <c r="P1904" s="10"/>
    </row>
    <row r="1905" spans="1:16" x14ac:dyDescent="0.25">
      <c r="A1905" s="23">
        <v>39440</v>
      </c>
      <c r="B1905"/>
      <c r="C1905" s="22"/>
      <c r="D1905" s="10"/>
      <c r="E1905" s="6">
        <v>42.744413000000002</v>
      </c>
      <c r="F1905" s="16">
        <f t="shared" si="147"/>
        <v>-5.3566064879637665E-3</v>
      </c>
      <c r="G1905" s="10"/>
      <c r="H1905" s="6">
        <v>13.8</v>
      </c>
      <c r="I1905" s="16">
        <f t="shared" si="150"/>
        <v>2.1739130434781373E-3</v>
      </c>
      <c r="J1905" s="10"/>
      <c r="K1905" s="6">
        <v>72.857101999999998</v>
      </c>
      <c r="L1905" s="16">
        <f t="shared" si="148"/>
        <v>2.8816682826615647E-4</v>
      </c>
      <c r="M1905" s="10"/>
      <c r="N1905" s="6">
        <v>69.143778999999995</v>
      </c>
      <c r="O1905" s="16">
        <f t="shared" si="149"/>
        <v>-8.7680339253657369E-3</v>
      </c>
      <c r="P1905" s="10"/>
    </row>
    <row r="1906" spans="1:16" x14ac:dyDescent="0.25">
      <c r="A1906" s="23">
        <v>39437</v>
      </c>
      <c r="B1906"/>
      <c r="C1906" s="22"/>
      <c r="D1906" s="10"/>
      <c r="E1906" s="6">
        <v>42.322263</v>
      </c>
      <c r="F1906" s="16">
        <f t="shared" si="147"/>
        <v>9.9746556558188981E-3</v>
      </c>
      <c r="G1906" s="10"/>
      <c r="H1906" s="6">
        <v>13.69</v>
      </c>
      <c r="I1906" s="16">
        <f t="shared" si="150"/>
        <v>8.0350620891163071E-3</v>
      </c>
      <c r="J1906" s="10"/>
      <c r="K1906" s="6">
        <v>73.227934000000005</v>
      </c>
      <c r="L1906" s="16">
        <f t="shared" si="148"/>
        <v>-5.0640784157587326E-3</v>
      </c>
      <c r="M1906" s="10"/>
      <c r="N1906" s="6">
        <v>69.469643000000005</v>
      </c>
      <c r="O1906" s="16">
        <f t="shared" si="149"/>
        <v>-4.6907395220098236E-3</v>
      </c>
      <c r="P1906" s="10"/>
    </row>
    <row r="1907" spans="1:16" x14ac:dyDescent="0.25">
      <c r="A1907" s="23">
        <v>39436</v>
      </c>
      <c r="B1907"/>
      <c r="C1907" s="22"/>
      <c r="D1907" s="10"/>
      <c r="E1907" s="6">
        <v>41.885803000000003</v>
      </c>
      <c r="F1907" s="16">
        <f t="shared" si="147"/>
        <v>1.0420237138583532E-2</v>
      </c>
      <c r="G1907" s="10"/>
      <c r="H1907" s="6">
        <v>14.12</v>
      </c>
      <c r="I1907" s="16">
        <f t="shared" si="150"/>
        <v>-3.0453257790368227E-2</v>
      </c>
      <c r="J1907" s="10"/>
      <c r="K1907" s="6">
        <v>73.304894000000004</v>
      </c>
      <c r="L1907" s="16">
        <f t="shared" si="148"/>
        <v>-1.0498616913626746E-3</v>
      </c>
      <c r="M1907" s="10"/>
      <c r="N1907" s="6">
        <v>70.500282999999996</v>
      </c>
      <c r="O1907" s="16">
        <f t="shared" si="149"/>
        <v>-1.4618948409043875E-2</v>
      </c>
      <c r="P1907" s="10"/>
    </row>
    <row r="1908" spans="1:16" x14ac:dyDescent="0.25">
      <c r="A1908" s="23">
        <v>39435</v>
      </c>
      <c r="B1908"/>
      <c r="C1908" s="22"/>
      <c r="D1908" s="10"/>
      <c r="E1908" s="6">
        <v>42.458208999999997</v>
      </c>
      <c r="F1908" s="16">
        <f t="shared" si="147"/>
        <v>-1.3481633198423326E-2</v>
      </c>
      <c r="G1908" s="10"/>
      <c r="H1908" s="6">
        <v>14.46</v>
      </c>
      <c r="I1908" s="16">
        <f t="shared" si="150"/>
        <v>-2.3513139695712448E-2</v>
      </c>
      <c r="J1908" s="10"/>
      <c r="K1908" s="6">
        <v>73.661728999999994</v>
      </c>
      <c r="L1908" s="16">
        <f t="shared" si="148"/>
        <v>-4.8442387226613759E-3</v>
      </c>
      <c r="M1908" s="10"/>
      <c r="N1908" s="6">
        <v>70.651850999999994</v>
      </c>
      <c r="O1908" s="16">
        <f t="shared" si="149"/>
        <v>-2.1452799587656779E-3</v>
      </c>
      <c r="P1908" s="10"/>
    </row>
    <row r="1909" spans="1:16" x14ac:dyDescent="0.25">
      <c r="A1909" s="23">
        <v>39434</v>
      </c>
      <c r="B1909"/>
      <c r="C1909" s="22"/>
      <c r="D1909" s="10"/>
      <c r="E1909" s="6">
        <v>42.744413000000002</v>
      </c>
      <c r="F1909" s="16">
        <f t="shared" si="147"/>
        <v>-6.6957054714964492E-3</v>
      </c>
      <c r="G1909" s="10"/>
      <c r="H1909" s="6">
        <v>14.94</v>
      </c>
      <c r="I1909" s="16">
        <f t="shared" si="150"/>
        <v>-3.2128514056224855E-2</v>
      </c>
      <c r="J1909" s="10"/>
      <c r="K1909" s="6">
        <v>73.087996000000004</v>
      </c>
      <c r="L1909" s="16">
        <f t="shared" si="148"/>
        <v>7.8498937089477305E-3</v>
      </c>
      <c r="M1909" s="10"/>
      <c r="N1909" s="6">
        <v>69.727305999999999</v>
      </c>
      <c r="O1909" s="16">
        <f t="shared" si="149"/>
        <v>1.3259439565899589E-2</v>
      </c>
      <c r="P1909" s="10"/>
    </row>
    <row r="1910" spans="1:16" x14ac:dyDescent="0.25">
      <c r="A1910" s="23">
        <v>39433</v>
      </c>
      <c r="B1910"/>
      <c r="C1910" s="22"/>
      <c r="D1910" s="10"/>
      <c r="E1910" s="6">
        <v>42.565536000000002</v>
      </c>
      <c r="F1910" s="16">
        <f t="shared" si="147"/>
        <v>4.202390403353462E-3</v>
      </c>
      <c r="G1910" s="10"/>
      <c r="H1910" s="6">
        <v>14.68</v>
      </c>
      <c r="I1910" s="16">
        <f t="shared" si="150"/>
        <v>1.7711171662125436E-2</v>
      </c>
      <c r="J1910" s="10"/>
      <c r="K1910" s="6">
        <v>72.864101000000005</v>
      </c>
      <c r="L1910" s="16">
        <f t="shared" si="148"/>
        <v>3.072775165372521E-3</v>
      </c>
      <c r="M1910" s="10"/>
      <c r="N1910" s="6">
        <v>69.280186999999998</v>
      </c>
      <c r="O1910" s="16">
        <f t="shared" si="149"/>
        <v>6.4537787693903503E-3</v>
      </c>
      <c r="P1910" s="10"/>
    </row>
    <row r="1911" spans="1:16" x14ac:dyDescent="0.25">
      <c r="A1911" s="23">
        <v>39430</v>
      </c>
      <c r="B1911"/>
      <c r="C1911" s="22"/>
      <c r="D1911" s="10"/>
      <c r="E1911" s="6">
        <v>42.622774999999997</v>
      </c>
      <c r="F1911" s="16">
        <f t="shared" si="147"/>
        <v>-1.3429205395470989E-3</v>
      </c>
      <c r="G1911" s="10"/>
      <c r="H1911" s="6">
        <v>14.93</v>
      </c>
      <c r="I1911" s="16">
        <f t="shared" si="150"/>
        <v>-1.6744809109176195E-2</v>
      </c>
      <c r="J1911" s="10"/>
      <c r="K1911" s="6">
        <v>72.164426000000006</v>
      </c>
      <c r="L1911" s="16">
        <f t="shared" si="148"/>
        <v>9.6955666217035663E-3</v>
      </c>
      <c r="M1911" s="10"/>
      <c r="N1911" s="6">
        <v>68.666352000000003</v>
      </c>
      <c r="O1911" s="16">
        <f t="shared" si="149"/>
        <v>8.9393856251456238E-3</v>
      </c>
      <c r="P1911" s="10"/>
    </row>
    <row r="1912" spans="1:16" x14ac:dyDescent="0.25">
      <c r="A1912" s="23">
        <v>39429</v>
      </c>
      <c r="B1912"/>
      <c r="C1912" s="22"/>
      <c r="D1912" s="10"/>
      <c r="E1912" s="6">
        <v>42.780186999999998</v>
      </c>
      <c r="F1912" s="16">
        <f t="shared" si="147"/>
        <v>-3.6795538084020141E-3</v>
      </c>
      <c r="G1912" s="10"/>
      <c r="H1912" s="6">
        <v>15.24</v>
      </c>
      <c r="I1912" s="16">
        <f t="shared" si="150"/>
        <v>-2.0341207349081403E-2</v>
      </c>
      <c r="J1912" s="10"/>
      <c r="K1912" s="6">
        <v>72.990042000000003</v>
      </c>
      <c r="L1912" s="16">
        <f t="shared" si="148"/>
        <v>-1.1311351211443332E-2</v>
      </c>
      <c r="M1912" s="10"/>
      <c r="N1912" s="6">
        <v>68.984637000000006</v>
      </c>
      <c r="O1912" s="16">
        <f t="shared" si="149"/>
        <v>-4.6138533714398244E-3</v>
      </c>
      <c r="P1912" s="10"/>
    </row>
    <row r="1913" spans="1:16" x14ac:dyDescent="0.25">
      <c r="A1913" s="23">
        <v>39428</v>
      </c>
      <c r="B1913"/>
      <c r="C1913" s="22"/>
      <c r="D1913" s="10"/>
      <c r="E1913" s="6">
        <v>42.730102000000002</v>
      </c>
      <c r="F1913" s="16">
        <f t="shared" si="147"/>
        <v>1.1721245130655866E-3</v>
      </c>
      <c r="G1913" s="10"/>
      <c r="H1913" s="6">
        <v>15.18</v>
      </c>
      <c r="I1913" s="16">
        <f t="shared" si="150"/>
        <v>3.9525691699604515E-3</v>
      </c>
      <c r="J1913" s="10"/>
      <c r="K1913" s="6">
        <v>73.409846000000002</v>
      </c>
      <c r="L1913" s="16">
        <f t="shared" si="148"/>
        <v>-5.7186334378088732E-3</v>
      </c>
      <c r="M1913" s="10"/>
      <c r="N1913" s="6">
        <v>69.742459999999994</v>
      </c>
      <c r="O1913" s="16">
        <f t="shared" si="149"/>
        <v>-1.0866020498846551E-2</v>
      </c>
      <c r="P1913" s="10"/>
    </row>
    <row r="1914" spans="1:16" x14ac:dyDescent="0.25">
      <c r="A1914" s="23">
        <v>39427</v>
      </c>
      <c r="B1914"/>
      <c r="C1914" s="22"/>
      <c r="D1914" s="10"/>
      <c r="E1914" s="6">
        <v>43.216647000000002</v>
      </c>
      <c r="F1914" s="16">
        <f t="shared" si="147"/>
        <v>-1.125827739481966E-2</v>
      </c>
      <c r="G1914" s="10"/>
      <c r="H1914" s="6">
        <v>14.91</v>
      </c>
      <c r="I1914" s="16">
        <f t="shared" si="150"/>
        <v>1.810865191146882E-2</v>
      </c>
      <c r="J1914" s="10"/>
      <c r="K1914" s="6">
        <v>73.640739999999994</v>
      </c>
      <c r="L1914" s="16">
        <f t="shared" si="148"/>
        <v>-3.1354111867967216E-3</v>
      </c>
      <c r="M1914" s="10"/>
      <c r="N1914" s="6">
        <v>70.469969000000006</v>
      </c>
      <c r="O1914" s="16">
        <f t="shared" si="149"/>
        <v>-1.032367418807878E-2</v>
      </c>
      <c r="P1914" s="10"/>
    </row>
    <row r="1915" spans="1:16" x14ac:dyDescent="0.25">
      <c r="A1915" s="23">
        <v>39426</v>
      </c>
      <c r="B1915"/>
      <c r="C1915" s="22"/>
      <c r="D1915" s="10"/>
      <c r="E1915" s="6">
        <v>43.481383999999998</v>
      </c>
      <c r="F1915" s="16">
        <f t="shared" si="147"/>
        <v>-6.0885136498873837E-3</v>
      </c>
      <c r="G1915" s="10"/>
      <c r="H1915" s="6">
        <v>15.52</v>
      </c>
      <c r="I1915" s="16">
        <f t="shared" si="150"/>
        <v>-3.9304123711340178E-2</v>
      </c>
      <c r="J1915" s="10"/>
      <c r="K1915" s="6">
        <v>72.934066999999999</v>
      </c>
      <c r="L1915" s="16">
        <f t="shared" si="148"/>
        <v>9.6892032635447212E-3</v>
      </c>
      <c r="M1915" s="10"/>
      <c r="N1915" s="6">
        <v>69.113465000000005</v>
      </c>
      <c r="O1915" s="16">
        <f t="shared" si="149"/>
        <v>1.962720289020381E-2</v>
      </c>
      <c r="P1915" s="10"/>
    </row>
    <row r="1916" spans="1:16" x14ac:dyDescent="0.25">
      <c r="A1916" s="23">
        <v>39423</v>
      </c>
      <c r="B1916"/>
      <c r="C1916" s="22"/>
      <c r="D1916" s="10"/>
      <c r="E1916" s="6">
        <v>43.409832000000002</v>
      </c>
      <c r="F1916" s="16">
        <f t="shared" si="147"/>
        <v>1.6482901845829012E-3</v>
      </c>
      <c r="G1916" s="10"/>
      <c r="H1916" s="6">
        <v>15.62</v>
      </c>
      <c r="I1916" s="16">
        <f t="shared" si="150"/>
        <v>-6.4020486555698142E-3</v>
      </c>
      <c r="J1916" s="10"/>
      <c r="K1916" s="6">
        <v>72.885090000000005</v>
      </c>
      <c r="L1916" s="16">
        <f t="shared" si="148"/>
        <v>6.7197557140974418E-4</v>
      </c>
      <c r="M1916" s="10"/>
      <c r="N1916" s="6">
        <v>69.530270000000002</v>
      </c>
      <c r="O1916" s="16">
        <f t="shared" si="149"/>
        <v>-5.9945833663525017E-3</v>
      </c>
      <c r="P1916" s="10"/>
    </row>
    <row r="1917" spans="1:16" x14ac:dyDescent="0.25">
      <c r="A1917" s="23">
        <v>39422</v>
      </c>
      <c r="B1917"/>
      <c r="C1917" s="22"/>
      <c r="D1917" s="10"/>
      <c r="E1917" s="6">
        <v>42.572690000000001</v>
      </c>
      <c r="F1917" s="16">
        <f t="shared" si="147"/>
        <v>1.9663826739630519E-2</v>
      </c>
      <c r="G1917" s="10"/>
      <c r="H1917" s="6">
        <v>15.59</v>
      </c>
      <c r="I1917" s="16">
        <f t="shared" si="150"/>
        <v>1.9243104554200752E-3</v>
      </c>
      <c r="J1917" s="10"/>
      <c r="K1917" s="6">
        <v>73.514797999999999</v>
      </c>
      <c r="L1917" s="16">
        <f t="shared" si="148"/>
        <v>-8.5657312150948517E-3</v>
      </c>
      <c r="M1917" s="10"/>
      <c r="N1917" s="6">
        <v>70.318406999999993</v>
      </c>
      <c r="O1917" s="16">
        <f t="shared" si="149"/>
        <v>-1.1208117954094043E-2</v>
      </c>
      <c r="P1917" s="10"/>
    </row>
    <row r="1918" spans="1:16" x14ac:dyDescent="0.25">
      <c r="A1918" s="23">
        <v>39421</v>
      </c>
      <c r="B1918"/>
      <c r="C1918" s="22"/>
      <c r="D1918" s="10"/>
      <c r="E1918" s="6">
        <v>42.501139999999999</v>
      </c>
      <c r="F1918" s="16">
        <f t="shared" si="147"/>
        <v>1.6834842547752693E-3</v>
      </c>
      <c r="G1918" s="10"/>
      <c r="H1918" s="6">
        <v>15.68</v>
      </c>
      <c r="I1918" s="16">
        <f t="shared" si="150"/>
        <v>-5.7397959183673741E-3</v>
      </c>
      <c r="J1918" s="10"/>
      <c r="K1918" s="6">
        <v>74.060542999999996</v>
      </c>
      <c r="L1918" s="16">
        <f t="shared" si="148"/>
        <v>-7.3689035739313846E-3</v>
      </c>
      <c r="M1918" s="10"/>
      <c r="N1918" s="6">
        <v>70.939822000000007</v>
      </c>
      <c r="O1918" s="16">
        <f t="shared" si="149"/>
        <v>-8.7597485090956662E-3</v>
      </c>
      <c r="P1918" s="10"/>
    </row>
    <row r="1919" spans="1:16" x14ac:dyDescent="0.25">
      <c r="A1919" s="23">
        <v>39420</v>
      </c>
      <c r="B1919"/>
      <c r="C1919" s="22"/>
      <c r="D1919" s="10"/>
      <c r="E1919" s="6">
        <v>41.506582999999999</v>
      </c>
      <c r="F1919" s="16">
        <f t="shared" si="147"/>
        <v>2.3961427998060003E-2</v>
      </c>
      <c r="G1919" s="10"/>
      <c r="H1919" s="6">
        <v>15.3</v>
      </c>
      <c r="I1919" s="16">
        <f t="shared" si="150"/>
        <v>2.4836601307189454E-2</v>
      </c>
      <c r="J1919" s="10"/>
      <c r="K1919" s="6">
        <v>74.340413999999996</v>
      </c>
      <c r="L1919" s="16">
        <f t="shared" si="148"/>
        <v>-3.7647221066053893E-3</v>
      </c>
      <c r="M1919" s="10"/>
      <c r="N1919" s="6">
        <v>71.79616</v>
      </c>
      <c r="O1919" s="16">
        <f t="shared" si="149"/>
        <v>-1.1927350989245022E-2</v>
      </c>
      <c r="P1919" s="10"/>
    </row>
    <row r="1920" spans="1:16" x14ac:dyDescent="0.25">
      <c r="A1920" s="23">
        <v>39419</v>
      </c>
      <c r="B1920"/>
      <c r="C1920" s="22"/>
      <c r="D1920" s="10"/>
      <c r="E1920" s="6">
        <v>41.776707000000002</v>
      </c>
      <c r="F1920" s="16">
        <f t="shared" si="147"/>
        <v>-6.4658997656278361E-3</v>
      </c>
      <c r="G1920" s="10"/>
      <c r="H1920" s="6">
        <v>15.25</v>
      </c>
      <c r="I1920" s="16">
        <f t="shared" si="150"/>
        <v>3.2786885245901232E-3</v>
      </c>
      <c r="J1920" s="10"/>
      <c r="K1920" s="6">
        <v>74.305428000000006</v>
      </c>
      <c r="L1920" s="16">
        <f t="shared" si="148"/>
        <v>4.7084043442957579E-4</v>
      </c>
      <c r="M1920" s="10"/>
      <c r="N1920" s="6">
        <v>71.803740000000005</v>
      </c>
      <c r="O1920" s="16">
        <f t="shared" si="149"/>
        <v>-1.0556553182328177E-4</v>
      </c>
      <c r="P1920" s="10"/>
    </row>
    <row r="1921" spans="1:16" x14ac:dyDescent="0.25">
      <c r="A1921" s="23">
        <v>39416</v>
      </c>
      <c r="B1921"/>
      <c r="C1921" s="22"/>
      <c r="D1921" s="10"/>
      <c r="E1921" s="6">
        <v>42.196109999999997</v>
      </c>
      <c r="F1921" s="16">
        <f t="shared" si="147"/>
        <v>-9.9393759282548899E-3</v>
      </c>
      <c r="G1921" s="10"/>
      <c r="H1921" s="6">
        <v>15.06</v>
      </c>
      <c r="I1921" s="16">
        <f t="shared" si="150"/>
        <v>1.2616201859229736E-2</v>
      </c>
      <c r="J1921" s="10"/>
      <c r="K1921" s="6">
        <v>74.279542000000006</v>
      </c>
      <c r="L1921" s="16">
        <f t="shared" si="148"/>
        <v>3.4849434047390382E-4</v>
      </c>
      <c r="M1921" s="10"/>
      <c r="N1921" s="6">
        <v>71.238400999999996</v>
      </c>
      <c r="O1921" s="16">
        <f t="shared" si="149"/>
        <v>7.9358743607960136E-3</v>
      </c>
      <c r="P1921" s="10"/>
    </row>
    <row r="1922" spans="1:16" x14ac:dyDescent="0.25">
      <c r="A1922" s="23">
        <v>39415</v>
      </c>
      <c r="B1922"/>
      <c r="C1922" s="22"/>
      <c r="D1922" s="10"/>
      <c r="E1922" s="6">
        <v>42.594183999999998</v>
      </c>
      <c r="F1922" s="16">
        <f t="shared" si="147"/>
        <v>-9.3457360281864466E-3</v>
      </c>
      <c r="G1922" s="10"/>
      <c r="H1922" s="6">
        <v>15.1</v>
      </c>
      <c r="I1922" s="16">
        <f t="shared" si="150"/>
        <v>-2.6490066225165476E-3</v>
      </c>
      <c r="J1922" s="10"/>
      <c r="K1922" s="6">
        <v>73.917266999999995</v>
      </c>
      <c r="L1922" s="16">
        <f t="shared" si="148"/>
        <v>4.9010875902650852E-3</v>
      </c>
      <c r="M1922" s="10"/>
      <c r="N1922" s="6">
        <v>71.585610000000003</v>
      </c>
      <c r="O1922" s="16">
        <f t="shared" si="149"/>
        <v>-4.8502625038747693E-3</v>
      </c>
      <c r="P1922" s="10"/>
    </row>
    <row r="1923" spans="1:16" x14ac:dyDescent="0.25">
      <c r="A1923" s="23">
        <v>39414</v>
      </c>
      <c r="B1923"/>
      <c r="C1923" s="22"/>
      <c r="D1923" s="10"/>
      <c r="E1923" s="6">
        <v>42.622619</v>
      </c>
      <c r="F1923" s="16">
        <f t="shared" si="147"/>
        <v>-6.6713403979234975E-4</v>
      </c>
      <c r="G1923" s="10"/>
      <c r="H1923" s="6">
        <v>15.86</v>
      </c>
      <c r="I1923" s="16">
        <f t="shared" si="150"/>
        <v>-4.7919293820933184E-2</v>
      </c>
      <c r="J1923" s="10"/>
      <c r="K1923" s="6">
        <v>73.638596000000007</v>
      </c>
      <c r="L1923" s="16">
        <f t="shared" si="148"/>
        <v>3.7843062624385304E-3</v>
      </c>
      <c r="M1923" s="10"/>
      <c r="N1923" s="6">
        <v>70.974221</v>
      </c>
      <c r="O1923" s="16">
        <f t="shared" si="149"/>
        <v>8.6142403732758499E-3</v>
      </c>
      <c r="P1923" s="10"/>
    </row>
    <row r="1924" spans="1:16" x14ac:dyDescent="0.25">
      <c r="A1924" s="23">
        <v>39413</v>
      </c>
      <c r="B1924"/>
      <c r="C1924" s="22"/>
      <c r="D1924" s="10"/>
      <c r="E1924" s="6">
        <v>41.897551</v>
      </c>
      <c r="F1924" s="16">
        <f t="shared" si="147"/>
        <v>1.7305737034606139E-2</v>
      </c>
      <c r="G1924" s="10"/>
      <c r="H1924" s="6">
        <v>15.31</v>
      </c>
      <c r="I1924" s="16">
        <f t="shared" si="150"/>
        <v>3.5924232527759559E-2</v>
      </c>
      <c r="J1924" s="10"/>
      <c r="K1924" s="6">
        <v>74.154139999999998</v>
      </c>
      <c r="L1924" s="16">
        <f t="shared" si="148"/>
        <v>-6.9523292967862416E-3</v>
      </c>
      <c r="M1924" s="10"/>
      <c r="N1924" s="6">
        <v>71.457295000000002</v>
      </c>
      <c r="O1924" s="16">
        <f t="shared" si="149"/>
        <v>-6.7603174735344496E-3</v>
      </c>
      <c r="P1924" s="10"/>
    </row>
    <row r="1925" spans="1:16" x14ac:dyDescent="0.25">
      <c r="A1925" s="23">
        <v>39412</v>
      </c>
      <c r="B1925"/>
      <c r="C1925" s="22"/>
      <c r="D1925" s="10"/>
      <c r="E1925" s="6">
        <v>40.937902999999999</v>
      </c>
      <c r="F1925" s="16">
        <f t="shared" si="147"/>
        <v>2.344155244102275E-2</v>
      </c>
      <c r="G1925" s="10"/>
      <c r="H1925" s="6">
        <v>15.27</v>
      </c>
      <c r="I1925" s="16">
        <f t="shared" si="150"/>
        <v>2.6195153896528822E-3</v>
      </c>
      <c r="J1925" s="10"/>
      <c r="K1925" s="6">
        <v>74.795079999999999</v>
      </c>
      <c r="L1925" s="16">
        <f t="shared" si="148"/>
        <v>-8.5692802253838352E-3</v>
      </c>
      <c r="M1925" s="10"/>
      <c r="N1925" s="6">
        <v>72.144169000000005</v>
      </c>
      <c r="O1925" s="16">
        <f t="shared" si="149"/>
        <v>-9.5208526138821359E-3</v>
      </c>
      <c r="P1925" s="10"/>
    </row>
    <row r="1926" spans="1:16" x14ac:dyDescent="0.25">
      <c r="A1926" s="23">
        <v>39409</v>
      </c>
      <c r="B1926"/>
      <c r="C1926" s="22"/>
      <c r="D1926" s="10"/>
      <c r="E1926" s="6">
        <v>40.987662</v>
      </c>
      <c r="F1926" s="16">
        <f t="shared" si="147"/>
        <v>-1.2139994713531443E-3</v>
      </c>
      <c r="G1926" s="10"/>
      <c r="H1926" s="6">
        <v>15.82</v>
      </c>
      <c r="I1926" s="16">
        <f t="shared" si="150"/>
        <v>-3.4766118836915383E-2</v>
      </c>
      <c r="J1926" s="10"/>
      <c r="K1926" s="6">
        <v>73.575897999999995</v>
      </c>
      <c r="L1926" s="16">
        <f t="shared" si="148"/>
        <v>1.6570399181536466E-2</v>
      </c>
      <c r="M1926" s="10"/>
      <c r="N1926" s="6">
        <v>70.747782999999998</v>
      </c>
      <c r="O1926" s="16">
        <f t="shared" si="149"/>
        <v>1.9737523082525632E-2</v>
      </c>
      <c r="P1926" s="10"/>
    </row>
    <row r="1927" spans="1:16" x14ac:dyDescent="0.25">
      <c r="A1927" s="23">
        <v>39407</v>
      </c>
      <c r="B1927"/>
      <c r="C1927" s="22"/>
      <c r="D1927" s="10"/>
      <c r="E1927" s="6">
        <v>40.177292999999999</v>
      </c>
      <c r="F1927" s="16">
        <f t="shared" si="147"/>
        <v>2.0169825776963135E-2</v>
      </c>
      <c r="G1927" s="10"/>
      <c r="H1927" s="6">
        <v>15.4</v>
      </c>
      <c r="I1927" s="16">
        <f t="shared" si="150"/>
        <v>2.7272727272727337E-2</v>
      </c>
      <c r="J1927" s="10"/>
      <c r="K1927" s="6">
        <v>73.945134999999993</v>
      </c>
      <c r="L1927" s="16">
        <f t="shared" si="148"/>
        <v>-4.9933913840308763E-3</v>
      </c>
      <c r="M1927" s="10"/>
      <c r="N1927" s="6">
        <v>70.536433000000002</v>
      </c>
      <c r="O1927" s="16">
        <f t="shared" si="149"/>
        <v>2.9963238997354757E-3</v>
      </c>
      <c r="P1927" s="10"/>
    </row>
    <row r="1928" spans="1:16" x14ac:dyDescent="0.25">
      <c r="A1928" s="23">
        <v>39406</v>
      </c>
      <c r="B1928"/>
      <c r="C1928" s="22"/>
      <c r="D1928" s="10"/>
      <c r="E1928" s="6">
        <v>41.172483</v>
      </c>
      <c r="F1928" s="16">
        <f t="shared" si="147"/>
        <v>-2.4171240777487224E-2</v>
      </c>
      <c r="G1928" s="10"/>
      <c r="H1928" s="6">
        <v>15.99</v>
      </c>
      <c r="I1928" s="16">
        <f t="shared" si="150"/>
        <v>-3.6898061288305195E-2</v>
      </c>
      <c r="J1928" s="10"/>
      <c r="K1928" s="6">
        <v>73.429597000000001</v>
      </c>
      <c r="L1928" s="16">
        <f t="shared" si="148"/>
        <v>7.0208474656341391E-3</v>
      </c>
      <c r="M1928" s="10"/>
      <c r="N1928" s="6">
        <v>70.128844000000001</v>
      </c>
      <c r="O1928" s="16">
        <f t="shared" si="149"/>
        <v>5.8120022625782752E-3</v>
      </c>
      <c r="P1928" s="10"/>
    </row>
    <row r="1929" spans="1:16" x14ac:dyDescent="0.25">
      <c r="A1929" s="23">
        <v>39405</v>
      </c>
      <c r="B1929"/>
      <c r="C1929" s="22"/>
      <c r="D1929" s="10"/>
      <c r="E1929" s="6">
        <v>41.407065000000003</v>
      </c>
      <c r="F1929" s="16">
        <f t="shared" ref="F1929:F1992" si="151">E1928/E1929-1</f>
        <v>-5.6652650942539129E-3</v>
      </c>
      <c r="G1929" s="10"/>
      <c r="H1929" s="6">
        <v>15.38</v>
      </c>
      <c r="I1929" s="16">
        <f t="shared" si="150"/>
        <v>3.9661898569570919E-2</v>
      </c>
      <c r="J1929" s="10"/>
      <c r="K1929" s="6">
        <v>73.896367999999995</v>
      </c>
      <c r="L1929" s="16">
        <f t="shared" ref="L1929:L1992" si="152">K1928/K1929-1</f>
        <v>-6.3165621346910061E-3</v>
      </c>
      <c r="M1929" s="10"/>
      <c r="N1929" s="6">
        <v>70.204323000000002</v>
      </c>
      <c r="O1929" s="16">
        <f t="shared" ref="O1929:O1992" si="153">N1928/N1929-1</f>
        <v>-1.0751332222090904E-3</v>
      </c>
      <c r="P1929" s="10"/>
    </row>
    <row r="1930" spans="1:16" x14ac:dyDescent="0.25">
      <c r="A1930" s="23">
        <v>39402</v>
      </c>
      <c r="B1930"/>
      <c r="C1930" s="22"/>
      <c r="D1930" s="10"/>
      <c r="E1930" s="6">
        <v>41.499476000000001</v>
      </c>
      <c r="F1930" s="16">
        <f t="shared" si="151"/>
        <v>-2.2267992010308602E-3</v>
      </c>
      <c r="G1930" s="10"/>
      <c r="H1930" s="6">
        <v>15.85</v>
      </c>
      <c r="I1930" s="16">
        <f t="shared" si="150"/>
        <v>-2.9652996845425772E-2</v>
      </c>
      <c r="J1930" s="10"/>
      <c r="K1930" s="6">
        <v>73.332061999999993</v>
      </c>
      <c r="L1930" s="16">
        <f t="shared" si="152"/>
        <v>7.6952152252312001E-3</v>
      </c>
      <c r="M1930" s="10"/>
      <c r="N1930" s="6">
        <v>69.751441999999997</v>
      </c>
      <c r="O1930" s="16">
        <f t="shared" si="153"/>
        <v>6.4927833319918804E-3</v>
      </c>
      <c r="P1930" s="10"/>
    </row>
    <row r="1931" spans="1:16" x14ac:dyDescent="0.25">
      <c r="A1931" s="23">
        <v>39401</v>
      </c>
      <c r="B1931"/>
      <c r="C1931" s="22"/>
      <c r="D1931" s="10"/>
      <c r="E1931" s="6">
        <v>41.172483</v>
      </c>
      <c r="F1931" s="16">
        <f t="shared" si="151"/>
        <v>7.9420276887356422E-3</v>
      </c>
      <c r="G1931" s="10"/>
      <c r="H1931" s="6">
        <v>15.28</v>
      </c>
      <c r="I1931" s="16">
        <f t="shared" si="150"/>
        <v>3.7303664921465973E-2</v>
      </c>
      <c r="J1931" s="10"/>
      <c r="K1931" s="6">
        <v>73.325094000000007</v>
      </c>
      <c r="L1931" s="16">
        <f t="shared" si="152"/>
        <v>9.5028858742240985E-5</v>
      </c>
      <c r="M1931" s="10"/>
      <c r="N1931" s="6">
        <v>69.653313999999995</v>
      </c>
      <c r="O1931" s="16">
        <f t="shared" si="153"/>
        <v>1.4088059040522349E-3</v>
      </c>
      <c r="P1931" s="10"/>
    </row>
    <row r="1932" spans="1:16" x14ac:dyDescent="0.25">
      <c r="A1932" s="23">
        <v>39400</v>
      </c>
      <c r="B1932"/>
      <c r="C1932" s="22"/>
      <c r="D1932" s="10"/>
      <c r="E1932" s="6">
        <v>40.731755999999997</v>
      </c>
      <c r="F1932" s="16">
        <f t="shared" si="151"/>
        <v>1.0820230780131501E-2</v>
      </c>
      <c r="G1932" s="10"/>
      <c r="H1932" s="6">
        <v>15.4</v>
      </c>
      <c r="I1932" s="16">
        <f t="shared" si="150"/>
        <v>-7.7922077922079058E-3</v>
      </c>
      <c r="J1932" s="10"/>
      <c r="K1932" s="6">
        <v>73.046423000000004</v>
      </c>
      <c r="L1932" s="16">
        <f t="shared" si="152"/>
        <v>3.8149848898145766E-3</v>
      </c>
      <c r="M1932" s="10"/>
      <c r="N1932" s="6">
        <v>69.004182</v>
      </c>
      <c r="O1932" s="16">
        <f t="shared" si="153"/>
        <v>9.4071399904427366E-3</v>
      </c>
      <c r="P1932" s="10"/>
    </row>
    <row r="1933" spans="1:16" x14ac:dyDescent="0.25">
      <c r="A1933" s="23">
        <v>39399</v>
      </c>
      <c r="B1933"/>
      <c r="C1933" s="22"/>
      <c r="D1933" s="10"/>
      <c r="E1933" s="6">
        <v>40.866819</v>
      </c>
      <c r="F1933" s="16">
        <f t="shared" si="151"/>
        <v>-3.3049550541235373E-3</v>
      </c>
      <c r="G1933" s="10"/>
      <c r="H1933" s="6">
        <v>15.92</v>
      </c>
      <c r="I1933" s="16">
        <f t="shared" si="150"/>
        <v>-3.2663316582914548E-2</v>
      </c>
      <c r="J1933" s="10"/>
      <c r="K1933" s="6">
        <v>73.359930000000006</v>
      </c>
      <c r="L1933" s="16">
        <f t="shared" si="152"/>
        <v>-4.2735455172872028E-3</v>
      </c>
      <c r="M1933" s="10"/>
      <c r="N1933" s="6">
        <v>68.928702000000001</v>
      </c>
      <c r="O1933" s="16">
        <f t="shared" si="153"/>
        <v>1.0950445577808665E-3</v>
      </c>
      <c r="P1933" s="10"/>
    </row>
    <row r="1934" spans="1:16" x14ac:dyDescent="0.25">
      <c r="A1934" s="23">
        <v>39398</v>
      </c>
      <c r="B1934"/>
      <c r="C1934" s="22"/>
      <c r="D1934" s="10"/>
      <c r="E1934" s="6">
        <v>39.800542999999998</v>
      </c>
      <c r="F1934" s="16">
        <f t="shared" si="151"/>
        <v>2.6790488762929776E-2</v>
      </c>
      <c r="G1934" s="10"/>
      <c r="H1934" s="6">
        <v>15.4</v>
      </c>
      <c r="I1934" s="16">
        <f t="shared" si="150"/>
        <v>3.3766233766233666E-2</v>
      </c>
      <c r="J1934" s="10"/>
      <c r="K1934" s="6">
        <v>73.729167000000004</v>
      </c>
      <c r="L1934" s="16">
        <f t="shared" si="152"/>
        <v>-5.0080180615630354E-3</v>
      </c>
      <c r="M1934" s="10"/>
      <c r="N1934" s="6">
        <v>69.185338999999999</v>
      </c>
      <c r="O1934" s="16">
        <f t="shared" si="153"/>
        <v>-3.7094130593188224E-3</v>
      </c>
      <c r="P1934" s="10"/>
    </row>
    <row r="1935" spans="1:16" x14ac:dyDescent="0.25">
      <c r="A1935" s="23">
        <v>39395</v>
      </c>
      <c r="B1935"/>
      <c r="C1935" s="22"/>
      <c r="D1935" s="10"/>
      <c r="E1935" s="6">
        <v>39.736566000000003</v>
      </c>
      <c r="F1935" s="16">
        <f t="shared" si="151"/>
        <v>1.6100284055746705E-3</v>
      </c>
      <c r="G1935" s="10"/>
      <c r="H1935" s="6">
        <v>15.31</v>
      </c>
      <c r="I1935" s="16">
        <f t="shared" si="150"/>
        <v>5.878510777269641E-3</v>
      </c>
      <c r="J1935" s="10"/>
      <c r="K1935" s="6">
        <v>73.757035000000002</v>
      </c>
      <c r="L1935" s="16">
        <f t="shared" si="152"/>
        <v>-3.7783514481026792E-4</v>
      </c>
      <c r="M1935" s="10"/>
      <c r="N1935" s="6">
        <v>68.936251999999996</v>
      </c>
      <c r="O1935" s="16">
        <f t="shared" si="153"/>
        <v>3.613294787189858E-3</v>
      </c>
      <c r="P1935" s="10"/>
    </row>
    <row r="1936" spans="1:16" x14ac:dyDescent="0.25">
      <c r="A1936" s="23">
        <v>39394</v>
      </c>
      <c r="B1936"/>
      <c r="C1936" s="22"/>
      <c r="D1936" s="10"/>
      <c r="E1936" s="6">
        <v>38.933304</v>
      </c>
      <c r="F1936" s="16">
        <f t="shared" si="151"/>
        <v>2.0631744996520318E-2</v>
      </c>
      <c r="G1936" s="10"/>
      <c r="H1936" s="6">
        <v>15.5</v>
      </c>
      <c r="I1936" s="16">
        <f t="shared" si="150"/>
        <v>-1.2258064516128986E-2</v>
      </c>
      <c r="J1936" s="10"/>
      <c r="K1936" s="6">
        <v>73.429597000000001</v>
      </c>
      <c r="L1936" s="16">
        <f t="shared" si="152"/>
        <v>4.4592100920832767E-3</v>
      </c>
      <c r="M1936" s="10"/>
      <c r="N1936" s="6">
        <v>68.355050000000006</v>
      </c>
      <c r="O1936" s="16">
        <f t="shared" si="153"/>
        <v>8.5026929246629912E-3</v>
      </c>
      <c r="P1936" s="10"/>
    </row>
    <row r="1937" spans="1:16" x14ac:dyDescent="0.25">
      <c r="A1937" s="23">
        <v>39393</v>
      </c>
      <c r="B1937"/>
      <c r="C1937" s="22"/>
      <c r="D1937" s="10"/>
      <c r="E1937" s="6">
        <v>38.528118999999997</v>
      </c>
      <c r="F1937" s="16">
        <f t="shared" si="151"/>
        <v>1.0516604768584736E-2</v>
      </c>
      <c r="G1937" s="10"/>
      <c r="H1937" s="6">
        <v>15.41</v>
      </c>
      <c r="I1937" s="16">
        <f t="shared" si="150"/>
        <v>5.8403634003894034E-3</v>
      </c>
      <c r="J1937" s="10"/>
      <c r="K1937" s="6">
        <v>73.311162999999993</v>
      </c>
      <c r="L1937" s="16">
        <f t="shared" si="152"/>
        <v>1.615497492517104E-3</v>
      </c>
      <c r="M1937" s="10"/>
      <c r="N1937" s="6">
        <v>68.475820999999996</v>
      </c>
      <c r="O1937" s="16">
        <f t="shared" si="153"/>
        <v>-1.7637028404521304E-3</v>
      </c>
      <c r="P1937" s="10"/>
    </row>
    <row r="1938" spans="1:16" x14ac:dyDescent="0.25">
      <c r="A1938" s="23">
        <v>39392</v>
      </c>
      <c r="B1938"/>
      <c r="C1938" s="22"/>
      <c r="D1938" s="10"/>
      <c r="E1938" s="6">
        <v>39.800542999999998</v>
      </c>
      <c r="F1938" s="16">
        <f t="shared" si="151"/>
        <v>-3.1970016087468967E-2</v>
      </c>
      <c r="G1938" s="10"/>
      <c r="H1938" s="6">
        <v>16.16</v>
      </c>
      <c r="I1938" s="16">
        <f t="shared" si="150"/>
        <v>-4.6410891089108897E-2</v>
      </c>
      <c r="J1938" s="10"/>
      <c r="K1938" s="6">
        <v>73.359930000000006</v>
      </c>
      <c r="L1938" s="16">
        <f t="shared" si="152"/>
        <v>-6.6476344783883423E-4</v>
      </c>
      <c r="M1938" s="10"/>
      <c r="N1938" s="6">
        <v>68.355050000000006</v>
      </c>
      <c r="O1938" s="16">
        <f t="shared" si="153"/>
        <v>1.7668189841129056E-3</v>
      </c>
      <c r="P1938" s="10"/>
    </row>
    <row r="1939" spans="1:16" x14ac:dyDescent="0.25">
      <c r="A1939" s="23">
        <v>39391</v>
      </c>
      <c r="B1939"/>
      <c r="C1939" s="22"/>
      <c r="D1939" s="10"/>
      <c r="E1939" s="6">
        <v>39.757891000000001</v>
      </c>
      <c r="F1939" s="16">
        <f t="shared" si="151"/>
        <v>1.072793322965726E-3</v>
      </c>
      <c r="G1939" s="10"/>
      <c r="H1939" s="6">
        <v>16.07</v>
      </c>
      <c r="I1939" s="16">
        <f t="shared" si="150"/>
        <v>5.6004978220285384E-3</v>
      </c>
      <c r="J1939" s="10"/>
      <c r="K1939" s="6">
        <v>73.812764999999999</v>
      </c>
      <c r="L1939" s="16">
        <f t="shared" si="152"/>
        <v>-6.1349144690622248E-3</v>
      </c>
      <c r="M1939" s="10"/>
      <c r="N1939" s="6">
        <v>68.687164999999993</v>
      </c>
      <c r="O1939" s="16">
        <f t="shared" si="153"/>
        <v>-4.835182817633954E-3</v>
      </c>
      <c r="P1939" s="10"/>
    </row>
    <row r="1940" spans="1:16" x14ac:dyDescent="0.25">
      <c r="A1940" s="23">
        <v>39388</v>
      </c>
      <c r="B1940"/>
      <c r="C1940" s="22"/>
      <c r="D1940" s="10"/>
      <c r="E1940" s="6">
        <v>39.836084999999997</v>
      </c>
      <c r="F1940" s="16">
        <f t="shared" si="151"/>
        <v>-1.9628936929920737E-3</v>
      </c>
      <c r="G1940" s="10"/>
      <c r="H1940" s="6">
        <v>15.58</v>
      </c>
      <c r="I1940" s="16">
        <f t="shared" si="150"/>
        <v>3.145057766367132E-2</v>
      </c>
      <c r="J1940" s="10"/>
      <c r="K1940" s="6">
        <v>73.631632999999994</v>
      </c>
      <c r="L1940" s="16">
        <f t="shared" si="152"/>
        <v>2.459975320661556E-3</v>
      </c>
      <c r="M1940" s="10"/>
      <c r="N1940" s="6">
        <v>68.717358000000004</v>
      </c>
      <c r="O1940" s="16">
        <f t="shared" si="153"/>
        <v>-4.3937952329320407E-4</v>
      </c>
      <c r="P1940" s="10"/>
    </row>
    <row r="1941" spans="1:16" x14ac:dyDescent="0.25">
      <c r="A1941" s="23">
        <v>39387</v>
      </c>
      <c r="B1941"/>
      <c r="C1941" s="22"/>
      <c r="D1941" s="10"/>
      <c r="E1941" s="6">
        <v>40.774408000000001</v>
      </c>
      <c r="F1941" s="16">
        <f t="shared" si="151"/>
        <v>-2.3012547478310497E-2</v>
      </c>
      <c r="G1941" s="10"/>
      <c r="H1941" s="6">
        <v>15.47</v>
      </c>
      <c r="I1941" s="16">
        <f t="shared" si="150"/>
        <v>7.1105365223012029E-3</v>
      </c>
      <c r="J1941" s="10"/>
      <c r="K1941" s="6">
        <v>74.091436000000002</v>
      </c>
      <c r="L1941" s="16">
        <f t="shared" si="152"/>
        <v>-6.2058859272211553E-3</v>
      </c>
      <c r="M1941" s="10"/>
      <c r="N1941" s="6">
        <v>68.498463999999998</v>
      </c>
      <c r="O1941" s="16">
        <f t="shared" si="153"/>
        <v>3.1956045028982416E-3</v>
      </c>
      <c r="P1941" s="10"/>
    </row>
    <row r="1942" spans="1:16" x14ac:dyDescent="0.25">
      <c r="A1942" s="23">
        <v>39386</v>
      </c>
      <c r="B1942"/>
      <c r="C1942" s="22"/>
      <c r="D1942" s="10"/>
      <c r="E1942" s="6">
        <v>41.414172000000001</v>
      </c>
      <c r="F1942" s="16">
        <f t="shared" si="151"/>
        <v>-1.5447948591124749E-2</v>
      </c>
      <c r="G1942" s="10"/>
      <c r="H1942" s="6">
        <v>16.120000999999998</v>
      </c>
      <c r="I1942" s="16">
        <f t="shared" si="150"/>
        <v>-4.0322640178496183E-2</v>
      </c>
      <c r="J1942" s="10"/>
      <c r="K1942" s="6">
        <v>73.529915000000003</v>
      </c>
      <c r="L1942" s="16">
        <f t="shared" si="152"/>
        <v>7.6366333348814042E-3</v>
      </c>
      <c r="M1942" s="10"/>
      <c r="N1942" s="6">
        <v>67.619877000000002</v>
      </c>
      <c r="O1942" s="16">
        <f t="shared" si="153"/>
        <v>1.2993028662267481E-2</v>
      </c>
      <c r="P1942" s="10"/>
    </row>
    <row r="1943" spans="1:16" x14ac:dyDescent="0.25">
      <c r="A1943" s="23">
        <v>39385</v>
      </c>
      <c r="B1943"/>
      <c r="C1943" s="22"/>
      <c r="D1943" s="10"/>
      <c r="E1943" s="6">
        <v>41.129832999999998</v>
      </c>
      <c r="F1943" s="16">
        <f t="shared" si="151"/>
        <v>6.913205798817712E-3</v>
      </c>
      <c r="G1943" s="10"/>
      <c r="H1943" s="6">
        <v>15.58</v>
      </c>
      <c r="I1943" s="16">
        <f t="shared" si="150"/>
        <v>3.4659884467265645E-2</v>
      </c>
      <c r="J1943" s="10"/>
      <c r="K1943" s="6">
        <v>73.911367999999996</v>
      </c>
      <c r="L1943" s="16">
        <f t="shared" si="152"/>
        <v>-5.1609516955496426E-3</v>
      </c>
      <c r="M1943" s="10"/>
      <c r="N1943" s="6">
        <v>68.236106000000007</v>
      </c>
      <c r="O1943" s="16">
        <f t="shared" si="153"/>
        <v>-9.0308347900157626E-3</v>
      </c>
      <c r="P1943" s="10"/>
    </row>
    <row r="1944" spans="1:16" x14ac:dyDescent="0.25">
      <c r="A1944" s="23">
        <v>39384</v>
      </c>
      <c r="B1944"/>
      <c r="C1944" s="22"/>
      <c r="D1944" s="10"/>
      <c r="E1944" s="6">
        <v>41.065855999999997</v>
      </c>
      <c r="F1944" s="16">
        <f t="shared" si="151"/>
        <v>1.5579122470990026E-3</v>
      </c>
      <c r="G1944" s="10"/>
      <c r="H1944" s="6">
        <v>15.53</v>
      </c>
      <c r="I1944" s="16">
        <f t="shared" si="150"/>
        <v>3.2195750160979308E-3</v>
      </c>
      <c r="J1944" s="10"/>
      <c r="K1944" s="6">
        <v>73.918305000000004</v>
      </c>
      <c r="L1944" s="16">
        <f t="shared" si="152"/>
        <v>-9.3846848896350643E-5</v>
      </c>
      <c r="M1944" s="10"/>
      <c r="N1944" s="6">
        <v>68.273677000000006</v>
      </c>
      <c r="O1944" s="16">
        <f t="shared" si="153"/>
        <v>-5.5029993477573313E-4</v>
      </c>
      <c r="P1944" s="10"/>
    </row>
    <row r="1945" spans="1:16" x14ac:dyDescent="0.25">
      <c r="A1945" s="23">
        <v>39381</v>
      </c>
      <c r="B1945"/>
      <c r="C1945" s="22"/>
      <c r="D1945" s="10"/>
      <c r="E1945" s="6">
        <v>40.930796000000001</v>
      </c>
      <c r="F1945" s="16">
        <f t="shared" si="151"/>
        <v>3.2997159400465215E-3</v>
      </c>
      <c r="G1945" s="10"/>
      <c r="H1945" s="6">
        <v>15.8</v>
      </c>
      <c r="I1945" s="16">
        <f t="shared" si="150"/>
        <v>-1.70886075949368E-2</v>
      </c>
      <c r="J1945" s="10"/>
      <c r="K1945" s="6">
        <v>73.744917999999998</v>
      </c>
      <c r="L1945" s="16">
        <f t="shared" si="152"/>
        <v>2.351172185180328E-3</v>
      </c>
      <c r="M1945" s="10"/>
      <c r="N1945" s="6">
        <v>68.010654000000002</v>
      </c>
      <c r="O1945" s="16">
        <f t="shared" si="153"/>
        <v>3.8673793667680645E-3</v>
      </c>
      <c r="P1945" s="10"/>
    </row>
    <row r="1946" spans="1:16" x14ac:dyDescent="0.25">
      <c r="A1946" s="23">
        <v>39380</v>
      </c>
      <c r="B1946"/>
      <c r="C1946" s="22"/>
      <c r="D1946" s="10"/>
      <c r="E1946" s="6">
        <v>40.561152999999997</v>
      </c>
      <c r="F1946" s="16">
        <f t="shared" si="151"/>
        <v>9.1132271313885127E-3</v>
      </c>
      <c r="G1946" s="10"/>
      <c r="H1946" s="6">
        <v>14.21</v>
      </c>
      <c r="I1946" s="16">
        <f t="shared" si="150"/>
        <v>0.11189303307529896</v>
      </c>
      <c r="J1946" s="10"/>
      <c r="K1946" s="6">
        <v>73.862819999999999</v>
      </c>
      <c r="L1946" s="16">
        <f t="shared" si="152"/>
        <v>-1.5962293343254608E-3</v>
      </c>
      <c r="M1946" s="10"/>
      <c r="N1946" s="6">
        <v>68.168468000000004</v>
      </c>
      <c r="O1946" s="16">
        <f t="shared" si="153"/>
        <v>-2.3150586279861995E-3</v>
      </c>
      <c r="P1946" s="10"/>
    </row>
    <row r="1947" spans="1:16" x14ac:dyDescent="0.25">
      <c r="A1947" s="23">
        <v>39379</v>
      </c>
      <c r="B1947"/>
      <c r="C1947" s="22"/>
      <c r="D1947" s="10"/>
      <c r="E1947" s="6">
        <v>39.949821</v>
      </c>
      <c r="F1947" s="16">
        <f t="shared" si="151"/>
        <v>1.5302496599421511E-2</v>
      </c>
      <c r="G1947" s="10"/>
      <c r="H1947" s="6">
        <v>14.15</v>
      </c>
      <c r="I1947" s="16">
        <f t="shared" si="150"/>
        <v>4.2402826855123532E-3</v>
      </c>
      <c r="J1947" s="10"/>
      <c r="K1947" s="6">
        <v>74.036207000000005</v>
      </c>
      <c r="L1947" s="16">
        <f t="shared" si="152"/>
        <v>-2.3419217032553119E-3</v>
      </c>
      <c r="M1947" s="10"/>
      <c r="N1947" s="6">
        <v>68.401431000000002</v>
      </c>
      <c r="O1947" s="16">
        <f t="shared" si="153"/>
        <v>-3.4058205595143276E-3</v>
      </c>
      <c r="P1947" s="10"/>
    </row>
    <row r="1948" spans="1:16" x14ac:dyDescent="0.25">
      <c r="A1948" s="23">
        <v>39378</v>
      </c>
      <c r="B1948"/>
      <c r="C1948" s="22"/>
      <c r="D1948" s="10"/>
      <c r="E1948" s="6">
        <v>40.063557000000003</v>
      </c>
      <c r="F1948" s="16">
        <f t="shared" si="151"/>
        <v>-2.8388892179493919E-3</v>
      </c>
      <c r="G1948" s="10"/>
      <c r="H1948" s="6">
        <v>14.15</v>
      </c>
      <c r="I1948" s="16">
        <f t="shared" si="150"/>
        <v>0</v>
      </c>
      <c r="J1948" s="10"/>
      <c r="K1948" s="6">
        <v>73.585400000000007</v>
      </c>
      <c r="L1948" s="16">
        <f t="shared" si="152"/>
        <v>6.1263103822224441E-3</v>
      </c>
      <c r="M1948" s="10"/>
      <c r="N1948" s="6">
        <v>67.897927999999993</v>
      </c>
      <c r="O1948" s="16">
        <f t="shared" si="153"/>
        <v>7.4155871148233743E-3</v>
      </c>
      <c r="P1948" s="10"/>
    </row>
    <row r="1949" spans="1:16" x14ac:dyDescent="0.25">
      <c r="A1949" s="23">
        <v>39377</v>
      </c>
      <c r="B1949"/>
      <c r="C1949" s="22"/>
      <c r="D1949" s="10"/>
      <c r="E1949" s="6">
        <v>38.840891999999997</v>
      </c>
      <c r="F1949" s="16">
        <f t="shared" si="151"/>
        <v>3.1478808468147657E-2</v>
      </c>
      <c r="G1949" s="10"/>
      <c r="H1949" s="6">
        <v>14.23</v>
      </c>
      <c r="I1949" s="16">
        <f t="shared" si="150"/>
        <v>-5.6219255094870357E-3</v>
      </c>
      <c r="J1949" s="10"/>
      <c r="K1949" s="6">
        <v>74.022338000000005</v>
      </c>
      <c r="L1949" s="16">
        <f t="shared" si="152"/>
        <v>-5.9027857239526416E-3</v>
      </c>
      <c r="M1949" s="10"/>
      <c r="N1949" s="6">
        <v>67.988110000000006</v>
      </c>
      <c r="O1949" s="16">
        <f t="shared" si="153"/>
        <v>-1.3264378139061783E-3</v>
      </c>
      <c r="P1949" s="10"/>
    </row>
    <row r="1950" spans="1:16" x14ac:dyDescent="0.25">
      <c r="A1950" s="23">
        <v>39374</v>
      </c>
      <c r="B1950"/>
      <c r="C1950" s="22"/>
      <c r="D1950" s="10"/>
      <c r="E1950" s="6">
        <v>37.753290999999997</v>
      </c>
      <c r="F1950" s="16">
        <f t="shared" si="151"/>
        <v>2.8808111059774877E-2</v>
      </c>
      <c r="G1950" s="10"/>
      <c r="H1950" s="6">
        <v>13.79</v>
      </c>
      <c r="I1950" s="16">
        <f t="shared" si="150"/>
        <v>3.1907179115300943E-2</v>
      </c>
      <c r="J1950" s="10"/>
      <c r="K1950" s="6">
        <v>74.022338000000005</v>
      </c>
      <c r="L1950" s="16">
        <f t="shared" si="152"/>
        <v>0</v>
      </c>
      <c r="M1950" s="10"/>
      <c r="N1950" s="6">
        <v>67.980592999999999</v>
      </c>
      <c r="O1950" s="16">
        <f t="shared" si="153"/>
        <v>1.1057567561967296E-4</v>
      </c>
      <c r="P1950" s="10"/>
    </row>
    <row r="1951" spans="1:16" x14ac:dyDescent="0.25">
      <c r="A1951" s="23">
        <v>39373</v>
      </c>
      <c r="B1951"/>
      <c r="C1951" s="22"/>
      <c r="D1951" s="10"/>
      <c r="E1951" s="6">
        <v>37.952328999999999</v>
      </c>
      <c r="F1951" s="16">
        <f t="shared" si="151"/>
        <v>-5.2444212316983263E-3</v>
      </c>
      <c r="G1951" s="10"/>
      <c r="H1951" s="6">
        <v>14.35</v>
      </c>
      <c r="I1951" s="16">
        <f t="shared" si="150"/>
        <v>-3.9024390243902474E-2</v>
      </c>
      <c r="J1951" s="10"/>
      <c r="K1951" s="6">
        <v>73.543789000000004</v>
      </c>
      <c r="L1951" s="16">
        <f t="shared" si="152"/>
        <v>6.5069940848438979E-3</v>
      </c>
      <c r="M1951" s="10"/>
      <c r="N1951" s="6">
        <v>66.981098000000003</v>
      </c>
      <c r="O1951" s="16">
        <f t="shared" si="153"/>
        <v>1.4922045619496949E-2</v>
      </c>
      <c r="P1951" s="10"/>
    </row>
    <row r="1952" spans="1:16" x14ac:dyDescent="0.25">
      <c r="A1952" s="23">
        <v>39372</v>
      </c>
      <c r="B1952"/>
      <c r="C1952" s="22"/>
      <c r="D1952" s="10"/>
      <c r="E1952" s="6">
        <v>37.973652999999999</v>
      </c>
      <c r="F1952" s="16">
        <f t="shared" si="151"/>
        <v>-5.6154723908174997E-4</v>
      </c>
      <c r="G1952" s="10"/>
      <c r="H1952" s="6">
        <v>14.26</v>
      </c>
      <c r="I1952" s="16">
        <f t="shared" si="150"/>
        <v>6.3113604488078678E-3</v>
      </c>
      <c r="J1952" s="10"/>
      <c r="K1952" s="6">
        <v>73.536851999999996</v>
      </c>
      <c r="L1952" s="16">
        <f t="shared" si="152"/>
        <v>9.4333654641731712E-5</v>
      </c>
      <c r="M1952" s="10"/>
      <c r="N1952" s="6">
        <v>66.612864999999999</v>
      </c>
      <c r="O1952" s="16">
        <f t="shared" si="153"/>
        <v>5.5279561988514914E-3</v>
      </c>
      <c r="P1952" s="10"/>
    </row>
    <row r="1953" spans="1:16" x14ac:dyDescent="0.25">
      <c r="A1953" s="23">
        <v>39371</v>
      </c>
      <c r="B1953"/>
      <c r="C1953" s="22"/>
      <c r="D1953" s="10"/>
      <c r="E1953" s="6">
        <v>37.696421999999998</v>
      </c>
      <c r="F1953" s="16">
        <f t="shared" si="151"/>
        <v>7.3543054033085031E-3</v>
      </c>
      <c r="G1953" s="10"/>
      <c r="H1953" s="6">
        <v>14.52</v>
      </c>
      <c r="I1953" s="16">
        <f t="shared" si="150"/>
        <v>-1.7906336088154284E-2</v>
      </c>
      <c r="J1953" s="10"/>
      <c r="K1953" s="6">
        <v>73.190078</v>
      </c>
      <c r="L1953" s="16">
        <f t="shared" si="152"/>
        <v>4.7379919447549934E-3</v>
      </c>
      <c r="M1953" s="10"/>
      <c r="N1953" s="6">
        <v>65.891426999999993</v>
      </c>
      <c r="O1953" s="16">
        <f t="shared" si="153"/>
        <v>1.0948890209951045E-2</v>
      </c>
      <c r="P1953" s="10"/>
    </row>
    <row r="1954" spans="1:16" x14ac:dyDescent="0.25">
      <c r="A1954" s="23">
        <v>39370</v>
      </c>
      <c r="B1954"/>
      <c r="C1954" s="22"/>
      <c r="D1954" s="10"/>
      <c r="E1954" s="6">
        <v>37.881245</v>
      </c>
      <c r="F1954" s="16">
        <f t="shared" si="151"/>
        <v>-4.8790107083334089E-3</v>
      </c>
      <c r="G1954" s="10"/>
      <c r="H1954" s="6">
        <v>14.44</v>
      </c>
      <c r="I1954" s="16">
        <f t="shared" si="150"/>
        <v>5.5401662049860967E-3</v>
      </c>
      <c r="J1954" s="10"/>
      <c r="K1954" s="6">
        <v>73.065239000000005</v>
      </c>
      <c r="L1954" s="16">
        <f t="shared" si="152"/>
        <v>1.7085963408673965E-3</v>
      </c>
      <c r="M1954" s="10"/>
      <c r="N1954" s="6">
        <v>65.868882999999997</v>
      </c>
      <c r="O1954" s="16">
        <f t="shared" si="153"/>
        <v>3.4225568998946798E-4</v>
      </c>
      <c r="P1954" s="10"/>
    </row>
    <row r="1955" spans="1:16" x14ac:dyDescent="0.25">
      <c r="A1955" s="23">
        <v>39367</v>
      </c>
      <c r="B1955"/>
      <c r="C1955" s="22"/>
      <c r="D1955" s="10"/>
      <c r="E1955" s="6">
        <v>38.03763</v>
      </c>
      <c r="F1955" s="16">
        <f t="shared" si="151"/>
        <v>-4.111323444704662E-3</v>
      </c>
      <c r="G1955" s="10"/>
      <c r="H1955" s="6">
        <v>14.45</v>
      </c>
      <c r="I1955" s="16">
        <f t="shared" si="150"/>
        <v>-6.9204152249136008E-4</v>
      </c>
      <c r="J1955" s="10"/>
      <c r="K1955" s="6">
        <v>72.836366999999996</v>
      </c>
      <c r="L1955" s="16">
        <f t="shared" si="152"/>
        <v>3.1422764400097503E-3</v>
      </c>
      <c r="M1955" s="10"/>
      <c r="N1955" s="6">
        <v>65.853849999999994</v>
      </c>
      <c r="O1955" s="16">
        <f t="shared" si="153"/>
        <v>2.282782251912252E-4</v>
      </c>
      <c r="P1955" s="10"/>
    </row>
    <row r="1956" spans="1:16" x14ac:dyDescent="0.25">
      <c r="A1956" s="23">
        <v>39366</v>
      </c>
      <c r="B1956"/>
      <c r="C1956" s="22"/>
      <c r="D1956" s="10"/>
      <c r="E1956" s="6">
        <v>37.703532000000003</v>
      </c>
      <c r="F1956" s="16">
        <f t="shared" si="151"/>
        <v>8.8611857371876379E-3</v>
      </c>
      <c r="G1956" s="10"/>
      <c r="H1956" s="6">
        <v>14.24</v>
      </c>
      <c r="I1956" s="16">
        <f t="shared" si="150"/>
        <v>1.4747191011235783E-2</v>
      </c>
      <c r="J1956" s="10"/>
      <c r="K1956" s="6">
        <v>73.238625999999996</v>
      </c>
      <c r="L1956" s="16">
        <f t="shared" si="152"/>
        <v>-5.4924432907847986E-3</v>
      </c>
      <c r="M1956" s="10"/>
      <c r="N1956" s="6">
        <v>66.176995000000005</v>
      </c>
      <c r="O1956" s="16">
        <f t="shared" si="153"/>
        <v>-4.8830413046105914E-3</v>
      </c>
      <c r="P1956" s="10"/>
    </row>
    <row r="1957" spans="1:16" x14ac:dyDescent="0.25">
      <c r="A1957" s="23">
        <v>39365</v>
      </c>
      <c r="B1957"/>
      <c r="C1957" s="22"/>
      <c r="D1957" s="10"/>
      <c r="E1957" s="6">
        <v>37.838593000000003</v>
      </c>
      <c r="F1957" s="16">
        <f t="shared" si="151"/>
        <v>-3.5693980481779075E-3</v>
      </c>
      <c r="G1957" s="10"/>
      <c r="H1957" s="6">
        <v>14.4</v>
      </c>
      <c r="I1957" s="16">
        <f t="shared" si="150"/>
        <v>-1.1111111111111072E-2</v>
      </c>
      <c r="J1957" s="10"/>
      <c r="K1957" s="6">
        <v>73.086044999999999</v>
      </c>
      <c r="L1957" s="16">
        <f t="shared" si="152"/>
        <v>2.0876899276736083E-3</v>
      </c>
      <c r="M1957" s="10"/>
      <c r="N1957" s="6">
        <v>66.244631999999996</v>
      </c>
      <c r="O1957" s="16">
        <f t="shared" si="153"/>
        <v>-1.0210185785316517E-3</v>
      </c>
      <c r="P1957" s="10"/>
    </row>
    <row r="1958" spans="1:16" x14ac:dyDescent="0.25">
      <c r="A1958" s="23">
        <v>39364</v>
      </c>
      <c r="B1958"/>
      <c r="C1958" s="22"/>
      <c r="D1958" s="10"/>
      <c r="E1958" s="6">
        <v>38.122934000000001</v>
      </c>
      <c r="F1958" s="16">
        <f t="shared" si="151"/>
        <v>-7.4585287690606128E-3</v>
      </c>
      <c r="G1958" s="10"/>
      <c r="H1958" s="6">
        <v>14.41</v>
      </c>
      <c r="I1958" s="16">
        <f t="shared" si="150"/>
        <v>-6.9396252602360597E-4</v>
      </c>
      <c r="J1958" s="10"/>
      <c r="K1958" s="6">
        <v>72.829436000000001</v>
      </c>
      <c r="L1958" s="16">
        <f t="shared" si="152"/>
        <v>3.5234242374195812E-3</v>
      </c>
      <c r="M1958" s="10"/>
      <c r="N1958" s="6">
        <v>66.207054999999997</v>
      </c>
      <c r="O1958" s="16">
        <f t="shared" si="153"/>
        <v>5.6756791251322269E-4</v>
      </c>
      <c r="P1958" s="10"/>
    </row>
    <row r="1959" spans="1:16" x14ac:dyDescent="0.25">
      <c r="A1959" s="23">
        <v>39363</v>
      </c>
      <c r="B1959"/>
      <c r="C1959" s="22"/>
      <c r="D1959" s="10"/>
      <c r="E1959" s="6">
        <v>37.781725999999999</v>
      </c>
      <c r="F1959" s="16">
        <f t="shared" si="151"/>
        <v>9.0310326214317893E-3</v>
      </c>
      <c r="G1959" s="10"/>
      <c r="H1959" s="6">
        <v>14.32</v>
      </c>
      <c r="I1959" s="16">
        <f t="shared" si="150"/>
        <v>6.2849162011173743E-3</v>
      </c>
      <c r="J1959" s="10"/>
      <c r="K1959" s="6">
        <v>73.148466999999997</v>
      </c>
      <c r="L1959" s="16">
        <f t="shared" si="152"/>
        <v>-4.3614174443327158E-3</v>
      </c>
      <c r="M1959" s="10"/>
      <c r="N1959" s="6">
        <v>66.289721</v>
      </c>
      <c r="O1959" s="16">
        <f t="shared" si="153"/>
        <v>-1.2470410005195331E-3</v>
      </c>
      <c r="P1959" s="10"/>
    </row>
    <row r="1960" spans="1:16" x14ac:dyDescent="0.25">
      <c r="A1960" s="23">
        <v>39360</v>
      </c>
      <c r="B1960"/>
      <c r="C1960" s="22"/>
      <c r="D1960" s="10"/>
      <c r="E1960" s="6">
        <v>38.03763</v>
      </c>
      <c r="F1960" s="16">
        <f t="shared" si="151"/>
        <v>-6.7276536419330624E-3</v>
      </c>
      <c r="G1960" s="10"/>
      <c r="H1960" s="6">
        <v>14.37</v>
      </c>
      <c r="I1960" s="16">
        <f t="shared" ref="I1960:I2023" si="154">H1959/H1960-1</f>
        <v>-3.4794711203895989E-3</v>
      </c>
      <c r="J1960" s="10"/>
      <c r="K1960" s="6">
        <v>72.891852</v>
      </c>
      <c r="L1960" s="16">
        <f t="shared" si="152"/>
        <v>3.5204895054661289E-3</v>
      </c>
      <c r="M1960" s="10"/>
      <c r="N1960" s="6">
        <v>66.342325000000002</v>
      </c>
      <c r="O1960" s="16">
        <f t="shared" si="153"/>
        <v>-7.929176434501306E-4</v>
      </c>
      <c r="P1960" s="10"/>
    </row>
    <row r="1961" spans="1:16" x14ac:dyDescent="0.25">
      <c r="A1961" s="23">
        <v>39359</v>
      </c>
      <c r="B1961"/>
      <c r="C1961" s="22"/>
      <c r="D1961" s="10"/>
      <c r="E1961" s="6">
        <v>37.575578999999998</v>
      </c>
      <c r="F1961" s="16">
        <f t="shared" si="151"/>
        <v>1.2296576986877694E-2</v>
      </c>
      <c r="G1961" s="10"/>
      <c r="H1961" s="6">
        <v>13.75</v>
      </c>
      <c r="I1961" s="16">
        <f t="shared" si="154"/>
        <v>4.509090909090907E-2</v>
      </c>
      <c r="J1961" s="10"/>
      <c r="K1961" s="6">
        <v>73.190078</v>
      </c>
      <c r="L1961" s="16">
        <f t="shared" si="152"/>
        <v>-4.0746779911888797E-3</v>
      </c>
      <c r="M1961" s="10"/>
      <c r="N1961" s="6">
        <v>67.063764000000006</v>
      </c>
      <c r="O1961" s="16">
        <f t="shared" si="153"/>
        <v>-1.075750833192135E-2</v>
      </c>
      <c r="P1961" s="10"/>
    </row>
    <row r="1962" spans="1:16" x14ac:dyDescent="0.25">
      <c r="A1962" s="23">
        <v>39358</v>
      </c>
      <c r="B1962"/>
      <c r="C1962" s="22"/>
      <c r="D1962" s="10"/>
      <c r="E1962" s="6">
        <v>37.070875000000001</v>
      </c>
      <c r="F1962" s="16">
        <f t="shared" si="151"/>
        <v>1.3614569389041931E-2</v>
      </c>
      <c r="G1962" s="10"/>
      <c r="H1962" s="6">
        <v>13.7</v>
      </c>
      <c r="I1962" s="16">
        <f t="shared" si="154"/>
        <v>3.6496350364965124E-3</v>
      </c>
      <c r="J1962" s="10"/>
      <c r="K1962" s="6">
        <v>72.614431999999994</v>
      </c>
      <c r="L1962" s="16">
        <f t="shared" si="152"/>
        <v>7.9274323869944485E-3</v>
      </c>
      <c r="M1962" s="10"/>
      <c r="N1962" s="6">
        <v>66.808256999999998</v>
      </c>
      <c r="O1962" s="16">
        <f t="shared" si="153"/>
        <v>3.824482354030101E-3</v>
      </c>
      <c r="P1962" s="10"/>
    </row>
    <row r="1963" spans="1:16" x14ac:dyDescent="0.25">
      <c r="A1963" s="23">
        <v>39357</v>
      </c>
      <c r="B1963"/>
      <c r="C1963" s="22"/>
      <c r="D1963" s="10"/>
      <c r="E1963" s="6">
        <v>36.694122</v>
      </c>
      <c r="F1963" s="16">
        <f t="shared" si="151"/>
        <v>1.0267393780398981E-2</v>
      </c>
      <c r="G1963" s="10"/>
      <c r="H1963" s="6">
        <v>13.92</v>
      </c>
      <c r="I1963" s="16">
        <f t="shared" si="154"/>
        <v>-1.5804597701149503E-2</v>
      </c>
      <c r="J1963" s="10"/>
      <c r="K1963" s="6">
        <v>72.288469000000006</v>
      </c>
      <c r="L1963" s="16">
        <f t="shared" si="152"/>
        <v>4.509197725573566E-3</v>
      </c>
      <c r="M1963" s="10"/>
      <c r="N1963" s="6">
        <v>67.003647999999998</v>
      </c>
      <c r="O1963" s="16">
        <f t="shared" si="153"/>
        <v>-2.9161248056225331E-3</v>
      </c>
      <c r="P1963" s="10"/>
    </row>
    <row r="1964" spans="1:16" x14ac:dyDescent="0.25">
      <c r="A1964" s="23">
        <v>39356</v>
      </c>
      <c r="B1964"/>
      <c r="C1964" s="22"/>
      <c r="D1964" s="10"/>
      <c r="E1964" s="6">
        <v>37.269913000000003</v>
      </c>
      <c r="F1964" s="16">
        <f t="shared" si="151"/>
        <v>-1.5449217710811425E-2</v>
      </c>
      <c r="G1964" s="10"/>
      <c r="H1964" s="6">
        <v>13.59</v>
      </c>
      <c r="I1964" s="16">
        <f t="shared" si="154"/>
        <v>2.4282560706401668E-2</v>
      </c>
      <c r="J1964" s="10"/>
      <c r="K1964" s="6">
        <v>72.357822999999996</v>
      </c>
      <c r="L1964" s="16">
        <f t="shared" si="152"/>
        <v>-9.5848654816477197E-4</v>
      </c>
      <c r="M1964" s="10"/>
      <c r="N1964" s="6">
        <v>66.793223999999995</v>
      </c>
      <c r="O1964" s="16">
        <f t="shared" si="153"/>
        <v>3.150379445675533E-3</v>
      </c>
      <c r="P1964" s="10"/>
    </row>
    <row r="1965" spans="1:16" x14ac:dyDescent="0.25">
      <c r="A1965" s="23">
        <v>39353</v>
      </c>
      <c r="B1965"/>
      <c r="C1965" s="22"/>
      <c r="D1965" s="10"/>
      <c r="E1965" s="6">
        <v>36.743881999999999</v>
      </c>
      <c r="F1965" s="16">
        <f t="shared" si="151"/>
        <v>1.4316152005931393E-2</v>
      </c>
      <c r="G1965" s="10"/>
      <c r="H1965" s="6">
        <v>13.35</v>
      </c>
      <c r="I1965" s="16">
        <f t="shared" si="154"/>
        <v>1.7977528089887729E-2</v>
      </c>
      <c r="J1965" s="10"/>
      <c r="K1965" s="6">
        <v>72.827352000000005</v>
      </c>
      <c r="L1965" s="16">
        <f t="shared" si="152"/>
        <v>-6.4471518887575519E-3</v>
      </c>
      <c r="M1965" s="10"/>
      <c r="N1965" s="6">
        <v>66.413714999999996</v>
      </c>
      <c r="O1965" s="16">
        <f t="shared" si="153"/>
        <v>5.7143166889550567E-3</v>
      </c>
      <c r="P1965" s="10"/>
    </row>
    <row r="1966" spans="1:16" x14ac:dyDescent="0.25">
      <c r="A1966" s="23">
        <v>39352</v>
      </c>
      <c r="B1966"/>
      <c r="C1966" s="22"/>
      <c r="D1966" s="10"/>
      <c r="E1966" s="6">
        <v>37.177500999999999</v>
      </c>
      <c r="F1966" s="16">
        <f t="shared" si="151"/>
        <v>-1.1663478941201566E-2</v>
      </c>
      <c r="G1966" s="10"/>
      <c r="H1966" s="6">
        <v>13.95</v>
      </c>
      <c r="I1966" s="16">
        <f t="shared" si="154"/>
        <v>-4.3010752688172005E-2</v>
      </c>
      <c r="J1966" s="10"/>
      <c r="K1966" s="6">
        <v>72.875677999999994</v>
      </c>
      <c r="L1966" s="16">
        <f t="shared" si="152"/>
        <v>-6.6312933651180295E-4</v>
      </c>
      <c r="M1966" s="10"/>
      <c r="N1966" s="6">
        <v>66.263996000000006</v>
      </c>
      <c r="O1966" s="16">
        <f t="shared" si="153"/>
        <v>2.2594321054829614E-3</v>
      </c>
      <c r="P1966" s="10"/>
    </row>
    <row r="1967" spans="1:16" x14ac:dyDescent="0.25">
      <c r="A1967" s="23">
        <v>39351</v>
      </c>
      <c r="B1967"/>
      <c r="C1967" s="22"/>
      <c r="D1967" s="10"/>
      <c r="E1967" s="6">
        <v>37.390756000000003</v>
      </c>
      <c r="F1967" s="16">
        <f t="shared" si="151"/>
        <v>-5.703415036593662E-3</v>
      </c>
      <c r="G1967" s="10"/>
      <c r="H1967" s="6">
        <v>14.04</v>
      </c>
      <c r="I1967" s="16">
        <f t="shared" si="154"/>
        <v>-6.4102564102563875E-3</v>
      </c>
      <c r="J1967" s="10"/>
      <c r="K1967" s="6">
        <v>72.689279999999997</v>
      </c>
      <c r="L1967" s="16">
        <f t="shared" si="152"/>
        <v>2.5643120966392097E-3</v>
      </c>
      <c r="M1967" s="10"/>
      <c r="N1967" s="6">
        <v>65.807370000000006</v>
      </c>
      <c r="O1967" s="16">
        <f t="shared" si="153"/>
        <v>6.938827672341219E-3</v>
      </c>
      <c r="P1967" s="10"/>
    </row>
    <row r="1968" spans="1:16" x14ac:dyDescent="0.25">
      <c r="A1968" s="23">
        <v>39350</v>
      </c>
      <c r="B1968"/>
      <c r="C1968" s="22"/>
      <c r="D1968" s="10"/>
      <c r="E1968" s="6">
        <v>37.163283999999997</v>
      </c>
      <c r="F1968" s="16">
        <f t="shared" si="151"/>
        <v>6.1208799523746471E-3</v>
      </c>
      <c r="G1968" s="10"/>
      <c r="H1968" s="6">
        <v>14.2</v>
      </c>
      <c r="I1968" s="16">
        <f t="shared" si="154"/>
        <v>-1.1267605633802802E-2</v>
      </c>
      <c r="J1968" s="10"/>
      <c r="K1968" s="6">
        <v>72.509782000000001</v>
      </c>
      <c r="L1968" s="16">
        <f t="shared" si="152"/>
        <v>2.4755004779906109E-3</v>
      </c>
      <c r="M1968" s="10"/>
      <c r="N1968" s="6">
        <v>65.747483000000003</v>
      </c>
      <c r="O1968" s="16">
        <f t="shared" si="153"/>
        <v>9.1086376645033162E-4</v>
      </c>
      <c r="P1968" s="10"/>
    </row>
    <row r="1969" spans="1:16" x14ac:dyDescent="0.25">
      <c r="A1969" s="23">
        <v>39349</v>
      </c>
      <c r="B1969"/>
      <c r="C1969" s="22"/>
      <c r="D1969" s="10"/>
      <c r="E1969" s="6">
        <v>36.736773999999997</v>
      </c>
      <c r="F1969" s="16">
        <f t="shared" si="151"/>
        <v>1.160989258338252E-2</v>
      </c>
      <c r="G1969" s="10"/>
      <c r="H1969" s="6">
        <v>14.29</v>
      </c>
      <c r="I1969" s="16">
        <f t="shared" si="154"/>
        <v>-6.2981105668299397E-3</v>
      </c>
      <c r="J1969" s="10"/>
      <c r="K1969" s="6">
        <v>72.551202000000004</v>
      </c>
      <c r="L1969" s="16">
        <f t="shared" si="152"/>
        <v>-5.7090715051144603E-4</v>
      </c>
      <c r="M1969" s="10"/>
      <c r="N1969" s="6">
        <v>65.979539000000003</v>
      </c>
      <c r="O1969" s="16">
        <f t="shared" si="153"/>
        <v>-3.5170903512981022E-3</v>
      </c>
      <c r="P1969" s="10"/>
    </row>
    <row r="1970" spans="1:16" x14ac:dyDescent="0.25">
      <c r="A1970" s="23">
        <v>39346</v>
      </c>
      <c r="B1970"/>
      <c r="C1970" s="22"/>
      <c r="D1970" s="10"/>
      <c r="E1970" s="6">
        <v>36.836292999999998</v>
      </c>
      <c r="F1970" s="16">
        <f t="shared" si="151"/>
        <v>-2.7016562171443548E-3</v>
      </c>
      <c r="G1970" s="10"/>
      <c r="H1970" s="6">
        <v>14.85</v>
      </c>
      <c r="I1970" s="16">
        <f t="shared" si="154"/>
        <v>-3.7710437710437694E-2</v>
      </c>
      <c r="J1970" s="10"/>
      <c r="K1970" s="6">
        <v>72.192211</v>
      </c>
      <c r="L1970" s="16">
        <f t="shared" si="152"/>
        <v>4.9727109757033983E-3</v>
      </c>
      <c r="M1970" s="10"/>
      <c r="N1970" s="6">
        <v>65.792394999999999</v>
      </c>
      <c r="O1970" s="16">
        <f t="shared" si="153"/>
        <v>2.844462494487443E-3</v>
      </c>
      <c r="P1970" s="10"/>
    </row>
    <row r="1971" spans="1:16" x14ac:dyDescent="0.25">
      <c r="A1971" s="23">
        <v>39345</v>
      </c>
      <c r="B1971"/>
      <c r="C1971" s="22"/>
      <c r="D1971" s="10"/>
      <c r="E1971" s="6">
        <v>36.523519999999998</v>
      </c>
      <c r="F1971" s="16">
        <f t="shared" si="151"/>
        <v>8.5636050413542275E-3</v>
      </c>
      <c r="G1971" s="10"/>
      <c r="H1971" s="6">
        <v>14.66</v>
      </c>
      <c r="I1971" s="16">
        <f t="shared" si="154"/>
        <v>1.2960436562073685E-2</v>
      </c>
      <c r="J1971" s="10"/>
      <c r="K1971" s="6">
        <v>71.853930000000005</v>
      </c>
      <c r="L1971" s="16">
        <f t="shared" si="152"/>
        <v>4.7078983710424627E-3</v>
      </c>
      <c r="M1971" s="10"/>
      <c r="N1971" s="6">
        <v>65.23845</v>
      </c>
      <c r="O1971" s="16">
        <f t="shared" si="153"/>
        <v>8.4910815630965253E-3</v>
      </c>
      <c r="P1971" s="10"/>
    </row>
    <row r="1972" spans="1:16" x14ac:dyDescent="0.25">
      <c r="A1972" s="23">
        <v>39344</v>
      </c>
      <c r="B1972"/>
      <c r="C1972" s="22"/>
      <c r="D1972" s="10"/>
      <c r="E1972" s="6">
        <v>36.651473000000003</v>
      </c>
      <c r="F1972" s="16">
        <f t="shared" si="151"/>
        <v>-3.4910738785315365E-3</v>
      </c>
      <c r="G1972" s="10"/>
      <c r="H1972" s="6">
        <v>15.18</v>
      </c>
      <c r="I1972" s="16">
        <f t="shared" si="154"/>
        <v>-3.4255599472990728E-2</v>
      </c>
      <c r="J1972" s="10"/>
      <c r="K1972" s="6">
        <v>71.985097999999994</v>
      </c>
      <c r="L1972" s="16">
        <f t="shared" si="152"/>
        <v>-1.8221549132292347E-3</v>
      </c>
      <c r="M1972" s="10"/>
      <c r="N1972" s="6">
        <v>66.496059000000002</v>
      </c>
      <c r="O1972" s="16">
        <f t="shared" si="153"/>
        <v>-1.8912534350344012E-2</v>
      </c>
      <c r="P1972" s="10"/>
    </row>
    <row r="1973" spans="1:16" x14ac:dyDescent="0.25">
      <c r="A1973" s="23">
        <v>39343</v>
      </c>
      <c r="B1973"/>
      <c r="C1973" s="22"/>
      <c r="D1973" s="10"/>
      <c r="E1973" s="6">
        <v>35.94773</v>
      </c>
      <c r="F1973" s="16">
        <f t="shared" si="151"/>
        <v>1.9576841152417757E-2</v>
      </c>
      <c r="G1973" s="10"/>
      <c r="H1973" s="6">
        <v>15.59</v>
      </c>
      <c r="I1973" s="16">
        <f t="shared" si="154"/>
        <v>-2.6298909557408656E-2</v>
      </c>
      <c r="J1973" s="10"/>
      <c r="K1973" s="6">
        <v>72.385514999999998</v>
      </c>
      <c r="L1973" s="16">
        <f t="shared" si="152"/>
        <v>-5.5317282746417673E-3</v>
      </c>
      <c r="M1973" s="10"/>
      <c r="N1973" s="6">
        <v>67.117379</v>
      </c>
      <c r="O1973" s="16">
        <f t="shared" si="153"/>
        <v>-9.2572148861772563E-3</v>
      </c>
      <c r="P1973" s="10"/>
    </row>
    <row r="1974" spans="1:16" x14ac:dyDescent="0.25">
      <c r="A1974" s="23">
        <v>39342</v>
      </c>
      <c r="B1974"/>
      <c r="C1974" s="22"/>
      <c r="D1974" s="10"/>
      <c r="E1974" s="6">
        <v>35.123142999999999</v>
      </c>
      <c r="F1974" s="16">
        <f t="shared" si="151"/>
        <v>2.3477027668053596E-2</v>
      </c>
      <c r="G1974" s="10"/>
      <c r="H1974" s="6">
        <v>15.32</v>
      </c>
      <c r="I1974" s="16">
        <f t="shared" si="154"/>
        <v>1.762402088772852E-2</v>
      </c>
      <c r="J1974" s="10"/>
      <c r="K1974" s="6">
        <v>72.212922000000006</v>
      </c>
      <c r="L1974" s="16">
        <f t="shared" si="152"/>
        <v>2.390057003925028E-3</v>
      </c>
      <c r="M1974" s="10"/>
      <c r="N1974" s="6">
        <v>67.626406000000003</v>
      </c>
      <c r="O1974" s="16">
        <f t="shared" si="153"/>
        <v>-7.5270449829908381E-3</v>
      </c>
      <c r="P1974" s="10"/>
    </row>
    <row r="1975" spans="1:16" x14ac:dyDescent="0.25">
      <c r="A1975" s="23">
        <v>39339</v>
      </c>
      <c r="B1975"/>
      <c r="C1975" s="22"/>
      <c r="D1975" s="10"/>
      <c r="E1975" s="6">
        <v>35.215553999999997</v>
      </c>
      <c r="F1975" s="16">
        <f t="shared" si="151"/>
        <v>-2.6241529524141383E-3</v>
      </c>
      <c r="G1975" s="10"/>
      <c r="H1975" s="6">
        <v>15.28</v>
      </c>
      <c r="I1975" s="16">
        <f t="shared" si="154"/>
        <v>2.6178010471205049E-3</v>
      </c>
      <c r="J1975" s="10"/>
      <c r="K1975" s="6">
        <v>72.240537000000003</v>
      </c>
      <c r="L1975" s="16">
        <f t="shared" si="152"/>
        <v>-3.8226460027557252E-4</v>
      </c>
      <c r="M1975" s="10"/>
      <c r="N1975" s="6">
        <v>67.304523000000003</v>
      </c>
      <c r="O1975" s="16">
        <f t="shared" si="153"/>
        <v>4.7824869065635767E-3</v>
      </c>
      <c r="P1975" s="10"/>
    </row>
    <row r="1976" spans="1:16" x14ac:dyDescent="0.25">
      <c r="A1976" s="23">
        <v>39338</v>
      </c>
      <c r="B1976"/>
      <c r="C1976" s="22"/>
      <c r="D1976" s="10"/>
      <c r="E1976" s="6">
        <v>35.443026000000003</v>
      </c>
      <c r="F1976" s="16">
        <f t="shared" si="151"/>
        <v>-6.4179621683545518E-3</v>
      </c>
      <c r="G1976" s="10"/>
      <c r="H1976" s="6">
        <v>15.27</v>
      </c>
      <c r="I1976" s="16">
        <f t="shared" si="154"/>
        <v>6.5487884741322056E-4</v>
      </c>
      <c r="J1976" s="10"/>
      <c r="K1976" s="6">
        <v>72.040329</v>
      </c>
      <c r="L1976" s="16">
        <f t="shared" si="152"/>
        <v>2.7791100176681738E-3</v>
      </c>
      <c r="M1976" s="10"/>
      <c r="N1976" s="6">
        <v>67.207205000000002</v>
      </c>
      <c r="O1976" s="16">
        <f t="shared" si="153"/>
        <v>1.4480292700760344E-3</v>
      </c>
      <c r="P1976" s="10"/>
    </row>
    <row r="1977" spans="1:16" x14ac:dyDescent="0.25">
      <c r="A1977" s="23">
        <v>39337</v>
      </c>
      <c r="B1977"/>
      <c r="C1977" s="22"/>
      <c r="D1977" s="10"/>
      <c r="E1977" s="6">
        <v>35.307963000000001</v>
      </c>
      <c r="F1977" s="16">
        <f t="shared" si="151"/>
        <v>3.8252843983099805E-3</v>
      </c>
      <c r="G1977" s="10"/>
      <c r="H1977" s="6">
        <v>14.99</v>
      </c>
      <c r="I1977" s="16">
        <f t="shared" si="154"/>
        <v>1.8679119412941869E-2</v>
      </c>
      <c r="J1977" s="10"/>
      <c r="K1977" s="6">
        <v>72.143884999999997</v>
      </c>
      <c r="L1977" s="16">
        <f t="shared" si="152"/>
        <v>-1.4354092519414108E-3</v>
      </c>
      <c r="M1977" s="10"/>
      <c r="N1977" s="6">
        <v>67.813550000000006</v>
      </c>
      <c r="O1977" s="16">
        <f t="shared" si="153"/>
        <v>-8.9413546407761668E-3</v>
      </c>
      <c r="P1977" s="10"/>
    </row>
    <row r="1978" spans="1:16" x14ac:dyDescent="0.25">
      <c r="A1978" s="23">
        <v>39336</v>
      </c>
      <c r="B1978"/>
      <c r="C1978" s="22"/>
      <c r="D1978" s="10"/>
      <c r="E1978" s="6">
        <v>35.507002999999997</v>
      </c>
      <c r="F1978" s="16">
        <f t="shared" si="151"/>
        <v>-5.6056547492897568E-3</v>
      </c>
      <c r="G1978" s="10"/>
      <c r="H1978" s="6">
        <v>15</v>
      </c>
      <c r="I1978" s="16">
        <f t="shared" si="154"/>
        <v>-6.6666666666670427E-4</v>
      </c>
      <c r="J1978" s="10"/>
      <c r="K1978" s="6">
        <v>72.440746000000004</v>
      </c>
      <c r="L1978" s="16">
        <f t="shared" si="152"/>
        <v>-4.0979837507472139E-3</v>
      </c>
      <c r="M1978" s="10"/>
      <c r="N1978" s="6">
        <v>68.068068999999994</v>
      </c>
      <c r="O1978" s="16">
        <f t="shared" si="153"/>
        <v>-3.7391834929236811E-3</v>
      </c>
      <c r="P1978" s="10"/>
    </row>
    <row r="1979" spans="1:16" x14ac:dyDescent="0.25">
      <c r="A1979" s="23">
        <v>39335</v>
      </c>
      <c r="B1979"/>
      <c r="C1979" s="22"/>
      <c r="D1979" s="10"/>
      <c r="E1979" s="6">
        <v>35.407483999999997</v>
      </c>
      <c r="F1979" s="16">
        <f t="shared" si="151"/>
        <v>2.8106769743934112E-3</v>
      </c>
      <c r="G1979" s="10"/>
      <c r="H1979" s="6">
        <v>14.95</v>
      </c>
      <c r="I1979" s="16">
        <f t="shared" si="154"/>
        <v>3.3444816053511683E-3</v>
      </c>
      <c r="J1979" s="10"/>
      <c r="K1979" s="6">
        <v>72.861873000000003</v>
      </c>
      <c r="L1979" s="16">
        <f t="shared" si="152"/>
        <v>-5.7797992648362939E-3</v>
      </c>
      <c r="M1979" s="10"/>
      <c r="N1979" s="6">
        <v>68.120469</v>
      </c>
      <c r="O1979" s="16">
        <f t="shared" si="153"/>
        <v>-7.6922547318347689E-4</v>
      </c>
      <c r="P1979" s="10"/>
    </row>
    <row r="1980" spans="1:16" x14ac:dyDescent="0.25">
      <c r="A1980" s="23">
        <v>39332</v>
      </c>
      <c r="B1980"/>
      <c r="C1980" s="22"/>
      <c r="D1980" s="10"/>
      <c r="E1980" s="6">
        <v>35.236879000000002</v>
      </c>
      <c r="F1980" s="16">
        <f t="shared" si="151"/>
        <v>4.8416603524958912E-3</v>
      </c>
      <c r="G1980" s="10"/>
      <c r="H1980" s="6">
        <v>14.35</v>
      </c>
      <c r="I1980" s="16">
        <f t="shared" si="154"/>
        <v>4.1811846689895349E-2</v>
      </c>
      <c r="J1980" s="10"/>
      <c r="K1980" s="6">
        <v>72.647858999999997</v>
      </c>
      <c r="L1980" s="16">
        <f t="shared" si="152"/>
        <v>2.9459092524668495E-3</v>
      </c>
      <c r="M1980" s="10"/>
      <c r="N1980" s="6">
        <v>67.596468000000002</v>
      </c>
      <c r="O1980" s="16">
        <f t="shared" si="153"/>
        <v>7.7518991081013677E-3</v>
      </c>
      <c r="P1980" s="10"/>
    </row>
    <row r="1981" spans="1:16" x14ac:dyDescent="0.25">
      <c r="A1981" s="23">
        <v>39331</v>
      </c>
      <c r="B1981"/>
      <c r="C1981" s="22"/>
      <c r="D1981" s="10"/>
      <c r="E1981" s="6">
        <v>35.876646000000001</v>
      </c>
      <c r="F1981" s="16">
        <f t="shared" si="151"/>
        <v>-1.7832408302604352E-2</v>
      </c>
      <c r="G1981" s="10"/>
      <c r="H1981" s="6">
        <v>14.6</v>
      </c>
      <c r="I1981" s="16">
        <f t="shared" si="154"/>
        <v>-1.7123287671232834E-2</v>
      </c>
      <c r="J1981" s="10"/>
      <c r="K1981" s="6">
        <v>72.254346999999996</v>
      </c>
      <c r="L1981" s="16">
        <f t="shared" si="152"/>
        <v>5.4462051951005286E-3</v>
      </c>
      <c r="M1981" s="10"/>
      <c r="N1981" s="6">
        <v>66.653260000000003</v>
      </c>
      <c r="O1981" s="16">
        <f t="shared" si="153"/>
        <v>1.4150965759214262E-2</v>
      </c>
      <c r="P1981" s="10"/>
    </row>
    <row r="1982" spans="1:16" x14ac:dyDescent="0.25">
      <c r="A1982" s="23">
        <v>39330</v>
      </c>
      <c r="B1982"/>
      <c r="C1982" s="22"/>
      <c r="D1982" s="10"/>
      <c r="E1982" s="6">
        <v>35.116034999999997</v>
      </c>
      <c r="F1982" s="16">
        <f t="shared" si="151"/>
        <v>2.1659933987422164E-2</v>
      </c>
      <c r="G1982" s="10"/>
      <c r="H1982" s="6">
        <v>14.75</v>
      </c>
      <c r="I1982" s="16">
        <f t="shared" si="154"/>
        <v>-1.0169491525423791E-2</v>
      </c>
      <c r="J1982" s="10"/>
      <c r="K1982" s="6">
        <v>72.420034999999999</v>
      </c>
      <c r="L1982" s="16">
        <f t="shared" si="152"/>
        <v>-2.2878751715599277E-3</v>
      </c>
      <c r="M1982" s="10"/>
      <c r="N1982" s="6">
        <v>66.825429</v>
      </c>
      <c r="O1982" s="16">
        <f t="shared" si="153"/>
        <v>-2.5763994721230699E-3</v>
      </c>
      <c r="P1982" s="10"/>
    </row>
    <row r="1983" spans="1:16" x14ac:dyDescent="0.25">
      <c r="A1983" s="23">
        <v>39329</v>
      </c>
      <c r="B1983"/>
      <c r="C1983" s="22"/>
      <c r="D1983" s="10"/>
      <c r="E1983" s="6">
        <v>35.300856000000003</v>
      </c>
      <c r="F1983" s="16">
        <f t="shared" si="151"/>
        <v>-5.2355954201225297E-3</v>
      </c>
      <c r="G1983" s="10"/>
      <c r="H1983" s="6">
        <v>14.75</v>
      </c>
      <c r="I1983" s="16">
        <f t="shared" si="154"/>
        <v>0</v>
      </c>
      <c r="J1983" s="10"/>
      <c r="K1983" s="6">
        <v>72.136979999999994</v>
      </c>
      <c r="L1983" s="16">
        <f t="shared" si="152"/>
        <v>3.9238543116166813E-3</v>
      </c>
      <c r="M1983" s="10"/>
      <c r="N1983" s="6">
        <v>66.293940000000006</v>
      </c>
      <c r="O1983" s="16">
        <f t="shared" si="153"/>
        <v>8.0171581293855265E-3</v>
      </c>
      <c r="P1983" s="10"/>
    </row>
    <row r="1984" spans="1:16" x14ac:dyDescent="0.25">
      <c r="A1984" s="23">
        <v>39325</v>
      </c>
      <c r="B1984"/>
      <c r="C1984" s="22"/>
      <c r="D1984" s="10"/>
      <c r="E1984" s="6">
        <v>35.392563000000003</v>
      </c>
      <c r="F1984" s="16">
        <f t="shared" si="151"/>
        <v>-2.5911375788184587E-3</v>
      </c>
      <c r="G1984" s="10"/>
      <c r="H1984" s="6">
        <v>14.83</v>
      </c>
      <c r="I1984" s="16">
        <f t="shared" si="154"/>
        <v>-5.3944706675657095E-3</v>
      </c>
      <c r="J1984" s="10"/>
      <c r="K1984" s="6">
        <v>72.297145999999998</v>
      </c>
      <c r="L1984" s="16">
        <f t="shared" si="152"/>
        <v>-2.2153848230744844E-3</v>
      </c>
      <c r="M1984" s="10"/>
      <c r="N1984" s="6">
        <v>66.262504000000007</v>
      </c>
      <c r="O1984" s="16">
        <f t="shared" si="153"/>
        <v>4.744161192580254E-4</v>
      </c>
      <c r="P1984" s="10"/>
    </row>
    <row r="1985" spans="1:16" x14ac:dyDescent="0.25">
      <c r="A1985" s="23">
        <v>39324</v>
      </c>
      <c r="B1985"/>
      <c r="C1985" s="22"/>
      <c r="D1985" s="10"/>
      <c r="E1985" s="6">
        <v>35.032783000000002</v>
      </c>
      <c r="F1985" s="16">
        <f t="shared" si="151"/>
        <v>1.0269809281209463E-2</v>
      </c>
      <c r="G1985" s="10"/>
      <c r="H1985" s="6">
        <v>14.48</v>
      </c>
      <c r="I1985" s="16">
        <f t="shared" si="154"/>
        <v>2.4171270718231996E-2</v>
      </c>
      <c r="J1985" s="10"/>
      <c r="K1985" s="6">
        <v>71.960434000000006</v>
      </c>
      <c r="L1985" s="16">
        <f t="shared" si="152"/>
        <v>4.6791268657440099E-3</v>
      </c>
      <c r="M1985" s="10"/>
      <c r="N1985" s="6">
        <v>66.210317000000003</v>
      </c>
      <c r="O1985" s="16">
        <f t="shared" si="153"/>
        <v>7.8820042501837051E-4</v>
      </c>
      <c r="P1985" s="10"/>
    </row>
    <row r="1986" spans="1:16" x14ac:dyDescent="0.25">
      <c r="A1986" s="23">
        <v>39323</v>
      </c>
      <c r="B1986"/>
      <c r="C1986" s="22"/>
      <c r="D1986" s="10"/>
      <c r="E1986" s="6">
        <v>35.216199000000003</v>
      </c>
      <c r="F1986" s="16">
        <f t="shared" si="151"/>
        <v>-5.2082849713565027E-3</v>
      </c>
      <c r="G1986" s="10"/>
      <c r="H1986" s="6">
        <v>14.5</v>
      </c>
      <c r="I1986" s="16">
        <f t="shared" si="154"/>
        <v>-1.3793103448275223E-3</v>
      </c>
      <c r="J1986" s="10"/>
      <c r="K1986" s="6">
        <v>71.747412999999995</v>
      </c>
      <c r="L1986" s="16">
        <f t="shared" si="152"/>
        <v>2.969040848901594E-3</v>
      </c>
      <c r="M1986" s="10"/>
      <c r="N1986" s="6">
        <v>65.770459000000002</v>
      </c>
      <c r="O1986" s="16">
        <f t="shared" si="153"/>
        <v>6.6877745219933171E-3</v>
      </c>
      <c r="P1986" s="10"/>
    </row>
    <row r="1987" spans="1:16" x14ac:dyDescent="0.25">
      <c r="A1987" s="23">
        <v>39322</v>
      </c>
      <c r="B1987"/>
      <c r="C1987" s="22"/>
      <c r="D1987" s="10"/>
      <c r="E1987" s="6">
        <v>34.715328999999997</v>
      </c>
      <c r="F1987" s="16">
        <f t="shared" si="151"/>
        <v>1.4427920299992181E-2</v>
      </c>
      <c r="G1987" s="10"/>
      <c r="H1987" s="6">
        <v>14.33</v>
      </c>
      <c r="I1987" s="16">
        <f t="shared" si="154"/>
        <v>1.1863224005582707E-2</v>
      </c>
      <c r="J1987" s="10"/>
      <c r="K1987" s="6">
        <v>72.077251000000004</v>
      </c>
      <c r="L1987" s="16">
        <f t="shared" si="152"/>
        <v>-4.5761734170467472E-3</v>
      </c>
      <c r="M1987" s="10"/>
      <c r="N1987" s="6">
        <v>65.949383999999995</v>
      </c>
      <c r="O1987" s="16">
        <f t="shared" si="153"/>
        <v>-2.713065523098579E-3</v>
      </c>
      <c r="P1987" s="10"/>
    </row>
    <row r="1988" spans="1:16" x14ac:dyDescent="0.25">
      <c r="A1988" s="23">
        <v>39321</v>
      </c>
      <c r="B1988"/>
      <c r="C1988" s="22"/>
      <c r="D1988" s="10"/>
      <c r="E1988" s="6">
        <v>35.357290999999996</v>
      </c>
      <c r="F1988" s="16">
        <f t="shared" si="151"/>
        <v>-1.8156424936514481E-2</v>
      </c>
      <c r="G1988" s="10"/>
      <c r="H1988" s="6">
        <v>14.68</v>
      </c>
      <c r="I1988" s="16">
        <f t="shared" si="154"/>
        <v>-2.3841961852861027E-2</v>
      </c>
      <c r="J1988" s="10"/>
      <c r="K1988" s="6">
        <v>71.465671</v>
      </c>
      <c r="L1988" s="16">
        <f t="shared" si="152"/>
        <v>8.5576751948499563E-3</v>
      </c>
      <c r="M1988" s="10"/>
      <c r="N1988" s="6">
        <v>65.837553</v>
      </c>
      <c r="O1988" s="16">
        <f t="shared" si="153"/>
        <v>1.6985898610173411E-3</v>
      </c>
      <c r="P1988" s="10"/>
    </row>
    <row r="1989" spans="1:16" x14ac:dyDescent="0.25">
      <c r="A1989" s="23">
        <v>39318</v>
      </c>
      <c r="B1989"/>
      <c r="C1989" s="22"/>
      <c r="D1989" s="10"/>
      <c r="E1989" s="6">
        <v>35.851108000000004</v>
      </c>
      <c r="F1989" s="16">
        <f t="shared" si="151"/>
        <v>-1.3774107065254615E-2</v>
      </c>
      <c r="G1989" s="10"/>
      <c r="H1989" s="6">
        <v>14.77</v>
      </c>
      <c r="I1989" s="16">
        <f t="shared" si="154"/>
        <v>-6.0934326337169775E-3</v>
      </c>
      <c r="J1989" s="10"/>
      <c r="K1989" s="6">
        <v>71.658077000000006</v>
      </c>
      <c r="L1989" s="16">
        <f t="shared" si="152"/>
        <v>-2.6850567033777084E-3</v>
      </c>
      <c r="M1989" s="10"/>
      <c r="N1989" s="6">
        <v>65.494611000000006</v>
      </c>
      <c r="O1989" s="16">
        <f t="shared" si="153"/>
        <v>5.2361865314383138E-3</v>
      </c>
      <c r="P1989" s="10"/>
    </row>
    <row r="1990" spans="1:16" x14ac:dyDescent="0.25">
      <c r="A1990" s="23">
        <v>39317</v>
      </c>
      <c r="B1990"/>
      <c r="C1990" s="22"/>
      <c r="D1990" s="10"/>
      <c r="E1990" s="6">
        <v>35.625363</v>
      </c>
      <c r="F1990" s="16">
        <f t="shared" si="151"/>
        <v>6.3366371873880833E-3</v>
      </c>
      <c r="G1990" s="10"/>
      <c r="H1990" s="6">
        <v>14.79</v>
      </c>
      <c r="I1990" s="16">
        <f t="shared" si="154"/>
        <v>-1.3522650439485862E-3</v>
      </c>
      <c r="J1990" s="10"/>
      <c r="K1990" s="6">
        <v>71.500031000000007</v>
      </c>
      <c r="L1990" s="16">
        <f t="shared" si="152"/>
        <v>2.2104326080640835E-3</v>
      </c>
      <c r="M1990" s="10"/>
      <c r="N1990" s="6">
        <v>65.174034000000006</v>
      </c>
      <c r="O1990" s="16">
        <f t="shared" si="153"/>
        <v>4.9187840666728988E-3</v>
      </c>
      <c r="P1990" s="10"/>
    </row>
    <row r="1991" spans="1:16" x14ac:dyDescent="0.25">
      <c r="A1991" s="23">
        <v>39316</v>
      </c>
      <c r="B1991"/>
      <c r="C1991" s="22"/>
      <c r="D1991" s="10"/>
      <c r="E1991" s="6">
        <v>35.526600000000002</v>
      </c>
      <c r="F1991" s="16">
        <f t="shared" si="151"/>
        <v>2.7799733157689577E-3</v>
      </c>
      <c r="G1991" s="10"/>
      <c r="H1991" s="6">
        <v>14.6</v>
      </c>
      <c r="I1991" s="16">
        <f t="shared" si="154"/>
        <v>1.3013698630137016E-2</v>
      </c>
      <c r="J1991" s="10"/>
      <c r="K1991" s="6">
        <v>71.465671</v>
      </c>
      <c r="L1991" s="16">
        <f t="shared" si="152"/>
        <v>4.8079028041314587E-4</v>
      </c>
      <c r="M1991" s="10"/>
      <c r="N1991" s="6">
        <v>64.950378999999998</v>
      </c>
      <c r="O1991" s="16">
        <f t="shared" si="153"/>
        <v>3.443474902586896E-3</v>
      </c>
      <c r="P1991" s="10"/>
    </row>
    <row r="1992" spans="1:16" x14ac:dyDescent="0.25">
      <c r="A1992" s="23">
        <v>39315</v>
      </c>
      <c r="B1992"/>
      <c r="C1992" s="22"/>
      <c r="D1992" s="10"/>
      <c r="E1992" s="6">
        <v>35.110382999999999</v>
      </c>
      <c r="F1992" s="16">
        <f t="shared" si="151"/>
        <v>1.1854527476957477E-2</v>
      </c>
      <c r="G1992" s="10"/>
      <c r="H1992" s="6">
        <v>14.25</v>
      </c>
      <c r="I1992" s="16">
        <f t="shared" si="154"/>
        <v>2.4561403508772006E-2</v>
      </c>
      <c r="J1992" s="10"/>
      <c r="K1992" s="6">
        <v>71.321365999999998</v>
      </c>
      <c r="L1992" s="16">
        <f t="shared" si="152"/>
        <v>2.0233067325154952E-3</v>
      </c>
      <c r="M1992" s="10"/>
      <c r="N1992" s="6">
        <v>65.054753000000005</v>
      </c>
      <c r="O1992" s="16">
        <f t="shared" si="153"/>
        <v>-1.6044023716453859E-3</v>
      </c>
      <c r="P1992" s="10"/>
    </row>
    <row r="1993" spans="1:16" x14ac:dyDescent="0.25">
      <c r="A1993" s="23">
        <v>39314</v>
      </c>
      <c r="B1993"/>
      <c r="C1993" s="22"/>
      <c r="D1993" s="10"/>
      <c r="E1993" s="6">
        <v>35.258527999999998</v>
      </c>
      <c r="F1993" s="16">
        <f t="shared" ref="F1993:F2056" si="155">E1992/E1993-1</f>
        <v>-4.2016785272487311E-3</v>
      </c>
      <c r="G1993" s="10"/>
      <c r="H1993" s="6">
        <v>14.42</v>
      </c>
      <c r="I1993" s="16">
        <f t="shared" si="154"/>
        <v>-1.1789181692094308E-2</v>
      </c>
      <c r="J1993" s="10"/>
      <c r="K1993" s="6">
        <v>71.177059999999997</v>
      </c>
      <c r="L1993" s="16">
        <f t="shared" ref="L1993:L2056" si="156">K1992/K1993-1</f>
        <v>2.0274228803494054E-3</v>
      </c>
      <c r="M1993" s="10"/>
      <c r="N1993" s="6">
        <v>64.741626999999994</v>
      </c>
      <c r="O1993" s="16">
        <f t="shared" ref="O1993:O2056" si="157">N1992/N1993-1</f>
        <v>4.836548207230118E-3</v>
      </c>
      <c r="P1993" s="10"/>
    </row>
    <row r="1994" spans="1:16" x14ac:dyDescent="0.25">
      <c r="A1994" s="23">
        <v>39311</v>
      </c>
      <c r="B1994"/>
      <c r="C1994" s="22"/>
      <c r="D1994" s="10"/>
      <c r="E1994" s="6">
        <v>35.004564000000002</v>
      </c>
      <c r="F1994" s="16">
        <f t="shared" si="155"/>
        <v>7.2551682117794059E-3</v>
      </c>
      <c r="G1994" s="10"/>
      <c r="H1994" s="6">
        <v>14.95</v>
      </c>
      <c r="I1994" s="16">
        <f t="shared" si="154"/>
        <v>-3.545150501672234E-2</v>
      </c>
      <c r="J1994" s="10"/>
      <c r="K1994" s="6">
        <v>70.668550999999994</v>
      </c>
      <c r="L1994" s="16">
        <f t="shared" si="156"/>
        <v>7.1956902017136226E-3</v>
      </c>
      <c r="M1994" s="10"/>
      <c r="N1994" s="6">
        <v>64.704353999999995</v>
      </c>
      <c r="O1994" s="16">
        <f t="shared" si="157"/>
        <v>5.760508790491059E-4</v>
      </c>
      <c r="P1994" s="10"/>
    </row>
    <row r="1995" spans="1:16" x14ac:dyDescent="0.25">
      <c r="A1995" s="23">
        <v>39310</v>
      </c>
      <c r="B1995"/>
      <c r="C1995" s="22"/>
      <c r="D1995" s="10"/>
      <c r="E1995" s="6">
        <v>34.891691999999999</v>
      </c>
      <c r="F1995" s="16">
        <f t="shared" si="155"/>
        <v>3.2349248067420344E-3</v>
      </c>
      <c r="G1995" s="10"/>
      <c r="H1995" s="6">
        <v>13.84</v>
      </c>
      <c r="I1995" s="16">
        <f t="shared" si="154"/>
        <v>8.0202312138728304E-2</v>
      </c>
      <c r="J1995" s="10"/>
      <c r="K1995" s="6">
        <v>70.544865000000001</v>
      </c>
      <c r="L1995" s="16">
        <f t="shared" si="156"/>
        <v>1.7532955800538819E-3</v>
      </c>
      <c r="M1995" s="10"/>
      <c r="N1995" s="6">
        <v>64.965287000000004</v>
      </c>
      <c r="O1995" s="16">
        <f t="shared" si="157"/>
        <v>-4.0164988419124636E-3</v>
      </c>
      <c r="P1995" s="10"/>
    </row>
    <row r="1996" spans="1:16" x14ac:dyDescent="0.25">
      <c r="A1996" s="23">
        <v>39309</v>
      </c>
      <c r="B1996"/>
      <c r="C1996" s="22"/>
      <c r="D1996" s="10"/>
      <c r="E1996" s="6">
        <v>35.117437000000002</v>
      </c>
      <c r="F1996" s="16">
        <f t="shared" si="155"/>
        <v>-6.4282880325237102E-3</v>
      </c>
      <c r="G1996" s="10"/>
      <c r="H1996" s="6">
        <v>13.46</v>
      </c>
      <c r="I1996" s="16">
        <f t="shared" si="154"/>
        <v>2.8231797919762158E-2</v>
      </c>
      <c r="J1996" s="10"/>
      <c r="K1996" s="6">
        <v>71.238902999999993</v>
      </c>
      <c r="L1996" s="16">
        <f t="shared" si="156"/>
        <v>-9.7424015639319128E-3</v>
      </c>
      <c r="M1996" s="10"/>
      <c r="N1996" s="6">
        <v>64.301767999999996</v>
      </c>
      <c r="O1996" s="16">
        <f t="shared" si="157"/>
        <v>1.0318829802627105E-2</v>
      </c>
      <c r="P1996" s="10"/>
    </row>
    <row r="1997" spans="1:16" x14ac:dyDescent="0.25">
      <c r="A1997" s="23">
        <v>39308</v>
      </c>
      <c r="B1997"/>
      <c r="C1997" s="22"/>
      <c r="D1997" s="10"/>
      <c r="E1997" s="6">
        <v>35.223255999999999</v>
      </c>
      <c r="F1997" s="16">
        <f t="shared" si="155"/>
        <v>-3.0042367463132269E-3</v>
      </c>
      <c r="G1997" s="10"/>
      <c r="H1997" s="6">
        <v>13.67</v>
      </c>
      <c r="I1997" s="16">
        <f t="shared" si="154"/>
        <v>-1.53621068032187E-2</v>
      </c>
      <c r="J1997" s="10"/>
      <c r="K1997" s="6">
        <v>71.431309999999996</v>
      </c>
      <c r="L1997" s="16">
        <f t="shared" si="156"/>
        <v>-2.6935947275781302E-3</v>
      </c>
      <c r="M1997" s="10"/>
      <c r="N1997" s="6">
        <v>64.532880000000006</v>
      </c>
      <c r="O1997" s="16">
        <f t="shared" si="157"/>
        <v>-3.5813061496714482E-3</v>
      </c>
      <c r="P1997" s="10"/>
    </row>
    <row r="1998" spans="1:16" x14ac:dyDescent="0.25">
      <c r="A1998" s="23">
        <v>39307</v>
      </c>
      <c r="B1998"/>
      <c r="C1998" s="22"/>
      <c r="D1998" s="10"/>
      <c r="E1998" s="6">
        <v>35.667692000000002</v>
      </c>
      <c r="F1998" s="16">
        <f t="shared" si="155"/>
        <v>-1.2460464220673484E-2</v>
      </c>
      <c r="G1998" s="10"/>
      <c r="H1998" s="6">
        <v>12.7</v>
      </c>
      <c r="I1998" s="16">
        <f t="shared" si="154"/>
        <v>7.6377952755905643E-2</v>
      </c>
      <c r="J1998" s="10"/>
      <c r="K1998" s="6">
        <v>70.984654000000006</v>
      </c>
      <c r="L1998" s="16">
        <f t="shared" si="156"/>
        <v>6.2922895982557847E-3</v>
      </c>
      <c r="M1998" s="10"/>
      <c r="N1998" s="6">
        <v>64.361412000000001</v>
      </c>
      <c r="O1998" s="16">
        <f t="shared" si="157"/>
        <v>2.6641429184308674E-3</v>
      </c>
      <c r="P1998" s="10"/>
    </row>
    <row r="1999" spans="1:16" x14ac:dyDescent="0.25">
      <c r="A1999" s="23">
        <v>39304</v>
      </c>
      <c r="B1999"/>
      <c r="C1999" s="22"/>
      <c r="D1999" s="10"/>
      <c r="E1999" s="6">
        <v>35.893436000000001</v>
      </c>
      <c r="F1999" s="16">
        <f t="shared" si="155"/>
        <v>-6.2892836450653133E-3</v>
      </c>
      <c r="G1999" s="10"/>
      <c r="H1999" s="6">
        <v>12.87</v>
      </c>
      <c r="I1999" s="16">
        <f t="shared" si="154"/>
        <v>-1.3209013209013243E-2</v>
      </c>
      <c r="J1999" s="10"/>
      <c r="K1999" s="6">
        <v>70.737272000000004</v>
      </c>
      <c r="L1999" s="16">
        <f t="shared" si="156"/>
        <v>3.49719452002617E-3</v>
      </c>
      <c r="M1999" s="10"/>
      <c r="N1999" s="6">
        <v>64.175030000000007</v>
      </c>
      <c r="O1999" s="16">
        <f t="shared" si="157"/>
        <v>2.904276008908635E-3</v>
      </c>
      <c r="P1999" s="10"/>
    </row>
    <row r="2000" spans="1:16" x14ac:dyDescent="0.25">
      <c r="A2000" s="23">
        <v>39303</v>
      </c>
      <c r="B2000"/>
      <c r="C2000" s="22"/>
      <c r="D2000" s="10"/>
      <c r="E2000" s="6">
        <v>36.288488000000001</v>
      </c>
      <c r="F2000" s="16">
        <f t="shared" si="155"/>
        <v>-1.0886427673701959E-2</v>
      </c>
      <c r="G2000" s="10"/>
      <c r="H2000" s="6">
        <v>12.67</v>
      </c>
      <c r="I2000" s="16">
        <f t="shared" si="154"/>
        <v>1.5785319652722896E-2</v>
      </c>
      <c r="J2000" s="10"/>
      <c r="K2000" s="6">
        <v>71.053370000000001</v>
      </c>
      <c r="L2000" s="16">
        <f t="shared" si="156"/>
        <v>-4.4487404327197E-3</v>
      </c>
      <c r="M2000" s="10"/>
      <c r="N2000" s="6">
        <v>64.324133000000003</v>
      </c>
      <c r="O2000" s="16">
        <f t="shared" si="157"/>
        <v>-2.3179947096992892E-3</v>
      </c>
      <c r="P2000" s="10"/>
    </row>
    <row r="2001" spans="1:16" x14ac:dyDescent="0.25">
      <c r="A2001" s="23">
        <v>39302</v>
      </c>
      <c r="B2001"/>
      <c r="C2001" s="22"/>
      <c r="D2001" s="10"/>
      <c r="E2001" s="6">
        <v>36.937505999999999</v>
      </c>
      <c r="F2001" s="16">
        <f t="shared" si="155"/>
        <v>-1.7570704421679073E-2</v>
      </c>
      <c r="G2001" s="10"/>
      <c r="H2001" s="6">
        <v>12.43</v>
      </c>
      <c r="I2001" s="16">
        <f t="shared" si="154"/>
        <v>1.9308125502815798E-2</v>
      </c>
      <c r="J2001" s="10"/>
      <c r="K2001" s="6">
        <v>71.115212</v>
      </c>
      <c r="L2001" s="16">
        <f t="shared" si="156"/>
        <v>-8.6960297608340564E-4</v>
      </c>
      <c r="M2001" s="10"/>
      <c r="N2001" s="6">
        <v>64.234673000000001</v>
      </c>
      <c r="O2001" s="16">
        <f t="shared" si="157"/>
        <v>1.3927057743410298E-3</v>
      </c>
      <c r="P2001" s="10"/>
    </row>
    <row r="2002" spans="1:16" x14ac:dyDescent="0.25">
      <c r="A2002" s="23">
        <v>39301</v>
      </c>
      <c r="B2002"/>
      <c r="C2002" s="22"/>
      <c r="D2002" s="10"/>
      <c r="E2002" s="6">
        <v>36.422525999999998</v>
      </c>
      <c r="F2002" s="16">
        <f t="shared" si="155"/>
        <v>1.4139052299667609E-2</v>
      </c>
      <c r="G2002" s="10"/>
      <c r="H2002" s="6">
        <v>12.09</v>
      </c>
      <c r="I2002" s="16">
        <f t="shared" si="154"/>
        <v>2.8122415219189456E-2</v>
      </c>
      <c r="J2002" s="10"/>
      <c r="K2002" s="6">
        <v>71.039623000000006</v>
      </c>
      <c r="L2002" s="16">
        <f t="shared" si="156"/>
        <v>1.0640399935679667E-3</v>
      </c>
      <c r="M2002" s="10"/>
      <c r="N2002" s="6">
        <v>65.024930999999995</v>
      </c>
      <c r="O2002" s="16">
        <f t="shared" si="157"/>
        <v>-1.2153153995657417E-2</v>
      </c>
      <c r="P2002" s="10"/>
    </row>
    <row r="2003" spans="1:16" x14ac:dyDescent="0.25">
      <c r="A2003" s="23">
        <v>39300</v>
      </c>
      <c r="B2003"/>
      <c r="C2003" s="22"/>
      <c r="D2003" s="10"/>
      <c r="E2003" s="6">
        <v>36.224997000000002</v>
      </c>
      <c r="F2003" s="16">
        <f t="shared" si="155"/>
        <v>5.4528368905040203E-3</v>
      </c>
      <c r="G2003" s="10"/>
      <c r="H2003" s="6">
        <v>12.09</v>
      </c>
      <c r="I2003" s="16">
        <f t="shared" si="154"/>
        <v>0</v>
      </c>
      <c r="J2003" s="10"/>
      <c r="K2003" s="6">
        <v>70.847217000000001</v>
      </c>
      <c r="L2003" s="16">
        <f t="shared" si="156"/>
        <v>2.7157876928320945E-3</v>
      </c>
      <c r="M2003" s="10"/>
      <c r="N2003" s="6">
        <v>65.077117000000001</v>
      </c>
      <c r="O2003" s="16">
        <f t="shared" si="157"/>
        <v>-8.0191013993458071E-4</v>
      </c>
      <c r="P2003" s="10"/>
    </row>
    <row r="2004" spans="1:16" x14ac:dyDescent="0.25">
      <c r="A2004" s="23">
        <v>39297</v>
      </c>
      <c r="B2004"/>
      <c r="C2004" s="22"/>
      <c r="D2004" s="10"/>
      <c r="E2004" s="6">
        <v>35.477218999999998</v>
      </c>
      <c r="F2004" s="16">
        <f t="shared" si="155"/>
        <v>2.1077694956868065E-2</v>
      </c>
      <c r="G2004" s="10"/>
      <c r="H2004" s="6">
        <v>11.91</v>
      </c>
      <c r="I2004" s="16">
        <f t="shared" si="154"/>
        <v>1.5113350125944613E-2</v>
      </c>
      <c r="J2004" s="10"/>
      <c r="K2004" s="6">
        <v>71.094598000000005</v>
      </c>
      <c r="L2004" s="16">
        <f t="shared" si="156"/>
        <v>-3.4796033307622487E-3</v>
      </c>
      <c r="M2004" s="10"/>
      <c r="N2004" s="6">
        <v>65.554254999999998</v>
      </c>
      <c r="O2004" s="16">
        <f t="shared" si="157"/>
        <v>-7.2785206696346361E-3</v>
      </c>
      <c r="P2004" s="10"/>
    </row>
    <row r="2005" spans="1:16" x14ac:dyDescent="0.25">
      <c r="A2005" s="23">
        <v>39296</v>
      </c>
      <c r="B2005"/>
      <c r="C2005" s="22"/>
      <c r="D2005" s="10"/>
      <c r="E2005" s="6">
        <v>36.429578999999997</v>
      </c>
      <c r="F2005" s="16">
        <f t="shared" si="155"/>
        <v>-2.6142492615684576E-2</v>
      </c>
      <c r="G2005" s="10"/>
      <c r="H2005" s="6">
        <v>12.49</v>
      </c>
      <c r="I2005" s="16">
        <f t="shared" si="154"/>
        <v>-4.6437149719775861E-2</v>
      </c>
      <c r="J2005" s="10"/>
      <c r="K2005" s="6">
        <v>70.744140000000002</v>
      </c>
      <c r="L2005" s="16">
        <f t="shared" si="156"/>
        <v>4.9538802789885761E-3</v>
      </c>
      <c r="M2005" s="10"/>
      <c r="N2005" s="6">
        <v>65.121847000000002</v>
      </c>
      <c r="O2005" s="16">
        <f t="shared" si="157"/>
        <v>6.6399836601684914E-3</v>
      </c>
      <c r="P2005" s="10"/>
    </row>
    <row r="2006" spans="1:16" x14ac:dyDescent="0.25">
      <c r="A2006" s="23">
        <v>39295</v>
      </c>
      <c r="B2006"/>
      <c r="C2006" s="22"/>
      <c r="D2006" s="10"/>
      <c r="E2006" s="6">
        <v>35.992198999999999</v>
      </c>
      <c r="F2006" s="16">
        <f t="shared" si="155"/>
        <v>1.2152077732177302E-2</v>
      </c>
      <c r="G2006" s="10"/>
      <c r="H2006" s="6">
        <v>12.07</v>
      </c>
      <c r="I2006" s="16">
        <f t="shared" si="154"/>
        <v>3.4797017398508601E-2</v>
      </c>
      <c r="J2006" s="10"/>
      <c r="K2006" s="6">
        <v>70.840343000000004</v>
      </c>
      <c r="L2006" s="16">
        <f t="shared" si="156"/>
        <v>-1.3580256097857069E-3</v>
      </c>
      <c r="M2006" s="10"/>
      <c r="N2006" s="6">
        <v>64.957830000000001</v>
      </c>
      <c r="O2006" s="16">
        <f t="shared" si="157"/>
        <v>2.5249765886576903E-3</v>
      </c>
      <c r="P2006" s="10"/>
    </row>
    <row r="2007" spans="1:16" x14ac:dyDescent="0.25">
      <c r="A2007" s="23">
        <v>39294</v>
      </c>
      <c r="B2007"/>
      <c r="C2007" s="22"/>
      <c r="D2007" s="10"/>
      <c r="E2007" s="6">
        <v>35.025730000000003</v>
      </c>
      <c r="F2007" s="16">
        <f t="shared" si="155"/>
        <v>2.7593115118514255E-2</v>
      </c>
      <c r="G2007" s="10"/>
      <c r="H2007" s="6">
        <v>12.03</v>
      </c>
      <c r="I2007" s="16">
        <f t="shared" si="154"/>
        <v>3.3250207813799726E-3</v>
      </c>
      <c r="J2007" s="10"/>
      <c r="K2007" s="6">
        <v>70.612206999999998</v>
      </c>
      <c r="L2007" s="16">
        <f t="shared" si="156"/>
        <v>3.2308294796679071E-3</v>
      </c>
      <c r="M2007" s="10"/>
      <c r="N2007" s="6">
        <v>65.098740000000006</v>
      </c>
      <c r="O2007" s="16">
        <f t="shared" si="157"/>
        <v>-2.1645580237037443E-3</v>
      </c>
      <c r="P2007" s="10"/>
    </row>
    <row r="2008" spans="1:16" x14ac:dyDescent="0.25">
      <c r="A2008" s="23">
        <v>39293</v>
      </c>
      <c r="B2008"/>
      <c r="C2008" s="22"/>
      <c r="D2008" s="10"/>
      <c r="E2008" s="6">
        <v>35.357290999999996</v>
      </c>
      <c r="F2008" s="16">
        <f t="shared" si="155"/>
        <v>-9.3774435377413923E-3</v>
      </c>
      <c r="G2008" s="10"/>
      <c r="H2008" s="6">
        <v>11.97</v>
      </c>
      <c r="I2008" s="16">
        <f t="shared" si="154"/>
        <v>5.0125313283206907E-3</v>
      </c>
      <c r="J2008" s="10"/>
      <c r="K2008" s="6">
        <v>70.646404000000004</v>
      </c>
      <c r="L2008" s="16">
        <f t="shared" si="156"/>
        <v>-4.8405860827682723E-4</v>
      </c>
      <c r="M2008" s="10"/>
      <c r="N2008" s="6">
        <v>64.630881000000002</v>
      </c>
      <c r="O2008" s="16">
        <f t="shared" si="157"/>
        <v>7.2389389214733146E-3</v>
      </c>
      <c r="P2008" s="10"/>
    </row>
    <row r="2009" spans="1:16" x14ac:dyDescent="0.25">
      <c r="A2009" s="23">
        <v>39290</v>
      </c>
      <c r="B2009"/>
      <c r="C2009" s="22"/>
      <c r="D2009" s="10"/>
      <c r="E2009" s="6">
        <v>35.357290999999996</v>
      </c>
      <c r="F2009" s="16">
        <f t="shared" si="155"/>
        <v>0</v>
      </c>
      <c r="G2009" s="10"/>
      <c r="H2009" s="6">
        <v>12.08</v>
      </c>
      <c r="I2009" s="16">
        <f t="shared" si="154"/>
        <v>-9.1059602649006255E-3</v>
      </c>
      <c r="J2009" s="10"/>
      <c r="K2009" s="6">
        <v>70.536978000000005</v>
      </c>
      <c r="L2009" s="16">
        <f t="shared" si="156"/>
        <v>1.5513281558503511E-3</v>
      </c>
      <c r="M2009" s="10"/>
      <c r="N2009" s="6">
        <v>64.816537999999994</v>
      </c>
      <c r="O2009" s="16">
        <f t="shared" si="157"/>
        <v>-2.8643461333894837E-3</v>
      </c>
      <c r="P2009" s="10"/>
    </row>
    <row r="2010" spans="1:16" x14ac:dyDescent="0.25">
      <c r="A2010" s="23">
        <v>39289</v>
      </c>
      <c r="B2010"/>
      <c r="C2010" s="22"/>
      <c r="D2010" s="10"/>
      <c r="E2010" s="6">
        <v>36.662379999999999</v>
      </c>
      <c r="F2010" s="16">
        <f t="shared" si="155"/>
        <v>-3.5597498034770303E-2</v>
      </c>
      <c r="G2010" s="10"/>
      <c r="H2010" s="6">
        <v>12.3</v>
      </c>
      <c r="I2010" s="16">
        <f t="shared" si="154"/>
        <v>-1.7886178861788671E-2</v>
      </c>
      <c r="J2010" s="10"/>
      <c r="K2010" s="6">
        <v>70.796857000000003</v>
      </c>
      <c r="L2010" s="16">
        <f t="shared" si="156"/>
        <v>-3.6707702998736158E-3</v>
      </c>
      <c r="M2010" s="10"/>
      <c r="N2010" s="6">
        <v>64.630881000000002</v>
      </c>
      <c r="O2010" s="16">
        <f t="shared" si="157"/>
        <v>2.8725741801352012E-3</v>
      </c>
      <c r="P2010" s="10"/>
    </row>
    <row r="2011" spans="1:16" x14ac:dyDescent="0.25">
      <c r="A2011" s="23">
        <v>39288</v>
      </c>
      <c r="B2011"/>
      <c r="C2011" s="22"/>
      <c r="D2011" s="10"/>
      <c r="E2011" s="6">
        <v>37.657068000000002</v>
      </c>
      <c r="F2011" s="16">
        <f t="shared" si="155"/>
        <v>-2.6414377242540588E-2</v>
      </c>
      <c r="G2011" s="10"/>
      <c r="H2011" s="6">
        <v>11.78</v>
      </c>
      <c r="I2011" s="16">
        <f t="shared" si="154"/>
        <v>4.414261460101887E-2</v>
      </c>
      <c r="J2011" s="10"/>
      <c r="K2011" s="6">
        <v>70.947314000000006</v>
      </c>
      <c r="L2011" s="16">
        <f t="shared" si="156"/>
        <v>-2.1206863447995605E-3</v>
      </c>
      <c r="M2011" s="10"/>
      <c r="N2011" s="6">
        <v>64.096187999999998</v>
      </c>
      <c r="O2011" s="16">
        <f t="shared" si="157"/>
        <v>8.3420405594167857E-3</v>
      </c>
      <c r="P2011" s="10"/>
    </row>
    <row r="2012" spans="1:16" x14ac:dyDescent="0.25">
      <c r="A2012" s="23">
        <v>39287</v>
      </c>
      <c r="B2012"/>
      <c r="C2012" s="22"/>
      <c r="D2012" s="10"/>
      <c r="E2012" s="6">
        <v>36.486016999999997</v>
      </c>
      <c r="F2012" s="16">
        <f t="shared" si="155"/>
        <v>3.2095884842678446E-2</v>
      </c>
      <c r="G2012" s="10"/>
      <c r="H2012" s="6">
        <v>11.77</v>
      </c>
      <c r="I2012" s="16">
        <f t="shared" si="154"/>
        <v>8.4961767204760896E-4</v>
      </c>
      <c r="J2012" s="10"/>
      <c r="K2012" s="6">
        <v>70.892606999999998</v>
      </c>
      <c r="L2012" s="16">
        <f t="shared" si="156"/>
        <v>7.7168836519159179E-4</v>
      </c>
      <c r="M2012" s="10"/>
      <c r="N2012" s="6">
        <v>63.969943000000001</v>
      </c>
      <c r="O2012" s="16">
        <f t="shared" si="157"/>
        <v>1.9735049631042223E-3</v>
      </c>
      <c r="P2012" s="10"/>
    </row>
    <row r="2013" spans="1:16" x14ac:dyDescent="0.25">
      <c r="A2013" s="23">
        <v>39286</v>
      </c>
      <c r="B2013"/>
      <c r="C2013" s="22"/>
      <c r="D2013" s="10"/>
      <c r="E2013" s="6">
        <v>36.916342999999998</v>
      </c>
      <c r="F2013" s="16">
        <f t="shared" si="155"/>
        <v>-1.1656788431075094E-2</v>
      </c>
      <c r="G2013" s="10"/>
      <c r="H2013" s="6">
        <v>11.93</v>
      </c>
      <c r="I2013" s="16">
        <f t="shared" si="154"/>
        <v>-1.3411567476948827E-2</v>
      </c>
      <c r="J2013" s="10"/>
      <c r="K2013" s="6">
        <v>70.981510999999998</v>
      </c>
      <c r="L2013" s="16">
        <f t="shared" si="156"/>
        <v>-1.2524951744123936E-3</v>
      </c>
      <c r="M2013" s="10"/>
      <c r="N2013" s="6">
        <v>63.732301999999997</v>
      </c>
      <c r="O2013" s="16">
        <f t="shared" si="157"/>
        <v>3.7287371166978556E-3</v>
      </c>
      <c r="P2013" s="10"/>
    </row>
    <row r="2014" spans="1:16" x14ac:dyDescent="0.25">
      <c r="A2014" s="23">
        <v>39283</v>
      </c>
      <c r="B2014"/>
      <c r="C2014" s="22"/>
      <c r="D2014" s="10"/>
      <c r="E2014" s="6">
        <v>34.581294</v>
      </c>
      <c r="F2014" s="16">
        <f t="shared" si="155"/>
        <v>6.7523470926218021E-2</v>
      </c>
      <c r="G2014" s="10"/>
      <c r="H2014" s="6">
        <v>12.04</v>
      </c>
      <c r="I2014" s="16">
        <f t="shared" si="154"/>
        <v>-9.1362126245846387E-3</v>
      </c>
      <c r="J2014" s="10"/>
      <c r="K2014" s="6">
        <v>71.063580999999999</v>
      </c>
      <c r="L2014" s="16">
        <f t="shared" si="156"/>
        <v>-1.1548812886308379E-3</v>
      </c>
      <c r="M2014" s="10"/>
      <c r="N2014" s="6">
        <v>63.836269999999999</v>
      </c>
      <c r="O2014" s="16">
        <f t="shared" si="157"/>
        <v>-1.6286665871925177E-3</v>
      </c>
      <c r="P2014" s="10"/>
    </row>
    <row r="2015" spans="1:16" x14ac:dyDescent="0.25">
      <c r="A2015" s="23">
        <v>39282</v>
      </c>
      <c r="B2015"/>
      <c r="C2015" s="22"/>
      <c r="D2015" s="10"/>
      <c r="E2015" s="6">
        <v>34.807037999999999</v>
      </c>
      <c r="F2015" s="16">
        <f t="shared" si="155"/>
        <v>-6.4855848980887032E-3</v>
      </c>
      <c r="G2015" s="10"/>
      <c r="H2015" s="6">
        <v>12.15</v>
      </c>
      <c r="I2015" s="16">
        <f t="shared" si="154"/>
        <v>-9.0534979423869677E-3</v>
      </c>
      <c r="J2015" s="10"/>
      <c r="K2015" s="6">
        <v>70.865250000000003</v>
      </c>
      <c r="L2015" s="16">
        <f t="shared" si="156"/>
        <v>2.7987059948282322E-3</v>
      </c>
      <c r="M2015" s="10"/>
      <c r="N2015" s="6">
        <v>63.264448999999999</v>
      </c>
      <c r="O2015" s="16">
        <f t="shared" si="157"/>
        <v>9.0385834230533035E-3</v>
      </c>
      <c r="P2015" s="10"/>
    </row>
    <row r="2016" spans="1:16" x14ac:dyDescent="0.25">
      <c r="A2016" s="23">
        <v>39281</v>
      </c>
      <c r="B2016"/>
      <c r="C2016" s="22"/>
      <c r="D2016" s="10"/>
      <c r="E2016" s="6">
        <v>35.230308999999998</v>
      </c>
      <c r="F2016" s="16">
        <f t="shared" si="155"/>
        <v>-1.2014399306006673E-2</v>
      </c>
      <c r="G2016" s="10"/>
      <c r="H2016" s="6">
        <v>12.04</v>
      </c>
      <c r="I2016" s="16">
        <f t="shared" si="154"/>
        <v>9.1362126245848607E-3</v>
      </c>
      <c r="J2016" s="10"/>
      <c r="K2016" s="6">
        <v>71.015703000000002</v>
      </c>
      <c r="L2016" s="16">
        <f t="shared" si="156"/>
        <v>-2.1185877720593105E-3</v>
      </c>
      <c r="M2016" s="10"/>
      <c r="N2016" s="6">
        <v>63.279299000000002</v>
      </c>
      <c r="O2016" s="16">
        <f t="shared" si="157"/>
        <v>-2.346739018079802E-4</v>
      </c>
      <c r="P2016" s="10"/>
    </row>
    <row r="2017" spans="1:16" x14ac:dyDescent="0.25">
      <c r="A2017" s="23">
        <v>39280</v>
      </c>
      <c r="B2017"/>
      <c r="C2017" s="22"/>
      <c r="D2017" s="10"/>
      <c r="E2017" s="6">
        <v>35.46311</v>
      </c>
      <c r="F2017" s="16">
        <f t="shared" si="155"/>
        <v>-6.5645962804729008E-3</v>
      </c>
      <c r="G2017" s="10"/>
      <c r="H2017" s="6">
        <v>12.23</v>
      </c>
      <c r="I2017" s="16">
        <f t="shared" si="154"/>
        <v>-1.5535568274734346E-2</v>
      </c>
      <c r="J2017" s="10"/>
      <c r="K2017" s="6">
        <v>70.810536999999997</v>
      </c>
      <c r="L2017" s="16">
        <f t="shared" si="156"/>
        <v>2.8973936463723149E-3</v>
      </c>
      <c r="M2017" s="10"/>
      <c r="N2017" s="6">
        <v>63.041657999999998</v>
      </c>
      <c r="O2017" s="16">
        <f t="shared" si="157"/>
        <v>3.7695867707032704E-3</v>
      </c>
      <c r="P2017" s="10"/>
    </row>
    <row r="2018" spans="1:16" x14ac:dyDescent="0.25">
      <c r="A2018" s="23">
        <v>39279</v>
      </c>
      <c r="B2018"/>
      <c r="C2018" s="22"/>
      <c r="D2018" s="10"/>
      <c r="E2018" s="6">
        <v>35.858164000000002</v>
      </c>
      <c r="F2018" s="16">
        <f t="shared" si="155"/>
        <v>-1.1017128484325123E-2</v>
      </c>
      <c r="G2018" s="10"/>
      <c r="H2018" s="6">
        <v>12.09</v>
      </c>
      <c r="I2018" s="16">
        <f t="shared" si="154"/>
        <v>1.1579818031431044E-2</v>
      </c>
      <c r="J2018" s="10"/>
      <c r="K2018" s="6">
        <v>70.960994999999997</v>
      </c>
      <c r="L2018" s="16">
        <f t="shared" si="156"/>
        <v>-2.1202915770840436E-3</v>
      </c>
      <c r="M2018" s="10"/>
      <c r="N2018" s="6">
        <v>63.175331</v>
      </c>
      <c r="O2018" s="16">
        <f t="shared" si="157"/>
        <v>-2.1159050199515139E-3</v>
      </c>
      <c r="P2018" s="10"/>
    </row>
    <row r="2019" spans="1:16" x14ac:dyDescent="0.25">
      <c r="A2019" s="23">
        <v>39276</v>
      </c>
      <c r="B2019"/>
      <c r="C2019" s="22"/>
      <c r="D2019" s="10"/>
      <c r="E2019" s="6">
        <v>35.872270999999998</v>
      </c>
      <c r="F2019" s="16">
        <f t="shared" si="155"/>
        <v>-3.9325639572684867E-4</v>
      </c>
      <c r="G2019" s="10"/>
      <c r="H2019" s="6">
        <v>12.24</v>
      </c>
      <c r="I2019" s="16">
        <f t="shared" si="154"/>
        <v>-1.2254901960784381E-2</v>
      </c>
      <c r="J2019" s="10"/>
      <c r="K2019" s="6">
        <v>70.776341000000002</v>
      </c>
      <c r="L2019" s="16">
        <f t="shared" si="156"/>
        <v>2.6089791785082195E-3</v>
      </c>
      <c r="M2019" s="10"/>
      <c r="N2019" s="6">
        <v>62.573805</v>
      </c>
      <c r="O2019" s="16">
        <f t="shared" si="157"/>
        <v>9.6130641248362014E-3</v>
      </c>
      <c r="P2019" s="10"/>
    </row>
    <row r="2020" spans="1:16" x14ac:dyDescent="0.25">
      <c r="A2020" s="23">
        <v>39275</v>
      </c>
      <c r="B2020"/>
      <c r="C2020" s="22"/>
      <c r="D2020" s="10"/>
      <c r="E2020" s="6">
        <v>35.815835999999997</v>
      </c>
      <c r="F2020" s="16">
        <f t="shared" si="155"/>
        <v>1.5756996430293935E-3</v>
      </c>
      <c r="G2020" s="10"/>
      <c r="H2020" s="6">
        <v>12.46</v>
      </c>
      <c r="I2020" s="16">
        <f t="shared" si="154"/>
        <v>-1.7656500802568309E-2</v>
      </c>
      <c r="J2020" s="10"/>
      <c r="K2020" s="6">
        <v>70.468590000000006</v>
      </c>
      <c r="L2020" s="16">
        <f t="shared" si="156"/>
        <v>4.3672081419536823E-3</v>
      </c>
      <c r="M2020" s="10"/>
      <c r="N2020" s="6">
        <v>62.402997999999997</v>
      </c>
      <c r="O2020" s="16">
        <f t="shared" si="157"/>
        <v>2.7371601601577922E-3</v>
      </c>
      <c r="P2020" s="10"/>
    </row>
    <row r="2021" spans="1:16" x14ac:dyDescent="0.25">
      <c r="A2021" s="23">
        <v>39274</v>
      </c>
      <c r="B2021"/>
      <c r="C2021" s="22"/>
      <c r="D2021" s="10"/>
      <c r="E2021" s="6">
        <v>34.496639999999999</v>
      </c>
      <c r="F2021" s="16">
        <f t="shared" si="155"/>
        <v>3.8241289586464111E-2</v>
      </c>
      <c r="G2021" s="10"/>
      <c r="H2021" s="6">
        <v>12.11</v>
      </c>
      <c r="I2021" s="16">
        <f t="shared" si="154"/>
        <v>2.8901734104046284E-2</v>
      </c>
      <c r="J2021" s="10"/>
      <c r="K2021" s="6">
        <v>70.748983999999993</v>
      </c>
      <c r="L2021" s="16">
        <f t="shared" si="156"/>
        <v>-3.9632229913010297E-3</v>
      </c>
      <c r="M2021" s="10"/>
      <c r="N2021" s="6">
        <v>62.618361</v>
      </c>
      <c r="O2021" s="16">
        <f t="shared" si="157"/>
        <v>-3.4392947461528989E-3</v>
      </c>
      <c r="P2021" s="10"/>
    </row>
    <row r="2022" spans="1:16" x14ac:dyDescent="0.25">
      <c r="A2022" s="23">
        <v>39273</v>
      </c>
      <c r="B2022"/>
      <c r="C2022" s="22"/>
      <c r="D2022" s="10"/>
      <c r="E2022" s="6">
        <v>34.327330000000003</v>
      </c>
      <c r="F2022" s="16">
        <f t="shared" si="155"/>
        <v>4.9322216438039135E-3</v>
      </c>
      <c r="G2022" s="10"/>
      <c r="H2022" s="6">
        <v>12.12</v>
      </c>
      <c r="I2022" s="16">
        <f t="shared" si="154"/>
        <v>-8.2508250825086282E-4</v>
      </c>
      <c r="J2022" s="10"/>
      <c r="K2022" s="6">
        <v>71.070415999999994</v>
      </c>
      <c r="L2022" s="16">
        <f t="shared" si="156"/>
        <v>-4.5227257428744894E-3</v>
      </c>
      <c r="M2022" s="10"/>
      <c r="N2022" s="6">
        <v>63.271870999999997</v>
      </c>
      <c r="O2022" s="16">
        <f t="shared" si="157"/>
        <v>-1.032860242112954E-2</v>
      </c>
      <c r="P2022" s="10"/>
    </row>
    <row r="2023" spans="1:16" x14ac:dyDescent="0.25">
      <c r="A2023" s="23">
        <v>39272</v>
      </c>
      <c r="B2023"/>
      <c r="C2023" s="22"/>
      <c r="D2023" s="10"/>
      <c r="E2023" s="6">
        <v>34.863472999999999</v>
      </c>
      <c r="F2023" s="16">
        <f t="shared" si="155"/>
        <v>-1.5378358891553812E-2</v>
      </c>
      <c r="G2023" s="10"/>
      <c r="H2023" s="6">
        <v>12.16</v>
      </c>
      <c r="I2023" s="16">
        <f t="shared" si="154"/>
        <v>-3.2894736842106198E-3</v>
      </c>
      <c r="J2023" s="10"/>
      <c r="K2023" s="6">
        <v>70.584851</v>
      </c>
      <c r="L2023" s="16">
        <f t="shared" si="156"/>
        <v>6.8791673159442901E-3</v>
      </c>
      <c r="M2023" s="10"/>
      <c r="N2023" s="6">
        <v>62.217340999999998</v>
      </c>
      <c r="O2023" s="16">
        <f t="shared" si="157"/>
        <v>1.6949133200661937E-2</v>
      </c>
      <c r="P2023" s="10"/>
    </row>
    <row r="2024" spans="1:16" x14ac:dyDescent="0.25">
      <c r="A2024" s="23">
        <v>39269</v>
      </c>
      <c r="B2024"/>
      <c r="C2024" s="22"/>
      <c r="D2024" s="10"/>
      <c r="E2024" s="6">
        <v>34.891691999999999</v>
      </c>
      <c r="F2024" s="16">
        <f t="shared" si="155"/>
        <v>-8.0875986180317661E-4</v>
      </c>
      <c r="G2024" s="10"/>
      <c r="H2024" s="6">
        <v>12.24</v>
      </c>
      <c r="I2024" s="16">
        <f t="shared" ref="I2024:I2087" si="158">H2023/H2024-1</f>
        <v>-6.5359477124182774E-3</v>
      </c>
      <c r="J2024" s="10"/>
      <c r="K2024" s="6">
        <v>70.441232999999997</v>
      </c>
      <c r="L2024" s="16">
        <f t="shared" si="156"/>
        <v>2.0388342719668273E-3</v>
      </c>
      <c r="M2024" s="10"/>
      <c r="N2024" s="6">
        <v>61.994556000000003</v>
      </c>
      <c r="O2024" s="16">
        <f t="shared" si="157"/>
        <v>3.5936219948087267E-3</v>
      </c>
      <c r="P2024" s="10"/>
    </row>
    <row r="2025" spans="1:16" x14ac:dyDescent="0.25">
      <c r="A2025" s="23">
        <v>39268</v>
      </c>
      <c r="B2025"/>
      <c r="C2025" s="22"/>
      <c r="D2025" s="10"/>
      <c r="E2025" s="6">
        <v>35.145654999999998</v>
      </c>
      <c r="F2025" s="16">
        <f t="shared" si="155"/>
        <v>-7.2260141402969991E-3</v>
      </c>
      <c r="G2025" s="10"/>
      <c r="H2025" s="6">
        <v>12.43</v>
      </c>
      <c r="I2025" s="16">
        <f t="shared" si="158"/>
        <v>-1.5285599356395729E-2</v>
      </c>
      <c r="J2025" s="10"/>
      <c r="K2025" s="6">
        <v>70.578010000000006</v>
      </c>
      <c r="L2025" s="16">
        <f t="shared" si="156"/>
        <v>-1.9379548955830161E-3</v>
      </c>
      <c r="M2025" s="10"/>
      <c r="N2025" s="6">
        <v>62.247047000000002</v>
      </c>
      <c r="O2025" s="16">
        <f t="shared" si="157"/>
        <v>-4.0562727417414735E-3</v>
      </c>
      <c r="P2025" s="10"/>
    </row>
    <row r="2026" spans="1:16" x14ac:dyDescent="0.25">
      <c r="A2026" s="23">
        <v>39266</v>
      </c>
      <c r="B2026"/>
      <c r="C2026" s="22"/>
      <c r="D2026" s="10"/>
      <c r="E2026" s="6">
        <v>35.152710999999996</v>
      </c>
      <c r="F2026" s="16">
        <f t="shared" si="155"/>
        <v>-2.0072420587979867E-4</v>
      </c>
      <c r="G2026" s="10"/>
      <c r="H2026" s="6">
        <v>12.5</v>
      </c>
      <c r="I2026" s="16">
        <f t="shared" si="158"/>
        <v>-5.6000000000000494E-3</v>
      </c>
      <c r="J2026" s="10"/>
      <c r="K2026" s="6">
        <v>71.036224000000004</v>
      </c>
      <c r="L2026" s="16">
        <f t="shared" si="156"/>
        <v>-6.4504273200106654E-3</v>
      </c>
      <c r="M2026" s="10"/>
      <c r="N2026" s="6">
        <v>62.952540999999997</v>
      </c>
      <c r="O2026" s="16">
        <f t="shared" si="157"/>
        <v>-1.120675970807905E-2</v>
      </c>
      <c r="P2026" s="10"/>
    </row>
    <row r="2027" spans="1:16" x14ac:dyDescent="0.25">
      <c r="A2027" s="23">
        <v>39265</v>
      </c>
      <c r="B2027"/>
      <c r="C2027" s="22"/>
      <c r="D2027" s="10"/>
      <c r="E2027" s="6">
        <v>34.969292000000003</v>
      </c>
      <c r="F2027" s="16">
        <f t="shared" si="155"/>
        <v>5.2451447973265175E-3</v>
      </c>
      <c r="G2027" s="10"/>
      <c r="H2027" s="6">
        <v>12.34</v>
      </c>
      <c r="I2027" s="16">
        <f t="shared" si="158"/>
        <v>1.296596434359798E-2</v>
      </c>
      <c r="J2027" s="10"/>
      <c r="K2027" s="6">
        <v>71.022542999999999</v>
      </c>
      <c r="L2027" s="16">
        <f t="shared" si="156"/>
        <v>1.9262897978755689E-4</v>
      </c>
      <c r="M2027" s="10"/>
      <c r="N2027" s="6">
        <v>63.338709999999999</v>
      </c>
      <c r="O2027" s="16">
        <f t="shared" si="157"/>
        <v>-6.096887669483686E-3</v>
      </c>
      <c r="P2027" s="10"/>
    </row>
    <row r="2028" spans="1:16" x14ac:dyDescent="0.25">
      <c r="A2028" s="23">
        <v>39262</v>
      </c>
      <c r="B2028"/>
      <c r="C2028" s="22"/>
      <c r="D2028" s="10"/>
      <c r="E2028" s="6">
        <v>35.131546</v>
      </c>
      <c r="F2028" s="16">
        <f t="shared" si="155"/>
        <v>-4.6184702489323604E-3</v>
      </c>
      <c r="G2028" s="10"/>
      <c r="H2028" s="6">
        <v>12.41</v>
      </c>
      <c r="I2028" s="16">
        <f t="shared" si="158"/>
        <v>-5.6406124093473231E-3</v>
      </c>
      <c r="J2028" s="10"/>
      <c r="K2028" s="6">
        <v>71.198989999999995</v>
      </c>
      <c r="L2028" s="16">
        <f t="shared" si="156"/>
        <v>-2.4782233568200196E-3</v>
      </c>
      <c r="M2028" s="10"/>
      <c r="N2028" s="6">
        <v>63.007492999999997</v>
      </c>
      <c r="O2028" s="16">
        <f t="shared" si="157"/>
        <v>5.2567874744675613E-3</v>
      </c>
      <c r="P2028" s="10"/>
    </row>
    <row r="2029" spans="1:16" x14ac:dyDescent="0.25">
      <c r="A2029" s="23">
        <v>39261</v>
      </c>
      <c r="B2029"/>
      <c r="C2029" s="22"/>
      <c r="D2029" s="10"/>
      <c r="E2029" s="6">
        <v>35.611254000000002</v>
      </c>
      <c r="F2029" s="16">
        <f t="shared" si="155"/>
        <v>-1.3470685418716322E-2</v>
      </c>
      <c r="G2029" s="10"/>
      <c r="H2029" s="6">
        <v>12.51</v>
      </c>
      <c r="I2029" s="16">
        <f t="shared" si="158"/>
        <v>-7.9936051159072985E-3</v>
      </c>
      <c r="J2029" s="10"/>
      <c r="K2029" s="6">
        <v>70.797309999999996</v>
      </c>
      <c r="L2029" s="16">
        <f t="shared" si="156"/>
        <v>5.6736618947810236E-3</v>
      </c>
      <c r="M2029" s="10"/>
      <c r="N2029" s="6">
        <v>62.363883999999999</v>
      </c>
      <c r="O2029" s="16">
        <f t="shared" si="157"/>
        <v>1.0320219952945742E-2</v>
      </c>
      <c r="P2029" s="10"/>
    </row>
    <row r="2030" spans="1:16" x14ac:dyDescent="0.25">
      <c r="A2030" s="23">
        <v>39260</v>
      </c>
      <c r="B2030"/>
      <c r="C2030" s="22"/>
      <c r="D2030" s="10"/>
      <c r="E2030" s="6">
        <v>35.505437999999998</v>
      </c>
      <c r="F2030" s="16">
        <f t="shared" si="155"/>
        <v>2.9802758664745355E-3</v>
      </c>
      <c r="G2030" s="10"/>
      <c r="H2030" s="6">
        <v>12.19</v>
      </c>
      <c r="I2030" s="16">
        <f t="shared" si="158"/>
        <v>2.6251025430680919E-2</v>
      </c>
      <c r="J2030" s="10"/>
      <c r="K2030" s="6">
        <v>70.872198999999995</v>
      </c>
      <c r="L2030" s="16">
        <f t="shared" si="156"/>
        <v>-1.0566766807955652E-3</v>
      </c>
      <c r="M2030" s="10"/>
      <c r="N2030" s="6">
        <v>62.378677000000003</v>
      </c>
      <c r="O2030" s="16">
        <f t="shared" si="157"/>
        <v>-2.3714834477817082E-4</v>
      </c>
      <c r="P2030" s="10"/>
    </row>
    <row r="2031" spans="1:16" x14ac:dyDescent="0.25">
      <c r="A2031" s="23">
        <v>39259</v>
      </c>
      <c r="B2031"/>
      <c r="C2031" s="22"/>
      <c r="D2031" s="10"/>
      <c r="E2031" s="6">
        <v>34.651837999999998</v>
      </c>
      <c r="F2031" s="16">
        <f t="shared" si="155"/>
        <v>2.4633613951444699E-2</v>
      </c>
      <c r="G2031" s="10"/>
      <c r="H2031" s="6">
        <v>12.01</v>
      </c>
      <c r="I2031" s="16">
        <f t="shared" si="158"/>
        <v>1.4987510407993287E-2</v>
      </c>
      <c r="J2031" s="10"/>
      <c r="K2031" s="6">
        <v>70.872198999999995</v>
      </c>
      <c r="L2031" s="16">
        <f t="shared" si="156"/>
        <v>0</v>
      </c>
      <c r="M2031" s="10"/>
      <c r="N2031" s="6">
        <v>62.319493000000001</v>
      </c>
      <c r="O2031" s="16">
        <f t="shared" si="157"/>
        <v>9.4968680184859267E-4</v>
      </c>
      <c r="P2031" s="10"/>
    </row>
    <row r="2032" spans="1:16" x14ac:dyDescent="0.25">
      <c r="A2032" s="23">
        <v>39258</v>
      </c>
      <c r="B2032"/>
      <c r="C2032" s="22"/>
      <c r="D2032" s="10"/>
      <c r="E2032" s="6">
        <v>34.101585999999998</v>
      </c>
      <c r="F2032" s="16">
        <f t="shared" si="155"/>
        <v>1.6135671813035435E-2</v>
      </c>
      <c r="G2032" s="10"/>
      <c r="H2032" s="6">
        <v>12.12</v>
      </c>
      <c r="I2032" s="16">
        <f t="shared" si="158"/>
        <v>-9.075907590759047E-3</v>
      </c>
      <c r="J2032" s="10"/>
      <c r="K2032" s="6">
        <v>70.885818999999998</v>
      </c>
      <c r="L2032" s="16">
        <f t="shared" si="156"/>
        <v>-1.9213998218747808E-4</v>
      </c>
      <c r="M2032" s="10"/>
      <c r="N2032" s="6">
        <v>62.304699999999997</v>
      </c>
      <c r="O2032" s="16">
        <f t="shared" si="157"/>
        <v>2.3742992101727367E-4</v>
      </c>
      <c r="P2032" s="10"/>
    </row>
    <row r="2033" spans="1:16" x14ac:dyDescent="0.25">
      <c r="A2033" s="23">
        <v>39255</v>
      </c>
      <c r="B2033"/>
      <c r="C2033" s="22"/>
      <c r="D2033" s="10"/>
      <c r="E2033" s="6">
        <v>34.24973</v>
      </c>
      <c r="F2033" s="16">
        <f t="shared" si="155"/>
        <v>-4.3254063608677562E-3</v>
      </c>
      <c r="G2033" s="10"/>
      <c r="H2033" s="6">
        <v>12.12</v>
      </c>
      <c r="I2033" s="16">
        <f t="shared" si="158"/>
        <v>0</v>
      </c>
      <c r="J2033" s="10"/>
      <c r="K2033" s="6">
        <v>70.804119999999998</v>
      </c>
      <c r="L2033" s="16">
        <f t="shared" si="156"/>
        <v>1.1538735316531934E-3</v>
      </c>
      <c r="M2033" s="10"/>
      <c r="N2033" s="6">
        <v>61.964399</v>
      </c>
      <c r="O2033" s="16">
        <f t="shared" si="157"/>
        <v>5.4918792966909269E-3</v>
      </c>
      <c r="P2033" s="10"/>
    </row>
    <row r="2034" spans="1:16" x14ac:dyDescent="0.25">
      <c r="A2034" s="23">
        <v>39254</v>
      </c>
      <c r="B2034"/>
      <c r="C2034" s="22"/>
      <c r="D2034" s="10"/>
      <c r="E2034" s="6">
        <v>34.778820000000003</v>
      </c>
      <c r="F2034" s="16">
        <f t="shared" si="155"/>
        <v>-1.5212994575434236E-2</v>
      </c>
      <c r="G2034" s="10"/>
      <c r="H2034" s="6">
        <v>12.12</v>
      </c>
      <c r="I2034" s="16">
        <f t="shared" si="158"/>
        <v>0</v>
      </c>
      <c r="J2034" s="10"/>
      <c r="K2034" s="6">
        <v>70.613494000000003</v>
      </c>
      <c r="L2034" s="16">
        <f t="shared" si="156"/>
        <v>2.6995690087221469E-3</v>
      </c>
      <c r="M2034" s="10"/>
      <c r="N2034" s="6">
        <v>61.564914999999999</v>
      </c>
      <c r="O2034" s="16">
        <f t="shared" si="157"/>
        <v>6.4888256566260072E-3</v>
      </c>
      <c r="P2034" s="10"/>
    </row>
    <row r="2035" spans="1:16" x14ac:dyDescent="0.25">
      <c r="A2035" s="23">
        <v>39253</v>
      </c>
      <c r="B2035"/>
      <c r="C2035" s="22"/>
      <c r="D2035" s="10"/>
      <c r="E2035" s="6">
        <v>34.750601000000003</v>
      </c>
      <c r="F2035" s="16">
        <f t="shared" si="155"/>
        <v>8.1204350969343864E-4</v>
      </c>
      <c r="G2035" s="10"/>
      <c r="H2035" s="6">
        <v>12.1</v>
      </c>
      <c r="I2035" s="16">
        <f t="shared" si="158"/>
        <v>1.6528925619834212E-3</v>
      </c>
      <c r="J2035" s="10"/>
      <c r="K2035" s="6">
        <v>70.797309999999996</v>
      </c>
      <c r="L2035" s="16">
        <f t="shared" si="156"/>
        <v>-2.5963698338254959E-3</v>
      </c>
      <c r="M2035" s="10"/>
      <c r="N2035" s="6">
        <v>61.86083</v>
      </c>
      <c r="O2035" s="16">
        <f t="shared" si="157"/>
        <v>-4.7835601300532105E-3</v>
      </c>
      <c r="P2035" s="10"/>
    </row>
    <row r="2036" spans="1:16" x14ac:dyDescent="0.25">
      <c r="A2036" s="23">
        <v>39252</v>
      </c>
      <c r="B2036"/>
      <c r="C2036" s="22"/>
      <c r="D2036" s="10"/>
      <c r="E2036" s="6">
        <v>35.498381999999999</v>
      </c>
      <c r="F2036" s="16">
        <f t="shared" si="155"/>
        <v>-2.1065213620158674E-2</v>
      </c>
      <c r="G2036" s="10"/>
      <c r="H2036" s="6">
        <v>12.16</v>
      </c>
      <c r="I2036" s="16">
        <f t="shared" si="158"/>
        <v>-4.9342105263158187E-3</v>
      </c>
      <c r="J2036" s="10"/>
      <c r="K2036" s="6">
        <v>71.137714000000003</v>
      </c>
      <c r="L2036" s="16">
        <f t="shared" si="156"/>
        <v>-4.7851411137558308E-3</v>
      </c>
      <c r="M2036" s="10"/>
      <c r="N2036" s="6">
        <v>62.363883999999999</v>
      </c>
      <c r="O2036" s="16">
        <f t="shared" si="157"/>
        <v>-8.0664315262981567E-3</v>
      </c>
      <c r="P2036" s="10"/>
    </row>
    <row r="2037" spans="1:16" x14ac:dyDescent="0.25">
      <c r="A2037" s="23">
        <v>39251</v>
      </c>
      <c r="B2037"/>
      <c r="C2037" s="22"/>
      <c r="D2037" s="10"/>
      <c r="E2037" s="6">
        <v>35.717072999999999</v>
      </c>
      <c r="F2037" s="16">
        <f t="shared" si="155"/>
        <v>-6.1228701467223035E-3</v>
      </c>
      <c r="G2037" s="10"/>
      <c r="H2037" s="6">
        <v>12.24</v>
      </c>
      <c r="I2037" s="16">
        <f t="shared" si="158"/>
        <v>-6.5359477124182774E-3</v>
      </c>
      <c r="J2037" s="10"/>
      <c r="K2037" s="6">
        <v>70.681573999999998</v>
      </c>
      <c r="L2037" s="16">
        <f t="shared" si="156"/>
        <v>6.4534499472239659E-3</v>
      </c>
      <c r="M2037" s="10"/>
      <c r="N2037" s="6">
        <v>61.786847000000002</v>
      </c>
      <c r="O2037" s="16">
        <f t="shared" si="157"/>
        <v>9.3391559533697599E-3</v>
      </c>
      <c r="P2037" s="10"/>
    </row>
    <row r="2038" spans="1:16" x14ac:dyDescent="0.25">
      <c r="A2038" s="23">
        <v>39248</v>
      </c>
      <c r="B2038"/>
      <c r="C2038" s="22"/>
      <c r="D2038" s="10"/>
      <c r="E2038" s="6">
        <v>35.787616999999997</v>
      </c>
      <c r="F2038" s="16">
        <f t="shared" si="155"/>
        <v>-1.9711846139405242E-3</v>
      </c>
      <c r="G2038" s="10"/>
      <c r="H2038" s="6">
        <v>12.26</v>
      </c>
      <c r="I2038" s="16">
        <f t="shared" si="158"/>
        <v>-1.6313213703099683E-3</v>
      </c>
      <c r="J2038" s="10"/>
      <c r="K2038" s="6">
        <v>70.688383000000002</v>
      </c>
      <c r="L2038" s="16">
        <f t="shared" si="156"/>
        <v>-9.632417253069292E-5</v>
      </c>
      <c r="M2038" s="10"/>
      <c r="N2038" s="6">
        <v>61.912615000000002</v>
      </c>
      <c r="O2038" s="16">
        <f t="shared" si="157"/>
        <v>-2.0313792269960329E-3</v>
      </c>
      <c r="P2038" s="10"/>
    </row>
    <row r="2039" spans="1:16" x14ac:dyDescent="0.25">
      <c r="A2039" s="23">
        <v>39247</v>
      </c>
      <c r="B2039"/>
      <c r="C2039" s="22"/>
      <c r="D2039" s="10"/>
      <c r="E2039" s="6">
        <v>35.434891</v>
      </c>
      <c r="F2039" s="16">
        <f t="shared" si="155"/>
        <v>9.9542002259862539E-3</v>
      </c>
      <c r="G2039" s="10"/>
      <c r="H2039" s="6">
        <v>12.41</v>
      </c>
      <c r="I2039" s="16">
        <f t="shared" si="158"/>
        <v>-1.208702659145855E-2</v>
      </c>
      <c r="J2039" s="10"/>
      <c r="K2039" s="6">
        <v>70.409249000000003</v>
      </c>
      <c r="L2039" s="16">
        <f t="shared" si="156"/>
        <v>3.9644507499292381E-3</v>
      </c>
      <c r="M2039" s="10"/>
      <c r="N2039" s="6">
        <v>61.490937000000002</v>
      </c>
      <c r="O2039" s="16">
        <f t="shared" si="157"/>
        <v>6.8575634162153509E-3</v>
      </c>
      <c r="P2039" s="10"/>
    </row>
    <row r="2040" spans="1:16" x14ac:dyDescent="0.25">
      <c r="A2040" s="23">
        <v>39246</v>
      </c>
      <c r="B2040"/>
      <c r="C2040" s="22"/>
      <c r="D2040" s="10"/>
      <c r="E2040" s="6">
        <v>35.745289</v>
      </c>
      <c r="F2040" s="16">
        <f t="shared" si="155"/>
        <v>-8.6836058312467213E-3</v>
      </c>
      <c r="G2040" s="10"/>
      <c r="H2040" s="6">
        <v>12.17</v>
      </c>
      <c r="I2040" s="16">
        <f t="shared" si="158"/>
        <v>1.9720624486442073E-2</v>
      </c>
      <c r="J2040" s="10"/>
      <c r="K2040" s="6">
        <v>70.429672999999994</v>
      </c>
      <c r="L2040" s="16">
        <f t="shared" si="156"/>
        <v>-2.8999140745677998E-4</v>
      </c>
      <c r="M2040" s="10"/>
      <c r="N2040" s="6">
        <v>61.646292000000003</v>
      </c>
      <c r="O2040" s="16">
        <f t="shared" si="157"/>
        <v>-2.5201029122724483E-3</v>
      </c>
      <c r="P2040" s="10"/>
    </row>
    <row r="2041" spans="1:16" x14ac:dyDescent="0.25">
      <c r="A2041" s="23">
        <v>39245</v>
      </c>
      <c r="B2041"/>
      <c r="C2041" s="22"/>
      <c r="D2041" s="10"/>
      <c r="E2041" s="6">
        <v>35.427836999999997</v>
      </c>
      <c r="F2041" s="16">
        <f t="shared" si="155"/>
        <v>8.9605244599042511E-3</v>
      </c>
      <c r="G2041" s="10"/>
      <c r="H2041" s="6">
        <v>12.16</v>
      </c>
      <c r="I2041" s="16">
        <f t="shared" si="158"/>
        <v>8.2236842105265495E-4</v>
      </c>
      <c r="J2041" s="10"/>
      <c r="K2041" s="6">
        <v>70.123311000000001</v>
      </c>
      <c r="L2041" s="16">
        <f t="shared" si="156"/>
        <v>4.3689038014760317E-3</v>
      </c>
      <c r="M2041" s="10"/>
      <c r="N2041" s="6">
        <v>60.921300000000002</v>
      </c>
      <c r="O2041" s="16">
        <f t="shared" si="157"/>
        <v>1.190046830911351E-2</v>
      </c>
      <c r="P2041" s="10"/>
    </row>
    <row r="2042" spans="1:16" x14ac:dyDescent="0.25">
      <c r="A2042" s="23">
        <v>39244</v>
      </c>
      <c r="B2042"/>
      <c r="C2042" s="22"/>
      <c r="D2042" s="10"/>
      <c r="E2042" s="6">
        <v>36.013362000000001</v>
      </c>
      <c r="F2042" s="16">
        <f t="shared" si="155"/>
        <v>-1.6258548702006936E-2</v>
      </c>
      <c r="G2042" s="10"/>
      <c r="H2042" s="6">
        <v>12.17</v>
      </c>
      <c r="I2042" s="16">
        <f t="shared" si="158"/>
        <v>-8.2169268693510489E-4</v>
      </c>
      <c r="J2042" s="10"/>
      <c r="K2042" s="6">
        <v>70.504562000000007</v>
      </c>
      <c r="L2042" s="16">
        <f t="shared" si="156"/>
        <v>-5.4074656899507634E-3</v>
      </c>
      <c r="M2042" s="10"/>
      <c r="N2042" s="6">
        <v>61.816439000000003</v>
      </c>
      <c r="O2042" s="16">
        <f t="shared" si="157"/>
        <v>-1.4480597952269636E-2</v>
      </c>
      <c r="P2042" s="10"/>
    </row>
    <row r="2043" spans="1:16" x14ac:dyDescent="0.25">
      <c r="A2043" s="23">
        <v>39241</v>
      </c>
      <c r="B2043"/>
      <c r="C2043" s="22"/>
      <c r="D2043" s="10"/>
      <c r="E2043" s="6">
        <v>35.371400000000001</v>
      </c>
      <c r="F2043" s="16">
        <f t="shared" si="155"/>
        <v>1.8149182673006914E-2</v>
      </c>
      <c r="G2043" s="10"/>
      <c r="H2043" s="6">
        <v>12.16</v>
      </c>
      <c r="I2043" s="16">
        <f t="shared" si="158"/>
        <v>8.2236842105265495E-4</v>
      </c>
      <c r="J2043" s="10"/>
      <c r="K2043" s="6">
        <v>70.722420999999997</v>
      </c>
      <c r="L2043" s="16">
        <f t="shared" si="156"/>
        <v>-3.08047995132954E-3</v>
      </c>
      <c r="M2043" s="10"/>
      <c r="N2043" s="6">
        <v>61.993991999999999</v>
      </c>
      <c r="O2043" s="16">
        <f t="shared" si="157"/>
        <v>-2.8640355988044375E-3</v>
      </c>
      <c r="P2043" s="10"/>
    </row>
    <row r="2044" spans="1:16" x14ac:dyDescent="0.25">
      <c r="A2044" s="23">
        <v>39240</v>
      </c>
      <c r="B2044"/>
      <c r="C2044" s="22"/>
      <c r="D2044" s="10"/>
      <c r="E2044" s="6">
        <v>35.512490999999997</v>
      </c>
      <c r="F2044" s="16">
        <f t="shared" si="155"/>
        <v>-3.972996431030329E-3</v>
      </c>
      <c r="G2044" s="10"/>
      <c r="H2044" s="6">
        <v>12.12</v>
      </c>
      <c r="I2044" s="16">
        <f t="shared" si="158"/>
        <v>3.3003300330034513E-3</v>
      </c>
      <c r="J2044" s="10"/>
      <c r="K2044" s="6">
        <v>70.688383000000002</v>
      </c>
      <c r="L2044" s="16">
        <f t="shared" si="156"/>
        <v>4.8152183648042524E-4</v>
      </c>
      <c r="M2044" s="10"/>
      <c r="N2044" s="6">
        <v>62.045775999999996</v>
      </c>
      <c r="O2044" s="16">
        <f t="shared" si="157"/>
        <v>-8.3460959534131796E-4</v>
      </c>
      <c r="P2044" s="10"/>
    </row>
    <row r="2045" spans="1:16" x14ac:dyDescent="0.25">
      <c r="A2045" s="23">
        <v>39239</v>
      </c>
      <c r="B2045"/>
      <c r="C2045" s="22"/>
      <c r="D2045" s="10"/>
      <c r="E2045" s="6">
        <v>35.808779999999999</v>
      </c>
      <c r="F2045" s="16">
        <f t="shared" si="155"/>
        <v>-8.2741997912244569E-3</v>
      </c>
      <c r="G2045" s="10"/>
      <c r="H2045" s="6">
        <v>12.15</v>
      </c>
      <c r="I2045" s="16">
        <f t="shared" si="158"/>
        <v>-2.4691358024692134E-3</v>
      </c>
      <c r="J2045" s="10"/>
      <c r="K2045" s="6">
        <v>71.450885999999997</v>
      </c>
      <c r="L2045" s="16">
        <f t="shared" si="156"/>
        <v>-1.0671708115697731E-2</v>
      </c>
      <c r="M2045" s="10"/>
      <c r="N2045" s="6">
        <v>63.177647</v>
      </c>
      <c r="O2045" s="16">
        <f t="shared" si="157"/>
        <v>-1.7915687806480118E-2</v>
      </c>
      <c r="P2045" s="10"/>
    </row>
    <row r="2046" spans="1:16" x14ac:dyDescent="0.25">
      <c r="A2046" s="23">
        <v>39238</v>
      </c>
      <c r="B2046"/>
      <c r="C2046" s="22"/>
      <c r="D2046" s="10"/>
      <c r="E2046" s="6">
        <v>36.020415999999997</v>
      </c>
      <c r="F2046" s="16">
        <f t="shared" si="155"/>
        <v>-5.8754457472117716E-3</v>
      </c>
      <c r="G2046" s="10"/>
      <c r="H2046" s="6">
        <v>12.15</v>
      </c>
      <c r="I2046" s="16">
        <f t="shared" si="158"/>
        <v>0</v>
      </c>
      <c r="J2046" s="10"/>
      <c r="K2046" s="6">
        <v>71.389616000000004</v>
      </c>
      <c r="L2046" s="16">
        <f t="shared" si="156"/>
        <v>8.5824806789824848E-4</v>
      </c>
      <c r="M2046" s="10"/>
      <c r="N2046" s="6">
        <v>63.207239000000001</v>
      </c>
      <c r="O2046" s="16">
        <f t="shared" si="157"/>
        <v>-4.6817422289247013E-4</v>
      </c>
      <c r="P2046" s="10"/>
    </row>
    <row r="2047" spans="1:16" x14ac:dyDescent="0.25">
      <c r="A2047" s="23">
        <v>39237</v>
      </c>
      <c r="B2047"/>
      <c r="C2047" s="22"/>
      <c r="D2047" s="10"/>
      <c r="E2047" s="6">
        <v>36.237492000000003</v>
      </c>
      <c r="F2047" s="16">
        <f t="shared" si="155"/>
        <v>-5.9903704152596271E-3</v>
      </c>
      <c r="G2047" s="10"/>
      <c r="H2047" s="6">
        <v>12.18</v>
      </c>
      <c r="I2047" s="16">
        <f t="shared" si="158"/>
        <v>-2.4630541871920597E-3</v>
      </c>
      <c r="J2047" s="10"/>
      <c r="K2047" s="6">
        <v>71.621088</v>
      </c>
      <c r="L2047" s="16">
        <f t="shared" si="156"/>
        <v>-3.2318972870112317E-3</v>
      </c>
      <c r="M2047" s="10"/>
      <c r="N2047" s="6">
        <v>63.606723000000002</v>
      </c>
      <c r="O2047" s="16">
        <f t="shared" si="157"/>
        <v>-6.2805310690192684E-3</v>
      </c>
      <c r="P2047" s="10"/>
    </row>
    <row r="2048" spans="1:16" x14ac:dyDescent="0.25">
      <c r="A2048" s="23">
        <v>39234</v>
      </c>
      <c r="B2048"/>
      <c r="C2048" s="22"/>
      <c r="D2048" s="10"/>
      <c r="E2048" s="6">
        <v>36.510584999999999</v>
      </c>
      <c r="F2048" s="16">
        <f t="shared" si="155"/>
        <v>-7.4798308490536813E-3</v>
      </c>
      <c r="G2048" s="10"/>
      <c r="H2048" s="6">
        <v>12.11</v>
      </c>
      <c r="I2048" s="16">
        <f t="shared" si="158"/>
        <v>5.7803468208093012E-3</v>
      </c>
      <c r="J2048" s="10"/>
      <c r="K2048" s="6">
        <v>71.505352000000002</v>
      </c>
      <c r="L2048" s="16">
        <f t="shared" si="156"/>
        <v>1.6185641600645617E-3</v>
      </c>
      <c r="M2048" s="10"/>
      <c r="N2048" s="6">
        <v>63.318201999999999</v>
      </c>
      <c r="O2048" s="16">
        <f t="shared" si="157"/>
        <v>4.5566834004542311E-3</v>
      </c>
      <c r="P2048" s="10"/>
    </row>
    <row r="2049" spans="1:16" x14ac:dyDescent="0.25">
      <c r="A2049" s="23">
        <v>39233</v>
      </c>
      <c r="B2049"/>
      <c r="C2049" s="22"/>
      <c r="D2049" s="10"/>
      <c r="E2049" s="6">
        <v>36.727660999999998</v>
      </c>
      <c r="F2049" s="16">
        <f t="shared" si="155"/>
        <v>-5.9104226648137859E-3</v>
      </c>
      <c r="G2049" s="10"/>
      <c r="H2049" s="6">
        <v>12.13</v>
      </c>
      <c r="I2049" s="16">
        <f t="shared" si="158"/>
        <v>-1.6488046166530657E-3</v>
      </c>
      <c r="J2049" s="10"/>
      <c r="K2049" s="6">
        <v>71.7804</v>
      </c>
      <c r="L2049" s="16">
        <f t="shared" si="156"/>
        <v>-3.8317980953017639E-3</v>
      </c>
      <c r="M2049" s="10"/>
      <c r="N2049" s="6">
        <v>63.652588999999999</v>
      </c>
      <c r="O2049" s="16">
        <f t="shared" si="157"/>
        <v>-5.2533134198201603E-3</v>
      </c>
      <c r="P2049" s="10"/>
    </row>
    <row r="2050" spans="1:16" x14ac:dyDescent="0.25">
      <c r="A2050" s="23">
        <v>39232</v>
      </c>
      <c r="B2050"/>
      <c r="C2050" s="22"/>
      <c r="D2050" s="10"/>
      <c r="E2050" s="6">
        <v>36.909723</v>
      </c>
      <c r="F2050" s="16">
        <f t="shared" si="155"/>
        <v>-4.9326298113915312E-3</v>
      </c>
      <c r="G2050" s="10"/>
      <c r="H2050" s="6">
        <v>12.15</v>
      </c>
      <c r="I2050" s="16">
        <f t="shared" si="158"/>
        <v>-1.6460905349794386E-3</v>
      </c>
      <c r="J2050" s="10"/>
      <c r="K2050" s="6">
        <v>71.841382999999993</v>
      </c>
      <c r="L2050" s="16">
        <f t="shared" si="156"/>
        <v>-8.4885615300578365E-4</v>
      </c>
      <c r="M2050" s="10"/>
      <c r="N2050" s="6">
        <v>63.770493999999999</v>
      </c>
      <c r="O2050" s="16">
        <f t="shared" si="157"/>
        <v>-1.8488958232000252E-3</v>
      </c>
      <c r="P2050" s="10"/>
    </row>
    <row r="2051" spans="1:16" x14ac:dyDescent="0.25">
      <c r="A2051" s="23">
        <v>39231</v>
      </c>
      <c r="B2051"/>
      <c r="C2051" s="22"/>
      <c r="D2051" s="10"/>
      <c r="E2051" s="6">
        <v>37.392890999999999</v>
      </c>
      <c r="F2051" s="16">
        <f t="shared" si="155"/>
        <v>-1.2921386581208671E-2</v>
      </c>
      <c r="G2051" s="10"/>
      <c r="H2051" s="6">
        <v>12.26</v>
      </c>
      <c r="I2051" s="16">
        <f t="shared" si="158"/>
        <v>-8.9722675367046589E-3</v>
      </c>
      <c r="J2051" s="10"/>
      <c r="K2051" s="6">
        <v>71.787177</v>
      </c>
      <c r="L2051" s="16">
        <f t="shared" si="156"/>
        <v>7.5509307184473684E-4</v>
      </c>
      <c r="M2051" s="10"/>
      <c r="N2051" s="6">
        <v>63.637853</v>
      </c>
      <c r="O2051" s="16">
        <f t="shared" si="157"/>
        <v>2.0843097896467988E-3</v>
      </c>
      <c r="P2051" s="10"/>
    </row>
    <row r="2052" spans="1:16" x14ac:dyDescent="0.25">
      <c r="A2052" s="23">
        <v>39227</v>
      </c>
      <c r="B2052"/>
      <c r="C2052" s="22"/>
      <c r="D2052" s="10"/>
      <c r="E2052" s="6">
        <v>37.602963000000003</v>
      </c>
      <c r="F2052" s="16">
        <f t="shared" si="155"/>
        <v>-5.5865810361807045E-3</v>
      </c>
      <c r="G2052" s="10"/>
      <c r="H2052" s="6">
        <v>12</v>
      </c>
      <c r="I2052" s="16">
        <f t="shared" si="158"/>
        <v>2.1666666666666723E-2</v>
      </c>
      <c r="J2052" s="10"/>
      <c r="K2052" s="6">
        <v>71.929477000000006</v>
      </c>
      <c r="L2052" s="16">
        <f t="shared" si="156"/>
        <v>-1.9783266323486481E-3</v>
      </c>
      <c r="M2052" s="10"/>
      <c r="N2052" s="6">
        <v>63.645223999999999</v>
      </c>
      <c r="O2052" s="16">
        <f t="shared" si="157"/>
        <v>-1.1581387473791338E-4</v>
      </c>
      <c r="P2052" s="10"/>
    </row>
    <row r="2053" spans="1:16" x14ac:dyDescent="0.25">
      <c r="A2053" s="23">
        <v>39226</v>
      </c>
      <c r="B2053"/>
      <c r="C2053" s="22"/>
      <c r="D2053" s="10"/>
      <c r="E2053" s="6">
        <v>37.637974999999997</v>
      </c>
      <c r="F2053" s="16">
        <f t="shared" si="155"/>
        <v>-9.3023070449449463E-4</v>
      </c>
      <c r="G2053" s="10"/>
      <c r="H2053" s="6">
        <v>12</v>
      </c>
      <c r="I2053" s="16">
        <f t="shared" si="158"/>
        <v>0</v>
      </c>
      <c r="J2053" s="10"/>
      <c r="K2053" s="6">
        <v>71.976911000000001</v>
      </c>
      <c r="L2053" s="16">
        <f t="shared" si="156"/>
        <v>-6.5901688945768644E-4</v>
      </c>
      <c r="M2053" s="10"/>
      <c r="N2053" s="6">
        <v>63.7926</v>
      </c>
      <c r="O2053" s="16">
        <f t="shared" si="157"/>
        <v>-2.3102366105159922E-3</v>
      </c>
      <c r="P2053" s="10"/>
    </row>
    <row r="2054" spans="1:16" x14ac:dyDescent="0.25">
      <c r="A2054" s="23">
        <v>39225</v>
      </c>
      <c r="B2054"/>
      <c r="C2054" s="22"/>
      <c r="D2054" s="10"/>
      <c r="E2054" s="6">
        <v>38.058118</v>
      </c>
      <c r="F2054" s="16">
        <f t="shared" si="155"/>
        <v>-1.1039510676802311E-2</v>
      </c>
      <c r="G2054" s="10"/>
      <c r="H2054" s="6">
        <v>12.01</v>
      </c>
      <c r="I2054" s="16">
        <f t="shared" si="158"/>
        <v>-8.3263946711076287E-4</v>
      </c>
      <c r="J2054" s="10"/>
      <c r="K2054" s="6">
        <v>71.888816000000006</v>
      </c>
      <c r="L2054" s="16">
        <f t="shared" si="156"/>
        <v>1.2254340090953608E-3</v>
      </c>
      <c r="M2054" s="10"/>
      <c r="N2054" s="6">
        <v>63.733646999999998</v>
      </c>
      <c r="O2054" s="16">
        <f t="shared" si="157"/>
        <v>9.2499021749059551E-4</v>
      </c>
      <c r="P2054" s="10"/>
    </row>
    <row r="2055" spans="1:16" x14ac:dyDescent="0.25">
      <c r="A2055" s="23">
        <v>39224</v>
      </c>
      <c r="B2055"/>
      <c r="C2055" s="22"/>
      <c r="D2055" s="10"/>
      <c r="E2055" s="6">
        <v>37.918072000000002</v>
      </c>
      <c r="F2055" s="16">
        <f t="shared" si="155"/>
        <v>3.6933839885107123E-3</v>
      </c>
      <c r="G2055" s="10"/>
      <c r="H2055" s="6">
        <v>12.14</v>
      </c>
      <c r="I2055" s="16">
        <f t="shared" si="158"/>
        <v>-1.0708401976935789E-2</v>
      </c>
      <c r="J2055" s="10"/>
      <c r="K2055" s="6">
        <v>71.956582999999995</v>
      </c>
      <c r="L2055" s="16">
        <f t="shared" si="156"/>
        <v>-9.4177623748459283E-4</v>
      </c>
      <c r="M2055" s="10"/>
      <c r="N2055" s="6">
        <v>63.917870000000001</v>
      </c>
      <c r="O2055" s="16">
        <f t="shared" si="157"/>
        <v>-2.8821830264369463E-3</v>
      </c>
      <c r="P2055" s="10"/>
    </row>
    <row r="2056" spans="1:16" x14ac:dyDescent="0.25">
      <c r="A2056" s="23">
        <v>39223</v>
      </c>
      <c r="B2056"/>
      <c r="C2056" s="22"/>
      <c r="D2056" s="10"/>
      <c r="E2056" s="6">
        <v>37.665984999999999</v>
      </c>
      <c r="F2056" s="16">
        <f t="shared" si="155"/>
        <v>6.6926963412745621E-3</v>
      </c>
      <c r="G2056" s="10"/>
      <c r="H2056" s="6">
        <v>12.21</v>
      </c>
      <c r="I2056" s="16">
        <f t="shared" si="158"/>
        <v>-5.7330057330057249E-3</v>
      </c>
      <c r="J2056" s="10"/>
      <c r="K2056" s="6">
        <v>72.186971</v>
      </c>
      <c r="L2056" s="16">
        <f t="shared" si="156"/>
        <v>-3.1915454660094156E-3</v>
      </c>
      <c r="M2056" s="10"/>
      <c r="N2056" s="6">
        <v>64.249474000000006</v>
      </c>
      <c r="O2056" s="16">
        <f t="shared" si="157"/>
        <v>-5.1611940044833382E-3</v>
      </c>
      <c r="P2056" s="10"/>
    </row>
    <row r="2057" spans="1:16" x14ac:dyDescent="0.25">
      <c r="A2057" s="23">
        <v>39220</v>
      </c>
      <c r="B2057"/>
      <c r="C2057" s="22"/>
      <c r="D2057" s="10"/>
      <c r="E2057" s="6">
        <v>37.287854000000003</v>
      </c>
      <c r="F2057" s="16">
        <f t="shared" ref="F2057:F2120" si="159">E2056/E2057-1</f>
        <v>1.0140862491040625E-2</v>
      </c>
      <c r="G2057" s="10"/>
      <c r="H2057" s="6">
        <v>11.99</v>
      </c>
      <c r="I2057" s="16">
        <f t="shared" si="158"/>
        <v>1.8348623853211121E-2</v>
      </c>
      <c r="J2057" s="10"/>
      <c r="K2057" s="6">
        <v>72.092105000000004</v>
      </c>
      <c r="L2057" s="16">
        <f t="shared" ref="L2057:L2120" si="160">K2056/K2057-1</f>
        <v>1.315899986551905E-3</v>
      </c>
      <c r="M2057" s="10"/>
      <c r="N2057" s="6">
        <v>64.057880999999995</v>
      </c>
      <c r="O2057" s="16">
        <f t="shared" ref="O2057:O2120" si="161">N2056/N2057-1</f>
        <v>2.9909356508375229E-3</v>
      </c>
      <c r="P2057" s="10"/>
    </row>
    <row r="2058" spans="1:16" x14ac:dyDescent="0.25">
      <c r="A2058" s="23">
        <v>39219</v>
      </c>
      <c r="B2058"/>
      <c r="C2058" s="22"/>
      <c r="D2058" s="10"/>
      <c r="E2058" s="6">
        <v>36.734662999999998</v>
      </c>
      <c r="F2058" s="16">
        <f t="shared" si="159"/>
        <v>1.5059100991344554E-2</v>
      </c>
      <c r="G2058" s="10"/>
      <c r="H2058" s="6">
        <v>11.93</v>
      </c>
      <c r="I2058" s="16">
        <f t="shared" si="158"/>
        <v>5.0293378038559489E-3</v>
      </c>
      <c r="J2058" s="10"/>
      <c r="K2058" s="6">
        <v>72.295393000000004</v>
      </c>
      <c r="L2058" s="16">
        <f t="shared" si="160"/>
        <v>-2.8119080838249211E-3</v>
      </c>
      <c r="M2058" s="10"/>
      <c r="N2058" s="6">
        <v>64.485277999999994</v>
      </c>
      <c r="O2058" s="16">
        <f t="shared" si="161"/>
        <v>-6.627822865243771E-3</v>
      </c>
      <c r="P2058" s="10"/>
    </row>
    <row r="2059" spans="1:16" x14ac:dyDescent="0.25">
      <c r="A2059" s="23">
        <v>39218</v>
      </c>
      <c r="B2059"/>
      <c r="C2059" s="22"/>
      <c r="D2059" s="10"/>
      <c r="E2059" s="6">
        <v>36.895718000000002</v>
      </c>
      <c r="F2059" s="16">
        <f t="shared" si="159"/>
        <v>-4.3651406919362756E-3</v>
      </c>
      <c r="G2059" s="10"/>
      <c r="H2059" s="6">
        <v>11.92</v>
      </c>
      <c r="I2059" s="16">
        <f t="shared" si="158"/>
        <v>8.3892617449654594E-4</v>
      </c>
      <c r="J2059" s="10"/>
      <c r="K2059" s="6">
        <v>72.512231999999997</v>
      </c>
      <c r="L2059" s="16">
        <f t="shared" si="160"/>
        <v>-2.990378230254942E-3</v>
      </c>
      <c r="M2059" s="10"/>
      <c r="N2059" s="6">
        <v>64.750558999999996</v>
      </c>
      <c r="O2059" s="16">
        <f t="shared" si="161"/>
        <v>-4.0969684910365789E-3</v>
      </c>
      <c r="P2059" s="10"/>
    </row>
    <row r="2060" spans="1:16" x14ac:dyDescent="0.25">
      <c r="A2060" s="23">
        <v>39217</v>
      </c>
      <c r="B2060"/>
      <c r="C2060" s="22"/>
      <c r="D2060" s="10"/>
      <c r="E2060" s="6">
        <v>36.846701000000003</v>
      </c>
      <c r="F2060" s="16">
        <f t="shared" si="159"/>
        <v>1.3302954856120319E-3</v>
      </c>
      <c r="G2060" s="10"/>
      <c r="H2060" s="6">
        <v>11.8</v>
      </c>
      <c r="I2060" s="16">
        <f t="shared" si="158"/>
        <v>1.0169491525423568E-2</v>
      </c>
      <c r="J2060" s="10"/>
      <c r="K2060" s="6">
        <v>72.342827</v>
      </c>
      <c r="L2060" s="16">
        <f t="shared" si="160"/>
        <v>2.3416972632268607E-3</v>
      </c>
      <c r="M2060" s="10"/>
      <c r="N2060" s="6">
        <v>64.794770999999997</v>
      </c>
      <c r="O2060" s="16">
        <f t="shared" si="161"/>
        <v>-6.8233901158476495E-4</v>
      </c>
      <c r="P2060" s="10"/>
    </row>
    <row r="2061" spans="1:16" x14ac:dyDescent="0.25">
      <c r="A2061" s="23">
        <v>39216</v>
      </c>
      <c r="B2061"/>
      <c r="C2061" s="22"/>
      <c r="D2061" s="10"/>
      <c r="E2061" s="6">
        <v>36.468572999999999</v>
      </c>
      <c r="F2061" s="16">
        <f t="shared" si="159"/>
        <v>1.0368598738426105E-2</v>
      </c>
      <c r="G2061" s="10"/>
      <c r="H2061" s="6">
        <v>11.9</v>
      </c>
      <c r="I2061" s="16">
        <f t="shared" si="158"/>
        <v>-8.4033613445377853E-3</v>
      </c>
      <c r="J2061" s="10"/>
      <c r="K2061" s="6">
        <v>72.505454</v>
      </c>
      <c r="L2061" s="16">
        <f t="shared" si="160"/>
        <v>-2.2429623018428435E-3</v>
      </c>
      <c r="M2061" s="10"/>
      <c r="N2061" s="6">
        <v>64.816877000000005</v>
      </c>
      <c r="O2061" s="16">
        <f t="shared" si="161"/>
        <v>-3.4105314885823912E-4</v>
      </c>
      <c r="P2061" s="10"/>
    </row>
    <row r="2062" spans="1:16" x14ac:dyDescent="0.25">
      <c r="A2062" s="23">
        <v>39213</v>
      </c>
      <c r="B2062"/>
      <c r="C2062" s="22"/>
      <c r="D2062" s="10"/>
      <c r="E2062" s="6">
        <v>36.412551999999998</v>
      </c>
      <c r="F2062" s="16">
        <f t="shared" si="159"/>
        <v>1.5385079299028437E-3</v>
      </c>
      <c r="G2062" s="10"/>
      <c r="H2062" s="6">
        <v>11.93</v>
      </c>
      <c r="I2062" s="16">
        <f t="shared" si="158"/>
        <v>-2.5146689019278634E-3</v>
      </c>
      <c r="J2062" s="10"/>
      <c r="K2062" s="6">
        <v>72.579993000000002</v>
      </c>
      <c r="L2062" s="16">
        <f t="shared" si="160"/>
        <v>-1.0269910056343035E-3</v>
      </c>
      <c r="M2062" s="10"/>
      <c r="N2062" s="6">
        <v>64.986363999999995</v>
      </c>
      <c r="O2062" s="16">
        <f t="shared" si="161"/>
        <v>-2.6080394342418156E-3</v>
      </c>
      <c r="P2062" s="10"/>
    </row>
    <row r="2063" spans="1:16" x14ac:dyDescent="0.25">
      <c r="A2063" s="23">
        <v>39212</v>
      </c>
      <c r="B2063"/>
      <c r="C2063" s="22"/>
      <c r="D2063" s="10"/>
      <c r="E2063" s="6">
        <v>35.768331000000003</v>
      </c>
      <c r="F2063" s="16">
        <f t="shared" si="159"/>
        <v>1.8010932631997711E-2</v>
      </c>
      <c r="G2063" s="10"/>
      <c r="H2063" s="6">
        <v>11.95</v>
      </c>
      <c r="I2063" s="16">
        <f t="shared" si="158"/>
        <v>-1.6736401673639323E-3</v>
      </c>
      <c r="J2063" s="10"/>
      <c r="K2063" s="6">
        <v>72.654532000000003</v>
      </c>
      <c r="L2063" s="16">
        <f t="shared" si="160"/>
        <v>-1.0259373771756009E-3</v>
      </c>
      <c r="M2063" s="10"/>
      <c r="N2063" s="6">
        <v>65.214798000000002</v>
      </c>
      <c r="O2063" s="16">
        <f t="shared" si="161"/>
        <v>-3.5027939517654483E-3</v>
      </c>
      <c r="P2063" s="10"/>
    </row>
    <row r="2064" spans="1:16" x14ac:dyDescent="0.25">
      <c r="A2064" s="23">
        <v>39211</v>
      </c>
      <c r="B2064"/>
      <c r="C2064" s="22"/>
      <c r="D2064" s="10"/>
      <c r="E2064" s="6">
        <v>36.447564</v>
      </c>
      <c r="F2064" s="16">
        <f t="shared" si="159"/>
        <v>-1.8635895666442748E-2</v>
      </c>
      <c r="G2064" s="10"/>
      <c r="H2064" s="6">
        <v>12.14</v>
      </c>
      <c r="I2064" s="16">
        <f t="shared" si="158"/>
        <v>-1.5650741350906161E-2</v>
      </c>
      <c r="J2064" s="10"/>
      <c r="K2064" s="6">
        <v>72.620648000000003</v>
      </c>
      <c r="L2064" s="16">
        <f t="shared" si="160"/>
        <v>4.6658906155716551E-4</v>
      </c>
      <c r="M2064" s="10"/>
      <c r="N2064" s="6">
        <v>65.060051999999999</v>
      </c>
      <c r="O2064" s="16">
        <f t="shared" si="161"/>
        <v>2.3785102415843085E-3</v>
      </c>
      <c r="P2064" s="10"/>
    </row>
    <row r="2065" spans="1:16" x14ac:dyDescent="0.25">
      <c r="A2065" s="23">
        <v>39210</v>
      </c>
      <c r="B2065"/>
      <c r="C2065" s="22"/>
      <c r="D2065" s="10"/>
      <c r="E2065" s="6">
        <v>36.580610999999998</v>
      </c>
      <c r="F2065" s="16">
        <f t="shared" si="159"/>
        <v>-3.6370906981295636E-3</v>
      </c>
      <c r="G2065" s="10"/>
      <c r="H2065" s="6">
        <v>12.1</v>
      </c>
      <c r="I2065" s="16">
        <f t="shared" si="158"/>
        <v>3.3057851239670644E-3</v>
      </c>
      <c r="J2065" s="10"/>
      <c r="K2065" s="6">
        <v>72.735843000000003</v>
      </c>
      <c r="L2065" s="16">
        <f t="shared" si="160"/>
        <v>-1.5837446195543503E-3</v>
      </c>
      <c r="M2065" s="10"/>
      <c r="N2065" s="6">
        <v>65.317961999999994</v>
      </c>
      <c r="O2065" s="16">
        <f t="shared" si="161"/>
        <v>-3.9485310334697044E-3</v>
      </c>
      <c r="P2065" s="10"/>
    </row>
    <row r="2066" spans="1:16" x14ac:dyDescent="0.25">
      <c r="A2066" s="23">
        <v>39209</v>
      </c>
      <c r="B2066"/>
      <c r="C2066" s="22"/>
      <c r="D2066" s="10"/>
      <c r="E2066" s="6">
        <v>36.433559000000002</v>
      </c>
      <c r="F2066" s="16">
        <f t="shared" si="159"/>
        <v>4.0361689616981167E-3</v>
      </c>
      <c r="G2066" s="10"/>
      <c r="H2066" s="6">
        <v>11.92</v>
      </c>
      <c r="I2066" s="16">
        <f t="shared" si="158"/>
        <v>1.5100671140939603E-2</v>
      </c>
      <c r="J2066" s="10"/>
      <c r="K2066" s="6">
        <v>72.776504000000003</v>
      </c>
      <c r="L2066" s="16">
        <f t="shared" si="160"/>
        <v>-5.5871054207279336E-4</v>
      </c>
      <c r="M2066" s="10"/>
      <c r="N2066" s="6">
        <v>65.465338000000003</v>
      </c>
      <c r="O2066" s="16">
        <f t="shared" si="161"/>
        <v>-2.2512065850788243E-3</v>
      </c>
      <c r="P2066" s="10"/>
    </row>
    <row r="2067" spans="1:16" x14ac:dyDescent="0.25">
      <c r="A2067" s="23">
        <v>39206</v>
      </c>
      <c r="B2067"/>
      <c r="C2067" s="22"/>
      <c r="D2067" s="10"/>
      <c r="E2067" s="6">
        <v>36.356532000000001</v>
      </c>
      <c r="F2067" s="16">
        <f t="shared" si="159"/>
        <v>2.1186564219051185E-3</v>
      </c>
      <c r="G2067" s="10"/>
      <c r="H2067" s="6">
        <v>12</v>
      </c>
      <c r="I2067" s="16">
        <f t="shared" si="158"/>
        <v>-6.6666666666667096E-3</v>
      </c>
      <c r="J2067" s="10"/>
      <c r="K2067" s="6">
        <v>72.688410000000005</v>
      </c>
      <c r="L2067" s="16">
        <f t="shared" si="160"/>
        <v>1.2119401153498632E-3</v>
      </c>
      <c r="M2067" s="10"/>
      <c r="N2067" s="6">
        <v>65.288486000000006</v>
      </c>
      <c r="O2067" s="16">
        <f t="shared" si="161"/>
        <v>2.7087777774474908E-3</v>
      </c>
      <c r="P2067" s="10"/>
    </row>
    <row r="2068" spans="1:16" x14ac:dyDescent="0.25">
      <c r="A2068" s="23">
        <v>39205</v>
      </c>
      <c r="B2068"/>
      <c r="C2068" s="22"/>
      <c r="D2068" s="10"/>
      <c r="E2068" s="6">
        <v>36.097442999999998</v>
      </c>
      <c r="F2068" s="16">
        <f t="shared" si="159"/>
        <v>7.1774889983204915E-3</v>
      </c>
      <c r="G2068" s="10"/>
      <c r="H2068" s="6">
        <v>12.01</v>
      </c>
      <c r="I2068" s="16">
        <f t="shared" si="158"/>
        <v>-8.3263946711076287E-4</v>
      </c>
      <c r="J2068" s="10"/>
      <c r="K2068" s="6">
        <v>72.512231999999997</v>
      </c>
      <c r="L2068" s="16">
        <f t="shared" si="160"/>
        <v>2.4296314585932066E-3</v>
      </c>
      <c r="M2068" s="10"/>
      <c r="N2068" s="6">
        <v>65.023205000000004</v>
      </c>
      <c r="O2068" s="16">
        <f t="shared" si="161"/>
        <v>4.0797896689344082E-3</v>
      </c>
      <c r="P2068" s="10"/>
    </row>
    <row r="2069" spans="1:16" x14ac:dyDescent="0.25">
      <c r="A2069" s="23">
        <v>39204</v>
      </c>
      <c r="B2069"/>
      <c r="C2069" s="22"/>
      <c r="D2069" s="10"/>
      <c r="E2069" s="6">
        <v>35.873365999999997</v>
      </c>
      <c r="F2069" s="16">
        <f t="shared" si="159"/>
        <v>6.246333282469152E-3</v>
      </c>
      <c r="G2069" s="10"/>
      <c r="H2069" s="6">
        <v>11.92</v>
      </c>
      <c r="I2069" s="16">
        <f t="shared" si="158"/>
        <v>7.5503355704698016E-3</v>
      </c>
      <c r="J2069" s="10"/>
      <c r="K2069" s="6">
        <v>72.613876000000005</v>
      </c>
      <c r="L2069" s="16">
        <f t="shared" si="160"/>
        <v>-1.3997875557559825E-3</v>
      </c>
      <c r="M2069" s="10"/>
      <c r="N2069" s="6">
        <v>65.170586999999998</v>
      </c>
      <c r="O2069" s="16">
        <f t="shared" si="161"/>
        <v>-2.261480320869147E-3</v>
      </c>
      <c r="P2069" s="10"/>
    </row>
    <row r="2070" spans="1:16" x14ac:dyDescent="0.25">
      <c r="A2070" s="23">
        <v>39203</v>
      </c>
      <c r="B2070"/>
      <c r="C2070" s="22"/>
      <c r="D2070" s="10"/>
      <c r="E2070" s="6">
        <v>35.698306000000002</v>
      </c>
      <c r="F2070" s="16">
        <f t="shared" si="159"/>
        <v>4.9038741502185346E-3</v>
      </c>
      <c r="G2070" s="10"/>
      <c r="H2070" s="6">
        <v>11.79</v>
      </c>
      <c r="I2070" s="16">
        <f t="shared" si="158"/>
        <v>1.1026293469041715E-2</v>
      </c>
      <c r="J2070" s="10"/>
      <c r="K2070" s="6">
        <v>72.634203999999997</v>
      </c>
      <c r="L2070" s="16">
        <f t="shared" si="160"/>
        <v>-2.7986814586677955E-4</v>
      </c>
      <c r="M2070" s="10"/>
      <c r="N2070" s="6">
        <v>65.207427999999993</v>
      </c>
      <c r="O2070" s="16">
        <f t="shared" si="161"/>
        <v>-5.6498164595597533E-4</v>
      </c>
      <c r="P2070" s="10"/>
    </row>
    <row r="2071" spans="1:16" x14ac:dyDescent="0.25">
      <c r="A2071" s="23">
        <v>39202</v>
      </c>
      <c r="B2071"/>
      <c r="C2071" s="22"/>
      <c r="D2071" s="10"/>
      <c r="E2071" s="6">
        <v>36.020415999999997</v>
      </c>
      <c r="F2071" s="16">
        <f t="shared" si="159"/>
        <v>-8.942428649352463E-3</v>
      </c>
      <c r="G2071" s="10"/>
      <c r="H2071" s="6">
        <v>11.95</v>
      </c>
      <c r="I2071" s="16">
        <f t="shared" si="158"/>
        <v>-1.3389121338912124E-2</v>
      </c>
      <c r="J2071" s="10"/>
      <c r="K2071" s="6">
        <v>72.674859999999995</v>
      </c>
      <c r="L2071" s="16">
        <f t="shared" si="160"/>
        <v>-5.5942316228740907E-4</v>
      </c>
      <c r="M2071" s="10"/>
      <c r="N2071" s="6">
        <v>65.160265999999993</v>
      </c>
      <c r="O2071" s="16">
        <f t="shared" si="161"/>
        <v>7.2378464507805162E-4</v>
      </c>
      <c r="P2071" s="10"/>
    </row>
    <row r="2072" spans="1:16" x14ac:dyDescent="0.25">
      <c r="A2072" s="23">
        <v>39199</v>
      </c>
      <c r="B2072"/>
      <c r="C2072" s="22"/>
      <c r="D2072" s="10"/>
      <c r="E2072" s="6">
        <v>36.314518999999997</v>
      </c>
      <c r="F2072" s="16">
        <f t="shared" si="159"/>
        <v>-8.0987717336968856E-3</v>
      </c>
      <c r="G2072" s="10"/>
      <c r="H2072" s="6">
        <v>11.9</v>
      </c>
      <c r="I2072" s="16">
        <f t="shared" si="158"/>
        <v>4.2016806722688926E-3</v>
      </c>
      <c r="J2072" s="10"/>
      <c r="K2072" s="6">
        <v>72.324064000000007</v>
      </c>
      <c r="L2072" s="16">
        <f t="shared" si="160"/>
        <v>4.8503358439591082E-3</v>
      </c>
      <c r="M2072" s="10"/>
      <c r="N2072" s="6">
        <v>64.484802999999999</v>
      </c>
      <c r="O2072" s="16">
        <f t="shared" si="161"/>
        <v>1.0474762557621364E-2</v>
      </c>
      <c r="P2072" s="10"/>
    </row>
    <row r="2073" spans="1:16" x14ac:dyDescent="0.25">
      <c r="A2073" s="23">
        <v>39198</v>
      </c>
      <c r="B2073"/>
      <c r="C2073" s="22"/>
      <c r="D2073" s="10"/>
      <c r="E2073" s="6">
        <v>36.713656</v>
      </c>
      <c r="F2073" s="16">
        <f t="shared" si="159"/>
        <v>-1.0871622265023251E-2</v>
      </c>
      <c r="G2073" s="10"/>
      <c r="H2073" s="6">
        <v>12</v>
      </c>
      <c r="I2073" s="16">
        <f t="shared" si="158"/>
        <v>-8.3333333333333037E-3</v>
      </c>
      <c r="J2073" s="10"/>
      <c r="K2073" s="6">
        <v>72.344301000000002</v>
      </c>
      <c r="L2073" s="16">
        <f t="shared" si="160"/>
        <v>-2.7973177873397148E-4</v>
      </c>
      <c r="M2073" s="10"/>
      <c r="N2073" s="6">
        <v>64.499485000000007</v>
      </c>
      <c r="O2073" s="16">
        <f t="shared" si="161"/>
        <v>-2.2762972448553409E-4</v>
      </c>
      <c r="P2073" s="10"/>
    </row>
    <row r="2074" spans="1:16" x14ac:dyDescent="0.25">
      <c r="A2074" s="23">
        <v>39197</v>
      </c>
      <c r="B2074"/>
      <c r="C2074" s="22"/>
      <c r="D2074" s="10"/>
      <c r="E2074" s="6">
        <v>36.685645999999998</v>
      </c>
      <c r="F2074" s="16">
        <f t="shared" si="159"/>
        <v>7.6351388224171757E-4</v>
      </c>
      <c r="G2074" s="10"/>
      <c r="H2074" s="6">
        <v>13.11</v>
      </c>
      <c r="I2074" s="16">
        <f t="shared" si="158"/>
        <v>-8.4668192219679583E-2</v>
      </c>
      <c r="J2074" s="10"/>
      <c r="K2074" s="6">
        <v>72.499461999999994</v>
      </c>
      <c r="L2074" s="16">
        <f t="shared" si="160"/>
        <v>-2.1401676056574948E-3</v>
      </c>
      <c r="M2074" s="10"/>
      <c r="N2074" s="6">
        <v>64.969372000000007</v>
      </c>
      <c r="O2074" s="16">
        <f t="shared" si="161"/>
        <v>-7.2324386943435348E-3</v>
      </c>
      <c r="P2074" s="10"/>
    </row>
    <row r="2075" spans="1:16" x14ac:dyDescent="0.25">
      <c r="A2075" s="23">
        <v>39196</v>
      </c>
      <c r="B2075"/>
      <c r="C2075" s="22"/>
      <c r="D2075" s="10"/>
      <c r="E2075" s="6">
        <v>36.132454000000003</v>
      </c>
      <c r="F2075" s="16">
        <f t="shared" si="159"/>
        <v>1.531011428119422E-2</v>
      </c>
      <c r="G2075" s="10"/>
      <c r="H2075" s="6">
        <v>12.89</v>
      </c>
      <c r="I2075" s="16">
        <f t="shared" si="158"/>
        <v>1.706749418153608E-2</v>
      </c>
      <c r="J2075" s="10"/>
      <c r="K2075" s="6">
        <v>72.600652999999994</v>
      </c>
      <c r="L2075" s="16">
        <f t="shared" si="160"/>
        <v>-1.3938028904505462E-3</v>
      </c>
      <c r="M2075" s="10"/>
      <c r="N2075" s="6">
        <v>65.196978000000001</v>
      </c>
      <c r="O2075" s="16">
        <f t="shared" si="161"/>
        <v>-3.4910513797126175E-3</v>
      </c>
      <c r="P2075" s="10"/>
    </row>
    <row r="2076" spans="1:16" x14ac:dyDescent="0.25">
      <c r="A2076" s="23">
        <v>39195</v>
      </c>
      <c r="B2076"/>
      <c r="C2076" s="22"/>
      <c r="D2076" s="10"/>
      <c r="E2076" s="6">
        <v>36.181471000000002</v>
      </c>
      <c r="F2076" s="16">
        <f t="shared" si="159"/>
        <v>-1.3547542055434292E-3</v>
      </c>
      <c r="G2076" s="10"/>
      <c r="H2076" s="6">
        <v>12.93</v>
      </c>
      <c r="I2076" s="16">
        <f t="shared" si="158"/>
        <v>-3.0935808197988246E-3</v>
      </c>
      <c r="J2076" s="10"/>
      <c r="K2076" s="6">
        <v>72.418508000000003</v>
      </c>
      <c r="L2076" s="16">
        <f t="shared" si="160"/>
        <v>2.515171950242312E-3</v>
      </c>
      <c r="M2076" s="10"/>
      <c r="N2076" s="6">
        <v>64.954690999999997</v>
      </c>
      <c r="O2076" s="16">
        <f t="shared" si="161"/>
        <v>3.7300924116474565E-3</v>
      </c>
      <c r="P2076" s="10"/>
    </row>
    <row r="2077" spans="1:16" x14ac:dyDescent="0.25">
      <c r="A2077" s="23">
        <v>39192</v>
      </c>
      <c r="B2077"/>
      <c r="C2077" s="22"/>
      <c r="D2077" s="10"/>
      <c r="E2077" s="6">
        <v>36.055430000000001</v>
      </c>
      <c r="F2077" s="16">
        <f t="shared" si="159"/>
        <v>3.4957563950839265E-3</v>
      </c>
      <c r="G2077" s="10"/>
      <c r="H2077" s="6">
        <v>12.97</v>
      </c>
      <c r="I2077" s="16">
        <f t="shared" si="158"/>
        <v>-3.0840400925212785E-3</v>
      </c>
      <c r="J2077" s="10"/>
      <c r="K2077" s="6">
        <v>72.209383000000003</v>
      </c>
      <c r="L2077" s="16">
        <f t="shared" si="160"/>
        <v>2.8960917724500934E-3</v>
      </c>
      <c r="M2077" s="10"/>
      <c r="N2077" s="6">
        <v>64.719746999999998</v>
      </c>
      <c r="O2077" s="16">
        <f t="shared" si="161"/>
        <v>3.6301748831002456E-3</v>
      </c>
      <c r="P2077" s="10"/>
    </row>
    <row r="2078" spans="1:16" x14ac:dyDescent="0.25">
      <c r="A2078" s="23">
        <v>39191</v>
      </c>
      <c r="B2078"/>
      <c r="C2078" s="22"/>
      <c r="D2078" s="10"/>
      <c r="E2078" s="6">
        <v>35.117106999999997</v>
      </c>
      <c r="F2078" s="16">
        <f t="shared" si="159"/>
        <v>2.6719826322823437E-2</v>
      </c>
      <c r="G2078" s="10"/>
      <c r="H2078" s="6">
        <v>12.79</v>
      </c>
      <c r="I2078" s="16">
        <f t="shared" si="158"/>
        <v>1.4073494917904661E-2</v>
      </c>
      <c r="J2078" s="10"/>
      <c r="K2078" s="6">
        <v>72.229619999999997</v>
      </c>
      <c r="L2078" s="16">
        <f t="shared" si="160"/>
        <v>-2.8017591674989184E-4</v>
      </c>
      <c r="M2078" s="10"/>
      <c r="N2078" s="6">
        <v>64.88861</v>
      </c>
      <c r="O2078" s="16">
        <f t="shared" si="161"/>
        <v>-2.6023519381906945E-3</v>
      </c>
      <c r="P2078" s="10"/>
    </row>
    <row r="2079" spans="1:16" x14ac:dyDescent="0.25">
      <c r="A2079" s="23">
        <v>39190</v>
      </c>
      <c r="B2079"/>
      <c r="C2079" s="22"/>
      <c r="D2079" s="10"/>
      <c r="E2079" s="6">
        <v>34.794994000000003</v>
      </c>
      <c r="F2079" s="16">
        <f t="shared" si="159"/>
        <v>9.2574523795001529E-3</v>
      </c>
      <c r="G2079" s="10"/>
      <c r="H2079" s="6">
        <v>12.7</v>
      </c>
      <c r="I2079" s="16">
        <f t="shared" si="158"/>
        <v>7.0866141732284227E-3</v>
      </c>
      <c r="J2079" s="10"/>
      <c r="K2079" s="6">
        <v>72.182398000000006</v>
      </c>
      <c r="L2079" s="16">
        <f t="shared" si="160"/>
        <v>6.5420381295711039E-4</v>
      </c>
      <c r="M2079" s="10"/>
      <c r="N2079" s="6">
        <v>64.998740999999995</v>
      </c>
      <c r="O2079" s="16">
        <f t="shared" si="161"/>
        <v>-1.6943558952933202E-3</v>
      </c>
      <c r="P2079" s="10"/>
    </row>
    <row r="2080" spans="1:16" x14ac:dyDescent="0.25">
      <c r="A2080" s="23">
        <v>39189</v>
      </c>
      <c r="B2080"/>
      <c r="C2080" s="22"/>
      <c r="D2080" s="10"/>
      <c r="E2080" s="6">
        <v>35.019070999999997</v>
      </c>
      <c r="F2080" s="16">
        <f t="shared" si="159"/>
        <v>-6.3987134324606787E-3</v>
      </c>
      <c r="G2080" s="10"/>
      <c r="H2080" s="6">
        <v>12.99</v>
      </c>
      <c r="I2080" s="16">
        <f t="shared" si="158"/>
        <v>-2.2324865280985429E-2</v>
      </c>
      <c r="J2080" s="10"/>
      <c r="K2080" s="6">
        <v>72.162160999999998</v>
      </c>
      <c r="L2080" s="16">
        <f t="shared" si="160"/>
        <v>2.8043783223186125E-4</v>
      </c>
      <c r="M2080" s="10"/>
      <c r="N2080" s="6">
        <v>64.675691</v>
      </c>
      <c r="O2080" s="16">
        <f t="shared" si="161"/>
        <v>4.9949215076805498E-3</v>
      </c>
      <c r="P2080" s="10"/>
    </row>
    <row r="2081" spans="1:16" x14ac:dyDescent="0.25">
      <c r="A2081" s="23">
        <v>39188</v>
      </c>
      <c r="B2081"/>
      <c r="C2081" s="22"/>
      <c r="D2081" s="10"/>
      <c r="E2081" s="6">
        <v>35.236145999999998</v>
      </c>
      <c r="F2081" s="16">
        <f t="shared" si="159"/>
        <v>-6.1605772663105851E-3</v>
      </c>
      <c r="G2081" s="10"/>
      <c r="H2081" s="6">
        <v>13.08</v>
      </c>
      <c r="I2081" s="16">
        <f t="shared" si="158"/>
        <v>-6.8807339449541427E-3</v>
      </c>
      <c r="J2081" s="10"/>
      <c r="K2081" s="6">
        <v>71.770891000000006</v>
      </c>
      <c r="L2081" s="16">
        <f t="shared" si="160"/>
        <v>5.4516530942885222E-3</v>
      </c>
      <c r="M2081" s="10"/>
      <c r="N2081" s="6">
        <v>64.315934999999996</v>
      </c>
      <c r="O2081" s="16">
        <f t="shared" si="161"/>
        <v>5.5935749048816596E-3</v>
      </c>
      <c r="P2081" s="10"/>
    </row>
    <row r="2082" spans="1:16" x14ac:dyDescent="0.25">
      <c r="A2082" s="23">
        <v>39185</v>
      </c>
      <c r="B2082"/>
      <c r="C2082" s="22"/>
      <c r="D2082" s="10"/>
      <c r="E2082" s="6">
        <v>35.159118999999997</v>
      </c>
      <c r="F2082" s="16">
        <f t="shared" si="159"/>
        <v>2.1908114364299625E-3</v>
      </c>
      <c r="G2082" s="10"/>
      <c r="H2082" s="6">
        <v>12.83</v>
      </c>
      <c r="I2082" s="16">
        <f t="shared" si="158"/>
        <v>1.9485580670304037E-2</v>
      </c>
      <c r="J2082" s="10"/>
      <c r="K2082" s="6">
        <v>71.710178999999997</v>
      </c>
      <c r="L2082" s="16">
        <f t="shared" si="160"/>
        <v>8.4663015553210208E-4</v>
      </c>
      <c r="M2082" s="10"/>
      <c r="N2082" s="6">
        <v>63.963521999999998</v>
      </c>
      <c r="O2082" s="16">
        <f t="shared" si="161"/>
        <v>5.509593421075154E-3</v>
      </c>
      <c r="P2082" s="10"/>
    </row>
    <row r="2083" spans="1:16" x14ac:dyDescent="0.25">
      <c r="A2083" s="23">
        <v>39184</v>
      </c>
      <c r="B2083"/>
      <c r="C2083" s="22"/>
      <c r="D2083" s="10"/>
      <c r="E2083" s="6">
        <v>32.463191000000002</v>
      </c>
      <c r="F2083" s="16">
        <f t="shared" si="159"/>
        <v>8.3045687036742422E-2</v>
      </c>
      <c r="G2083" s="10"/>
      <c r="H2083" s="6">
        <v>12.62</v>
      </c>
      <c r="I2083" s="16">
        <f t="shared" si="158"/>
        <v>1.6640253565768592E-2</v>
      </c>
      <c r="J2083" s="10"/>
      <c r="K2083" s="6">
        <v>71.831608000000003</v>
      </c>
      <c r="L2083" s="16">
        <f t="shared" si="160"/>
        <v>-1.6904675167511707E-3</v>
      </c>
      <c r="M2083" s="10"/>
      <c r="N2083" s="6">
        <v>64.161753000000004</v>
      </c>
      <c r="O2083" s="16">
        <f t="shared" si="161"/>
        <v>-3.0895508730880428E-3</v>
      </c>
      <c r="P2083" s="10"/>
    </row>
    <row r="2084" spans="1:16" x14ac:dyDescent="0.25">
      <c r="A2084" s="23">
        <v>39183</v>
      </c>
      <c r="B2084"/>
      <c r="C2084" s="22"/>
      <c r="D2084" s="10"/>
      <c r="E2084" s="6">
        <v>31.96602</v>
      </c>
      <c r="F2084" s="16">
        <f t="shared" si="159"/>
        <v>1.5553109207840032E-2</v>
      </c>
      <c r="G2084" s="10"/>
      <c r="H2084" s="6">
        <v>12.68</v>
      </c>
      <c r="I2084" s="16">
        <f t="shared" si="158"/>
        <v>-4.731861198738252E-3</v>
      </c>
      <c r="J2084" s="10"/>
      <c r="K2084" s="6">
        <v>71.723669000000001</v>
      </c>
      <c r="L2084" s="16">
        <f t="shared" si="160"/>
        <v>1.5049285891941544E-3</v>
      </c>
      <c r="M2084" s="10"/>
      <c r="N2084" s="6">
        <v>64.147071999999994</v>
      </c>
      <c r="O2084" s="16">
        <f t="shared" si="161"/>
        <v>2.2886469393346154E-4</v>
      </c>
      <c r="P2084" s="10"/>
    </row>
    <row r="2085" spans="1:16" x14ac:dyDescent="0.25">
      <c r="A2085" s="23">
        <v>39182</v>
      </c>
      <c r="B2085"/>
      <c r="C2085" s="22"/>
      <c r="D2085" s="10"/>
      <c r="E2085" s="6">
        <v>32.11307</v>
      </c>
      <c r="F2085" s="16">
        <f t="shared" si="159"/>
        <v>-4.5791324217834273E-3</v>
      </c>
      <c r="G2085" s="10"/>
      <c r="H2085" s="6">
        <v>12.62</v>
      </c>
      <c r="I2085" s="16">
        <f t="shared" si="158"/>
        <v>4.7543581616482644E-3</v>
      </c>
      <c r="J2085" s="10"/>
      <c r="K2085" s="6">
        <v>71.858587</v>
      </c>
      <c r="L2085" s="16">
        <f t="shared" si="160"/>
        <v>-1.877548747236002E-3</v>
      </c>
      <c r="M2085" s="10"/>
      <c r="N2085" s="6">
        <v>64.191121999999993</v>
      </c>
      <c r="O2085" s="16">
        <f t="shared" si="161"/>
        <v>-6.8623196833972333E-4</v>
      </c>
      <c r="P2085" s="10"/>
    </row>
    <row r="2086" spans="1:16" x14ac:dyDescent="0.25">
      <c r="A2086" s="23">
        <v>39181</v>
      </c>
      <c r="B2086"/>
      <c r="C2086" s="22"/>
      <c r="D2086" s="10"/>
      <c r="E2086" s="6">
        <v>31.96602</v>
      </c>
      <c r="F2086" s="16">
        <f t="shared" si="159"/>
        <v>4.6001973345446423E-3</v>
      </c>
      <c r="G2086" s="10"/>
      <c r="H2086" s="6">
        <v>12.62</v>
      </c>
      <c r="I2086" s="16">
        <f t="shared" si="158"/>
        <v>0</v>
      </c>
      <c r="J2086" s="10"/>
      <c r="K2086" s="6">
        <v>71.710178999999997</v>
      </c>
      <c r="L2086" s="16">
        <f t="shared" si="160"/>
        <v>2.0695527757643717E-3</v>
      </c>
      <c r="M2086" s="10"/>
      <c r="N2086" s="6">
        <v>64.000228000000007</v>
      </c>
      <c r="O2086" s="16">
        <f t="shared" si="161"/>
        <v>2.9827081241020625E-3</v>
      </c>
      <c r="P2086" s="10"/>
    </row>
    <row r="2087" spans="1:16" x14ac:dyDescent="0.25">
      <c r="A2087" s="23">
        <v>39177</v>
      </c>
      <c r="B2087"/>
      <c r="C2087" s="22"/>
      <c r="D2087" s="10"/>
      <c r="E2087" s="6">
        <v>31.888992999999999</v>
      </c>
      <c r="F2087" s="16">
        <f t="shared" si="159"/>
        <v>2.4154729501806305E-3</v>
      </c>
      <c r="G2087" s="10"/>
      <c r="H2087" s="6">
        <v>12.68</v>
      </c>
      <c r="I2087" s="16">
        <f t="shared" si="158"/>
        <v>-4.731861198738252E-3</v>
      </c>
      <c r="J2087" s="10"/>
      <c r="K2087" s="6">
        <v>71.946288999999993</v>
      </c>
      <c r="L2087" s="16">
        <f t="shared" si="160"/>
        <v>-3.2817536982344686E-3</v>
      </c>
      <c r="M2087" s="10"/>
      <c r="N2087" s="6">
        <v>64.426066000000006</v>
      </c>
      <c r="O2087" s="16">
        <f t="shared" si="161"/>
        <v>-6.6097160115285991E-3</v>
      </c>
      <c r="P2087" s="10"/>
    </row>
    <row r="2088" spans="1:16" x14ac:dyDescent="0.25">
      <c r="A2088" s="23">
        <v>39176</v>
      </c>
      <c r="B2088"/>
      <c r="C2088" s="22"/>
      <c r="D2088" s="10"/>
      <c r="E2088" s="6">
        <v>31.769950999999999</v>
      </c>
      <c r="F2088" s="16">
        <f t="shared" si="159"/>
        <v>3.7469997986461223E-3</v>
      </c>
      <c r="G2088" s="10"/>
      <c r="H2088" s="6">
        <v>12.67</v>
      </c>
      <c r="I2088" s="16">
        <f t="shared" ref="I2088:I2151" si="162">H2087/H2088-1</f>
        <v>7.8926598263606706E-4</v>
      </c>
      <c r="J2088" s="10"/>
      <c r="K2088" s="6">
        <v>72.094701999999998</v>
      </c>
      <c r="L2088" s="16">
        <f t="shared" si="160"/>
        <v>-2.0585839996953847E-3</v>
      </c>
      <c r="M2088" s="10"/>
      <c r="N2088" s="6">
        <v>64.668352999999996</v>
      </c>
      <c r="O2088" s="16">
        <f t="shared" si="161"/>
        <v>-3.7466084840600544E-3</v>
      </c>
      <c r="P2088" s="10"/>
    </row>
    <row r="2089" spans="1:16" x14ac:dyDescent="0.25">
      <c r="A2089" s="23">
        <v>39175</v>
      </c>
      <c r="B2089"/>
      <c r="C2089" s="22"/>
      <c r="D2089" s="10"/>
      <c r="E2089" s="6">
        <v>31.776955000000001</v>
      </c>
      <c r="F2089" s="16">
        <f t="shared" si="159"/>
        <v>-2.2041130120875607E-4</v>
      </c>
      <c r="G2089" s="10"/>
      <c r="H2089" s="6">
        <v>12.66</v>
      </c>
      <c r="I2089" s="16">
        <f t="shared" si="162"/>
        <v>7.898894154818592E-4</v>
      </c>
      <c r="J2089" s="10"/>
      <c r="K2089" s="6">
        <v>72.033985000000001</v>
      </c>
      <c r="L2089" s="16">
        <f t="shared" si="160"/>
        <v>8.4289380908186828E-4</v>
      </c>
      <c r="M2089" s="10"/>
      <c r="N2089" s="6">
        <v>64.602271999999999</v>
      </c>
      <c r="O2089" s="16">
        <f t="shared" si="161"/>
        <v>1.0228897212778421E-3</v>
      </c>
      <c r="P2089" s="10"/>
    </row>
    <row r="2090" spans="1:16" x14ac:dyDescent="0.25">
      <c r="A2090" s="23">
        <v>39174</v>
      </c>
      <c r="B2090"/>
      <c r="C2090" s="22"/>
      <c r="D2090" s="10"/>
      <c r="E2090" s="6">
        <v>31.517863999999999</v>
      </c>
      <c r="F2090" s="16">
        <f t="shared" si="159"/>
        <v>8.2204492030297782E-3</v>
      </c>
      <c r="G2090" s="10"/>
      <c r="H2090" s="6">
        <v>12.68</v>
      </c>
      <c r="I2090" s="16">
        <f t="shared" si="162"/>
        <v>-1.577287066246047E-3</v>
      </c>
      <c r="J2090" s="10"/>
      <c r="K2090" s="6">
        <v>72.074459000000004</v>
      </c>
      <c r="L2090" s="16">
        <f t="shared" si="160"/>
        <v>-5.6155815196623493E-4</v>
      </c>
      <c r="M2090" s="10"/>
      <c r="N2090" s="6">
        <v>64.683035000000004</v>
      </c>
      <c r="O2090" s="16">
        <f t="shared" si="161"/>
        <v>-1.2485963282335977E-3</v>
      </c>
      <c r="P2090" s="10"/>
    </row>
    <row r="2091" spans="1:16" x14ac:dyDescent="0.25">
      <c r="A2091" s="23">
        <v>39171</v>
      </c>
      <c r="B2091"/>
      <c r="C2091" s="22"/>
      <c r="D2091" s="10"/>
      <c r="E2091" s="6">
        <v>30.929660999999999</v>
      </c>
      <c r="F2091" s="16">
        <f t="shared" si="159"/>
        <v>1.901744089597357E-2</v>
      </c>
      <c r="G2091" s="10"/>
      <c r="H2091" s="6">
        <v>12.7</v>
      </c>
      <c r="I2091" s="16">
        <f t="shared" si="162"/>
        <v>-1.5748031496062298E-3</v>
      </c>
      <c r="J2091" s="10"/>
      <c r="K2091" s="6">
        <v>72.032636999999994</v>
      </c>
      <c r="L2091" s="16">
        <f t="shared" si="160"/>
        <v>5.8059793090747824E-4</v>
      </c>
      <c r="M2091" s="10"/>
      <c r="N2091" s="6">
        <v>64.575843000000006</v>
      </c>
      <c r="O2091" s="16">
        <f t="shared" si="161"/>
        <v>1.659939615499928E-3</v>
      </c>
      <c r="P2091" s="10"/>
    </row>
    <row r="2092" spans="1:16" x14ac:dyDescent="0.25">
      <c r="A2092" s="23">
        <v>39170</v>
      </c>
      <c r="B2092"/>
      <c r="C2092" s="22"/>
      <c r="D2092" s="10"/>
      <c r="E2092" s="6">
        <v>30.775608999999999</v>
      </c>
      <c r="F2092" s="16">
        <f t="shared" si="159"/>
        <v>5.0056523658068564E-3</v>
      </c>
      <c r="G2092" s="10"/>
      <c r="H2092" s="6">
        <v>12.66</v>
      </c>
      <c r="I2092" s="16">
        <f t="shared" si="162"/>
        <v>3.1595576619272148E-3</v>
      </c>
      <c r="J2092" s="10"/>
      <c r="K2092" s="6">
        <v>72.059498000000005</v>
      </c>
      <c r="L2092" s="16">
        <f t="shared" si="160"/>
        <v>-3.7276140891251419E-4</v>
      </c>
      <c r="M2092" s="10"/>
      <c r="N2092" s="6">
        <v>64.700194999999994</v>
      </c>
      <c r="O2092" s="16">
        <f t="shared" si="161"/>
        <v>-1.9219725690160505E-3</v>
      </c>
      <c r="P2092" s="10"/>
    </row>
    <row r="2093" spans="1:16" x14ac:dyDescent="0.25">
      <c r="A2093" s="23">
        <v>39169</v>
      </c>
      <c r="B2093"/>
      <c r="C2093" s="22"/>
      <c r="D2093" s="10"/>
      <c r="E2093" s="6">
        <v>30.271435</v>
      </c>
      <c r="F2093" s="16">
        <f t="shared" si="159"/>
        <v>1.6655107364417887E-2</v>
      </c>
      <c r="G2093" s="10"/>
      <c r="H2093" s="6">
        <v>12.46</v>
      </c>
      <c r="I2093" s="16">
        <f t="shared" si="162"/>
        <v>1.6051364365970988E-2</v>
      </c>
      <c r="J2093" s="10"/>
      <c r="K2093" s="6">
        <v>72.146797000000007</v>
      </c>
      <c r="L2093" s="16">
        <f t="shared" si="160"/>
        <v>-1.2100190670973898E-3</v>
      </c>
      <c r="M2093" s="10"/>
      <c r="N2093" s="6">
        <v>64.787975000000003</v>
      </c>
      <c r="O2093" s="16">
        <f t="shared" si="161"/>
        <v>-1.3548810562454827E-3</v>
      </c>
      <c r="P2093" s="10"/>
    </row>
    <row r="2094" spans="1:16" x14ac:dyDescent="0.25">
      <c r="A2094" s="23">
        <v>39168</v>
      </c>
      <c r="B2094"/>
      <c r="C2094" s="22"/>
      <c r="D2094" s="10"/>
      <c r="E2094" s="6">
        <v>30.565538</v>
      </c>
      <c r="F2094" s="16">
        <f t="shared" si="159"/>
        <v>-9.6220455861106835E-3</v>
      </c>
      <c r="G2094" s="10"/>
      <c r="H2094" s="6">
        <v>13.05</v>
      </c>
      <c r="I2094" s="16">
        <f t="shared" si="162"/>
        <v>-4.5210727969348663E-2</v>
      </c>
      <c r="J2094" s="10"/>
      <c r="K2094" s="6">
        <v>72.193802000000005</v>
      </c>
      <c r="L2094" s="16">
        <f t="shared" si="160"/>
        <v>-6.5109467430457535E-4</v>
      </c>
      <c r="M2094" s="10"/>
      <c r="N2094" s="6">
        <v>64.919644000000005</v>
      </c>
      <c r="O2094" s="16">
        <f t="shared" si="161"/>
        <v>-2.0281842580652798E-3</v>
      </c>
      <c r="P2094" s="10"/>
    </row>
    <row r="2095" spans="1:16" x14ac:dyDescent="0.25">
      <c r="A2095" s="23">
        <v>39167</v>
      </c>
      <c r="B2095"/>
      <c r="C2095" s="22"/>
      <c r="D2095" s="10"/>
      <c r="E2095" s="6">
        <v>30.859638</v>
      </c>
      <c r="F2095" s="16">
        <f t="shared" si="159"/>
        <v>-9.5302478920847866E-3</v>
      </c>
      <c r="G2095" s="10"/>
      <c r="H2095" s="6">
        <v>13.11</v>
      </c>
      <c r="I2095" s="16">
        <f t="shared" si="162"/>
        <v>-4.5766590389014761E-3</v>
      </c>
      <c r="J2095" s="10"/>
      <c r="K2095" s="6">
        <v>72.207229999999996</v>
      </c>
      <c r="L2095" s="16">
        <f t="shared" si="160"/>
        <v>-1.8596475726861961E-4</v>
      </c>
      <c r="M2095" s="10"/>
      <c r="N2095" s="6">
        <v>65.029368000000005</v>
      </c>
      <c r="O2095" s="16">
        <f t="shared" si="161"/>
        <v>-1.6872991907287416E-3</v>
      </c>
      <c r="P2095" s="10"/>
    </row>
    <row r="2096" spans="1:16" x14ac:dyDescent="0.25">
      <c r="A2096" s="23">
        <v>39164</v>
      </c>
      <c r="B2096"/>
      <c r="C2096" s="22"/>
      <c r="D2096" s="10"/>
      <c r="E2096" s="6">
        <v>31.125730000000001</v>
      </c>
      <c r="F2096" s="16">
        <f t="shared" si="159"/>
        <v>-8.5489400569882523E-3</v>
      </c>
      <c r="G2096" s="10"/>
      <c r="H2096" s="6">
        <v>12.97</v>
      </c>
      <c r="I2096" s="16">
        <f t="shared" si="162"/>
        <v>1.0794140323824086E-2</v>
      </c>
      <c r="J2096" s="10"/>
      <c r="K2096" s="6">
        <v>72.072930999999997</v>
      </c>
      <c r="L2096" s="16">
        <f t="shared" si="160"/>
        <v>1.8633764179785128E-3</v>
      </c>
      <c r="M2096" s="10"/>
      <c r="N2096" s="6">
        <v>64.948903999999999</v>
      </c>
      <c r="O2096" s="16">
        <f t="shared" si="161"/>
        <v>1.2388815675781206E-3</v>
      </c>
      <c r="P2096" s="10"/>
    </row>
    <row r="2097" spans="1:16" x14ac:dyDescent="0.25">
      <c r="A2097" s="23">
        <v>39163</v>
      </c>
      <c r="B2097"/>
      <c r="C2097" s="22"/>
      <c r="D2097" s="10"/>
      <c r="E2097" s="6">
        <v>30.929660999999999</v>
      </c>
      <c r="F2097" s="16">
        <f t="shared" si="159"/>
        <v>6.3391900738904994E-3</v>
      </c>
      <c r="G2097" s="10"/>
      <c r="H2097" s="6">
        <v>13.2</v>
      </c>
      <c r="I2097" s="16">
        <f t="shared" si="162"/>
        <v>-1.7424242424242342E-2</v>
      </c>
      <c r="J2097" s="10"/>
      <c r="K2097" s="6">
        <v>72.260952000000003</v>
      </c>
      <c r="L2097" s="16">
        <f t="shared" si="160"/>
        <v>-2.6019723626116154E-3</v>
      </c>
      <c r="M2097" s="10"/>
      <c r="N2097" s="6">
        <v>65.131776000000002</v>
      </c>
      <c r="O2097" s="16">
        <f t="shared" si="161"/>
        <v>-2.8077232225327542E-3</v>
      </c>
      <c r="P2097" s="10"/>
    </row>
    <row r="2098" spans="1:16" x14ac:dyDescent="0.25">
      <c r="A2098" s="23">
        <v>39162</v>
      </c>
      <c r="B2098"/>
      <c r="C2098" s="22"/>
      <c r="D2098" s="10"/>
      <c r="E2098" s="6">
        <v>30.985681</v>
      </c>
      <c r="F2098" s="16">
        <f t="shared" si="159"/>
        <v>-1.807931863753498E-3</v>
      </c>
      <c r="G2098" s="10"/>
      <c r="H2098" s="6">
        <v>13.41</v>
      </c>
      <c r="I2098" s="16">
        <f t="shared" si="162"/>
        <v>-1.5659955257270708E-2</v>
      </c>
      <c r="J2098" s="10"/>
      <c r="K2098" s="6">
        <v>72.462406999999999</v>
      </c>
      <c r="L2098" s="16">
        <f t="shared" si="160"/>
        <v>-2.7801312203167283E-3</v>
      </c>
      <c r="M2098" s="10"/>
      <c r="N2098" s="6">
        <v>65.651133000000002</v>
      </c>
      <c r="O2098" s="16">
        <f t="shared" si="161"/>
        <v>-7.9108611880316371E-3</v>
      </c>
      <c r="P2098" s="10"/>
    </row>
    <row r="2099" spans="1:16" x14ac:dyDescent="0.25">
      <c r="A2099" s="23">
        <v>39161</v>
      </c>
      <c r="B2099"/>
      <c r="C2099" s="22"/>
      <c r="D2099" s="10"/>
      <c r="E2099" s="6">
        <v>30.551532000000002</v>
      </c>
      <c r="F2099" s="16">
        <f t="shared" si="159"/>
        <v>1.4210383950631345E-2</v>
      </c>
      <c r="G2099" s="10"/>
      <c r="H2099" s="6">
        <v>13.1</v>
      </c>
      <c r="I2099" s="16">
        <f t="shared" si="162"/>
        <v>2.3664122137404542E-2</v>
      </c>
      <c r="J2099" s="10"/>
      <c r="K2099" s="6">
        <v>72.247518999999997</v>
      </c>
      <c r="L2099" s="16">
        <f t="shared" si="160"/>
        <v>2.974330509536216E-3</v>
      </c>
      <c r="M2099" s="10"/>
      <c r="N2099" s="6">
        <v>65.621871999999996</v>
      </c>
      <c r="O2099" s="16">
        <f t="shared" si="161"/>
        <v>4.4590315862991226E-4</v>
      </c>
      <c r="P2099" s="10"/>
    </row>
    <row r="2100" spans="1:16" x14ac:dyDescent="0.25">
      <c r="A2100" s="23">
        <v>39160</v>
      </c>
      <c r="B2100"/>
      <c r="C2100" s="22"/>
      <c r="D2100" s="10"/>
      <c r="E2100" s="6">
        <v>30.40448</v>
      </c>
      <c r="F2100" s="16">
        <f t="shared" si="159"/>
        <v>4.8365240911867335E-3</v>
      </c>
      <c r="G2100" s="10"/>
      <c r="H2100" s="6">
        <v>13.13</v>
      </c>
      <c r="I2100" s="16">
        <f t="shared" si="162"/>
        <v>-2.2848438690024064E-3</v>
      </c>
      <c r="J2100" s="10"/>
      <c r="K2100" s="6">
        <v>72.052785999999998</v>
      </c>
      <c r="L2100" s="16">
        <f t="shared" si="160"/>
        <v>2.7026435868835463E-3</v>
      </c>
      <c r="M2100" s="10"/>
      <c r="N2100" s="6">
        <v>65.585301000000001</v>
      </c>
      <c r="O2100" s="16">
        <f t="shared" si="161"/>
        <v>5.5760969977081132E-4</v>
      </c>
      <c r="P2100" s="10"/>
    </row>
    <row r="2101" spans="1:16" x14ac:dyDescent="0.25">
      <c r="A2101" s="23">
        <v>39157</v>
      </c>
      <c r="B2101"/>
      <c r="C2101" s="22"/>
      <c r="D2101" s="10"/>
      <c r="E2101" s="6">
        <v>30.173400999999998</v>
      </c>
      <c r="F2101" s="16">
        <f t="shared" si="159"/>
        <v>7.6583677126751404E-3</v>
      </c>
      <c r="G2101" s="10"/>
      <c r="H2101" s="6">
        <v>12.83</v>
      </c>
      <c r="I2101" s="16">
        <f t="shared" si="162"/>
        <v>2.3382696804364889E-2</v>
      </c>
      <c r="J2101" s="10"/>
      <c r="K2101" s="6">
        <v>72.187085999999994</v>
      </c>
      <c r="L2101" s="16">
        <f t="shared" si="160"/>
        <v>-1.8604435701975452E-3</v>
      </c>
      <c r="M2101" s="10"/>
      <c r="N2101" s="6">
        <v>65.724279999999993</v>
      </c>
      <c r="O2101" s="16">
        <f t="shared" si="161"/>
        <v>-2.114576226624143E-3</v>
      </c>
      <c r="P2101" s="10"/>
    </row>
    <row r="2102" spans="1:16" x14ac:dyDescent="0.25">
      <c r="A2102" s="23">
        <v>39156</v>
      </c>
      <c r="B2102"/>
      <c r="C2102" s="22"/>
      <c r="D2102" s="10"/>
      <c r="E2102" s="6">
        <v>30.243424999999998</v>
      </c>
      <c r="F2102" s="16">
        <f t="shared" si="159"/>
        <v>-2.3153462281471082E-3</v>
      </c>
      <c r="G2102" s="10"/>
      <c r="H2102" s="6">
        <v>13.06</v>
      </c>
      <c r="I2102" s="16">
        <f t="shared" si="162"/>
        <v>-1.7611026033690691E-2</v>
      </c>
      <c r="J2102" s="10"/>
      <c r="K2102" s="6">
        <v>72.469117999999995</v>
      </c>
      <c r="L2102" s="16">
        <f t="shared" si="160"/>
        <v>-3.8917542780084746E-3</v>
      </c>
      <c r="M2102" s="10"/>
      <c r="N2102" s="6">
        <v>65.738912999999997</v>
      </c>
      <c r="O2102" s="16">
        <f t="shared" si="161"/>
        <v>-2.2259266745106032E-4</v>
      </c>
      <c r="P2102" s="10"/>
    </row>
    <row r="2103" spans="1:16" x14ac:dyDescent="0.25">
      <c r="A2103" s="23">
        <v>39155</v>
      </c>
      <c r="B2103"/>
      <c r="C2103" s="22"/>
      <c r="D2103" s="10"/>
      <c r="E2103" s="6">
        <v>30.299444999999999</v>
      </c>
      <c r="F2103" s="16">
        <f t="shared" si="159"/>
        <v>-1.8488787500893222E-3</v>
      </c>
      <c r="G2103" s="10"/>
      <c r="H2103" s="6">
        <v>13.33</v>
      </c>
      <c r="I2103" s="16">
        <f t="shared" si="162"/>
        <v>-2.0255063765941439E-2</v>
      </c>
      <c r="J2103" s="10"/>
      <c r="K2103" s="6">
        <v>72.455690000000004</v>
      </c>
      <c r="L2103" s="16">
        <f t="shared" si="160"/>
        <v>1.8532705988993925E-4</v>
      </c>
      <c r="M2103" s="10"/>
      <c r="N2103" s="6">
        <v>65.746223999999998</v>
      </c>
      <c r="O2103" s="16">
        <f t="shared" si="161"/>
        <v>-1.1120030254518909E-4</v>
      </c>
      <c r="P2103" s="10"/>
    </row>
    <row r="2104" spans="1:16" x14ac:dyDescent="0.25">
      <c r="A2104" s="23">
        <v>39154</v>
      </c>
      <c r="B2104"/>
      <c r="C2104" s="22"/>
      <c r="D2104" s="10"/>
      <c r="E2104" s="6">
        <v>30.369468000000001</v>
      </c>
      <c r="F2104" s="16">
        <f t="shared" si="159"/>
        <v>-2.3057038733771407E-3</v>
      </c>
      <c r="G2104" s="10"/>
      <c r="H2104" s="6">
        <v>12.92</v>
      </c>
      <c r="I2104" s="16">
        <f t="shared" si="162"/>
        <v>3.1733746130030882E-2</v>
      </c>
      <c r="J2104" s="10"/>
      <c r="K2104" s="6">
        <v>72.522840000000002</v>
      </c>
      <c r="L2104" s="16">
        <f t="shared" si="160"/>
        <v>-9.2591520133511462E-4</v>
      </c>
      <c r="M2104" s="10"/>
      <c r="N2104" s="6">
        <v>66.046137000000002</v>
      </c>
      <c r="O2104" s="16">
        <f t="shared" si="161"/>
        <v>-4.5409620247737204E-3</v>
      </c>
      <c r="P2104" s="10"/>
    </row>
    <row r="2105" spans="1:16" x14ac:dyDescent="0.25">
      <c r="A2105" s="23">
        <v>39153</v>
      </c>
      <c r="B2105"/>
      <c r="C2105" s="22"/>
      <c r="D2105" s="10"/>
      <c r="E2105" s="6">
        <v>31.013691999999999</v>
      </c>
      <c r="F2105" s="16">
        <f t="shared" si="159"/>
        <v>-2.0772244723395006E-2</v>
      </c>
      <c r="G2105" s="10"/>
      <c r="H2105" s="6">
        <v>13.3</v>
      </c>
      <c r="I2105" s="16">
        <f t="shared" si="162"/>
        <v>-2.8571428571428581E-2</v>
      </c>
      <c r="J2105" s="10"/>
      <c r="K2105" s="6">
        <v>72.482551000000001</v>
      </c>
      <c r="L2105" s="16">
        <f t="shared" si="160"/>
        <v>5.558441230910649E-4</v>
      </c>
      <c r="M2105" s="10"/>
      <c r="N2105" s="6">
        <v>65.651133000000002</v>
      </c>
      <c r="O2105" s="16">
        <f t="shared" si="161"/>
        <v>6.0167126133223725E-3</v>
      </c>
      <c r="P2105" s="10"/>
    </row>
    <row r="2106" spans="1:16" x14ac:dyDescent="0.25">
      <c r="A2106" s="23">
        <v>39150</v>
      </c>
      <c r="B2106"/>
      <c r="C2106" s="22"/>
      <c r="D2106" s="10"/>
      <c r="E2106" s="6">
        <v>31.237769</v>
      </c>
      <c r="F2106" s="16">
        <f t="shared" si="159"/>
        <v>-7.173271561102923E-3</v>
      </c>
      <c r="G2106" s="10"/>
      <c r="H2106" s="6">
        <v>13.22</v>
      </c>
      <c r="I2106" s="16">
        <f t="shared" si="162"/>
        <v>6.0514372163389396E-3</v>
      </c>
      <c r="J2106" s="10"/>
      <c r="K2106" s="6">
        <v>72.328102000000001</v>
      </c>
      <c r="L2106" s="16">
        <f t="shared" si="160"/>
        <v>2.1353940685462369E-3</v>
      </c>
      <c r="M2106" s="10"/>
      <c r="N2106" s="6">
        <v>65.395112999999995</v>
      </c>
      <c r="O2106" s="16">
        <f t="shared" si="161"/>
        <v>3.9149714444259853E-3</v>
      </c>
      <c r="P2106" s="10"/>
    </row>
    <row r="2107" spans="1:16" x14ac:dyDescent="0.25">
      <c r="A2107" s="23">
        <v>39149</v>
      </c>
      <c r="B2107"/>
      <c r="C2107" s="22"/>
      <c r="D2107" s="10"/>
      <c r="E2107" s="6">
        <v>31.062708000000001</v>
      </c>
      <c r="F2107" s="16">
        <f t="shared" si="159"/>
        <v>5.635728861759226E-3</v>
      </c>
      <c r="G2107" s="10"/>
      <c r="H2107" s="6">
        <v>13.11</v>
      </c>
      <c r="I2107" s="16">
        <f t="shared" si="162"/>
        <v>8.3905415713196874E-3</v>
      </c>
      <c r="J2107" s="10"/>
      <c r="K2107" s="6">
        <v>72.516122999999993</v>
      </c>
      <c r="L2107" s="16">
        <f t="shared" si="160"/>
        <v>-2.5928164968223033E-3</v>
      </c>
      <c r="M2107" s="10"/>
      <c r="N2107" s="6">
        <v>66.090024999999997</v>
      </c>
      <c r="O2107" s="16">
        <f t="shared" si="161"/>
        <v>-1.0514627585630376E-2</v>
      </c>
      <c r="P2107" s="10"/>
    </row>
    <row r="2108" spans="1:16" x14ac:dyDescent="0.25">
      <c r="A2108" s="23">
        <v>39148</v>
      </c>
      <c r="B2108"/>
      <c r="C2108" s="22"/>
      <c r="D2108" s="10"/>
      <c r="E2108" s="6">
        <v>30.712588</v>
      </c>
      <c r="F2108" s="16">
        <f t="shared" si="159"/>
        <v>1.1399885936020704E-2</v>
      </c>
      <c r="G2108" s="10"/>
      <c r="H2108" s="6">
        <v>13.11</v>
      </c>
      <c r="I2108" s="16">
        <f t="shared" si="162"/>
        <v>0</v>
      </c>
      <c r="J2108" s="10"/>
      <c r="K2108" s="6">
        <v>72.422112999999996</v>
      </c>
      <c r="L2108" s="16">
        <f t="shared" si="160"/>
        <v>1.2980841914953523E-3</v>
      </c>
      <c r="M2108" s="10"/>
      <c r="N2108" s="6">
        <v>66.148544999999999</v>
      </c>
      <c r="O2108" s="16">
        <f t="shared" si="161"/>
        <v>-8.8467554350590838E-4</v>
      </c>
      <c r="P2108" s="10"/>
    </row>
    <row r="2109" spans="1:16" x14ac:dyDescent="0.25">
      <c r="A2109" s="23">
        <v>39147</v>
      </c>
      <c r="B2109"/>
      <c r="C2109" s="22"/>
      <c r="D2109" s="10"/>
      <c r="E2109" s="6">
        <v>31.01369</v>
      </c>
      <c r="F2109" s="16">
        <f t="shared" si="159"/>
        <v>-9.7086802634578362E-3</v>
      </c>
      <c r="G2109" s="10"/>
      <c r="H2109" s="6">
        <v>13.6</v>
      </c>
      <c r="I2109" s="16">
        <f t="shared" si="162"/>
        <v>-3.6029411764705865E-2</v>
      </c>
      <c r="J2109" s="10"/>
      <c r="K2109" s="6">
        <v>72.354962999999998</v>
      </c>
      <c r="L2109" s="16">
        <f t="shared" si="160"/>
        <v>9.2806349717844405E-4</v>
      </c>
      <c r="M2109" s="10"/>
      <c r="N2109" s="6">
        <v>65.892525000000006</v>
      </c>
      <c r="O2109" s="16">
        <f t="shared" si="161"/>
        <v>3.8854179590173121E-3</v>
      </c>
      <c r="P2109" s="10"/>
    </row>
    <row r="2110" spans="1:16" x14ac:dyDescent="0.25">
      <c r="A2110" s="23">
        <v>39146</v>
      </c>
      <c r="B2110"/>
      <c r="C2110" s="22"/>
      <c r="D2110" s="10"/>
      <c r="E2110" s="6">
        <v>30.722092</v>
      </c>
      <c r="F2110" s="16">
        <f t="shared" si="159"/>
        <v>9.4914760362021511E-3</v>
      </c>
      <c r="G2110" s="10"/>
      <c r="H2110" s="6">
        <v>12.87</v>
      </c>
      <c r="I2110" s="16">
        <f t="shared" si="162"/>
        <v>5.6721056721056762E-2</v>
      </c>
      <c r="J2110" s="10"/>
      <c r="K2110" s="6">
        <v>72.630283000000006</v>
      </c>
      <c r="L2110" s="16">
        <f t="shared" si="160"/>
        <v>-3.7907053177805849E-3</v>
      </c>
      <c r="M2110" s="10"/>
      <c r="N2110" s="6">
        <v>66.090024999999997</v>
      </c>
      <c r="O2110" s="16">
        <f t="shared" si="161"/>
        <v>-2.9883480903508675E-3</v>
      </c>
      <c r="P2110" s="10"/>
    </row>
    <row r="2111" spans="1:16" x14ac:dyDescent="0.25">
      <c r="A2111" s="23">
        <v>39143</v>
      </c>
      <c r="B2111"/>
      <c r="C2111" s="22"/>
      <c r="D2111" s="10"/>
      <c r="E2111" s="6">
        <v>30.680434000000002</v>
      </c>
      <c r="F2111" s="16">
        <f t="shared" si="159"/>
        <v>1.3578034782688597E-3</v>
      </c>
      <c r="G2111" s="10"/>
      <c r="H2111" s="6">
        <v>13.29</v>
      </c>
      <c r="I2111" s="16">
        <f t="shared" si="162"/>
        <v>-3.1602708803611712E-2</v>
      </c>
      <c r="J2111" s="10"/>
      <c r="K2111" s="6">
        <v>72.737722000000005</v>
      </c>
      <c r="L2111" s="16">
        <f t="shared" si="160"/>
        <v>-1.4770740276963679E-3</v>
      </c>
      <c r="M2111" s="10"/>
      <c r="N2111" s="6">
        <v>65.9803</v>
      </c>
      <c r="O2111" s="16">
        <f t="shared" si="161"/>
        <v>1.6629963792222924E-3</v>
      </c>
      <c r="P2111" s="10"/>
    </row>
    <row r="2112" spans="1:16" x14ac:dyDescent="0.25">
      <c r="A2112" s="23">
        <v>39142</v>
      </c>
      <c r="B2112"/>
      <c r="C2112" s="22"/>
      <c r="D2112" s="10"/>
      <c r="E2112" s="6">
        <v>30.541578999999999</v>
      </c>
      <c r="F2112" s="16">
        <f t="shared" si="159"/>
        <v>4.5464250554958507E-3</v>
      </c>
      <c r="G2112" s="10"/>
      <c r="H2112" s="6">
        <v>13.51</v>
      </c>
      <c r="I2112" s="16">
        <f t="shared" si="162"/>
        <v>-1.6284233900814238E-2</v>
      </c>
      <c r="J2112" s="10"/>
      <c r="K2112" s="6">
        <v>72.536268000000007</v>
      </c>
      <c r="L2112" s="16">
        <f t="shared" si="160"/>
        <v>2.7772865292710058E-3</v>
      </c>
      <c r="M2112" s="10"/>
      <c r="N2112" s="6">
        <v>65.651133000000002</v>
      </c>
      <c r="O2112" s="16">
        <f t="shared" si="161"/>
        <v>5.013881481679805E-3</v>
      </c>
      <c r="P2112" s="10"/>
    </row>
    <row r="2113" spans="1:16" x14ac:dyDescent="0.25">
      <c r="A2113" s="23">
        <v>39141</v>
      </c>
      <c r="B2113"/>
      <c r="C2113" s="22"/>
      <c r="D2113" s="10"/>
      <c r="E2113" s="6">
        <v>30.652664000000001</v>
      </c>
      <c r="F2113" s="16">
        <f t="shared" si="159"/>
        <v>-3.6239917026462676E-3</v>
      </c>
      <c r="G2113" s="10"/>
      <c r="H2113" s="6">
        <v>13.63</v>
      </c>
      <c r="I2113" s="16">
        <f t="shared" si="162"/>
        <v>-8.8041085840059319E-3</v>
      </c>
      <c r="J2113" s="10"/>
      <c r="K2113" s="6">
        <v>72.522165999999999</v>
      </c>
      <c r="L2113" s="16">
        <f t="shared" si="160"/>
        <v>1.9445089381364689E-4</v>
      </c>
      <c r="M2113" s="10"/>
      <c r="N2113" s="6">
        <v>65.692825999999997</v>
      </c>
      <c r="O2113" s="16">
        <f t="shared" si="161"/>
        <v>-6.3466595271755022E-4</v>
      </c>
      <c r="P2113" s="10"/>
    </row>
    <row r="2114" spans="1:16" x14ac:dyDescent="0.25">
      <c r="A2114" s="23">
        <v>39140</v>
      </c>
      <c r="B2114"/>
      <c r="C2114" s="22"/>
      <c r="D2114" s="10"/>
      <c r="E2114" s="6">
        <v>29.979206999999999</v>
      </c>
      <c r="F2114" s="16">
        <f t="shared" si="159"/>
        <v>2.2464136559716241E-2</v>
      </c>
      <c r="G2114" s="10"/>
      <c r="H2114" s="6">
        <v>13.61</v>
      </c>
      <c r="I2114" s="16">
        <f t="shared" si="162"/>
        <v>1.4695077149156077E-3</v>
      </c>
      <c r="J2114" s="10"/>
      <c r="K2114" s="6">
        <v>72.655912000000001</v>
      </c>
      <c r="L2114" s="16">
        <f t="shared" si="160"/>
        <v>-1.840813724835022E-3</v>
      </c>
      <c r="M2114" s="10"/>
      <c r="N2114" s="6">
        <v>65.991591999999997</v>
      </c>
      <c r="O2114" s="16">
        <f t="shared" si="161"/>
        <v>-4.527334330712951E-3</v>
      </c>
      <c r="P2114" s="10"/>
    </row>
    <row r="2115" spans="1:16" x14ac:dyDescent="0.25">
      <c r="A2115" s="23">
        <v>39139</v>
      </c>
      <c r="B2115"/>
      <c r="C2115" s="22"/>
      <c r="D2115" s="10"/>
      <c r="E2115" s="6">
        <v>30.881777</v>
      </c>
      <c r="F2115" s="16">
        <f t="shared" si="159"/>
        <v>-2.9226621253045093E-2</v>
      </c>
      <c r="G2115" s="10"/>
      <c r="H2115" s="6">
        <v>13.63</v>
      </c>
      <c r="I2115" s="16">
        <f t="shared" si="162"/>
        <v>-1.4673514306677848E-3</v>
      </c>
      <c r="J2115" s="10"/>
      <c r="K2115" s="6">
        <v>72.375052999999994</v>
      </c>
      <c r="L2115" s="16">
        <f t="shared" si="160"/>
        <v>3.8806051029767197E-3</v>
      </c>
      <c r="M2115" s="10"/>
      <c r="N2115" s="6">
        <v>65.168156999999994</v>
      </c>
      <c r="O2115" s="16">
        <f t="shared" si="161"/>
        <v>1.2635542232688923E-2</v>
      </c>
      <c r="P2115" s="10"/>
    </row>
    <row r="2116" spans="1:16" x14ac:dyDescent="0.25">
      <c r="A2116" s="23">
        <v>39136</v>
      </c>
      <c r="B2116"/>
      <c r="C2116" s="22"/>
      <c r="D2116" s="10"/>
      <c r="E2116" s="6">
        <v>29.812577999999998</v>
      </c>
      <c r="F2116" s="16">
        <f t="shared" si="159"/>
        <v>3.586402356750229E-2</v>
      </c>
      <c r="G2116" s="10"/>
      <c r="H2116" s="6">
        <v>13.97</v>
      </c>
      <c r="I2116" s="16">
        <f t="shared" si="162"/>
        <v>-2.4337866857551904E-2</v>
      </c>
      <c r="J2116" s="10"/>
      <c r="K2116" s="6">
        <v>72.080815999999999</v>
      </c>
      <c r="L2116" s="16">
        <f t="shared" si="160"/>
        <v>4.0820431333628004E-3</v>
      </c>
      <c r="M2116" s="10"/>
      <c r="N2116" s="6">
        <v>64.738217000000006</v>
      </c>
      <c r="O2116" s="16">
        <f t="shared" si="161"/>
        <v>6.6412085461047266E-3</v>
      </c>
      <c r="P2116" s="10"/>
    </row>
    <row r="2117" spans="1:16" x14ac:dyDescent="0.25">
      <c r="A2117" s="23">
        <v>39135</v>
      </c>
      <c r="B2117"/>
      <c r="C2117" s="22"/>
      <c r="D2117" s="10"/>
      <c r="E2117" s="6">
        <v>29.993092999999998</v>
      </c>
      <c r="F2117" s="16">
        <f t="shared" si="159"/>
        <v>-6.0185523380332784E-3</v>
      </c>
      <c r="G2117" s="10"/>
      <c r="H2117" s="6">
        <v>14.14</v>
      </c>
      <c r="I2117" s="16">
        <f t="shared" si="162"/>
        <v>-1.2022630834512049E-2</v>
      </c>
      <c r="J2117" s="10"/>
      <c r="K2117" s="6">
        <v>71.846767</v>
      </c>
      <c r="L2117" s="16">
        <f t="shared" si="160"/>
        <v>3.2576135262982753E-3</v>
      </c>
      <c r="M2117" s="10"/>
      <c r="N2117" s="6">
        <v>64.279134999999997</v>
      </c>
      <c r="O2117" s="16">
        <f t="shared" si="161"/>
        <v>7.1420065002432143E-3</v>
      </c>
      <c r="P2117" s="10"/>
    </row>
    <row r="2118" spans="1:16" x14ac:dyDescent="0.25">
      <c r="A2118" s="23">
        <v>39134</v>
      </c>
      <c r="B2118"/>
      <c r="C2118" s="22"/>
      <c r="D2118" s="10"/>
      <c r="E2118" s="6">
        <v>30.513807</v>
      </c>
      <c r="F2118" s="16">
        <f t="shared" si="159"/>
        <v>-1.7064865095332116E-2</v>
      </c>
      <c r="G2118" s="10"/>
      <c r="H2118" s="6">
        <v>14.07</v>
      </c>
      <c r="I2118" s="16">
        <f t="shared" si="162"/>
        <v>4.9751243781095411E-3</v>
      </c>
      <c r="J2118" s="10"/>
      <c r="K2118" s="6">
        <v>71.947069999999997</v>
      </c>
      <c r="L2118" s="16">
        <f t="shared" si="160"/>
        <v>-1.3941220955905331E-3</v>
      </c>
      <c r="M2118" s="10"/>
      <c r="N2118" s="6">
        <v>64.628916000000004</v>
      </c>
      <c r="O2118" s="16">
        <f t="shared" si="161"/>
        <v>-5.4121440006824617E-3</v>
      </c>
      <c r="P2118" s="10"/>
    </row>
    <row r="2119" spans="1:16" x14ac:dyDescent="0.25">
      <c r="A2119" s="23">
        <v>39133</v>
      </c>
      <c r="B2119"/>
      <c r="C2119" s="22"/>
      <c r="D2119" s="10"/>
      <c r="E2119" s="6">
        <v>30.895662999999999</v>
      </c>
      <c r="F2119" s="16">
        <f t="shared" si="159"/>
        <v>-1.2359534087357127E-2</v>
      </c>
      <c r="G2119" s="10"/>
      <c r="H2119" s="6">
        <v>14.16</v>
      </c>
      <c r="I2119" s="16">
        <f t="shared" si="162"/>
        <v>-6.3559322033898136E-3</v>
      </c>
      <c r="J2119" s="10"/>
      <c r="K2119" s="6">
        <v>71.993885000000006</v>
      </c>
      <c r="L2119" s="16">
        <f t="shared" si="160"/>
        <v>-6.502635605789564E-4</v>
      </c>
      <c r="M2119" s="10"/>
      <c r="N2119" s="6">
        <v>64.738217000000006</v>
      </c>
      <c r="O2119" s="16">
        <f t="shared" si="161"/>
        <v>-1.6883535732842292E-3</v>
      </c>
      <c r="P2119" s="10"/>
    </row>
    <row r="2120" spans="1:16" x14ac:dyDescent="0.25">
      <c r="A2120" s="23">
        <v>39129</v>
      </c>
      <c r="B2120"/>
      <c r="C2120" s="22"/>
      <c r="D2120" s="10"/>
      <c r="E2120" s="6">
        <v>30.742919000000001</v>
      </c>
      <c r="F2120" s="16">
        <f t="shared" si="159"/>
        <v>4.9684286648252751E-3</v>
      </c>
      <c r="G2120" s="10"/>
      <c r="H2120" s="6">
        <v>13.69</v>
      </c>
      <c r="I2120" s="16">
        <f t="shared" si="162"/>
        <v>3.4331628926223656E-2</v>
      </c>
      <c r="J2120" s="10"/>
      <c r="K2120" s="6">
        <v>71.880200000000002</v>
      </c>
      <c r="L2120" s="16">
        <f t="shared" si="160"/>
        <v>1.5815899232334285E-3</v>
      </c>
      <c r="M2120" s="10"/>
      <c r="N2120" s="6">
        <v>64.592478</v>
      </c>
      <c r="O2120" s="16">
        <f t="shared" si="161"/>
        <v>2.2562843927431686E-3</v>
      </c>
      <c r="P2120" s="10"/>
    </row>
    <row r="2121" spans="1:16" x14ac:dyDescent="0.25">
      <c r="A2121" s="23">
        <v>39128</v>
      </c>
      <c r="B2121"/>
      <c r="C2121" s="22"/>
      <c r="D2121" s="10"/>
      <c r="E2121" s="6">
        <v>30.465206999999999</v>
      </c>
      <c r="F2121" s="16">
        <f t="shared" ref="F2121:F2184" si="163">E2120/E2121-1</f>
        <v>9.1157102592476225E-3</v>
      </c>
      <c r="G2121" s="10"/>
      <c r="H2121" s="6">
        <v>13.61</v>
      </c>
      <c r="I2121" s="16">
        <f t="shared" si="162"/>
        <v>5.8780308596619868E-3</v>
      </c>
      <c r="J2121" s="10"/>
      <c r="K2121" s="6">
        <v>71.806640000000002</v>
      </c>
      <c r="L2121" s="16">
        <f t="shared" ref="L2121:L2184" si="164">K2120/K2121-1</f>
        <v>1.0244177975742286E-3</v>
      </c>
      <c r="M2121" s="10"/>
      <c r="N2121" s="6">
        <v>64.366580999999996</v>
      </c>
      <c r="O2121" s="16">
        <f t="shared" ref="O2121:O2184" si="165">N2120/N2121-1</f>
        <v>3.5095385911518839E-3</v>
      </c>
      <c r="P2121" s="10"/>
    </row>
    <row r="2122" spans="1:16" x14ac:dyDescent="0.25">
      <c r="A2122" s="23">
        <v>39127</v>
      </c>
      <c r="B2122"/>
      <c r="C2122" s="22"/>
      <c r="D2122" s="10"/>
      <c r="E2122" s="6">
        <v>30.590178999999999</v>
      </c>
      <c r="F2122" s="16">
        <f t="shared" si="163"/>
        <v>-4.0853634756435886E-3</v>
      </c>
      <c r="G2122" s="10"/>
      <c r="H2122" s="6">
        <v>13.61</v>
      </c>
      <c r="I2122" s="16">
        <f t="shared" si="162"/>
        <v>0</v>
      </c>
      <c r="J2122" s="10"/>
      <c r="K2122" s="6">
        <v>71.672899000000001</v>
      </c>
      <c r="L2122" s="16">
        <f t="shared" si="164"/>
        <v>1.8659912165683856E-3</v>
      </c>
      <c r="M2122" s="10"/>
      <c r="N2122" s="6">
        <v>64.177115999999998</v>
      </c>
      <c r="O2122" s="16">
        <f t="shared" si="165"/>
        <v>2.9522205391716572E-3</v>
      </c>
      <c r="P2122" s="10"/>
    </row>
    <row r="2123" spans="1:16" x14ac:dyDescent="0.25">
      <c r="A2123" s="23">
        <v>39126</v>
      </c>
      <c r="B2123"/>
      <c r="C2123" s="22"/>
      <c r="D2123" s="10"/>
      <c r="E2123" s="6">
        <v>30.513807</v>
      </c>
      <c r="F2123" s="16">
        <f t="shared" si="163"/>
        <v>2.5028669808391246E-3</v>
      </c>
      <c r="G2123" s="10"/>
      <c r="H2123" s="6">
        <v>14.06</v>
      </c>
      <c r="I2123" s="16">
        <f t="shared" si="162"/>
        <v>-3.2005689900426848E-2</v>
      </c>
      <c r="J2123" s="10"/>
      <c r="K2123" s="6">
        <v>71.264983000000001</v>
      </c>
      <c r="L2123" s="16">
        <f t="shared" si="164"/>
        <v>5.723933169253792E-3</v>
      </c>
      <c r="M2123" s="10"/>
      <c r="N2123" s="6">
        <v>63.572288999999998</v>
      </c>
      <c r="O2123" s="16">
        <f t="shared" si="165"/>
        <v>9.5140038138314953E-3</v>
      </c>
      <c r="P2123" s="10"/>
    </row>
    <row r="2124" spans="1:16" x14ac:dyDescent="0.25">
      <c r="A2124" s="23">
        <v>39125</v>
      </c>
      <c r="B2124"/>
      <c r="C2124" s="22"/>
      <c r="D2124" s="10"/>
      <c r="E2124" s="6">
        <v>30.444376999999999</v>
      </c>
      <c r="F2124" s="16">
        <f t="shared" si="163"/>
        <v>2.280552497428312E-3</v>
      </c>
      <c r="G2124" s="10"/>
      <c r="H2124" s="6">
        <v>14.08</v>
      </c>
      <c r="I2124" s="16">
        <f t="shared" si="162"/>
        <v>-1.4204545454544748E-3</v>
      </c>
      <c r="J2124" s="10"/>
      <c r="K2124" s="6">
        <v>71.311792999999994</v>
      </c>
      <c r="L2124" s="16">
        <f t="shared" si="164"/>
        <v>-6.5641316857634191E-4</v>
      </c>
      <c r="M2124" s="10"/>
      <c r="N2124" s="6">
        <v>63.710745000000003</v>
      </c>
      <c r="O2124" s="16">
        <f t="shared" si="165"/>
        <v>-2.1731970015419488E-3</v>
      </c>
      <c r="P2124" s="10"/>
    </row>
    <row r="2125" spans="1:16" x14ac:dyDescent="0.25">
      <c r="A2125" s="23">
        <v>39122</v>
      </c>
      <c r="B2125"/>
      <c r="C2125" s="22"/>
      <c r="D2125" s="10"/>
      <c r="E2125" s="6">
        <v>30.423549000000001</v>
      </c>
      <c r="F2125" s="16">
        <f t="shared" si="163"/>
        <v>6.8460126068781157E-4</v>
      </c>
      <c r="G2125" s="10"/>
      <c r="H2125" s="6">
        <v>14.03</v>
      </c>
      <c r="I2125" s="16">
        <f t="shared" si="162"/>
        <v>3.5637918745545782E-3</v>
      </c>
      <c r="J2125" s="10"/>
      <c r="K2125" s="6">
        <v>71.298421000000005</v>
      </c>
      <c r="L2125" s="16">
        <f t="shared" si="164"/>
        <v>1.8754973549817144E-4</v>
      </c>
      <c r="M2125" s="10"/>
      <c r="N2125" s="6">
        <v>63.856484000000002</v>
      </c>
      <c r="O2125" s="16">
        <f t="shared" si="165"/>
        <v>-2.2822897671597175E-3</v>
      </c>
      <c r="P2125" s="10"/>
    </row>
    <row r="2126" spans="1:16" x14ac:dyDescent="0.25">
      <c r="A2126" s="23">
        <v>39121</v>
      </c>
      <c r="B2126"/>
      <c r="C2126" s="22"/>
      <c r="D2126" s="10"/>
      <c r="E2126" s="6">
        <v>30.492977</v>
      </c>
      <c r="F2126" s="16">
        <f t="shared" si="163"/>
        <v>-2.2768521420521992E-3</v>
      </c>
      <c r="G2126" s="10"/>
      <c r="H2126" s="6">
        <v>14.14</v>
      </c>
      <c r="I2126" s="16">
        <f t="shared" si="162"/>
        <v>-7.7793493635078814E-3</v>
      </c>
      <c r="J2126" s="10"/>
      <c r="K2126" s="6">
        <v>71.599339999999998</v>
      </c>
      <c r="L2126" s="16">
        <f t="shared" si="164"/>
        <v>-4.2028180706692453E-3</v>
      </c>
      <c r="M2126" s="10"/>
      <c r="N2126" s="6">
        <v>64.220837000000003</v>
      </c>
      <c r="O2126" s="16">
        <f t="shared" si="165"/>
        <v>-5.6734389805601637E-3</v>
      </c>
      <c r="P2126" s="10"/>
    </row>
    <row r="2127" spans="1:16" x14ac:dyDescent="0.25">
      <c r="A2127" s="23">
        <v>39120</v>
      </c>
      <c r="B2127"/>
      <c r="C2127" s="22"/>
      <c r="D2127" s="10"/>
      <c r="E2127" s="6">
        <v>30.729033000000001</v>
      </c>
      <c r="F2127" s="16">
        <f t="shared" si="163"/>
        <v>-7.6818557876520144E-3</v>
      </c>
      <c r="G2127" s="10"/>
      <c r="H2127" s="6">
        <v>13.85</v>
      </c>
      <c r="I2127" s="16">
        <f t="shared" si="162"/>
        <v>2.0938628158844841E-2</v>
      </c>
      <c r="J2127" s="10"/>
      <c r="K2127" s="6">
        <v>71.519092999999998</v>
      </c>
      <c r="L2127" s="16">
        <f t="shared" si="164"/>
        <v>1.1220360414805342E-3</v>
      </c>
      <c r="M2127" s="10"/>
      <c r="N2127" s="6">
        <v>64.169827999999995</v>
      </c>
      <c r="O2127" s="16">
        <f t="shared" si="165"/>
        <v>7.9490629147405123E-4</v>
      </c>
      <c r="P2127" s="10"/>
    </row>
    <row r="2128" spans="1:16" x14ac:dyDescent="0.25">
      <c r="A2128" s="23">
        <v>39119</v>
      </c>
      <c r="B2128"/>
      <c r="C2128" s="22"/>
      <c r="D2128" s="10"/>
      <c r="E2128" s="6">
        <v>30.992861999999999</v>
      </c>
      <c r="F2128" s="16">
        <f t="shared" si="163"/>
        <v>-8.5125729918068549E-3</v>
      </c>
      <c r="G2128" s="10"/>
      <c r="H2128" s="6">
        <v>13.62</v>
      </c>
      <c r="I2128" s="16">
        <f t="shared" si="162"/>
        <v>1.6886930983847304E-2</v>
      </c>
      <c r="J2128" s="10"/>
      <c r="K2128" s="6">
        <v>71.418790000000001</v>
      </c>
      <c r="L2128" s="16">
        <f t="shared" si="164"/>
        <v>1.4044343232362255E-3</v>
      </c>
      <c r="M2128" s="10"/>
      <c r="N2128" s="6">
        <v>63.980367999999999</v>
      </c>
      <c r="O2128" s="16">
        <f t="shared" si="165"/>
        <v>2.9612208544971264E-3</v>
      </c>
      <c r="P2128" s="10"/>
    </row>
    <row r="2129" spans="1:16" x14ac:dyDescent="0.25">
      <c r="A2129" s="23">
        <v>39118</v>
      </c>
      <c r="B2129"/>
      <c r="C2129" s="22"/>
      <c r="D2129" s="10"/>
      <c r="E2129" s="6">
        <v>30.951207</v>
      </c>
      <c r="F2129" s="16">
        <f t="shared" si="163"/>
        <v>1.3458279672258211E-3</v>
      </c>
      <c r="G2129" s="10"/>
      <c r="H2129" s="6">
        <v>13.53</v>
      </c>
      <c r="I2129" s="16">
        <f t="shared" si="162"/>
        <v>6.6518847006651338E-3</v>
      </c>
      <c r="J2129" s="10"/>
      <c r="K2129" s="6">
        <v>71.231544999999997</v>
      </c>
      <c r="L2129" s="16">
        <f t="shared" si="164"/>
        <v>2.6286808744637735E-3</v>
      </c>
      <c r="M2129" s="10"/>
      <c r="N2129" s="6">
        <v>63.630586999999998</v>
      </c>
      <c r="O2129" s="16">
        <f t="shared" si="165"/>
        <v>5.4970575707560254E-3</v>
      </c>
      <c r="P2129" s="10"/>
    </row>
    <row r="2130" spans="1:16" x14ac:dyDescent="0.25">
      <c r="A2130" s="23">
        <v>39115</v>
      </c>
      <c r="B2130"/>
      <c r="C2130" s="22"/>
      <c r="D2130" s="10"/>
      <c r="E2130" s="6">
        <v>31.055347999999999</v>
      </c>
      <c r="F2130" s="16">
        <f t="shared" si="163"/>
        <v>-3.3533998717386604E-3</v>
      </c>
      <c r="G2130" s="10"/>
      <c r="H2130" s="6">
        <v>13.83</v>
      </c>
      <c r="I2130" s="16">
        <f t="shared" si="162"/>
        <v>-2.1691973969631295E-2</v>
      </c>
      <c r="J2130" s="10"/>
      <c r="K2130" s="6">
        <v>71.137924999999996</v>
      </c>
      <c r="L2130" s="16">
        <f t="shared" si="164"/>
        <v>1.3160350122667364E-3</v>
      </c>
      <c r="M2130" s="10"/>
      <c r="N2130" s="6">
        <v>63.543140000000001</v>
      </c>
      <c r="O2130" s="16">
        <f t="shared" si="165"/>
        <v>1.3761831725658258E-3</v>
      </c>
      <c r="P2130" s="10"/>
    </row>
    <row r="2131" spans="1:16" x14ac:dyDescent="0.25">
      <c r="A2131" s="23">
        <v>39114</v>
      </c>
      <c r="B2131"/>
      <c r="C2131" s="22"/>
      <c r="D2131" s="10"/>
      <c r="E2131" s="6">
        <v>31.333062999999999</v>
      </c>
      <c r="F2131" s="16">
        <f t="shared" si="163"/>
        <v>-8.8633211505686482E-3</v>
      </c>
      <c r="G2131" s="10"/>
      <c r="H2131" s="6">
        <v>14</v>
      </c>
      <c r="I2131" s="16">
        <f t="shared" si="162"/>
        <v>-1.2142857142857122E-2</v>
      </c>
      <c r="J2131" s="10"/>
      <c r="K2131" s="6">
        <v>71.071055000000001</v>
      </c>
      <c r="L2131" s="16">
        <f t="shared" si="164"/>
        <v>9.4088936768965681E-4</v>
      </c>
      <c r="M2131" s="10"/>
      <c r="N2131" s="6">
        <v>63.462981999999997</v>
      </c>
      <c r="O2131" s="16">
        <f t="shared" si="165"/>
        <v>1.2630670270112887E-3</v>
      </c>
      <c r="P2131" s="10"/>
    </row>
    <row r="2132" spans="1:16" x14ac:dyDescent="0.25">
      <c r="A2132" s="23">
        <v>39113</v>
      </c>
      <c r="B2132"/>
      <c r="C2132" s="22"/>
      <c r="D2132" s="10"/>
      <c r="E2132" s="6">
        <v>31.069234000000002</v>
      </c>
      <c r="F2132" s="16">
        <f t="shared" si="163"/>
        <v>8.491648039987032E-3</v>
      </c>
      <c r="G2132" s="10"/>
      <c r="H2132" s="6">
        <v>13.9</v>
      </c>
      <c r="I2132" s="16">
        <f t="shared" si="162"/>
        <v>7.194244604316502E-3</v>
      </c>
      <c r="J2132" s="10"/>
      <c r="K2132" s="6">
        <v>71.099810000000005</v>
      </c>
      <c r="L2132" s="16">
        <f t="shared" si="164"/>
        <v>-4.044314605060606E-4</v>
      </c>
      <c r="M2132" s="10"/>
      <c r="N2132" s="6">
        <v>63.539501000000001</v>
      </c>
      <c r="O2132" s="16">
        <f t="shared" si="165"/>
        <v>-1.2042744874563027E-3</v>
      </c>
      <c r="P2132" s="10"/>
    </row>
    <row r="2133" spans="1:16" x14ac:dyDescent="0.25">
      <c r="A2133" s="23">
        <v>39112</v>
      </c>
      <c r="B2133"/>
      <c r="C2133" s="22"/>
      <c r="D2133" s="10"/>
      <c r="E2133" s="6">
        <v>31.180319000000001</v>
      </c>
      <c r="F2133" s="16">
        <f t="shared" si="163"/>
        <v>-3.5626639996851894E-3</v>
      </c>
      <c r="G2133" s="10"/>
      <c r="H2133" s="6">
        <v>13.99</v>
      </c>
      <c r="I2133" s="16">
        <f t="shared" si="162"/>
        <v>-6.4331665475338973E-3</v>
      </c>
      <c r="J2133" s="10"/>
      <c r="K2133" s="6">
        <v>70.800179</v>
      </c>
      <c r="L2133" s="16">
        <f t="shared" si="164"/>
        <v>4.2320655714727096E-3</v>
      </c>
      <c r="M2133" s="10"/>
      <c r="N2133" s="6">
        <v>63.009700000000002</v>
      </c>
      <c r="O2133" s="16">
        <f t="shared" si="165"/>
        <v>8.4082450797258179E-3</v>
      </c>
      <c r="P2133" s="10"/>
    </row>
    <row r="2134" spans="1:16" x14ac:dyDescent="0.25">
      <c r="A2134" s="23">
        <v>39111</v>
      </c>
      <c r="B2134"/>
      <c r="C2134" s="22"/>
      <c r="D2134" s="10"/>
      <c r="E2134" s="6">
        <v>31.596889000000001</v>
      </c>
      <c r="F2134" s="16">
        <f t="shared" si="163"/>
        <v>-1.3183892882618897E-2</v>
      </c>
      <c r="G2134" s="10"/>
      <c r="H2134" s="6">
        <v>13.8</v>
      </c>
      <c r="I2134" s="16">
        <f t="shared" si="162"/>
        <v>1.3768115942028869E-2</v>
      </c>
      <c r="J2134" s="10"/>
      <c r="K2134" s="6">
        <v>70.700299999999999</v>
      </c>
      <c r="L2134" s="16">
        <f t="shared" si="164"/>
        <v>1.4127097056164661E-3</v>
      </c>
      <c r="M2134" s="10"/>
      <c r="N2134" s="6">
        <v>62.937125999999999</v>
      </c>
      <c r="O2134" s="16">
        <f t="shared" si="165"/>
        <v>1.1531190667970481E-3</v>
      </c>
      <c r="P2134" s="10"/>
    </row>
    <row r="2135" spans="1:16" x14ac:dyDescent="0.25">
      <c r="A2135" s="23">
        <v>39108</v>
      </c>
      <c r="B2135"/>
      <c r="C2135" s="22"/>
      <c r="D2135" s="10"/>
      <c r="E2135" s="6">
        <v>31.930147999999999</v>
      </c>
      <c r="F2135" s="16">
        <f t="shared" si="163"/>
        <v>-1.0437126692929732E-2</v>
      </c>
      <c r="G2135" s="10"/>
      <c r="H2135" s="6">
        <v>13.96</v>
      </c>
      <c r="I2135" s="16">
        <f t="shared" si="162"/>
        <v>-1.1461318051575908E-2</v>
      </c>
      <c r="J2135" s="10"/>
      <c r="K2135" s="6">
        <v>70.733593999999997</v>
      </c>
      <c r="L2135" s="16">
        <f t="shared" si="164"/>
        <v>-4.7069572062174991E-4</v>
      </c>
      <c r="M2135" s="10"/>
      <c r="N2135" s="6">
        <v>63.075021</v>
      </c>
      <c r="O2135" s="16">
        <f t="shared" si="165"/>
        <v>-2.1862061686828138E-3</v>
      </c>
      <c r="P2135" s="10"/>
    </row>
    <row r="2136" spans="1:16" x14ac:dyDescent="0.25">
      <c r="A2136" s="23">
        <v>39107</v>
      </c>
      <c r="B2136"/>
      <c r="C2136" s="22"/>
      <c r="D2136" s="10"/>
      <c r="E2136" s="6">
        <v>31.937090000000001</v>
      </c>
      <c r="F2136" s="16">
        <f t="shared" si="163"/>
        <v>-2.1736482566203641E-4</v>
      </c>
      <c r="G2136" s="10"/>
      <c r="H2136" s="6">
        <v>13.61</v>
      </c>
      <c r="I2136" s="16">
        <f t="shared" si="162"/>
        <v>2.5716385011021359E-2</v>
      </c>
      <c r="J2136" s="10"/>
      <c r="K2136" s="6">
        <v>70.780203999999998</v>
      </c>
      <c r="L2136" s="16">
        <f t="shared" si="164"/>
        <v>-6.5851745779088589E-4</v>
      </c>
      <c r="M2136" s="10"/>
      <c r="N2136" s="6">
        <v>63.125822999999997</v>
      </c>
      <c r="O2136" s="16">
        <f t="shared" si="165"/>
        <v>-8.0477366607956125E-4</v>
      </c>
      <c r="P2136" s="10"/>
    </row>
    <row r="2137" spans="1:16" x14ac:dyDescent="0.25">
      <c r="A2137" s="23">
        <v>39106</v>
      </c>
      <c r="B2137"/>
      <c r="C2137" s="22"/>
      <c r="D2137" s="10"/>
      <c r="E2137" s="6">
        <v>32.089832999999999</v>
      </c>
      <c r="F2137" s="16">
        <f t="shared" si="163"/>
        <v>-4.7598564941112587E-3</v>
      </c>
      <c r="G2137" s="10"/>
      <c r="H2137" s="6">
        <v>13.99</v>
      </c>
      <c r="I2137" s="16">
        <f t="shared" si="162"/>
        <v>-2.7162258756254554E-2</v>
      </c>
      <c r="J2137" s="10"/>
      <c r="K2137" s="6">
        <v>71.006591</v>
      </c>
      <c r="L2137" s="16">
        <f t="shared" si="164"/>
        <v>-3.1882533270749525E-3</v>
      </c>
      <c r="M2137" s="10"/>
      <c r="N2137" s="6">
        <v>63.583044000000001</v>
      </c>
      <c r="O2137" s="16">
        <f t="shared" si="165"/>
        <v>-7.190926562119393E-3</v>
      </c>
      <c r="P2137" s="10"/>
    </row>
    <row r="2138" spans="1:16" x14ac:dyDescent="0.25">
      <c r="A2138" s="23">
        <v>39105</v>
      </c>
      <c r="B2138"/>
      <c r="C2138" s="22"/>
      <c r="D2138" s="10"/>
      <c r="E2138" s="6">
        <v>31.749632999999999</v>
      </c>
      <c r="F2138" s="16">
        <f t="shared" si="163"/>
        <v>1.0715084486173421E-2</v>
      </c>
      <c r="G2138" s="10"/>
      <c r="H2138" s="6">
        <v>13.73</v>
      </c>
      <c r="I2138" s="16">
        <f t="shared" si="162"/>
        <v>1.8936635105608168E-2</v>
      </c>
      <c r="J2138" s="10"/>
      <c r="K2138" s="6">
        <v>70.973297000000002</v>
      </c>
      <c r="L2138" s="16">
        <f t="shared" si="164"/>
        <v>4.6910600757343879E-4</v>
      </c>
      <c r="M2138" s="10"/>
      <c r="N2138" s="6">
        <v>63.590302999999999</v>
      </c>
      <c r="O2138" s="16">
        <f t="shared" si="165"/>
        <v>-1.1415262481129229E-4</v>
      </c>
      <c r="P2138" s="10"/>
    </row>
    <row r="2139" spans="1:16" x14ac:dyDescent="0.25">
      <c r="A2139" s="23">
        <v>39104</v>
      </c>
      <c r="B2139"/>
      <c r="C2139" s="22"/>
      <c r="D2139" s="10"/>
      <c r="E2139" s="6">
        <v>31.451090000000001</v>
      </c>
      <c r="F2139" s="16">
        <f t="shared" si="163"/>
        <v>9.4922942257327225E-3</v>
      </c>
      <c r="G2139" s="10"/>
      <c r="H2139" s="6">
        <v>13.76</v>
      </c>
      <c r="I2139" s="16">
        <f t="shared" si="162"/>
        <v>-2.1802325581394832E-3</v>
      </c>
      <c r="J2139" s="10"/>
      <c r="K2139" s="6">
        <v>71.166394999999994</v>
      </c>
      <c r="L2139" s="16">
        <f t="shared" si="164"/>
        <v>-2.7133312007724397E-3</v>
      </c>
      <c r="M2139" s="10"/>
      <c r="N2139" s="6">
        <v>64.011234000000002</v>
      </c>
      <c r="O2139" s="16">
        <f t="shared" si="165"/>
        <v>-6.5758926003520735E-3</v>
      </c>
      <c r="P2139" s="10"/>
    </row>
    <row r="2140" spans="1:16" x14ac:dyDescent="0.25">
      <c r="A2140" s="23">
        <v>39101</v>
      </c>
      <c r="B2140"/>
      <c r="C2140" s="22"/>
      <c r="D2140" s="10"/>
      <c r="E2140" s="6">
        <v>31.659375000000001</v>
      </c>
      <c r="F2140" s="16">
        <f t="shared" si="163"/>
        <v>-6.5789359391965618E-3</v>
      </c>
      <c r="G2140" s="10"/>
      <c r="H2140" s="6">
        <v>14.03</v>
      </c>
      <c r="I2140" s="16">
        <f t="shared" si="162"/>
        <v>-1.9244476122594389E-2</v>
      </c>
      <c r="J2140" s="10"/>
      <c r="K2140" s="6">
        <v>71.119784999999993</v>
      </c>
      <c r="L2140" s="16">
        <f t="shared" si="164"/>
        <v>6.5537318483177565E-4</v>
      </c>
      <c r="M2140" s="10"/>
      <c r="N2140" s="6">
        <v>63.858826999999998</v>
      </c>
      <c r="O2140" s="16">
        <f t="shared" si="165"/>
        <v>2.3866238570275922E-3</v>
      </c>
      <c r="P2140" s="10"/>
    </row>
    <row r="2141" spans="1:16" x14ac:dyDescent="0.25">
      <c r="A2141" s="23">
        <v>39100</v>
      </c>
      <c r="B2141"/>
      <c r="C2141" s="22"/>
      <c r="D2141" s="10"/>
      <c r="E2141" s="6">
        <v>31.756577</v>
      </c>
      <c r="F2141" s="16">
        <f t="shared" si="163"/>
        <v>-3.0608462618625376E-3</v>
      </c>
      <c r="G2141" s="10"/>
      <c r="H2141" s="6">
        <v>13.94</v>
      </c>
      <c r="I2141" s="16">
        <f t="shared" si="162"/>
        <v>6.4562410329984665E-3</v>
      </c>
      <c r="J2141" s="10"/>
      <c r="K2141" s="6">
        <v>71.159739999999999</v>
      </c>
      <c r="L2141" s="16">
        <f t="shared" si="164"/>
        <v>-5.6148322070892487E-4</v>
      </c>
      <c r="M2141" s="10"/>
      <c r="N2141" s="6">
        <v>64.033011999999999</v>
      </c>
      <c r="O2141" s="16">
        <f t="shared" si="165"/>
        <v>-2.7202374924983896E-3</v>
      </c>
      <c r="P2141" s="10"/>
    </row>
    <row r="2142" spans="1:16" x14ac:dyDescent="0.25">
      <c r="A2142" s="23">
        <v>39099</v>
      </c>
      <c r="B2142"/>
      <c r="C2142" s="22"/>
      <c r="D2142" s="10"/>
      <c r="E2142" s="6">
        <v>31.249746999999999</v>
      </c>
      <c r="F2142" s="16">
        <f t="shared" si="163"/>
        <v>1.6218691306524757E-2</v>
      </c>
      <c r="G2142" s="10"/>
      <c r="H2142" s="6">
        <v>14.17</v>
      </c>
      <c r="I2142" s="16">
        <f t="shared" si="162"/>
        <v>-1.6231474947071334E-2</v>
      </c>
      <c r="J2142" s="10"/>
      <c r="K2142" s="6">
        <v>70.953322</v>
      </c>
      <c r="L2142" s="16">
        <f t="shared" si="164"/>
        <v>2.9092083947810377E-3</v>
      </c>
      <c r="M2142" s="10"/>
      <c r="N2142" s="6">
        <v>63.837055999999997</v>
      </c>
      <c r="O2142" s="16">
        <f t="shared" si="165"/>
        <v>3.0696277723083476E-3</v>
      </c>
      <c r="P2142" s="10"/>
    </row>
    <row r="2143" spans="1:16" x14ac:dyDescent="0.25">
      <c r="A2143" s="23">
        <v>39098</v>
      </c>
      <c r="B2143"/>
      <c r="C2143" s="22"/>
      <c r="D2143" s="10"/>
      <c r="E2143" s="6">
        <v>31.208091</v>
      </c>
      <c r="F2143" s="16">
        <f t="shared" si="163"/>
        <v>1.3347820602036542E-3</v>
      </c>
      <c r="G2143" s="10"/>
      <c r="H2143" s="6">
        <v>14.43</v>
      </c>
      <c r="I2143" s="16">
        <f t="shared" si="162"/>
        <v>-1.8018018018018056E-2</v>
      </c>
      <c r="J2143" s="10"/>
      <c r="K2143" s="6">
        <v>71.053201000000001</v>
      </c>
      <c r="L2143" s="16">
        <f t="shared" si="164"/>
        <v>-1.4056931791152083E-3</v>
      </c>
      <c r="M2143" s="10"/>
      <c r="N2143" s="6">
        <v>64.033011999999999</v>
      </c>
      <c r="O2143" s="16">
        <f t="shared" si="165"/>
        <v>-3.0602339930535516E-3</v>
      </c>
      <c r="P2143" s="10"/>
    </row>
    <row r="2144" spans="1:16" x14ac:dyDescent="0.25">
      <c r="A2144" s="23">
        <v>39094</v>
      </c>
      <c r="B2144"/>
      <c r="C2144" s="22"/>
      <c r="D2144" s="10"/>
      <c r="E2144" s="6">
        <v>31.097006</v>
      </c>
      <c r="F2144" s="16">
        <f t="shared" si="163"/>
        <v>3.5722088486589421E-3</v>
      </c>
      <c r="G2144" s="10"/>
      <c r="H2144" s="6">
        <v>14.62</v>
      </c>
      <c r="I2144" s="16">
        <f t="shared" si="162"/>
        <v>-1.2995896032831689E-2</v>
      </c>
      <c r="J2144" s="10"/>
      <c r="K2144" s="6">
        <v>70.973297000000002</v>
      </c>
      <c r="L2144" s="16">
        <f t="shared" si="164"/>
        <v>1.1258318744864493E-3</v>
      </c>
      <c r="M2144" s="10"/>
      <c r="N2144" s="6">
        <v>63.895116999999999</v>
      </c>
      <c r="O2144" s="16">
        <f t="shared" si="165"/>
        <v>2.1581461381470213E-3</v>
      </c>
      <c r="P2144" s="10"/>
    </row>
    <row r="2145" spans="1:16" x14ac:dyDescent="0.25">
      <c r="A2145" s="23">
        <v>39093</v>
      </c>
      <c r="B2145"/>
      <c r="C2145" s="22"/>
      <c r="D2145" s="10"/>
      <c r="E2145" s="6">
        <v>30.729033000000001</v>
      </c>
      <c r="F2145" s="16">
        <f t="shared" si="163"/>
        <v>1.1974766664476499E-2</v>
      </c>
      <c r="G2145" s="10"/>
      <c r="H2145" s="6">
        <v>14.18</v>
      </c>
      <c r="I2145" s="16">
        <f t="shared" si="162"/>
        <v>3.1029619181946355E-2</v>
      </c>
      <c r="J2145" s="10"/>
      <c r="K2145" s="6">
        <v>71.046541000000005</v>
      </c>
      <c r="L2145" s="16">
        <f t="shared" si="164"/>
        <v>-1.0309298520247978E-3</v>
      </c>
      <c r="M2145" s="10"/>
      <c r="N2145" s="6">
        <v>64.192672000000002</v>
      </c>
      <c r="O2145" s="16">
        <f t="shared" si="165"/>
        <v>-4.6353421773750458E-3</v>
      </c>
      <c r="P2145" s="10"/>
    </row>
    <row r="2146" spans="1:16" x14ac:dyDescent="0.25">
      <c r="A2146" s="23">
        <v>39092</v>
      </c>
      <c r="B2146"/>
      <c r="C2146" s="22"/>
      <c r="D2146" s="10"/>
      <c r="E2146" s="6">
        <v>30.631834000000001</v>
      </c>
      <c r="F2146" s="16">
        <f t="shared" si="163"/>
        <v>3.1731368092422496E-3</v>
      </c>
      <c r="G2146" s="10"/>
      <c r="H2146" s="6">
        <v>14.05</v>
      </c>
      <c r="I2146" s="16">
        <f t="shared" si="162"/>
        <v>9.2526690391458999E-3</v>
      </c>
      <c r="J2146" s="10"/>
      <c r="K2146" s="6">
        <v>71.266273999999996</v>
      </c>
      <c r="L2146" s="16">
        <f t="shared" si="164"/>
        <v>-3.0832676898471245E-3</v>
      </c>
      <c r="M2146" s="10"/>
      <c r="N2146" s="6">
        <v>64.570065999999997</v>
      </c>
      <c r="O2146" s="16">
        <f t="shared" si="165"/>
        <v>-5.8447206790835926E-3</v>
      </c>
      <c r="P2146" s="10"/>
    </row>
    <row r="2147" spans="1:16" x14ac:dyDescent="0.25">
      <c r="A2147" s="23">
        <v>39091</v>
      </c>
      <c r="B2147"/>
      <c r="C2147" s="22"/>
      <c r="D2147" s="10"/>
      <c r="E2147" s="6">
        <v>30.465206999999999</v>
      </c>
      <c r="F2147" s="16">
        <f t="shared" si="163"/>
        <v>5.4694195906825893E-3</v>
      </c>
      <c r="G2147" s="10"/>
      <c r="H2147" s="6">
        <v>14.11</v>
      </c>
      <c r="I2147" s="16">
        <f t="shared" si="162"/>
        <v>-4.2523033309708191E-3</v>
      </c>
      <c r="J2147" s="10"/>
      <c r="K2147" s="6">
        <v>71.359493000000001</v>
      </c>
      <c r="L2147" s="16">
        <f t="shared" si="164"/>
        <v>-1.3063293485003902E-3</v>
      </c>
      <c r="M2147" s="10"/>
      <c r="N2147" s="6">
        <v>64.860366999999997</v>
      </c>
      <c r="O2147" s="16">
        <f t="shared" si="165"/>
        <v>-4.4757841101947804E-3</v>
      </c>
      <c r="P2147" s="10"/>
    </row>
    <row r="2148" spans="1:16" x14ac:dyDescent="0.25">
      <c r="A2148" s="23">
        <v>39090</v>
      </c>
      <c r="B2148"/>
      <c r="C2148" s="22"/>
      <c r="D2148" s="10"/>
      <c r="E2148" s="6">
        <v>30.749863999999999</v>
      </c>
      <c r="F2148" s="16">
        <f t="shared" si="163"/>
        <v>-9.2571791537029435E-3</v>
      </c>
      <c r="G2148" s="10"/>
      <c r="H2148" s="6">
        <v>13.96</v>
      </c>
      <c r="I2148" s="16">
        <f t="shared" si="162"/>
        <v>1.0744985673352359E-2</v>
      </c>
      <c r="J2148" s="10"/>
      <c r="K2148" s="6">
        <v>71.346177999999995</v>
      </c>
      <c r="L2148" s="16">
        <f t="shared" si="164"/>
        <v>1.8662527374635474E-4</v>
      </c>
      <c r="M2148" s="10"/>
      <c r="N2148" s="6">
        <v>64.860366999999997</v>
      </c>
      <c r="O2148" s="16">
        <f t="shared" si="165"/>
        <v>0</v>
      </c>
      <c r="P2148" s="10"/>
    </row>
    <row r="2149" spans="1:16" x14ac:dyDescent="0.25">
      <c r="A2149" s="23">
        <v>39087</v>
      </c>
      <c r="B2149"/>
      <c r="C2149" s="22"/>
      <c r="D2149" s="10"/>
      <c r="E2149" s="6">
        <v>30.756805</v>
      </c>
      <c r="F2149" s="16">
        <f t="shared" si="163"/>
        <v>-2.2567363547676411E-4</v>
      </c>
      <c r="G2149" s="10"/>
      <c r="H2149" s="6">
        <v>14.14</v>
      </c>
      <c r="I2149" s="16">
        <f t="shared" si="162"/>
        <v>-1.2729844413012725E-2</v>
      </c>
      <c r="J2149" s="10"/>
      <c r="K2149" s="6">
        <v>71.366152999999997</v>
      </c>
      <c r="L2149" s="16">
        <f t="shared" si="164"/>
        <v>-2.7989458812505141E-4</v>
      </c>
      <c r="M2149" s="10"/>
      <c r="N2149" s="6">
        <v>64.744245000000006</v>
      </c>
      <c r="O2149" s="16">
        <f t="shared" si="165"/>
        <v>1.7935493726120022E-3</v>
      </c>
      <c r="P2149" s="10"/>
    </row>
    <row r="2150" spans="1:16" x14ac:dyDescent="0.25">
      <c r="A2150" s="23">
        <v>39086</v>
      </c>
      <c r="B2150"/>
      <c r="C2150" s="22"/>
      <c r="D2150" s="10"/>
      <c r="E2150" s="6">
        <v>31.319177</v>
      </c>
      <c r="F2150" s="16">
        <f t="shared" si="163"/>
        <v>-1.795615510586368E-2</v>
      </c>
      <c r="G2150" s="10"/>
      <c r="H2150" s="6">
        <v>14.37</v>
      </c>
      <c r="I2150" s="16">
        <f t="shared" si="162"/>
        <v>-1.6005567153792533E-2</v>
      </c>
      <c r="J2150" s="10"/>
      <c r="K2150" s="6">
        <v>71.412762000000001</v>
      </c>
      <c r="L2150" s="16">
        <f t="shared" si="164"/>
        <v>-6.5267045685757363E-4</v>
      </c>
      <c r="M2150" s="10"/>
      <c r="N2150" s="6">
        <v>65.027287000000001</v>
      </c>
      <c r="O2150" s="16">
        <f t="shared" si="165"/>
        <v>-4.3526650589005289E-3</v>
      </c>
      <c r="P2150" s="10"/>
    </row>
    <row r="2151" spans="1:16" x14ac:dyDescent="0.25">
      <c r="A2151" s="23">
        <v>39085</v>
      </c>
      <c r="B2151"/>
      <c r="C2151" s="22"/>
      <c r="D2151" s="10"/>
      <c r="E2151" s="6">
        <v>30.562407</v>
      </c>
      <c r="F2151" s="16">
        <f t="shared" si="163"/>
        <v>2.4761465940820626E-2</v>
      </c>
      <c r="G2151" s="10"/>
      <c r="H2151" s="6">
        <v>14.44</v>
      </c>
      <c r="I2151" s="16">
        <f t="shared" si="162"/>
        <v>-4.8476454293628901E-3</v>
      </c>
      <c r="J2151" s="10"/>
      <c r="K2151" s="6">
        <v>70.880077999999997</v>
      </c>
      <c r="L2151" s="16">
        <f t="shared" si="164"/>
        <v>7.5152851835180723E-3</v>
      </c>
      <c r="M2151" s="10"/>
      <c r="N2151" s="6">
        <v>64.635380999999995</v>
      </c>
      <c r="O2151" s="16">
        <f t="shared" si="165"/>
        <v>6.0633354973185227E-3</v>
      </c>
      <c r="P2151" s="10"/>
    </row>
    <row r="2152" spans="1:16" x14ac:dyDescent="0.25">
      <c r="A2152" s="23">
        <v>39080</v>
      </c>
      <c r="B2152"/>
      <c r="C2152" s="22"/>
      <c r="D2152" s="10"/>
      <c r="E2152" s="6">
        <v>30.270806</v>
      </c>
      <c r="F2152" s="16">
        <f t="shared" si="163"/>
        <v>9.6330768331704952E-3</v>
      </c>
      <c r="G2152" s="10"/>
      <c r="H2152" s="6">
        <v>14.06</v>
      </c>
      <c r="I2152" s="16">
        <f t="shared" ref="I2152:I2215" si="166">H2151/H2152-1</f>
        <v>2.7027027027026973E-2</v>
      </c>
      <c r="J2152" s="10"/>
      <c r="K2152" s="6">
        <v>71.033225999999999</v>
      </c>
      <c r="L2152" s="16">
        <f t="shared" si="164"/>
        <v>-2.1560051348364917E-3</v>
      </c>
      <c r="M2152" s="10"/>
      <c r="N2152" s="6">
        <v>64.178160000000005</v>
      </c>
      <c r="O2152" s="16">
        <f t="shared" si="165"/>
        <v>7.1242460051830214E-3</v>
      </c>
      <c r="P2152" s="10"/>
    </row>
    <row r="2153" spans="1:16" x14ac:dyDescent="0.25">
      <c r="A2153" s="23">
        <v>39079</v>
      </c>
      <c r="B2153"/>
      <c r="C2153" s="22"/>
      <c r="D2153" s="10"/>
      <c r="E2153" s="6">
        <v>30.236091999999999</v>
      </c>
      <c r="F2153" s="16">
        <f t="shared" si="163"/>
        <v>1.1480981073876961E-3</v>
      </c>
      <c r="G2153" s="10"/>
      <c r="H2153" s="6">
        <v>14.19</v>
      </c>
      <c r="I2153" s="16">
        <f t="shared" si="166"/>
        <v>-9.1613812544044659E-3</v>
      </c>
      <c r="J2153" s="10"/>
      <c r="K2153" s="6">
        <v>71.066520999999995</v>
      </c>
      <c r="L2153" s="16">
        <f t="shared" si="164"/>
        <v>-4.6850471264792137E-4</v>
      </c>
      <c r="M2153" s="10"/>
      <c r="N2153" s="6">
        <v>64.228961999999996</v>
      </c>
      <c r="O2153" s="16">
        <f t="shared" si="165"/>
        <v>-7.9095159594810838E-4</v>
      </c>
      <c r="P2153" s="10"/>
    </row>
    <row r="2154" spans="1:16" x14ac:dyDescent="0.25">
      <c r="A2154" s="23">
        <v>39078</v>
      </c>
      <c r="B2154"/>
      <c r="C2154" s="22"/>
      <c r="D2154" s="10"/>
      <c r="E2154" s="6">
        <v>30.111121000000001</v>
      </c>
      <c r="F2154" s="16">
        <f t="shared" si="163"/>
        <v>4.1503270502616374E-3</v>
      </c>
      <c r="G2154" s="10"/>
      <c r="H2154" s="6">
        <v>14.22</v>
      </c>
      <c r="I2154" s="16">
        <f t="shared" si="166"/>
        <v>-2.1097046413502962E-3</v>
      </c>
      <c r="J2154" s="10"/>
      <c r="K2154" s="6">
        <v>71.213003999999998</v>
      </c>
      <c r="L2154" s="16">
        <f t="shared" si="164"/>
        <v>-2.0569698197256958E-3</v>
      </c>
      <c r="M2154" s="10"/>
      <c r="N2154" s="6">
        <v>64.374110000000002</v>
      </c>
      <c r="O2154" s="16">
        <f t="shared" si="165"/>
        <v>-2.2547573861604331E-3</v>
      </c>
      <c r="P2154" s="10"/>
    </row>
    <row r="2155" spans="1:16" x14ac:dyDescent="0.25">
      <c r="A2155" s="23">
        <v>39077</v>
      </c>
      <c r="B2155"/>
      <c r="C2155" s="22"/>
      <c r="D2155" s="10"/>
      <c r="E2155" s="6">
        <v>29.708437</v>
      </c>
      <c r="F2155" s="16">
        <f t="shared" si="163"/>
        <v>1.3554533346873843E-2</v>
      </c>
      <c r="G2155" s="10"/>
      <c r="H2155" s="6">
        <v>14.36</v>
      </c>
      <c r="I2155" s="16">
        <f t="shared" si="166"/>
        <v>-9.7493036211698803E-3</v>
      </c>
      <c r="J2155" s="10"/>
      <c r="K2155" s="6">
        <v>71.441396999999995</v>
      </c>
      <c r="L2155" s="16">
        <f t="shared" si="164"/>
        <v>-3.1969279660082339E-3</v>
      </c>
      <c r="M2155" s="10"/>
      <c r="N2155" s="6">
        <v>64.850935000000007</v>
      </c>
      <c r="O2155" s="16">
        <f t="shared" si="165"/>
        <v>-7.3526310761750091E-3</v>
      </c>
      <c r="P2155" s="10"/>
    </row>
    <row r="2156" spans="1:16" x14ac:dyDescent="0.25">
      <c r="A2156" s="23">
        <v>39073</v>
      </c>
      <c r="B2156"/>
      <c r="C2156" s="22"/>
      <c r="D2156" s="10"/>
      <c r="E2156" s="6">
        <v>29.736208999999999</v>
      </c>
      <c r="F2156" s="16">
        <f t="shared" si="163"/>
        <v>-9.3394554766546012E-4</v>
      </c>
      <c r="G2156" s="10"/>
      <c r="H2156" s="6">
        <v>14.15</v>
      </c>
      <c r="I2156" s="16">
        <f t="shared" si="166"/>
        <v>1.4840989399293125E-2</v>
      </c>
      <c r="J2156" s="10"/>
      <c r="K2156" s="6">
        <v>71.361808999999994</v>
      </c>
      <c r="L2156" s="16">
        <f t="shared" si="164"/>
        <v>1.1152744180014107E-3</v>
      </c>
      <c r="M2156" s="10"/>
      <c r="N2156" s="6">
        <v>64.655641000000003</v>
      </c>
      <c r="O2156" s="16">
        <f t="shared" si="165"/>
        <v>3.020525308843558E-3</v>
      </c>
      <c r="P2156" s="10"/>
    </row>
    <row r="2157" spans="1:16" x14ac:dyDescent="0.25">
      <c r="A2157" s="23">
        <v>39072</v>
      </c>
      <c r="B2157"/>
      <c r="C2157" s="22"/>
      <c r="D2157" s="10"/>
      <c r="E2157" s="6">
        <v>30.041692999999999</v>
      </c>
      <c r="F2157" s="16">
        <f t="shared" si="163"/>
        <v>-1.0168667924274399E-2</v>
      </c>
      <c r="G2157" s="10"/>
      <c r="H2157" s="6">
        <v>14.22</v>
      </c>
      <c r="I2157" s="16">
        <f t="shared" si="166"/>
        <v>-4.9226441631504692E-3</v>
      </c>
      <c r="J2157" s="10"/>
      <c r="K2157" s="6">
        <v>71.587304000000003</v>
      </c>
      <c r="L2157" s="16">
        <f t="shared" si="164"/>
        <v>-3.1499300490490656E-3</v>
      </c>
      <c r="M2157" s="10"/>
      <c r="N2157" s="6">
        <v>65.154719</v>
      </c>
      <c r="O2157" s="16">
        <f t="shared" si="165"/>
        <v>-7.6598902989666318E-3</v>
      </c>
      <c r="P2157" s="10"/>
    </row>
    <row r="2158" spans="1:16" x14ac:dyDescent="0.25">
      <c r="A2158" s="23">
        <v>39071</v>
      </c>
      <c r="B2158"/>
      <c r="C2158" s="22"/>
      <c r="D2158" s="10"/>
      <c r="E2158" s="6">
        <v>30.062521</v>
      </c>
      <c r="F2158" s="16">
        <f t="shared" si="163"/>
        <v>-6.9282280085569692E-4</v>
      </c>
      <c r="G2158" s="10"/>
      <c r="H2158" s="6">
        <v>14.33</v>
      </c>
      <c r="I2158" s="16">
        <f t="shared" si="166"/>
        <v>-7.6762037683181239E-3</v>
      </c>
      <c r="J2158" s="10"/>
      <c r="K2158" s="6">
        <v>71.401605000000004</v>
      </c>
      <c r="L2158" s="16">
        <f t="shared" si="164"/>
        <v>2.6007678678932056E-3</v>
      </c>
      <c r="M2158" s="10"/>
      <c r="N2158" s="6">
        <v>64.829230999999993</v>
      </c>
      <c r="O2158" s="16">
        <f t="shared" si="165"/>
        <v>5.0206981477229906E-3</v>
      </c>
      <c r="P2158" s="10"/>
    </row>
    <row r="2159" spans="1:16" x14ac:dyDescent="0.25">
      <c r="A2159" s="23">
        <v>39070</v>
      </c>
      <c r="B2159"/>
      <c r="C2159" s="22"/>
      <c r="D2159" s="10"/>
      <c r="E2159" s="6">
        <v>30.208320000000001</v>
      </c>
      <c r="F2159" s="16">
        <f t="shared" si="163"/>
        <v>-4.8264517854683664E-3</v>
      </c>
      <c r="G2159" s="10"/>
      <c r="H2159" s="6">
        <v>14.13</v>
      </c>
      <c r="I2159" s="16">
        <f t="shared" si="166"/>
        <v>1.415428167020516E-2</v>
      </c>
      <c r="J2159" s="10"/>
      <c r="K2159" s="6">
        <v>71.348546999999996</v>
      </c>
      <c r="L2159" s="16">
        <f t="shared" si="164"/>
        <v>7.4364513688007783E-4</v>
      </c>
      <c r="M2159" s="10"/>
      <c r="N2159" s="6">
        <v>64.836466000000001</v>
      </c>
      <c r="O2159" s="16">
        <f t="shared" si="165"/>
        <v>-1.1158843851866163E-4</v>
      </c>
      <c r="P2159" s="10"/>
    </row>
    <row r="2160" spans="1:16" x14ac:dyDescent="0.25">
      <c r="A2160" s="23">
        <v>39069</v>
      </c>
      <c r="B2160"/>
      <c r="C2160" s="22"/>
      <c r="D2160" s="10"/>
      <c r="E2160" s="6">
        <v>30.430492999999998</v>
      </c>
      <c r="F2160" s="16">
        <f t="shared" si="163"/>
        <v>-7.3009990340937581E-3</v>
      </c>
      <c r="G2160" s="10"/>
      <c r="H2160" s="6">
        <v>14.16</v>
      </c>
      <c r="I2160" s="16">
        <f t="shared" si="166"/>
        <v>-2.1186440677966045E-3</v>
      </c>
      <c r="J2160" s="10"/>
      <c r="K2160" s="6">
        <v>71.361808999999994</v>
      </c>
      <c r="L2160" s="16">
        <f t="shared" si="164"/>
        <v>-1.8584170140634182E-4</v>
      </c>
      <c r="M2160" s="10"/>
      <c r="N2160" s="6">
        <v>64.923263000000006</v>
      </c>
      <c r="O2160" s="16">
        <f t="shared" si="165"/>
        <v>-1.3369167843582108E-3</v>
      </c>
      <c r="P2160" s="10"/>
    </row>
    <row r="2161" spans="1:16" x14ac:dyDescent="0.25">
      <c r="A2161" s="23">
        <v>39066</v>
      </c>
      <c r="B2161"/>
      <c r="C2161" s="22"/>
      <c r="D2161" s="10"/>
      <c r="E2161" s="6">
        <v>30.548521000000001</v>
      </c>
      <c r="F2161" s="16">
        <f t="shared" si="163"/>
        <v>-3.8636240360049312E-3</v>
      </c>
      <c r="G2161" s="10"/>
      <c r="H2161" s="6">
        <v>14.58</v>
      </c>
      <c r="I2161" s="16">
        <f t="shared" si="166"/>
        <v>-2.8806584362139898E-2</v>
      </c>
      <c r="J2161" s="10"/>
      <c r="K2161" s="6">
        <v>71.355176</v>
      </c>
      <c r="L2161" s="16">
        <f t="shared" si="164"/>
        <v>9.2957517195291217E-5</v>
      </c>
      <c r="M2161" s="10"/>
      <c r="N2161" s="6">
        <v>64.901565000000005</v>
      </c>
      <c r="O2161" s="16">
        <f t="shared" si="165"/>
        <v>3.3432167621838538E-4</v>
      </c>
      <c r="P2161" s="10"/>
    </row>
    <row r="2162" spans="1:16" x14ac:dyDescent="0.25">
      <c r="A2162" s="23">
        <v>39065</v>
      </c>
      <c r="B2162"/>
      <c r="C2162" s="22"/>
      <c r="D2162" s="10"/>
      <c r="E2162" s="6">
        <v>30.270806</v>
      </c>
      <c r="F2162" s="16">
        <f t="shared" si="163"/>
        <v>9.1743510232267234E-3</v>
      </c>
      <c r="G2162" s="10"/>
      <c r="H2162" s="6">
        <v>14.52</v>
      </c>
      <c r="I2162" s="16">
        <f t="shared" si="166"/>
        <v>4.1322314049587749E-3</v>
      </c>
      <c r="J2162" s="10"/>
      <c r="K2162" s="6">
        <v>71.368442999999999</v>
      </c>
      <c r="L2162" s="16">
        <f t="shared" si="164"/>
        <v>-1.8589448560613064E-4</v>
      </c>
      <c r="M2162" s="10"/>
      <c r="N2162" s="6">
        <v>64.865397999999999</v>
      </c>
      <c r="O2162" s="16">
        <f t="shared" si="165"/>
        <v>5.5757000057266026E-4</v>
      </c>
      <c r="P2162" s="10"/>
    </row>
    <row r="2163" spans="1:16" x14ac:dyDescent="0.25">
      <c r="A2163" s="23">
        <v>39064</v>
      </c>
      <c r="B2163"/>
      <c r="C2163" s="22"/>
      <c r="D2163" s="10"/>
      <c r="E2163" s="6">
        <v>30.090292999999999</v>
      </c>
      <c r="F2163" s="16">
        <f t="shared" si="163"/>
        <v>5.9990442765047725E-3</v>
      </c>
      <c r="G2163" s="10"/>
      <c r="H2163" s="6">
        <v>14.59</v>
      </c>
      <c r="I2163" s="16">
        <f t="shared" si="166"/>
        <v>-4.7978067169294203E-3</v>
      </c>
      <c r="J2163" s="10"/>
      <c r="K2163" s="6">
        <v>71.434763000000004</v>
      </c>
      <c r="L2163" s="16">
        <f t="shared" si="164"/>
        <v>-9.2839952447243412E-4</v>
      </c>
      <c r="M2163" s="10"/>
      <c r="N2163" s="6">
        <v>65.104088000000004</v>
      </c>
      <c r="O2163" s="16">
        <f t="shared" si="165"/>
        <v>-3.6662828300429995E-3</v>
      </c>
      <c r="P2163" s="10"/>
    </row>
    <row r="2164" spans="1:16" x14ac:dyDescent="0.25">
      <c r="A2164" s="23">
        <v>39063</v>
      </c>
      <c r="B2164"/>
      <c r="C2164" s="22"/>
      <c r="D2164" s="10"/>
      <c r="E2164" s="6">
        <v>30.284692</v>
      </c>
      <c r="F2164" s="16">
        <f t="shared" si="163"/>
        <v>-6.4190515789297464E-3</v>
      </c>
      <c r="G2164" s="10"/>
      <c r="H2164" s="6">
        <v>14.65</v>
      </c>
      <c r="I2164" s="16">
        <f t="shared" si="166"/>
        <v>-4.0955631399317571E-3</v>
      </c>
      <c r="J2164" s="10"/>
      <c r="K2164" s="6">
        <v>71.792899000000006</v>
      </c>
      <c r="L2164" s="16">
        <f t="shared" si="164"/>
        <v>-4.9884599311138533E-3</v>
      </c>
      <c r="M2164" s="10"/>
      <c r="N2164" s="6">
        <v>65.689958000000004</v>
      </c>
      <c r="O2164" s="16">
        <f t="shared" si="165"/>
        <v>-8.9187147904706832E-3</v>
      </c>
      <c r="P2164" s="10"/>
    </row>
    <row r="2165" spans="1:16" x14ac:dyDescent="0.25">
      <c r="A2165" s="23">
        <v>39062</v>
      </c>
      <c r="B2165"/>
      <c r="C2165" s="22"/>
      <c r="D2165" s="10"/>
      <c r="E2165" s="6">
        <v>30.555461999999999</v>
      </c>
      <c r="F2165" s="16">
        <f t="shared" si="163"/>
        <v>-8.8615907689433282E-3</v>
      </c>
      <c r="G2165" s="10"/>
      <c r="H2165" s="6">
        <v>14.74</v>
      </c>
      <c r="I2165" s="16">
        <f t="shared" si="166"/>
        <v>-6.105834464043447E-3</v>
      </c>
      <c r="J2165" s="10"/>
      <c r="K2165" s="6">
        <v>71.640358000000006</v>
      </c>
      <c r="L2165" s="16">
        <f t="shared" si="164"/>
        <v>2.129260716424719E-3</v>
      </c>
      <c r="M2165" s="10"/>
      <c r="N2165" s="6">
        <v>65.552529000000007</v>
      </c>
      <c r="O2165" s="16">
        <f t="shared" si="165"/>
        <v>2.0964713657347644E-3</v>
      </c>
      <c r="P2165" s="10"/>
    </row>
    <row r="2166" spans="1:16" x14ac:dyDescent="0.25">
      <c r="A2166" s="23">
        <v>39059</v>
      </c>
      <c r="B2166"/>
      <c r="C2166" s="22"/>
      <c r="D2166" s="10"/>
      <c r="E2166" s="6">
        <v>30.499921000000001</v>
      </c>
      <c r="F2166" s="16">
        <f t="shared" si="163"/>
        <v>1.8210211101856721E-3</v>
      </c>
      <c r="G2166" s="10"/>
      <c r="H2166" s="6">
        <v>14.77</v>
      </c>
      <c r="I2166" s="16">
        <f t="shared" si="166"/>
        <v>-2.0311442112389555E-3</v>
      </c>
      <c r="J2166" s="10"/>
      <c r="K2166" s="6">
        <v>71.481188000000003</v>
      </c>
      <c r="L2166" s="16">
        <f t="shared" si="164"/>
        <v>2.2267397122723853E-3</v>
      </c>
      <c r="M2166" s="10"/>
      <c r="N2166" s="6">
        <v>65.270443</v>
      </c>
      <c r="O2166" s="16">
        <f t="shared" si="165"/>
        <v>4.3218030556342324E-3</v>
      </c>
      <c r="P2166" s="10"/>
    </row>
    <row r="2167" spans="1:16" x14ac:dyDescent="0.25">
      <c r="A2167" s="23">
        <v>39058</v>
      </c>
      <c r="B2167"/>
      <c r="C2167" s="22"/>
      <c r="D2167" s="10"/>
      <c r="E2167" s="6">
        <v>30.513807</v>
      </c>
      <c r="F2167" s="16">
        <f t="shared" si="163"/>
        <v>-4.5507268234346032E-4</v>
      </c>
      <c r="G2167" s="10"/>
      <c r="H2167" s="6">
        <v>14.79</v>
      </c>
      <c r="I2167" s="16">
        <f t="shared" si="166"/>
        <v>-1.3522650439485862E-3</v>
      </c>
      <c r="J2167" s="10"/>
      <c r="K2167" s="6">
        <v>71.746474000000006</v>
      </c>
      <c r="L2167" s="16">
        <f t="shared" si="164"/>
        <v>-3.6975475617101461E-3</v>
      </c>
      <c r="M2167" s="10"/>
      <c r="N2167" s="6">
        <v>65.747822999999997</v>
      </c>
      <c r="O2167" s="16">
        <f t="shared" si="165"/>
        <v>-7.2607727255090682E-3</v>
      </c>
      <c r="P2167" s="10"/>
    </row>
    <row r="2168" spans="1:16" x14ac:dyDescent="0.25">
      <c r="A2168" s="23">
        <v>39057</v>
      </c>
      <c r="B2168"/>
      <c r="C2168" s="22"/>
      <c r="D2168" s="10"/>
      <c r="E2168" s="6">
        <v>31.01369</v>
      </c>
      <c r="F2168" s="16">
        <f t="shared" si="163"/>
        <v>-1.6118140085878196E-2</v>
      </c>
      <c r="G2168" s="10"/>
      <c r="H2168" s="6">
        <v>14.72</v>
      </c>
      <c r="I2168" s="16">
        <f t="shared" si="166"/>
        <v>4.7554347826086474E-3</v>
      </c>
      <c r="J2168" s="10"/>
      <c r="K2168" s="6">
        <v>71.713312000000002</v>
      </c>
      <c r="L2168" s="16">
        <f t="shared" si="164"/>
        <v>4.6242460535084184E-4</v>
      </c>
      <c r="M2168" s="10"/>
      <c r="N2168" s="6">
        <v>65.798454000000007</v>
      </c>
      <c r="O2168" s="16">
        <f t="shared" si="165"/>
        <v>-7.6948616452310326E-4</v>
      </c>
      <c r="P2168" s="10"/>
    </row>
    <row r="2169" spans="1:16" x14ac:dyDescent="0.25">
      <c r="A2169" s="23">
        <v>39056</v>
      </c>
      <c r="B2169"/>
      <c r="C2169" s="22"/>
      <c r="D2169" s="10"/>
      <c r="E2169" s="6">
        <v>31.249748</v>
      </c>
      <c r="F2169" s="16">
        <f t="shared" si="163"/>
        <v>-7.5539169147860186E-3</v>
      </c>
      <c r="G2169" s="10"/>
      <c r="H2169" s="6">
        <v>14.79</v>
      </c>
      <c r="I2169" s="16">
        <f t="shared" si="166"/>
        <v>-4.7329276538200515E-3</v>
      </c>
      <c r="J2169" s="10"/>
      <c r="K2169" s="6">
        <v>71.892381999999998</v>
      </c>
      <c r="L2169" s="16">
        <f t="shared" si="164"/>
        <v>-2.4908063277134795E-3</v>
      </c>
      <c r="M2169" s="10"/>
      <c r="N2169" s="6">
        <v>65.928647999999995</v>
      </c>
      <c r="O2169" s="16">
        <f t="shared" si="165"/>
        <v>-1.9747712709047294E-3</v>
      </c>
      <c r="P2169" s="10"/>
    </row>
    <row r="2170" spans="1:16" x14ac:dyDescent="0.25">
      <c r="A2170" s="23">
        <v>39055</v>
      </c>
      <c r="B2170"/>
      <c r="C2170" s="22"/>
      <c r="D2170" s="10"/>
      <c r="E2170" s="6">
        <v>30.774702999999999</v>
      </c>
      <c r="F2170" s="16">
        <f t="shared" si="163"/>
        <v>1.5436217207360325E-2</v>
      </c>
      <c r="G2170" s="10"/>
      <c r="H2170" s="6">
        <v>14.75</v>
      </c>
      <c r="I2170" s="16">
        <f t="shared" si="166"/>
        <v>2.7118644067796183E-3</v>
      </c>
      <c r="J2170" s="10"/>
      <c r="K2170" s="6">
        <v>71.925539999999998</v>
      </c>
      <c r="L2170" s="16">
        <f t="shared" si="164"/>
        <v>-4.6100453329933622E-4</v>
      </c>
      <c r="M2170" s="10"/>
      <c r="N2170" s="6">
        <v>66.239666</v>
      </c>
      <c r="O2170" s="16">
        <f t="shared" si="165"/>
        <v>-4.6953437235025541E-3</v>
      </c>
      <c r="P2170" s="10"/>
    </row>
    <row r="2171" spans="1:16" x14ac:dyDescent="0.25">
      <c r="A2171" s="23">
        <v>39052</v>
      </c>
      <c r="B2171"/>
      <c r="C2171" s="22"/>
      <c r="D2171" s="10"/>
      <c r="E2171" s="6">
        <v>31.022552999999998</v>
      </c>
      <c r="F2171" s="16">
        <f t="shared" si="163"/>
        <v>-7.9893489101300341E-3</v>
      </c>
      <c r="G2171" s="10"/>
      <c r="H2171" s="6">
        <v>14.24</v>
      </c>
      <c r="I2171" s="16">
        <f t="shared" si="166"/>
        <v>3.5814606741572996E-2</v>
      </c>
      <c r="J2171" s="10"/>
      <c r="K2171" s="6">
        <v>71.759736000000004</v>
      </c>
      <c r="L2171" s="16">
        <f t="shared" si="164"/>
        <v>2.3105436173844751E-3</v>
      </c>
      <c r="M2171" s="10"/>
      <c r="N2171" s="6">
        <v>66.123936</v>
      </c>
      <c r="O2171" s="16">
        <f t="shared" si="165"/>
        <v>1.7501982943060046E-3</v>
      </c>
      <c r="P2171" s="10"/>
    </row>
    <row r="2172" spans="1:16" x14ac:dyDescent="0.25">
      <c r="A2172" s="23">
        <v>39051</v>
      </c>
      <c r="B2172"/>
      <c r="C2172" s="22"/>
      <c r="D2172" s="10"/>
      <c r="E2172" s="6">
        <v>30.643892000000001</v>
      </c>
      <c r="F2172" s="16">
        <f t="shared" si="163"/>
        <v>1.2356818122188917E-2</v>
      </c>
      <c r="G2172" s="10"/>
      <c r="H2172" s="6">
        <v>14.45</v>
      </c>
      <c r="I2172" s="16">
        <f t="shared" si="166"/>
        <v>-1.4532871972318229E-2</v>
      </c>
      <c r="J2172" s="10"/>
      <c r="K2172" s="6">
        <v>71.675503000000006</v>
      </c>
      <c r="L2172" s="16">
        <f t="shared" si="164"/>
        <v>1.1751992867075067E-3</v>
      </c>
      <c r="M2172" s="10"/>
      <c r="N2172" s="6">
        <v>65.956130999999999</v>
      </c>
      <c r="O2172" s="16">
        <f t="shared" si="165"/>
        <v>2.5441910775512167E-3</v>
      </c>
      <c r="P2172" s="10"/>
    </row>
    <row r="2173" spans="1:16" x14ac:dyDescent="0.25">
      <c r="A2173" s="23">
        <v>39050</v>
      </c>
      <c r="B2173"/>
      <c r="C2173" s="22"/>
      <c r="D2173" s="10"/>
      <c r="E2173" s="6">
        <v>30.678317</v>
      </c>
      <c r="F2173" s="16">
        <f t="shared" si="163"/>
        <v>-1.1221280489408514E-3</v>
      </c>
      <c r="G2173" s="10"/>
      <c r="H2173" s="6">
        <v>14.57</v>
      </c>
      <c r="I2173" s="16">
        <f t="shared" si="166"/>
        <v>-8.2361015785862302E-3</v>
      </c>
      <c r="J2173" s="10"/>
      <c r="K2173" s="6">
        <v>71.404707999999999</v>
      </c>
      <c r="L2173" s="16">
        <f t="shared" si="164"/>
        <v>3.7923969943272073E-3</v>
      </c>
      <c r="M2173" s="10"/>
      <c r="N2173" s="6">
        <v>65.523774000000003</v>
      </c>
      <c r="O2173" s="16">
        <f t="shared" si="165"/>
        <v>6.598475234347756E-3</v>
      </c>
      <c r="P2173" s="10"/>
    </row>
    <row r="2174" spans="1:16" x14ac:dyDescent="0.25">
      <c r="A2174" s="23">
        <v>39049</v>
      </c>
      <c r="B2174"/>
      <c r="C2174" s="22"/>
      <c r="D2174" s="10"/>
      <c r="E2174" s="6">
        <v>30.065574999999999</v>
      </c>
      <c r="F2174" s="16">
        <f t="shared" si="163"/>
        <v>2.0380185644212734E-2</v>
      </c>
      <c r="G2174" s="10"/>
      <c r="H2174" s="6">
        <v>14.06</v>
      </c>
      <c r="I2174" s="16">
        <f t="shared" si="166"/>
        <v>3.6273115220483598E-2</v>
      </c>
      <c r="J2174" s="10"/>
      <c r="K2174" s="6">
        <v>71.470754999999997</v>
      </c>
      <c r="L2174" s="16">
        <f t="shared" si="164"/>
        <v>-9.2411224703026207E-4</v>
      </c>
      <c r="M2174" s="10"/>
      <c r="N2174" s="6">
        <v>65.675099000000003</v>
      </c>
      <c r="O2174" s="16">
        <f t="shared" si="165"/>
        <v>-2.3041457463200965E-3</v>
      </c>
      <c r="P2174" s="10"/>
    </row>
    <row r="2175" spans="1:16" x14ac:dyDescent="0.25">
      <c r="A2175" s="23">
        <v>39048</v>
      </c>
      <c r="B2175"/>
      <c r="C2175" s="22"/>
      <c r="D2175" s="10"/>
      <c r="E2175" s="6">
        <v>30.031151999999999</v>
      </c>
      <c r="F2175" s="16">
        <f t="shared" si="163"/>
        <v>1.146243074524822E-3</v>
      </c>
      <c r="G2175" s="10"/>
      <c r="H2175" s="6">
        <v>14.17</v>
      </c>
      <c r="I2175" s="16">
        <f t="shared" si="166"/>
        <v>-7.762879322512295E-3</v>
      </c>
      <c r="J2175" s="10"/>
      <c r="K2175" s="6">
        <v>71.338661000000002</v>
      </c>
      <c r="L2175" s="16">
        <f t="shared" si="164"/>
        <v>1.851646752943692E-3</v>
      </c>
      <c r="M2175" s="10"/>
      <c r="N2175" s="6">
        <v>65.538184000000001</v>
      </c>
      <c r="O2175" s="16">
        <f t="shared" si="165"/>
        <v>2.0890874852437236E-3</v>
      </c>
      <c r="P2175" s="10"/>
    </row>
    <row r="2176" spans="1:16" x14ac:dyDescent="0.25">
      <c r="A2176" s="23">
        <v>39045</v>
      </c>
      <c r="B2176"/>
      <c r="C2176" s="22"/>
      <c r="D2176" s="10"/>
      <c r="E2176" s="6">
        <v>30.416696999999999</v>
      </c>
      <c r="F2176" s="16">
        <f t="shared" si="163"/>
        <v>-1.2675439414082335E-2</v>
      </c>
      <c r="G2176" s="10"/>
      <c r="H2176" s="6">
        <v>14.62</v>
      </c>
      <c r="I2176" s="16">
        <f t="shared" si="166"/>
        <v>-3.0779753761969841E-2</v>
      </c>
      <c r="J2176" s="10"/>
      <c r="K2176" s="6">
        <v>71.332054999999997</v>
      </c>
      <c r="L2176" s="16">
        <f t="shared" si="164"/>
        <v>9.2609136243204659E-5</v>
      </c>
      <c r="M2176" s="10"/>
      <c r="N2176" s="6">
        <v>65.300391000000005</v>
      </c>
      <c r="O2176" s="16">
        <f t="shared" si="165"/>
        <v>3.6415249029673191E-3</v>
      </c>
      <c r="P2176" s="10"/>
    </row>
    <row r="2177" spans="1:16" x14ac:dyDescent="0.25">
      <c r="A2177" s="23">
        <v>39043</v>
      </c>
      <c r="B2177"/>
      <c r="C2177" s="22"/>
      <c r="D2177" s="10"/>
      <c r="E2177" s="6">
        <v>30.554392</v>
      </c>
      <c r="F2177" s="16">
        <f t="shared" si="163"/>
        <v>-4.5065534277364261E-3</v>
      </c>
      <c r="G2177" s="10"/>
      <c r="H2177" s="6">
        <v>14.77</v>
      </c>
      <c r="I2177" s="16">
        <f t="shared" si="166"/>
        <v>-1.0155721056195E-2</v>
      </c>
      <c r="J2177" s="10"/>
      <c r="K2177" s="6">
        <v>71.219774000000001</v>
      </c>
      <c r="L2177" s="16">
        <f t="shared" si="164"/>
        <v>1.5765424922578042E-3</v>
      </c>
      <c r="M2177" s="10"/>
      <c r="N2177" s="6">
        <v>65.185092999999995</v>
      </c>
      <c r="O2177" s="16">
        <f t="shared" si="165"/>
        <v>1.7687786377784676E-3</v>
      </c>
      <c r="P2177" s="10"/>
    </row>
    <row r="2178" spans="1:16" x14ac:dyDescent="0.25">
      <c r="A2178" s="23">
        <v>39042</v>
      </c>
      <c r="B2178"/>
      <c r="C2178" s="22"/>
      <c r="D2178" s="10"/>
      <c r="E2178" s="6">
        <v>30.444237000000001</v>
      </c>
      <c r="F2178" s="16">
        <f t="shared" si="163"/>
        <v>3.6182545813185918E-3</v>
      </c>
      <c r="G2178" s="10"/>
      <c r="H2178" s="6">
        <v>14.59</v>
      </c>
      <c r="I2178" s="16">
        <f t="shared" si="166"/>
        <v>1.2337217272104128E-2</v>
      </c>
      <c r="J2178" s="10"/>
      <c r="K2178" s="6">
        <v>71.140513999999996</v>
      </c>
      <c r="L2178" s="16">
        <f t="shared" si="164"/>
        <v>1.1141330803430272E-3</v>
      </c>
      <c r="M2178" s="10"/>
      <c r="N2178" s="6">
        <v>65.077003000000005</v>
      </c>
      <c r="O2178" s="16">
        <f t="shared" si="165"/>
        <v>1.6609554069353383E-3</v>
      </c>
      <c r="P2178" s="10"/>
    </row>
    <row r="2179" spans="1:16" x14ac:dyDescent="0.25">
      <c r="A2179" s="23">
        <v>39041</v>
      </c>
      <c r="B2179"/>
      <c r="C2179" s="22"/>
      <c r="D2179" s="10"/>
      <c r="E2179" s="6">
        <v>30.685200999999999</v>
      </c>
      <c r="F2179" s="16">
        <f t="shared" si="163"/>
        <v>-7.8527756751535227E-3</v>
      </c>
      <c r="G2179" s="10"/>
      <c r="H2179" s="6">
        <v>14.27</v>
      </c>
      <c r="I2179" s="16">
        <f t="shared" si="166"/>
        <v>2.2424667133847276E-2</v>
      </c>
      <c r="J2179" s="10"/>
      <c r="K2179" s="6">
        <v>71.041441000000006</v>
      </c>
      <c r="L2179" s="16">
        <f t="shared" si="164"/>
        <v>1.394580383018873E-3</v>
      </c>
      <c r="M2179" s="10"/>
      <c r="N2179" s="6">
        <v>64.918470999999997</v>
      </c>
      <c r="O2179" s="16">
        <f t="shared" si="165"/>
        <v>2.4420168491030569E-3</v>
      </c>
      <c r="P2179" s="10"/>
    </row>
    <row r="2180" spans="1:16" x14ac:dyDescent="0.25">
      <c r="A2180" s="23">
        <v>39038</v>
      </c>
      <c r="B2180"/>
      <c r="C2180" s="22"/>
      <c r="D2180" s="10"/>
      <c r="E2180" s="6">
        <v>31.022552999999998</v>
      </c>
      <c r="F2180" s="16">
        <f t="shared" si="163"/>
        <v>-1.0874411271051709E-2</v>
      </c>
      <c r="G2180" s="10"/>
      <c r="H2180" s="6">
        <v>14.35</v>
      </c>
      <c r="I2180" s="16">
        <f t="shared" si="166"/>
        <v>-5.5749128919860835E-3</v>
      </c>
      <c r="J2180" s="10"/>
      <c r="K2180" s="6">
        <v>70.988606000000004</v>
      </c>
      <c r="L2180" s="16">
        <f t="shared" si="164"/>
        <v>7.4427436988977469E-4</v>
      </c>
      <c r="M2180" s="10"/>
      <c r="N2180" s="6">
        <v>64.817588000000001</v>
      </c>
      <c r="O2180" s="16">
        <f t="shared" si="165"/>
        <v>1.5564139782553443E-3</v>
      </c>
      <c r="P2180" s="10"/>
    </row>
    <row r="2181" spans="1:16" x14ac:dyDescent="0.25">
      <c r="A2181" s="23">
        <v>39037</v>
      </c>
      <c r="B2181"/>
      <c r="C2181" s="22"/>
      <c r="D2181" s="10"/>
      <c r="E2181" s="6">
        <v>30.740279999999998</v>
      </c>
      <c r="F2181" s="16">
        <f t="shared" si="163"/>
        <v>9.1825123258473251E-3</v>
      </c>
      <c r="G2181" s="10"/>
      <c r="H2181" s="6">
        <v>14.33</v>
      </c>
      <c r="I2181" s="16">
        <f t="shared" si="166"/>
        <v>1.3956734124214165E-3</v>
      </c>
      <c r="J2181" s="10"/>
      <c r="K2181" s="6">
        <v>70.757434000000003</v>
      </c>
      <c r="L2181" s="16">
        <f t="shared" si="164"/>
        <v>3.2671054747406281E-3</v>
      </c>
      <c r="M2181" s="10"/>
      <c r="N2181" s="6">
        <v>64.450087999999994</v>
      </c>
      <c r="O2181" s="16">
        <f t="shared" si="165"/>
        <v>5.7020868613866238E-3</v>
      </c>
      <c r="P2181" s="10"/>
    </row>
    <row r="2182" spans="1:16" x14ac:dyDescent="0.25">
      <c r="A2182" s="23">
        <v>39036</v>
      </c>
      <c r="B2182"/>
      <c r="C2182" s="22"/>
      <c r="D2182" s="10"/>
      <c r="E2182" s="6">
        <v>30.396044</v>
      </c>
      <c r="F2182" s="16">
        <f t="shared" si="163"/>
        <v>1.1325026375142766E-2</v>
      </c>
      <c r="G2182" s="10"/>
      <c r="H2182" s="6">
        <v>14.35</v>
      </c>
      <c r="I2182" s="16">
        <f t="shared" si="166"/>
        <v>-1.3937282229964376E-3</v>
      </c>
      <c r="J2182" s="10"/>
      <c r="K2182" s="6">
        <v>70.856506999999993</v>
      </c>
      <c r="L2182" s="16">
        <f t="shared" si="164"/>
        <v>-1.3982202086251228E-3</v>
      </c>
      <c r="M2182" s="10"/>
      <c r="N2182" s="6">
        <v>64.745529000000005</v>
      </c>
      <c r="O2182" s="16">
        <f t="shared" si="165"/>
        <v>-4.5631104504531006E-3</v>
      </c>
      <c r="P2182" s="10"/>
    </row>
    <row r="2183" spans="1:16" x14ac:dyDescent="0.25">
      <c r="A2183" s="23">
        <v>39035</v>
      </c>
      <c r="B2183"/>
      <c r="C2183" s="22"/>
      <c r="D2183" s="10"/>
      <c r="E2183" s="6">
        <v>30.217040000000001</v>
      </c>
      <c r="F2183" s="16">
        <f t="shared" si="163"/>
        <v>5.9239422524508534E-3</v>
      </c>
      <c r="G2183" s="10"/>
      <c r="H2183" s="6">
        <v>13.92</v>
      </c>
      <c r="I2183" s="16">
        <f t="shared" si="166"/>
        <v>3.0890804597701216E-2</v>
      </c>
      <c r="J2183" s="10"/>
      <c r="K2183" s="6">
        <v>71.041441000000006</v>
      </c>
      <c r="L2183" s="16">
        <f t="shared" si="164"/>
        <v>-2.6031848087092468E-3</v>
      </c>
      <c r="M2183" s="10"/>
      <c r="N2183" s="6">
        <v>64.990534999999994</v>
      </c>
      <c r="O2183" s="16">
        <f t="shared" si="165"/>
        <v>-3.7698720282882681E-3</v>
      </c>
      <c r="P2183" s="10"/>
    </row>
    <row r="2184" spans="1:16" x14ac:dyDescent="0.25">
      <c r="A2184" s="23">
        <v>39034</v>
      </c>
      <c r="B2184"/>
      <c r="C2184" s="22"/>
      <c r="D2184" s="10"/>
      <c r="E2184" s="6">
        <v>29.920995999999999</v>
      </c>
      <c r="F2184" s="16">
        <f t="shared" si="163"/>
        <v>9.8941893511834689E-3</v>
      </c>
      <c r="G2184" s="10"/>
      <c r="H2184" s="6">
        <v>13.73</v>
      </c>
      <c r="I2184" s="16">
        <f t="shared" si="166"/>
        <v>1.383831026948279E-2</v>
      </c>
      <c r="J2184" s="10"/>
      <c r="K2184" s="6">
        <v>70.929159999999996</v>
      </c>
      <c r="L2184" s="16">
        <f t="shared" si="164"/>
        <v>1.5830019698528375E-3</v>
      </c>
      <c r="M2184" s="10"/>
      <c r="N2184" s="6">
        <v>64.738321999999997</v>
      </c>
      <c r="O2184" s="16">
        <f t="shared" si="165"/>
        <v>3.8958841101874864E-3</v>
      </c>
      <c r="P2184" s="10"/>
    </row>
    <row r="2185" spans="1:16" x14ac:dyDescent="0.25">
      <c r="A2185" s="23">
        <v>39031</v>
      </c>
      <c r="B2185"/>
      <c r="C2185" s="22"/>
      <c r="D2185" s="10"/>
      <c r="E2185" s="6">
        <v>29.686916</v>
      </c>
      <c r="F2185" s="16">
        <f t="shared" ref="F2185:F2248" si="167">E2184/E2185-1</f>
        <v>7.8849551095168113E-3</v>
      </c>
      <c r="G2185" s="10"/>
      <c r="H2185" s="6">
        <v>13.71</v>
      </c>
      <c r="I2185" s="16">
        <f t="shared" si="166"/>
        <v>1.4587892049597873E-3</v>
      </c>
      <c r="J2185" s="10"/>
      <c r="K2185" s="6">
        <v>70.975393999999994</v>
      </c>
      <c r="L2185" s="16">
        <f t="shared" ref="L2185:L2248" si="168">K2184/K2185-1</f>
        <v>-6.5140885304559859E-4</v>
      </c>
      <c r="M2185" s="10"/>
      <c r="N2185" s="6">
        <v>64.752736999999996</v>
      </c>
      <c r="O2185" s="16">
        <f t="shared" ref="O2185:O2248" si="169">N2184/N2185-1</f>
        <v>-2.2261607258389216E-4</v>
      </c>
      <c r="P2185" s="10"/>
    </row>
    <row r="2186" spans="1:16" x14ac:dyDescent="0.25">
      <c r="A2186" s="23">
        <v>39030</v>
      </c>
      <c r="B2186"/>
      <c r="C2186" s="22"/>
      <c r="D2186" s="10"/>
      <c r="E2186" s="6">
        <v>29.521684</v>
      </c>
      <c r="F2186" s="16">
        <f t="shared" si="167"/>
        <v>5.5969706877154746E-3</v>
      </c>
      <c r="G2186" s="10"/>
      <c r="H2186" s="6">
        <v>13.5</v>
      </c>
      <c r="I2186" s="16">
        <f t="shared" si="166"/>
        <v>1.5555555555555545E-2</v>
      </c>
      <c r="J2186" s="10"/>
      <c r="K2186" s="6">
        <v>70.783854000000005</v>
      </c>
      <c r="L2186" s="16">
        <f t="shared" si="168"/>
        <v>2.7059843336587619E-3</v>
      </c>
      <c r="M2186" s="10"/>
      <c r="N2186" s="6">
        <v>64.471705</v>
      </c>
      <c r="O2186" s="16">
        <f t="shared" si="169"/>
        <v>4.3589974857962677E-3</v>
      </c>
      <c r="P2186" s="10"/>
    </row>
    <row r="2187" spans="1:16" x14ac:dyDescent="0.25">
      <c r="A2187" s="23">
        <v>39029</v>
      </c>
      <c r="B2187"/>
      <c r="C2187" s="22"/>
      <c r="D2187" s="10"/>
      <c r="E2187" s="6">
        <v>30.526852999999999</v>
      </c>
      <c r="F2187" s="16">
        <f t="shared" si="167"/>
        <v>-3.2927370535049905E-2</v>
      </c>
      <c r="G2187" s="10"/>
      <c r="H2187" s="6">
        <v>13.55</v>
      </c>
      <c r="I2187" s="16">
        <f t="shared" si="166"/>
        <v>-3.6900369003690647E-3</v>
      </c>
      <c r="J2187" s="10"/>
      <c r="K2187" s="6">
        <v>70.711200000000005</v>
      </c>
      <c r="L2187" s="16">
        <f t="shared" si="168"/>
        <v>1.0274751383090308E-3</v>
      </c>
      <c r="M2187" s="10"/>
      <c r="N2187" s="6">
        <v>64.507732000000004</v>
      </c>
      <c r="O2187" s="16">
        <f t="shared" si="169"/>
        <v>-5.5849118986239787E-4</v>
      </c>
      <c r="P2187" s="10"/>
    </row>
    <row r="2188" spans="1:16" x14ac:dyDescent="0.25">
      <c r="A2188" s="23">
        <v>39028</v>
      </c>
      <c r="B2188"/>
      <c r="C2188" s="22"/>
      <c r="D2188" s="10"/>
      <c r="E2188" s="6">
        <v>31.60087</v>
      </c>
      <c r="F2188" s="16">
        <f t="shared" si="167"/>
        <v>-3.3986944030338417E-2</v>
      </c>
      <c r="G2188" s="10"/>
      <c r="H2188" s="6">
        <v>13.55</v>
      </c>
      <c r="I2188" s="16">
        <f t="shared" si="166"/>
        <v>0</v>
      </c>
      <c r="J2188" s="10"/>
      <c r="K2188" s="6">
        <v>70.625338999999997</v>
      </c>
      <c r="L2188" s="16">
        <f t="shared" si="168"/>
        <v>1.2157251379707468E-3</v>
      </c>
      <c r="M2188" s="10"/>
      <c r="N2188" s="6">
        <v>64.277141</v>
      </c>
      <c r="O2188" s="16">
        <f t="shared" si="169"/>
        <v>3.5874495413541485E-3</v>
      </c>
      <c r="P2188" s="10"/>
    </row>
    <row r="2189" spans="1:16" x14ac:dyDescent="0.25">
      <c r="A2189" s="23">
        <v>39027</v>
      </c>
      <c r="B2189"/>
      <c r="C2189" s="22"/>
      <c r="D2189" s="10"/>
      <c r="E2189" s="6">
        <v>31.538906999999998</v>
      </c>
      <c r="F2189" s="16">
        <f t="shared" si="167"/>
        <v>1.964652738283057E-3</v>
      </c>
      <c r="G2189" s="10"/>
      <c r="H2189" s="6">
        <v>13.81</v>
      </c>
      <c r="I2189" s="16">
        <f t="shared" si="166"/>
        <v>-1.8826937002172306E-2</v>
      </c>
      <c r="J2189" s="10"/>
      <c r="K2189" s="6">
        <v>70.374358000000001</v>
      </c>
      <c r="L2189" s="16">
        <f t="shared" si="168"/>
        <v>3.5663700122137154E-3</v>
      </c>
      <c r="M2189" s="10"/>
      <c r="N2189" s="6">
        <v>63.981699999999996</v>
      </c>
      <c r="O2189" s="16">
        <f t="shared" si="169"/>
        <v>4.6175859659871588E-3</v>
      </c>
      <c r="P2189" s="10"/>
    </row>
    <row r="2190" spans="1:16" x14ac:dyDescent="0.25">
      <c r="A2190" s="23">
        <v>39024</v>
      </c>
      <c r="B2190"/>
      <c r="C2190" s="22"/>
      <c r="D2190" s="10"/>
      <c r="E2190" s="6">
        <v>31.050090000000001</v>
      </c>
      <c r="F2190" s="16">
        <f t="shared" si="167"/>
        <v>1.5742852919266914E-2</v>
      </c>
      <c r="G2190" s="10"/>
      <c r="H2190" s="6">
        <v>13.65</v>
      </c>
      <c r="I2190" s="16">
        <f t="shared" si="166"/>
        <v>1.172161172161168E-2</v>
      </c>
      <c r="J2190" s="10"/>
      <c r="K2190" s="6">
        <v>70.295097999999996</v>
      </c>
      <c r="L2190" s="16">
        <f t="shared" si="168"/>
        <v>1.1275323920880709E-3</v>
      </c>
      <c r="M2190" s="10"/>
      <c r="N2190" s="6">
        <v>63.794342999999998</v>
      </c>
      <c r="O2190" s="16">
        <f t="shared" si="169"/>
        <v>2.9368905014037772E-3</v>
      </c>
      <c r="P2190" s="10"/>
    </row>
    <row r="2191" spans="1:16" x14ac:dyDescent="0.25">
      <c r="A2191" s="23">
        <v>39023</v>
      </c>
      <c r="B2191"/>
      <c r="C2191" s="22"/>
      <c r="D2191" s="10"/>
      <c r="E2191" s="6">
        <v>31.256633999999998</v>
      </c>
      <c r="F2191" s="16">
        <f t="shared" si="167"/>
        <v>-6.6080051997920997E-3</v>
      </c>
      <c r="G2191" s="10"/>
      <c r="H2191" s="6">
        <v>13.52</v>
      </c>
      <c r="I2191" s="16">
        <f t="shared" si="166"/>
        <v>9.6153846153845812E-3</v>
      </c>
      <c r="J2191" s="10"/>
      <c r="K2191" s="6">
        <v>70.790459999999996</v>
      </c>
      <c r="L2191" s="16">
        <f t="shared" si="168"/>
        <v>-6.9975813125101594E-3</v>
      </c>
      <c r="M2191" s="10"/>
      <c r="N2191" s="6">
        <v>64.558172999999996</v>
      </c>
      <c r="O2191" s="16">
        <f t="shared" si="169"/>
        <v>-1.1831654529628644E-2</v>
      </c>
      <c r="P2191" s="10"/>
    </row>
    <row r="2192" spans="1:16" x14ac:dyDescent="0.25">
      <c r="A2192" s="23">
        <v>39022</v>
      </c>
      <c r="B2192"/>
      <c r="C2192" s="22"/>
      <c r="D2192" s="10"/>
      <c r="E2192" s="6">
        <v>31.442519000000001</v>
      </c>
      <c r="F2192" s="16">
        <f t="shared" si="167"/>
        <v>-5.9118991070659099E-3</v>
      </c>
      <c r="G2192" s="10"/>
      <c r="H2192" s="6">
        <v>13.48</v>
      </c>
      <c r="I2192" s="16">
        <f t="shared" si="166"/>
        <v>2.9673590504450953E-3</v>
      </c>
      <c r="J2192" s="10"/>
      <c r="K2192" s="6">
        <v>70.876321000000004</v>
      </c>
      <c r="L2192" s="16">
        <f t="shared" si="168"/>
        <v>-1.211420101785543E-3</v>
      </c>
      <c r="M2192" s="10"/>
      <c r="N2192" s="6">
        <v>64.824794999999995</v>
      </c>
      <c r="O2192" s="16">
        <f t="shared" si="169"/>
        <v>-4.1129632573462249E-3</v>
      </c>
      <c r="P2192" s="10"/>
    </row>
    <row r="2193" spans="1:16" x14ac:dyDescent="0.25">
      <c r="A2193" s="23">
        <v>39021</v>
      </c>
      <c r="B2193"/>
      <c r="C2193" s="22"/>
      <c r="D2193" s="10"/>
      <c r="E2193" s="6">
        <v>31.270401</v>
      </c>
      <c r="F2193" s="16">
        <f t="shared" si="167"/>
        <v>5.504182693403914E-3</v>
      </c>
      <c r="G2193" s="10"/>
      <c r="H2193" s="6">
        <v>14.19</v>
      </c>
      <c r="I2193" s="16">
        <f t="shared" si="166"/>
        <v>-5.0035236081747647E-2</v>
      </c>
      <c r="J2193" s="10"/>
      <c r="K2193" s="6">
        <v>70.643173000000004</v>
      </c>
      <c r="L2193" s="16">
        <f t="shared" si="168"/>
        <v>3.3003613809929888E-3</v>
      </c>
      <c r="M2193" s="10"/>
      <c r="N2193" s="6">
        <v>64.468102000000002</v>
      </c>
      <c r="O2193" s="16">
        <f t="shared" si="169"/>
        <v>5.5328602663065052E-3</v>
      </c>
      <c r="P2193" s="10"/>
    </row>
    <row r="2194" spans="1:16" x14ac:dyDescent="0.25">
      <c r="A2194" s="23">
        <v>39020</v>
      </c>
      <c r="B2194"/>
      <c r="C2194" s="22"/>
      <c r="D2194" s="10"/>
      <c r="E2194" s="6">
        <v>31.421866000000001</v>
      </c>
      <c r="F2194" s="16">
        <f t="shared" si="167"/>
        <v>-4.8203693568039663E-3</v>
      </c>
      <c r="G2194" s="10"/>
      <c r="H2194" s="6">
        <v>14.28</v>
      </c>
      <c r="I2194" s="16">
        <f t="shared" si="166"/>
        <v>-6.302521008403339E-3</v>
      </c>
      <c r="J2194" s="10"/>
      <c r="K2194" s="6">
        <v>70.327511000000001</v>
      </c>
      <c r="L2194" s="16">
        <f t="shared" si="168"/>
        <v>4.488456871451163E-3</v>
      </c>
      <c r="M2194" s="10"/>
      <c r="N2194" s="6">
        <v>63.972805000000001</v>
      </c>
      <c r="O2194" s="16">
        <f t="shared" si="169"/>
        <v>7.7423054999699037E-3</v>
      </c>
      <c r="P2194" s="10"/>
    </row>
    <row r="2195" spans="1:16" x14ac:dyDescent="0.25">
      <c r="A2195" s="23">
        <v>39017</v>
      </c>
      <c r="B2195"/>
      <c r="C2195" s="22"/>
      <c r="D2195" s="10"/>
      <c r="E2195" s="6">
        <v>31.731679</v>
      </c>
      <c r="F2195" s="16">
        <f t="shared" si="167"/>
        <v>-9.7635237013458109E-3</v>
      </c>
      <c r="G2195" s="10"/>
      <c r="H2195" s="6">
        <v>14.19</v>
      </c>
      <c r="I2195" s="16">
        <f t="shared" si="166"/>
        <v>6.3424947145878097E-3</v>
      </c>
      <c r="J2195" s="10"/>
      <c r="K2195" s="6">
        <v>70.261743999999993</v>
      </c>
      <c r="L2195" s="16">
        <f t="shared" si="168"/>
        <v>9.3602857338703771E-4</v>
      </c>
      <c r="M2195" s="10"/>
      <c r="N2195" s="6">
        <v>63.793348000000002</v>
      </c>
      <c r="O2195" s="16">
        <f t="shared" si="169"/>
        <v>2.8130989456769395E-3</v>
      </c>
      <c r="P2195" s="10"/>
    </row>
    <row r="2196" spans="1:16" x14ac:dyDescent="0.25">
      <c r="A2196" s="23">
        <v>39016</v>
      </c>
      <c r="B2196"/>
      <c r="C2196" s="22"/>
      <c r="D2196" s="10"/>
      <c r="E2196" s="6">
        <v>31.814295000000001</v>
      </c>
      <c r="F2196" s="16">
        <f t="shared" si="167"/>
        <v>-2.5968200772640282E-3</v>
      </c>
      <c r="G2196" s="10"/>
      <c r="H2196" s="6">
        <v>14.45</v>
      </c>
      <c r="I2196" s="16">
        <f t="shared" si="166"/>
        <v>-1.7993079584775029E-2</v>
      </c>
      <c r="J2196" s="10"/>
      <c r="K2196" s="6">
        <v>70.038150000000002</v>
      </c>
      <c r="L2196" s="16">
        <f t="shared" si="168"/>
        <v>3.1924601092403471E-3</v>
      </c>
      <c r="M2196" s="10"/>
      <c r="N2196" s="6">
        <v>63.499035999999997</v>
      </c>
      <c r="O2196" s="16">
        <f t="shared" si="169"/>
        <v>4.6349050086367249E-3</v>
      </c>
      <c r="P2196" s="10"/>
    </row>
    <row r="2197" spans="1:16" x14ac:dyDescent="0.25">
      <c r="A2197" s="23">
        <v>39015</v>
      </c>
      <c r="B2197"/>
      <c r="C2197" s="22"/>
      <c r="D2197" s="10"/>
      <c r="E2197" s="6">
        <v>31.717908999999999</v>
      </c>
      <c r="F2197" s="16">
        <f t="shared" si="167"/>
        <v>3.0388510163139593E-3</v>
      </c>
      <c r="G2197" s="10"/>
      <c r="H2197" s="6">
        <v>13.77</v>
      </c>
      <c r="I2197" s="16">
        <f t="shared" si="166"/>
        <v>4.9382716049382713E-2</v>
      </c>
      <c r="J2197" s="10"/>
      <c r="K2197" s="6">
        <v>69.814556999999994</v>
      </c>
      <c r="L2197" s="16">
        <f t="shared" si="168"/>
        <v>3.2026701823806292E-3</v>
      </c>
      <c r="M2197" s="10"/>
      <c r="N2197" s="6">
        <v>63.089874000000002</v>
      </c>
      <c r="O2197" s="16">
        <f t="shared" si="169"/>
        <v>6.4853830584603589E-3</v>
      </c>
      <c r="P2197" s="10"/>
    </row>
    <row r="2198" spans="1:16" x14ac:dyDescent="0.25">
      <c r="A2198" s="23">
        <v>39014</v>
      </c>
      <c r="B2198"/>
      <c r="C2198" s="22"/>
      <c r="D2198" s="10"/>
      <c r="E2198" s="6">
        <v>31.621523</v>
      </c>
      <c r="F2198" s="16">
        <f t="shared" si="167"/>
        <v>3.0481137799718283E-3</v>
      </c>
      <c r="G2198" s="10"/>
      <c r="H2198" s="6">
        <v>13.8</v>
      </c>
      <c r="I2198" s="16">
        <f t="shared" si="166"/>
        <v>-2.1739130434783593E-3</v>
      </c>
      <c r="J2198" s="10"/>
      <c r="K2198" s="6">
        <v>69.518618000000004</v>
      </c>
      <c r="L2198" s="16">
        <f t="shared" si="168"/>
        <v>4.2569747286977933E-3</v>
      </c>
      <c r="M2198" s="10"/>
      <c r="N2198" s="6">
        <v>62.594571000000002</v>
      </c>
      <c r="O2198" s="16">
        <f t="shared" si="169"/>
        <v>7.9128747443608649E-3</v>
      </c>
      <c r="P2198" s="10"/>
    </row>
    <row r="2199" spans="1:16" x14ac:dyDescent="0.25">
      <c r="A2199" s="23">
        <v>39013</v>
      </c>
      <c r="B2199"/>
      <c r="C2199" s="22"/>
      <c r="D2199" s="10"/>
      <c r="E2199" s="6">
        <v>31.463175</v>
      </c>
      <c r="F2199" s="16">
        <f t="shared" si="167"/>
        <v>5.0328042227143488E-3</v>
      </c>
      <c r="G2199" s="10"/>
      <c r="H2199" s="6">
        <v>13.77</v>
      </c>
      <c r="I2199" s="16">
        <f t="shared" si="166"/>
        <v>2.1786492374729072E-3</v>
      </c>
      <c r="J2199" s="10"/>
      <c r="K2199" s="6">
        <v>69.400243000000003</v>
      </c>
      <c r="L2199" s="16">
        <f t="shared" si="168"/>
        <v>1.7056856702937218E-3</v>
      </c>
      <c r="M2199" s="10"/>
      <c r="N2199" s="6">
        <v>62.594571000000002</v>
      </c>
      <c r="O2199" s="16">
        <f t="shared" si="169"/>
        <v>0</v>
      </c>
      <c r="P2199" s="10"/>
    </row>
    <row r="2200" spans="1:16" x14ac:dyDescent="0.25">
      <c r="A2200" s="23">
        <v>39010</v>
      </c>
      <c r="B2200"/>
      <c r="C2200" s="22"/>
      <c r="D2200" s="10"/>
      <c r="E2200" s="6">
        <v>31.421866000000001</v>
      </c>
      <c r="F2200" s="16">
        <f t="shared" si="167"/>
        <v>1.3146577609361998E-3</v>
      </c>
      <c r="G2200" s="10"/>
      <c r="H2200" s="6">
        <v>13.69</v>
      </c>
      <c r="I2200" s="16">
        <f t="shared" si="166"/>
        <v>5.8436815193572134E-3</v>
      </c>
      <c r="J2200" s="10"/>
      <c r="K2200" s="6">
        <v>69.558074000000005</v>
      </c>
      <c r="L2200" s="16">
        <f t="shared" si="168"/>
        <v>-2.2690536256079197E-3</v>
      </c>
      <c r="M2200" s="10"/>
      <c r="N2200" s="6">
        <v>62.845815000000002</v>
      </c>
      <c r="O2200" s="16">
        <f t="shared" si="169"/>
        <v>-3.9977841006596515E-3</v>
      </c>
      <c r="P2200" s="10"/>
    </row>
    <row r="2201" spans="1:16" x14ac:dyDescent="0.25">
      <c r="A2201" s="23">
        <v>39009</v>
      </c>
      <c r="B2201"/>
      <c r="C2201" s="22"/>
      <c r="D2201" s="10"/>
      <c r="E2201" s="6">
        <v>30.630125</v>
      </c>
      <c r="F2201" s="16">
        <f t="shared" si="167"/>
        <v>2.5848441689350077E-2</v>
      </c>
      <c r="G2201" s="10"/>
      <c r="H2201" s="6">
        <v>13.94</v>
      </c>
      <c r="I2201" s="16">
        <f t="shared" si="166"/>
        <v>-1.7934002869440469E-2</v>
      </c>
      <c r="J2201" s="10"/>
      <c r="K2201" s="6">
        <v>69.531773000000001</v>
      </c>
      <c r="L2201" s="16">
        <f t="shared" si="168"/>
        <v>3.7825872784802428E-4</v>
      </c>
      <c r="M2201" s="10"/>
      <c r="N2201" s="6">
        <v>62.910417000000002</v>
      </c>
      <c r="O2201" s="16">
        <f t="shared" si="169"/>
        <v>-1.0268887583434472E-3</v>
      </c>
      <c r="P2201" s="10"/>
    </row>
    <row r="2202" spans="1:16" x14ac:dyDescent="0.25">
      <c r="A2202" s="23">
        <v>39008</v>
      </c>
      <c r="B2202"/>
      <c r="C2202" s="22"/>
      <c r="D2202" s="10"/>
      <c r="E2202" s="6">
        <v>30.623238000000001</v>
      </c>
      <c r="F2202" s="16">
        <f t="shared" si="167"/>
        <v>2.2489457189345252E-4</v>
      </c>
      <c r="G2202" s="10"/>
      <c r="H2202" s="6">
        <v>13.51</v>
      </c>
      <c r="I2202" s="16">
        <f t="shared" si="166"/>
        <v>3.1828275351591495E-2</v>
      </c>
      <c r="J2202" s="10"/>
      <c r="K2202" s="6">
        <v>69.755367000000007</v>
      </c>
      <c r="L2202" s="16">
        <f t="shared" si="168"/>
        <v>-3.2054021018913526E-3</v>
      </c>
      <c r="M2202" s="10"/>
      <c r="N2202" s="6">
        <v>63.025272000000001</v>
      </c>
      <c r="O2202" s="16">
        <f t="shared" si="169"/>
        <v>-1.8223642097093817E-3</v>
      </c>
      <c r="P2202" s="10"/>
    </row>
    <row r="2203" spans="1:16" x14ac:dyDescent="0.25">
      <c r="A2203" s="23">
        <v>39007</v>
      </c>
      <c r="B2203"/>
      <c r="C2203" s="22"/>
      <c r="D2203" s="10"/>
      <c r="E2203" s="6">
        <v>30.265232999999998</v>
      </c>
      <c r="F2203" s="16">
        <f t="shared" si="167"/>
        <v>1.182891934121244E-2</v>
      </c>
      <c r="G2203" s="10"/>
      <c r="H2203" s="6">
        <v>13.81</v>
      </c>
      <c r="I2203" s="16">
        <f t="shared" si="166"/>
        <v>-2.172338884866043E-2</v>
      </c>
      <c r="J2203" s="10"/>
      <c r="K2203" s="6">
        <v>69.610686000000001</v>
      </c>
      <c r="L2203" s="16">
        <f t="shared" si="168"/>
        <v>2.0784308891885761E-3</v>
      </c>
      <c r="M2203" s="10"/>
      <c r="N2203" s="6">
        <v>62.896062999999998</v>
      </c>
      <c r="O2203" s="16">
        <f t="shared" si="169"/>
        <v>2.054325721468464E-3</v>
      </c>
      <c r="P2203" s="10"/>
    </row>
    <row r="2204" spans="1:16" x14ac:dyDescent="0.25">
      <c r="A2204" s="23">
        <v>39006</v>
      </c>
      <c r="B2204"/>
      <c r="C2204" s="22"/>
      <c r="D2204" s="10"/>
      <c r="E2204" s="6">
        <v>30.127538000000001</v>
      </c>
      <c r="F2204" s="16">
        <f t="shared" si="167"/>
        <v>4.5704033300031366E-3</v>
      </c>
      <c r="G2204" s="10"/>
      <c r="H2204" s="6">
        <v>14</v>
      </c>
      <c r="I2204" s="16">
        <f t="shared" si="166"/>
        <v>-1.3571428571428568E-2</v>
      </c>
      <c r="J2204" s="10"/>
      <c r="K2204" s="6">
        <v>69.479161000000005</v>
      </c>
      <c r="L2204" s="16">
        <f t="shared" si="168"/>
        <v>1.8930136476460468E-3</v>
      </c>
      <c r="M2204" s="10"/>
      <c r="N2204" s="6">
        <v>62.845815000000002</v>
      </c>
      <c r="O2204" s="16">
        <f t="shared" si="169"/>
        <v>7.9954409056504083E-4</v>
      </c>
      <c r="P2204" s="10"/>
    </row>
    <row r="2205" spans="1:16" x14ac:dyDescent="0.25">
      <c r="A2205" s="23">
        <v>39003</v>
      </c>
      <c r="B2205"/>
      <c r="C2205" s="22"/>
      <c r="D2205" s="10"/>
      <c r="E2205" s="6">
        <v>29.741994999999999</v>
      </c>
      <c r="F2205" s="16">
        <f t="shared" si="167"/>
        <v>1.2962916576376271E-2</v>
      </c>
      <c r="G2205" s="10"/>
      <c r="H2205" s="6">
        <v>13.74</v>
      </c>
      <c r="I2205" s="16">
        <f t="shared" si="166"/>
        <v>1.8922852983988436E-2</v>
      </c>
      <c r="J2205" s="10"/>
      <c r="K2205" s="6">
        <v>69.308175000000006</v>
      </c>
      <c r="L2205" s="16">
        <f t="shared" si="168"/>
        <v>2.4670394221171232E-3</v>
      </c>
      <c r="M2205" s="10"/>
      <c r="N2205" s="6">
        <v>62.565863</v>
      </c>
      <c r="O2205" s="16">
        <f t="shared" si="169"/>
        <v>4.4745167184858659E-3</v>
      </c>
      <c r="P2205" s="10"/>
    </row>
    <row r="2206" spans="1:16" x14ac:dyDescent="0.25">
      <c r="A2206" s="23">
        <v>39002</v>
      </c>
      <c r="B2206"/>
      <c r="C2206" s="22"/>
      <c r="D2206" s="10"/>
      <c r="E2206" s="6">
        <v>29.439066</v>
      </c>
      <c r="F2206" s="16">
        <f t="shared" si="167"/>
        <v>1.0290034337366416E-2</v>
      </c>
      <c r="G2206" s="10"/>
      <c r="H2206" s="6">
        <v>13.59</v>
      </c>
      <c r="I2206" s="16">
        <f t="shared" si="166"/>
        <v>1.1037527593819041E-2</v>
      </c>
      <c r="J2206" s="10"/>
      <c r="K2206" s="6">
        <v>69.564651999999995</v>
      </c>
      <c r="L2206" s="16">
        <f t="shared" si="168"/>
        <v>-3.6868868401725985E-3</v>
      </c>
      <c r="M2206" s="10"/>
      <c r="N2206" s="6">
        <v>62.881703000000002</v>
      </c>
      <c r="O2206" s="16">
        <f t="shared" si="169"/>
        <v>-5.0227647301473999E-3</v>
      </c>
      <c r="P2206" s="10"/>
    </row>
    <row r="2207" spans="1:16" x14ac:dyDescent="0.25">
      <c r="A2207" s="23">
        <v>39001</v>
      </c>
      <c r="B2207"/>
      <c r="C2207" s="22"/>
      <c r="D2207" s="10"/>
      <c r="E2207" s="6">
        <v>29.046637</v>
      </c>
      <c r="F2207" s="16">
        <f t="shared" si="167"/>
        <v>1.3510307578808556E-2</v>
      </c>
      <c r="G2207" s="10"/>
      <c r="H2207" s="6">
        <v>13.18</v>
      </c>
      <c r="I2207" s="16">
        <f t="shared" si="166"/>
        <v>3.1107738998482626E-2</v>
      </c>
      <c r="J2207" s="10"/>
      <c r="K2207" s="6">
        <v>69.400243000000003</v>
      </c>
      <c r="L2207" s="16">
        <f t="shared" si="168"/>
        <v>2.3689974687839399E-3</v>
      </c>
      <c r="M2207" s="10"/>
      <c r="N2207" s="6">
        <v>62.845815000000002</v>
      </c>
      <c r="O2207" s="16">
        <f t="shared" si="169"/>
        <v>5.7104836654597868E-4</v>
      </c>
      <c r="P2207" s="10"/>
    </row>
    <row r="2208" spans="1:16" x14ac:dyDescent="0.25">
      <c r="A2208" s="23">
        <v>39000</v>
      </c>
      <c r="B2208"/>
      <c r="C2208" s="22"/>
      <c r="D2208" s="10"/>
      <c r="E2208" s="6">
        <v>28.791903000000001</v>
      </c>
      <c r="F2208" s="16">
        <f t="shared" si="167"/>
        <v>8.8474179702535682E-3</v>
      </c>
      <c r="G2208" s="10"/>
      <c r="H2208" s="6">
        <v>13.08</v>
      </c>
      <c r="I2208" s="16">
        <f t="shared" si="166"/>
        <v>7.6452599388379117E-3</v>
      </c>
      <c r="J2208" s="10"/>
      <c r="K2208" s="6">
        <v>69.558074000000005</v>
      </c>
      <c r="L2208" s="16">
        <f t="shared" si="168"/>
        <v>-2.2690536256079197E-3</v>
      </c>
      <c r="M2208" s="10"/>
      <c r="N2208" s="6">
        <v>63.032446999999998</v>
      </c>
      <c r="O2208" s="16">
        <f t="shared" si="169"/>
        <v>-2.9608877472263595E-3</v>
      </c>
      <c r="P2208" s="10"/>
    </row>
    <row r="2209" spans="1:16" x14ac:dyDescent="0.25">
      <c r="A2209" s="23">
        <v>38999</v>
      </c>
      <c r="B2209"/>
      <c r="C2209" s="22"/>
      <c r="D2209" s="10"/>
      <c r="E2209" s="6">
        <v>28.819441999999999</v>
      </c>
      <c r="F2209" s="16">
        <f t="shared" si="167"/>
        <v>-9.555702015325851E-4</v>
      </c>
      <c r="G2209" s="10"/>
      <c r="H2209" s="6">
        <v>13.07</v>
      </c>
      <c r="I2209" s="16">
        <f t="shared" si="166"/>
        <v>7.6511094108644429E-4</v>
      </c>
      <c r="J2209" s="10"/>
      <c r="K2209" s="6">
        <v>69.867164000000002</v>
      </c>
      <c r="L2209" s="16">
        <f t="shared" si="168"/>
        <v>-4.4239666003903499E-3</v>
      </c>
      <c r="M2209" s="10"/>
      <c r="N2209" s="6">
        <v>63.534928999999998</v>
      </c>
      <c r="O2209" s="16">
        <f t="shared" si="169"/>
        <v>-7.9087520503878794E-3</v>
      </c>
      <c r="P2209" s="10"/>
    </row>
    <row r="2210" spans="1:16" x14ac:dyDescent="0.25">
      <c r="A2210" s="23">
        <v>38996</v>
      </c>
      <c r="B2210"/>
      <c r="C2210" s="22"/>
      <c r="D2210" s="10"/>
      <c r="E2210" s="6">
        <v>28.819441999999999</v>
      </c>
      <c r="F2210" s="16">
        <f t="shared" si="167"/>
        <v>0</v>
      </c>
      <c r="G2210" s="10"/>
      <c r="H2210" s="6">
        <v>13.11</v>
      </c>
      <c r="I2210" s="16">
        <f t="shared" si="166"/>
        <v>-3.0511060259343914E-3</v>
      </c>
      <c r="J2210" s="10"/>
      <c r="K2210" s="6">
        <v>69.814556999999994</v>
      </c>
      <c r="L2210" s="16">
        <f t="shared" si="168"/>
        <v>7.535247985603899E-4</v>
      </c>
      <c r="M2210" s="10"/>
      <c r="N2210" s="6">
        <v>63.362647000000003</v>
      </c>
      <c r="O2210" s="16">
        <f t="shared" si="169"/>
        <v>2.7189836308447735E-3</v>
      </c>
      <c r="P2210" s="10"/>
    </row>
    <row r="2211" spans="1:16" x14ac:dyDescent="0.25">
      <c r="A2211" s="23">
        <v>38995</v>
      </c>
      <c r="B2211"/>
      <c r="C2211" s="22"/>
      <c r="D2211" s="10"/>
      <c r="E2211" s="6">
        <v>28.516513</v>
      </c>
      <c r="F2211" s="16">
        <f t="shared" si="167"/>
        <v>1.0622932754786651E-2</v>
      </c>
      <c r="G2211" s="10"/>
      <c r="H2211" s="6">
        <v>13.31</v>
      </c>
      <c r="I2211" s="16">
        <f t="shared" si="166"/>
        <v>-1.5026296018031626E-2</v>
      </c>
      <c r="J2211" s="10"/>
      <c r="K2211" s="6">
        <v>70.209136999999998</v>
      </c>
      <c r="L2211" s="16">
        <f t="shared" si="168"/>
        <v>-5.6200662315505356E-3</v>
      </c>
      <c r="M2211" s="10"/>
      <c r="N2211" s="6">
        <v>64.030226999999996</v>
      </c>
      <c r="O2211" s="16">
        <f t="shared" si="169"/>
        <v>-1.0426013326487071E-2</v>
      </c>
      <c r="P2211" s="10"/>
    </row>
    <row r="2212" spans="1:16" x14ac:dyDescent="0.25">
      <c r="A2212" s="23">
        <v>38994</v>
      </c>
      <c r="B2212"/>
      <c r="C2212" s="22"/>
      <c r="D2212" s="10"/>
      <c r="E2212" s="6">
        <v>28.874518999999999</v>
      </c>
      <c r="F2212" s="16">
        <f t="shared" si="167"/>
        <v>-1.2398682727840393E-2</v>
      </c>
      <c r="G2212" s="10"/>
      <c r="H2212" s="6">
        <v>12.92</v>
      </c>
      <c r="I2212" s="16">
        <f t="shared" si="166"/>
        <v>3.0185758513932015E-2</v>
      </c>
      <c r="J2212" s="10"/>
      <c r="K2212" s="6">
        <v>70.439307999999997</v>
      </c>
      <c r="L2212" s="16">
        <f t="shared" si="168"/>
        <v>-3.2676499320520858E-3</v>
      </c>
      <c r="M2212" s="10"/>
      <c r="N2212" s="6">
        <v>64.482461999999998</v>
      </c>
      <c r="O2212" s="16">
        <f t="shared" si="169"/>
        <v>-7.0133023146665696E-3</v>
      </c>
      <c r="P2212" s="10"/>
    </row>
    <row r="2213" spans="1:16" x14ac:dyDescent="0.25">
      <c r="A2213" s="23">
        <v>38993</v>
      </c>
      <c r="B2213"/>
      <c r="C2213" s="22"/>
      <c r="D2213" s="10"/>
      <c r="E2213" s="6">
        <v>28.908944000000002</v>
      </c>
      <c r="F2213" s="16">
        <f t="shared" si="167"/>
        <v>-1.1908079381939274E-3</v>
      </c>
      <c r="G2213" s="10"/>
      <c r="H2213" s="6">
        <v>12.74</v>
      </c>
      <c r="I2213" s="16">
        <f t="shared" si="166"/>
        <v>1.4128728414442682E-2</v>
      </c>
      <c r="J2213" s="10"/>
      <c r="K2213" s="6">
        <v>70.103913000000006</v>
      </c>
      <c r="L2213" s="16">
        <f t="shared" si="168"/>
        <v>4.7842550529240135E-3</v>
      </c>
      <c r="M2213" s="10"/>
      <c r="N2213" s="6">
        <v>64.015872999999999</v>
      </c>
      <c r="O2213" s="16">
        <f t="shared" si="169"/>
        <v>7.2886454270491008E-3</v>
      </c>
      <c r="P2213" s="10"/>
    </row>
    <row r="2214" spans="1:16" x14ac:dyDescent="0.25">
      <c r="A2214" s="23">
        <v>38992</v>
      </c>
      <c r="B2214"/>
      <c r="C2214" s="22"/>
      <c r="D2214" s="10"/>
      <c r="E2214" s="6">
        <v>28.688631000000001</v>
      </c>
      <c r="F2214" s="16">
        <f t="shared" si="167"/>
        <v>7.6794532300965557E-3</v>
      </c>
      <c r="G2214" s="10"/>
      <c r="H2214" s="6">
        <v>12.55</v>
      </c>
      <c r="I2214" s="16">
        <f t="shared" si="166"/>
        <v>1.5139442231075551E-2</v>
      </c>
      <c r="J2214" s="10"/>
      <c r="K2214" s="6">
        <v>70.057878000000002</v>
      </c>
      <c r="L2214" s="16">
        <f t="shared" si="168"/>
        <v>6.5709954846204788E-4</v>
      </c>
      <c r="M2214" s="10"/>
      <c r="N2214" s="6">
        <v>64.102013999999997</v>
      </c>
      <c r="O2214" s="16">
        <f t="shared" si="169"/>
        <v>-1.3438111320496215E-3</v>
      </c>
      <c r="P2214" s="10"/>
    </row>
    <row r="2215" spans="1:16" x14ac:dyDescent="0.25">
      <c r="A2215" s="23">
        <v>38989</v>
      </c>
      <c r="B2215"/>
      <c r="C2215" s="22"/>
      <c r="D2215" s="10"/>
      <c r="E2215" s="6">
        <v>28.846982000000001</v>
      </c>
      <c r="F2215" s="16">
        <f t="shared" si="167"/>
        <v>-5.4893437379341936E-3</v>
      </c>
      <c r="G2215" s="10"/>
      <c r="H2215" s="6">
        <v>12.93</v>
      </c>
      <c r="I2215" s="16">
        <f t="shared" si="166"/>
        <v>-2.9389017788089666E-2</v>
      </c>
      <c r="J2215" s="10"/>
      <c r="K2215" s="6">
        <v>69.942796999999999</v>
      </c>
      <c r="L2215" s="16">
        <f t="shared" si="168"/>
        <v>1.6453588494609317E-3</v>
      </c>
      <c r="M2215" s="10"/>
      <c r="N2215" s="6">
        <v>63.926861000000002</v>
      </c>
      <c r="O2215" s="16">
        <f t="shared" si="169"/>
        <v>2.7398967704670429E-3</v>
      </c>
      <c r="P2215" s="10"/>
    </row>
    <row r="2216" spans="1:16" x14ac:dyDescent="0.25">
      <c r="A2216" s="23">
        <v>38988</v>
      </c>
      <c r="B2216"/>
      <c r="C2216" s="22"/>
      <c r="D2216" s="10"/>
      <c r="E2216" s="6">
        <v>28.957136999999999</v>
      </c>
      <c r="F2216" s="16">
        <f t="shared" si="167"/>
        <v>-3.8040708237143672E-3</v>
      </c>
      <c r="G2216" s="10"/>
      <c r="H2216" s="6">
        <v>12.85</v>
      </c>
      <c r="I2216" s="16">
        <f t="shared" ref="I2216:I2279" si="170">H2215/H2216-1</f>
        <v>6.225680933852118E-3</v>
      </c>
      <c r="J2216" s="10"/>
      <c r="K2216" s="6">
        <v>69.975530000000006</v>
      </c>
      <c r="L2216" s="16">
        <f t="shared" si="168"/>
        <v>-4.6777780747075948E-4</v>
      </c>
      <c r="M2216" s="10"/>
      <c r="N2216" s="6">
        <v>64.005504000000002</v>
      </c>
      <c r="O2216" s="16">
        <f t="shared" si="169"/>
        <v>-1.2286912075561984E-3</v>
      </c>
      <c r="P2216" s="10"/>
    </row>
    <row r="2217" spans="1:16" x14ac:dyDescent="0.25">
      <c r="A2217" s="23">
        <v>38987</v>
      </c>
      <c r="B2217"/>
      <c r="C2217" s="22"/>
      <c r="D2217" s="10"/>
      <c r="E2217" s="6">
        <v>29.191217999999999</v>
      </c>
      <c r="F2217" s="16">
        <f t="shared" si="167"/>
        <v>-8.0188843096578033E-3</v>
      </c>
      <c r="G2217" s="10"/>
      <c r="H2217" s="6">
        <v>13</v>
      </c>
      <c r="I2217" s="16">
        <f t="shared" si="170"/>
        <v>-1.1538461538461608E-2</v>
      </c>
      <c r="J2217" s="10"/>
      <c r="K2217" s="6">
        <v>69.955888999999999</v>
      </c>
      <c r="L2217" s="16">
        <f t="shared" si="168"/>
        <v>2.8076263886811503E-4</v>
      </c>
      <c r="M2217" s="10"/>
      <c r="N2217" s="6">
        <v>64.112752999999998</v>
      </c>
      <c r="O2217" s="16">
        <f t="shared" si="169"/>
        <v>-1.6728185108506599E-3</v>
      </c>
      <c r="P2217" s="10"/>
    </row>
    <row r="2218" spans="1:16" x14ac:dyDescent="0.25">
      <c r="A2218" s="23">
        <v>38986</v>
      </c>
      <c r="B2218"/>
      <c r="C2218" s="22"/>
      <c r="D2218" s="10"/>
      <c r="E2218" s="6">
        <v>28.750592999999999</v>
      </c>
      <c r="F2218" s="16">
        <f t="shared" si="167"/>
        <v>1.5325770845839637E-2</v>
      </c>
      <c r="G2218" s="10"/>
      <c r="H2218" s="6">
        <v>12.98</v>
      </c>
      <c r="I2218" s="16">
        <f t="shared" si="170"/>
        <v>1.5408320493066618E-3</v>
      </c>
      <c r="J2218" s="10"/>
      <c r="K2218" s="6">
        <v>69.988626999999994</v>
      </c>
      <c r="L2218" s="16">
        <f t="shared" si="168"/>
        <v>-4.6776171219919949E-4</v>
      </c>
      <c r="M2218" s="10"/>
      <c r="N2218" s="6">
        <v>64.298651000000007</v>
      </c>
      <c r="O2218" s="16">
        <f t="shared" si="169"/>
        <v>-2.8911648550762337E-3</v>
      </c>
      <c r="P2218" s="10"/>
    </row>
    <row r="2219" spans="1:16" x14ac:dyDescent="0.25">
      <c r="A2219" s="23">
        <v>38985</v>
      </c>
      <c r="B2219"/>
      <c r="C2219" s="22"/>
      <c r="D2219" s="10"/>
      <c r="E2219" s="6">
        <v>28.888287999999999</v>
      </c>
      <c r="F2219" s="16">
        <f t="shared" si="167"/>
        <v>-4.7664645270776296E-3</v>
      </c>
      <c r="G2219" s="10"/>
      <c r="H2219" s="6">
        <v>13.06</v>
      </c>
      <c r="I2219" s="16">
        <f t="shared" si="170"/>
        <v>-6.1255742725880857E-3</v>
      </c>
      <c r="J2219" s="10"/>
      <c r="K2219" s="6">
        <v>70.185036999999994</v>
      </c>
      <c r="L2219" s="16">
        <f t="shared" si="168"/>
        <v>-2.7984597343733153E-3</v>
      </c>
      <c r="M2219" s="10"/>
      <c r="N2219" s="6">
        <v>64.570342999999994</v>
      </c>
      <c r="O2219" s="16">
        <f t="shared" si="169"/>
        <v>-4.2076902084907664E-3</v>
      </c>
      <c r="P2219" s="10"/>
    </row>
    <row r="2220" spans="1:16" x14ac:dyDescent="0.25">
      <c r="A2220" s="23">
        <v>38982</v>
      </c>
      <c r="B2220"/>
      <c r="C2220" s="22"/>
      <c r="D2220" s="10"/>
      <c r="E2220" s="6">
        <v>28.943366999999999</v>
      </c>
      <c r="F2220" s="16">
        <f t="shared" si="167"/>
        <v>-1.9029921432429653E-3</v>
      </c>
      <c r="G2220" s="10"/>
      <c r="H2220" s="6">
        <v>12.68</v>
      </c>
      <c r="I2220" s="16">
        <f t="shared" si="170"/>
        <v>2.9968454258675115E-2</v>
      </c>
      <c r="J2220" s="10"/>
      <c r="K2220" s="6">
        <v>70.080286000000001</v>
      </c>
      <c r="L2220" s="16">
        <f t="shared" si="168"/>
        <v>1.4947284889790247E-3</v>
      </c>
      <c r="M2220" s="10"/>
      <c r="N2220" s="6">
        <v>64.119904000000005</v>
      </c>
      <c r="O2220" s="16">
        <f t="shared" si="169"/>
        <v>7.0249481346695841E-3</v>
      </c>
      <c r="P2220" s="10"/>
    </row>
    <row r="2221" spans="1:16" x14ac:dyDescent="0.25">
      <c r="A2221" s="23">
        <v>38981</v>
      </c>
      <c r="B2221"/>
      <c r="C2221" s="22"/>
      <c r="D2221" s="10"/>
      <c r="E2221" s="6">
        <v>28.881405000000001</v>
      </c>
      <c r="F2221" s="16">
        <f t="shared" si="167"/>
        <v>2.1453942424198846E-3</v>
      </c>
      <c r="G2221" s="10"/>
      <c r="H2221" s="6">
        <v>13</v>
      </c>
      <c r="I2221" s="16">
        <f t="shared" si="170"/>
        <v>-2.4615384615384595E-2</v>
      </c>
      <c r="J2221" s="10"/>
      <c r="K2221" s="6">
        <v>70.041004999999998</v>
      </c>
      <c r="L2221" s="16">
        <f t="shared" si="168"/>
        <v>5.6082861746498125E-4</v>
      </c>
      <c r="M2221" s="10"/>
      <c r="N2221" s="6">
        <v>63.805309000000001</v>
      </c>
      <c r="O2221" s="16">
        <f t="shared" si="169"/>
        <v>4.9305458265236357E-3</v>
      </c>
      <c r="P2221" s="10"/>
    </row>
    <row r="2222" spans="1:16" x14ac:dyDescent="0.25">
      <c r="A2222" s="23">
        <v>38980</v>
      </c>
      <c r="B2222"/>
      <c r="C2222" s="22"/>
      <c r="D2222" s="10"/>
      <c r="E2222" s="6">
        <v>28.874518999999999</v>
      </c>
      <c r="F2222" s="16">
        <f t="shared" si="167"/>
        <v>2.3848016308081199E-4</v>
      </c>
      <c r="G2222" s="10"/>
      <c r="H2222" s="6">
        <v>13.04</v>
      </c>
      <c r="I2222" s="16">
        <f t="shared" si="170"/>
        <v>-3.0674846625766694E-3</v>
      </c>
      <c r="J2222" s="10"/>
      <c r="K2222" s="6">
        <v>69.621984999999995</v>
      </c>
      <c r="L2222" s="16">
        <f t="shared" si="168"/>
        <v>6.0185011961380042E-3</v>
      </c>
      <c r="M2222" s="10"/>
      <c r="N2222" s="6">
        <v>63.226171999999998</v>
      </c>
      <c r="O2222" s="16">
        <f t="shared" si="169"/>
        <v>9.1597669395515613E-3</v>
      </c>
      <c r="P2222" s="10"/>
    </row>
    <row r="2223" spans="1:16" x14ac:dyDescent="0.25">
      <c r="A2223" s="23">
        <v>38979</v>
      </c>
      <c r="B2223"/>
      <c r="C2223" s="22"/>
      <c r="D2223" s="10"/>
      <c r="E2223" s="6">
        <v>28.351281</v>
      </c>
      <c r="F2223" s="16">
        <f t="shared" si="167"/>
        <v>1.8455532926360485E-2</v>
      </c>
      <c r="G2223" s="10"/>
      <c r="H2223" s="6">
        <v>12.8</v>
      </c>
      <c r="I2223" s="16">
        <f t="shared" si="170"/>
        <v>1.8749999999999822E-2</v>
      </c>
      <c r="J2223" s="10"/>
      <c r="K2223" s="6">
        <v>69.510686000000007</v>
      </c>
      <c r="L2223" s="16">
        <f t="shared" si="168"/>
        <v>1.6011782706328859E-3</v>
      </c>
      <c r="M2223" s="10"/>
      <c r="N2223" s="6">
        <v>63.133226000000001</v>
      </c>
      <c r="O2223" s="16">
        <f t="shared" si="169"/>
        <v>1.472220031968563E-3</v>
      </c>
      <c r="P2223" s="10"/>
    </row>
    <row r="2224" spans="1:16" x14ac:dyDescent="0.25">
      <c r="A2224" s="23">
        <v>38978</v>
      </c>
      <c r="B2224"/>
      <c r="C2224" s="22"/>
      <c r="D2224" s="10"/>
      <c r="E2224" s="6">
        <v>28.089661</v>
      </c>
      <c r="F2224" s="16">
        <f t="shared" si="167"/>
        <v>9.3137471470374766E-3</v>
      </c>
      <c r="G2224" s="10"/>
      <c r="H2224" s="6">
        <v>12.95</v>
      </c>
      <c r="I2224" s="16">
        <f t="shared" si="170"/>
        <v>-1.1583011583011449E-2</v>
      </c>
      <c r="J2224" s="10"/>
      <c r="K2224" s="6">
        <v>69.242256999999995</v>
      </c>
      <c r="L2224" s="16">
        <f t="shared" si="168"/>
        <v>3.8766645056069748E-3</v>
      </c>
      <c r="M2224" s="10"/>
      <c r="N2224" s="6">
        <v>62.432538000000001</v>
      </c>
      <c r="O2224" s="16">
        <f t="shared" si="169"/>
        <v>1.1223122148261933E-2</v>
      </c>
      <c r="P2224" s="10"/>
    </row>
    <row r="2225" spans="1:16" x14ac:dyDescent="0.25">
      <c r="A2225" s="23">
        <v>38975</v>
      </c>
      <c r="B2225"/>
      <c r="C2225" s="22"/>
      <c r="D2225" s="10"/>
      <c r="E2225" s="6">
        <v>28.296202000000001</v>
      </c>
      <c r="F2225" s="16">
        <f t="shared" si="167"/>
        <v>-7.2992481464474457E-3</v>
      </c>
      <c r="G2225" s="10"/>
      <c r="H2225" s="6">
        <v>12.75</v>
      </c>
      <c r="I2225" s="16">
        <f t="shared" si="170"/>
        <v>1.5686274509803866E-2</v>
      </c>
      <c r="J2225" s="10"/>
      <c r="K2225" s="6">
        <v>69.229159999999993</v>
      </c>
      <c r="L2225" s="16">
        <f t="shared" si="168"/>
        <v>1.8918328634920378E-4</v>
      </c>
      <c r="M2225" s="10"/>
      <c r="N2225" s="6">
        <v>62.532635999999997</v>
      </c>
      <c r="O2225" s="16">
        <f t="shared" si="169"/>
        <v>-1.6007321360960169E-3</v>
      </c>
      <c r="P2225" s="10"/>
    </row>
    <row r="2226" spans="1:16" x14ac:dyDescent="0.25">
      <c r="A2226" s="23">
        <v>38974</v>
      </c>
      <c r="B2226"/>
      <c r="C2226" s="22"/>
      <c r="D2226" s="10"/>
      <c r="E2226" s="6">
        <v>28.248009</v>
      </c>
      <c r="F2226" s="16">
        <f t="shared" si="167"/>
        <v>1.7060671426436524E-3</v>
      </c>
      <c r="G2226" s="10"/>
      <c r="H2226" s="6">
        <v>12.68</v>
      </c>
      <c r="I2226" s="16">
        <f t="shared" si="170"/>
        <v>5.5205047318611644E-3</v>
      </c>
      <c r="J2226" s="10"/>
      <c r="K2226" s="6">
        <v>69.274989000000005</v>
      </c>
      <c r="L2226" s="16">
        <f t="shared" si="168"/>
        <v>-6.6155189140504334E-4</v>
      </c>
      <c r="M2226" s="10"/>
      <c r="N2226" s="6">
        <v>62.582684</v>
      </c>
      <c r="O2226" s="16">
        <f t="shared" si="169"/>
        <v>-7.9971002841627836E-4</v>
      </c>
      <c r="P2226" s="10"/>
    </row>
    <row r="2227" spans="1:16" x14ac:dyDescent="0.25">
      <c r="A2227" s="23">
        <v>38973</v>
      </c>
      <c r="B2227"/>
      <c r="C2227" s="22"/>
      <c r="D2227" s="10"/>
      <c r="E2227" s="6">
        <v>28.289318000000002</v>
      </c>
      <c r="F2227" s="16">
        <f t="shared" si="167"/>
        <v>-1.4602331523156931E-3</v>
      </c>
      <c r="G2227" s="10"/>
      <c r="H2227" s="6">
        <v>12.76</v>
      </c>
      <c r="I2227" s="16">
        <f t="shared" si="170"/>
        <v>-6.2695924764890609E-3</v>
      </c>
      <c r="J2227" s="10"/>
      <c r="K2227" s="6">
        <v>69.451763999999997</v>
      </c>
      <c r="L2227" s="16">
        <f t="shared" si="168"/>
        <v>-2.5452917221798765E-3</v>
      </c>
      <c r="M2227" s="10"/>
      <c r="N2227" s="6">
        <v>62.725684999999999</v>
      </c>
      <c r="O2227" s="16">
        <f t="shared" si="169"/>
        <v>-2.2797837919187325E-3</v>
      </c>
      <c r="P2227" s="10"/>
    </row>
    <row r="2228" spans="1:16" x14ac:dyDescent="0.25">
      <c r="A2228" s="23">
        <v>38972</v>
      </c>
      <c r="B2228"/>
      <c r="C2228" s="22"/>
      <c r="D2228" s="10"/>
      <c r="E2228" s="6">
        <v>29.019100000000002</v>
      </c>
      <c r="F2228" s="16">
        <f t="shared" si="167"/>
        <v>-2.5148333339076734E-2</v>
      </c>
      <c r="G2228" s="10"/>
      <c r="H2228" s="6">
        <v>12.97</v>
      </c>
      <c r="I2228" s="16">
        <f t="shared" si="170"/>
        <v>-1.6191210485736351E-2</v>
      </c>
      <c r="J2228" s="10"/>
      <c r="K2228" s="6">
        <v>69.268445999999997</v>
      </c>
      <c r="L2228" s="16">
        <f t="shared" si="168"/>
        <v>2.6464863958404194E-3</v>
      </c>
      <c r="M2228" s="10"/>
      <c r="N2228" s="6">
        <v>62.697085000000001</v>
      </c>
      <c r="O2228" s="16">
        <f t="shared" si="169"/>
        <v>4.5616155838823502E-4</v>
      </c>
      <c r="P2228" s="10"/>
    </row>
    <row r="2229" spans="1:16" x14ac:dyDescent="0.25">
      <c r="A2229" s="23">
        <v>38971</v>
      </c>
      <c r="B2229"/>
      <c r="C2229" s="22"/>
      <c r="D2229" s="10"/>
      <c r="E2229" s="6">
        <v>28.427012999999999</v>
      </c>
      <c r="F2229" s="16">
        <f t="shared" si="167"/>
        <v>2.0828322694333101E-2</v>
      </c>
      <c r="G2229" s="10"/>
      <c r="H2229" s="6">
        <v>13.01</v>
      </c>
      <c r="I2229" s="16">
        <f t="shared" si="170"/>
        <v>-3.0745580322828481E-3</v>
      </c>
      <c r="J2229" s="10"/>
      <c r="K2229" s="6">
        <v>69.163689000000005</v>
      </c>
      <c r="L2229" s="16">
        <f t="shared" si="168"/>
        <v>1.5146242416304023E-3</v>
      </c>
      <c r="M2229" s="10"/>
      <c r="N2229" s="6">
        <v>62.382489</v>
      </c>
      <c r="O2229" s="16">
        <f t="shared" si="169"/>
        <v>5.0430177609617211E-3</v>
      </c>
      <c r="P2229" s="10"/>
    </row>
    <row r="2230" spans="1:16" x14ac:dyDescent="0.25">
      <c r="A2230" s="23">
        <v>38968</v>
      </c>
      <c r="B2230"/>
      <c r="C2230" s="22"/>
      <c r="D2230" s="10"/>
      <c r="E2230" s="6">
        <v>28.268664999999999</v>
      </c>
      <c r="F2230" s="16">
        <f t="shared" si="167"/>
        <v>5.601537957310665E-3</v>
      </c>
      <c r="G2230" s="10"/>
      <c r="H2230" s="6">
        <v>12.64</v>
      </c>
      <c r="I2230" s="16">
        <f t="shared" si="170"/>
        <v>2.9272151898734222E-2</v>
      </c>
      <c r="J2230" s="10"/>
      <c r="K2230" s="6">
        <v>69.189877999999993</v>
      </c>
      <c r="L2230" s="16">
        <f t="shared" si="168"/>
        <v>-3.7850912238912571E-4</v>
      </c>
      <c r="M2230" s="10"/>
      <c r="N2230" s="6">
        <v>62.439689000000001</v>
      </c>
      <c r="O2230" s="16">
        <f t="shared" si="169"/>
        <v>-9.1608399907316951E-4</v>
      </c>
      <c r="P2230" s="10"/>
    </row>
    <row r="2231" spans="1:16" x14ac:dyDescent="0.25">
      <c r="A2231" s="23">
        <v>38967</v>
      </c>
      <c r="B2231"/>
      <c r="C2231" s="22"/>
      <c r="D2231" s="10"/>
      <c r="E2231" s="6">
        <v>27.979505</v>
      </c>
      <c r="F2231" s="16">
        <f t="shared" si="167"/>
        <v>1.0334707493931727E-2</v>
      </c>
      <c r="G2231" s="10"/>
      <c r="H2231" s="6">
        <v>12.77</v>
      </c>
      <c r="I2231" s="16">
        <f t="shared" si="170"/>
        <v>-1.0180109631949819E-2</v>
      </c>
      <c r="J2231" s="10"/>
      <c r="K2231" s="6">
        <v>69.117859999999993</v>
      </c>
      <c r="L2231" s="16">
        <f t="shared" si="168"/>
        <v>1.0419593430699425E-3</v>
      </c>
      <c r="M2231" s="10"/>
      <c r="N2231" s="6">
        <v>62.389640999999997</v>
      </c>
      <c r="O2231" s="16">
        <f t="shared" si="169"/>
        <v>8.0218445238378067E-4</v>
      </c>
      <c r="P2231" s="10"/>
    </row>
    <row r="2232" spans="1:16" x14ac:dyDescent="0.25">
      <c r="A2232" s="23">
        <v>38966</v>
      </c>
      <c r="B2232"/>
      <c r="C2232" s="22"/>
      <c r="D2232" s="10"/>
      <c r="E2232" s="6">
        <v>28.502745999999998</v>
      </c>
      <c r="F2232" s="16">
        <f t="shared" si="167"/>
        <v>-1.8357564565884221E-2</v>
      </c>
      <c r="G2232" s="10"/>
      <c r="H2232" s="6">
        <v>12.99</v>
      </c>
      <c r="I2232" s="16">
        <f t="shared" si="170"/>
        <v>-1.6936104695919996E-2</v>
      </c>
      <c r="J2232" s="10"/>
      <c r="K2232" s="6">
        <v>69.045840999999996</v>
      </c>
      <c r="L2232" s="16">
        <f t="shared" si="168"/>
        <v>1.0430606529943098E-3</v>
      </c>
      <c r="M2232" s="10"/>
      <c r="N2232" s="6">
        <v>62.268089000000003</v>
      </c>
      <c r="O2232" s="16">
        <f t="shared" si="169"/>
        <v>1.9520753238466693E-3</v>
      </c>
      <c r="P2232" s="10"/>
    </row>
    <row r="2233" spans="1:16" x14ac:dyDescent="0.25">
      <c r="A2233" s="23">
        <v>38965</v>
      </c>
      <c r="B2233"/>
      <c r="C2233" s="22"/>
      <c r="D2233" s="10"/>
      <c r="E2233" s="6">
        <v>28.344394999999999</v>
      </c>
      <c r="F2233" s="16">
        <f t="shared" si="167"/>
        <v>5.5866777188222638E-3</v>
      </c>
      <c r="G2233" s="10"/>
      <c r="H2233" s="6">
        <v>13.22</v>
      </c>
      <c r="I2233" s="16">
        <f t="shared" si="170"/>
        <v>-1.739788199697434E-2</v>
      </c>
      <c r="J2233" s="10"/>
      <c r="K2233" s="6">
        <v>69.045840999999996</v>
      </c>
      <c r="L2233" s="16">
        <f t="shared" si="168"/>
        <v>0</v>
      </c>
      <c r="M2233" s="10"/>
      <c r="N2233" s="6">
        <v>62.353889000000002</v>
      </c>
      <c r="O2233" s="16">
        <f t="shared" si="169"/>
        <v>-1.3760168190952715E-3</v>
      </c>
      <c r="P2233" s="10"/>
    </row>
    <row r="2234" spans="1:16" x14ac:dyDescent="0.25">
      <c r="A2234" s="23">
        <v>38961</v>
      </c>
      <c r="B2234"/>
      <c r="C2234" s="22"/>
      <c r="D2234" s="10"/>
      <c r="E2234" s="6">
        <v>28.199815999999998</v>
      </c>
      <c r="F2234" s="16">
        <f t="shared" si="167"/>
        <v>5.1269483460458787E-3</v>
      </c>
      <c r="G2234" s="10"/>
      <c r="H2234" s="6">
        <v>13.06</v>
      </c>
      <c r="I2234" s="16">
        <f t="shared" si="170"/>
        <v>1.2251148545176171E-2</v>
      </c>
      <c r="J2234" s="10"/>
      <c r="K2234" s="6">
        <v>69.255348999999995</v>
      </c>
      <c r="L2234" s="16">
        <f t="shared" si="168"/>
        <v>-3.02515261312164E-3</v>
      </c>
      <c r="M2234" s="10"/>
      <c r="N2234" s="6">
        <v>62.747132999999998</v>
      </c>
      <c r="O2234" s="16">
        <f t="shared" si="169"/>
        <v>-6.2671229934919692E-3</v>
      </c>
      <c r="P2234" s="10"/>
    </row>
    <row r="2235" spans="1:16" x14ac:dyDescent="0.25">
      <c r="A2235" s="23">
        <v>38960</v>
      </c>
      <c r="B2235"/>
      <c r="C2235" s="22"/>
      <c r="D2235" s="10"/>
      <c r="E2235" s="6">
        <v>27.917542999999998</v>
      </c>
      <c r="F2235" s="16">
        <f t="shared" si="167"/>
        <v>1.0110954248373494E-2</v>
      </c>
      <c r="G2235" s="10"/>
      <c r="H2235" s="6">
        <v>13.08</v>
      </c>
      <c r="I2235" s="16">
        <f t="shared" si="170"/>
        <v>-1.5290519877675379E-3</v>
      </c>
      <c r="J2235" s="10"/>
      <c r="K2235" s="6">
        <v>69.337839000000002</v>
      </c>
      <c r="L2235" s="16">
        <f t="shared" si="168"/>
        <v>-1.1896823031939396E-3</v>
      </c>
      <c r="M2235" s="10"/>
      <c r="N2235" s="6">
        <v>62.725682999999997</v>
      </c>
      <c r="O2235" s="16">
        <f t="shared" si="169"/>
        <v>3.4196518832652067E-4</v>
      </c>
      <c r="P2235" s="10"/>
    </row>
    <row r="2236" spans="1:16" x14ac:dyDescent="0.25">
      <c r="A2236" s="23">
        <v>38959</v>
      </c>
      <c r="B2236"/>
      <c r="C2236" s="22"/>
      <c r="D2236" s="10"/>
      <c r="E2236" s="6">
        <v>28.089661</v>
      </c>
      <c r="F2236" s="16">
        <f t="shared" si="167"/>
        <v>-6.1274502387195229E-3</v>
      </c>
      <c r="G2236" s="10"/>
      <c r="H2236" s="6">
        <v>13.19</v>
      </c>
      <c r="I2236" s="16">
        <f t="shared" si="170"/>
        <v>-8.3396512509475995E-3</v>
      </c>
      <c r="J2236" s="10"/>
      <c r="K2236" s="6">
        <v>69.103193000000005</v>
      </c>
      <c r="L2236" s="16">
        <f t="shared" si="168"/>
        <v>3.3955883919865038E-3</v>
      </c>
      <c r="M2236" s="10"/>
      <c r="N2236" s="6">
        <v>62.576132999999999</v>
      </c>
      <c r="O2236" s="16">
        <f t="shared" si="169"/>
        <v>2.3898888095241766E-3</v>
      </c>
      <c r="P2236" s="10"/>
    </row>
    <row r="2237" spans="1:16" x14ac:dyDescent="0.25">
      <c r="A2237" s="23">
        <v>38958</v>
      </c>
      <c r="B2237"/>
      <c r="C2237" s="22"/>
      <c r="D2237" s="10"/>
      <c r="E2237" s="6">
        <v>28.151623000000001</v>
      </c>
      <c r="F2237" s="16">
        <f t="shared" si="167"/>
        <v>-2.2010098671754186E-3</v>
      </c>
      <c r="G2237" s="10"/>
      <c r="H2237" s="6">
        <v>13.07</v>
      </c>
      <c r="I2237" s="16">
        <f t="shared" si="170"/>
        <v>9.1813312930373314E-3</v>
      </c>
      <c r="J2237" s="10"/>
      <c r="K2237" s="6">
        <v>69.057568000000003</v>
      </c>
      <c r="L2237" s="16">
        <f t="shared" si="168"/>
        <v>6.6068066573099493E-4</v>
      </c>
      <c r="M2237" s="10"/>
      <c r="N2237" s="6">
        <v>62.412337999999998</v>
      </c>
      <c r="O2237" s="16">
        <f t="shared" si="169"/>
        <v>2.6244009637965693E-3</v>
      </c>
      <c r="P2237" s="10"/>
    </row>
    <row r="2238" spans="1:16" x14ac:dyDescent="0.25">
      <c r="A2238" s="23">
        <v>38957</v>
      </c>
      <c r="B2238"/>
      <c r="C2238" s="22"/>
      <c r="D2238" s="10"/>
      <c r="E2238" s="6">
        <v>27.933340000000001</v>
      </c>
      <c r="F2238" s="16">
        <f t="shared" si="167"/>
        <v>7.8144253426193355E-3</v>
      </c>
      <c r="G2238" s="10"/>
      <c r="H2238" s="6">
        <v>13.11</v>
      </c>
      <c r="I2238" s="16">
        <f t="shared" si="170"/>
        <v>-3.0511060259343914E-3</v>
      </c>
      <c r="J2238" s="10"/>
      <c r="K2238" s="6">
        <v>69.011942000000005</v>
      </c>
      <c r="L2238" s="16">
        <f t="shared" si="168"/>
        <v>6.6113195307559991E-4</v>
      </c>
      <c r="M2238" s="10"/>
      <c r="N2238" s="6">
        <v>62.326878999999998</v>
      </c>
      <c r="O2238" s="16">
        <f t="shared" si="169"/>
        <v>1.3711419755191301E-3</v>
      </c>
      <c r="P2238" s="10"/>
    </row>
    <row r="2239" spans="1:16" x14ac:dyDescent="0.25">
      <c r="A2239" s="23">
        <v>38954</v>
      </c>
      <c r="B2239"/>
      <c r="C2239" s="22"/>
      <c r="D2239" s="10"/>
      <c r="E2239" s="6">
        <v>27.585450999999999</v>
      </c>
      <c r="F2239" s="16">
        <f t="shared" si="167"/>
        <v>1.2611321815982013E-2</v>
      </c>
      <c r="G2239" s="10"/>
      <c r="H2239" s="6">
        <v>13.01</v>
      </c>
      <c r="I2239" s="16">
        <f t="shared" si="170"/>
        <v>7.6863950807071202E-3</v>
      </c>
      <c r="J2239" s="10"/>
      <c r="K2239" s="6">
        <v>68.992389000000003</v>
      </c>
      <c r="L2239" s="16">
        <f t="shared" si="168"/>
        <v>2.8340807273696811E-4</v>
      </c>
      <c r="M2239" s="10"/>
      <c r="N2239" s="6">
        <v>62.269911</v>
      </c>
      <c r="O2239" s="16">
        <f t="shared" si="169"/>
        <v>9.1485597273455177E-4</v>
      </c>
      <c r="P2239" s="10"/>
    </row>
    <row r="2240" spans="1:16" x14ac:dyDescent="0.25">
      <c r="A2240" s="23">
        <v>38953</v>
      </c>
      <c r="B2240"/>
      <c r="C2240" s="22"/>
      <c r="D2240" s="10"/>
      <c r="E2240" s="6">
        <v>27.326243000000002</v>
      </c>
      <c r="F2240" s="16">
        <f t="shared" si="167"/>
        <v>9.4856801207541253E-3</v>
      </c>
      <c r="G2240" s="10"/>
      <c r="H2240" s="6">
        <v>12.75</v>
      </c>
      <c r="I2240" s="16">
        <f t="shared" si="170"/>
        <v>2.0392156862744981E-2</v>
      </c>
      <c r="J2240" s="10"/>
      <c r="K2240" s="6">
        <v>68.894619000000006</v>
      </c>
      <c r="L2240" s="16">
        <f t="shared" si="168"/>
        <v>1.4191238941316797E-3</v>
      </c>
      <c r="M2240" s="10"/>
      <c r="N2240" s="6">
        <v>62.177329</v>
      </c>
      <c r="O2240" s="16">
        <f t="shared" si="169"/>
        <v>1.4889993103435195E-3</v>
      </c>
      <c r="P2240" s="10"/>
    </row>
    <row r="2241" spans="1:16" x14ac:dyDescent="0.25">
      <c r="A2241" s="23">
        <v>38952</v>
      </c>
      <c r="B2241"/>
      <c r="C2241" s="22"/>
      <c r="D2241" s="10"/>
      <c r="E2241" s="6">
        <v>27.599094000000001</v>
      </c>
      <c r="F2241" s="16">
        <f t="shared" si="167"/>
        <v>-9.8862303233576698E-3</v>
      </c>
      <c r="G2241" s="10"/>
      <c r="H2241" s="6">
        <v>12.58</v>
      </c>
      <c r="I2241" s="16">
        <f t="shared" si="170"/>
        <v>1.3513513513513598E-2</v>
      </c>
      <c r="J2241" s="10"/>
      <c r="K2241" s="6">
        <v>68.894619000000006</v>
      </c>
      <c r="L2241" s="16">
        <f t="shared" si="168"/>
        <v>0</v>
      </c>
      <c r="M2241" s="10"/>
      <c r="N2241" s="6">
        <v>62.063389000000001</v>
      </c>
      <c r="O2241" s="16">
        <f t="shared" si="169"/>
        <v>1.8358649412457684E-3</v>
      </c>
      <c r="P2241" s="10"/>
    </row>
    <row r="2242" spans="1:16" x14ac:dyDescent="0.25">
      <c r="A2242" s="23">
        <v>38951</v>
      </c>
      <c r="B2242"/>
      <c r="C2242" s="22"/>
      <c r="D2242" s="10"/>
      <c r="E2242" s="6">
        <v>27.11478</v>
      </c>
      <c r="F2242" s="16">
        <f t="shared" si="167"/>
        <v>1.7861623808122395E-2</v>
      </c>
      <c r="G2242" s="10"/>
      <c r="H2242" s="6">
        <v>12.67</v>
      </c>
      <c r="I2242" s="16">
        <f t="shared" si="170"/>
        <v>-7.1033938437252697E-3</v>
      </c>
      <c r="J2242" s="10"/>
      <c r="K2242" s="6">
        <v>68.920692000000003</v>
      </c>
      <c r="L2242" s="16">
        <f t="shared" si="168"/>
        <v>-3.7830438498787089E-4</v>
      </c>
      <c r="M2242" s="10"/>
      <c r="N2242" s="6">
        <v>62.034902000000002</v>
      </c>
      <c r="O2242" s="16">
        <f t="shared" si="169"/>
        <v>4.5920923676145975E-4</v>
      </c>
      <c r="P2242" s="10"/>
    </row>
    <row r="2243" spans="1:16" x14ac:dyDescent="0.25">
      <c r="A2243" s="23">
        <v>38950</v>
      </c>
      <c r="B2243"/>
      <c r="C2243" s="22"/>
      <c r="D2243" s="10"/>
      <c r="E2243" s="6">
        <v>27.046568000000001</v>
      </c>
      <c r="F2243" s="16">
        <f t="shared" si="167"/>
        <v>2.5220205387981309E-3</v>
      </c>
      <c r="G2243" s="10"/>
      <c r="H2243" s="6">
        <v>12.54</v>
      </c>
      <c r="I2243" s="16">
        <f t="shared" si="170"/>
        <v>1.0366826156299913E-2</v>
      </c>
      <c r="J2243" s="10"/>
      <c r="K2243" s="6">
        <v>68.875066000000004</v>
      </c>
      <c r="L2243" s="16">
        <f t="shared" si="168"/>
        <v>6.6244582618613101E-4</v>
      </c>
      <c r="M2243" s="10"/>
      <c r="N2243" s="6">
        <v>62.013539000000002</v>
      </c>
      <c r="O2243" s="16">
        <f t="shared" si="169"/>
        <v>3.4448928966956949E-4</v>
      </c>
      <c r="P2243" s="10"/>
    </row>
    <row r="2244" spans="1:16" x14ac:dyDescent="0.25">
      <c r="A2244" s="23">
        <v>38947</v>
      </c>
      <c r="B2244"/>
      <c r="C2244" s="22"/>
      <c r="D2244" s="10"/>
      <c r="E2244" s="6">
        <v>26.957889999999999</v>
      </c>
      <c r="F2244" s="16">
        <f t="shared" si="167"/>
        <v>3.2895007732429704E-3</v>
      </c>
      <c r="G2244" s="10"/>
      <c r="H2244" s="6">
        <v>12.48</v>
      </c>
      <c r="I2244" s="16">
        <f t="shared" si="170"/>
        <v>4.8076923076922906E-3</v>
      </c>
      <c r="J2244" s="10"/>
      <c r="K2244" s="6">
        <v>68.777296000000007</v>
      </c>
      <c r="L2244" s="16">
        <f t="shared" si="168"/>
        <v>1.4215446911434171E-3</v>
      </c>
      <c r="M2244" s="10"/>
      <c r="N2244" s="6">
        <v>61.792769999999997</v>
      </c>
      <c r="O2244" s="16">
        <f t="shared" si="169"/>
        <v>3.5727318908020944E-3</v>
      </c>
      <c r="P2244" s="10"/>
    </row>
    <row r="2245" spans="1:16" x14ac:dyDescent="0.25">
      <c r="A2245" s="23">
        <v>38946</v>
      </c>
      <c r="B2245"/>
      <c r="C2245" s="22"/>
      <c r="D2245" s="10"/>
      <c r="E2245" s="6">
        <v>26.487219</v>
      </c>
      <c r="F2245" s="16">
        <f t="shared" si="167"/>
        <v>1.7769740190542338E-2</v>
      </c>
      <c r="G2245" s="10"/>
      <c r="H2245" s="6">
        <v>12.06</v>
      </c>
      <c r="I2245" s="16">
        <f t="shared" si="170"/>
        <v>3.4825870646766122E-2</v>
      </c>
      <c r="J2245" s="10"/>
      <c r="K2245" s="6">
        <v>68.640420000000006</v>
      </c>
      <c r="L2245" s="16">
        <f t="shared" si="168"/>
        <v>1.9941020174409907E-3</v>
      </c>
      <c r="M2245" s="10"/>
      <c r="N2245" s="6">
        <v>61.614733999999999</v>
      </c>
      <c r="O2245" s="16">
        <f t="shared" si="169"/>
        <v>2.8895036696903187E-3</v>
      </c>
      <c r="P2245" s="10"/>
    </row>
    <row r="2246" spans="1:16" x14ac:dyDescent="0.25">
      <c r="A2246" s="23">
        <v>38945</v>
      </c>
      <c r="B2246"/>
      <c r="C2246" s="22"/>
      <c r="D2246" s="10"/>
      <c r="E2246" s="6">
        <v>28.090230999999999</v>
      </c>
      <c r="F2246" s="16">
        <f t="shared" si="167"/>
        <v>-5.706652964156822E-2</v>
      </c>
      <c r="G2246" s="10"/>
      <c r="H2246" s="6">
        <v>12.04</v>
      </c>
      <c r="I2246" s="16">
        <f t="shared" si="170"/>
        <v>1.6611295681063787E-3</v>
      </c>
      <c r="J2246" s="10"/>
      <c r="K2246" s="6">
        <v>68.673012</v>
      </c>
      <c r="L2246" s="16">
        <f t="shared" si="168"/>
        <v>-4.745969202573086E-4</v>
      </c>
      <c r="M2246" s="10"/>
      <c r="N2246" s="6">
        <v>61.636102999999999</v>
      </c>
      <c r="O2246" s="16">
        <f t="shared" si="169"/>
        <v>-3.4669615630955608E-4</v>
      </c>
      <c r="P2246" s="10"/>
    </row>
    <row r="2247" spans="1:16" x14ac:dyDescent="0.25">
      <c r="A2247" s="23">
        <v>38944</v>
      </c>
      <c r="B2247"/>
      <c r="C2247" s="22"/>
      <c r="D2247" s="10"/>
      <c r="E2247" s="6">
        <v>27.933340000000001</v>
      </c>
      <c r="F2247" s="16">
        <f t="shared" si="167"/>
        <v>5.6166215712118994E-3</v>
      </c>
      <c r="G2247" s="10"/>
      <c r="H2247" s="6">
        <v>11.98</v>
      </c>
      <c r="I2247" s="16">
        <f t="shared" si="170"/>
        <v>5.008347245408995E-3</v>
      </c>
      <c r="J2247" s="10"/>
      <c r="K2247" s="6">
        <v>68.386221000000006</v>
      </c>
      <c r="L2247" s="16">
        <f t="shared" si="168"/>
        <v>4.1936956861527985E-3</v>
      </c>
      <c r="M2247" s="10"/>
      <c r="N2247" s="6">
        <v>61.223058000000002</v>
      </c>
      <c r="O2247" s="16">
        <f t="shared" si="169"/>
        <v>6.7465594417057684E-3</v>
      </c>
      <c r="P2247" s="10"/>
    </row>
    <row r="2248" spans="1:16" x14ac:dyDescent="0.25">
      <c r="A2248" s="23">
        <v>38943</v>
      </c>
      <c r="B2248"/>
      <c r="C2248" s="22"/>
      <c r="D2248" s="10"/>
      <c r="E2248" s="6">
        <v>27.885591000000002</v>
      </c>
      <c r="F2248" s="16">
        <f t="shared" si="167"/>
        <v>1.7123180211600086E-3</v>
      </c>
      <c r="G2248" s="10"/>
      <c r="H2248" s="6">
        <v>11.65</v>
      </c>
      <c r="I2248" s="16">
        <f t="shared" si="170"/>
        <v>2.8326180257510769E-2</v>
      </c>
      <c r="J2248" s="10"/>
      <c r="K2248" s="6">
        <v>68.034250999999998</v>
      </c>
      <c r="L2248" s="16">
        <f t="shared" si="168"/>
        <v>5.1734236039433501E-3</v>
      </c>
      <c r="M2248" s="10"/>
      <c r="N2248" s="6">
        <v>60.710312999999999</v>
      </c>
      <c r="O2248" s="16">
        <f t="shared" si="169"/>
        <v>8.4457643959108264E-3</v>
      </c>
      <c r="P2248" s="10"/>
    </row>
    <row r="2249" spans="1:16" x14ac:dyDescent="0.25">
      <c r="A2249" s="23">
        <v>38940</v>
      </c>
      <c r="B2249"/>
      <c r="C2249" s="22"/>
      <c r="D2249" s="10"/>
      <c r="E2249" s="6">
        <v>27.694592</v>
      </c>
      <c r="F2249" s="16">
        <f t="shared" ref="F2249:F2312" si="171">E2248/E2249-1</f>
        <v>6.8966172168198892E-3</v>
      </c>
      <c r="G2249" s="10"/>
      <c r="H2249" s="6">
        <v>11.6</v>
      </c>
      <c r="I2249" s="16">
        <f t="shared" si="170"/>
        <v>4.3103448275862988E-3</v>
      </c>
      <c r="J2249" s="10"/>
      <c r="K2249" s="6">
        <v>68.118988000000002</v>
      </c>
      <c r="L2249" s="16">
        <f t="shared" ref="L2249:L2312" si="172">K2248/K2249-1</f>
        <v>-1.2439556500751792E-3</v>
      </c>
      <c r="M2249" s="10"/>
      <c r="N2249" s="6">
        <v>60.817135999999998</v>
      </c>
      <c r="O2249" s="16">
        <f t="shared" ref="O2249:O2312" si="173">N2248/N2249-1</f>
        <v>-1.7564621918401135E-3</v>
      </c>
      <c r="P2249" s="10"/>
    </row>
    <row r="2250" spans="1:16" x14ac:dyDescent="0.25">
      <c r="A2250" s="23">
        <v>38939</v>
      </c>
      <c r="B2250"/>
      <c r="C2250" s="22"/>
      <c r="D2250" s="10"/>
      <c r="E2250" s="6">
        <v>28.192551999999999</v>
      </c>
      <c r="F2250" s="16">
        <f t="shared" si="171"/>
        <v>-1.7662821017409125E-2</v>
      </c>
      <c r="G2250" s="10"/>
      <c r="H2250" s="6">
        <v>11.78</v>
      </c>
      <c r="I2250" s="16">
        <f t="shared" si="170"/>
        <v>-1.5280135823429464E-2</v>
      </c>
      <c r="J2250" s="10"/>
      <c r="K2250" s="6">
        <v>68.255864000000003</v>
      </c>
      <c r="L2250" s="16">
        <f t="shared" si="172"/>
        <v>-2.0053368601414823E-3</v>
      </c>
      <c r="M2250" s="10"/>
      <c r="N2250" s="6">
        <v>61.080626000000002</v>
      </c>
      <c r="O2250" s="16">
        <f t="shared" si="173"/>
        <v>-4.3138064760502859E-3</v>
      </c>
      <c r="P2250" s="10"/>
    </row>
    <row r="2251" spans="1:16" x14ac:dyDescent="0.25">
      <c r="A2251" s="23">
        <v>38938</v>
      </c>
      <c r="B2251"/>
      <c r="C2251" s="22"/>
      <c r="D2251" s="10"/>
      <c r="E2251" s="6">
        <v>28.281227000000001</v>
      </c>
      <c r="F2251" s="16">
        <f t="shared" si="171"/>
        <v>-3.1354721632127491E-3</v>
      </c>
      <c r="G2251" s="10"/>
      <c r="H2251" s="6">
        <v>11.81</v>
      </c>
      <c r="I2251" s="16">
        <f t="shared" si="170"/>
        <v>-2.5402201524132861E-3</v>
      </c>
      <c r="J2251" s="10"/>
      <c r="K2251" s="6">
        <v>68.262383</v>
      </c>
      <c r="L2251" s="16">
        <f t="shared" si="172"/>
        <v>-9.5499156541278829E-5</v>
      </c>
      <c r="M2251" s="10"/>
      <c r="N2251" s="6">
        <v>61.173208000000002</v>
      </c>
      <c r="O2251" s="16">
        <f t="shared" si="173"/>
        <v>-1.5134403283214581E-3</v>
      </c>
      <c r="P2251" s="10"/>
    </row>
    <row r="2252" spans="1:16" x14ac:dyDescent="0.25">
      <c r="A2252" s="23">
        <v>38937</v>
      </c>
      <c r="B2252"/>
      <c r="C2252" s="22"/>
      <c r="D2252" s="10"/>
      <c r="E2252" s="6">
        <v>27.953803000000001</v>
      </c>
      <c r="F2252" s="16">
        <f t="shared" si="171"/>
        <v>1.1713039545996784E-2</v>
      </c>
      <c r="G2252" s="10"/>
      <c r="H2252" s="6">
        <v>11.76</v>
      </c>
      <c r="I2252" s="16">
        <f t="shared" si="170"/>
        <v>4.2517006802722523E-3</v>
      </c>
      <c r="J2252" s="10"/>
      <c r="K2252" s="6">
        <v>68.294970000000006</v>
      </c>
      <c r="L2252" s="16">
        <f t="shared" si="172"/>
        <v>-4.7715080627475093E-4</v>
      </c>
      <c r="M2252" s="10"/>
      <c r="N2252" s="6">
        <v>61.372608</v>
      </c>
      <c r="O2252" s="16">
        <f t="shared" si="173"/>
        <v>-3.2490064622966441E-3</v>
      </c>
      <c r="P2252" s="10"/>
    </row>
    <row r="2253" spans="1:16" x14ac:dyDescent="0.25">
      <c r="A2253" s="23">
        <v>38936</v>
      </c>
      <c r="B2253"/>
      <c r="C2253" s="22"/>
      <c r="D2253" s="10"/>
      <c r="E2253" s="6">
        <v>27.858305000000001</v>
      </c>
      <c r="F2253" s="16">
        <f t="shared" si="171"/>
        <v>3.4279903246088317E-3</v>
      </c>
      <c r="G2253" s="10"/>
      <c r="H2253" s="6">
        <v>12.09</v>
      </c>
      <c r="I2253" s="16">
        <f t="shared" si="170"/>
        <v>-2.7295285359801524E-2</v>
      </c>
      <c r="J2253" s="10"/>
      <c r="K2253" s="6">
        <v>68.255864000000003</v>
      </c>
      <c r="L2253" s="16">
        <f t="shared" si="172"/>
        <v>5.7293245896072875E-4</v>
      </c>
      <c r="M2253" s="10"/>
      <c r="N2253" s="6">
        <v>61.507916999999999</v>
      </c>
      <c r="O2253" s="16">
        <f t="shared" si="173"/>
        <v>-2.1998631493242993E-3</v>
      </c>
      <c r="P2253" s="10"/>
    </row>
    <row r="2254" spans="1:16" x14ac:dyDescent="0.25">
      <c r="A2254" s="23">
        <v>38933</v>
      </c>
      <c r="B2254"/>
      <c r="C2254" s="22"/>
      <c r="D2254" s="10"/>
      <c r="E2254" s="6">
        <v>28.206192000000001</v>
      </c>
      <c r="F2254" s="16">
        <f t="shared" si="171"/>
        <v>-1.2333710271843823E-2</v>
      </c>
      <c r="G2254" s="10"/>
      <c r="H2254" s="6">
        <v>12.15</v>
      </c>
      <c r="I2254" s="16">
        <f t="shared" si="170"/>
        <v>-4.9382716049383157E-3</v>
      </c>
      <c r="J2254" s="10"/>
      <c r="K2254" s="6">
        <v>68.314522999999994</v>
      </c>
      <c r="L2254" s="16">
        <f t="shared" si="172"/>
        <v>-8.5866075651275242E-4</v>
      </c>
      <c r="M2254" s="10"/>
      <c r="N2254" s="6">
        <v>61.472307000000001</v>
      </c>
      <c r="O2254" s="16">
        <f t="shared" si="173"/>
        <v>5.7928523814787525E-4</v>
      </c>
      <c r="P2254" s="10"/>
    </row>
    <row r="2255" spans="1:16" x14ac:dyDescent="0.25">
      <c r="A2255" s="23">
        <v>38932</v>
      </c>
      <c r="B2255"/>
      <c r="C2255" s="22"/>
      <c r="D2255" s="10"/>
      <c r="E2255" s="6">
        <v>28.369904999999999</v>
      </c>
      <c r="F2255" s="16">
        <f t="shared" si="171"/>
        <v>-5.7706573215524637E-3</v>
      </c>
      <c r="G2255" s="10"/>
      <c r="H2255" s="6">
        <v>12.12</v>
      </c>
      <c r="I2255" s="16">
        <f t="shared" si="170"/>
        <v>2.4752475247524774E-3</v>
      </c>
      <c r="J2255" s="10"/>
      <c r="K2255" s="6">
        <v>68.047290000000004</v>
      </c>
      <c r="L2255" s="16">
        <f t="shared" si="172"/>
        <v>3.9271659459176878E-3</v>
      </c>
      <c r="M2255" s="10"/>
      <c r="N2255" s="6">
        <v>61.101995000000002</v>
      </c>
      <c r="O2255" s="16">
        <f t="shared" si="173"/>
        <v>6.0605549786059143E-3</v>
      </c>
      <c r="P2255" s="10"/>
    </row>
    <row r="2256" spans="1:16" x14ac:dyDescent="0.25">
      <c r="A2256" s="23">
        <v>38931</v>
      </c>
      <c r="B2256"/>
      <c r="C2256" s="22"/>
      <c r="D2256" s="10"/>
      <c r="E2256" s="6">
        <v>27.987909999999999</v>
      </c>
      <c r="F2256" s="16">
        <f t="shared" si="171"/>
        <v>1.3648571829764977E-2</v>
      </c>
      <c r="G2256" s="10"/>
      <c r="H2256" s="6">
        <v>11.95</v>
      </c>
      <c r="I2256" s="16">
        <f t="shared" si="170"/>
        <v>1.4225941422594035E-2</v>
      </c>
      <c r="J2256" s="10"/>
      <c r="K2256" s="6">
        <v>68.040771000000007</v>
      </c>
      <c r="L2256" s="16">
        <f t="shared" si="172"/>
        <v>9.5810201797830175E-5</v>
      </c>
      <c r="M2256" s="10"/>
      <c r="N2256" s="6">
        <v>61.087749000000002</v>
      </c>
      <c r="O2256" s="16">
        <f t="shared" si="173"/>
        <v>2.3320551556094138E-4</v>
      </c>
      <c r="P2256" s="10"/>
    </row>
    <row r="2257" spans="1:16" x14ac:dyDescent="0.25">
      <c r="A2257" s="23">
        <v>38930</v>
      </c>
      <c r="B2257"/>
      <c r="C2257" s="22"/>
      <c r="D2257" s="10"/>
      <c r="E2257" s="6">
        <v>27.844662</v>
      </c>
      <c r="F2257" s="16">
        <f t="shared" si="171"/>
        <v>5.1445408100123657E-3</v>
      </c>
      <c r="G2257" s="10"/>
      <c r="H2257" s="6">
        <v>11.87</v>
      </c>
      <c r="I2257" s="16">
        <f t="shared" si="170"/>
        <v>6.7396798652064049E-3</v>
      </c>
      <c r="J2257" s="10"/>
      <c r="K2257" s="6">
        <v>67.923447999999993</v>
      </c>
      <c r="L2257" s="16">
        <f t="shared" si="172"/>
        <v>1.7272827492504916E-3</v>
      </c>
      <c r="M2257" s="10"/>
      <c r="N2257" s="6">
        <v>60.859862999999997</v>
      </c>
      <c r="O2257" s="16">
        <f t="shared" si="173"/>
        <v>3.7444382679601151E-3</v>
      </c>
      <c r="P2257" s="10"/>
    </row>
    <row r="2258" spans="1:16" x14ac:dyDescent="0.25">
      <c r="A2258" s="23">
        <v>38929</v>
      </c>
      <c r="B2258"/>
      <c r="C2258" s="22"/>
      <c r="D2258" s="10"/>
      <c r="E2258" s="6">
        <v>27.46949</v>
      </c>
      <c r="F2258" s="16">
        <f t="shared" si="171"/>
        <v>1.3657770857777196E-2</v>
      </c>
      <c r="G2258" s="10"/>
      <c r="H2258" s="6">
        <v>12.02</v>
      </c>
      <c r="I2258" s="16">
        <f t="shared" si="170"/>
        <v>-1.2479201331114798E-2</v>
      </c>
      <c r="J2258" s="10"/>
      <c r="K2258" s="6">
        <v>67.828281000000004</v>
      </c>
      <c r="L2258" s="16">
        <f t="shared" si="172"/>
        <v>1.4030578189057064E-3</v>
      </c>
      <c r="M2258" s="10"/>
      <c r="N2258" s="6">
        <v>60.865561999999997</v>
      </c>
      <c r="O2258" s="16">
        <f t="shared" si="173"/>
        <v>-9.3632586519065697E-5</v>
      </c>
      <c r="P2258" s="10"/>
    </row>
    <row r="2259" spans="1:16" x14ac:dyDescent="0.25">
      <c r="A2259" s="23">
        <v>38926</v>
      </c>
      <c r="B2259"/>
      <c r="C2259" s="22"/>
      <c r="D2259" s="10"/>
      <c r="E2259" s="6">
        <v>28.049302000000001</v>
      </c>
      <c r="F2259" s="16">
        <f t="shared" si="171"/>
        <v>-2.0671173920834174E-2</v>
      </c>
      <c r="G2259" s="10"/>
      <c r="H2259" s="6">
        <v>12.06</v>
      </c>
      <c r="I2259" s="16">
        <f t="shared" si="170"/>
        <v>-3.3167495854063977E-3</v>
      </c>
      <c r="J2259" s="10"/>
      <c r="K2259" s="6">
        <v>67.815303999999998</v>
      </c>
      <c r="L2259" s="16">
        <f t="shared" si="172"/>
        <v>1.9135798609726251E-4</v>
      </c>
      <c r="M2259" s="10"/>
      <c r="N2259" s="6">
        <v>60.787537999999998</v>
      </c>
      <c r="O2259" s="16">
        <f t="shared" si="173"/>
        <v>1.2835525597367781E-3</v>
      </c>
      <c r="P2259" s="10"/>
    </row>
    <row r="2260" spans="1:16" x14ac:dyDescent="0.25">
      <c r="A2260" s="23">
        <v>38925</v>
      </c>
      <c r="B2260"/>
      <c r="C2260" s="22"/>
      <c r="D2260" s="10"/>
      <c r="E2260" s="6">
        <v>27.953803000000001</v>
      </c>
      <c r="F2260" s="16">
        <f t="shared" si="171"/>
        <v>3.4163151253516766E-3</v>
      </c>
      <c r="G2260" s="10"/>
      <c r="H2260" s="6">
        <v>11.73</v>
      </c>
      <c r="I2260" s="16">
        <f t="shared" si="170"/>
        <v>2.8132992327365658E-2</v>
      </c>
      <c r="J2260" s="10"/>
      <c r="K2260" s="6">
        <v>67.555723</v>
      </c>
      <c r="L2260" s="16">
        <f t="shared" si="172"/>
        <v>3.8424723838719199E-3</v>
      </c>
      <c r="M2260" s="10"/>
      <c r="N2260" s="6">
        <v>60.439979000000001</v>
      </c>
      <c r="O2260" s="16">
        <f t="shared" si="173"/>
        <v>5.7504818127087631E-3</v>
      </c>
      <c r="P2260" s="10"/>
    </row>
    <row r="2261" spans="1:16" x14ac:dyDescent="0.25">
      <c r="A2261" s="23">
        <v>38924</v>
      </c>
      <c r="B2261"/>
      <c r="C2261" s="22"/>
      <c r="D2261" s="10"/>
      <c r="E2261" s="6">
        <v>27.408097999999999</v>
      </c>
      <c r="F2261" s="16">
        <f t="shared" si="171"/>
        <v>1.9910356420938191E-2</v>
      </c>
      <c r="G2261" s="10"/>
      <c r="H2261" s="6">
        <v>11.02</v>
      </c>
      <c r="I2261" s="16">
        <f t="shared" si="170"/>
        <v>6.4428312159709789E-2</v>
      </c>
      <c r="J2261" s="10"/>
      <c r="K2261" s="6">
        <v>67.659557000000007</v>
      </c>
      <c r="L2261" s="16">
        <f t="shared" si="172"/>
        <v>-1.5346538553305811E-3</v>
      </c>
      <c r="M2261" s="10"/>
      <c r="N2261" s="6">
        <v>60.532187</v>
      </c>
      <c r="O2261" s="16">
        <f t="shared" si="173"/>
        <v>-1.5232887587557364E-3</v>
      </c>
      <c r="P2261" s="10"/>
    </row>
    <row r="2262" spans="1:16" x14ac:dyDescent="0.25">
      <c r="A2262" s="23">
        <v>38923</v>
      </c>
      <c r="B2262"/>
      <c r="C2262" s="22"/>
      <c r="D2262" s="10"/>
      <c r="E2262" s="6">
        <v>26.787357</v>
      </c>
      <c r="F2262" s="16">
        <f t="shared" si="171"/>
        <v>2.3172909518471618E-2</v>
      </c>
      <c r="G2262" s="10"/>
      <c r="H2262" s="6">
        <v>11.19</v>
      </c>
      <c r="I2262" s="16">
        <f t="shared" si="170"/>
        <v>-1.5192135835567444E-2</v>
      </c>
      <c r="J2262" s="10"/>
      <c r="K2262" s="6">
        <v>67.516788000000005</v>
      </c>
      <c r="L2262" s="16">
        <f t="shared" si="172"/>
        <v>2.1145703791478621E-3</v>
      </c>
      <c r="M2262" s="10"/>
      <c r="N2262" s="6">
        <v>60.312303999999997</v>
      </c>
      <c r="O2262" s="16">
        <f t="shared" si="173"/>
        <v>3.6457403451211068E-3</v>
      </c>
      <c r="P2262" s="10"/>
    </row>
    <row r="2263" spans="1:16" x14ac:dyDescent="0.25">
      <c r="A2263" s="23">
        <v>38922</v>
      </c>
      <c r="B2263"/>
      <c r="C2263" s="22"/>
      <c r="D2263" s="10"/>
      <c r="E2263" s="6">
        <v>26.569075000000002</v>
      </c>
      <c r="F2263" s="16">
        <f t="shared" si="171"/>
        <v>8.2156416811649535E-3</v>
      </c>
      <c r="G2263" s="10"/>
      <c r="H2263" s="6">
        <v>11.15</v>
      </c>
      <c r="I2263" s="16">
        <f t="shared" si="170"/>
        <v>3.5874439461882623E-3</v>
      </c>
      <c r="J2263" s="10"/>
      <c r="K2263" s="6">
        <v>67.568704999999994</v>
      </c>
      <c r="L2263" s="16">
        <f t="shared" si="172"/>
        <v>-7.6835866545010845E-4</v>
      </c>
      <c r="M2263" s="10"/>
      <c r="N2263" s="6">
        <v>60.489629999999998</v>
      </c>
      <c r="O2263" s="16">
        <f t="shared" si="173"/>
        <v>-2.9315107399400242E-3</v>
      </c>
      <c r="P2263" s="10"/>
    </row>
    <row r="2264" spans="1:16" x14ac:dyDescent="0.25">
      <c r="A2264" s="23">
        <v>38919</v>
      </c>
      <c r="B2264"/>
      <c r="C2264" s="22"/>
      <c r="D2264" s="10"/>
      <c r="E2264" s="6">
        <v>25.484483000000001</v>
      </c>
      <c r="F2264" s="16">
        <f t="shared" si="171"/>
        <v>4.2558917126158669E-2</v>
      </c>
      <c r="G2264" s="10"/>
      <c r="H2264" s="6">
        <v>10.76</v>
      </c>
      <c r="I2264" s="16">
        <f t="shared" si="170"/>
        <v>3.6245353159851446E-2</v>
      </c>
      <c r="J2264" s="10"/>
      <c r="K2264" s="6">
        <v>67.549232000000003</v>
      </c>
      <c r="L2264" s="16">
        <f t="shared" si="172"/>
        <v>2.8827862913360924E-4</v>
      </c>
      <c r="M2264" s="10"/>
      <c r="N2264" s="6">
        <v>60.525098</v>
      </c>
      <c r="O2264" s="16">
        <f t="shared" si="173"/>
        <v>-5.8600483389559255E-4</v>
      </c>
      <c r="P2264" s="10"/>
    </row>
    <row r="2265" spans="1:16" x14ac:dyDescent="0.25">
      <c r="A2265" s="23">
        <v>38918</v>
      </c>
      <c r="B2265"/>
      <c r="C2265" s="22"/>
      <c r="D2265" s="10"/>
      <c r="E2265" s="6">
        <v>25.443553999999999</v>
      </c>
      <c r="F2265" s="16">
        <f t="shared" si="171"/>
        <v>1.6086196134392772E-3</v>
      </c>
      <c r="G2265" s="10"/>
      <c r="H2265" s="6">
        <v>10.78</v>
      </c>
      <c r="I2265" s="16">
        <f t="shared" si="170"/>
        <v>-1.8552875695732052E-3</v>
      </c>
      <c r="J2265" s="10"/>
      <c r="K2265" s="6">
        <v>67.601149000000007</v>
      </c>
      <c r="L2265" s="16">
        <f t="shared" si="172"/>
        <v>-7.6798990502369158E-4</v>
      </c>
      <c r="M2265" s="10"/>
      <c r="N2265" s="6">
        <v>60.638584000000002</v>
      </c>
      <c r="O2265" s="16">
        <f t="shared" si="173"/>
        <v>-1.8715146778494063E-3</v>
      </c>
      <c r="P2265" s="10"/>
    </row>
    <row r="2266" spans="1:16" x14ac:dyDescent="0.25">
      <c r="A2266" s="23">
        <v>38917</v>
      </c>
      <c r="B2266"/>
      <c r="C2266" s="22"/>
      <c r="D2266" s="10"/>
      <c r="E2266" s="6">
        <v>25.457197000000001</v>
      </c>
      <c r="F2266" s="16">
        <f t="shared" si="171"/>
        <v>-5.3591917444806292E-4</v>
      </c>
      <c r="G2266" s="10"/>
      <c r="H2266" s="6">
        <v>10.88</v>
      </c>
      <c r="I2266" s="16">
        <f t="shared" si="170"/>
        <v>-9.1911764705883137E-3</v>
      </c>
      <c r="J2266" s="10"/>
      <c r="K2266" s="6">
        <v>67.309123999999997</v>
      </c>
      <c r="L2266" s="16">
        <f t="shared" si="172"/>
        <v>4.3385648578639913E-3</v>
      </c>
      <c r="M2266" s="10"/>
      <c r="N2266" s="6">
        <v>60.461257000000003</v>
      </c>
      <c r="O2266" s="16">
        <f t="shared" si="173"/>
        <v>2.9329029662747974E-3</v>
      </c>
      <c r="P2266" s="10"/>
    </row>
    <row r="2267" spans="1:16" x14ac:dyDescent="0.25">
      <c r="A2267" s="23">
        <v>38916</v>
      </c>
      <c r="B2267"/>
      <c r="C2267" s="22"/>
      <c r="D2267" s="10"/>
      <c r="E2267" s="6">
        <v>25.027453000000001</v>
      </c>
      <c r="F2267" s="16">
        <f t="shared" si="171"/>
        <v>1.7170904286584854E-2</v>
      </c>
      <c r="G2267" s="10"/>
      <c r="H2267" s="6">
        <v>10.5</v>
      </c>
      <c r="I2267" s="16">
        <f t="shared" si="170"/>
        <v>3.6190476190476328E-2</v>
      </c>
      <c r="J2267" s="10"/>
      <c r="K2267" s="6">
        <v>67.004115999999996</v>
      </c>
      <c r="L2267" s="16">
        <f t="shared" si="172"/>
        <v>4.55207856186024E-3</v>
      </c>
      <c r="M2267" s="10"/>
      <c r="N2267" s="6">
        <v>59.893816000000001</v>
      </c>
      <c r="O2267" s="16">
        <f t="shared" si="173"/>
        <v>9.4741166600571525E-3</v>
      </c>
      <c r="P2267" s="10"/>
    </row>
    <row r="2268" spans="1:16" x14ac:dyDescent="0.25">
      <c r="A2268" s="23">
        <v>38915</v>
      </c>
      <c r="B2268"/>
      <c r="C2268" s="22"/>
      <c r="D2268" s="10"/>
      <c r="E2268" s="6">
        <v>24.809170999999999</v>
      </c>
      <c r="F2268" s="16">
        <f t="shared" si="171"/>
        <v>8.7984398995033519E-3</v>
      </c>
      <c r="G2268" s="10"/>
      <c r="H2268" s="6">
        <v>10.47</v>
      </c>
      <c r="I2268" s="16">
        <f t="shared" si="170"/>
        <v>2.8653295128939771E-3</v>
      </c>
      <c r="J2268" s="10"/>
      <c r="K2268" s="6">
        <v>67.354550000000003</v>
      </c>
      <c r="L2268" s="16">
        <f t="shared" si="172"/>
        <v>-5.2028259412320033E-3</v>
      </c>
      <c r="M2268" s="10"/>
      <c r="N2268" s="6">
        <v>60.411605999999999</v>
      </c>
      <c r="O2268" s="16">
        <f t="shared" si="173"/>
        <v>-8.571035174929742E-3</v>
      </c>
      <c r="P2268" s="10"/>
    </row>
    <row r="2269" spans="1:16" x14ac:dyDescent="0.25">
      <c r="A2269" s="23">
        <v>38912</v>
      </c>
      <c r="B2269"/>
      <c r="C2269" s="22"/>
      <c r="D2269" s="10"/>
      <c r="E2269" s="6">
        <v>24.659103000000002</v>
      </c>
      <c r="F2269" s="16">
        <f t="shared" si="171"/>
        <v>6.0857039284842873E-3</v>
      </c>
      <c r="G2269" s="10"/>
      <c r="H2269" s="6">
        <v>10.54</v>
      </c>
      <c r="I2269" s="16">
        <f t="shared" si="170"/>
        <v>-6.6413662239087623E-3</v>
      </c>
      <c r="J2269" s="10"/>
      <c r="K2269" s="6">
        <v>67.283164999999997</v>
      </c>
      <c r="L2269" s="16">
        <f t="shared" si="172"/>
        <v>1.0609637641154634E-3</v>
      </c>
      <c r="M2269" s="10"/>
      <c r="N2269" s="6">
        <v>60.319398</v>
      </c>
      <c r="O2269" s="16">
        <f t="shared" si="173"/>
        <v>1.5286624710677543E-3</v>
      </c>
      <c r="P2269" s="10"/>
    </row>
    <row r="2270" spans="1:16" x14ac:dyDescent="0.25">
      <c r="A2270" s="23">
        <v>38911</v>
      </c>
      <c r="B2270"/>
      <c r="C2270" s="22"/>
      <c r="D2270" s="10"/>
      <c r="E2270" s="6">
        <v>25.197986</v>
      </c>
      <c r="F2270" s="16">
        <f t="shared" si="171"/>
        <v>-2.1385955210864838E-2</v>
      </c>
      <c r="G2270" s="10"/>
      <c r="H2270" s="6">
        <v>10.52</v>
      </c>
      <c r="I2270" s="16">
        <f t="shared" si="170"/>
        <v>1.9011406844104961E-3</v>
      </c>
      <c r="J2270" s="10"/>
      <c r="K2270" s="6">
        <v>67.224756999999997</v>
      </c>
      <c r="L2270" s="16">
        <f t="shared" si="172"/>
        <v>8.688465768644793E-4</v>
      </c>
      <c r="M2270" s="10"/>
      <c r="N2270" s="6">
        <v>60.283931000000003</v>
      </c>
      <c r="O2270" s="16">
        <f t="shared" si="173"/>
        <v>5.8833256908874532E-4</v>
      </c>
      <c r="P2270" s="10"/>
    </row>
    <row r="2271" spans="1:16" x14ac:dyDescent="0.25">
      <c r="A2271" s="23">
        <v>38910</v>
      </c>
      <c r="B2271"/>
      <c r="C2271" s="22"/>
      <c r="D2271" s="10"/>
      <c r="E2271" s="6">
        <v>25.034275999999998</v>
      </c>
      <c r="F2271" s="16">
        <f t="shared" si="171"/>
        <v>6.5394341741700224E-3</v>
      </c>
      <c r="G2271" s="10"/>
      <c r="H2271" s="6">
        <v>10.65</v>
      </c>
      <c r="I2271" s="16">
        <f t="shared" si="170"/>
        <v>-1.2206572769953072E-2</v>
      </c>
      <c r="J2271" s="10"/>
      <c r="K2271" s="6">
        <v>67.231247999999994</v>
      </c>
      <c r="L2271" s="16">
        <f t="shared" si="172"/>
        <v>-9.6547367378851945E-5</v>
      </c>
      <c r="M2271" s="10"/>
      <c r="N2271" s="6">
        <v>60.049863999999999</v>
      </c>
      <c r="O2271" s="16">
        <f t="shared" si="173"/>
        <v>3.8978772707962683E-3</v>
      </c>
      <c r="P2271" s="10"/>
    </row>
    <row r="2272" spans="1:16" x14ac:dyDescent="0.25">
      <c r="A2272" s="23">
        <v>38909</v>
      </c>
      <c r="B2272"/>
      <c r="C2272" s="22"/>
      <c r="D2272" s="10"/>
      <c r="E2272" s="6">
        <v>25.423090999999999</v>
      </c>
      <c r="F2272" s="16">
        <f t="shared" si="171"/>
        <v>-1.529377367999829E-2</v>
      </c>
      <c r="G2272" s="10"/>
      <c r="H2272" s="6">
        <v>11</v>
      </c>
      <c r="I2272" s="16">
        <f t="shared" si="170"/>
        <v>-3.1818181818181746E-2</v>
      </c>
      <c r="J2272" s="10"/>
      <c r="K2272" s="6">
        <v>67.120928000000006</v>
      </c>
      <c r="L2272" s="16">
        <f t="shared" si="172"/>
        <v>1.6436006367490652E-3</v>
      </c>
      <c r="M2272" s="10"/>
      <c r="N2272" s="6">
        <v>60.035674999999998</v>
      </c>
      <c r="O2272" s="16">
        <f t="shared" si="173"/>
        <v>2.3634280783890738E-4</v>
      </c>
      <c r="P2272" s="10"/>
    </row>
    <row r="2273" spans="1:16" x14ac:dyDescent="0.25">
      <c r="A2273" s="23">
        <v>38908</v>
      </c>
      <c r="B2273"/>
      <c r="C2273" s="22"/>
      <c r="D2273" s="10"/>
      <c r="E2273" s="6">
        <v>25.116130999999999</v>
      </c>
      <c r="F2273" s="16">
        <f t="shared" si="171"/>
        <v>1.2221627606576746E-2</v>
      </c>
      <c r="G2273" s="10"/>
      <c r="H2273" s="6">
        <v>10.86</v>
      </c>
      <c r="I2273" s="16">
        <f t="shared" si="170"/>
        <v>1.2891344383057168E-2</v>
      </c>
      <c r="J2273" s="10"/>
      <c r="K2273" s="6">
        <v>67.017093000000003</v>
      </c>
      <c r="L2273" s="16">
        <f t="shared" si="172"/>
        <v>1.5493808422875066E-3</v>
      </c>
      <c r="M2273" s="10"/>
      <c r="N2273" s="6">
        <v>59.844163999999999</v>
      </c>
      <c r="O2273" s="16">
        <f t="shared" si="173"/>
        <v>3.2001616732417748E-3</v>
      </c>
      <c r="P2273" s="10"/>
    </row>
    <row r="2274" spans="1:16" x14ac:dyDescent="0.25">
      <c r="A2274" s="23">
        <v>38905</v>
      </c>
      <c r="B2274"/>
      <c r="C2274" s="22"/>
      <c r="D2274" s="10"/>
      <c r="E2274" s="6">
        <v>25.218451999999999</v>
      </c>
      <c r="F2274" s="16">
        <f t="shared" si="171"/>
        <v>-4.0573862344921441E-3</v>
      </c>
      <c r="G2274" s="10"/>
      <c r="H2274" s="6">
        <v>10.77</v>
      </c>
      <c r="I2274" s="16">
        <f t="shared" si="170"/>
        <v>8.3565459610028814E-3</v>
      </c>
      <c r="J2274" s="10"/>
      <c r="K2274" s="6">
        <v>66.932731000000004</v>
      </c>
      <c r="L2274" s="16">
        <f t="shared" si="172"/>
        <v>1.2603997885578533E-3</v>
      </c>
      <c r="M2274" s="10"/>
      <c r="N2274" s="6">
        <v>59.787419</v>
      </c>
      <c r="O2274" s="16">
        <f t="shared" si="173"/>
        <v>9.4911272219322385E-4</v>
      </c>
      <c r="P2274" s="10"/>
    </row>
    <row r="2275" spans="1:16" x14ac:dyDescent="0.25">
      <c r="A2275" s="23">
        <v>38904</v>
      </c>
      <c r="B2275"/>
      <c r="C2275" s="22"/>
      <c r="D2275" s="10"/>
      <c r="E2275" s="6">
        <v>25.006989999999998</v>
      </c>
      <c r="F2275" s="16">
        <f t="shared" si="171"/>
        <v>8.4561156700586615E-3</v>
      </c>
      <c r="G2275" s="10"/>
      <c r="H2275" s="6">
        <v>10.99</v>
      </c>
      <c r="I2275" s="16">
        <f t="shared" si="170"/>
        <v>-2.0018198362147466E-2</v>
      </c>
      <c r="J2275" s="10"/>
      <c r="K2275" s="6">
        <v>66.679641000000004</v>
      </c>
      <c r="L2275" s="16">
        <f t="shared" si="172"/>
        <v>3.7956113171035977E-3</v>
      </c>
      <c r="M2275" s="10"/>
      <c r="N2275" s="6">
        <v>59.404392999999999</v>
      </c>
      <c r="O2275" s="16">
        <f t="shared" si="173"/>
        <v>6.4477723053242286E-3</v>
      </c>
      <c r="P2275" s="10"/>
    </row>
    <row r="2276" spans="1:16" x14ac:dyDescent="0.25">
      <c r="A2276" s="23">
        <v>38903</v>
      </c>
      <c r="B2276"/>
      <c r="C2276" s="22"/>
      <c r="D2276" s="10"/>
      <c r="E2276" s="6">
        <v>25.027453000000001</v>
      </c>
      <c r="F2276" s="16">
        <f t="shared" si="171"/>
        <v>-8.1762215276171002E-4</v>
      </c>
      <c r="G2276" s="10"/>
      <c r="H2276" s="6">
        <v>10.92</v>
      </c>
      <c r="I2276" s="16">
        <f t="shared" si="170"/>
        <v>6.4102564102563875E-3</v>
      </c>
      <c r="J2276" s="10"/>
      <c r="K2276" s="6">
        <v>66.348675</v>
      </c>
      <c r="L2276" s="16">
        <f t="shared" si="172"/>
        <v>4.9882834887058358E-3</v>
      </c>
      <c r="M2276" s="10"/>
      <c r="N2276" s="6">
        <v>59.042645</v>
      </c>
      <c r="O2276" s="16">
        <f t="shared" si="173"/>
        <v>6.1268935360194732E-3</v>
      </c>
      <c r="P2276" s="10"/>
    </row>
    <row r="2277" spans="1:16" x14ac:dyDescent="0.25">
      <c r="A2277" s="23">
        <v>38901</v>
      </c>
      <c r="B2277"/>
      <c r="C2277" s="22"/>
      <c r="D2277" s="10"/>
      <c r="E2277" s="6">
        <v>24.979704000000002</v>
      </c>
      <c r="F2277" s="16">
        <f t="shared" si="171"/>
        <v>1.9115118417736277E-3</v>
      </c>
      <c r="G2277" s="10"/>
      <c r="H2277" s="6">
        <v>10.89</v>
      </c>
      <c r="I2277" s="16">
        <f t="shared" si="170"/>
        <v>2.7548209366390353E-3</v>
      </c>
      <c r="J2277" s="10"/>
      <c r="K2277" s="6">
        <v>66.770493999999999</v>
      </c>
      <c r="L2277" s="16">
        <f t="shared" si="172"/>
        <v>-6.3174461461974474E-3</v>
      </c>
      <c r="M2277" s="10"/>
      <c r="N2277" s="6">
        <v>59.517884000000002</v>
      </c>
      <c r="O2277" s="16">
        <f t="shared" si="173"/>
        <v>-7.9848100782615727E-3</v>
      </c>
      <c r="P2277" s="10"/>
    </row>
    <row r="2278" spans="1:16" x14ac:dyDescent="0.25">
      <c r="A2278" s="23">
        <v>38898</v>
      </c>
      <c r="B2278"/>
      <c r="C2278" s="22"/>
      <c r="D2278" s="10"/>
      <c r="E2278" s="6">
        <v>24.850100000000001</v>
      </c>
      <c r="F2278" s="16">
        <f t="shared" si="171"/>
        <v>5.2154317286450258E-3</v>
      </c>
      <c r="G2278" s="10"/>
      <c r="H2278" s="6">
        <v>11.2</v>
      </c>
      <c r="I2278" s="16">
        <f t="shared" si="170"/>
        <v>-2.767857142857133E-2</v>
      </c>
      <c r="J2278" s="10"/>
      <c r="K2278" s="6">
        <v>66.852915999999993</v>
      </c>
      <c r="L2278" s="16">
        <f t="shared" si="172"/>
        <v>-1.2328856380774411E-3</v>
      </c>
      <c r="M2278" s="10"/>
      <c r="N2278" s="6">
        <v>59.576752999999997</v>
      </c>
      <c r="O2278" s="16">
        <f t="shared" si="173"/>
        <v>-9.8812031598960459E-4</v>
      </c>
      <c r="P2278" s="10"/>
    </row>
    <row r="2279" spans="1:16" x14ac:dyDescent="0.25">
      <c r="A2279" s="23">
        <v>38897</v>
      </c>
      <c r="B2279"/>
      <c r="C2279" s="22"/>
      <c r="D2279" s="10"/>
      <c r="E2279" s="6">
        <v>24.481746999999999</v>
      </c>
      <c r="F2279" s="16">
        <f t="shared" si="171"/>
        <v>1.5046025922905049E-2</v>
      </c>
      <c r="G2279" s="10"/>
      <c r="H2279" s="6">
        <v>11.15</v>
      </c>
      <c r="I2279" s="16">
        <f t="shared" si="170"/>
        <v>4.484304932735439E-3</v>
      </c>
      <c r="J2279" s="10"/>
      <c r="K2279" s="6">
        <v>66.484634</v>
      </c>
      <c r="L2279" s="16">
        <f t="shared" si="172"/>
        <v>5.5393551538538421E-3</v>
      </c>
      <c r="M2279" s="10"/>
      <c r="N2279" s="6">
        <v>59.004444999999997</v>
      </c>
      <c r="O2279" s="16">
        <f t="shared" si="173"/>
        <v>9.6994048499228214E-3</v>
      </c>
      <c r="P2279" s="10"/>
    </row>
    <row r="2280" spans="1:16" x14ac:dyDescent="0.25">
      <c r="A2280" s="23">
        <v>38896</v>
      </c>
      <c r="B2280"/>
      <c r="C2280" s="22"/>
      <c r="D2280" s="10"/>
      <c r="E2280" s="6">
        <v>23.942862000000002</v>
      </c>
      <c r="F2280" s="16">
        <f t="shared" si="171"/>
        <v>2.250712550571432E-2</v>
      </c>
      <c r="G2280" s="10"/>
      <c r="H2280" s="6">
        <v>10.82</v>
      </c>
      <c r="I2280" s="16">
        <f t="shared" ref="I2280:I2343" si="174">H2279/H2280-1</f>
        <v>3.0499075785582308E-2</v>
      </c>
      <c r="J2280" s="10"/>
      <c r="K2280" s="6">
        <v>66.135733999999999</v>
      </c>
      <c r="L2280" s="16">
        <f t="shared" si="172"/>
        <v>5.2755141418707741E-3</v>
      </c>
      <c r="M2280" s="10"/>
      <c r="N2280" s="6">
        <v>58.806609999999999</v>
      </c>
      <c r="O2280" s="16">
        <f t="shared" si="173"/>
        <v>3.3641626340983333E-3</v>
      </c>
      <c r="P2280" s="10"/>
    </row>
    <row r="2281" spans="1:16" x14ac:dyDescent="0.25">
      <c r="A2281" s="23">
        <v>38895</v>
      </c>
      <c r="B2281"/>
      <c r="C2281" s="22"/>
      <c r="D2281" s="10"/>
      <c r="E2281" s="6">
        <v>23.676829999999999</v>
      </c>
      <c r="F2281" s="16">
        <f t="shared" si="171"/>
        <v>1.1235963598167586E-2</v>
      </c>
      <c r="G2281" s="10"/>
      <c r="H2281" s="6">
        <v>10.84</v>
      </c>
      <c r="I2281" s="16">
        <f t="shared" si="174"/>
        <v>-1.8450184501844769E-3</v>
      </c>
      <c r="J2281" s="10"/>
      <c r="K2281" s="6">
        <v>66.284336999999994</v>
      </c>
      <c r="L2281" s="16">
        <f t="shared" si="172"/>
        <v>-2.2419021857305044E-3</v>
      </c>
      <c r="M2281" s="10"/>
      <c r="N2281" s="6">
        <v>59.117491000000001</v>
      </c>
      <c r="O2281" s="16">
        <f t="shared" si="173"/>
        <v>-5.2586974640044248E-3</v>
      </c>
      <c r="P2281" s="10"/>
    </row>
    <row r="2282" spans="1:16" x14ac:dyDescent="0.25">
      <c r="A2282" s="23">
        <v>38894</v>
      </c>
      <c r="B2282"/>
      <c r="C2282" s="22"/>
      <c r="D2282" s="10"/>
      <c r="E2282" s="6">
        <v>23.888292</v>
      </c>
      <c r="F2282" s="16">
        <f t="shared" si="171"/>
        <v>-8.8521188538720486E-3</v>
      </c>
      <c r="G2282" s="10"/>
      <c r="H2282" s="6">
        <v>10.98</v>
      </c>
      <c r="I2282" s="16">
        <f t="shared" si="174"/>
        <v>-1.2750455373406244E-2</v>
      </c>
      <c r="J2282" s="10"/>
      <c r="K2282" s="6">
        <v>66.387716999999995</v>
      </c>
      <c r="L2282" s="16">
        <f t="shared" si="172"/>
        <v>-1.5572157723092728E-3</v>
      </c>
      <c r="M2282" s="10"/>
      <c r="N2282" s="6">
        <v>58.827806000000002</v>
      </c>
      <c r="O2282" s="16">
        <f t="shared" si="173"/>
        <v>4.9242869944869927E-3</v>
      </c>
      <c r="P2282" s="10"/>
    </row>
    <row r="2283" spans="1:16" x14ac:dyDescent="0.25">
      <c r="A2283" s="23">
        <v>38891</v>
      </c>
      <c r="B2283"/>
      <c r="C2283" s="22"/>
      <c r="D2283" s="10"/>
      <c r="E2283" s="6">
        <v>23.83372</v>
      </c>
      <c r="F2283" s="16">
        <f t="shared" si="171"/>
        <v>2.2896971182007064E-3</v>
      </c>
      <c r="G2283" s="10"/>
      <c r="H2283" s="6">
        <v>10.87</v>
      </c>
      <c r="I2283" s="16">
        <f t="shared" si="174"/>
        <v>1.0119595216191435E-2</v>
      </c>
      <c r="J2283" s="10"/>
      <c r="K2283" s="6">
        <v>66.387716999999995</v>
      </c>
      <c r="L2283" s="16">
        <f t="shared" si="172"/>
        <v>0</v>
      </c>
      <c r="M2283" s="10"/>
      <c r="N2283" s="6">
        <v>58.940852</v>
      </c>
      <c r="O2283" s="16">
        <f t="shared" si="173"/>
        <v>-1.9179566661167158E-3</v>
      </c>
      <c r="P2283" s="10"/>
    </row>
    <row r="2284" spans="1:16" x14ac:dyDescent="0.25">
      <c r="A2284" s="23">
        <v>38890</v>
      </c>
      <c r="B2284"/>
      <c r="C2284" s="22"/>
      <c r="D2284" s="10"/>
      <c r="E2284" s="6">
        <v>24.045183000000002</v>
      </c>
      <c r="F2284" s="16">
        <f t="shared" si="171"/>
        <v>-8.794401772696081E-3</v>
      </c>
      <c r="G2284" s="10"/>
      <c r="H2284" s="6">
        <v>10.48</v>
      </c>
      <c r="I2284" s="16">
        <f t="shared" si="174"/>
        <v>3.7213740458015065E-2</v>
      </c>
      <c r="J2284" s="10"/>
      <c r="K2284" s="6">
        <v>66.497553999999994</v>
      </c>
      <c r="L2284" s="16">
        <f t="shared" si="172"/>
        <v>-1.6517449649350313E-3</v>
      </c>
      <c r="M2284" s="10"/>
      <c r="N2284" s="6">
        <v>59.060965000000003</v>
      </c>
      <c r="O2284" s="16">
        <f t="shared" si="173"/>
        <v>-2.0337121142535164E-3</v>
      </c>
      <c r="P2284" s="10"/>
    </row>
    <row r="2285" spans="1:16" x14ac:dyDescent="0.25">
      <c r="A2285" s="23">
        <v>38889</v>
      </c>
      <c r="B2285"/>
      <c r="C2285" s="22"/>
      <c r="D2285" s="10"/>
      <c r="E2285" s="6">
        <v>24.058826</v>
      </c>
      <c r="F2285" s="16">
        <f t="shared" si="171"/>
        <v>-5.6706840142561887E-4</v>
      </c>
      <c r="G2285" s="10"/>
      <c r="H2285" s="6">
        <v>10.49</v>
      </c>
      <c r="I2285" s="16">
        <f t="shared" si="174"/>
        <v>-9.5328884652046142E-4</v>
      </c>
      <c r="J2285" s="10"/>
      <c r="K2285" s="6">
        <v>66.652624000000003</v>
      </c>
      <c r="L2285" s="16">
        <f t="shared" si="172"/>
        <v>-2.3265400623988519E-3</v>
      </c>
      <c r="M2285" s="10"/>
      <c r="N2285" s="6">
        <v>59.400114000000002</v>
      </c>
      <c r="O2285" s="16">
        <f t="shared" si="173"/>
        <v>-5.7095681668219989E-3</v>
      </c>
      <c r="P2285" s="10"/>
    </row>
    <row r="2286" spans="1:16" x14ac:dyDescent="0.25">
      <c r="A2286" s="23">
        <v>38888</v>
      </c>
      <c r="B2286"/>
      <c r="C2286" s="22"/>
      <c r="D2286" s="10"/>
      <c r="E2286" s="6">
        <v>23.820077999999999</v>
      </c>
      <c r="F2286" s="16">
        <f t="shared" si="171"/>
        <v>1.0022973056595497E-2</v>
      </c>
      <c r="G2286" s="10"/>
      <c r="H2286" s="6">
        <v>10.3</v>
      </c>
      <c r="I2286" s="16">
        <f t="shared" si="174"/>
        <v>1.844660194174752E-2</v>
      </c>
      <c r="J2286" s="10"/>
      <c r="K2286" s="6">
        <v>66.736615999999998</v>
      </c>
      <c r="L2286" s="16">
        <f t="shared" si="172"/>
        <v>-1.2585594690626145E-3</v>
      </c>
      <c r="M2286" s="10"/>
      <c r="N2286" s="6">
        <v>59.385986000000003</v>
      </c>
      <c r="O2286" s="16">
        <f t="shared" si="173"/>
        <v>2.3790124491651632E-4</v>
      </c>
      <c r="P2286" s="10"/>
    </row>
    <row r="2287" spans="1:16" x14ac:dyDescent="0.25">
      <c r="A2287" s="23">
        <v>38887</v>
      </c>
      <c r="B2287"/>
      <c r="C2287" s="22"/>
      <c r="D2287" s="10"/>
      <c r="E2287" s="6">
        <v>23.506297</v>
      </c>
      <c r="F2287" s="16">
        <f t="shared" si="171"/>
        <v>1.3348806066731722E-2</v>
      </c>
      <c r="G2287" s="10"/>
      <c r="H2287" s="6">
        <v>10.34</v>
      </c>
      <c r="I2287" s="16">
        <f t="shared" si="174"/>
        <v>-3.8684719535782008E-3</v>
      </c>
      <c r="J2287" s="10"/>
      <c r="K2287" s="6">
        <v>66.788306000000006</v>
      </c>
      <c r="L2287" s="16">
        <f t="shared" si="172"/>
        <v>-7.7393788068236269E-4</v>
      </c>
      <c r="M2287" s="10"/>
      <c r="N2287" s="6">
        <v>59.484903000000003</v>
      </c>
      <c r="O2287" s="16">
        <f t="shared" si="173"/>
        <v>-1.6628925157698982E-3</v>
      </c>
      <c r="P2287" s="10"/>
    </row>
    <row r="2288" spans="1:16" x14ac:dyDescent="0.25">
      <c r="A2288" s="23">
        <v>38884</v>
      </c>
      <c r="B2288"/>
      <c r="C2288" s="22"/>
      <c r="D2288" s="10"/>
      <c r="E2288" s="6">
        <v>23.472190999999999</v>
      </c>
      <c r="F2288" s="16">
        <f t="shared" si="171"/>
        <v>1.4530386191899947E-3</v>
      </c>
      <c r="G2288" s="10"/>
      <c r="H2288" s="6">
        <v>10.33</v>
      </c>
      <c r="I2288" s="16">
        <f t="shared" si="174"/>
        <v>9.6805421103574041E-4</v>
      </c>
      <c r="J2288" s="10"/>
      <c r="K2288" s="6">
        <v>66.872298000000001</v>
      </c>
      <c r="L2288" s="16">
        <f t="shared" si="172"/>
        <v>-1.2560058875200619E-3</v>
      </c>
      <c r="M2288" s="10"/>
      <c r="N2288" s="6">
        <v>59.569685999999997</v>
      </c>
      <c r="O2288" s="16">
        <f t="shared" si="173"/>
        <v>-1.423257460178573E-3</v>
      </c>
      <c r="P2288" s="10"/>
    </row>
    <row r="2289" spans="1:16" x14ac:dyDescent="0.25">
      <c r="A2289" s="23">
        <v>38883</v>
      </c>
      <c r="B2289"/>
      <c r="C2289" s="22"/>
      <c r="D2289" s="10"/>
      <c r="E2289" s="6">
        <v>23.417622000000001</v>
      </c>
      <c r="F2289" s="16">
        <f t="shared" si="171"/>
        <v>2.3302536867320089E-3</v>
      </c>
      <c r="G2289" s="10"/>
      <c r="H2289" s="6">
        <v>10.59</v>
      </c>
      <c r="I2289" s="16">
        <f t="shared" si="174"/>
        <v>-2.4551463644948091E-2</v>
      </c>
      <c r="J2289" s="10"/>
      <c r="K2289" s="6">
        <v>66.962753000000006</v>
      </c>
      <c r="L2289" s="16">
        <f t="shared" si="172"/>
        <v>-1.3508255850831485E-3</v>
      </c>
      <c r="M2289" s="10"/>
      <c r="N2289" s="6">
        <v>59.703933999999997</v>
      </c>
      <c r="O2289" s="16">
        <f t="shared" si="173"/>
        <v>-2.2485620461794031E-3</v>
      </c>
      <c r="P2289" s="10"/>
    </row>
    <row r="2290" spans="1:16" x14ac:dyDescent="0.25">
      <c r="A2290" s="23">
        <v>38882</v>
      </c>
      <c r="B2290"/>
      <c r="C2290" s="22"/>
      <c r="D2290" s="10"/>
      <c r="E2290" s="6">
        <v>22.844629999999999</v>
      </c>
      <c r="F2290" s="16">
        <f t="shared" si="171"/>
        <v>2.5082130899034105E-2</v>
      </c>
      <c r="G2290" s="10"/>
      <c r="H2290" s="6">
        <v>10.31</v>
      </c>
      <c r="I2290" s="16">
        <f t="shared" si="174"/>
        <v>2.7158098933074637E-2</v>
      </c>
      <c r="J2290" s="10"/>
      <c r="K2290" s="6">
        <v>67.098436000000007</v>
      </c>
      <c r="L2290" s="16">
        <f t="shared" si="172"/>
        <v>-2.02214847451887E-3</v>
      </c>
      <c r="M2290" s="10"/>
      <c r="N2290" s="6">
        <v>60.050144000000003</v>
      </c>
      <c r="O2290" s="16">
        <f t="shared" si="173"/>
        <v>-5.7653483728532517E-3</v>
      </c>
      <c r="P2290" s="10"/>
    </row>
    <row r="2291" spans="1:16" x14ac:dyDescent="0.25">
      <c r="A2291" s="23">
        <v>38881</v>
      </c>
      <c r="B2291"/>
      <c r="C2291" s="22"/>
      <c r="D2291" s="10"/>
      <c r="E2291" s="6">
        <v>22.960591000000001</v>
      </c>
      <c r="F2291" s="16">
        <f t="shared" si="171"/>
        <v>-5.0504362017511628E-3</v>
      </c>
      <c r="G2291" s="10"/>
      <c r="H2291" s="6">
        <v>10.25</v>
      </c>
      <c r="I2291" s="16">
        <f t="shared" si="174"/>
        <v>5.8536585365853711E-3</v>
      </c>
      <c r="J2291" s="10"/>
      <c r="K2291" s="6">
        <v>67.389188000000004</v>
      </c>
      <c r="L2291" s="16">
        <f t="shared" si="172"/>
        <v>-4.3145200087586488E-3</v>
      </c>
      <c r="M2291" s="10"/>
      <c r="N2291" s="6">
        <v>60.657781999999997</v>
      </c>
      <c r="O2291" s="16">
        <f t="shared" si="173"/>
        <v>-1.0017478054176077E-2</v>
      </c>
      <c r="P2291" s="10"/>
    </row>
    <row r="2292" spans="1:16" x14ac:dyDescent="0.25">
      <c r="A2292" s="23">
        <v>38880</v>
      </c>
      <c r="B2292"/>
      <c r="C2292" s="22"/>
      <c r="D2292" s="10"/>
      <c r="E2292" s="6">
        <v>22.762771999999998</v>
      </c>
      <c r="F2292" s="16">
        <f t="shared" si="171"/>
        <v>8.6904617767995518E-3</v>
      </c>
      <c r="G2292" s="10"/>
      <c r="H2292" s="6">
        <v>10.3</v>
      </c>
      <c r="I2292" s="16">
        <f t="shared" si="174"/>
        <v>-4.8543689320389438E-3</v>
      </c>
      <c r="J2292" s="10"/>
      <c r="K2292" s="6">
        <v>67.318115000000006</v>
      </c>
      <c r="L2292" s="16">
        <f t="shared" si="172"/>
        <v>1.0557782255191661E-3</v>
      </c>
      <c r="M2292" s="10"/>
      <c r="N2292" s="6">
        <v>60.615391000000002</v>
      </c>
      <c r="O2292" s="16">
        <f t="shared" si="173"/>
        <v>6.9934383496761399E-4</v>
      </c>
      <c r="P2292" s="10"/>
    </row>
    <row r="2293" spans="1:16" x14ac:dyDescent="0.25">
      <c r="A2293" s="23">
        <v>38877</v>
      </c>
      <c r="B2293"/>
      <c r="C2293" s="22"/>
      <c r="D2293" s="10"/>
      <c r="E2293" s="6">
        <v>23.062912000000001</v>
      </c>
      <c r="F2293" s="16">
        <f t="shared" si="171"/>
        <v>-1.301396805399091E-2</v>
      </c>
      <c r="G2293" s="10"/>
      <c r="H2293" s="6">
        <v>10.44</v>
      </c>
      <c r="I2293" s="16">
        <f t="shared" si="174"/>
        <v>-1.3409961685823646E-2</v>
      </c>
      <c r="J2293" s="10"/>
      <c r="K2293" s="6">
        <v>67.499025000000003</v>
      </c>
      <c r="L2293" s="16">
        <f t="shared" si="172"/>
        <v>-2.6801868619583669E-3</v>
      </c>
      <c r="M2293" s="10"/>
      <c r="N2293" s="6">
        <v>60.565931999999997</v>
      </c>
      <c r="O2293" s="16">
        <f t="shared" si="173"/>
        <v>8.1661419822620651E-4</v>
      </c>
      <c r="P2293" s="10"/>
    </row>
    <row r="2294" spans="1:16" x14ac:dyDescent="0.25">
      <c r="A2294" s="23">
        <v>38876</v>
      </c>
      <c r="B2294"/>
      <c r="C2294" s="22"/>
      <c r="D2294" s="10"/>
      <c r="E2294" s="6">
        <v>23.172052999999998</v>
      </c>
      <c r="F2294" s="16">
        <f t="shared" si="171"/>
        <v>-4.7100272038906876E-3</v>
      </c>
      <c r="G2294" s="10"/>
      <c r="H2294" s="6">
        <v>10.54</v>
      </c>
      <c r="I2294" s="16">
        <f t="shared" si="174"/>
        <v>-9.4876660341555175E-3</v>
      </c>
      <c r="J2294" s="10"/>
      <c r="K2294" s="6">
        <v>67.427953000000002</v>
      </c>
      <c r="L2294" s="16">
        <f t="shared" si="172"/>
        <v>1.0540435655816971E-3</v>
      </c>
      <c r="M2294" s="10"/>
      <c r="N2294" s="6">
        <v>60.247979000000001</v>
      </c>
      <c r="O2294" s="16">
        <f t="shared" si="173"/>
        <v>5.2774052387714043E-3</v>
      </c>
      <c r="P2294" s="10"/>
    </row>
    <row r="2295" spans="1:16" x14ac:dyDescent="0.25">
      <c r="A2295" s="23">
        <v>38875</v>
      </c>
      <c r="B2295"/>
      <c r="C2295" s="22"/>
      <c r="D2295" s="10"/>
      <c r="E2295" s="6">
        <v>23.165230999999999</v>
      </c>
      <c r="F2295" s="16">
        <f t="shared" si="171"/>
        <v>2.9449307023954319E-4</v>
      </c>
      <c r="G2295" s="10"/>
      <c r="H2295" s="6">
        <v>10.75</v>
      </c>
      <c r="I2295" s="16">
        <f t="shared" si="174"/>
        <v>-1.9534883720930263E-2</v>
      </c>
      <c r="J2295" s="10"/>
      <c r="K2295" s="6">
        <v>67.208273000000005</v>
      </c>
      <c r="L2295" s="16">
        <f t="shared" si="172"/>
        <v>3.2686452157459911E-3</v>
      </c>
      <c r="M2295" s="10"/>
      <c r="N2295" s="6">
        <v>60.127865999999997</v>
      </c>
      <c r="O2295" s="16">
        <f t="shared" si="173"/>
        <v>1.9976261921552663E-3</v>
      </c>
      <c r="P2295" s="10"/>
    </row>
    <row r="2296" spans="1:16" x14ac:dyDescent="0.25">
      <c r="A2296" s="23">
        <v>38874</v>
      </c>
      <c r="B2296"/>
      <c r="C2296" s="22"/>
      <c r="D2296" s="10"/>
      <c r="E2296" s="6">
        <v>23.124303999999999</v>
      </c>
      <c r="F2296" s="16">
        <f t="shared" si="171"/>
        <v>1.769869484504305E-3</v>
      </c>
      <c r="G2296" s="10"/>
      <c r="H2296" s="6">
        <v>10.99</v>
      </c>
      <c r="I2296" s="16">
        <f t="shared" si="174"/>
        <v>-2.1838034576888155E-2</v>
      </c>
      <c r="J2296" s="10"/>
      <c r="K2296" s="6">
        <v>67.389188000000004</v>
      </c>
      <c r="L2296" s="16">
        <f t="shared" si="172"/>
        <v>-2.6846294690477945E-3</v>
      </c>
      <c r="M2296" s="10"/>
      <c r="N2296" s="6">
        <v>60.113737</v>
      </c>
      <c r="O2296" s="16">
        <f t="shared" si="173"/>
        <v>2.3503779177791451E-4</v>
      </c>
      <c r="P2296" s="10"/>
    </row>
    <row r="2297" spans="1:16" x14ac:dyDescent="0.25">
      <c r="A2297" s="23">
        <v>38873</v>
      </c>
      <c r="B2297"/>
      <c r="C2297" s="22"/>
      <c r="D2297" s="10"/>
      <c r="E2297" s="6">
        <v>22.830987</v>
      </c>
      <c r="F2297" s="16">
        <f t="shared" si="171"/>
        <v>1.2847320179368404E-2</v>
      </c>
      <c r="G2297" s="10"/>
      <c r="H2297" s="6">
        <v>10.9</v>
      </c>
      <c r="I2297" s="16">
        <f t="shared" si="174"/>
        <v>8.2568807339449268E-3</v>
      </c>
      <c r="J2297" s="10"/>
      <c r="K2297" s="6">
        <v>67.240579999999994</v>
      </c>
      <c r="L2297" s="16">
        <f t="shared" si="172"/>
        <v>2.2100939640914419E-3</v>
      </c>
      <c r="M2297" s="10"/>
      <c r="N2297" s="6">
        <v>59.831113999999999</v>
      </c>
      <c r="O2297" s="16">
        <f t="shared" si="173"/>
        <v>4.7236793886205053E-3</v>
      </c>
      <c r="P2297" s="10"/>
    </row>
    <row r="2298" spans="1:16" x14ac:dyDescent="0.25">
      <c r="A2298" s="23">
        <v>38870</v>
      </c>
      <c r="B2298"/>
      <c r="C2298" s="22"/>
      <c r="D2298" s="10"/>
      <c r="E2298" s="6">
        <v>23.15841</v>
      </c>
      <c r="F2298" s="16">
        <f t="shared" si="171"/>
        <v>-1.4138405875014692E-2</v>
      </c>
      <c r="G2298" s="10"/>
      <c r="H2298" s="6">
        <v>10.92</v>
      </c>
      <c r="I2298" s="16">
        <f t="shared" si="174"/>
        <v>-1.831501831501825E-3</v>
      </c>
      <c r="J2298" s="10"/>
      <c r="K2298" s="6">
        <v>67.447334999999995</v>
      </c>
      <c r="L2298" s="16">
        <f t="shared" si="172"/>
        <v>-3.0654287526705737E-3</v>
      </c>
      <c r="M2298" s="10"/>
      <c r="N2298" s="6">
        <v>59.908835000000003</v>
      </c>
      <c r="O2298" s="16">
        <f t="shared" si="173"/>
        <v>-1.2973211714099042E-3</v>
      </c>
      <c r="P2298" s="10"/>
    </row>
    <row r="2299" spans="1:16" x14ac:dyDescent="0.25">
      <c r="A2299" s="23">
        <v>38869</v>
      </c>
      <c r="B2299"/>
      <c r="C2299" s="22"/>
      <c r="D2299" s="10"/>
      <c r="E2299" s="6">
        <v>23.056089</v>
      </c>
      <c r="F2299" s="16">
        <f t="shared" si="171"/>
        <v>4.4379165954815392E-3</v>
      </c>
      <c r="G2299" s="10"/>
      <c r="H2299" s="6">
        <v>10.8</v>
      </c>
      <c r="I2299" s="16">
        <f t="shared" si="174"/>
        <v>1.1111111111111072E-2</v>
      </c>
      <c r="J2299" s="10"/>
      <c r="K2299" s="6">
        <v>67.027362999999994</v>
      </c>
      <c r="L2299" s="16">
        <f t="shared" si="172"/>
        <v>6.2656798836022709E-3</v>
      </c>
      <c r="M2299" s="10"/>
      <c r="N2299" s="6">
        <v>59.145753999999997</v>
      </c>
      <c r="O2299" s="16">
        <f t="shared" si="173"/>
        <v>1.2901703814613752E-2</v>
      </c>
      <c r="P2299" s="10"/>
    </row>
    <row r="2300" spans="1:16" x14ac:dyDescent="0.25">
      <c r="A2300" s="23">
        <v>38868</v>
      </c>
      <c r="B2300"/>
      <c r="C2300" s="22"/>
      <c r="D2300" s="10"/>
      <c r="E2300" s="6">
        <v>22.708203000000001</v>
      </c>
      <c r="F2300" s="16">
        <f t="shared" si="171"/>
        <v>1.5319838386155027E-2</v>
      </c>
      <c r="G2300" s="10"/>
      <c r="H2300" s="6">
        <v>10.63</v>
      </c>
      <c r="I2300" s="16">
        <f t="shared" si="174"/>
        <v>1.5992474129821188E-2</v>
      </c>
      <c r="J2300" s="10"/>
      <c r="K2300" s="6">
        <v>66.910414000000003</v>
      </c>
      <c r="L2300" s="16">
        <f t="shared" si="172"/>
        <v>1.7478445134115894E-3</v>
      </c>
      <c r="M2300" s="10"/>
      <c r="N2300" s="6">
        <v>58.882916999999999</v>
      </c>
      <c r="O2300" s="16">
        <f t="shared" si="173"/>
        <v>4.4637224748902415E-3</v>
      </c>
      <c r="P2300" s="10"/>
    </row>
    <row r="2301" spans="1:16" x14ac:dyDescent="0.25">
      <c r="A2301" s="23">
        <v>38867</v>
      </c>
      <c r="B2301"/>
      <c r="C2301" s="22"/>
      <c r="D2301" s="10"/>
      <c r="E2301" s="6">
        <v>22.346671000000001</v>
      </c>
      <c r="F2301" s="16">
        <f t="shared" si="171"/>
        <v>1.6178338151575211E-2</v>
      </c>
      <c r="G2301" s="10"/>
      <c r="H2301" s="6">
        <v>10.35</v>
      </c>
      <c r="I2301" s="16">
        <f t="shared" si="174"/>
        <v>2.7053140096618522E-2</v>
      </c>
      <c r="J2301" s="10"/>
      <c r="K2301" s="6">
        <v>67.039102999999997</v>
      </c>
      <c r="L2301" s="16">
        <f t="shared" si="172"/>
        <v>-1.9196110067283279E-3</v>
      </c>
      <c r="M2301" s="10"/>
      <c r="N2301" s="6">
        <v>59.234793000000003</v>
      </c>
      <c r="O2301" s="16">
        <f t="shared" si="173"/>
        <v>-5.9403600853302763E-3</v>
      </c>
      <c r="P2301" s="10"/>
    </row>
    <row r="2302" spans="1:16" x14ac:dyDescent="0.25">
      <c r="A2302" s="23">
        <v>38863</v>
      </c>
      <c r="B2302"/>
      <c r="C2302" s="22"/>
      <c r="D2302" s="10"/>
      <c r="E2302" s="6">
        <v>23.304195</v>
      </c>
      <c r="F2302" s="16">
        <f t="shared" si="171"/>
        <v>-4.1088053030795546E-2</v>
      </c>
      <c r="G2302" s="10"/>
      <c r="H2302" s="6">
        <v>10.51</v>
      </c>
      <c r="I2302" s="16">
        <f t="shared" si="174"/>
        <v>-1.5223596574690745E-2</v>
      </c>
      <c r="J2302" s="10"/>
      <c r="K2302" s="6">
        <v>67.187089999999998</v>
      </c>
      <c r="L2302" s="16">
        <f t="shared" si="172"/>
        <v>-2.2026106503496568E-3</v>
      </c>
      <c r="M2302" s="10"/>
      <c r="N2302" s="6">
        <v>59.262943999999997</v>
      </c>
      <c r="O2302" s="16">
        <f t="shared" si="173"/>
        <v>-4.7501858834408939E-4</v>
      </c>
      <c r="P2302" s="10"/>
    </row>
    <row r="2303" spans="1:16" x14ac:dyDescent="0.25">
      <c r="A2303" s="23">
        <v>38862</v>
      </c>
      <c r="B2303"/>
      <c r="C2303" s="22"/>
      <c r="D2303" s="10"/>
      <c r="E2303" s="6">
        <v>23.18956</v>
      </c>
      <c r="F2303" s="16">
        <f t="shared" si="171"/>
        <v>4.9433883178464644E-3</v>
      </c>
      <c r="G2303" s="10"/>
      <c r="H2303" s="6">
        <v>10.16</v>
      </c>
      <c r="I2303" s="16">
        <f t="shared" si="174"/>
        <v>3.4448818897637734E-2</v>
      </c>
      <c r="J2303" s="10"/>
      <c r="K2303" s="6">
        <v>67.180659000000006</v>
      </c>
      <c r="L2303" s="16">
        <f t="shared" si="172"/>
        <v>9.5726956176322986E-5</v>
      </c>
      <c r="M2303" s="10"/>
      <c r="N2303" s="6">
        <v>59.305166999999997</v>
      </c>
      <c r="O2303" s="16">
        <f t="shared" si="173"/>
        <v>-7.1196157326391951E-4</v>
      </c>
      <c r="P2303" s="10"/>
    </row>
    <row r="2304" spans="1:16" x14ac:dyDescent="0.25">
      <c r="A2304" s="23">
        <v>38861</v>
      </c>
      <c r="B2304"/>
      <c r="C2304" s="22"/>
      <c r="D2304" s="10"/>
      <c r="E2304" s="6">
        <v>22.886119999999998</v>
      </c>
      <c r="F2304" s="16">
        <f t="shared" si="171"/>
        <v>1.3258691294111946E-2</v>
      </c>
      <c r="G2304" s="10"/>
      <c r="H2304" s="6">
        <v>10.119999999999999</v>
      </c>
      <c r="I2304" s="16">
        <f t="shared" si="174"/>
        <v>3.9525691699606735E-3</v>
      </c>
      <c r="J2304" s="10"/>
      <c r="K2304" s="6">
        <v>67.270739000000006</v>
      </c>
      <c r="L2304" s="16">
        <f t="shared" si="172"/>
        <v>-1.3390666036833254E-3</v>
      </c>
      <c r="M2304" s="10"/>
      <c r="N2304" s="6">
        <v>59.537405999999997</v>
      </c>
      <c r="O2304" s="16">
        <f t="shared" si="173"/>
        <v>-3.9007241934591041E-3</v>
      </c>
      <c r="P2304" s="10"/>
    </row>
    <row r="2305" spans="1:16" x14ac:dyDescent="0.25">
      <c r="A2305" s="23">
        <v>38860</v>
      </c>
      <c r="B2305"/>
      <c r="C2305" s="22"/>
      <c r="D2305" s="10"/>
      <c r="E2305" s="6">
        <v>23.223275000000001</v>
      </c>
      <c r="F2305" s="16">
        <f t="shared" si="171"/>
        <v>-1.4517978192137071E-2</v>
      </c>
      <c r="G2305" s="10"/>
      <c r="H2305" s="6">
        <v>10.07</v>
      </c>
      <c r="I2305" s="16">
        <f t="shared" si="174"/>
        <v>4.9652432969213844E-3</v>
      </c>
      <c r="J2305" s="10"/>
      <c r="K2305" s="6">
        <v>67.199961000000002</v>
      </c>
      <c r="L2305" s="16">
        <f t="shared" si="172"/>
        <v>1.0532446588771283E-3</v>
      </c>
      <c r="M2305" s="10"/>
      <c r="N2305" s="6">
        <v>59.509256000000001</v>
      </c>
      <c r="O2305" s="16">
        <f t="shared" si="173"/>
        <v>4.7303565683964877E-4</v>
      </c>
      <c r="P2305" s="10"/>
    </row>
    <row r="2306" spans="1:16" x14ac:dyDescent="0.25">
      <c r="A2306" s="23">
        <v>38859</v>
      </c>
      <c r="B2306"/>
      <c r="C2306" s="22"/>
      <c r="D2306" s="10"/>
      <c r="E2306" s="6">
        <v>23.203047000000002</v>
      </c>
      <c r="F2306" s="16">
        <f t="shared" si="171"/>
        <v>8.7178205517579599E-4</v>
      </c>
      <c r="G2306" s="10"/>
      <c r="H2306" s="6">
        <v>10.039999999999999</v>
      </c>
      <c r="I2306" s="16">
        <f t="shared" si="174"/>
        <v>2.9880478087651596E-3</v>
      </c>
      <c r="J2306" s="10"/>
      <c r="K2306" s="6">
        <v>67.245001000000002</v>
      </c>
      <c r="L2306" s="16">
        <f t="shared" si="172"/>
        <v>-6.6978956547270041E-4</v>
      </c>
      <c r="M2306" s="10"/>
      <c r="N2306" s="6">
        <v>59.544445000000003</v>
      </c>
      <c r="O2306" s="16">
        <f t="shared" si="173"/>
        <v>-5.909703247717335E-4</v>
      </c>
      <c r="P2306" s="10"/>
    </row>
    <row r="2307" spans="1:16" x14ac:dyDescent="0.25">
      <c r="A2307" s="23">
        <v>38856</v>
      </c>
      <c r="B2307"/>
      <c r="C2307" s="22"/>
      <c r="D2307" s="10"/>
      <c r="E2307" s="6">
        <v>23.209789000000001</v>
      </c>
      <c r="F2307" s="16">
        <f t="shared" si="171"/>
        <v>-2.9048088287231266E-4</v>
      </c>
      <c r="G2307" s="10"/>
      <c r="H2307" s="6">
        <v>10.210000000000001</v>
      </c>
      <c r="I2307" s="16">
        <f t="shared" si="174"/>
        <v>-1.6650342801175499E-2</v>
      </c>
      <c r="J2307" s="10"/>
      <c r="K2307" s="6">
        <v>67.206391999999994</v>
      </c>
      <c r="L2307" s="16">
        <f t="shared" si="172"/>
        <v>5.7448404610105364E-4</v>
      </c>
      <c r="M2307" s="10"/>
      <c r="N2307" s="6">
        <v>59.417769999999997</v>
      </c>
      <c r="O2307" s="16">
        <f t="shared" si="173"/>
        <v>2.1319379707451791E-3</v>
      </c>
      <c r="P2307" s="10"/>
    </row>
    <row r="2308" spans="1:16" x14ac:dyDescent="0.25">
      <c r="A2308" s="23">
        <v>38855</v>
      </c>
      <c r="B2308"/>
      <c r="C2308" s="22"/>
      <c r="D2308" s="10"/>
      <c r="E2308" s="6">
        <v>23.688552000000001</v>
      </c>
      <c r="F2308" s="16">
        <f t="shared" si="171"/>
        <v>-2.0210733015677773E-2</v>
      </c>
      <c r="G2308" s="10"/>
      <c r="H2308" s="6">
        <v>10.26</v>
      </c>
      <c r="I2308" s="16">
        <f t="shared" si="174"/>
        <v>-4.873294346978474E-3</v>
      </c>
      <c r="J2308" s="10"/>
      <c r="K2308" s="6">
        <v>67.238564999999994</v>
      </c>
      <c r="L2308" s="16">
        <f t="shared" si="172"/>
        <v>-4.7849028306889974E-4</v>
      </c>
      <c r="M2308" s="10"/>
      <c r="N2308" s="6">
        <v>59.262943999999997</v>
      </c>
      <c r="O2308" s="16">
        <f t="shared" si="173"/>
        <v>2.6125263031144819E-3</v>
      </c>
      <c r="P2308" s="10"/>
    </row>
    <row r="2309" spans="1:16" x14ac:dyDescent="0.25">
      <c r="A2309" s="23">
        <v>38854</v>
      </c>
      <c r="B2309"/>
      <c r="C2309" s="22"/>
      <c r="D2309" s="10"/>
      <c r="E2309" s="6">
        <v>23.155844999999999</v>
      </c>
      <c r="F2309" s="16">
        <f t="shared" si="171"/>
        <v>2.3005293048040443E-2</v>
      </c>
      <c r="G2309" s="10"/>
      <c r="H2309" s="6">
        <v>10.35</v>
      </c>
      <c r="I2309" s="16">
        <f t="shared" si="174"/>
        <v>-8.6956521739129933E-3</v>
      </c>
      <c r="J2309" s="10"/>
      <c r="K2309" s="6">
        <v>66.813897999999995</v>
      </c>
      <c r="L2309" s="16">
        <f t="shared" si="172"/>
        <v>6.3559680352731629E-3</v>
      </c>
      <c r="M2309" s="10"/>
      <c r="N2309" s="6">
        <v>58.467706</v>
      </c>
      <c r="O2309" s="16">
        <f t="shared" si="173"/>
        <v>1.360132035965278E-2</v>
      </c>
      <c r="P2309" s="10"/>
    </row>
    <row r="2310" spans="1:16" x14ac:dyDescent="0.25">
      <c r="A2310" s="23">
        <v>38853</v>
      </c>
      <c r="B2310"/>
      <c r="C2310" s="22"/>
      <c r="D2310" s="10"/>
      <c r="E2310" s="6">
        <v>23.681806999999999</v>
      </c>
      <c r="F2310" s="16">
        <f t="shared" si="171"/>
        <v>-2.2209538317747413E-2</v>
      </c>
      <c r="G2310" s="10"/>
      <c r="H2310" s="6">
        <v>10.58</v>
      </c>
      <c r="I2310" s="16">
        <f t="shared" si="174"/>
        <v>-2.1739130434782594E-2</v>
      </c>
      <c r="J2310" s="10"/>
      <c r="K2310" s="6">
        <v>67.026231999999993</v>
      </c>
      <c r="L2310" s="16">
        <f t="shared" si="172"/>
        <v>-3.1679238659872988E-3</v>
      </c>
      <c r="M2310" s="10"/>
      <c r="N2310" s="6">
        <v>58.833655</v>
      </c>
      <c r="O2310" s="16">
        <f t="shared" si="173"/>
        <v>-6.2200623095743923E-3</v>
      </c>
      <c r="P2310" s="10"/>
    </row>
    <row r="2311" spans="1:16" x14ac:dyDescent="0.25">
      <c r="A2311" s="23">
        <v>38852</v>
      </c>
      <c r="B2311"/>
      <c r="C2311" s="22"/>
      <c r="D2311" s="10"/>
      <c r="E2311" s="6">
        <v>23.391853000000001</v>
      </c>
      <c r="F2311" s="16">
        <f t="shared" si="171"/>
        <v>1.2395512232399764E-2</v>
      </c>
      <c r="G2311" s="10"/>
      <c r="H2311" s="6">
        <v>10.49</v>
      </c>
      <c r="I2311" s="16">
        <f t="shared" si="174"/>
        <v>8.5795996186843748E-3</v>
      </c>
      <c r="J2311" s="10"/>
      <c r="K2311" s="6">
        <v>66.781729999999996</v>
      </c>
      <c r="L2311" s="16">
        <f t="shared" si="172"/>
        <v>3.6612109329900999E-3</v>
      </c>
      <c r="M2311" s="10"/>
      <c r="N2311" s="6">
        <v>58.397331999999999</v>
      </c>
      <c r="O2311" s="16">
        <f t="shared" si="173"/>
        <v>7.4716255872786519E-3</v>
      </c>
      <c r="P2311" s="10"/>
    </row>
    <row r="2312" spans="1:16" x14ac:dyDescent="0.25">
      <c r="A2312" s="23">
        <v>38849</v>
      </c>
      <c r="B2312"/>
      <c r="C2312" s="22"/>
      <c r="D2312" s="10"/>
      <c r="E2312" s="6">
        <v>23.122129999999999</v>
      </c>
      <c r="F2312" s="16">
        <f t="shared" si="171"/>
        <v>1.1665145036378721E-2</v>
      </c>
      <c r="G2312" s="10"/>
      <c r="H2312" s="6">
        <v>10.3</v>
      </c>
      <c r="I2312" s="16">
        <f t="shared" si="174"/>
        <v>1.844660194174752E-2</v>
      </c>
      <c r="J2312" s="10"/>
      <c r="K2312" s="6">
        <v>66.723817999999994</v>
      </c>
      <c r="L2312" s="16">
        <f t="shared" si="172"/>
        <v>8.6793594455292222E-4</v>
      </c>
      <c r="M2312" s="10"/>
      <c r="N2312" s="6">
        <v>58.165092000000001</v>
      </c>
      <c r="O2312" s="16">
        <f t="shared" si="173"/>
        <v>3.992772847329018E-3</v>
      </c>
      <c r="P2312" s="10"/>
    </row>
    <row r="2313" spans="1:16" x14ac:dyDescent="0.25">
      <c r="A2313" s="23">
        <v>38848</v>
      </c>
      <c r="B2313"/>
      <c r="C2313" s="22"/>
      <c r="D2313" s="10"/>
      <c r="E2313" s="6">
        <v>23.270477</v>
      </c>
      <c r="F2313" s="16">
        <f t="shared" ref="F2313:F2376" si="175">E2312/E2313-1</f>
        <v>-6.3749015544460885E-3</v>
      </c>
      <c r="G2313" s="10"/>
      <c r="H2313" s="6">
        <v>10.5</v>
      </c>
      <c r="I2313" s="16">
        <f t="shared" si="174"/>
        <v>-1.904761904761898E-2</v>
      </c>
      <c r="J2313" s="10"/>
      <c r="K2313" s="6">
        <v>66.891112000000007</v>
      </c>
      <c r="L2313" s="16">
        <f t="shared" ref="L2313:L2376" si="176">K2312/K2313-1</f>
        <v>-2.5009899670977997E-3</v>
      </c>
      <c r="M2313" s="10"/>
      <c r="N2313" s="6">
        <v>58.650677999999999</v>
      </c>
      <c r="O2313" s="16">
        <f t="shared" ref="O2313:O2376" si="177">N2312/N2313-1</f>
        <v>-8.2792904798133504E-3</v>
      </c>
      <c r="P2313" s="10"/>
    </row>
    <row r="2314" spans="1:16" x14ac:dyDescent="0.25">
      <c r="A2314" s="23">
        <v>38847</v>
      </c>
      <c r="B2314"/>
      <c r="C2314" s="22"/>
      <c r="D2314" s="10"/>
      <c r="E2314" s="6">
        <v>23.378367000000001</v>
      </c>
      <c r="F2314" s="16">
        <f t="shared" si="175"/>
        <v>-4.6149502229989592E-3</v>
      </c>
      <c r="G2314" s="10"/>
      <c r="H2314" s="6">
        <v>10.88</v>
      </c>
      <c r="I2314" s="16">
        <f t="shared" si="174"/>
        <v>-3.4926470588235392E-2</v>
      </c>
      <c r="J2314" s="10"/>
      <c r="K2314" s="6">
        <v>67.006929999999997</v>
      </c>
      <c r="L2314" s="16">
        <f t="shared" si="176"/>
        <v>-1.72844808738426E-3</v>
      </c>
      <c r="M2314" s="10"/>
      <c r="N2314" s="6">
        <v>58.939217999999997</v>
      </c>
      <c r="O2314" s="16">
        <f t="shared" si="177"/>
        <v>-4.8955518887270344E-3</v>
      </c>
      <c r="P2314" s="10"/>
    </row>
    <row r="2315" spans="1:16" x14ac:dyDescent="0.25">
      <c r="A2315" s="23">
        <v>38846</v>
      </c>
      <c r="B2315"/>
      <c r="C2315" s="22"/>
      <c r="D2315" s="10"/>
      <c r="E2315" s="6">
        <v>23.216532999999998</v>
      </c>
      <c r="F2315" s="16">
        <f t="shared" si="175"/>
        <v>6.970635968772898E-3</v>
      </c>
      <c r="G2315" s="10"/>
      <c r="H2315" s="6">
        <v>10.99</v>
      </c>
      <c r="I2315" s="16">
        <f t="shared" si="174"/>
        <v>-1.0009099181073622E-2</v>
      </c>
      <c r="J2315" s="10"/>
      <c r="K2315" s="6">
        <v>66.961889999999997</v>
      </c>
      <c r="L2315" s="16">
        <f t="shared" si="176"/>
        <v>6.7262139703649915E-4</v>
      </c>
      <c r="M2315" s="10"/>
      <c r="N2315" s="6">
        <v>58.833655</v>
      </c>
      <c r="O2315" s="16">
        <f t="shared" si="177"/>
        <v>1.7942621446855878E-3</v>
      </c>
      <c r="P2315" s="10"/>
    </row>
    <row r="2316" spans="1:16" x14ac:dyDescent="0.25">
      <c r="A2316" s="23">
        <v>38845</v>
      </c>
      <c r="B2316"/>
      <c r="C2316" s="22"/>
      <c r="D2316" s="10"/>
      <c r="E2316" s="6">
        <v>23.23002</v>
      </c>
      <c r="F2316" s="16">
        <f t="shared" si="175"/>
        <v>-5.8058494999146948E-4</v>
      </c>
      <c r="G2316" s="10"/>
      <c r="H2316" s="6">
        <v>10.88</v>
      </c>
      <c r="I2316" s="16">
        <f t="shared" si="174"/>
        <v>1.0110294117646967E-2</v>
      </c>
      <c r="J2316" s="10"/>
      <c r="K2316" s="6">
        <v>66.936152000000007</v>
      </c>
      <c r="L2316" s="16">
        <f t="shared" si="176"/>
        <v>3.8451567995712033E-4</v>
      </c>
      <c r="M2316" s="10"/>
      <c r="N2316" s="6">
        <v>58.868844000000003</v>
      </c>
      <c r="O2316" s="16">
        <f t="shared" si="177"/>
        <v>-5.9775252253979616E-4</v>
      </c>
      <c r="P2316" s="10"/>
    </row>
    <row r="2317" spans="1:16" x14ac:dyDescent="0.25">
      <c r="A2317" s="23">
        <v>38842</v>
      </c>
      <c r="B2317"/>
      <c r="C2317" s="22"/>
      <c r="D2317" s="10"/>
      <c r="E2317" s="6">
        <v>23.250249</v>
      </c>
      <c r="F2317" s="16">
        <f t="shared" si="175"/>
        <v>-8.700551981185578E-4</v>
      </c>
      <c r="G2317" s="10"/>
      <c r="H2317" s="6">
        <v>11</v>
      </c>
      <c r="I2317" s="16">
        <f t="shared" si="174"/>
        <v>-1.0909090909090868E-2</v>
      </c>
      <c r="J2317" s="10"/>
      <c r="K2317" s="6">
        <v>66.852507000000003</v>
      </c>
      <c r="L2317" s="16">
        <f t="shared" si="176"/>
        <v>1.251187184349023E-3</v>
      </c>
      <c r="M2317" s="10"/>
      <c r="N2317" s="6">
        <v>58.833655</v>
      </c>
      <c r="O2317" s="16">
        <f t="shared" si="177"/>
        <v>5.9811004432752668E-4</v>
      </c>
      <c r="P2317" s="10"/>
    </row>
    <row r="2318" spans="1:16" x14ac:dyDescent="0.25">
      <c r="A2318" s="23">
        <v>38841</v>
      </c>
      <c r="B2318"/>
      <c r="C2318" s="22"/>
      <c r="D2318" s="10"/>
      <c r="E2318" s="6">
        <v>23.135617</v>
      </c>
      <c r="F2318" s="16">
        <f t="shared" si="175"/>
        <v>4.9547846508697369E-3</v>
      </c>
      <c r="G2318" s="10"/>
      <c r="H2318" s="6">
        <v>10.99</v>
      </c>
      <c r="I2318" s="16">
        <f t="shared" si="174"/>
        <v>9.0991810737039991E-4</v>
      </c>
      <c r="J2318" s="10"/>
      <c r="K2318" s="6">
        <v>66.775294000000002</v>
      </c>
      <c r="L2318" s="16">
        <f t="shared" si="176"/>
        <v>1.1563108954637524E-3</v>
      </c>
      <c r="M2318" s="10"/>
      <c r="N2318" s="6">
        <v>58.481779000000003</v>
      </c>
      <c r="O2318" s="16">
        <f t="shared" si="177"/>
        <v>6.0168484272682399E-3</v>
      </c>
      <c r="P2318" s="10"/>
    </row>
    <row r="2319" spans="1:16" x14ac:dyDescent="0.25">
      <c r="A2319" s="23">
        <v>38840</v>
      </c>
      <c r="B2319"/>
      <c r="C2319" s="22"/>
      <c r="D2319" s="10"/>
      <c r="E2319" s="6">
        <v>23.027726999999999</v>
      </c>
      <c r="F2319" s="16">
        <f t="shared" si="175"/>
        <v>4.6852214289321292E-3</v>
      </c>
      <c r="G2319" s="10"/>
      <c r="H2319" s="6">
        <v>10.95</v>
      </c>
      <c r="I2319" s="16">
        <f t="shared" si="174"/>
        <v>3.6529680365298134E-3</v>
      </c>
      <c r="J2319" s="10"/>
      <c r="K2319" s="6">
        <v>66.801032000000006</v>
      </c>
      <c r="L2319" s="16">
        <f t="shared" si="176"/>
        <v>-3.8529344875992688E-4</v>
      </c>
      <c r="M2319" s="10"/>
      <c r="N2319" s="6">
        <v>58.580303000000001</v>
      </c>
      <c r="O2319" s="16">
        <f t="shared" si="177"/>
        <v>-1.6818622464277455E-3</v>
      </c>
      <c r="P2319" s="10"/>
    </row>
    <row r="2320" spans="1:16" x14ac:dyDescent="0.25">
      <c r="A2320" s="23">
        <v>38839</v>
      </c>
      <c r="B2320"/>
      <c r="C2320" s="22"/>
      <c r="D2320" s="10"/>
      <c r="E2320" s="6">
        <v>23.250249</v>
      </c>
      <c r="F2320" s="16">
        <f t="shared" si="175"/>
        <v>-9.5707362101800086E-3</v>
      </c>
      <c r="G2320" s="10"/>
      <c r="H2320" s="6">
        <v>10.9</v>
      </c>
      <c r="I2320" s="16">
        <f t="shared" si="174"/>
        <v>4.5871559633026138E-3</v>
      </c>
      <c r="J2320" s="10"/>
      <c r="K2320" s="6">
        <v>66.801032000000006</v>
      </c>
      <c r="L2320" s="16">
        <f t="shared" si="176"/>
        <v>0</v>
      </c>
      <c r="M2320" s="10"/>
      <c r="N2320" s="6">
        <v>58.706978999999997</v>
      </c>
      <c r="O2320" s="16">
        <f t="shared" si="177"/>
        <v>-2.1577673073587267E-3</v>
      </c>
      <c r="P2320" s="10"/>
    </row>
    <row r="2321" spans="1:16" x14ac:dyDescent="0.25">
      <c r="A2321" s="23">
        <v>38838</v>
      </c>
      <c r="B2321"/>
      <c r="C2321" s="22"/>
      <c r="D2321" s="10"/>
      <c r="E2321" s="6">
        <v>23.088415000000001</v>
      </c>
      <c r="F2321" s="16">
        <f t="shared" si="175"/>
        <v>7.0093161440487606E-3</v>
      </c>
      <c r="G2321" s="10"/>
      <c r="H2321" s="6">
        <v>10.87</v>
      </c>
      <c r="I2321" s="16">
        <f t="shared" si="174"/>
        <v>2.7598896044158661E-3</v>
      </c>
      <c r="J2321" s="10"/>
      <c r="K2321" s="6">
        <v>66.698085000000006</v>
      </c>
      <c r="L2321" s="16">
        <f t="shared" si="176"/>
        <v>1.5434775975950998E-3</v>
      </c>
      <c r="M2321" s="10"/>
      <c r="N2321" s="6">
        <v>58.552152999999997</v>
      </c>
      <c r="O2321" s="16">
        <f t="shared" si="177"/>
        <v>2.6442409385014631E-3</v>
      </c>
      <c r="P2321" s="10"/>
    </row>
    <row r="2322" spans="1:16" x14ac:dyDescent="0.25">
      <c r="A2322" s="23">
        <v>38835</v>
      </c>
      <c r="B2322"/>
      <c r="C2322" s="22"/>
      <c r="D2322" s="10"/>
      <c r="E2322" s="6">
        <v>23.209789000000001</v>
      </c>
      <c r="F2322" s="16">
        <f t="shared" si="175"/>
        <v>-5.2294314265416419E-3</v>
      </c>
      <c r="G2322" s="10"/>
      <c r="H2322" s="6">
        <v>11.03</v>
      </c>
      <c r="I2322" s="16">
        <f t="shared" si="174"/>
        <v>-1.450589301903904E-2</v>
      </c>
      <c r="J2322" s="10"/>
      <c r="K2322" s="6">
        <v>67.037820999999994</v>
      </c>
      <c r="L2322" s="16">
        <f t="shared" si="176"/>
        <v>-5.0678258173096902E-3</v>
      </c>
      <c r="M2322" s="10"/>
      <c r="N2322" s="6">
        <v>58.995517999999997</v>
      </c>
      <c r="O2322" s="16">
        <f t="shared" si="177"/>
        <v>-7.5152319198213968E-3</v>
      </c>
      <c r="P2322" s="10"/>
    </row>
    <row r="2323" spans="1:16" x14ac:dyDescent="0.25">
      <c r="A2323" s="23">
        <v>38834</v>
      </c>
      <c r="B2323"/>
      <c r="C2323" s="22"/>
      <c r="D2323" s="10"/>
      <c r="E2323" s="6">
        <v>23.331164999999999</v>
      </c>
      <c r="F2323" s="16">
        <f t="shared" si="175"/>
        <v>-5.2023120148521063E-3</v>
      </c>
      <c r="G2323" s="10"/>
      <c r="H2323" s="6">
        <v>10.87</v>
      </c>
      <c r="I2323" s="16">
        <f t="shared" si="174"/>
        <v>1.4719411223551138E-2</v>
      </c>
      <c r="J2323" s="10"/>
      <c r="K2323" s="6">
        <v>66.884079999999997</v>
      </c>
      <c r="L2323" s="16">
        <f t="shared" si="176"/>
        <v>2.2986187445501738E-3</v>
      </c>
      <c r="M2323" s="10"/>
      <c r="N2323" s="6">
        <v>58.953454999999998</v>
      </c>
      <c r="O2323" s="16">
        <f t="shared" si="177"/>
        <v>7.1349507844797877E-4</v>
      </c>
      <c r="P2323" s="10"/>
    </row>
    <row r="2324" spans="1:16" x14ac:dyDescent="0.25">
      <c r="A2324" s="23">
        <v>38833</v>
      </c>
      <c r="B2324"/>
      <c r="C2324" s="22"/>
      <c r="D2324" s="10"/>
      <c r="E2324" s="6">
        <v>23.142358999999999</v>
      </c>
      <c r="F2324" s="16">
        <f t="shared" si="175"/>
        <v>8.1584595589412334E-3</v>
      </c>
      <c r="G2324" s="10"/>
      <c r="H2324" s="6">
        <v>10.96</v>
      </c>
      <c r="I2324" s="16">
        <f t="shared" si="174"/>
        <v>-8.2116788321169309E-3</v>
      </c>
      <c r="J2324" s="10"/>
      <c r="K2324" s="6">
        <v>66.762366</v>
      </c>
      <c r="L2324" s="16">
        <f t="shared" si="176"/>
        <v>1.8230929682749863E-3</v>
      </c>
      <c r="M2324" s="10"/>
      <c r="N2324" s="6">
        <v>58.876345999999998</v>
      </c>
      <c r="O2324" s="16">
        <f t="shared" si="177"/>
        <v>1.3096770645379952E-3</v>
      </c>
      <c r="P2324" s="10"/>
    </row>
    <row r="2325" spans="1:16" x14ac:dyDescent="0.25">
      <c r="A2325" s="23">
        <v>38832</v>
      </c>
      <c r="B2325"/>
      <c r="C2325" s="22"/>
      <c r="D2325" s="10"/>
      <c r="E2325" s="6">
        <v>23.088415000000001</v>
      </c>
      <c r="F2325" s="16">
        <f t="shared" si="175"/>
        <v>2.336409840173026E-3</v>
      </c>
      <c r="G2325" s="10"/>
      <c r="H2325" s="6">
        <v>10.83</v>
      </c>
      <c r="I2325" s="16">
        <f t="shared" si="174"/>
        <v>1.2003693444136765E-2</v>
      </c>
      <c r="J2325" s="10"/>
      <c r="K2325" s="6">
        <v>66.839234000000005</v>
      </c>
      <c r="L2325" s="16">
        <f t="shared" si="176"/>
        <v>-1.1500431019303425E-3</v>
      </c>
      <c r="M2325" s="10"/>
      <c r="N2325" s="6">
        <v>58.974483999999997</v>
      </c>
      <c r="O2325" s="16">
        <f t="shared" si="177"/>
        <v>-1.6640756025945169E-3</v>
      </c>
      <c r="P2325" s="10"/>
    </row>
    <row r="2326" spans="1:16" x14ac:dyDescent="0.25">
      <c r="A2326" s="23">
        <v>38831</v>
      </c>
      <c r="B2326"/>
      <c r="C2326" s="22"/>
      <c r="D2326" s="10"/>
      <c r="E2326" s="6">
        <v>23.176074</v>
      </c>
      <c r="F2326" s="16">
        <f t="shared" si="175"/>
        <v>-3.7823058383399388E-3</v>
      </c>
      <c r="G2326" s="10"/>
      <c r="H2326" s="6">
        <v>10.69</v>
      </c>
      <c r="I2326" s="16">
        <f t="shared" si="174"/>
        <v>1.3096351730589317E-2</v>
      </c>
      <c r="J2326" s="10"/>
      <c r="K2326" s="6">
        <v>67.159530000000004</v>
      </c>
      <c r="L2326" s="16">
        <f t="shared" si="176"/>
        <v>-4.7691816783113072E-3</v>
      </c>
      <c r="M2326" s="10"/>
      <c r="N2326" s="6">
        <v>59.682487999999999</v>
      </c>
      <c r="O2326" s="16">
        <f t="shared" si="177"/>
        <v>-1.1862843251440935E-2</v>
      </c>
      <c r="P2326" s="10"/>
    </row>
    <row r="2327" spans="1:16" x14ac:dyDescent="0.25">
      <c r="A2327" s="23">
        <v>38828</v>
      </c>
      <c r="B2327"/>
      <c r="C2327" s="22"/>
      <c r="D2327" s="10"/>
      <c r="E2327" s="6">
        <v>23.425571000000001</v>
      </c>
      <c r="F2327" s="16">
        <f t="shared" si="175"/>
        <v>-1.0650626189645518E-2</v>
      </c>
      <c r="G2327" s="10"/>
      <c r="H2327" s="6">
        <v>10.87</v>
      </c>
      <c r="I2327" s="16">
        <f t="shared" si="174"/>
        <v>-1.6559337626494863E-2</v>
      </c>
      <c r="J2327" s="10"/>
      <c r="K2327" s="6">
        <v>67.025006000000005</v>
      </c>
      <c r="L2327" s="16">
        <f t="shared" si="176"/>
        <v>2.0070718083933237E-3</v>
      </c>
      <c r="M2327" s="10"/>
      <c r="N2327" s="6">
        <v>59.444153</v>
      </c>
      <c r="O2327" s="16">
        <f t="shared" si="177"/>
        <v>4.0093934890450544E-3</v>
      </c>
      <c r="P2327" s="10"/>
    </row>
    <row r="2328" spans="1:16" x14ac:dyDescent="0.25">
      <c r="A2328" s="23">
        <v>38827</v>
      </c>
      <c r="B2328"/>
      <c r="C2328" s="22"/>
      <c r="D2328" s="10"/>
      <c r="E2328" s="6">
        <v>23.600891000000001</v>
      </c>
      <c r="F2328" s="16">
        <f t="shared" si="175"/>
        <v>-7.428533100720669E-3</v>
      </c>
      <c r="G2328" s="10"/>
      <c r="H2328" s="6">
        <v>10.92</v>
      </c>
      <c r="I2328" s="16">
        <f t="shared" si="174"/>
        <v>-4.5787545787546735E-3</v>
      </c>
      <c r="J2328" s="10"/>
      <c r="K2328" s="6">
        <v>66.896889999999999</v>
      </c>
      <c r="L2328" s="16">
        <f t="shared" si="176"/>
        <v>1.9151263982526423E-3</v>
      </c>
      <c r="M2328" s="10"/>
      <c r="N2328" s="6">
        <v>59.100662999999997</v>
      </c>
      <c r="O2328" s="16">
        <f t="shared" si="177"/>
        <v>5.8119483363494595E-3</v>
      </c>
      <c r="P2328" s="10"/>
    </row>
    <row r="2329" spans="1:16" x14ac:dyDescent="0.25">
      <c r="A2329" s="23">
        <v>38826</v>
      </c>
      <c r="B2329"/>
      <c r="C2329" s="22"/>
      <c r="D2329" s="10"/>
      <c r="E2329" s="6">
        <v>23.196304999999999</v>
      </c>
      <c r="F2329" s="16">
        <f t="shared" si="175"/>
        <v>1.7441829636228867E-2</v>
      </c>
      <c r="G2329" s="10"/>
      <c r="H2329" s="6">
        <v>10.94</v>
      </c>
      <c r="I2329" s="16">
        <f t="shared" si="174"/>
        <v>-1.8281535648994041E-3</v>
      </c>
      <c r="J2329" s="10"/>
      <c r="K2329" s="6">
        <v>66.928921000000003</v>
      </c>
      <c r="L2329" s="16">
        <f t="shared" si="176"/>
        <v>-4.7858234559028379E-4</v>
      </c>
      <c r="M2329" s="10"/>
      <c r="N2329" s="6">
        <v>59.149732</v>
      </c>
      <c r="O2329" s="16">
        <f t="shared" si="177"/>
        <v>-8.2957265131822222E-4</v>
      </c>
      <c r="P2329" s="10"/>
    </row>
    <row r="2330" spans="1:16" x14ac:dyDescent="0.25">
      <c r="A2330" s="23">
        <v>38825</v>
      </c>
      <c r="B2330"/>
      <c r="C2330" s="22"/>
      <c r="D2330" s="10"/>
      <c r="E2330" s="6">
        <v>23.250249</v>
      </c>
      <c r="F2330" s="16">
        <f t="shared" si="175"/>
        <v>-2.3201471949827468E-3</v>
      </c>
      <c r="G2330" s="10"/>
      <c r="H2330" s="6">
        <v>10.94</v>
      </c>
      <c r="I2330" s="16">
        <f t="shared" si="174"/>
        <v>0</v>
      </c>
      <c r="J2330" s="10"/>
      <c r="K2330" s="6">
        <v>66.973761999999994</v>
      </c>
      <c r="L2330" s="16">
        <f t="shared" si="176"/>
        <v>-6.6953085299270576E-4</v>
      </c>
      <c r="M2330" s="10"/>
      <c r="N2330" s="6">
        <v>59.514251000000002</v>
      </c>
      <c r="O2330" s="16">
        <f t="shared" si="177"/>
        <v>-6.1249027564843628E-3</v>
      </c>
      <c r="P2330" s="10"/>
    </row>
    <row r="2331" spans="1:16" x14ac:dyDescent="0.25">
      <c r="A2331" s="23">
        <v>38824</v>
      </c>
      <c r="B2331"/>
      <c r="C2331" s="22"/>
      <c r="D2331" s="10"/>
      <c r="E2331" s="6">
        <v>22.791716999999998</v>
      </c>
      <c r="F2331" s="16">
        <f t="shared" si="175"/>
        <v>2.0118361420510933E-2</v>
      </c>
      <c r="G2331" s="10"/>
      <c r="H2331" s="6">
        <v>10.82</v>
      </c>
      <c r="I2331" s="16">
        <f t="shared" si="174"/>
        <v>1.109057301293892E-2</v>
      </c>
      <c r="J2331" s="10"/>
      <c r="K2331" s="6">
        <v>66.704711000000003</v>
      </c>
      <c r="L2331" s="16">
        <f t="shared" si="176"/>
        <v>4.0334632436977991E-3</v>
      </c>
      <c r="M2331" s="10"/>
      <c r="N2331" s="6">
        <v>59.409101</v>
      </c>
      <c r="O2331" s="16">
        <f t="shared" si="177"/>
        <v>1.7699308393843705E-3</v>
      </c>
      <c r="P2331" s="10"/>
    </row>
    <row r="2332" spans="1:16" x14ac:dyDescent="0.25">
      <c r="A2332" s="23">
        <v>38820</v>
      </c>
      <c r="B2332"/>
      <c r="C2332" s="22"/>
      <c r="D2332" s="10"/>
      <c r="E2332" s="6">
        <v>22.886119999999998</v>
      </c>
      <c r="F2332" s="16">
        <f t="shared" si="175"/>
        <v>-4.1249019056091019E-3</v>
      </c>
      <c r="G2332" s="10"/>
      <c r="H2332" s="6">
        <v>10.91</v>
      </c>
      <c r="I2332" s="16">
        <f t="shared" si="174"/>
        <v>-8.2493125572868919E-3</v>
      </c>
      <c r="J2332" s="10"/>
      <c r="K2332" s="6">
        <v>66.717524999999995</v>
      </c>
      <c r="L2332" s="16">
        <f t="shared" si="176"/>
        <v>-1.9206347957290149E-4</v>
      </c>
      <c r="M2332" s="10"/>
      <c r="N2332" s="6">
        <v>59.191794999999999</v>
      </c>
      <c r="O2332" s="16">
        <f t="shared" si="177"/>
        <v>3.6712182828717577E-3</v>
      </c>
      <c r="P2332" s="10"/>
    </row>
    <row r="2333" spans="1:16" x14ac:dyDescent="0.25">
      <c r="A2333" s="23">
        <v>38819</v>
      </c>
      <c r="B2333"/>
      <c r="C2333" s="22"/>
      <c r="D2333" s="10"/>
      <c r="E2333" s="6">
        <v>22.825431999999999</v>
      </c>
      <c r="F2333" s="16">
        <f t="shared" si="175"/>
        <v>2.6587886704618757E-3</v>
      </c>
      <c r="G2333" s="10"/>
      <c r="H2333" s="6">
        <v>10.9</v>
      </c>
      <c r="I2333" s="16">
        <f t="shared" si="174"/>
        <v>9.1743119266052275E-4</v>
      </c>
      <c r="J2333" s="10"/>
      <c r="K2333" s="6">
        <v>66.845641000000001</v>
      </c>
      <c r="L2333" s="16">
        <f t="shared" si="176"/>
        <v>-1.916594681170114E-3</v>
      </c>
      <c r="M2333" s="10"/>
      <c r="N2333" s="6">
        <v>59.612389999999998</v>
      </c>
      <c r="O2333" s="16">
        <f t="shared" si="177"/>
        <v>-7.05549634899727E-3</v>
      </c>
      <c r="P2333" s="10"/>
    </row>
    <row r="2334" spans="1:16" x14ac:dyDescent="0.25">
      <c r="A2334" s="23">
        <v>38818</v>
      </c>
      <c r="B2334"/>
      <c r="C2334" s="22"/>
      <c r="D2334" s="10"/>
      <c r="E2334" s="6">
        <v>22.967039</v>
      </c>
      <c r="F2334" s="16">
        <f t="shared" si="175"/>
        <v>-6.1656620167710452E-3</v>
      </c>
      <c r="G2334" s="10"/>
      <c r="H2334" s="6">
        <v>10.75</v>
      </c>
      <c r="I2334" s="16">
        <f t="shared" si="174"/>
        <v>1.3953488372093092E-2</v>
      </c>
      <c r="J2334" s="10"/>
      <c r="K2334" s="6">
        <v>67.057038000000006</v>
      </c>
      <c r="L2334" s="16">
        <f t="shared" si="176"/>
        <v>-3.1524953428453406E-3</v>
      </c>
      <c r="M2334" s="10"/>
      <c r="N2334" s="6">
        <v>59.976903</v>
      </c>
      <c r="O2334" s="16">
        <f t="shared" si="177"/>
        <v>-6.0775562219342882E-3</v>
      </c>
      <c r="P2334" s="10"/>
    </row>
    <row r="2335" spans="1:16" x14ac:dyDescent="0.25">
      <c r="A2335" s="23">
        <v>38817</v>
      </c>
      <c r="B2335"/>
      <c r="C2335" s="22"/>
      <c r="D2335" s="10"/>
      <c r="E2335" s="6">
        <v>23.209789000000001</v>
      </c>
      <c r="F2335" s="16">
        <f t="shared" si="175"/>
        <v>-1.04589490236211E-2</v>
      </c>
      <c r="G2335" s="10"/>
      <c r="H2335" s="6">
        <v>10.81</v>
      </c>
      <c r="I2335" s="16">
        <f t="shared" si="174"/>
        <v>-5.5504162812211044E-3</v>
      </c>
      <c r="J2335" s="10"/>
      <c r="K2335" s="6">
        <v>66.864857999999998</v>
      </c>
      <c r="L2335" s="16">
        <f t="shared" si="176"/>
        <v>2.8741555093112492E-3</v>
      </c>
      <c r="M2335" s="10"/>
      <c r="N2335" s="6">
        <v>59.766609000000003</v>
      </c>
      <c r="O2335" s="16">
        <f t="shared" si="177"/>
        <v>3.5185867747657973E-3</v>
      </c>
      <c r="P2335" s="10"/>
    </row>
    <row r="2336" spans="1:16" x14ac:dyDescent="0.25">
      <c r="A2336" s="23">
        <v>38814</v>
      </c>
      <c r="B2336"/>
      <c r="C2336" s="22"/>
      <c r="D2336" s="10"/>
      <c r="E2336" s="6">
        <v>23.243507000000001</v>
      </c>
      <c r="F2336" s="16">
        <f t="shared" si="175"/>
        <v>-1.450641678125475E-3</v>
      </c>
      <c r="G2336" s="10"/>
      <c r="H2336" s="6">
        <v>11.03</v>
      </c>
      <c r="I2336" s="16">
        <f t="shared" si="174"/>
        <v>-1.9945602901178527E-2</v>
      </c>
      <c r="J2336" s="10"/>
      <c r="K2336" s="6">
        <v>67.012196000000003</v>
      </c>
      <c r="L2336" s="16">
        <f t="shared" si="176"/>
        <v>-2.1986744024924398E-3</v>
      </c>
      <c r="M2336" s="10"/>
      <c r="N2336" s="6">
        <v>59.654448000000002</v>
      </c>
      <c r="O2336" s="16">
        <f t="shared" si="177"/>
        <v>1.8801783229978053E-3</v>
      </c>
      <c r="P2336" s="10"/>
    </row>
    <row r="2337" spans="1:16" x14ac:dyDescent="0.25">
      <c r="A2337" s="23">
        <v>38813</v>
      </c>
      <c r="B2337"/>
      <c r="C2337" s="22"/>
      <c r="D2337" s="10"/>
      <c r="E2337" s="6">
        <v>23.493001</v>
      </c>
      <c r="F2337" s="16">
        <f t="shared" si="175"/>
        <v>-1.0619928888608077E-2</v>
      </c>
      <c r="G2337" s="10"/>
      <c r="H2337" s="6">
        <v>11.26</v>
      </c>
      <c r="I2337" s="16">
        <f t="shared" si="174"/>
        <v>-2.0426287744227389E-2</v>
      </c>
      <c r="J2337" s="10"/>
      <c r="K2337" s="6">
        <v>67.274835999999993</v>
      </c>
      <c r="L2337" s="16">
        <f t="shared" si="176"/>
        <v>-3.9039857339822071E-3</v>
      </c>
      <c r="M2337" s="10"/>
      <c r="N2337" s="6">
        <v>60.243284000000003</v>
      </c>
      <c r="O2337" s="16">
        <f t="shared" si="177"/>
        <v>-9.7743011486558506E-3</v>
      </c>
      <c r="P2337" s="10"/>
    </row>
    <row r="2338" spans="1:16" x14ac:dyDescent="0.25">
      <c r="A2338" s="23">
        <v>38812</v>
      </c>
      <c r="B2338"/>
      <c r="C2338" s="22"/>
      <c r="D2338" s="10"/>
      <c r="E2338" s="6">
        <v>24.268460000000001</v>
      </c>
      <c r="F2338" s="16">
        <f t="shared" si="175"/>
        <v>-3.1953366633070357E-2</v>
      </c>
      <c r="G2338" s="10"/>
      <c r="H2338" s="6">
        <v>11.21</v>
      </c>
      <c r="I2338" s="16">
        <f t="shared" si="174"/>
        <v>4.460303300624302E-3</v>
      </c>
      <c r="J2338" s="10"/>
      <c r="K2338" s="6">
        <v>67.518264000000002</v>
      </c>
      <c r="L2338" s="16">
        <f t="shared" si="176"/>
        <v>-3.6053652090345389E-3</v>
      </c>
      <c r="M2338" s="10"/>
      <c r="N2338" s="6">
        <v>60.705936000000001</v>
      </c>
      <c r="O2338" s="16">
        <f t="shared" si="177"/>
        <v>-7.6211986913438112E-3</v>
      </c>
      <c r="P2338" s="10"/>
    </row>
    <row r="2339" spans="1:16" x14ac:dyDescent="0.25">
      <c r="A2339" s="23">
        <v>38811</v>
      </c>
      <c r="B2339"/>
      <c r="C2339" s="22"/>
      <c r="D2339" s="10"/>
      <c r="E2339" s="6">
        <v>23.92456</v>
      </c>
      <c r="F2339" s="16">
        <f t="shared" si="175"/>
        <v>1.4374350040293304E-2</v>
      </c>
      <c r="G2339" s="10"/>
      <c r="H2339" s="6">
        <v>11.14</v>
      </c>
      <c r="I2339" s="16">
        <f t="shared" si="174"/>
        <v>6.2836624775584049E-3</v>
      </c>
      <c r="J2339" s="10"/>
      <c r="K2339" s="6">
        <v>67.294058000000007</v>
      </c>
      <c r="L2339" s="16">
        <f t="shared" si="176"/>
        <v>3.3317354706117186E-3</v>
      </c>
      <c r="M2339" s="10"/>
      <c r="N2339" s="6">
        <v>60.62182</v>
      </c>
      <c r="O2339" s="16">
        <f t="shared" si="177"/>
        <v>1.3875531945428676E-3</v>
      </c>
      <c r="P2339" s="10"/>
    </row>
    <row r="2340" spans="1:16" x14ac:dyDescent="0.25">
      <c r="A2340" s="23">
        <v>38810</v>
      </c>
      <c r="B2340"/>
      <c r="C2340" s="22"/>
      <c r="D2340" s="10"/>
      <c r="E2340" s="6">
        <v>23.877358000000001</v>
      </c>
      <c r="F2340" s="16">
        <f t="shared" si="175"/>
        <v>1.9768518778333632E-3</v>
      </c>
      <c r="G2340" s="10"/>
      <c r="H2340" s="6">
        <v>10.79</v>
      </c>
      <c r="I2340" s="16">
        <f t="shared" si="174"/>
        <v>3.2437442075996525E-2</v>
      </c>
      <c r="J2340" s="10"/>
      <c r="K2340" s="6">
        <v>67.229995000000002</v>
      </c>
      <c r="L2340" s="16">
        <f t="shared" si="176"/>
        <v>9.5289312456459108E-4</v>
      </c>
      <c r="M2340" s="10"/>
      <c r="N2340" s="6">
        <v>60.684907000000003</v>
      </c>
      <c r="O2340" s="16">
        <f t="shared" si="177"/>
        <v>-1.0395830383328475E-3</v>
      </c>
      <c r="P2340" s="10"/>
    </row>
    <row r="2341" spans="1:16" x14ac:dyDescent="0.25">
      <c r="A2341" s="23">
        <v>38807</v>
      </c>
      <c r="B2341"/>
      <c r="C2341" s="22"/>
      <c r="D2341" s="10"/>
      <c r="E2341" s="6">
        <v>23.755981999999999</v>
      </c>
      <c r="F2341" s="16">
        <f t="shared" si="175"/>
        <v>5.1092815274906833E-3</v>
      </c>
      <c r="G2341" s="10"/>
      <c r="H2341" s="6">
        <v>11</v>
      </c>
      <c r="I2341" s="16">
        <f t="shared" si="174"/>
        <v>-1.9090909090909158E-2</v>
      </c>
      <c r="J2341" s="10"/>
      <c r="K2341" s="6">
        <v>67.173626999999996</v>
      </c>
      <c r="L2341" s="16">
        <f t="shared" si="176"/>
        <v>8.3913884834596608E-4</v>
      </c>
      <c r="M2341" s="10"/>
      <c r="N2341" s="6">
        <v>60.665284</v>
      </c>
      <c r="O2341" s="16">
        <f t="shared" si="177"/>
        <v>3.2346341607825124E-4</v>
      </c>
      <c r="P2341" s="10"/>
    </row>
    <row r="2342" spans="1:16" x14ac:dyDescent="0.25">
      <c r="A2342" s="23">
        <v>38806</v>
      </c>
      <c r="B2342"/>
      <c r="C2342" s="22"/>
      <c r="D2342" s="10"/>
      <c r="E2342" s="6">
        <v>24.012221</v>
      </c>
      <c r="F2342" s="16">
        <f t="shared" si="175"/>
        <v>-1.0671191140544711E-2</v>
      </c>
      <c r="G2342" s="10"/>
      <c r="H2342" s="6">
        <v>10.95</v>
      </c>
      <c r="I2342" s="16">
        <f t="shared" si="174"/>
        <v>4.5662100456622667E-3</v>
      </c>
      <c r="J2342" s="10"/>
      <c r="K2342" s="6">
        <v>67.326728000000003</v>
      </c>
      <c r="L2342" s="16">
        <f t="shared" si="176"/>
        <v>-2.2740003049013247E-3</v>
      </c>
      <c r="M2342" s="10"/>
      <c r="N2342" s="6">
        <v>60.686233999999999</v>
      </c>
      <c r="O2342" s="16">
        <f t="shared" si="177"/>
        <v>-3.4521832414247111E-4</v>
      </c>
      <c r="P2342" s="10"/>
    </row>
    <row r="2343" spans="1:16" x14ac:dyDescent="0.25">
      <c r="A2343" s="23">
        <v>38805</v>
      </c>
      <c r="B2343"/>
      <c r="C2343" s="22"/>
      <c r="D2343" s="10"/>
      <c r="E2343" s="6">
        <v>24.140339000000001</v>
      </c>
      <c r="F2343" s="16">
        <f t="shared" si="175"/>
        <v>-5.3072162739720152E-3</v>
      </c>
      <c r="G2343" s="10"/>
      <c r="H2343" s="6">
        <v>10.93</v>
      </c>
      <c r="I2343" s="16">
        <f t="shared" si="174"/>
        <v>1.8298261665141702E-3</v>
      </c>
      <c r="J2343" s="10"/>
      <c r="K2343" s="6">
        <v>67.530863999999994</v>
      </c>
      <c r="L2343" s="16">
        <f t="shared" si="176"/>
        <v>-3.0228548534487754E-3</v>
      </c>
      <c r="M2343" s="10"/>
      <c r="N2343" s="6">
        <v>61.112225000000002</v>
      </c>
      <c r="O2343" s="16">
        <f t="shared" si="177"/>
        <v>-6.9706347625210219E-3</v>
      </c>
      <c r="P2343" s="10"/>
    </row>
    <row r="2344" spans="1:16" x14ac:dyDescent="0.25">
      <c r="A2344" s="23">
        <v>38804</v>
      </c>
      <c r="B2344"/>
      <c r="C2344" s="22"/>
      <c r="D2344" s="10"/>
      <c r="E2344" s="6">
        <v>24.039193999999998</v>
      </c>
      <c r="F2344" s="16">
        <f t="shared" si="175"/>
        <v>4.2075037956763595E-3</v>
      </c>
      <c r="G2344" s="10"/>
      <c r="H2344" s="6">
        <v>10.79</v>
      </c>
      <c r="I2344" s="16">
        <f t="shared" ref="I2344:I2407" si="178">H2343/H2344-1</f>
        <v>1.297497683039861E-2</v>
      </c>
      <c r="J2344" s="10"/>
      <c r="K2344" s="6">
        <v>67.594655000000003</v>
      </c>
      <c r="L2344" s="16">
        <f t="shared" si="176"/>
        <v>-9.4372846492096762E-4</v>
      </c>
      <c r="M2344" s="10"/>
      <c r="N2344" s="6">
        <v>61.405529000000001</v>
      </c>
      <c r="O2344" s="16">
        <f t="shared" si="177"/>
        <v>-4.7765079916500808E-3</v>
      </c>
      <c r="P2344" s="10"/>
    </row>
    <row r="2345" spans="1:16" x14ac:dyDescent="0.25">
      <c r="A2345" s="23">
        <v>38803</v>
      </c>
      <c r="B2345"/>
      <c r="C2345" s="22"/>
      <c r="D2345" s="10"/>
      <c r="E2345" s="6">
        <v>24.288688</v>
      </c>
      <c r="F2345" s="16">
        <f t="shared" si="175"/>
        <v>-1.0272024573744098E-2</v>
      </c>
      <c r="G2345" s="10"/>
      <c r="H2345" s="6">
        <v>10.87</v>
      </c>
      <c r="I2345" s="16">
        <f t="shared" si="178"/>
        <v>-7.3597056117755688E-3</v>
      </c>
      <c r="J2345" s="10"/>
      <c r="K2345" s="6">
        <v>67.913618999999997</v>
      </c>
      <c r="L2345" s="16">
        <f t="shared" si="176"/>
        <v>-4.6966132080222822E-3</v>
      </c>
      <c r="M2345" s="10"/>
      <c r="N2345" s="6">
        <v>61.985157000000001</v>
      </c>
      <c r="O2345" s="16">
        <f t="shared" si="177"/>
        <v>-9.351077387768858E-3</v>
      </c>
      <c r="P2345" s="10"/>
    </row>
    <row r="2346" spans="1:16" x14ac:dyDescent="0.25">
      <c r="A2346" s="23">
        <v>38800</v>
      </c>
      <c r="B2346"/>
      <c r="C2346" s="22"/>
      <c r="D2346" s="10"/>
      <c r="E2346" s="6">
        <v>24.308917000000001</v>
      </c>
      <c r="F2346" s="16">
        <f t="shared" si="175"/>
        <v>-8.3216376936912084E-4</v>
      </c>
      <c r="G2346" s="10"/>
      <c r="H2346" s="6">
        <v>10.82</v>
      </c>
      <c r="I2346" s="16">
        <f t="shared" si="178"/>
        <v>4.6210720887245316E-3</v>
      </c>
      <c r="J2346" s="10"/>
      <c r="K2346" s="6">
        <v>67.913618999999997</v>
      </c>
      <c r="L2346" s="16">
        <f t="shared" si="176"/>
        <v>0</v>
      </c>
      <c r="M2346" s="10"/>
      <c r="N2346" s="6">
        <v>62.215606999999999</v>
      </c>
      <c r="O2346" s="16">
        <f t="shared" si="177"/>
        <v>-3.7040545148100401E-3</v>
      </c>
      <c r="P2346" s="10"/>
    </row>
    <row r="2347" spans="1:16" x14ac:dyDescent="0.25">
      <c r="A2347" s="23">
        <v>38799</v>
      </c>
      <c r="B2347"/>
      <c r="C2347" s="22"/>
      <c r="D2347" s="10"/>
      <c r="E2347" s="6">
        <v>24.410064999999999</v>
      </c>
      <c r="F2347" s="16">
        <f t="shared" si="175"/>
        <v>-4.1437005595846843E-3</v>
      </c>
      <c r="G2347" s="10"/>
      <c r="H2347" s="6">
        <v>10.88</v>
      </c>
      <c r="I2347" s="16">
        <f t="shared" si="178"/>
        <v>-5.5147058823530326E-3</v>
      </c>
      <c r="J2347" s="10"/>
      <c r="K2347" s="6">
        <v>67.747755999999995</v>
      </c>
      <c r="L2347" s="16">
        <f t="shared" si="176"/>
        <v>2.448243451783183E-3</v>
      </c>
      <c r="M2347" s="10"/>
      <c r="N2347" s="6">
        <v>61.761687000000002</v>
      </c>
      <c r="O2347" s="16">
        <f t="shared" si="177"/>
        <v>7.3495401769061441E-3</v>
      </c>
      <c r="P2347" s="10"/>
    </row>
    <row r="2348" spans="1:16" x14ac:dyDescent="0.25">
      <c r="A2348" s="23">
        <v>38798</v>
      </c>
      <c r="B2348"/>
      <c r="C2348" s="22"/>
      <c r="D2348" s="10"/>
      <c r="E2348" s="6">
        <v>24.430292999999999</v>
      </c>
      <c r="F2348" s="16">
        <f t="shared" si="175"/>
        <v>-8.2798843223041985E-4</v>
      </c>
      <c r="G2348" s="10"/>
      <c r="H2348" s="6">
        <v>10.82</v>
      </c>
      <c r="I2348" s="16">
        <f t="shared" si="178"/>
        <v>5.5452865064695711E-3</v>
      </c>
      <c r="J2348" s="10"/>
      <c r="K2348" s="6">
        <v>67.786034999999998</v>
      </c>
      <c r="L2348" s="16">
        <f t="shared" si="176"/>
        <v>-5.6470333454383681E-4</v>
      </c>
      <c r="M2348" s="10"/>
      <c r="N2348" s="6">
        <v>61.957222999999999</v>
      </c>
      <c r="O2348" s="16">
        <f t="shared" si="177"/>
        <v>-3.1559839278141322E-3</v>
      </c>
      <c r="P2348" s="10"/>
    </row>
    <row r="2349" spans="1:16" x14ac:dyDescent="0.25">
      <c r="A2349" s="23">
        <v>38797</v>
      </c>
      <c r="B2349"/>
      <c r="C2349" s="22"/>
      <c r="D2349" s="10"/>
      <c r="E2349" s="6">
        <v>24.201027</v>
      </c>
      <c r="F2349" s="16">
        <f t="shared" si="175"/>
        <v>9.4733996206028959E-3</v>
      </c>
      <c r="G2349" s="10"/>
      <c r="H2349" s="6">
        <v>10.87</v>
      </c>
      <c r="I2349" s="16">
        <f t="shared" si="178"/>
        <v>-4.5998160073595917E-3</v>
      </c>
      <c r="J2349" s="10"/>
      <c r="K2349" s="6">
        <v>67.798792000000006</v>
      </c>
      <c r="L2349" s="16">
        <f t="shared" si="176"/>
        <v>-1.881596946448072E-4</v>
      </c>
      <c r="M2349" s="10"/>
      <c r="N2349" s="6">
        <v>61.824534999999997</v>
      </c>
      <c r="O2349" s="16">
        <f t="shared" si="177"/>
        <v>2.1462029597150156E-3</v>
      </c>
      <c r="P2349" s="10"/>
    </row>
    <row r="2350" spans="1:16" x14ac:dyDescent="0.25">
      <c r="A2350" s="23">
        <v>38796</v>
      </c>
      <c r="B2350"/>
      <c r="C2350" s="22"/>
      <c r="D2350" s="10"/>
      <c r="E2350" s="6">
        <v>24.045936000000001</v>
      </c>
      <c r="F2350" s="16">
        <f t="shared" si="175"/>
        <v>6.449780120848736E-3</v>
      </c>
      <c r="G2350" s="10"/>
      <c r="H2350" s="6">
        <v>10.23</v>
      </c>
      <c r="I2350" s="16">
        <f t="shared" si="178"/>
        <v>6.256109481915928E-2</v>
      </c>
      <c r="J2350" s="10"/>
      <c r="K2350" s="6">
        <v>68.053962999999996</v>
      </c>
      <c r="L2350" s="16">
        <f t="shared" si="176"/>
        <v>-3.749539170848748E-3</v>
      </c>
      <c r="M2350" s="10"/>
      <c r="N2350" s="6">
        <v>62.145774000000003</v>
      </c>
      <c r="O2350" s="16">
        <f t="shared" si="177"/>
        <v>-5.1691205905650683E-3</v>
      </c>
      <c r="P2350" s="10"/>
    </row>
    <row r="2351" spans="1:16" x14ac:dyDescent="0.25">
      <c r="A2351" s="23">
        <v>38793</v>
      </c>
      <c r="B2351"/>
      <c r="C2351" s="22"/>
      <c r="D2351" s="10"/>
      <c r="E2351" s="6">
        <v>24.032449</v>
      </c>
      <c r="F2351" s="16">
        <f t="shared" si="175"/>
        <v>5.6119956813405203E-4</v>
      </c>
      <c r="G2351" s="10"/>
      <c r="H2351" s="6">
        <v>10.26</v>
      </c>
      <c r="I2351" s="16">
        <f t="shared" si="178"/>
        <v>-2.9239766081871066E-3</v>
      </c>
      <c r="J2351" s="10"/>
      <c r="K2351" s="6">
        <v>67.977410000000006</v>
      </c>
      <c r="L2351" s="16">
        <f t="shared" si="176"/>
        <v>1.126153526590512E-3</v>
      </c>
      <c r="M2351" s="10"/>
      <c r="N2351" s="6">
        <v>62.048006000000001</v>
      </c>
      <c r="O2351" s="16">
        <f t="shared" si="177"/>
        <v>1.57568318956125E-3</v>
      </c>
      <c r="P2351" s="10"/>
    </row>
    <row r="2352" spans="1:16" x14ac:dyDescent="0.25">
      <c r="A2352" s="23">
        <v>38792</v>
      </c>
      <c r="B2352"/>
      <c r="C2352" s="22"/>
      <c r="D2352" s="10"/>
      <c r="E2352" s="6">
        <v>23.789697</v>
      </c>
      <c r="F2352" s="16">
        <f t="shared" si="175"/>
        <v>1.0204081203724513E-2</v>
      </c>
      <c r="G2352" s="10"/>
      <c r="H2352" s="6">
        <v>10.23</v>
      </c>
      <c r="I2352" s="16">
        <f t="shared" si="178"/>
        <v>2.9325513196480912E-3</v>
      </c>
      <c r="J2352" s="10"/>
      <c r="K2352" s="6">
        <v>68.041207</v>
      </c>
      <c r="L2352" s="16">
        <f t="shared" si="176"/>
        <v>-9.3762299072663868E-4</v>
      </c>
      <c r="M2352" s="10"/>
      <c r="N2352" s="6">
        <v>62.236561999999999</v>
      </c>
      <c r="O2352" s="16">
        <f t="shared" si="177"/>
        <v>-3.029666066708514E-3</v>
      </c>
      <c r="P2352" s="10"/>
    </row>
    <row r="2353" spans="1:16" x14ac:dyDescent="0.25">
      <c r="A2353" s="23">
        <v>38791</v>
      </c>
      <c r="B2353"/>
      <c r="C2353" s="22"/>
      <c r="D2353" s="10"/>
      <c r="E2353" s="6">
        <v>23.708780000000001</v>
      </c>
      <c r="F2353" s="16">
        <f t="shared" si="175"/>
        <v>3.4129550318489077E-3</v>
      </c>
      <c r="G2353" s="10"/>
      <c r="H2353" s="6">
        <v>10.14</v>
      </c>
      <c r="I2353" s="16">
        <f t="shared" si="178"/>
        <v>8.8757396449703485E-3</v>
      </c>
      <c r="J2353" s="10"/>
      <c r="K2353" s="6">
        <v>67.671207999999993</v>
      </c>
      <c r="L2353" s="16">
        <f t="shared" si="176"/>
        <v>5.4675985686558626E-3</v>
      </c>
      <c r="M2353" s="10"/>
      <c r="N2353" s="6">
        <v>61.677883000000001</v>
      </c>
      <c r="O2353" s="16">
        <f t="shared" si="177"/>
        <v>9.0580119294949579E-3</v>
      </c>
      <c r="P2353" s="10"/>
    </row>
    <row r="2354" spans="1:16" x14ac:dyDescent="0.25">
      <c r="A2354" s="23">
        <v>38790</v>
      </c>
      <c r="B2354"/>
      <c r="C2354" s="22"/>
      <c r="D2354" s="10"/>
      <c r="E2354" s="6">
        <v>23.668320999999999</v>
      </c>
      <c r="F2354" s="16">
        <f t="shared" si="175"/>
        <v>1.7094157207011573E-3</v>
      </c>
      <c r="G2354" s="10"/>
      <c r="H2354" s="6">
        <v>9.99</v>
      </c>
      <c r="I2354" s="16">
        <f t="shared" si="178"/>
        <v>1.501501501501501E-2</v>
      </c>
      <c r="J2354" s="10"/>
      <c r="K2354" s="6">
        <v>67.773274000000001</v>
      </c>
      <c r="L2354" s="16">
        <f t="shared" si="176"/>
        <v>-1.5059918752045043E-3</v>
      </c>
      <c r="M2354" s="10"/>
      <c r="N2354" s="6">
        <v>62.013092</v>
      </c>
      <c r="O2354" s="16">
        <f t="shared" si="177"/>
        <v>-5.4054553512667969E-3</v>
      </c>
      <c r="P2354" s="10"/>
    </row>
    <row r="2355" spans="1:16" x14ac:dyDescent="0.25">
      <c r="A2355" s="23">
        <v>38789</v>
      </c>
      <c r="B2355"/>
      <c r="C2355" s="22"/>
      <c r="D2355" s="10"/>
      <c r="E2355" s="6">
        <v>23.735752999999999</v>
      </c>
      <c r="F2355" s="16">
        <f t="shared" si="175"/>
        <v>-2.8409463141952918E-3</v>
      </c>
      <c r="G2355" s="10"/>
      <c r="H2355" s="6">
        <v>9.94</v>
      </c>
      <c r="I2355" s="16">
        <f t="shared" si="178"/>
        <v>5.0301810865192031E-3</v>
      </c>
      <c r="J2355" s="10"/>
      <c r="K2355" s="6">
        <v>67.339483999999999</v>
      </c>
      <c r="L2355" s="16">
        <f t="shared" si="176"/>
        <v>6.4418373030599163E-3</v>
      </c>
      <c r="M2355" s="10"/>
      <c r="N2355" s="6">
        <v>61.601064999999998</v>
      </c>
      <c r="O2355" s="16">
        <f t="shared" si="177"/>
        <v>6.6886343604610765E-3</v>
      </c>
      <c r="P2355" s="10"/>
    </row>
    <row r="2356" spans="1:16" x14ac:dyDescent="0.25">
      <c r="A2356" s="23">
        <v>38786</v>
      </c>
      <c r="B2356"/>
      <c r="C2356" s="22"/>
      <c r="D2356" s="10"/>
      <c r="E2356" s="6">
        <v>23.439055</v>
      </c>
      <c r="F2356" s="16">
        <f t="shared" si="175"/>
        <v>1.2658274832325844E-2</v>
      </c>
      <c r="G2356" s="10"/>
      <c r="H2356" s="6">
        <v>9.9499999999999993</v>
      </c>
      <c r="I2356" s="16">
        <f t="shared" si="178"/>
        <v>-1.0050251256281673E-3</v>
      </c>
      <c r="J2356" s="10"/>
      <c r="K2356" s="6">
        <v>67.428792999999999</v>
      </c>
      <c r="L2356" s="16">
        <f t="shared" si="176"/>
        <v>-1.3244935290477322E-3</v>
      </c>
      <c r="M2356" s="10"/>
      <c r="N2356" s="6">
        <v>61.649948999999999</v>
      </c>
      <c r="O2356" s="16">
        <f t="shared" si="177"/>
        <v>-7.9292847427980817E-4</v>
      </c>
      <c r="P2356" s="10"/>
    </row>
    <row r="2357" spans="1:16" x14ac:dyDescent="0.25">
      <c r="A2357" s="23">
        <v>38785</v>
      </c>
      <c r="B2357"/>
      <c r="C2357" s="22"/>
      <c r="D2357" s="10"/>
      <c r="E2357" s="6">
        <v>23.270477</v>
      </c>
      <c r="F2357" s="16">
        <f t="shared" si="175"/>
        <v>7.2442863977391081E-3</v>
      </c>
      <c r="G2357" s="10"/>
      <c r="H2357" s="6">
        <v>9.9</v>
      </c>
      <c r="I2357" s="16">
        <f t="shared" si="178"/>
        <v>5.050505050504972E-3</v>
      </c>
      <c r="J2357" s="10"/>
      <c r="K2357" s="6">
        <v>67.256555000000006</v>
      </c>
      <c r="L2357" s="16">
        <f t="shared" si="176"/>
        <v>2.5609102339541057E-3</v>
      </c>
      <c r="M2357" s="10"/>
      <c r="N2357" s="6">
        <v>61.880403999999999</v>
      </c>
      <c r="O2357" s="16">
        <f t="shared" si="177"/>
        <v>-3.7241999906787449E-3</v>
      </c>
      <c r="P2357" s="10"/>
    </row>
    <row r="2358" spans="1:16" x14ac:dyDescent="0.25">
      <c r="A2358" s="23">
        <v>38784</v>
      </c>
      <c r="B2358"/>
      <c r="C2358" s="22"/>
      <c r="D2358" s="10"/>
      <c r="E2358" s="6">
        <v>23.385110999999998</v>
      </c>
      <c r="F2358" s="16">
        <f t="shared" si="175"/>
        <v>-4.9020079485617707E-3</v>
      </c>
      <c r="G2358" s="10"/>
      <c r="H2358" s="6">
        <v>9.92</v>
      </c>
      <c r="I2358" s="16">
        <f t="shared" si="178"/>
        <v>-2.0161290322580072E-3</v>
      </c>
      <c r="J2358" s="10"/>
      <c r="K2358" s="6">
        <v>67.269311999999999</v>
      </c>
      <c r="L2358" s="16">
        <f t="shared" si="176"/>
        <v>-1.8964070867844018E-4</v>
      </c>
      <c r="M2358" s="10"/>
      <c r="N2358" s="6">
        <v>61.859454999999997</v>
      </c>
      <c r="O2358" s="16">
        <f t="shared" si="177"/>
        <v>3.3865477799643884E-4</v>
      </c>
      <c r="P2358" s="10"/>
    </row>
    <row r="2359" spans="1:16" x14ac:dyDescent="0.25">
      <c r="A2359" s="23">
        <v>38783</v>
      </c>
      <c r="B2359"/>
      <c r="C2359" s="22"/>
      <c r="D2359" s="10"/>
      <c r="E2359" s="6">
        <v>23.277222999999999</v>
      </c>
      <c r="F2359" s="16">
        <f t="shared" si="175"/>
        <v>4.6349171462591876E-3</v>
      </c>
      <c r="G2359" s="10"/>
      <c r="H2359" s="6">
        <v>9.9</v>
      </c>
      <c r="I2359" s="16">
        <f t="shared" si="178"/>
        <v>2.0202020202020332E-3</v>
      </c>
      <c r="J2359" s="10"/>
      <c r="K2359" s="6">
        <v>67.237418000000005</v>
      </c>
      <c r="L2359" s="16">
        <f t="shared" si="176"/>
        <v>4.7434897039022594E-4</v>
      </c>
      <c r="M2359" s="10"/>
      <c r="N2359" s="6">
        <v>61.880403999999999</v>
      </c>
      <c r="O2359" s="16">
        <f t="shared" si="177"/>
        <v>-3.3854012976386461E-4</v>
      </c>
      <c r="P2359" s="10"/>
    </row>
    <row r="2360" spans="1:16" x14ac:dyDescent="0.25">
      <c r="A2360" s="23">
        <v>38782</v>
      </c>
      <c r="B2360"/>
      <c r="C2360" s="22"/>
      <c r="D2360" s="10"/>
      <c r="E2360" s="6">
        <v>23.317240000000002</v>
      </c>
      <c r="F2360" s="16">
        <f t="shared" si="175"/>
        <v>-1.7161979719727549E-3</v>
      </c>
      <c r="G2360" s="10"/>
      <c r="H2360" s="6">
        <v>9.9600000000000009</v>
      </c>
      <c r="I2360" s="16">
        <f t="shared" si="178"/>
        <v>-6.0240963855422436E-3</v>
      </c>
      <c r="J2360" s="10"/>
      <c r="K2360" s="6">
        <v>67.269311999999999</v>
      </c>
      <c r="L2360" s="16">
        <f t="shared" si="176"/>
        <v>-4.7412407012570323E-4</v>
      </c>
      <c r="M2360" s="10"/>
      <c r="N2360" s="6">
        <v>61.838504999999998</v>
      </c>
      <c r="O2360" s="16">
        <f t="shared" si="177"/>
        <v>6.7755518992584918E-4</v>
      </c>
      <c r="P2360" s="10"/>
    </row>
    <row r="2361" spans="1:16" x14ac:dyDescent="0.25">
      <c r="A2361" s="23">
        <v>38779</v>
      </c>
      <c r="B2361"/>
      <c r="C2361" s="22"/>
      <c r="D2361" s="10"/>
      <c r="E2361" s="6">
        <v>23.470642000000002</v>
      </c>
      <c r="F2361" s="16">
        <f t="shared" si="175"/>
        <v>-6.5359098400461502E-3</v>
      </c>
      <c r="G2361" s="10"/>
      <c r="H2361" s="6">
        <v>9.93</v>
      </c>
      <c r="I2361" s="16">
        <f t="shared" si="178"/>
        <v>3.0211480362538623E-3</v>
      </c>
      <c r="J2361" s="10"/>
      <c r="K2361" s="6">
        <v>67.620172999999994</v>
      </c>
      <c r="L2361" s="16">
        <f t="shared" si="176"/>
        <v>-5.1887030812535206E-3</v>
      </c>
      <c r="M2361" s="10"/>
      <c r="N2361" s="6">
        <v>62.383214000000002</v>
      </c>
      <c r="O2361" s="16">
        <f t="shared" si="177"/>
        <v>-8.7316597698862131E-3</v>
      </c>
      <c r="P2361" s="10"/>
    </row>
    <row r="2362" spans="1:16" x14ac:dyDescent="0.25">
      <c r="A2362" s="23">
        <v>38778</v>
      </c>
      <c r="B2362"/>
      <c r="C2362" s="22"/>
      <c r="D2362" s="10"/>
      <c r="E2362" s="6">
        <v>23.423954999999999</v>
      </c>
      <c r="F2362" s="16">
        <f t="shared" si="175"/>
        <v>1.9931305366664986E-3</v>
      </c>
      <c r="G2362" s="10"/>
      <c r="H2362" s="6">
        <v>9.9</v>
      </c>
      <c r="I2362" s="16">
        <f t="shared" si="178"/>
        <v>3.0303030303029388E-3</v>
      </c>
      <c r="J2362" s="10"/>
      <c r="K2362" s="6">
        <v>67.747755999999995</v>
      </c>
      <c r="L2362" s="16">
        <f t="shared" si="176"/>
        <v>-1.8832062865669075E-3</v>
      </c>
      <c r="M2362" s="10"/>
      <c r="N2362" s="6">
        <v>62.746350999999997</v>
      </c>
      <c r="O2362" s="16">
        <f t="shared" si="177"/>
        <v>-5.7873803689396652E-3</v>
      </c>
      <c r="P2362" s="10"/>
    </row>
    <row r="2363" spans="1:16" x14ac:dyDescent="0.25">
      <c r="A2363" s="23">
        <v>38777</v>
      </c>
      <c r="B2363"/>
      <c r="C2363" s="22"/>
      <c r="D2363" s="10"/>
      <c r="E2363" s="6">
        <v>23.317240000000002</v>
      </c>
      <c r="F2363" s="16">
        <f t="shared" si="175"/>
        <v>4.5766565854277186E-3</v>
      </c>
      <c r="G2363" s="10"/>
      <c r="H2363" s="6">
        <v>9.9600000000000009</v>
      </c>
      <c r="I2363" s="16">
        <f t="shared" si="178"/>
        <v>-6.0240963855422436E-3</v>
      </c>
      <c r="J2363" s="10"/>
      <c r="K2363" s="6">
        <v>68.060344000000001</v>
      </c>
      <c r="L2363" s="16">
        <f t="shared" si="176"/>
        <v>-4.5928066422938896E-3</v>
      </c>
      <c r="M2363" s="10"/>
      <c r="N2363" s="6">
        <v>63.186312000000001</v>
      </c>
      <c r="O2363" s="16">
        <f t="shared" si="177"/>
        <v>-6.9629162721192017E-3</v>
      </c>
      <c r="P2363" s="10"/>
    </row>
    <row r="2364" spans="1:16" x14ac:dyDescent="0.25">
      <c r="A2364" s="23">
        <v>38776</v>
      </c>
      <c r="B2364"/>
      <c r="C2364" s="22"/>
      <c r="D2364" s="10"/>
      <c r="E2364" s="6">
        <v>23.250544000000001</v>
      </c>
      <c r="F2364" s="16">
        <f t="shared" si="175"/>
        <v>2.8685780427331053E-3</v>
      </c>
      <c r="G2364" s="10"/>
      <c r="H2364" s="6">
        <v>9.91</v>
      </c>
      <c r="I2364" s="16">
        <f t="shared" si="178"/>
        <v>5.0454086781031027E-3</v>
      </c>
      <c r="J2364" s="10"/>
      <c r="K2364" s="6">
        <v>68.323801000000003</v>
      </c>
      <c r="L2364" s="16">
        <f t="shared" si="176"/>
        <v>-3.8560061961424585E-3</v>
      </c>
      <c r="M2364" s="10"/>
      <c r="N2364" s="6">
        <v>63.570394999999998</v>
      </c>
      <c r="O2364" s="16">
        <f t="shared" si="177"/>
        <v>-6.041853287210186E-3</v>
      </c>
      <c r="P2364" s="10"/>
    </row>
    <row r="2365" spans="1:16" x14ac:dyDescent="0.25">
      <c r="A2365" s="23">
        <v>38775</v>
      </c>
      <c r="B2365"/>
      <c r="C2365" s="22"/>
      <c r="D2365" s="10"/>
      <c r="E2365" s="6">
        <v>23.584029000000001</v>
      </c>
      <c r="F2365" s="16">
        <f t="shared" si="175"/>
        <v>-1.4140289600220513E-2</v>
      </c>
      <c r="G2365" s="10"/>
      <c r="H2365" s="6">
        <v>9.9700000000000006</v>
      </c>
      <c r="I2365" s="16">
        <f t="shared" si="178"/>
        <v>-6.0180541624874628E-3</v>
      </c>
      <c r="J2365" s="10"/>
      <c r="K2365" s="6">
        <v>68.253913999999995</v>
      </c>
      <c r="L2365" s="16">
        <f t="shared" si="176"/>
        <v>1.0239266278562198E-3</v>
      </c>
      <c r="M2365" s="10"/>
      <c r="N2365" s="6">
        <v>63.257243000000003</v>
      </c>
      <c r="O2365" s="16">
        <f t="shared" si="177"/>
        <v>4.9504528675079484E-3</v>
      </c>
      <c r="P2365" s="10"/>
    </row>
    <row r="2366" spans="1:16" x14ac:dyDescent="0.25">
      <c r="A2366" s="23">
        <v>38772</v>
      </c>
      <c r="B2366"/>
      <c r="C2366" s="22"/>
      <c r="D2366" s="10"/>
      <c r="E2366" s="6">
        <v>23.410615</v>
      </c>
      <c r="F2366" s="16">
        <f t="shared" si="175"/>
        <v>7.4074944208002425E-3</v>
      </c>
      <c r="G2366" s="10"/>
      <c r="H2366" s="6">
        <v>10</v>
      </c>
      <c r="I2366" s="16">
        <f t="shared" si="178"/>
        <v>-2.9999999999998916E-3</v>
      </c>
      <c r="J2366" s="10"/>
      <c r="K2366" s="6">
        <v>68.285683000000006</v>
      </c>
      <c r="L2366" s="16">
        <f t="shared" si="176"/>
        <v>-4.6523661482611445E-4</v>
      </c>
      <c r="M2366" s="10"/>
      <c r="N2366" s="6">
        <v>63.361629000000001</v>
      </c>
      <c r="O2366" s="16">
        <f t="shared" si="177"/>
        <v>-1.6474639564585392E-3</v>
      </c>
      <c r="P2366" s="10"/>
    </row>
    <row r="2367" spans="1:16" x14ac:dyDescent="0.25">
      <c r="A2367" s="23">
        <v>38771</v>
      </c>
      <c r="B2367"/>
      <c r="C2367" s="22"/>
      <c r="D2367" s="10"/>
      <c r="E2367" s="6">
        <v>23.617376</v>
      </c>
      <c r="F2367" s="16">
        <f t="shared" si="175"/>
        <v>-8.7546135523268731E-3</v>
      </c>
      <c r="G2367" s="10"/>
      <c r="H2367" s="6">
        <v>9.93</v>
      </c>
      <c r="I2367" s="16">
        <f t="shared" si="178"/>
        <v>7.0493454179254567E-3</v>
      </c>
      <c r="J2367" s="10"/>
      <c r="K2367" s="6">
        <v>68.317447000000001</v>
      </c>
      <c r="L2367" s="16">
        <f t="shared" si="176"/>
        <v>-4.6494711665667765E-4</v>
      </c>
      <c r="M2367" s="10"/>
      <c r="N2367" s="6">
        <v>63.459054000000002</v>
      </c>
      <c r="O2367" s="16">
        <f t="shared" si="177"/>
        <v>-1.5352419215073354E-3</v>
      </c>
      <c r="P2367" s="10"/>
    </row>
    <row r="2368" spans="1:16" x14ac:dyDescent="0.25">
      <c r="A2368" s="23">
        <v>38770</v>
      </c>
      <c r="B2368"/>
      <c r="C2368" s="22"/>
      <c r="D2368" s="10"/>
      <c r="E2368" s="6">
        <v>23.957529999999998</v>
      </c>
      <c r="F2368" s="16">
        <f t="shared" si="175"/>
        <v>-1.4198208246008592E-2</v>
      </c>
      <c r="G2368" s="10"/>
      <c r="H2368" s="6">
        <v>9.61</v>
      </c>
      <c r="I2368" s="16">
        <f t="shared" si="178"/>
        <v>3.3298647242455903E-2</v>
      </c>
      <c r="J2368" s="10"/>
      <c r="K2368" s="6">
        <v>68.469925000000003</v>
      </c>
      <c r="L2368" s="16">
        <f t="shared" si="176"/>
        <v>-2.2269339421651102E-3</v>
      </c>
      <c r="M2368" s="10"/>
      <c r="N2368" s="6">
        <v>63.619107999999997</v>
      </c>
      <c r="O2368" s="16">
        <f t="shared" si="177"/>
        <v>-2.5158164745094913E-3</v>
      </c>
      <c r="P2368" s="10"/>
    </row>
    <row r="2369" spans="1:16" x14ac:dyDescent="0.25">
      <c r="A2369" s="23">
        <v>38769</v>
      </c>
      <c r="B2369"/>
      <c r="C2369" s="22"/>
      <c r="D2369" s="10"/>
      <c r="E2369" s="6">
        <v>23.737431000000001</v>
      </c>
      <c r="F2369" s="16">
        <f t="shared" si="175"/>
        <v>9.2722333768973098E-3</v>
      </c>
      <c r="G2369" s="10"/>
      <c r="H2369" s="6">
        <v>9.6</v>
      </c>
      <c r="I2369" s="16">
        <f t="shared" si="178"/>
        <v>1.0416666666666075E-3</v>
      </c>
      <c r="J2369" s="10"/>
      <c r="K2369" s="6">
        <v>68.215795999999997</v>
      </c>
      <c r="L2369" s="16">
        <f t="shared" si="176"/>
        <v>3.7253688280645125E-3</v>
      </c>
      <c r="M2369" s="10"/>
      <c r="N2369" s="6">
        <v>63.187654000000002</v>
      </c>
      <c r="O2369" s="16">
        <f t="shared" si="177"/>
        <v>6.8281376611956102E-3</v>
      </c>
      <c r="P2369" s="10"/>
    </row>
    <row r="2370" spans="1:16" x14ac:dyDescent="0.25">
      <c r="A2370" s="23">
        <v>38765</v>
      </c>
      <c r="B2370"/>
      <c r="C2370" s="22"/>
      <c r="D2370" s="10"/>
      <c r="E2370" s="6">
        <v>24.044236000000001</v>
      </c>
      <c r="F2370" s="16">
        <f t="shared" si="175"/>
        <v>-1.2760022817942751E-2</v>
      </c>
      <c r="G2370" s="10"/>
      <c r="H2370" s="6">
        <v>9.6999999999999993</v>
      </c>
      <c r="I2370" s="16">
        <f t="shared" si="178"/>
        <v>-1.0309278350515427E-2</v>
      </c>
      <c r="J2370" s="10"/>
      <c r="K2370" s="6">
        <v>68.247559999999993</v>
      </c>
      <c r="L2370" s="16">
        <f t="shared" si="176"/>
        <v>-4.6542323271325792E-4</v>
      </c>
      <c r="M2370" s="10"/>
      <c r="N2370" s="6">
        <v>63.292034000000001</v>
      </c>
      <c r="O2370" s="16">
        <f t="shared" si="177"/>
        <v>-1.6491806852028112E-3</v>
      </c>
      <c r="P2370" s="10"/>
    </row>
    <row r="2371" spans="1:16" x14ac:dyDescent="0.25">
      <c r="A2371" s="23">
        <v>38764</v>
      </c>
      <c r="B2371"/>
      <c r="C2371" s="22"/>
      <c r="D2371" s="10"/>
      <c r="E2371" s="6">
        <v>23.997548999999999</v>
      </c>
      <c r="F2371" s="16">
        <f t="shared" si="175"/>
        <v>1.9454903498687948E-3</v>
      </c>
      <c r="G2371" s="10"/>
      <c r="H2371" s="6">
        <v>9.6999999999999993</v>
      </c>
      <c r="I2371" s="16">
        <f t="shared" si="178"/>
        <v>0</v>
      </c>
      <c r="J2371" s="10"/>
      <c r="K2371" s="6">
        <v>68.025193999999999</v>
      </c>
      <c r="L2371" s="16">
        <f t="shared" si="176"/>
        <v>3.2688771163225105E-3</v>
      </c>
      <c r="M2371" s="10"/>
      <c r="N2371" s="6">
        <v>62.790990999999998</v>
      </c>
      <c r="O2371" s="16">
        <f t="shared" si="177"/>
        <v>7.979536427447087E-3</v>
      </c>
      <c r="P2371" s="10"/>
    </row>
    <row r="2372" spans="1:16" x14ac:dyDescent="0.25">
      <c r="A2372" s="23">
        <v>38763</v>
      </c>
      <c r="B2372"/>
      <c r="C2372" s="22"/>
      <c r="D2372" s="10"/>
      <c r="E2372" s="6">
        <v>23.537341000000001</v>
      </c>
      <c r="F2372" s="16">
        <f t="shared" si="175"/>
        <v>1.9552251038041923E-2</v>
      </c>
      <c r="G2372" s="10"/>
      <c r="H2372" s="6">
        <v>9.69</v>
      </c>
      <c r="I2372" s="16">
        <f t="shared" si="178"/>
        <v>1.0319917440659854E-3</v>
      </c>
      <c r="J2372" s="10"/>
      <c r="K2372" s="6">
        <v>67.929893000000007</v>
      </c>
      <c r="L2372" s="16">
        <f t="shared" si="176"/>
        <v>1.4029316960648686E-3</v>
      </c>
      <c r="M2372" s="10"/>
      <c r="N2372" s="6">
        <v>62.777070999999999</v>
      </c>
      <c r="O2372" s="16">
        <f t="shared" si="177"/>
        <v>2.2173700967975662E-4</v>
      </c>
      <c r="P2372" s="10"/>
    </row>
    <row r="2373" spans="1:16" x14ac:dyDescent="0.25">
      <c r="A2373" s="23">
        <v>38762</v>
      </c>
      <c r="B2373"/>
      <c r="C2373" s="22"/>
      <c r="D2373" s="10"/>
      <c r="E2373" s="6">
        <v>23.123818</v>
      </c>
      <c r="F2373" s="16">
        <f t="shared" si="175"/>
        <v>1.788298973811342E-2</v>
      </c>
      <c r="G2373" s="10"/>
      <c r="H2373" s="6">
        <v>9.7100000000000009</v>
      </c>
      <c r="I2373" s="16">
        <f t="shared" si="178"/>
        <v>-2.059732234809597E-3</v>
      </c>
      <c r="J2373" s="10"/>
      <c r="K2373" s="6">
        <v>67.885418999999999</v>
      </c>
      <c r="L2373" s="16">
        <f t="shared" si="176"/>
        <v>6.5513332104516486E-4</v>
      </c>
      <c r="M2373" s="10"/>
      <c r="N2373" s="6">
        <v>62.623972000000002</v>
      </c>
      <c r="O2373" s="16">
        <f t="shared" si="177"/>
        <v>2.4447347415139653E-3</v>
      </c>
      <c r="P2373" s="10"/>
    </row>
    <row r="2374" spans="1:16" x14ac:dyDescent="0.25">
      <c r="A2374" s="23">
        <v>38761</v>
      </c>
      <c r="B2374"/>
      <c r="C2374" s="22"/>
      <c r="D2374" s="10"/>
      <c r="E2374" s="6">
        <v>22.883711000000002</v>
      </c>
      <c r="F2374" s="16">
        <f t="shared" si="175"/>
        <v>1.0492485244198324E-2</v>
      </c>
      <c r="G2374" s="10"/>
      <c r="H2374" s="6">
        <v>9.6999999999999993</v>
      </c>
      <c r="I2374" s="16">
        <f t="shared" si="178"/>
        <v>1.0309278350517648E-3</v>
      </c>
      <c r="J2374" s="10"/>
      <c r="K2374" s="6">
        <v>67.955307000000005</v>
      </c>
      <c r="L2374" s="16">
        <f t="shared" si="176"/>
        <v>-1.0284406484987185E-3</v>
      </c>
      <c r="M2374" s="10"/>
      <c r="N2374" s="6">
        <v>62.846659000000002</v>
      </c>
      <c r="O2374" s="16">
        <f t="shared" si="177"/>
        <v>-3.5433387159052865E-3</v>
      </c>
      <c r="P2374" s="10"/>
    </row>
    <row r="2375" spans="1:16" x14ac:dyDescent="0.25">
      <c r="A2375" s="23">
        <v>38758</v>
      </c>
      <c r="B2375"/>
      <c r="C2375" s="22"/>
      <c r="D2375" s="10"/>
      <c r="E2375" s="6">
        <v>22.883711000000002</v>
      </c>
      <c r="F2375" s="16">
        <f t="shared" si="175"/>
        <v>0</v>
      </c>
      <c r="G2375" s="10"/>
      <c r="H2375" s="6">
        <v>9.65</v>
      </c>
      <c r="I2375" s="16">
        <f t="shared" si="178"/>
        <v>5.1813471502588637E-3</v>
      </c>
      <c r="J2375" s="10"/>
      <c r="K2375" s="6">
        <v>67.853656000000001</v>
      </c>
      <c r="L2375" s="16">
        <f t="shared" si="176"/>
        <v>1.4980917166793617E-3</v>
      </c>
      <c r="M2375" s="10"/>
      <c r="N2375" s="6">
        <v>62.839703999999998</v>
      </c>
      <c r="O2375" s="16">
        <f t="shared" si="177"/>
        <v>1.1067843349499284E-4</v>
      </c>
      <c r="P2375" s="10"/>
    </row>
    <row r="2376" spans="1:16" x14ac:dyDescent="0.25">
      <c r="A2376" s="23">
        <v>38757</v>
      </c>
      <c r="B2376"/>
      <c r="C2376" s="22"/>
      <c r="D2376" s="10"/>
      <c r="E2376" s="6">
        <v>22.90372</v>
      </c>
      <c r="F2376" s="16">
        <f t="shared" si="175"/>
        <v>-8.7361354400061764E-4</v>
      </c>
      <c r="G2376" s="10"/>
      <c r="H2376" s="6">
        <v>9.59</v>
      </c>
      <c r="I2376" s="16">
        <f t="shared" si="178"/>
        <v>6.2565172054223073E-3</v>
      </c>
      <c r="J2376" s="10"/>
      <c r="K2376" s="6">
        <v>67.980720000000005</v>
      </c>
      <c r="L2376" s="16">
        <f t="shared" si="176"/>
        <v>-1.8691181852737992E-3</v>
      </c>
      <c r="M2376" s="10"/>
      <c r="N2376" s="6">
        <v>63.187654000000002</v>
      </c>
      <c r="O2376" s="16">
        <f t="shared" si="177"/>
        <v>-5.506613681210637E-3</v>
      </c>
      <c r="P2376" s="10"/>
    </row>
    <row r="2377" spans="1:16" x14ac:dyDescent="0.25">
      <c r="A2377" s="23">
        <v>38756</v>
      </c>
      <c r="B2377"/>
      <c r="C2377" s="22"/>
      <c r="D2377" s="10"/>
      <c r="E2377" s="6">
        <v>22.870372</v>
      </c>
      <c r="F2377" s="16">
        <f t="shared" ref="F2377:F2440" si="179">E2376/E2377-1</f>
        <v>1.4581310701897721E-3</v>
      </c>
      <c r="G2377" s="10"/>
      <c r="H2377" s="6">
        <v>9.6</v>
      </c>
      <c r="I2377" s="16">
        <f t="shared" si="178"/>
        <v>-1.0416666666666075E-3</v>
      </c>
      <c r="J2377" s="10"/>
      <c r="K2377" s="6">
        <v>67.872714999999999</v>
      </c>
      <c r="L2377" s="16">
        <f t="shared" ref="L2377:L2440" si="180">K2376/K2377-1</f>
        <v>1.5912874562333812E-3</v>
      </c>
      <c r="M2377" s="10"/>
      <c r="N2377" s="6">
        <v>62.902332999999999</v>
      </c>
      <c r="O2377" s="16">
        <f t="shared" ref="O2377:O2440" si="181">N2376/N2377-1</f>
        <v>4.535936687753761E-3</v>
      </c>
      <c r="P2377" s="10"/>
    </row>
    <row r="2378" spans="1:16" x14ac:dyDescent="0.25">
      <c r="A2378" s="23">
        <v>38755</v>
      </c>
      <c r="B2378"/>
      <c r="C2378" s="22"/>
      <c r="D2378" s="10"/>
      <c r="E2378" s="6">
        <v>22.470189000000001</v>
      </c>
      <c r="F2378" s="16">
        <f t="shared" si="179"/>
        <v>1.7809507521276302E-2</v>
      </c>
      <c r="G2378" s="10"/>
      <c r="H2378" s="6">
        <v>9.4700000000000006</v>
      </c>
      <c r="I2378" s="16">
        <f t="shared" si="178"/>
        <v>1.3727560718056919E-2</v>
      </c>
      <c r="J2378" s="10"/>
      <c r="K2378" s="6">
        <v>67.872714999999999</v>
      </c>
      <c r="L2378" s="16">
        <f t="shared" si="180"/>
        <v>0</v>
      </c>
      <c r="M2378" s="10"/>
      <c r="N2378" s="6">
        <v>63.048470999999999</v>
      </c>
      <c r="O2378" s="16">
        <f t="shared" si="181"/>
        <v>-2.3178674705688351E-3</v>
      </c>
      <c r="P2378" s="10"/>
    </row>
    <row r="2379" spans="1:16" x14ac:dyDescent="0.25">
      <c r="A2379" s="23">
        <v>38754</v>
      </c>
      <c r="B2379"/>
      <c r="C2379" s="22"/>
      <c r="D2379" s="10"/>
      <c r="E2379" s="6">
        <v>22.563566999999999</v>
      </c>
      <c r="F2379" s="16">
        <f t="shared" si="179"/>
        <v>-4.138441408665483E-3</v>
      </c>
      <c r="G2379" s="10"/>
      <c r="H2379" s="6">
        <v>9.4600000000000009</v>
      </c>
      <c r="I2379" s="16">
        <f t="shared" si="178"/>
        <v>1.0570824524311906E-3</v>
      </c>
      <c r="J2379" s="10"/>
      <c r="K2379" s="6">
        <v>68.044252999999998</v>
      </c>
      <c r="L2379" s="16">
        <f t="shared" si="180"/>
        <v>-2.5209770470989712E-3</v>
      </c>
      <c r="M2379" s="10"/>
      <c r="N2379" s="6">
        <v>63.347707999999997</v>
      </c>
      <c r="O2379" s="16">
        <f t="shared" si="181"/>
        <v>-4.7237226009818611E-3</v>
      </c>
      <c r="P2379" s="10"/>
    </row>
    <row r="2380" spans="1:16" x14ac:dyDescent="0.25">
      <c r="A2380" s="23">
        <v>38751</v>
      </c>
      <c r="B2380"/>
      <c r="C2380" s="22"/>
      <c r="D2380" s="10"/>
      <c r="E2380" s="6">
        <v>22.937068</v>
      </c>
      <c r="F2380" s="16">
        <f t="shared" si="179"/>
        <v>-1.628372902761599E-2</v>
      </c>
      <c r="G2380" s="10"/>
      <c r="H2380" s="6">
        <v>9.5</v>
      </c>
      <c r="I2380" s="16">
        <f t="shared" si="178"/>
        <v>-4.2105263157893313E-3</v>
      </c>
      <c r="J2380" s="10"/>
      <c r="K2380" s="6">
        <v>67.929893000000007</v>
      </c>
      <c r="L2380" s="16">
        <f t="shared" si="180"/>
        <v>1.6835003700064188E-3</v>
      </c>
      <c r="M2380" s="10"/>
      <c r="N2380" s="6">
        <v>63.222445999999998</v>
      </c>
      <c r="O2380" s="16">
        <f t="shared" si="181"/>
        <v>1.9812899994409161E-3</v>
      </c>
      <c r="P2380" s="10"/>
    </row>
    <row r="2381" spans="1:16" x14ac:dyDescent="0.25">
      <c r="A2381" s="23">
        <v>38750</v>
      </c>
      <c r="B2381"/>
      <c r="C2381" s="22"/>
      <c r="D2381" s="10"/>
      <c r="E2381" s="6">
        <v>22.556895000000001</v>
      </c>
      <c r="F2381" s="16">
        <f t="shared" si="179"/>
        <v>1.6853959731603085E-2</v>
      </c>
      <c r="G2381" s="10"/>
      <c r="H2381" s="6">
        <v>9.5399999999999991</v>
      </c>
      <c r="I2381" s="16">
        <f t="shared" si="178"/>
        <v>-4.1928721174003813E-3</v>
      </c>
      <c r="J2381" s="10"/>
      <c r="K2381" s="6">
        <v>67.821887000000004</v>
      </c>
      <c r="L2381" s="16">
        <f t="shared" si="180"/>
        <v>1.5924947650012289E-3</v>
      </c>
      <c r="M2381" s="10"/>
      <c r="N2381" s="6">
        <v>62.777070999999999</v>
      </c>
      <c r="O2381" s="16">
        <f t="shared" si="181"/>
        <v>7.0945488998681583E-3</v>
      </c>
      <c r="P2381" s="10"/>
    </row>
    <row r="2382" spans="1:16" x14ac:dyDescent="0.25">
      <c r="A2382" s="23">
        <v>38749</v>
      </c>
      <c r="B2382"/>
      <c r="C2382" s="22"/>
      <c r="D2382" s="10"/>
      <c r="E2382" s="6">
        <v>23.117149999999999</v>
      </c>
      <c r="F2382" s="16">
        <f t="shared" si="179"/>
        <v>-2.4235470202857989E-2</v>
      </c>
      <c r="G2382" s="10"/>
      <c r="H2382" s="6">
        <v>9.4499999999999993</v>
      </c>
      <c r="I2382" s="16">
        <f t="shared" si="178"/>
        <v>9.52380952380949E-3</v>
      </c>
      <c r="J2382" s="10"/>
      <c r="K2382" s="6">
        <v>67.879064999999997</v>
      </c>
      <c r="L2382" s="16">
        <f t="shared" si="180"/>
        <v>-8.4235102531238226E-4</v>
      </c>
      <c r="M2382" s="10"/>
      <c r="N2382" s="6">
        <v>62.658768999999999</v>
      </c>
      <c r="O2382" s="16">
        <f t="shared" si="181"/>
        <v>1.888035815066802E-3</v>
      </c>
      <c r="P2382" s="10"/>
    </row>
    <row r="2383" spans="1:16" x14ac:dyDescent="0.25">
      <c r="A2383" s="23">
        <v>38748</v>
      </c>
      <c r="B2383"/>
      <c r="C2383" s="22"/>
      <c r="D2383" s="10"/>
      <c r="E2383" s="6">
        <v>23.010435000000001</v>
      </c>
      <c r="F2383" s="16">
        <f t="shared" si="179"/>
        <v>4.6376785141175603E-3</v>
      </c>
      <c r="G2383" s="10"/>
      <c r="H2383" s="6">
        <v>8.6999999999999993</v>
      </c>
      <c r="I2383" s="16">
        <f t="shared" si="178"/>
        <v>8.6206896551724199E-2</v>
      </c>
      <c r="J2383" s="10"/>
      <c r="K2383" s="6">
        <v>67.860643999999994</v>
      </c>
      <c r="L2383" s="16">
        <f t="shared" si="180"/>
        <v>2.7145336257050623E-4</v>
      </c>
      <c r="M2383" s="10"/>
      <c r="N2383" s="6">
        <v>62.873800000000003</v>
      </c>
      <c r="O2383" s="16">
        <f t="shared" si="181"/>
        <v>-3.4200414162974813E-3</v>
      </c>
      <c r="P2383" s="10"/>
    </row>
    <row r="2384" spans="1:16" x14ac:dyDescent="0.25">
      <c r="A2384" s="23">
        <v>38747</v>
      </c>
      <c r="B2384"/>
      <c r="C2384" s="22"/>
      <c r="D2384" s="10"/>
      <c r="E2384" s="6">
        <v>22.983754999999999</v>
      </c>
      <c r="F2384" s="16">
        <f t="shared" si="179"/>
        <v>1.1608198921368995E-3</v>
      </c>
      <c r="G2384" s="10"/>
      <c r="H2384" s="6">
        <v>8.76</v>
      </c>
      <c r="I2384" s="16">
        <f t="shared" si="178"/>
        <v>-6.8493150684931781E-3</v>
      </c>
      <c r="J2384" s="10"/>
      <c r="K2384" s="6">
        <v>68.012540999999999</v>
      </c>
      <c r="L2384" s="16">
        <f t="shared" si="180"/>
        <v>-2.233367519675622E-3</v>
      </c>
      <c r="M2384" s="10"/>
      <c r="N2384" s="6">
        <v>62.700440999999998</v>
      </c>
      <c r="O2384" s="16">
        <f t="shared" si="181"/>
        <v>2.7648768849968253E-3</v>
      </c>
      <c r="P2384" s="10"/>
    </row>
    <row r="2385" spans="1:16" x14ac:dyDescent="0.25">
      <c r="A2385" s="23">
        <v>38744</v>
      </c>
      <c r="B2385"/>
      <c r="C2385" s="22"/>
      <c r="D2385" s="10"/>
      <c r="E2385" s="6">
        <v>23.143829</v>
      </c>
      <c r="F2385" s="16">
        <f t="shared" si="179"/>
        <v>-6.9164873280044281E-3</v>
      </c>
      <c r="G2385" s="10"/>
      <c r="H2385" s="6">
        <v>8.9</v>
      </c>
      <c r="I2385" s="16">
        <f t="shared" si="178"/>
        <v>-1.573033707865179E-2</v>
      </c>
      <c r="J2385" s="10"/>
      <c r="K2385" s="6">
        <v>68.265707000000006</v>
      </c>
      <c r="L2385" s="16">
        <f t="shared" si="180"/>
        <v>-3.708538461339117E-3</v>
      </c>
      <c r="M2385" s="10"/>
      <c r="N2385" s="6">
        <v>62.762853</v>
      </c>
      <c r="O2385" s="16">
        <f t="shared" si="181"/>
        <v>-9.9440986215204585E-4</v>
      </c>
      <c r="P2385" s="10"/>
    </row>
    <row r="2386" spans="1:16" x14ac:dyDescent="0.25">
      <c r="A2386" s="23">
        <v>38743</v>
      </c>
      <c r="B2386"/>
      <c r="C2386" s="22"/>
      <c r="D2386" s="10"/>
      <c r="E2386" s="6">
        <v>22.643602000000001</v>
      </c>
      <c r="F2386" s="16">
        <f t="shared" si="179"/>
        <v>2.2091317450289027E-2</v>
      </c>
      <c r="G2386" s="10"/>
      <c r="H2386" s="6">
        <v>8.91</v>
      </c>
      <c r="I2386" s="16">
        <f t="shared" si="178"/>
        <v>-1.1223344556677839E-3</v>
      </c>
      <c r="J2386" s="10"/>
      <c r="K2386" s="6">
        <v>68.164439000000002</v>
      </c>
      <c r="L2386" s="16">
        <f t="shared" si="180"/>
        <v>1.4856426823963709E-3</v>
      </c>
      <c r="M2386" s="10"/>
      <c r="N2386" s="6">
        <v>62.762853</v>
      </c>
      <c r="O2386" s="16">
        <f t="shared" si="181"/>
        <v>0</v>
      </c>
      <c r="P2386" s="10"/>
    </row>
    <row r="2387" spans="1:16" x14ac:dyDescent="0.25">
      <c r="A2387" s="23">
        <v>38742</v>
      </c>
      <c r="B2387"/>
      <c r="C2387" s="22"/>
      <c r="D2387" s="10"/>
      <c r="E2387" s="6">
        <v>22.136704000000002</v>
      </c>
      <c r="F2387" s="16">
        <f t="shared" si="179"/>
        <v>2.2898530874334355E-2</v>
      </c>
      <c r="G2387" s="10"/>
      <c r="H2387" s="6">
        <v>8.68</v>
      </c>
      <c r="I2387" s="16">
        <f t="shared" si="178"/>
        <v>2.6497695852534697E-2</v>
      </c>
      <c r="J2387" s="10"/>
      <c r="K2387" s="6">
        <v>68.265707000000006</v>
      </c>
      <c r="L2387" s="16">
        <f t="shared" si="180"/>
        <v>-1.483438822365124E-3</v>
      </c>
      <c r="M2387" s="10"/>
      <c r="N2387" s="6">
        <v>63.033293</v>
      </c>
      <c r="O2387" s="16">
        <f t="shared" si="181"/>
        <v>-4.290431090122504E-3</v>
      </c>
      <c r="P2387" s="10"/>
    </row>
    <row r="2388" spans="1:16" x14ac:dyDescent="0.25">
      <c r="A2388" s="23">
        <v>38741</v>
      </c>
      <c r="B2388"/>
      <c r="C2388" s="22"/>
      <c r="D2388" s="10"/>
      <c r="E2388" s="6">
        <v>21.863247000000001</v>
      </c>
      <c r="F2388" s="16">
        <f t="shared" si="179"/>
        <v>1.2507611518087991E-2</v>
      </c>
      <c r="G2388" s="10"/>
      <c r="H2388" s="6">
        <v>8.69</v>
      </c>
      <c r="I2388" s="16">
        <f t="shared" si="178"/>
        <v>-1.1507479861909697E-3</v>
      </c>
      <c r="J2388" s="10"/>
      <c r="K2388" s="6">
        <v>68.645452000000006</v>
      </c>
      <c r="L2388" s="16">
        <f t="shared" si="180"/>
        <v>-5.5319761023643332E-3</v>
      </c>
      <c r="M2388" s="10"/>
      <c r="N2388" s="6">
        <v>63.726728000000001</v>
      </c>
      <c r="O2388" s="16">
        <f t="shared" si="181"/>
        <v>-1.088138402461214E-2</v>
      </c>
      <c r="P2388" s="10"/>
    </row>
    <row r="2389" spans="1:16" x14ac:dyDescent="0.25">
      <c r="A2389" s="23">
        <v>38740</v>
      </c>
      <c r="B2389"/>
      <c r="C2389" s="22"/>
      <c r="D2389" s="10"/>
      <c r="E2389" s="6">
        <v>21.896597</v>
      </c>
      <c r="F2389" s="16">
        <f t="shared" si="179"/>
        <v>-1.5230677168693862E-3</v>
      </c>
      <c r="G2389" s="10"/>
      <c r="H2389" s="6">
        <v>8.75</v>
      </c>
      <c r="I2389" s="16">
        <f t="shared" si="178"/>
        <v>-6.857142857142895E-3</v>
      </c>
      <c r="J2389" s="10"/>
      <c r="K2389" s="6">
        <v>68.797348999999997</v>
      </c>
      <c r="L2389" s="16">
        <f t="shared" si="180"/>
        <v>-2.2078903069360223E-3</v>
      </c>
      <c r="M2389" s="10"/>
      <c r="N2389" s="6">
        <v>64.038771999999994</v>
      </c>
      <c r="O2389" s="16">
        <f t="shared" si="181"/>
        <v>-4.8727355359030611E-3</v>
      </c>
      <c r="P2389" s="10"/>
    </row>
    <row r="2390" spans="1:16" x14ac:dyDescent="0.25">
      <c r="A2390" s="23">
        <v>38737</v>
      </c>
      <c r="B2390"/>
      <c r="C2390" s="22"/>
      <c r="D2390" s="10"/>
      <c r="E2390" s="6">
        <v>22.176722999999999</v>
      </c>
      <c r="F2390" s="16">
        <f t="shared" si="179"/>
        <v>-1.2631532620937747E-2</v>
      </c>
      <c r="G2390" s="10"/>
      <c r="H2390" s="6">
        <v>8.68</v>
      </c>
      <c r="I2390" s="16">
        <f t="shared" si="178"/>
        <v>8.0645161290322509E-3</v>
      </c>
      <c r="J2390" s="10"/>
      <c r="K2390" s="6">
        <v>68.639121000000003</v>
      </c>
      <c r="L2390" s="16">
        <f t="shared" si="180"/>
        <v>2.3052160006535871E-3</v>
      </c>
      <c r="M2390" s="10"/>
      <c r="N2390" s="6">
        <v>64.059573999999998</v>
      </c>
      <c r="O2390" s="16">
        <f t="shared" si="181"/>
        <v>-3.2472897806035128E-4</v>
      </c>
      <c r="P2390" s="10"/>
    </row>
    <row r="2391" spans="1:16" x14ac:dyDescent="0.25">
      <c r="A2391" s="23">
        <v>38736</v>
      </c>
      <c r="B2391"/>
      <c r="C2391" s="22"/>
      <c r="D2391" s="10"/>
      <c r="E2391" s="6">
        <v>22.223410999999999</v>
      </c>
      <c r="F2391" s="16">
        <f t="shared" si="179"/>
        <v>-2.1008476151568312E-3</v>
      </c>
      <c r="G2391" s="10"/>
      <c r="H2391" s="6">
        <v>8.75</v>
      </c>
      <c r="I2391" s="16">
        <f t="shared" si="178"/>
        <v>-8.0000000000000071E-3</v>
      </c>
      <c r="J2391" s="10"/>
      <c r="K2391" s="6">
        <v>68.582161999999997</v>
      </c>
      <c r="L2391" s="16">
        <f t="shared" si="180"/>
        <v>8.3052208240386172E-4</v>
      </c>
      <c r="M2391" s="10"/>
      <c r="N2391" s="6">
        <v>63.893151000000003</v>
      </c>
      <c r="O2391" s="16">
        <f t="shared" si="181"/>
        <v>2.6047079756639224E-3</v>
      </c>
      <c r="P2391" s="10"/>
    </row>
    <row r="2392" spans="1:16" x14ac:dyDescent="0.25">
      <c r="A2392" s="23">
        <v>38735</v>
      </c>
      <c r="B2392"/>
      <c r="C2392" s="22"/>
      <c r="D2392" s="10"/>
      <c r="E2392" s="6">
        <v>22.029989</v>
      </c>
      <c r="F2392" s="16">
        <f t="shared" si="179"/>
        <v>8.7799408342872365E-3</v>
      </c>
      <c r="G2392" s="10"/>
      <c r="H2392" s="6">
        <v>8.82</v>
      </c>
      <c r="I2392" s="16">
        <f t="shared" si="178"/>
        <v>-7.9365079365080193E-3</v>
      </c>
      <c r="J2392" s="10"/>
      <c r="K2392" s="6">
        <v>68.594818000000004</v>
      </c>
      <c r="L2392" s="16">
        <f t="shared" si="180"/>
        <v>-1.8450373321210467E-4</v>
      </c>
      <c r="M2392" s="10"/>
      <c r="N2392" s="6">
        <v>64.080382</v>
      </c>
      <c r="O2392" s="16">
        <f t="shared" si="181"/>
        <v>-2.9218146670848544E-3</v>
      </c>
      <c r="P2392" s="10"/>
    </row>
    <row r="2393" spans="1:16" x14ac:dyDescent="0.25">
      <c r="A2393" s="23">
        <v>38734</v>
      </c>
      <c r="B2393"/>
      <c r="C2393" s="22"/>
      <c r="D2393" s="10"/>
      <c r="E2393" s="6">
        <v>22.150044000000001</v>
      </c>
      <c r="F2393" s="16">
        <f t="shared" si="179"/>
        <v>-5.4200795267043134E-3</v>
      </c>
      <c r="G2393" s="10"/>
      <c r="H2393" s="6">
        <v>8.9</v>
      </c>
      <c r="I2393" s="16">
        <f t="shared" si="178"/>
        <v>-8.9887640449438644E-3</v>
      </c>
      <c r="J2393" s="10"/>
      <c r="K2393" s="6">
        <v>68.613809000000003</v>
      </c>
      <c r="L2393" s="16">
        <f t="shared" si="180"/>
        <v>-2.7678101940087352E-4</v>
      </c>
      <c r="M2393" s="10"/>
      <c r="N2393" s="6">
        <v>64.101184000000003</v>
      </c>
      <c r="O2393" s="16">
        <f t="shared" si="181"/>
        <v>-3.2451818674683608E-4</v>
      </c>
      <c r="P2393" s="10"/>
    </row>
    <row r="2394" spans="1:16" x14ac:dyDescent="0.25">
      <c r="A2394" s="23">
        <v>38730</v>
      </c>
      <c r="B2394"/>
      <c r="C2394" s="22"/>
      <c r="D2394" s="10"/>
      <c r="E2394" s="6">
        <v>22.323457000000001</v>
      </c>
      <c r="F2394" s="16">
        <f t="shared" si="179"/>
        <v>-7.7681964760206723E-3</v>
      </c>
      <c r="G2394" s="10"/>
      <c r="H2394" s="6">
        <v>9</v>
      </c>
      <c r="I2394" s="16">
        <f t="shared" si="178"/>
        <v>-1.1111111111111072E-2</v>
      </c>
      <c r="J2394" s="10"/>
      <c r="K2394" s="6">
        <v>68.613809000000003</v>
      </c>
      <c r="L2394" s="16">
        <f t="shared" si="180"/>
        <v>0</v>
      </c>
      <c r="M2394" s="10"/>
      <c r="N2394" s="6">
        <v>63.816873000000001</v>
      </c>
      <c r="O2394" s="16">
        <f t="shared" si="181"/>
        <v>4.4551070372877977E-3</v>
      </c>
      <c r="P2394" s="10"/>
    </row>
    <row r="2395" spans="1:16" x14ac:dyDescent="0.25">
      <c r="A2395" s="23">
        <v>38729</v>
      </c>
      <c r="B2395"/>
      <c r="C2395" s="22"/>
      <c r="D2395" s="10"/>
      <c r="E2395" s="6">
        <v>22.330126</v>
      </c>
      <c r="F2395" s="16">
        <f t="shared" si="179"/>
        <v>-2.986548306981307E-4</v>
      </c>
      <c r="G2395" s="10"/>
      <c r="H2395" s="6">
        <v>8.92</v>
      </c>
      <c r="I2395" s="16">
        <f t="shared" si="178"/>
        <v>8.9686098654708779E-3</v>
      </c>
      <c r="J2395" s="10"/>
      <c r="K2395" s="6">
        <v>68.411272999999994</v>
      </c>
      <c r="L2395" s="16">
        <f t="shared" si="180"/>
        <v>2.9605647010837455E-3</v>
      </c>
      <c r="M2395" s="10"/>
      <c r="N2395" s="6">
        <v>63.449353000000002</v>
      </c>
      <c r="O2395" s="16">
        <f t="shared" si="181"/>
        <v>5.7923364482534989E-3</v>
      </c>
      <c r="P2395" s="10"/>
    </row>
    <row r="2396" spans="1:16" x14ac:dyDescent="0.25">
      <c r="A2396" s="23">
        <v>38728</v>
      </c>
      <c r="B2396"/>
      <c r="C2396" s="22"/>
      <c r="D2396" s="10"/>
      <c r="E2396" s="6">
        <v>22.316786</v>
      </c>
      <c r="F2396" s="16">
        <f t="shared" si="179"/>
        <v>5.9775632566450021E-4</v>
      </c>
      <c r="G2396" s="10"/>
      <c r="H2396" s="6">
        <v>8.94</v>
      </c>
      <c r="I2396" s="16">
        <f t="shared" si="178"/>
        <v>-2.2371364653243075E-3</v>
      </c>
      <c r="J2396" s="10"/>
      <c r="K2396" s="6">
        <v>68.196085999999994</v>
      </c>
      <c r="L2396" s="16">
        <f t="shared" si="180"/>
        <v>3.1554156935047484E-3</v>
      </c>
      <c r="M2396" s="10"/>
      <c r="N2396" s="6">
        <v>63.026356999999997</v>
      </c>
      <c r="O2396" s="16">
        <f t="shared" si="181"/>
        <v>6.7114144008038057E-3</v>
      </c>
      <c r="P2396" s="10"/>
    </row>
    <row r="2397" spans="1:16" x14ac:dyDescent="0.25">
      <c r="A2397" s="23">
        <v>38727</v>
      </c>
      <c r="B2397"/>
      <c r="C2397" s="22"/>
      <c r="D2397" s="10"/>
      <c r="E2397" s="6">
        <v>22.230081999999999</v>
      </c>
      <c r="F2397" s="16">
        <f t="shared" si="179"/>
        <v>3.9003005027151705E-3</v>
      </c>
      <c r="G2397" s="10"/>
      <c r="H2397" s="6">
        <v>9.0399999999999991</v>
      </c>
      <c r="I2397" s="16">
        <f t="shared" si="178"/>
        <v>-1.1061946902654829E-2</v>
      </c>
      <c r="J2397" s="10"/>
      <c r="K2397" s="6">
        <v>68.310010000000005</v>
      </c>
      <c r="L2397" s="16">
        <f t="shared" si="180"/>
        <v>-1.6677497192579827E-3</v>
      </c>
      <c r="M2397" s="10"/>
      <c r="N2397" s="6">
        <v>63.130372999999999</v>
      </c>
      <c r="O2397" s="16">
        <f t="shared" si="181"/>
        <v>-1.6476379760975712E-3</v>
      </c>
      <c r="P2397" s="10"/>
    </row>
    <row r="2398" spans="1:16" x14ac:dyDescent="0.25">
      <c r="A2398" s="23">
        <v>38726</v>
      </c>
      <c r="B2398"/>
      <c r="C2398" s="22"/>
      <c r="D2398" s="10"/>
      <c r="E2398" s="6">
        <v>22.45018</v>
      </c>
      <c r="F2398" s="16">
        <f t="shared" si="179"/>
        <v>-9.8038412164178634E-3</v>
      </c>
      <c r="G2398" s="10"/>
      <c r="H2398" s="6">
        <v>9.1999999999999993</v>
      </c>
      <c r="I2398" s="16">
        <f t="shared" si="178"/>
        <v>-1.7391304347826098E-2</v>
      </c>
      <c r="J2398" s="10"/>
      <c r="K2398" s="6">
        <v>68.493555000000001</v>
      </c>
      <c r="L2398" s="16">
        <f t="shared" si="180"/>
        <v>-2.679741181487727E-3</v>
      </c>
      <c r="M2398" s="10"/>
      <c r="N2398" s="6">
        <v>63.643514000000003</v>
      </c>
      <c r="O2398" s="16">
        <f t="shared" si="181"/>
        <v>-8.0627383333987668E-3</v>
      </c>
      <c r="P2398" s="10"/>
    </row>
    <row r="2399" spans="1:16" x14ac:dyDescent="0.25">
      <c r="A2399" s="23">
        <v>38723</v>
      </c>
      <c r="B2399"/>
      <c r="C2399" s="22"/>
      <c r="D2399" s="10"/>
      <c r="E2399" s="6">
        <v>22.090017</v>
      </c>
      <c r="F2399" s="16">
        <f t="shared" si="179"/>
        <v>1.6304333310381836E-2</v>
      </c>
      <c r="G2399" s="10"/>
      <c r="H2399" s="6">
        <v>9.1300000000000008</v>
      </c>
      <c r="I2399" s="16">
        <f t="shared" si="178"/>
        <v>7.6670317634170981E-3</v>
      </c>
      <c r="J2399" s="10"/>
      <c r="K2399" s="6">
        <v>68.480894000000006</v>
      </c>
      <c r="L2399" s="16">
        <f t="shared" si="180"/>
        <v>1.8488368449154358E-4</v>
      </c>
      <c r="M2399" s="10"/>
      <c r="N2399" s="6">
        <v>63.601908999999999</v>
      </c>
      <c r="O2399" s="16">
        <f t="shared" si="181"/>
        <v>6.5414703197053115E-4</v>
      </c>
      <c r="P2399" s="10"/>
    </row>
    <row r="2400" spans="1:16" x14ac:dyDescent="0.25">
      <c r="A2400" s="23">
        <v>38722</v>
      </c>
      <c r="B2400"/>
      <c r="C2400" s="22"/>
      <c r="D2400" s="10"/>
      <c r="E2400" s="6">
        <v>22.130036</v>
      </c>
      <c r="F2400" s="16">
        <f t="shared" si="179"/>
        <v>-1.8083567509786791E-3</v>
      </c>
      <c r="G2400" s="10"/>
      <c r="H2400" s="6">
        <v>9.08</v>
      </c>
      <c r="I2400" s="16">
        <f t="shared" si="178"/>
        <v>5.5066079295154058E-3</v>
      </c>
      <c r="J2400" s="10"/>
      <c r="K2400" s="6">
        <v>68.588492000000002</v>
      </c>
      <c r="L2400" s="16">
        <f t="shared" si="180"/>
        <v>-1.5687471303494904E-3</v>
      </c>
      <c r="M2400" s="10"/>
      <c r="N2400" s="6">
        <v>63.719791999999998</v>
      </c>
      <c r="O2400" s="16">
        <f t="shared" si="181"/>
        <v>-1.8500217326509194E-3</v>
      </c>
      <c r="P2400" s="10"/>
    </row>
    <row r="2401" spans="1:16" x14ac:dyDescent="0.25">
      <c r="A2401" s="23">
        <v>38721</v>
      </c>
      <c r="B2401"/>
      <c r="C2401" s="22"/>
      <c r="D2401" s="10"/>
      <c r="E2401" s="6">
        <v>22.096688</v>
      </c>
      <c r="F2401" s="16">
        <f t="shared" si="179"/>
        <v>1.5091854489686085E-3</v>
      </c>
      <c r="G2401" s="10"/>
      <c r="H2401" s="6">
        <v>9.02</v>
      </c>
      <c r="I2401" s="16">
        <f t="shared" si="178"/>
        <v>6.6518847006651338E-3</v>
      </c>
      <c r="J2401" s="10"/>
      <c r="K2401" s="6">
        <v>68.531527999999994</v>
      </c>
      <c r="L2401" s="16">
        <f t="shared" si="180"/>
        <v>8.3120866646968494E-4</v>
      </c>
      <c r="M2401" s="10"/>
      <c r="N2401" s="6">
        <v>63.796070999999998</v>
      </c>
      <c r="O2401" s="16">
        <f t="shared" si="181"/>
        <v>-1.195669244270503E-3</v>
      </c>
      <c r="P2401" s="10"/>
    </row>
    <row r="2402" spans="1:16" x14ac:dyDescent="0.25">
      <c r="A2402" s="23">
        <v>38720</v>
      </c>
      <c r="B2402"/>
      <c r="C2402" s="22"/>
      <c r="D2402" s="10"/>
      <c r="E2402" s="6">
        <v>21.843239000000001</v>
      </c>
      <c r="F2402" s="16">
        <f t="shared" si="179"/>
        <v>1.1603086886518899E-2</v>
      </c>
      <c r="G2402" s="10"/>
      <c r="H2402" s="6">
        <v>8.91</v>
      </c>
      <c r="I2402" s="16">
        <f t="shared" si="178"/>
        <v>1.2345679012345512E-2</v>
      </c>
      <c r="J2402" s="10"/>
      <c r="K2402" s="6">
        <v>68.531527999999994</v>
      </c>
      <c r="L2402" s="16">
        <f t="shared" si="180"/>
        <v>0</v>
      </c>
      <c r="M2402" s="10"/>
      <c r="N2402" s="6">
        <v>63.643514000000003</v>
      </c>
      <c r="O2402" s="16">
        <f t="shared" si="181"/>
        <v>2.3970549457716928E-3</v>
      </c>
      <c r="P2402" s="10"/>
    </row>
    <row r="2403" spans="1:16" x14ac:dyDescent="0.25">
      <c r="A2403" s="23">
        <v>38716</v>
      </c>
      <c r="B2403"/>
      <c r="C2403" s="22"/>
      <c r="D2403" s="10"/>
      <c r="E2403" s="6">
        <v>21.216287000000001</v>
      </c>
      <c r="F2403" s="16">
        <f t="shared" si="179"/>
        <v>2.9550505232136093E-2</v>
      </c>
      <c r="G2403" s="10"/>
      <c r="H2403" s="6">
        <v>8.7799999999999994</v>
      </c>
      <c r="I2403" s="16">
        <f t="shared" si="178"/>
        <v>1.4806378132118603E-2</v>
      </c>
      <c r="J2403" s="10"/>
      <c r="K2403" s="6">
        <v>68.158113</v>
      </c>
      <c r="L2403" s="16">
        <f t="shared" si="180"/>
        <v>5.4786581312777916E-3</v>
      </c>
      <c r="M2403" s="10"/>
      <c r="N2403" s="6">
        <v>63.726728000000001</v>
      </c>
      <c r="O2403" s="16">
        <f t="shared" si="181"/>
        <v>-1.305794328558596E-3</v>
      </c>
      <c r="P2403" s="10"/>
    </row>
    <row r="2404" spans="1:16" x14ac:dyDescent="0.25">
      <c r="A2404" s="23">
        <v>38715</v>
      </c>
      <c r="B2404"/>
      <c r="C2404" s="22"/>
      <c r="D2404" s="10"/>
      <c r="E2404" s="6">
        <v>21.576450000000001</v>
      </c>
      <c r="F2404" s="16">
        <f t="shared" si="179"/>
        <v>-1.6692412329182948E-2</v>
      </c>
      <c r="G2404" s="10"/>
      <c r="H2404" s="6">
        <v>8.83</v>
      </c>
      <c r="I2404" s="16">
        <f t="shared" si="178"/>
        <v>-5.6625141562854919E-3</v>
      </c>
      <c r="J2404" s="10"/>
      <c r="K2404" s="6">
        <v>68.240390000000005</v>
      </c>
      <c r="L2404" s="16">
        <f t="shared" si="180"/>
        <v>-1.2056935782460698E-3</v>
      </c>
      <c r="M2404" s="10"/>
      <c r="N2404" s="6">
        <v>63.872349</v>
      </c>
      <c r="O2404" s="16">
        <f t="shared" si="181"/>
        <v>-2.2798754434411039E-3</v>
      </c>
      <c r="P2404" s="10"/>
    </row>
    <row r="2405" spans="1:16" x14ac:dyDescent="0.25">
      <c r="A2405" s="23">
        <v>38714</v>
      </c>
      <c r="B2405"/>
      <c r="C2405" s="22"/>
      <c r="D2405" s="10"/>
      <c r="E2405" s="6">
        <v>21.282985</v>
      </c>
      <c r="F2405" s="16">
        <f t="shared" si="179"/>
        <v>1.3788714318033968E-2</v>
      </c>
      <c r="G2405" s="10"/>
      <c r="H2405" s="6">
        <v>8.85</v>
      </c>
      <c r="I2405" s="16">
        <f t="shared" si="178"/>
        <v>-2.2598870056497189E-3</v>
      </c>
      <c r="J2405" s="10"/>
      <c r="K2405" s="6">
        <v>68.423934000000003</v>
      </c>
      <c r="L2405" s="16">
        <f t="shared" si="180"/>
        <v>-2.6824531895520698E-3</v>
      </c>
      <c r="M2405" s="10"/>
      <c r="N2405" s="6">
        <v>63.733663999999997</v>
      </c>
      <c r="O2405" s="16">
        <f t="shared" si="181"/>
        <v>2.1760085847253308E-3</v>
      </c>
      <c r="P2405" s="10"/>
    </row>
    <row r="2406" spans="1:16" x14ac:dyDescent="0.25">
      <c r="A2406" s="23">
        <v>38713</v>
      </c>
      <c r="B2406"/>
      <c r="C2406" s="22"/>
      <c r="D2406" s="10"/>
      <c r="E2406" s="6">
        <v>21.302994000000002</v>
      </c>
      <c r="F2406" s="16">
        <f t="shared" si="179"/>
        <v>-9.3925764613189688E-4</v>
      </c>
      <c r="G2406" s="10"/>
      <c r="H2406" s="6">
        <v>8.85</v>
      </c>
      <c r="I2406" s="16">
        <f t="shared" si="178"/>
        <v>0</v>
      </c>
      <c r="J2406" s="10"/>
      <c r="K2406" s="6">
        <v>68.391653000000005</v>
      </c>
      <c r="L2406" s="16">
        <f t="shared" si="180"/>
        <v>4.7200204387509714E-4</v>
      </c>
      <c r="M2406" s="10"/>
      <c r="N2406" s="6">
        <v>63.911879999999996</v>
      </c>
      <c r="O2406" s="16">
        <f t="shared" si="181"/>
        <v>-2.7884643668750764E-3</v>
      </c>
      <c r="P2406" s="10"/>
    </row>
    <row r="2407" spans="1:16" x14ac:dyDescent="0.25">
      <c r="A2407" s="23">
        <v>38709</v>
      </c>
      <c r="B2407"/>
      <c r="C2407" s="22"/>
      <c r="D2407" s="10"/>
      <c r="E2407" s="6">
        <v>21.476406000000001</v>
      </c>
      <c r="F2407" s="16">
        <f t="shared" si="179"/>
        <v>-8.0745353761704219E-3</v>
      </c>
      <c r="G2407" s="10"/>
      <c r="H2407" s="6">
        <v>8.9700000000000006</v>
      </c>
      <c r="I2407" s="16">
        <f t="shared" si="178"/>
        <v>-1.3377926421404784E-2</v>
      </c>
      <c r="J2407" s="10"/>
      <c r="K2407" s="6">
        <v>68.082674999999995</v>
      </c>
      <c r="L2407" s="16">
        <f t="shared" si="180"/>
        <v>4.5382764411066034E-3</v>
      </c>
      <c r="M2407" s="10"/>
      <c r="N2407" s="6">
        <v>63.393956000000003</v>
      </c>
      <c r="O2407" s="16">
        <f t="shared" si="181"/>
        <v>8.169927114187292E-3</v>
      </c>
      <c r="P2407" s="10"/>
    </row>
    <row r="2408" spans="1:16" x14ac:dyDescent="0.25">
      <c r="A2408" s="23">
        <v>38708</v>
      </c>
      <c r="B2408"/>
      <c r="C2408" s="22"/>
      <c r="D2408" s="10"/>
      <c r="E2408" s="6">
        <v>21.349679999999999</v>
      </c>
      <c r="F2408" s="16">
        <f t="shared" si="179"/>
        <v>5.9357329945930459E-3</v>
      </c>
      <c r="G2408" s="10"/>
      <c r="H2408" s="6">
        <v>8.8699999999999992</v>
      </c>
      <c r="I2408" s="16">
        <f t="shared" ref="I2408:I2471" si="182">H2407/H2408-1</f>
        <v>1.1273957158963066E-2</v>
      </c>
      <c r="J2408" s="10"/>
      <c r="K2408" s="6">
        <v>67.817836999999997</v>
      </c>
      <c r="L2408" s="16">
        <f t="shared" si="180"/>
        <v>3.9051378179459917E-3</v>
      </c>
      <c r="M2408" s="10"/>
      <c r="N2408" s="6">
        <v>63.007235000000001</v>
      </c>
      <c r="O2408" s="16">
        <f t="shared" si="181"/>
        <v>6.1377237074440316E-3</v>
      </c>
      <c r="P2408" s="10"/>
    </row>
    <row r="2409" spans="1:16" x14ac:dyDescent="0.25">
      <c r="A2409" s="23">
        <v>38707</v>
      </c>
      <c r="B2409"/>
      <c r="C2409" s="22"/>
      <c r="D2409" s="10"/>
      <c r="E2409" s="6">
        <v>21.296323999999998</v>
      </c>
      <c r="F2409" s="16">
        <f t="shared" si="179"/>
        <v>2.5054089147029668E-3</v>
      </c>
      <c r="G2409" s="10"/>
      <c r="H2409" s="6">
        <v>8.85</v>
      </c>
      <c r="I2409" s="16">
        <f t="shared" si="182"/>
        <v>2.2598870056496079E-3</v>
      </c>
      <c r="J2409" s="10"/>
      <c r="K2409" s="6">
        <v>67.811530000000005</v>
      </c>
      <c r="L2409" s="16">
        <f t="shared" si="180"/>
        <v>9.3007782009824069E-5</v>
      </c>
      <c r="M2409" s="10"/>
      <c r="N2409" s="6">
        <v>62.510027000000001</v>
      </c>
      <c r="O2409" s="16">
        <f t="shared" si="181"/>
        <v>7.9540519155429923E-3</v>
      </c>
      <c r="P2409" s="10"/>
    </row>
    <row r="2410" spans="1:16" x14ac:dyDescent="0.25">
      <c r="A2410" s="23">
        <v>38706</v>
      </c>
      <c r="B2410"/>
      <c r="C2410" s="22"/>
      <c r="D2410" s="10"/>
      <c r="E2410" s="6">
        <v>21.336341999999998</v>
      </c>
      <c r="F2410" s="16">
        <f t="shared" si="179"/>
        <v>-1.8755792347160405E-3</v>
      </c>
      <c r="G2410" s="10"/>
      <c r="H2410" s="6">
        <v>8.76</v>
      </c>
      <c r="I2410" s="16">
        <f t="shared" si="182"/>
        <v>1.0273972602739656E-2</v>
      </c>
      <c r="J2410" s="10"/>
      <c r="K2410" s="6">
        <v>67.786305999999996</v>
      </c>
      <c r="L2410" s="16">
        <f t="shared" si="180"/>
        <v>3.7211055578101337E-4</v>
      </c>
      <c r="M2410" s="10"/>
      <c r="N2410" s="6">
        <v>62.620519999999999</v>
      </c>
      <c r="O2410" s="16">
        <f t="shared" si="181"/>
        <v>-1.7644855073065679E-3</v>
      </c>
      <c r="P2410" s="10"/>
    </row>
    <row r="2411" spans="1:16" x14ac:dyDescent="0.25">
      <c r="A2411" s="23">
        <v>38705</v>
      </c>
      <c r="B2411"/>
      <c r="C2411" s="22"/>
      <c r="D2411" s="10"/>
      <c r="E2411" s="6">
        <v>21.509754000000001</v>
      </c>
      <c r="F2411" s="16">
        <f t="shared" si="179"/>
        <v>-8.0620168877804099E-3</v>
      </c>
      <c r="G2411" s="10"/>
      <c r="H2411" s="6">
        <v>8.82</v>
      </c>
      <c r="I2411" s="16">
        <f t="shared" si="182"/>
        <v>-6.8027210884353817E-3</v>
      </c>
      <c r="J2411" s="10"/>
      <c r="K2411" s="6">
        <v>67.729557</v>
      </c>
      <c r="L2411" s="16">
        <f t="shared" si="180"/>
        <v>8.378764384948667E-4</v>
      </c>
      <c r="M2411" s="10"/>
      <c r="N2411" s="6">
        <v>62.696483000000001</v>
      </c>
      <c r="O2411" s="16">
        <f t="shared" si="181"/>
        <v>-1.2115990621036632E-3</v>
      </c>
      <c r="P2411" s="10"/>
    </row>
    <row r="2412" spans="1:16" x14ac:dyDescent="0.25">
      <c r="A2412" s="23">
        <v>38702</v>
      </c>
      <c r="B2412"/>
      <c r="C2412" s="22"/>
      <c r="D2412" s="10"/>
      <c r="E2412" s="6">
        <v>20.015743000000001</v>
      </c>
      <c r="F2412" s="16">
        <f t="shared" si="179"/>
        <v>7.4641795710506553E-2</v>
      </c>
      <c r="G2412" s="10"/>
      <c r="H2412" s="6">
        <v>8.9499999999999993</v>
      </c>
      <c r="I2412" s="16">
        <f t="shared" si="182"/>
        <v>-1.4525139664804398E-2</v>
      </c>
      <c r="J2412" s="10"/>
      <c r="K2412" s="6">
        <v>67.843055000000007</v>
      </c>
      <c r="L2412" s="16">
        <f t="shared" si="180"/>
        <v>-1.6729494271743306E-3</v>
      </c>
      <c r="M2412" s="10"/>
      <c r="N2412" s="6">
        <v>62.634329000000001</v>
      </c>
      <c r="O2412" s="16">
        <f t="shared" si="181"/>
        <v>9.9233121823649739E-4</v>
      </c>
      <c r="P2412" s="10"/>
    </row>
    <row r="2413" spans="1:16" x14ac:dyDescent="0.25">
      <c r="A2413" s="23">
        <v>38701</v>
      </c>
      <c r="B2413"/>
      <c r="C2413" s="22"/>
      <c r="D2413" s="10"/>
      <c r="E2413" s="6">
        <v>19.855671000000001</v>
      </c>
      <c r="F2413" s="16">
        <f t="shared" si="179"/>
        <v>8.0617774136164666E-3</v>
      </c>
      <c r="G2413" s="10"/>
      <c r="H2413" s="6">
        <v>8.99</v>
      </c>
      <c r="I2413" s="16">
        <f t="shared" si="182"/>
        <v>-4.4493882091213299E-3</v>
      </c>
      <c r="J2413" s="10"/>
      <c r="K2413" s="6">
        <v>67.559301000000005</v>
      </c>
      <c r="L2413" s="16">
        <f t="shared" si="180"/>
        <v>4.2000730587783419E-3</v>
      </c>
      <c r="M2413" s="10"/>
      <c r="N2413" s="6">
        <v>62.427162000000003</v>
      </c>
      <c r="O2413" s="16">
        <f t="shared" si="181"/>
        <v>3.3185394524262168E-3</v>
      </c>
      <c r="P2413" s="10"/>
    </row>
    <row r="2414" spans="1:16" x14ac:dyDescent="0.25">
      <c r="A2414" s="23">
        <v>38700</v>
      </c>
      <c r="B2414"/>
      <c r="C2414" s="22"/>
      <c r="D2414" s="10"/>
      <c r="E2414" s="6">
        <v>19.475498999999999</v>
      </c>
      <c r="F2414" s="16">
        <f t="shared" si="179"/>
        <v>1.9520526791123594E-2</v>
      </c>
      <c r="G2414" s="10"/>
      <c r="H2414" s="6">
        <v>8.9700000000000006</v>
      </c>
      <c r="I2414" s="16">
        <f t="shared" si="182"/>
        <v>2.2296544035673715E-3</v>
      </c>
      <c r="J2414" s="10"/>
      <c r="K2414" s="6">
        <v>67.616055000000003</v>
      </c>
      <c r="L2414" s="16">
        <f t="shared" si="180"/>
        <v>-8.3935686576208646E-4</v>
      </c>
      <c r="M2414" s="10"/>
      <c r="N2414" s="6">
        <v>62.579087999999999</v>
      </c>
      <c r="O2414" s="16">
        <f t="shared" si="181"/>
        <v>-2.427743913429925E-3</v>
      </c>
      <c r="P2414" s="10"/>
    </row>
    <row r="2415" spans="1:16" x14ac:dyDescent="0.25">
      <c r="A2415" s="23">
        <v>38699</v>
      </c>
      <c r="B2415"/>
      <c r="C2415" s="22"/>
      <c r="D2415" s="10"/>
      <c r="E2415" s="6">
        <v>19.275407000000001</v>
      </c>
      <c r="F2415" s="16">
        <f t="shared" si="179"/>
        <v>1.0380688719050069E-2</v>
      </c>
      <c r="G2415" s="10"/>
      <c r="H2415" s="6">
        <v>9.0399999999999991</v>
      </c>
      <c r="I2415" s="16">
        <f t="shared" si="182"/>
        <v>-7.7433628318582803E-3</v>
      </c>
      <c r="J2415" s="10"/>
      <c r="K2415" s="6">
        <v>67.269238999999999</v>
      </c>
      <c r="L2415" s="16">
        <f t="shared" si="180"/>
        <v>5.1556403068571122E-3</v>
      </c>
      <c r="M2415" s="10"/>
      <c r="N2415" s="6">
        <v>61.943762999999997</v>
      </c>
      <c r="O2415" s="16">
        <f t="shared" si="181"/>
        <v>1.0256480543489044E-2</v>
      </c>
      <c r="P2415" s="10"/>
    </row>
    <row r="2416" spans="1:16" x14ac:dyDescent="0.25">
      <c r="A2416" s="23">
        <v>38698</v>
      </c>
      <c r="B2416"/>
      <c r="C2416" s="22"/>
      <c r="D2416" s="10"/>
      <c r="E2416" s="6">
        <v>18.948592999999999</v>
      </c>
      <c r="F2416" s="16">
        <f t="shared" si="179"/>
        <v>1.7247401957496411E-2</v>
      </c>
      <c r="G2416" s="10"/>
      <c r="H2416" s="6">
        <v>9.08</v>
      </c>
      <c r="I2416" s="16">
        <f t="shared" si="182"/>
        <v>-4.4052863436124801E-3</v>
      </c>
      <c r="J2416" s="10"/>
      <c r="K2416" s="6">
        <v>67.212485000000001</v>
      </c>
      <c r="L2416" s="16">
        <f t="shared" si="180"/>
        <v>8.4439669207281298E-4</v>
      </c>
      <c r="M2416" s="10"/>
      <c r="N2416" s="6">
        <v>61.715879999999999</v>
      </c>
      <c r="O2416" s="16">
        <f t="shared" si="181"/>
        <v>3.6924532227362583E-3</v>
      </c>
      <c r="P2416" s="10"/>
    </row>
    <row r="2417" spans="1:16" x14ac:dyDescent="0.25">
      <c r="A2417" s="23">
        <v>38695</v>
      </c>
      <c r="B2417"/>
      <c r="C2417" s="22"/>
      <c r="D2417" s="10"/>
      <c r="E2417" s="6">
        <v>19.428809999999999</v>
      </c>
      <c r="F2417" s="16">
        <f t="shared" si="179"/>
        <v>-2.471674796346246E-2</v>
      </c>
      <c r="G2417" s="10"/>
      <c r="H2417" s="6">
        <v>9.06</v>
      </c>
      <c r="I2417" s="16">
        <f t="shared" si="182"/>
        <v>2.2075055187638082E-3</v>
      </c>
      <c r="J2417" s="10"/>
      <c r="K2417" s="6">
        <v>67.357517999999999</v>
      </c>
      <c r="L2417" s="16">
        <f t="shared" si="180"/>
        <v>-2.1531820694461468E-3</v>
      </c>
      <c r="M2417" s="10"/>
      <c r="N2417" s="6">
        <v>61.833275</v>
      </c>
      <c r="O2417" s="16">
        <f t="shared" si="181"/>
        <v>-1.8985732196782346E-3</v>
      </c>
      <c r="P2417" s="10"/>
    </row>
    <row r="2418" spans="1:16" x14ac:dyDescent="0.25">
      <c r="A2418" s="23">
        <v>38694</v>
      </c>
      <c r="B2418"/>
      <c r="C2418" s="22"/>
      <c r="D2418" s="10"/>
      <c r="E2418" s="6">
        <v>19.795643999999999</v>
      </c>
      <c r="F2418" s="16">
        <f t="shared" si="179"/>
        <v>-1.8531046527205719E-2</v>
      </c>
      <c r="G2418" s="10"/>
      <c r="H2418" s="6">
        <v>9.1</v>
      </c>
      <c r="I2418" s="16">
        <f t="shared" si="182"/>
        <v>-4.395604395604269E-3</v>
      </c>
      <c r="J2418" s="10"/>
      <c r="K2418" s="6">
        <v>67.477328</v>
      </c>
      <c r="L2418" s="16">
        <f t="shared" si="180"/>
        <v>-1.7755593404646941E-3</v>
      </c>
      <c r="M2418" s="10"/>
      <c r="N2418" s="6">
        <v>62.323576000000003</v>
      </c>
      <c r="O2418" s="16">
        <f t="shared" si="181"/>
        <v>-7.867022906387855E-3</v>
      </c>
      <c r="P2418" s="10"/>
    </row>
    <row r="2419" spans="1:16" x14ac:dyDescent="0.25">
      <c r="A2419" s="23">
        <v>38693</v>
      </c>
      <c r="B2419"/>
      <c r="C2419" s="22"/>
      <c r="D2419" s="10"/>
      <c r="E2419" s="6">
        <v>20.202494999999999</v>
      </c>
      <c r="F2419" s="16">
        <f t="shared" si="179"/>
        <v>-2.0138651191350387E-2</v>
      </c>
      <c r="G2419" s="10"/>
      <c r="H2419" s="6">
        <v>8.8800000000000008</v>
      </c>
      <c r="I2419" s="16">
        <f t="shared" si="182"/>
        <v>2.4774774774774633E-2</v>
      </c>
      <c r="J2419" s="10"/>
      <c r="K2419" s="6">
        <v>67.338601999999995</v>
      </c>
      <c r="L2419" s="16">
        <f t="shared" si="180"/>
        <v>2.0601259289583229E-3</v>
      </c>
      <c r="M2419" s="10"/>
      <c r="N2419" s="6">
        <v>61.923046999999997</v>
      </c>
      <c r="O2419" s="16">
        <f t="shared" si="181"/>
        <v>6.4681733119495988E-3</v>
      </c>
      <c r="P2419" s="10"/>
    </row>
    <row r="2420" spans="1:16" x14ac:dyDescent="0.25">
      <c r="A2420" s="23">
        <v>38692</v>
      </c>
      <c r="B2420"/>
      <c r="C2420" s="22"/>
      <c r="D2420" s="10"/>
      <c r="E2420" s="6">
        <v>20.095779</v>
      </c>
      <c r="F2420" s="16">
        <f t="shared" si="179"/>
        <v>5.3103689088140893E-3</v>
      </c>
      <c r="G2420" s="10"/>
      <c r="H2420" s="6">
        <v>8.89</v>
      </c>
      <c r="I2420" s="16">
        <f t="shared" si="182"/>
        <v>-1.1248593925758943E-3</v>
      </c>
      <c r="J2420" s="10"/>
      <c r="K2420" s="6">
        <v>67.420574999999999</v>
      </c>
      <c r="L2420" s="16">
        <f t="shared" si="180"/>
        <v>-1.2158454596390422E-3</v>
      </c>
      <c r="M2420" s="10"/>
      <c r="N2420" s="6">
        <v>62.157842000000002</v>
      </c>
      <c r="O2420" s="16">
        <f t="shared" si="181"/>
        <v>-3.7773994792162924E-3</v>
      </c>
      <c r="P2420" s="10"/>
    </row>
    <row r="2421" spans="1:16" x14ac:dyDescent="0.25">
      <c r="A2421" s="23">
        <v>38691</v>
      </c>
      <c r="B2421"/>
      <c r="C2421" s="22"/>
      <c r="D2421" s="10"/>
      <c r="E2421" s="6">
        <v>20.082440999999999</v>
      </c>
      <c r="F2421" s="16">
        <f t="shared" si="179"/>
        <v>6.6416228983334769E-4</v>
      </c>
      <c r="G2421" s="10"/>
      <c r="H2421" s="6">
        <v>8.86</v>
      </c>
      <c r="I2421" s="16">
        <f t="shared" si="182"/>
        <v>3.3860045146727469E-3</v>
      </c>
      <c r="J2421" s="10"/>
      <c r="K2421" s="6">
        <v>67.281847999999997</v>
      </c>
      <c r="L2421" s="16">
        <f t="shared" si="180"/>
        <v>2.0618785619563873E-3</v>
      </c>
      <c r="M2421" s="10"/>
      <c r="N2421" s="6">
        <v>61.529425000000003</v>
      </c>
      <c r="O2421" s="16">
        <f t="shared" si="181"/>
        <v>1.0213276005748506E-2</v>
      </c>
      <c r="P2421" s="10"/>
    </row>
    <row r="2422" spans="1:16" x14ac:dyDescent="0.25">
      <c r="A2422" s="23">
        <v>38688</v>
      </c>
      <c r="B2422"/>
      <c r="C2422" s="22"/>
      <c r="D2422" s="10"/>
      <c r="E2422" s="6">
        <v>19.989063999999999</v>
      </c>
      <c r="F2422" s="16">
        <f t="shared" si="179"/>
        <v>4.6714043238842429E-3</v>
      </c>
      <c r="G2422" s="10"/>
      <c r="H2422" s="6">
        <v>8.9499999999999993</v>
      </c>
      <c r="I2422" s="16">
        <f t="shared" si="182"/>
        <v>-1.0055865921787643E-2</v>
      </c>
      <c r="J2422" s="10"/>
      <c r="K2422" s="6">
        <v>67.458411999999996</v>
      </c>
      <c r="L2422" s="16">
        <f t="shared" si="180"/>
        <v>-2.6173755765255269E-3</v>
      </c>
      <c r="M2422" s="10"/>
      <c r="N2422" s="6">
        <v>61.805652000000002</v>
      </c>
      <c r="O2422" s="16">
        <f t="shared" si="181"/>
        <v>-4.4692838124253953E-3</v>
      </c>
      <c r="P2422" s="10"/>
    </row>
    <row r="2423" spans="1:16" x14ac:dyDescent="0.25">
      <c r="A2423" s="23">
        <v>38687</v>
      </c>
      <c r="B2423"/>
      <c r="C2423" s="22"/>
      <c r="D2423" s="10"/>
      <c r="E2423" s="6">
        <v>19.795643999999999</v>
      </c>
      <c r="F2423" s="16">
        <f t="shared" si="179"/>
        <v>9.7708364527064884E-3</v>
      </c>
      <c r="G2423" s="10"/>
      <c r="H2423" s="6">
        <v>8.89</v>
      </c>
      <c r="I2423" s="16">
        <f t="shared" si="182"/>
        <v>6.7491563554553657E-3</v>
      </c>
      <c r="J2423" s="10"/>
      <c r="K2423" s="6">
        <v>67.439491000000004</v>
      </c>
      <c r="L2423" s="16">
        <f t="shared" si="180"/>
        <v>2.805626157527108E-4</v>
      </c>
      <c r="M2423" s="10"/>
      <c r="N2423" s="6">
        <v>61.784936000000002</v>
      </c>
      <c r="O2423" s="16">
        <f t="shared" si="181"/>
        <v>3.3529208478899619E-4</v>
      </c>
      <c r="P2423" s="10"/>
    </row>
    <row r="2424" spans="1:16" x14ac:dyDescent="0.25">
      <c r="A2424" s="23">
        <v>38686</v>
      </c>
      <c r="B2424"/>
      <c r="C2424" s="22"/>
      <c r="D2424" s="10"/>
      <c r="E2424" s="6">
        <v>19.608892000000001</v>
      </c>
      <c r="F2424" s="16">
        <f t="shared" si="179"/>
        <v>9.5238425506141144E-3</v>
      </c>
      <c r="G2424" s="10"/>
      <c r="H2424" s="6">
        <v>8.75</v>
      </c>
      <c r="I2424" s="16">
        <f t="shared" si="182"/>
        <v>1.6000000000000014E-2</v>
      </c>
      <c r="J2424" s="10"/>
      <c r="K2424" s="6">
        <v>67.576324999999997</v>
      </c>
      <c r="L2424" s="16">
        <f t="shared" si="180"/>
        <v>-2.0248807552052384E-3</v>
      </c>
      <c r="M2424" s="10"/>
      <c r="N2424" s="6">
        <v>61.881613999999999</v>
      </c>
      <c r="O2424" s="16">
        <f t="shared" si="181"/>
        <v>-1.5623057278369989E-3</v>
      </c>
      <c r="P2424" s="10"/>
    </row>
    <row r="2425" spans="1:16" x14ac:dyDescent="0.25">
      <c r="A2425" s="23">
        <v>38685</v>
      </c>
      <c r="B2425"/>
      <c r="C2425" s="22"/>
      <c r="D2425" s="10"/>
      <c r="E2425" s="6">
        <v>19.768965000000001</v>
      </c>
      <c r="F2425" s="16">
        <f t="shared" si="179"/>
        <v>-8.0971866761866407E-3</v>
      </c>
      <c r="G2425" s="10"/>
      <c r="H2425" s="6">
        <v>8.66</v>
      </c>
      <c r="I2425" s="16">
        <f t="shared" si="182"/>
        <v>1.0392609699769073E-2</v>
      </c>
      <c r="J2425" s="10"/>
      <c r="K2425" s="6">
        <v>67.701982000000001</v>
      </c>
      <c r="L2425" s="16">
        <f t="shared" si="180"/>
        <v>-1.8560313345036272E-3</v>
      </c>
      <c r="M2425" s="10"/>
      <c r="N2425" s="6">
        <v>61.950370999999997</v>
      </c>
      <c r="O2425" s="16">
        <f t="shared" si="181"/>
        <v>-1.1098722879319123E-3</v>
      </c>
      <c r="P2425" s="10"/>
    </row>
    <row r="2426" spans="1:16" x14ac:dyDescent="0.25">
      <c r="A2426" s="23">
        <v>38684</v>
      </c>
      <c r="B2426"/>
      <c r="C2426" s="22"/>
      <c r="D2426" s="10"/>
      <c r="E2426" s="6">
        <v>19.466042000000002</v>
      </c>
      <c r="F2426" s="16">
        <f t="shared" si="179"/>
        <v>1.5561612370917466E-2</v>
      </c>
      <c r="G2426" s="10"/>
      <c r="H2426" s="6">
        <v>8.64</v>
      </c>
      <c r="I2426" s="16">
        <f t="shared" si="182"/>
        <v>2.3148148148146586E-3</v>
      </c>
      <c r="J2426" s="10"/>
      <c r="K2426" s="6">
        <v>68.016114999999999</v>
      </c>
      <c r="L2426" s="16">
        <f t="shared" si="180"/>
        <v>-4.6185084225994766E-3</v>
      </c>
      <c r="M2426" s="10"/>
      <c r="N2426" s="6">
        <v>62.541683999999997</v>
      </c>
      <c r="O2426" s="16">
        <f t="shared" si="181"/>
        <v>-9.4547022430672145E-3</v>
      </c>
      <c r="P2426" s="10"/>
    </row>
    <row r="2427" spans="1:16" x14ac:dyDescent="0.25">
      <c r="A2427" s="23">
        <v>38681</v>
      </c>
      <c r="B2427"/>
      <c r="C2427" s="22"/>
      <c r="D2427" s="10"/>
      <c r="E2427" s="6">
        <v>20.401150000000001</v>
      </c>
      <c r="F2427" s="16">
        <f t="shared" si="179"/>
        <v>-4.5836043556368167E-2</v>
      </c>
      <c r="G2427" s="10"/>
      <c r="H2427" s="6">
        <v>8.9</v>
      </c>
      <c r="I2427" s="16">
        <f t="shared" si="182"/>
        <v>-2.921348314606742E-2</v>
      </c>
      <c r="J2427" s="10"/>
      <c r="K2427" s="6">
        <v>67.789938000000006</v>
      </c>
      <c r="L2427" s="16">
        <f t="shared" si="180"/>
        <v>3.3364391039860664E-3</v>
      </c>
      <c r="M2427" s="10"/>
      <c r="N2427" s="6">
        <v>62.232278000000001</v>
      </c>
      <c r="O2427" s="16">
        <f t="shared" si="181"/>
        <v>4.9717929335639788E-3</v>
      </c>
      <c r="P2427" s="10"/>
    </row>
    <row r="2428" spans="1:16" x14ac:dyDescent="0.25">
      <c r="A2428" s="23">
        <v>38679</v>
      </c>
      <c r="B2428"/>
      <c r="C2428" s="22"/>
      <c r="D2428" s="10"/>
      <c r="E2428" s="6">
        <v>20.289200999999998</v>
      </c>
      <c r="F2428" s="16">
        <f t="shared" si="179"/>
        <v>5.5176642983625346E-3</v>
      </c>
      <c r="G2428" s="10"/>
      <c r="H2428" s="6">
        <v>8.81</v>
      </c>
      <c r="I2428" s="16">
        <f t="shared" si="182"/>
        <v>1.0215664018161208E-2</v>
      </c>
      <c r="J2428" s="10"/>
      <c r="K2428" s="6">
        <v>67.701982000000001</v>
      </c>
      <c r="L2428" s="16">
        <f t="shared" si="180"/>
        <v>1.2991643287489918E-3</v>
      </c>
      <c r="M2428" s="10"/>
      <c r="N2428" s="6">
        <v>62.005378</v>
      </c>
      <c r="O2428" s="16">
        <f t="shared" si="181"/>
        <v>3.659359999385936E-3</v>
      </c>
      <c r="P2428" s="10"/>
    </row>
    <row r="2429" spans="1:16" x14ac:dyDescent="0.25">
      <c r="A2429" s="23">
        <v>38678</v>
      </c>
      <c r="B2429"/>
      <c r="C2429" s="22"/>
      <c r="D2429" s="10"/>
      <c r="E2429" s="6">
        <v>20.091643000000001</v>
      </c>
      <c r="F2429" s="16">
        <f t="shared" si="179"/>
        <v>9.8328444318862562E-3</v>
      </c>
      <c r="G2429" s="10"/>
      <c r="H2429" s="6">
        <v>8.74</v>
      </c>
      <c r="I2429" s="16">
        <f t="shared" si="182"/>
        <v>8.009153318077944E-3</v>
      </c>
      <c r="J2429" s="10"/>
      <c r="K2429" s="6">
        <v>67.764807000000005</v>
      </c>
      <c r="L2429" s="16">
        <f t="shared" si="180"/>
        <v>-9.2710365130976857E-4</v>
      </c>
      <c r="M2429" s="10"/>
      <c r="N2429" s="6">
        <v>62.246026999999998</v>
      </c>
      <c r="O2429" s="16">
        <f t="shared" si="181"/>
        <v>-3.8660941364176971E-3</v>
      </c>
      <c r="P2429" s="10"/>
    </row>
    <row r="2430" spans="1:16" x14ac:dyDescent="0.25">
      <c r="A2430" s="23">
        <v>38677</v>
      </c>
      <c r="B2430"/>
      <c r="C2430" s="22"/>
      <c r="D2430" s="10"/>
      <c r="E2430" s="6">
        <v>20.065301000000002</v>
      </c>
      <c r="F2430" s="16">
        <f t="shared" si="179"/>
        <v>1.3128135979618705E-3</v>
      </c>
      <c r="G2430" s="10"/>
      <c r="H2430" s="6">
        <v>8.86</v>
      </c>
      <c r="I2430" s="16">
        <f t="shared" si="182"/>
        <v>-1.3544018058690654E-2</v>
      </c>
      <c r="J2430" s="10"/>
      <c r="K2430" s="6">
        <v>67.639156</v>
      </c>
      <c r="L2430" s="16">
        <f t="shared" si="180"/>
        <v>1.8576665859049157E-3</v>
      </c>
      <c r="M2430" s="10"/>
      <c r="N2430" s="6">
        <v>62.163522</v>
      </c>
      <c r="O2430" s="16">
        <f t="shared" si="181"/>
        <v>1.3272253139067214E-3</v>
      </c>
      <c r="P2430" s="10"/>
    </row>
    <row r="2431" spans="1:16" x14ac:dyDescent="0.25">
      <c r="A2431" s="23">
        <v>38674</v>
      </c>
      <c r="B2431"/>
      <c r="C2431" s="22"/>
      <c r="D2431" s="10"/>
      <c r="E2431" s="6">
        <v>20.032375999999999</v>
      </c>
      <c r="F2431" s="16">
        <f t="shared" si="179"/>
        <v>1.6435893575481586E-3</v>
      </c>
      <c r="G2431" s="10"/>
      <c r="H2431" s="6">
        <v>8.7799999999999994</v>
      </c>
      <c r="I2431" s="16">
        <f t="shared" si="182"/>
        <v>9.1116173120728838E-3</v>
      </c>
      <c r="J2431" s="10"/>
      <c r="K2431" s="6">
        <v>67.419258999999997</v>
      </c>
      <c r="L2431" s="16">
        <f t="shared" si="180"/>
        <v>3.261634780056033E-3</v>
      </c>
      <c r="M2431" s="10"/>
      <c r="N2431" s="6">
        <v>61.977874</v>
      </c>
      <c r="O2431" s="16">
        <f t="shared" si="181"/>
        <v>2.9953915489260297E-3</v>
      </c>
      <c r="P2431" s="10"/>
    </row>
    <row r="2432" spans="1:16" x14ac:dyDescent="0.25">
      <c r="A2432" s="23">
        <v>38673</v>
      </c>
      <c r="B2432"/>
      <c r="C2432" s="22"/>
      <c r="D2432" s="10"/>
      <c r="E2432" s="6">
        <v>19.498968999999999</v>
      </c>
      <c r="F2432" s="16">
        <f t="shared" si="179"/>
        <v>2.7355651470598374E-2</v>
      </c>
      <c r="G2432" s="10"/>
      <c r="H2432" s="6">
        <v>8.75</v>
      </c>
      <c r="I2432" s="16">
        <f t="shared" si="182"/>
        <v>3.4285714285713365E-3</v>
      </c>
      <c r="J2432" s="10"/>
      <c r="K2432" s="6">
        <v>67.551193999999995</v>
      </c>
      <c r="L2432" s="16">
        <f t="shared" si="180"/>
        <v>-1.9531112951164387E-3</v>
      </c>
      <c r="M2432" s="10"/>
      <c r="N2432" s="6">
        <v>62.266654000000003</v>
      </c>
      <c r="O2432" s="16">
        <f t="shared" si="181"/>
        <v>-4.6377953759969559E-3</v>
      </c>
      <c r="P2432" s="10"/>
    </row>
    <row r="2433" spans="1:16" x14ac:dyDescent="0.25">
      <c r="A2433" s="23">
        <v>38672</v>
      </c>
      <c r="B2433"/>
      <c r="C2433" s="22"/>
      <c r="D2433" s="10"/>
      <c r="E2433" s="6">
        <v>19.610918999999999</v>
      </c>
      <c r="F2433" s="16">
        <f t="shared" si="179"/>
        <v>-5.7085545047633746E-3</v>
      </c>
      <c r="G2433" s="10"/>
      <c r="H2433" s="6">
        <v>8.56</v>
      </c>
      <c r="I2433" s="16">
        <f t="shared" si="182"/>
        <v>2.2196261682242868E-2</v>
      </c>
      <c r="J2433" s="10"/>
      <c r="K2433" s="6">
        <v>67.438106000000005</v>
      </c>
      <c r="L2433" s="16">
        <f t="shared" si="180"/>
        <v>1.6769154222686655E-3</v>
      </c>
      <c r="M2433" s="10"/>
      <c r="N2433" s="6">
        <v>62.115386999999998</v>
      </c>
      <c r="O2433" s="16">
        <f t="shared" si="181"/>
        <v>2.4352581108446625E-3</v>
      </c>
      <c r="P2433" s="10"/>
    </row>
    <row r="2434" spans="1:16" x14ac:dyDescent="0.25">
      <c r="A2434" s="23">
        <v>38671</v>
      </c>
      <c r="B2434"/>
      <c r="C2434" s="22"/>
      <c r="D2434" s="10"/>
      <c r="E2434" s="6">
        <v>19.768965000000001</v>
      </c>
      <c r="F2434" s="16">
        <f t="shared" si="179"/>
        <v>-7.9946522238266704E-3</v>
      </c>
      <c r="G2434" s="10"/>
      <c r="H2434" s="6">
        <v>8.49</v>
      </c>
      <c r="I2434" s="16">
        <f t="shared" si="182"/>
        <v>8.2449941107185509E-3</v>
      </c>
      <c r="J2434" s="10"/>
      <c r="K2434" s="6">
        <v>67.155388000000002</v>
      </c>
      <c r="L2434" s="16">
        <f t="shared" si="180"/>
        <v>4.2099079228015146E-3</v>
      </c>
      <c r="M2434" s="10"/>
      <c r="N2434" s="6">
        <v>61.469071</v>
      </c>
      <c r="O2434" s="16">
        <f t="shared" si="181"/>
        <v>1.0514491100735768E-2</v>
      </c>
      <c r="P2434" s="10"/>
    </row>
    <row r="2435" spans="1:16" x14ac:dyDescent="0.25">
      <c r="A2435" s="23">
        <v>38670</v>
      </c>
      <c r="B2435"/>
      <c r="C2435" s="22"/>
      <c r="D2435" s="10"/>
      <c r="E2435" s="6">
        <v>19.907254999999999</v>
      </c>
      <c r="F2435" s="16">
        <f t="shared" si="179"/>
        <v>-6.9467136478634783E-3</v>
      </c>
      <c r="G2435" s="10"/>
      <c r="H2435" s="6">
        <v>8.26</v>
      </c>
      <c r="I2435" s="16">
        <f t="shared" si="182"/>
        <v>2.7845036319612548E-2</v>
      </c>
      <c r="J2435" s="10"/>
      <c r="K2435" s="6">
        <v>66.979473999999996</v>
      </c>
      <c r="L2435" s="16">
        <f t="shared" si="180"/>
        <v>2.6263867046791844E-3</v>
      </c>
      <c r="M2435" s="10"/>
      <c r="N2435" s="6">
        <v>61.070276999999997</v>
      </c>
      <c r="O2435" s="16">
        <f t="shared" si="181"/>
        <v>6.5300833660866253E-3</v>
      </c>
      <c r="P2435" s="10"/>
    </row>
    <row r="2436" spans="1:16" x14ac:dyDescent="0.25">
      <c r="A2436" s="23">
        <v>38667</v>
      </c>
      <c r="B2436"/>
      <c r="C2436" s="22"/>
      <c r="D2436" s="10"/>
      <c r="E2436" s="6">
        <v>19.775551</v>
      </c>
      <c r="F2436" s="16">
        <f t="shared" si="179"/>
        <v>6.6599408532281856E-3</v>
      </c>
      <c r="G2436" s="10"/>
      <c r="H2436" s="6">
        <v>8.5500000000000007</v>
      </c>
      <c r="I2436" s="16">
        <f t="shared" si="182"/>
        <v>-3.3918128654970903E-2</v>
      </c>
      <c r="J2436" s="10"/>
      <c r="K2436" s="6">
        <v>67.318738999999994</v>
      </c>
      <c r="L2436" s="16">
        <f t="shared" si="180"/>
        <v>-5.0396814473900875E-3</v>
      </c>
      <c r="M2436" s="10"/>
      <c r="N2436" s="6">
        <v>61.530949999999997</v>
      </c>
      <c r="O2436" s="16">
        <f t="shared" si="181"/>
        <v>-7.4868501136420296E-3</v>
      </c>
      <c r="P2436" s="10"/>
    </row>
    <row r="2437" spans="1:16" x14ac:dyDescent="0.25">
      <c r="A2437" s="23">
        <v>38666</v>
      </c>
      <c r="B2437"/>
      <c r="C2437" s="22"/>
      <c r="D2437" s="10"/>
      <c r="E2437" s="6">
        <v>19.775551</v>
      </c>
      <c r="F2437" s="16">
        <f t="shared" si="179"/>
        <v>0</v>
      </c>
      <c r="G2437" s="10"/>
      <c r="H2437" s="6">
        <v>8.5500000000000007</v>
      </c>
      <c r="I2437" s="16">
        <f t="shared" si="182"/>
        <v>0</v>
      </c>
      <c r="J2437" s="10"/>
      <c r="K2437" s="6">
        <v>67.262191999999999</v>
      </c>
      <c r="L2437" s="16">
        <f t="shared" si="180"/>
        <v>8.4069517092144608E-4</v>
      </c>
      <c r="M2437" s="10"/>
      <c r="N2437" s="6">
        <v>61.496575</v>
      </c>
      <c r="O2437" s="16">
        <f t="shared" si="181"/>
        <v>5.5897421929596014E-4</v>
      </c>
      <c r="P2437" s="10"/>
    </row>
    <row r="2438" spans="1:16" x14ac:dyDescent="0.25">
      <c r="A2438" s="23">
        <v>38665</v>
      </c>
      <c r="B2438"/>
      <c r="C2438" s="22"/>
      <c r="D2438" s="10"/>
      <c r="E2438" s="6">
        <v>19.485799</v>
      </c>
      <c r="F2438" s="16">
        <f t="shared" si="179"/>
        <v>1.4869906027461299E-2</v>
      </c>
      <c r="G2438" s="10"/>
      <c r="H2438" s="6">
        <v>8.5399999999999991</v>
      </c>
      <c r="I2438" s="16">
        <f t="shared" si="182"/>
        <v>1.1709601873537423E-3</v>
      </c>
      <c r="J2438" s="10"/>
      <c r="K2438" s="6">
        <v>66.910364999999999</v>
      </c>
      <c r="L2438" s="16">
        <f t="shared" si="180"/>
        <v>5.2581838404259784E-3</v>
      </c>
      <c r="M2438" s="10"/>
      <c r="N2438" s="6">
        <v>60.753993999999999</v>
      </c>
      <c r="O2438" s="16">
        <f t="shared" si="181"/>
        <v>1.2222751972487567E-2</v>
      </c>
      <c r="P2438" s="10"/>
    </row>
    <row r="2439" spans="1:16" x14ac:dyDescent="0.25">
      <c r="A2439" s="23">
        <v>38664</v>
      </c>
      <c r="B2439"/>
      <c r="C2439" s="22"/>
      <c r="D2439" s="10"/>
      <c r="E2439" s="6">
        <v>19.340923</v>
      </c>
      <c r="F2439" s="16">
        <f t="shared" si="179"/>
        <v>7.4906456118977172E-3</v>
      </c>
      <c r="G2439" s="10"/>
      <c r="H2439" s="6">
        <v>8.39</v>
      </c>
      <c r="I2439" s="16">
        <f t="shared" si="182"/>
        <v>1.7878426698450411E-2</v>
      </c>
      <c r="J2439" s="10"/>
      <c r="K2439" s="6">
        <v>67.268476000000007</v>
      </c>
      <c r="L2439" s="16">
        <f t="shared" si="180"/>
        <v>-5.3236080448738621E-3</v>
      </c>
      <c r="M2439" s="10"/>
      <c r="N2439" s="6">
        <v>61.386561</v>
      </c>
      <c r="O2439" s="16">
        <f t="shared" si="181"/>
        <v>-1.0304649579571667E-2</v>
      </c>
      <c r="P2439" s="10"/>
    </row>
    <row r="2440" spans="1:16" x14ac:dyDescent="0.25">
      <c r="A2440" s="23">
        <v>38663</v>
      </c>
      <c r="B2440"/>
      <c r="C2440" s="22"/>
      <c r="D2440" s="10"/>
      <c r="E2440" s="6">
        <v>19.393605000000001</v>
      </c>
      <c r="F2440" s="16">
        <f t="shared" si="179"/>
        <v>-2.7164624627551426E-3</v>
      </c>
      <c r="G2440" s="10"/>
      <c r="H2440" s="6">
        <v>8.1199999999999992</v>
      </c>
      <c r="I2440" s="16">
        <f t="shared" si="182"/>
        <v>3.3251231527093861E-2</v>
      </c>
      <c r="J2440" s="10"/>
      <c r="K2440" s="6">
        <v>66.866386000000006</v>
      </c>
      <c r="L2440" s="16">
        <f t="shared" si="180"/>
        <v>6.0133353102109766E-3</v>
      </c>
      <c r="M2440" s="10"/>
      <c r="N2440" s="6">
        <v>60.795247000000003</v>
      </c>
      <c r="O2440" s="16">
        <f t="shared" si="181"/>
        <v>9.7263195591588136E-3</v>
      </c>
      <c r="P2440" s="10"/>
    </row>
    <row r="2441" spans="1:16" x14ac:dyDescent="0.25">
      <c r="A2441" s="23">
        <v>38660</v>
      </c>
      <c r="B2441"/>
      <c r="C2441" s="22"/>
      <c r="D2441" s="10"/>
      <c r="E2441" s="6">
        <v>19.242142999999999</v>
      </c>
      <c r="F2441" s="16">
        <f t="shared" ref="F2441:F2504" si="183">E2440/E2441-1</f>
        <v>7.8713685892470853E-3</v>
      </c>
      <c r="G2441" s="10"/>
      <c r="H2441" s="6">
        <v>8.0500000000000007</v>
      </c>
      <c r="I2441" s="16">
        <f t="shared" si="182"/>
        <v>8.6956521739127712E-3</v>
      </c>
      <c r="J2441" s="10"/>
      <c r="K2441" s="6">
        <v>66.797275999999997</v>
      </c>
      <c r="L2441" s="16">
        <f t="shared" ref="L2441:L2504" si="184">K2440/K2441-1</f>
        <v>1.0346230286397695E-3</v>
      </c>
      <c r="M2441" s="10"/>
      <c r="N2441" s="6">
        <v>60.588977999999997</v>
      </c>
      <c r="O2441" s="16">
        <f t="shared" ref="O2441:O2504" si="185">N2440/N2441-1</f>
        <v>3.4043980738542867E-3</v>
      </c>
      <c r="P2441" s="10"/>
    </row>
    <row r="2442" spans="1:16" x14ac:dyDescent="0.25">
      <c r="A2442" s="23">
        <v>38659</v>
      </c>
      <c r="B2442"/>
      <c r="C2442" s="22"/>
      <c r="D2442" s="10"/>
      <c r="E2442" s="6">
        <v>19.413360000000001</v>
      </c>
      <c r="F2442" s="16">
        <f t="shared" si="183"/>
        <v>-8.8195448907351093E-3</v>
      </c>
      <c r="G2442" s="10"/>
      <c r="H2442" s="6">
        <v>8.1999999999999993</v>
      </c>
      <c r="I2442" s="16">
        <f t="shared" si="182"/>
        <v>-1.8292682926829062E-2</v>
      </c>
      <c r="J2442" s="10"/>
      <c r="K2442" s="6">
        <v>66.747013999999993</v>
      </c>
      <c r="L2442" s="16">
        <f t="shared" si="184"/>
        <v>7.5302244981334532E-4</v>
      </c>
      <c r="M2442" s="10"/>
      <c r="N2442" s="6">
        <v>60.685237999999998</v>
      </c>
      <c r="O2442" s="16">
        <f t="shared" si="185"/>
        <v>-1.5862177223396889E-3</v>
      </c>
      <c r="P2442" s="10"/>
    </row>
    <row r="2443" spans="1:16" x14ac:dyDescent="0.25">
      <c r="A2443" s="23">
        <v>38658</v>
      </c>
      <c r="B2443"/>
      <c r="C2443" s="22"/>
      <c r="D2443" s="10"/>
      <c r="E2443" s="6">
        <v>18.708736999999999</v>
      </c>
      <c r="F2443" s="16">
        <f t="shared" si="183"/>
        <v>3.7662777556817462E-2</v>
      </c>
      <c r="G2443" s="10"/>
      <c r="H2443" s="6">
        <v>8.33</v>
      </c>
      <c r="I2443" s="16">
        <f t="shared" si="182"/>
        <v>-1.5606242496998934E-2</v>
      </c>
      <c r="J2443" s="10"/>
      <c r="K2443" s="6">
        <v>66.979473999999996</v>
      </c>
      <c r="L2443" s="16">
        <f t="shared" si="184"/>
        <v>-3.4706154903516584E-3</v>
      </c>
      <c r="M2443" s="10"/>
      <c r="N2443" s="6">
        <v>61.097780999999998</v>
      </c>
      <c r="O2443" s="16">
        <f t="shared" si="185"/>
        <v>-6.7521764824813868E-3</v>
      </c>
      <c r="P2443" s="10"/>
    </row>
    <row r="2444" spans="1:16" x14ac:dyDescent="0.25">
      <c r="A2444" s="23">
        <v>38657</v>
      </c>
      <c r="B2444"/>
      <c r="C2444" s="22"/>
      <c r="D2444" s="10"/>
      <c r="E2444" s="6">
        <v>18.781175999999999</v>
      </c>
      <c r="F2444" s="16">
        <f t="shared" si="183"/>
        <v>-3.8570002219242561E-3</v>
      </c>
      <c r="G2444" s="10"/>
      <c r="H2444" s="6">
        <v>8.27</v>
      </c>
      <c r="I2444" s="16">
        <f t="shared" si="182"/>
        <v>7.2551390568320606E-3</v>
      </c>
      <c r="J2444" s="10"/>
      <c r="K2444" s="6">
        <v>67.111410000000006</v>
      </c>
      <c r="L2444" s="16">
        <f t="shared" si="184"/>
        <v>-1.9659250193075906E-3</v>
      </c>
      <c r="M2444" s="10"/>
      <c r="N2444" s="6">
        <v>61.386561</v>
      </c>
      <c r="O2444" s="16">
        <f t="shared" si="185"/>
        <v>-4.7042869855504765E-3</v>
      </c>
      <c r="P2444" s="10"/>
    </row>
    <row r="2445" spans="1:16" x14ac:dyDescent="0.25">
      <c r="A2445" s="23">
        <v>38656</v>
      </c>
      <c r="B2445"/>
      <c r="C2445" s="22"/>
      <c r="D2445" s="10"/>
      <c r="E2445" s="6">
        <v>18.583617</v>
      </c>
      <c r="F2445" s="16">
        <f t="shared" si="183"/>
        <v>1.0630815303608543E-2</v>
      </c>
      <c r="G2445" s="10"/>
      <c r="H2445" s="6">
        <v>8.14</v>
      </c>
      <c r="I2445" s="16">
        <f t="shared" si="182"/>
        <v>1.5970515970515908E-2</v>
      </c>
      <c r="J2445" s="10"/>
      <c r="K2445" s="6">
        <v>67.135281000000006</v>
      </c>
      <c r="L2445" s="16">
        <f t="shared" si="184"/>
        <v>-3.5556565258143547E-4</v>
      </c>
      <c r="M2445" s="10"/>
      <c r="N2445" s="6">
        <v>61.457377000000001</v>
      </c>
      <c r="O2445" s="16">
        <f t="shared" si="185"/>
        <v>-1.1522782692141575E-3</v>
      </c>
      <c r="P2445" s="10"/>
    </row>
    <row r="2446" spans="1:16" x14ac:dyDescent="0.25">
      <c r="A2446" s="23">
        <v>38653</v>
      </c>
      <c r="B2446"/>
      <c r="C2446" s="22"/>
      <c r="D2446" s="10"/>
      <c r="E2446" s="6">
        <v>18.135819999999999</v>
      </c>
      <c r="F2446" s="16">
        <f t="shared" si="183"/>
        <v>2.4691301523724896E-2</v>
      </c>
      <c r="G2446" s="10"/>
      <c r="H2446" s="6">
        <v>8.01</v>
      </c>
      <c r="I2446" s="16">
        <f t="shared" si="182"/>
        <v>1.6229712858926382E-2</v>
      </c>
      <c r="J2446" s="10"/>
      <c r="K2446" s="6">
        <v>67.154060999999999</v>
      </c>
      <c r="L2446" s="16">
        <f t="shared" si="184"/>
        <v>-2.7965546268293728E-4</v>
      </c>
      <c r="M2446" s="10"/>
      <c r="N2446" s="6">
        <v>61.341008000000002</v>
      </c>
      <c r="O2446" s="16">
        <f t="shared" si="185"/>
        <v>1.8970832693194772E-3</v>
      </c>
      <c r="P2446" s="10"/>
    </row>
    <row r="2447" spans="1:16" x14ac:dyDescent="0.25">
      <c r="A2447" s="23">
        <v>38652</v>
      </c>
      <c r="B2447"/>
      <c r="C2447" s="22"/>
      <c r="D2447" s="10"/>
      <c r="E2447" s="6">
        <v>17.727533000000001</v>
      </c>
      <c r="F2447" s="16">
        <f t="shared" si="183"/>
        <v>2.3031236213183037E-2</v>
      </c>
      <c r="G2447" s="10"/>
      <c r="H2447" s="6">
        <v>8.01</v>
      </c>
      <c r="I2447" s="16">
        <f t="shared" si="182"/>
        <v>0</v>
      </c>
      <c r="J2447" s="10"/>
      <c r="K2447" s="6">
        <v>67.154060999999999</v>
      </c>
      <c r="L2447" s="16">
        <f t="shared" si="184"/>
        <v>0</v>
      </c>
      <c r="M2447" s="10"/>
      <c r="N2447" s="6">
        <v>61.334161000000002</v>
      </c>
      <c r="O2447" s="16">
        <f t="shared" si="185"/>
        <v>1.1163436310801522E-4</v>
      </c>
      <c r="P2447" s="10"/>
    </row>
    <row r="2448" spans="1:16" x14ac:dyDescent="0.25">
      <c r="A2448" s="23">
        <v>38651</v>
      </c>
      <c r="B2448"/>
      <c r="C2448" s="22"/>
      <c r="D2448" s="10"/>
      <c r="E2448" s="6">
        <v>17.905335000000001</v>
      </c>
      <c r="F2448" s="16">
        <f t="shared" si="183"/>
        <v>-9.930113008217889E-3</v>
      </c>
      <c r="G2448" s="10"/>
      <c r="H2448" s="6">
        <v>8.1</v>
      </c>
      <c r="I2448" s="16">
        <f t="shared" si="182"/>
        <v>-1.1111111111111072E-2</v>
      </c>
      <c r="J2448" s="10"/>
      <c r="K2448" s="6">
        <v>67.103992000000005</v>
      </c>
      <c r="L2448" s="16">
        <f t="shared" si="184"/>
        <v>7.4614040845721874E-4</v>
      </c>
      <c r="M2448" s="10"/>
      <c r="N2448" s="6">
        <v>61.115110999999999</v>
      </c>
      <c r="O2448" s="16">
        <f t="shared" si="185"/>
        <v>3.5842199484839021E-3</v>
      </c>
      <c r="P2448" s="10"/>
    </row>
    <row r="2449" spans="1:16" x14ac:dyDescent="0.25">
      <c r="A2449" s="23">
        <v>38650</v>
      </c>
      <c r="B2449"/>
      <c r="C2449" s="22"/>
      <c r="D2449" s="10"/>
      <c r="E2449" s="6">
        <v>17.793386000000002</v>
      </c>
      <c r="F2449" s="16">
        <f t="shared" si="183"/>
        <v>6.2916074545900091E-3</v>
      </c>
      <c r="G2449" s="10"/>
      <c r="H2449" s="6">
        <v>8.0399999999999991</v>
      </c>
      <c r="I2449" s="16">
        <f t="shared" si="182"/>
        <v>7.4626865671643117E-3</v>
      </c>
      <c r="J2449" s="10"/>
      <c r="K2449" s="6">
        <v>67.304264000000003</v>
      </c>
      <c r="L2449" s="16">
        <f t="shared" si="184"/>
        <v>-2.9756212771303581E-3</v>
      </c>
      <c r="M2449" s="10"/>
      <c r="N2449" s="6">
        <v>61.566904999999998</v>
      </c>
      <c r="O2449" s="16">
        <f t="shared" si="185"/>
        <v>-7.3382607100357378E-3</v>
      </c>
      <c r="P2449" s="10"/>
    </row>
    <row r="2450" spans="1:16" x14ac:dyDescent="0.25">
      <c r="A2450" s="23">
        <v>38649</v>
      </c>
      <c r="B2450"/>
      <c r="C2450" s="22"/>
      <c r="D2450" s="10"/>
      <c r="E2450" s="6">
        <v>17.780214999999998</v>
      </c>
      <c r="F2450" s="16">
        <f t="shared" si="183"/>
        <v>7.4076719544757808E-4</v>
      </c>
      <c r="G2450" s="10"/>
      <c r="H2450" s="6">
        <v>8.1</v>
      </c>
      <c r="I2450" s="16">
        <f t="shared" si="182"/>
        <v>-7.4074074074074181E-3</v>
      </c>
      <c r="J2450" s="10"/>
      <c r="K2450" s="6">
        <v>67.635965999999996</v>
      </c>
      <c r="L2450" s="16">
        <f t="shared" si="184"/>
        <v>-4.9042250686563982E-3</v>
      </c>
      <c r="M2450" s="10"/>
      <c r="N2450" s="6">
        <v>62.100839999999998</v>
      </c>
      <c r="O2450" s="16">
        <f t="shared" si="185"/>
        <v>-8.5978708178504615E-3</v>
      </c>
      <c r="P2450" s="10"/>
    </row>
    <row r="2451" spans="1:16" x14ac:dyDescent="0.25">
      <c r="A2451" s="23">
        <v>38646</v>
      </c>
      <c r="B2451"/>
      <c r="C2451" s="22"/>
      <c r="D2451" s="10"/>
      <c r="E2451" s="6">
        <v>17.240223</v>
      </c>
      <c r="F2451" s="16">
        <f t="shared" si="183"/>
        <v>3.1321636616881143E-2</v>
      </c>
      <c r="G2451" s="10"/>
      <c r="H2451" s="6">
        <v>8.1</v>
      </c>
      <c r="I2451" s="16">
        <f t="shared" si="182"/>
        <v>0</v>
      </c>
      <c r="J2451" s="10"/>
      <c r="K2451" s="6">
        <v>67.892567999999997</v>
      </c>
      <c r="L2451" s="16">
        <f t="shared" si="184"/>
        <v>-3.7795300363362427E-3</v>
      </c>
      <c r="M2451" s="10"/>
      <c r="N2451" s="6">
        <v>62.586857999999999</v>
      </c>
      <c r="O2451" s="16">
        <f t="shared" si="185"/>
        <v>-7.7654960726739608E-3</v>
      </c>
      <c r="P2451" s="10"/>
    </row>
    <row r="2452" spans="1:16" x14ac:dyDescent="0.25">
      <c r="A2452" s="23">
        <v>38645</v>
      </c>
      <c r="B2452"/>
      <c r="C2452" s="22"/>
      <c r="D2452" s="10"/>
      <c r="E2452" s="6">
        <v>17.727533000000001</v>
      </c>
      <c r="F2452" s="16">
        <f t="shared" si="183"/>
        <v>-2.7488878458158839E-2</v>
      </c>
      <c r="G2452" s="10"/>
      <c r="H2452" s="6">
        <v>8</v>
      </c>
      <c r="I2452" s="16">
        <f t="shared" si="182"/>
        <v>1.2499999999999956E-2</v>
      </c>
      <c r="J2452" s="10"/>
      <c r="K2452" s="6">
        <v>67.535831999999999</v>
      </c>
      <c r="L2452" s="16">
        <f t="shared" si="184"/>
        <v>5.2821737651798095E-3</v>
      </c>
      <c r="M2452" s="10"/>
      <c r="N2452" s="6">
        <v>62.011847000000003</v>
      </c>
      <c r="O2452" s="16">
        <f t="shared" si="185"/>
        <v>9.2725991535131946E-3</v>
      </c>
      <c r="P2452" s="10"/>
    </row>
    <row r="2453" spans="1:16" x14ac:dyDescent="0.25">
      <c r="A2453" s="23">
        <v>38644</v>
      </c>
      <c r="B2453"/>
      <c r="C2453" s="22"/>
      <c r="D2453" s="10"/>
      <c r="E2453" s="6">
        <v>17.727533000000001</v>
      </c>
      <c r="F2453" s="16">
        <f t="shared" si="183"/>
        <v>0</v>
      </c>
      <c r="G2453" s="10"/>
      <c r="H2453" s="6">
        <v>8.2100000000000009</v>
      </c>
      <c r="I2453" s="16">
        <f t="shared" si="182"/>
        <v>-2.5578562728380105E-2</v>
      </c>
      <c r="J2453" s="10"/>
      <c r="K2453" s="6">
        <v>67.704809999999995</v>
      </c>
      <c r="L2453" s="16">
        <f t="shared" si="184"/>
        <v>-2.4958049509332669E-3</v>
      </c>
      <c r="M2453" s="10"/>
      <c r="N2453" s="6">
        <v>61.847560999999999</v>
      </c>
      <c r="O2453" s="16">
        <f t="shared" si="185"/>
        <v>2.6563052340899951E-3</v>
      </c>
      <c r="P2453" s="10"/>
    </row>
    <row r="2454" spans="1:16" x14ac:dyDescent="0.25">
      <c r="A2454" s="23">
        <v>38643</v>
      </c>
      <c r="B2454"/>
      <c r="C2454" s="22"/>
      <c r="D2454" s="10"/>
      <c r="E2454" s="6">
        <v>17.813141000000002</v>
      </c>
      <c r="F2454" s="16">
        <f t="shared" si="183"/>
        <v>-4.8058902132981363E-3</v>
      </c>
      <c r="G2454" s="10"/>
      <c r="H2454" s="6">
        <v>8.11</v>
      </c>
      <c r="I2454" s="16">
        <f t="shared" si="182"/>
        <v>1.2330456226880671E-2</v>
      </c>
      <c r="J2454" s="10"/>
      <c r="K2454" s="6">
        <v>67.635965999999996</v>
      </c>
      <c r="L2454" s="16">
        <f t="shared" si="184"/>
        <v>1.0178608227462416E-3</v>
      </c>
      <c r="M2454" s="10"/>
      <c r="N2454" s="6">
        <v>61.820179000000003</v>
      </c>
      <c r="O2454" s="16">
        <f t="shared" si="185"/>
        <v>4.429298077572863E-4</v>
      </c>
      <c r="P2454" s="10"/>
    </row>
    <row r="2455" spans="1:16" x14ac:dyDescent="0.25">
      <c r="A2455" s="23">
        <v>38642</v>
      </c>
      <c r="B2455"/>
      <c r="C2455" s="22"/>
      <c r="D2455" s="10"/>
      <c r="E2455" s="6">
        <v>17.832896999999999</v>
      </c>
      <c r="F2455" s="16">
        <f t="shared" si="183"/>
        <v>-1.1078401899589085E-3</v>
      </c>
      <c r="G2455" s="10"/>
      <c r="H2455" s="6">
        <v>8.1</v>
      </c>
      <c r="I2455" s="16">
        <f t="shared" si="182"/>
        <v>1.2345679012344402E-3</v>
      </c>
      <c r="J2455" s="10"/>
      <c r="K2455" s="6">
        <v>67.548347000000007</v>
      </c>
      <c r="L2455" s="16">
        <f t="shared" si="184"/>
        <v>1.2971301873603291E-3</v>
      </c>
      <c r="M2455" s="10"/>
      <c r="N2455" s="6">
        <v>61.751727000000002</v>
      </c>
      <c r="O2455" s="16">
        <f t="shared" si="185"/>
        <v>1.1085034107629621E-3</v>
      </c>
      <c r="P2455" s="10"/>
    </row>
    <row r="2456" spans="1:16" x14ac:dyDescent="0.25">
      <c r="A2456" s="23">
        <v>38639</v>
      </c>
      <c r="B2456"/>
      <c r="C2456" s="22"/>
      <c r="D2456" s="10"/>
      <c r="E2456" s="6">
        <v>17.885579</v>
      </c>
      <c r="F2456" s="16">
        <f t="shared" si="183"/>
        <v>-2.9455015126992334E-3</v>
      </c>
      <c r="G2456" s="10"/>
      <c r="H2456" s="6">
        <v>8.17</v>
      </c>
      <c r="I2456" s="16">
        <f t="shared" si="182"/>
        <v>-8.5679314565483278E-3</v>
      </c>
      <c r="J2456" s="10"/>
      <c r="K2456" s="6">
        <v>67.454468000000006</v>
      </c>
      <c r="L2456" s="16">
        <f t="shared" si="184"/>
        <v>1.3917387948267912E-3</v>
      </c>
      <c r="M2456" s="10"/>
      <c r="N2456" s="6">
        <v>61.765419999999999</v>
      </c>
      <c r="O2456" s="16">
        <f t="shared" si="185"/>
        <v>-2.216936272755321E-4</v>
      </c>
      <c r="P2456" s="10"/>
    </row>
    <row r="2457" spans="1:16" x14ac:dyDescent="0.25">
      <c r="A2457" s="23">
        <v>38638</v>
      </c>
      <c r="B2457"/>
      <c r="C2457" s="22"/>
      <c r="D2457" s="10"/>
      <c r="E2457" s="6">
        <v>17.655094999999999</v>
      </c>
      <c r="F2457" s="16">
        <f t="shared" si="183"/>
        <v>1.3054815054804436E-2</v>
      </c>
      <c r="G2457" s="10"/>
      <c r="H2457" s="6">
        <v>8.1</v>
      </c>
      <c r="I2457" s="16">
        <f t="shared" si="182"/>
        <v>8.6419753086419693E-3</v>
      </c>
      <c r="J2457" s="10"/>
      <c r="K2457" s="6">
        <v>67.592156000000003</v>
      </c>
      <c r="L2457" s="16">
        <f t="shared" si="184"/>
        <v>-2.0370411028166613E-3</v>
      </c>
      <c r="M2457" s="10"/>
      <c r="N2457" s="6">
        <v>61.861254000000002</v>
      </c>
      <c r="O2457" s="16">
        <f t="shared" si="185"/>
        <v>-1.5491764845245726E-3</v>
      </c>
      <c r="P2457" s="10"/>
    </row>
    <row r="2458" spans="1:16" x14ac:dyDescent="0.25">
      <c r="A2458" s="23">
        <v>38637</v>
      </c>
      <c r="B2458"/>
      <c r="C2458" s="22"/>
      <c r="D2458" s="10"/>
      <c r="E2458" s="6">
        <v>17.635339999999999</v>
      </c>
      <c r="F2458" s="16">
        <f t="shared" si="183"/>
        <v>1.120193883418219E-3</v>
      </c>
      <c r="G2458" s="10"/>
      <c r="H2458" s="6">
        <v>8.1999999999999993</v>
      </c>
      <c r="I2458" s="16">
        <f t="shared" si="182"/>
        <v>-1.2195121951219523E-2</v>
      </c>
      <c r="J2458" s="10"/>
      <c r="K2458" s="6">
        <v>67.704809999999995</v>
      </c>
      <c r="L2458" s="16">
        <f t="shared" si="184"/>
        <v>-1.663899507287514E-3</v>
      </c>
      <c r="M2458" s="10"/>
      <c r="N2458" s="6">
        <v>62.087145999999997</v>
      </c>
      <c r="O2458" s="16">
        <f t="shared" si="185"/>
        <v>-3.6383054231546863E-3</v>
      </c>
      <c r="P2458" s="10"/>
    </row>
    <row r="2459" spans="1:16" x14ac:dyDescent="0.25">
      <c r="A2459" s="23">
        <v>38636</v>
      </c>
      <c r="B2459"/>
      <c r="C2459" s="22"/>
      <c r="D2459" s="10"/>
      <c r="E2459" s="6">
        <v>17.615583000000001</v>
      </c>
      <c r="F2459" s="16">
        <f t="shared" si="183"/>
        <v>1.1215637881527574E-3</v>
      </c>
      <c r="G2459" s="10"/>
      <c r="H2459" s="6">
        <v>8.1999999999999993</v>
      </c>
      <c r="I2459" s="16">
        <f t="shared" si="182"/>
        <v>0</v>
      </c>
      <c r="J2459" s="10"/>
      <c r="K2459" s="6">
        <v>67.992701999999994</v>
      </c>
      <c r="L2459" s="16">
        <f t="shared" si="184"/>
        <v>-4.2341603073812184E-3</v>
      </c>
      <c r="M2459" s="10"/>
      <c r="N2459" s="6">
        <v>62.696379999999998</v>
      </c>
      <c r="O2459" s="16">
        <f t="shared" si="185"/>
        <v>-9.7172117433255156E-3</v>
      </c>
      <c r="P2459" s="10"/>
    </row>
    <row r="2460" spans="1:16" x14ac:dyDescent="0.25">
      <c r="A2460" s="23">
        <v>38635</v>
      </c>
      <c r="B2460"/>
      <c r="C2460" s="22"/>
      <c r="D2460" s="10"/>
      <c r="E2460" s="6">
        <v>17.714362000000001</v>
      </c>
      <c r="F2460" s="16">
        <f t="shared" si="183"/>
        <v>-5.5762098572897933E-3</v>
      </c>
      <c r="G2460" s="10"/>
      <c r="H2460" s="6">
        <v>8.15</v>
      </c>
      <c r="I2460" s="16">
        <f t="shared" si="182"/>
        <v>6.1349693251533388E-3</v>
      </c>
      <c r="J2460" s="10"/>
      <c r="K2460" s="6">
        <v>68.105356</v>
      </c>
      <c r="L2460" s="16">
        <f t="shared" si="184"/>
        <v>-1.6541136647169052E-3</v>
      </c>
      <c r="M2460" s="10"/>
      <c r="N2460" s="6">
        <v>62.826442999999998</v>
      </c>
      <c r="O2460" s="16">
        <f t="shared" si="185"/>
        <v>-2.0701951883540515E-3</v>
      </c>
      <c r="P2460" s="10"/>
    </row>
    <row r="2461" spans="1:16" x14ac:dyDescent="0.25">
      <c r="A2461" s="23">
        <v>38632</v>
      </c>
      <c r="B2461"/>
      <c r="C2461" s="22"/>
      <c r="D2461" s="10"/>
      <c r="E2461" s="6">
        <v>17.02291</v>
      </c>
      <c r="F2461" s="16">
        <f t="shared" si="183"/>
        <v>4.0618907108126656E-2</v>
      </c>
      <c r="G2461" s="10"/>
      <c r="H2461" s="6">
        <v>8.1999999999999993</v>
      </c>
      <c r="I2461" s="16">
        <f t="shared" si="182"/>
        <v>-6.0975609756096505E-3</v>
      </c>
      <c r="J2461" s="10"/>
      <c r="K2461" s="6">
        <v>68.149164999999996</v>
      </c>
      <c r="L2461" s="16">
        <f t="shared" si="184"/>
        <v>-6.4283986458224529E-4</v>
      </c>
      <c r="M2461" s="10"/>
      <c r="N2461" s="6">
        <v>62.867514</v>
      </c>
      <c r="O2461" s="16">
        <f t="shared" si="185"/>
        <v>-6.5329448210726948E-4</v>
      </c>
      <c r="P2461" s="10"/>
    </row>
    <row r="2462" spans="1:16" x14ac:dyDescent="0.25">
      <c r="A2462" s="23">
        <v>38631</v>
      </c>
      <c r="B2462"/>
      <c r="C2462" s="22"/>
      <c r="D2462" s="10"/>
      <c r="E2462" s="6">
        <v>17.668265000000002</v>
      </c>
      <c r="F2462" s="16">
        <f t="shared" si="183"/>
        <v>-3.6526223712401995E-2</v>
      </c>
      <c r="G2462" s="10"/>
      <c r="H2462" s="6">
        <v>8.14</v>
      </c>
      <c r="I2462" s="16">
        <f t="shared" si="182"/>
        <v>7.3710073710071544E-3</v>
      </c>
      <c r="J2462" s="10"/>
      <c r="K2462" s="6">
        <v>68.036512000000002</v>
      </c>
      <c r="L2462" s="16">
        <f t="shared" si="184"/>
        <v>1.655772712157777E-3</v>
      </c>
      <c r="M2462" s="10"/>
      <c r="N2462" s="6">
        <v>62.614240000000002</v>
      </c>
      <c r="O2462" s="16">
        <f t="shared" si="185"/>
        <v>4.0449904047386021E-3</v>
      </c>
      <c r="P2462" s="10"/>
    </row>
    <row r="2463" spans="1:16" x14ac:dyDescent="0.25">
      <c r="A2463" s="23">
        <v>38630</v>
      </c>
      <c r="B2463"/>
      <c r="C2463" s="22"/>
      <c r="D2463" s="10"/>
      <c r="E2463" s="6">
        <v>17.707777</v>
      </c>
      <c r="F2463" s="16">
        <f t="shared" si="183"/>
        <v>-2.231335983054139E-3</v>
      </c>
      <c r="G2463" s="10"/>
      <c r="H2463" s="6">
        <v>7.92</v>
      </c>
      <c r="I2463" s="16">
        <f t="shared" si="182"/>
        <v>2.7777777777777901E-2</v>
      </c>
      <c r="J2463" s="10"/>
      <c r="K2463" s="6">
        <v>68.186715000000007</v>
      </c>
      <c r="L2463" s="16">
        <f t="shared" si="184"/>
        <v>-2.2028191268637087E-3</v>
      </c>
      <c r="M2463" s="10"/>
      <c r="N2463" s="6">
        <v>62.853825000000001</v>
      </c>
      <c r="O2463" s="16">
        <f t="shared" si="185"/>
        <v>-3.8117807468359688E-3</v>
      </c>
      <c r="P2463" s="10"/>
    </row>
    <row r="2464" spans="1:16" x14ac:dyDescent="0.25">
      <c r="A2464" s="23">
        <v>38629</v>
      </c>
      <c r="B2464"/>
      <c r="C2464" s="22"/>
      <c r="D2464" s="10"/>
      <c r="E2464" s="6">
        <v>17.911921</v>
      </c>
      <c r="F2464" s="16">
        <f t="shared" si="183"/>
        <v>-1.1397102521834457E-2</v>
      </c>
      <c r="G2464" s="10"/>
      <c r="H2464" s="6">
        <v>8.43</v>
      </c>
      <c r="I2464" s="16">
        <f t="shared" si="182"/>
        <v>-6.0498220640569422E-2</v>
      </c>
      <c r="J2464" s="10"/>
      <c r="K2464" s="6">
        <v>68.092841000000007</v>
      </c>
      <c r="L2464" s="16">
        <f t="shared" si="184"/>
        <v>1.378617761006673E-3</v>
      </c>
      <c r="M2464" s="10"/>
      <c r="N2464" s="6">
        <v>62.580010999999999</v>
      </c>
      <c r="O2464" s="16">
        <f t="shared" si="185"/>
        <v>4.3754226888839121E-3</v>
      </c>
      <c r="P2464" s="10"/>
    </row>
    <row r="2465" spans="1:16" x14ac:dyDescent="0.25">
      <c r="A2465" s="23">
        <v>38628</v>
      </c>
      <c r="B2465"/>
      <c r="C2465" s="22"/>
      <c r="D2465" s="10"/>
      <c r="E2465" s="6">
        <v>17.944846999999999</v>
      </c>
      <c r="F2465" s="16">
        <f t="shared" si="183"/>
        <v>-1.8348442870534942E-3</v>
      </c>
      <c r="G2465" s="10"/>
      <c r="H2465" s="6">
        <v>8.25</v>
      </c>
      <c r="I2465" s="16">
        <f t="shared" si="182"/>
        <v>2.1818181818181737E-2</v>
      </c>
      <c r="J2465" s="10"/>
      <c r="K2465" s="6">
        <v>68.005222000000003</v>
      </c>
      <c r="L2465" s="16">
        <f t="shared" si="184"/>
        <v>1.288415763130768E-3</v>
      </c>
      <c r="M2465" s="10"/>
      <c r="N2465" s="6">
        <v>62.374654</v>
      </c>
      <c r="O2465" s="16">
        <f t="shared" si="185"/>
        <v>3.2923148559669269E-3</v>
      </c>
      <c r="P2465" s="10"/>
    </row>
    <row r="2466" spans="1:16" x14ac:dyDescent="0.25">
      <c r="A2466" s="23">
        <v>38625</v>
      </c>
      <c r="B2466"/>
      <c r="C2466" s="22"/>
      <c r="D2466" s="10"/>
      <c r="E2466" s="6">
        <v>17.918505</v>
      </c>
      <c r="F2466" s="16">
        <f t="shared" si="183"/>
        <v>1.4701003236596843E-3</v>
      </c>
      <c r="G2466" s="10"/>
      <c r="H2466" s="6">
        <v>8.2799999999999994</v>
      </c>
      <c r="I2466" s="16">
        <f t="shared" si="182"/>
        <v>-3.6231884057970065E-3</v>
      </c>
      <c r="J2466" s="10"/>
      <c r="K2466" s="6">
        <v>68.214257000000003</v>
      </c>
      <c r="L2466" s="16">
        <f t="shared" si="184"/>
        <v>-3.0643887244861112E-3</v>
      </c>
      <c r="M2466" s="10"/>
      <c r="N2466" s="6">
        <v>62.866146000000001</v>
      </c>
      <c r="O2466" s="16">
        <f t="shared" si="185"/>
        <v>-7.8180711125508395E-3</v>
      </c>
      <c r="P2466" s="10"/>
    </row>
    <row r="2467" spans="1:16" x14ac:dyDescent="0.25">
      <c r="A2467" s="23">
        <v>38624</v>
      </c>
      <c r="B2467"/>
      <c r="C2467" s="22"/>
      <c r="D2467" s="10"/>
      <c r="E2467" s="6">
        <v>17.990943000000001</v>
      </c>
      <c r="F2467" s="16">
        <f t="shared" si="183"/>
        <v>-4.0263592631026857E-3</v>
      </c>
      <c r="G2467" s="10"/>
      <c r="H2467" s="6">
        <v>8.36</v>
      </c>
      <c r="I2467" s="16">
        <f t="shared" si="182"/>
        <v>-9.5693779904306719E-3</v>
      </c>
      <c r="J2467" s="10"/>
      <c r="K2467" s="6">
        <v>68.444901000000002</v>
      </c>
      <c r="L2467" s="16">
        <f t="shared" si="184"/>
        <v>-3.3697762233595441E-3</v>
      </c>
      <c r="M2467" s="10"/>
      <c r="N2467" s="6">
        <v>63.084336999999998</v>
      </c>
      <c r="O2467" s="16">
        <f t="shared" si="185"/>
        <v>-3.4587190795077882E-3</v>
      </c>
      <c r="P2467" s="10"/>
    </row>
    <row r="2468" spans="1:16" x14ac:dyDescent="0.25">
      <c r="A2468" s="23">
        <v>38623</v>
      </c>
      <c r="B2468"/>
      <c r="C2468" s="22"/>
      <c r="D2468" s="10"/>
      <c r="E2468" s="6">
        <v>18.122648999999999</v>
      </c>
      <c r="F2468" s="16">
        <f t="shared" si="183"/>
        <v>-7.2674805984488389E-3</v>
      </c>
      <c r="G2468" s="10"/>
      <c r="H2468" s="6">
        <v>8.32</v>
      </c>
      <c r="I2468" s="16">
        <f t="shared" si="182"/>
        <v>4.8076923076922906E-3</v>
      </c>
      <c r="J2468" s="10"/>
      <c r="K2468" s="6">
        <v>68.469831999999997</v>
      </c>
      <c r="L2468" s="16">
        <f t="shared" si="184"/>
        <v>-3.6411656450385799E-4</v>
      </c>
      <c r="M2468" s="10"/>
      <c r="N2468" s="6">
        <v>63.370716000000002</v>
      </c>
      <c r="O2468" s="16">
        <f t="shared" si="185"/>
        <v>-4.5191062698424211E-3</v>
      </c>
      <c r="P2468" s="10"/>
    </row>
    <row r="2469" spans="1:16" x14ac:dyDescent="0.25">
      <c r="A2469" s="23">
        <v>38622</v>
      </c>
      <c r="B2469"/>
      <c r="C2469" s="22"/>
      <c r="D2469" s="10"/>
      <c r="E2469" s="6">
        <v>18.076552</v>
      </c>
      <c r="F2469" s="16">
        <f t="shared" si="183"/>
        <v>2.5500991560780673E-3</v>
      </c>
      <c r="G2469" s="10"/>
      <c r="H2469" s="6">
        <v>8.4499999999999993</v>
      </c>
      <c r="I2469" s="16">
        <f t="shared" si="182"/>
        <v>-1.5384615384615219E-2</v>
      </c>
      <c r="J2469" s="10"/>
      <c r="K2469" s="6">
        <v>68.326460999999995</v>
      </c>
      <c r="L2469" s="16">
        <f t="shared" si="184"/>
        <v>2.0983232250240125E-3</v>
      </c>
      <c r="M2469" s="10"/>
      <c r="N2469" s="6">
        <v>62.947969999999998</v>
      </c>
      <c r="O2469" s="16">
        <f t="shared" si="185"/>
        <v>6.7158003665568344E-3</v>
      </c>
      <c r="P2469" s="10"/>
    </row>
    <row r="2470" spans="1:16" x14ac:dyDescent="0.25">
      <c r="A2470" s="23">
        <v>38621</v>
      </c>
      <c r="B2470"/>
      <c r="C2470" s="22"/>
      <c r="D2470" s="10"/>
      <c r="E2470" s="6">
        <v>18.326792000000001</v>
      </c>
      <c r="F2470" s="16">
        <f t="shared" si="183"/>
        <v>-1.3654326409117457E-2</v>
      </c>
      <c r="G2470" s="10"/>
      <c r="H2470" s="6">
        <v>8.39</v>
      </c>
      <c r="I2470" s="16">
        <f t="shared" si="182"/>
        <v>7.1513706793799869E-3</v>
      </c>
      <c r="J2470" s="10"/>
      <c r="K2470" s="6">
        <v>68.264126000000005</v>
      </c>
      <c r="L2470" s="16">
        <f t="shared" si="184"/>
        <v>9.1314433586964228E-4</v>
      </c>
      <c r="M2470" s="10"/>
      <c r="N2470" s="6">
        <v>62.859332000000002</v>
      </c>
      <c r="O2470" s="16">
        <f t="shared" si="185"/>
        <v>1.4101008900315737E-3</v>
      </c>
      <c r="P2470" s="10"/>
    </row>
    <row r="2471" spans="1:16" x14ac:dyDescent="0.25">
      <c r="A2471" s="23">
        <v>38618</v>
      </c>
      <c r="B2471"/>
      <c r="C2471" s="22"/>
      <c r="D2471" s="10"/>
      <c r="E2471" s="6">
        <v>18.188502</v>
      </c>
      <c r="F2471" s="16">
        <f t="shared" si="183"/>
        <v>7.6031550041890661E-3</v>
      </c>
      <c r="G2471" s="10"/>
      <c r="H2471" s="6">
        <v>8.5299999999999994</v>
      </c>
      <c r="I2471" s="16">
        <f t="shared" si="182"/>
        <v>-1.6412661195779443E-2</v>
      </c>
      <c r="J2471" s="10"/>
      <c r="K2471" s="6">
        <v>68.482301000000007</v>
      </c>
      <c r="L2471" s="16">
        <f t="shared" si="184"/>
        <v>-3.1858596573733911E-3</v>
      </c>
      <c r="M2471" s="10"/>
      <c r="N2471" s="6">
        <v>63.145705</v>
      </c>
      <c r="O2471" s="16">
        <f t="shared" si="185"/>
        <v>-4.5351144626541995E-3</v>
      </c>
      <c r="P2471" s="10"/>
    </row>
    <row r="2472" spans="1:16" x14ac:dyDescent="0.25">
      <c r="A2472" s="23">
        <v>38617</v>
      </c>
      <c r="B2472"/>
      <c r="C2472" s="22"/>
      <c r="D2472" s="10"/>
      <c r="E2472" s="6">
        <v>18.175331</v>
      </c>
      <c r="F2472" s="16">
        <f t="shared" si="183"/>
        <v>7.2466355633360457E-4</v>
      </c>
      <c r="G2472" s="10"/>
      <c r="H2472" s="6">
        <v>8.5</v>
      </c>
      <c r="I2472" s="16">
        <f t="shared" ref="I2472:I2524" si="186">H2471/H2472-1</f>
        <v>3.529411764705781E-3</v>
      </c>
      <c r="J2472" s="10"/>
      <c r="K2472" s="6">
        <v>68.681775999999999</v>
      </c>
      <c r="L2472" s="16">
        <f t="shared" si="184"/>
        <v>-2.9043366612999666E-3</v>
      </c>
      <c r="M2472" s="10"/>
      <c r="N2472" s="6">
        <v>63.622995000000003</v>
      </c>
      <c r="O2472" s="16">
        <f t="shared" si="185"/>
        <v>-7.5018474059576068E-3</v>
      </c>
      <c r="P2472" s="10"/>
    </row>
    <row r="2473" spans="1:16" x14ac:dyDescent="0.25">
      <c r="A2473" s="23">
        <v>38616</v>
      </c>
      <c r="B2473"/>
      <c r="C2473" s="22"/>
      <c r="D2473" s="10"/>
      <c r="E2473" s="6">
        <v>18.307036</v>
      </c>
      <c r="F2473" s="16">
        <f t="shared" si="183"/>
        <v>-7.1942284922583699E-3</v>
      </c>
      <c r="G2473" s="10"/>
      <c r="H2473" s="6">
        <v>8.51</v>
      </c>
      <c r="I2473" s="16">
        <f t="shared" si="186"/>
        <v>-1.1750881316098249E-3</v>
      </c>
      <c r="J2473" s="10"/>
      <c r="K2473" s="6">
        <v>68.719176000000004</v>
      </c>
      <c r="L2473" s="16">
        <f t="shared" si="184"/>
        <v>-5.4424401130781508E-4</v>
      </c>
      <c r="M2473" s="10"/>
      <c r="N2473" s="6">
        <v>63.684364000000002</v>
      </c>
      <c r="O2473" s="16">
        <f t="shared" si="185"/>
        <v>-9.6364313224517328E-4</v>
      </c>
      <c r="P2473" s="10"/>
    </row>
    <row r="2474" spans="1:16" x14ac:dyDescent="0.25">
      <c r="A2474" s="23">
        <v>38615</v>
      </c>
      <c r="B2474"/>
      <c r="C2474" s="22"/>
      <c r="D2474" s="10"/>
      <c r="E2474" s="6">
        <v>18.557276000000002</v>
      </c>
      <c r="F2474" s="16">
        <f t="shared" si="183"/>
        <v>-1.3484737738448382E-2</v>
      </c>
      <c r="G2474" s="10"/>
      <c r="H2474" s="6">
        <v>8.51</v>
      </c>
      <c r="I2474" s="16">
        <f t="shared" si="186"/>
        <v>0</v>
      </c>
      <c r="J2474" s="10"/>
      <c r="K2474" s="6">
        <v>68.413730999999999</v>
      </c>
      <c r="L2474" s="16">
        <f t="shared" si="184"/>
        <v>4.464673911732886E-3</v>
      </c>
      <c r="M2474" s="10"/>
      <c r="N2474" s="6">
        <v>63.097976000000003</v>
      </c>
      <c r="O2474" s="16">
        <f t="shared" si="185"/>
        <v>9.2932933379670235E-3</v>
      </c>
      <c r="P2474" s="10"/>
    </row>
    <row r="2475" spans="1:16" x14ac:dyDescent="0.25">
      <c r="A2475" s="23">
        <v>38614</v>
      </c>
      <c r="B2475"/>
      <c r="C2475" s="22"/>
      <c r="D2475" s="10"/>
      <c r="E2475" s="6">
        <v>18.866783000000002</v>
      </c>
      <c r="F2475" s="16">
        <f t="shared" si="183"/>
        <v>-1.6404863510647294E-2</v>
      </c>
      <c r="G2475" s="10"/>
      <c r="H2475" s="6">
        <v>8.51</v>
      </c>
      <c r="I2475" s="16">
        <f t="shared" si="186"/>
        <v>0</v>
      </c>
      <c r="J2475" s="10"/>
      <c r="K2475" s="6">
        <v>68.519700999999998</v>
      </c>
      <c r="L2475" s="16">
        <f t="shared" si="184"/>
        <v>-1.5465624988643123E-3</v>
      </c>
      <c r="M2475" s="10"/>
      <c r="N2475" s="6">
        <v>62.934334999999997</v>
      </c>
      <c r="O2475" s="16">
        <f t="shared" si="185"/>
        <v>2.6001863688558391E-3</v>
      </c>
      <c r="P2475" s="10"/>
    </row>
    <row r="2476" spans="1:16" x14ac:dyDescent="0.25">
      <c r="A2476" s="23">
        <v>38611</v>
      </c>
      <c r="B2476"/>
      <c r="C2476" s="22"/>
      <c r="D2476" s="10"/>
      <c r="E2476" s="6">
        <v>19.031414999999999</v>
      </c>
      <c r="F2476" s="16">
        <f t="shared" si="183"/>
        <v>-8.6505391217625016E-3</v>
      </c>
      <c r="G2476" s="10"/>
      <c r="H2476" s="6">
        <v>8.66</v>
      </c>
      <c r="I2476" s="16">
        <f t="shared" si="186"/>
        <v>-1.7321016166281789E-2</v>
      </c>
      <c r="J2476" s="10"/>
      <c r="K2476" s="6">
        <v>68.332695999999999</v>
      </c>
      <c r="L2476" s="16">
        <f t="shared" si="184"/>
        <v>2.7366840611704468E-3</v>
      </c>
      <c r="M2476" s="10"/>
      <c r="N2476" s="6">
        <v>62.797963000000003</v>
      </c>
      <c r="O2476" s="16">
        <f t="shared" si="185"/>
        <v>2.1715991010726743E-3</v>
      </c>
      <c r="P2476" s="10"/>
    </row>
    <row r="2477" spans="1:16" x14ac:dyDescent="0.25">
      <c r="A2477" s="23">
        <v>38610</v>
      </c>
      <c r="B2477"/>
      <c r="C2477" s="22"/>
      <c r="D2477" s="10"/>
      <c r="E2477" s="6">
        <v>18.939222000000001</v>
      </c>
      <c r="F2477" s="16">
        <f t="shared" si="183"/>
        <v>4.8678345921495669E-3</v>
      </c>
      <c r="G2477" s="10"/>
      <c r="H2477" s="6">
        <v>8.33</v>
      </c>
      <c r="I2477" s="16">
        <f t="shared" si="186"/>
        <v>3.9615846338535432E-2</v>
      </c>
      <c r="J2477" s="10"/>
      <c r="K2477" s="6">
        <v>68.519700999999998</v>
      </c>
      <c r="L2477" s="16">
        <f t="shared" si="184"/>
        <v>-2.7292150618112299E-3</v>
      </c>
      <c r="M2477" s="10"/>
      <c r="N2477" s="6">
        <v>63.213889000000002</v>
      </c>
      <c r="O2477" s="16">
        <f t="shared" si="185"/>
        <v>-6.5796616310064282E-3</v>
      </c>
      <c r="P2477" s="10"/>
    </row>
    <row r="2478" spans="1:16" x14ac:dyDescent="0.25">
      <c r="A2478" s="23">
        <v>38609</v>
      </c>
      <c r="B2478"/>
      <c r="C2478" s="22"/>
      <c r="D2478" s="10"/>
      <c r="E2478" s="6">
        <v>18.899709999999999</v>
      </c>
      <c r="F2478" s="16">
        <f t="shared" si="183"/>
        <v>2.0906140887877456E-3</v>
      </c>
      <c r="G2478" s="10"/>
      <c r="H2478" s="6">
        <v>8.26</v>
      </c>
      <c r="I2478" s="16">
        <f t="shared" si="186"/>
        <v>8.4745762711864181E-3</v>
      </c>
      <c r="J2478" s="10"/>
      <c r="K2478" s="6">
        <v>68.762810999999999</v>
      </c>
      <c r="L2478" s="16">
        <f t="shared" si="184"/>
        <v>-3.5354866455358236E-3</v>
      </c>
      <c r="M2478" s="10"/>
      <c r="N2478" s="6">
        <v>63.738912999999997</v>
      </c>
      <c r="O2478" s="16">
        <f t="shared" si="185"/>
        <v>-8.2371031335284339E-3</v>
      </c>
      <c r="P2478" s="10"/>
    </row>
    <row r="2479" spans="1:16" x14ac:dyDescent="0.25">
      <c r="A2479" s="23">
        <v>38608</v>
      </c>
      <c r="B2479"/>
      <c r="C2479" s="22"/>
      <c r="D2479" s="10"/>
      <c r="E2479" s="6">
        <v>18.879954000000001</v>
      </c>
      <c r="F2479" s="16">
        <f t="shared" si="183"/>
        <v>1.0464008545782999E-3</v>
      </c>
      <c r="G2479" s="10"/>
      <c r="H2479" s="6">
        <v>8.1999999999999993</v>
      </c>
      <c r="I2479" s="16">
        <f t="shared" si="186"/>
        <v>7.3170731707317138E-3</v>
      </c>
      <c r="J2479" s="10"/>
      <c r="K2479" s="6">
        <v>68.931121000000005</v>
      </c>
      <c r="L2479" s="16">
        <f t="shared" si="184"/>
        <v>-2.4417127932679916E-3</v>
      </c>
      <c r="M2479" s="10"/>
      <c r="N2479" s="6">
        <v>63.984372</v>
      </c>
      <c r="O2479" s="16">
        <f t="shared" si="185"/>
        <v>-3.8362336353008342E-3</v>
      </c>
      <c r="P2479" s="10"/>
    </row>
    <row r="2480" spans="1:16" x14ac:dyDescent="0.25">
      <c r="A2480" s="23">
        <v>38607</v>
      </c>
      <c r="B2480"/>
      <c r="C2480" s="22"/>
      <c r="D2480" s="10"/>
      <c r="E2480" s="6">
        <v>19.202632000000001</v>
      </c>
      <c r="F2480" s="16">
        <f t="shared" si="183"/>
        <v>-1.6803842306617134E-2</v>
      </c>
      <c r="G2480" s="10"/>
      <c r="H2480" s="6">
        <v>8.25</v>
      </c>
      <c r="I2480" s="16">
        <f t="shared" si="186"/>
        <v>-6.0606060606060996E-3</v>
      </c>
      <c r="J2480" s="10"/>
      <c r="K2480" s="6">
        <v>68.812680999999998</v>
      </c>
      <c r="L2480" s="16">
        <f t="shared" si="184"/>
        <v>1.7211943827621923E-3</v>
      </c>
      <c r="M2480" s="10"/>
      <c r="N2480" s="6">
        <v>63.650269999999999</v>
      </c>
      <c r="O2480" s="16">
        <f t="shared" si="185"/>
        <v>5.2490272232939006E-3</v>
      </c>
      <c r="P2480" s="10"/>
    </row>
    <row r="2481" spans="1:16" x14ac:dyDescent="0.25">
      <c r="A2481" s="23">
        <v>38604</v>
      </c>
      <c r="B2481"/>
      <c r="C2481" s="22"/>
      <c r="D2481" s="10"/>
      <c r="E2481" s="6">
        <v>19.301411000000002</v>
      </c>
      <c r="F2481" s="16">
        <f t="shared" si="183"/>
        <v>-5.1177087519663766E-3</v>
      </c>
      <c r="G2481" s="10"/>
      <c r="H2481" s="6">
        <v>8.32</v>
      </c>
      <c r="I2481" s="16">
        <f t="shared" si="186"/>
        <v>-8.4134615384615641E-3</v>
      </c>
      <c r="J2481" s="10"/>
      <c r="K2481" s="6">
        <v>68.987221000000005</v>
      </c>
      <c r="L2481" s="16">
        <f t="shared" si="184"/>
        <v>-2.5300337869822442E-3</v>
      </c>
      <c r="M2481" s="10"/>
      <c r="N2481" s="6">
        <v>64.093469999999996</v>
      </c>
      <c r="O2481" s="16">
        <f t="shared" si="185"/>
        <v>-6.9149010031754887E-3</v>
      </c>
      <c r="P2481" s="10"/>
    </row>
    <row r="2482" spans="1:16" x14ac:dyDescent="0.25">
      <c r="A2482" s="23">
        <v>38603</v>
      </c>
      <c r="B2482"/>
      <c r="C2482" s="22"/>
      <c r="D2482" s="10"/>
      <c r="E2482" s="6">
        <v>19.222387999999999</v>
      </c>
      <c r="F2482" s="16">
        <f t="shared" si="183"/>
        <v>4.1109876670892831E-3</v>
      </c>
      <c r="G2482" s="10"/>
      <c r="H2482" s="6">
        <v>8.2899999999999991</v>
      </c>
      <c r="I2482" s="16">
        <f t="shared" si="186"/>
        <v>3.6188178528349102E-3</v>
      </c>
      <c r="J2482" s="10"/>
      <c r="K2482" s="6">
        <v>68.956056000000004</v>
      </c>
      <c r="L2482" s="16">
        <f t="shared" si="184"/>
        <v>4.5195450273438631E-4</v>
      </c>
      <c r="M2482" s="10"/>
      <c r="N2482" s="6">
        <v>63.888914</v>
      </c>
      <c r="O2482" s="16">
        <f t="shared" si="185"/>
        <v>3.2017448285315275E-3</v>
      </c>
      <c r="P2482" s="10"/>
    </row>
    <row r="2483" spans="1:16" x14ac:dyDescent="0.25">
      <c r="A2483" s="23">
        <v>38602</v>
      </c>
      <c r="B2483"/>
      <c r="C2483" s="22"/>
      <c r="D2483" s="10"/>
      <c r="E2483" s="6">
        <v>19.261900000000001</v>
      </c>
      <c r="F2483" s="16">
        <f t="shared" si="183"/>
        <v>-2.0513033501369238E-3</v>
      </c>
      <c r="G2483" s="10"/>
      <c r="H2483" s="6">
        <v>8.3000000000000007</v>
      </c>
      <c r="I2483" s="16">
        <f t="shared" si="186"/>
        <v>-1.2048192771085819E-3</v>
      </c>
      <c r="J2483" s="10"/>
      <c r="K2483" s="6">
        <v>68.937351000000007</v>
      </c>
      <c r="L2483" s="16">
        <f t="shared" si="184"/>
        <v>2.7133331537498862E-4</v>
      </c>
      <c r="M2483" s="10"/>
      <c r="N2483" s="6">
        <v>63.820731000000002</v>
      </c>
      <c r="O2483" s="16">
        <f t="shared" si="185"/>
        <v>1.0683519121710283E-3</v>
      </c>
      <c r="P2483" s="10"/>
    </row>
    <row r="2484" spans="1:16" x14ac:dyDescent="0.25">
      <c r="A2484" s="23">
        <v>38601</v>
      </c>
      <c r="B2484"/>
      <c r="C2484" s="22"/>
      <c r="D2484" s="10"/>
      <c r="E2484" s="6">
        <v>19.090682999999999</v>
      </c>
      <c r="F2484" s="16">
        <f t="shared" si="183"/>
        <v>8.9686157378445763E-3</v>
      </c>
      <c r="G2484" s="10"/>
      <c r="H2484" s="6">
        <v>8.24</v>
      </c>
      <c r="I2484" s="16">
        <f t="shared" si="186"/>
        <v>7.2815533980583602E-3</v>
      </c>
      <c r="J2484" s="10"/>
      <c r="K2484" s="6">
        <v>69.186695999999998</v>
      </c>
      <c r="L2484" s="16">
        <f t="shared" si="184"/>
        <v>-3.6039443190059028E-3</v>
      </c>
      <c r="M2484" s="10"/>
      <c r="N2484" s="6">
        <v>64.427572999999995</v>
      </c>
      <c r="O2484" s="16">
        <f t="shared" si="185"/>
        <v>-9.4189796657402347E-3</v>
      </c>
      <c r="P2484" s="10"/>
    </row>
    <row r="2485" spans="1:16" x14ac:dyDescent="0.25">
      <c r="A2485" s="23">
        <v>38597</v>
      </c>
      <c r="B2485"/>
      <c r="C2485" s="22"/>
      <c r="D2485" s="10"/>
      <c r="E2485" s="6">
        <v>18.985317999999999</v>
      </c>
      <c r="F2485" s="16">
        <f t="shared" si="183"/>
        <v>5.5498148622004084E-3</v>
      </c>
      <c r="G2485" s="10"/>
      <c r="H2485" s="6">
        <v>7.98</v>
      </c>
      <c r="I2485" s="16">
        <f t="shared" si="186"/>
        <v>3.2581453634085156E-2</v>
      </c>
      <c r="J2485" s="10"/>
      <c r="K2485" s="6">
        <v>69.330071000000004</v>
      </c>
      <c r="L2485" s="16">
        <f t="shared" si="184"/>
        <v>-2.0680059594920808E-3</v>
      </c>
      <c r="M2485" s="10"/>
      <c r="N2485" s="6">
        <v>64.884412999999995</v>
      </c>
      <c r="O2485" s="16">
        <f t="shared" si="185"/>
        <v>-7.0408281261633565E-3</v>
      </c>
      <c r="P2485" s="10"/>
    </row>
    <row r="2486" spans="1:16" x14ac:dyDescent="0.25">
      <c r="A2486" s="23">
        <v>38596</v>
      </c>
      <c r="B2486"/>
      <c r="C2486" s="22"/>
      <c r="D2486" s="10"/>
      <c r="E2486" s="6">
        <v>18.708736999999999</v>
      </c>
      <c r="F2486" s="16">
        <f t="shared" si="183"/>
        <v>1.4783520662030813E-2</v>
      </c>
      <c r="G2486" s="10"/>
      <c r="H2486" s="6">
        <v>8.0500000000000007</v>
      </c>
      <c r="I2486" s="16">
        <f t="shared" si="186"/>
        <v>-8.6956521739131043E-3</v>
      </c>
      <c r="J2486" s="10"/>
      <c r="K2486" s="6">
        <v>69.311370999999994</v>
      </c>
      <c r="L2486" s="16">
        <f t="shared" si="184"/>
        <v>2.6979700055296263E-4</v>
      </c>
      <c r="M2486" s="10"/>
      <c r="N2486" s="6">
        <v>64.829864000000001</v>
      </c>
      <c r="O2486" s="16">
        <f t="shared" si="185"/>
        <v>8.4141777622726011E-4</v>
      </c>
      <c r="P2486" s="10"/>
    </row>
    <row r="2487" spans="1:16" x14ac:dyDescent="0.25">
      <c r="A2487" s="23">
        <v>38595</v>
      </c>
      <c r="B2487"/>
      <c r="C2487" s="22"/>
      <c r="D2487" s="10"/>
      <c r="E2487" s="6">
        <v>18.590202000000001</v>
      </c>
      <c r="F2487" s="16">
        <f t="shared" si="183"/>
        <v>6.3762082843423773E-3</v>
      </c>
      <c r="G2487" s="10"/>
      <c r="H2487" s="6">
        <v>8.1199999999999992</v>
      </c>
      <c r="I2487" s="16">
        <f t="shared" si="186"/>
        <v>-8.6206896551722645E-3</v>
      </c>
      <c r="J2487" s="10"/>
      <c r="K2487" s="6">
        <v>69.507726000000005</v>
      </c>
      <c r="L2487" s="16">
        <f t="shared" si="184"/>
        <v>-2.8249377630338302E-3</v>
      </c>
      <c r="M2487" s="10"/>
      <c r="N2487" s="6">
        <v>65.222604000000004</v>
      </c>
      <c r="O2487" s="16">
        <f t="shared" si="185"/>
        <v>-6.0215320443200993E-3</v>
      </c>
      <c r="P2487" s="10"/>
    </row>
    <row r="2488" spans="1:16" x14ac:dyDescent="0.25">
      <c r="A2488" s="23">
        <v>38594</v>
      </c>
      <c r="B2488"/>
      <c r="C2488" s="22"/>
      <c r="D2488" s="10"/>
      <c r="E2488" s="6">
        <v>18.379473999999998</v>
      </c>
      <c r="F2488" s="16">
        <f t="shared" si="183"/>
        <v>1.1465398846561392E-2</v>
      </c>
      <c r="G2488" s="10"/>
      <c r="H2488" s="6">
        <v>8.07</v>
      </c>
      <c r="I2488" s="16">
        <f t="shared" si="186"/>
        <v>6.1957868649316072E-3</v>
      </c>
      <c r="J2488" s="10"/>
      <c r="K2488" s="6">
        <v>69.023482000000001</v>
      </c>
      <c r="L2488" s="16">
        <f t="shared" si="184"/>
        <v>7.0156414305497794E-3</v>
      </c>
      <c r="M2488" s="10"/>
      <c r="N2488" s="6">
        <v>64.679029</v>
      </c>
      <c r="O2488" s="16">
        <f t="shared" si="185"/>
        <v>8.4041923387563333E-3</v>
      </c>
      <c r="P2488" s="10"/>
    </row>
    <row r="2489" spans="1:16" x14ac:dyDescent="0.25">
      <c r="A2489" s="23">
        <v>38593</v>
      </c>
      <c r="B2489"/>
      <c r="C2489" s="22"/>
      <c r="D2489" s="10"/>
      <c r="E2489" s="6">
        <v>18.269027999999999</v>
      </c>
      <c r="F2489" s="16">
        <f t="shared" si="183"/>
        <v>6.0455323622032875E-3</v>
      </c>
      <c r="G2489" s="10"/>
      <c r="H2489" s="6">
        <v>8.08</v>
      </c>
      <c r="I2489" s="16">
        <f t="shared" si="186"/>
        <v>-1.2376237623762387E-3</v>
      </c>
      <c r="J2489" s="10"/>
      <c r="K2489" s="6">
        <v>68.911732999999998</v>
      </c>
      <c r="L2489" s="16">
        <f t="shared" si="184"/>
        <v>1.6216251592453546E-3</v>
      </c>
      <c r="M2489" s="10"/>
      <c r="N2489" s="6">
        <v>64.271341000000007</v>
      </c>
      <c r="O2489" s="16">
        <f t="shared" si="185"/>
        <v>6.3432315812423923E-3</v>
      </c>
      <c r="P2489" s="10"/>
    </row>
    <row r="2490" spans="1:16" x14ac:dyDescent="0.25">
      <c r="A2490" s="23">
        <v>38590</v>
      </c>
      <c r="B2490"/>
      <c r="C2490" s="22"/>
      <c r="D2490" s="10"/>
      <c r="E2490" s="6">
        <v>17.970174</v>
      </c>
      <c r="F2490" s="16">
        <f t="shared" si="183"/>
        <v>1.6630556832671672E-2</v>
      </c>
      <c r="G2490" s="10"/>
      <c r="H2490" s="6">
        <v>8</v>
      </c>
      <c r="I2490" s="16">
        <f t="shared" si="186"/>
        <v>1.0000000000000009E-2</v>
      </c>
      <c r="J2490" s="10"/>
      <c r="K2490" s="6">
        <v>68.905523000000002</v>
      </c>
      <c r="L2490" s="16">
        <f t="shared" si="184"/>
        <v>9.0123399832497952E-5</v>
      </c>
      <c r="M2490" s="10"/>
      <c r="N2490" s="6">
        <v>64.189807999999999</v>
      </c>
      <c r="O2490" s="16">
        <f t="shared" si="185"/>
        <v>1.2701860706609835E-3</v>
      </c>
      <c r="P2490" s="10"/>
    </row>
    <row r="2491" spans="1:16" x14ac:dyDescent="0.25">
      <c r="A2491" s="23">
        <v>38589</v>
      </c>
      <c r="B2491"/>
      <c r="C2491" s="22"/>
      <c r="D2491" s="10"/>
      <c r="E2491" s="6">
        <v>18.041639</v>
      </c>
      <c r="F2491" s="16">
        <f t="shared" si="183"/>
        <v>-3.9611146193535562E-3</v>
      </c>
      <c r="G2491" s="10"/>
      <c r="H2491" s="6">
        <v>8.01</v>
      </c>
      <c r="I2491" s="16">
        <f t="shared" si="186"/>
        <v>-1.2484394506866447E-3</v>
      </c>
      <c r="J2491" s="10"/>
      <c r="K2491" s="6">
        <v>68.793773999999999</v>
      </c>
      <c r="L2491" s="16">
        <f t="shared" si="184"/>
        <v>1.6244057202037254E-3</v>
      </c>
      <c r="M2491" s="10"/>
      <c r="N2491" s="6">
        <v>64.210190999999995</v>
      </c>
      <c r="O2491" s="16">
        <f t="shared" si="185"/>
        <v>-3.1744182165716062E-4</v>
      </c>
      <c r="P2491" s="10"/>
    </row>
    <row r="2492" spans="1:16" x14ac:dyDescent="0.25">
      <c r="A2492" s="23">
        <v>38588</v>
      </c>
      <c r="B2492"/>
      <c r="C2492" s="22"/>
      <c r="D2492" s="10"/>
      <c r="E2492" s="6">
        <v>18.08062</v>
      </c>
      <c r="F2492" s="16">
        <f t="shared" si="183"/>
        <v>-2.1559548289825647E-3</v>
      </c>
      <c r="G2492" s="10"/>
      <c r="H2492" s="6">
        <v>8.01</v>
      </c>
      <c r="I2492" s="16">
        <f t="shared" si="186"/>
        <v>0</v>
      </c>
      <c r="J2492" s="10"/>
      <c r="K2492" s="6">
        <v>68.663400999999993</v>
      </c>
      <c r="L2492" s="16">
        <f t="shared" si="184"/>
        <v>1.8987262224312573E-3</v>
      </c>
      <c r="M2492" s="10"/>
      <c r="N2492" s="6">
        <v>64.006347000000005</v>
      </c>
      <c r="O2492" s="16">
        <f t="shared" si="185"/>
        <v>3.1847466627019649E-3</v>
      </c>
      <c r="P2492" s="10"/>
    </row>
    <row r="2493" spans="1:16" x14ac:dyDescent="0.25">
      <c r="A2493" s="23">
        <v>38587</v>
      </c>
      <c r="B2493"/>
      <c r="C2493" s="22"/>
      <c r="D2493" s="10"/>
      <c r="E2493" s="6">
        <v>17.918199999999999</v>
      </c>
      <c r="F2493" s="16">
        <f t="shared" si="183"/>
        <v>9.0645265707494094E-3</v>
      </c>
      <c r="G2493" s="10"/>
      <c r="H2493" s="6">
        <v>7.9</v>
      </c>
      <c r="I2493" s="16">
        <f t="shared" si="186"/>
        <v>1.3924050632911245E-2</v>
      </c>
      <c r="J2493" s="10"/>
      <c r="K2493" s="6">
        <v>68.688235000000006</v>
      </c>
      <c r="L2493" s="16">
        <f t="shared" si="184"/>
        <v>-3.6154663167586865E-4</v>
      </c>
      <c r="M2493" s="10"/>
      <c r="N2493" s="6">
        <v>63.945197</v>
      </c>
      <c r="O2493" s="16">
        <f t="shared" si="185"/>
        <v>9.5628761609733992E-4</v>
      </c>
      <c r="P2493" s="10"/>
    </row>
    <row r="2494" spans="1:16" x14ac:dyDescent="0.25">
      <c r="A2494" s="23">
        <v>38586</v>
      </c>
      <c r="B2494"/>
      <c r="C2494" s="22"/>
      <c r="D2494" s="10"/>
      <c r="E2494" s="6">
        <v>18.119599999999998</v>
      </c>
      <c r="F2494" s="16">
        <f t="shared" si="183"/>
        <v>-1.1115035652001115E-2</v>
      </c>
      <c r="G2494" s="10"/>
      <c r="H2494" s="6">
        <v>7.94</v>
      </c>
      <c r="I2494" s="16">
        <f t="shared" si="186"/>
        <v>-5.0377833753149082E-3</v>
      </c>
      <c r="J2494" s="10"/>
      <c r="K2494" s="6">
        <v>68.632362999999998</v>
      </c>
      <c r="L2494" s="16">
        <f t="shared" si="184"/>
        <v>8.1407658949483874E-4</v>
      </c>
      <c r="M2494" s="10"/>
      <c r="N2494" s="6">
        <v>63.653024000000002</v>
      </c>
      <c r="O2494" s="16">
        <f t="shared" si="185"/>
        <v>4.5900882886569239E-3</v>
      </c>
      <c r="P2494" s="10"/>
    </row>
    <row r="2495" spans="1:16" x14ac:dyDescent="0.25">
      <c r="A2495" s="23">
        <v>38583</v>
      </c>
      <c r="B2495"/>
      <c r="C2495" s="22"/>
      <c r="D2495" s="10"/>
      <c r="E2495" s="6">
        <v>18.230046000000002</v>
      </c>
      <c r="F2495" s="16">
        <f t="shared" si="183"/>
        <v>-6.0584597537495233E-3</v>
      </c>
      <c r="G2495" s="10"/>
      <c r="H2495" s="6">
        <v>7.9</v>
      </c>
      <c r="I2495" s="16">
        <f t="shared" si="186"/>
        <v>5.0632911392405333E-3</v>
      </c>
      <c r="J2495" s="10"/>
      <c r="K2495" s="6">
        <v>68.663400999999993</v>
      </c>
      <c r="L2495" s="16">
        <f t="shared" si="184"/>
        <v>-4.5203120655201712E-4</v>
      </c>
      <c r="M2495" s="10"/>
      <c r="N2495" s="6">
        <v>63.720970000000001</v>
      </c>
      <c r="O2495" s="16">
        <f t="shared" si="185"/>
        <v>-1.0663051739482343E-3</v>
      </c>
      <c r="P2495" s="10"/>
    </row>
    <row r="2496" spans="1:16" x14ac:dyDescent="0.25">
      <c r="A2496" s="23">
        <v>38582</v>
      </c>
      <c r="B2496"/>
      <c r="C2496" s="22"/>
      <c r="D2496" s="10"/>
      <c r="E2496" s="6">
        <v>19.756796000000001</v>
      </c>
      <c r="F2496" s="16">
        <f t="shared" si="183"/>
        <v>-7.7277206283852928E-2</v>
      </c>
      <c r="G2496" s="10"/>
      <c r="H2496" s="6">
        <v>7.9</v>
      </c>
      <c r="I2496" s="16">
        <f t="shared" si="186"/>
        <v>0</v>
      </c>
      <c r="J2496" s="10"/>
      <c r="K2496" s="6">
        <v>68.725482999999997</v>
      </c>
      <c r="L2496" s="16">
        <f t="shared" si="184"/>
        <v>-9.0333304751022414E-4</v>
      </c>
      <c r="M2496" s="10"/>
      <c r="N2496" s="6">
        <v>63.727766000000003</v>
      </c>
      <c r="O2496" s="16">
        <f t="shared" si="185"/>
        <v>-1.0664111464386838E-4</v>
      </c>
      <c r="P2496" s="10"/>
    </row>
    <row r="2497" spans="1:16" x14ac:dyDescent="0.25">
      <c r="A2497" s="23">
        <v>38581</v>
      </c>
      <c r="B2497"/>
      <c r="C2497" s="22"/>
      <c r="D2497" s="10"/>
      <c r="E2497" s="6">
        <v>19.854247999999998</v>
      </c>
      <c r="F2497" s="16">
        <f t="shared" si="183"/>
        <v>-4.9083702389532968E-3</v>
      </c>
      <c r="G2497" s="10"/>
      <c r="H2497" s="6">
        <v>7.91</v>
      </c>
      <c r="I2497" s="16">
        <f t="shared" si="186"/>
        <v>-1.2642225031604948E-3</v>
      </c>
      <c r="J2497" s="10"/>
      <c r="K2497" s="6">
        <v>68.533028000000002</v>
      </c>
      <c r="L2497" s="16">
        <f t="shared" si="184"/>
        <v>2.8082080365687823E-3</v>
      </c>
      <c r="M2497" s="10"/>
      <c r="N2497" s="6">
        <v>63.258927999999997</v>
      </c>
      <c r="O2497" s="16">
        <f t="shared" si="185"/>
        <v>7.4114123464121828E-3</v>
      </c>
      <c r="P2497" s="10"/>
    </row>
    <row r="2498" spans="1:16" x14ac:dyDescent="0.25">
      <c r="A2498" s="23">
        <v>38580</v>
      </c>
      <c r="B2498"/>
      <c r="C2498" s="22"/>
      <c r="D2498" s="10"/>
      <c r="E2498" s="6">
        <v>19.685331000000001</v>
      </c>
      <c r="F2498" s="16">
        <f t="shared" si="183"/>
        <v>8.5808564763272255E-3</v>
      </c>
      <c r="G2498" s="10"/>
      <c r="H2498" s="6">
        <v>7.85</v>
      </c>
      <c r="I2498" s="16">
        <f t="shared" si="186"/>
        <v>7.6433121019108263E-3</v>
      </c>
      <c r="J2498" s="10"/>
      <c r="K2498" s="6">
        <v>68.713069000000004</v>
      </c>
      <c r="L2498" s="16">
        <f t="shared" si="184"/>
        <v>-2.6201856884023877E-3</v>
      </c>
      <c r="M2498" s="10"/>
      <c r="N2498" s="6">
        <v>63.680202999999999</v>
      </c>
      <c r="O2498" s="16">
        <f t="shared" si="185"/>
        <v>-6.6154782829446201E-3</v>
      </c>
      <c r="P2498" s="10"/>
    </row>
    <row r="2499" spans="1:16" x14ac:dyDescent="0.25">
      <c r="A2499" s="23">
        <v>38579</v>
      </c>
      <c r="B2499"/>
      <c r="C2499" s="22"/>
      <c r="D2499" s="10"/>
      <c r="E2499" s="6">
        <v>19.919217</v>
      </c>
      <c r="F2499" s="16">
        <f t="shared" si="183"/>
        <v>-1.1741726594975965E-2</v>
      </c>
      <c r="G2499" s="10"/>
      <c r="H2499" s="6">
        <v>7.85</v>
      </c>
      <c r="I2499" s="16">
        <f t="shared" si="186"/>
        <v>0</v>
      </c>
      <c r="J2499" s="10"/>
      <c r="K2499" s="6">
        <v>68.533028000000002</v>
      </c>
      <c r="L2499" s="16">
        <f t="shared" si="184"/>
        <v>2.6270690972534094E-3</v>
      </c>
      <c r="M2499" s="10"/>
      <c r="N2499" s="6">
        <v>63.238545000000002</v>
      </c>
      <c r="O2499" s="16">
        <f t="shared" si="185"/>
        <v>6.9840000271985669E-3</v>
      </c>
      <c r="P2499" s="10"/>
    </row>
    <row r="2500" spans="1:16" x14ac:dyDescent="0.25">
      <c r="A2500" s="23">
        <v>38576</v>
      </c>
      <c r="B2500"/>
      <c r="C2500" s="22"/>
      <c r="D2500" s="10"/>
      <c r="E2500" s="6">
        <v>19.847750999999999</v>
      </c>
      <c r="F2500" s="16">
        <f t="shared" si="183"/>
        <v>3.6007102265642743E-3</v>
      </c>
      <c r="G2500" s="10"/>
      <c r="H2500" s="6">
        <v>7.69</v>
      </c>
      <c r="I2500" s="16">
        <f t="shared" si="186"/>
        <v>2.0806241872561637E-2</v>
      </c>
      <c r="J2500" s="10"/>
      <c r="K2500" s="6">
        <v>68.632362999999998</v>
      </c>
      <c r="L2500" s="16">
        <f t="shared" si="184"/>
        <v>-1.4473492629125673E-3</v>
      </c>
      <c r="M2500" s="10"/>
      <c r="N2500" s="6">
        <v>63.401617000000002</v>
      </c>
      <c r="O2500" s="16">
        <f t="shared" si="185"/>
        <v>-2.5720479652751038E-3</v>
      </c>
      <c r="P2500" s="10"/>
    </row>
    <row r="2501" spans="1:16" x14ac:dyDescent="0.25">
      <c r="A2501" s="23">
        <v>38575</v>
      </c>
      <c r="B2501"/>
      <c r="C2501" s="22"/>
      <c r="D2501" s="10"/>
      <c r="E2501" s="6">
        <v>20.19858</v>
      </c>
      <c r="F2501" s="16">
        <f t="shared" si="183"/>
        <v>-1.7368993265863275E-2</v>
      </c>
      <c r="G2501" s="10"/>
      <c r="H2501" s="6">
        <v>7.68</v>
      </c>
      <c r="I2501" s="16">
        <f t="shared" si="186"/>
        <v>1.3020833333334814E-3</v>
      </c>
      <c r="J2501" s="10"/>
      <c r="K2501" s="6">
        <v>68.303320999999997</v>
      </c>
      <c r="L2501" s="16">
        <f t="shared" si="184"/>
        <v>4.817364590515405E-3</v>
      </c>
      <c r="M2501" s="10"/>
      <c r="N2501" s="6">
        <v>62.762915999999997</v>
      </c>
      <c r="O2501" s="16">
        <f t="shared" si="185"/>
        <v>1.0176407354941963E-2</v>
      </c>
      <c r="P2501" s="10"/>
    </row>
    <row r="2502" spans="1:16" x14ac:dyDescent="0.25">
      <c r="A2502" s="23">
        <v>38574</v>
      </c>
      <c r="B2502"/>
      <c r="C2502" s="22"/>
      <c r="D2502" s="10"/>
      <c r="E2502" s="6">
        <v>20.250554000000001</v>
      </c>
      <c r="F2502" s="16">
        <f t="shared" si="183"/>
        <v>-2.5665470682926239E-3</v>
      </c>
      <c r="G2502" s="10"/>
      <c r="H2502" s="6">
        <v>7.52</v>
      </c>
      <c r="I2502" s="16">
        <f t="shared" si="186"/>
        <v>2.1276595744680771E-2</v>
      </c>
      <c r="J2502" s="10"/>
      <c r="K2502" s="6">
        <v>68.092241999999999</v>
      </c>
      <c r="L2502" s="16">
        <f t="shared" si="184"/>
        <v>3.0998979296348317E-3</v>
      </c>
      <c r="M2502" s="10"/>
      <c r="N2502" s="6">
        <v>62.328054000000002</v>
      </c>
      <c r="O2502" s="16">
        <f t="shared" si="185"/>
        <v>6.9769866391142799E-3</v>
      </c>
      <c r="P2502" s="10"/>
    </row>
    <row r="2503" spans="1:16" x14ac:dyDescent="0.25">
      <c r="A2503" s="23">
        <v>38573</v>
      </c>
      <c r="B2503"/>
      <c r="C2503" s="22"/>
      <c r="D2503" s="10"/>
      <c r="E2503" s="6">
        <v>20.127113999999999</v>
      </c>
      <c r="F2503" s="16">
        <f t="shared" si="183"/>
        <v>6.133020362482311E-3</v>
      </c>
      <c r="G2503" s="10"/>
      <c r="H2503" s="6">
        <v>7.6</v>
      </c>
      <c r="I2503" s="16">
        <f t="shared" si="186"/>
        <v>-1.0526315789473717E-2</v>
      </c>
      <c r="J2503" s="10"/>
      <c r="K2503" s="6">
        <v>68.036365000000004</v>
      </c>
      <c r="L2503" s="16">
        <f t="shared" si="184"/>
        <v>8.2128138385995086E-4</v>
      </c>
      <c r="M2503" s="10"/>
      <c r="N2503" s="6">
        <v>62.396000000000001</v>
      </c>
      <c r="O2503" s="16">
        <f t="shared" si="185"/>
        <v>-1.0889480094877779E-3</v>
      </c>
      <c r="P2503" s="10"/>
    </row>
    <row r="2504" spans="1:16" x14ac:dyDescent="0.25">
      <c r="A2504" s="23">
        <v>38572</v>
      </c>
      <c r="B2504"/>
      <c r="C2504" s="22"/>
      <c r="D2504" s="10"/>
      <c r="E2504" s="6">
        <v>19.782783999999999</v>
      </c>
      <c r="F2504" s="16">
        <f t="shared" si="183"/>
        <v>1.7405538067847282E-2</v>
      </c>
      <c r="G2504" s="10"/>
      <c r="H2504" s="6">
        <v>7.47</v>
      </c>
      <c r="I2504" s="16">
        <f t="shared" si="186"/>
        <v>1.7402945113788482E-2</v>
      </c>
      <c r="J2504" s="10"/>
      <c r="K2504" s="6">
        <v>67.924621000000002</v>
      </c>
      <c r="L2504" s="16">
        <f t="shared" si="184"/>
        <v>1.6451177548713058E-3</v>
      </c>
      <c r="M2504" s="10"/>
      <c r="N2504" s="6">
        <v>62.164976000000003</v>
      </c>
      <c r="O2504" s="16">
        <f t="shared" si="185"/>
        <v>3.7163048209010174E-3</v>
      </c>
      <c r="P2504" s="10"/>
    </row>
    <row r="2505" spans="1:16" x14ac:dyDescent="0.25">
      <c r="A2505" s="23">
        <v>38569</v>
      </c>
      <c r="B2505"/>
      <c r="C2505" s="22"/>
      <c r="D2505" s="10"/>
      <c r="E2505" s="6">
        <v>19.919217</v>
      </c>
      <c r="F2505" s="16">
        <f t="shared" ref="F2505:F2524" si="187">E2504/E2505-1</f>
        <v>-6.8493154123477895E-3</v>
      </c>
      <c r="G2505" s="10"/>
      <c r="H2505" s="6">
        <v>7.78</v>
      </c>
      <c r="I2505" s="16">
        <f t="shared" si="186"/>
        <v>-3.98457583547559E-2</v>
      </c>
      <c r="J2505" s="10"/>
      <c r="K2505" s="6">
        <v>68.235033999999999</v>
      </c>
      <c r="L2505" s="16">
        <f t="shared" ref="L2505:L2524" si="188">K2504/K2505-1</f>
        <v>-4.5491733762453856E-3</v>
      </c>
      <c r="M2505" s="10"/>
      <c r="N2505" s="6">
        <v>62.280490999999998</v>
      </c>
      <c r="O2505" s="16">
        <f t="shared" ref="O2505:O2524" si="189">N2504/N2505-1</f>
        <v>-1.854754163707506E-3</v>
      </c>
      <c r="P2505" s="10"/>
    </row>
    <row r="2506" spans="1:16" x14ac:dyDescent="0.25">
      <c r="A2506" s="23">
        <v>38568</v>
      </c>
      <c r="B2506"/>
      <c r="C2506" s="22"/>
      <c r="D2506" s="10"/>
      <c r="E2506" s="6">
        <v>19.711319</v>
      </c>
      <c r="F2506" s="16">
        <f t="shared" si="187"/>
        <v>1.0547137916036897E-2</v>
      </c>
      <c r="G2506" s="10"/>
      <c r="H2506" s="6">
        <v>7.89</v>
      </c>
      <c r="I2506" s="16">
        <f t="shared" si="186"/>
        <v>-1.3941698352344711E-2</v>
      </c>
      <c r="J2506" s="10"/>
      <c r="K2506" s="6">
        <v>68.352987999999996</v>
      </c>
      <c r="L2506" s="16">
        <f t="shared" si="188"/>
        <v>-1.7256597473105373E-3</v>
      </c>
      <c r="M2506" s="10"/>
      <c r="N2506" s="6">
        <v>62.769706999999997</v>
      </c>
      <c r="O2506" s="16">
        <f t="shared" si="189"/>
        <v>-7.7938232211279823E-3</v>
      </c>
      <c r="P2506" s="10"/>
    </row>
    <row r="2507" spans="1:16" x14ac:dyDescent="0.25">
      <c r="A2507" s="23">
        <v>38567</v>
      </c>
      <c r="B2507"/>
      <c r="C2507" s="22"/>
      <c r="D2507" s="10"/>
      <c r="E2507" s="6">
        <v>20.023166</v>
      </c>
      <c r="F2507" s="16">
        <f t="shared" si="187"/>
        <v>-1.5574310276406877E-2</v>
      </c>
      <c r="G2507" s="10"/>
      <c r="H2507" s="6">
        <v>7.86</v>
      </c>
      <c r="I2507" s="16">
        <f t="shared" si="186"/>
        <v>3.8167938931297218E-3</v>
      </c>
      <c r="J2507" s="10"/>
      <c r="K2507" s="6">
        <v>68.352987999999996</v>
      </c>
      <c r="L2507" s="16">
        <f t="shared" si="188"/>
        <v>0</v>
      </c>
      <c r="M2507" s="10"/>
      <c r="N2507" s="6">
        <v>62.898808000000002</v>
      </c>
      <c r="O2507" s="16">
        <f t="shared" si="189"/>
        <v>-2.0525190238900315E-3</v>
      </c>
      <c r="P2507" s="10"/>
    </row>
    <row r="2508" spans="1:16" x14ac:dyDescent="0.25">
      <c r="A2508" s="23">
        <v>38566</v>
      </c>
      <c r="B2508"/>
      <c r="C2508" s="22"/>
      <c r="D2508" s="10"/>
      <c r="E2508" s="6">
        <v>19.938707999999998</v>
      </c>
      <c r="F2508" s="16">
        <f t="shared" si="187"/>
        <v>4.2358812817762104E-3</v>
      </c>
      <c r="G2508" s="10"/>
      <c r="H2508" s="6">
        <v>7.89</v>
      </c>
      <c r="I2508" s="16">
        <f t="shared" si="186"/>
        <v>-3.8022813688212143E-3</v>
      </c>
      <c r="J2508" s="10"/>
      <c r="K2508" s="6">
        <v>68.191571999999994</v>
      </c>
      <c r="L2508" s="16">
        <f t="shared" si="188"/>
        <v>2.3670960393757934E-3</v>
      </c>
      <c r="M2508" s="10"/>
      <c r="N2508" s="6">
        <v>62.593048000000003</v>
      </c>
      <c r="O2508" s="16">
        <f t="shared" si="189"/>
        <v>4.884887535753224E-3</v>
      </c>
      <c r="P2508" s="10"/>
    </row>
    <row r="2509" spans="1:16" x14ac:dyDescent="0.25">
      <c r="A2509" s="23">
        <v>38565</v>
      </c>
      <c r="B2509"/>
      <c r="C2509" s="22"/>
      <c r="D2509" s="10"/>
      <c r="E2509" s="6">
        <v>19.932210999999999</v>
      </c>
      <c r="F2509" s="16">
        <f t="shared" si="187"/>
        <v>3.2595480752228845E-4</v>
      </c>
      <c r="G2509" s="10"/>
      <c r="H2509" s="6">
        <v>7.94</v>
      </c>
      <c r="I2509" s="16">
        <f t="shared" si="186"/>
        <v>-6.297229219143663E-3</v>
      </c>
      <c r="J2509" s="10"/>
      <c r="K2509" s="6">
        <v>68.315740000000005</v>
      </c>
      <c r="L2509" s="16">
        <f t="shared" si="188"/>
        <v>-1.8175606382951903E-3</v>
      </c>
      <c r="M2509" s="10"/>
      <c r="N2509" s="6">
        <v>62.796886000000001</v>
      </c>
      <c r="O2509" s="16">
        <f t="shared" si="189"/>
        <v>-3.2459889810458886E-3</v>
      </c>
      <c r="P2509" s="10"/>
    </row>
    <row r="2510" spans="1:16" x14ac:dyDescent="0.25">
      <c r="A2510" s="23">
        <v>38562</v>
      </c>
      <c r="B2510"/>
      <c r="C2510" s="22"/>
      <c r="D2510" s="10"/>
      <c r="E2510" s="6">
        <v>20.179089000000001</v>
      </c>
      <c r="F2510" s="16">
        <f t="shared" si="187"/>
        <v>-1.2234348141286322E-2</v>
      </c>
      <c r="G2510" s="10"/>
      <c r="H2510" s="6">
        <v>7.94</v>
      </c>
      <c r="I2510" s="16">
        <f t="shared" si="186"/>
        <v>0</v>
      </c>
      <c r="J2510" s="10"/>
      <c r="K2510" s="6">
        <v>68.478397000000001</v>
      </c>
      <c r="L2510" s="16">
        <f t="shared" si="188"/>
        <v>-2.3753038494752632E-3</v>
      </c>
      <c r="M2510" s="10"/>
      <c r="N2510" s="6">
        <v>63.031306999999998</v>
      </c>
      <c r="O2510" s="16">
        <f t="shared" si="189"/>
        <v>-3.7191200874193697E-3</v>
      </c>
      <c r="P2510" s="10"/>
    </row>
    <row r="2511" spans="1:16" x14ac:dyDescent="0.25">
      <c r="A2511" s="23">
        <v>38561</v>
      </c>
      <c r="B2511"/>
      <c r="C2511" s="22"/>
      <c r="D2511" s="10"/>
      <c r="E2511" s="6">
        <v>20.328516</v>
      </c>
      <c r="F2511" s="16">
        <f t="shared" si="187"/>
        <v>-7.3506103446016047E-3</v>
      </c>
      <c r="G2511" s="10"/>
      <c r="H2511" s="6">
        <v>7.84</v>
      </c>
      <c r="I2511" s="16">
        <f t="shared" si="186"/>
        <v>1.2755102040816313E-2</v>
      </c>
      <c r="J2511" s="10"/>
      <c r="K2511" s="6">
        <v>68.632975999999999</v>
      </c>
      <c r="L2511" s="16">
        <f t="shared" si="188"/>
        <v>-2.2522555338413408E-3</v>
      </c>
      <c r="M2511" s="10"/>
      <c r="N2511" s="6">
        <v>63.660874999999997</v>
      </c>
      <c r="O2511" s="16">
        <f t="shared" si="189"/>
        <v>-9.8894022427432615E-3</v>
      </c>
      <c r="P2511" s="10"/>
    </row>
    <row r="2512" spans="1:16" x14ac:dyDescent="0.25">
      <c r="A2512" s="23">
        <v>38560</v>
      </c>
      <c r="B2512"/>
      <c r="C2512" s="22"/>
      <c r="D2512" s="10"/>
      <c r="E2512" s="6">
        <v>20.283038000000001</v>
      </c>
      <c r="F2512" s="16">
        <f t="shared" si="187"/>
        <v>2.2421690478515721E-3</v>
      </c>
      <c r="G2512" s="10"/>
      <c r="H2512" s="6">
        <v>7.44</v>
      </c>
      <c r="I2512" s="16">
        <f t="shared" si="186"/>
        <v>5.3763440860215006E-2</v>
      </c>
      <c r="J2512" s="10"/>
      <c r="K2512" s="6">
        <v>68.373284999999996</v>
      </c>
      <c r="L2512" s="16">
        <f t="shared" si="188"/>
        <v>3.7981354852265614E-3</v>
      </c>
      <c r="M2512" s="10"/>
      <c r="N2512" s="6">
        <v>63.099001000000001</v>
      </c>
      <c r="O2512" s="16">
        <f t="shared" si="189"/>
        <v>8.9046417707943082E-3</v>
      </c>
      <c r="P2512" s="10"/>
    </row>
    <row r="2513" spans="1:16" x14ac:dyDescent="0.25">
      <c r="A2513" s="23">
        <v>38559</v>
      </c>
      <c r="B2513"/>
      <c r="C2513" s="22"/>
      <c r="D2513" s="10"/>
      <c r="E2513" s="6">
        <v>19.938707999999998</v>
      </c>
      <c r="F2513" s="16">
        <f t="shared" si="187"/>
        <v>1.7269423876411727E-2</v>
      </c>
      <c r="G2513" s="10"/>
      <c r="H2513" s="6">
        <v>7.52</v>
      </c>
      <c r="I2513" s="16">
        <f t="shared" si="186"/>
        <v>-1.0638297872340274E-2</v>
      </c>
      <c r="J2513" s="10"/>
      <c r="K2513" s="6">
        <v>68.459849000000006</v>
      </c>
      <c r="L2513" s="16">
        <f t="shared" si="188"/>
        <v>-1.2644491810084313E-3</v>
      </c>
      <c r="M2513" s="10"/>
      <c r="N2513" s="6">
        <v>63.200546000000003</v>
      </c>
      <c r="O2513" s="16">
        <f t="shared" si="189"/>
        <v>-1.6067108027832955E-3</v>
      </c>
      <c r="P2513" s="10"/>
    </row>
    <row r="2514" spans="1:16" x14ac:dyDescent="0.25">
      <c r="A2514" s="23">
        <v>38558</v>
      </c>
      <c r="B2514"/>
      <c r="C2514" s="22"/>
      <c r="D2514" s="10"/>
      <c r="E2514" s="6">
        <v>19.971191000000001</v>
      </c>
      <c r="F2514" s="16">
        <f t="shared" si="187"/>
        <v>-1.626492881671493E-3</v>
      </c>
      <c r="G2514" s="10"/>
      <c r="H2514" s="6">
        <v>7.6</v>
      </c>
      <c r="I2514" s="16">
        <f t="shared" si="186"/>
        <v>-1.0526315789473717E-2</v>
      </c>
      <c r="J2514" s="10"/>
      <c r="K2514" s="6">
        <v>68.447479999999999</v>
      </c>
      <c r="L2514" s="16">
        <f t="shared" si="188"/>
        <v>1.8070789457858005E-4</v>
      </c>
      <c r="M2514" s="10"/>
      <c r="N2514" s="6">
        <v>63.099001000000001</v>
      </c>
      <c r="O2514" s="16">
        <f t="shared" si="189"/>
        <v>1.6092964768175122E-3</v>
      </c>
      <c r="P2514" s="10"/>
    </row>
    <row r="2515" spans="1:16" x14ac:dyDescent="0.25">
      <c r="A2515" s="23">
        <v>38555</v>
      </c>
      <c r="B2515"/>
      <c r="C2515" s="22"/>
      <c r="D2515" s="10"/>
      <c r="E2515" s="6">
        <v>20.231062999999999</v>
      </c>
      <c r="F2515" s="16">
        <f t="shared" si="187"/>
        <v>-1.2845197506428541E-2</v>
      </c>
      <c r="G2515" s="10"/>
      <c r="H2515" s="6">
        <v>7.8</v>
      </c>
      <c r="I2515" s="16">
        <f t="shared" si="186"/>
        <v>-2.5641025641025661E-2</v>
      </c>
      <c r="J2515" s="10"/>
      <c r="K2515" s="6">
        <v>68.453664000000003</v>
      </c>
      <c r="L2515" s="16">
        <f t="shared" si="188"/>
        <v>-9.0338480640106411E-5</v>
      </c>
      <c r="M2515" s="10"/>
      <c r="N2515" s="6">
        <v>63.329169</v>
      </c>
      <c r="O2515" s="16">
        <f t="shared" si="189"/>
        <v>-3.6344705549506973E-3</v>
      </c>
      <c r="P2515" s="10"/>
    </row>
    <row r="2516" spans="1:16" x14ac:dyDescent="0.25">
      <c r="A2516" s="23">
        <v>38554</v>
      </c>
      <c r="B2516"/>
      <c r="C2516" s="22"/>
      <c r="D2516" s="10"/>
      <c r="E2516" s="6">
        <v>20.386986</v>
      </c>
      <c r="F2516" s="16">
        <f t="shared" si="187"/>
        <v>-7.6481633920777448E-3</v>
      </c>
      <c r="G2516" s="10"/>
      <c r="H2516" s="6">
        <v>7.53</v>
      </c>
      <c r="I2516" s="16">
        <f t="shared" si="186"/>
        <v>3.5856573705179251E-2</v>
      </c>
      <c r="J2516" s="10"/>
      <c r="K2516" s="6">
        <v>68.138322000000002</v>
      </c>
      <c r="L2516" s="16">
        <f t="shared" si="188"/>
        <v>4.6279683846632835E-3</v>
      </c>
      <c r="M2516" s="10"/>
      <c r="N2516" s="6">
        <v>62.841760000000001</v>
      </c>
      <c r="O2516" s="16">
        <f t="shared" si="189"/>
        <v>7.7561322279962042E-3</v>
      </c>
      <c r="P2516" s="10"/>
    </row>
    <row r="2517" spans="1:16" x14ac:dyDescent="0.25">
      <c r="A2517" s="23">
        <v>38553</v>
      </c>
      <c r="B2517"/>
      <c r="C2517" s="22"/>
      <c r="D2517" s="10"/>
      <c r="E2517" s="6">
        <v>20.692336999999998</v>
      </c>
      <c r="F2517" s="16">
        <f t="shared" si="187"/>
        <v>-1.475671887617136E-2</v>
      </c>
      <c r="G2517" s="10"/>
      <c r="H2517" s="6">
        <v>7.79</v>
      </c>
      <c r="I2517" s="16">
        <f t="shared" si="186"/>
        <v>-3.3376123234916566E-2</v>
      </c>
      <c r="J2517" s="10"/>
      <c r="K2517" s="6">
        <v>68.490762000000004</v>
      </c>
      <c r="L2517" s="16">
        <f t="shared" si="188"/>
        <v>-5.1458034588665047E-3</v>
      </c>
      <c r="M2517" s="10"/>
      <c r="N2517" s="6">
        <v>63.708261999999998</v>
      </c>
      <c r="O2517" s="16">
        <f t="shared" si="189"/>
        <v>-1.36010930576006E-2</v>
      </c>
      <c r="P2517" s="10"/>
    </row>
    <row r="2518" spans="1:16" x14ac:dyDescent="0.25">
      <c r="A2518" s="23">
        <v>38552</v>
      </c>
      <c r="B2518"/>
      <c r="C2518" s="22"/>
      <c r="D2518" s="10"/>
      <c r="E2518" s="6">
        <v>20.757306</v>
      </c>
      <c r="F2518" s="16">
        <f t="shared" si="187"/>
        <v>-3.1299341060926356E-3</v>
      </c>
      <c r="G2518" s="10"/>
      <c r="H2518" s="6">
        <v>7.73</v>
      </c>
      <c r="I2518" s="16">
        <f t="shared" si="186"/>
        <v>7.7619663648123005E-3</v>
      </c>
      <c r="J2518" s="10"/>
      <c r="K2518" s="6">
        <v>68.416567000000001</v>
      </c>
      <c r="L2518" s="16">
        <f t="shared" si="188"/>
        <v>1.0844595578729521E-3</v>
      </c>
      <c r="M2518" s="10"/>
      <c r="N2518" s="6">
        <v>63.363013000000002</v>
      </c>
      <c r="O2518" s="16">
        <f t="shared" si="189"/>
        <v>5.4487465739672114E-3</v>
      </c>
      <c r="P2518" s="10"/>
    </row>
    <row r="2519" spans="1:16" x14ac:dyDescent="0.25">
      <c r="A2519" s="23">
        <v>38551</v>
      </c>
      <c r="B2519"/>
      <c r="C2519" s="22"/>
      <c r="D2519" s="10"/>
      <c r="E2519" s="6">
        <v>20.711827</v>
      </c>
      <c r="F2519" s="16">
        <f t="shared" si="187"/>
        <v>2.1957985647524936E-3</v>
      </c>
      <c r="G2519" s="10"/>
      <c r="H2519" s="6">
        <v>7.55</v>
      </c>
      <c r="I2519" s="16">
        <f t="shared" si="186"/>
        <v>2.384105960264904E-2</v>
      </c>
      <c r="J2519" s="10"/>
      <c r="K2519" s="6">
        <v>68.360916000000003</v>
      </c>
      <c r="L2519" s="16">
        <f t="shared" si="188"/>
        <v>8.1407627715224251E-4</v>
      </c>
      <c r="M2519" s="10"/>
      <c r="N2519" s="6">
        <v>63.139617000000001</v>
      </c>
      <c r="O2519" s="16">
        <f t="shared" si="189"/>
        <v>3.5381272585166545E-3</v>
      </c>
      <c r="P2519" s="10"/>
    </row>
    <row r="2520" spans="1:16" x14ac:dyDescent="0.25">
      <c r="A2520" s="23">
        <v>38548</v>
      </c>
      <c r="B2520"/>
      <c r="C2520" s="22"/>
      <c r="D2520" s="10"/>
      <c r="E2520" s="6">
        <v>20.731318000000002</v>
      </c>
      <c r="F2520" s="16">
        <f t="shared" si="187"/>
        <v>-9.4017177296701337E-4</v>
      </c>
      <c r="G2520" s="10"/>
      <c r="H2520" s="6">
        <v>7.68</v>
      </c>
      <c r="I2520" s="16">
        <f t="shared" si="186"/>
        <v>-1.692708333333337E-2</v>
      </c>
      <c r="J2520" s="10"/>
      <c r="K2520" s="6">
        <v>68.416567000000001</v>
      </c>
      <c r="L2520" s="16">
        <f t="shared" si="188"/>
        <v>-8.134140960331937E-4</v>
      </c>
      <c r="M2520" s="10"/>
      <c r="N2520" s="6">
        <v>63.613489000000001</v>
      </c>
      <c r="O2520" s="16">
        <f t="shared" si="189"/>
        <v>-7.4492376923390724E-3</v>
      </c>
      <c r="P2520" s="10"/>
    </row>
    <row r="2521" spans="1:16" x14ac:dyDescent="0.25">
      <c r="A2521" s="23">
        <v>38547</v>
      </c>
      <c r="B2521"/>
      <c r="C2521" s="22"/>
      <c r="D2521" s="10"/>
      <c r="E2521" s="6">
        <v>20.731318000000002</v>
      </c>
      <c r="F2521" s="16">
        <f t="shared" si="187"/>
        <v>0</v>
      </c>
      <c r="G2521" s="10"/>
      <c r="H2521" s="6">
        <v>7.61</v>
      </c>
      <c r="I2521" s="16">
        <f t="shared" si="186"/>
        <v>9.1984231274637729E-3</v>
      </c>
      <c r="J2521" s="10"/>
      <c r="K2521" s="6">
        <v>68.385649000000001</v>
      </c>
      <c r="L2521" s="16">
        <f t="shared" si="188"/>
        <v>4.5211240153619769E-4</v>
      </c>
      <c r="M2521" s="10"/>
      <c r="N2521" s="6">
        <v>63.444249999999997</v>
      </c>
      <c r="O2521" s="16">
        <f t="shared" si="189"/>
        <v>2.667523061585575E-3</v>
      </c>
      <c r="P2521" s="10"/>
    </row>
    <row r="2522" spans="1:16" x14ac:dyDescent="0.25">
      <c r="A2522" s="23">
        <v>38546</v>
      </c>
      <c r="B2522"/>
      <c r="C2522" s="22"/>
      <c r="D2522" s="10"/>
      <c r="E2522" s="6">
        <v>20.542911</v>
      </c>
      <c r="F2522" s="16">
        <f t="shared" si="187"/>
        <v>9.1713876382952808E-3</v>
      </c>
      <c r="G2522" s="10"/>
      <c r="H2522" s="6">
        <v>7.66</v>
      </c>
      <c r="I2522" s="16">
        <f t="shared" si="186"/>
        <v>-6.5274151436031103E-3</v>
      </c>
      <c r="J2522" s="10"/>
      <c r="K2522" s="6">
        <v>68.323819</v>
      </c>
      <c r="L2522" s="16">
        <f t="shared" si="188"/>
        <v>9.0495526896705591E-4</v>
      </c>
      <c r="M2522" s="10"/>
      <c r="N2522" s="6">
        <v>63.606718000000001</v>
      </c>
      <c r="O2522" s="16">
        <f t="shared" si="189"/>
        <v>-2.5542584982926053E-3</v>
      </c>
      <c r="P2522" s="10"/>
    </row>
    <row r="2523" spans="1:16" x14ac:dyDescent="0.25">
      <c r="A2523" s="23">
        <v>38545</v>
      </c>
      <c r="B2523"/>
      <c r="C2523" s="22"/>
      <c r="D2523" s="10"/>
      <c r="E2523" s="6">
        <v>20.529917000000001</v>
      </c>
      <c r="F2523" s="16">
        <f t="shared" si="187"/>
        <v>6.3292998213282381E-4</v>
      </c>
      <c r="G2523" s="10"/>
      <c r="H2523" s="6">
        <v>7.78</v>
      </c>
      <c r="I2523" s="16">
        <f t="shared" si="186"/>
        <v>-1.5424164524421635E-2</v>
      </c>
      <c r="J2523" s="10"/>
      <c r="K2523" s="6">
        <v>68.169240000000002</v>
      </c>
      <c r="L2523" s="16">
        <f t="shared" si="188"/>
        <v>2.2675769892697151E-3</v>
      </c>
      <c r="M2523" s="10"/>
      <c r="N2523" s="6">
        <v>63.701490999999997</v>
      </c>
      <c r="O2523" s="16">
        <f t="shared" si="189"/>
        <v>-1.4877673742361708E-3</v>
      </c>
      <c r="P2523" s="10"/>
    </row>
    <row r="2524" spans="1:16" x14ac:dyDescent="0.25">
      <c r="A2524" s="23">
        <v>38544</v>
      </c>
      <c r="B2524"/>
      <c r="C2524" s="22"/>
      <c r="D2524" s="10"/>
      <c r="E2524" s="6">
        <v>20.296032</v>
      </c>
      <c r="F2524" s="16">
        <f t="shared" si="187"/>
        <v>1.1523681082095338E-2</v>
      </c>
      <c r="G2524" s="10"/>
      <c r="H2524" s="6">
        <v>7.7</v>
      </c>
      <c r="I2524" s="16">
        <f t="shared" si="186"/>
        <v>1.0389610389610393E-2</v>
      </c>
      <c r="J2524" s="10"/>
      <c r="K2524" s="6">
        <v>68.323819</v>
      </c>
      <c r="L2524" s="16">
        <f t="shared" si="188"/>
        <v>-2.262446717154365E-3</v>
      </c>
      <c r="M2524" s="10"/>
      <c r="N2524" s="6">
        <v>64.060276999999999</v>
      </c>
      <c r="O2524" s="16">
        <f t="shared" si="189"/>
        <v>-5.6007563001951866E-3</v>
      </c>
      <c r="P2524" s="10"/>
    </row>
    <row r="2525" spans="1:16" x14ac:dyDescent="0.25">
      <c r="M2525" s="10"/>
      <c r="N2525"/>
      <c r="O2525"/>
      <c r="P2525" s="10"/>
    </row>
    <row r="2526" spans="1:16" x14ac:dyDescent="0.25">
      <c r="M2526" s="10"/>
      <c r="N2526"/>
      <c r="O2526"/>
      <c r="P2526" s="10"/>
    </row>
    <row r="2527" spans="1:16" x14ac:dyDescent="0.25">
      <c r="M2527" s="10"/>
      <c r="N2527"/>
      <c r="O2527"/>
      <c r="P2527" s="10"/>
    </row>
    <row r="2528" spans="1:16" x14ac:dyDescent="0.25">
      <c r="M2528" s="10"/>
      <c r="N2528"/>
      <c r="O2528"/>
      <c r="P2528" s="10"/>
    </row>
    <row r="2529" spans="13:16" x14ac:dyDescent="0.25">
      <c r="M2529" s="10"/>
      <c r="N2529"/>
      <c r="O2529"/>
      <c r="P2529" s="10"/>
    </row>
    <row r="2530" spans="13:16" x14ac:dyDescent="0.25">
      <c r="M2530" s="10"/>
      <c r="N2530"/>
      <c r="O2530"/>
      <c r="P2530" s="10"/>
    </row>
    <row r="2531" spans="13:16" x14ac:dyDescent="0.25">
      <c r="M2531" s="10"/>
      <c r="N2531"/>
      <c r="O2531"/>
      <c r="P2531" s="10"/>
    </row>
    <row r="2532" spans="13:16" x14ac:dyDescent="0.25">
      <c r="M2532" s="10"/>
      <c r="N2532"/>
      <c r="O2532"/>
      <c r="P2532" s="10"/>
    </row>
    <row r="2533" spans="13:16" x14ac:dyDescent="0.25">
      <c r="M2533" s="10"/>
      <c r="N2533"/>
      <c r="O2533"/>
      <c r="P2533" s="10"/>
    </row>
    <row r="2534" spans="13:16" x14ac:dyDescent="0.25">
      <c r="M2534" s="10"/>
      <c r="N2534"/>
      <c r="O2534"/>
      <c r="P2534" s="10"/>
    </row>
    <row r="2535" spans="13:16" x14ac:dyDescent="0.25">
      <c r="M2535" s="10"/>
      <c r="N2535"/>
      <c r="O2535"/>
      <c r="P2535" s="10"/>
    </row>
    <row r="2536" spans="13:16" x14ac:dyDescent="0.25">
      <c r="M2536" s="10"/>
      <c r="N2536"/>
      <c r="O2536"/>
      <c r="P2536" s="10"/>
    </row>
    <row r="2537" spans="13:16" x14ac:dyDescent="0.25">
      <c r="M2537" s="10"/>
      <c r="N2537"/>
      <c r="O2537"/>
      <c r="P2537" s="10"/>
    </row>
    <row r="2538" spans="13:16" x14ac:dyDescent="0.25">
      <c r="M2538" s="10"/>
      <c r="N2538"/>
      <c r="O2538"/>
      <c r="P2538" s="10"/>
    </row>
    <row r="2539" spans="13:16" x14ac:dyDescent="0.25">
      <c r="M2539" s="10"/>
      <c r="N2539"/>
      <c r="O2539"/>
      <c r="P2539" s="10"/>
    </row>
    <row r="2540" spans="13:16" x14ac:dyDescent="0.25">
      <c r="M2540" s="10"/>
      <c r="N2540"/>
      <c r="O2540"/>
      <c r="P2540" s="10"/>
    </row>
    <row r="2541" spans="13:16" x14ac:dyDescent="0.25">
      <c r="M2541" s="10"/>
      <c r="N2541"/>
      <c r="O2541"/>
      <c r="P2541" s="10"/>
    </row>
    <row r="2542" spans="13:16" x14ac:dyDescent="0.25">
      <c r="M2542" s="10"/>
      <c r="N2542"/>
      <c r="O2542"/>
      <c r="P2542" s="10"/>
    </row>
    <row r="2543" spans="13:16" x14ac:dyDescent="0.25">
      <c r="M2543" s="10"/>
      <c r="N2543"/>
      <c r="O2543"/>
      <c r="P2543" s="10"/>
    </row>
    <row r="2544" spans="13:16" x14ac:dyDescent="0.25">
      <c r="M2544" s="10"/>
      <c r="N2544"/>
      <c r="O2544"/>
      <c r="P2544" s="10"/>
    </row>
    <row r="2545" spans="13:16" x14ac:dyDescent="0.25">
      <c r="M2545" s="10"/>
      <c r="N2545"/>
      <c r="O2545"/>
      <c r="P2545" s="10"/>
    </row>
    <row r="2546" spans="13:16" x14ac:dyDescent="0.25">
      <c r="M2546" s="10"/>
      <c r="N2546"/>
      <c r="O2546"/>
      <c r="P2546" s="10"/>
    </row>
    <row r="2547" spans="13:16" x14ac:dyDescent="0.25">
      <c r="M2547" s="10"/>
      <c r="N2547"/>
      <c r="O2547"/>
      <c r="P2547" s="10"/>
    </row>
    <row r="2548" spans="13:16" x14ac:dyDescent="0.25">
      <c r="M2548" s="10"/>
      <c r="N2548"/>
      <c r="O2548"/>
      <c r="P2548" s="10"/>
    </row>
    <row r="2549" spans="13:16" x14ac:dyDescent="0.25">
      <c r="M2549" s="10"/>
      <c r="N2549"/>
      <c r="O2549"/>
      <c r="P2549" s="10"/>
    </row>
    <row r="2550" spans="13:16" x14ac:dyDescent="0.25">
      <c r="M2550" s="10"/>
      <c r="N2550"/>
      <c r="O2550"/>
      <c r="P2550" s="10"/>
    </row>
    <row r="2551" spans="13:16" x14ac:dyDescent="0.25">
      <c r="M2551" s="10"/>
      <c r="N2551"/>
      <c r="O2551"/>
      <c r="P2551" s="10"/>
    </row>
    <row r="2552" spans="13:16" x14ac:dyDescent="0.25">
      <c r="M2552" s="10"/>
      <c r="N2552"/>
      <c r="O2552"/>
      <c r="P2552" s="10"/>
    </row>
    <row r="2553" spans="13:16" x14ac:dyDescent="0.25">
      <c r="M2553" s="10"/>
      <c r="N2553"/>
      <c r="O2553"/>
      <c r="P2553" s="10"/>
    </row>
    <row r="2554" spans="13:16" x14ac:dyDescent="0.25">
      <c r="M2554" s="10"/>
      <c r="N2554"/>
      <c r="O2554"/>
      <c r="P2554" s="10"/>
    </row>
    <row r="2555" spans="13:16" x14ac:dyDescent="0.25">
      <c r="M2555" s="10"/>
      <c r="N2555"/>
      <c r="O2555"/>
      <c r="P2555" s="10"/>
    </row>
    <row r="2556" spans="13:16" x14ac:dyDescent="0.25">
      <c r="M2556" s="10"/>
      <c r="N2556"/>
      <c r="O2556"/>
      <c r="P2556" s="10"/>
    </row>
    <row r="2557" spans="13:16" x14ac:dyDescent="0.25">
      <c r="M2557" s="10"/>
      <c r="N2557"/>
      <c r="O2557"/>
      <c r="P2557" s="10"/>
    </row>
    <row r="2558" spans="13:16" x14ac:dyDescent="0.25">
      <c r="M2558" s="10"/>
      <c r="N2558"/>
      <c r="O2558"/>
      <c r="P2558" s="10"/>
    </row>
    <row r="2559" spans="13:16" x14ac:dyDescent="0.25">
      <c r="M2559" s="10"/>
      <c r="N2559"/>
      <c r="O2559"/>
      <c r="P2559" s="10"/>
    </row>
    <row r="2560" spans="13:16" x14ac:dyDescent="0.25">
      <c r="M2560" s="10"/>
      <c r="N2560"/>
      <c r="O2560"/>
      <c r="P2560" s="10"/>
    </row>
    <row r="2561" spans="13:16" x14ac:dyDescent="0.25">
      <c r="M2561" s="10"/>
      <c r="N2561"/>
      <c r="O2561"/>
      <c r="P2561" s="10"/>
    </row>
    <row r="2562" spans="13:16" x14ac:dyDescent="0.25">
      <c r="M2562" s="10"/>
      <c r="N2562"/>
      <c r="O2562"/>
      <c r="P2562" s="10"/>
    </row>
    <row r="2563" spans="13:16" x14ac:dyDescent="0.25">
      <c r="M2563" s="10"/>
      <c r="N2563"/>
      <c r="O2563"/>
      <c r="P2563" s="10"/>
    </row>
    <row r="2564" spans="13:16" x14ac:dyDescent="0.25">
      <c r="M2564" s="10"/>
      <c r="N2564"/>
      <c r="O2564"/>
      <c r="P2564" s="10"/>
    </row>
    <row r="2565" spans="13:16" x14ac:dyDescent="0.25">
      <c r="M2565" s="10"/>
      <c r="N2565"/>
      <c r="O2565"/>
      <c r="P2565" s="10"/>
    </row>
    <row r="2566" spans="13:16" x14ac:dyDescent="0.25">
      <c r="M2566" s="10"/>
      <c r="N2566"/>
      <c r="O2566"/>
      <c r="P2566" s="10"/>
    </row>
    <row r="2567" spans="13:16" x14ac:dyDescent="0.25">
      <c r="M2567" s="10"/>
      <c r="N2567"/>
      <c r="O2567"/>
      <c r="P2567" s="10"/>
    </row>
    <row r="2568" spans="13:16" x14ac:dyDescent="0.25">
      <c r="M2568" s="10"/>
      <c r="N2568"/>
      <c r="O2568"/>
      <c r="P2568" s="10"/>
    </row>
    <row r="2569" spans="13:16" x14ac:dyDescent="0.25">
      <c r="M2569" s="10"/>
      <c r="N2569"/>
      <c r="O2569"/>
      <c r="P2569" s="10"/>
    </row>
    <row r="2570" spans="13:16" x14ac:dyDescent="0.25">
      <c r="M2570" s="10"/>
      <c r="N2570"/>
      <c r="O2570"/>
      <c r="P2570" s="10"/>
    </row>
    <row r="2571" spans="13:16" x14ac:dyDescent="0.25">
      <c r="M2571" s="10"/>
      <c r="N2571"/>
      <c r="O2571"/>
      <c r="P2571" s="10"/>
    </row>
    <row r="2572" spans="13:16" x14ac:dyDescent="0.25">
      <c r="M2572" s="10"/>
      <c r="N2572"/>
      <c r="O2572"/>
      <c r="P2572" s="10"/>
    </row>
    <row r="2573" spans="13:16" x14ac:dyDescent="0.25">
      <c r="M2573" s="10"/>
      <c r="N2573"/>
      <c r="O2573"/>
      <c r="P2573" s="10"/>
    </row>
    <row r="2574" spans="13:16" x14ac:dyDescent="0.25">
      <c r="M2574" s="10"/>
      <c r="N2574"/>
      <c r="O2574"/>
      <c r="P2574" s="10"/>
    </row>
    <row r="2575" spans="13:16" x14ac:dyDescent="0.25">
      <c r="M2575" s="10"/>
      <c r="N2575"/>
      <c r="O2575"/>
      <c r="P2575" s="10"/>
    </row>
    <row r="2576" spans="13:16" x14ac:dyDescent="0.25">
      <c r="M2576" s="10"/>
      <c r="N2576"/>
      <c r="O2576"/>
      <c r="P2576" s="10"/>
    </row>
    <row r="2577" spans="13:16" x14ac:dyDescent="0.25">
      <c r="M2577" s="10"/>
      <c r="N2577"/>
      <c r="O2577"/>
      <c r="P2577" s="10"/>
    </row>
    <row r="2578" spans="13:16" x14ac:dyDescent="0.25">
      <c r="M2578" s="10"/>
      <c r="N2578"/>
      <c r="O2578"/>
      <c r="P2578" s="10"/>
    </row>
    <row r="2579" spans="13:16" x14ac:dyDescent="0.25">
      <c r="M2579" s="10"/>
      <c r="N2579"/>
      <c r="O2579"/>
      <c r="P2579" s="10"/>
    </row>
    <row r="2580" spans="13:16" x14ac:dyDescent="0.25">
      <c r="M2580" s="10"/>
      <c r="N2580"/>
      <c r="O2580"/>
      <c r="P2580" s="10"/>
    </row>
    <row r="2581" spans="13:16" x14ac:dyDescent="0.25">
      <c r="M2581" s="10"/>
      <c r="N2581"/>
      <c r="O2581"/>
      <c r="P2581" s="10"/>
    </row>
    <row r="2582" spans="13:16" x14ac:dyDescent="0.25">
      <c r="M2582" s="10"/>
      <c r="N2582"/>
      <c r="O2582"/>
      <c r="P2582" s="10"/>
    </row>
    <row r="2583" spans="13:16" x14ac:dyDescent="0.25">
      <c r="M2583" s="10"/>
      <c r="N2583"/>
      <c r="O2583"/>
      <c r="P2583" s="10"/>
    </row>
    <row r="2584" spans="13:16" x14ac:dyDescent="0.25">
      <c r="M2584" s="10"/>
      <c r="N2584"/>
      <c r="O2584"/>
      <c r="P2584" s="10"/>
    </row>
    <row r="2585" spans="13:16" x14ac:dyDescent="0.25">
      <c r="M2585" s="10"/>
      <c r="N2585"/>
      <c r="O2585"/>
      <c r="P2585" s="10"/>
    </row>
    <row r="2586" spans="13:16" x14ac:dyDescent="0.25">
      <c r="M2586" s="10"/>
      <c r="N2586"/>
      <c r="O2586"/>
      <c r="P2586" s="10"/>
    </row>
    <row r="2587" spans="13:16" x14ac:dyDescent="0.25">
      <c r="M2587" s="10"/>
      <c r="N2587"/>
      <c r="O2587"/>
      <c r="P2587" s="10"/>
    </row>
    <row r="2588" spans="13:16" x14ac:dyDescent="0.25">
      <c r="M2588" s="10"/>
      <c r="N2588"/>
      <c r="O2588"/>
      <c r="P2588" s="10"/>
    </row>
    <row r="2589" spans="13:16" x14ac:dyDescent="0.25">
      <c r="M2589" s="10"/>
      <c r="N2589"/>
      <c r="O2589"/>
      <c r="P2589" s="10"/>
    </row>
    <row r="2590" spans="13:16" x14ac:dyDescent="0.25">
      <c r="M2590" s="10"/>
      <c r="N2590"/>
      <c r="O2590"/>
      <c r="P2590" s="10"/>
    </row>
    <row r="2591" spans="13:16" x14ac:dyDescent="0.25">
      <c r="M2591" s="10"/>
      <c r="N2591"/>
      <c r="O2591"/>
      <c r="P2591" s="10"/>
    </row>
    <row r="2592" spans="13:16" x14ac:dyDescent="0.25">
      <c r="M2592" s="10"/>
      <c r="N2592"/>
      <c r="O2592"/>
      <c r="P2592" s="10"/>
    </row>
    <row r="2593" spans="13:16" x14ac:dyDescent="0.25">
      <c r="M2593" s="10"/>
      <c r="N2593"/>
      <c r="O2593"/>
      <c r="P2593" s="10"/>
    </row>
    <row r="2594" spans="13:16" x14ac:dyDescent="0.25">
      <c r="M2594" s="10"/>
      <c r="N2594"/>
      <c r="O2594"/>
      <c r="P2594" s="10"/>
    </row>
    <row r="2595" spans="13:16" x14ac:dyDescent="0.25">
      <c r="M2595" s="10"/>
      <c r="N2595"/>
      <c r="O2595"/>
      <c r="P2595" s="10"/>
    </row>
    <row r="2596" spans="13:16" x14ac:dyDescent="0.25">
      <c r="M2596" s="10"/>
      <c r="N2596"/>
      <c r="O2596"/>
      <c r="P2596" s="10"/>
    </row>
    <row r="2597" spans="13:16" x14ac:dyDescent="0.25">
      <c r="M2597" s="10"/>
      <c r="N2597"/>
      <c r="O2597"/>
      <c r="P2597" s="10"/>
    </row>
    <row r="2598" spans="13:16" x14ac:dyDescent="0.25">
      <c r="M2598" s="10"/>
      <c r="N2598"/>
      <c r="O2598"/>
      <c r="P2598" s="10"/>
    </row>
    <row r="2599" spans="13:16" x14ac:dyDescent="0.25">
      <c r="M2599" s="10"/>
      <c r="N2599"/>
      <c r="O2599"/>
      <c r="P2599" s="10"/>
    </row>
    <row r="2600" spans="13:16" x14ac:dyDescent="0.25">
      <c r="M2600" s="10"/>
      <c r="N2600"/>
      <c r="O2600"/>
      <c r="P2600" s="10"/>
    </row>
    <row r="2601" spans="13:16" x14ac:dyDescent="0.25">
      <c r="M2601" s="10"/>
      <c r="N2601"/>
      <c r="O2601"/>
      <c r="P2601" s="10"/>
    </row>
    <row r="2602" spans="13:16" x14ac:dyDescent="0.25">
      <c r="M2602" s="10"/>
      <c r="N2602"/>
      <c r="O2602"/>
      <c r="P2602" s="10"/>
    </row>
    <row r="2603" spans="13:16" x14ac:dyDescent="0.25">
      <c r="M2603" s="10"/>
      <c r="N2603"/>
      <c r="O2603"/>
      <c r="P2603" s="10"/>
    </row>
    <row r="2604" spans="13:16" x14ac:dyDescent="0.25">
      <c r="M2604" s="10"/>
      <c r="N2604"/>
      <c r="O2604"/>
      <c r="P2604" s="10"/>
    </row>
    <row r="2605" spans="13:16" x14ac:dyDescent="0.25">
      <c r="M2605" s="10"/>
      <c r="N2605"/>
      <c r="O2605"/>
      <c r="P2605" s="10"/>
    </row>
    <row r="2606" spans="13:16" x14ac:dyDescent="0.25">
      <c r="M2606" s="10"/>
      <c r="N2606"/>
      <c r="O2606"/>
      <c r="P2606" s="10"/>
    </row>
    <row r="2607" spans="13:16" x14ac:dyDescent="0.25">
      <c r="M2607" s="10"/>
      <c r="N2607"/>
      <c r="O2607"/>
      <c r="P2607" s="10"/>
    </row>
    <row r="2608" spans="13:16" x14ac:dyDescent="0.25">
      <c r="M2608" s="10"/>
      <c r="N2608"/>
      <c r="O2608"/>
      <c r="P2608" s="10"/>
    </row>
    <row r="2609" spans="13:16" x14ac:dyDescent="0.25">
      <c r="M2609" s="10"/>
      <c r="N2609"/>
      <c r="O2609"/>
      <c r="P2609" s="10"/>
    </row>
    <row r="2610" spans="13:16" x14ac:dyDescent="0.25">
      <c r="M2610" s="10"/>
      <c r="N2610"/>
      <c r="O2610"/>
      <c r="P2610" s="10"/>
    </row>
    <row r="2611" spans="13:16" x14ac:dyDescent="0.25">
      <c r="M2611" s="10"/>
      <c r="N2611"/>
      <c r="O2611"/>
      <c r="P2611" s="10"/>
    </row>
    <row r="2612" spans="13:16" x14ac:dyDescent="0.25">
      <c r="M2612" s="10"/>
      <c r="N2612"/>
      <c r="O2612"/>
      <c r="P2612" s="10"/>
    </row>
    <row r="2613" spans="13:16" x14ac:dyDescent="0.25">
      <c r="M2613" s="10"/>
      <c r="N2613"/>
      <c r="O2613"/>
      <c r="P2613" s="10"/>
    </row>
    <row r="2614" spans="13:16" x14ac:dyDescent="0.25">
      <c r="M2614" s="10"/>
      <c r="N2614"/>
      <c r="O2614"/>
      <c r="P2614" s="10"/>
    </row>
    <row r="2615" spans="13:16" x14ac:dyDescent="0.25">
      <c r="M2615" s="10"/>
      <c r="N2615"/>
      <c r="O2615"/>
      <c r="P2615" s="10"/>
    </row>
    <row r="2616" spans="13:16" x14ac:dyDescent="0.25">
      <c r="M2616" s="10"/>
      <c r="N2616"/>
      <c r="O2616"/>
      <c r="P2616" s="10"/>
    </row>
    <row r="2617" spans="13:16" x14ac:dyDescent="0.25">
      <c r="M2617" s="10"/>
      <c r="N2617"/>
      <c r="O2617"/>
      <c r="P2617" s="10"/>
    </row>
    <row r="2618" spans="13:16" x14ac:dyDescent="0.25">
      <c r="M2618" s="10"/>
      <c r="N2618"/>
      <c r="O2618"/>
      <c r="P2618" s="10"/>
    </row>
    <row r="2619" spans="13:16" x14ac:dyDescent="0.25">
      <c r="M2619" s="10"/>
      <c r="N2619"/>
      <c r="O2619"/>
      <c r="P2619" s="10"/>
    </row>
    <row r="2620" spans="13:16" x14ac:dyDescent="0.25">
      <c r="M2620" s="10"/>
      <c r="N2620"/>
      <c r="O2620"/>
      <c r="P2620" s="10"/>
    </row>
    <row r="2621" spans="13:16" x14ac:dyDescent="0.25">
      <c r="M2621" s="10"/>
      <c r="N2621"/>
      <c r="O2621"/>
      <c r="P2621" s="10"/>
    </row>
    <row r="2622" spans="13:16" x14ac:dyDescent="0.25">
      <c r="M2622" s="10"/>
      <c r="N2622"/>
      <c r="O2622"/>
      <c r="P2622" s="10"/>
    </row>
    <row r="2623" spans="13:16" x14ac:dyDescent="0.25">
      <c r="M2623" s="10"/>
      <c r="N2623"/>
      <c r="O2623"/>
      <c r="P2623" s="10"/>
    </row>
    <row r="2624" spans="13:16" x14ac:dyDescent="0.25">
      <c r="M2624" s="10"/>
      <c r="N2624"/>
      <c r="O2624"/>
      <c r="P2624" s="10"/>
    </row>
    <row r="2625" spans="13:16" x14ac:dyDescent="0.25">
      <c r="M2625" s="10"/>
      <c r="N2625"/>
      <c r="O2625"/>
      <c r="P2625" s="10"/>
    </row>
    <row r="2626" spans="13:16" x14ac:dyDescent="0.25">
      <c r="M2626" s="10"/>
      <c r="N2626"/>
      <c r="O2626"/>
      <c r="P2626" s="10"/>
    </row>
    <row r="2627" spans="13:16" x14ac:dyDescent="0.25">
      <c r="M2627" s="10"/>
      <c r="N2627"/>
      <c r="O2627"/>
      <c r="P2627" s="10"/>
    </row>
    <row r="2628" spans="13:16" x14ac:dyDescent="0.25">
      <c r="M2628" s="10"/>
      <c r="N2628"/>
      <c r="O2628"/>
      <c r="P2628" s="10"/>
    </row>
    <row r="2629" spans="13:16" x14ac:dyDescent="0.25">
      <c r="M2629" s="10"/>
      <c r="N2629"/>
      <c r="O2629"/>
      <c r="P2629" s="10"/>
    </row>
    <row r="2630" spans="13:16" x14ac:dyDescent="0.25">
      <c r="M2630" s="10"/>
      <c r="N2630"/>
      <c r="O2630"/>
      <c r="P2630" s="10"/>
    </row>
    <row r="2631" spans="13:16" x14ac:dyDescent="0.25">
      <c r="M2631" s="10"/>
      <c r="N2631"/>
      <c r="O2631"/>
      <c r="P2631" s="10"/>
    </row>
    <row r="2632" spans="13:16" x14ac:dyDescent="0.25">
      <c r="M2632" s="10"/>
      <c r="N2632"/>
      <c r="O2632"/>
      <c r="P2632" s="10"/>
    </row>
    <row r="2633" spans="13:16" x14ac:dyDescent="0.25">
      <c r="M2633" s="10"/>
      <c r="N2633"/>
      <c r="O2633"/>
      <c r="P2633" s="10"/>
    </row>
    <row r="2634" spans="13:16" x14ac:dyDescent="0.25">
      <c r="M2634" s="10"/>
      <c r="N2634"/>
      <c r="O2634"/>
      <c r="P2634" s="10"/>
    </row>
    <row r="2635" spans="13:16" x14ac:dyDescent="0.25">
      <c r="M2635" s="10"/>
      <c r="N2635"/>
      <c r="O2635"/>
      <c r="P2635" s="10"/>
    </row>
    <row r="2636" spans="13:16" x14ac:dyDescent="0.25">
      <c r="M2636" s="10"/>
      <c r="N2636"/>
      <c r="O2636"/>
      <c r="P2636" s="10"/>
    </row>
    <row r="2637" spans="13:16" x14ac:dyDescent="0.25">
      <c r="M2637" s="10"/>
      <c r="N2637"/>
      <c r="O2637"/>
      <c r="P2637" s="10"/>
    </row>
    <row r="2638" spans="13:16" x14ac:dyDescent="0.25">
      <c r="M2638" s="10"/>
      <c r="N2638"/>
      <c r="O2638"/>
      <c r="P2638" s="10"/>
    </row>
    <row r="2639" spans="13:16" x14ac:dyDescent="0.25">
      <c r="M2639" s="10"/>
      <c r="N2639"/>
      <c r="O2639"/>
      <c r="P2639" s="10"/>
    </row>
    <row r="2640" spans="13:16" x14ac:dyDescent="0.25">
      <c r="M2640" s="10"/>
      <c r="N2640"/>
      <c r="O2640"/>
      <c r="P2640" s="10"/>
    </row>
    <row r="2641" spans="13:16" x14ac:dyDescent="0.25">
      <c r="M2641" s="10"/>
      <c r="N2641"/>
      <c r="O2641"/>
      <c r="P2641" s="10"/>
    </row>
    <row r="2642" spans="13:16" x14ac:dyDescent="0.25">
      <c r="M2642" s="10"/>
      <c r="N2642"/>
      <c r="O2642"/>
      <c r="P2642" s="10"/>
    </row>
    <row r="2643" spans="13:16" x14ac:dyDescent="0.25">
      <c r="M2643" s="10"/>
      <c r="N2643"/>
      <c r="O2643"/>
      <c r="P2643" s="10"/>
    </row>
    <row r="2644" spans="13:16" x14ac:dyDescent="0.25">
      <c r="M2644" s="10"/>
      <c r="N2644"/>
      <c r="O2644"/>
      <c r="P2644" s="10"/>
    </row>
    <row r="2645" spans="13:16" x14ac:dyDescent="0.25">
      <c r="M2645" s="10"/>
      <c r="N2645"/>
      <c r="O2645"/>
      <c r="P2645" s="10"/>
    </row>
    <row r="2646" spans="13:16" x14ac:dyDescent="0.25">
      <c r="M2646" s="10"/>
      <c r="N2646"/>
      <c r="O2646"/>
      <c r="P2646" s="10"/>
    </row>
    <row r="2647" spans="13:16" x14ac:dyDescent="0.25">
      <c r="M2647" s="10"/>
      <c r="N2647"/>
      <c r="O2647"/>
      <c r="P2647" s="10"/>
    </row>
    <row r="2648" spans="13:16" x14ac:dyDescent="0.25">
      <c r="M2648" s="10"/>
      <c r="N2648"/>
      <c r="O2648"/>
      <c r="P2648" s="10"/>
    </row>
    <row r="2649" spans="13:16" x14ac:dyDescent="0.25">
      <c r="M2649" s="10"/>
      <c r="N2649"/>
      <c r="O2649"/>
      <c r="P2649" s="10"/>
    </row>
    <row r="2650" spans="13:16" x14ac:dyDescent="0.25">
      <c r="M2650" s="10"/>
      <c r="N2650"/>
      <c r="O2650"/>
      <c r="P2650" s="10"/>
    </row>
    <row r="2651" spans="13:16" x14ac:dyDescent="0.25">
      <c r="M2651" s="10"/>
      <c r="N2651"/>
      <c r="O2651"/>
      <c r="P2651" s="10"/>
    </row>
    <row r="2652" spans="13:16" x14ac:dyDescent="0.25">
      <c r="M2652" s="10"/>
      <c r="N2652"/>
      <c r="O2652"/>
      <c r="P2652" s="10"/>
    </row>
    <row r="2653" spans="13:16" x14ac:dyDescent="0.25">
      <c r="M2653" s="10"/>
      <c r="N2653"/>
      <c r="O2653"/>
      <c r="P2653" s="10"/>
    </row>
    <row r="2654" spans="13:16" x14ac:dyDescent="0.25">
      <c r="M2654" s="10"/>
      <c r="N2654"/>
      <c r="O2654"/>
      <c r="P2654" s="10"/>
    </row>
    <row r="2655" spans="13:16" x14ac:dyDescent="0.25">
      <c r="M2655" s="10"/>
      <c r="N2655"/>
      <c r="O2655"/>
      <c r="P2655" s="10"/>
    </row>
    <row r="2656" spans="13:16" x14ac:dyDescent="0.25">
      <c r="M2656" s="10"/>
      <c r="N2656"/>
      <c r="O2656"/>
      <c r="P2656" s="10"/>
    </row>
    <row r="2657" spans="13:16" x14ac:dyDescent="0.25">
      <c r="M2657" s="10"/>
      <c r="N2657"/>
      <c r="O2657"/>
      <c r="P2657" s="10"/>
    </row>
    <row r="2658" spans="13:16" x14ac:dyDescent="0.25">
      <c r="M2658" s="10"/>
      <c r="N2658"/>
      <c r="O2658"/>
      <c r="P2658" s="10"/>
    </row>
    <row r="2659" spans="13:16" x14ac:dyDescent="0.25">
      <c r="M2659" s="10"/>
      <c r="N2659"/>
      <c r="O2659"/>
      <c r="P2659" s="10"/>
    </row>
    <row r="2660" spans="13:16" x14ac:dyDescent="0.25">
      <c r="M2660" s="10"/>
      <c r="N2660"/>
      <c r="O2660"/>
      <c r="P2660" s="10"/>
    </row>
    <row r="2661" spans="13:16" x14ac:dyDescent="0.25">
      <c r="M2661" s="10"/>
      <c r="N2661"/>
      <c r="O2661"/>
      <c r="P2661" s="10"/>
    </row>
    <row r="2662" spans="13:16" x14ac:dyDescent="0.25">
      <c r="M2662" s="10"/>
      <c r="N2662"/>
      <c r="O2662"/>
      <c r="P2662" s="10"/>
    </row>
    <row r="2663" spans="13:16" x14ac:dyDescent="0.25">
      <c r="M2663" s="10"/>
      <c r="N2663"/>
      <c r="O2663"/>
      <c r="P2663" s="10"/>
    </row>
    <row r="2664" spans="13:16" x14ac:dyDescent="0.25">
      <c r="M2664" s="10"/>
      <c r="N2664"/>
      <c r="O2664"/>
      <c r="P2664" s="10"/>
    </row>
    <row r="2665" spans="13:16" x14ac:dyDescent="0.25">
      <c r="M2665" s="10"/>
      <c r="N2665"/>
      <c r="O2665"/>
      <c r="P2665" s="10"/>
    </row>
    <row r="2666" spans="13:16" x14ac:dyDescent="0.25">
      <c r="M2666" s="10"/>
      <c r="N2666"/>
      <c r="O2666"/>
      <c r="P2666" s="10"/>
    </row>
    <row r="2667" spans="13:16" x14ac:dyDescent="0.25">
      <c r="M2667" s="10"/>
      <c r="N2667"/>
      <c r="O2667"/>
      <c r="P2667" s="10"/>
    </row>
    <row r="2668" spans="13:16" x14ac:dyDescent="0.25">
      <c r="M2668" s="10"/>
      <c r="N2668"/>
      <c r="O2668"/>
      <c r="P2668" s="10"/>
    </row>
    <row r="2669" spans="13:16" x14ac:dyDescent="0.25">
      <c r="M2669" s="10"/>
      <c r="N2669"/>
      <c r="O2669"/>
      <c r="P2669" s="10"/>
    </row>
    <row r="2670" spans="13:16" x14ac:dyDescent="0.25">
      <c r="M2670" s="10"/>
      <c r="N2670"/>
      <c r="O2670"/>
      <c r="P2670" s="10"/>
    </row>
    <row r="2671" spans="13:16" x14ac:dyDescent="0.25">
      <c r="M2671" s="10"/>
      <c r="N2671"/>
      <c r="O2671"/>
      <c r="P2671" s="10"/>
    </row>
    <row r="2672" spans="13:16" x14ac:dyDescent="0.25">
      <c r="M2672" s="10"/>
      <c r="N2672"/>
      <c r="O2672"/>
      <c r="P2672" s="10"/>
    </row>
    <row r="2673" spans="13:16" x14ac:dyDescent="0.25">
      <c r="M2673" s="10"/>
      <c r="N2673"/>
      <c r="O2673"/>
      <c r="P2673" s="10"/>
    </row>
    <row r="2674" spans="13:16" x14ac:dyDescent="0.25">
      <c r="M2674" s="10"/>
      <c r="N2674"/>
      <c r="O2674"/>
      <c r="P2674" s="10"/>
    </row>
    <row r="2675" spans="13:16" x14ac:dyDescent="0.25">
      <c r="M2675" s="10"/>
      <c r="N2675"/>
      <c r="O2675"/>
      <c r="P2675" s="10"/>
    </row>
    <row r="2676" spans="13:16" x14ac:dyDescent="0.25">
      <c r="M2676" s="10"/>
      <c r="N2676"/>
      <c r="O2676"/>
      <c r="P2676" s="10"/>
    </row>
    <row r="2677" spans="13:16" x14ac:dyDescent="0.25">
      <c r="M2677" s="10"/>
      <c r="N2677"/>
      <c r="O2677"/>
      <c r="P2677" s="10"/>
    </row>
    <row r="2678" spans="13:16" x14ac:dyDescent="0.25">
      <c r="M2678" s="10"/>
      <c r="N2678"/>
      <c r="O2678"/>
      <c r="P2678" s="10"/>
    </row>
    <row r="2679" spans="13:16" x14ac:dyDescent="0.25">
      <c r="M2679" s="10"/>
      <c r="N2679"/>
      <c r="O2679"/>
      <c r="P2679" s="10"/>
    </row>
    <row r="2680" spans="13:16" x14ac:dyDescent="0.25">
      <c r="M2680" s="10"/>
      <c r="N2680"/>
      <c r="O2680"/>
      <c r="P2680" s="10"/>
    </row>
    <row r="2681" spans="13:16" x14ac:dyDescent="0.25">
      <c r="M2681" s="10"/>
      <c r="N2681"/>
      <c r="O2681"/>
      <c r="P2681" s="10"/>
    </row>
    <row r="2682" spans="13:16" x14ac:dyDescent="0.25">
      <c r="M2682" s="10"/>
      <c r="N2682"/>
      <c r="O2682"/>
      <c r="P2682" s="10"/>
    </row>
    <row r="2683" spans="13:16" x14ac:dyDescent="0.25">
      <c r="M2683" s="10"/>
      <c r="N2683"/>
      <c r="O2683"/>
      <c r="P2683" s="10"/>
    </row>
    <row r="2684" spans="13:16" x14ac:dyDescent="0.25">
      <c r="M2684" s="10"/>
      <c r="N2684"/>
      <c r="O2684"/>
      <c r="P2684" s="10"/>
    </row>
    <row r="2685" spans="13:16" x14ac:dyDescent="0.25">
      <c r="M2685" s="10"/>
      <c r="N2685"/>
      <c r="O2685"/>
      <c r="P2685" s="10"/>
    </row>
    <row r="2686" spans="13:16" x14ac:dyDescent="0.25">
      <c r="M2686" s="10"/>
      <c r="N2686"/>
      <c r="O2686"/>
      <c r="P2686" s="10"/>
    </row>
    <row r="2687" spans="13:16" x14ac:dyDescent="0.25">
      <c r="M2687" s="10"/>
      <c r="N2687"/>
      <c r="O2687"/>
      <c r="P2687" s="10"/>
    </row>
    <row r="2688" spans="13:16" x14ac:dyDescent="0.25">
      <c r="M2688" s="10"/>
      <c r="N2688"/>
      <c r="O2688"/>
      <c r="P2688" s="10"/>
    </row>
    <row r="2689" spans="13:16" x14ac:dyDescent="0.25">
      <c r="M2689" s="10"/>
      <c r="N2689"/>
      <c r="O2689"/>
      <c r="P2689" s="10"/>
    </row>
    <row r="2690" spans="13:16" x14ac:dyDescent="0.25">
      <c r="M2690" s="10"/>
      <c r="N2690"/>
      <c r="O2690"/>
      <c r="P2690" s="10"/>
    </row>
    <row r="2691" spans="13:16" x14ac:dyDescent="0.25">
      <c r="M2691" s="10"/>
      <c r="N2691"/>
      <c r="O2691"/>
      <c r="P2691" s="10"/>
    </row>
    <row r="2692" spans="13:16" x14ac:dyDescent="0.25">
      <c r="M2692" s="10"/>
      <c r="N2692"/>
      <c r="O2692"/>
      <c r="P2692" s="10"/>
    </row>
    <row r="2693" spans="13:16" x14ac:dyDescent="0.25">
      <c r="M2693" s="10"/>
      <c r="N2693"/>
      <c r="O2693"/>
      <c r="P2693" s="10"/>
    </row>
    <row r="2694" spans="13:16" x14ac:dyDescent="0.25">
      <c r="M2694" s="10"/>
      <c r="N2694"/>
      <c r="O2694"/>
      <c r="P2694" s="10"/>
    </row>
    <row r="2695" spans="13:16" x14ac:dyDescent="0.25">
      <c r="M2695" s="10"/>
      <c r="N2695"/>
      <c r="O2695"/>
      <c r="P2695" s="10"/>
    </row>
    <row r="2696" spans="13:16" x14ac:dyDescent="0.25">
      <c r="M2696" s="10"/>
      <c r="N2696"/>
      <c r="O2696"/>
      <c r="P2696" s="10"/>
    </row>
    <row r="2697" spans="13:16" x14ac:dyDescent="0.25">
      <c r="M2697" s="10"/>
      <c r="N2697"/>
      <c r="O2697"/>
      <c r="P2697" s="10"/>
    </row>
    <row r="2698" spans="13:16" x14ac:dyDescent="0.25">
      <c r="M2698" s="10"/>
      <c r="N2698"/>
      <c r="O2698"/>
      <c r="P2698" s="10"/>
    </row>
    <row r="2699" spans="13:16" x14ac:dyDescent="0.25">
      <c r="M2699" s="10"/>
      <c r="N2699"/>
      <c r="O2699"/>
      <c r="P2699" s="10"/>
    </row>
    <row r="2700" spans="13:16" x14ac:dyDescent="0.25">
      <c r="M2700" s="10"/>
      <c r="N2700"/>
      <c r="O2700"/>
      <c r="P2700" s="10"/>
    </row>
    <row r="2701" spans="13:16" x14ac:dyDescent="0.25">
      <c r="M2701" s="10"/>
      <c r="N2701"/>
      <c r="O2701"/>
      <c r="P2701" s="10"/>
    </row>
    <row r="2702" spans="13:16" x14ac:dyDescent="0.25">
      <c r="M2702" s="10"/>
      <c r="N2702"/>
      <c r="O2702"/>
      <c r="P2702" s="10"/>
    </row>
    <row r="2703" spans="13:16" x14ac:dyDescent="0.25">
      <c r="M2703" s="10"/>
      <c r="N2703"/>
      <c r="O2703"/>
      <c r="P2703" s="10"/>
    </row>
    <row r="2704" spans="13:16" x14ac:dyDescent="0.25">
      <c r="M2704" s="10"/>
      <c r="N2704"/>
      <c r="O2704"/>
      <c r="P2704" s="10"/>
    </row>
    <row r="2705" spans="13:16" x14ac:dyDescent="0.25">
      <c r="M2705" s="10"/>
      <c r="N2705"/>
      <c r="O2705"/>
      <c r="P2705" s="10"/>
    </row>
    <row r="2706" spans="13:16" x14ac:dyDescent="0.25">
      <c r="M2706" s="10"/>
      <c r="N2706"/>
      <c r="O2706"/>
      <c r="P2706" s="10"/>
    </row>
    <row r="2707" spans="13:16" x14ac:dyDescent="0.25">
      <c r="M2707" s="10"/>
      <c r="N2707"/>
      <c r="O2707"/>
      <c r="P2707" s="10"/>
    </row>
    <row r="2708" spans="13:16" x14ac:dyDescent="0.25">
      <c r="M2708" s="10"/>
      <c r="N2708"/>
      <c r="O2708"/>
      <c r="P2708" s="10"/>
    </row>
    <row r="2709" spans="13:16" x14ac:dyDescent="0.25">
      <c r="M2709" s="10"/>
      <c r="N2709"/>
      <c r="O2709"/>
      <c r="P2709" s="10"/>
    </row>
    <row r="2710" spans="13:16" x14ac:dyDescent="0.25">
      <c r="M2710" s="10"/>
      <c r="N2710"/>
      <c r="O2710"/>
      <c r="P2710" s="10"/>
    </row>
    <row r="2711" spans="13:16" x14ac:dyDescent="0.25">
      <c r="M2711" s="10"/>
      <c r="N2711"/>
      <c r="O2711"/>
      <c r="P2711" s="10"/>
    </row>
    <row r="2712" spans="13:16" x14ac:dyDescent="0.25">
      <c r="M2712" s="10"/>
      <c r="N2712"/>
      <c r="O2712"/>
      <c r="P2712" s="10"/>
    </row>
    <row r="2713" spans="13:16" x14ac:dyDescent="0.25">
      <c r="M2713" s="10"/>
      <c r="N2713"/>
      <c r="O2713"/>
      <c r="P2713" s="10"/>
    </row>
    <row r="2714" spans="13:16" x14ac:dyDescent="0.25">
      <c r="M2714" s="10"/>
      <c r="N2714"/>
      <c r="O2714"/>
      <c r="P2714" s="10"/>
    </row>
    <row r="2715" spans="13:16" x14ac:dyDescent="0.25">
      <c r="M2715" s="10"/>
      <c r="N2715"/>
      <c r="O2715"/>
      <c r="P2715" s="10"/>
    </row>
    <row r="2716" spans="13:16" x14ac:dyDescent="0.25">
      <c r="M2716" s="10"/>
      <c r="N2716"/>
      <c r="O2716"/>
      <c r="P2716" s="10"/>
    </row>
    <row r="2717" spans="13:16" x14ac:dyDescent="0.25">
      <c r="M2717" s="10"/>
      <c r="N2717"/>
      <c r="O2717"/>
      <c r="P2717" s="10"/>
    </row>
    <row r="2718" spans="13:16" x14ac:dyDescent="0.25">
      <c r="M2718" s="10"/>
      <c r="N2718"/>
      <c r="O2718"/>
      <c r="P2718" s="10"/>
    </row>
    <row r="2719" spans="13:16" x14ac:dyDescent="0.25">
      <c r="M2719" s="10"/>
      <c r="N2719"/>
      <c r="O2719"/>
      <c r="P2719" s="10"/>
    </row>
    <row r="2720" spans="13:16" x14ac:dyDescent="0.25">
      <c r="M2720" s="10"/>
      <c r="N2720"/>
      <c r="O2720"/>
      <c r="P2720" s="10"/>
    </row>
    <row r="2721" spans="13:16" x14ac:dyDescent="0.25">
      <c r="M2721" s="10"/>
      <c r="N2721"/>
      <c r="O2721"/>
      <c r="P2721" s="10"/>
    </row>
    <row r="2722" spans="13:16" x14ac:dyDescent="0.25">
      <c r="M2722" s="10"/>
      <c r="N2722"/>
      <c r="O2722"/>
      <c r="P2722" s="10"/>
    </row>
    <row r="2723" spans="13:16" x14ac:dyDescent="0.25">
      <c r="M2723" s="10"/>
      <c r="N2723"/>
      <c r="O2723"/>
      <c r="P2723" s="10"/>
    </row>
    <row r="2724" spans="13:16" x14ac:dyDescent="0.25">
      <c r="M2724" s="10"/>
      <c r="N2724"/>
      <c r="O2724"/>
      <c r="P2724" s="10"/>
    </row>
    <row r="2725" spans="13:16" x14ac:dyDescent="0.25">
      <c r="M2725" s="10"/>
      <c r="N2725"/>
      <c r="O2725"/>
      <c r="P2725" s="10"/>
    </row>
    <row r="2726" spans="13:16" x14ac:dyDescent="0.25">
      <c r="M2726" s="10"/>
      <c r="N2726"/>
      <c r="O2726"/>
      <c r="P2726" s="10"/>
    </row>
    <row r="2727" spans="13:16" x14ac:dyDescent="0.25">
      <c r="M2727" s="10"/>
      <c r="N2727"/>
      <c r="O2727"/>
      <c r="P2727" s="10"/>
    </row>
    <row r="2728" spans="13:16" x14ac:dyDescent="0.25">
      <c r="M2728" s="10"/>
      <c r="N2728"/>
      <c r="O2728"/>
      <c r="P2728" s="10"/>
    </row>
    <row r="2729" spans="13:16" x14ac:dyDescent="0.25">
      <c r="M2729" s="10"/>
      <c r="N2729"/>
      <c r="O2729"/>
      <c r="P2729" s="10"/>
    </row>
    <row r="2730" spans="13:16" x14ac:dyDescent="0.25">
      <c r="M2730" s="10"/>
      <c r="N2730"/>
      <c r="O2730"/>
      <c r="P2730" s="10"/>
    </row>
    <row r="2731" spans="13:16" x14ac:dyDescent="0.25">
      <c r="M2731" s="10"/>
      <c r="N2731"/>
      <c r="O2731"/>
      <c r="P2731" s="10"/>
    </row>
    <row r="2732" spans="13:16" x14ac:dyDescent="0.25">
      <c r="M2732" s="10"/>
      <c r="N2732"/>
      <c r="O2732"/>
      <c r="P2732" s="10"/>
    </row>
    <row r="2733" spans="13:16" x14ac:dyDescent="0.25">
      <c r="M2733" s="10"/>
      <c r="N2733"/>
      <c r="O2733"/>
      <c r="P2733" s="10"/>
    </row>
    <row r="2734" spans="13:16" x14ac:dyDescent="0.25">
      <c r="M2734" s="10"/>
      <c r="N2734"/>
      <c r="O2734"/>
      <c r="P2734" s="10"/>
    </row>
    <row r="2735" spans="13:16" x14ac:dyDescent="0.25">
      <c r="M2735" s="10"/>
      <c r="N2735"/>
      <c r="O2735"/>
      <c r="P2735" s="10"/>
    </row>
    <row r="2736" spans="13:16" x14ac:dyDescent="0.25">
      <c r="M2736" s="10"/>
      <c r="N2736"/>
      <c r="O2736"/>
      <c r="P2736" s="10"/>
    </row>
    <row r="2737" spans="13:16" x14ac:dyDescent="0.25">
      <c r="M2737" s="10"/>
      <c r="N2737"/>
      <c r="O2737"/>
      <c r="P2737" s="10"/>
    </row>
    <row r="2738" spans="13:16" x14ac:dyDescent="0.25">
      <c r="M2738" s="10"/>
      <c r="N2738"/>
      <c r="O2738"/>
      <c r="P2738" s="10"/>
    </row>
    <row r="2739" spans="13:16" x14ac:dyDescent="0.25">
      <c r="M2739" s="10"/>
      <c r="N2739"/>
      <c r="O2739"/>
      <c r="P2739" s="10"/>
    </row>
    <row r="2740" spans="13:16" x14ac:dyDescent="0.25">
      <c r="M2740" s="10"/>
      <c r="N2740"/>
      <c r="O2740"/>
      <c r="P2740" s="10"/>
    </row>
    <row r="2741" spans="13:16" x14ac:dyDescent="0.25">
      <c r="M2741" s="10"/>
      <c r="N2741"/>
      <c r="O2741"/>
      <c r="P2741" s="10"/>
    </row>
    <row r="2742" spans="13:16" x14ac:dyDescent="0.25">
      <c r="M2742" s="10"/>
      <c r="N2742"/>
      <c r="O2742"/>
      <c r="P2742" s="10"/>
    </row>
    <row r="2743" spans="13:16" x14ac:dyDescent="0.25">
      <c r="M2743" s="10"/>
      <c r="N2743"/>
      <c r="O2743"/>
      <c r="P2743" s="10"/>
    </row>
    <row r="2744" spans="13:16" x14ac:dyDescent="0.25">
      <c r="M2744" s="10"/>
      <c r="N2744"/>
      <c r="O2744"/>
      <c r="P2744" s="10"/>
    </row>
    <row r="2745" spans="13:16" x14ac:dyDescent="0.25">
      <c r="M2745" s="10"/>
      <c r="N2745"/>
      <c r="O2745"/>
      <c r="P2745" s="10"/>
    </row>
    <row r="2746" spans="13:16" x14ac:dyDescent="0.25">
      <c r="M2746" s="10"/>
      <c r="N2746"/>
      <c r="O2746"/>
      <c r="P2746" s="10"/>
    </row>
    <row r="2747" spans="13:16" x14ac:dyDescent="0.25">
      <c r="M2747" s="10"/>
      <c r="N2747"/>
      <c r="O2747"/>
      <c r="P2747" s="10"/>
    </row>
    <row r="2748" spans="13:16" x14ac:dyDescent="0.25">
      <c r="M2748" s="10"/>
      <c r="N2748"/>
      <c r="O2748"/>
      <c r="P2748" s="10"/>
    </row>
    <row r="2749" spans="13:16" x14ac:dyDescent="0.25">
      <c r="M2749" s="10"/>
      <c r="N2749"/>
      <c r="O2749"/>
      <c r="P2749" s="10"/>
    </row>
    <row r="2750" spans="13:16" x14ac:dyDescent="0.25">
      <c r="M2750" s="10"/>
      <c r="N2750"/>
      <c r="O2750"/>
      <c r="P2750" s="10"/>
    </row>
    <row r="2751" spans="13:16" x14ac:dyDescent="0.25">
      <c r="M2751" s="10"/>
      <c r="N2751"/>
      <c r="O2751"/>
      <c r="P2751" s="10"/>
    </row>
    <row r="2752" spans="13:16" x14ac:dyDescent="0.25">
      <c r="M2752" s="10"/>
      <c r="N2752"/>
      <c r="O2752"/>
      <c r="P2752" s="10"/>
    </row>
    <row r="2753" spans="13:16" x14ac:dyDescent="0.25">
      <c r="M2753" s="10"/>
      <c r="N2753"/>
      <c r="O2753"/>
      <c r="P2753" s="10"/>
    </row>
    <row r="2754" spans="13:16" x14ac:dyDescent="0.25">
      <c r="M2754" s="10"/>
      <c r="N2754"/>
      <c r="O2754"/>
      <c r="P2754" s="10"/>
    </row>
    <row r="2755" spans="13:16" x14ac:dyDescent="0.25">
      <c r="M2755" s="10"/>
      <c r="N2755"/>
      <c r="O2755"/>
      <c r="P2755" s="10"/>
    </row>
    <row r="2756" spans="13:16" x14ac:dyDescent="0.25">
      <c r="M2756" s="10"/>
      <c r="N2756"/>
      <c r="O2756"/>
      <c r="P2756" s="10"/>
    </row>
    <row r="2757" spans="13:16" x14ac:dyDescent="0.25">
      <c r="M2757" s="10"/>
      <c r="N2757"/>
      <c r="O2757"/>
      <c r="P2757" s="10"/>
    </row>
    <row r="2758" spans="13:16" x14ac:dyDescent="0.25">
      <c r="M2758" s="10"/>
      <c r="N2758"/>
      <c r="O2758"/>
      <c r="P2758" s="10"/>
    </row>
    <row r="2759" spans="13:16" x14ac:dyDescent="0.25">
      <c r="M2759" s="10"/>
      <c r="N2759"/>
      <c r="O2759"/>
      <c r="P2759" s="10"/>
    </row>
    <row r="2760" spans="13:16" x14ac:dyDescent="0.25">
      <c r="M2760" s="10"/>
      <c r="N2760"/>
      <c r="O2760"/>
      <c r="P2760" s="10"/>
    </row>
    <row r="2761" spans="13:16" x14ac:dyDescent="0.25">
      <c r="M2761" s="10"/>
      <c r="N2761"/>
      <c r="O2761"/>
      <c r="P2761" s="10"/>
    </row>
    <row r="2762" spans="13:16" x14ac:dyDescent="0.25">
      <c r="M2762" s="10"/>
      <c r="N2762"/>
      <c r="O2762"/>
      <c r="P2762" s="10"/>
    </row>
    <row r="2763" spans="13:16" x14ac:dyDescent="0.25">
      <c r="M2763" s="10"/>
      <c r="N2763"/>
      <c r="O2763"/>
      <c r="P2763" s="10"/>
    </row>
    <row r="2764" spans="13:16" x14ac:dyDescent="0.25">
      <c r="M2764" s="10"/>
      <c r="N2764"/>
      <c r="O2764"/>
      <c r="P2764" s="10"/>
    </row>
    <row r="2765" spans="13:16" x14ac:dyDescent="0.25">
      <c r="M2765" s="10"/>
      <c r="N2765"/>
      <c r="O2765"/>
      <c r="P2765" s="10"/>
    </row>
    <row r="2766" spans="13:16" x14ac:dyDescent="0.25">
      <c r="M2766" s="10"/>
      <c r="N2766"/>
      <c r="O2766"/>
      <c r="P2766" s="10"/>
    </row>
    <row r="2767" spans="13:16" x14ac:dyDescent="0.25">
      <c r="M2767" s="10"/>
      <c r="N2767"/>
      <c r="O2767"/>
      <c r="P2767" s="10"/>
    </row>
    <row r="2768" spans="13:16" x14ac:dyDescent="0.25">
      <c r="M2768" s="10"/>
      <c r="N2768"/>
      <c r="O2768"/>
      <c r="P2768" s="10"/>
    </row>
    <row r="2769" spans="13:16" x14ac:dyDescent="0.25">
      <c r="M2769" s="10"/>
      <c r="N2769"/>
      <c r="O2769"/>
      <c r="P2769" s="10"/>
    </row>
    <row r="2770" spans="13:16" x14ac:dyDescent="0.25">
      <c r="M2770" s="10"/>
      <c r="N2770"/>
      <c r="O2770"/>
      <c r="P2770" s="10"/>
    </row>
    <row r="2771" spans="13:16" x14ac:dyDescent="0.25">
      <c r="M2771" s="10"/>
      <c r="N2771"/>
      <c r="O2771"/>
      <c r="P2771" s="10"/>
    </row>
    <row r="2772" spans="13:16" x14ac:dyDescent="0.25">
      <c r="M2772" s="10"/>
      <c r="N2772"/>
      <c r="O2772"/>
      <c r="P2772" s="10"/>
    </row>
    <row r="2773" spans="13:16" x14ac:dyDescent="0.25">
      <c r="M2773" s="10"/>
      <c r="N2773"/>
      <c r="O2773"/>
      <c r="P2773" s="10"/>
    </row>
    <row r="2774" spans="13:16" x14ac:dyDescent="0.25">
      <c r="M2774" s="10"/>
      <c r="N2774"/>
      <c r="O2774"/>
      <c r="P2774" s="10"/>
    </row>
    <row r="2775" spans="13:16" x14ac:dyDescent="0.25">
      <c r="M2775" s="10"/>
      <c r="N2775"/>
      <c r="O2775"/>
      <c r="P2775" s="10"/>
    </row>
    <row r="2776" spans="13:16" x14ac:dyDescent="0.25">
      <c r="M2776" s="10"/>
      <c r="N2776"/>
      <c r="O2776"/>
      <c r="P2776" s="10"/>
    </row>
    <row r="2777" spans="13:16" x14ac:dyDescent="0.25">
      <c r="M2777" s="10"/>
      <c r="N2777"/>
      <c r="O2777"/>
      <c r="P2777" s="10"/>
    </row>
    <row r="2778" spans="13:16" x14ac:dyDescent="0.25">
      <c r="M2778" s="10"/>
      <c r="N2778"/>
      <c r="O2778"/>
      <c r="P2778" s="10"/>
    </row>
    <row r="2779" spans="13:16" x14ac:dyDescent="0.25">
      <c r="M2779" s="10"/>
      <c r="N2779"/>
      <c r="O2779"/>
      <c r="P2779" s="10"/>
    </row>
    <row r="2780" spans="13:16" x14ac:dyDescent="0.25">
      <c r="M2780" s="10"/>
      <c r="N2780"/>
      <c r="O2780"/>
      <c r="P2780" s="10"/>
    </row>
    <row r="2781" spans="13:16" x14ac:dyDescent="0.25">
      <c r="M2781" s="10"/>
      <c r="N2781"/>
      <c r="O2781"/>
      <c r="P2781" s="10"/>
    </row>
    <row r="2782" spans="13:16" x14ac:dyDescent="0.25">
      <c r="M2782" s="10"/>
      <c r="N2782"/>
      <c r="O2782"/>
      <c r="P2782" s="10"/>
    </row>
    <row r="2783" spans="13:16" x14ac:dyDescent="0.25">
      <c r="M2783" s="10"/>
      <c r="N2783"/>
      <c r="O2783"/>
      <c r="P2783" s="10"/>
    </row>
    <row r="2784" spans="13:16" x14ac:dyDescent="0.25">
      <c r="M2784" s="10"/>
      <c r="N2784"/>
      <c r="O2784"/>
      <c r="P2784" s="10"/>
    </row>
    <row r="2785" spans="13:16" x14ac:dyDescent="0.25">
      <c r="M2785" s="10"/>
      <c r="N2785"/>
      <c r="O2785"/>
      <c r="P2785" s="10"/>
    </row>
    <row r="2786" spans="13:16" x14ac:dyDescent="0.25">
      <c r="M2786" s="10"/>
      <c r="N2786"/>
      <c r="O2786"/>
      <c r="P2786" s="10"/>
    </row>
    <row r="2787" spans="13:16" x14ac:dyDescent="0.25">
      <c r="M2787" s="10"/>
      <c r="N2787"/>
      <c r="O2787"/>
      <c r="P2787" s="10"/>
    </row>
    <row r="2788" spans="13:16" x14ac:dyDescent="0.25">
      <c r="M2788" s="10"/>
      <c r="N2788"/>
      <c r="O2788"/>
      <c r="P2788" s="10"/>
    </row>
    <row r="2789" spans="13:16" x14ac:dyDescent="0.25">
      <c r="M2789" s="10"/>
      <c r="N2789"/>
      <c r="O2789"/>
      <c r="P2789" s="10"/>
    </row>
    <row r="2790" spans="13:16" x14ac:dyDescent="0.25">
      <c r="M2790" s="10"/>
      <c r="N2790"/>
      <c r="O2790"/>
      <c r="P2790" s="10"/>
    </row>
    <row r="2791" spans="13:16" x14ac:dyDescent="0.25">
      <c r="M2791" s="10"/>
      <c r="N2791"/>
      <c r="O2791"/>
      <c r="P2791" s="10"/>
    </row>
    <row r="2792" spans="13:16" x14ac:dyDescent="0.25">
      <c r="M2792" s="10"/>
      <c r="N2792"/>
      <c r="O2792"/>
      <c r="P2792" s="10"/>
    </row>
    <row r="2793" spans="13:16" x14ac:dyDescent="0.25">
      <c r="M2793" s="10"/>
      <c r="N2793"/>
      <c r="O2793"/>
      <c r="P2793" s="10"/>
    </row>
    <row r="2794" spans="13:16" x14ac:dyDescent="0.25">
      <c r="M2794" s="10"/>
      <c r="N2794"/>
      <c r="O2794"/>
      <c r="P2794" s="10"/>
    </row>
    <row r="2795" spans="13:16" x14ac:dyDescent="0.25">
      <c r="M2795" s="10"/>
      <c r="N2795"/>
      <c r="O2795"/>
      <c r="P2795" s="10"/>
    </row>
    <row r="2796" spans="13:16" x14ac:dyDescent="0.25">
      <c r="M2796" s="10"/>
      <c r="N2796"/>
      <c r="O2796"/>
      <c r="P2796" s="10"/>
    </row>
    <row r="2797" spans="13:16" x14ac:dyDescent="0.25">
      <c r="M2797" s="10"/>
      <c r="N2797"/>
      <c r="O2797"/>
      <c r="P2797" s="10"/>
    </row>
    <row r="2798" spans="13:16" x14ac:dyDescent="0.25">
      <c r="M2798" s="10"/>
      <c r="N2798"/>
      <c r="O2798"/>
      <c r="P2798" s="10"/>
    </row>
    <row r="2799" spans="13:16" x14ac:dyDescent="0.25">
      <c r="M2799" s="10"/>
      <c r="N2799"/>
      <c r="O2799"/>
      <c r="P2799" s="10"/>
    </row>
    <row r="2800" spans="13:16" x14ac:dyDescent="0.25">
      <c r="M2800" s="10"/>
      <c r="N2800"/>
      <c r="O2800"/>
      <c r="P2800" s="10"/>
    </row>
    <row r="2801" spans="13:16" x14ac:dyDescent="0.25">
      <c r="M2801" s="10"/>
      <c r="N2801"/>
      <c r="O2801"/>
      <c r="P2801" s="10"/>
    </row>
    <row r="2802" spans="13:16" x14ac:dyDescent="0.25">
      <c r="M2802" s="10"/>
      <c r="N2802"/>
      <c r="O2802"/>
      <c r="P2802" s="10"/>
    </row>
    <row r="2803" spans="13:16" x14ac:dyDescent="0.25">
      <c r="M2803" s="10"/>
      <c r="N2803"/>
      <c r="O2803"/>
      <c r="P2803" s="10"/>
    </row>
    <row r="2804" spans="13:16" x14ac:dyDescent="0.25">
      <c r="M2804" s="10"/>
      <c r="N2804"/>
      <c r="O2804"/>
      <c r="P2804" s="10"/>
    </row>
    <row r="2805" spans="13:16" x14ac:dyDescent="0.25">
      <c r="M2805" s="10"/>
      <c r="N2805"/>
      <c r="O2805"/>
      <c r="P2805" s="10"/>
    </row>
    <row r="2806" spans="13:16" x14ac:dyDescent="0.25">
      <c r="M2806" s="10"/>
      <c r="N2806"/>
      <c r="O2806"/>
      <c r="P2806" s="10"/>
    </row>
    <row r="2807" spans="13:16" x14ac:dyDescent="0.25">
      <c r="M2807" s="10"/>
      <c r="N2807"/>
      <c r="O2807"/>
      <c r="P2807" s="10"/>
    </row>
    <row r="2808" spans="13:16" x14ac:dyDescent="0.25">
      <c r="M2808" s="10"/>
      <c r="N2808"/>
      <c r="O2808"/>
      <c r="P2808" s="10"/>
    </row>
    <row r="2809" spans="13:16" x14ac:dyDescent="0.25">
      <c r="M2809" s="10"/>
      <c r="N2809"/>
      <c r="O2809"/>
      <c r="P2809" s="10"/>
    </row>
    <row r="2810" spans="13:16" x14ac:dyDescent="0.25">
      <c r="M2810" s="10"/>
      <c r="N2810"/>
      <c r="O2810"/>
      <c r="P2810" s="10"/>
    </row>
    <row r="2811" spans="13:16" x14ac:dyDescent="0.25">
      <c r="M2811" s="10"/>
      <c r="N2811"/>
      <c r="O2811"/>
      <c r="P2811" s="10"/>
    </row>
    <row r="2812" spans="13:16" x14ac:dyDescent="0.25">
      <c r="M2812" s="10"/>
      <c r="N2812"/>
      <c r="O2812"/>
      <c r="P2812" s="10"/>
    </row>
    <row r="2813" spans="13:16" x14ac:dyDescent="0.25">
      <c r="M2813" s="10"/>
      <c r="N2813"/>
      <c r="O2813"/>
      <c r="P2813" s="10"/>
    </row>
    <row r="2814" spans="13:16" x14ac:dyDescent="0.25">
      <c r="M2814" s="10"/>
      <c r="N2814"/>
      <c r="O2814"/>
      <c r="P2814" s="10"/>
    </row>
    <row r="2815" spans="13:16" x14ac:dyDescent="0.25">
      <c r="M2815" s="10"/>
      <c r="N2815"/>
      <c r="O2815"/>
      <c r="P2815" s="10"/>
    </row>
    <row r="2816" spans="13:16" x14ac:dyDescent="0.25">
      <c r="M2816" s="10"/>
      <c r="N2816"/>
      <c r="O2816"/>
      <c r="P2816" s="10"/>
    </row>
    <row r="2817" spans="13:16" x14ac:dyDescent="0.25">
      <c r="M2817" s="10"/>
      <c r="N2817"/>
      <c r="O2817"/>
      <c r="P2817" s="10"/>
    </row>
    <row r="2818" spans="13:16" x14ac:dyDescent="0.25">
      <c r="M2818" s="10"/>
      <c r="N2818"/>
      <c r="O2818"/>
      <c r="P2818" s="10"/>
    </row>
    <row r="2819" spans="13:16" x14ac:dyDescent="0.25">
      <c r="M2819" s="10"/>
      <c r="N2819"/>
      <c r="O2819"/>
      <c r="P2819" s="10"/>
    </row>
    <row r="2820" spans="13:16" x14ac:dyDescent="0.25">
      <c r="M2820" s="10"/>
      <c r="N2820"/>
      <c r="O2820"/>
      <c r="P2820" s="10"/>
    </row>
    <row r="2821" spans="13:16" x14ac:dyDescent="0.25">
      <c r="M2821" s="10"/>
      <c r="N2821"/>
      <c r="O2821"/>
      <c r="P2821" s="10"/>
    </row>
    <row r="2822" spans="13:16" x14ac:dyDescent="0.25">
      <c r="M2822" s="10"/>
      <c r="N2822"/>
      <c r="O2822"/>
      <c r="P2822" s="10"/>
    </row>
    <row r="2823" spans="13:16" x14ac:dyDescent="0.25">
      <c r="M2823" s="10"/>
      <c r="N2823"/>
      <c r="O2823"/>
      <c r="P2823" s="10"/>
    </row>
    <row r="2824" spans="13:16" x14ac:dyDescent="0.25">
      <c r="M2824" s="10"/>
      <c r="N2824"/>
      <c r="O2824"/>
      <c r="P2824" s="10"/>
    </row>
    <row r="2825" spans="13:16" x14ac:dyDescent="0.25">
      <c r="M2825" s="10"/>
      <c r="N2825"/>
      <c r="O2825"/>
      <c r="P2825" s="10"/>
    </row>
    <row r="2826" spans="13:16" x14ac:dyDescent="0.25">
      <c r="M2826" s="10"/>
      <c r="N2826"/>
      <c r="O2826"/>
      <c r="P2826" s="10"/>
    </row>
    <row r="2827" spans="13:16" x14ac:dyDescent="0.25">
      <c r="M2827" s="10"/>
      <c r="N2827"/>
      <c r="O2827"/>
      <c r="P2827" s="10"/>
    </row>
    <row r="2828" spans="13:16" x14ac:dyDescent="0.25">
      <c r="M2828" s="10"/>
      <c r="N2828"/>
      <c r="O2828"/>
      <c r="P2828" s="10"/>
    </row>
    <row r="2829" spans="13:16" x14ac:dyDescent="0.25">
      <c r="M2829" s="10"/>
      <c r="N2829"/>
      <c r="O2829"/>
      <c r="P2829" s="10"/>
    </row>
    <row r="2830" spans="13:16" x14ac:dyDescent="0.25">
      <c r="M2830" s="10"/>
      <c r="N2830"/>
      <c r="O2830"/>
      <c r="P2830" s="10"/>
    </row>
    <row r="2831" spans="13:16" x14ac:dyDescent="0.25">
      <c r="M2831" s="10"/>
      <c r="N2831"/>
      <c r="O2831"/>
      <c r="P2831" s="10"/>
    </row>
    <row r="2832" spans="13:16" x14ac:dyDescent="0.25">
      <c r="M2832" s="10"/>
      <c r="N2832"/>
      <c r="O2832"/>
      <c r="P2832" s="10"/>
    </row>
    <row r="2833" spans="13:16" x14ac:dyDescent="0.25">
      <c r="M2833" s="10"/>
      <c r="N2833"/>
      <c r="O2833"/>
      <c r="P2833" s="10"/>
    </row>
    <row r="2834" spans="13:16" x14ac:dyDescent="0.25">
      <c r="M2834" s="10"/>
      <c r="N2834"/>
      <c r="O2834"/>
      <c r="P2834" s="10"/>
    </row>
    <row r="2835" spans="13:16" x14ac:dyDescent="0.25">
      <c r="M2835" s="10"/>
      <c r="N2835"/>
      <c r="O2835"/>
      <c r="P2835" s="10"/>
    </row>
    <row r="2836" spans="13:16" x14ac:dyDescent="0.25">
      <c r="M2836" s="10"/>
      <c r="N2836"/>
      <c r="O2836"/>
      <c r="P2836" s="10"/>
    </row>
    <row r="2837" spans="13:16" x14ac:dyDescent="0.25">
      <c r="M2837" s="10"/>
      <c r="N2837"/>
      <c r="O2837"/>
      <c r="P2837" s="10"/>
    </row>
    <row r="2838" spans="13:16" x14ac:dyDescent="0.25">
      <c r="M2838" s="10"/>
      <c r="N2838"/>
      <c r="O2838"/>
      <c r="P2838" s="10"/>
    </row>
    <row r="2839" spans="13:16" x14ac:dyDescent="0.25">
      <c r="M2839" s="10"/>
      <c r="N2839"/>
      <c r="O2839"/>
      <c r="P2839" s="10"/>
    </row>
    <row r="2840" spans="13:16" x14ac:dyDescent="0.25">
      <c r="M2840" s="10"/>
      <c r="N2840"/>
      <c r="O2840"/>
      <c r="P2840" s="10"/>
    </row>
    <row r="2841" spans="13:16" x14ac:dyDescent="0.25">
      <c r="M2841" s="10"/>
      <c r="N2841"/>
      <c r="O2841"/>
      <c r="P2841" s="10"/>
    </row>
    <row r="2842" spans="13:16" x14ac:dyDescent="0.25">
      <c r="M2842" s="10"/>
      <c r="N2842"/>
      <c r="O2842"/>
      <c r="P2842" s="10"/>
    </row>
    <row r="2843" spans="13:16" x14ac:dyDescent="0.25">
      <c r="M2843" s="10"/>
      <c r="N2843"/>
      <c r="O2843"/>
      <c r="P2843" s="10"/>
    </row>
    <row r="2844" spans="13:16" x14ac:dyDescent="0.25">
      <c r="M2844" s="10"/>
      <c r="N2844"/>
      <c r="O2844"/>
      <c r="P2844" s="10"/>
    </row>
    <row r="2845" spans="13:16" x14ac:dyDescent="0.25">
      <c r="M2845" s="10"/>
      <c r="N2845"/>
      <c r="O2845"/>
      <c r="P2845" s="10"/>
    </row>
    <row r="2846" spans="13:16" x14ac:dyDescent="0.25">
      <c r="M2846" s="10"/>
      <c r="N2846"/>
      <c r="O2846"/>
      <c r="P2846" s="10"/>
    </row>
    <row r="2847" spans="13:16" x14ac:dyDescent="0.25">
      <c r="M2847" s="10"/>
      <c r="N2847"/>
      <c r="O2847"/>
      <c r="P2847" s="10"/>
    </row>
    <row r="2848" spans="13:16" x14ac:dyDescent="0.25">
      <c r="M2848" s="10"/>
      <c r="N2848"/>
      <c r="O2848"/>
      <c r="P2848" s="10"/>
    </row>
    <row r="2849" spans="13:16" x14ac:dyDescent="0.25">
      <c r="M2849" s="10"/>
      <c r="N2849"/>
      <c r="O2849"/>
      <c r="P2849" s="10"/>
    </row>
    <row r="2850" spans="13:16" x14ac:dyDescent="0.25">
      <c r="M2850" s="10"/>
      <c r="N2850"/>
      <c r="O2850"/>
      <c r="P2850" s="10"/>
    </row>
    <row r="2851" spans="13:16" x14ac:dyDescent="0.25">
      <c r="M2851" s="10"/>
      <c r="N2851"/>
      <c r="O2851"/>
      <c r="P2851" s="10"/>
    </row>
    <row r="2852" spans="13:16" x14ac:dyDescent="0.25">
      <c r="M2852" s="10"/>
      <c r="N2852"/>
      <c r="O2852"/>
      <c r="P2852" s="10"/>
    </row>
    <row r="2853" spans="13:16" x14ac:dyDescent="0.25">
      <c r="M2853" s="10"/>
      <c r="N2853"/>
      <c r="O2853"/>
      <c r="P2853" s="10"/>
    </row>
    <row r="2854" spans="13:16" x14ac:dyDescent="0.25">
      <c r="M2854" s="10"/>
      <c r="N2854"/>
      <c r="O2854"/>
      <c r="P2854" s="10"/>
    </row>
    <row r="2855" spans="13:16" x14ac:dyDescent="0.25">
      <c r="M2855" s="10"/>
      <c r="N2855"/>
      <c r="O2855"/>
      <c r="P2855" s="10"/>
    </row>
    <row r="2856" spans="13:16" x14ac:dyDescent="0.25">
      <c r="M2856" s="10"/>
      <c r="N2856"/>
      <c r="O2856"/>
      <c r="P2856" s="10"/>
    </row>
    <row r="2857" spans="13:16" x14ac:dyDescent="0.25">
      <c r="M2857" s="10"/>
      <c r="N2857"/>
      <c r="O2857"/>
      <c r="P2857" s="10"/>
    </row>
    <row r="2858" spans="13:16" x14ac:dyDescent="0.25">
      <c r="M2858" s="10"/>
      <c r="N2858"/>
      <c r="O2858"/>
      <c r="P2858" s="10"/>
    </row>
    <row r="2859" spans="13:16" x14ac:dyDescent="0.25">
      <c r="M2859" s="10"/>
      <c r="N2859"/>
      <c r="O2859"/>
      <c r="P2859" s="10"/>
    </row>
    <row r="2860" spans="13:16" x14ac:dyDescent="0.25">
      <c r="M2860" s="10"/>
      <c r="N2860"/>
      <c r="O2860"/>
      <c r="P2860" s="10"/>
    </row>
    <row r="2861" spans="13:16" x14ac:dyDescent="0.25">
      <c r="M2861" s="10"/>
      <c r="N2861"/>
      <c r="O2861"/>
      <c r="P2861" s="10"/>
    </row>
    <row r="2862" spans="13:16" x14ac:dyDescent="0.25">
      <c r="M2862" s="10"/>
      <c r="N2862"/>
      <c r="O2862"/>
      <c r="P2862" s="10"/>
    </row>
    <row r="2863" spans="13:16" x14ac:dyDescent="0.25">
      <c r="M2863" s="10"/>
      <c r="N2863"/>
      <c r="O2863"/>
      <c r="P2863" s="10"/>
    </row>
    <row r="2864" spans="13:16" x14ac:dyDescent="0.25">
      <c r="M2864" s="10"/>
      <c r="N2864"/>
      <c r="O2864"/>
      <c r="P2864" s="10"/>
    </row>
    <row r="2865" spans="13:16" x14ac:dyDescent="0.25">
      <c r="M2865" s="10"/>
      <c r="N2865"/>
      <c r="O2865"/>
      <c r="P2865" s="10"/>
    </row>
    <row r="2866" spans="13:16" x14ac:dyDescent="0.25">
      <c r="M2866" s="10"/>
      <c r="N2866"/>
      <c r="O2866"/>
      <c r="P2866" s="10"/>
    </row>
    <row r="2867" spans="13:16" x14ac:dyDescent="0.25">
      <c r="M2867" s="10"/>
      <c r="N2867"/>
      <c r="O2867"/>
      <c r="P2867" s="10"/>
    </row>
    <row r="2868" spans="13:16" x14ac:dyDescent="0.25">
      <c r="M2868" s="10"/>
      <c r="N2868"/>
      <c r="O2868"/>
      <c r="P2868" s="10"/>
    </row>
    <row r="2869" spans="13:16" x14ac:dyDescent="0.25">
      <c r="M2869" s="10"/>
      <c r="N2869"/>
      <c r="O2869"/>
      <c r="P2869" s="10"/>
    </row>
    <row r="2870" spans="13:16" x14ac:dyDescent="0.25">
      <c r="M2870" s="10"/>
      <c r="N2870"/>
      <c r="O2870"/>
      <c r="P2870" s="10"/>
    </row>
    <row r="2871" spans="13:16" x14ac:dyDescent="0.25">
      <c r="M2871" s="10"/>
      <c r="N2871"/>
      <c r="O2871"/>
      <c r="P2871" s="10"/>
    </row>
    <row r="2872" spans="13:16" x14ac:dyDescent="0.25">
      <c r="M2872" s="10"/>
      <c r="N2872"/>
      <c r="O2872"/>
      <c r="P2872" s="10"/>
    </row>
    <row r="2873" spans="13:16" x14ac:dyDescent="0.25">
      <c r="M2873" s="10"/>
      <c r="N2873"/>
      <c r="O2873"/>
      <c r="P2873" s="10"/>
    </row>
    <row r="2874" spans="13:16" x14ac:dyDescent="0.25">
      <c r="M2874" s="10"/>
      <c r="N2874"/>
      <c r="O2874"/>
      <c r="P2874" s="10"/>
    </row>
    <row r="2875" spans="13:16" x14ac:dyDescent="0.25">
      <c r="M2875" s="10"/>
      <c r="N2875"/>
      <c r="O2875"/>
      <c r="P2875" s="10"/>
    </row>
    <row r="2876" spans="13:16" x14ac:dyDescent="0.25">
      <c r="M2876" s="10"/>
      <c r="N2876"/>
      <c r="O2876"/>
      <c r="P2876" s="10"/>
    </row>
    <row r="2877" spans="13:16" x14ac:dyDescent="0.25">
      <c r="M2877" s="10"/>
      <c r="N2877"/>
      <c r="O2877"/>
      <c r="P2877" s="10"/>
    </row>
    <row r="2878" spans="13:16" x14ac:dyDescent="0.25">
      <c r="M2878" s="10"/>
      <c r="N2878"/>
      <c r="O2878"/>
      <c r="P2878" s="10"/>
    </row>
    <row r="2879" spans="13:16" x14ac:dyDescent="0.25">
      <c r="M2879" s="10"/>
      <c r="N2879"/>
      <c r="O2879"/>
      <c r="P2879" s="10"/>
    </row>
    <row r="2880" spans="13:16" x14ac:dyDescent="0.25">
      <c r="M2880" s="10"/>
      <c r="N2880"/>
      <c r="O2880"/>
      <c r="P2880" s="10"/>
    </row>
    <row r="2881" spans="13:16" x14ac:dyDescent="0.25">
      <c r="M2881" s="10"/>
      <c r="N2881"/>
      <c r="O2881"/>
      <c r="P2881" s="10"/>
    </row>
    <row r="2882" spans="13:16" x14ac:dyDescent="0.25">
      <c r="M2882" s="10"/>
      <c r="N2882"/>
      <c r="O2882"/>
      <c r="P2882" s="10"/>
    </row>
    <row r="2883" spans="13:16" x14ac:dyDescent="0.25">
      <c r="M2883" s="10"/>
      <c r="N2883"/>
      <c r="O2883"/>
      <c r="P2883" s="10"/>
    </row>
    <row r="2884" spans="13:16" x14ac:dyDescent="0.25">
      <c r="M2884" s="10"/>
      <c r="N2884"/>
      <c r="O2884"/>
      <c r="P2884" s="10"/>
    </row>
    <row r="2885" spans="13:16" x14ac:dyDescent="0.25">
      <c r="M2885" s="10"/>
      <c r="N2885"/>
      <c r="O2885"/>
      <c r="P2885" s="10"/>
    </row>
    <row r="2886" spans="13:16" x14ac:dyDescent="0.25">
      <c r="M2886" s="10"/>
      <c r="N2886"/>
      <c r="O2886"/>
      <c r="P2886" s="10"/>
    </row>
    <row r="2887" spans="13:16" x14ac:dyDescent="0.25">
      <c r="M2887" s="10"/>
      <c r="N2887"/>
      <c r="O2887"/>
      <c r="P2887" s="10"/>
    </row>
    <row r="2888" spans="13:16" x14ac:dyDescent="0.25">
      <c r="M2888" s="10"/>
      <c r="N2888"/>
      <c r="O2888"/>
      <c r="P2888" s="10"/>
    </row>
    <row r="2889" spans="13:16" x14ac:dyDescent="0.25">
      <c r="M2889" s="10"/>
      <c r="N2889"/>
      <c r="O2889"/>
      <c r="P2889" s="10"/>
    </row>
    <row r="2890" spans="13:16" x14ac:dyDescent="0.25">
      <c r="M2890" s="10"/>
      <c r="N2890"/>
      <c r="O2890"/>
      <c r="P2890" s="10"/>
    </row>
    <row r="2891" spans="13:16" x14ac:dyDescent="0.25">
      <c r="M2891" s="10"/>
      <c r="N2891"/>
      <c r="O2891"/>
      <c r="P2891" s="10"/>
    </row>
    <row r="2892" spans="13:16" x14ac:dyDescent="0.25">
      <c r="M2892" s="10"/>
      <c r="N2892"/>
      <c r="O2892"/>
      <c r="P2892" s="10"/>
    </row>
    <row r="2893" spans="13:16" x14ac:dyDescent="0.25">
      <c r="M2893" s="10"/>
      <c r="N2893"/>
      <c r="O2893"/>
      <c r="P2893" s="10"/>
    </row>
    <row r="2894" spans="13:16" x14ac:dyDescent="0.25">
      <c r="M2894" s="10"/>
      <c r="N2894"/>
      <c r="O2894"/>
      <c r="P2894" s="10"/>
    </row>
    <row r="2895" spans="13:16" x14ac:dyDescent="0.25">
      <c r="M2895" s="10"/>
      <c r="N2895"/>
      <c r="O2895"/>
      <c r="P2895" s="10"/>
    </row>
    <row r="2896" spans="13:16" x14ac:dyDescent="0.25">
      <c r="M2896" s="10"/>
      <c r="N2896"/>
      <c r="O2896"/>
      <c r="P2896" s="10"/>
    </row>
    <row r="2897" spans="13:16" x14ac:dyDescent="0.25">
      <c r="M2897" s="10"/>
      <c r="N2897"/>
      <c r="O2897"/>
      <c r="P2897" s="10"/>
    </row>
    <row r="2898" spans="13:16" x14ac:dyDescent="0.25">
      <c r="M2898" s="10"/>
      <c r="N2898"/>
      <c r="O2898"/>
      <c r="P2898" s="10"/>
    </row>
    <row r="2899" spans="13:16" x14ac:dyDescent="0.25">
      <c r="M2899" s="10"/>
      <c r="N2899"/>
      <c r="O2899"/>
      <c r="P2899" s="10"/>
    </row>
    <row r="2900" spans="13:16" x14ac:dyDescent="0.25">
      <c r="M2900" s="10"/>
      <c r="N2900"/>
      <c r="O2900"/>
      <c r="P2900" s="10"/>
    </row>
    <row r="2901" spans="13:16" x14ac:dyDescent="0.25">
      <c r="M2901" s="10"/>
      <c r="N2901"/>
      <c r="O2901"/>
      <c r="P2901" s="10"/>
    </row>
    <row r="2902" spans="13:16" x14ac:dyDescent="0.25">
      <c r="M2902" s="10"/>
      <c r="N2902"/>
      <c r="O2902"/>
      <c r="P2902" s="10"/>
    </row>
    <row r="2903" spans="13:16" x14ac:dyDescent="0.25">
      <c r="M2903" s="10"/>
      <c r="N2903"/>
      <c r="O2903"/>
      <c r="P2903" s="10"/>
    </row>
    <row r="2904" spans="13:16" x14ac:dyDescent="0.25">
      <c r="M2904" s="10"/>
      <c r="N2904"/>
      <c r="O2904"/>
      <c r="P2904" s="10"/>
    </row>
    <row r="2905" spans="13:16" x14ac:dyDescent="0.25">
      <c r="M2905" s="10"/>
      <c r="N2905"/>
      <c r="O2905"/>
      <c r="P2905" s="10"/>
    </row>
    <row r="2906" spans="13:16" x14ac:dyDescent="0.25">
      <c r="M2906" s="10"/>
      <c r="N2906"/>
      <c r="O2906"/>
      <c r="P2906" s="10"/>
    </row>
    <row r="2907" spans="13:16" x14ac:dyDescent="0.25">
      <c r="M2907" s="10"/>
      <c r="N2907"/>
      <c r="O2907"/>
      <c r="P2907" s="10"/>
    </row>
    <row r="2908" spans="13:16" x14ac:dyDescent="0.25">
      <c r="M2908" s="10"/>
      <c r="N2908"/>
      <c r="O2908"/>
      <c r="P2908" s="10"/>
    </row>
    <row r="2909" spans="13:16" x14ac:dyDescent="0.25">
      <c r="M2909" s="10"/>
      <c r="N2909"/>
      <c r="O2909"/>
      <c r="P2909" s="10"/>
    </row>
    <row r="2910" spans="13:16" x14ac:dyDescent="0.25">
      <c r="M2910" s="10"/>
      <c r="N2910"/>
      <c r="O2910"/>
      <c r="P2910" s="10"/>
    </row>
    <row r="2911" spans="13:16" x14ac:dyDescent="0.25">
      <c r="M2911" s="10"/>
      <c r="N2911"/>
      <c r="O2911"/>
      <c r="P2911" s="10"/>
    </row>
    <row r="2912" spans="13:16" x14ac:dyDescent="0.25">
      <c r="M2912" s="10"/>
      <c r="N2912"/>
      <c r="O2912"/>
      <c r="P2912" s="10"/>
    </row>
    <row r="2913" spans="13:16" x14ac:dyDescent="0.25">
      <c r="M2913" s="10"/>
      <c r="N2913"/>
      <c r="O2913"/>
      <c r="P2913" s="10"/>
    </row>
    <row r="2914" spans="13:16" x14ac:dyDescent="0.25">
      <c r="M2914" s="10"/>
      <c r="N2914"/>
      <c r="O2914"/>
      <c r="P2914" s="10"/>
    </row>
    <row r="2915" spans="13:16" x14ac:dyDescent="0.25">
      <c r="M2915" s="10"/>
      <c r="N2915"/>
      <c r="O2915"/>
      <c r="P2915" s="10"/>
    </row>
    <row r="2916" spans="13:16" x14ac:dyDescent="0.25">
      <c r="M2916" s="10"/>
      <c r="N2916"/>
      <c r="O2916"/>
      <c r="P2916" s="10"/>
    </row>
    <row r="2917" spans="13:16" x14ac:dyDescent="0.25">
      <c r="M2917" s="10"/>
      <c r="N2917"/>
      <c r="O2917"/>
      <c r="P2917" s="10"/>
    </row>
    <row r="2918" spans="13:16" x14ac:dyDescent="0.25">
      <c r="M2918" s="10"/>
      <c r="N2918"/>
      <c r="O2918"/>
      <c r="P2918" s="10"/>
    </row>
    <row r="2919" spans="13:16" x14ac:dyDescent="0.25">
      <c r="M2919" s="10"/>
      <c r="N2919"/>
      <c r="O2919"/>
      <c r="P2919" s="10"/>
    </row>
    <row r="2920" spans="13:16" x14ac:dyDescent="0.25">
      <c r="M2920" s="10"/>
      <c r="N2920"/>
      <c r="O2920"/>
      <c r="P2920" s="10"/>
    </row>
    <row r="2921" spans="13:16" x14ac:dyDescent="0.25">
      <c r="M2921" s="10"/>
      <c r="N2921"/>
      <c r="O2921"/>
      <c r="P2921" s="10"/>
    </row>
    <row r="2922" spans="13:16" x14ac:dyDescent="0.25">
      <c r="M2922" s="10"/>
      <c r="N2922"/>
      <c r="O2922"/>
      <c r="P2922" s="10"/>
    </row>
    <row r="2923" spans="13:16" x14ac:dyDescent="0.25">
      <c r="M2923" s="10"/>
      <c r="N2923"/>
      <c r="O2923"/>
      <c r="P2923" s="10"/>
    </row>
    <row r="2924" spans="13:16" x14ac:dyDescent="0.25">
      <c r="M2924" s="10"/>
      <c r="N2924"/>
      <c r="O2924"/>
      <c r="P2924" s="10"/>
    </row>
    <row r="2925" spans="13:16" x14ac:dyDescent="0.25">
      <c r="M2925" s="10"/>
      <c r="N2925"/>
      <c r="O2925"/>
      <c r="P2925" s="10"/>
    </row>
    <row r="2926" spans="13:16" x14ac:dyDescent="0.25">
      <c r="M2926" s="10"/>
      <c r="N2926"/>
      <c r="O2926"/>
      <c r="P2926" s="10"/>
    </row>
    <row r="2927" spans="13:16" x14ac:dyDescent="0.25">
      <c r="M2927" s="10"/>
      <c r="N2927"/>
      <c r="O2927"/>
      <c r="P2927" s="10"/>
    </row>
    <row r="2928" spans="13:16" x14ac:dyDescent="0.25">
      <c r="M2928" s="10"/>
      <c r="N2928"/>
      <c r="O2928"/>
      <c r="P2928" s="10"/>
    </row>
    <row r="2929" spans="13:16" x14ac:dyDescent="0.25">
      <c r="M2929" s="10"/>
      <c r="N2929"/>
      <c r="O2929"/>
      <c r="P2929" s="10"/>
    </row>
    <row r="2930" spans="13:16" x14ac:dyDescent="0.25">
      <c r="M2930" s="10"/>
      <c r="N2930"/>
      <c r="O2930"/>
      <c r="P2930" s="10"/>
    </row>
    <row r="2931" spans="13:16" x14ac:dyDescent="0.25">
      <c r="M2931" s="10"/>
      <c r="N2931"/>
      <c r="O2931"/>
      <c r="P2931" s="10"/>
    </row>
    <row r="2932" spans="13:16" x14ac:dyDescent="0.25">
      <c r="M2932" s="10"/>
      <c r="N2932"/>
      <c r="O2932"/>
      <c r="P2932" s="10"/>
    </row>
    <row r="2933" spans="13:16" x14ac:dyDescent="0.25">
      <c r="M2933" s="10"/>
      <c r="N2933"/>
      <c r="O2933"/>
      <c r="P2933" s="10"/>
    </row>
    <row r="2934" spans="13:16" x14ac:dyDescent="0.25">
      <c r="M2934" s="10"/>
      <c r="N2934"/>
      <c r="O2934"/>
      <c r="P2934" s="10"/>
    </row>
    <row r="2935" spans="13:16" x14ac:dyDescent="0.25">
      <c r="M2935" s="10"/>
      <c r="N2935"/>
      <c r="O2935"/>
      <c r="P2935" s="10"/>
    </row>
    <row r="2936" spans="13:16" x14ac:dyDescent="0.25">
      <c r="M2936" s="10"/>
      <c r="N2936"/>
      <c r="O2936"/>
      <c r="P2936" s="10"/>
    </row>
    <row r="2937" spans="13:16" x14ac:dyDescent="0.25">
      <c r="M2937" s="10"/>
      <c r="N2937"/>
      <c r="O2937"/>
      <c r="P2937" s="10"/>
    </row>
    <row r="2938" spans="13:16" x14ac:dyDescent="0.25">
      <c r="M2938" s="10"/>
      <c r="N2938"/>
      <c r="O2938"/>
      <c r="P2938" s="10"/>
    </row>
    <row r="2939" spans="13:16" x14ac:dyDescent="0.25">
      <c r="M2939" s="10"/>
      <c r="N2939"/>
      <c r="O2939"/>
      <c r="P2939" s="10"/>
    </row>
    <row r="2940" spans="13:16" x14ac:dyDescent="0.25">
      <c r="M2940" s="10"/>
      <c r="N2940"/>
      <c r="O2940"/>
      <c r="P2940" s="10"/>
    </row>
    <row r="2941" spans="13:16" x14ac:dyDescent="0.25">
      <c r="M2941" s="10"/>
      <c r="N2941"/>
      <c r="O2941"/>
      <c r="P2941" s="10"/>
    </row>
    <row r="2942" spans="13:16" x14ac:dyDescent="0.25">
      <c r="M2942" s="10"/>
      <c r="N2942"/>
      <c r="O2942"/>
      <c r="P2942" s="10"/>
    </row>
    <row r="2943" spans="13:16" x14ac:dyDescent="0.25">
      <c r="M2943" s="10"/>
      <c r="N2943"/>
      <c r="O2943"/>
      <c r="P2943" s="10"/>
    </row>
    <row r="2944" spans="13:16" x14ac:dyDescent="0.25">
      <c r="M2944" s="10"/>
      <c r="N2944"/>
      <c r="O2944"/>
      <c r="P2944" s="10"/>
    </row>
    <row r="2945" spans="13:16" x14ac:dyDescent="0.25">
      <c r="M2945" s="10"/>
      <c r="N2945"/>
      <c r="O2945"/>
      <c r="P2945" s="10"/>
    </row>
    <row r="2946" spans="13:16" x14ac:dyDescent="0.25">
      <c r="M2946" s="10"/>
      <c r="N2946"/>
      <c r="O2946"/>
      <c r="P2946" s="10"/>
    </row>
    <row r="2947" spans="13:16" x14ac:dyDescent="0.25">
      <c r="M2947" s="10"/>
      <c r="N2947"/>
      <c r="O2947"/>
      <c r="P2947" s="10"/>
    </row>
    <row r="2948" spans="13:16" x14ac:dyDescent="0.25">
      <c r="M2948" s="10"/>
      <c r="N2948"/>
      <c r="O2948"/>
      <c r="P2948" s="10"/>
    </row>
    <row r="2949" spans="13:16" x14ac:dyDescent="0.25">
      <c r="M2949" s="10"/>
      <c r="N2949"/>
      <c r="O2949"/>
      <c r="P2949" s="10"/>
    </row>
    <row r="2950" spans="13:16" x14ac:dyDescent="0.25">
      <c r="M2950" s="10"/>
      <c r="N2950"/>
      <c r="O2950"/>
      <c r="P2950" s="10"/>
    </row>
    <row r="2951" spans="13:16" x14ac:dyDescent="0.25">
      <c r="M2951" s="10"/>
      <c r="N2951"/>
      <c r="O2951"/>
      <c r="P2951" s="10"/>
    </row>
    <row r="2952" spans="13:16" x14ac:dyDescent="0.25">
      <c r="M2952" s="10"/>
      <c r="N2952"/>
      <c r="O2952"/>
      <c r="P2952" s="10"/>
    </row>
    <row r="2953" spans="13:16" x14ac:dyDescent="0.25">
      <c r="M2953" s="10"/>
      <c r="N2953"/>
      <c r="O2953"/>
      <c r="P2953" s="10"/>
    </row>
    <row r="2954" spans="13:16" x14ac:dyDescent="0.25">
      <c r="M2954" s="10"/>
      <c r="N2954"/>
      <c r="O2954"/>
      <c r="P2954" s="10"/>
    </row>
    <row r="2955" spans="13:16" x14ac:dyDescent="0.25">
      <c r="M2955" s="10"/>
      <c r="N2955"/>
      <c r="O2955"/>
      <c r="P2955" s="10"/>
    </row>
    <row r="2956" spans="13:16" x14ac:dyDescent="0.25">
      <c r="M2956" s="10"/>
      <c r="N2956"/>
      <c r="O2956"/>
      <c r="P2956" s="10"/>
    </row>
    <row r="2957" spans="13:16" x14ac:dyDescent="0.25">
      <c r="M2957" s="10"/>
      <c r="N2957"/>
      <c r="O2957"/>
      <c r="P2957" s="10"/>
    </row>
    <row r="2958" spans="13:16" x14ac:dyDescent="0.25">
      <c r="M2958" s="10"/>
      <c r="N2958"/>
      <c r="O2958"/>
      <c r="P2958" s="10"/>
    </row>
    <row r="2959" spans="13:16" x14ac:dyDescent="0.25">
      <c r="M2959" s="10"/>
      <c r="N2959"/>
      <c r="O2959"/>
      <c r="P2959" s="10"/>
    </row>
    <row r="2960" spans="13:16" x14ac:dyDescent="0.25">
      <c r="M2960" s="10"/>
      <c r="N2960"/>
      <c r="O2960"/>
      <c r="P2960" s="10"/>
    </row>
    <row r="2961" spans="13:16" x14ac:dyDescent="0.25">
      <c r="M2961" s="10"/>
      <c r="N2961"/>
      <c r="O2961"/>
      <c r="P2961" s="10"/>
    </row>
    <row r="2962" spans="13:16" x14ac:dyDescent="0.25">
      <c r="M2962" s="10"/>
      <c r="N2962"/>
      <c r="O2962"/>
      <c r="P2962" s="10"/>
    </row>
    <row r="2963" spans="13:16" x14ac:dyDescent="0.25">
      <c r="M2963" s="10"/>
      <c r="N2963"/>
      <c r="O2963"/>
      <c r="P2963" s="10"/>
    </row>
    <row r="2964" spans="13:16" x14ac:dyDescent="0.25">
      <c r="M2964" s="10"/>
      <c r="N2964"/>
      <c r="O2964"/>
      <c r="P2964" s="10"/>
    </row>
    <row r="2965" spans="13:16" x14ac:dyDescent="0.25">
      <c r="M2965" s="10"/>
      <c r="N2965"/>
      <c r="O2965"/>
      <c r="P2965" s="10"/>
    </row>
    <row r="2966" spans="13:16" x14ac:dyDescent="0.25">
      <c r="M2966" s="10"/>
      <c r="N2966"/>
      <c r="O2966"/>
      <c r="P2966" s="10"/>
    </row>
    <row r="2967" spans="13:16" x14ac:dyDescent="0.25">
      <c r="M2967" s="10"/>
      <c r="N2967"/>
      <c r="O2967"/>
      <c r="P2967" s="10"/>
    </row>
    <row r="2968" spans="13:16" x14ac:dyDescent="0.25">
      <c r="M2968" s="10"/>
      <c r="N2968"/>
      <c r="O2968"/>
      <c r="P2968" s="10"/>
    </row>
    <row r="2969" spans="13:16" x14ac:dyDescent="0.25">
      <c r="M2969" s="10"/>
      <c r="N2969"/>
      <c r="O2969"/>
      <c r="P2969" s="10"/>
    </row>
    <row r="2970" spans="13:16" x14ac:dyDescent="0.25">
      <c r="M2970" s="10"/>
      <c r="N2970"/>
      <c r="O2970"/>
      <c r="P2970" s="10"/>
    </row>
    <row r="2971" spans="13:16" x14ac:dyDescent="0.25">
      <c r="M2971" s="10"/>
      <c r="N2971"/>
      <c r="O2971"/>
      <c r="P2971" s="10"/>
    </row>
    <row r="2972" spans="13:16" x14ac:dyDescent="0.25">
      <c r="M2972" s="10"/>
      <c r="N2972"/>
      <c r="O2972"/>
      <c r="P2972" s="10"/>
    </row>
    <row r="2973" spans="13:16" x14ac:dyDescent="0.25">
      <c r="M2973" s="10"/>
      <c r="N2973"/>
      <c r="O2973"/>
      <c r="P2973" s="10"/>
    </row>
    <row r="2974" spans="13:16" x14ac:dyDescent="0.25">
      <c r="M2974" s="10"/>
      <c r="N2974"/>
      <c r="O2974"/>
      <c r="P2974" s="10"/>
    </row>
    <row r="2975" spans="13:16" x14ac:dyDescent="0.25">
      <c r="M2975" s="10"/>
      <c r="N2975"/>
      <c r="O2975"/>
      <c r="P2975" s="10"/>
    </row>
    <row r="2976" spans="13:16" x14ac:dyDescent="0.25">
      <c r="M2976" s="10"/>
      <c r="N2976"/>
      <c r="O2976"/>
      <c r="P2976" s="10"/>
    </row>
    <row r="2977" spans="13:16" x14ac:dyDescent="0.25">
      <c r="M2977" s="10"/>
      <c r="N2977"/>
      <c r="O2977"/>
      <c r="P2977" s="10"/>
    </row>
    <row r="2978" spans="13:16" x14ac:dyDescent="0.25">
      <c r="M2978" s="10"/>
      <c r="N2978"/>
      <c r="O2978"/>
      <c r="P2978" s="10"/>
    </row>
    <row r="2979" spans="13:16" x14ac:dyDescent="0.25">
      <c r="M2979" s="10"/>
      <c r="N2979"/>
      <c r="O2979"/>
      <c r="P2979" s="10"/>
    </row>
    <row r="2980" spans="13:16" x14ac:dyDescent="0.25">
      <c r="M2980" s="10"/>
      <c r="N2980"/>
      <c r="O2980"/>
      <c r="P2980" s="10"/>
    </row>
    <row r="2981" spans="13:16" x14ac:dyDescent="0.25">
      <c r="M2981" s="10"/>
      <c r="N2981"/>
      <c r="O2981"/>
      <c r="P2981" s="10"/>
    </row>
    <row r="2982" spans="13:16" x14ac:dyDescent="0.25">
      <c r="M2982" s="10"/>
      <c r="N2982"/>
      <c r="O2982"/>
      <c r="P2982" s="10"/>
    </row>
    <row r="2983" spans="13:16" x14ac:dyDescent="0.25">
      <c r="M2983" s="10"/>
      <c r="N2983"/>
      <c r="O2983"/>
      <c r="P2983" s="10"/>
    </row>
    <row r="2984" spans="13:16" x14ac:dyDescent="0.25">
      <c r="M2984" s="10"/>
      <c r="N2984"/>
      <c r="O2984"/>
      <c r="P2984" s="10"/>
    </row>
    <row r="2985" spans="13:16" x14ac:dyDescent="0.25">
      <c r="M2985" s="10"/>
      <c r="N2985"/>
      <c r="O2985"/>
      <c r="P2985" s="10"/>
    </row>
    <row r="2986" spans="13:16" x14ac:dyDescent="0.25">
      <c r="M2986" s="10"/>
      <c r="N2986"/>
      <c r="O2986"/>
      <c r="P2986" s="10"/>
    </row>
    <row r="2987" spans="13:16" x14ac:dyDescent="0.25">
      <c r="M2987" s="10"/>
      <c r="N2987"/>
      <c r="O2987"/>
      <c r="P2987" s="10"/>
    </row>
    <row r="2988" spans="13:16" x14ac:dyDescent="0.25">
      <c r="M2988" s="10"/>
      <c r="N2988"/>
      <c r="O2988"/>
      <c r="P2988" s="10"/>
    </row>
    <row r="2989" spans="13:16" x14ac:dyDescent="0.25">
      <c r="M2989" s="10"/>
      <c r="N2989"/>
      <c r="O2989"/>
      <c r="P2989" s="10"/>
    </row>
    <row r="2990" spans="13:16" x14ac:dyDescent="0.25">
      <c r="M2990" s="10"/>
      <c r="N2990"/>
      <c r="O2990"/>
      <c r="P2990" s="10"/>
    </row>
    <row r="2991" spans="13:16" x14ac:dyDescent="0.25">
      <c r="M2991" s="10"/>
      <c r="N2991"/>
      <c r="O2991"/>
      <c r="P2991" s="10"/>
    </row>
    <row r="2992" spans="13:16" x14ac:dyDescent="0.25">
      <c r="M2992" s="10"/>
      <c r="N2992"/>
      <c r="O2992"/>
      <c r="P2992" s="10"/>
    </row>
    <row r="2993" spans="13:16" x14ac:dyDescent="0.25">
      <c r="M2993" s="10"/>
      <c r="N2993"/>
      <c r="O2993"/>
      <c r="P2993" s="10"/>
    </row>
    <row r="2994" spans="13:16" x14ac:dyDescent="0.25">
      <c r="M2994" s="10"/>
      <c r="N2994"/>
      <c r="O2994"/>
      <c r="P2994" s="10"/>
    </row>
    <row r="2995" spans="13:16" x14ac:dyDescent="0.25">
      <c r="M2995" s="10"/>
      <c r="N2995"/>
      <c r="O2995"/>
      <c r="P2995" s="10"/>
    </row>
    <row r="2996" spans="13:16" x14ac:dyDescent="0.25">
      <c r="M2996" s="10"/>
      <c r="N2996"/>
      <c r="O2996"/>
      <c r="P2996" s="10"/>
    </row>
    <row r="2997" spans="13:16" x14ac:dyDescent="0.25">
      <c r="M2997" s="10"/>
      <c r="N2997"/>
      <c r="O2997"/>
      <c r="P2997" s="10"/>
    </row>
    <row r="2998" spans="13:16" x14ac:dyDescent="0.25">
      <c r="M2998" s="10"/>
      <c r="N2998"/>
      <c r="O2998"/>
      <c r="P2998" s="10"/>
    </row>
    <row r="2999" spans="13:16" x14ac:dyDescent="0.25">
      <c r="M2999" s="10"/>
      <c r="N2999"/>
      <c r="O2999"/>
      <c r="P2999" s="10"/>
    </row>
    <row r="3000" spans="13:16" x14ac:dyDescent="0.25">
      <c r="M3000" s="10"/>
      <c r="N3000"/>
      <c r="O3000"/>
      <c r="P3000" s="10"/>
    </row>
    <row r="3001" spans="13:16" x14ac:dyDescent="0.25">
      <c r="M3001" s="10"/>
      <c r="N3001"/>
      <c r="O3001"/>
      <c r="P3001" s="10"/>
    </row>
    <row r="3002" spans="13:16" x14ac:dyDescent="0.25">
      <c r="M3002" s="10"/>
      <c r="N3002"/>
      <c r="O3002"/>
      <c r="P3002" s="10"/>
    </row>
    <row r="3003" spans="13:16" x14ac:dyDescent="0.25">
      <c r="M3003" s="10"/>
      <c r="N3003"/>
      <c r="O3003"/>
      <c r="P3003" s="10"/>
    </row>
    <row r="3004" spans="13:16" x14ac:dyDescent="0.25">
      <c r="M3004" s="10"/>
      <c r="N3004"/>
      <c r="O3004"/>
      <c r="P3004" s="10"/>
    </row>
    <row r="3005" spans="13:16" x14ac:dyDescent="0.25">
      <c r="M3005" s="10"/>
      <c r="N3005"/>
      <c r="O3005"/>
      <c r="P3005" s="10"/>
    </row>
    <row r="3006" spans="13:16" x14ac:dyDescent="0.25">
      <c r="M3006" s="10"/>
      <c r="N3006"/>
      <c r="O3006"/>
      <c r="P3006" s="10"/>
    </row>
    <row r="3007" spans="13:16" x14ac:dyDescent="0.25">
      <c r="M3007" s="10"/>
      <c r="N3007"/>
      <c r="O3007"/>
      <c r="P3007" s="10"/>
    </row>
    <row r="3008" spans="13:16" x14ac:dyDescent="0.25">
      <c r="M3008" s="10"/>
      <c r="N3008"/>
      <c r="O3008"/>
      <c r="P3008" s="10"/>
    </row>
    <row r="3009" spans="13:16" x14ac:dyDescent="0.25">
      <c r="M3009" s="10"/>
      <c r="N3009"/>
      <c r="O3009"/>
      <c r="P3009" s="10"/>
    </row>
    <row r="3010" spans="13:16" x14ac:dyDescent="0.25">
      <c r="M3010" s="10"/>
      <c r="N3010"/>
      <c r="O3010"/>
      <c r="P3010" s="10"/>
    </row>
    <row r="3011" spans="13:16" x14ac:dyDescent="0.25">
      <c r="M3011" s="10"/>
      <c r="N3011"/>
      <c r="O3011"/>
      <c r="P3011" s="10"/>
    </row>
    <row r="3012" spans="13:16" x14ac:dyDescent="0.25">
      <c r="M3012" s="10"/>
      <c r="N3012"/>
      <c r="O3012"/>
      <c r="P3012" s="10"/>
    </row>
    <row r="3013" spans="13:16" x14ac:dyDescent="0.25">
      <c r="M3013" s="10"/>
      <c r="N3013"/>
      <c r="O3013"/>
      <c r="P3013" s="10"/>
    </row>
    <row r="3014" spans="13:16" x14ac:dyDescent="0.25">
      <c r="M3014" s="10"/>
      <c r="N3014"/>
      <c r="O3014"/>
      <c r="P3014" s="10"/>
    </row>
    <row r="3015" spans="13:16" x14ac:dyDescent="0.25">
      <c r="M3015" s="10"/>
      <c r="N3015"/>
      <c r="O3015"/>
      <c r="P3015" s="10"/>
    </row>
    <row r="3016" spans="13:16" x14ac:dyDescent="0.25">
      <c r="M3016" s="10"/>
      <c r="N3016"/>
      <c r="O3016"/>
      <c r="P3016" s="10"/>
    </row>
    <row r="3017" spans="13:16" x14ac:dyDescent="0.25">
      <c r="M3017" s="10"/>
      <c r="N3017"/>
      <c r="O3017"/>
      <c r="P3017" s="10"/>
    </row>
    <row r="3018" spans="13:16" x14ac:dyDescent="0.25">
      <c r="M3018" s="10"/>
      <c r="N3018"/>
      <c r="O3018"/>
      <c r="P3018" s="10"/>
    </row>
    <row r="3019" spans="13:16" x14ac:dyDescent="0.25">
      <c r="M3019" s="10"/>
      <c r="N3019"/>
      <c r="O3019"/>
      <c r="P3019" s="10"/>
    </row>
    <row r="3020" spans="13:16" x14ac:dyDescent="0.25">
      <c r="M3020" s="10"/>
      <c r="N3020"/>
      <c r="O3020"/>
      <c r="P3020" s="10"/>
    </row>
    <row r="3021" spans="13:16" x14ac:dyDescent="0.25">
      <c r="M3021" s="10"/>
      <c r="N3021"/>
      <c r="O3021"/>
      <c r="P3021" s="10"/>
    </row>
    <row r="3022" spans="13:16" x14ac:dyDescent="0.25">
      <c r="M3022" s="10"/>
      <c r="N3022"/>
      <c r="O3022"/>
      <c r="P3022" s="10"/>
    </row>
    <row r="3023" spans="13:16" x14ac:dyDescent="0.25">
      <c r="M3023" s="10"/>
      <c r="N3023"/>
      <c r="O3023"/>
      <c r="P3023" s="10"/>
    </row>
    <row r="3024" spans="13:16" x14ac:dyDescent="0.25">
      <c r="M3024" s="10"/>
      <c r="N3024"/>
      <c r="O3024"/>
      <c r="P3024" s="10"/>
    </row>
    <row r="3025" spans="13:16" x14ac:dyDescent="0.25">
      <c r="M3025" s="10"/>
      <c r="N3025"/>
      <c r="O3025"/>
      <c r="P3025" s="10"/>
    </row>
    <row r="3026" spans="13:16" x14ac:dyDescent="0.25">
      <c r="M3026" s="10"/>
      <c r="N3026"/>
      <c r="O3026"/>
      <c r="P3026" s="10"/>
    </row>
    <row r="3027" spans="13:16" x14ac:dyDescent="0.25">
      <c r="M3027" s="10"/>
      <c r="N3027"/>
      <c r="O3027"/>
      <c r="P3027" s="10"/>
    </row>
    <row r="3028" spans="13:16" x14ac:dyDescent="0.25">
      <c r="M3028" s="10"/>
      <c r="N3028"/>
      <c r="O3028"/>
      <c r="P3028" s="10"/>
    </row>
    <row r="3029" spans="13:16" x14ac:dyDescent="0.25">
      <c r="M3029" s="10"/>
      <c r="N3029"/>
      <c r="O3029"/>
      <c r="P3029" s="10"/>
    </row>
    <row r="3030" spans="13:16" x14ac:dyDescent="0.25">
      <c r="M3030" s="10"/>
      <c r="N3030"/>
      <c r="O3030"/>
      <c r="P3030" s="10"/>
    </row>
    <row r="3031" spans="13:16" x14ac:dyDescent="0.25">
      <c r="M3031" s="10"/>
      <c r="N3031"/>
      <c r="O3031"/>
      <c r="P3031" s="10"/>
    </row>
    <row r="3032" spans="13:16" x14ac:dyDescent="0.25">
      <c r="M3032" s="10"/>
      <c r="N3032"/>
      <c r="O3032"/>
      <c r="P3032" s="10"/>
    </row>
    <row r="3033" spans="13:16" x14ac:dyDescent="0.25">
      <c r="M3033" s="10"/>
      <c r="N3033"/>
      <c r="O3033"/>
      <c r="P3033" s="10"/>
    </row>
    <row r="3034" spans="13:16" x14ac:dyDescent="0.25">
      <c r="M3034" s="10"/>
      <c r="N3034"/>
      <c r="O3034"/>
      <c r="P3034" s="10"/>
    </row>
    <row r="3035" spans="13:16" x14ac:dyDescent="0.25">
      <c r="M3035" s="10"/>
      <c r="N3035"/>
      <c r="O3035"/>
      <c r="P3035" s="10"/>
    </row>
    <row r="3036" spans="13:16" x14ac:dyDescent="0.25">
      <c r="M3036" s="10"/>
      <c r="N3036"/>
      <c r="O3036"/>
      <c r="P3036" s="10"/>
    </row>
    <row r="3037" spans="13:16" x14ac:dyDescent="0.25">
      <c r="M3037" s="10"/>
      <c r="N3037"/>
      <c r="O3037"/>
      <c r="P3037" s="10"/>
    </row>
    <row r="3038" spans="13:16" x14ac:dyDescent="0.25">
      <c r="M3038" s="10"/>
      <c r="N3038"/>
      <c r="O3038"/>
      <c r="P3038" s="10"/>
    </row>
    <row r="3039" spans="13:16" x14ac:dyDescent="0.25">
      <c r="M3039" s="10"/>
      <c r="N3039"/>
      <c r="O3039"/>
      <c r="P3039" s="10"/>
    </row>
    <row r="3040" spans="13:16" x14ac:dyDescent="0.25">
      <c r="M3040" s="10"/>
      <c r="N3040"/>
      <c r="O3040"/>
      <c r="P3040" s="10"/>
    </row>
    <row r="3041" spans="13:16" x14ac:dyDescent="0.25">
      <c r="M3041" s="10"/>
      <c r="N3041"/>
      <c r="O3041"/>
      <c r="P3041" s="10"/>
    </row>
    <row r="3042" spans="13:16" x14ac:dyDescent="0.25">
      <c r="M3042" s="10"/>
      <c r="N3042"/>
      <c r="O3042"/>
      <c r="P3042" s="10"/>
    </row>
    <row r="3043" spans="13:16" x14ac:dyDescent="0.25">
      <c r="M3043" s="10"/>
      <c r="N3043"/>
      <c r="O3043"/>
      <c r="P3043" s="10"/>
    </row>
    <row r="3044" spans="13:16" x14ac:dyDescent="0.25">
      <c r="M3044" s="10"/>
      <c r="N3044"/>
      <c r="O3044"/>
      <c r="P3044" s="10"/>
    </row>
    <row r="3045" spans="13:16" x14ac:dyDescent="0.25">
      <c r="M3045" s="10"/>
      <c r="N3045"/>
      <c r="O3045"/>
      <c r="P3045" s="10"/>
    </row>
    <row r="3046" spans="13:16" x14ac:dyDescent="0.25">
      <c r="M3046" s="10"/>
      <c r="N3046"/>
      <c r="O3046"/>
      <c r="P3046" s="10"/>
    </row>
    <row r="3047" spans="13:16" x14ac:dyDescent="0.25">
      <c r="M3047" s="10"/>
      <c r="N3047"/>
      <c r="O3047"/>
      <c r="P3047" s="10"/>
    </row>
    <row r="3048" spans="13:16" x14ac:dyDescent="0.25">
      <c r="M3048" s="10"/>
      <c r="N3048"/>
      <c r="O3048"/>
      <c r="P3048" s="10"/>
    </row>
    <row r="3049" spans="13:16" x14ac:dyDescent="0.25">
      <c r="M3049" s="10"/>
      <c r="N3049"/>
      <c r="O3049"/>
      <c r="P3049" s="10"/>
    </row>
    <row r="3050" spans="13:16" x14ac:dyDescent="0.25">
      <c r="M3050" s="10"/>
      <c r="N3050"/>
      <c r="O3050"/>
      <c r="P3050" s="10"/>
    </row>
    <row r="3051" spans="13:16" x14ac:dyDescent="0.25">
      <c r="M3051" s="10"/>
      <c r="N3051"/>
      <c r="O3051"/>
      <c r="P3051" s="10"/>
    </row>
    <row r="3052" spans="13:16" x14ac:dyDescent="0.25">
      <c r="M3052" s="10"/>
      <c r="N3052"/>
      <c r="O3052"/>
      <c r="P3052" s="10"/>
    </row>
    <row r="3053" spans="13:16" x14ac:dyDescent="0.25">
      <c r="M3053" s="10"/>
      <c r="N3053"/>
      <c r="O3053"/>
      <c r="P3053" s="10"/>
    </row>
    <row r="3054" spans="13:16" x14ac:dyDescent="0.25">
      <c r="M3054" s="10"/>
      <c r="N3054"/>
      <c r="O3054"/>
      <c r="P3054" s="10"/>
    </row>
    <row r="3055" spans="13:16" x14ac:dyDescent="0.25">
      <c r="M3055" s="10"/>
      <c r="N3055"/>
      <c r="O3055"/>
      <c r="P3055" s="10"/>
    </row>
    <row r="3056" spans="13:16" x14ac:dyDescent="0.25">
      <c r="M3056" s="10"/>
      <c r="N3056"/>
      <c r="O3056"/>
      <c r="P3056" s="10"/>
    </row>
    <row r="3057" spans="13:16" x14ac:dyDescent="0.25">
      <c r="M3057" s="10"/>
      <c r="N3057"/>
      <c r="O3057"/>
      <c r="P3057" s="10"/>
    </row>
    <row r="3058" spans="13:16" x14ac:dyDescent="0.25">
      <c r="M3058" s="10"/>
      <c r="N3058"/>
      <c r="O3058"/>
      <c r="P3058" s="10"/>
    </row>
    <row r="3059" spans="13:16" x14ac:dyDescent="0.25">
      <c r="M3059" s="10"/>
      <c r="N3059"/>
      <c r="O3059"/>
      <c r="P3059" s="10"/>
    </row>
    <row r="3060" spans="13:16" x14ac:dyDescent="0.25">
      <c r="M3060" s="10"/>
      <c r="N3060"/>
      <c r="O3060"/>
      <c r="P3060" s="10"/>
    </row>
    <row r="3061" spans="13:16" x14ac:dyDescent="0.25">
      <c r="M3061" s="10"/>
      <c r="N3061"/>
      <c r="O3061"/>
      <c r="P3061" s="10"/>
    </row>
    <row r="3062" spans="13:16" x14ac:dyDescent="0.25">
      <c r="M3062" s="10"/>
      <c r="N3062"/>
      <c r="O3062"/>
      <c r="P3062" s="10"/>
    </row>
    <row r="3063" spans="13:16" x14ac:dyDescent="0.25">
      <c r="M3063" s="10"/>
      <c r="N3063"/>
      <c r="O3063"/>
      <c r="P3063" s="10"/>
    </row>
    <row r="3064" spans="13:16" x14ac:dyDescent="0.25">
      <c r="M3064" s="10"/>
      <c r="N3064"/>
      <c r="O3064"/>
      <c r="P3064" s="10"/>
    </row>
    <row r="3065" spans="13:16" x14ac:dyDescent="0.25">
      <c r="M3065" s="10"/>
      <c r="N3065"/>
      <c r="O3065"/>
      <c r="P3065" s="10"/>
    </row>
    <row r="3066" spans="13:16" x14ac:dyDescent="0.25">
      <c r="M3066" s="10"/>
      <c r="N3066"/>
      <c r="O3066"/>
      <c r="P3066" s="10"/>
    </row>
    <row r="3067" spans="13:16" x14ac:dyDescent="0.25">
      <c r="M3067" s="10"/>
      <c r="N3067"/>
      <c r="O3067"/>
      <c r="P3067" s="10"/>
    </row>
    <row r="3068" spans="13:16" x14ac:dyDescent="0.25">
      <c r="M3068" s="10"/>
      <c r="N3068"/>
      <c r="O3068"/>
      <c r="P3068" s="10"/>
    </row>
    <row r="3069" spans="13:16" x14ac:dyDescent="0.25">
      <c r="M3069" s="10"/>
      <c r="N3069"/>
      <c r="O3069"/>
      <c r="P3069" s="10"/>
    </row>
    <row r="3070" spans="13:16" x14ac:dyDescent="0.25">
      <c r="M3070" s="10"/>
      <c r="N3070"/>
      <c r="O3070"/>
      <c r="P3070" s="10"/>
    </row>
    <row r="3071" spans="13:16" x14ac:dyDescent="0.25">
      <c r="M3071" s="10"/>
      <c r="N3071"/>
      <c r="O3071"/>
      <c r="P3071" s="10"/>
    </row>
    <row r="3072" spans="13:16" x14ac:dyDescent="0.25">
      <c r="M3072" s="10"/>
      <c r="N3072"/>
      <c r="O3072"/>
      <c r="P3072" s="10"/>
    </row>
    <row r="3073" spans="13:16" x14ac:dyDescent="0.25">
      <c r="M3073" s="10"/>
      <c r="N3073"/>
      <c r="O3073"/>
      <c r="P3073" s="10"/>
    </row>
    <row r="3074" spans="13:16" x14ac:dyDescent="0.25">
      <c r="M3074" s="10"/>
      <c r="N3074"/>
      <c r="O3074"/>
      <c r="P3074" s="10"/>
    </row>
    <row r="3075" spans="13:16" x14ac:dyDescent="0.25">
      <c r="M3075" s="10"/>
      <c r="N3075"/>
      <c r="O3075"/>
      <c r="P3075" s="10"/>
    </row>
    <row r="3076" spans="13:16" x14ac:dyDescent="0.25">
      <c r="M3076" s="10"/>
      <c r="N3076"/>
      <c r="O3076"/>
      <c r="P3076" s="10"/>
    </row>
    <row r="3077" spans="13:16" x14ac:dyDescent="0.25">
      <c r="M3077" s="10"/>
      <c r="N3077"/>
      <c r="O3077"/>
      <c r="P3077" s="10"/>
    </row>
    <row r="3078" spans="13:16" x14ac:dyDescent="0.25">
      <c r="M3078" s="10"/>
      <c r="N3078"/>
      <c r="O3078"/>
      <c r="P3078" s="10"/>
    </row>
    <row r="3079" spans="13:16" x14ac:dyDescent="0.25">
      <c r="M3079" s="10"/>
      <c r="N3079"/>
      <c r="O3079"/>
      <c r="P3079" s="10"/>
    </row>
    <row r="3080" spans="13:16" x14ac:dyDescent="0.25">
      <c r="M3080" s="10"/>
      <c r="N3080"/>
      <c r="O3080"/>
      <c r="P3080" s="10"/>
    </row>
    <row r="3081" spans="13:16" x14ac:dyDescent="0.25">
      <c r="M3081" s="10"/>
      <c r="N3081"/>
      <c r="O3081"/>
      <c r="P3081" s="10"/>
    </row>
    <row r="3082" spans="13:16" x14ac:dyDescent="0.25">
      <c r="M3082" s="10"/>
      <c r="N3082"/>
      <c r="O3082"/>
      <c r="P3082" s="10"/>
    </row>
    <row r="3083" spans="13:16" x14ac:dyDescent="0.25">
      <c r="M3083" s="10"/>
      <c r="N3083"/>
      <c r="O3083"/>
      <c r="P3083" s="10"/>
    </row>
    <row r="3084" spans="13:16" x14ac:dyDescent="0.25">
      <c r="M3084" s="10"/>
      <c r="N3084"/>
      <c r="O3084"/>
      <c r="P3084" s="10"/>
    </row>
    <row r="3085" spans="13:16" x14ac:dyDescent="0.25">
      <c r="M3085" s="10"/>
      <c r="N3085"/>
      <c r="O3085"/>
      <c r="P3085" s="10"/>
    </row>
    <row r="3086" spans="13:16" x14ac:dyDescent="0.25">
      <c r="M3086" s="10"/>
      <c r="N3086"/>
      <c r="O3086"/>
      <c r="P3086" s="10"/>
    </row>
    <row r="3087" spans="13:16" x14ac:dyDescent="0.25">
      <c r="M3087" s="10"/>
      <c r="N3087"/>
      <c r="O3087"/>
      <c r="P3087" s="10"/>
    </row>
    <row r="3088" spans="13:16" x14ac:dyDescent="0.25">
      <c r="M3088" s="10"/>
      <c r="N3088"/>
      <c r="O3088"/>
      <c r="P3088" s="10"/>
    </row>
    <row r="3089" spans="13:16" x14ac:dyDescent="0.25">
      <c r="M3089" s="10"/>
      <c r="N3089"/>
      <c r="O3089"/>
      <c r="P3089" s="10"/>
    </row>
    <row r="3090" spans="13:16" x14ac:dyDescent="0.25">
      <c r="M3090" s="10"/>
      <c r="N3090"/>
      <c r="O3090"/>
      <c r="P3090" s="10"/>
    </row>
    <row r="3091" spans="13:16" x14ac:dyDescent="0.25">
      <c r="M3091" s="10"/>
      <c r="N3091"/>
      <c r="O3091"/>
      <c r="P3091" s="10"/>
    </row>
    <row r="3092" spans="13:16" x14ac:dyDescent="0.25">
      <c r="M3092" s="10"/>
      <c r="N3092"/>
      <c r="O3092"/>
      <c r="P3092" s="10"/>
    </row>
    <row r="3093" spans="13:16" x14ac:dyDescent="0.25">
      <c r="M3093" s="10"/>
      <c r="N3093"/>
      <c r="O3093"/>
      <c r="P3093" s="10"/>
    </row>
    <row r="3094" spans="13:16" x14ac:dyDescent="0.25">
      <c r="M3094" s="10"/>
      <c r="N3094"/>
      <c r="O3094"/>
      <c r="P3094" s="10"/>
    </row>
    <row r="3095" spans="13:16" x14ac:dyDescent="0.25">
      <c r="M3095" s="10"/>
      <c r="N3095"/>
      <c r="O3095"/>
      <c r="P3095" s="10"/>
    </row>
    <row r="3096" spans="13:16" x14ac:dyDescent="0.25">
      <c r="M3096" s="10"/>
      <c r="N3096"/>
      <c r="O3096"/>
      <c r="P3096" s="10"/>
    </row>
    <row r="3097" spans="13:16" x14ac:dyDescent="0.25">
      <c r="M3097" s="10"/>
      <c r="N3097"/>
      <c r="O3097"/>
      <c r="P3097" s="10"/>
    </row>
    <row r="3098" spans="13:16" x14ac:dyDescent="0.25">
      <c r="M3098" s="10"/>
      <c r="N3098"/>
      <c r="O3098"/>
      <c r="P3098" s="10"/>
    </row>
    <row r="3099" spans="13:16" x14ac:dyDescent="0.25">
      <c r="M3099" s="10"/>
      <c r="N3099"/>
      <c r="O3099"/>
      <c r="P3099" s="10"/>
    </row>
    <row r="3100" spans="13:16" x14ac:dyDescent="0.25">
      <c r="M3100" s="10"/>
      <c r="N3100"/>
      <c r="O3100"/>
      <c r="P3100" s="10"/>
    </row>
    <row r="3101" spans="13:16" x14ac:dyDescent="0.25">
      <c r="M3101" s="10"/>
      <c r="N3101"/>
      <c r="O3101"/>
      <c r="P3101" s="10"/>
    </row>
    <row r="3102" spans="13:16" x14ac:dyDescent="0.25">
      <c r="M3102" s="10"/>
      <c r="N3102"/>
      <c r="O3102"/>
      <c r="P3102" s="10"/>
    </row>
    <row r="3103" spans="13:16" x14ac:dyDescent="0.25">
      <c r="M3103" s="10"/>
      <c r="N3103"/>
      <c r="O3103"/>
      <c r="P3103" s="10"/>
    </row>
    <row r="3104" spans="13:16" x14ac:dyDescent="0.25">
      <c r="M3104" s="10"/>
      <c r="N3104"/>
      <c r="O3104"/>
      <c r="P3104" s="10"/>
    </row>
    <row r="3105" spans="13:16" x14ac:dyDescent="0.25">
      <c r="M3105" s="10"/>
      <c r="N3105"/>
      <c r="O3105"/>
      <c r="P3105" s="10"/>
    </row>
    <row r="3106" spans="13:16" x14ac:dyDescent="0.25">
      <c r="M3106" s="10"/>
      <c r="N3106"/>
      <c r="O3106"/>
      <c r="P3106" s="10"/>
    </row>
    <row r="3107" spans="13:16" x14ac:dyDescent="0.25">
      <c r="M3107" s="10"/>
      <c r="N3107"/>
      <c r="O3107"/>
      <c r="P3107" s="10"/>
    </row>
    <row r="3108" spans="13:16" x14ac:dyDescent="0.25">
      <c r="M3108" s="10"/>
      <c r="N3108"/>
      <c r="O3108"/>
      <c r="P3108" s="10"/>
    </row>
    <row r="3109" spans="13:16" x14ac:dyDescent="0.25">
      <c r="M3109" s="10"/>
      <c r="N3109"/>
      <c r="O3109"/>
      <c r="P3109" s="10"/>
    </row>
    <row r="3110" spans="13:16" x14ac:dyDescent="0.25">
      <c r="M3110" s="10"/>
      <c r="N3110"/>
      <c r="O3110"/>
      <c r="P3110" s="10"/>
    </row>
    <row r="3111" spans="13:16" x14ac:dyDescent="0.25">
      <c r="M3111" s="10"/>
      <c r="N3111"/>
      <c r="O3111"/>
      <c r="P3111" s="10"/>
    </row>
    <row r="3112" spans="13:16" x14ac:dyDescent="0.25">
      <c r="M3112" s="10"/>
      <c r="N3112"/>
      <c r="O3112"/>
      <c r="P3112" s="10"/>
    </row>
    <row r="3113" spans="13:16" x14ac:dyDescent="0.25">
      <c r="M3113" s="10"/>
      <c r="N3113"/>
      <c r="O3113"/>
      <c r="P3113" s="10"/>
    </row>
    <row r="3114" spans="13:16" x14ac:dyDescent="0.25">
      <c r="M3114" s="10"/>
      <c r="N3114"/>
      <c r="O3114"/>
      <c r="P3114" s="10"/>
    </row>
    <row r="3115" spans="13:16" x14ac:dyDescent="0.25">
      <c r="M3115" s="10"/>
      <c r="N3115"/>
      <c r="O3115"/>
      <c r="P3115" s="10"/>
    </row>
    <row r="3116" spans="13:16" x14ac:dyDescent="0.25">
      <c r="M3116" s="10"/>
      <c r="N3116"/>
      <c r="O3116"/>
      <c r="P3116" s="10"/>
    </row>
    <row r="3117" spans="13:16" x14ac:dyDescent="0.25">
      <c r="M3117" s="10"/>
      <c r="N3117"/>
      <c r="O3117"/>
      <c r="P3117" s="10"/>
    </row>
    <row r="3118" spans="13:16" x14ac:dyDescent="0.25">
      <c r="M3118" s="10"/>
      <c r="N3118"/>
      <c r="O3118"/>
      <c r="P3118" s="10"/>
    </row>
    <row r="3119" spans="13:16" x14ac:dyDescent="0.25">
      <c r="M3119" s="10"/>
      <c r="N3119"/>
      <c r="O3119"/>
      <c r="P3119" s="10"/>
    </row>
    <row r="3120" spans="13:16" x14ac:dyDescent="0.25">
      <c r="M3120" s="10"/>
      <c r="N3120"/>
      <c r="O3120"/>
      <c r="P3120" s="10"/>
    </row>
    <row r="3121" spans="13:16" x14ac:dyDescent="0.25">
      <c r="M3121" s="10"/>
      <c r="N3121"/>
      <c r="O3121"/>
      <c r="P3121" s="10"/>
    </row>
    <row r="3122" spans="13:16" x14ac:dyDescent="0.25">
      <c r="M3122" s="10"/>
      <c r="N3122"/>
      <c r="O3122"/>
      <c r="P3122" s="10"/>
    </row>
    <row r="3123" spans="13:16" x14ac:dyDescent="0.25">
      <c r="M3123" s="10"/>
      <c r="N3123"/>
      <c r="O3123"/>
      <c r="P3123" s="10"/>
    </row>
    <row r="3124" spans="13:16" x14ac:dyDescent="0.25">
      <c r="M3124" s="10"/>
      <c r="N3124"/>
      <c r="O3124"/>
      <c r="P3124" s="10"/>
    </row>
    <row r="3125" spans="13:16" x14ac:dyDescent="0.25">
      <c r="M3125" s="10"/>
      <c r="N3125"/>
      <c r="O3125"/>
      <c r="P3125" s="10"/>
    </row>
    <row r="3126" spans="13:16" x14ac:dyDescent="0.25">
      <c r="M3126" s="10"/>
      <c r="N3126"/>
      <c r="O3126"/>
      <c r="P3126" s="10"/>
    </row>
    <row r="3127" spans="13:16" x14ac:dyDescent="0.25">
      <c r="M3127" s="10"/>
      <c r="N3127"/>
      <c r="O3127"/>
      <c r="P3127" s="10"/>
    </row>
    <row r="3128" spans="13:16" x14ac:dyDescent="0.25">
      <c r="M3128" s="10"/>
      <c r="N3128"/>
      <c r="O3128"/>
      <c r="P3128" s="10"/>
    </row>
    <row r="3129" spans="13:16" x14ac:dyDescent="0.25">
      <c r="M3129" s="10"/>
      <c r="N3129"/>
      <c r="O3129"/>
      <c r="P3129" s="10"/>
    </row>
    <row r="3130" spans="13:16" x14ac:dyDescent="0.25">
      <c r="M3130" s="10"/>
      <c r="N3130"/>
      <c r="O3130"/>
      <c r="P3130" s="10"/>
    </row>
    <row r="3131" spans="13:16" x14ac:dyDescent="0.25">
      <c r="M3131" s="10"/>
      <c r="N3131"/>
      <c r="O3131"/>
      <c r="P3131" s="10"/>
    </row>
    <row r="3132" spans="13:16" x14ac:dyDescent="0.25">
      <c r="M3132" s="10"/>
      <c r="N3132"/>
      <c r="O3132"/>
      <c r="P3132" s="10"/>
    </row>
    <row r="3133" spans="13:16" x14ac:dyDescent="0.25">
      <c r="M3133" s="10"/>
      <c r="N3133"/>
      <c r="O3133"/>
      <c r="P3133" s="10"/>
    </row>
    <row r="3134" spans="13:16" x14ac:dyDescent="0.25">
      <c r="M3134" s="10"/>
      <c r="N3134"/>
      <c r="O3134"/>
      <c r="P3134" s="10"/>
    </row>
    <row r="3135" spans="13:16" x14ac:dyDescent="0.25">
      <c r="M3135" s="10"/>
      <c r="N3135"/>
      <c r="O3135"/>
      <c r="P3135" s="10"/>
    </row>
    <row r="3136" spans="13:16" x14ac:dyDescent="0.25">
      <c r="M3136" s="10"/>
      <c r="N3136"/>
      <c r="O3136"/>
      <c r="P3136" s="10"/>
    </row>
    <row r="3137" spans="13:16" x14ac:dyDescent="0.25">
      <c r="M3137" s="10"/>
      <c r="N3137"/>
      <c r="O3137"/>
      <c r="P3137" s="10"/>
    </row>
    <row r="3138" spans="13:16" x14ac:dyDescent="0.25">
      <c r="M3138" s="10"/>
      <c r="N3138"/>
      <c r="O3138"/>
      <c r="P3138" s="10"/>
    </row>
    <row r="3139" spans="13:16" x14ac:dyDescent="0.25">
      <c r="M3139" s="10"/>
      <c r="N3139"/>
      <c r="O3139"/>
      <c r="P3139" s="10"/>
    </row>
    <row r="3140" spans="13:16" x14ac:dyDescent="0.25">
      <c r="M3140" s="10"/>
      <c r="N3140"/>
      <c r="O3140"/>
      <c r="P3140" s="10"/>
    </row>
    <row r="3141" spans="13:16" x14ac:dyDescent="0.25">
      <c r="M3141" s="10"/>
      <c r="N3141"/>
      <c r="O3141"/>
      <c r="P3141" s="10"/>
    </row>
    <row r="3142" spans="13:16" x14ac:dyDescent="0.25">
      <c r="M3142" s="10"/>
      <c r="N3142"/>
      <c r="O3142"/>
      <c r="P3142" s="10"/>
    </row>
    <row r="3143" spans="13:16" x14ac:dyDescent="0.25">
      <c r="M3143" s="10"/>
      <c r="N3143"/>
      <c r="O3143"/>
      <c r="P3143" s="10"/>
    </row>
    <row r="3144" spans="13:16" x14ac:dyDescent="0.25">
      <c r="M3144" s="10"/>
      <c r="N3144"/>
      <c r="O3144"/>
      <c r="P3144" s="10"/>
    </row>
    <row r="3145" spans="13:16" x14ac:dyDescent="0.25">
      <c r="M3145" s="10"/>
      <c r="N3145"/>
      <c r="O3145"/>
      <c r="P3145" s="10"/>
    </row>
    <row r="3146" spans="13:16" x14ac:dyDescent="0.25">
      <c r="M3146" s="10"/>
      <c r="N3146"/>
      <c r="O3146"/>
      <c r="P3146" s="10"/>
    </row>
    <row r="3147" spans="13:16" x14ac:dyDescent="0.25">
      <c r="M3147" s="10"/>
      <c r="N3147"/>
      <c r="O3147"/>
      <c r="P3147" s="10"/>
    </row>
    <row r="3148" spans="13:16" x14ac:dyDescent="0.25">
      <c r="M3148" s="10"/>
      <c r="N3148"/>
      <c r="O3148"/>
      <c r="P3148" s="10"/>
    </row>
    <row r="3149" spans="13:16" x14ac:dyDescent="0.25">
      <c r="M3149" s="10"/>
      <c r="N3149"/>
      <c r="O3149"/>
      <c r="P3149" s="10"/>
    </row>
    <row r="3150" spans="13:16" x14ac:dyDescent="0.25">
      <c r="M3150" s="10"/>
      <c r="N3150"/>
      <c r="O3150"/>
      <c r="P3150" s="10"/>
    </row>
    <row r="3151" spans="13:16" x14ac:dyDescent="0.25">
      <c r="M3151" s="10"/>
      <c r="N3151"/>
      <c r="O3151"/>
      <c r="P3151" s="10"/>
    </row>
    <row r="3152" spans="13:16" x14ac:dyDescent="0.25">
      <c r="M3152" s="10"/>
      <c r="N3152"/>
      <c r="O3152"/>
      <c r="P3152" s="10"/>
    </row>
    <row r="3153" spans="13:16" x14ac:dyDescent="0.25">
      <c r="M3153" s="10"/>
      <c r="N3153"/>
      <c r="O3153"/>
      <c r="P3153" s="10"/>
    </row>
    <row r="3154" spans="13:16" x14ac:dyDescent="0.25">
      <c r="M3154" s="10"/>
      <c r="N3154"/>
      <c r="O3154"/>
      <c r="P3154" s="10"/>
    </row>
    <row r="3155" spans="13:16" x14ac:dyDescent="0.25">
      <c r="M3155" s="10"/>
      <c r="N3155"/>
      <c r="O3155"/>
      <c r="P3155" s="10"/>
    </row>
    <row r="3156" spans="13:16" x14ac:dyDescent="0.25">
      <c r="M3156" s="10"/>
      <c r="N3156"/>
      <c r="O3156"/>
      <c r="P3156" s="10"/>
    </row>
    <row r="3157" spans="13:16" x14ac:dyDescent="0.25">
      <c r="M3157" s="10"/>
      <c r="N3157"/>
      <c r="O3157"/>
      <c r="P3157" s="10"/>
    </row>
    <row r="3158" spans="13:16" x14ac:dyDescent="0.25">
      <c r="M3158" s="10"/>
      <c r="N3158"/>
      <c r="O3158"/>
      <c r="P3158" s="10"/>
    </row>
    <row r="3159" spans="13:16" x14ac:dyDescent="0.25">
      <c r="M3159" s="10"/>
      <c r="N3159"/>
      <c r="O3159"/>
      <c r="P3159" s="10"/>
    </row>
    <row r="3160" spans="13:16" x14ac:dyDescent="0.25">
      <c r="M3160" s="10"/>
      <c r="N3160"/>
      <c r="O3160"/>
      <c r="P3160" s="10"/>
    </row>
    <row r="3161" spans="13:16" x14ac:dyDescent="0.25">
      <c r="M3161" s="10"/>
      <c r="N3161"/>
      <c r="O3161"/>
      <c r="P3161" s="10"/>
    </row>
    <row r="3162" spans="13:16" x14ac:dyDescent="0.25">
      <c r="M3162" s="10"/>
      <c r="N3162"/>
      <c r="O3162"/>
      <c r="P3162" s="10"/>
    </row>
    <row r="3163" spans="13:16" x14ac:dyDescent="0.25">
      <c r="M3163" s="10"/>
      <c r="N3163"/>
      <c r="O3163"/>
      <c r="P3163" s="10"/>
    </row>
    <row r="3164" spans="13:16" x14ac:dyDescent="0.25">
      <c r="M3164" s="10"/>
      <c r="N3164"/>
      <c r="O3164"/>
      <c r="P3164" s="10"/>
    </row>
    <row r="3165" spans="13:16" x14ac:dyDescent="0.25">
      <c r="M3165" s="10"/>
      <c r="N3165"/>
      <c r="O3165"/>
      <c r="P3165" s="10"/>
    </row>
    <row r="3166" spans="13:16" x14ac:dyDescent="0.25">
      <c r="M3166" s="10"/>
      <c r="N3166"/>
      <c r="O3166"/>
      <c r="P3166" s="10"/>
    </row>
    <row r="3167" spans="13:16" x14ac:dyDescent="0.25">
      <c r="M3167" s="10"/>
      <c r="N3167"/>
      <c r="O3167"/>
      <c r="P3167" s="10"/>
    </row>
    <row r="3168" spans="13:16" x14ac:dyDescent="0.25">
      <c r="M3168" s="10"/>
      <c r="N3168"/>
      <c r="O3168"/>
      <c r="P3168" s="10"/>
    </row>
    <row r="3169" spans="13:16" x14ac:dyDescent="0.25">
      <c r="M3169" s="10"/>
      <c r="N3169"/>
      <c r="O3169"/>
      <c r="P3169" s="10"/>
    </row>
    <row r="3170" spans="13:16" x14ac:dyDescent="0.25">
      <c r="M3170" s="10"/>
      <c r="N3170"/>
      <c r="O3170"/>
      <c r="P3170" s="10"/>
    </row>
    <row r="3171" spans="13:16" x14ac:dyDescent="0.25">
      <c r="M3171" s="10"/>
      <c r="N3171"/>
      <c r="O3171"/>
      <c r="P3171" s="10"/>
    </row>
    <row r="3172" spans="13:16" x14ac:dyDescent="0.25">
      <c r="M3172" s="10"/>
      <c r="N3172"/>
      <c r="O3172"/>
      <c r="P3172" s="10"/>
    </row>
    <row r="3173" spans="13:16" x14ac:dyDescent="0.25">
      <c r="M3173" s="10"/>
      <c r="N3173"/>
      <c r="O3173"/>
      <c r="P3173" s="10"/>
    </row>
    <row r="3174" spans="13:16" x14ac:dyDescent="0.25">
      <c r="M3174" s="10"/>
      <c r="N3174"/>
      <c r="O3174"/>
      <c r="P3174" s="10"/>
    </row>
    <row r="3175" spans="13:16" x14ac:dyDescent="0.25">
      <c r="M3175" s="10"/>
      <c r="N3175"/>
      <c r="O3175"/>
      <c r="P3175" s="10"/>
    </row>
    <row r="3176" spans="13:16" x14ac:dyDescent="0.25">
      <c r="M3176" s="10"/>
      <c r="N3176"/>
      <c r="O3176"/>
      <c r="P3176" s="10"/>
    </row>
    <row r="3177" spans="13:16" x14ac:dyDescent="0.25">
      <c r="M3177" s="10"/>
      <c r="N3177"/>
      <c r="O3177"/>
      <c r="P3177" s="10"/>
    </row>
    <row r="3178" spans="13:16" x14ac:dyDescent="0.25">
      <c r="M3178" s="10"/>
      <c r="N3178"/>
      <c r="O3178"/>
      <c r="P3178" s="10"/>
    </row>
    <row r="3179" spans="13:16" x14ac:dyDescent="0.25">
      <c r="M3179" s="10"/>
      <c r="N3179"/>
      <c r="O3179"/>
      <c r="P3179" s="10"/>
    </row>
    <row r="3180" spans="13:16" x14ac:dyDescent="0.25">
      <c r="M3180" s="10"/>
      <c r="N3180"/>
      <c r="O3180"/>
      <c r="P3180" s="10"/>
    </row>
    <row r="3181" spans="13:16" x14ac:dyDescent="0.25">
      <c r="M3181" s="10"/>
      <c r="N3181"/>
      <c r="O3181"/>
      <c r="P3181" s="10"/>
    </row>
    <row r="3182" spans="13:16" x14ac:dyDescent="0.25">
      <c r="M3182" s="10"/>
      <c r="N3182"/>
      <c r="O3182"/>
      <c r="P3182" s="10"/>
    </row>
    <row r="3183" spans="13:16" x14ac:dyDescent="0.25">
      <c r="M3183" s="10"/>
      <c r="N3183"/>
      <c r="O3183"/>
      <c r="P3183" s="10"/>
    </row>
    <row r="3184" spans="13:16" x14ac:dyDescent="0.25">
      <c r="M3184" s="10"/>
      <c r="N3184"/>
      <c r="O3184"/>
      <c r="P3184" s="10"/>
    </row>
    <row r="3185" spans="13:16" x14ac:dyDescent="0.25">
      <c r="M3185" s="10"/>
      <c r="N3185"/>
      <c r="O3185"/>
      <c r="P3185" s="10"/>
    </row>
    <row r="3186" spans="13:16" x14ac:dyDescent="0.25">
      <c r="M3186" s="10"/>
      <c r="N3186"/>
      <c r="O3186"/>
      <c r="P3186" s="10"/>
    </row>
    <row r="3187" spans="13:16" x14ac:dyDescent="0.25">
      <c r="M3187" s="10"/>
      <c r="N3187"/>
      <c r="O3187"/>
      <c r="P3187" s="10"/>
    </row>
    <row r="3188" spans="13:16" x14ac:dyDescent="0.25">
      <c r="M3188" s="10"/>
      <c r="N3188"/>
      <c r="O3188"/>
      <c r="P3188" s="10"/>
    </row>
    <row r="3189" spans="13:16" x14ac:dyDescent="0.25">
      <c r="M3189" s="10"/>
      <c r="N3189"/>
      <c r="O3189"/>
      <c r="P3189" s="10"/>
    </row>
    <row r="3190" spans="13:16" x14ac:dyDescent="0.25">
      <c r="M3190" s="10"/>
      <c r="N3190"/>
      <c r="O3190"/>
      <c r="P3190" s="10"/>
    </row>
    <row r="3191" spans="13:16" x14ac:dyDescent="0.25">
      <c r="M3191" s="10"/>
      <c r="N3191"/>
      <c r="O3191"/>
      <c r="P3191" s="10"/>
    </row>
    <row r="3192" spans="13:16" x14ac:dyDescent="0.25">
      <c r="M3192" s="10"/>
      <c r="N3192"/>
      <c r="O3192"/>
      <c r="P3192" s="10"/>
    </row>
    <row r="3193" spans="13:16" x14ac:dyDescent="0.25">
      <c r="M3193" s="10"/>
      <c r="N3193"/>
      <c r="O3193"/>
      <c r="P3193" s="10"/>
    </row>
    <row r="3194" spans="13:16" x14ac:dyDescent="0.25">
      <c r="M3194" s="10"/>
      <c r="N3194"/>
      <c r="O3194"/>
      <c r="P3194" s="10"/>
    </row>
    <row r="3195" spans="13:16" x14ac:dyDescent="0.25">
      <c r="M3195" s="10"/>
      <c r="N3195"/>
      <c r="O3195"/>
      <c r="P3195" s="10"/>
    </row>
    <row r="3196" spans="13:16" x14ac:dyDescent="0.25">
      <c r="M3196" s="10"/>
      <c r="N3196"/>
      <c r="O3196"/>
      <c r="P3196" s="10"/>
    </row>
    <row r="3197" spans="13:16" x14ac:dyDescent="0.25">
      <c r="M3197" s="10"/>
      <c r="N3197"/>
      <c r="O3197"/>
      <c r="P3197" s="10"/>
    </row>
    <row r="3198" spans="13:16" x14ac:dyDescent="0.25">
      <c r="M3198" s="10"/>
      <c r="N3198"/>
      <c r="O3198"/>
      <c r="P3198" s="10"/>
    </row>
    <row r="3199" spans="13:16" x14ac:dyDescent="0.25">
      <c r="M3199" s="10"/>
      <c r="N3199"/>
      <c r="O3199"/>
      <c r="P3199" s="10"/>
    </row>
    <row r="3200" spans="13:16" x14ac:dyDescent="0.25">
      <c r="M3200" s="10"/>
      <c r="N3200"/>
      <c r="O3200"/>
      <c r="P3200" s="10"/>
    </row>
    <row r="3201" spans="13:16" x14ac:dyDescent="0.25">
      <c r="M3201" s="10"/>
      <c r="N3201"/>
      <c r="O3201"/>
      <c r="P3201" s="10"/>
    </row>
    <row r="3202" spans="13:16" x14ac:dyDescent="0.25">
      <c r="M3202" s="10"/>
      <c r="N3202"/>
      <c r="O3202"/>
      <c r="P3202" s="10"/>
    </row>
    <row r="3203" spans="13:16" x14ac:dyDescent="0.25">
      <c r="M3203" s="10"/>
      <c r="N3203"/>
      <c r="O3203"/>
      <c r="P3203" s="10"/>
    </row>
    <row r="3204" spans="13:16" x14ac:dyDescent="0.25">
      <c r="M3204" s="10"/>
      <c r="N3204"/>
      <c r="O3204"/>
      <c r="P3204" s="10"/>
    </row>
    <row r="3205" spans="13:16" x14ac:dyDescent="0.25">
      <c r="M3205" s="10"/>
      <c r="N3205"/>
      <c r="O3205"/>
      <c r="P3205" s="10"/>
    </row>
    <row r="3206" spans="13:16" x14ac:dyDescent="0.25">
      <c r="M3206" s="10"/>
      <c r="N3206"/>
      <c r="O3206"/>
      <c r="P3206" s="10"/>
    </row>
    <row r="3207" spans="13:16" x14ac:dyDescent="0.25">
      <c r="M3207" s="10"/>
      <c r="N3207"/>
      <c r="O3207"/>
      <c r="P3207" s="10"/>
    </row>
    <row r="3208" spans="13:16" x14ac:dyDescent="0.25">
      <c r="M3208" s="10"/>
      <c r="N3208"/>
      <c r="O3208"/>
      <c r="P3208" s="10"/>
    </row>
    <row r="3209" spans="13:16" x14ac:dyDescent="0.25">
      <c r="M3209" s="10"/>
      <c r="N3209"/>
      <c r="O3209"/>
      <c r="P3209" s="10"/>
    </row>
    <row r="3210" spans="13:16" x14ac:dyDescent="0.25">
      <c r="M3210" s="10"/>
      <c r="N3210"/>
      <c r="O3210"/>
      <c r="P3210" s="10"/>
    </row>
    <row r="3211" spans="13:16" x14ac:dyDescent="0.25">
      <c r="M3211" s="10"/>
      <c r="N3211"/>
      <c r="O3211"/>
      <c r="P3211" s="10"/>
    </row>
    <row r="3212" spans="13:16" x14ac:dyDescent="0.25">
      <c r="M3212" s="10"/>
      <c r="N3212"/>
      <c r="O3212"/>
      <c r="P3212" s="10"/>
    </row>
    <row r="3213" spans="13:16" x14ac:dyDescent="0.25">
      <c r="M3213" s="10"/>
      <c r="N3213"/>
      <c r="O3213"/>
      <c r="P3213" s="10"/>
    </row>
    <row r="3214" spans="13:16" x14ac:dyDescent="0.25">
      <c r="M3214" s="10"/>
      <c r="N3214"/>
      <c r="O3214"/>
      <c r="P3214" s="10"/>
    </row>
    <row r="3215" spans="13:16" x14ac:dyDescent="0.25">
      <c r="M3215" s="10"/>
      <c r="N3215"/>
      <c r="O3215"/>
      <c r="P3215" s="10"/>
    </row>
    <row r="3216" spans="13:16" x14ac:dyDescent="0.25">
      <c r="M3216" s="10"/>
      <c r="N3216"/>
      <c r="O3216"/>
      <c r="P3216" s="10"/>
    </row>
    <row r="3217" spans="13:16" x14ac:dyDescent="0.25">
      <c r="M3217" s="10"/>
      <c r="N3217"/>
      <c r="O3217"/>
      <c r="P3217" s="10"/>
    </row>
    <row r="3218" spans="13:16" x14ac:dyDescent="0.25">
      <c r="M3218" s="10"/>
      <c r="N3218"/>
      <c r="O3218"/>
      <c r="P3218" s="10"/>
    </row>
    <row r="3219" spans="13:16" x14ac:dyDescent="0.25">
      <c r="M3219" s="10"/>
      <c r="N3219"/>
      <c r="O3219"/>
      <c r="P3219" s="10"/>
    </row>
    <row r="3220" spans="13:16" x14ac:dyDescent="0.25">
      <c r="M3220" s="10"/>
      <c r="N3220"/>
      <c r="O3220"/>
      <c r="P3220" s="10"/>
    </row>
    <row r="3221" spans="13:16" x14ac:dyDescent="0.25">
      <c r="M3221" s="10"/>
      <c r="N3221"/>
      <c r="O3221"/>
      <c r="P3221" s="10"/>
    </row>
    <row r="3222" spans="13:16" x14ac:dyDescent="0.25">
      <c r="M3222" s="10"/>
      <c r="N3222"/>
      <c r="O3222"/>
      <c r="P3222" s="10"/>
    </row>
    <row r="3223" spans="13:16" x14ac:dyDescent="0.25">
      <c r="M3223" s="10"/>
      <c r="N3223"/>
      <c r="O3223"/>
      <c r="P3223" s="10"/>
    </row>
    <row r="3224" spans="13:16" x14ac:dyDescent="0.25">
      <c r="M3224" s="10"/>
      <c r="N3224"/>
      <c r="O3224"/>
      <c r="P3224" s="10"/>
    </row>
    <row r="3225" spans="13:16" x14ac:dyDescent="0.25">
      <c r="M3225" s="10"/>
      <c r="N3225"/>
      <c r="O3225"/>
      <c r="P3225" s="10"/>
    </row>
    <row r="3226" spans="13:16" x14ac:dyDescent="0.25">
      <c r="M3226" s="10"/>
      <c r="N3226"/>
      <c r="O3226"/>
      <c r="P3226" s="10"/>
    </row>
    <row r="3227" spans="13:16" x14ac:dyDescent="0.25">
      <c r="M3227" s="10"/>
      <c r="N3227"/>
      <c r="O3227"/>
      <c r="P3227" s="10"/>
    </row>
    <row r="3228" spans="13:16" x14ac:dyDescent="0.25">
      <c r="M3228" s="10"/>
      <c r="N3228"/>
      <c r="O3228"/>
      <c r="P3228" s="10"/>
    </row>
    <row r="3229" spans="13:16" x14ac:dyDescent="0.25">
      <c r="M3229" s="10"/>
      <c r="N3229"/>
      <c r="O3229"/>
      <c r="P3229" s="10"/>
    </row>
    <row r="3230" spans="13:16" x14ac:dyDescent="0.25">
      <c r="M3230" s="10"/>
      <c r="N3230"/>
      <c r="O3230"/>
      <c r="P3230" s="10"/>
    </row>
    <row r="3231" spans="13:16" x14ac:dyDescent="0.25">
      <c r="M3231" s="10"/>
      <c r="N3231"/>
      <c r="O3231"/>
      <c r="P3231" s="10"/>
    </row>
    <row r="3232" spans="13:16" x14ac:dyDescent="0.25">
      <c r="M3232" s="10"/>
      <c r="N3232"/>
      <c r="O3232"/>
      <c r="P3232" s="10"/>
    </row>
    <row r="3233" spans="13:16" x14ac:dyDescent="0.25">
      <c r="M3233" s="10"/>
      <c r="N3233"/>
      <c r="O3233"/>
      <c r="P3233" s="10"/>
    </row>
    <row r="3234" spans="13:16" x14ac:dyDescent="0.25">
      <c r="M3234" s="10"/>
      <c r="N3234"/>
      <c r="O3234"/>
      <c r="P3234" s="10"/>
    </row>
    <row r="3235" spans="13:16" x14ac:dyDescent="0.25">
      <c r="M3235" s="10"/>
      <c r="N3235"/>
      <c r="O3235"/>
      <c r="P3235" s="10"/>
    </row>
    <row r="3236" spans="13:16" x14ac:dyDescent="0.25">
      <c r="M3236" s="10"/>
      <c r="N3236"/>
      <c r="O3236"/>
      <c r="P3236" s="10"/>
    </row>
    <row r="3237" spans="13:16" x14ac:dyDescent="0.25">
      <c r="M3237" s="10"/>
      <c r="N3237"/>
      <c r="O3237"/>
      <c r="P3237" s="10"/>
    </row>
    <row r="3238" spans="13:16" x14ac:dyDescent="0.25">
      <c r="M3238" s="10"/>
      <c r="N3238"/>
      <c r="O3238"/>
      <c r="P3238" s="10"/>
    </row>
    <row r="3239" spans="13:16" x14ac:dyDescent="0.25">
      <c r="M3239" s="10"/>
      <c r="N3239"/>
      <c r="O3239"/>
      <c r="P3239" s="10"/>
    </row>
    <row r="3240" spans="13:16" x14ac:dyDescent="0.25">
      <c r="M3240" s="10"/>
      <c r="N3240"/>
      <c r="O3240"/>
      <c r="P3240" s="10"/>
    </row>
    <row r="3241" spans="13:16" x14ac:dyDescent="0.25">
      <c r="M3241" s="10"/>
      <c r="N3241"/>
      <c r="O3241"/>
      <c r="P3241" s="10"/>
    </row>
    <row r="3242" spans="13:16" x14ac:dyDescent="0.25">
      <c r="M3242" s="10"/>
      <c r="N3242"/>
      <c r="O3242"/>
      <c r="P3242" s="10"/>
    </row>
    <row r="3243" spans="13:16" x14ac:dyDescent="0.25">
      <c r="M3243" s="10"/>
      <c r="N3243"/>
      <c r="O3243"/>
      <c r="P3243" s="10"/>
    </row>
    <row r="3244" spans="13:16" x14ac:dyDescent="0.25">
      <c r="M3244" s="10"/>
      <c r="N3244"/>
      <c r="O3244"/>
      <c r="P3244" s="10"/>
    </row>
    <row r="3245" spans="13:16" x14ac:dyDescent="0.25">
      <c r="M3245" s="10"/>
      <c r="N3245"/>
      <c r="O3245"/>
      <c r="P3245" s="10"/>
    </row>
    <row r="3246" spans="13:16" x14ac:dyDescent="0.25">
      <c r="M3246" s="10"/>
      <c r="N3246"/>
      <c r="O3246"/>
      <c r="P3246" s="10"/>
    </row>
    <row r="3247" spans="13:16" x14ac:dyDescent="0.25">
      <c r="M3247" s="10"/>
      <c r="N3247"/>
      <c r="O3247"/>
      <c r="P3247" s="10"/>
    </row>
    <row r="3248" spans="13:16" x14ac:dyDescent="0.25">
      <c r="M3248" s="10"/>
      <c r="N3248"/>
      <c r="O3248"/>
      <c r="P3248" s="10"/>
    </row>
    <row r="3249" spans="13:16" x14ac:dyDescent="0.25">
      <c r="M3249" s="10"/>
      <c r="N3249"/>
      <c r="O3249"/>
      <c r="P3249" s="10"/>
    </row>
    <row r="3250" spans="13:16" x14ac:dyDescent="0.25">
      <c r="M3250" s="10"/>
      <c r="N3250"/>
      <c r="O3250"/>
      <c r="P3250" s="10"/>
    </row>
    <row r="3251" spans="13:16" x14ac:dyDescent="0.25">
      <c r="M3251" s="10"/>
      <c r="N3251"/>
      <c r="O3251"/>
      <c r="P3251" s="10"/>
    </row>
    <row r="3252" spans="13:16" x14ac:dyDescent="0.25">
      <c r="M3252" s="10"/>
      <c r="N3252"/>
      <c r="O3252"/>
      <c r="P3252" s="10"/>
    </row>
    <row r="3253" spans="13:16" x14ac:dyDescent="0.25">
      <c r="M3253" s="10"/>
      <c r="N3253"/>
      <c r="O3253"/>
      <c r="P3253" s="10"/>
    </row>
    <row r="3254" spans="13:16" x14ac:dyDescent="0.25">
      <c r="M3254" s="10"/>
      <c r="N3254"/>
      <c r="O3254"/>
      <c r="P3254" s="10"/>
    </row>
    <row r="3255" spans="13:16" x14ac:dyDescent="0.25">
      <c r="M3255" s="10"/>
      <c r="N3255"/>
      <c r="O3255"/>
      <c r="P3255" s="10"/>
    </row>
    <row r="3256" spans="13:16" x14ac:dyDescent="0.25">
      <c r="M3256" s="10"/>
      <c r="N3256"/>
      <c r="O3256"/>
      <c r="P3256" s="10"/>
    </row>
    <row r="3257" spans="13:16" x14ac:dyDescent="0.25">
      <c r="M3257" s="10"/>
      <c r="N3257"/>
      <c r="O3257"/>
      <c r="P3257" s="10"/>
    </row>
    <row r="3258" spans="13:16" x14ac:dyDescent="0.25">
      <c r="M3258" s="10"/>
      <c r="N3258"/>
      <c r="O3258"/>
      <c r="P3258" s="10"/>
    </row>
    <row r="3259" spans="13:16" x14ac:dyDescent="0.25">
      <c r="M3259" s="10"/>
      <c r="N3259"/>
      <c r="O3259"/>
      <c r="P3259" s="10"/>
    </row>
    <row r="3260" spans="13:16" x14ac:dyDescent="0.25">
      <c r="M3260" s="10"/>
      <c r="N3260"/>
      <c r="O3260"/>
      <c r="P3260" s="10"/>
    </row>
    <row r="3261" spans="13:16" x14ac:dyDescent="0.25">
      <c r="M3261" s="10"/>
      <c r="N3261"/>
      <c r="O3261"/>
      <c r="P3261" s="10"/>
    </row>
    <row r="3262" spans="13:16" x14ac:dyDescent="0.25">
      <c r="M3262" s="10"/>
      <c r="N3262"/>
      <c r="O3262"/>
      <c r="P3262" s="10"/>
    </row>
    <row r="3263" spans="13:16" x14ac:dyDescent="0.25">
      <c r="M3263" s="10"/>
      <c r="N3263"/>
      <c r="O3263"/>
      <c r="P3263" s="10"/>
    </row>
    <row r="3264" spans="13:16" x14ac:dyDescent="0.25">
      <c r="M3264" s="10"/>
      <c r="N3264"/>
      <c r="O3264"/>
      <c r="P3264" s="10"/>
    </row>
    <row r="3265" spans="13:16" x14ac:dyDescent="0.25">
      <c r="M3265" s="10"/>
      <c r="N3265"/>
      <c r="O3265"/>
      <c r="P3265" s="10"/>
    </row>
    <row r="3266" spans="13:16" x14ac:dyDescent="0.25">
      <c r="M3266" s="10"/>
      <c r="N3266"/>
      <c r="O3266"/>
      <c r="P3266" s="10"/>
    </row>
    <row r="3267" spans="13:16" x14ac:dyDescent="0.25">
      <c r="M3267" s="10"/>
      <c r="N3267"/>
      <c r="O3267"/>
      <c r="P3267" s="10"/>
    </row>
    <row r="3268" spans="13:16" x14ac:dyDescent="0.25">
      <c r="M3268" s="10"/>
      <c r="N3268"/>
      <c r="O3268"/>
      <c r="P3268" s="10"/>
    </row>
    <row r="3269" spans="13:16" x14ac:dyDescent="0.25">
      <c r="M3269" s="10"/>
      <c r="N3269"/>
      <c r="O3269"/>
      <c r="P3269" s="10"/>
    </row>
    <row r="3270" spans="13:16" x14ac:dyDescent="0.25">
      <c r="M3270" s="10"/>
      <c r="N3270"/>
      <c r="O3270"/>
      <c r="P3270" s="10"/>
    </row>
    <row r="3271" spans="13:16" x14ac:dyDescent="0.25">
      <c r="M3271" s="10"/>
      <c r="N3271"/>
      <c r="O3271"/>
      <c r="P3271" s="10"/>
    </row>
    <row r="3272" spans="13:16" x14ac:dyDescent="0.25">
      <c r="M3272" s="10"/>
      <c r="N3272"/>
      <c r="O3272"/>
      <c r="P3272" s="10"/>
    </row>
    <row r="3273" spans="13:16" x14ac:dyDescent="0.25">
      <c r="M3273" s="10"/>
      <c r="N3273"/>
      <c r="O3273"/>
      <c r="P3273" s="10"/>
    </row>
    <row r="3274" spans="13:16" x14ac:dyDescent="0.25">
      <c r="M3274" s="10"/>
      <c r="N3274"/>
      <c r="O3274"/>
      <c r="P3274" s="10"/>
    </row>
    <row r="3275" spans="13:16" x14ac:dyDescent="0.25">
      <c r="M3275" s="10"/>
      <c r="N3275"/>
      <c r="O3275"/>
      <c r="P3275" s="10"/>
    </row>
    <row r="3276" spans="13:16" x14ac:dyDescent="0.25">
      <c r="M3276" s="10"/>
      <c r="N3276"/>
      <c r="O3276"/>
      <c r="P3276" s="10"/>
    </row>
    <row r="3277" spans="13:16" x14ac:dyDescent="0.25">
      <c r="M3277" s="10"/>
      <c r="N3277"/>
      <c r="O3277"/>
      <c r="P3277" s="10"/>
    </row>
    <row r="3278" spans="13:16" x14ac:dyDescent="0.25">
      <c r="M3278" s="10"/>
      <c r="N3278"/>
      <c r="O3278"/>
      <c r="P3278" s="10"/>
    </row>
    <row r="3279" spans="13:16" x14ac:dyDescent="0.25">
      <c r="M3279" s="10"/>
      <c r="N3279"/>
      <c r="O3279"/>
      <c r="P3279" s="10"/>
    </row>
    <row r="3280" spans="13:16" x14ac:dyDescent="0.25">
      <c r="M3280" s="10"/>
      <c r="N3280"/>
      <c r="O3280"/>
      <c r="P3280" s="10"/>
    </row>
    <row r="3281" spans="13:16" x14ac:dyDescent="0.25">
      <c r="M3281" s="10"/>
      <c r="N3281"/>
      <c r="O3281"/>
      <c r="P3281" s="10"/>
    </row>
    <row r="3282" spans="13:16" x14ac:dyDescent="0.25">
      <c r="M3282" s="10"/>
      <c r="N3282"/>
      <c r="O3282"/>
      <c r="P3282" s="10"/>
    </row>
    <row r="3283" spans="13:16" x14ac:dyDescent="0.25">
      <c r="M3283" s="10"/>
      <c r="N3283"/>
      <c r="O3283"/>
      <c r="P3283" s="10"/>
    </row>
    <row r="3284" spans="13:16" x14ac:dyDescent="0.25">
      <c r="M3284" s="10"/>
      <c r="N3284"/>
      <c r="O3284"/>
      <c r="P3284" s="10"/>
    </row>
    <row r="3285" spans="13:16" x14ac:dyDescent="0.25">
      <c r="M3285" s="10"/>
      <c r="N3285"/>
      <c r="O3285"/>
      <c r="P3285" s="10"/>
    </row>
    <row r="3286" spans="13:16" x14ac:dyDescent="0.25">
      <c r="M3286" s="10"/>
      <c r="N3286"/>
      <c r="O3286"/>
      <c r="P3286" s="10"/>
    </row>
    <row r="3287" spans="13:16" x14ac:dyDescent="0.25">
      <c r="M3287" s="10"/>
      <c r="N3287"/>
      <c r="O3287"/>
      <c r="P3287" s="10"/>
    </row>
    <row r="3288" spans="13:16" x14ac:dyDescent="0.25">
      <c r="M3288" s="10"/>
      <c r="N3288"/>
      <c r="O3288"/>
      <c r="P3288" s="10"/>
    </row>
    <row r="3289" spans="13:16" x14ac:dyDescent="0.25">
      <c r="M3289" s="10"/>
      <c r="N3289"/>
      <c r="O3289"/>
      <c r="P3289" s="10"/>
    </row>
    <row r="3290" spans="13:16" x14ac:dyDescent="0.25">
      <c r="M3290" s="10"/>
      <c r="N3290"/>
      <c r="O3290"/>
      <c r="P3290" s="10"/>
    </row>
    <row r="3291" spans="13:16" x14ac:dyDescent="0.25">
      <c r="M3291" s="10"/>
      <c r="N3291"/>
      <c r="O3291"/>
      <c r="P3291" s="10"/>
    </row>
    <row r="3292" spans="13:16" x14ac:dyDescent="0.25">
      <c r="M3292" s="10"/>
      <c r="N3292"/>
      <c r="O3292"/>
      <c r="P3292" s="10"/>
    </row>
    <row r="3293" spans="13:16" x14ac:dyDescent="0.25">
      <c r="M3293" s="10"/>
      <c r="N3293"/>
      <c r="O3293"/>
      <c r="P3293" s="10"/>
    </row>
    <row r="3294" spans="13:16" x14ac:dyDescent="0.25">
      <c r="M3294" s="10"/>
      <c r="N3294"/>
      <c r="O3294"/>
      <c r="P3294" s="10"/>
    </row>
    <row r="3295" spans="13:16" x14ac:dyDescent="0.25">
      <c r="M3295" s="10"/>
      <c r="N3295"/>
      <c r="O3295"/>
      <c r="P3295" s="10"/>
    </row>
    <row r="3296" spans="13:16" x14ac:dyDescent="0.25">
      <c r="M3296" s="10"/>
      <c r="N3296"/>
      <c r="O3296"/>
      <c r="P3296" s="10"/>
    </row>
    <row r="3297" spans="13:16" x14ac:dyDescent="0.25">
      <c r="M3297" s="10"/>
      <c r="N3297"/>
      <c r="O3297"/>
      <c r="P3297" s="10"/>
    </row>
    <row r="3298" spans="13:16" x14ac:dyDescent="0.25">
      <c r="M3298" s="10"/>
      <c r="N3298"/>
      <c r="O3298"/>
      <c r="P3298" s="10"/>
    </row>
    <row r="3299" spans="13:16" x14ac:dyDescent="0.25">
      <c r="M3299" s="10"/>
      <c r="N3299"/>
      <c r="O3299"/>
      <c r="P3299" s="10"/>
    </row>
    <row r="3300" spans="13:16" x14ac:dyDescent="0.25">
      <c r="M3300" s="10"/>
      <c r="N3300"/>
      <c r="O3300"/>
      <c r="P3300" s="10"/>
    </row>
    <row r="3301" spans="13:16" x14ac:dyDescent="0.25">
      <c r="M3301" s="10"/>
      <c r="N3301"/>
      <c r="O3301"/>
      <c r="P3301" s="10"/>
    </row>
    <row r="3302" spans="13:16" x14ac:dyDescent="0.25">
      <c r="M3302" s="10"/>
      <c r="N3302"/>
      <c r="O3302"/>
      <c r="P3302" s="10"/>
    </row>
    <row r="3303" spans="13:16" x14ac:dyDescent="0.25">
      <c r="M3303" s="10"/>
      <c r="N3303"/>
      <c r="O3303"/>
      <c r="P3303" s="10"/>
    </row>
    <row r="3304" spans="13:16" x14ac:dyDescent="0.25">
      <c r="M3304" s="10"/>
      <c r="N3304"/>
      <c r="O3304"/>
      <c r="P3304" s="10"/>
    </row>
    <row r="3305" spans="13:16" x14ac:dyDescent="0.25">
      <c r="M3305" s="10"/>
      <c r="N3305"/>
      <c r="O3305"/>
      <c r="P3305" s="10"/>
    </row>
    <row r="3306" spans="13:16" x14ac:dyDescent="0.25">
      <c r="M3306" s="10"/>
      <c r="N3306"/>
      <c r="O3306"/>
      <c r="P3306" s="10"/>
    </row>
    <row r="3307" spans="13:16" x14ac:dyDescent="0.25">
      <c r="M3307" s="10"/>
      <c r="N3307"/>
      <c r="O3307"/>
      <c r="P3307" s="10"/>
    </row>
    <row r="3308" spans="13:16" x14ac:dyDescent="0.25">
      <c r="M3308" s="10"/>
      <c r="N3308"/>
      <c r="O3308"/>
      <c r="P3308" s="10"/>
    </row>
    <row r="3309" spans="13:16" x14ac:dyDescent="0.25">
      <c r="M3309" s="10"/>
      <c r="N3309"/>
      <c r="O3309"/>
      <c r="P3309" s="10"/>
    </row>
    <row r="3310" spans="13:16" x14ac:dyDescent="0.25">
      <c r="M3310" s="10"/>
      <c r="N3310"/>
      <c r="O3310"/>
      <c r="P3310" s="10"/>
    </row>
    <row r="3311" spans="13:16" x14ac:dyDescent="0.25">
      <c r="M3311" s="10"/>
      <c r="N3311"/>
      <c r="O3311"/>
      <c r="P3311" s="10"/>
    </row>
    <row r="3312" spans="13:16" x14ac:dyDescent="0.25">
      <c r="M3312" s="10"/>
      <c r="N3312"/>
      <c r="O3312"/>
      <c r="P3312" s="10"/>
    </row>
    <row r="3313" spans="13:16" x14ac:dyDescent="0.25">
      <c r="M3313" s="10"/>
      <c r="N3313"/>
      <c r="O3313"/>
      <c r="P3313" s="10"/>
    </row>
    <row r="3314" spans="13:16" x14ac:dyDescent="0.25">
      <c r="M3314" s="10"/>
      <c r="N3314"/>
      <c r="O3314"/>
      <c r="P3314" s="10"/>
    </row>
    <row r="3315" spans="13:16" x14ac:dyDescent="0.25">
      <c r="M3315" s="10"/>
      <c r="N3315"/>
      <c r="O3315"/>
      <c r="P3315" s="10"/>
    </row>
    <row r="3316" spans="13:16" x14ac:dyDescent="0.25">
      <c r="M3316" s="10"/>
      <c r="N3316"/>
      <c r="O3316"/>
      <c r="P3316" s="10"/>
    </row>
    <row r="3317" spans="13:16" x14ac:dyDescent="0.25">
      <c r="M3317" s="10"/>
      <c r="N3317"/>
      <c r="O3317"/>
      <c r="P3317" s="10"/>
    </row>
    <row r="3318" spans="13:16" x14ac:dyDescent="0.25">
      <c r="M3318" s="10"/>
      <c r="N3318"/>
      <c r="O3318"/>
      <c r="P3318" s="10"/>
    </row>
    <row r="3319" spans="13:16" x14ac:dyDescent="0.25">
      <c r="M3319" s="10"/>
      <c r="N3319"/>
      <c r="O3319"/>
      <c r="P3319" s="10"/>
    </row>
    <row r="3320" spans="13:16" x14ac:dyDescent="0.25">
      <c r="M3320" s="10"/>
      <c r="N3320"/>
      <c r="O3320"/>
      <c r="P3320" s="10"/>
    </row>
    <row r="3321" spans="13:16" x14ac:dyDescent="0.25">
      <c r="M3321" s="10"/>
      <c r="N3321"/>
      <c r="O3321"/>
      <c r="P3321" s="10"/>
    </row>
    <row r="3322" spans="13:16" x14ac:dyDescent="0.25">
      <c r="M3322" s="10"/>
      <c r="N3322"/>
      <c r="O3322"/>
      <c r="P3322" s="10"/>
    </row>
    <row r="3323" spans="13:16" x14ac:dyDescent="0.25">
      <c r="M3323" s="10"/>
      <c r="N3323"/>
      <c r="O3323"/>
      <c r="P3323" s="10"/>
    </row>
    <row r="3324" spans="13:16" x14ac:dyDescent="0.25">
      <c r="M3324" s="10"/>
      <c r="N3324"/>
      <c r="O3324"/>
      <c r="P3324" s="10"/>
    </row>
    <row r="3325" spans="13:16" x14ac:dyDescent="0.25">
      <c r="M3325" s="10"/>
      <c r="N3325"/>
      <c r="O3325"/>
      <c r="P3325" s="10"/>
    </row>
    <row r="3326" spans="13:16" x14ac:dyDescent="0.25">
      <c r="M3326" s="10"/>
      <c r="N3326"/>
      <c r="O3326"/>
      <c r="P3326" s="10"/>
    </row>
    <row r="3327" spans="13:16" x14ac:dyDescent="0.25">
      <c r="M3327" s="10"/>
      <c r="N3327"/>
      <c r="O3327"/>
      <c r="P3327" s="10"/>
    </row>
    <row r="3328" spans="13:16" x14ac:dyDescent="0.25">
      <c r="M3328" s="10"/>
      <c r="N3328"/>
      <c r="O3328"/>
      <c r="P3328" s="10"/>
    </row>
    <row r="3329" spans="13:16" x14ac:dyDescent="0.25">
      <c r="M3329" s="10"/>
      <c r="N3329"/>
      <c r="O3329"/>
      <c r="P3329" s="10"/>
    </row>
    <row r="3330" spans="13:16" x14ac:dyDescent="0.25">
      <c r="M3330" s="10"/>
      <c r="N3330"/>
      <c r="O3330"/>
      <c r="P3330" s="10"/>
    </row>
    <row r="3331" spans="13:16" x14ac:dyDescent="0.25">
      <c r="M3331" s="10"/>
      <c r="N3331"/>
      <c r="O3331"/>
      <c r="P3331" s="10"/>
    </row>
    <row r="3332" spans="13:16" x14ac:dyDescent="0.25">
      <c r="M3332" s="10"/>
      <c r="N3332"/>
      <c r="O3332"/>
      <c r="P3332" s="10"/>
    </row>
    <row r="3333" spans="13:16" x14ac:dyDescent="0.25">
      <c r="M3333" s="10"/>
      <c r="N3333"/>
      <c r="O3333"/>
      <c r="P3333" s="10"/>
    </row>
    <row r="3334" spans="13:16" x14ac:dyDescent="0.25">
      <c r="M3334" s="10"/>
      <c r="N3334"/>
      <c r="O3334"/>
      <c r="P3334" s="10"/>
    </row>
    <row r="3335" spans="13:16" x14ac:dyDescent="0.25">
      <c r="M3335" s="10"/>
      <c r="N3335"/>
      <c r="O3335"/>
      <c r="P3335" s="10"/>
    </row>
    <row r="3336" spans="13:16" x14ac:dyDescent="0.25">
      <c r="M3336" s="10"/>
      <c r="N3336"/>
      <c r="O3336"/>
      <c r="P3336" s="10"/>
    </row>
    <row r="3337" spans="13:16" x14ac:dyDescent="0.25">
      <c r="M3337" s="10"/>
      <c r="N3337"/>
      <c r="O3337"/>
      <c r="P3337" s="10"/>
    </row>
    <row r="3338" spans="13:16" x14ac:dyDescent="0.25">
      <c r="M3338" s="10"/>
      <c r="N3338"/>
      <c r="O3338"/>
      <c r="P3338" s="10"/>
    </row>
    <row r="3339" spans="13:16" x14ac:dyDescent="0.25">
      <c r="M3339" s="10"/>
      <c r="N3339"/>
      <c r="O3339"/>
      <c r="P3339" s="10"/>
    </row>
    <row r="3340" spans="13:16" x14ac:dyDescent="0.25">
      <c r="M3340" s="10"/>
      <c r="N3340"/>
      <c r="O3340"/>
      <c r="P3340" s="10"/>
    </row>
    <row r="3341" spans="13:16" x14ac:dyDescent="0.25">
      <c r="M3341" s="10"/>
      <c r="N3341"/>
      <c r="O3341"/>
      <c r="P3341" s="10"/>
    </row>
    <row r="3342" spans="13:16" x14ac:dyDescent="0.25">
      <c r="M3342" s="10"/>
      <c r="N3342"/>
      <c r="O3342"/>
      <c r="P3342" s="10"/>
    </row>
    <row r="3343" spans="13:16" x14ac:dyDescent="0.25">
      <c r="M3343" s="10"/>
      <c r="N3343"/>
      <c r="O3343"/>
      <c r="P3343" s="10"/>
    </row>
    <row r="3344" spans="13:16" x14ac:dyDescent="0.25">
      <c r="M3344" s="10"/>
      <c r="N3344"/>
      <c r="O3344"/>
      <c r="P3344" s="10"/>
    </row>
    <row r="3345" spans="13:16" x14ac:dyDescent="0.25">
      <c r="M3345" s="10"/>
      <c r="N3345"/>
      <c r="O3345"/>
      <c r="P3345" s="10"/>
    </row>
    <row r="3346" spans="13:16" x14ac:dyDescent="0.25">
      <c r="M3346" s="10"/>
      <c r="N3346"/>
      <c r="O3346"/>
      <c r="P3346" s="10"/>
    </row>
    <row r="3347" spans="13:16" x14ac:dyDescent="0.25">
      <c r="M3347" s="10"/>
      <c r="N3347"/>
      <c r="O3347"/>
      <c r="P3347" s="10"/>
    </row>
    <row r="3348" spans="13:16" x14ac:dyDescent="0.25">
      <c r="M3348" s="10"/>
      <c r="N3348"/>
      <c r="O3348"/>
      <c r="P3348" s="10"/>
    </row>
    <row r="3349" spans="13:16" x14ac:dyDescent="0.25">
      <c r="M3349" s="10"/>
      <c r="N3349"/>
      <c r="O3349"/>
      <c r="P3349" s="10"/>
    </row>
    <row r="3350" spans="13:16" x14ac:dyDescent="0.25">
      <c r="M3350" s="10"/>
      <c r="N3350"/>
      <c r="O3350"/>
      <c r="P3350" s="10"/>
    </row>
    <row r="3351" spans="13:16" x14ac:dyDescent="0.25">
      <c r="M3351" s="10"/>
      <c r="N3351"/>
      <c r="O3351"/>
      <c r="P3351" s="10"/>
    </row>
    <row r="3352" spans="13:16" x14ac:dyDescent="0.25">
      <c r="M3352" s="10"/>
      <c r="N3352"/>
      <c r="O3352"/>
      <c r="P3352" s="10"/>
    </row>
    <row r="3353" spans="13:16" x14ac:dyDescent="0.25">
      <c r="M3353" s="10"/>
      <c r="N3353"/>
      <c r="O3353"/>
      <c r="P3353" s="10"/>
    </row>
    <row r="3354" spans="13:16" x14ac:dyDescent="0.25">
      <c r="M3354" s="10"/>
      <c r="N3354"/>
      <c r="O3354"/>
      <c r="P3354" s="10"/>
    </row>
    <row r="3355" spans="13:16" x14ac:dyDescent="0.25">
      <c r="M3355" s="10"/>
      <c r="N3355"/>
      <c r="O3355"/>
      <c r="P3355" s="10"/>
    </row>
    <row r="3356" spans="13:16" x14ac:dyDescent="0.25">
      <c r="M3356" s="10"/>
      <c r="N3356"/>
      <c r="O3356"/>
      <c r="P3356" s="10"/>
    </row>
    <row r="3357" spans="13:16" x14ac:dyDescent="0.25">
      <c r="M3357" s="10"/>
      <c r="N3357"/>
      <c r="O3357"/>
      <c r="P3357" s="10"/>
    </row>
    <row r="3358" spans="13:16" x14ac:dyDescent="0.25">
      <c r="M3358" s="10"/>
      <c r="N3358"/>
      <c r="O3358"/>
      <c r="P3358" s="10"/>
    </row>
    <row r="3359" spans="13:16" x14ac:dyDescent="0.25">
      <c r="M3359" s="10"/>
      <c r="N3359"/>
      <c r="O3359"/>
      <c r="P3359" s="10"/>
    </row>
    <row r="3360" spans="13:16" x14ac:dyDescent="0.25">
      <c r="M3360" s="10"/>
      <c r="N3360"/>
      <c r="O3360"/>
      <c r="P3360" s="10"/>
    </row>
    <row r="3361" spans="13:16" x14ac:dyDescent="0.25">
      <c r="M3361" s="10"/>
      <c r="N3361"/>
      <c r="O3361"/>
      <c r="P3361" s="10"/>
    </row>
    <row r="3362" spans="13:16" x14ac:dyDescent="0.25">
      <c r="M3362" s="10"/>
      <c r="N3362"/>
      <c r="O3362"/>
      <c r="P3362" s="10"/>
    </row>
    <row r="3363" spans="13:16" x14ac:dyDescent="0.25">
      <c r="M3363" s="10"/>
      <c r="N3363"/>
      <c r="O3363"/>
      <c r="P3363" s="10"/>
    </row>
    <row r="3364" spans="13:16" x14ac:dyDescent="0.25">
      <c r="M3364" s="10"/>
      <c r="N3364"/>
      <c r="O3364"/>
      <c r="P3364" s="10"/>
    </row>
    <row r="3365" spans="13:16" x14ac:dyDescent="0.25">
      <c r="M3365" s="10"/>
      <c r="N3365"/>
      <c r="O3365"/>
      <c r="P3365" s="10"/>
    </row>
    <row r="3366" spans="13:16" x14ac:dyDescent="0.25">
      <c r="M3366" s="10"/>
      <c r="N3366"/>
      <c r="O3366"/>
      <c r="P3366" s="10"/>
    </row>
    <row r="3367" spans="13:16" x14ac:dyDescent="0.25">
      <c r="M3367" s="10"/>
      <c r="N3367"/>
      <c r="O3367"/>
      <c r="P3367" s="10"/>
    </row>
    <row r="3368" spans="13:16" x14ac:dyDescent="0.25">
      <c r="M3368" s="10"/>
      <c r="N3368"/>
      <c r="O3368"/>
      <c r="P3368" s="10"/>
    </row>
    <row r="3369" spans="13:16" x14ac:dyDescent="0.25">
      <c r="M3369" s="10"/>
      <c r="N3369"/>
      <c r="O3369"/>
      <c r="P3369" s="10"/>
    </row>
    <row r="3370" spans="13:16" x14ac:dyDescent="0.25">
      <c r="M3370" s="10"/>
      <c r="N3370"/>
      <c r="O3370"/>
      <c r="P3370" s="10"/>
    </row>
    <row r="3371" spans="13:16" x14ac:dyDescent="0.25">
      <c r="M3371" s="10"/>
      <c r="N3371"/>
      <c r="O3371"/>
      <c r="P3371" s="10"/>
    </row>
    <row r="3372" spans="13:16" x14ac:dyDescent="0.25">
      <c r="M3372" s="10"/>
      <c r="N3372"/>
      <c r="O3372"/>
      <c r="P3372" s="10"/>
    </row>
    <row r="3373" spans="13:16" x14ac:dyDescent="0.25">
      <c r="M3373" s="10"/>
      <c r="N3373"/>
      <c r="O3373"/>
      <c r="P3373" s="10"/>
    </row>
    <row r="3374" spans="13:16" x14ac:dyDescent="0.25">
      <c r="M3374" s="10"/>
      <c r="N3374"/>
      <c r="O3374"/>
      <c r="P3374" s="10"/>
    </row>
    <row r="3375" spans="13:16" x14ac:dyDescent="0.25">
      <c r="M3375" s="10"/>
      <c r="N3375"/>
      <c r="O3375"/>
      <c r="P3375" s="10"/>
    </row>
    <row r="3376" spans="13:16" x14ac:dyDescent="0.25">
      <c r="M3376" s="10"/>
      <c r="N3376"/>
      <c r="O3376"/>
      <c r="P3376" s="10"/>
    </row>
    <row r="3377" spans="13:16" x14ac:dyDescent="0.25">
      <c r="M3377" s="10"/>
      <c r="N3377"/>
      <c r="O3377"/>
      <c r="P3377" s="10"/>
    </row>
    <row r="3378" spans="13:16" x14ac:dyDescent="0.25">
      <c r="M3378" s="10"/>
      <c r="N3378"/>
      <c r="O3378"/>
      <c r="P3378" s="10"/>
    </row>
    <row r="3379" spans="13:16" x14ac:dyDescent="0.25">
      <c r="M3379" s="10"/>
      <c r="N3379"/>
      <c r="O3379"/>
      <c r="P3379" s="10"/>
    </row>
    <row r="3380" spans="13:16" x14ac:dyDescent="0.25">
      <c r="M3380" s="10"/>
      <c r="N3380"/>
      <c r="O3380"/>
      <c r="P3380" s="10"/>
    </row>
    <row r="3381" spans="13:16" x14ac:dyDescent="0.25">
      <c r="M3381" s="10"/>
      <c r="N3381"/>
      <c r="O3381"/>
      <c r="P3381" s="10"/>
    </row>
    <row r="3382" spans="13:16" x14ac:dyDescent="0.25">
      <c r="M3382" s="10"/>
      <c r="N3382"/>
      <c r="O3382"/>
      <c r="P3382" s="10"/>
    </row>
    <row r="3383" spans="13:16" x14ac:dyDescent="0.25">
      <c r="M3383" s="10"/>
      <c r="N3383"/>
      <c r="O3383"/>
      <c r="P3383" s="10"/>
    </row>
    <row r="3384" spans="13:16" x14ac:dyDescent="0.25">
      <c r="M3384" s="10"/>
      <c r="N3384"/>
      <c r="O3384"/>
      <c r="P3384" s="10"/>
    </row>
    <row r="3385" spans="13:16" x14ac:dyDescent="0.25">
      <c r="M3385" s="10"/>
      <c r="N3385"/>
      <c r="O3385"/>
      <c r="P3385" s="10"/>
    </row>
    <row r="3386" spans="13:16" x14ac:dyDescent="0.25">
      <c r="M3386" s="10"/>
      <c r="N3386"/>
      <c r="O3386"/>
      <c r="P3386" s="10"/>
    </row>
    <row r="3387" spans="13:16" x14ac:dyDescent="0.25">
      <c r="M3387" s="10"/>
      <c r="N3387"/>
      <c r="O3387"/>
      <c r="P3387" s="10"/>
    </row>
    <row r="3388" spans="13:16" x14ac:dyDescent="0.25">
      <c r="M3388" s="10"/>
      <c r="N3388"/>
      <c r="O3388"/>
      <c r="P3388" s="10"/>
    </row>
    <row r="3389" spans="13:16" x14ac:dyDescent="0.25">
      <c r="M3389" s="10"/>
      <c r="N3389"/>
      <c r="O3389"/>
      <c r="P3389" s="10"/>
    </row>
    <row r="3390" spans="13:16" x14ac:dyDescent="0.25">
      <c r="M3390" s="10"/>
      <c r="N3390"/>
      <c r="O3390"/>
      <c r="P3390" s="10"/>
    </row>
    <row r="3391" spans="13:16" x14ac:dyDescent="0.25">
      <c r="M3391" s="10"/>
      <c r="N3391"/>
      <c r="O3391"/>
      <c r="P3391" s="10"/>
    </row>
    <row r="3392" spans="13:16" x14ac:dyDescent="0.25">
      <c r="M3392" s="10"/>
      <c r="N3392"/>
      <c r="O3392"/>
      <c r="P3392" s="10"/>
    </row>
    <row r="3393" spans="13:16" x14ac:dyDescent="0.25">
      <c r="M3393" s="10"/>
      <c r="N3393"/>
      <c r="O3393"/>
      <c r="P3393" s="10"/>
    </row>
    <row r="3394" spans="13:16" x14ac:dyDescent="0.25">
      <c r="M3394" s="10"/>
      <c r="N3394"/>
      <c r="O3394"/>
      <c r="P3394" s="10"/>
    </row>
    <row r="3395" spans="13:16" x14ac:dyDescent="0.25">
      <c r="M3395" s="10"/>
      <c r="N3395"/>
      <c r="O3395"/>
      <c r="P3395" s="10"/>
    </row>
    <row r="3396" spans="13:16" x14ac:dyDescent="0.25">
      <c r="M3396" s="10"/>
      <c r="N3396"/>
      <c r="O3396"/>
      <c r="P3396" s="10"/>
    </row>
    <row r="3397" spans="13:16" x14ac:dyDescent="0.25">
      <c r="M3397" s="10"/>
      <c r="N3397"/>
      <c r="O3397"/>
      <c r="P3397" s="10"/>
    </row>
    <row r="3398" spans="13:16" x14ac:dyDescent="0.25">
      <c r="M3398" s="10"/>
      <c r="N3398"/>
      <c r="O3398"/>
      <c r="P3398" s="10"/>
    </row>
    <row r="3399" spans="13:16" x14ac:dyDescent="0.25">
      <c r="M3399" s="10"/>
      <c r="N3399"/>
      <c r="O3399"/>
      <c r="P3399" s="10"/>
    </row>
    <row r="3400" spans="13:16" x14ac:dyDescent="0.25">
      <c r="M3400" s="10"/>
      <c r="N3400"/>
      <c r="O3400"/>
      <c r="P3400" s="10"/>
    </row>
    <row r="3401" spans="13:16" x14ac:dyDescent="0.25">
      <c r="M3401" s="10"/>
      <c r="N3401"/>
      <c r="O3401"/>
      <c r="P3401" s="10"/>
    </row>
    <row r="3402" spans="13:16" x14ac:dyDescent="0.25">
      <c r="M3402" s="10"/>
      <c r="N3402"/>
      <c r="O3402"/>
      <c r="P3402" s="10"/>
    </row>
    <row r="3403" spans="13:16" x14ac:dyDescent="0.25">
      <c r="M3403" s="10"/>
      <c r="N3403"/>
      <c r="O3403"/>
      <c r="P3403" s="10"/>
    </row>
    <row r="3404" spans="13:16" x14ac:dyDescent="0.25">
      <c r="M3404" s="10"/>
      <c r="N3404"/>
      <c r="O3404"/>
      <c r="P3404" s="10"/>
    </row>
    <row r="3405" spans="13:16" x14ac:dyDescent="0.25">
      <c r="M3405" s="10"/>
      <c r="N3405"/>
      <c r="O3405"/>
      <c r="P3405" s="10"/>
    </row>
    <row r="3406" spans="13:16" x14ac:dyDescent="0.25">
      <c r="M3406" s="10"/>
      <c r="N3406"/>
      <c r="O3406"/>
      <c r="P3406" s="10"/>
    </row>
    <row r="3407" spans="13:16" x14ac:dyDescent="0.25">
      <c r="M3407" s="10"/>
      <c r="N3407"/>
      <c r="O3407"/>
      <c r="P3407" s="10"/>
    </row>
    <row r="3408" spans="13:16" x14ac:dyDescent="0.25">
      <c r="M3408" s="10"/>
      <c r="N3408"/>
      <c r="O3408"/>
      <c r="P3408" s="10"/>
    </row>
    <row r="3409" spans="13:16" x14ac:dyDescent="0.25">
      <c r="M3409" s="10"/>
      <c r="N3409"/>
      <c r="O3409"/>
      <c r="P3409" s="10"/>
    </row>
    <row r="3410" spans="13:16" x14ac:dyDescent="0.25">
      <c r="M3410" s="10"/>
      <c r="N3410"/>
      <c r="O3410"/>
      <c r="P3410" s="10"/>
    </row>
    <row r="3411" spans="13:16" x14ac:dyDescent="0.25">
      <c r="M3411" s="10"/>
      <c r="N3411"/>
      <c r="O3411"/>
      <c r="P3411" s="10"/>
    </row>
    <row r="3412" spans="13:16" x14ac:dyDescent="0.25">
      <c r="M3412" s="10"/>
      <c r="N3412"/>
      <c r="O3412"/>
      <c r="P3412" s="10"/>
    </row>
    <row r="3413" spans="13:16" x14ac:dyDescent="0.25">
      <c r="M3413" s="10"/>
      <c r="N3413"/>
      <c r="O3413"/>
      <c r="P3413" s="10"/>
    </row>
    <row r="3414" spans="13:16" x14ac:dyDescent="0.25">
      <c r="M3414" s="10"/>
      <c r="N3414"/>
      <c r="O3414"/>
      <c r="P3414" s="10"/>
    </row>
    <row r="3415" spans="13:16" x14ac:dyDescent="0.25">
      <c r="M3415" s="10"/>
      <c r="N3415"/>
      <c r="O3415"/>
      <c r="P3415" s="10"/>
    </row>
    <row r="3416" spans="13:16" x14ac:dyDescent="0.25">
      <c r="M3416" s="10"/>
      <c r="N3416"/>
      <c r="O3416"/>
      <c r="P3416" s="10"/>
    </row>
    <row r="3417" spans="13:16" x14ac:dyDescent="0.25">
      <c r="M3417" s="10"/>
      <c r="N3417"/>
      <c r="O3417"/>
      <c r="P3417" s="10"/>
    </row>
    <row r="3418" spans="13:16" x14ac:dyDescent="0.25">
      <c r="M3418" s="10"/>
      <c r="N3418"/>
      <c r="O3418"/>
      <c r="P3418" s="10"/>
    </row>
    <row r="3419" spans="13:16" x14ac:dyDescent="0.25">
      <c r="M3419" s="10"/>
      <c r="N3419"/>
      <c r="O3419"/>
      <c r="P3419" s="10"/>
    </row>
    <row r="3420" spans="13:16" x14ac:dyDescent="0.25">
      <c r="M3420" s="10"/>
      <c r="N3420"/>
      <c r="O3420"/>
      <c r="P3420" s="10"/>
    </row>
    <row r="3421" spans="13:16" x14ac:dyDescent="0.25">
      <c r="M3421" s="10"/>
      <c r="N3421"/>
      <c r="O3421"/>
      <c r="P3421" s="10"/>
    </row>
    <row r="3422" spans="13:16" x14ac:dyDescent="0.25">
      <c r="M3422" s="10"/>
      <c r="N3422"/>
      <c r="O3422"/>
      <c r="P3422" s="10"/>
    </row>
    <row r="3423" spans="13:16" x14ac:dyDescent="0.25">
      <c r="M3423" s="10"/>
      <c r="N3423"/>
      <c r="O3423"/>
      <c r="P3423" s="10"/>
    </row>
    <row r="3424" spans="13:16" x14ac:dyDescent="0.25">
      <c r="M3424" s="10"/>
      <c r="N3424"/>
      <c r="O3424"/>
      <c r="P3424" s="10"/>
    </row>
    <row r="3425" spans="13:16" x14ac:dyDescent="0.25">
      <c r="M3425" s="10"/>
      <c r="N3425"/>
      <c r="O3425"/>
      <c r="P3425" s="10"/>
    </row>
    <row r="3426" spans="13:16" x14ac:dyDescent="0.25">
      <c r="M3426" s="10"/>
      <c r="N3426"/>
      <c r="O3426"/>
      <c r="P3426" s="10"/>
    </row>
    <row r="3427" spans="13:16" x14ac:dyDescent="0.25">
      <c r="M3427" s="10"/>
      <c r="N3427"/>
      <c r="O3427"/>
      <c r="P3427" s="10"/>
    </row>
    <row r="3428" spans="13:16" x14ac:dyDescent="0.25">
      <c r="M3428" s="10"/>
      <c r="N3428"/>
      <c r="O3428"/>
      <c r="P3428" s="10"/>
    </row>
    <row r="3429" spans="13:16" x14ac:dyDescent="0.25">
      <c r="M3429" s="10"/>
      <c r="N3429"/>
      <c r="O3429"/>
      <c r="P3429" s="10"/>
    </row>
    <row r="3430" spans="13:16" x14ac:dyDescent="0.25">
      <c r="M3430" s="10"/>
      <c r="N3430"/>
      <c r="O3430"/>
      <c r="P3430" s="10"/>
    </row>
    <row r="3431" spans="13:16" x14ac:dyDescent="0.25">
      <c r="M3431" s="10"/>
      <c r="N3431"/>
      <c r="O3431"/>
      <c r="P3431" s="10"/>
    </row>
    <row r="3432" spans="13:16" x14ac:dyDescent="0.25">
      <c r="M3432" s="10"/>
      <c r="N3432"/>
      <c r="O3432"/>
      <c r="P3432" s="10"/>
    </row>
    <row r="3433" spans="13:16" x14ac:dyDescent="0.25">
      <c r="M3433" s="10"/>
      <c r="N3433"/>
      <c r="O3433"/>
      <c r="P3433" s="10"/>
    </row>
    <row r="3434" spans="13:16" x14ac:dyDescent="0.25">
      <c r="M3434" s="10"/>
      <c r="N3434"/>
      <c r="O3434"/>
      <c r="P3434" s="10"/>
    </row>
    <row r="3435" spans="13:16" x14ac:dyDescent="0.25">
      <c r="M3435" s="10"/>
      <c r="N3435"/>
      <c r="O3435"/>
      <c r="P3435" s="10"/>
    </row>
    <row r="3436" spans="13:16" x14ac:dyDescent="0.25">
      <c r="M3436" s="10"/>
      <c r="N3436"/>
      <c r="O3436"/>
      <c r="P3436" s="10"/>
    </row>
    <row r="3437" spans="13:16" x14ac:dyDescent="0.25">
      <c r="M3437" s="10"/>
      <c r="N3437"/>
      <c r="O3437"/>
      <c r="P3437" s="10"/>
    </row>
    <row r="3438" spans="13:16" x14ac:dyDescent="0.25">
      <c r="M3438" s="10"/>
      <c r="N3438"/>
      <c r="O3438"/>
      <c r="P3438" s="10"/>
    </row>
    <row r="3439" spans="13:16" x14ac:dyDescent="0.25">
      <c r="M3439" s="10"/>
      <c r="N3439"/>
      <c r="O3439"/>
      <c r="P3439" s="10"/>
    </row>
    <row r="3440" spans="13:16" x14ac:dyDescent="0.25">
      <c r="M3440" s="10"/>
      <c r="N3440"/>
      <c r="O3440"/>
      <c r="P3440" s="10"/>
    </row>
    <row r="3441" spans="13:16" x14ac:dyDescent="0.25">
      <c r="M3441" s="10"/>
      <c r="N3441"/>
      <c r="O3441"/>
      <c r="P3441" s="10"/>
    </row>
    <row r="3442" spans="13:16" x14ac:dyDescent="0.25">
      <c r="M3442" s="10"/>
      <c r="N3442"/>
      <c r="O3442"/>
      <c r="P3442" s="10"/>
    </row>
    <row r="3443" spans="13:16" x14ac:dyDescent="0.25">
      <c r="M3443" s="10"/>
      <c r="N3443"/>
      <c r="O3443"/>
      <c r="P3443" s="10"/>
    </row>
    <row r="3444" spans="13:16" x14ac:dyDescent="0.25">
      <c r="M3444" s="10"/>
      <c r="N3444"/>
      <c r="O3444"/>
      <c r="P3444" s="10"/>
    </row>
    <row r="3445" spans="13:16" x14ac:dyDescent="0.25">
      <c r="M3445" s="10"/>
      <c r="N3445"/>
      <c r="O3445"/>
      <c r="P3445" s="10"/>
    </row>
    <row r="3446" spans="13:16" x14ac:dyDescent="0.25">
      <c r="M3446" s="10"/>
      <c r="N3446"/>
      <c r="O3446"/>
      <c r="P3446" s="10"/>
    </row>
    <row r="3447" spans="13:16" x14ac:dyDescent="0.25">
      <c r="M3447" s="10"/>
      <c r="N3447"/>
      <c r="O3447"/>
      <c r="P3447" s="10"/>
    </row>
    <row r="3448" spans="13:16" x14ac:dyDescent="0.25">
      <c r="M3448" s="10"/>
      <c r="N3448"/>
      <c r="O3448"/>
      <c r="P3448" s="10"/>
    </row>
    <row r="3449" spans="13:16" x14ac:dyDescent="0.25">
      <c r="M3449" s="10"/>
      <c r="N3449"/>
      <c r="O3449"/>
      <c r="P3449" s="10"/>
    </row>
    <row r="3450" spans="13:16" x14ac:dyDescent="0.25">
      <c r="M3450" s="10"/>
      <c r="N3450"/>
      <c r="O3450"/>
      <c r="P3450" s="10"/>
    </row>
    <row r="3451" spans="13:16" x14ac:dyDescent="0.25">
      <c r="M3451" s="10"/>
      <c r="N3451"/>
      <c r="O3451"/>
      <c r="P3451" s="10"/>
    </row>
    <row r="3452" spans="13:16" x14ac:dyDescent="0.25">
      <c r="M3452" s="10"/>
      <c r="N3452"/>
      <c r="O3452"/>
      <c r="P3452" s="10"/>
    </row>
    <row r="3453" spans="13:16" x14ac:dyDescent="0.25">
      <c r="M3453" s="10"/>
      <c r="N3453"/>
      <c r="O3453"/>
      <c r="P3453" s="10"/>
    </row>
    <row r="3454" spans="13:16" x14ac:dyDescent="0.25">
      <c r="M3454" s="10"/>
      <c r="N3454"/>
      <c r="O3454"/>
      <c r="P3454" s="10"/>
    </row>
    <row r="3455" spans="13:16" x14ac:dyDescent="0.25">
      <c r="M3455" s="10"/>
      <c r="N3455"/>
      <c r="O3455"/>
      <c r="P3455" s="10"/>
    </row>
    <row r="3456" spans="13:16" x14ac:dyDescent="0.25">
      <c r="M3456" s="10"/>
      <c r="N3456"/>
      <c r="O3456"/>
      <c r="P3456" s="10"/>
    </row>
    <row r="3457" spans="13:16" x14ac:dyDescent="0.25">
      <c r="M3457" s="10"/>
      <c r="N3457"/>
      <c r="O3457"/>
      <c r="P3457" s="10"/>
    </row>
    <row r="3458" spans="13:16" x14ac:dyDescent="0.25">
      <c r="M3458" s="10"/>
      <c r="N3458"/>
      <c r="O3458"/>
      <c r="P3458" s="10"/>
    </row>
    <row r="3459" spans="13:16" x14ac:dyDescent="0.25">
      <c r="M3459" s="10"/>
      <c r="N3459"/>
      <c r="O3459"/>
      <c r="P3459" s="10"/>
    </row>
    <row r="3460" spans="13:16" x14ac:dyDescent="0.25">
      <c r="M3460" s="10"/>
      <c r="N3460"/>
      <c r="O3460"/>
      <c r="P3460" s="10"/>
    </row>
    <row r="3461" spans="13:16" x14ac:dyDescent="0.25">
      <c r="M3461" s="10"/>
      <c r="N3461"/>
      <c r="O3461"/>
      <c r="P3461" s="10"/>
    </row>
    <row r="3462" spans="13:16" x14ac:dyDescent="0.25">
      <c r="M3462" s="10"/>
      <c r="N3462"/>
      <c r="O3462"/>
      <c r="P3462" s="10"/>
    </row>
    <row r="3463" spans="13:16" x14ac:dyDescent="0.25">
      <c r="M3463" s="10"/>
      <c r="N3463"/>
      <c r="O3463"/>
      <c r="P3463" s="10"/>
    </row>
    <row r="3464" spans="13:16" x14ac:dyDescent="0.25">
      <c r="M3464" s="10"/>
      <c r="N3464"/>
      <c r="O3464"/>
      <c r="P3464" s="10"/>
    </row>
    <row r="3465" spans="13:16" x14ac:dyDescent="0.25">
      <c r="M3465" s="10"/>
      <c r="N3465"/>
      <c r="O3465"/>
      <c r="P3465" s="10"/>
    </row>
    <row r="3466" spans="13:16" x14ac:dyDescent="0.25">
      <c r="M3466" s="10"/>
      <c r="N3466"/>
      <c r="O3466"/>
      <c r="P3466" s="10"/>
    </row>
    <row r="3467" spans="13:16" x14ac:dyDescent="0.25">
      <c r="M3467" s="10"/>
      <c r="N3467"/>
      <c r="O3467"/>
      <c r="P3467" s="10"/>
    </row>
    <row r="3468" spans="13:16" x14ac:dyDescent="0.25">
      <c r="M3468" s="10"/>
      <c r="N3468"/>
      <c r="O3468"/>
      <c r="P3468" s="10"/>
    </row>
    <row r="3469" spans="13:16" x14ac:dyDescent="0.25">
      <c r="M3469" s="10"/>
      <c r="N3469"/>
      <c r="O3469"/>
      <c r="P3469" s="10"/>
    </row>
    <row r="3470" spans="13:16" x14ac:dyDescent="0.25">
      <c r="M3470" s="10"/>
      <c r="N3470"/>
      <c r="O3470"/>
      <c r="P3470" s="10"/>
    </row>
    <row r="3471" spans="13:16" x14ac:dyDescent="0.25">
      <c r="M3471" s="10"/>
      <c r="N3471"/>
      <c r="O3471"/>
      <c r="P3471" s="10"/>
    </row>
    <row r="3472" spans="13:16" x14ac:dyDescent="0.25">
      <c r="M3472" s="10"/>
      <c r="N3472"/>
      <c r="O3472"/>
      <c r="P3472" s="10"/>
    </row>
    <row r="3473" spans="13:16" x14ac:dyDescent="0.25">
      <c r="M3473" s="10"/>
      <c r="N3473"/>
      <c r="O3473"/>
      <c r="P3473" s="10"/>
    </row>
    <row r="3474" spans="13:16" x14ac:dyDescent="0.25">
      <c r="M3474" s="10"/>
      <c r="N3474"/>
      <c r="O3474"/>
      <c r="P3474" s="10"/>
    </row>
    <row r="3475" spans="13:16" x14ac:dyDescent="0.25">
      <c r="M3475" s="10"/>
      <c r="N3475"/>
      <c r="O3475"/>
      <c r="P3475" s="10"/>
    </row>
    <row r="3476" spans="13:16" x14ac:dyDescent="0.25">
      <c r="M3476" s="10"/>
      <c r="N3476"/>
      <c r="O3476"/>
      <c r="P3476" s="10"/>
    </row>
    <row r="3477" spans="13:16" x14ac:dyDescent="0.25">
      <c r="M3477" s="10"/>
      <c r="N3477"/>
      <c r="O3477"/>
      <c r="P3477" s="10"/>
    </row>
    <row r="3478" spans="13:16" x14ac:dyDescent="0.25">
      <c r="M3478" s="10"/>
      <c r="N3478"/>
      <c r="O3478"/>
      <c r="P3478" s="10"/>
    </row>
    <row r="3479" spans="13:16" x14ac:dyDescent="0.25">
      <c r="M3479" s="10"/>
      <c r="N3479"/>
      <c r="O3479"/>
      <c r="P3479" s="10"/>
    </row>
    <row r="3480" spans="13:16" x14ac:dyDescent="0.25">
      <c r="M3480" s="10"/>
      <c r="N3480"/>
      <c r="O3480"/>
      <c r="P3480" s="10"/>
    </row>
    <row r="3481" spans="13:16" x14ac:dyDescent="0.25">
      <c r="M3481" s="10"/>
      <c r="N3481"/>
      <c r="O3481"/>
      <c r="P3481" s="10"/>
    </row>
    <row r="3482" spans="13:16" x14ac:dyDescent="0.25">
      <c r="M3482" s="10"/>
      <c r="N3482"/>
      <c r="O3482"/>
      <c r="P3482" s="10"/>
    </row>
    <row r="3483" spans="13:16" x14ac:dyDescent="0.25">
      <c r="M3483" s="10"/>
      <c r="N3483"/>
      <c r="O3483"/>
      <c r="P3483" s="10"/>
    </row>
    <row r="3484" spans="13:16" x14ac:dyDescent="0.25">
      <c r="M3484" s="10"/>
      <c r="N3484"/>
      <c r="O3484"/>
      <c r="P3484" s="10"/>
    </row>
    <row r="3485" spans="13:16" x14ac:dyDescent="0.25">
      <c r="M3485" s="10"/>
      <c r="N3485"/>
      <c r="O3485"/>
      <c r="P3485" s="10"/>
    </row>
    <row r="3486" spans="13:16" x14ac:dyDescent="0.25">
      <c r="M3486" s="10"/>
      <c r="N3486"/>
      <c r="O3486"/>
      <c r="P3486" s="10"/>
    </row>
    <row r="3487" spans="13:16" x14ac:dyDescent="0.25">
      <c r="M3487" s="10"/>
      <c r="N3487"/>
      <c r="O3487"/>
      <c r="P3487" s="10"/>
    </row>
    <row r="3488" spans="13:16" x14ac:dyDescent="0.25">
      <c r="M3488" s="10"/>
      <c r="N3488"/>
      <c r="O3488"/>
      <c r="P3488" s="10"/>
    </row>
    <row r="3489" spans="13:16" x14ac:dyDescent="0.25">
      <c r="M3489" s="10"/>
      <c r="N3489"/>
      <c r="O3489"/>
      <c r="P3489" s="10"/>
    </row>
    <row r="3490" spans="13:16" x14ac:dyDescent="0.25">
      <c r="M3490" s="10"/>
      <c r="N3490"/>
      <c r="O3490"/>
      <c r="P3490" s="10"/>
    </row>
    <row r="3491" spans="13:16" x14ac:dyDescent="0.25">
      <c r="M3491" s="10"/>
      <c r="N3491"/>
      <c r="O3491"/>
      <c r="P3491" s="10"/>
    </row>
    <row r="3492" spans="13:16" x14ac:dyDescent="0.25">
      <c r="M3492" s="10"/>
      <c r="N3492"/>
      <c r="O3492"/>
      <c r="P3492" s="10"/>
    </row>
    <row r="3493" spans="13:16" x14ac:dyDescent="0.25">
      <c r="M3493" s="10"/>
      <c r="N3493"/>
      <c r="O3493"/>
      <c r="P3493" s="10"/>
    </row>
    <row r="3494" spans="13:16" x14ac:dyDescent="0.25">
      <c r="M3494" s="10"/>
      <c r="N3494"/>
      <c r="O3494"/>
      <c r="P3494" s="10"/>
    </row>
    <row r="3495" spans="13:16" x14ac:dyDescent="0.25">
      <c r="M3495" s="10"/>
      <c r="N3495"/>
      <c r="O3495"/>
      <c r="P3495" s="10"/>
    </row>
    <row r="3496" spans="13:16" x14ac:dyDescent="0.25">
      <c r="M3496" s="10"/>
      <c r="N3496"/>
      <c r="O3496"/>
      <c r="P3496" s="10"/>
    </row>
    <row r="3497" spans="13:16" x14ac:dyDescent="0.25">
      <c r="M3497" s="10"/>
      <c r="N3497"/>
      <c r="O3497"/>
      <c r="P3497" s="10"/>
    </row>
    <row r="3498" spans="13:16" x14ac:dyDescent="0.25">
      <c r="M3498" s="10"/>
      <c r="N3498"/>
      <c r="O3498"/>
      <c r="P3498" s="10"/>
    </row>
    <row r="3499" spans="13:16" x14ac:dyDescent="0.25">
      <c r="M3499" s="10"/>
      <c r="N3499"/>
      <c r="O3499"/>
      <c r="P3499" s="10"/>
    </row>
    <row r="3500" spans="13:16" x14ac:dyDescent="0.25">
      <c r="M3500" s="10"/>
      <c r="N3500"/>
      <c r="O3500"/>
      <c r="P3500" s="10"/>
    </row>
    <row r="3501" spans="13:16" x14ac:dyDescent="0.25">
      <c r="M3501" s="10"/>
      <c r="N3501"/>
      <c r="O3501"/>
      <c r="P3501" s="10"/>
    </row>
    <row r="3502" spans="13:16" x14ac:dyDescent="0.25">
      <c r="M3502" s="10"/>
      <c r="N3502"/>
      <c r="O3502"/>
      <c r="P3502" s="10"/>
    </row>
    <row r="3503" spans="13:16" x14ac:dyDescent="0.25">
      <c r="M3503" s="10"/>
      <c r="N3503"/>
      <c r="O3503"/>
      <c r="P3503" s="10"/>
    </row>
    <row r="3504" spans="13:16" x14ac:dyDescent="0.25">
      <c r="M3504" s="10"/>
      <c r="N3504"/>
      <c r="O3504"/>
      <c r="P3504" s="10"/>
    </row>
    <row r="3505" spans="13:16" x14ac:dyDescent="0.25">
      <c r="M3505" s="10"/>
      <c r="N3505"/>
      <c r="O3505"/>
      <c r="P3505" s="10"/>
    </row>
    <row r="3506" spans="13:16" x14ac:dyDescent="0.25">
      <c r="M3506" s="10"/>
      <c r="N3506"/>
      <c r="O3506"/>
      <c r="P3506" s="10"/>
    </row>
    <row r="3507" spans="13:16" x14ac:dyDescent="0.25">
      <c r="M3507" s="10"/>
      <c r="N3507"/>
      <c r="O3507"/>
      <c r="P3507" s="10"/>
    </row>
    <row r="3508" spans="13:16" x14ac:dyDescent="0.25">
      <c r="M3508" s="10"/>
      <c r="N3508"/>
      <c r="O3508"/>
      <c r="P3508" s="10"/>
    </row>
    <row r="3509" spans="13:16" x14ac:dyDescent="0.25">
      <c r="M3509" s="10"/>
      <c r="N3509"/>
      <c r="O3509"/>
      <c r="P3509" s="10"/>
    </row>
    <row r="3510" spans="13:16" x14ac:dyDescent="0.25">
      <c r="M3510" s="10"/>
      <c r="N3510"/>
      <c r="O3510"/>
      <c r="P3510" s="10"/>
    </row>
    <row r="3511" spans="13:16" x14ac:dyDescent="0.25">
      <c r="M3511" s="10"/>
      <c r="N3511"/>
      <c r="O3511"/>
      <c r="P3511" s="10"/>
    </row>
    <row r="3512" spans="13:16" x14ac:dyDescent="0.25">
      <c r="M3512" s="10"/>
      <c r="N3512"/>
      <c r="O3512"/>
      <c r="P3512" s="10"/>
    </row>
    <row r="3513" spans="13:16" x14ac:dyDescent="0.25">
      <c r="M3513" s="10"/>
      <c r="N3513"/>
      <c r="O3513"/>
      <c r="P3513" s="10"/>
    </row>
    <row r="3514" spans="13:16" x14ac:dyDescent="0.25">
      <c r="M3514" s="10"/>
      <c r="N3514"/>
      <c r="O3514"/>
      <c r="P3514" s="10"/>
    </row>
    <row r="3515" spans="13:16" x14ac:dyDescent="0.25">
      <c r="M3515" s="10"/>
      <c r="N3515"/>
      <c r="O3515"/>
      <c r="P3515" s="10"/>
    </row>
    <row r="3516" spans="13:16" x14ac:dyDescent="0.25">
      <c r="M3516" s="10"/>
      <c r="N3516"/>
      <c r="O3516"/>
      <c r="P3516" s="10"/>
    </row>
    <row r="3517" spans="13:16" x14ac:dyDescent="0.25">
      <c r="M3517" s="10"/>
      <c r="N3517"/>
      <c r="O3517"/>
      <c r="P3517" s="10"/>
    </row>
    <row r="3518" spans="13:16" x14ac:dyDescent="0.25">
      <c r="M3518" s="10"/>
      <c r="N3518"/>
      <c r="O3518"/>
      <c r="P3518" s="10"/>
    </row>
    <row r="3519" spans="13:16" x14ac:dyDescent="0.25">
      <c r="M3519" s="10"/>
      <c r="N3519"/>
      <c r="O3519"/>
      <c r="P3519" s="10"/>
    </row>
    <row r="3520" spans="13:16" x14ac:dyDescent="0.25">
      <c r="M3520" s="10"/>
      <c r="N3520"/>
      <c r="O3520"/>
      <c r="P3520" s="10"/>
    </row>
    <row r="3521" spans="13:16" x14ac:dyDescent="0.25">
      <c r="M3521" s="10"/>
      <c r="N3521"/>
      <c r="O3521"/>
      <c r="P3521" s="10"/>
    </row>
    <row r="3522" spans="13:16" x14ac:dyDescent="0.25">
      <c r="M3522" s="10"/>
      <c r="N3522"/>
      <c r="O3522"/>
      <c r="P3522" s="10"/>
    </row>
    <row r="3523" spans="13:16" x14ac:dyDescent="0.25">
      <c r="M3523" s="10"/>
      <c r="N3523"/>
      <c r="O3523"/>
      <c r="P3523" s="10"/>
    </row>
    <row r="3524" spans="13:16" x14ac:dyDescent="0.25">
      <c r="M3524" s="10"/>
      <c r="N3524"/>
      <c r="O3524"/>
      <c r="P3524" s="10"/>
    </row>
    <row r="3525" spans="13:16" x14ac:dyDescent="0.25">
      <c r="M3525" s="10"/>
      <c r="N3525"/>
      <c r="O3525"/>
      <c r="P3525" s="10"/>
    </row>
    <row r="3526" spans="13:16" x14ac:dyDescent="0.25">
      <c r="M3526" s="10"/>
      <c r="N3526"/>
      <c r="O3526"/>
      <c r="P3526" s="10"/>
    </row>
    <row r="3527" spans="13:16" x14ac:dyDescent="0.25">
      <c r="M3527" s="10"/>
      <c r="N3527"/>
      <c r="O3527"/>
      <c r="P3527" s="10"/>
    </row>
    <row r="3528" spans="13:16" x14ac:dyDescent="0.25">
      <c r="M3528" s="10"/>
      <c r="N3528"/>
      <c r="O3528"/>
      <c r="P3528" s="10"/>
    </row>
    <row r="3529" spans="13:16" x14ac:dyDescent="0.25">
      <c r="M3529" s="10"/>
      <c r="N3529"/>
      <c r="O3529"/>
      <c r="P3529" s="10"/>
    </row>
    <row r="3530" spans="13:16" x14ac:dyDescent="0.25">
      <c r="M3530" s="10"/>
      <c r="N3530"/>
      <c r="O3530"/>
      <c r="P3530" s="10"/>
    </row>
    <row r="3531" spans="13:16" x14ac:dyDescent="0.25">
      <c r="M3531" s="10"/>
      <c r="N3531"/>
      <c r="O3531"/>
      <c r="P3531" s="10"/>
    </row>
    <row r="3532" spans="13:16" x14ac:dyDescent="0.25">
      <c r="M3532" s="10"/>
      <c r="N3532"/>
      <c r="O3532"/>
      <c r="P3532" s="10"/>
    </row>
    <row r="3533" spans="13:16" x14ac:dyDescent="0.25">
      <c r="M3533" s="10"/>
      <c r="N3533"/>
      <c r="O3533"/>
      <c r="P3533" s="10"/>
    </row>
    <row r="3534" spans="13:16" x14ac:dyDescent="0.25">
      <c r="M3534" s="10"/>
      <c r="N3534"/>
      <c r="O3534"/>
      <c r="P3534" s="10"/>
    </row>
    <row r="3535" spans="13:16" x14ac:dyDescent="0.25">
      <c r="M3535" s="10"/>
      <c r="N3535"/>
      <c r="O3535"/>
      <c r="P3535" s="10"/>
    </row>
    <row r="3536" spans="13:16" x14ac:dyDescent="0.25">
      <c r="M3536" s="10"/>
      <c r="N3536"/>
      <c r="O3536"/>
      <c r="P3536" s="10"/>
    </row>
    <row r="3537" spans="13:16" x14ac:dyDescent="0.25">
      <c r="M3537" s="10"/>
      <c r="N3537"/>
      <c r="O3537"/>
      <c r="P3537" s="10"/>
    </row>
    <row r="3538" spans="13:16" x14ac:dyDescent="0.25">
      <c r="M3538" s="10"/>
      <c r="N3538"/>
      <c r="O3538"/>
      <c r="P3538" s="10"/>
    </row>
    <row r="3539" spans="13:16" x14ac:dyDescent="0.25">
      <c r="M3539" s="10"/>
      <c r="N3539"/>
      <c r="O3539"/>
      <c r="P3539" s="10"/>
    </row>
    <row r="3540" spans="13:16" x14ac:dyDescent="0.25">
      <c r="M3540" s="10"/>
      <c r="N3540"/>
      <c r="O3540"/>
      <c r="P3540" s="10"/>
    </row>
    <row r="3541" spans="13:16" x14ac:dyDescent="0.25">
      <c r="M3541" s="10"/>
      <c r="N3541"/>
      <c r="O3541"/>
      <c r="P3541" s="10"/>
    </row>
    <row r="3542" spans="13:16" x14ac:dyDescent="0.25">
      <c r="M3542" s="10"/>
      <c r="N3542"/>
      <c r="O3542"/>
      <c r="P3542" s="10"/>
    </row>
    <row r="3543" spans="13:16" x14ac:dyDescent="0.25">
      <c r="M3543" s="10"/>
      <c r="N3543"/>
      <c r="O3543"/>
      <c r="P3543" s="10"/>
    </row>
    <row r="3544" spans="13:16" x14ac:dyDescent="0.25">
      <c r="M3544" s="10"/>
      <c r="N3544"/>
      <c r="O3544"/>
      <c r="P3544" s="10"/>
    </row>
    <row r="3545" spans="13:16" x14ac:dyDescent="0.25">
      <c r="M3545" s="10"/>
      <c r="N3545"/>
      <c r="O3545"/>
      <c r="P3545" s="10"/>
    </row>
    <row r="3546" spans="13:16" x14ac:dyDescent="0.25">
      <c r="M3546" s="10"/>
      <c r="N3546"/>
      <c r="O3546"/>
      <c r="P3546" s="10"/>
    </row>
    <row r="3547" spans="13:16" x14ac:dyDescent="0.25">
      <c r="M3547" s="10"/>
      <c r="N3547"/>
      <c r="O3547"/>
      <c r="P3547" s="10"/>
    </row>
    <row r="3548" spans="13:16" x14ac:dyDescent="0.25">
      <c r="M3548" s="10"/>
      <c r="N3548"/>
      <c r="O3548"/>
      <c r="P3548" s="10"/>
    </row>
    <row r="3549" spans="13:16" x14ac:dyDescent="0.25">
      <c r="M3549" s="10"/>
      <c r="N3549"/>
      <c r="O3549"/>
      <c r="P3549" s="10"/>
    </row>
    <row r="3550" spans="13:16" x14ac:dyDescent="0.25">
      <c r="M3550" s="10"/>
      <c r="N3550"/>
      <c r="O3550"/>
      <c r="P3550" s="10"/>
    </row>
    <row r="3551" spans="13:16" x14ac:dyDescent="0.25">
      <c r="M3551" s="10"/>
      <c r="N3551"/>
      <c r="O3551"/>
      <c r="P3551" s="10"/>
    </row>
    <row r="3552" spans="13:16" x14ac:dyDescent="0.25">
      <c r="M3552" s="10"/>
      <c r="N3552"/>
      <c r="O3552"/>
      <c r="P3552" s="10"/>
    </row>
    <row r="3553" spans="13:16" x14ac:dyDescent="0.25">
      <c r="M3553" s="10"/>
      <c r="N3553"/>
      <c r="O3553"/>
      <c r="P3553" s="10"/>
    </row>
    <row r="3554" spans="13:16" x14ac:dyDescent="0.25">
      <c r="M3554" s="10"/>
      <c r="N3554"/>
      <c r="O3554"/>
      <c r="P3554" s="10"/>
    </row>
    <row r="3555" spans="13:16" x14ac:dyDescent="0.25">
      <c r="M3555" s="10"/>
      <c r="N3555"/>
      <c r="O3555"/>
      <c r="P3555" s="10"/>
    </row>
    <row r="3556" spans="13:16" x14ac:dyDescent="0.25">
      <c r="M3556" s="10"/>
      <c r="N3556"/>
      <c r="O3556"/>
      <c r="P3556" s="10"/>
    </row>
    <row r="3557" spans="13:16" x14ac:dyDescent="0.25">
      <c r="M3557" s="10"/>
      <c r="N3557"/>
      <c r="O3557"/>
      <c r="P3557" s="10"/>
    </row>
    <row r="3558" spans="13:16" x14ac:dyDescent="0.25">
      <c r="M3558" s="10"/>
      <c r="N3558"/>
      <c r="O3558"/>
      <c r="P3558" s="10"/>
    </row>
    <row r="3559" spans="13:16" x14ac:dyDescent="0.25">
      <c r="M3559" s="10"/>
      <c r="N3559"/>
      <c r="O3559"/>
      <c r="P3559" s="10"/>
    </row>
    <row r="3560" spans="13:16" x14ac:dyDescent="0.25">
      <c r="M3560" s="10"/>
      <c r="N3560"/>
      <c r="O3560"/>
      <c r="P3560" s="10"/>
    </row>
    <row r="3561" spans="13:16" x14ac:dyDescent="0.25">
      <c r="M3561" s="10"/>
      <c r="N3561"/>
      <c r="O3561"/>
      <c r="P3561" s="10"/>
    </row>
    <row r="3562" spans="13:16" x14ac:dyDescent="0.25">
      <c r="M3562" s="10"/>
      <c r="N3562"/>
      <c r="O3562"/>
      <c r="P3562" s="10"/>
    </row>
    <row r="3563" spans="13:16" x14ac:dyDescent="0.25">
      <c r="M3563" s="10"/>
      <c r="N3563"/>
      <c r="O3563"/>
      <c r="P3563" s="10"/>
    </row>
    <row r="3564" spans="13:16" x14ac:dyDescent="0.25">
      <c r="M3564" s="10"/>
      <c r="N3564"/>
      <c r="O3564"/>
      <c r="P3564" s="10"/>
    </row>
    <row r="3565" spans="13:16" x14ac:dyDescent="0.25">
      <c r="M3565" s="10"/>
      <c r="N3565"/>
      <c r="O3565"/>
      <c r="P3565" s="10"/>
    </row>
    <row r="3566" spans="13:16" x14ac:dyDescent="0.25">
      <c r="M3566" s="10"/>
      <c r="N3566"/>
      <c r="O3566"/>
      <c r="P3566" s="10"/>
    </row>
    <row r="3567" spans="13:16" x14ac:dyDescent="0.25">
      <c r="M3567" s="10"/>
      <c r="N3567"/>
      <c r="O3567"/>
      <c r="P3567" s="10"/>
    </row>
    <row r="3568" spans="13:16" x14ac:dyDescent="0.25">
      <c r="M3568" s="10"/>
      <c r="N3568"/>
      <c r="O3568"/>
      <c r="P3568" s="10"/>
    </row>
    <row r="3569" spans="13:16" x14ac:dyDescent="0.25">
      <c r="M3569" s="10"/>
      <c r="N3569"/>
      <c r="O3569"/>
      <c r="P3569" s="10"/>
    </row>
    <row r="3570" spans="13:16" x14ac:dyDescent="0.25">
      <c r="M3570" s="10"/>
      <c r="N3570"/>
      <c r="O3570"/>
      <c r="P3570" s="10"/>
    </row>
    <row r="3571" spans="13:16" x14ac:dyDescent="0.25">
      <c r="M3571" s="10"/>
      <c r="N3571"/>
      <c r="O3571"/>
      <c r="P3571" s="10"/>
    </row>
    <row r="3572" spans="13:16" x14ac:dyDescent="0.25">
      <c r="M3572" s="10"/>
      <c r="N3572"/>
      <c r="O3572"/>
      <c r="P3572" s="10"/>
    </row>
    <row r="3573" spans="13:16" x14ac:dyDescent="0.25">
      <c r="M3573" s="10"/>
      <c r="N3573"/>
      <c r="O3573"/>
      <c r="P3573" s="10"/>
    </row>
    <row r="3574" spans="13:16" x14ac:dyDescent="0.25">
      <c r="M3574" s="10"/>
      <c r="N3574"/>
      <c r="O3574"/>
      <c r="P3574" s="10"/>
    </row>
    <row r="3575" spans="13:16" x14ac:dyDescent="0.25">
      <c r="M3575" s="10"/>
      <c r="N3575"/>
      <c r="O3575"/>
      <c r="P3575" s="10"/>
    </row>
    <row r="3576" spans="13:16" x14ac:dyDescent="0.25">
      <c r="M3576" s="10"/>
      <c r="N3576"/>
      <c r="O3576"/>
      <c r="P3576" s="10"/>
    </row>
    <row r="3577" spans="13:16" x14ac:dyDescent="0.25">
      <c r="M3577" s="10"/>
      <c r="N3577"/>
      <c r="O3577"/>
      <c r="P3577" s="10"/>
    </row>
    <row r="3578" spans="13:16" x14ac:dyDescent="0.25">
      <c r="M3578" s="10"/>
      <c r="N3578"/>
      <c r="O3578"/>
      <c r="P3578" s="10"/>
    </row>
    <row r="3579" spans="13:16" x14ac:dyDescent="0.25">
      <c r="M3579" s="10"/>
      <c r="N3579"/>
      <c r="O3579"/>
      <c r="P3579" s="10"/>
    </row>
    <row r="3580" spans="13:16" x14ac:dyDescent="0.25">
      <c r="M3580" s="10"/>
      <c r="N3580"/>
      <c r="O3580"/>
      <c r="P3580" s="10"/>
    </row>
    <row r="3581" spans="13:16" x14ac:dyDescent="0.25">
      <c r="M3581" s="10"/>
      <c r="N3581"/>
      <c r="O3581"/>
      <c r="P3581" s="10"/>
    </row>
    <row r="3582" spans="13:16" x14ac:dyDescent="0.25">
      <c r="M3582" s="10"/>
      <c r="N3582"/>
      <c r="O3582"/>
      <c r="P3582" s="10"/>
    </row>
    <row r="3583" spans="13:16" x14ac:dyDescent="0.25">
      <c r="M3583" s="10"/>
      <c r="N3583"/>
      <c r="O3583"/>
      <c r="P3583" s="10"/>
    </row>
    <row r="3584" spans="13:16" x14ac:dyDescent="0.25">
      <c r="M3584" s="10"/>
      <c r="N3584"/>
      <c r="O3584"/>
      <c r="P3584" s="10"/>
    </row>
    <row r="3585" spans="13:16" x14ac:dyDescent="0.25">
      <c r="M3585" s="10"/>
      <c r="N3585"/>
      <c r="O3585"/>
      <c r="P3585" s="10"/>
    </row>
    <row r="3586" spans="13:16" x14ac:dyDescent="0.25">
      <c r="M3586" s="10"/>
      <c r="N3586"/>
      <c r="O3586"/>
      <c r="P3586" s="10"/>
    </row>
    <row r="3587" spans="13:16" x14ac:dyDescent="0.25">
      <c r="M3587" s="10"/>
      <c r="N3587"/>
      <c r="O3587"/>
      <c r="P3587" s="10"/>
    </row>
    <row r="3588" spans="13:16" x14ac:dyDescent="0.25">
      <c r="M3588" s="10"/>
      <c r="N3588"/>
      <c r="O3588"/>
      <c r="P3588" s="10"/>
    </row>
    <row r="3589" spans="13:16" x14ac:dyDescent="0.25">
      <c r="M3589" s="10"/>
      <c r="N3589"/>
      <c r="O3589"/>
      <c r="P3589" s="10"/>
    </row>
    <row r="3590" spans="13:16" x14ac:dyDescent="0.25">
      <c r="M3590" s="10"/>
      <c r="N3590"/>
      <c r="O3590"/>
      <c r="P3590" s="10"/>
    </row>
    <row r="3591" spans="13:16" x14ac:dyDescent="0.25">
      <c r="M3591" s="10"/>
      <c r="N3591"/>
      <c r="O3591"/>
      <c r="P3591" s="10"/>
    </row>
    <row r="3592" spans="13:16" x14ac:dyDescent="0.25">
      <c r="M3592" s="10"/>
      <c r="N3592"/>
      <c r="O3592"/>
      <c r="P3592" s="10"/>
    </row>
    <row r="3593" spans="13:16" x14ac:dyDescent="0.25">
      <c r="M3593" s="10"/>
      <c r="N3593"/>
      <c r="O3593"/>
      <c r="P3593" s="10"/>
    </row>
    <row r="3594" spans="13:16" x14ac:dyDescent="0.25">
      <c r="M3594" s="10"/>
      <c r="N3594"/>
      <c r="O3594"/>
      <c r="P3594" s="10"/>
    </row>
    <row r="3595" spans="13:16" x14ac:dyDescent="0.25">
      <c r="M3595" s="10"/>
      <c r="N3595"/>
      <c r="O3595"/>
      <c r="P3595" s="10"/>
    </row>
    <row r="3596" spans="13:16" x14ac:dyDescent="0.25">
      <c r="M3596" s="10"/>
      <c r="N3596"/>
      <c r="O3596"/>
      <c r="P3596" s="10"/>
    </row>
    <row r="3597" spans="13:16" x14ac:dyDescent="0.25">
      <c r="M3597" s="10"/>
      <c r="N3597"/>
      <c r="O3597"/>
      <c r="P3597" s="10"/>
    </row>
    <row r="3598" spans="13:16" x14ac:dyDescent="0.25">
      <c r="M3598" s="10"/>
      <c r="N3598"/>
      <c r="O3598"/>
      <c r="P3598" s="10"/>
    </row>
    <row r="3599" spans="13:16" x14ac:dyDescent="0.25">
      <c r="M3599" s="10"/>
      <c r="N3599"/>
      <c r="O3599"/>
      <c r="P3599" s="10"/>
    </row>
    <row r="3600" spans="13:16" x14ac:dyDescent="0.25">
      <c r="M3600" s="10"/>
      <c r="N3600"/>
      <c r="O3600"/>
      <c r="P3600" s="10"/>
    </row>
    <row r="3601" spans="13:16" x14ac:dyDescent="0.25">
      <c r="M3601" s="10"/>
      <c r="N3601"/>
      <c r="O3601"/>
      <c r="P3601" s="10"/>
    </row>
    <row r="3602" spans="13:16" x14ac:dyDescent="0.25">
      <c r="M3602" s="10"/>
      <c r="N3602"/>
      <c r="O3602"/>
      <c r="P3602" s="10"/>
    </row>
    <row r="3603" spans="13:16" x14ac:dyDescent="0.25">
      <c r="M3603" s="10"/>
      <c r="N3603"/>
      <c r="O3603"/>
      <c r="P3603" s="10"/>
    </row>
    <row r="3604" spans="13:16" x14ac:dyDescent="0.25">
      <c r="M3604" s="10"/>
      <c r="N3604"/>
      <c r="O3604"/>
      <c r="P3604" s="10"/>
    </row>
    <row r="3605" spans="13:16" x14ac:dyDescent="0.25">
      <c r="M3605" s="10"/>
      <c r="N3605"/>
      <c r="O3605"/>
      <c r="P3605" s="10"/>
    </row>
    <row r="3606" spans="13:16" x14ac:dyDescent="0.25">
      <c r="M3606" s="10"/>
      <c r="N3606"/>
      <c r="O3606"/>
      <c r="P3606" s="10"/>
    </row>
    <row r="3607" spans="13:16" x14ac:dyDescent="0.25">
      <c r="M3607" s="10"/>
      <c r="N3607"/>
      <c r="O3607"/>
      <c r="P3607" s="10"/>
    </row>
    <row r="3608" spans="13:16" x14ac:dyDescent="0.25">
      <c r="M3608" s="10"/>
      <c r="N3608"/>
      <c r="O3608"/>
      <c r="P3608" s="10"/>
    </row>
    <row r="3609" spans="13:16" x14ac:dyDescent="0.25">
      <c r="M3609" s="10"/>
      <c r="N3609"/>
      <c r="O3609"/>
      <c r="P3609" s="10"/>
    </row>
    <row r="3610" spans="13:16" x14ac:dyDescent="0.25">
      <c r="M3610" s="10"/>
      <c r="N3610"/>
      <c r="O3610"/>
      <c r="P3610" s="10"/>
    </row>
    <row r="3611" spans="13:16" x14ac:dyDescent="0.25">
      <c r="M3611" s="10"/>
      <c r="N3611"/>
      <c r="O3611"/>
      <c r="P3611" s="10"/>
    </row>
    <row r="3612" spans="13:16" x14ac:dyDescent="0.25">
      <c r="M3612" s="10"/>
      <c r="N3612"/>
      <c r="O3612"/>
      <c r="P3612" s="10"/>
    </row>
    <row r="3613" spans="13:16" x14ac:dyDescent="0.25">
      <c r="M3613" s="10"/>
      <c r="N3613"/>
      <c r="O3613"/>
      <c r="P3613" s="10"/>
    </row>
    <row r="3614" spans="13:16" x14ac:dyDescent="0.25">
      <c r="M3614" s="10"/>
      <c r="N3614"/>
      <c r="O3614"/>
      <c r="P3614" s="10"/>
    </row>
    <row r="3615" spans="13:16" x14ac:dyDescent="0.25">
      <c r="M3615" s="10"/>
      <c r="N3615"/>
      <c r="O3615"/>
      <c r="P3615" s="10"/>
    </row>
    <row r="3616" spans="13:16" x14ac:dyDescent="0.25">
      <c r="M3616" s="10"/>
      <c r="N3616"/>
      <c r="O3616"/>
      <c r="P3616" s="10"/>
    </row>
    <row r="3617" spans="13:16" x14ac:dyDescent="0.25">
      <c r="M3617" s="10"/>
      <c r="N3617"/>
      <c r="O3617"/>
      <c r="P3617" s="10"/>
    </row>
    <row r="3618" spans="13:16" x14ac:dyDescent="0.25">
      <c r="M3618" s="10"/>
      <c r="N3618"/>
      <c r="O3618"/>
      <c r="P3618" s="10"/>
    </row>
    <row r="3619" spans="13:16" x14ac:dyDescent="0.25">
      <c r="M3619" s="10"/>
      <c r="N3619"/>
      <c r="O3619"/>
      <c r="P3619" s="10"/>
    </row>
    <row r="3620" spans="13:16" x14ac:dyDescent="0.25">
      <c r="M3620" s="10"/>
      <c r="N3620"/>
      <c r="O3620"/>
      <c r="P3620" s="10"/>
    </row>
    <row r="3621" spans="13:16" x14ac:dyDescent="0.25">
      <c r="M3621" s="10"/>
      <c r="N3621"/>
      <c r="O3621"/>
      <c r="P3621" s="10"/>
    </row>
    <row r="3622" spans="13:16" x14ac:dyDescent="0.25">
      <c r="M3622" s="10"/>
      <c r="N3622"/>
      <c r="O3622"/>
      <c r="P3622" s="10"/>
    </row>
    <row r="3623" spans="13:16" x14ac:dyDescent="0.25">
      <c r="M3623" s="10"/>
      <c r="N3623"/>
      <c r="O3623"/>
      <c r="P3623" s="10"/>
    </row>
    <row r="3624" spans="13:16" x14ac:dyDescent="0.25">
      <c r="M3624" s="10"/>
      <c r="N3624"/>
      <c r="O3624"/>
      <c r="P3624" s="10"/>
    </row>
    <row r="3625" spans="13:16" x14ac:dyDescent="0.25">
      <c r="M3625" s="10"/>
      <c r="N3625"/>
      <c r="O3625"/>
      <c r="P3625" s="10"/>
    </row>
    <row r="3626" spans="13:16" x14ac:dyDescent="0.25">
      <c r="M3626" s="10"/>
      <c r="N3626"/>
      <c r="O3626"/>
      <c r="P3626" s="10"/>
    </row>
    <row r="3627" spans="13:16" x14ac:dyDescent="0.25">
      <c r="M3627" s="10"/>
      <c r="N3627"/>
      <c r="O3627"/>
      <c r="P3627" s="10"/>
    </row>
    <row r="3628" spans="13:16" x14ac:dyDescent="0.25">
      <c r="M3628" s="10"/>
      <c r="N3628"/>
      <c r="O3628"/>
      <c r="P3628" s="10"/>
    </row>
    <row r="3629" spans="13:16" x14ac:dyDescent="0.25">
      <c r="M3629" s="10"/>
      <c r="N3629"/>
      <c r="O3629"/>
      <c r="P3629" s="10"/>
    </row>
    <row r="3630" spans="13:16" x14ac:dyDescent="0.25">
      <c r="M3630" s="10"/>
      <c r="N3630"/>
      <c r="O3630"/>
      <c r="P3630" s="10"/>
    </row>
    <row r="3631" spans="13:16" x14ac:dyDescent="0.25">
      <c r="M3631" s="10"/>
      <c r="N3631"/>
      <c r="O3631"/>
      <c r="P3631" s="10"/>
    </row>
    <row r="3632" spans="13:16" x14ac:dyDescent="0.25">
      <c r="M3632" s="10"/>
      <c r="N3632"/>
      <c r="O3632"/>
      <c r="P3632" s="10"/>
    </row>
    <row r="3633" spans="13:16" x14ac:dyDescent="0.25">
      <c r="M3633" s="10"/>
      <c r="N3633"/>
      <c r="O3633"/>
      <c r="P3633" s="10"/>
    </row>
    <row r="3634" spans="13:16" x14ac:dyDescent="0.25">
      <c r="M3634" s="10"/>
      <c r="N3634"/>
      <c r="O3634"/>
      <c r="P3634" s="10"/>
    </row>
    <row r="3635" spans="13:16" x14ac:dyDescent="0.25">
      <c r="M3635" s="10"/>
      <c r="N3635"/>
      <c r="O3635"/>
      <c r="P3635" s="10"/>
    </row>
    <row r="3636" spans="13:16" x14ac:dyDescent="0.25">
      <c r="M3636" s="10"/>
      <c r="N3636"/>
      <c r="O3636"/>
      <c r="P3636" s="10"/>
    </row>
    <row r="3637" spans="13:16" x14ac:dyDescent="0.25">
      <c r="M3637" s="10"/>
      <c r="N3637"/>
      <c r="O3637"/>
      <c r="P3637" s="10"/>
    </row>
    <row r="3638" spans="13:16" x14ac:dyDescent="0.25">
      <c r="M3638" s="10"/>
      <c r="N3638"/>
      <c r="O3638"/>
      <c r="P3638" s="10"/>
    </row>
    <row r="3639" spans="13:16" x14ac:dyDescent="0.25">
      <c r="M3639" s="10"/>
      <c r="N3639"/>
      <c r="O3639"/>
      <c r="P3639" s="10"/>
    </row>
    <row r="3640" spans="13:16" x14ac:dyDescent="0.25">
      <c r="M3640" s="10"/>
      <c r="N3640"/>
      <c r="O3640"/>
      <c r="P3640" s="10"/>
    </row>
    <row r="3641" spans="13:16" x14ac:dyDescent="0.25">
      <c r="M3641" s="10"/>
      <c r="N3641"/>
      <c r="O3641"/>
      <c r="P3641" s="10"/>
    </row>
    <row r="3642" spans="13:16" x14ac:dyDescent="0.25">
      <c r="M3642" s="10"/>
      <c r="N3642"/>
      <c r="O3642"/>
      <c r="P3642" s="10"/>
    </row>
    <row r="3643" spans="13:16" x14ac:dyDescent="0.25">
      <c r="M3643" s="10"/>
      <c r="N3643"/>
      <c r="O3643"/>
      <c r="P3643" s="10"/>
    </row>
    <row r="3644" spans="13:16" x14ac:dyDescent="0.25">
      <c r="M3644" s="10"/>
      <c r="N3644"/>
      <c r="O3644"/>
      <c r="P3644" s="10"/>
    </row>
    <row r="3645" spans="13:16" x14ac:dyDescent="0.25">
      <c r="M3645" s="10"/>
      <c r="N3645"/>
      <c r="O3645"/>
      <c r="P3645" s="10"/>
    </row>
    <row r="3646" spans="13:16" x14ac:dyDescent="0.25">
      <c r="M3646" s="10"/>
      <c r="N3646"/>
      <c r="O3646"/>
      <c r="P3646" s="10"/>
    </row>
    <row r="3647" spans="13:16" x14ac:dyDescent="0.25">
      <c r="M3647" s="10"/>
      <c r="N3647"/>
      <c r="O3647"/>
      <c r="P3647" s="10"/>
    </row>
    <row r="3648" spans="13:16" x14ac:dyDescent="0.25">
      <c r="M3648" s="10"/>
      <c r="N3648"/>
      <c r="O3648"/>
      <c r="P3648" s="10"/>
    </row>
    <row r="3649" spans="13:16" x14ac:dyDescent="0.25">
      <c r="M3649" s="10"/>
      <c r="N3649"/>
      <c r="O3649"/>
      <c r="P3649" s="10"/>
    </row>
    <row r="3650" spans="13:16" x14ac:dyDescent="0.25">
      <c r="M3650" s="10"/>
      <c r="N3650"/>
      <c r="O3650"/>
      <c r="P3650" s="10"/>
    </row>
    <row r="3651" spans="13:16" x14ac:dyDescent="0.25">
      <c r="M3651" s="10"/>
      <c r="N3651"/>
      <c r="O3651"/>
      <c r="P3651" s="10"/>
    </row>
    <row r="3652" spans="13:16" x14ac:dyDescent="0.25">
      <c r="M3652" s="10"/>
      <c r="N3652"/>
      <c r="O3652"/>
      <c r="P3652" s="10"/>
    </row>
    <row r="3653" spans="13:16" x14ac:dyDescent="0.25">
      <c r="M3653" s="10"/>
      <c r="N3653"/>
      <c r="O3653"/>
      <c r="P3653" s="10"/>
    </row>
    <row r="3654" spans="13:16" x14ac:dyDescent="0.25">
      <c r="M3654" s="10"/>
      <c r="N3654"/>
      <c r="O3654"/>
      <c r="P3654" s="10"/>
    </row>
    <row r="3655" spans="13:16" x14ac:dyDescent="0.25">
      <c r="M3655" s="10"/>
      <c r="N3655"/>
      <c r="O3655"/>
      <c r="P3655" s="10"/>
    </row>
    <row r="3656" spans="13:16" x14ac:dyDescent="0.25">
      <c r="M3656" s="10"/>
      <c r="N3656"/>
      <c r="O3656"/>
      <c r="P3656" s="10"/>
    </row>
    <row r="3657" spans="13:16" x14ac:dyDescent="0.25">
      <c r="M3657" s="10"/>
      <c r="N3657"/>
      <c r="O3657"/>
      <c r="P3657" s="10"/>
    </row>
    <row r="3658" spans="13:16" x14ac:dyDescent="0.25">
      <c r="M3658" s="10"/>
      <c r="N3658"/>
      <c r="O3658"/>
      <c r="P3658" s="10"/>
    </row>
    <row r="3659" spans="13:16" x14ac:dyDescent="0.25">
      <c r="M3659" s="10"/>
      <c r="N3659"/>
      <c r="O3659"/>
      <c r="P3659" s="10"/>
    </row>
    <row r="3660" spans="13:16" x14ac:dyDescent="0.25">
      <c r="M3660" s="10"/>
      <c r="N3660"/>
      <c r="O3660"/>
      <c r="P3660" s="10"/>
    </row>
    <row r="3661" spans="13:16" x14ac:dyDescent="0.25">
      <c r="M3661" s="10"/>
      <c r="N3661"/>
      <c r="O3661"/>
      <c r="P3661" s="10"/>
    </row>
    <row r="3662" spans="13:16" x14ac:dyDescent="0.25">
      <c r="M3662" s="10"/>
      <c r="N3662"/>
      <c r="O3662"/>
      <c r="P3662" s="10"/>
    </row>
    <row r="3663" spans="13:16" x14ac:dyDescent="0.25">
      <c r="M3663" s="10"/>
      <c r="N3663"/>
      <c r="O3663"/>
      <c r="P3663" s="10"/>
    </row>
    <row r="3664" spans="13:16" x14ac:dyDescent="0.25">
      <c r="M3664" s="10"/>
      <c r="N3664"/>
      <c r="O3664"/>
      <c r="P3664" s="10"/>
    </row>
    <row r="3665" spans="13:16" x14ac:dyDescent="0.25">
      <c r="M3665" s="10"/>
      <c r="N3665"/>
      <c r="O3665"/>
      <c r="P3665" s="10"/>
    </row>
    <row r="3666" spans="13:16" x14ac:dyDescent="0.25">
      <c r="M3666" s="10"/>
      <c r="N3666"/>
      <c r="O3666"/>
      <c r="P3666" s="10"/>
    </row>
    <row r="3667" spans="13:16" x14ac:dyDescent="0.25">
      <c r="M3667" s="10"/>
      <c r="N3667"/>
      <c r="O3667"/>
      <c r="P3667" s="10"/>
    </row>
    <row r="3668" spans="13:16" x14ac:dyDescent="0.25">
      <c r="M3668" s="10"/>
      <c r="N3668"/>
      <c r="O3668"/>
      <c r="P3668" s="10"/>
    </row>
    <row r="3669" spans="13:16" x14ac:dyDescent="0.25">
      <c r="M3669" s="10"/>
      <c r="N3669"/>
      <c r="O3669"/>
      <c r="P3669" s="10"/>
    </row>
    <row r="3670" spans="13:16" x14ac:dyDescent="0.25">
      <c r="M3670" s="10"/>
      <c r="N3670"/>
      <c r="O3670"/>
      <c r="P3670" s="10"/>
    </row>
    <row r="3671" spans="13:16" x14ac:dyDescent="0.25">
      <c r="M3671" s="10"/>
      <c r="N3671"/>
      <c r="O3671"/>
      <c r="P3671" s="10"/>
    </row>
    <row r="3672" spans="13:16" x14ac:dyDescent="0.25">
      <c r="M3672" s="10"/>
      <c r="N3672"/>
      <c r="O3672"/>
      <c r="P3672" s="10"/>
    </row>
    <row r="3673" spans="13:16" x14ac:dyDescent="0.25">
      <c r="M3673" s="10"/>
      <c r="N3673"/>
      <c r="O3673"/>
      <c r="P3673" s="10"/>
    </row>
    <row r="3674" spans="13:16" x14ac:dyDescent="0.25">
      <c r="M3674" s="10"/>
      <c r="N3674"/>
      <c r="O3674"/>
      <c r="P3674" s="10"/>
    </row>
    <row r="3675" spans="13:16" x14ac:dyDescent="0.25">
      <c r="M3675" s="10"/>
      <c r="N3675"/>
      <c r="O3675"/>
      <c r="P3675" s="10"/>
    </row>
    <row r="3676" spans="13:16" x14ac:dyDescent="0.25">
      <c r="M3676" s="10"/>
      <c r="N3676"/>
      <c r="O3676"/>
      <c r="P3676" s="10"/>
    </row>
    <row r="3677" spans="13:16" x14ac:dyDescent="0.25">
      <c r="M3677" s="10"/>
      <c r="N3677"/>
      <c r="O3677"/>
      <c r="P3677" s="10"/>
    </row>
    <row r="3678" spans="13:16" x14ac:dyDescent="0.25">
      <c r="M3678" s="10"/>
      <c r="N3678"/>
      <c r="O3678"/>
      <c r="P3678" s="10"/>
    </row>
    <row r="3679" spans="13:16" x14ac:dyDescent="0.25">
      <c r="M3679" s="10"/>
      <c r="N3679"/>
      <c r="O3679"/>
      <c r="P3679" s="10"/>
    </row>
    <row r="3680" spans="13:16" x14ac:dyDescent="0.25">
      <c r="M3680" s="10"/>
      <c r="N3680"/>
      <c r="O3680"/>
      <c r="P3680" s="10"/>
    </row>
    <row r="3681" spans="13:16" x14ac:dyDescent="0.25">
      <c r="M3681" s="10"/>
      <c r="N3681"/>
      <c r="O3681"/>
      <c r="P3681" s="10"/>
    </row>
    <row r="3682" spans="13:16" x14ac:dyDescent="0.25">
      <c r="M3682" s="10"/>
      <c r="N3682"/>
      <c r="O3682"/>
      <c r="P3682" s="10"/>
    </row>
    <row r="3683" spans="13:16" x14ac:dyDescent="0.25">
      <c r="M3683" s="10"/>
      <c r="N3683"/>
      <c r="O3683"/>
      <c r="P3683" s="10"/>
    </row>
    <row r="3684" spans="13:16" x14ac:dyDescent="0.25">
      <c r="M3684" s="10"/>
      <c r="N3684"/>
      <c r="O3684"/>
      <c r="P3684" s="10"/>
    </row>
    <row r="3685" spans="13:16" x14ac:dyDescent="0.25">
      <c r="M3685" s="10"/>
      <c r="N3685"/>
      <c r="O3685"/>
      <c r="P3685" s="10"/>
    </row>
    <row r="3686" spans="13:16" x14ac:dyDescent="0.25">
      <c r="M3686" s="10"/>
      <c r="N3686"/>
      <c r="O3686"/>
      <c r="P3686" s="10"/>
    </row>
    <row r="3687" spans="13:16" x14ac:dyDescent="0.25">
      <c r="M3687" s="10"/>
      <c r="N3687"/>
      <c r="O3687"/>
      <c r="P3687" s="10"/>
    </row>
    <row r="3688" spans="13:16" x14ac:dyDescent="0.25">
      <c r="M3688" s="10"/>
      <c r="N3688"/>
      <c r="O3688"/>
      <c r="P3688" s="10"/>
    </row>
    <row r="3689" spans="13:16" x14ac:dyDescent="0.25">
      <c r="M3689" s="10"/>
      <c r="N3689"/>
      <c r="O3689"/>
      <c r="P3689" s="10"/>
    </row>
    <row r="3690" spans="13:16" x14ac:dyDescent="0.25">
      <c r="M3690" s="10"/>
      <c r="N3690"/>
      <c r="O3690"/>
      <c r="P3690" s="10"/>
    </row>
    <row r="3691" spans="13:16" x14ac:dyDescent="0.25">
      <c r="M3691" s="10"/>
      <c r="N3691"/>
      <c r="O3691"/>
      <c r="P3691" s="10"/>
    </row>
    <row r="3692" spans="13:16" x14ac:dyDescent="0.25">
      <c r="M3692" s="10"/>
      <c r="N3692"/>
      <c r="O3692"/>
      <c r="P3692" s="10"/>
    </row>
    <row r="3693" spans="13:16" x14ac:dyDescent="0.25">
      <c r="M3693" s="10"/>
      <c r="N3693"/>
      <c r="O3693"/>
      <c r="P3693" s="10"/>
    </row>
    <row r="3694" spans="13:16" x14ac:dyDescent="0.25">
      <c r="M3694" s="10"/>
      <c r="N3694"/>
      <c r="O3694"/>
      <c r="P3694" s="10"/>
    </row>
    <row r="3695" spans="13:16" x14ac:dyDescent="0.25">
      <c r="M3695" s="10"/>
      <c r="N3695"/>
      <c r="O3695"/>
      <c r="P3695" s="10"/>
    </row>
    <row r="3696" spans="13:16" x14ac:dyDescent="0.25">
      <c r="M3696" s="10"/>
      <c r="N3696"/>
      <c r="O3696"/>
      <c r="P3696" s="10"/>
    </row>
    <row r="3697" spans="13:16" x14ac:dyDescent="0.25">
      <c r="M3697" s="10"/>
      <c r="N3697"/>
      <c r="O3697"/>
      <c r="P3697" s="10"/>
    </row>
    <row r="3698" spans="13:16" x14ac:dyDescent="0.25">
      <c r="M3698" s="10"/>
      <c r="N3698"/>
      <c r="O3698"/>
      <c r="P3698" s="10"/>
    </row>
    <row r="3699" spans="13:16" x14ac:dyDescent="0.25">
      <c r="M3699" s="10"/>
      <c r="N3699"/>
      <c r="O3699"/>
      <c r="P3699" s="10"/>
    </row>
    <row r="3700" spans="13:16" x14ac:dyDescent="0.25">
      <c r="M3700" s="10"/>
      <c r="N3700"/>
      <c r="O3700"/>
      <c r="P3700" s="10"/>
    </row>
    <row r="3701" spans="13:16" x14ac:dyDescent="0.25">
      <c r="M3701" s="10"/>
      <c r="N3701"/>
      <c r="O3701"/>
      <c r="P3701" s="10"/>
    </row>
    <row r="3702" spans="13:16" x14ac:dyDescent="0.25">
      <c r="M3702" s="10"/>
      <c r="N3702"/>
      <c r="O3702"/>
      <c r="P3702" s="10"/>
    </row>
    <row r="3703" spans="13:16" x14ac:dyDescent="0.25">
      <c r="M3703" s="10"/>
      <c r="N3703"/>
      <c r="O3703"/>
      <c r="P3703" s="10"/>
    </row>
    <row r="3704" spans="13:16" x14ac:dyDescent="0.25">
      <c r="M3704" s="10"/>
      <c r="N3704"/>
      <c r="O3704"/>
      <c r="P3704" s="10"/>
    </row>
    <row r="3705" spans="13:16" x14ac:dyDescent="0.25">
      <c r="M3705" s="10"/>
      <c r="N3705"/>
      <c r="O3705"/>
      <c r="P3705" s="10"/>
    </row>
    <row r="3706" spans="13:16" x14ac:dyDescent="0.25">
      <c r="M3706" s="10"/>
      <c r="N3706"/>
      <c r="O3706"/>
      <c r="P3706" s="10"/>
    </row>
    <row r="3707" spans="13:16" x14ac:dyDescent="0.25">
      <c r="M3707" s="10"/>
      <c r="N3707"/>
      <c r="O3707"/>
      <c r="P3707" s="10"/>
    </row>
    <row r="3708" spans="13:16" x14ac:dyDescent="0.25">
      <c r="M3708" s="10"/>
      <c r="N3708"/>
      <c r="O3708"/>
      <c r="P3708" s="10"/>
    </row>
    <row r="3709" spans="13:16" x14ac:dyDescent="0.25">
      <c r="M3709" s="10"/>
      <c r="N3709"/>
      <c r="O3709"/>
      <c r="P3709" s="10"/>
    </row>
    <row r="3710" spans="13:16" x14ac:dyDescent="0.25">
      <c r="M3710" s="10"/>
      <c r="N3710"/>
      <c r="O3710"/>
      <c r="P3710" s="10"/>
    </row>
    <row r="3711" spans="13:16" x14ac:dyDescent="0.25">
      <c r="M3711" s="10"/>
      <c r="N3711"/>
      <c r="O3711"/>
      <c r="P3711" s="10"/>
    </row>
    <row r="3712" spans="13:16" x14ac:dyDescent="0.25">
      <c r="M3712" s="10"/>
      <c r="N3712"/>
      <c r="O3712"/>
      <c r="P3712" s="10"/>
    </row>
    <row r="3713" spans="13:16" x14ac:dyDescent="0.25">
      <c r="M3713" s="10"/>
      <c r="N3713"/>
      <c r="O3713"/>
      <c r="P3713" s="10"/>
    </row>
    <row r="3714" spans="13:16" x14ac:dyDescent="0.25">
      <c r="M3714" s="10"/>
      <c r="N3714"/>
      <c r="O3714"/>
      <c r="P3714" s="10"/>
    </row>
    <row r="3715" spans="13:16" x14ac:dyDescent="0.25">
      <c r="M3715" s="10"/>
      <c r="N3715"/>
      <c r="O3715"/>
      <c r="P3715" s="10"/>
    </row>
    <row r="3716" spans="13:16" x14ac:dyDescent="0.25">
      <c r="M3716" s="10"/>
      <c r="N3716"/>
      <c r="O3716"/>
      <c r="P3716" s="10"/>
    </row>
    <row r="3717" spans="13:16" x14ac:dyDescent="0.25">
      <c r="M3717" s="10"/>
      <c r="N3717"/>
      <c r="O3717"/>
      <c r="P3717" s="10"/>
    </row>
    <row r="3718" spans="13:16" x14ac:dyDescent="0.25">
      <c r="M3718" s="10"/>
      <c r="N3718"/>
      <c r="O3718"/>
      <c r="P3718" s="10"/>
    </row>
    <row r="3719" spans="13:16" x14ac:dyDescent="0.25">
      <c r="M3719" s="10"/>
      <c r="N3719"/>
      <c r="O3719"/>
      <c r="P3719" s="10"/>
    </row>
    <row r="3720" spans="13:16" x14ac:dyDescent="0.25">
      <c r="M3720" s="10"/>
      <c r="N3720"/>
      <c r="O3720"/>
      <c r="P3720" s="10"/>
    </row>
    <row r="3721" spans="13:16" x14ac:dyDescent="0.25">
      <c r="M3721" s="10"/>
      <c r="N3721"/>
      <c r="O3721"/>
      <c r="P3721" s="10"/>
    </row>
    <row r="3722" spans="13:16" x14ac:dyDescent="0.25">
      <c r="M3722" s="10"/>
      <c r="N3722"/>
      <c r="O3722"/>
      <c r="P3722" s="10"/>
    </row>
    <row r="3723" spans="13:16" x14ac:dyDescent="0.25">
      <c r="M3723" s="10"/>
      <c r="N3723"/>
      <c r="O3723"/>
      <c r="P3723" s="10"/>
    </row>
    <row r="3724" spans="13:16" x14ac:dyDescent="0.25">
      <c r="M3724" s="10"/>
      <c r="N3724"/>
      <c r="O3724"/>
      <c r="P3724" s="10"/>
    </row>
    <row r="3725" spans="13:16" x14ac:dyDescent="0.25">
      <c r="M3725" s="10"/>
      <c r="N3725"/>
      <c r="O3725"/>
      <c r="P3725" s="10"/>
    </row>
    <row r="3726" spans="13:16" x14ac:dyDescent="0.25">
      <c r="M3726" s="10"/>
      <c r="N3726"/>
      <c r="O3726"/>
      <c r="P3726" s="10"/>
    </row>
    <row r="3727" spans="13:16" x14ac:dyDescent="0.25">
      <c r="M3727" s="10"/>
      <c r="N3727"/>
      <c r="O3727"/>
      <c r="P3727" s="10"/>
    </row>
    <row r="3728" spans="13:16" x14ac:dyDescent="0.25">
      <c r="M3728" s="10"/>
      <c r="N3728"/>
      <c r="O3728"/>
      <c r="P3728" s="10"/>
    </row>
    <row r="3729" spans="13:16" x14ac:dyDescent="0.25">
      <c r="M3729" s="10"/>
      <c r="N3729"/>
      <c r="O3729"/>
      <c r="P3729" s="10"/>
    </row>
    <row r="3730" spans="13:16" x14ac:dyDescent="0.25">
      <c r="M3730" s="10"/>
      <c r="N3730"/>
      <c r="O3730"/>
      <c r="P3730" s="10"/>
    </row>
    <row r="3731" spans="13:16" x14ac:dyDescent="0.25">
      <c r="M3731" s="10"/>
      <c r="N3731"/>
      <c r="O3731"/>
      <c r="P3731" s="10"/>
    </row>
    <row r="3732" spans="13:16" x14ac:dyDescent="0.25">
      <c r="M3732" s="10"/>
      <c r="N3732"/>
      <c r="O3732"/>
      <c r="P3732" s="10"/>
    </row>
    <row r="3733" spans="13:16" x14ac:dyDescent="0.25">
      <c r="M3733" s="10"/>
      <c r="N3733"/>
      <c r="O3733"/>
      <c r="P3733" s="10"/>
    </row>
    <row r="3734" spans="13:16" x14ac:dyDescent="0.25">
      <c r="M3734" s="10"/>
      <c r="N3734"/>
      <c r="O3734"/>
      <c r="P3734" s="10"/>
    </row>
    <row r="3735" spans="13:16" x14ac:dyDescent="0.25">
      <c r="M3735" s="10"/>
      <c r="N3735"/>
      <c r="O3735"/>
      <c r="P3735" s="10"/>
    </row>
    <row r="3736" spans="13:16" x14ac:dyDescent="0.25">
      <c r="M3736" s="10"/>
      <c r="N3736"/>
      <c r="O3736"/>
      <c r="P3736" s="10"/>
    </row>
    <row r="3737" spans="13:16" x14ac:dyDescent="0.25">
      <c r="M3737" s="10"/>
      <c r="N3737"/>
      <c r="O3737"/>
      <c r="P3737" s="10"/>
    </row>
    <row r="3738" spans="13:16" x14ac:dyDescent="0.25">
      <c r="M3738" s="10"/>
      <c r="N3738"/>
      <c r="O3738"/>
      <c r="P3738" s="10"/>
    </row>
    <row r="3739" spans="13:16" x14ac:dyDescent="0.25">
      <c r="M3739" s="10"/>
      <c r="N3739"/>
      <c r="O3739"/>
      <c r="P3739" s="10"/>
    </row>
    <row r="3740" spans="13:16" x14ac:dyDescent="0.25">
      <c r="M3740" s="10"/>
      <c r="N3740"/>
      <c r="O3740"/>
      <c r="P3740" s="10"/>
    </row>
    <row r="3741" spans="13:16" x14ac:dyDescent="0.25">
      <c r="M3741" s="10"/>
      <c r="N3741"/>
      <c r="O3741"/>
      <c r="P3741" s="10"/>
    </row>
    <row r="3742" spans="13:16" x14ac:dyDescent="0.25">
      <c r="M3742" s="10"/>
      <c r="N3742"/>
      <c r="O3742"/>
      <c r="P3742" s="10"/>
    </row>
    <row r="3743" spans="13:16" x14ac:dyDescent="0.25">
      <c r="M3743" s="10"/>
      <c r="N3743"/>
      <c r="O3743"/>
      <c r="P3743" s="10"/>
    </row>
    <row r="3744" spans="13:16" x14ac:dyDescent="0.25">
      <c r="M3744" s="10"/>
      <c r="N3744"/>
      <c r="O3744"/>
      <c r="P3744" s="10"/>
    </row>
    <row r="3745" spans="13:16" x14ac:dyDescent="0.25">
      <c r="M3745" s="10"/>
      <c r="N3745"/>
      <c r="O3745"/>
      <c r="P3745" s="10"/>
    </row>
    <row r="3746" spans="13:16" x14ac:dyDescent="0.25">
      <c r="M3746" s="10"/>
      <c r="N3746"/>
      <c r="O3746"/>
      <c r="P3746" s="10"/>
    </row>
    <row r="3747" spans="13:16" x14ac:dyDescent="0.25">
      <c r="M3747" s="10"/>
      <c r="N3747"/>
      <c r="O3747"/>
      <c r="P3747" s="10"/>
    </row>
    <row r="3748" spans="13:16" x14ac:dyDescent="0.25">
      <c r="M3748" s="10"/>
      <c r="N3748"/>
      <c r="O3748"/>
      <c r="P3748" s="10"/>
    </row>
    <row r="3749" spans="13:16" x14ac:dyDescent="0.25">
      <c r="M3749" s="10"/>
      <c r="N3749"/>
      <c r="O3749"/>
      <c r="P3749" s="10"/>
    </row>
    <row r="3750" spans="13:16" x14ac:dyDescent="0.25">
      <c r="M3750" s="10"/>
      <c r="N3750"/>
      <c r="O3750"/>
      <c r="P3750" s="10"/>
    </row>
    <row r="3751" spans="13:16" x14ac:dyDescent="0.25">
      <c r="M3751" s="10"/>
      <c r="N3751"/>
      <c r="O3751"/>
      <c r="P3751" s="10"/>
    </row>
    <row r="3752" spans="13:16" x14ac:dyDescent="0.25">
      <c r="M3752" s="10"/>
      <c r="N3752"/>
      <c r="O3752"/>
      <c r="P3752" s="10"/>
    </row>
    <row r="3753" spans="13:16" x14ac:dyDescent="0.25">
      <c r="M3753" s="10"/>
      <c r="N3753"/>
      <c r="O3753"/>
      <c r="P3753" s="10"/>
    </row>
    <row r="3754" spans="13:16" x14ac:dyDescent="0.25">
      <c r="M3754" s="10"/>
      <c r="N3754"/>
      <c r="O3754"/>
      <c r="P3754" s="10"/>
    </row>
    <row r="3755" spans="13:16" x14ac:dyDescent="0.25">
      <c r="M3755" s="10"/>
      <c r="N3755"/>
      <c r="O3755"/>
      <c r="P3755" s="10"/>
    </row>
    <row r="3756" spans="13:16" x14ac:dyDescent="0.25">
      <c r="M3756" s="10"/>
      <c r="N3756"/>
      <c r="O3756"/>
      <c r="P3756" s="10"/>
    </row>
    <row r="3757" spans="13:16" x14ac:dyDescent="0.25">
      <c r="M3757" s="10"/>
      <c r="N3757"/>
      <c r="O3757"/>
      <c r="P3757" s="10"/>
    </row>
    <row r="3758" spans="13:16" x14ac:dyDescent="0.25">
      <c r="M3758" s="10"/>
      <c r="N3758"/>
      <c r="O3758"/>
      <c r="P3758" s="10"/>
    </row>
    <row r="3759" spans="13:16" x14ac:dyDescent="0.25">
      <c r="M3759" s="10"/>
      <c r="N3759"/>
      <c r="O3759"/>
      <c r="P3759" s="10"/>
    </row>
    <row r="3760" spans="13:16" x14ac:dyDescent="0.25">
      <c r="M3760" s="10"/>
      <c r="N3760"/>
      <c r="O3760"/>
      <c r="P3760" s="10"/>
    </row>
    <row r="3761" spans="13:16" x14ac:dyDescent="0.25">
      <c r="M3761" s="10"/>
      <c r="N3761"/>
      <c r="O3761"/>
      <c r="P3761" s="10"/>
    </row>
    <row r="3762" spans="13:16" x14ac:dyDescent="0.25">
      <c r="M3762" s="10"/>
      <c r="N3762"/>
      <c r="O3762"/>
      <c r="P3762" s="10"/>
    </row>
    <row r="3763" spans="13:16" x14ac:dyDescent="0.25">
      <c r="M3763" s="10"/>
      <c r="N3763"/>
      <c r="O3763"/>
      <c r="P3763" s="10"/>
    </row>
    <row r="3764" spans="13:16" x14ac:dyDescent="0.25">
      <c r="M3764" s="10"/>
      <c r="N3764"/>
      <c r="O3764"/>
      <c r="P3764" s="10"/>
    </row>
    <row r="3765" spans="13:16" x14ac:dyDescent="0.25">
      <c r="M3765" s="10"/>
      <c r="N3765"/>
      <c r="O3765"/>
      <c r="P3765" s="10"/>
    </row>
    <row r="3766" spans="13:16" x14ac:dyDescent="0.25">
      <c r="M3766" s="10"/>
      <c r="N3766"/>
      <c r="O3766"/>
      <c r="P3766" s="10"/>
    </row>
    <row r="3767" spans="13:16" x14ac:dyDescent="0.25">
      <c r="M3767" s="10"/>
      <c r="N3767"/>
      <c r="O3767"/>
      <c r="P3767" s="10"/>
    </row>
    <row r="3768" spans="13:16" x14ac:dyDescent="0.25">
      <c r="M3768" s="10"/>
      <c r="N3768"/>
      <c r="O3768"/>
      <c r="P3768" s="10"/>
    </row>
    <row r="3769" spans="13:16" x14ac:dyDescent="0.25">
      <c r="M3769" s="10"/>
      <c r="N3769"/>
      <c r="O3769"/>
      <c r="P3769" s="10"/>
    </row>
    <row r="3770" spans="13:16" x14ac:dyDescent="0.25">
      <c r="M3770" s="10"/>
      <c r="N3770"/>
      <c r="O3770"/>
      <c r="P3770" s="10"/>
    </row>
    <row r="3771" spans="13:16" x14ac:dyDescent="0.25">
      <c r="M3771" s="10"/>
      <c r="N3771"/>
      <c r="O3771"/>
      <c r="P3771" s="10"/>
    </row>
    <row r="3772" spans="13:16" x14ac:dyDescent="0.25">
      <c r="M3772" s="10"/>
      <c r="N3772"/>
      <c r="O3772"/>
      <c r="P3772" s="10"/>
    </row>
    <row r="3773" spans="13:16" x14ac:dyDescent="0.25">
      <c r="M3773" s="10"/>
      <c r="N3773"/>
      <c r="O3773"/>
      <c r="P3773" s="10"/>
    </row>
    <row r="3774" spans="13:16" x14ac:dyDescent="0.25">
      <c r="M3774" s="10"/>
      <c r="N3774"/>
      <c r="O3774"/>
      <c r="P3774" s="10"/>
    </row>
    <row r="3775" spans="13:16" x14ac:dyDescent="0.25">
      <c r="M3775" s="10"/>
      <c r="N3775"/>
      <c r="O3775"/>
      <c r="P3775" s="10"/>
    </row>
    <row r="3776" spans="13:16" x14ac:dyDescent="0.25">
      <c r="M3776" s="10"/>
      <c r="N3776"/>
      <c r="O3776"/>
      <c r="P3776" s="10"/>
    </row>
    <row r="3777" spans="13:16" x14ac:dyDescent="0.25">
      <c r="M3777" s="10"/>
      <c r="N3777"/>
      <c r="O3777"/>
      <c r="P3777" s="10"/>
    </row>
    <row r="3778" spans="13:16" x14ac:dyDescent="0.25">
      <c r="M3778" s="10"/>
      <c r="N3778"/>
      <c r="O3778"/>
      <c r="P3778" s="10"/>
    </row>
    <row r="3779" spans="13:16" x14ac:dyDescent="0.25">
      <c r="M3779" s="10"/>
      <c r="N3779"/>
      <c r="O3779"/>
      <c r="P3779" s="10"/>
    </row>
    <row r="3780" spans="13:16" x14ac:dyDescent="0.25">
      <c r="M3780" s="10"/>
      <c r="N3780"/>
      <c r="O3780"/>
      <c r="P3780" s="10"/>
    </row>
    <row r="3781" spans="13:16" x14ac:dyDescent="0.25">
      <c r="M3781" s="10"/>
      <c r="N3781"/>
      <c r="O3781"/>
      <c r="P3781" s="10"/>
    </row>
    <row r="3782" spans="13:16" x14ac:dyDescent="0.25">
      <c r="M3782" s="10"/>
      <c r="N3782"/>
      <c r="O3782"/>
      <c r="P3782" s="10"/>
    </row>
    <row r="3783" spans="13:16" x14ac:dyDescent="0.25">
      <c r="M3783" s="10"/>
      <c r="N3783"/>
      <c r="O3783"/>
      <c r="P3783" s="10"/>
    </row>
    <row r="3784" spans="13:16" x14ac:dyDescent="0.25">
      <c r="M3784" s="10"/>
      <c r="N3784"/>
      <c r="O3784"/>
      <c r="P3784" s="10"/>
    </row>
    <row r="3785" spans="13:16" x14ac:dyDescent="0.25">
      <c r="M3785" s="10"/>
      <c r="N3785"/>
      <c r="O3785"/>
      <c r="P3785" s="10"/>
    </row>
    <row r="3786" spans="13:16" x14ac:dyDescent="0.25">
      <c r="M3786" s="10"/>
      <c r="N3786"/>
      <c r="O3786"/>
      <c r="P3786" s="10"/>
    </row>
    <row r="3787" spans="13:16" x14ac:dyDescent="0.25">
      <c r="M3787" s="10"/>
      <c r="N3787"/>
      <c r="O3787"/>
      <c r="P3787" s="10"/>
    </row>
    <row r="3788" spans="13:16" x14ac:dyDescent="0.25">
      <c r="M3788" s="10"/>
      <c r="N3788"/>
      <c r="O3788"/>
      <c r="P3788" s="10"/>
    </row>
    <row r="3789" spans="13:16" x14ac:dyDescent="0.25">
      <c r="M3789" s="10"/>
      <c r="N3789"/>
      <c r="O3789"/>
      <c r="P3789" s="10"/>
    </row>
    <row r="3790" spans="13:16" x14ac:dyDescent="0.25">
      <c r="M3790" s="10"/>
      <c r="N3790"/>
      <c r="O3790"/>
      <c r="P3790" s="10"/>
    </row>
    <row r="3791" spans="13:16" x14ac:dyDescent="0.25">
      <c r="M3791" s="10"/>
      <c r="N3791"/>
      <c r="O3791"/>
      <c r="P3791" s="10"/>
    </row>
    <row r="3792" spans="13:16" x14ac:dyDescent="0.25">
      <c r="M3792" s="10"/>
      <c r="N3792"/>
      <c r="O3792"/>
      <c r="P3792" s="10"/>
    </row>
    <row r="3793" spans="13:16" x14ac:dyDescent="0.25">
      <c r="M3793" s="10"/>
      <c r="N3793"/>
      <c r="O3793"/>
      <c r="P3793" s="10"/>
    </row>
    <row r="3794" spans="13:16" x14ac:dyDescent="0.25">
      <c r="M3794" s="10"/>
      <c r="N3794"/>
      <c r="O3794"/>
      <c r="P3794" s="10"/>
    </row>
    <row r="3795" spans="13:16" x14ac:dyDescent="0.25">
      <c r="M3795" s="10"/>
      <c r="N3795"/>
      <c r="O3795"/>
      <c r="P3795" s="10"/>
    </row>
    <row r="3796" spans="13:16" x14ac:dyDescent="0.25">
      <c r="M3796" s="10"/>
      <c r="N3796"/>
      <c r="O3796"/>
      <c r="P3796" s="10"/>
    </row>
    <row r="3797" spans="13:16" x14ac:dyDescent="0.25">
      <c r="M3797" s="10"/>
      <c r="N3797"/>
      <c r="O3797"/>
      <c r="P3797" s="10"/>
    </row>
    <row r="3798" spans="13:16" x14ac:dyDescent="0.25">
      <c r="M3798" s="10"/>
      <c r="N3798"/>
      <c r="O3798"/>
      <c r="P3798" s="10"/>
    </row>
    <row r="3799" spans="13:16" x14ac:dyDescent="0.25">
      <c r="M3799" s="10"/>
      <c r="N3799"/>
      <c r="O3799"/>
      <c r="P3799" s="10"/>
    </row>
    <row r="3800" spans="13:16" x14ac:dyDescent="0.25">
      <c r="M3800" s="10"/>
      <c r="N3800"/>
      <c r="O3800"/>
      <c r="P3800" s="10"/>
    </row>
    <row r="3801" spans="13:16" x14ac:dyDescent="0.25">
      <c r="M3801" s="10"/>
      <c r="N3801"/>
      <c r="O3801"/>
      <c r="P3801" s="10"/>
    </row>
    <row r="3802" spans="13:16" x14ac:dyDescent="0.25">
      <c r="M3802" s="10"/>
      <c r="N3802"/>
      <c r="O3802"/>
      <c r="P3802" s="10"/>
    </row>
    <row r="3803" spans="13:16" x14ac:dyDescent="0.25">
      <c r="M3803" s="10"/>
      <c r="N3803"/>
      <c r="O3803"/>
      <c r="P3803" s="10"/>
    </row>
    <row r="3804" spans="13:16" x14ac:dyDescent="0.25">
      <c r="M3804" s="10"/>
      <c r="N3804"/>
      <c r="O3804"/>
      <c r="P3804" s="10"/>
    </row>
    <row r="3805" spans="13:16" x14ac:dyDescent="0.25">
      <c r="M3805" s="10"/>
      <c r="N3805"/>
      <c r="O3805"/>
      <c r="P3805" s="10"/>
    </row>
    <row r="3806" spans="13:16" x14ac:dyDescent="0.25">
      <c r="M3806" s="10"/>
      <c r="N3806"/>
      <c r="O3806"/>
      <c r="P3806" s="10"/>
    </row>
    <row r="3807" spans="13:16" x14ac:dyDescent="0.25">
      <c r="M3807" s="10"/>
      <c r="N3807"/>
      <c r="O3807"/>
      <c r="P3807" s="10"/>
    </row>
    <row r="3808" spans="13:16" x14ac:dyDescent="0.25">
      <c r="M3808" s="10"/>
      <c r="N3808"/>
      <c r="O3808"/>
      <c r="P3808" s="10"/>
    </row>
    <row r="3809" spans="13:16" x14ac:dyDescent="0.25">
      <c r="M3809" s="10"/>
      <c r="N3809"/>
      <c r="O3809"/>
      <c r="P3809" s="10"/>
    </row>
    <row r="3810" spans="13:16" x14ac:dyDescent="0.25">
      <c r="M3810" s="10"/>
      <c r="N3810"/>
      <c r="O3810"/>
      <c r="P3810" s="10"/>
    </row>
    <row r="3811" spans="13:16" x14ac:dyDescent="0.25">
      <c r="M3811" s="10"/>
      <c r="N3811"/>
      <c r="O3811"/>
      <c r="P3811" s="10"/>
    </row>
    <row r="3812" spans="13:16" x14ac:dyDescent="0.25">
      <c r="M3812" s="10"/>
      <c r="N3812"/>
      <c r="O3812"/>
      <c r="P3812" s="10"/>
    </row>
    <row r="3813" spans="13:16" x14ac:dyDescent="0.25">
      <c r="M3813" s="10"/>
      <c r="N3813"/>
      <c r="O3813"/>
      <c r="P3813" s="10"/>
    </row>
    <row r="3814" spans="13:16" x14ac:dyDescent="0.25">
      <c r="M3814" s="10"/>
      <c r="N3814"/>
      <c r="O3814"/>
      <c r="P3814" s="10"/>
    </row>
    <row r="3815" spans="13:16" x14ac:dyDescent="0.25">
      <c r="M3815" s="10"/>
      <c r="N3815"/>
      <c r="O3815"/>
      <c r="P3815" s="10"/>
    </row>
    <row r="3816" spans="13:16" x14ac:dyDescent="0.25">
      <c r="M3816" s="10"/>
      <c r="N3816"/>
      <c r="O3816"/>
      <c r="P3816" s="10"/>
    </row>
    <row r="3817" spans="13:16" x14ac:dyDescent="0.25">
      <c r="M3817" s="10"/>
      <c r="N3817"/>
      <c r="O3817"/>
      <c r="P3817" s="10"/>
    </row>
    <row r="3818" spans="13:16" x14ac:dyDescent="0.25">
      <c r="M3818" s="10"/>
      <c r="N3818"/>
      <c r="O3818"/>
      <c r="P3818" s="10"/>
    </row>
    <row r="3819" spans="13:16" x14ac:dyDescent="0.25">
      <c r="M3819" s="10"/>
      <c r="N3819"/>
      <c r="O3819"/>
      <c r="P3819" s="10"/>
    </row>
    <row r="3820" spans="13:16" x14ac:dyDescent="0.25">
      <c r="M3820" s="10"/>
      <c r="N3820"/>
      <c r="O3820"/>
      <c r="P3820" s="10"/>
    </row>
    <row r="3821" spans="13:16" x14ac:dyDescent="0.25">
      <c r="M3821" s="10"/>
      <c r="N3821"/>
      <c r="O3821"/>
      <c r="P3821" s="10"/>
    </row>
    <row r="3822" spans="13:16" x14ac:dyDescent="0.25">
      <c r="M3822" s="10"/>
      <c r="N3822"/>
      <c r="O3822"/>
      <c r="P3822" s="10"/>
    </row>
    <row r="3823" spans="13:16" x14ac:dyDescent="0.25">
      <c r="M3823" s="10"/>
      <c r="N3823"/>
      <c r="O3823"/>
      <c r="P3823" s="10"/>
    </row>
    <row r="3824" spans="13:16" x14ac:dyDescent="0.25">
      <c r="M3824" s="10"/>
      <c r="N3824"/>
      <c r="O3824"/>
      <c r="P3824" s="10"/>
    </row>
    <row r="3825" spans="13:16" x14ac:dyDescent="0.25">
      <c r="M3825" s="10"/>
      <c r="N3825"/>
      <c r="O3825"/>
      <c r="P3825" s="10"/>
    </row>
    <row r="3826" spans="13:16" x14ac:dyDescent="0.25">
      <c r="M3826" s="10"/>
      <c r="N3826"/>
      <c r="O3826"/>
      <c r="P3826" s="10"/>
    </row>
    <row r="3827" spans="13:16" x14ac:dyDescent="0.25">
      <c r="M3827" s="10"/>
      <c r="N3827"/>
      <c r="O3827"/>
      <c r="P3827" s="10"/>
    </row>
    <row r="3828" spans="13:16" x14ac:dyDescent="0.25">
      <c r="M3828" s="10"/>
      <c r="N3828"/>
      <c r="O3828"/>
      <c r="P3828" s="10"/>
    </row>
    <row r="3829" spans="13:16" x14ac:dyDescent="0.25">
      <c r="M3829" s="10"/>
      <c r="N3829"/>
      <c r="O3829"/>
      <c r="P3829" s="10"/>
    </row>
    <row r="3830" spans="13:16" x14ac:dyDescent="0.25">
      <c r="M3830" s="10"/>
      <c r="N3830"/>
      <c r="O3830"/>
      <c r="P3830" s="10"/>
    </row>
    <row r="3831" spans="13:16" x14ac:dyDescent="0.25">
      <c r="M3831" s="10"/>
      <c r="N3831"/>
      <c r="O3831"/>
      <c r="P3831" s="10"/>
    </row>
    <row r="3832" spans="13:16" x14ac:dyDescent="0.25">
      <c r="M3832" s="10"/>
      <c r="N3832"/>
      <c r="O3832"/>
      <c r="P3832" s="10"/>
    </row>
    <row r="3833" spans="13:16" x14ac:dyDescent="0.25">
      <c r="M3833" s="10"/>
      <c r="N3833"/>
      <c r="O3833"/>
      <c r="P3833" s="10"/>
    </row>
    <row r="3834" spans="13:16" x14ac:dyDescent="0.25">
      <c r="M3834" s="10"/>
      <c r="N3834"/>
      <c r="O3834"/>
      <c r="P3834" s="10"/>
    </row>
    <row r="3835" spans="13:16" x14ac:dyDescent="0.25">
      <c r="M3835" s="10"/>
      <c r="N3835"/>
      <c r="O3835"/>
      <c r="P3835" s="10"/>
    </row>
    <row r="3836" spans="13:16" x14ac:dyDescent="0.25">
      <c r="M3836" s="10"/>
      <c r="N3836"/>
      <c r="O3836"/>
      <c r="P3836" s="10"/>
    </row>
    <row r="3837" spans="13:16" x14ac:dyDescent="0.25">
      <c r="M3837" s="10"/>
      <c r="N3837"/>
      <c r="O3837"/>
      <c r="P3837" s="10"/>
    </row>
    <row r="3838" spans="13:16" x14ac:dyDescent="0.25">
      <c r="M3838" s="10"/>
      <c r="N3838"/>
      <c r="O3838"/>
      <c r="P3838" s="10"/>
    </row>
    <row r="3839" spans="13:16" x14ac:dyDescent="0.25">
      <c r="M3839" s="10"/>
      <c r="N3839"/>
      <c r="O3839"/>
      <c r="P3839" s="10"/>
    </row>
    <row r="3840" spans="13:16" x14ac:dyDescent="0.25">
      <c r="M3840" s="10"/>
      <c r="N3840"/>
      <c r="O3840"/>
      <c r="P3840" s="10"/>
    </row>
    <row r="3841" spans="13:16" x14ac:dyDescent="0.25">
      <c r="M3841" s="10"/>
      <c r="N3841"/>
      <c r="O3841"/>
      <c r="P3841" s="10"/>
    </row>
    <row r="3842" spans="13:16" x14ac:dyDescent="0.25">
      <c r="M3842" s="10"/>
      <c r="N3842"/>
      <c r="O3842"/>
      <c r="P3842" s="10"/>
    </row>
    <row r="3843" spans="13:16" x14ac:dyDescent="0.25">
      <c r="M3843" s="10"/>
      <c r="N3843"/>
      <c r="O3843"/>
      <c r="P3843" s="10"/>
    </row>
    <row r="3844" spans="13:16" x14ac:dyDescent="0.25">
      <c r="M3844" s="10"/>
      <c r="N3844"/>
      <c r="O3844"/>
      <c r="P3844" s="10"/>
    </row>
    <row r="3845" spans="13:16" x14ac:dyDescent="0.25">
      <c r="M3845" s="10"/>
      <c r="N3845"/>
      <c r="O3845"/>
      <c r="P3845" s="10"/>
    </row>
    <row r="3846" spans="13:16" x14ac:dyDescent="0.25">
      <c r="M3846" s="10"/>
      <c r="N3846"/>
      <c r="O3846"/>
      <c r="P3846" s="10"/>
    </row>
    <row r="3847" spans="13:16" x14ac:dyDescent="0.25">
      <c r="M3847" s="10"/>
      <c r="N3847"/>
      <c r="O3847"/>
      <c r="P3847" s="10"/>
    </row>
    <row r="3848" spans="13:16" x14ac:dyDescent="0.25">
      <c r="M3848" s="10"/>
      <c r="N3848"/>
      <c r="O3848"/>
      <c r="P3848" s="10"/>
    </row>
    <row r="3849" spans="13:16" x14ac:dyDescent="0.25">
      <c r="M3849" s="10"/>
      <c r="N3849"/>
      <c r="O3849"/>
      <c r="P3849" s="10"/>
    </row>
    <row r="3850" spans="13:16" x14ac:dyDescent="0.25">
      <c r="M3850" s="10"/>
      <c r="N3850"/>
      <c r="O3850"/>
      <c r="P3850" s="10"/>
    </row>
    <row r="3851" spans="13:16" x14ac:dyDescent="0.25">
      <c r="M3851" s="10"/>
      <c r="N3851"/>
      <c r="O3851"/>
      <c r="P3851" s="10"/>
    </row>
    <row r="3852" spans="13:16" x14ac:dyDescent="0.25">
      <c r="M3852" s="10"/>
      <c r="N3852"/>
      <c r="O3852"/>
      <c r="P3852" s="10"/>
    </row>
    <row r="3853" spans="13:16" x14ac:dyDescent="0.25">
      <c r="M3853" s="10"/>
      <c r="N3853"/>
      <c r="O3853"/>
      <c r="P3853" s="10"/>
    </row>
    <row r="3854" spans="13:16" x14ac:dyDescent="0.25">
      <c r="M3854" s="10"/>
      <c r="N3854"/>
      <c r="O3854"/>
      <c r="P3854" s="10"/>
    </row>
    <row r="3855" spans="13:16" x14ac:dyDescent="0.25">
      <c r="M3855" s="10"/>
      <c r="N3855"/>
      <c r="O3855"/>
      <c r="P3855" s="10"/>
    </row>
    <row r="3856" spans="13:16" x14ac:dyDescent="0.25">
      <c r="M3856" s="10"/>
      <c r="N3856"/>
      <c r="O3856"/>
      <c r="P3856" s="10"/>
    </row>
    <row r="3857" spans="13:16" x14ac:dyDescent="0.25">
      <c r="M3857" s="10"/>
      <c r="N3857"/>
      <c r="O3857"/>
      <c r="P3857" s="10"/>
    </row>
    <row r="3858" spans="13:16" x14ac:dyDescent="0.25">
      <c r="M3858" s="10"/>
      <c r="N3858"/>
      <c r="O3858"/>
      <c r="P3858" s="10"/>
    </row>
    <row r="3859" spans="13:16" x14ac:dyDescent="0.25">
      <c r="M3859" s="10"/>
      <c r="N3859"/>
      <c r="O3859"/>
      <c r="P3859" s="10"/>
    </row>
    <row r="3860" spans="13:16" x14ac:dyDescent="0.25">
      <c r="M3860" s="10"/>
      <c r="N3860"/>
      <c r="O3860"/>
      <c r="P3860" s="10"/>
    </row>
    <row r="3861" spans="13:16" x14ac:dyDescent="0.25">
      <c r="M3861" s="10"/>
      <c r="N3861"/>
      <c r="O3861"/>
      <c r="P3861" s="10"/>
    </row>
    <row r="3862" spans="13:16" x14ac:dyDescent="0.25">
      <c r="M3862" s="10"/>
      <c r="N3862"/>
      <c r="O3862"/>
      <c r="P3862" s="10"/>
    </row>
    <row r="3863" spans="13:16" x14ac:dyDescent="0.25">
      <c r="M3863" s="10"/>
      <c r="N3863"/>
      <c r="O3863"/>
      <c r="P3863" s="10"/>
    </row>
    <row r="3864" spans="13:16" x14ac:dyDescent="0.25">
      <c r="M3864" s="10"/>
      <c r="N3864"/>
      <c r="O3864"/>
      <c r="P3864" s="10"/>
    </row>
    <row r="3865" spans="13:16" x14ac:dyDescent="0.25">
      <c r="M3865" s="10"/>
      <c r="N3865"/>
      <c r="O3865"/>
      <c r="P3865" s="10"/>
    </row>
    <row r="3866" spans="13:16" x14ac:dyDescent="0.25">
      <c r="M3866" s="10"/>
      <c r="N3866"/>
      <c r="O3866"/>
      <c r="P3866" s="10"/>
    </row>
    <row r="3867" spans="13:16" x14ac:dyDescent="0.25">
      <c r="M3867" s="10"/>
      <c r="N3867"/>
      <c r="O3867"/>
      <c r="P3867" s="10"/>
    </row>
    <row r="3868" spans="13:16" x14ac:dyDescent="0.25">
      <c r="M3868" s="10"/>
      <c r="N3868"/>
      <c r="O3868"/>
      <c r="P3868" s="10"/>
    </row>
    <row r="3869" spans="13:16" x14ac:dyDescent="0.25">
      <c r="M3869" s="10"/>
      <c r="N3869"/>
      <c r="O3869"/>
      <c r="P3869" s="10"/>
    </row>
    <row r="3870" spans="13:16" x14ac:dyDescent="0.25">
      <c r="M3870" s="10"/>
      <c r="N3870"/>
      <c r="O3870"/>
      <c r="P3870" s="10"/>
    </row>
    <row r="3871" spans="13:16" x14ac:dyDescent="0.25">
      <c r="M3871" s="10"/>
      <c r="N3871"/>
      <c r="O3871"/>
      <c r="P3871" s="10"/>
    </row>
    <row r="3872" spans="13:16" x14ac:dyDescent="0.25">
      <c r="M3872" s="10"/>
      <c r="N3872"/>
      <c r="O3872"/>
      <c r="P3872" s="10"/>
    </row>
    <row r="3873" spans="13:16" x14ac:dyDescent="0.25">
      <c r="M3873" s="10"/>
      <c r="N3873"/>
      <c r="O3873"/>
      <c r="P3873" s="10"/>
    </row>
    <row r="3874" spans="13:16" x14ac:dyDescent="0.25">
      <c r="M3874" s="10"/>
      <c r="N3874"/>
      <c r="O3874"/>
      <c r="P3874" s="10"/>
    </row>
    <row r="3875" spans="13:16" x14ac:dyDescent="0.25">
      <c r="M3875" s="10"/>
      <c r="N3875"/>
      <c r="O3875"/>
      <c r="P3875" s="10"/>
    </row>
    <row r="3876" spans="13:16" x14ac:dyDescent="0.25">
      <c r="M3876" s="10"/>
      <c r="N3876"/>
      <c r="O3876"/>
      <c r="P3876" s="10"/>
    </row>
    <row r="3877" spans="13:16" x14ac:dyDescent="0.25">
      <c r="M3877" s="10"/>
      <c r="N3877"/>
      <c r="O3877"/>
      <c r="P3877" s="10"/>
    </row>
    <row r="3878" spans="13:16" x14ac:dyDescent="0.25">
      <c r="M3878" s="10"/>
      <c r="N3878"/>
      <c r="O3878"/>
      <c r="P3878" s="10"/>
    </row>
    <row r="3879" spans="13:16" x14ac:dyDescent="0.25">
      <c r="M3879" s="10"/>
      <c r="N3879"/>
      <c r="O3879"/>
      <c r="P3879" s="10"/>
    </row>
    <row r="3880" spans="13:16" x14ac:dyDescent="0.25">
      <c r="M3880" s="10"/>
      <c r="N3880"/>
      <c r="O3880"/>
      <c r="P3880" s="10"/>
    </row>
    <row r="3881" spans="13:16" x14ac:dyDescent="0.25">
      <c r="M3881" s="10"/>
      <c r="N3881"/>
      <c r="O3881"/>
      <c r="P3881" s="10"/>
    </row>
    <row r="3882" spans="13:16" x14ac:dyDescent="0.25">
      <c r="M3882" s="10"/>
      <c r="N3882"/>
      <c r="O3882"/>
      <c r="P3882" s="10"/>
    </row>
    <row r="3883" spans="13:16" x14ac:dyDescent="0.25">
      <c r="M3883" s="10"/>
      <c r="N3883"/>
      <c r="O3883"/>
      <c r="P3883" s="10"/>
    </row>
    <row r="3884" spans="13:16" x14ac:dyDescent="0.25">
      <c r="M3884" s="10"/>
      <c r="N3884"/>
      <c r="O3884"/>
      <c r="P3884" s="10"/>
    </row>
    <row r="3885" spans="13:16" x14ac:dyDescent="0.25">
      <c r="M3885" s="10"/>
      <c r="N3885"/>
      <c r="O3885"/>
      <c r="P3885" s="10"/>
    </row>
    <row r="3886" spans="13:16" x14ac:dyDescent="0.25">
      <c r="M3886" s="10"/>
      <c r="N3886"/>
      <c r="O3886"/>
      <c r="P3886" s="10"/>
    </row>
    <row r="3887" spans="13:16" x14ac:dyDescent="0.25">
      <c r="M3887" s="10"/>
      <c r="N3887"/>
      <c r="O3887"/>
      <c r="P3887" s="10"/>
    </row>
    <row r="3888" spans="13:16" x14ac:dyDescent="0.25">
      <c r="M3888" s="10"/>
      <c r="N3888"/>
      <c r="O3888"/>
      <c r="P3888" s="10"/>
    </row>
    <row r="3889" spans="13:16" x14ac:dyDescent="0.25">
      <c r="M3889" s="10"/>
      <c r="N3889"/>
      <c r="O3889"/>
      <c r="P3889" s="10"/>
    </row>
    <row r="3890" spans="13:16" x14ac:dyDescent="0.25">
      <c r="M3890" s="10"/>
      <c r="N3890"/>
      <c r="O3890"/>
      <c r="P3890" s="10"/>
    </row>
    <row r="3891" spans="13:16" x14ac:dyDescent="0.25">
      <c r="M3891" s="10"/>
      <c r="N3891"/>
      <c r="O3891"/>
      <c r="P3891" s="10"/>
    </row>
    <row r="3892" spans="13:16" x14ac:dyDescent="0.25">
      <c r="M3892" s="10"/>
      <c r="N3892"/>
      <c r="O3892"/>
      <c r="P3892" s="10"/>
    </row>
    <row r="3893" spans="13:16" x14ac:dyDescent="0.25">
      <c r="M3893" s="10"/>
      <c r="N3893"/>
      <c r="O3893"/>
      <c r="P3893" s="10"/>
    </row>
    <row r="3894" spans="13:16" x14ac:dyDescent="0.25">
      <c r="M3894" s="10"/>
      <c r="N3894"/>
      <c r="O3894"/>
      <c r="P3894" s="10"/>
    </row>
    <row r="3895" spans="13:16" x14ac:dyDescent="0.25">
      <c r="M3895" s="10"/>
      <c r="N3895"/>
      <c r="O3895"/>
      <c r="P3895" s="10"/>
    </row>
    <row r="3896" spans="13:16" x14ac:dyDescent="0.25">
      <c r="M3896" s="10"/>
      <c r="N3896"/>
      <c r="O3896"/>
      <c r="P3896" s="10"/>
    </row>
    <row r="3897" spans="13:16" x14ac:dyDescent="0.25">
      <c r="M3897" s="10"/>
      <c r="N3897"/>
      <c r="O3897"/>
      <c r="P3897" s="10"/>
    </row>
    <row r="3898" spans="13:16" x14ac:dyDescent="0.25">
      <c r="M3898" s="10"/>
      <c r="N3898"/>
      <c r="O3898"/>
      <c r="P3898" s="10"/>
    </row>
    <row r="3899" spans="13:16" x14ac:dyDescent="0.25">
      <c r="M3899" s="10"/>
      <c r="N3899"/>
      <c r="O3899"/>
      <c r="P3899" s="10"/>
    </row>
    <row r="3900" spans="13:16" x14ac:dyDescent="0.25">
      <c r="M3900" s="10"/>
      <c r="N3900"/>
      <c r="O3900"/>
      <c r="P3900" s="10"/>
    </row>
    <row r="3901" spans="13:16" x14ac:dyDescent="0.25">
      <c r="M3901" s="10"/>
      <c r="N3901"/>
      <c r="O3901"/>
      <c r="P3901" s="10"/>
    </row>
    <row r="3902" spans="13:16" x14ac:dyDescent="0.25">
      <c r="M3902" s="10"/>
      <c r="N3902"/>
      <c r="O3902"/>
      <c r="P3902" s="10"/>
    </row>
    <row r="3903" spans="13:16" x14ac:dyDescent="0.25">
      <c r="M3903" s="10"/>
      <c r="N3903"/>
      <c r="O3903"/>
      <c r="P3903" s="10"/>
    </row>
    <row r="3904" spans="13:16" x14ac:dyDescent="0.25">
      <c r="M3904" s="10"/>
      <c r="N3904"/>
      <c r="O3904"/>
      <c r="P3904" s="10"/>
    </row>
    <row r="3905" spans="13:16" x14ac:dyDescent="0.25">
      <c r="M3905" s="10"/>
      <c r="N3905"/>
      <c r="O3905"/>
      <c r="P3905" s="10"/>
    </row>
    <row r="3906" spans="13:16" x14ac:dyDescent="0.25">
      <c r="M3906" s="10"/>
      <c r="N3906"/>
      <c r="O3906"/>
      <c r="P3906" s="10"/>
    </row>
    <row r="3907" spans="13:16" x14ac:dyDescent="0.25">
      <c r="M3907" s="10"/>
      <c r="N3907"/>
      <c r="O3907"/>
      <c r="P3907" s="10"/>
    </row>
    <row r="3908" spans="13:16" x14ac:dyDescent="0.25">
      <c r="M3908" s="10"/>
      <c r="N3908"/>
      <c r="O3908"/>
      <c r="P3908" s="10"/>
    </row>
    <row r="3909" spans="13:16" x14ac:dyDescent="0.25">
      <c r="M3909" s="10"/>
      <c r="N3909"/>
      <c r="O3909"/>
      <c r="P3909" s="10"/>
    </row>
    <row r="3910" spans="13:16" x14ac:dyDescent="0.25">
      <c r="M3910" s="10"/>
      <c r="N3910"/>
      <c r="O3910"/>
      <c r="P3910" s="10"/>
    </row>
    <row r="3911" spans="13:16" x14ac:dyDescent="0.25">
      <c r="M3911" s="10"/>
      <c r="N3911"/>
      <c r="O3911"/>
      <c r="P3911" s="10"/>
    </row>
    <row r="3912" spans="13:16" x14ac:dyDescent="0.25">
      <c r="M3912" s="10"/>
      <c r="N3912"/>
      <c r="O3912"/>
      <c r="P3912" s="10"/>
    </row>
    <row r="3913" spans="13:16" x14ac:dyDescent="0.25">
      <c r="M3913" s="10"/>
      <c r="N3913"/>
      <c r="O3913"/>
      <c r="P3913" s="10"/>
    </row>
    <row r="3914" spans="13:16" x14ac:dyDescent="0.25">
      <c r="M3914" s="10"/>
      <c r="N3914"/>
      <c r="O3914"/>
      <c r="P3914" s="10"/>
    </row>
    <row r="3915" spans="13:16" x14ac:dyDescent="0.25">
      <c r="M3915" s="10"/>
      <c r="N3915"/>
      <c r="O3915"/>
      <c r="P3915" s="10"/>
    </row>
    <row r="3916" spans="13:16" x14ac:dyDescent="0.25">
      <c r="M3916" s="10"/>
      <c r="N3916"/>
      <c r="O3916"/>
      <c r="P3916" s="10"/>
    </row>
    <row r="3917" spans="13:16" x14ac:dyDescent="0.25">
      <c r="M3917" s="10"/>
      <c r="N3917"/>
      <c r="O3917"/>
      <c r="P3917" s="10"/>
    </row>
    <row r="3918" spans="13:16" x14ac:dyDescent="0.25">
      <c r="M3918" s="10"/>
      <c r="N3918"/>
      <c r="O3918"/>
      <c r="P3918" s="10"/>
    </row>
    <row r="3919" spans="13:16" x14ac:dyDescent="0.25">
      <c r="M3919" s="10"/>
      <c r="N3919"/>
      <c r="O3919"/>
      <c r="P3919" s="10"/>
    </row>
    <row r="3920" spans="13:16" x14ac:dyDescent="0.25">
      <c r="M3920" s="10"/>
      <c r="N3920"/>
      <c r="O3920"/>
      <c r="P3920" s="10"/>
    </row>
    <row r="3921" spans="13:16" x14ac:dyDescent="0.25">
      <c r="M3921" s="10"/>
      <c r="N3921"/>
      <c r="O3921"/>
      <c r="P3921" s="10"/>
    </row>
    <row r="3922" spans="13:16" x14ac:dyDescent="0.25">
      <c r="M3922" s="10"/>
      <c r="N3922"/>
      <c r="O3922"/>
      <c r="P3922" s="10"/>
    </row>
    <row r="3923" spans="13:16" x14ac:dyDescent="0.25">
      <c r="M3923" s="10"/>
      <c r="N3923"/>
      <c r="O3923"/>
      <c r="P3923" s="10"/>
    </row>
    <row r="3924" spans="13:16" x14ac:dyDescent="0.25">
      <c r="M3924" s="10"/>
      <c r="N3924"/>
      <c r="O3924"/>
      <c r="P3924" s="10"/>
    </row>
    <row r="3925" spans="13:16" x14ac:dyDescent="0.25">
      <c r="M3925" s="10"/>
      <c r="N3925"/>
      <c r="O3925"/>
      <c r="P3925" s="10"/>
    </row>
    <row r="3926" spans="13:16" x14ac:dyDescent="0.25">
      <c r="M3926" s="10"/>
      <c r="N3926"/>
      <c r="O3926"/>
      <c r="P3926" s="10"/>
    </row>
    <row r="3927" spans="13:16" x14ac:dyDescent="0.25">
      <c r="M3927" s="10"/>
      <c r="N3927"/>
      <c r="O3927"/>
      <c r="P3927" s="10"/>
    </row>
    <row r="3928" spans="13:16" x14ac:dyDescent="0.25">
      <c r="M3928" s="10"/>
      <c r="N3928"/>
      <c r="O3928"/>
      <c r="P3928" s="10"/>
    </row>
    <row r="3929" spans="13:16" x14ac:dyDescent="0.25">
      <c r="M3929" s="10"/>
      <c r="N3929"/>
      <c r="O3929"/>
      <c r="P3929" s="10"/>
    </row>
    <row r="3930" spans="13:16" x14ac:dyDescent="0.25">
      <c r="M3930" s="10"/>
      <c r="N3930"/>
      <c r="O3930"/>
      <c r="P3930" s="10"/>
    </row>
    <row r="3931" spans="13:16" x14ac:dyDescent="0.25">
      <c r="M3931" s="10"/>
      <c r="N3931"/>
      <c r="O3931"/>
      <c r="P3931" s="10"/>
    </row>
    <row r="3932" spans="13:16" x14ac:dyDescent="0.25">
      <c r="M3932" s="10"/>
      <c r="N3932"/>
      <c r="O3932"/>
      <c r="P3932" s="10"/>
    </row>
    <row r="3933" spans="13:16" x14ac:dyDescent="0.25">
      <c r="M3933" s="10"/>
      <c r="N3933"/>
      <c r="O3933"/>
      <c r="P3933" s="10"/>
    </row>
    <row r="3934" spans="13:16" x14ac:dyDescent="0.25">
      <c r="M3934" s="10"/>
      <c r="N3934"/>
      <c r="O3934"/>
      <c r="P3934" s="10"/>
    </row>
    <row r="3935" spans="13:16" x14ac:dyDescent="0.25">
      <c r="M3935" s="10"/>
      <c r="N3935"/>
      <c r="O3935"/>
      <c r="P3935" s="10"/>
    </row>
    <row r="3936" spans="13:16" x14ac:dyDescent="0.25">
      <c r="M3936" s="10"/>
      <c r="N3936"/>
      <c r="O3936"/>
      <c r="P3936" s="10"/>
    </row>
    <row r="3937" spans="13:16" x14ac:dyDescent="0.25">
      <c r="M3937" s="10"/>
      <c r="N3937"/>
      <c r="O3937"/>
      <c r="P3937" s="10"/>
    </row>
    <row r="3938" spans="13:16" x14ac:dyDescent="0.25">
      <c r="M3938" s="10"/>
      <c r="N3938"/>
      <c r="O3938"/>
      <c r="P3938" s="10"/>
    </row>
    <row r="3939" spans="13:16" x14ac:dyDescent="0.25">
      <c r="M3939" s="10"/>
      <c r="N3939"/>
      <c r="O3939"/>
      <c r="P3939" s="10"/>
    </row>
    <row r="3940" spans="13:16" x14ac:dyDescent="0.25">
      <c r="M3940" s="10"/>
      <c r="N3940"/>
      <c r="O3940"/>
      <c r="P3940" s="10"/>
    </row>
    <row r="3941" spans="13:16" x14ac:dyDescent="0.25">
      <c r="M3941" s="10"/>
      <c r="N3941"/>
      <c r="O3941"/>
      <c r="P3941" s="10"/>
    </row>
    <row r="3942" spans="13:16" x14ac:dyDescent="0.25">
      <c r="M3942" s="10"/>
      <c r="N3942"/>
      <c r="O3942"/>
      <c r="P3942" s="10"/>
    </row>
    <row r="3943" spans="13:16" x14ac:dyDescent="0.25">
      <c r="M3943" s="10"/>
      <c r="N3943"/>
      <c r="O3943"/>
      <c r="P3943" s="10"/>
    </row>
    <row r="3944" spans="13:16" x14ac:dyDescent="0.25">
      <c r="M3944" s="10"/>
      <c r="N3944"/>
      <c r="O3944"/>
      <c r="P3944" s="10"/>
    </row>
    <row r="3945" spans="13:16" x14ac:dyDescent="0.25">
      <c r="M3945" s="10"/>
      <c r="N3945"/>
      <c r="O3945"/>
      <c r="P3945" s="10"/>
    </row>
    <row r="3946" spans="13:16" x14ac:dyDescent="0.25">
      <c r="M3946" s="10"/>
      <c r="N3946"/>
      <c r="O3946"/>
      <c r="P3946" s="10"/>
    </row>
    <row r="3947" spans="13:16" x14ac:dyDescent="0.25">
      <c r="M3947" s="10"/>
      <c r="N3947"/>
      <c r="O3947"/>
      <c r="P3947" s="10"/>
    </row>
    <row r="3948" spans="13:16" x14ac:dyDescent="0.25">
      <c r="M3948" s="10"/>
      <c r="N3948"/>
      <c r="O3948"/>
      <c r="P3948" s="10"/>
    </row>
    <row r="3949" spans="13:16" x14ac:dyDescent="0.25">
      <c r="M3949" s="10"/>
      <c r="N3949"/>
      <c r="O3949"/>
      <c r="P3949" s="10"/>
    </row>
    <row r="3950" spans="13:16" x14ac:dyDescent="0.25">
      <c r="M3950" s="10"/>
      <c r="N3950"/>
      <c r="O3950"/>
      <c r="P3950" s="10"/>
    </row>
    <row r="3951" spans="13:16" x14ac:dyDescent="0.25">
      <c r="M3951" s="10"/>
      <c r="N3951"/>
      <c r="O3951"/>
      <c r="P3951" s="10"/>
    </row>
    <row r="3952" spans="13:16" x14ac:dyDescent="0.25">
      <c r="M3952" s="10"/>
      <c r="N3952"/>
      <c r="O3952"/>
      <c r="P3952" s="10"/>
    </row>
    <row r="3953" spans="13:16" x14ac:dyDescent="0.25">
      <c r="M3953" s="10"/>
      <c r="N3953"/>
      <c r="O3953"/>
      <c r="P3953" s="10"/>
    </row>
    <row r="3954" spans="13:16" x14ac:dyDescent="0.25">
      <c r="M3954" s="10"/>
      <c r="N3954"/>
      <c r="O3954"/>
      <c r="P3954" s="10"/>
    </row>
    <row r="3955" spans="13:16" x14ac:dyDescent="0.25">
      <c r="M3955" s="10"/>
      <c r="N3955"/>
      <c r="O3955"/>
      <c r="P3955" s="10"/>
    </row>
    <row r="3956" spans="13:16" x14ac:dyDescent="0.25">
      <c r="M3956" s="10"/>
      <c r="N3956"/>
      <c r="O3956"/>
      <c r="P3956" s="10"/>
    </row>
    <row r="3957" spans="13:16" x14ac:dyDescent="0.25">
      <c r="M3957" s="10"/>
      <c r="N3957"/>
      <c r="O3957"/>
      <c r="P3957" s="10"/>
    </row>
    <row r="3958" spans="13:16" x14ac:dyDescent="0.25">
      <c r="M3958" s="10"/>
      <c r="N3958"/>
      <c r="O3958"/>
      <c r="P3958" s="10"/>
    </row>
    <row r="3959" spans="13:16" x14ac:dyDescent="0.25">
      <c r="M3959" s="10"/>
      <c r="N3959"/>
      <c r="O3959"/>
      <c r="P3959" s="10"/>
    </row>
    <row r="3960" spans="13:16" x14ac:dyDescent="0.25">
      <c r="M3960" s="10"/>
      <c r="N3960"/>
      <c r="O3960"/>
      <c r="P3960" s="10"/>
    </row>
    <row r="3961" spans="13:16" x14ac:dyDescent="0.25">
      <c r="M3961" s="10"/>
      <c r="N3961"/>
      <c r="O3961"/>
      <c r="P3961" s="10"/>
    </row>
    <row r="3962" spans="13:16" x14ac:dyDescent="0.25">
      <c r="M3962" s="10"/>
      <c r="N3962"/>
      <c r="O3962"/>
      <c r="P3962" s="10"/>
    </row>
    <row r="3963" spans="13:16" x14ac:dyDescent="0.25">
      <c r="M3963" s="10"/>
      <c r="N3963"/>
      <c r="O3963"/>
      <c r="P3963" s="10"/>
    </row>
    <row r="3964" spans="13:16" x14ac:dyDescent="0.25">
      <c r="M3964" s="10"/>
      <c r="N3964"/>
      <c r="O3964"/>
      <c r="P3964" s="10"/>
    </row>
    <row r="3965" spans="13:16" x14ac:dyDescent="0.25">
      <c r="M3965" s="10"/>
      <c r="N3965"/>
      <c r="O3965"/>
      <c r="P3965" s="10"/>
    </row>
    <row r="3966" spans="13:16" x14ac:dyDescent="0.25">
      <c r="M3966" s="10"/>
      <c r="N3966"/>
      <c r="O3966"/>
      <c r="P3966" s="10"/>
    </row>
    <row r="3967" spans="13:16" x14ac:dyDescent="0.25">
      <c r="M3967" s="10"/>
      <c r="N3967"/>
      <c r="O3967"/>
      <c r="P3967" s="10"/>
    </row>
    <row r="3968" spans="13:16" x14ac:dyDescent="0.25">
      <c r="M3968" s="10"/>
      <c r="N3968"/>
      <c r="O3968"/>
      <c r="P3968" s="10"/>
    </row>
    <row r="3969" spans="13:16" x14ac:dyDescent="0.25">
      <c r="M3969" s="10"/>
      <c r="N3969"/>
      <c r="O3969"/>
      <c r="P3969" s="10"/>
    </row>
    <row r="3970" spans="13:16" x14ac:dyDescent="0.25">
      <c r="M3970" s="10"/>
      <c r="N3970"/>
      <c r="O3970"/>
      <c r="P3970" s="10"/>
    </row>
    <row r="3971" spans="13:16" x14ac:dyDescent="0.25">
      <c r="M3971" s="10"/>
      <c r="N3971"/>
      <c r="O3971"/>
      <c r="P3971" s="10"/>
    </row>
    <row r="3972" spans="13:16" x14ac:dyDescent="0.25">
      <c r="M3972" s="10"/>
      <c r="N3972"/>
      <c r="O3972"/>
      <c r="P3972" s="10"/>
    </row>
    <row r="3973" spans="13:16" x14ac:dyDescent="0.25">
      <c r="M3973" s="10"/>
      <c r="N3973"/>
      <c r="O3973"/>
      <c r="P3973" s="10"/>
    </row>
    <row r="3974" spans="13:16" x14ac:dyDescent="0.25">
      <c r="M3974" s="10"/>
      <c r="N3974"/>
      <c r="O3974"/>
      <c r="P3974" s="10"/>
    </row>
    <row r="3975" spans="13:16" x14ac:dyDescent="0.25">
      <c r="M3975" s="10"/>
      <c r="N3975"/>
      <c r="O3975"/>
      <c r="P3975" s="10"/>
    </row>
    <row r="3976" spans="13:16" x14ac:dyDescent="0.25">
      <c r="M3976" s="10"/>
      <c r="N3976"/>
      <c r="O3976"/>
      <c r="P3976" s="10"/>
    </row>
    <row r="3977" spans="13:16" x14ac:dyDescent="0.25">
      <c r="M3977" s="10"/>
      <c r="N3977"/>
      <c r="O3977"/>
      <c r="P3977" s="10"/>
    </row>
    <row r="3978" spans="13:16" x14ac:dyDescent="0.25">
      <c r="M3978" s="10"/>
      <c r="N3978"/>
      <c r="O3978"/>
      <c r="P3978" s="10"/>
    </row>
    <row r="3979" spans="13:16" x14ac:dyDescent="0.25">
      <c r="M3979" s="10"/>
      <c r="N3979"/>
      <c r="O3979"/>
      <c r="P3979" s="10"/>
    </row>
    <row r="3980" spans="13:16" x14ac:dyDescent="0.25">
      <c r="M3980" s="10"/>
      <c r="N3980"/>
      <c r="O3980"/>
      <c r="P3980" s="10"/>
    </row>
    <row r="3981" spans="13:16" x14ac:dyDescent="0.25">
      <c r="M3981" s="10"/>
      <c r="N3981"/>
      <c r="O3981"/>
      <c r="P3981" s="10"/>
    </row>
    <row r="3982" spans="13:16" x14ac:dyDescent="0.25">
      <c r="M3982" s="10"/>
      <c r="N3982"/>
      <c r="O3982"/>
      <c r="P3982" s="10"/>
    </row>
    <row r="3983" spans="13:16" x14ac:dyDescent="0.25">
      <c r="M3983" s="10"/>
      <c r="N3983"/>
      <c r="O3983"/>
      <c r="P3983" s="10"/>
    </row>
    <row r="3984" spans="13:16" x14ac:dyDescent="0.25">
      <c r="M3984" s="10"/>
      <c r="N3984"/>
      <c r="O3984"/>
      <c r="P3984" s="10"/>
    </row>
    <row r="3985" spans="13:16" x14ac:dyDescent="0.25">
      <c r="M3985" s="10"/>
      <c r="N3985"/>
      <c r="O3985"/>
      <c r="P3985" s="10"/>
    </row>
    <row r="3986" spans="13:16" x14ac:dyDescent="0.25">
      <c r="M3986" s="10"/>
      <c r="N3986"/>
      <c r="O3986"/>
      <c r="P3986" s="10"/>
    </row>
    <row r="3987" spans="13:16" x14ac:dyDescent="0.25">
      <c r="M3987" s="10"/>
      <c r="N3987"/>
      <c r="O3987"/>
      <c r="P3987" s="10"/>
    </row>
    <row r="3988" spans="13:16" x14ac:dyDescent="0.25">
      <c r="M3988" s="10"/>
      <c r="N3988"/>
      <c r="O3988"/>
      <c r="P3988" s="10"/>
    </row>
    <row r="3989" spans="13:16" x14ac:dyDescent="0.25">
      <c r="M3989" s="10"/>
      <c r="N3989"/>
      <c r="O3989"/>
      <c r="P3989" s="10"/>
    </row>
    <row r="3990" spans="13:16" x14ac:dyDescent="0.25">
      <c r="M3990" s="10"/>
      <c r="N3990"/>
      <c r="O3990"/>
      <c r="P3990" s="10"/>
    </row>
    <row r="3991" spans="13:16" x14ac:dyDescent="0.25">
      <c r="M3991" s="10"/>
      <c r="N3991"/>
      <c r="O3991"/>
      <c r="P3991" s="10"/>
    </row>
    <row r="3992" spans="13:16" x14ac:dyDescent="0.25">
      <c r="M3992" s="10"/>
      <c r="N3992"/>
      <c r="O3992"/>
      <c r="P3992" s="10"/>
    </row>
    <row r="3993" spans="13:16" x14ac:dyDescent="0.25">
      <c r="M3993" s="10"/>
      <c r="N3993"/>
      <c r="O3993"/>
      <c r="P3993" s="10"/>
    </row>
    <row r="3994" spans="13:16" x14ac:dyDescent="0.25">
      <c r="M3994" s="10"/>
      <c r="N3994"/>
      <c r="O3994"/>
      <c r="P3994" s="10"/>
    </row>
    <row r="3995" spans="13:16" x14ac:dyDescent="0.25">
      <c r="M3995" s="10"/>
      <c r="N3995"/>
      <c r="O3995"/>
      <c r="P3995" s="10"/>
    </row>
    <row r="3996" spans="13:16" x14ac:dyDescent="0.25">
      <c r="M3996" s="10"/>
      <c r="N3996"/>
      <c r="O3996"/>
      <c r="P3996" s="10"/>
    </row>
    <row r="3997" spans="13:16" x14ac:dyDescent="0.25">
      <c r="M3997" s="10"/>
      <c r="N3997"/>
      <c r="O3997"/>
      <c r="P3997" s="10"/>
    </row>
    <row r="3998" spans="13:16" x14ac:dyDescent="0.25">
      <c r="M3998" s="10"/>
      <c r="N3998"/>
      <c r="O3998"/>
      <c r="P3998" s="10"/>
    </row>
    <row r="3999" spans="13:16" x14ac:dyDescent="0.25">
      <c r="M3999" s="10"/>
      <c r="N3999"/>
      <c r="O3999"/>
      <c r="P3999" s="10"/>
    </row>
    <row r="4000" spans="13:16" x14ac:dyDescent="0.25">
      <c r="M4000" s="10"/>
      <c r="N4000"/>
      <c r="O4000"/>
      <c r="P4000" s="10"/>
    </row>
    <row r="4001" spans="13:16" x14ac:dyDescent="0.25">
      <c r="M4001" s="10"/>
      <c r="N4001"/>
      <c r="O4001"/>
      <c r="P4001" s="10"/>
    </row>
    <row r="4002" spans="13:16" x14ac:dyDescent="0.25">
      <c r="M4002" s="10"/>
      <c r="N4002"/>
      <c r="O4002"/>
      <c r="P4002" s="10"/>
    </row>
    <row r="4003" spans="13:16" x14ac:dyDescent="0.25">
      <c r="M4003" s="10"/>
      <c r="N4003"/>
      <c r="O4003"/>
      <c r="P4003" s="10"/>
    </row>
    <row r="4004" spans="13:16" x14ac:dyDescent="0.25">
      <c r="M4004" s="10"/>
      <c r="N4004"/>
      <c r="O4004"/>
      <c r="P4004" s="10"/>
    </row>
    <row r="4005" spans="13:16" x14ac:dyDescent="0.25">
      <c r="M4005" s="10"/>
      <c r="N4005"/>
      <c r="O4005"/>
      <c r="P4005" s="10"/>
    </row>
    <row r="4006" spans="13:16" x14ac:dyDescent="0.25">
      <c r="M4006" s="10"/>
      <c r="N4006"/>
      <c r="O4006"/>
      <c r="P4006" s="10"/>
    </row>
    <row r="4007" spans="13:16" x14ac:dyDescent="0.25">
      <c r="M4007" s="10"/>
      <c r="N4007"/>
      <c r="O4007"/>
      <c r="P4007" s="10"/>
    </row>
    <row r="4008" spans="13:16" x14ac:dyDescent="0.25">
      <c r="M4008" s="10"/>
      <c r="N4008"/>
      <c r="O4008"/>
      <c r="P4008" s="10"/>
    </row>
    <row r="4009" spans="13:16" x14ac:dyDescent="0.25">
      <c r="M4009" s="10"/>
      <c r="N4009"/>
      <c r="O4009"/>
      <c r="P4009" s="10"/>
    </row>
    <row r="4010" spans="13:16" x14ac:dyDescent="0.25">
      <c r="M4010" s="10"/>
      <c r="N4010"/>
      <c r="O4010"/>
      <c r="P4010" s="10"/>
    </row>
    <row r="4011" spans="13:16" x14ac:dyDescent="0.25">
      <c r="M4011" s="10"/>
      <c r="N4011"/>
      <c r="O4011"/>
      <c r="P4011" s="10"/>
    </row>
    <row r="4012" spans="13:16" x14ac:dyDescent="0.25">
      <c r="M4012" s="10"/>
      <c r="N4012"/>
      <c r="O4012"/>
      <c r="P4012" s="10"/>
    </row>
    <row r="4013" spans="13:16" x14ac:dyDescent="0.25">
      <c r="M4013" s="10"/>
      <c r="N4013"/>
      <c r="O4013"/>
      <c r="P4013" s="10"/>
    </row>
    <row r="4014" spans="13:16" x14ac:dyDescent="0.25">
      <c r="M4014" s="10"/>
      <c r="N4014"/>
      <c r="O4014"/>
      <c r="P4014" s="10"/>
    </row>
    <row r="4015" spans="13:16" x14ac:dyDescent="0.25">
      <c r="M4015" s="10"/>
      <c r="N4015"/>
      <c r="O4015"/>
      <c r="P4015" s="10"/>
    </row>
    <row r="4016" spans="13:16" x14ac:dyDescent="0.25">
      <c r="M4016" s="10"/>
      <c r="N4016"/>
      <c r="O4016"/>
      <c r="P4016" s="10"/>
    </row>
    <row r="4017" spans="13:16" x14ac:dyDescent="0.25">
      <c r="M4017" s="10"/>
      <c r="N4017"/>
      <c r="O4017"/>
      <c r="P4017" s="10"/>
    </row>
    <row r="4018" spans="13:16" x14ac:dyDescent="0.25">
      <c r="M4018" s="10"/>
      <c r="N4018"/>
      <c r="O4018"/>
      <c r="P4018" s="10"/>
    </row>
    <row r="4019" spans="13:16" x14ac:dyDescent="0.25">
      <c r="M4019" s="10"/>
      <c r="N4019"/>
      <c r="O4019"/>
      <c r="P4019" s="10"/>
    </row>
    <row r="4020" spans="13:16" x14ac:dyDescent="0.25">
      <c r="M4020" s="10"/>
      <c r="N4020"/>
      <c r="O4020"/>
      <c r="P4020" s="10"/>
    </row>
    <row r="4021" spans="13:16" x14ac:dyDescent="0.25">
      <c r="M4021" s="10"/>
      <c r="N4021"/>
      <c r="O4021"/>
      <c r="P4021" s="10"/>
    </row>
    <row r="4022" spans="13:16" x14ac:dyDescent="0.25">
      <c r="M4022" s="10"/>
      <c r="N4022"/>
      <c r="O4022"/>
      <c r="P4022" s="10"/>
    </row>
    <row r="4023" spans="13:16" x14ac:dyDescent="0.25">
      <c r="M4023" s="10"/>
      <c r="N4023"/>
      <c r="O4023"/>
      <c r="P4023" s="10"/>
    </row>
    <row r="4024" spans="13:16" x14ac:dyDescent="0.25">
      <c r="M4024" s="10"/>
      <c r="N4024"/>
      <c r="O4024"/>
      <c r="P4024" s="10"/>
    </row>
    <row r="4025" spans="13:16" x14ac:dyDescent="0.25">
      <c r="M4025" s="10"/>
      <c r="N4025"/>
      <c r="O4025"/>
      <c r="P4025" s="10"/>
    </row>
    <row r="4026" spans="13:16" x14ac:dyDescent="0.25">
      <c r="M4026" s="10"/>
      <c r="N4026"/>
      <c r="O4026"/>
      <c r="P4026" s="10"/>
    </row>
    <row r="4027" spans="13:16" x14ac:dyDescent="0.25">
      <c r="M4027" s="10"/>
      <c r="N4027"/>
      <c r="O4027"/>
      <c r="P4027" s="10"/>
    </row>
    <row r="4028" spans="13:16" x14ac:dyDescent="0.25">
      <c r="M4028" s="10"/>
      <c r="N4028"/>
      <c r="O4028"/>
      <c r="P4028" s="10"/>
    </row>
    <row r="4029" spans="13:16" x14ac:dyDescent="0.25">
      <c r="M4029" s="10"/>
      <c r="N4029"/>
      <c r="O4029"/>
      <c r="P4029" s="10"/>
    </row>
    <row r="4030" spans="13:16" x14ac:dyDescent="0.25">
      <c r="M4030" s="10"/>
      <c r="N4030"/>
      <c r="O4030"/>
      <c r="P4030" s="10"/>
    </row>
    <row r="4031" spans="13:16" x14ac:dyDescent="0.25">
      <c r="M4031" s="10"/>
      <c r="N4031"/>
      <c r="O4031"/>
      <c r="P4031" s="10"/>
    </row>
    <row r="4032" spans="13:16" x14ac:dyDescent="0.25">
      <c r="M4032" s="10"/>
      <c r="N4032"/>
      <c r="O4032"/>
      <c r="P4032" s="10"/>
    </row>
    <row r="4033" spans="13:16" x14ac:dyDescent="0.25">
      <c r="M4033" s="10"/>
      <c r="N4033"/>
      <c r="O4033"/>
      <c r="P4033" s="10"/>
    </row>
    <row r="4034" spans="13:16" x14ac:dyDescent="0.25">
      <c r="M4034" s="10"/>
      <c r="N4034"/>
      <c r="O4034"/>
      <c r="P4034" s="10"/>
    </row>
    <row r="4035" spans="13:16" x14ac:dyDescent="0.25">
      <c r="M4035" s="10"/>
      <c r="N4035"/>
      <c r="O4035"/>
      <c r="P4035" s="10"/>
    </row>
    <row r="4036" spans="13:16" x14ac:dyDescent="0.25">
      <c r="M4036" s="10"/>
      <c r="N4036"/>
      <c r="O4036"/>
      <c r="P4036" s="10"/>
    </row>
    <row r="4037" spans="13:16" x14ac:dyDescent="0.25">
      <c r="M4037" s="10"/>
      <c r="N4037"/>
      <c r="O4037"/>
      <c r="P4037" s="10"/>
    </row>
    <row r="4038" spans="13:16" x14ac:dyDescent="0.25">
      <c r="M4038" s="10"/>
      <c r="N4038"/>
      <c r="O4038"/>
      <c r="P4038" s="10"/>
    </row>
    <row r="4039" spans="13:16" x14ac:dyDescent="0.25">
      <c r="M4039" s="10"/>
      <c r="N4039"/>
      <c r="O4039"/>
      <c r="P4039" s="10"/>
    </row>
    <row r="4040" spans="13:16" x14ac:dyDescent="0.25">
      <c r="M4040" s="10"/>
      <c r="N4040"/>
      <c r="O4040"/>
      <c r="P4040" s="10"/>
    </row>
    <row r="4041" spans="13:16" x14ac:dyDescent="0.25">
      <c r="M4041" s="10"/>
      <c r="N4041"/>
      <c r="O4041"/>
      <c r="P4041" s="10"/>
    </row>
    <row r="4042" spans="13:16" x14ac:dyDescent="0.25">
      <c r="M4042" s="10"/>
      <c r="N4042"/>
      <c r="O4042"/>
      <c r="P4042" s="10"/>
    </row>
    <row r="4043" spans="13:16" x14ac:dyDescent="0.25">
      <c r="M4043" s="10"/>
      <c r="N4043"/>
      <c r="O4043"/>
      <c r="P4043" s="10"/>
    </row>
    <row r="4044" spans="13:16" x14ac:dyDescent="0.25">
      <c r="M4044" s="10"/>
      <c r="N4044"/>
      <c r="O4044"/>
      <c r="P4044" s="10"/>
    </row>
    <row r="4045" spans="13:16" x14ac:dyDescent="0.25">
      <c r="M4045" s="10"/>
      <c r="N4045"/>
      <c r="O4045"/>
      <c r="P4045" s="10"/>
    </row>
    <row r="4046" spans="13:16" x14ac:dyDescent="0.25">
      <c r="M4046" s="10"/>
      <c r="N4046"/>
      <c r="O4046"/>
      <c r="P4046" s="10"/>
    </row>
    <row r="4047" spans="13:16" x14ac:dyDescent="0.25">
      <c r="M4047" s="10"/>
      <c r="N4047"/>
      <c r="O4047"/>
      <c r="P4047" s="10"/>
    </row>
    <row r="4048" spans="13:16" x14ac:dyDescent="0.25">
      <c r="M4048" s="10"/>
      <c r="N4048"/>
      <c r="O4048"/>
      <c r="P4048" s="10"/>
    </row>
    <row r="4049" spans="13:16" x14ac:dyDescent="0.25">
      <c r="M4049" s="10"/>
      <c r="N4049"/>
      <c r="O4049"/>
      <c r="P4049" s="10"/>
    </row>
    <row r="4050" spans="13:16" x14ac:dyDescent="0.25">
      <c r="M4050" s="10"/>
      <c r="N4050"/>
      <c r="O4050"/>
      <c r="P4050" s="10"/>
    </row>
    <row r="4051" spans="13:16" x14ac:dyDescent="0.25">
      <c r="M4051" s="10"/>
      <c r="N4051"/>
      <c r="O4051"/>
      <c r="P4051" s="10"/>
    </row>
    <row r="4052" spans="13:16" x14ac:dyDescent="0.25">
      <c r="M4052" s="10"/>
      <c r="N4052"/>
      <c r="O4052"/>
      <c r="P4052" s="10"/>
    </row>
    <row r="4053" spans="13:16" x14ac:dyDescent="0.25">
      <c r="M4053" s="10"/>
      <c r="N4053"/>
      <c r="O4053"/>
      <c r="P4053" s="10"/>
    </row>
    <row r="4054" spans="13:16" x14ac:dyDescent="0.25">
      <c r="M4054" s="10"/>
      <c r="N4054"/>
      <c r="O4054"/>
      <c r="P4054" s="10"/>
    </row>
    <row r="4055" spans="13:16" x14ac:dyDescent="0.25">
      <c r="M4055" s="10"/>
      <c r="N4055"/>
      <c r="O4055"/>
      <c r="P4055" s="10"/>
    </row>
    <row r="4056" spans="13:16" x14ac:dyDescent="0.25">
      <c r="M4056" s="10"/>
      <c r="N4056"/>
      <c r="O4056"/>
      <c r="P4056" s="10"/>
    </row>
    <row r="4057" spans="13:16" x14ac:dyDescent="0.25">
      <c r="M4057" s="10"/>
      <c r="N4057"/>
      <c r="O4057"/>
      <c r="P4057" s="10"/>
    </row>
    <row r="4058" spans="13:16" x14ac:dyDescent="0.25">
      <c r="M4058" s="10"/>
      <c r="N4058"/>
      <c r="O4058"/>
      <c r="P4058" s="10"/>
    </row>
    <row r="4059" spans="13:16" x14ac:dyDescent="0.25">
      <c r="M4059" s="10"/>
      <c r="N4059"/>
      <c r="O4059"/>
      <c r="P4059" s="10"/>
    </row>
    <row r="4060" spans="13:16" x14ac:dyDescent="0.25">
      <c r="M4060" s="10"/>
      <c r="N4060"/>
      <c r="O4060"/>
      <c r="P4060" s="10"/>
    </row>
    <row r="4061" spans="13:16" x14ac:dyDescent="0.25">
      <c r="M4061" s="10"/>
      <c r="N4061"/>
      <c r="O4061"/>
      <c r="P4061" s="10"/>
    </row>
    <row r="4062" spans="13:16" x14ac:dyDescent="0.25">
      <c r="M4062" s="10"/>
      <c r="N4062"/>
      <c r="O4062"/>
      <c r="P4062" s="10"/>
    </row>
    <row r="4063" spans="13:16" x14ac:dyDescent="0.25">
      <c r="M4063" s="10"/>
      <c r="N4063"/>
      <c r="O4063"/>
      <c r="P4063" s="10"/>
    </row>
    <row r="4064" spans="13:16" x14ac:dyDescent="0.25">
      <c r="M4064" s="10"/>
      <c r="N4064"/>
      <c r="O4064"/>
      <c r="P4064" s="10"/>
    </row>
    <row r="4065" spans="13:16" x14ac:dyDescent="0.25">
      <c r="M4065" s="10"/>
      <c r="N4065"/>
      <c r="O4065"/>
      <c r="P4065" s="10"/>
    </row>
    <row r="4066" spans="13:16" x14ac:dyDescent="0.25">
      <c r="M4066" s="10"/>
      <c r="N4066"/>
      <c r="O4066"/>
      <c r="P4066" s="10"/>
    </row>
    <row r="4067" spans="13:16" x14ac:dyDescent="0.25">
      <c r="M4067" s="10"/>
      <c r="N4067"/>
      <c r="O4067"/>
      <c r="P4067" s="10"/>
    </row>
    <row r="4068" spans="13:16" x14ac:dyDescent="0.25">
      <c r="M4068" s="10"/>
      <c r="N4068"/>
      <c r="O4068"/>
      <c r="P4068" s="10"/>
    </row>
    <row r="4069" spans="13:16" x14ac:dyDescent="0.25">
      <c r="M4069" s="10"/>
      <c r="N4069"/>
      <c r="O4069"/>
      <c r="P4069" s="10"/>
    </row>
    <row r="4070" spans="13:16" x14ac:dyDescent="0.25">
      <c r="M4070" s="10"/>
      <c r="N4070"/>
      <c r="O4070"/>
      <c r="P4070" s="10"/>
    </row>
    <row r="4071" spans="13:16" x14ac:dyDescent="0.25">
      <c r="M4071" s="10"/>
      <c r="N4071"/>
      <c r="O4071"/>
      <c r="P4071" s="10"/>
    </row>
    <row r="4072" spans="13:16" x14ac:dyDescent="0.25">
      <c r="M4072" s="10"/>
      <c r="N4072"/>
      <c r="O4072"/>
      <c r="P4072" s="10"/>
    </row>
    <row r="4073" spans="13:16" x14ac:dyDescent="0.25">
      <c r="M4073" s="10"/>
      <c r="N4073"/>
      <c r="O4073"/>
      <c r="P4073" s="10"/>
    </row>
    <row r="4074" spans="13:16" x14ac:dyDescent="0.25">
      <c r="M4074" s="10"/>
      <c r="N4074"/>
      <c r="O4074"/>
      <c r="P4074" s="10"/>
    </row>
    <row r="4075" spans="13:16" x14ac:dyDescent="0.25">
      <c r="M4075" s="10"/>
      <c r="N4075"/>
      <c r="O4075"/>
      <c r="P4075" s="10"/>
    </row>
    <row r="4076" spans="13:16" x14ac:dyDescent="0.25">
      <c r="M4076" s="10"/>
      <c r="N4076"/>
      <c r="O4076"/>
      <c r="P4076" s="10"/>
    </row>
    <row r="4077" spans="13:16" x14ac:dyDescent="0.25">
      <c r="M4077" s="10"/>
      <c r="N4077"/>
      <c r="O4077"/>
      <c r="P4077" s="10"/>
    </row>
    <row r="4078" spans="13:16" x14ac:dyDescent="0.25">
      <c r="M4078" s="10"/>
      <c r="N4078"/>
      <c r="O4078"/>
      <c r="P4078" s="10"/>
    </row>
    <row r="4079" spans="13:16" x14ac:dyDescent="0.25">
      <c r="M4079" s="10"/>
      <c r="N4079"/>
      <c r="O4079"/>
      <c r="P4079" s="10"/>
    </row>
    <row r="4080" spans="13:16" x14ac:dyDescent="0.25">
      <c r="M4080" s="10"/>
      <c r="N4080"/>
      <c r="O4080"/>
      <c r="P4080" s="10"/>
    </row>
    <row r="4081" spans="13:16" x14ac:dyDescent="0.25">
      <c r="M4081" s="10"/>
      <c r="N4081"/>
      <c r="O4081"/>
      <c r="P4081" s="10"/>
    </row>
    <row r="4082" spans="13:16" x14ac:dyDescent="0.25">
      <c r="M4082" s="10"/>
      <c r="N4082"/>
      <c r="O4082"/>
      <c r="P4082" s="10"/>
    </row>
    <row r="4083" spans="13:16" x14ac:dyDescent="0.25">
      <c r="M4083" s="10"/>
      <c r="N4083"/>
      <c r="O4083"/>
      <c r="P4083" s="10"/>
    </row>
    <row r="4084" spans="13:16" x14ac:dyDescent="0.25">
      <c r="M4084" s="10"/>
      <c r="N4084"/>
      <c r="O4084"/>
      <c r="P4084" s="10"/>
    </row>
    <row r="4085" spans="13:16" x14ac:dyDescent="0.25">
      <c r="M4085" s="10"/>
      <c r="N4085"/>
      <c r="O4085"/>
      <c r="P4085" s="10"/>
    </row>
    <row r="4086" spans="13:16" x14ac:dyDescent="0.25">
      <c r="M4086" s="10"/>
      <c r="N4086"/>
      <c r="O4086"/>
      <c r="P4086" s="10"/>
    </row>
    <row r="4087" spans="13:16" x14ac:dyDescent="0.25">
      <c r="M4087" s="10"/>
      <c r="N4087"/>
      <c r="O4087"/>
      <c r="P4087" s="10"/>
    </row>
    <row r="4088" spans="13:16" x14ac:dyDescent="0.25">
      <c r="M4088" s="10"/>
      <c r="N4088"/>
      <c r="O4088"/>
      <c r="P4088" s="10"/>
    </row>
    <row r="4089" spans="13:16" x14ac:dyDescent="0.25">
      <c r="M4089" s="10"/>
      <c r="N4089"/>
      <c r="O4089"/>
      <c r="P4089" s="10"/>
    </row>
    <row r="4090" spans="13:16" x14ac:dyDescent="0.25">
      <c r="M4090" s="10"/>
      <c r="N4090"/>
      <c r="O4090"/>
      <c r="P4090" s="10"/>
    </row>
    <row r="4091" spans="13:16" x14ac:dyDescent="0.25">
      <c r="M4091" s="10"/>
      <c r="N4091"/>
      <c r="O4091"/>
      <c r="P4091" s="10"/>
    </row>
    <row r="4092" spans="13:16" x14ac:dyDescent="0.25">
      <c r="M4092" s="10"/>
      <c r="N4092"/>
      <c r="O4092"/>
      <c r="P4092" s="10"/>
    </row>
    <row r="4093" spans="13:16" x14ac:dyDescent="0.25">
      <c r="M4093" s="10"/>
      <c r="N4093"/>
      <c r="O4093"/>
      <c r="P4093" s="10"/>
    </row>
    <row r="4094" spans="13:16" x14ac:dyDescent="0.25">
      <c r="M4094" s="10"/>
      <c r="N4094"/>
      <c r="O4094"/>
      <c r="P4094" s="10"/>
    </row>
    <row r="4095" spans="13:16" x14ac:dyDescent="0.25">
      <c r="M4095" s="10"/>
      <c r="N4095"/>
      <c r="O4095"/>
      <c r="P4095" s="10"/>
    </row>
    <row r="4096" spans="13:16" x14ac:dyDescent="0.25">
      <c r="M4096" s="10"/>
      <c r="N4096"/>
      <c r="O4096"/>
      <c r="P4096" s="10"/>
    </row>
    <row r="4097" spans="13:16" x14ac:dyDescent="0.25">
      <c r="M4097" s="10"/>
      <c r="N4097"/>
      <c r="O4097"/>
      <c r="P4097" s="10"/>
    </row>
    <row r="4098" spans="13:16" x14ac:dyDescent="0.25">
      <c r="M4098" s="10"/>
      <c r="N4098"/>
      <c r="O4098"/>
      <c r="P4098" s="10"/>
    </row>
    <row r="4099" spans="13:16" x14ac:dyDescent="0.25">
      <c r="M4099" s="10"/>
      <c r="N4099"/>
      <c r="O4099"/>
      <c r="P4099" s="10"/>
    </row>
    <row r="4100" spans="13:16" x14ac:dyDescent="0.25">
      <c r="M4100" s="10"/>
      <c r="N4100"/>
      <c r="O4100"/>
      <c r="P4100" s="10"/>
    </row>
    <row r="4101" spans="13:16" x14ac:dyDescent="0.25">
      <c r="M4101" s="10"/>
      <c r="N4101"/>
      <c r="O4101"/>
      <c r="P4101" s="10"/>
    </row>
    <row r="4102" spans="13:16" x14ac:dyDescent="0.25">
      <c r="M4102" s="10"/>
      <c r="N4102"/>
      <c r="O4102"/>
      <c r="P4102" s="10"/>
    </row>
    <row r="4103" spans="13:16" x14ac:dyDescent="0.25">
      <c r="M4103" s="10"/>
      <c r="N4103"/>
      <c r="O4103"/>
      <c r="P4103" s="10"/>
    </row>
    <row r="4104" spans="13:16" x14ac:dyDescent="0.25">
      <c r="M4104" s="10"/>
      <c r="N4104"/>
      <c r="O4104"/>
      <c r="P4104" s="10"/>
    </row>
    <row r="4105" spans="13:16" x14ac:dyDescent="0.25">
      <c r="M4105" s="10"/>
      <c r="N4105"/>
      <c r="O4105"/>
      <c r="P4105" s="10"/>
    </row>
    <row r="4106" spans="13:16" x14ac:dyDescent="0.25">
      <c r="M4106" s="10"/>
      <c r="N4106"/>
      <c r="O4106"/>
      <c r="P4106" s="10"/>
    </row>
    <row r="4107" spans="13:16" x14ac:dyDescent="0.25">
      <c r="M4107" s="10"/>
      <c r="N4107"/>
      <c r="O4107"/>
      <c r="P4107" s="10"/>
    </row>
    <row r="4108" spans="13:16" x14ac:dyDescent="0.25">
      <c r="M4108" s="10"/>
      <c r="N4108"/>
      <c r="O4108"/>
      <c r="P4108" s="10"/>
    </row>
    <row r="4109" spans="13:16" x14ac:dyDescent="0.25">
      <c r="M4109" s="10"/>
      <c r="N4109"/>
      <c r="O4109"/>
      <c r="P4109" s="10"/>
    </row>
    <row r="4110" spans="13:16" x14ac:dyDescent="0.25">
      <c r="M4110" s="10"/>
      <c r="N4110"/>
      <c r="O4110"/>
      <c r="P4110" s="10"/>
    </row>
    <row r="4111" spans="13:16" x14ac:dyDescent="0.25">
      <c r="M4111" s="10"/>
      <c r="N4111"/>
      <c r="O4111"/>
      <c r="P4111" s="10"/>
    </row>
    <row r="4112" spans="13:16" x14ac:dyDescent="0.25">
      <c r="M4112" s="10"/>
      <c r="N4112"/>
      <c r="O4112"/>
      <c r="P4112" s="10"/>
    </row>
    <row r="4113" spans="13:16" x14ac:dyDescent="0.25">
      <c r="M4113" s="10"/>
      <c r="N4113"/>
      <c r="O4113"/>
      <c r="P4113" s="10"/>
    </row>
    <row r="4114" spans="13:16" x14ac:dyDescent="0.25">
      <c r="M4114" s="10"/>
      <c r="N4114"/>
      <c r="O4114"/>
      <c r="P4114" s="10"/>
    </row>
    <row r="4115" spans="13:16" x14ac:dyDescent="0.25">
      <c r="M4115" s="10"/>
      <c r="N4115"/>
      <c r="O4115"/>
      <c r="P4115" s="10"/>
    </row>
    <row r="4116" spans="13:16" x14ac:dyDescent="0.25">
      <c r="M4116" s="10"/>
      <c r="N4116"/>
      <c r="O4116"/>
      <c r="P4116" s="10"/>
    </row>
    <row r="4117" spans="13:16" x14ac:dyDescent="0.25">
      <c r="M4117" s="10"/>
      <c r="N4117"/>
      <c r="O4117"/>
      <c r="P4117" s="10"/>
    </row>
    <row r="4118" spans="13:16" x14ac:dyDescent="0.25">
      <c r="M4118" s="10"/>
      <c r="N4118"/>
      <c r="O4118"/>
      <c r="P4118" s="10"/>
    </row>
    <row r="4119" spans="13:16" x14ac:dyDescent="0.25">
      <c r="M4119" s="10"/>
      <c r="N4119"/>
      <c r="O4119"/>
      <c r="P4119" s="10"/>
    </row>
    <row r="4120" spans="13:16" x14ac:dyDescent="0.25">
      <c r="M4120" s="10"/>
      <c r="N4120"/>
      <c r="O4120"/>
      <c r="P4120" s="10"/>
    </row>
    <row r="4121" spans="13:16" x14ac:dyDescent="0.25">
      <c r="M4121" s="10"/>
      <c r="N4121"/>
      <c r="O4121"/>
      <c r="P4121" s="10"/>
    </row>
    <row r="4122" spans="13:16" x14ac:dyDescent="0.25">
      <c r="M4122" s="10"/>
      <c r="N4122"/>
      <c r="O4122"/>
      <c r="P4122" s="10"/>
    </row>
    <row r="4123" spans="13:16" x14ac:dyDescent="0.25">
      <c r="M4123" s="10"/>
      <c r="N4123"/>
      <c r="O4123"/>
      <c r="P4123" s="10"/>
    </row>
    <row r="4124" spans="13:16" x14ac:dyDescent="0.25">
      <c r="M4124" s="10"/>
      <c r="N4124"/>
      <c r="O4124"/>
      <c r="P4124" s="10"/>
    </row>
    <row r="4125" spans="13:16" x14ac:dyDescent="0.25">
      <c r="M4125" s="10"/>
      <c r="N4125"/>
      <c r="O4125"/>
      <c r="P4125" s="10"/>
    </row>
    <row r="4126" spans="13:16" x14ac:dyDescent="0.25">
      <c r="M4126" s="10"/>
      <c r="N4126"/>
      <c r="O4126"/>
      <c r="P4126" s="10"/>
    </row>
    <row r="4127" spans="13:16" x14ac:dyDescent="0.25">
      <c r="M4127" s="10"/>
      <c r="N4127"/>
      <c r="O4127"/>
      <c r="P4127" s="10"/>
    </row>
    <row r="4128" spans="13:16" x14ac:dyDescent="0.25">
      <c r="M4128" s="10"/>
      <c r="N4128"/>
      <c r="O4128"/>
      <c r="P4128" s="10"/>
    </row>
    <row r="4129" spans="13:16" x14ac:dyDescent="0.25">
      <c r="M4129" s="10"/>
      <c r="N4129"/>
      <c r="O4129"/>
      <c r="P4129" s="10"/>
    </row>
    <row r="4130" spans="13:16" x14ac:dyDescent="0.25">
      <c r="M4130" s="10"/>
      <c r="N4130"/>
      <c r="O4130"/>
      <c r="P4130" s="10"/>
    </row>
    <row r="4131" spans="13:16" x14ac:dyDescent="0.25">
      <c r="M4131" s="10"/>
      <c r="N4131"/>
      <c r="O4131"/>
      <c r="P4131" s="10"/>
    </row>
    <row r="4132" spans="13:16" x14ac:dyDescent="0.25">
      <c r="M4132" s="10"/>
      <c r="N4132"/>
      <c r="O4132"/>
      <c r="P4132" s="10"/>
    </row>
    <row r="4133" spans="13:16" x14ac:dyDescent="0.25">
      <c r="M4133" s="10"/>
      <c r="N4133"/>
      <c r="O4133"/>
      <c r="P4133" s="10"/>
    </row>
    <row r="4134" spans="13:16" x14ac:dyDescent="0.25">
      <c r="M4134" s="10"/>
      <c r="N4134"/>
      <c r="O4134"/>
      <c r="P4134" s="10"/>
    </row>
    <row r="4135" spans="13:16" x14ac:dyDescent="0.25">
      <c r="M4135" s="10"/>
      <c r="N4135"/>
      <c r="O4135"/>
      <c r="P4135" s="10"/>
    </row>
    <row r="4136" spans="13:16" x14ac:dyDescent="0.25">
      <c r="M4136" s="10"/>
      <c r="N4136"/>
      <c r="O4136"/>
      <c r="P4136" s="10"/>
    </row>
    <row r="4137" spans="13:16" x14ac:dyDescent="0.25">
      <c r="M4137" s="10"/>
      <c r="N4137"/>
      <c r="O4137"/>
      <c r="P4137" s="10"/>
    </row>
    <row r="4138" spans="13:16" x14ac:dyDescent="0.25">
      <c r="M4138" s="10"/>
      <c r="N4138"/>
      <c r="O4138"/>
      <c r="P4138" s="10"/>
    </row>
    <row r="4139" spans="13:16" x14ac:dyDescent="0.25">
      <c r="M4139" s="10"/>
      <c r="N4139"/>
      <c r="O4139"/>
      <c r="P4139" s="10"/>
    </row>
    <row r="4140" spans="13:16" x14ac:dyDescent="0.25">
      <c r="M4140" s="10"/>
      <c r="N4140"/>
      <c r="O4140"/>
      <c r="P4140" s="10"/>
    </row>
    <row r="4141" spans="13:16" x14ac:dyDescent="0.25">
      <c r="M4141" s="10"/>
      <c r="N4141"/>
      <c r="O4141"/>
      <c r="P4141" s="10"/>
    </row>
    <row r="4142" spans="13:16" x14ac:dyDescent="0.25">
      <c r="M4142" s="10"/>
      <c r="N4142"/>
      <c r="O4142"/>
      <c r="P4142" s="10"/>
    </row>
    <row r="4143" spans="13:16" x14ac:dyDescent="0.25">
      <c r="M4143" s="10"/>
      <c r="N4143"/>
      <c r="O4143"/>
      <c r="P4143" s="10"/>
    </row>
    <row r="4144" spans="13:16" x14ac:dyDescent="0.25">
      <c r="M4144" s="10"/>
      <c r="N4144"/>
      <c r="O4144"/>
      <c r="P4144" s="10"/>
    </row>
    <row r="4145" spans="13:16" x14ac:dyDescent="0.25">
      <c r="M4145" s="10"/>
      <c r="N4145"/>
      <c r="O4145"/>
      <c r="P4145" s="10"/>
    </row>
    <row r="4146" spans="13:16" x14ac:dyDescent="0.25">
      <c r="M4146" s="10"/>
      <c r="N4146"/>
      <c r="O4146"/>
      <c r="P4146" s="10"/>
    </row>
    <row r="4147" spans="13:16" x14ac:dyDescent="0.25">
      <c r="M4147" s="10"/>
      <c r="N4147"/>
      <c r="O4147"/>
      <c r="P4147" s="10"/>
    </row>
    <row r="4148" spans="13:16" x14ac:dyDescent="0.25">
      <c r="M4148" s="10"/>
      <c r="N4148"/>
      <c r="O4148"/>
      <c r="P4148" s="10"/>
    </row>
    <row r="4149" spans="13:16" x14ac:dyDescent="0.25">
      <c r="M4149" s="10"/>
      <c r="N4149"/>
      <c r="O4149"/>
      <c r="P4149" s="10"/>
    </row>
    <row r="4150" spans="13:16" x14ac:dyDescent="0.25">
      <c r="M4150" s="10"/>
      <c r="N4150"/>
      <c r="O4150"/>
      <c r="P4150" s="10"/>
    </row>
    <row r="4151" spans="13:16" x14ac:dyDescent="0.25">
      <c r="M4151" s="10"/>
      <c r="N4151"/>
      <c r="O4151"/>
      <c r="P4151" s="10"/>
    </row>
    <row r="4152" spans="13:16" x14ac:dyDescent="0.25">
      <c r="M4152" s="10"/>
      <c r="N4152"/>
      <c r="O4152"/>
      <c r="P4152" s="10"/>
    </row>
    <row r="4153" spans="13:16" x14ac:dyDescent="0.25">
      <c r="M4153" s="10"/>
      <c r="N4153"/>
      <c r="O4153"/>
      <c r="P4153" s="10"/>
    </row>
    <row r="4154" spans="13:16" x14ac:dyDescent="0.25">
      <c r="M4154" s="10"/>
      <c r="N4154"/>
      <c r="O4154"/>
      <c r="P4154" s="10"/>
    </row>
    <row r="4155" spans="13:16" x14ac:dyDescent="0.25">
      <c r="M4155" s="10"/>
      <c r="N4155"/>
      <c r="O4155"/>
      <c r="P4155" s="10"/>
    </row>
    <row r="4156" spans="13:16" x14ac:dyDescent="0.25">
      <c r="M4156" s="10"/>
      <c r="N4156"/>
      <c r="O4156"/>
      <c r="P4156" s="10"/>
    </row>
    <row r="4157" spans="13:16" x14ac:dyDescent="0.25">
      <c r="M4157" s="10"/>
      <c r="N4157"/>
      <c r="O4157"/>
      <c r="P4157" s="10"/>
    </row>
    <row r="4158" spans="13:16" x14ac:dyDescent="0.25">
      <c r="M4158" s="10"/>
      <c r="N4158"/>
      <c r="O4158"/>
      <c r="P4158" s="10"/>
    </row>
    <row r="4159" spans="13:16" x14ac:dyDescent="0.25">
      <c r="M4159" s="10"/>
      <c r="N4159"/>
      <c r="O4159"/>
      <c r="P4159" s="10"/>
    </row>
    <row r="4160" spans="13:16" x14ac:dyDescent="0.25">
      <c r="M4160" s="10"/>
      <c r="N4160"/>
      <c r="O4160"/>
      <c r="P4160" s="10"/>
    </row>
    <row r="4161" spans="13:16" x14ac:dyDescent="0.25">
      <c r="M4161" s="10"/>
      <c r="N4161"/>
      <c r="O4161"/>
      <c r="P4161" s="10"/>
    </row>
    <row r="4162" spans="13:16" x14ac:dyDescent="0.25">
      <c r="M4162" s="10"/>
      <c r="N4162"/>
      <c r="O4162"/>
      <c r="P4162" s="10"/>
    </row>
    <row r="4163" spans="13:16" x14ac:dyDescent="0.25">
      <c r="M4163" s="10"/>
      <c r="N4163"/>
      <c r="O4163"/>
      <c r="P4163" s="10"/>
    </row>
    <row r="4164" spans="13:16" x14ac:dyDescent="0.25">
      <c r="M4164" s="10"/>
      <c r="N4164"/>
      <c r="O4164"/>
      <c r="P4164" s="10"/>
    </row>
    <row r="4165" spans="13:16" x14ac:dyDescent="0.25">
      <c r="M4165" s="10"/>
      <c r="N4165"/>
      <c r="O4165"/>
      <c r="P4165" s="10"/>
    </row>
    <row r="4166" spans="13:16" x14ac:dyDescent="0.25">
      <c r="M4166" s="10"/>
      <c r="N4166"/>
      <c r="O4166"/>
      <c r="P4166" s="10"/>
    </row>
    <row r="4167" spans="13:16" x14ac:dyDescent="0.25">
      <c r="M4167" s="10"/>
      <c r="N4167"/>
      <c r="O4167"/>
      <c r="P4167" s="10"/>
    </row>
    <row r="4168" spans="13:16" x14ac:dyDescent="0.25">
      <c r="M4168" s="10"/>
      <c r="N4168"/>
      <c r="O4168"/>
      <c r="P4168" s="10"/>
    </row>
    <row r="4169" spans="13:16" x14ac:dyDescent="0.25">
      <c r="M4169" s="10"/>
      <c r="N4169"/>
      <c r="O4169"/>
      <c r="P4169" s="10"/>
    </row>
    <row r="4170" spans="13:16" x14ac:dyDescent="0.25">
      <c r="M4170" s="10"/>
      <c r="N4170"/>
      <c r="O4170"/>
      <c r="P4170" s="10"/>
    </row>
    <row r="4171" spans="13:16" x14ac:dyDescent="0.25">
      <c r="M4171" s="10"/>
      <c r="N4171"/>
      <c r="O4171"/>
      <c r="P4171" s="10"/>
    </row>
    <row r="4172" spans="13:16" x14ac:dyDescent="0.25">
      <c r="M4172" s="10"/>
      <c r="N4172"/>
      <c r="O4172"/>
      <c r="P4172" s="10"/>
    </row>
    <row r="4173" spans="13:16" x14ac:dyDescent="0.25">
      <c r="M4173" s="10"/>
      <c r="N4173"/>
      <c r="O4173"/>
      <c r="P4173" s="10"/>
    </row>
    <row r="4174" spans="13:16" x14ac:dyDescent="0.25">
      <c r="M4174" s="10"/>
      <c r="N4174"/>
      <c r="O4174"/>
      <c r="P4174" s="10"/>
    </row>
    <row r="4175" spans="13:16" x14ac:dyDescent="0.25">
      <c r="M4175" s="10"/>
      <c r="N4175"/>
      <c r="O4175"/>
      <c r="P4175" s="10"/>
    </row>
    <row r="4176" spans="13:16" x14ac:dyDescent="0.25">
      <c r="M4176" s="10"/>
      <c r="N4176"/>
      <c r="O4176"/>
      <c r="P4176" s="10"/>
    </row>
    <row r="4177" spans="13:16" x14ac:dyDescent="0.25">
      <c r="M4177" s="10"/>
      <c r="N4177"/>
      <c r="O4177"/>
      <c r="P4177" s="10"/>
    </row>
    <row r="4178" spans="13:16" x14ac:dyDescent="0.25">
      <c r="M4178" s="10"/>
      <c r="N4178"/>
      <c r="O4178"/>
      <c r="P4178" s="10"/>
    </row>
    <row r="4179" spans="13:16" x14ac:dyDescent="0.25">
      <c r="M4179" s="10"/>
      <c r="N4179"/>
      <c r="O4179"/>
      <c r="P4179" s="10"/>
    </row>
    <row r="4180" spans="13:16" x14ac:dyDescent="0.25">
      <c r="M4180" s="10"/>
      <c r="N4180"/>
      <c r="O4180"/>
      <c r="P4180" s="10"/>
    </row>
    <row r="4181" spans="13:16" x14ac:dyDescent="0.25">
      <c r="M4181" s="10"/>
      <c r="N4181"/>
      <c r="O4181"/>
      <c r="P4181" s="10"/>
    </row>
    <row r="4182" spans="13:16" x14ac:dyDescent="0.25">
      <c r="M4182" s="10"/>
      <c r="N4182"/>
      <c r="O4182"/>
      <c r="P4182" s="10"/>
    </row>
    <row r="4183" spans="13:16" x14ac:dyDescent="0.25">
      <c r="M4183" s="10"/>
      <c r="N4183"/>
      <c r="O4183"/>
      <c r="P4183" s="10"/>
    </row>
    <row r="4184" spans="13:16" x14ac:dyDescent="0.25">
      <c r="M4184" s="10"/>
      <c r="N4184"/>
      <c r="O4184"/>
      <c r="P4184" s="10"/>
    </row>
    <row r="4185" spans="13:16" x14ac:dyDescent="0.25">
      <c r="M4185" s="10"/>
      <c r="N4185"/>
      <c r="O4185"/>
      <c r="P4185" s="10"/>
    </row>
    <row r="4186" spans="13:16" x14ac:dyDescent="0.25">
      <c r="M4186" s="10"/>
      <c r="N4186"/>
      <c r="O4186"/>
      <c r="P4186" s="10"/>
    </row>
    <row r="4187" spans="13:16" x14ac:dyDescent="0.25">
      <c r="M4187" s="10"/>
      <c r="N4187"/>
      <c r="O4187"/>
      <c r="P4187" s="10"/>
    </row>
    <row r="4188" spans="13:16" x14ac:dyDescent="0.25">
      <c r="M4188" s="10"/>
      <c r="N4188"/>
      <c r="O4188"/>
      <c r="P4188" s="10"/>
    </row>
    <row r="4189" spans="13:16" x14ac:dyDescent="0.25">
      <c r="M4189" s="10"/>
      <c r="N4189"/>
      <c r="O4189"/>
      <c r="P4189" s="10"/>
    </row>
    <row r="4190" spans="13:16" x14ac:dyDescent="0.25">
      <c r="M4190" s="10"/>
      <c r="N4190"/>
      <c r="O4190"/>
      <c r="P4190" s="10"/>
    </row>
    <row r="4191" spans="13:16" x14ac:dyDescent="0.25">
      <c r="M4191" s="10"/>
      <c r="N4191"/>
      <c r="O4191"/>
      <c r="P4191" s="10"/>
    </row>
    <row r="4192" spans="13:16" x14ac:dyDescent="0.25">
      <c r="M4192" s="10"/>
      <c r="N4192"/>
      <c r="O4192"/>
      <c r="P4192" s="10"/>
    </row>
    <row r="4193" spans="13:16" x14ac:dyDescent="0.25">
      <c r="M4193" s="10"/>
      <c r="N4193"/>
      <c r="O4193"/>
      <c r="P4193" s="10"/>
    </row>
    <row r="4194" spans="13:16" x14ac:dyDescent="0.25">
      <c r="M4194" s="10"/>
      <c r="N4194"/>
      <c r="O4194"/>
      <c r="P4194" s="10"/>
    </row>
    <row r="4195" spans="13:16" x14ac:dyDescent="0.25">
      <c r="M4195" s="10"/>
      <c r="N4195"/>
      <c r="O4195"/>
      <c r="P4195" s="10"/>
    </row>
    <row r="4196" spans="13:16" x14ac:dyDescent="0.25">
      <c r="M4196" s="10"/>
      <c r="N4196"/>
      <c r="O4196"/>
      <c r="P4196" s="10"/>
    </row>
    <row r="4197" spans="13:16" x14ac:dyDescent="0.25">
      <c r="M4197" s="10"/>
      <c r="N4197"/>
      <c r="O4197"/>
      <c r="P4197" s="10"/>
    </row>
    <row r="4198" spans="13:16" x14ac:dyDescent="0.25">
      <c r="M4198" s="10"/>
      <c r="N4198"/>
      <c r="O4198"/>
      <c r="P4198" s="10"/>
    </row>
    <row r="4199" spans="13:16" x14ac:dyDescent="0.25">
      <c r="M4199" s="10"/>
      <c r="N4199"/>
      <c r="O4199"/>
      <c r="P4199" s="10"/>
    </row>
    <row r="4200" spans="13:16" x14ac:dyDescent="0.25">
      <c r="M4200" s="10"/>
      <c r="N4200"/>
      <c r="O4200"/>
      <c r="P4200" s="10"/>
    </row>
    <row r="4201" spans="13:16" x14ac:dyDescent="0.25">
      <c r="M4201" s="10"/>
      <c r="N4201"/>
      <c r="O4201"/>
      <c r="P4201" s="10"/>
    </row>
    <row r="4202" spans="13:16" x14ac:dyDescent="0.25">
      <c r="M4202" s="10"/>
      <c r="N4202"/>
      <c r="O4202"/>
      <c r="P4202" s="10"/>
    </row>
    <row r="4203" spans="13:16" x14ac:dyDescent="0.25">
      <c r="M4203" s="10"/>
      <c r="N4203"/>
      <c r="O4203"/>
      <c r="P4203" s="10"/>
    </row>
    <row r="4204" spans="13:16" x14ac:dyDescent="0.25">
      <c r="M4204" s="10"/>
      <c r="N4204"/>
      <c r="O4204"/>
      <c r="P4204" s="10"/>
    </row>
    <row r="4205" spans="13:16" x14ac:dyDescent="0.25">
      <c r="M4205" s="10"/>
      <c r="N4205"/>
      <c r="O4205"/>
      <c r="P4205" s="10"/>
    </row>
    <row r="4206" spans="13:16" x14ac:dyDescent="0.25">
      <c r="M4206" s="10"/>
      <c r="N4206"/>
      <c r="O4206"/>
      <c r="P4206" s="10"/>
    </row>
    <row r="4207" spans="13:16" x14ac:dyDescent="0.25">
      <c r="M4207" s="10"/>
      <c r="N4207"/>
      <c r="O4207"/>
      <c r="P4207" s="10"/>
    </row>
    <row r="4208" spans="13:16" x14ac:dyDescent="0.25">
      <c r="M4208" s="10"/>
      <c r="N4208"/>
      <c r="O4208"/>
      <c r="P4208" s="10"/>
    </row>
    <row r="4209" spans="13:16" x14ac:dyDescent="0.25">
      <c r="M4209" s="10"/>
      <c r="N4209"/>
      <c r="O4209"/>
      <c r="P4209" s="10"/>
    </row>
    <row r="4210" spans="13:16" x14ac:dyDescent="0.25">
      <c r="M4210" s="10"/>
      <c r="N4210"/>
      <c r="O4210"/>
      <c r="P4210" s="10"/>
    </row>
    <row r="4211" spans="13:16" x14ac:dyDescent="0.25">
      <c r="M4211" s="10"/>
      <c r="N4211"/>
      <c r="O4211"/>
      <c r="P4211" s="10"/>
    </row>
    <row r="4212" spans="13:16" x14ac:dyDescent="0.25">
      <c r="M4212" s="10"/>
      <c r="N4212"/>
      <c r="O4212"/>
      <c r="P4212" s="10"/>
    </row>
    <row r="4213" spans="13:16" x14ac:dyDescent="0.25">
      <c r="M4213" s="10"/>
      <c r="N4213"/>
      <c r="O4213"/>
      <c r="P4213" s="10"/>
    </row>
    <row r="4214" spans="13:16" x14ac:dyDescent="0.25">
      <c r="M4214" s="10"/>
      <c r="N4214"/>
      <c r="O4214"/>
      <c r="P4214" s="10"/>
    </row>
    <row r="4215" spans="13:16" x14ac:dyDescent="0.25">
      <c r="M4215" s="10"/>
      <c r="N4215"/>
      <c r="O4215"/>
      <c r="P4215" s="10"/>
    </row>
    <row r="4216" spans="13:16" x14ac:dyDescent="0.25">
      <c r="M4216" s="10"/>
      <c r="N4216"/>
      <c r="O4216"/>
      <c r="P4216" s="10"/>
    </row>
    <row r="4217" spans="13:16" x14ac:dyDescent="0.25">
      <c r="M4217" s="10"/>
      <c r="N4217"/>
      <c r="O4217"/>
      <c r="P4217" s="10"/>
    </row>
    <row r="4218" spans="13:16" x14ac:dyDescent="0.25">
      <c r="M4218" s="10"/>
      <c r="N4218"/>
      <c r="O4218"/>
      <c r="P4218" s="10"/>
    </row>
    <row r="4219" spans="13:16" x14ac:dyDescent="0.25">
      <c r="M4219" s="10"/>
      <c r="N4219"/>
      <c r="O4219"/>
      <c r="P4219" s="10"/>
    </row>
    <row r="4220" spans="13:16" x14ac:dyDescent="0.25">
      <c r="M4220" s="10"/>
      <c r="N4220"/>
      <c r="O4220"/>
      <c r="P4220" s="10"/>
    </row>
    <row r="4221" spans="13:16" x14ac:dyDescent="0.25">
      <c r="M4221" s="10"/>
      <c r="N4221"/>
      <c r="O4221"/>
      <c r="P4221" s="10"/>
    </row>
    <row r="4222" spans="13:16" x14ac:dyDescent="0.25">
      <c r="M4222" s="10"/>
      <c r="N4222"/>
      <c r="O4222"/>
      <c r="P4222" s="10"/>
    </row>
    <row r="4223" spans="13:16" x14ac:dyDescent="0.25">
      <c r="M4223" s="10"/>
      <c r="N4223"/>
      <c r="O4223"/>
      <c r="P4223" s="10"/>
    </row>
    <row r="4224" spans="13:16" x14ac:dyDescent="0.25">
      <c r="M4224" s="10"/>
      <c r="N4224"/>
      <c r="O4224"/>
      <c r="P4224" s="10"/>
    </row>
    <row r="4225" spans="13:16" x14ac:dyDescent="0.25">
      <c r="M4225" s="10"/>
      <c r="N4225"/>
      <c r="O4225"/>
      <c r="P4225" s="10"/>
    </row>
    <row r="4226" spans="13:16" x14ac:dyDescent="0.25">
      <c r="M4226" s="10"/>
      <c r="N4226"/>
      <c r="O4226"/>
      <c r="P4226" s="10"/>
    </row>
    <row r="4227" spans="13:16" x14ac:dyDescent="0.25">
      <c r="M4227" s="10"/>
      <c r="N4227"/>
      <c r="O4227"/>
      <c r="P4227" s="10"/>
    </row>
    <row r="4228" spans="13:16" x14ac:dyDescent="0.25">
      <c r="M4228" s="10"/>
      <c r="N4228"/>
      <c r="O4228"/>
      <c r="P4228" s="10"/>
    </row>
    <row r="4229" spans="13:16" x14ac:dyDescent="0.25">
      <c r="M4229" s="10"/>
      <c r="N4229"/>
      <c r="O4229"/>
      <c r="P4229" s="10"/>
    </row>
    <row r="4230" spans="13:16" x14ac:dyDescent="0.25">
      <c r="M4230" s="10"/>
      <c r="N4230"/>
      <c r="O4230"/>
      <c r="P4230" s="10"/>
    </row>
    <row r="4231" spans="13:16" x14ac:dyDescent="0.25">
      <c r="M4231" s="10"/>
      <c r="N4231"/>
      <c r="O4231"/>
      <c r="P4231" s="10"/>
    </row>
    <row r="4232" spans="13:16" x14ac:dyDescent="0.25">
      <c r="M4232" s="10"/>
      <c r="N4232"/>
      <c r="O4232"/>
      <c r="P4232" s="10"/>
    </row>
    <row r="4233" spans="13:16" x14ac:dyDescent="0.25">
      <c r="M4233" s="10"/>
      <c r="N4233"/>
      <c r="O4233"/>
      <c r="P4233" s="10"/>
    </row>
    <row r="4234" spans="13:16" x14ac:dyDescent="0.25">
      <c r="M4234" s="10"/>
      <c r="N4234"/>
      <c r="O4234"/>
      <c r="P4234" s="10"/>
    </row>
    <row r="4235" spans="13:16" x14ac:dyDescent="0.25">
      <c r="M4235" s="10"/>
      <c r="N4235"/>
      <c r="O4235"/>
      <c r="P4235" s="10"/>
    </row>
    <row r="4236" spans="13:16" x14ac:dyDescent="0.25">
      <c r="M4236" s="10"/>
      <c r="N4236"/>
      <c r="O4236"/>
      <c r="P4236" s="10"/>
    </row>
    <row r="4237" spans="13:16" x14ac:dyDescent="0.25">
      <c r="M4237" s="10"/>
      <c r="N4237"/>
      <c r="O4237"/>
      <c r="P4237" s="10"/>
    </row>
    <row r="4238" spans="13:16" x14ac:dyDescent="0.25">
      <c r="M4238" s="10"/>
      <c r="N4238"/>
      <c r="O4238"/>
      <c r="P4238" s="10"/>
    </row>
    <row r="4239" spans="13:16" x14ac:dyDescent="0.25">
      <c r="M4239" s="10"/>
      <c r="N4239"/>
      <c r="O4239"/>
      <c r="P4239" s="10"/>
    </row>
    <row r="4240" spans="13:16" x14ac:dyDescent="0.25">
      <c r="M4240" s="10"/>
      <c r="N4240"/>
      <c r="O4240"/>
      <c r="P4240" s="10"/>
    </row>
    <row r="4241" spans="13:16" x14ac:dyDescent="0.25">
      <c r="M4241" s="10"/>
      <c r="N4241"/>
      <c r="O4241"/>
      <c r="P4241" s="10"/>
    </row>
    <row r="4242" spans="13:16" x14ac:dyDescent="0.25">
      <c r="M4242" s="10"/>
      <c r="N4242"/>
      <c r="O4242"/>
      <c r="P4242" s="10"/>
    </row>
    <row r="4243" spans="13:16" x14ac:dyDescent="0.25">
      <c r="M4243" s="10"/>
      <c r="N4243"/>
      <c r="O4243"/>
      <c r="P4243" s="10"/>
    </row>
    <row r="4244" spans="13:16" x14ac:dyDescent="0.25">
      <c r="M4244" s="10"/>
      <c r="N4244"/>
      <c r="O4244"/>
      <c r="P4244" s="10"/>
    </row>
    <row r="4245" spans="13:16" x14ac:dyDescent="0.25">
      <c r="M4245" s="10"/>
      <c r="N4245"/>
      <c r="O4245"/>
      <c r="P4245" s="10"/>
    </row>
    <row r="4246" spans="13:16" x14ac:dyDescent="0.25">
      <c r="M4246" s="10"/>
      <c r="N4246"/>
      <c r="O4246"/>
      <c r="P4246" s="10"/>
    </row>
    <row r="4247" spans="13:16" x14ac:dyDescent="0.25">
      <c r="M4247" s="10"/>
      <c r="N4247"/>
      <c r="O4247"/>
      <c r="P4247" s="10"/>
    </row>
    <row r="4248" spans="13:16" x14ac:dyDescent="0.25">
      <c r="M4248" s="10"/>
      <c r="N4248"/>
      <c r="O4248"/>
      <c r="P4248" s="10"/>
    </row>
    <row r="4249" spans="13:16" x14ac:dyDescent="0.25">
      <c r="M4249" s="10"/>
      <c r="N4249"/>
      <c r="O4249"/>
      <c r="P4249" s="10"/>
    </row>
    <row r="4250" spans="13:16" x14ac:dyDescent="0.25">
      <c r="M4250" s="10"/>
      <c r="N4250"/>
      <c r="O4250"/>
      <c r="P4250" s="10"/>
    </row>
    <row r="4251" spans="13:16" x14ac:dyDescent="0.25">
      <c r="M4251" s="10"/>
      <c r="N4251"/>
      <c r="O4251"/>
      <c r="P4251" s="10"/>
    </row>
    <row r="4252" spans="13:16" x14ac:dyDescent="0.25">
      <c r="M4252" s="10"/>
      <c r="N4252"/>
      <c r="O4252"/>
      <c r="P4252" s="10"/>
    </row>
    <row r="4253" spans="13:16" x14ac:dyDescent="0.25">
      <c r="M4253" s="10"/>
      <c r="N4253"/>
      <c r="O4253"/>
      <c r="P4253" s="10"/>
    </row>
    <row r="4254" spans="13:16" x14ac:dyDescent="0.25">
      <c r="M4254" s="10"/>
      <c r="N4254"/>
      <c r="O4254"/>
      <c r="P4254" s="10"/>
    </row>
    <row r="4255" spans="13:16" x14ac:dyDescent="0.25">
      <c r="M4255" s="10"/>
      <c r="N4255"/>
      <c r="O4255"/>
      <c r="P4255" s="10"/>
    </row>
    <row r="4256" spans="13:16" x14ac:dyDescent="0.25">
      <c r="M4256" s="10"/>
      <c r="N4256"/>
      <c r="O4256"/>
      <c r="P4256" s="10"/>
    </row>
    <row r="4257" spans="13:16" x14ac:dyDescent="0.25">
      <c r="M4257" s="10"/>
      <c r="N4257"/>
      <c r="O4257"/>
      <c r="P4257" s="10"/>
    </row>
    <row r="4258" spans="13:16" x14ac:dyDescent="0.25">
      <c r="M4258" s="10"/>
      <c r="N4258"/>
      <c r="O4258"/>
      <c r="P4258" s="10"/>
    </row>
    <row r="4259" spans="13:16" x14ac:dyDescent="0.25">
      <c r="M4259" s="10"/>
      <c r="N4259"/>
      <c r="O4259"/>
      <c r="P4259" s="10"/>
    </row>
    <row r="4260" spans="13:16" x14ac:dyDescent="0.25">
      <c r="M4260" s="10"/>
      <c r="N4260"/>
      <c r="O4260"/>
      <c r="P4260" s="10"/>
    </row>
    <row r="4261" spans="13:16" x14ac:dyDescent="0.25">
      <c r="M4261" s="10"/>
      <c r="N4261"/>
      <c r="O4261"/>
      <c r="P4261" s="10"/>
    </row>
    <row r="4262" spans="13:16" x14ac:dyDescent="0.25">
      <c r="M4262" s="10"/>
      <c r="N4262"/>
      <c r="O4262"/>
      <c r="P4262" s="10"/>
    </row>
    <row r="4263" spans="13:16" x14ac:dyDescent="0.25">
      <c r="M4263" s="10"/>
      <c r="N4263"/>
      <c r="O4263"/>
      <c r="P4263" s="10"/>
    </row>
    <row r="4264" spans="13:16" x14ac:dyDescent="0.25">
      <c r="M4264" s="10"/>
      <c r="N4264"/>
      <c r="O4264"/>
      <c r="P4264" s="10"/>
    </row>
    <row r="4265" spans="13:16" x14ac:dyDescent="0.25">
      <c r="M4265" s="10"/>
      <c r="N4265"/>
      <c r="O4265"/>
      <c r="P4265" s="10"/>
    </row>
    <row r="4266" spans="13:16" x14ac:dyDescent="0.25">
      <c r="M4266" s="10"/>
      <c r="N4266"/>
      <c r="O4266"/>
      <c r="P4266" s="10"/>
    </row>
    <row r="4267" spans="13:16" x14ac:dyDescent="0.25">
      <c r="M4267" s="10"/>
      <c r="N4267"/>
      <c r="O4267"/>
      <c r="P4267" s="10"/>
    </row>
    <row r="4268" spans="13:16" x14ac:dyDescent="0.25">
      <c r="M4268" s="10"/>
      <c r="N4268"/>
      <c r="O4268"/>
      <c r="P4268" s="10"/>
    </row>
    <row r="4269" spans="13:16" x14ac:dyDescent="0.25">
      <c r="M4269" s="10"/>
      <c r="N4269"/>
      <c r="O4269"/>
      <c r="P4269" s="10"/>
    </row>
    <row r="4270" spans="13:16" x14ac:dyDescent="0.25">
      <c r="M4270" s="10"/>
      <c r="N4270"/>
      <c r="O4270"/>
      <c r="P4270" s="10"/>
    </row>
    <row r="4271" spans="13:16" x14ac:dyDescent="0.25">
      <c r="M4271" s="10"/>
      <c r="N4271"/>
      <c r="O4271"/>
      <c r="P4271" s="10"/>
    </row>
    <row r="4272" spans="13:16" x14ac:dyDescent="0.25">
      <c r="M4272" s="10"/>
      <c r="N4272"/>
      <c r="O4272"/>
      <c r="P4272" s="10"/>
    </row>
    <row r="4273" spans="13:16" x14ac:dyDescent="0.25">
      <c r="M4273" s="10"/>
      <c r="N4273"/>
      <c r="O4273"/>
      <c r="P4273" s="10"/>
    </row>
    <row r="4274" spans="13:16" x14ac:dyDescent="0.25">
      <c r="M4274" s="10"/>
      <c r="N4274"/>
      <c r="O4274"/>
      <c r="P4274" s="10"/>
    </row>
    <row r="4275" spans="13:16" x14ac:dyDescent="0.25">
      <c r="M4275" s="10"/>
      <c r="N4275"/>
      <c r="O4275"/>
      <c r="P4275" s="10"/>
    </row>
    <row r="4276" spans="13:16" x14ac:dyDescent="0.25">
      <c r="M4276" s="10"/>
      <c r="N4276"/>
      <c r="O4276"/>
      <c r="P4276" s="10"/>
    </row>
    <row r="4277" spans="13:16" x14ac:dyDescent="0.25">
      <c r="M4277" s="10"/>
      <c r="N4277"/>
      <c r="O4277"/>
      <c r="P4277" s="10"/>
    </row>
    <row r="4278" spans="13:16" x14ac:dyDescent="0.25">
      <c r="M4278" s="10"/>
      <c r="N4278"/>
      <c r="O4278"/>
      <c r="P4278" s="10"/>
    </row>
    <row r="4279" spans="13:16" x14ac:dyDescent="0.25">
      <c r="M4279" s="10"/>
      <c r="N4279"/>
      <c r="O4279"/>
      <c r="P4279" s="10"/>
    </row>
    <row r="4280" spans="13:16" x14ac:dyDescent="0.25">
      <c r="M4280" s="10"/>
      <c r="N4280"/>
      <c r="O4280"/>
      <c r="P4280" s="10"/>
    </row>
    <row r="4281" spans="13:16" x14ac:dyDescent="0.25">
      <c r="M4281" s="10"/>
      <c r="N4281"/>
      <c r="O4281"/>
      <c r="P4281" s="10"/>
    </row>
    <row r="4282" spans="13:16" x14ac:dyDescent="0.25">
      <c r="M4282" s="10"/>
      <c r="N4282"/>
      <c r="O4282"/>
      <c r="P4282" s="10"/>
    </row>
    <row r="4283" spans="13:16" x14ac:dyDescent="0.25">
      <c r="M4283" s="10"/>
      <c r="N4283"/>
      <c r="O4283"/>
      <c r="P4283" s="10"/>
    </row>
    <row r="4284" spans="13:16" x14ac:dyDescent="0.25">
      <c r="M4284" s="10"/>
      <c r="N4284"/>
      <c r="O4284"/>
      <c r="P4284" s="10"/>
    </row>
    <row r="4285" spans="13:16" x14ac:dyDescent="0.25">
      <c r="M4285" s="10"/>
      <c r="N4285"/>
      <c r="O4285"/>
      <c r="P4285" s="10"/>
    </row>
    <row r="4286" spans="13:16" x14ac:dyDescent="0.25">
      <c r="M4286" s="10"/>
      <c r="N4286"/>
      <c r="O4286"/>
      <c r="P4286" s="10"/>
    </row>
    <row r="4287" spans="13:16" x14ac:dyDescent="0.25">
      <c r="M4287" s="10"/>
      <c r="N4287"/>
      <c r="O4287"/>
      <c r="P4287" s="10"/>
    </row>
    <row r="4288" spans="13:16" x14ac:dyDescent="0.25">
      <c r="M4288" s="10"/>
      <c r="N4288"/>
      <c r="O4288"/>
      <c r="P4288" s="10"/>
    </row>
    <row r="4289" spans="13:16" x14ac:dyDescent="0.25">
      <c r="M4289" s="10"/>
      <c r="N4289"/>
      <c r="O4289"/>
      <c r="P4289" s="10"/>
    </row>
    <row r="4290" spans="13:16" x14ac:dyDescent="0.25">
      <c r="M4290" s="10"/>
      <c r="N4290"/>
      <c r="O4290"/>
      <c r="P4290" s="10"/>
    </row>
    <row r="4291" spans="13:16" x14ac:dyDescent="0.25">
      <c r="M4291" s="10"/>
      <c r="N4291"/>
      <c r="O4291"/>
      <c r="P4291" s="10"/>
    </row>
    <row r="4292" spans="13:16" x14ac:dyDescent="0.25">
      <c r="M4292" s="10"/>
      <c r="N4292"/>
      <c r="O4292"/>
      <c r="P4292" s="10"/>
    </row>
    <row r="4293" spans="13:16" x14ac:dyDescent="0.25">
      <c r="M4293" s="10"/>
      <c r="N4293"/>
      <c r="O4293"/>
      <c r="P4293" s="10"/>
    </row>
    <row r="4294" spans="13:16" x14ac:dyDescent="0.25">
      <c r="M4294" s="10"/>
      <c r="N4294"/>
      <c r="O4294"/>
      <c r="P4294" s="10"/>
    </row>
    <row r="4295" spans="13:16" x14ac:dyDescent="0.25">
      <c r="M4295" s="10"/>
      <c r="N4295"/>
      <c r="O4295"/>
      <c r="P4295" s="10"/>
    </row>
    <row r="4296" spans="13:16" x14ac:dyDescent="0.25">
      <c r="M4296" s="10"/>
      <c r="N4296"/>
      <c r="O4296"/>
      <c r="P4296" s="10"/>
    </row>
    <row r="4297" spans="13:16" x14ac:dyDescent="0.25">
      <c r="M4297" s="10"/>
      <c r="N4297"/>
      <c r="O4297"/>
      <c r="P4297" s="10"/>
    </row>
    <row r="4298" spans="13:16" x14ac:dyDescent="0.25">
      <c r="M4298" s="10"/>
      <c r="N4298"/>
      <c r="O4298"/>
      <c r="P4298" s="10"/>
    </row>
    <row r="4299" spans="13:16" x14ac:dyDescent="0.25">
      <c r="M4299" s="10"/>
      <c r="N4299"/>
      <c r="O4299"/>
      <c r="P4299" s="10"/>
    </row>
    <row r="4300" spans="13:16" x14ac:dyDescent="0.25">
      <c r="M4300" s="10"/>
      <c r="N4300"/>
      <c r="O4300"/>
      <c r="P4300" s="10"/>
    </row>
    <row r="4301" spans="13:16" x14ac:dyDescent="0.25">
      <c r="M4301" s="10"/>
      <c r="N4301"/>
      <c r="O4301"/>
      <c r="P4301" s="10"/>
    </row>
    <row r="4302" spans="13:16" x14ac:dyDescent="0.25">
      <c r="M4302" s="10"/>
      <c r="N4302"/>
      <c r="O4302"/>
      <c r="P4302" s="10"/>
    </row>
    <row r="4303" spans="13:16" x14ac:dyDescent="0.25">
      <c r="M4303" s="10"/>
      <c r="N4303"/>
      <c r="O4303"/>
      <c r="P4303" s="10"/>
    </row>
    <row r="4304" spans="13:16" x14ac:dyDescent="0.25">
      <c r="M4304" s="10"/>
      <c r="N4304"/>
      <c r="O4304"/>
      <c r="P4304" s="10"/>
    </row>
    <row r="4305" spans="13:16" x14ac:dyDescent="0.25">
      <c r="M4305" s="10"/>
      <c r="N4305"/>
      <c r="O4305"/>
      <c r="P4305" s="10"/>
    </row>
    <row r="4306" spans="13:16" x14ac:dyDescent="0.25">
      <c r="M4306" s="10"/>
      <c r="N4306"/>
      <c r="O4306"/>
      <c r="P4306" s="10"/>
    </row>
    <row r="4307" spans="13:16" x14ac:dyDescent="0.25">
      <c r="M4307" s="10"/>
      <c r="N4307"/>
      <c r="O4307"/>
      <c r="P4307" s="10"/>
    </row>
    <row r="4308" spans="13:16" x14ac:dyDescent="0.25">
      <c r="M4308" s="10"/>
      <c r="N4308"/>
      <c r="O4308"/>
      <c r="P4308" s="10"/>
    </row>
    <row r="4309" spans="13:16" x14ac:dyDescent="0.25">
      <c r="M4309" s="10"/>
      <c r="N4309"/>
      <c r="O4309"/>
      <c r="P4309" s="10"/>
    </row>
    <row r="4310" spans="13:16" x14ac:dyDescent="0.25">
      <c r="M4310" s="10"/>
      <c r="N4310"/>
      <c r="O4310"/>
      <c r="P4310" s="10"/>
    </row>
    <row r="4311" spans="13:16" x14ac:dyDescent="0.25">
      <c r="M4311" s="10"/>
      <c r="N4311"/>
      <c r="O4311"/>
      <c r="P4311" s="10"/>
    </row>
    <row r="4312" spans="13:16" x14ac:dyDescent="0.25">
      <c r="M4312" s="10"/>
      <c r="N4312"/>
      <c r="O4312"/>
      <c r="P4312" s="10"/>
    </row>
    <row r="4313" spans="13:16" x14ac:dyDescent="0.25">
      <c r="M4313" s="10"/>
      <c r="N4313"/>
      <c r="O4313"/>
      <c r="P4313" s="10"/>
    </row>
    <row r="4314" spans="13:16" x14ac:dyDescent="0.25">
      <c r="M4314" s="10"/>
      <c r="N4314"/>
      <c r="O4314"/>
      <c r="P4314" s="10"/>
    </row>
    <row r="4315" spans="13:16" x14ac:dyDescent="0.25">
      <c r="M4315" s="10"/>
      <c r="N4315"/>
      <c r="O4315"/>
      <c r="P4315" s="10"/>
    </row>
    <row r="4316" spans="13:16" x14ac:dyDescent="0.25">
      <c r="M4316" s="10"/>
      <c r="N4316"/>
      <c r="O4316"/>
      <c r="P4316" s="10"/>
    </row>
    <row r="4317" spans="13:16" x14ac:dyDescent="0.25">
      <c r="M4317" s="10"/>
      <c r="N4317"/>
      <c r="O4317"/>
      <c r="P4317" s="10"/>
    </row>
    <row r="4318" spans="13:16" x14ac:dyDescent="0.25">
      <c r="M4318" s="10"/>
      <c r="N4318"/>
      <c r="O4318"/>
      <c r="P4318" s="10"/>
    </row>
    <row r="4319" spans="13:16" x14ac:dyDescent="0.25">
      <c r="M4319" s="10"/>
      <c r="N4319"/>
      <c r="O4319"/>
      <c r="P4319" s="10"/>
    </row>
    <row r="4320" spans="13:16" x14ac:dyDescent="0.25">
      <c r="M4320" s="10"/>
      <c r="N4320"/>
      <c r="O4320"/>
      <c r="P4320" s="10"/>
    </row>
    <row r="4321" spans="13:16" x14ac:dyDescent="0.25">
      <c r="M4321" s="10"/>
      <c r="N4321"/>
      <c r="O4321"/>
      <c r="P4321" s="10"/>
    </row>
    <row r="4322" spans="13:16" x14ac:dyDescent="0.25">
      <c r="M4322" s="10"/>
      <c r="N4322"/>
      <c r="O4322"/>
      <c r="P4322" s="10"/>
    </row>
    <row r="4323" spans="13:16" x14ac:dyDescent="0.25">
      <c r="M4323" s="10"/>
      <c r="N4323"/>
      <c r="O4323"/>
      <c r="P4323" s="10"/>
    </row>
    <row r="4324" spans="13:16" x14ac:dyDescent="0.25">
      <c r="M4324" s="10"/>
      <c r="N4324"/>
      <c r="O4324"/>
      <c r="P4324" s="10"/>
    </row>
    <row r="4325" spans="13:16" x14ac:dyDescent="0.25">
      <c r="M4325" s="10"/>
      <c r="N4325"/>
      <c r="O4325"/>
      <c r="P4325" s="10"/>
    </row>
    <row r="4326" spans="13:16" x14ac:dyDescent="0.25">
      <c r="M4326" s="10"/>
      <c r="N4326"/>
      <c r="O4326"/>
      <c r="P4326" s="10"/>
    </row>
    <row r="4327" spans="13:16" x14ac:dyDescent="0.25">
      <c r="M4327" s="10"/>
      <c r="N4327"/>
      <c r="O4327"/>
      <c r="P4327" s="10"/>
    </row>
    <row r="4328" spans="13:16" x14ac:dyDescent="0.25">
      <c r="M4328" s="10"/>
      <c r="N4328"/>
      <c r="O4328"/>
      <c r="P4328" s="10"/>
    </row>
    <row r="4329" spans="13:16" x14ac:dyDescent="0.25">
      <c r="M4329" s="10"/>
      <c r="N4329"/>
      <c r="O4329"/>
      <c r="P4329" s="10"/>
    </row>
    <row r="4330" spans="13:16" x14ac:dyDescent="0.25">
      <c r="M4330" s="10"/>
      <c r="N4330"/>
      <c r="O4330"/>
      <c r="P4330" s="10"/>
    </row>
    <row r="4331" spans="13:16" x14ac:dyDescent="0.25">
      <c r="M4331" s="10"/>
      <c r="N4331"/>
      <c r="O4331"/>
      <c r="P4331" s="10"/>
    </row>
    <row r="4332" spans="13:16" x14ac:dyDescent="0.25">
      <c r="M4332" s="10"/>
      <c r="N4332"/>
      <c r="O4332"/>
      <c r="P4332" s="10"/>
    </row>
    <row r="4333" spans="13:16" x14ac:dyDescent="0.25">
      <c r="M4333" s="10"/>
      <c r="N4333"/>
      <c r="O4333"/>
      <c r="P4333" s="10"/>
    </row>
    <row r="4334" spans="13:16" x14ac:dyDescent="0.25">
      <c r="M4334" s="10"/>
      <c r="N4334"/>
      <c r="O4334"/>
      <c r="P4334" s="10"/>
    </row>
    <row r="4335" spans="13:16" x14ac:dyDescent="0.25">
      <c r="M4335" s="10"/>
      <c r="N4335"/>
      <c r="O4335"/>
      <c r="P4335" s="10"/>
    </row>
    <row r="4336" spans="13:16" x14ac:dyDescent="0.25">
      <c r="M4336" s="10"/>
      <c r="N4336"/>
      <c r="O4336"/>
      <c r="P4336" s="10"/>
    </row>
    <row r="4337" spans="13:16" x14ac:dyDescent="0.25">
      <c r="M4337" s="10"/>
      <c r="N4337"/>
      <c r="O4337"/>
      <c r="P4337" s="10"/>
    </row>
    <row r="4338" spans="13:16" x14ac:dyDescent="0.25">
      <c r="M4338" s="10"/>
      <c r="N4338"/>
      <c r="O4338"/>
      <c r="P4338" s="10"/>
    </row>
    <row r="4339" spans="13:16" x14ac:dyDescent="0.25">
      <c r="M4339" s="10"/>
      <c r="N4339"/>
      <c r="O4339"/>
      <c r="P4339" s="10"/>
    </row>
    <row r="4340" spans="13:16" x14ac:dyDescent="0.25">
      <c r="M4340" s="10"/>
      <c r="N4340"/>
      <c r="O4340"/>
      <c r="P4340" s="10"/>
    </row>
    <row r="4341" spans="13:16" x14ac:dyDescent="0.25">
      <c r="M4341" s="10"/>
      <c r="N4341"/>
      <c r="O4341"/>
      <c r="P4341" s="10"/>
    </row>
    <row r="4342" spans="13:16" x14ac:dyDescent="0.25">
      <c r="M4342" s="10"/>
      <c r="N4342"/>
      <c r="O4342"/>
      <c r="P4342" s="10"/>
    </row>
    <row r="4343" spans="13:16" x14ac:dyDescent="0.25">
      <c r="M4343" s="10"/>
      <c r="N4343"/>
      <c r="O4343"/>
      <c r="P4343" s="10"/>
    </row>
    <row r="4344" spans="13:16" x14ac:dyDescent="0.25">
      <c r="M4344" s="10"/>
      <c r="N4344"/>
      <c r="O4344"/>
      <c r="P4344" s="10"/>
    </row>
    <row r="4345" spans="13:16" x14ac:dyDescent="0.25">
      <c r="M4345" s="10"/>
      <c r="N4345"/>
      <c r="O4345"/>
      <c r="P4345" s="10"/>
    </row>
    <row r="4346" spans="13:16" x14ac:dyDescent="0.25">
      <c r="M4346" s="10"/>
      <c r="N4346"/>
      <c r="O4346"/>
      <c r="P4346" s="10"/>
    </row>
    <row r="4347" spans="13:16" x14ac:dyDescent="0.25">
      <c r="M4347" s="10"/>
      <c r="N4347"/>
      <c r="O4347"/>
      <c r="P4347" s="10"/>
    </row>
    <row r="4348" spans="13:16" x14ac:dyDescent="0.25">
      <c r="M4348" s="10"/>
      <c r="N4348"/>
      <c r="O4348"/>
      <c r="P4348" s="10"/>
    </row>
    <row r="4349" spans="13:16" x14ac:dyDescent="0.25">
      <c r="M4349" s="10"/>
      <c r="N4349"/>
      <c r="O4349"/>
      <c r="P4349" s="10"/>
    </row>
    <row r="4350" spans="13:16" x14ac:dyDescent="0.25">
      <c r="M4350" s="10"/>
      <c r="N4350"/>
      <c r="O4350"/>
      <c r="P4350" s="10"/>
    </row>
    <row r="4351" spans="13:16" x14ac:dyDescent="0.25">
      <c r="M4351" s="10"/>
      <c r="N4351"/>
      <c r="O4351"/>
      <c r="P4351" s="10"/>
    </row>
    <row r="4352" spans="13:16" x14ac:dyDescent="0.25">
      <c r="M4352" s="10"/>
      <c r="N4352"/>
      <c r="O4352"/>
      <c r="P4352" s="10"/>
    </row>
    <row r="4353" spans="13:16" x14ac:dyDescent="0.25">
      <c r="M4353" s="10"/>
      <c r="N4353"/>
      <c r="O4353"/>
      <c r="P4353" s="10"/>
    </row>
    <row r="4354" spans="13:16" x14ac:dyDescent="0.25">
      <c r="M4354" s="10"/>
      <c r="N4354"/>
      <c r="O4354"/>
      <c r="P4354" s="10"/>
    </row>
    <row r="4355" spans="13:16" x14ac:dyDescent="0.25">
      <c r="M4355" s="10"/>
      <c r="N4355"/>
      <c r="O4355"/>
      <c r="P4355" s="10"/>
    </row>
    <row r="4356" spans="13:16" x14ac:dyDescent="0.25">
      <c r="M4356" s="10"/>
      <c r="N4356"/>
      <c r="O4356"/>
      <c r="P4356" s="10"/>
    </row>
    <row r="4357" spans="13:16" x14ac:dyDescent="0.25">
      <c r="M4357" s="10"/>
      <c r="N4357"/>
      <c r="O4357"/>
      <c r="P4357" s="10"/>
    </row>
    <row r="4358" spans="13:16" x14ac:dyDescent="0.25">
      <c r="M4358" s="10"/>
      <c r="N4358"/>
      <c r="O4358"/>
      <c r="P4358" s="10"/>
    </row>
    <row r="4359" spans="13:16" x14ac:dyDescent="0.25">
      <c r="M4359" s="10"/>
      <c r="N4359"/>
      <c r="O4359"/>
      <c r="P4359" s="10"/>
    </row>
    <row r="4360" spans="13:16" x14ac:dyDescent="0.25">
      <c r="M4360" s="10"/>
      <c r="N4360"/>
      <c r="O4360"/>
      <c r="P4360" s="10"/>
    </row>
    <row r="4361" spans="13:16" x14ac:dyDescent="0.25">
      <c r="M4361" s="10"/>
      <c r="N4361"/>
      <c r="O4361"/>
      <c r="P4361" s="10"/>
    </row>
    <row r="4362" spans="13:16" x14ac:dyDescent="0.25">
      <c r="M4362" s="10"/>
      <c r="N4362"/>
      <c r="O4362"/>
      <c r="P4362" s="10"/>
    </row>
    <row r="4363" spans="13:16" x14ac:dyDescent="0.25">
      <c r="M4363" s="10"/>
      <c r="N4363"/>
      <c r="O4363"/>
      <c r="P4363" s="10"/>
    </row>
    <row r="4364" spans="13:16" x14ac:dyDescent="0.25">
      <c r="M4364" s="10"/>
      <c r="N4364"/>
      <c r="O4364"/>
      <c r="P4364" s="10"/>
    </row>
    <row r="4365" spans="13:16" x14ac:dyDescent="0.25">
      <c r="M4365" s="10"/>
      <c r="N4365"/>
      <c r="O4365"/>
      <c r="P4365" s="10"/>
    </row>
    <row r="4366" spans="13:16" x14ac:dyDescent="0.25">
      <c r="M4366" s="10"/>
      <c r="N4366"/>
      <c r="O4366"/>
      <c r="P4366" s="10"/>
    </row>
    <row r="4367" spans="13:16" x14ac:dyDescent="0.25">
      <c r="M4367" s="10"/>
      <c r="N4367"/>
      <c r="O4367"/>
      <c r="P4367" s="10"/>
    </row>
    <row r="4368" spans="13:16" x14ac:dyDescent="0.25">
      <c r="M4368" s="10"/>
      <c r="N4368"/>
      <c r="O4368"/>
      <c r="P4368" s="10"/>
    </row>
    <row r="4369" spans="13:16" x14ac:dyDescent="0.25">
      <c r="M4369" s="10"/>
      <c r="N4369"/>
      <c r="O4369"/>
      <c r="P4369" s="10"/>
    </row>
    <row r="4370" spans="13:16" x14ac:dyDescent="0.25">
      <c r="M4370" s="10"/>
      <c r="N4370"/>
      <c r="O4370"/>
      <c r="P4370" s="10"/>
    </row>
    <row r="4371" spans="13:16" x14ac:dyDescent="0.25">
      <c r="M4371" s="10"/>
      <c r="N4371"/>
      <c r="O4371"/>
      <c r="P4371" s="10"/>
    </row>
    <row r="4372" spans="13:16" x14ac:dyDescent="0.25">
      <c r="M4372" s="10"/>
      <c r="N4372"/>
      <c r="O4372"/>
      <c r="P4372" s="10"/>
    </row>
    <row r="4373" spans="13:16" x14ac:dyDescent="0.25">
      <c r="M4373" s="10"/>
      <c r="N4373"/>
      <c r="O4373"/>
      <c r="P4373" s="10"/>
    </row>
    <row r="4374" spans="13:16" x14ac:dyDescent="0.25">
      <c r="M4374" s="10"/>
      <c r="N4374"/>
      <c r="O4374"/>
      <c r="P4374" s="10"/>
    </row>
    <row r="4375" spans="13:16" x14ac:dyDescent="0.25">
      <c r="M4375" s="10"/>
      <c r="N4375"/>
      <c r="O4375"/>
      <c r="P4375" s="10"/>
    </row>
    <row r="4376" spans="13:16" x14ac:dyDescent="0.25">
      <c r="M4376" s="10"/>
      <c r="N4376"/>
      <c r="O4376"/>
      <c r="P4376" s="10"/>
    </row>
    <row r="4377" spans="13:16" x14ac:dyDescent="0.25">
      <c r="M4377" s="10"/>
      <c r="N4377"/>
      <c r="O4377"/>
      <c r="P4377" s="10"/>
    </row>
    <row r="4378" spans="13:16" x14ac:dyDescent="0.25">
      <c r="M4378" s="10"/>
      <c r="N4378"/>
      <c r="O4378"/>
      <c r="P4378" s="10"/>
    </row>
    <row r="4379" spans="13:16" x14ac:dyDescent="0.25">
      <c r="M4379" s="10"/>
      <c r="N4379"/>
      <c r="O4379"/>
      <c r="P4379" s="10"/>
    </row>
    <row r="4380" spans="13:16" x14ac:dyDescent="0.25">
      <c r="M4380" s="10"/>
      <c r="N4380"/>
      <c r="O4380"/>
      <c r="P4380" s="10"/>
    </row>
    <row r="4381" spans="13:16" x14ac:dyDescent="0.25">
      <c r="M4381" s="10"/>
      <c r="N4381"/>
      <c r="O4381"/>
      <c r="P4381" s="10"/>
    </row>
    <row r="4382" spans="13:16" x14ac:dyDescent="0.25">
      <c r="M4382" s="10"/>
      <c r="N4382"/>
      <c r="O4382"/>
      <c r="P4382" s="10"/>
    </row>
    <row r="4383" spans="13:16" x14ac:dyDescent="0.25">
      <c r="M4383" s="10"/>
      <c r="N4383"/>
      <c r="O4383"/>
      <c r="P4383" s="10"/>
    </row>
    <row r="4384" spans="13:16" x14ac:dyDescent="0.25">
      <c r="M4384" s="10"/>
      <c r="N4384"/>
      <c r="O4384"/>
      <c r="P4384" s="10"/>
    </row>
    <row r="4385" spans="13:16" x14ac:dyDescent="0.25">
      <c r="M4385" s="10"/>
      <c r="N4385"/>
      <c r="O4385"/>
      <c r="P4385" s="10"/>
    </row>
    <row r="4386" spans="13:16" x14ac:dyDescent="0.25">
      <c r="M4386" s="10"/>
      <c r="N4386"/>
      <c r="O4386"/>
      <c r="P4386" s="10"/>
    </row>
    <row r="4387" spans="13:16" x14ac:dyDescent="0.25">
      <c r="M4387" s="10"/>
      <c r="N4387"/>
      <c r="O4387"/>
      <c r="P4387" s="10"/>
    </row>
    <row r="4388" spans="13:16" x14ac:dyDescent="0.25">
      <c r="M4388" s="10"/>
      <c r="N4388"/>
      <c r="O4388"/>
      <c r="P4388" s="10"/>
    </row>
    <row r="4389" spans="13:16" x14ac:dyDescent="0.25">
      <c r="M4389" s="10"/>
      <c r="N4389"/>
      <c r="O4389"/>
      <c r="P4389" s="10"/>
    </row>
    <row r="4390" spans="13:16" x14ac:dyDescent="0.25">
      <c r="M4390" s="10"/>
      <c r="N4390"/>
      <c r="O4390"/>
      <c r="P4390" s="10"/>
    </row>
    <row r="4391" spans="13:16" x14ac:dyDescent="0.25">
      <c r="M4391" s="10"/>
      <c r="N4391"/>
      <c r="O4391"/>
      <c r="P4391" s="10"/>
    </row>
    <row r="4392" spans="13:16" x14ac:dyDescent="0.25">
      <c r="M4392" s="10"/>
      <c r="N4392"/>
      <c r="O4392"/>
      <c r="P4392" s="10"/>
    </row>
    <row r="4393" spans="13:16" x14ac:dyDescent="0.25">
      <c r="M4393" s="10"/>
      <c r="N4393"/>
      <c r="O4393"/>
      <c r="P4393" s="10"/>
    </row>
    <row r="4394" spans="13:16" x14ac:dyDescent="0.25">
      <c r="M4394" s="10"/>
      <c r="N4394"/>
      <c r="O4394"/>
      <c r="P4394" s="10"/>
    </row>
    <row r="4395" spans="13:16" x14ac:dyDescent="0.25">
      <c r="M4395" s="10"/>
      <c r="N4395"/>
      <c r="O4395"/>
      <c r="P4395" s="10"/>
    </row>
    <row r="4396" spans="13:16" x14ac:dyDescent="0.25">
      <c r="M4396" s="10"/>
      <c r="N4396"/>
      <c r="O4396"/>
      <c r="P4396" s="10"/>
    </row>
    <row r="4397" spans="13:16" x14ac:dyDescent="0.25">
      <c r="M4397" s="10"/>
      <c r="N4397"/>
      <c r="O4397"/>
      <c r="P4397" s="10"/>
    </row>
    <row r="4398" spans="13:16" x14ac:dyDescent="0.25">
      <c r="M4398" s="10"/>
      <c r="N4398"/>
      <c r="O4398"/>
      <c r="P4398" s="10"/>
    </row>
    <row r="4399" spans="13:16" x14ac:dyDescent="0.25">
      <c r="M4399" s="10"/>
      <c r="N4399"/>
      <c r="O4399"/>
      <c r="P4399" s="10"/>
    </row>
    <row r="4400" spans="13:16" x14ac:dyDescent="0.25">
      <c r="M4400" s="10"/>
      <c r="N4400"/>
      <c r="O4400"/>
      <c r="P4400" s="10"/>
    </row>
    <row r="4401" spans="13:16" x14ac:dyDescent="0.25">
      <c r="M4401" s="10"/>
      <c r="N4401"/>
      <c r="O4401"/>
      <c r="P4401" s="10"/>
    </row>
    <row r="4402" spans="13:16" x14ac:dyDescent="0.25">
      <c r="M4402" s="10"/>
      <c r="N4402"/>
      <c r="O4402"/>
      <c r="P4402" s="10"/>
    </row>
    <row r="4403" spans="13:16" x14ac:dyDescent="0.25">
      <c r="M4403" s="10"/>
      <c r="N4403"/>
      <c r="O4403"/>
      <c r="P4403" s="10"/>
    </row>
    <row r="4404" spans="13:16" x14ac:dyDescent="0.25">
      <c r="M4404" s="10"/>
      <c r="N4404"/>
      <c r="O4404"/>
      <c r="P4404" s="10"/>
    </row>
    <row r="4405" spans="13:16" x14ac:dyDescent="0.25">
      <c r="M4405" s="10"/>
      <c r="N4405"/>
      <c r="O4405"/>
      <c r="P4405" s="10"/>
    </row>
    <row r="4406" spans="13:16" x14ac:dyDescent="0.25">
      <c r="M4406" s="10"/>
      <c r="N4406"/>
      <c r="O4406"/>
      <c r="P4406" s="10"/>
    </row>
    <row r="4407" spans="13:16" x14ac:dyDescent="0.25">
      <c r="M4407" s="10"/>
      <c r="N4407"/>
      <c r="O4407"/>
      <c r="P4407" s="10"/>
    </row>
    <row r="4408" spans="13:16" x14ac:dyDescent="0.25">
      <c r="M4408" s="10"/>
      <c r="N4408"/>
      <c r="O4408"/>
      <c r="P4408" s="10"/>
    </row>
    <row r="4409" spans="13:16" x14ac:dyDescent="0.25">
      <c r="M4409" s="10"/>
      <c r="N4409"/>
      <c r="O4409"/>
      <c r="P4409" s="10"/>
    </row>
    <row r="4410" spans="13:16" x14ac:dyDescent="0.25">
      <c r="M4410" s="10"/>
      <c r="N4410"/>
      <c r="O4410"/>
      <c r="P4410" s="10"/>
    </row>
    <row r="4411" spans="13:16" x14ac:dyDescent="0.25">
      <c r="M4411" s="10"/>
      <c r="N4411"/>
      <c r="O4411"/>
      <c r="P4411" s="10"/>
    </row>
    <row r="4412" spans="13:16" x14ac:dyDescent="0.25">
      <c r="M4412" s="10"/>
      <c r="N4412"/>
      <c r="O4412"/>
      <c r="P4412" s="10"/>
    </row>
    <row r="4413" spans="13:16" x14ac:dyDescent="0.25">
      <c r="M4413" s="10"/>
      <c r="N4413"/>
      <c r="O4413"/>
      <c r="P4413" s="10"/>
    </row>
    <row r="4414" spans="13:16" x14ac:dyDescent="0.25">
      <c r="M4414" s="10"/>
      <c r="N4414"/>
      <c r="O4414"/>
      <c r="P4414" s="10"/>
    </row>
    <row r="4415" spans="13:16" x14ac:dyDescent="0.25">
      <c r="M4415" s="10"/>
      <c r="N4415"/>
      <c r="O4415"/>
      <c r="P4415" s="10"/>
    </row>
    <row r="4416" spans="13:16" x14ac:dyDescent="0.25">
      <c r="M4416" s="10"/>
      <c r="N4416"/>
      <c r="O4416"/>
      <c r="P4416" s="10"/>
    </row>
    <row r="4417" spans="13:16" x14ac:dyDescent="0.25">
      <c r="M4417" s="10"/>
      <c r="N4417"/>
      <c r="O4417"/>
      <c r="P4417" s="10"/>
    </row>
    <row r="4418" spans="13:16" x14ac:dyDescent="0.25">
      <c r="M4418" s="10"/>
      <c r="N4418"/>
      <c r="O4418"/>
      <c r="P4418" s="10"/>
    </row>
    <row r="4419" spans="13:16" x14ac:dyDescent="0.25">
      <c r="M4419" s="10"/>
      <c r="N4419"/>
      <c r="O4419"/>
      <c r="P4419" s="10"/>
    </row>
    <row r="4420" spans="13:16" x14ac:dyDescent="0.25">
      <c r="M4420" s="10"/>
      <c r="N4420"/>
      <c r="O4420"/>
      <c r="P4420" s="10"/>
    </row>
    <row r="4421" spans="13:16" x14ac:dyDescent="0.25">
      <c r="M4421" s="10"/>
      <c r="N4421"/>
      <c r="O4421"/>
      <c r="P4421" s="10"/>
    </row>
    <row r="4422" spans="13:16" x14ac:dyDescent="0.25">
      <c r="M4422" s="10"/>
      <c r="N4422"/>
      <c r="O4422"/>
      <c r="P4422" s="10"/>
    </row>
    <row r="4423" spans="13:16" x14ac:dyDescent="0.25">
      <c r="M4423" s="10"/>
      <c r="N4423"/>
      <c r="O4423"/>
      <c r="P4423" s="10"/>
    </row>
    <row r="4424" spans="13:16" x14ac:dyDescent="0.25">
      <c r="M4424" s="10"/>
      <c r="N4424"/>
      <c r="O4424"/>
      <c r="P4424" s="10"/>
    </row>
    <row r="4425" spans="13:16" x14ac:dyDescent="0.25">
      <c r="M4425" s="10"/>
      <c r="N4425"/>
      <c r="O4425"/>
      <c r="P4425" s="10"/>
    </row>
    <row r="4426" spans="13:16" x14ac:dyDescent="0.25">
      <c r="M4426" s="10"/>
      <c r="N4426"/>
      <c r="O4426"/>
      <c r="P4426" s="10"/>
    </row>
    <row r="4427" spans="13:16" x14ac:dyDescent="0.25">
      <c r="M4427" s="10"/>
      <c r="N4427"/>
      <c r="O4427"/>
      <c r="P4427" s="10"/>
    </row>
    <row r="4428" spans="13:16" x14ac:dyDescent="0.25">
      <c r="M4428" s="10"/>
      <c r="N4428"/>
      <c r="O4428"/>
      <c r="P4428" s="10"/>
    </row>
    <row r="4429" spans="13:16" x14ac:dyDescent="0.25">
      <c r="M4429" s="10"/>
      <c r="N4429"/>
      <c r="O4429"/>
      <c r="P4429" s="10"/>
    </row>
    <row r="4430" spans="13:16" x14ac:dyDescent="0.25">
      <c r="M4430" s="10"/>
      <c r="N4430"/>
      <c r="O4430"/>
      <c r="P4430" s="10"/>
    </row>
    <row r="4431" spans="13:16" x14ac:dyDescent="0.25">
      <c r="M4431" s="10"/>
      <c r="N4431"/>
      <c r="O4431"/>
      <c r="P4431" s="10"/>
    </row>
    <row r="4432" spans="13:16" x14ac:dyDescent="0.25">
      <c r="M4432" s="10"/>
      <c r="N4432"/>
      <c r="O4432"/>
      <c r="P4432" s="10"/>
    </row>
    <row r="4433" spans="13:16" x14ac:dyDescent="0.25">
      <c r="M4433" s="10"/>
      <c r="N4433"/>
      <c r="O4433"/>
      <c r="P4433" s="10"/>
    </row>
    <row r="4434" spans="13:16" x14ac:dyDescent="0.25">
      <c r="M4434" s="10"/>
      <c r="N4434"/>
      <c r="O4434"/>
      <c r="P4434" s="10"/>
    </row>
    <row r="4435" spans="13:16" x14ac:dyDescent="0.25">
      <c r="M4435" s="10"/>
      <c r="N4435"/>
      <c r="O4435"/>
      <c r="P4435" s="10"/>
    </row>
    <row r="4436" spans="13:16" x14ac:dyDescent="0.25">
      <c r="M4436" s="10"/>
      <c r="N4436"/>
      <c r="O4436"/>
      <c r="P4436" s="10"/>
    </row>
    <row r="4437" spans="13:16" x14ac:dyDescent="0.25">
      <c r="M4437" s="10"/>
      <c r="N4437"/>
      <c r="O4437"/>
      <c r="P4437" s="10"/>
    </row>
    <row r="4438" spans="13:16" x14ac:dyDescent="0.25">
      <c r="M4438" s="10"/>
      <c r="N4438"/>
      <c r="O4438"/>
      <c r="P4438" s="10"/>
    </row>
    <row r="4439" spans="13:16" x14ac:dyDescent="0.25">
      <c r="M4439" s="10"/>
      <c r="N4439"/>
      <c r="O4439"/>
      <c r="P4439" s="10"/>
    </row>
    <row r="4440" spans="13:16" x14ac:dyDescent="0.25">
      <c r="M4440" s="10"/>
      <c r="N4440"/>
      <c r="O4440"/>
      <c r="P4440" s="10"/>
    </row>
    <row r="4441" spans="13:16" x14ac:dyDescent="0.25">
      <c r="M4441" s="10"/>
      <c r="N4441"/>
      <c r="O4441"/>
      <c r="P4441" s="10"/>
    </row>
    <row r="4442" spans="13:16" x14ac:dyDescent="0.25">
      <c r="M4442" s="10"/>
      <c r="N4442"/>
      <c r="O4442"/>
      <c r="P4442" s="10"/>
    </row>
    <row r="4443" spans="13:16" x14ac:dyDescent="0.25">
      <c r="M4443" s="10"/>
      <c r="N4443"/>
      <c r="O4443"/>
      <c r="P4443" s="10"/>
    </row>
    <row r="4444" spans="13:16" x14ac:dyDescent="0.25">
      <c r="M4444" s="10"/>
      <c r="N4444"/>
      <c r="O4444"/>
      <c r="P4444" s="10"/>
    </row>
    <row r="4445" spans="13:16" x14ac:dyDescent="0.25">
      <c r="M4445" s="10"/>
      <c r="N4445"/>
      <c r="O4445"/>
      <c r="P4445" s="10"/>
    </row>
    <row r="4446" spans="13:16" x14ac:dyDescent="0.25">
      <c r="M4446" s="10"/>
      <c r="N4446"/>
      <c r="O4446"/>
      <c r="P4446" s="10"/>
    </row>
    <row r="4447" spans="13:16" x14ac:dyDescent="0.25">
      <c r="M4447" s="10"/>
      <c r="N4447"/>
      <c r="O4447"/>
      <c r="P4447" s="10"/>
    </row>
    <row r="4448" spans="13:16" x14ac:dyDescent="0.25">
      <c r="M4448" s="10"/>
      <c r="N4448"/>
      <c r="O4448"/>
      <c r="P4448" s="10"/>
    </row>
    <row r="4449" spans="13:16" x14ac:dyDescent="0.25">
      <c r="M4449" s="10"/>
      <c r="N4449"/>
      <c r="O4449"/>
      <c r="P4449" s="10"/>
    </row>
    <row r="4450" spans="13:16" x14ac:dyDescent="0.25">
      <c r="M4450" s="10"/>
      <c r="N4450"/>
      <c r="O4450"/>
      <c r="P4450" s="10"/>
    </row>
    <row r="4451" spans="13:16" x14ac:dyDescent="0.25">
      <c r="M4451" s="10"/>
      <c r="N4451"/>
      <c r="O4451"/>
      <c r="P4451" s="10"/>
    </row>
    <row r="4452" spans="13:16" x14ac:dyDescent="0.25">
      <c r="M4452" s="10"/>
      <c r="N4452"/>
      <c r="O4452"/>
      <c r="P4452" s="10"/>
    </row>
    <row r="4453" spans="13:16" x14ac:dyDescent="0.25">
      <c r="M4453" s="10"/>
      <c r="N4453"/>
      <c r="O4453"/>
      <c r="P4453" s="10"/>
    </row>
    <row r="4454" spans="13:16" x14ac:dyDescent="0.25">
      <c r="M4454" s="10"/>
      <c r="N4454"/>
      <c r="O4454"/>
      <c r="P4454" s="10"/>
    </row>
    <row r="4455" spans="13:16" x14ac:dyDescent="0.25">
      <c r="M4455" s="10"/>
      <c r="N4455"/>
      <c r="O4455"/>
      <c r="P4455" s="10"/>
    </row>
    <row r="4456" spans="13:16" x14ac:dyDescent="0.25">
      <c r="M4456" s="10"/>
      <c r="N4456"/>
      <c r="O4456"/>
      <c r="P4456" s="10"/>
    </row>
    <row r="4457" spans="13:16" x14ac:dyDescent="0.25">
      <c r="M4457" s="10"/>
      <c r="N4457"/>
      <c r="O4457"/>
      <c r="P4457" s="10"/>
    </row>
    <row r="4458" spans="13:16" x14ac:dyDescent="0.25">
      <c r="M4458" s="10"/>
      <c r="N4458"/>
      <c r="O4458"/>
      <c r="P4458" s="10"/>
    </row>
    <row r="4459" spans="13:16" x14ac:dyDescent="0.25">
      <c r="M4459" s="10"/>
      <c r="N4459"/>
      <c r="O4459"/>
      <c r="P4459" s="10"/>
    </row>
    <row r="4460" spans="13:16" x14ac:dyDescent="0.25">
      <c r="M4460" s="10"/>
      <c r="N4460"/>
      <c r="O4460"/>
      <c r="P4460" s="10"/>
    </row>
    <row r="4461" spans="13:16" x14ac:dyDescent="0.25">
      <c r="M4461" s="10"/>
      <c r="N4461"/>
      <c r="O4461"/>
      <c r="P4461" s="10"/>
    </row>
    <row r="4462" spans="13:16" x14ac:dyDescent="0.25">
      <c r="M4462" s="10"/>
      <c r="N4462"/>
      <c r="O4462"/>
      <c r="P4462" s="10"/>
    </row>
    <row r="4463" spans="13:16" x14ac:dyDescent="0.25">
      <c r="M4463" s="10"/>
      <c r="N4463"/>
      <c r="O4463"/>
      <c r="P4463" s="10"/>
    </row>
    <row r="4464" spans="13:16" x14ac:dyDescent="0.25">
      <c r="M4464" s="10"/>
      <c r="N4464"/>
      <c r="O4464"/>
      <c r="P4464" s="10"/>
    </row>
    <row r="4465" spans="13:16" x14ac:dyDescent="0.25">
      <c r="M4465" s="10"/>
      <c r="N4465"/>
      <c r="O4465"/>
      <c r="P4465" s="10"/>
    </row>
    <row r="4466" spans="13:16" x14ac:dyDescent="0.25">
      <c r="M4466" s="10"/>
      <c r="N4466"/>
      <c r="O4466"/>
      <c r="P4466" s="10"/>
    </row>
    <row r="4467" spans="13:16" x14ac:dyDescent="0.25">
      <c r="M4467" s="10"/>
      <c r="N4467"/>
      <c r="O4467"/>
      <c r="P4467" s="10"/>
    </row>
    <row r="4468" spans="13:16" x14ac:dyDescent="0.25">
      <c r="M4468" s="10"/>
      <c r="N4468"/>
      <c r="O4468"/>
      <c r="P4468" s="10"/>
    </row>
    <row r="4469" spans="13:16" x14ac:dyDescent="0.25">
      <c r="M4469" s="10"/>
      <c r="N4469"/>
      <c r="O4469"/>
      <c r="P4469" s="10"/>
    </row>
    <row r="4470" spans="13:16" x14ac:dyDescent="0.25">
      <c r="M4470" s="10"/>
      <c r="N4470"/>
      <c r="O4470"/>
      <c r="P4470" s="10"/>
    </row>
    <row r="4471" spans="13:16" x14ac:dyDescent="0.25">
      <c r="M4471" s="10"/>
      <c r="N4471"/>
      <c r="O4471"/>
      <c r="P4471" s="10"/>
    </row>
    <row r="4472" spans="13:16" x14ac:dyDescent="0.25">
      <c r="M4472" s="10"/>
      <c r="N4472"/>
      <c r="O4472"/>
      <c r="P4472" s="10"/>
    </row>
    <row r="4473" spans="13:16" x14ac:dyDescent="0.25">
      <c r="M4473" s="10"/>
      <c r="N4473"/>
      <c r="O4473"/>
      <c r="P4473" s="10"/>
    </row>
    <row r="4474" spans="13:16" x14ac:dyDescent="0.25">
      <c r="M4474" s="10"/>
      <c r="N4474"/>
      <c r="O4474"/>
      <c r="P4474" s="10"/>
    </row>
    <row r="4475" spans="13:16" x14ac:dyDescent="0.25">
      <c r="M4475" s="10"/>
      <c r="N4475"/>
      <c r="O4475"/>
      <c r="P4475" s="10"/>
    </row>
    <row r="4476" spans="13:16" x14ac:dyDescent="0.25">
      <c r="M4476" s="10"/>
      <c r="N4476"/>
      <c r="O4476"/>
      <c r="P4476" s="10"/>
    </row>
    <row r="4477" spans="13:16" x14ac:dyDescent="0.25">
      <c r="M4477" s="10"/>
      <c r="N4477"/>
      <c r="O4477"/>
      <c r="P4477" s="10"/>
    </row>
    <row r="4478" spans="13:16" x14ac:dyDescent="0.25">
      <c r="M4478" s="10"/>
      <c r="N4478"/>
      <c r="O4478"/>
      <c r="P4478" s="10"/>
    </row>
    <row r="4479" spans="13:16" x14ac:dyDescent="0.25">
      <c r="M4479" s="10"/>
      <c r="N4479"/>
      <c r="O4479"/>
      <c r="P4479" s="10"/>
    </row>
    <row r="4480" spans="13:16" x14ac:dyDescent="0.25">
      <c r="M4480" s="10"/>
      <c r="N4480"/>
      <c r="O4480"/>
      <c r="P4480" s="10"/>
    </row>
    <row r="4481" spans="13:16" x14ac:dyDescent="0.25">
      <c r="M4481" s="10"/>
      <c r="N4481"/>
      <c r="O4481"/>
      <c r="P4481" s="10"/>
    </row>
    <row r="4482" spans="13:16" x14ac:dyDescent="0.25">
      <c r="M4482" s="10"/>
      <c r="N4482"/>
      <c r="O4482"/>
      <c r="P4482" s="10"/>
    </row>
    <row r="4483" spans="13:16" x14ac:dyDescent="0.25">
      <c r="M4483" s="10"/>
      <c r="N4483"/>
      <c r="O4483"/>
      <c r="P4483" s="10"/>
    </row>
    <row r="4484" spans="13:16" x14ac:dyDescent="0.25">
      <c r="M4484" s="10"/>
      <c r="N4484"/>
      <c r="O4484"/>
      <c r="P4484" s="10"/>
    </row>
    <row r="4485" spans="13:16" x14ac:dyDescent="0.25">
      <c r="M4485" s="10"/>
      <c r="N4485"/>
      <c r="O4485"/>
      <c r="P4485" s="10"/>
    </row>
    <row r="4486" spans="13:16" x14ac:dyDescent="0.25">
      <c r="M4486" s="10"/>
      <c r="N4486"/>
      <c r="O4486"/>
      <c r="P4486" s="10"/>
    </row>
    <row r="4487" spans="13:16" x14ac:dyDescent="0.25">
      <c r="M4487" s="10"/>
      <c r="N4487"/>
      <c r="O4487"/>
      <c r="P4487" s="10"/>
    </row>
    <row r="4488" spans="13:16" x14ac:dyDescent="0.25">
      <c r="M4488" s="10"/>
      <c r="N4488"/>
      <c r="O4488"/>
      <c r="P4488" s="10"/>
    </row>
    <row r="4489" spans="13:16" x14ac:dyDescent="0.25">
      <c r="M4489" s="10"/>
      <c r="N4489"/>
      <c r="O4489"/>
      <c r="P4489" s="10"/>
    </row>
    <row r="4490" spans="13:16" x14ac:dyDescent="0.25">
      <c r="M4490" s="10"/>
      <c r="N4490"/>
      <c r="O4490"/>
      <c r="P4490" s="10"/>
    </row>
    <row r="4491" spans="13:16" x14ac:dyDescent="0.25">
      <c r="M4491" s="10"/>
      <c r="N4491"/>
      <c r="O4491"/>
      <c r="P4491" s="10"/>
    </row>
    <row r="4492" spans="13:16" x14ac:dyDescent="0.25">
      <c r="M4492" s="10"/>
      <c r="N4492"/>
      <c r="O4492"/>
      <c r="P4492" s="10"/>
    </row>
    <row r="4493" spans="13:16" x14ac:dyDescent="0.25">
      <c r="M4493" s="10"/>
      <c r="N4493"/>
      <c r="O4493"/>
      <c r="P4493" s="10"/>
    </row>
    <row r="4494" spans="13:16" x14ac:dyDescent="0.25">
      <c r="M4494" s="10"/>
      <c r="N4494"/>
      <c r="O4494"/>
      <c r="P4494" s="10"/>
    </row>
    <row r="4495" spans="13:16" x14ac:dyDescent="0.25">
      <c r="M4495" s="10"/>
      <c r="N4495"/>
      <c r="O4495"/>
      <c r="P4495" s="10"/>
    </row>
    <row r="4496" spans="13:16" x14ac:dyDescent="0.25">
      <c r="M4496" s="10"/>
      <c r="N4496"/>
      <c r="O4496"/>
      <c r="P4496" s="10"/>
    </row>
    <row r="4497" spans="13:16" x14ac:dyDescent="0.25">
      <c r="M4497" s="10"/>
      <c r="N4497"/>
      <c r="O4497"/>
      <c r="P4497" s="10"/>
    </row>
    <row r="4498" spans="13:16" x14ac:dyDescent="0.25">
      <c r="M4498" s="10"/>
      <c r="N4498"/>
      <c r="O4498"/>
      <c r="P4498" s="10"/>
    </row>
    <row r="4499" spans="13:16" x14ac:dyDescent="0.25">
      <c r="M4499" s="10"/>
      <c r="N4499"/>
      <c r="O4499"/>
      <c r="P4499" s="10"/>
    </row>
    <row r="4500" spans="13:16" x14ac:dyDescent="0.25">
      <c r="M4500" s="10"/>
      <c r="N4500"/>
      <c r="O4500"/>
      <c r="P4500" s="10"/>
    </row>
    <row r="4501" spans="13:16" x14ac:dyDescent="0.25">
      <c r="M4501" s="10"/>
      <c r="N4501"/>
      <c r="O4501"/>
      <c r="P4501" s="10"/>
    </row>
    <row r="4502" spans="13:16" x14ac:dyDescent="0.25">
      <c r="M4502" s="10"/>
      <c r="N4502"/>
      <c r="O4502"/>
      <c r="P4502" s="10"/>
    </row>
    <row r="4503" spans="13:16" x14ac:dyDescent="0.25">
      <c r="M4503" s="10"/>
      <c r="N4503"/>
      <c r="O4503"/>
      <c r="P4503" s="10"/>
    </row>
    <row r="4504" spans="13:16" x14ac:dyDescent="0.25">
      <c r="M4504" s="10"/>
      <c r="N4504"/>
      <c r="O4504"/>
      <c r="P4504" s="10"/>
    </row>
    <row r="4505" spans="13:16" x14ac:dyDescent="0.25">
      <c r="M4505" s="10"/>
      <c r="N4505"/>
      <c r="O4505"/>
      <c r="P4505" s="10"/>
    </row>
    <row r="4506" spans="13:16" x14ac:dyDescent="0.25">
      <c r="M4506" s="10"/>
      <c r="N4506"/>
      <c r="O4506"/>
      <c r="P4506" s="10"/>
    </row>
    <row r="4507" spans="13:16" x14ac:dyDescent="0.25">
      <c r="M4507" s="10"/>
      <c r="N4507"/>
      <c r="O4507"/>
      <c r="P4507" s="10"/>
    </row>
    <row r="4508" spans="13:16" x14ac:dyDescent="0.25">
      <c r="M4508" s="10"/>
      <c r="N4508"/>
      <c r="O4508"/>
      <c r="P4508" s="10"/>
    </row>
    <row r="4509" spans="13:16" x14ac:dyDescent="0.25">
      <c r="M4509" s="10"/>
      <c r="N4509"/>
      <c r="O4509"/>
      <c r="P4509" s="10"/>
    </row>
    <row r="4510" spans="13:16" x14ac:dyDescent="0.25">
      <c r="M4510" s="10"/>
      <c r="N4510"/>
      <c r="O4510"/>
      <c r="P4510" s="10"/>
    </row>
    <row r="4511" spans="13:16" x14ac:dyDescent="0.25">
      <c r="M4511" s="10"/>
      <c r="N4511"/>
      <c r="O4511"/>
      <c r="P4511" s="10"/>
    </row>
    <row r="4512" spans="13:16" x14ac:dyDescent="0.25">
      <c r="M4512" s="10"/>
      <c r="N4512"/>
      <c r="O4512"/>
      <c r="P4512" s="10"/>
    </row>
    <row r="4513" spans="13:16" x14ac:dyDescent="0.25">
      <c r="M4513" s="10"/>
      <c r="N4513"/>
      <c r="O4513"/>
      <c r="P4513" s="10"/>
    </row>
    <row r="4514" spans="13:16" x14ac:dyDescent="0.25">
      <c r="M4514" s="10"/>
      <c r="N4514"/>
      <c r="O4514"/>
      <c r="P4514" s="10"/>
    </row>
    <row r="4515" spans="13:16" x14ac:dyDescent="0.25">
      <c r="M4515" s="10"/>
      <c r="N4515"/>
      <c r="O4515"/>
      <c r="P4515" s="10"/>
    </row>
    <row r="4516" spans="13:16" x14ac:dyDescent="0.25">
      <c r="M4516" s="10"/>
      <c r="N4516"/>
      <c r="O4516"/>
      <c r="P4516" s="10"/>
    </row>
    <row r="4517" spans="13:16" x14ac:dyDescent="0.25">
      <c r="M4517" s="10"/>
      <c r="N4517"/>
      <c r="O4517"/>
      <c r="P4517" s="10"/>
    </row>
    <row r="4518" spans="13:16" x14ac:dyDescent="0.25">
      <c r="M4518" s="10"/>
      <c r="N4518"/>
      <c r="O4518"/>
      <c r="P4518" s="10"/>
    </row>
    <row r="4519" spans="13:16" x14ac:dyDescent="0.25">
      <c r="M4519" s="10"/>
      <c r="N4519"/>
      <c r="O4519"/>
      <c r="P4519" s="10"/>
    </row>
    <row r="4520" spans="13:16" x14ac:dyDescent="0.25">
      <c r="M4520" s="10"/>
      <c r="N4520"/>
      <c r="O4520"/>
      <c r="P4520" s="10"/>
    </row>
    <row r="4521" spans="13:16" x14ac:dyDescent="0.25">
      <c r="M4521" s="10"/>
      <c r="N4521"/>
      <c r="O4521"/>
      <c r="P4521" s="10"/>
    </row>
    <row r="4522" spans="13:16" x14ac:dyDescent="0.25">
      <c r="M4522" s="10"/>
      <c r="N4522"/>
      <c r="O4522"/>
      <c r="P4522" s="10"/>
    </row>
    <row r="4523" spans="13:16" x14ac:dyDescent="0.25">
      <c r="M4523" s="10"/>
      <c r="N4523"/>
      <c r="O4523"/>
      <c r="P4523" s="10"/>
    </row>
    <row r="4524" spans="13:16" x14ac:dyDescent="0.25">
      <c r="M4524" s="10"/>
      <c r="N4524"/>
      <c r="O4524"/>
      <c r="P4524" s="10"/>
    </row>
    <row r="4525" spans="13:16" x14ac:dyDescent="0.25">
      <c r="M4525" s="10"/>
      <c r="N4525"/>
      <c r="O4525"/>
      <c r="P4525" s="10"/>
    </row>
    <row r="4526" spans="13:16" x14ac:dyDescent="0.25">
      <c r="M4526" s="10"/>
      <c r="N4526"/>
      <c r="O4526"/>
      <c r="P4526" s="10"/>
    </row>
    <row r="4527" spans="13:16" x14ac:dyDescent="0.25">
      <c r="M4527" s="10"/>
      <c r="N4527"/>
      <c r="O4527"/>
      <c r="P4527" s="10"/>
    </row>
    <row r="4528" spans="13:16" x14ac:dyDescent="0.25">
      <c r="M4528" s="10"/>
      <c r="N4528"/>
      <c r="O4528"/>
      <c r="P4528" s="10"/>
    </row>
    <row r="4529" spans="13:16" x14ac:dyDescent="0.25">
      <c r="M4529" s="10"/>
      <c r="N4529"/>
      <c r="O4529"/>
      <c r="P4529" s="10"/>
    </row>
    <row r="4530" spans="13:16" x14ac:dyDescent="0.25">
      <c r="M4530" s="10"/>
      <c r="N4530"/>
      <c r="O4530"/>
      <c r="P4530" s="10"/>
    </row>
    <row r="4531" spans="13:16" x14ac:dyDescent="0.25">
      <c r="M4531" s="10"/>
      <c r="N4531"/>
      <c r="O4531"/>
      <c r="P4531" s="10"/>
    </row>
    <row r="4532" spans="13:16" x14ac:dyDescent="0.25">
      <c r="M4532" s="10"/>
      <c r="N4532"/>
      <c r="O4532"/>
      <c r="P4532" s="10"/>
    </row>
    <row r="4533" spans="13:16" x14ac:dyDescent="0.25">
      <c r="M4533" s="10"/>
      <c r="N4533"/>
      <c r="O4533"/>
      <c r="P4533" s="10"/>
    </row>
    <row r="4534" spans="13:16" x14ac:dyDescent="0.25">
      <c r="M4534" s="10"/>
      <c r="N4534"/>
      <c r="O4534"/>
      <c r="P4534" s="10"/>
    </row>
    <row r="4535" spans="13:16" x14ac:dyDescent="0.25">
      <c r="M4535" s="10"/>
      <c r="N4535"/>
      <c r="O4535"/>
      <c r="P4535" s="10"/>
    </row>
    <row r="4536" spans="13:16" x14ac:dyDescent="0.25">
      <c r="M4536" s="10"/>
      <c r="N4536"/>
      <c r="O4536"/>
      <c r="P4536" s="10"/>
    </row>
    <row r="4537" spans="13:16" x14ac:dyDescent="0.25">
      <c r="M4537" s="10"/>
      <c r="N4537"/>
      <c r="O4537"/>
      <c r="P4537" s="10"/>
    </row>
    <row r="4538" spans="13:16" x14ac:dyDescent="0.25">
      <c r="M4538" s="10"/>
      <c r="N4538"/>
      <c r="O4538"/>
      <c r="P4538" s="10"/>
    </row>
    <row r="4539" spans="13:16" x14ac:dyDescent="0.25">
      <c r="M4539" s="10"/>
      <c r="N4539"/>
      <c r="O4539"/>
      <c r="P4539" s="10"/>
    </row>
    <row r="4540" spans="13:16" x14ac:dyDescent="0.25">
      <c r="M4540" s="10"/>
      <c r="N4540"/>
      <c r="O4540"/>
      <c r="P4540" s="10"/>
    </row>
    <row r="4541" spans="13:16" x14ac:dyDescent="0.25">
      <c r="M4541" s="10"/>
      <c r="N4541"/>
      <c r="O4541"/>
      <c r="P4541" s="10"/>
    </row>
    <row r="4542" spans="13:16" x14ac:dyDescent="0.25">
      <c r="M4542" s="10"/>
      <c r="N4542"/>
      <c r="O4542"/>
      <c r="P4542" s="10"/>
    </row>
    <row r="4543" spans="13:16" x14ac:dyDescent="0.25">
      <c r="M4543" s="10"/>
      <c r="N4543"/>
      <c r="O4543"/>
      <c r="P4543" s="10"/>
    </row>
    <row r="4544" spans="13:16" x14ac:dyDescent="0.25">
      <c r="M4544" s="10"/>
      <c r="N4544"/>
      <c r="O4544"/>
      <c r="P4544" s="10"/>
    </row>
    <row r="4545" spans="13:16" x14ac:dyDescent="0.25">
      <c r="M4545" s="10"/>
      <c r="N4545"/>
      <c r="O4545"/>
      <c r="P4545" s="10"/>
    </row>
    <row r="4546" spans="13:16" x14ac:dyDescent="0.25">
      <c r="M4546" s="10"/>
      <c r="N4546"/>
      <c r="O4546"/>
      <c r="P4546" s="10"/>
    </row>
    <row r="4547" spans="13:16" x14ac:dyDescent="0.25">
      <c r="M4547" s="10"/>
      <c r="N4547"/>
      <c r="O4547"/>
      <c r="P4547" s="10"/>
    </row>
    <row r="4548" spans="13:16" x14ac:dyDescent="0.25">
      <c r="M4548" s="10"/>
      <c r="N4548"/>
      <c r="O4548"/>
      <c r="P4548" s="10"/>
    </row>
    <row r="4549" spans="13:16" x14ac:dyDescent="0.25">
      <c r="M4549" s="10"/>
      <c r="N4549"/>
      <c r="O4549"/>
      <c r="P4549" s="10"/>
    </row>
    <row r="4550" spans="13:16" x14ac:dyDescent="0.25">
      <c r="M4550" s="10"/>
      <c r="N4550"/>
      <c r="O4550"/>
      <c r="P4550" s="10"/>
    </row>
    <row r="4551" spans="13:16" x14ac:dyDescent="0.25">
      <c r="M4551" s="10"/>
      <c r="N4551"/>
      <c r="O4551"/>
      <c r="P4551" s="10"/>
    </row>
    <row r="4552" spans="13:16" x14ac:dyDescent="0.25">
      <c r="M4552" s="10"/>
      <c r="N4552"/>
      <c r="O4552"/>
      <c r="P4552" s="10"/>
    </row>
    <row r="4553" spans="13:16" x14ac:dyDescent="0.25">
      <c r="M4553" s="10"/>
      <c r="N4553"/>
      <c r="O4553"/>
      <c r="P4553" s="10"/>
    </row>
    <row r="4554" spans="13:16" x14ac:dyDescent="0.25">
      <c r="M4554" s="10"/>
      <c r="N4554"/>
      <c r="O4554"/>
      <c r="P4554" s="10"/>
    </row>
    <row r="4555" spans="13:16" x14ac:dyDescent="0.25">
      <c r="M4555" s="10"/>
      <c r="N4555"/>
      <c r="O4555"/>
      <c r="P4555" s="10"/>
    </row>
    <row r="4556" spans="13:16" x14ac:dyDescent="0.25">
      <c r="M4556" s="10"/>
      <c r="N4556"/>
      <c r="O4556"/>
      <c r="P4556" s="10"/>
    </row>
    <row r="4557" spans="13:16" x14ac:dyDescent="0.25">
      <c r="M4557" s="10"/>
      <c r="N4557"/>
      <c r="O4557"/>
      <c r="P4557" s="10"/>
    </row>
    <row r="4558" spans="13:16" x14ac:dyDescent="0.25">
      <c r="M4558" s="10"/>
      <c r="N4558"/>
      <c r="O4558"/>
      <c r="P4558" s="10"/>
    </row>
    <row r="4559" spans="13:16" x14ac:dyDescent="0.25">
      <c r="M4559" s="10"/>
      <c r="N4559"/>
      <c r="O4559"/>
      <c r="P4559" s="10"/>
    </row>
    <row r="4560" spans="13:16" x14ac:dyDescent="0.25">
      <c r="M4560" s="10"/>
      <c r="N4560"/>
      <c r="O4560"/>
      <c r="P4560" s="10"/>
    </row>
    <row r="4561" spans="13:16" x14ac:dyDescent="0.25">
      <c r="M4561" s="10"/>
      <c r="N4561"/>
      <c r="O4561"/>
      <c r="P4561" s="10"/>
    </row>
    <row r="4562" spans="13:16" x14ac:dyDescent="0.25">
      <c r="M4562" s="10"/>
      <c r="N4562"/>
      <c r="O4562"/>
      <c r="P4562" s="10"/>
    </row>
    <row r="4563" spans="13:16" x14ac:dyDescent="0.25">
      <c r="M4563" s="10"/>
      <c r="N4563"/>
      <c r="O4563"/>
      <c r="P4563" s="10"/>
    </row>
    <row r="4564" spans="13:16" x14ac:dyDescent="0.25">
      <c r="M4564" s="10"/>
      <c r="N4564"/>
      <c r="O4564"/>
      <c r="P4564" s="10"/>
    </row>
    <row r="4565" spans="13:16" x14ac:dyDescent="0.25">
      <c r="M4565" s="10"/>
      <c r="N4565"/>
      <c r="O4565"/>
      <c r="P4565" s="10"/>
    </row>
    <row r="4566" spans="13:16" x14ac:dyDescent="0.25">
      <c r="M4566" s="10"/>
      <c r="N4566"/>
      <c r="O4566"/>
      <c r="P4566" s="10"/>
    </row>
    <row r="4567" spans="13:16" x14ac:dyDescent="0.25">
      <c r="M4567" s="10"/>
      <c r="N4567"/>
      <c r="O4567"/>
      <c r="P4567" s="10"/>
    </row>
    <row r="4568" spans="13:16" x14ac:dyDescent="0.25">
      <c r="M4568" s="10"/>
      <c r="N4568"/>
      <c r="O4568"/>
      <c r="P4568" s="10"/>
    </row>
    <row r="4569" spans="13:16" x14ac:dyDescent="0.25">
      <c r="M4569" s="10"/>
      <c r="N4569"/>
      <c r="O4569"/>
      <c r="P4569" s="10"/>
    </row>
    <row r="4570" spans="13:16" x14ac:dyDescent="0.25">
      <c r="M4570" s="10"/>
      <c r="N4570"/>
      <c r="O4570"/>
      <c r="P4570" s="10"/>
    </row>
    <row r="4571" spans="13:16" x14ac:dyDescent="0.25">
      <c r="M4571" s="10"/>
      <c r="N4571"/>
      <c r="O4571"/>
      <c r="P4571" s="10"/>
    </row>
    <row r="4572" spans="13:16" x14ac:dyDescent="0.25">
      <c r="M4572" s="10"/>
      <c r="N4572"/>
      <c r="O4572"/>
      <c r="P4572" s="10"/>
    </row>
    <row r="4573" spans="13:16" x14ac:dyDescent="0.25">
      <c r="M4573" s="10"/>
      <c r="N4573"/>
      <c r="O4573"/>
      <c r="P4573" s="10"/>
    </row>
    <row r="4574" spans="13:16" x14ac:dyDescent="0.25">
      <c r="M4574" s="10"/>
      <c r="N4574"/>
      <c r="O4574"/>
      <c r="P4574" s="10"/>
    </row>
    <row r="4575" spans="13:16" x14ac:dyDescent="0.25">
      <c r="M4575" s="10"/>
      <c r="N4575"/>
      <c r="O4575"/>
      <c r="P4575" s="10"/>
    </row>
    <row r="4576" spans="13:16" x14ac:dyDescent="0.25">
      <c r="M4576" s="10"/>
      <c r="N4576"/>
      <c r="O4576"/>
      <c r="P4576" s="10"/>
    </row>
    <row r="4577" spans="13:16" x14ac:dyDescent="0.25">
      <c r="M4577" s="10"/>
      <c r="N4577"/>
      <c r="O4577"/>
      <c r="P4577" s="10"/>
    </row>
    <row r="4578" spans="13:16" x14ac:dyDescent="0.25">
      <c r="M4578" s="10"/>
      <c r="N4578"/>
      <c r="O4578"/>
      <c r="P4578" s="10"/>
    </row>
    <row r="4579" spans="13:16" x14ac:dyDescent="0.25">
      <c r="M4579" s="10"/>
      <c r="N4579"/>
      <c r="O4579"/>
      <c r="P4579" s="10"/>
    </row>
    <row r="4580" spans="13:16" x14ac:dyDescent="0.25">
      <c r="M4580" s="10"/>
      <c r="N4580"/>
      <c r="O4580"/>
      <c r="P4580" s="10"/>
    </row>
    <row r="4581" spans="13:16" x14ac:dyDescent="0.25">
      <c r="M4581" s="10"/>
      <c r="N4581"/>
      <c r="O4581"/>
      <c r="P4581" s="10"/>
    </row>
    <row r="4582" spans="13:16" x14ac:dyDescent="0.25">
      <c r="M4582" s="10"/>
      <c r="N4582"/>
      <c r="O4582"/>
      <c r="P4582" s="10"/>
    </row>
    <row r="4583" spans="13:16" x14ac:dyDescent="0.25">
      <c r="M4583" s="10"/>
      <c r="N4583"/>
      <c r="O4583"/>
      <c r="P4583" s="10"/>
    </row>
    <row r="4584" spans="13:16" x14ac:dyDescent="0.25">
      <c r="M4584" s="10"/>
      <c r="N4584"/>
      <c r="O4584"/>
      <c r="P4584" s="10"/>
    </row>
    <row r="4585" spans="13:16" x14ac:dyDescent="0.25">
      <c r="M4585" s="10"/>
      <c r="N4585"/>
      <c r="O4585"/>
      <c r="P4585" s="10"/>
    </row>
    <row r="4586" spans="13:16" x14ac:dyDescent="0.25">
      <c r="M4586" s="10"/>
      <c r="N4586"/>
      <c r="O4586"/>
      <c r="P4586" s="10"/>
    </row>
    <row r="4587" spans="13:16" x14ac:dyDescent="0.25">
      <c r="M4587" s="10"/>
      <c r="N4587"/>
      <c r="O4587"/>
      <c r="P4587" s="10"/>
    </row>
    <row r="4588" spans="13:16" x14ac:dyDescent="0.25">
      <c r="M4588" s="10"/>
      <c r="N4588"/>
      <c r="O4588"/>
      <c r="P4588" s="10"/>
    </row>
    <row r="4589" spans="13:16" x14ac:dyDescent="0.25">
      <c r="M4589" s="10"/>
      <c r="N4589"/>
      <c r="O4589"/>
      <c r="P4589" s="10"/>
    </row>
    <row r="4590" spans="13:16" x14ac:dyDescent="0.25">
      <c r="M4590" s="10"/>
      <c r="N4590"/>
      <c r="O4590"/>
      <c r="P4590" s="10"/>
    </row>
    <row r="4591" spans="13:16" x14ac:dyDescent="0.25">
      <c r="M4591" s="10"/>
      <c r="N4591"/>
      <c r="O4591"/>
      <c r="P4591" s="10"/>
    </row>
    <row r="4592" spans="13:16" x14ac:dyDescent="0.25">
      <c r="M4592" s="10"/>
      <c r="N4592"/>
      <c r="O4592"/>
      <c r="P4592" s="10"/>
    </row>
    <row r="4593" spans="13:16" x14ac:dyDescent="0.25">
      <c r="M4593" s="10"/>
      <c r="N4593"/>
      <c r="O4593"/>
      <c r="P4593" s="10"/>
    </row>
    <row r="4594" spans="13:16" x14ac:dyDescent="0.25">
      <c r="M4594" s="10"/>
      <c r="N4594"/>
      <c r="O4594"/>
      <c r="P4594" s="10"/>
    </row>
    <row r="4595" spans="13:16" x14ac:dyDescent="0.25">
      <c r="M4595" s="10"/>
      <c r="N4595"/>
      <c r="O4595"/>
      <c r="P4595" s="10"/>
    </row>
    <row r="4596" spans="13:16" x14ac:dyDescent="0.25">
      <c r="M4596" s="10"/>
      <c r="N4596"/>
      <c r="O4596"/>
      <c r="P4596" s="10"/>
    </row>
    <row r="4597" spans="13:16" x14ac:dyDescent="0.25">
      <c r="M4597" s="10"/>
      <c r="N4597"/>
      <c r="O4597"/>
      <c r="P4597" s="10"/>
    </row>
    <row r="4598" spans="13:16" x14ac:dyDescent="0.25">
      <c r="M4598" s="10"/>
      <c r="N4598"/>
      <c r="O4598"/>
      <c r="P4598" s="10"/>
    </row>
    <row r="4599" spans="13:16" x14ac:dyDescent="0.25">
      <c r="M4599" s="10"/>
      <c r="N4599"/>
      <c r="O4599"/>
      <c r="P4599" s="10"/>
    </row>
    <row r="4600" spans="13:16" x14ac:dyDescent="0.25">
      <c r="M4600" s="10"/>
      <c r="N4600"/>
      <c r="O4600"/>
      <c r="P4600" s="10"/>
    </row>
    <row r="4601" spans="13:16" x14ac:dyDescent="0.25">
      <c r="M4601" s="10"/>
      <c r="N4601"/>
      <c r="O4601"/>
      <c r="P4601" s="10"/>
    </row>
    <row r="4602" spans="13:16" x14ac:dyDescent="0.25">
      <c r="M4602" s="10"/>
      <c r="N4602"/>
      <c r="O4602"/>
      <c r="P4602" s="10"/>
    </row>
    <row r="4603" spans="13:16" x14ac:dyDescent="0.25">
      <c r="M4603" s="10"/>
      <c r="N4603"/>
      <c r="O4603"/>
      <c r="P4603" s="10"/>
    </row>
    <row r="4604" spans="13:16" x14ac:dyDescent="0.25">
      <c r="M4604" s="10"/>
      <c r="N4604"/>
      <c r="O4604"/>
      <c r="P4604" s="10"/>
    </row>
    <row r="4605" spans="13:16" x14ac:dyDescent="0.25">
      <c r="M4605" s="10"/>
      <c r="N4605"/>
      <c r="O4605"/>
      <c r="P4605" s="10"/>
    </row>
    <row r="4606" spans="13:16" x14ac:dyDescent="0.25">
      <c r="M4606" s="10"/>
      <c r="N4606"/>
      <c r="O4606"/>
      <c r="P4606" s="10"/>
    </row>
    <row r="4607" spans="13:16" x14ac:dyDescent="0.25">
      <c r="M4607" s="10"/>
      <c r="N4607"/>
      <c r="O4607"/>
      <c r="P4607" s="10"/>
    </row>
    <row r="4608" spans="13:16" x14ac:dyDescent="0.25">
      <c r="M4608" s="10"/>
      <c r="N4608"/>
      <c r="O4608"/>
      <c r="P4608" s="10"/>
    </row>
    <row r="4609" spans="13:16" x14ac:dyDescent="0.25">
      <c r="M4609" s="10"/>
      <c r="N4609"/>
      <c r="O4609"/>
      <c r="P4609" s="10"/>
    </row>
    <row r="4610" spans="13:16" x14ac:dyDescent="0.25">
      <c r="M4610" s="10"/>
      <c r="N4610"/>
      <c r="O4610"/>
      <c r="P4610" s="10"/>
    </row>
    <row r="4611" spans="13:16" x14ac:dyDescent="0.25">
      <c r="M4611" s="10"/>
      <c r="N4611"/>
      <c r="O4611"/>
      <c r="P4611" s="10"/>
    </row>
    <row r="4612" spans="13:16" x14ac:dyDescent="0.25">
      <c r="M4612" s="10"/>
      <c r="N4612"/>
      <c r="O4612"/>
      <c r="P4612" s="10"/>
    </row>
    <row r="4613" spans="13:16" x14ac:dyDescent="0.25">
      <c r="M4613" s="10"/>
      <c r="N4613"/>
      <c r="O4613"/>
      <c r="P4613" s="10"/>
    </row>
    <row r="4614" spans="13:16" x14ac:dyDescent="0.25">
      <c r="M4614" s="10"/>
      <c r="N4614"/>
      <c r="O4614"/>
      <c r="P4614" s="10"/>
    </row>
    <row r="4615" spans="13:16" x14ac:dyDescent="0.25">
      <c r="M4615" s="10"/>
      <c r="N4615"/>
      <c r="O4615"/>
      <c r="P4615" s="10"/>
    </row>
    <row r="4616" spans="13:16" x14ac:dyDescent="0.25">
      <c r="M4616" s="10"/>
      <c r="N4616"/>
      <c r="O4616"/>
      <c r="P4616" s="10"/>
    </row>
    <row r="4617" spans="13:16" x14ac:dyDescent="0.25">
      <c r="M4617" s="10"/>
      <c r="N4617"/>
      <c r="O4617"/>
      <c r="P4617" s="10"/>
    </row>
    <row r="4618" spans="13:16" x14ac:dyDescent="0.25">
      <c r="M4618" s="10"/>
      <c r="N4618"/>
      <c r="O4618"/>
      <c r="P4618" s="10"/>
    </row>
    <row r="4619" spans="13:16" x14ac:dyDescent="0.25">
      <c r="M4619" s="10"/>
      <c r="N4619"/>
      <c r="O4619"/>
      <c r="P4619" s="10"/>
    </row>
    <row r="4620" spans="13:16" x14ac:dyDescent="0.25">
      <c r="M4620" s="10"/>
      <c r="N4620"/>
      <c r="O4620"/>
      <c r="P4620" s="10"/>
    </row>
    <row r="4621" spans="13:16" x14ac:dyDescent="0.25">
      <c r="M4621" s="10"/>
      <c r="N4621"/>
      <c r="O4621"/>
      <c r="P4621" s="10"/>
    </row>
    <row r="4622" spans="13:16" x14ac:dyDescent="0.25">
      <c r="M4622" s="10"/>
      <c r="N4622"/>
      <c r="O4622"/>
      <c r="P4622" s="10"/>
    </row>
    <row r="4623" spans="13:16" x14ac:dyDescent="0.25">
      <c r="M4623" s="10"/>
      <c r="N4623"/>
      <c r="O4623"/>
      <c r="P4623" s="10"/>
    </row>
    <row r="4624" spans="13:16" x14ac:dyDescent="0.25">
      <c r="M4624" s="10"/>
      <c r="N4624"/>
      <c r="O4624"/>
      <c r="P4624" s="10"/>
    </row>
    <row r="4625" spans="13:16" x14ac:dyDescent="0.25">
      <c r="M4625" s="10"/>
      <c r="N4625"/>
      <c r="O4625"/>
      <c r="P4625" s="10"/>
    </row>
    <row r="4626" spans="13:16" x14ac:dyDescent="0.25">
      <c r="M4626" s="10"/>
      <c r="N4626"/>
      <c r="O4626"/>
      <c r="P4626" s="10"/>
    </row>
    <row r="4627" spans="13:16" x14ac:dyDescent="0.25">
      <c r="M4627" s="10"/>
      <c r="N4627"/>
      <c r="O4627"/>
      <c r="P4627" s="10"/>
    </row>
    <row r="4628" spans="13:16" x14ac:dyDescent="0.25">
      <c r="M4628" s="10"/>
      <c r="N4628"/>
      <c r="O4628"/>
      <c r="P4628" s="10"/>
    </row>
    <row r="4629" spans="13:16" x14ac:dyDescent="0.25">
      <c r="M4629" s="10"/>
      <c r="N4629"/>
      <c r="O4629"/>
      <c r="P4629" s="10"/>
    </row>
    <row r="4630" spans="13:16" x14ac:dyDescent="0.25">
      <c r="M4630" s="10"/>
      <c r="N4630"/>
      <c r="O4630"/>
      <c r="P4630" s="10"/>
    </row>
    <row r="4631" spans="13:16" x14ac:dyDescent="0.25">
      <c r="M4631" s="10"/>
      <c r="N4631"/>
      <c r="O4631"/>
      <c r="P4631" s="10"/>
    </row>
    <row r="4632" spans="13:16" x14ac:dyDescent="0.25">
      <c r="M4632" s="10"/>
      <c r="N4632"/>
      <c r="O4632"/>
      <c r="P4632" s="10"/>
    </row>
    <row r="4633" spans="13:16" x14ac:dyDescent="0.25">
      <c r="M4633" s="10"/>
      <c r="N4633"/>
      <c r="O4633"/>
      <c r="P4633" s="10"/>
    </row>
    <row r="4634" spans="13:16" x14ac:dyDescent="0.25">
      <c r="M4634" s="10"/>
      <c r="N4634"/>
      <c r="O4634"/>
      <c r="P4634" s="10"/>
    </row>
    <row r="4635" spans="13:16" x14ac:dyDescent="0.25">
      <c r="M4635" s="10"/>
      <c r="N4635"/>
      <c r="O4635"/>
      <c r="P4635" s="10"/>
    </row>
    <row r="4636" spans="13:16" x14ac:dyDescent="0.25">
      <c r="M4636" s="10"/>
      <c r="N4636"/>
      <c r="O4636"/>
      <c r="P4636" s="10"/>
    </row>
    <row r="4637" spans="13:16" x14ac:dyDescent="0.25">
      <c r="M4637" s="10"/>
      <c r="N4637"/>
      <c r="O4637"/>
      <c r="P4637" s="10"/>
    </row>
    <row r="4638" spans="13:16" x14ac:dyDescent="0.25">
      <c r="M4638" s="10"/>
      <c r="N4638"/>
      <c r="O4638"/>
      <c r="P4638" s="10"/>
    </row>
    <row r="4639" spans="13:16" x14ac:dyDescent="0.25">
      <c r="M4639" s="10"/>
      <c r="N4639"/>
      <c r="O4639"/>
      <c r="P4639" s="10"/>
    </row>
    <row r="4640" spans="13:16" x14ac:dyDescent="0.25">
      <c r="M4640" s="10"/>
      <c r="N4640"/>
      <c r="O4640"/>
      <c r="P4640" s="10"/>
    </row>
    <row r="4641" spans="13:16" x14ac:dyDescent="0.25">
      <c r="M4641" s="10"/>
      <c r="N4641"/>
      <c r="O4641"/>
      <c r="P4641" s="10"/>
    </row>
    <row r="4642" spans="13:16" x14ac:dyDescent="0.25">
      <c r="M4642" s="10"/>
      <c r="N4642"/>
      <c r="O4642"/>
      <c r="P4642" s="10"/>
    </row>
    <row r="4643" spans="13:16" x14ac:dyDescent="0.25">
      <c r="M4643" s="10"/>
      <c r="N4643"/>
      <c r="O4643"/>
      <c r="P4643" s="10"/>
    </row>
    <row r="4644" spans="13:16" x14ac:dyDescent="0.25">
      <c r="M4644" s="10"/>
      <c r="N4644"/>
      <c r="O4644"/>
      <c r="P4644" s="10"/>
    </row>
    <row r="4645" spans="13:16" x14ac:dyDescent="0.25">
      <c r="M4645" s="10"/>
      <c r="N4645"/>
      <c r="O4645"/>
      <c r="P4645" s="10"/>
    </row>
    <row r="4646" spans="13:16" x14ac:dyDescent="0.25">
      <c r="M4646" s="10"/>
      <c r="N4646"/>
      <c r="O4646"/>
      <c r="P4646" s="10"/>
    </row>
    <row r="4647" spans="13:16" x14ac:dyDescent="0.25">
      <c r="M4647" s="10"/>
      <c r="N4647"/>
      <c r="O4647"/>
      <c r="P4647" s="10"/>
    </row>
    <row r="4648" spans="13:16" x14ac:dyDescent="0.25">
      <c r="M4648" s="10"/>
      <c r="N4648"/>
      <c r="O4648"/>
      <c r="P4648" s="10"/>
    </row>
    <row r="4649" spans="13:16" x14ac:dyDescent="0.25">
      <c r="M4649" s="10"/>
      <c r="N4649"/>
      <c r="O4649"/>
      <c r="P4649" s="10"/>
    </row>
    <row r="4650" spans="13:16" x14ac:dyDescent="0.25">
      <c r="M4650" s="10"/>
      <c r="N4650"/>
      <c r="O4650"/>
      <c r="P4650" s="10"/>
    </row>
    <row r="4651" spans="13:16" x14ac:dyDescent="0.25">
      <c r="M4651" s="10"/>
      <c r="N4651"/>
      <c r="O4651"/>
      <c r="P4651" s="10"/>
    </row>
    <row r="4652" spans="13:16" x14ac:dyDescent="0.25">
      <c r="M4652" s="10"/>
      <c r="N4652"/>
      <c r="O4652"/>
      <c r="P4652" s="10"/>
    </row>
    <row r="4653" spans="13:16" x14ac:dyDescent="0.25">
      <c r="M4653" s="10"/>
      <c r="N4653"/>
      <c r="O4653"/>
      <c r="P4653" s="10"/>
    </row>
    <row r="4654" spans="13:16" x14ac:dyDescent="0.25">
      <c r="M4654" s="10"/>
      <c r="N4654"/>
      <c r="O4654"/>
      <c r="P4654" s="10"/>
    </row>
    <row r="4655" spans="13:16" x14ac:dyDescent="0.25">
      <c r="M4655" s="10"/>
      <c r="N4655"/>
      <c r="O4655"/>
      <c r="P4655" s="10"/>
    </row>
    <row r="4656" spans="13:16" x14ac:dyDescent="0.25">
      <c r="M4656" s="10"/>
      <c r="N4656"/>
      <c r="O4656"/>
      <c r="P4656" s="10"/>
    </row>
    <row r="4657" spans="13:16" x14ac:dyDescent="0.25">
      <c r="M4657" s="10"/>
      <c r="N4657"/>
      <c r="O4657"/>
      <c r="P4657" s="10"/>
    </row>
    <row r="4658" spans="13:16" x14ac:dyDescent="0.25">
      <c r="M4658" s="10"/>
      <c r="N4658"/>
      <c r="O4658"/>
      <c r="P4658" s="10"/>
    </row>
    <row r="4659" spans="13:16" x14ac:dyDescent="0.25">
      <c r="M4659" s="10"/>
      <c r="N4659"/>
      <c r="O4659"/>
      <c r="P4659" s="10"/>
    </row>
    <row r="4660" spans="13:16" x14ac:dyDescent="0.25">
      <c r="M4660" s="10"/>
      <c r="N4660"/>
      <c r="O4660"/>
      <c r="P4660" s="10"/>
    </row>
    <row r="4661" spans="13:16" x14ac:dyDescent="0.25">
      <c r="M4661" s="10"/>
      <c r="N4661"/>
      <c r="O4661"/>
      <c r="P4661" s="10"/>
    </row>
    <row r="4662" spans="13:16" x14ac:dyDescent="0.25">
      <c r="M4662" s="10"/>
      <c r="N4662"/>
      <c r="O4662"/>
      <c r="P4662" s="10"/>
    </row>
    <row r="4663" spans="13:16" x14ac:dyDescent="0.25">
      <c r="M4663" s="10"/>
      <c r="N4663"/>
      <c r="O4663"/>
      <c r="P4663" s="10"/>
    </row>
    <row r="4664" spans="13:16" x14ac:dyDescent="0.25">
      <c r="M4664" s="10"/>
      <c r="N4664"/>
      <c r="O4664"/>
      <c r="P4664" s="10"/>
    </row>
    <row r="4665" spans="13:16" x14ac:dyDescent="0.25">
      <c r="M4665" s="10"/>
      <c r="N4665"/>
      <c r="O4665"/>
      <c r="P4665" s="10"/>
    </row>
    <row r="4666" spans="13:16" x14ac:dyDescent="0.25">
      <c r="M4666" s="10"/>
      <c r="N4666"/>
      <c r="O4666"/>
      <c r="P4666" s="10"/>
    </row>
    <row r="4667" spans="13:16" x14ac:dyDescent="0.25">
      <c r="M4667" s="10"/>
      <c r="N4667"/>
      <c r="O4667"/>
      <c r="P4667" s="10"/>
    </row>
    <row r="4668" spans="13:16" x14ac:dyDescent="0.25">
      <c r="M4668" s="10"/>
      <c r="N4668"/>
      <c r="O4668"/>
      <c r="P4668" s="10"/>
    </row>
    <row r="4669" spans="13:16" x14ac:dyDescent="0.25">
      <c r="M4669" s="10"/>
      <c r="N4669"/>
      <c r="O4669"/>
      <c r="P4669" s="10"/>
    </row>
    <row r="4670" spans="13:16" x14ac:dyDescent="0.25">
      <c r="M4670" s="10"/>
      <c r="N4670"/>
      <c r="O4670"/>
      <c r="P4670" s="10"/>
    </row>
    <row r="4671" spans="13:16" x14ac:dyDescent="0.25">
      <c r="M4671" s="10"/>
      <c r="N4671"/>
      <c r="O4671"/>
      <c r="P4671" s="10"/>
    </row>
    <row r="4672" spans="13:16" x14ac:dyDescent="0.25">
      <c r="M4672" s="10"/>
      <c r="N4672"/>
      <c r="O4672"/>
      <c r="P4672" s="10"/>
    </row>
    <row r="4673" spans="13:16" x14ac:dyDescent="0.25">
      <c r="M4673" s="10"/>
      <c r="N4673"/>
      <c r="O4673"/>
      <c r="P4673" s="10"/>
    </row>
    <row r="4674" spans="13:16" x14ac:dyDescent="0.25">
      <c r="M4674" s="10"/>
      <c r="N4674"/>
      <c r="O4674"/>
      <c r="P4674" s="10"/>
    </row>
    <row r="4675" spans="13:16" x14ac:dyDescent="0.25">
      <c r="M4675" s="10"/>
      <c r="N4675"/>
      <c r="O4675"/>
      <c r="P4675" s="10"/>
    </row>
    <row r="4676" spans="13:16" x14ac:dyDescent="0.25">
      <c r="M4676" s="10"/>
      <c r="N4676"/>
      <c r="O4676"/>
      <c r="P4676" s="10"/>
    </row>
    <row r="4677" spans="13:16" x14ac:dyDescent="0.25">
      <c r="M4677" s="10"/>
      <c r="N4677"/>
      <c r="O4677"/>
      <c r="P4677" s="10"/>
    </row>
    <row r="4678" spans="13:16" x14ac:dyDescent="0.25">
      <c r="M4678" s="10"/>
      <c r="N4678"/>
      <c r="O4678"/>
      <c r="P4678" s="10"/>
    </row>
    <row r="4679" spans="13:16" x14ac:dyDescent="0.25">
      <c r="M4679" s="10"/>
      <c r="N4679"/>
      <c r="O4679"/>
      <c r="P4679" s="10"/>
    </row>
    <row r="4680" spans="13:16" x14ac:dyDescent="0.25">
      <c r="M4680" s="10"/>
      <c r="N4680"/>
      <c r="O4680"/>
      <c r="P4680" s="10"/>
    </row>
    <row r="4681" spans="13:16" x14ac:dyDescent="0.25">
      <c r="M4681" s="10"/>
      <c r="N4681"/>
      <c r="O4681"/>
      <c r="P4681" s="10"/>
    </row>
    <row r="4682" spans="13:16" x14ac:dyDescent="0.25">
      <c r="M4682" s="10"/>
      <c r="N4682"/>
      <c r="O4682"/>
      <c r="P4682" s="10"/>
    </row>
    <row r="4683" spans="13:16" x14ac:dyDescent="0.25">
      <c r="M4683" s="10"/>
      <c r="N4683"/>
      <c r="O4683"/>
      <c r="P4683" s="10"/>
    </row>
    <row r="4684" spans="13:16" x14ac:dyDescent="0.25">
      <c r="M4684" s="10"/>
      <c r="N4684"/>
      <c r="O4684"/>
      <c r="P4684" s="10"/>
    </row>
    <row r="4685" spans="13:16" x14ac:dyDescent="0.25">
      <c r="M4685" s="10"/>
      <c r="N4685"/>
      <c r="O4685"/>
      <c r="P4685" s="10"/>
    </row>
    <row r="4686" spans="13:16" x14ac:dyDescent="0.25">
      <c r="M4686" s="10"/>
      <c r="N4686"/>
      <c r="O4686"/>
      <c r="P4686" s="10"/>
    </row>
    <row r="4687" spans="13:16" x14ac:dyDescent="0.25">
      <c r="M4687" s="10"/>
      <c r="N4687"/>
      <c r="O4687"/>
      <c r="P4687" s="10"/>
    </row>
    <row r="4688" spans="13:16" x14ac:dyDescent="0.25">
      <c r="M4688" s="10"/>
      <c r="N4688"/>
      <c r="O4688"/>
      <c r="P4688" s="10"/>
    </row>
    <row r="4689" spans="13:16" x14ac:dyDescent="0.25">
      <c r="M4689" s="10"/>
      <c r="N4689"/>
      <c r="O4689"/>
      <c r="P4689" s="10"/>
    </row>
    <row r="4690" spans="13:16" x14ac:dyDescent="0.25">
      <c r="M4690" s="10"/>
      <c r="N4690"/>
      <c r="O4690"/>
      <c r="P4690" s="10"/>
    </row>
    <row r="4691" spans="13:16" x14ac:dyDescent="0.25">
      <c r="M4691" s="10"/>
      <c r="N4691"/>
      <c r="O4691"/>
      <c r="P4691" s="10"/>
    </row>
    <row r="4692" spans="13:16" x14ac:dyDescent="0.25">
      <c r="M4692" s="10"/>
      <c r="N4692"/>
      <c r="O4692"/>
      <c r="P4692" s="10"/>
    </row>
    <row r="4693" spans="13:16" x14ac:dyDescent="0.25">
      <c r="M4693" s="10"/>
      <c r="N4693"/>
      <c r="O4693"/>
      <c r="P4693" s="10"/>
    </row>
    <row r="4694" spans="13:16" x14ac:dyDescent="0.25">
      <c r="M4694" s="10"/>
      <c r="N4694"/>
      <c r="O4694"/>
      <c r="P4694" s="10"/>
    </row>
    <row r="4695" spans="13:16" x14ac:dyDescent="0.25">
      <c r="M4695" s="10"/>
      <c r="N4695"/>
      <c r="O4695"/>
      <c r="P4695" s="10"/>
    </row>
    <row r="4696" spans="13:16" x14ac:dyDescent="0.25">
      <c r="M4696" s="10"/>
      <c r="N4696"/>
      <c r="O4696"/>
      <c r="P4696" s="10"/>
    </row>
    <row r="4697" spans="13:16" x14ac:dyDescent="0.25">
      <c r="M4697" s="10"/>
      <c r="N4697"/>
      <c r="O4697"/>
      <c r="P4697" s="10"/>
    </row>
    <row r="4698" spans="13:16" x14ac:dyDescent="0.25">
      <c r="M4698" s="10"/>
      <c r="N4698"/>
      <c r="O4698"/>
      <c r="P4698" s="10"/>
    </row>
    <row r="4699" spans="13:16" x14ac:dyDescent="0.25">
      <c r="M4699" s="10"/>
      <c r="N4699"/>
      <c r="O4699"/>
      <c r="P4699" s="10"/>
    </row>
    <row r="4700" spans="13:16" x14ac:dyDescent="0.25">
      <c r="M4700" s="10"/>
      <c r="N4700"/>
      <c r="O4700"/>
      <c r="P4700" s="10"/>
    </row>
    <row r="4701" spans="13:16" x14ac:dyDescent="0.25">
      <c r="M4701" s="10"/>
      <c r="N4701"/>
      <c r="O4701"/>
      <c r="P4701" s="10"/>
    </row>
    <row r="4702" spans="13:16" x14ac:dyDescent="0.25">
      <c r="M4702" s="10"/>
      <c r="N4702"/>
      <c r="O4702"/>
      <c r="P4702" s="10"/>
    </row>
    <row r="4703" spans="13:16" x14ac:dyDescent="0.25">
      <c r="M4703" s="10"/>
      <c r="N4703"/>
      <c r="O4703"/>
      <c r="P4703" s="10"/>
    </row>
    <row r="4704" spans="13:16" x14ac:dyDescent="0.25">
      <c r="M4704" s="10"/>
      <c r="N4704"/>
      <c r="O4704"/>
      <c r="P4704" s="10"/>
    </row>
    <row r="4705" spans="13:16" x14ac:dyDescent="0.25">
      <c r="M4705" s="10"/>
      <c r="N4705"/>
      <c r="O4705"/>
      <c r="P4705" s="10"/>
    </row>
    <row r="4706" spans="13:16" x14ac:dyDescent="0.25">
      <c r="M4706" s="10"/>
      <c r="N4706"/>
      <c r="O4706"/>
      <c r="P4706" s="10"/>
    </row>
    <row r="4707" spans="13:16" x14ac:dyDescent="0.25">
      <c r="M4707" s="10"/>
      <c r="N4707"/>
      <c r="O4707"/>
      <c r="P4707" s="10"/>
    </row>
    <row r="4708" spans="13:16" x14ac:dyDescent="0.25">
      <c r="M4708" s="10"/>
      <c r="N4708"/>
      <c r="O4708"/>
      <c r="P4708" s="10"/>
    </row>
    <row r="4709" spans="13:16" x14ac:dyDescent="0.25">
      <c r="M4709" s="10"/>
      <c r="N4709"/>
      <c r="O4709"/>
      <c r="P4709" s="10"/>
    </row>
    <row r="4710" spans="13:16" x14ac:dyDescent="0.25">
      <c r="M4710" s="10"/>
      <c r="N4710"/>
      <c r="O4710"/>
      <c r="P4710" s="10"/>
    </row>
    <row r="4711" spans="13:16" x14ac:dyDescent="0.25">
      <c r="M4711" s="10"/>
      <c r="N4711"/>
      <c r="O4711"/>
      <c r="P4711" s="10"/>
    </row>
    <row r="4712" spans="13:16" x14ac:dyDescent="0.25">
      <c r="M4712" s="10"/>
      <c r="N4712"/>
      <c r="O4712"/>
      <c r="P4712" s="10"/>
    </row>
    <row r="4713" spans="13:16" x14ac:dyDescent="0.25">
      <c r="M4713" s="10"/>
      <c r="N4713"/>
      <c r="O4713"/>
      <c r="P4713" s="10"/>
    </row>
    <row r="4714" spans="13:16" x14ac:dyDescent="0.25">
      <c r="M4714" s="10"/>
      <c r="N4714"/>
      <c r="O4714"/>
      <c r="P4714" s="10"/>
    </row>
    <row r="4715" spans="13:16" x14ac:dyDescent="0.25">
      <c r="M4715" s="10"/>
      <c r="N4715"/>
      <c r="O4715"/>
      <c r="P4715" s="10"/>
    </row>
    <row r="4716" spans="13:16" x14ac:dyDescent="0.25">
      <c r="M4716" s="10"/>
      <c r="N4716"/>
      <c r="O4716"/>
      <c r="P4716" s="10"/>
    </row>
    <row r="4717" spans="13:16" x14ac:dyDescent="0.25">
      <c r="M4717" s="10"/>
      <c r="N4717"/>
      <c r="O4717"/>
      <c r="P4717" s="10"/>
    </row>
    <row r="4718" spans="13:16" x14ac:dyDescent="0.25">
      <c r="M4718" s="10"/>
      <c r="N4718"/>
      <c r="O4718"/>
      <c r="P4718" s="10"/>
    </row>
    <row r="4719" spans="13:16" x14ac:dyDescent="0.25">
      <c r="M4719" s="10"/>
      <c r="N4719"/>
      <c r="O4719"/>
      <c r="P4719" s="10"/>
    </row>
    <row r="4720" spans="13:16" x14ac:dyDescent="0.25">
      <c r="M4720" s="10"/>
      <c r="N4720"/>
      <c r="O4720"/>
      <c r="P4720" s="10"/>
    </row>
    <row r="4721" spans="13:16" x14ac:dyDescent="0.25">
      <c r="M4721" s="10"/>
      <c r="N4721"/>
      <c r="O4721"/>
      <c r="P4721" s="10"/>
    </row>
    <row r="4722" spans="13:16" x14ac:dyDescent="0.25">
      <c r="M4722" s="10"/>
      <c r="N4722"/>
      <c r="O4722"/>
      <c r="P4722" s="10"/>
    </row>
    <row r="4723" spans="13:16" x14ac:dyDescent="0.25">
      <c r="M4723" s="10"/>
      <c r="N4723"/>
      <c r="O4723"/>
      <c r="P4723" s="10"/>
    </row>
    <row r="4724" spans="13:16" x14ac:dyDescent="0.25">
      <c r="M4724" s="10"/>
      <c r="N4724"/>
      <c r="O4724"/>
      <c r="P4724" s="10"/>
    </row>
    <row r="4725" spans="13:16" x14ac:dyDescent="0.25">
      <c r="M4725" s="10"/>
      <c r="N4725"/>
      <c r="O4725"/>
      <c r="P4725" s="10"/>
    </row>
    <row r="4726" spans="13:16" x14ac:dyDescent="0.25">
      <c r="M4726" s="10"/>
      <c r="N4726"/>
      <c r="O4726"/>
      <c r="P4726" s="10"/>
    </row>
    <row r="4727" spans="13:16" x14ac:dyDescent="0.25">
      <c r="M4727" s="10"/>
      <c r="N4727"/>
      <c r="O4727"/>
      <c r="P4727" s="10"/>
    </row>
    <row r="4728" spans="13:16" x14ac:dyDescent="0.25">
      <c r="M4728" s="10"/>
      <c r="N4728"/>
      <c r="O4728"/>
      <c r="P4728" s="10"/>
    </row>
    <row r="4729" spans="13:16" x14ac:dyDescent="0.25">
      <c r="M4729" s="10"/>
      <c r="N4729"/>
      <c r="O4729"/>
      <c r="P4729" s="10"/>
    </row>
    <row r="4730" spans="13:16" x14ac:dyDescent="0.25">
      <c r="M4730" s="10"/>
      <c r="N4730"/>
      <c r="O4730"/>
      <c r="P4730" s="10"/>
    </row>
    <row r="4731" spans="13:16" x14ac:dyDescent="0.25">
      <c r="M4731" s="10"/>
      <c r="N4731"/>
      <c r="O4731"/>
      <c r="P4731" s="10"/>
    </row>
    <row r="4732" spans="13:16" x14ac:dyDescent="0.25">
      <c r="M4732" s="10"/>
      <c r="N4732"/>
      <c r="O4732"/>
      <c r="P4732" s="10"/>
    </row>
    <row r="4733" spans="13:16" x14ac:dyDescent="0.25">
      <c r="M4733" s="10"/>
      <c r="N4733"/>
      <c r="O4733"/>
      <c r="P4733" s="10"/>
    </row>
    <row r="4734" spans="13:16" x14ac:dyDescent="0.25">
      <c r="M4734" s="10"/>
      <c r="N4734"/>
      <c r="O4734"/>
      <c r="P4734" s="10"/>
    </row>
    <row r="4735" spans="13:16" x14ac:dyDescent="0.25">
      <c r="M4735" s="10"/>
      <c r="N4735"/>
      <c r="O4735"/>
      <c r="P4735" s="10"/>
    </row>
    <row r="4736" spans="13:16" x14ac:dyDescent="0.25">
      <c r="M4736" s="10"/>
      <c r="N4736"/>
      <c r="O4736"/>
      <c r="P4736" s="10"/>
    </row>
    <row r="4737" spans="13:16" x14ac:dyDescent="0.25">
      <c r="M4737" s="10"/>
      <c r="N4737"/>
      <c r="O4737"/>
      <c r="P4737" s="10"/>
    </row>
    <row r="4738" spans="13:16" x14ac:dyDescent="0.25">
      <c r="M4738" s="10"/>
      <c r="N4738"/>
      <c r="O4738"/>
      <c r="P4738" s="10"/>
    </row>
    <row r="4739" spans="13:16" x14ac:dyDescent="0.25">
      <c r="M4739" s="10"/>
      <c r="N4739"/>
      <c r="O4739"/>
      <c r="P4739" s="10"/>
    </row>
    <row r="4740" spans="13:16" x14ac:dyDescent="0.25">
      <c r="M4740" s="10"/>
      <c r="N4740"/>
      <c r="O4740"/>
      <c r="P4740" s="10"/>
    </row>
    <row r="4741" spans="13:16" x14ac:dyDescent="0.25">
      <c r="M4741" s="10"/>
      <c r="N4741"/>
      <c r="O4741"/>
      <c r="P4741" s="10"/>
    </row>
    <row r="4742" spans="13:16" x14ac:dyDescent="0.25">
      <c r="M4742" s="10"/>
      <c r="N4742"/>
      <c r="O4742"/>
      <c r="P4742" s="10"/>
    </row>
    <row r="4743" spans="13:16" x14ac:dyDescent="0.25">
      <c r="M4743" s="10"/>
      <c r="N4743"/>
      <c r="O4743"/>
      <c r="P4743" s="10"/>
    </row>
    <row r="4744" spans="13:16" x14ac:dyDescent="0.25">
      <c r="M4744" s="10"/>
      <c r="N4744"/>
      <c r="O4744"/>
      <c r="P4744" s="10"/>
    </row>
    <row r="4745" spans="13:16" x14ac:dyDescent="0.25">
      <c r="M4745" s="10"/>
      <c r="N4745"/>
      <c r="O4745"/>
      <c r="P4745" s="10"/>
    </row>
    <row r="4746" spans="13:16" x14ac:dyDescent="0.25">
      <c r="M4746" s="10"/>
      <c r="N4746"/>
      <c r="O4746"/>
      <c r="P4746" s="10"/>
    </row>
    <row r="4747" spans="13:16" x14ac:dyDescent="0.25">
      <c r="M4747" s="10"/>
      <c r="N4747"/>
      <c r="O4747"/>
      <c r="P4747" s="10"/>
    </row>
    <row r="4748" spans="13:16" x14ac:dyDescent="0.25">
      <c r="M4748" s="10"/>
      <c r="N4748"/>
      <c r="O4748"/>
      <c r="P4748" s="10"/>
    </row>
    <row r="4749" spans="13:16" x14ac:dyDescent="0.25">
      <c r="M4749" s="10"/>
      <c r="N4749"/>
      <c r="O4749"/>
      <c r="P4749" s="10"/>
    </row>
    <row r="4750" spans="13:16" x14ac:dyDescent="0.25">
      <c r="M4750" s="10"/>
      <c r="N4750"/>
      <c r="O4750"/>
      <c r="P4750" s="10"/>
    </row>
    <row r="4751" spans="13:16" x14ac:dyDescent="0.25">
      <c r="M4751" s="10"/>
      <c r="N4751"/>
      <c r="O4751"/>
      <c r="P4751" s="10"/>
    </row>
    <row r="4752" spans="13:16" x14ac:dyDescent="0.25">
      <c r="M4752" s="10"/>
      <c r="N4752"/>
      <c r="O4752"/>
      <c r="P4752" s="10"/>
    </row>
    <row r="4753" spans="13:16" x14ac:dyDescent="0.25">
      <c r="M4753" s="10"/>
      <c r="N4753"/>
      <c r="O4753"/>
      <c r="P4753" s="10"/>
    </row>
    <row r="4754" spans="13:16" x14ac:dyDescent="0.25">
      <c r="M4754" s="10"/>
      <c r="N4754"/>
      <c r="O4754"/>
      <c r="P4754" s="10"/>
    </row>
    <row r="4755" spans="13:16" x14ac:dyDescent="0.25">
      <c r="M4755" s="10"/>
      <c r="N4755"/>
      <c r="O4755"/>
      <c r="P4755" s="10"/>
    </row>
    <row r="4756" spans="13:16" x14ac:dyDescent="0.25">
      <c r="M4756" s="10"/>
      <c r="N4756"/>
      <c r="O4756"/>
      <c r="P4756" s="10"/>
    </row>
    <row r="4757" spans="13:16" x14ac:dyDescent="0.25">
      <c r="M4757" s="10"/>
      <c r="N4757"/>
      <c r="O4757"/>
      <c r="P4757" s="10"/>
    </row>
    <row r="4758" spans="13:16" x14ac:dyDescent="0.25">
      <c r="M4758" s="10"/>
      <c r="N4758"/>
      <c r="O4758"/>
      <c r="P4758" s="10"/>
    </row>
    <row r="4759" spans="13:16" x14ac:dyDescent="0.25">
      <c r="M4759" s="10"/>
      <c r="N4759"/>
      <c r="O4759"/>
      <c r="P4759" s="10"/>
    </row>
    <row r="4760" spans="13:16" x14ac:dyDescent="0.25">
      <c r="M4760" s="10"/>
      <c r="N4760"/>
      <c r="O4760"/>
      <c r="P4760" s="10"/>
    </row>
    <row r="4761" spans="13:16" x14ac:dyDescent="0.25">
      <c r="M4761" s="10"/>
      <c r="N4761"/>
      <c r="O4761"/>
      <c r="P4761" s="10"/>
    </row>
    <row r="4762" spans="13:16" x14ac:dyDescent="0.25">
      <c r="M4762" s="10"/>
      <c r="N4762"/>
      <c r="O4762"/>
      <c r="P4762" s="10"/>
    </row>
    <row r="4763" spans="13:16" x14ac:dyDescent="0.25">
      <c r="M4763" s="10"/>
      <c r="N4763"/>
      <c r="O4763"/>
      <c r="P4763" s="10"/>
    </row>
    <row r="4764" spans="13:16" x14ac:dyDescent="0.25">
      <c r="M4764" s="10"/>
      <c r="N4764"/>
      <c r="O4764"/>
      <c r="P4764" s="10"/>
    </row>
    <row r="4765" spans="13:16" x14ac:dyDescent="0.25">
      <c r="M4765" s="10"/>
      <c r="N4765"/>
      <c r="O4765"/>
      <c r="P4765" s="10"/>
    </row>
    <row r="4766" spans="13:16" x14ac:dyDescent="0.25">
      <c r="M4766" s="10"/>
      <c r="N4766"/>
      <c r="O4766"/>
      <c r="P4766" s="10"/>
    </row>
    <row r="4767" spans="13:16" x14ac:dyDescent="0.25">
      <c r="M4767" s="10"/>
      <c r="N4767"/>
      <c r="O4767"/>
      <c r="P4767" s="10"/>
    </row>
    <row r="4768" spans="13:16" x14ac:dyDescent="0.25">
      <c r="M4768" s="10"/>
      <c r="N4768"/>
      <c r="O4768"/>
      <c r="P4768" s="10"/>
    </row>
    <row r="4769" spans="13:16" x14ac:dyDescent="0.25">
      <c r="M4769" s="10"/>
      <c r="N4769"/>
      <c r="O4769"/>
      <c r="P4769" s="10"/>
    </row>
    <row r="4770" spans="13:16" x14ac:dyDescent="0.25">
      <c r="M4770" s="10"/>
      <c r="N4770"/>
      <c r="O4770"/>
      <c r="P4770" s="10"/>
    </row>
    <row r="4771" spans="13:16" x14ac:dyDescent="0.25">
      <c r="M4771" s="10"/>
      <c r="N4771"/>
      <c r="O4771"/>
      <c r="P4771" s="10"/>
    </row>
    <row r="4772" spans="13:16" x14ac:dyDescent="0.25">
      <c r="M4772" s="10"/>
      <c r="N4772"/>
      <c r="O4772"/>
      <c r="P4772" s="10"/>
    </row>
    <row r="4773" spans="13:16" x14ac:dyDescent="0.25">
      <c r="M4773" s="10"/>
      <c r="N4773"/>
      <c r="O4773"/>
      <c r="P4773" s="10"/>
    </row>
    <row r="4774" spans="13:16" x14ac:dyDescent="0.25">
      <c r="M4774" s="10"/>
      <c r="N4774"/>
      <c r="O4774"/>
      <c r="P4774" s="10"/>
    </row>
    <row r="4775" spans="13:16" x14ac:dyDescent="0.25">
      <c r="M4775" s="10"/>
      <c r="N4775"/>
      <c r="O4775"/>
      <c r="P4775" s="10"/>
    </row>
    <row r="4776" spans="13:16" x14ac:dyDescent="0.25">
      <c r="M4776" s="10"/>
      <c r="N4776"/>
      <c r="O4776"/>
      <c r="P4776" s="10"/>
    </row>
    <row r="4777" spans="13:16" x14ac:dyDescent="0.25">
      <c r="M4777" s="10"/>
      <c r="N4777"/>
      <c r="O4777"/>
      <c r="P4777" s="10"/>
    </row>
    <row r="4778" spans="13:16" x14ac:dyDescent="0.25">
      <c r="M4778" s="10"/>
      <c r="N4778"/>
      <c r="O4778"/>
      <c r="P4778" s="10"/>
    </row>
    <row r="4779" spans="13:16" x14ac:dyDescent="0.25">
      <c r="M4779" s="10"/>
      <c r="N4779"/>
      <c r="O4779"/>
      <c r="P4779" s="10"/>
    </row>
    <row r="4780" spans="13:16" x14ac:dyDescent="0.25">
      <c r="M4780" s="10"/>
      <c r="N4780"/>
      <c r="O4780"/>
      <c r="P4780" s="10"/>
    </row>
    <row r="4781" spans="13:16" x14ac:dyDescent="0.25">
      <c r="M4781" s="10"/>
      <c r="N4781"/>
      <c r="O4781"/>
      <c r="P4781" s="10"/>
    </row>
    <row r="4782" spans="13:16" x14ac:dyDescent="0.25">
      <c r="M4782" s="10"/>
      <c r="N4782"/>
      <c r="O4782"/>
      <c r="P4782" s="10"/>
    </row>
    <row r="4783" spans="13:16" x14ac:dyDescent="0.25">
      <c r="M4783" s="10"/>
      <c r="N4783"/>
      <c r="O4783"/>
      <c r="P4783" s="10"/>
    </row>
    <row r="4784" spans="13:16" x14ac:dyDescent="0.25">
      <c r="M4784" s="10"/>
      <c r="N4784"/>
      <c r="O4784"/>
      <c r="P4784" s="10"/>
    </row>
    <row r="4785" spans="13:16" x14ac:dyDescent="0.25">
      <c r="M4785" s="10"/>
      <c r="N4785"/>
      <c r="O4785"/>
      <c r="P4785" s="10"/>
    </row>
    <row r="4786" spans="13:16" x14ac:dyDescent="0.25">
      <c r="M4786" s="10"/>
      <c r="N4786"/>
      <c r="O4786"/>
      <c r="P4786" s="10"/>
    </row>
    <row r="4787" spans="13:16" x14ac:dyDescent="0.25">
      <c r="M4787" s="10"/>
      <c r="N4787"/>
      <c r="O4787"/>
      <c r="P4787" s="10"/>
    </row>
    <row r="4788" spans="13:16" x14ac:dyDescent="0.25">
      <c r="M4788" s="10"/>
      <c r="N4788"/>
      <c r="O4788"/>
      <c r="P4788" s="10"/>
    </row>
    <row r="4789" spans="13:16" x14ac:dyDescent="0.25">
      <c r="M4789" s="10"/>
      <c r="N4789"/>
      <c r="O4789"/>
      <c r="P4789" s="10"/>
    </row>
    <row r="4790" spans="13:16" x14ac:dyDescent="0.25">
      <c r="M4790" s="10"/>
      <c r="N4790"/>
      <c r="O4790"/>
      <c r="P4790" s="10"/>
    </row>
    <row r="4791" spans="13:16" x14ac:dyDescent="0.25">
      <c r="M4791" s="10"/>
      <c r="N4791"/>
      <c r="O4791"/>
      <c r="P4791" s="10"/>
    </row>
    <row r="4792" spans="13:16" x14ac:dyDescent="0.25">
      <c r="M4792" s="10"/>
      <c r="N4792"/>
      <c r="O4792"/>
      <c r="P4792" s="10"/>
    </row>
    <row r="4793" spans="13:16" x14ac:dyDescent="0.25">
      <c r="M4793" s="10"/>
      <c r="N4793"/>
      <c r="O4793"/>
      <c r="P4793" s="10"/>
    </row>
    <row r="4794" spans="13:16" x14ac:dyDescent="0.25">
      <c r="M4794" s="10"/>
      <c r="N4794"/>
      <c r="O4794"/>
      <c r="P4794" s="10"/>
    </row>
    <row r="4795" spans="13:16" x14ac:dyDescent="0.25">
      <c r="M4795" s="10"/>
      <c r="N4795"/>
      <c r="O4795"/>
      <c r="P4795" s="10"/>
    </row>
    <row r="4796" spans="13:16" x14ac:dyDescent="0.25">
      <c r="M4796" s="10"/>
      <c r="N4796"/>
      <c r="O4796"/>
      <c r="P4796" s="10"/>
    </row>
    <row r="4797" spans="13:16" x14ac:dyDescent="0.25">
      <c r="M4797" s="10"/>
      <c r="N4797"/>
      <c r="O4797"/>
      <c r="P4797" s="10"/>
    </row>
    <row r="4798" spans="13:16" x14ac:dyDescent="0.25">
      <c r="M4798" s="10"/>
      <c r="N4798"/>
      <c r="O4798"/>
      <c r="P4798" s="10"/>
    </row>
    <row r="4799" spans="13:16" x14ac:dyDescent="0.25">
      <c r="M4799" s="10"/>
      <c r="N4799"/>
      <c r="O4799"/>
      <c r="P4799" s="10"/>
    </row>
    <row r="4800" spans="13:16" x14ac:dyDescent="0.25">
      <c r="M4800" s="10"/>
      <c r="N4800"/>
      <c r="O4800"/>
      <c r="P4800" s="10"/>
    </row>
    <row r="4801" spans="13:16" x14ac:dyDescent="0.25">
      <c r="M4801" s="10"/>
      <c r="N4801"/>
      <c r="O4801"/>
      <c r="P4801" s="10"/>
    </row>
    <row r="4802" spans="13:16" x14ac:dyDescent="0.25">
      <c r="M4802" s="10"/>
      <c r="N4802"/>
      <c r="O4802"/>
      <c r="P4802" s="10"/>
    </row>
    <row r="4803" spans="13:16" x14ac:dyDescent="0.25">
      <c r="M4803" s="10"/>
      <c r="N4803"/>
      <c r="O4803"/>
      <c r="P4803" s="10"/>
    </row>
    <row r="4804" spans="13:16" x14ac:dyDescent="0.25">
      <c r="M4804" s="10"/>
      <c r="N4804"/>
      <c r="O4804"/>
      <c r="P4804" s="10"/>
    </row>
    <row r="4805" spans="13:16" x14ac:dyDescent="0.25">
      <c r="M4805" s="10"/>
      <c r="N4805"/>
      <c r="O4805"/>
      <c r="P4805" s="10"/>
    </row>
    <row r="4806" spans="13:16" x14ac:dyDescent="0.25">
      <c r="M4806" s="10"/>
      <c r="N4806"/>
      <c r="O4806"/>
      <c r="P4806" s="10"/>
    </row>
    <row r="4807" spans="13:16" x14ac:dyDescent="0.25">
      <c r="M4807" s="10"/>
      <c r="N4807"/>
      <c r="O4807"/>
      <c r="P4807" s="10"/>
    </row>
    <row r="4808" spans="13:16" x14ac:dyDescent="0.25">
      <c r="M4808" s="10"/>
      <c r="N4808"/>
      <c r="O4808"/>
      <c r="P4808" s="10"/>
    </row>
    <row r="4809" spans="13:16" x14ac:dyDescent="0.25">
      <c r="M4809" s="10"/>
      <c r="N4809"/>
      <c r="O4809"/>
      <c r="P4809" s="10"/>
    </row>
    <row r="4810" spans="13:16" x14ac:dyDescent="0.25">
      <c r="M4810" s="10"/>
      <c r="N4810"/>
      <c r="O4810"/>
      <c r="P4810" s="10"/>
    </row>
    <row r="4811" spans="13:16" x14ac:dyDescent="0.25">
      <c r="M4811" s="10"/>
      <c r="N4811"/>
      <c r="O4811"/>
      <c r="P4811" s="10"/>
    </row>
    <row r="4812" spans="13:16" x14ac:dyDescent="0.25">
      <c r="M4812" s="10"/>
      <c r="N4812"/>
      <c r="O4812"/>
      <c r="P4812" s="10"/>
    </row>
    <row r="4813" spans="13:16" x14ac:dyDescent="0.25">
      <c r="M4813" s="10"/>
      <c r="N4813"/>
      <c r="O4813"/>
      <c r="P4813" s="10"/>
    </row>
    <row r="4814" spans="13:16" x14ac:dyDescent="0.25">
      <c r="M4814" s="10"/>
      <c r="N4814"/>
      <c r="O4814"/>
      <c r="P4814" s="10"/>
    </row>
    <row r="4815" spans="13:16" x14ac:dyDescent="0.25">
      <c r="M4815" s="10"/>
      <c r="N4815"/>
      <c r="O4815"/>
      <c r="P4815" s="10"/>
    </row>
    <row r="4816" spans="13:16" x14ac:dyDescent="0.25">
      <c r="M4816" s="10"/>
      <c r="N4816"/>
      <c r="O4816"/>
      <c r="P4816" s="10"/>
    </row>
    <row r="4817" spans="13:16" x14ac:dyDescent="0.25">
      <c r="M4817" s="10"/>
      <c r="N4817"/>
      <c r="O4817"/>
      <c r="P4817" s="10"/>
    </row>
    <row r="4818" spans="13:16" x14ac:dyDescent="0.25">
      <c r="M4818" s="10"/>
      <c r="N4818"/>
      <c r="O4818"/>
      <c r="P4818" s="10"/>
    </row>
    <row r="4819" spans="13:16" x14ac:dyDescent="0.25">
      <c r="M4819" s="10"/>
      <c r="N4819"/>
      <c r="O4819"/>
      <c r="P4819" s="10"/>
    </row>
    <row r="4820" spans="13:16" x14ac:dyDescent="0.25">
      <c r="M4820" s="10"/>
      <c r="N4820"/>
      <c r="O4820"/>
      <c r="P4820" s="10"/>
    </row>
    <row r="4821" spans="13:16" x14ac:dyDescent="0.25">
      <c r="M4821" s="10"/>
      <c r="N4821"/>
      <c r="O4821"/>
      <c r="P4821" s="10"/>
    </row>
    <row r="4822" spans="13:16" x14ac:dyDescent="0.25">
      <c r="M4822" s="10"/>
      <c r="N4822"/>
      <c r="O4822"/>
      <c r="P4822" s="10"/>
    </row>
    <row r="4823" spans="13:16" x14ac:dyDescent="0.25">
      <c r="M4823" s="10"/>
      <c r="N4823"/>
      <c r="O4823"/>
      <c r="P4823" s="10"/>
    </row>
    <row r="4824" spans="13:16" x14ac:dyDescent="0.25">
      <c r="M4824" s="10"/>
      <c r="N4824"/>
      <c r="O4824"/>
      <c r="P4824" s="10"/>
    </row>
    <row r="4825" spans="13:16" x14ac:dyDescent="0.25">
      <c r="M4825" s="10"/>
      <c r="N4825"/>
      <c r="O4825"/>
      <c r="P4825" s="10"/>
    </row>
    <row r="4826" spans="13:16" x14ac:dyDescent="0.25">
      <c r="M4826" s="10"/>
      <c r="N4826"/>
      <c r="O4826"/>
      <c r="P4826" s="10"/>
    </row>
    <row r="4827" spans="13:16" x14ac:dyDescent="0.25">
      <c r="M4827" s="10"/>
      <c r="N4827"/>
      <c r="O4827"/>
      <c r="P4827" s="10"/>
    </row>
    <row r="4828" spans="13:16" x14ac:dyDescent="0.25">
      <c r="M4828" s="10"/>
      <c r="N4828"/>
      <c r="O4828"/>
      <c r="P4828" s="10"/>
    </row>
    <row r="4829" spans="13:16" x14ac:dyDescent="0.25">
      <c r="M4829" s="10"/>
      <c r="N4829"/>
      <c r="O4829"/>
      <c r="P4829" s="10"/>
    </row>
    <row r="4830" spans="13:16" x14ac:dyDescent="0.25">
      <c r="M4830" s="10"/>
      <c r="N4830"/>
      <c r="O4830"/>
      <c r="P4830" s="10"/>
    </row>
    <row r="4831" spans="13:16" x14ac:dyDescent="0.25">
      <c r="M4831" s="10"/>
      <c r="N4831"/>
      <c r="O4831"/>
      <c r="P4831" s="10"/>
    </row>
    <row r="4832" spans="13:16" x14ac:dyDescent="0.25">
      <c r="M4832" s="10"/>
      <c r="N4832"/>
      <c r="O4832"/>
      <c r="P4832" s="10"/>
    </row>
    <row r="4833" spans="13:16" x14ac:dyDescent="0.25">
      <c r="M4833" s="10"/>
      <c r="N4833"/>
      <c r="O4833"/>
      <c r="P4833" s="10"/>
    </row>
    <row r="4834" spans="13:16" x14ac:dyDescent="0.25">
      <c r="M4834" s="10"/>
      <c r="N4834"/>
      <c r="O4834"/>
      <c r="P4834" s="10"/>
    </row>
    <row r="4835" spans="13:16" x14ac:dyDescent="0.25">
      <c r="M4835" s="10"/>
      <c r="N4835"/>
      <c r="O4835"/>
      <c r="P4835" s="10"/>
    </row>
    <row r="4836" spans="13:16" x14ac:dyDescent="0.25">
      <c r="M4836" s="10"/>
      <c r="N4836"/>
      <c r="O4836"/>
      <c r="P4836" s="10"/>
    </row>
    <row r="4837" spans="13:16" x14ac:dyDescent="0.25">
      <c r="M4837" s="10"/>
      <c r="N4837"/>
      <c r="O4837"/>
      <c r="P4837" s="10"/>
    </row>
    <row r="4838" spans="13:16" x14ac:dyDescent="0.25">
      <c r="M4838" s="10"/>
      <c r="N4838"/>
      <c r="O4838"/>
      <c r="P4838" s="10"/>
    </row>
    <row r="4839" spans="13:16" x14ac:dyDescent="0.25">
      <c r="M4839" s="10"/>
      <c r="N4839"/>
      <c r="O4839"/>
      <c r="P4839" s="10"/>
    </row>
    <row r="4840" spans="13:16" x14ac:dyDescent="0.25">
      <c r="M4840" s="10"/>
      <c r="N4840"/>
      <c r="O4840"/>
      <c r="P4840" s="10"/>
    </row>
    <row r="4841" spans="13:16" x14ac:dyDescent="0.25">
      <c r="M4841" s="10"/>
      <c r="N4841"/>
      <c r="O4841"/>
      <c r="P4841" s="10"/>
    </row>
    <row r="4842" spans="13:16" x14ac:dyDescent="0.25">
      <c r="M4842" s="10"/>
      <c r="N4842"/>
      <c r="O4842"/>
      <c r="P4842" s="10"/>
    </row>
    <row r="4843" spans="13:16" x14ac:dyDescent="0.25">
      <c r="M4843" s="10"/>
      <c r="N4843"/>
      <c r="O4843"/>
      <c r="P4843" s="10"/>
    </row>
    <row r="4844" spans="13:16" x14ac:dyDescent="0.25">
      <c r="M4844" s="10"/>
      <c r="N4844"/>
      <c r="O4844"/>
      <c r="P4844" s="10"/>
    </row>
    <row r="4845" spans="13:16" x14ac:dyDescent="0.25">
      <c r="M4845" s="10"/>
      <c r="N4845"/>
      <c r="O4845"/>
      <c r="P4845" s="10"/>
    </row>
    <row r="4846" spans="13:16" x14ac:dyDescent="0.25">
      <c r="M4846" s="10"/>
      <c r="N4846"/>
      <c r="O4846"/>
      <c r="P4846" s="10"/>
    </row>
    <row r="4847" spans="13:16" x14ac:dyDescent="0.25">
      <c r="M4847" s="10"/>
      <c r="N4847"/>
      <c r="O4847"/>
      <c r="P4847" s="10"/>
    </row>
    <row r="4848" spans="13:16" x14ac:dyDescent="0.25">
      <c r="M4848" s="10"/>
      <c r="N4848"/>
      <c r="O4848"/>
      <c r="P4848" s="10"/>
    </row>
    <row r="4849" spans="13:16" x14ac:dyDescent="0.25">
      <c r="M4849" s="10"/>
      <c r="N4849"/>
      <c r="O4849"/>
      <c r="P4849" s="10"/>
    </row>
    <row r="4850" spans="13:16" x14ac:dyDescent="0.25">
      <c r="M4850" s="10"/>
      <c r="N4850"/>
      <c r="O4850"/>
      <c r="P4850" s="10"/>
    </row>
    <row r="4851" spans="13:16" x14ac:dyDescent="0.25">
      <c r="M4851" s="10"/>
      <c r="N4851"/>
      <c r="O4851"/>
      <c r="P4851" s="10"/>
    </row>
    <row r="4852" spans="13:16" x14ac:dyDescent="0.25">
      <c r="M4852" s="10"/>
      <c r="N4852"/>
      <c r="O4852"/>
      <c r="P4852" s="10"/>
    </row>
    <row r="4853" spans="13:16" x14ac:dyDescent="0.25">
      <c r="M4853" s="10"/>
      <c r="N4853"/>
      <c r="O4853"/>
      <c r="P4853" s="10"/>
    </row>
    <row r="4854" spans="13:16" x14ac:dyDescent="0.25">
      <c r="M4854" s="10"/>
      <c r="N4854"/>
      <c r="O4854"/>
      <c r="P4854" s="10"/>
    </row>
    <row r="4855" spans="13:16" x14ac:dyDescent="0.25">
      <c r="M4855" s="10"/>
      <c r="N4855"/>
      <c r="O4855"/>
      <c r="P4855" s="10"/>
    </row>
    <row r="4856" spans="13:16" x14ac:dyDescent="0.25">
      <c r="M4856" s="10"/>
      <c r="N4856"/>
      <c r="O4856"/>
      <c r="P4856" s="10"/>
    </row>
    <row r="4857" spans="13:16" x14ac:dyDescent="0.25">
      <c r="M4857" s="10"/>
      <c r="N4857"/>
      <c r="O4857"/>
      <c r="P4857" s="10"/>
    </row>
    <row r="4858" spans="13:16" x14ac:dyDescent="0.25">
      <c r="M4858" s="10"/>
      <c r="N4858"/>
      <c r="O4858"/>
      <c r="P4858" s="10"/>
    </row>
    <row r="4859" spans="13:16" x14ac:dyDescent="0.25">
      <c r="M4859" s="10"/>
      <c r="N4859"/>
      <c r="O4859"/>
      <c r="P4859" s="10"/>
    </row>
    <row r="4860" spans="13:16" x14ac:dyDescent="0.25">
      <c r="M4860" s="10"/>
      <c r="N4860"/>
      <c r="O4860"/>
      <c r="P4860" s="10"/>
    </row>
    <row r="4861" spans="13:16" x14ac:dyDescent="0.25">
      <c r="M4861" s="10"/>
      <c r="N4861"/>
      <c r="O4861"/>
      <c r="P4861" s="10"/>
    </row>
    <row r="4862" spans="13:16" x14ac:dyDescent="0.25">
      <c r="M4862" s="10"/>
      <c r="N4862"/>
      <c r="O4862"/>
      <c r="P4862" s="10"/>
    </row>
    <row r="4863" spans="13:16" x14ac:dyDescent="0.25">
      <c r="M4863" s="10"/>
      <c r="N4863"/>
      <c r="O4863"/>
      <c r="P4863" s="10"/>
    </row>
    <row r="4864" spans="13:16" x14ac:dyDescent="0.25">
      <c r="M4864" s="10"/>
      <c r="N4864"/>
      <c r="O4864"/>
      <c r="P4864" s="10"/>
    </row>
    <row r="4865" spans="13:16" x14ac:dyDescent="0.25">
      <c r="M4865" s="10"/>
      <c r="N4865"/>
      <c r="O4865"/>
      <c r="P4865" s="10"/>
    </row>
    <row r="4866" spans="13:16" x14ac:dyDescent="0.25">
      <c r="M4866" s="10"/>
      <c r="N4866"/>
      <c r="O4866"/>
      <c r="P4866" s="10"/>
    </row>
    <row r="4867" spans="13:16" x14ac:dyDescent="0.25">
      <c r="M4867" s="10"/>
      <c r="N4867"/>
      <c r="O4867"/>
      <c r="P4867" s="10"/>
    </row>
    <row r="4868" spans="13:16" x14ac:dyDescent="0.25">
      <c r="M4868" s="10"/>
      <c r="N4868"/>
      <c r="O4868"/>
      <c r="P4868" s="10"/>
    </row>
    <row r="4869" spans="13:16" x14ac:dyDescent="0.25">
      <c r="M4869" s="10"/>
      <c r="N4869"/>
      <c r="O4869"/>
      <c r="P4869" s="10"/>
    </row>
    <row r="4870" spans="13:16" x14ac:dyDescent="0.25">
      <c r="M4870" s="10"/>
      <c r="N4870"/>
      <c r="O4870"/>
      <c r="P4870" s="10"/>
    </row>
    <row r="4871" spans="13:16" x14ac:dyDescent="0.25">
      <c r="M4871" s="10"/>
      <c r="N4871"/>
      <c r="O4871"/>
      <c r="P4871" s="10"/>
    </row>
    <row r="4872" spans="13:16" x14ac:dyDescent="0.25">
      <c r="M4872" s="10"/>
      <c r="N4872"/>
      <c r="O4872"/>
      <c r="P4872" s="10"/>
    </row>
    <row r="4873" spans="13:16" x14ac:dyDescent="0.25">
      <c r="M4873" s="10"/>
      <c r="N4873"/>
      <c r="O4873"/>
      <c r="P4873" s="10"/>
    </row>
    <row r="4874" spans="13:16" x14ac:dyDescent="0.25">
      <c r="M4874" s="10"/>
      <c r="N4874"/>
      <c r="O4874"/>
      <c r="P4874" s="10"/>
    </row>
    <row r="4875" spans="13:16" x14ac:dyDescent="0.25">
      <c r="M4875" s="10"/>
      <c r="N4875"/>
      <c r="O4875"/>
      <c r="P4875" s="10"/>
    </row>
    <row r="4876" spans="13:16" x14ac:dyDescent="0.25">
      <c r="M4876" s="10"/>
      <c r="N4876"/>
      <c r="O4876"/>
      <c r="P4876" s="10"/>
    </row>
    <row r="4877" spans="13:16" x14ac:dyDescent="0.25">
      <c r="M4877" s="10"/>
      <c r="N4877"/>
      <c r="O4877"/>
      <c r="P4877" s="10"/>
    </row>
    <row r="4878" spans="13:16" x14ac:dyDescent="0.25">
      <c r="M4878" s="10"/>
      <c r="N4878"/>
      <c r="O4878"/>
      <c r="P4878" s="10"/>
    </row>
    <row r="4879" spans="13:16" x14ac:dyDescent="0.25">
      <c r="M4879" s="10"/>
      <c r="N4879"/>
      <c r="O4879"/>
      <c r="P4879" s="10"/>
    </row>
    <row r="4880" spans="13:16" x14ac:dyDescent="0.25">
      <c r="M4880" s="10"/>
      <c r="N4880"/>
      <c r="O4880"/>
      <c r="P4880" s="10"/>
    </row>
    <row r="4881" spans="13:16" x14ac:dyDescent="0.25">
      <c r="M4881" s="10"/>
      <c r="N4881"/>
      <c r="O4881"/>
      <c r="P4881" s="10"/>
    </row>
    <row r="4882" spans="13:16" x14ac:dyDescent="0.25">
      <c r="M4882" s="10"/>
      <c r="N4882"/>
      <c r="O4882"/>
      <c r="P4882" s="10"/>
    </row>
    <row r="4883" spans="13:16" x14ac:dyDescent="0.25">
      <c r="M4883" s="10"/>
      <c r="N4883"/>
      <c r="O4883"/>
      <c r="P4883" s="10"/>
    </row>
    <row r="4884" spans="13:16" x14ac:dyDescent="0.25">
      <c r="M4884" s="10"/>
      <c r="N4884"/>
      <c r="O4884"/>
      <c r="P4884" s="10"/>
    </row>
    <row r="4885" spans="13:16" x14ac:dyDescent="0.25">
      <c r="M4885" s="10"/>
      <c r="N4885"/>
      <c r="O4885"/>
      <c r="P4885" s="10"/>
    </row>
    <row r="4886" spans="13:16" x14ac:dyDescent="0.25">
      <c r="M4886" s="10"/>
      <c r="N4886"/>
      <c r="O4886"/>
      <c r="P4886" s="10"/>
    </row>
    <row r="4887" spans="13:16" x14ac:dyDescent="0.25">
      <c r="M4887" s="10"/>
      <c r="N4887"/>
      <c r="O4887"/>
      <c r="P4887" s="10"/>
    </row>
    <row r="4888" spans="13:16" x14ac:dyDescent="0.25">
      <c r="M4888" s="10"/>
      <c r="N4888"/>
      <c r="O4888"/>
      <c r="P4888" s="10"/>
    </row>
    <row r="4889" spans="13:16" x14ac:dyDescent="0.25">
      <c r="M4889" s="10"/>
      <c r="N4889"/>
      <c r="O4889"/>
      <c r="P4889" s="10"/>
    </row>
    <row r="4890" spans="13:16" x14ac:dyDescent="0.25">
      <c r="M4890" s="10"/>
      <c r="N4890"/>
      <c r="O4890"/>
      <c r="P4890" s="10"/>
    </row>
    <row r="4891" spans="13:16" x14ac:dyDescent="0.25">
      <c r="M4891" s="10"/>
      <c r="N4891"/>
      <c r="O4891"/>
      <c r="P4891" s="10"/>
    </row>
    <row r="4892" spans="13:16" x14ac:dyDescent="0.25">
      <c r="M4892" s="10"/>
      <c r="N4892"/>
      <c r="O4892"/>
      <c r="P4892" s="10"/>
    </row>
    <row r="4893" spans="13:16" x14ac:dyDescent="0.25">
      <c r="M4893" s="10"/>
      <c r="N4893"/>
      <c r="O4893"/>
      <c r="P4893" s="10"/>
    </row>
    <row r="4894" spans="13:16" x14ac:dyDescent="0.25">
      <c r="M4894" s="10"/>
      <c r="N4894"/>
      <c r="O4894"/>
      <c r="P4894" s="10"/>
    </row>
    <row r="4895" spans="13:16" x14ac:dyDescent="0.25">
      <c r="M4895" s="10"/>
      <c r="N4895"/>
      <c r="O4895"/>
      <c r="P4895" s="10"/>
    </row>
    <row r="4896" spans="13:16" x14ac:dyDescent="0.25">
      <c r="M4896" s="10"/>
      <c r="N4896"/>
      <c r="O4896"/>
      <c r="P4896" s="10"/>
    </row>
    <row r="4897" spans="13:16" x14ac:dyDescent="0.25">
      <c r="M4897" s="10"/>
      <c r="N4897"/>
      <c r="O4897"/>
      <c r="P4897" s="10"/>
    </row>
    <row r="4898" spans="13:16" x14ac:dyDescent="0.25">
      <c r="M4898" s="10"/>
      <c r="N4898"/>
      <c r="O4898"/>
      <c r="P4898" s="10"/>
    </row>
    <row r="4899" spans="13:16" x14ac:dyDescent="0.25">
      <c r="M4899" s="10"/>
      <c r="N4899"/>
      <c r="O4899"/>
      <c r="P4899" s="10"/>
    </row>
    <row r="4900" spans="13:16" x14ac:dyDescent="0.25">
      <c r="M4900" s="10"/>
      <c r="N4900"/>
      <c r="O4900"/>
      <c r="P4900" s="10"/>
    </row>
    <row r="4901" spans="13:16" x14ac:dyDescent="0.25">
      <c r="M4901" s="10"/>
      <c r="N4901"/>
      <c r="O4901"/>
      <c r="P4901" s="10"/>
    </row>
    <row r="4902" spans="13:16" x14ac:dyDescent="0.25">
      <c r="M4902" s="10"/>
      <c r="N4902"/>
      <c r="O4902"/>
      <c r="P4902" s="10"/>
    </row>
    <row r="4903" spans="13:16" x14ac:dyDescent="0.25">
      <c r="M4903" s="10"/>
      <c r="N4903"/>
      <c r="O4903"/>
      <c r="P4903" s="10"/>
    </row>
    <row r="4904" spans="13:16" x14ac:dyDescent="0.25">
      <c r="M4904" s="10"/>
      <c r="N4904"/>
      <c r="O4904"/>
      <c r="P4904" s="10"/>
    </row>
    <row r="4905" spans="13:16" x14ac:dyDescent="0.25">
      <c r="M4905" s="10"/>
      <c r="N4905"/>
      <c r="O4905"/>
      <c r="P4905" s="10"/>
    </row>
    <row r="4906" spans="13:16" x14ac:dyDescent="0.25">
      <c r="M4906" s="10"/>
      <c r="N4906"/>
      <c r="O4906"/>
      <c r="P4906" s="10"/>
    </row>
    <row r="4907" spans="13:16" x14ac:dyDescent="0.25">
      <c r="M4907" s="10"/>
      <c r="N4907"/>
      <c r="O4907"/>
      <c r="P4907" s="10"/>
    </row>
    <row r="4908" spans="13:16" x14ac:dyDescent="0.25">
      <c r="M4908" s="10"/>
      <c r="N4908"/>
      <c r="O4908"/>
      <c r="P4908" s="10"/>
    </row>
    <row r="4909" spans="13:16" x14ac:dyDescent="0.25">
      <c r="M4909" s="10"/>
      <c r="N4909"/>
      <c r="O4909"/>
      <c r="P4909" s="10"/>
    </row>
    <row r="4910" spans="13:16" x14ac:dyDescent="0.25">
      <c r="M4910" s="10"/>
      <c r="N4910"/>
      <c r="O4910"/>
      <c r="P4910" s="10"/>
    </row>
    <row r="4911" spans="13:16" x14ac:dyDescent="0.25">
      <c r="M4911" s="10"/>
      <c r="N4911"/>
      <c r="O4911"/>
      <c r="P4911" s="10"/>
    </row>
    <row r="4912" spans="13:16" x14ac:dyDescent="0.25">
      <c r="M4912" s="10"/>
      <c r="N4912"/>
      <c r="O4912"/>
      <c r="P4912" s="10"/>
    </row>
    <row r="4913" spans="13:16" x14ac:dyDescent="0.25">
      <c r="M4913" s="10"/>
      <c r="N4913"/>
      <c r="O4913"/>
      <c r="P4913" s="10"/>
    </row>
    <row r="4914" spans="13:16" x14ac:dyDescent="0.25">
      <c r="M4914" s="10"/>
      <c r="N4914"/>
      <c r="O4914"/>
      <c r="P4914" s="10"/>
    </row>
    <row r="4915" spans="13:16" x14ac:dyDescent="0.25">
      <c r="M4915" s="10"/>
      <c r="N4915"/>
      <c r="O4915"/>
      <c r="P4915" s="10"/>
    </row>
    <row r="4916" spans="13:16" x14ac:dyDescent="0.25">
      <c r="M4916" s="10"/>
      <c r="N4916"/>
      <c r="O4916"/>
      <c r="P4916" s="10"/>
    </row>
    <row r="4917" spans="13:16" x14ac:dyDescent="0.25">
      <c r="M4917" s="10"/>
      <c r="N4917"/>
      <c r="O4917"/>
      <c r="P4917" s="10"/>
    </row>
    <row r="4918" spans="13:16" x14ac:dyDescent="0.25">
      <c r="M4918" s="10"/>
      <c r="N4918"/>
      <c r="O4918"/>
      <c r="P4918" s="10"/>
    </row>
    <row r="4919" spans="13:16" x14ac:dyDescent="0.25">
      <c r="M4919" s="10"/>
      <c r="N4919"/>
      <c r="O4919"/>
      <c r="P4919" s="10"/>
    </row>
    <row r="4920" spans="13:16" x14ac:dyDescent="0.25">
      <c r="M4920" s="10"/>
      <c r="N4920"/>
      <c r="O4920"/>
      <c r="P4920" s="10"/>
    </row>
    <row r="4921" spans="13:16" x14ac:dyDescent="0.25">
      <c r="M4921" s="10"/>
      <c r="N4921"/>
      <c r="O4921"/>
      <c r="P4921" s="10"/>
    </row>
    <row r="4922" spans="13:16" x14ac:dyDescent="0.25">
      <c r="M4922" s="10"/>
      <c r="N4922"/>
      <c r="O4922"/>
      <c r="P4922" s="10"/>
    </row>
    <row r="4923" spans="13:16" x14ac:dyDescent="0.25">
      <c r="M4923" s="10"/>
      <c r="N4923"/>
      <c r="O4923"/>
      <c r="P4923" s="10"/>
    </row>
    <row r="4924" spans="13:16" x14ac:dyDescent="0.25">
      <c r="M4924" s="10"/>
      <c r="N4924"/>
      <c r="O4924"/>
      <c r="P4924" s="10"/>
    </row>
    <row r="4925" spans="13:16" x14ac:dyDescent="0.25">
      <c r="M4925" s="10"/>
      <c r="N4925"/>
      <c r="O4925"/>
      <c r="P4925" s="10"/>
    </row>
    <row r="4926" spans="13:16" x14ac:dyDescent="0.25">
      <c r="M4926" s="10"/>
      <c r="N4926"/>
      <c r="O4926"/>
      <c r="P4926" s="10"/>
    </row>
    <row r="4927" spans="13:16" x14ac:dyDescent="0.25">
      <c r="M4927" s="10"/>
      <c r="N4927"/>
      <c r="O4927"/>
      <c r="P4927" s="10"/>
    </row>
    <row r="4928" spans="13:16" x14ac:dyDescent="0.25">
      <c r="M4928" s="10"/>
      <c r="N4928"/>
      <c r="O4928"/>
      <c r="P4928" s="10"/>
    </row>
    <row r="4929" spans="13:16" x14ac:dyDescent="0.25">
      <c r="M4929" s="10"/>
      <c r="N4929"/>
      <c r="O4929"/>
      <c r="P4929" s="10"/>
    </row>
    <row r="4930" spans="13:16" x14ac:dyDescent="0.25">
      <c r="M4930" s="10"/>
      <c r="N4930"/>
      <c r="O4930"/>
      <c r="P4930" s="10"/>
    </row>
    <row r="4931" spans="13:16" x14ac:dyDescent="0.25">
      <c r="M4931" s="10"/>
      <c r="N4931"/>
      <c r="O4931"/>
      <c r="P4931" s="10"/>
    </row>
    <row r="4932" spans="13:16" x14ac:dyDescent="0.25">
      <c r="M4932" s="10"/>
      <c r="N4932"/>
      <c r="O4932"/>
      <c r="P4932" s="10"/>
    </row>
    <row r="4933" spans="13:16" x14ac:dyDescent="0.25">
      <c r="M4933" s="10"/>
      <c r="N4933"/>
      <c r="O4933"/>
      <c r="P4933" s="10"/>
    </row>
    <row r="4934" spans="13:16" x14ac:dyDescent="0.25">
      <c r="M4934" s="10"/>
      <c r="N4934"/>
      <c r="O4934"/>
      <c r="P4934" s="10"/>
    </row>
    <row r="4935" spans="13:16" x14ac:dyDescent="0.25">
      <c r="M4935" s="10"/>
      <c r="N4935"/>
      <c r="O4935"/>
      <c r="P4935" s="10"/>
    </row>
    <row r="4936" spans="13:16" x14ac:dyDescent="0.25">
      <c r="M4936" s="10"/>
      <c r="N4936"/>
      <c r="O4936"/>
      <c r="P4936" s="10"/>
    </row>
    <row r="4937" spans="13:16" x14ac:dyDescent="0.25">
      <c r="M4937" s="10"/>
      <c r="N4937"/>
      <c r="O4937"/>
      <c r="P4937" s="10"/>
    </row>
    <row r="4938" spans="13:16" x14ac:dyDescent="0.25">
      <c r="M4938" s="10"/>
      <c r="N4938"/>
      <c r="O4938"/>
      <c r="P4938" s="10"/>
    </row>
    <row r="4939" spans="13:16" x14ac:dyDescent="0.25">
      <c r="M4939" s="10"/>
      <c r="N4939"/>
      <c r="O4939"/>
      <c r="P4939" s="10"/>
    </row>
    <row r="4940" spans="13:16" x14ac:dyDescent="0.25">
      <c r="M4940" s="10"/>
      <c r="N4940"/>
      <c r="O4940"/>
      <c r="P4940" s="10"/>
    </row>
    <row r="4941" spans="13:16" x14ac:dyDescent="0.25">
      <c r="M4941" s="10"/>
      <c r="N4941"/>
      <c r="O4941"/>
      <c r="P4941" s="10"/>
    </row>
    <row r="4942" spans="13:16" x14ac:dyDescent="0.25">
      <c r="M4942" s="10"/>
      <c r="N4942"/>
      <c r="O4942"/>
      <c r="P4942" s="10"/>
    </row>
    <row r="4943" spans="13:16" x14ac:dyDescent="0.25">
      <c r="M4943" s="10"/>
      <c r="N4943"/>
      <c r="O4943"/>
      <c r="P4943" s="10"/>
    </row>
    <row r="4944" spans="13:16" x14ac:dyDescent="0.25">
      <c r="M4944" s="10"/>
      <c r="N4944"/>
      <c r="O4944"/>
      <c r="P4944" s="10"/>
    </row>
    <row r="4945" spans="13:16" x14ac:dyDescent="0.25">
      <c r="M4945" s="10"/>
      <c r="N4945"/>
      <c r="O4945"/>
      <c r="P4945" s="10"/>
    </row>
    <row r="4946" spans="13:16" x14ac:dyDescent="0.25">
      <c r="M4946" s="10"/>
      <c r="N4946"/>
      <c r="O4946"/>
      <c r="P4946" s="10"/>
    </row>
    <row r="4947" spans="13:16" x14ac:dyDescent="0.25">
      <c r="M4947" s="10"/>
      <c r="N4947"/>
      <c r="O4947"/>
      <c r="P4947" s="10"/>
    </row>
    <row r="4948" spans="13:16" x14ac:dyDescent="0.25">
      <c r="M4948" s="10"/>
      <c r="N4948"/>
      <c r="O4948"/>
      <c r="P4948" s="10"/>
    </row>
    <row r="4949" spans="13:16" x14ac:dyDescent="0.25">
      <c r="M4949" s="10"/>
      <c r="N4949"/>
      <c r="O4949"/>
      <c r="P4949" s="10"/>
    </row>
    <row r="4950" spans="13:16" x14ac:dyDescent="0.25">
      <c r="M4950" s="10"/>
      <c r="N4950"/>
      <c r="O4950"/>
      <c r="P4950" s="10"/>
    </row>
    <row r="4951" spans="13:16" x14ac:dyDescent="0.25">
      <c r="M4951" s="10"/>
      <c r="N4951"/>
      <c r="O4951"/>
      <c r="P4951" s="10"/>
    </row>
    <row r="4952" spans="13:16" x14ac:dyDescent="0.25">
      <c r="M4952" s="10"/>
      <c r="N4952"/>
      <c r="O4952"/>
      <c r="P4952" s="10"/>
    </row>
    <row r="4953" spans="13:16" x14ac:dyDescent="0.25">
      <c r="M4953" s="10"/>
      <c r="N4953"/>
      <c r="O4953"/>
      <c r="P4953" s="10"/>
    </row>
    <row r="4954" spans="13:16" x14ac:dyDescent="0.25">
      <c r="M4954" s="10"/>
      <c r="N4954"/>
      <c r="O4954"/>
      <c r="P4954" s="10"/>
    </row>
    <row r="4955" spans="13:16" x14ac:dyDescent="0.25">
      <c r="M4955" s="10"/>
      <c r="N4955"/>
      <c r="O4955"/>
      <c r="P4955" s="10"/>
    </row>
    <row r="4956" spans="13:16" x14ac:dyDescent="0.25">
      <c r="M4956" s="10"/>
      <c r="N4956"/>
      <c r="O4956"/>
      <c r="P4956" s="10"/>
    </row>
    <row r="4957" spans="13:16" x14ac:dyDescent="0.25">
      <c r="M4957" s="10"/>
      <c r="N4957"/>
      <c r="O4957"/>
      <c r="P4957" s="10"/>
    </row>
    <row r="4958" spans="13:16" x14ac:dyDescent="0.25">
      <c r="M4958" s="10"/>
      <c r="N4958"/>
      <c r="O4958"/>
      <c r="P4958" s="10"/>
    </row>
    <row r="4959" spans="13:16" x14ac:dyDescent="0.25">
      <c r="M4959" s="10"/>
      <c r="N4959"/>
      <c r="O4959"/>
      <c r="P4959" s="10"/>
    </row>
    <row r="4960" spans="13:16" x14ac:dyDescent="0.25">
      <c r="M4960" s="10"/>
      <c r="N4960"/>
      <c r="O4960"/>
      <c r="P4960" s="10"/>
    </row>
    <row r="4961" spans="13:16" x14ac:dyDescent="0.25">
      <c r="M4961" s="10"/>
      <c r="N4961"/>
      <c r="O4961"/>
      <c r="P4961" s="10"/>
    </row>
    <row r="4962" spans="13:16" x14ac:dyDescent="0.25">
      <c r="M4962" s="10"/>
      <c r="N4962"/>
      <c r="O4962"/>
      <c r="P4962" s="10"/>
    </row>
    <row r="4963" spans="13:16" x14ac:dyDescent="0.25">
      <c r="M4963" s="10"/>
      <c r="N4963"/>
      <c r="O4963"/>
      <c r="P4963" s="10"/>
    </row>
    <row r="4964" spans="13:16" x14ac:dyDescent="0.25">
      <c r="M4964" s="10"/>
      <c r="N4964"/>
      <c r="O4964"/>
      <c r="P4964" s="10"/>
    </row>
    <row r="4965" spans="13:16" x14ac:dyDescent="0.25">
      <c r="M4965" s="10"/>
      <c r="N4965"/>
      <c r="O4965"/>
      <c r="P4965" s="10"/>
    </row>
    <row r="4966" spans="13:16" x14ac:dyDescent="0.25">
      <c r="M4966" s="10"/>
      <c r="N4966"/>
      <c r="O4966"/>
      <c r="P4966" s="10"/>
    </row>
    <row r="4967" spans="13:16" x14ac:dyDescent="0.25">
      <c r="M4967" s="10"/>
      <c r="N4967"/>
      <c r="O4967"/>
      <c r="P4967" s="10"/>
    </row>
    <row r="4968" spans="13:16" x14ac:dyDescent="0.25">
      <c r="M4968" s="10"/>
      <c r="N4968"/>
      <c r="O4968"/>
      <c r="P4968" s="10"/>
    </row>
    <row r="4969" spans="13:16" x14ac:dyDescent="0.25">
      <c r="M4969" s="10"/>
      <c r="N4969"/>
      <c r="O4969"/>
      <c r="P4969" s="10"/>
    </row>
    <row r="4970" spans="13:16" x14ac:dyDescent="0.25">
      <c r="M4970" s="10"/>
      <c r="N4970"/>
      <c r="O4970"/>
      <c r="P4970" s="10"/>
    </row>
    <row r="4971" spans="13:16" x14ac:dyDescent="0.25">
      <c r="M4971" s="10"/>
      <c r="N4971"/>
      <c r="O4971"/>
      <c r="P4971" s="10"/>
    </row>
    <row r="4972" spans="13:16" x14ac:dyDescent="0.25">
      <c r="M4972" s="10"/>
      <c r="N4972"/>
      <c r="O4972"/>
      <c r="P4972" s="10"/>
    </row>
    <row r="4973" spans="13:16" x14ac:dyDescent="0.25">
      <c r="M4973" s="10"/>
      <c r="N4973"/>
      <c r="O4973"/>
      <c r="P4973" s="10"/>
    </row>
    <row r="4974" spans="13:16" x14ac:dyDescent="0.25">
      <c r="M4974" s="10"/>
      <c r="N4974"/>
      <c r="O4974"/>
      <c r="P4974" s="10"/>
    </row>
    <row r="4975" spans="13:16" x14ac:dyDescent="0.25">
      <c r="M4975" s="10"/>
      <c r="N4975"/>
      <c r="O4975"/>
      <c r="P4975" s="10"/>
    </row>
    <row r="4976" spans="13:16" x14ac:dyDescent="0.25">
      <c r="M4976" s="10"/>
      <c r="N4976"/>
      <c r="O4976"/>
      <c r="P4976" s="10"/>
    </row>
    <row r="4977" spans="13:16" x14ac:dyDescent="0.25">
      <c r="M4977" s="10"/>
      <c r="N4977"/>
      <c r="O4977"/>
      <c r="P4977" s="10"/>
    </row>
    <row r="4978" spans="13:16" x14ac:dyDescent="0.25">
      <c r="M4978" s="10"/>
      <c r="N4978"/>
      <c r="O4978"/>
      <c r="P4978" s="10"/>
    </row>
    <row r="4979" spans="13:16" x14ac:dyDescent="0.25">
      <c r="M4979" s="10"/>
      <c r="N4979"/>
      <c r="O4979"/>
      <c r="P4979" s="10"/>
    </row>
    <row r="4980" spans="13:16" x14ac:dyDescent="0.25">
      <c r="M4980" s="10"/>
      <c r="N4980"/>
      <c r="O4980"/>
      <c r="P4980" s="10"/>
    </row>
    <row r="4981" spans="13:16" x14ac:dyDescent="0.25">
      <c r="M4981" s="10"/>
      <c r="N4981"/>
      <c r="O4981"/>
      <c r="P4981" s="10"/>
    </row>
    <row r="4982" spans="13:16" x14ac:dyDescent="0.25">
      <c r="M4982" s="10"/>
      <c r="N4982"/>
      <c r="O4982"/>
      <c r="P4982" s="10"/>
    </row>
    <row r="4983" spans="13:16" x14ac:dyDescent="0.25">
      <c r="M4983" s="10"/>
      <c r="N4983"/>
      <c r="O4983"/>
      <c r="P4983" s="10"/>
    </row>
    <row r="4984" spans="13:16" x14ac:dyDescent="0.25">
      <c r="M4984" s="10"/>
      <c r="N4984"/>
      <c r="O4984"/>
      <c r="P4984" s="10"/>
    </row>
    <row r="4985" spans="13:16" x14ac:dyDescent="0.25">
      <c r="M4985" s="10"/>
      <c r="N4985"/>
      <c r="O4985"/>
      <c r="P4985" s="10"/>
    </row>
    <row r="4986" spans="13:16" x14ac:dyDescent="0.25">
      <c r="M4986" s="10"/>
      <c r="N4986"/>
      <c r="O4986"/>
      <c r="P4986" s="10"/>
    </row>
    <row r="4987" spans="13:16" x14ac:dyDescent="0.25">
      <c r="M4987" s="10"/>
      <c r="N4987"/>
      <c r="O4987"/>
      <c r="P4987" s="10"/>
    </row>
    <row r="4988" spans="13:16" x14ac:dyDescent="0.25">
      <c r="M4988" s="10"/>
      <c r="N4988"/>
      <c r="O4988"/>
      <c r="P4988" s="10"/>
    </row>
    <row r="4989" spans="13:16" x14ac:dyDescent="0.25">
      <c r="M4989" s="10"/>
      <c r="N4989"/>
      <c r="O4989"/>
      <c r="P4989" s="10"/>
    </row>
    <row r="4990" spans="13:16" x14ac:dyDescent="0.25">
      <c r="M4990" s="10"/>
      <c r="N4990"/>
      <c r="O4990"/>
      <c r="P4990" s="10"/>
    </row>
    <row r="4991" spans="13:16" x14ac:dyDescent="0.25">
      <c r="M4991" s="10"/>
      <c r="N4991"/>
      <c r="O4991"/>
      <c r="P4991" s="10"/>
    </row>
    <row r="4992" spans="13:16" x14ac:dyDescent="0.25">
      <c r="M4992" s="10"/>
      <c r="N4992"/>
      <c r="O4992"/>
      <c r="P4992" s="10"/>
    </row>
    <row r="4993" spans="13:16" x14ac:dyDescent="0.25">
      <c r="M4993" s="10"/>
      <c r="N4993"/>
      <c r="O4993"/>
      <c r="P4993" s="10"/>
    </row>
    <row r="4994" spans="13:16" x14ac:dyDescent="0.25">
      <c r="M4994" s="10"/>
      <c r="N4994"/>
      <c r="O4994"/>
      <c r="P4994" s="10"/>
    </row>
    <row r="4995" spans="13:16" x14ac:dyDescent="0.25">
      <c r="M4995" s="10"/>
      <c r="N4995"/>
      <c r="O4995"/>
      <c r="P4995" s="10"/>
    </row>
    <row r="4996" spans="13:16" x14ac:dyDescent="0.25">
      <c r="M4996" s="10"/>
      <c r="N4996"/>
      <c r="O4996"/>
      <c r="P4996" s="10"/>
    </row>
    <row r="4997" spans="13:16" x14ac:dyDescent="0.25">
      <c r="M4997" s="10"/>
      <c r="N4997"/>
      <c r="O4997"/>
      <c r="P4997" s="10"/>
    </row>
    <row r="4998" spans="13:16" x14ac:dyDescent="0.25">
      <c r="M4998" s="10"/>
      <c r="N4998"/>
      <c r="O4998"/>
      <c r="P4998" s="10"/>
    </row>
    <row r="4999" spans="13:16" x14ac:dyDescent="0.25">
      <c r="M4999" s="10"/>
      <c r="N4999"/>
      <c r="O4999"/>
      <c r="P4999" s="10"/>
    </row>
    <row r="5000" spans="13:16" x14ac:dyDescent="0.25">
      <c r="M5000" s="10"/>
      <c r="N5000"/>
      <c r="O5000"/>
      <c r="P5000" s="10"/>
    </row>
    <row r="5001" spans="13:16" x14ac:dyDescent="0.25">
      <c r="M5001" s="10"/>
      <c r="N5001"/>
      <c r="O5001"/>
      <c r="P5001" s="10"/>
    </row>
    <row r="5002" spans="13:16" x14ac:dyDescent="0.25">
      <c r="M5002" s="10"/>
      <c r="N5002"/>
      <c r="O5002"/>
      <c r="P5002" s="10"/>
    </row>
    <row r="5003" spans="13:16" x14ac:dyDescent="0.25">
      <c r="M5003" s="10"/>
      <c r="N5003"/>
      <c r="O5003"/>
      <c r="P5003" s="10"/>
    </row>
    <row r="5004" spans="13:16" x14ac:dyDescent="0.25">
      <c r="M5004" s="10"/>
      <c r="N5004"/>
      <c r="O5004"/>
      <c r="P5004" s="10"/>
    </row>
    <row r="5005" spans="13:16" x14ac:dyDescent="0.25">
      <c r="M5005" s="10"/>
      <c r="N5005"/>
      <c r="O5005"/>
      <c r="P5005" s="10"/>
    </row>
    <row r="5006" spans="13:16" x14ac:dyDescent="0.25">
      <c r="M5006" s="10"/>
      <c r="N5006"/>
      <c r="O5006"/>
      <c r="P5006" s="10"/>
    </row>
    <row r="5007" spans="13:16" x14ac:dyDescent="0.25">
      <c r="M5007" s="10"/>
      <c r="N5007"/>
      <c r="O5007"/>
      <c r="P5007" s="10"/>
    </row>
    <row r="5008" spans="13:16" x14ac:dyDescent="0.25">
      <c r="M5008" s="10"/>
      <c r="N5008"/>
      <c r="O5008"/>
      <c r="P5008" s="10"/>
    </row>
    <row r="5009" spans="13:16" x14ac:dyDescent="0.25">
      <c r="M5009" s="10"/>
      <c r="N5009"/>
      <c r="O5009"/>
      <c r="P5009" s="10"/>
    </row>
    <row r="5010" spans="13:16" x14ac:dyDescent="0.25">
      <c r="M5010" s="10"/>
      <c r="N5010"/>
      <c r="O5010"/>
      <c r="P5010" s="10"/>
    </row>
    <row r="5011" spans="13:16" x14ac:dyDescent="0.25">
      <c r="M5011" s="10"/>
      <c r="N5011"/>
      <c r="O5011"/>
      <c r="P5011" s="10"/>
    </row>
    <row r="5012" spans="13:16" x14ac:dyDescent="0.25">
      <c r="M5012" s="10"/>
      <c r="N5012"/>
      <c r="O5012"/>
      <c r="P5012" s="10"/>
    </row>
    <row r="5013" spans="13:16" x14ac:dyDescent="0.25">
      <c r="M5013" s="10"/>
      <c r="N5013"/>
      <c r="O5013"/>
      <c r="P5013" s="10"/>
    </row>
    <row r="5014" spans="13:16" x14ac:dyDescent="0.25">
      <c r="M5014" s="10"/>
      <c r="N5014"/>
      <c r="O5014"/>
      <c r="P5014" s="10"/>
    </row>
    <row r="5015" spans="13:16" x14ac:dyDescent="0.25">
      <c r="M5015" s="10"/>
      <c r="N5015"/>
      <c r="O5015"/>
      <c r="P5015" s="10"/>
    </row>
    <row r="5016" spans="13:16" x14ac:dyDescent="0.25">
      <c r="M5016" s="10"/>
      <c r="N5016"/>
      <c r="O5016"/>
      <c r="P5016" s="10"/>
    </row>
    <row r="5017" spans="13:16" x14ac:dyDescent="0.25">
      <c r="M5017" s="10"/>
      <c r="N5017"/>
      <c r="O5017"/>
      <c r="P5017" s="10"/>
    </row>
    <row r="5018" spans="13:16" x14ac:dyDescent="0.25">
      <c r="M5018" s="10"/>
      <c r="N5018"/>
      <c r="O5018"/>
      <c r="P5018" s="10"/>
    </row>
    <row r="5019" spans="13:16" x14ac:dyDescent="0.25">
      <c r="M5019" s="10"/>
      <c r="N5019"/>
      <c r="O5019"/>
      <c r="P5019" s="10"/>
    </row>
    <row r="5020" spans="13:16" x14ac:dyDescent="0.25">
      <c r="M5020" s="10"/>
      <c r="N5020"/>
      <c r="O5020"/>
      <c r="P5020" s="10"/>
    </row>
    <row r="5021" spans="13:16" x14ac:dyDescent="0.25">
      <c r="M5021" s="10"/>
      <c r="N5021"/>
      <c r="O5021"/>
      <c r="P5021" s="10"/>
    </row>
    <row r="5022" spans="13:16" x14ac:dyDescent="0.25">
      <c r="M5022" s="10"/>
      <c r="N5022"/>
      <c r="O5022"/>
      <c r="P5022" s="10"/>
    </row>
    <row r="5023" spans="13:16" x14ac:dyDescent="0.25">
      <c r="M5023" s="10"/>
      <c r="N5023"/>
      <c r="O5023"/>
      <c r="P5023" s="10"/>
    </row>
    <row r="5024" spans="13:16" x14ac:dyDescent="0.25">
      <c r="M5024" s="10"/>
      <c r="N5024"/>
      <c r="O5024"/>
      <c r="P5024" s="10"/>
    </row>
    <row r="5025" spans="13:16" x14ac:dyDescent="0.25">
      <c r="M5025" s="10"/>
      <c r="N5025"/>
      <c r="O5025"/>
      <c r="P5025" s="10"/>
    </row>
    <row r="5026" spans="13:16" x14ac:dyDescent="0.25">
      <c r="M5026" s="10"/>
      <c r="N5026"/>
      <c r="O5026"/>
      <c r="P5026" s="10"/>
    </row>
    <row r="5027" spans="13:16" x14ac:dyDescent="0.25">
      <c r="M5027" s="10"/>
      <c r="N5027"/>
      <c r="O5027"/>
      <c r="P5027" s="10"/>
    </row>
    <row r="5028" spans="13:16" x14ac:dyDescent="0.25">
      <c r="M5028" s="10"/>
      <c r="N5028"/>
      <c r="O5028"/>
      <c r="P5028" s="10"/>
    </row>
    <row r="5029" spans="13:16" x14ac:dyDescent="0.25">
      <c r="M5029" s="10"/>
      <c r="N5029"/>
      <c r="O5029"/>
      <c r="P5029" s="10"/>
    </row>
    <row r="5030" spans="13:16" x14ac:dyDescent="0.25">
      <c r="M5030" s="10"/>
      <c r="N5030"/>
      <c r="O5030"/>
      <c r="P5030" s="10"/>
    </row>
    <row r="5031" spans="13:16" x14ac:dyDescent="0.25">
      <c r="M5031" s="10"/>
      <c r="N5031"/>
      <c r="O5031"/>
      <c r="P5031" s="10"/>
    </row>
    <row r="5032" spans="13:16" x14ac:dyDescent="0.25">
      <c r="M5032" s="10"/>
      <c r="N5032"/>
      <c r="O5032"/>
      <c r="P5032" s="10"/>
    </row>
    <row r="5033" spans="13:16" x14ac:dyDescent="0.25">
      <c r="M5033" s="10"/>
      <c r="N5033"/>
      <c r="O5033"/>
      <c r="P5033" s="10"/>
    </row>
    <row r="5034" spans="13:16" x14ac:dyDescent="0.25">
      <c r="M5034" s="10"/>
      <c r="N5034"/>
      <c r="O5034"/>
      <c r="P5034" s="10"/>
    </row>
    <row r="5035" spans="13:16" x14ac:dyDescent="0.25">
      <c r="M5035" s="10"/>
      <c r="N5035"/>
      <c r="O5035"/>
      <c r="P5035" s="10"/>
    </row>
    <row r="5036" spans="13:16" x14ac:dyDescent="0.25">
      <c r="M5036" s="10"/>
      <c r="N5036"/>
      <c r="O5036"/>
      <c r="P5036" s="10"/>
    </row>
    <row r="5037" spans="13:16" x14ac:dyDescent="0.25">
      <c r="M5037" s="10"/>
      <c r="N5037"/>
      <c r="O5037"/>
      <c r="P5037" s="10"/>
    </row>
    <row r="5038" spans="13:16" x14ac:dyDescent="0.25">
      <c r="M5038" s="10"/>
      <c r="N5038"/>
      <c r="O5038"/>
      <c r="P5038" s="10"/>
    </row>
    <row r="5039" spans="13:16" x14ac:dyDescent="0.25">
      <c r="M5039" s="10"/>
      <c r="N5039"/>
      <c r="O5039"/>
      <c r="P5039" s="10"/>
    </row>
    <row r="5040" spans="13:16" x14ac:dyDescent="0.25">
      <c r="M5040" s="10"/>
      <c r="N5040"/>
      <c r="O5040"/>
      <c r="P5040" s="10"/>
    </row>
    <row r="5041" spans="13:16" x14ac:dyDescent="0.25">
      <c r="M5041" s="10"/>
      <c r="N5041"/>
      <c r="O5041"/>
      <c r="P5041" s="10"/>
    </row>
    <row r="5042" spans="13:16" x14ac:dyDescent="0.25">
      <c r="M5042" s="10"/>
      <c r="N5042"/>
      <c r="O5042"/>
      <c r="P5042" s="10"/>
    </row>
    <row r="5043" spans="13:16" x14ac:dyDescent="0.25">
      <c r="M5043" s="10"/>
      <c r="N5043"/>
      <c r="O5043"/>
      <c r="P5043" s="10"/>
    </row>
    <row r="5044" spans="13:16" x14ac:dyDescent="0.25">
      <c r="M5044" s="10"/>
      <c r="N5044"/>
      <c r="O5044"/>
      <c r="P5044" s="10"/>
    </row>
    <row r="5045" spans="13:16" x14ac:dyDescent="0.25">
      <c r="M5045" s="10"/>
      <c r="N5045"/>
      <c r="O5045"/>
      <c r="P5045" s="10"/>
    </row>
    <row r="5046" spans="13:16" x14ac:dyDescent="0.25">
      <c r="M5046" s="10"/>
      <c r="N5046"/>
      <c r="O5046"/>
      <c r="P5046" s="10"/>
    </row>
    <row r="5047" spans="13:16" x14ac:dyDescent="0.25">
      <c r="M5047" s="10"/>
      <c r="N5047"/>
      <c r="O5047"/>
      <c r="P5047" s="10"/>
    </row>
    <row r="5048" spans="13:16" x14ac:dyDescent="0.25">
      <c r="M5048" s="10"/>
      <c r="N5048"/>
      <c r="O5048"/>
      <c r="P5048" s="10"/>
    </row>
    <row r="5049" spans="13:16" x14ac:dyDescent="0.25">
      <c r="M5049" s="10"/>
      <c r="N5049"/>
      <c r="O5049"/>
      <c r="P5049" s="10"/>
    </row>
    <row r="5050" spans="13:16" x14ac:dyDescent="0.25">
      <c r="M5050" s="10"/>
      <c r="N5050"/>
      <c r="O5050"/>
      <c r="P5050" s="10"/>
    </row>
    <row r="5051" spans="13:16" x14ac:dyDescent="0.25">
      <c r="M5051" s="10"/>
      <c r="N5051"/>
      <c r="O5051"/>
      <c r="P5051" s="10"/>
    </row>
    <row r="5052" spans="13:16" x14ac:dyDescent="0.25">
      <c r="M5052" s="10"/>
      <c r="N5052"/>
      <c r="O5052"/>
      <c r="P5052" s="10"/>
    </row>
    <row r="5053" spans="13:16" x14ac:dyDescent="0.25">
      <c r="M5053" s="10"/>
      <c r="N5053"/>
      <c r="O5053"/>
      <c r="P5053" s="10"/>
    </row>
    <row r="5054" spans="13:16" x14ac:dyDescent="0.25">
      <c r="M5054" s="10"/>
      <c r="N5054"/>
      <c r="O5054"/>
      <c r="P5054" s="10"/>
    </row>
    <row r="5055" spans="13:16" x14ac:dyDescent="0.25">
      <c r="M5055" s="10"/>
      <c r="N5055"/>
      <c r="O5055"/>
      <c r="P5055" s="10"/>
    </row>
    <row r="5056" spans="13:16" x14ac:dyDescent="0.25">
      <c r="M5056" s="10"/>
      <c r="N5056"/>
      <c r="O5056"/>
      <c r="P5056" s="10"/>
    </row>
    <row r="5057" spans="13:16" x14ac:dyDescent="0.25">
      <c r="M5057" s="10"/>
      <c r="N5057"/>
      <c r="O5057"/>
      <c r="P5057" s="10"/>
    </row>
    <row r="5058" spans="13:16" x14ac:dyDescent="0.25">
      <c r="M5058" s="10"/>
      <c r="N5058"/>
      <c r="O5058"/>
      <c r="P5058" s="10"/>
    </row>
    <row r="5059" spans="13:16" x14ac:dyDescent="0.25">
      <c r="M5059" s="10"/>
      <c r="N5059"/>
      <c r="O5059"/>
      <c r="P5059" s="10"/>
    </row>
    <row r="5060" spans="13:16" x14ac:dyDescent="0.25">
      <c r="M5060" s="10"/>
      <c r="N5060"/>
      <c r="O5060"/>
      <c r="P5060" s="10"/>
    </row>
    <row r="5061" spans="13:16" x14ac:dyDescent="0.25">
      <c r="M5061" s="10"/>
      <c r="N5061"/>
      <c r="O5061"/>
      <c r="P5061" s="10"/>
    </row>
    <row r="5062" spans="13:16" x14ac:dyDescent="0.25">
      <c r="M5062" s="10"/>
      <c r="N5062"/>
      <c r="O5062"/>
      <c r="P5062" s="10"/>
    </row>
    <row r="5063" spans="13:16" x14ac:dyDescent="0.25">
      <c r="M5063" s="10"/>
      <c r="N5063"/>
      <c r="O5063"/>
      <c r="P5063" s="10"/>
    </row>
    <row r="5064" spans="13:16" x14ac:dyDescent="0.25">
      <c r="M5064" s="10"/>
      <c r="N5064"/>
      <c r="O5064"/>
      <c r="P5064" s="10"/>
    </row>
    <row r="5065" spans="13:16" x14ac:dyDescent="0.25">
      <c r="M5065" s="10"/>
      <c r="N5065"/>
      <c r="O5065"/>
      <c r="P5065" s="10"/>
    </row>
    <row r="5066" spans="13:16" x14ac:dyDescent="0.25">
      <c r="M5066" s="10"/>
      <c r="N5066"/>
      <c r="O5066"/>
      <c r="P5066" s="10"/>
    </row>
    <row r="5067" spans="13:16" x14ac:dyDescent="0.25">
      <c r="M5067" s="10"/>
      <c r="N5067"/>
      <c r="O5067"/>
      <c r="P5067" s="10"/>
    </row>
    <row r="5068" spans="13:16" x14ac:dyDescent="0.25">
      <c r="M5068" s="10"/>
      <c r="N5068"/>
      <c r="O5068"/>
      <c r="P5068" s="10"/>
    </row>
    <row r="5069" spans="13:16" x14ac:dyDescent="0.25">
      <c r="M5069" s="10"/>
      <c r="N5069"/>
      <c r="O5069"/>
      <c r="P5069" s="10"/>
    </row>
    <row r="5070" spans="13:16" x14ac:dyDescent="0.25">
      <c r="M5070" s="10"/>
      <c r="N5070"/>
      <c r="O5070"/>
      <c r="P5070" s="10"/>
    </row>
    <row r="5071" spans="13:16" x14ac:dyDescent="0.25">
      <c r="M5071" s="10"/>
      <c r="N5071"/>
      <c r="O5071"/>
      <c r="P5071" s="10"/>
    </row>
    <row r="5072" spans="13:16" x14ac:dyDescent="0.25">
      <c r="M5072" s="10"/>
      <c r="N5072"/>
      <c r="O5072"/>
      <c r="P5072" s="10"/>
    </row>
    <row r="5073" spans="13:16" x14ac:dyDescent="0.25">
      <c r="M5073" s="10"/>
      <c r="N5073"/>
      <c r="O5073"/>
      <c r="P5073" s="10"/>
    </row>
    <row r="5074" spans="13:16" x14ac:dyDescent="0.25">
      <c r="M5074" s="10"/>
      <c r="N5074"/>
      <c r="O5074"/>
      <c r="P5074" s="10"/>
    </row>
    <row r="5075" spans="13:16" x14ac:dyDescent="0.25">
      <c r="M5075" s="10"/>
      <c r="N5075"/>
      <c r="O5075"/>
      <c r="P5075" s="10"/>
    </row>
    <row r="5076" spans="13:16" x14ac:dyDescent="0.25">
      <c r="M5076" s="10"/>
      <c r="N5076"/>
      <c r="O5076"/>
      <c r="P5076" s="10"/>
    </row>
    <row r="5077" spans="13:16" x14ac:dyDescent="0.25">
      <c r="M5077" s="10"/>
      <c r="N5077"/>
      <c r="O5077"/>
      <c r="P5077" s="10"/>
    </row>
    <row r="5078" spans="13:16" x14ac:dyDescent="0.25">
      <c r="M5078" s="10"/>
      <c r="N5078"/>
      <c r="O5078"/>
      <c r="P5078" s="10"/>
    </row>
    <row r="5079" spans="13:16" x14ac:dyDescent="0.25">
      <c r="M5079" s="10"/>
      <c r="N5079"/>
      <c r="O5079"/>
      <c r="P5079" s="10"/>
    </row>
    <row r="5080" spans="13:16" x14ac:dyDescent="0.25">
      <c r="M5080" s="10"/>
      <c r="N5080"/>
      <c r="O5080"/>
      <c r="P5080" s="10"/>
    </row>
    <row r="5081" spans="13:16" x14ac:dyDescent="0.25">
      <c r="M5081" s="10"/>
      <c r="N5081"/>
      <c r="O5081"/>
      <c r="P5081" s="10"/>
    </row>
    <row r="5082" spans="13:16" x14ac:dyDescent="0.25">
      <c r="M5082" s="10"/>
      <c r="N5082"/>
      <c r="O5082"/>
      <c r="P5082" s="10"/>
    </row>
    <row r="5083" spans="13:16" x14ac:dyDescent="0.25">
      <c r="M5083" s="10"/>
      <c r="N5083"/>
      <c r="O5083"/>
      <c r="P5083" s="10"/>
    </row>
    <row r="5084" spans="13:16" x14ac:dyDescent="0.25">
      <c r="M5084" s="10"/>
      <c r="N5084"/>
      <c r="O5084"/>
      <c r="P5084" s="10"/>
    </row>
    <row r="5085" spans="13:16" x14ac:dyDescent="0.25">
      <c r="M5085" s="10"/>
      <c r="N5085"/>
      <c r="O5085"/>
      <c r="P5085" s="10"/>
    </row>
    <row r="5086" spans="13:16" x14ac:dyDescent="0.25">
      <c r="M5086" s="10"/>
      <c r="N5086"/>
      <c r="O5086"/>
      <c r="P5086" s="10"/>
    </row>
    <row r="5087" spans="13:16" x14ac:dyDescent="0.25">
      <c r="M5087" s="10"/>
      <c r="N5087"/>
      <c r="O5087"/>
      <c r="P5087" s="10"/>
    </row>
    <row r="5088" spans="13:16" x14ac:dyDescent="0.25">
      <c r="M5088" s="10"/>
      <c r="N5088"/>
      <c r="O5088"/>
      <c r="P5088" s="10"/>
    </row>
    <row r="5089" spans="13:16" x14ac:dyDescent="0.25">
      <c r="M5089" s="10"/>
      <c r="N5089"/>
      <c r="O5089"/>
      <c r="P5089" s="10"/>
    </row>
    <row r="5090" spans="13:16" x14ac:dyDescent="0.25">
      <c r="M5090" s="10"/>
      <c r="N5090"/>
      <c r="O5090"/>
      <c r="P5090" s="10"/>
    </row>
    <row r="5091" spans="13:16" x14ac:dyDescent="0.25">
      <c r="M5091" s="10"/>
      <c r="N5091"/>
      <c r="O5091"/>
      <c r="P5091" s="10"/>
    </row>
    <row r="5092" spans="13:16" x14ac:dyDescent="0.25">
      <c r="M5092" s="10"/>
      <c r="N5092"/>
      <c r="O5092"/>
      <c r="P5092" s="10"/>
    </row>
    <row r="5093" spans="13:16" x14ac:dyDescent="0.25">
      <c r="M5093" s="10"/>
      <c r="N5093"/>
      <c r="O5093"/>
      <c r="P5093" s="10"/>
    </row>
    <row r="5094" spans="13:16" x14ac:dyDescent="0.25">
      <c r="M5094" s="10"/>
      <c r="N5094"/>
      <c r="O5094"/>
      <c r="P5094" s="10"/>
    </row>
    <row r="5095" spans="13:16" x14ac:dyDescent="0.25">
      <c r="M5095" s="10"/>
      <c r="N5095"/>
      <c r="O5095"/>
      <c r="P5095" s="10"/>
    </row>
    <row r="5096" spans="13:16" x14ac:dyDescent="0.25">
      <c r="M5096" s="10"/>
      <c r="N5096"/>
      <c r="O5096"/>
      <c r="P5096" s="10"/>
    </row>
    <row r="5097" spans="13:16" x14ac:dyDescent="0.25">
      <c r="M5097" s="10"/>
      <c r="N5097"/>
      <c r="O5097"/>
      <c r="P5097" s="10"/>
    </row>
    <row r="5098" spans="13:16" x14ac:dyDescent="0.25">
      <c r="M5098" s="10"/>
      <c r="N5098"/>
      <c r="O5098"/>
      <c r="P5098" s="10"/>
    </row>
    <row r="5099" spans="13:16" x14ac:dyDescent="0.25">
      <c r="M5099" s="10"/>
      <c r="N5099"/>
      <c r="O5099"/>
      <c r="P5099" s="10"/>
    </row>
    <row r="5100" spans="13:16" x14ac:dyDescent="0.25">
      <c r="M5100" s="10"/>
      <c r="N5100"/>
      <c r="O5100"/>
      <c r="P5100" s="10"/>
    </row>
    <row r="5101" spans="13:16" x14ac:dyDescent="0.25">
      <c r="M5101" s="10"/>
      <c r="N5101"/>
      <c r="O5101"/>
      <c r="P5101" s="10"/>
    </row>
    <row r="5102" spans="13:16" x14ac:dyDescent="0.25">
      <c r="M5102" s="10"/>
      <c r="N5102"/>
      <c r="O5102"/>
      <c r="P5102" s="10"/>
    </row>
    <row r="5103" spans="13:16" x14ac:dyDescent="0.25">
      <c r="M5103" s="10"/>
      <c r="N5103"/>
      <c r="O5103"/>
      <c r="P5103" s="10"/>
    </row>
    <row r="5104" spans="13:16" x14ac:dyDescent="0.25">
      <c r="M5104" s="10"/>
      <c r="N5104"/>
      <c r="O5104"/>
      <c r="P5104" s="10"/>
    </row>
    <row r="5105" spans="13:16" x14ac:dyDescent="0.25">
      <c r="M5105" s="10"/>
      <c r="N5105"/>
      <c r="O5105"/>
      <c r="P5105" s="10"/>
    </row>
    <row r="5106" spans="13:16" x14ac:dyDescent="0.25">
      <c r="M5106" s="10"/>
      <c r="N5106"/>
      <c r="O5106"/>
      <c r="P5106" s="10"/>
    </row>
    <row r="5107" spans="13:16" x14ac:dyDescent="0.25">
      <c r="M5107" s="10"/>
      <c r="N5107"/>
      <c r="O5107"/>
      <c r="P5107" s="10"/>
    </row>
    <row r="5108" spans="13:16" x14ac:dyDescent="0.25">
      <c r="M5108" s="10"/>
      <c r="N5108"/>
      <c r="O5108"/>
      <c r="P5108" s="10"/>
    </row>
    <row r="5109" spans="13:16" x14ac:dyDescent="0.25">
      <c r="M5109" s="10"/>
      <c r="N5109"/>
      <c r="O5109"/>
      <c r="P5109" s="10"/>
    </row>
    <row r="5110" spans="13:16" x14ac:dyDescent="0.25">
      <c r="M5110" s="10"/>
      <c r="N5110"/>
      <c r="O5110"/>
      <c r="P5110" s="10"/>
    </row>
    <row r="5111" spans="13:16" x14ac:dyDescent="0.25">
      <c r="M5111" s="10"/>
      <c r="N5111"/>
      <c r="O5111"/>
      <c r="P5111" s="10"/>
    </row>
    <row r="5112" spans="13:16" x14ac:dyDescent="0.25">
      <c r="M5112" s="10"/>
      <c r="N5112"/>
      <c r="O5112"/>
      <c r="P5112" s="10"/>
    </row>
    <row r="5113" spans="13:16" x14ac:dyDescent="0.25">
      <c r="M5113" s="10"/>
      <c r="N5113"/>
      <c r="O5113"/>
      <c r="P5113" s="10"/>
    </row>
    <row r="5114" spans="13:16" x14ac:dyDescent="0.25">
      <c r="M5114" s="10"/>
      <c r="N5114"/>
      <c r="O5114"/>
      <c r="P5114" s="10"/>
    </row>
    <row r="5115" spans="13:16" x14ac:dyDescent="0.25">
      <c r="M5115" s="10"/>
      <c r="N5115"/>
      <c r="O5115"/>
      <c r="P5115" s="10"/>
    </row>
    <row r="5116" spans="13:16" x14ac:dyDescent="0.25">
      <c r="M5116" s="10"/>
      <c r="N5116"/>
      <c r="O5116"/>
      <c r="P5116" s="10"/>
    </row>
    <row r="5117" spans="13:16" x14ac:dyDescent="0.25">
      <c r="M5117" s="10"/>
      <c r="N5117"/>
      <c r="O5117"/>
      <c r="P5117" s="10"/>
    </row>
    <row r="5118" spans="13:16" x14ac:dyDescent="0.25">
      <c r="M5118" s="10"/>
      <c r="N5118"/>
      <c r="O5118"/>
      <c r="P5118" s="10"/>
    </row>
    <row r="5119" spans="13:16" x14ac:dyDescent="0.25">
      <c r="M5119" s="10"/>
      <c r="N5119"/>
      <c r="O5119"/>
      <c r="P5119" s="10"/>
    </row>
    <row r="5120" spans="13:16" x14ac:dyDescent="0.25">
      <c r="M5120" s="10"/>
      <c r="N5120"/>
      <c r="O5120"/>
      <c r="P5120" s="10"/>
    </row>
    <row r="5121" spans="13:16" x14ac:dyDescent="0.25">
      <c r="M5121" s="10"/>
      <c r="N5121"/>
      <c r="O5121"/>
      <c r="P5121" s="10"/>
    </row>
    <row r="5122" spans="13:16" x14ac:dyDescent="0.25">
      <c r="M5122" s="10"/>
      <c r="N5122"/>
      <c r="O5122"/>
      <c r="P5122" s="10"/>
    </row>
    <row r="5123" spans="13:16" x14ac:dyDescent="0.25">
      <c r="M5123" s="10"/>
      <c r="N5123"/>
      <c r="O5123"/>
      <c r="P5123" s="10"/>
    </row>
    <row r="5124" spans="13:16" x14ac:dyDescent="0.25">
      <c r="M5124" s="10"/>
      <c r="N5124"/>
      <c r="O5124"/>
      <c r="P5124" s="10"/>
    </row>
    <row r="5125" spans="13:16" x14ac:dyDescent="0.25">
      <c r="M5125" s="10"/>
      <c r="N5125"/>
      <c r="O5125"/>
      <c r="P5125" s="10"/>
    </row>
    <row r="5126" spans="13:16" x14ac:dyDescent="0.25">
      <c r="M5126" s="10"/>
      <c r="N5126"/>
      <c r="O5126"/>
      <c r="P5126" s="10"/>
    </row>
    <row r="5127" spans="13:16" x14ac:dyDescent="0.25">
      <c r="M5127" s="10"/>
      <c r="N5127"/>
      <c r="O5127"/>
      <c r="P5127" s="10"/>
    </row>
    <row r="5128" spans="13:16" x14ac:dyDescent="0.25">
      <c r="M5128" s="10"/>
      <c r="N5128"/>
      <c r="O5128"/>
      <c r="P5128" s="10"/>
    </row>
    <row r="5129" spans="13:16" x14ac:dyDescent="0.25">
      <c r="M5129" s="10"/>
      <c r="N5129"/>
      <c r="O5129"/>
      <c r="P5129" s="10"/>
    </row>
    <row r="5130" spans="13:16" x14ac:dyDescent="0.25">
      <c r="M5130" s="10"/>
      <c r="N5130"/>
      <c r="O5130"/>
      <c r="P5130" s="10"/>
    </row>
    <row r="5131" spans="13:16" x14ac:dyDescent="0.25">
      <c r="M5131" s="10"/>
      <c r="N5131"/>
      <c r="O5131"/>
      <c r="P5131" s="10"/>
    </row>
    <row r="5132" spans="13:16" x14ac:dyDescent="0.25">
      <c r="M5132" s="10"/>
      <c r="N5132"/>
      <c r="O5132"/>
      <c r="P5132" s="10"/>
    </row>
    <row r="5133" spans="13:16" x14ac:dyDescent="0.25">
      <c r="M5133" s="10"/>
      <c r="N5133"/>
      <c r="O5133"/>
      <c r="P5133" s="10"/>
    </row>
    <row r="5134" spans="13:16" x14ac:dyDescent="0.25">
      <c r="M5134" s="10"/>
      <c r="N5134"/>
      <c r="O5134"/>
      <c r="P5134" s="10"/>
    </row>
    <row r="5135" spans="13:16" x14ac:dyDescent="0.25">
      <c r="M5135" s="10"/>
      <c r="N5135"/>
      <c r="O5135"/>
      <c r="P5135" s="10"/>
    </row>
    <row r="5136" spans="13:16" x14ac:dyDescent="0.25">
      <c r="M5136" s="10"/>
      <c r="N5136"/>
      <c r="O5136"/>
      <c r="P5136" s="10"/>
    </row>
    <row r="5137" spans="13:16" x14ac:dyDescent="0.25">
      <c r="M5137" s="10"/>
      <c r="N5137"/>
      <c r="O5137"/>
      <c r="P5137" s="10"/>
    </row>
    <row r="5138" spans="13:16" x14ac:dyDescent="0.25">
      <c r="M5138" s="10"/>
      <c r="N5138"/>
      <c r="O5138"/>
      <c r="P5138" s="10"/>
    </row>
    <row r="5139" spans="13:16" x14ac:dyDescent="0.25">
      <c r="M5139" s="10"/>
      <c r="N5139"/>
      <c r="O5139"/>
      <c r="P5139" s="10"/>
    </row>
    <row r="5140" spans="13:16" x14ac:dyDescent="0.25">
      <c r="M5140" s="10"/>
      <c r="N5140"/>
      <c r="O5140"/>
      <c r="P5140" s="10"/>
    </row>
    <row r="5141" spans="13:16" x14ac:dyDescent="0.25">
      <c r="M5141" s="10"/>
      <c r="N5141"/>
      <c r="O5141"/>
      <c r="P5141" s="10"/>
    </row>
    <row r="5142" spans="13:16" x14ac:dyDescent="0.25">
      <c r="M5142" s="10"/>
      <c r="N5142"/>
      <c r="O5142"/>
      <c r="P5142" s="10"/>
    </row>
    <row r="5143" spans="13:16" x14ac:dyDescent="0.25">
      <c r="M5143" s="10"/>
      <c r="N5143"/>
      <c r="O5143"/>
      <c r="P5143" s="10"/>
    </row>
    <row r="5144" spans="13:16" x14ac:dyDescent="0.25">
      <c r="M5144" s="10"/>
      <c r="N5144"/>
      <c r="O5144"/>
      <c r="P5144" s="10"/>
    </row>
    <row r="5145" spans="13:16" x14ac:dyDescent="0.25">
      <c r="M5145" s="10"/>
      <c r="N5145"/>
      <c r="O5145"/>
      <c r="P5145" s="10"/>
    </row>
    <row r="5146" spans="13:16" x14ac:dyDescent="0.25">
      <c r="M5146" s="10"/>
      <c r="N5146"/>
      <c r="O5146"/>
      <c r="P5146" s="10"/>
    </row>
    <row r="5147" spans="13:16" x14ac:dyDescent="0.25">
      <c r="M5147" s="10"/>
      <c r="N5147"/>
      <c r="O5147"/>
      <c r="P5147" s="10"/>
    </row>
    <row r="5148" spans="13:16" x14ac:dyDescent="0.25">
      <c r="M5148" s="10"/>
      <c r="N5148"/>
      <c r="O5148"/>
      <c r="P5148" s="10"/>
    </row>
    <row r="5149" spans="13:16" x14ac:dyDescent="0.25">
      <c r="M5149" s="10"/>
      <c r="N5149"/>
      <c r="O5149"/>
      <c r="P5149" s="10"/>
    </row>
    <row r="5150" spans="13:16" x14ac:dyDescent="0.25">
      <c r="M5150" s="10"/>
      <c r="N5150"/>
      <c r="O5150"/>
      <c r="P5150" s="10"/>
    </row>
    <row r="5151" spans="13:16" x14ac:dyDescent="0.25">
      <c r="M5151" s="10"/>
      <c r="N5151"/>
      <c r="O5151"/>
      <c r="P5151" s="10"/>
    </row>
    <row r="5152" spans="13:16" x14ac:dyDescent="0.25">
      <c r="M5152" s="10"/>
      <c r="N5152"/>
      <c r="O5152"/>
      <c r="P5152" s="10"/>
    </row>
    <row r="5153" spans="13:16" x14ac:dyDescent="0.25">
      <c r="M5153" s="10"/>
      <c r="N5153"/>
      <c r="O5153"/>
      <c r="P5153" s="10"/>
    </row>
    <row r="5154" spans="13:16" x14ac:dyDescent="0.25">
      <c r="M5154" s="10"/>
      <c r="N5154"/>
      <c r="O5154"/>
      <c r="P5154" s="10"/>
    </row>
    <row r="5155" spans="13:16" x14ac:dyDescent="0.25">
      <c r="M5155" s="10"/>
      <c r="N5155"/>
      <c r="O5155"/>
      <c r="P5155" s="10"/>
    </row>
    <row r="5156" spans="13:16" x14ac:dyDescent="0.25">
      <c r="M5156" s="10"/>
      <c r="N5156"/>
      <c r="O5156"/>
      <c r="P5156" s="10"/>
    </row>
    <row r="5157" spans="13:16" x14ac:dyDescent="0.25">
      <c r="M5157" s="10"/>
      <c r="N5157"/>
      <c r="O5157"/>
      <c r="P5157" s="10"/>
    </row>
    <row r="5158" spans="13:16" x14ac:dyDescent="0.25">
      <c r="M5158" s="10"/>
      <c r="N5158"/>
      <c r="O5158"/>
      <c r="P5158" s="10"/>
    </row>
    <row r="5159" spans="13:16" x14ac:dyDescent="0.25">
      <c r="M5159" s="10"/>
      <c r="N5159"/>
      <c r="O5159"/>
      <c r="P5159" s="10"/>
    </row>
    <row r="5160" spans="13:16" x14ac:dyDescent="0.25">
      <c r="M5160" s="10"/>
      <c r="N5160"/>
      <c r="O5160"/>
      <c r="P5160" s="10"/>
    </row>
    <row r="5161" spans="13:16" x14ac:dyDescent="0.25">
      <c r="M5161" s="10"/>
      <c r="N5161"/>
      <c r="O5161"/>
      <c r="P5161" s="10"/>
    </row>
    <row r="5162" spans="13:16" x14ac:dyDescent="0.25">
      <c r="M5162" s="10"/>
      <c r="N5162"/>
      <c r="O5162"/>
      <c r="P5162" s="10"/>
    </row>
    <row r="5163" spans="13:16" x14ac:dyDescent="0.25">
      <c r="M5163" s="10"/>
      <c r="N5163"/>
      <c r="O5163"/>
      <c r="P5163" s="10"/>
    </row>
    <row r="5164" spans="13:16" x14ac:dyDescent="0.25">
      <c r="M5164" s="10"/>
      <c r="N5164"/>
      <c r="O5164"/>
      <c r="P5164" s="10"/>
    </row>
    <row r="5165" spans="13:16" x14ac:dyDescent="0.25">
      <c r="M5165" s="10"/>
      <c r="N5165"/>
      <c r="O5165"/>
      <c r="P5165" s="10"/>
    </row>
    <row r="5166" spans="13:16" x14ac:dyDescent="0.25">
      <c r="M5166" s="10"/>
      <c r="N5166"/>
      <c r="O5166"/>
      <c r="P5166" s="10"/>
    </row>
    <row r="5167" spans="13:16" x14ac:dyDescent="0.25">
      <c r="M5167" s="10"/>
      <c r="N5167"/>
      <c r="O5167"/>
      <c r="P5167" s="10"/>
    </row>
    <row r="5168" spans="13:16" x14ac:dyDescent="0.25">
      <c r="M5168" s="10"/>
      <c r="N5168"/>
      <c r="O5168"/>
      <c r="P5168" s="10"/>
    </row>
    <row r="5169" spans="13:16" x14ac:dyDescent="0.25">
      <c r="M5169" s="10"/>
      <c r="N5169"/>
      <c r="O5169"/>
      <c r="P5169" s="10"/>
    </row>
    <row r="5170" spans="13:16" x14ac:dyDescent="0.25">
      <c r="M5170" s="10"/>
      <c r="N5170"/>
      <c r="O5170"/>
      <c r="P5170" s="10"/>
    </row>
    <row r="5171" spans="13:16" x14ac:dyDescent="0.25">
      <c r="M5171" s="10"/>
      <c r="N5171"/>
      <c r="O5171"/>
      <c r="P5171" s="10"/>
    </row>
    <row r="5172" spans="13:16" x14ac:dyDescent="0.25">
      <c r="M5172" s="10"/>
      <c r="N5172"/>
      <c r="O5172"/>
      <c r="P5172" s="10"/>
    </row>
    <row r="5173" spans="13:16" x14ac:dyDescent="0.25">
      <c r="M5173" s="10"/>
      <c r="N5173"/>
      <c r="O5173"/>
      <c r="P5173" s="10"/>
    </row>
    <row r="5174" spans="13:16" x14ac:dyDescent="0.25">
      <c r="M5174" s="10"/>
      <c r="N5174"/>
      <c r="O5174"/>
      <c r="P5174" s="10"/>
    </row>
    <row r="5175" spans="13:16" x14ac:dyDescent="0.25">
      <c r="M5175" s="10"/>
      <c r="N5175"/>
      <c r="O5175"/>
      <c r="P5175" s="10"/>
    </row>
    <row r="5176" spans="13:16" x14ac:dyDescent="0.25">
      <c r="M5176" s="10"/>
      <c r="N5176"/>
      <c r="O5176"/>
      <c r="P5176" s="10"/>
    </row>
    <row r="5177" spans="13:16" x14ac:dyDescent="0.25">
      <c r="M5177" s="10"/>
      <c r="N5177"/>
      <c r="O5177"/>
      <c r="P5177" s="10"/>
    </row>
    <row r="5178" spans="13:16" x14ac:dyDescent="0.25">
      <c r="M5178" s="10"/>
      <c r="N5178"/>
      <c r="O5178"/>
      <c r="P5178" s="10"/>
    </row>
    <row r="5179" spans="13:16" x14ac:dyDescent="0.25">
      <c r="M5179" s="10"/>
      <c r="N5179"/>
      <c r="O5179"/>
      <c r="P5179" s="10"/>
    </row>
    <row r="5180" spans="13:16" x14ac:dyDescent="0.25">
      <c r="M5180" s="10"/>
      <c r="N5180"/>
      <c r="O5180"/>
      <c r="P5180" s="10"/>
    </row>
    <row r="5181" spans="13:16" x14ac:dyDescent="0.25">
      <c r="M5181" s="10"/>
      <c r="N5181"/>
      <c r="O5181"/>
      <c r="P5181" s="10"/>
    </row>
    <row r="5182" spans="13:16" x14ac:dyDescent="0.25">
      <c r="M5182" s="10"/>
      <c r="N5182"/>
      <c r="O5182"/>
      <c r="P5182" s="10"/>
    </row>
    <row r="5183" spans="13:16" x14ac:dyDescent="0.25">
      <c r="M5183" s="10"/>
      <c r="N5183"/>
      <c r="O5183"/>
      <c r="P5183" s="10"/>
    </row>
    <row r="5184" spans="13:16" x14ac:dyDescent="0.25">
      <c r="M5184" s="10"/>
      <c r="N5184"/>
      <c r="O5184"/>
      <c r="P5184" s="10"/>
    </row>
    <row r="5185" spans="13:16" x14ac:dyDescent="0.25">
      <c r="M5185" s="10"/>
      <c r="N5185"/>
      <c r="O5185"/>
      <c r="P5185" s="10"/>
    </row>
    <row r="5186" spans="13:16" x14ac:dyDescent="0.25">
      <c r="M5186" s="10"/>
      <c r="N5186"/>
      <c r="O5186"/>
      <c r="P5186" s="10"/>
    </row>
    <row r="5187" spans="13:16" x14ac:dyDescent="0.25">
      <c r="M5187" s="10"/>
      <c r="N5187"/>
      <c r="O5187"/>
      <c r="P5187" s="10"/>
    </row>
    <row r="5188" spans="13:16" x14ac:dyDescent="0.25">
      <c r="M5188" s="10"/>
      <c r="N5188"/>
      <c r="O5188"/>
      <c r="P5188" s="10"/>
    </row>
    <row r="5189" spans="13:16" x14ac:dyDescent="0.25">
      <c r="M5189" s="10"/>
      <c r="N5189"/>
      <c r="O5189"/>
      <c r="P5189" s="10"/>
    </row>
    <row r="5190" spans="13:16" x14ac:dyDescent="0.25">
      <c r="M5190" s="10"/>
      <c r="N5190"/>
      <c r="O5190"/>
      <c r="P5190" s="10"/>
    </row>
    <row r="5191" spans="13:16" x14ac:dyDescent="0.25">
      <c r="M5191" s="10"/>
      <c r="N5191"/>
      <c r="O5191"/>
      <c r="P5191" s="10"/>
    </row>
    <row r="5192" spans="13:16" x14ac:dyDescent="0.25">
      <c r="M5192" s="10"/>
      <c r="N5192"/>
      <c r="O5192"/>
      <c r="P5192" s="10"/>
    </row>
    <row r="5193" spans="13:16" x14ac:dyDescent="0.25">
      <c r="M5193" s="10"/>
      <c r="N5193"/>
      <c r="O5193"/>
      <c r="P5193" s="10"/>
    </row>
    <row r="5194" spans="13:16" x14ac:dyDescent="0.25">
      <c r="M5194" s="10"/>
      <c r="N5194"/>
      <c r="O5194"/>
      <c r="P5194" s="10"/>
    </row>
    <row r="5195" spans="13:16" x14ac:dyDescent="0.25">
      <c r="M5195" s="10"/>
      <c r="N5195"/>
      <c r="O5195"/>
      <c r="P5195" s="10"/>
    </row>
    <row r="5196" spans="13:16" x14ac:dyDescent="0.25">
      <c r="M5196" s="10"/>
      <c r="N5196"/>
      <c r="O5196"/>
      <c r="P5196" s="10"/>
    </row>
    <row r="5197" spans="13:16" x14ac:dyDescent="0.25">
      <c r="M5197" s="10"/>
      <c r="N5197"/>
      <c r="O5197"/>
      <c r="P5197" s="10"/>
    </row>
    <row r="5198" spans="13:16" x14ac:dyDescent="0.25">
      <c r="M5198" s="10"/>
      <c r="N5198"/>
      <c r="O5198"/>
      <c r="P5198" s="10"/>
    </row>
    <row r="5199" spans="13:16" x14ac:dyDescent="0.25">
      <c r="M5199" s="10"/>
      <c r="N5199"/>
      <c r="O5199"/>
      <c r="P5199" s="10"/>
    </row>
    <row r="5200" spans="13:16" x14ac:dyDescent="0.25">
      <c r="M5200" s="10"/>
      <c r="N5200"/>
      <c r="O5200"/>
      <c r="P5200" s="10"/>
    </row>
    <row r="5201" spans="13:16" x14ac:dyDescent="0.25">
      <c r="M5201" s="10"/>
      <c r="N5201"/>
      <c r="O5201"/>
      <c r="P5201" s="10"/>
    </row>
    <row r="5202" spans="13:16" x14ac:dyDescent="0.25">
      <c r="M5202" s="10"/>
      <c r="N5202"/>
      <c r="O5202"/>
      <c r="P5202" s="10"/>
    </row>
    <row r="5203" spans="13:16" x14ac:dyDescent="0.25">
      <c r="M5203" s="10"/>
      <c r="N5203"/>
      <c r="O5203"/>
      <c r="P5203" s="10"/>
    </row>
    <row r="5204" spans="13:16" x14ac:dyDescent="0.25">
      <c r="M5204" s="10"/>
      <c r="N5204"/>
      <c r="O5204"/>
      <c r="P5204" s="10"/>
    </row>
    <row r="5205" spans="13:16" x14ac:dyDescent="0.25">
      <c r="M5205" s="10"/>
      <c r="N5205"/>
      <c r="O5205"/>
      <c r="P5205" s="10"/>
    </row>
    <row r="5206" spans="13:16" x14ac:dyDescent="0.25">
      <c r="M5206" s="10"/>
      <c r="N5206"/>
      <c r="O5206"/>
      <c r="P5206" s="10"/>
    </row>
    <row r="5207" spans="13:16" x14ac:dyDescent="0.25">
      <c r="M5207" s="10"/>
      <c r="N5207"/>
      <c r="O5207"/>
      <c r="P5207" s="10"/>
    </row>
    <row r="5208" spans="13:16" x14ac:dyDescent="0.25">
      <c r="M5208" s="10"/>
      <c r="N5208"/>
      <c r="O5208"/>
      <c r="P5208" s="10"/>
    </row>
    <row r="5209" spans="13:16" x14ac:dyDescent="0.25">
      <c r="M5209" s="10"/>
      <c r="N5209"/>
      <c r="O5209"/>
      <c r="P5209" s="10"/>
    </row>
    <row r="5210" spans="13:16" x14ac:dyDescent="0.25">
      <c r="M5210" s="10"/>
      <c r="N5210"/>
      <c r="O5210"/>
      <c r="P5210" s="10"/>
    </row>
    <row r="5211" spans="13:16" x14ac:dyDescent="0.25">
      <c r="M5211" s="10"/>
      <c r="N5211"/>
      <c r="O5211"/>
      <c r="P5211" s="10"/>
    </row>
    <row r="5212" spans="13:16" x14ac:dyDescent="0.25">
      <c r="M5212" s="10"/>
      <c r="N5212"/>
      <c r="O5212"/>
      <c r="P5212" s="10"/>
    </row>
    <row r="5213" spans="13:16" x14ac:dyDescent="0.25">
      <c r="M5213" s="10"/>
      <c r="N5213"/>
      <c r="O5213"/>
      <c r="P5213" s="10"/>
    </row>
    <row r="5214" spans="13:16" x14ac:dyDescent="0.25">
      <c r="M5214" s="10"/>
      <c r="N5214"/>
      <c r="O5214"/>
      <c r="P5214" s="10"/>
    </row>
    <row r="5215" spans="13:16" x14ac:dyDescent="0.25">
      <c r="M5215" s="10"/>
      <c r="N5215"/>
      <c r="O5215"/>
      <c r="P5215" s="10"/>
    </row>
    <row r="5216" spans="13:16" x14ac:dyDescent="0.25">
      <c r="M5216" s="10"/>
      <c r="N5216"/>
      <c r="O5216"/>
      <c r="P5216" s="10"/>
    </row>
    <row r="5217" spans="13:16" x14ac:dyDescent="0.25">
      <c r="M5217" s="10"/>
      <c r="N5217"/>
      <c r="O5217"/>
      <c r="P5217" s="10"/>
    </row>
    <row r="5218" spans="13:16" x14ac:dyDescent="0.25">
      <c r="M5218" s="10"/>
      <c r="N5218"/>
      <c r="O5218"/>
      <c r="P5218" s="10"/>
    </row>
    <row r="5219" spans="13:16" x14ac:dyDescent="0.25">
      <c r="M5219" s="10"/>
      <c r="N5219"/>
      <c r="O5219"/>
      <c r="P5219" s="10"/>
    </row>
    <row r="5220" spans="13:16" x14ac:dyDescent="0.25">
      <c r="M5220" s="10"/>
      <c r="N5220"/>
      <c r="O5220"/>
      <c r="P5220" s="10"/>
    </row>
    <row r="5221" spans="13:16" x14ac:dyDescent="0.25">
      <c r="M5221" s="10"/>
      <c r="N5221"/>
      <c r="O5221"/>
      <c r="P5221" s="10"/>
    </row>
    <row r="5222" spans="13:16" x14ac:dyDescent="0.25">
      <c r="M5222" s="10"/>
      <c r="N5222"/>
      <c r="O5222"/>
      <c r="P5222" s="10"/>
    </row>
    <row r="5223" spans="13:16" x14ac:dyDescent="0.25">
      <c r="M5223" s="10"/>
      <c r="N5223"/>
      <c r="O5223"/>
      <c r="P5223" s="10"/>
    </row>
    <row r="5224" spans="13:16" x14ac:dyDescent="0.25">
      <c r="M5224" s="10"/>
      <c r="N5224"/>
      <c r="O5224"/>
      <c r="P5224" s="10"/>
    </row>
    <row r="5225" spans="13:16" x14ac:dyDescent="0.25">
      <c r="M5225" s="10"/>
      <c r="N5225"/>
      <c r="O5225"/>
      <c r="P5225" s="10"/>
    </row>
    <row r="5226" spans="13:16" x14ac:dyDescent="0.25">
      <c r="M5226" s="10"/>
      <c r="N5226"/>
      <c r="O5226"/>
      <c r="P5226" s="10"/>
    </row>
    <row r="5227" spans="13:16" x14ac:dyDescent="0.25">
      <c r="M5227" s="10"/>
      <c r="N5227"/>
      <c r="O5227"/>
      <c r="P5227" s="10"/>
    </row>
    <row r="5228" spans="13:16" x14ac:dyDescent="0.25">
      <c r="M5228" s="10"/>
      <c r="N5228"/>
      <c r="O5228"/>
      <c r="P5228" s="10"/>
    </row>
    <row r="5229" spans="13:16" x14ac:dyDescent="0.25">
      <c r="M5229" s="10"/>
      <c r="N5229"/>
      <c r="O5229"/>
      <c r="P5229" s="10"/>
    </row>
    <row r="5230" spans="13:16" x14ac:dyDescent="0.25">
      <c r="M5230" s="10"/>
      <c r="N5230"/>
      <c r="O5230"/>
      <c r="P5230" s="10"/>
    </row>
    <row r="5231" spans="13:16" x14ac:dyDescent="0.25">
      <c r="M5231" s="10"/>
      <c r="N5231"/>
      <c r="O5231"/>
      <c r="P5231" s="10"/>
    </row>
    <row r="5232" spans="13:16" x14ac:dyDescent="0.25">
      <c r="M5232" s="10"/>
      <c r="N5232"/>
      <c r="O5232"/>
      <c r="P5232" s="10"/>
    </row>
    <row r="5233" spans="13:16" x14ac:dyDescent="0.25">
      <c r="M5233" s="10"/>
      <c r="N5233"/>
      <c r="O5233"/>
      <c r="P5233" s="10"/>
    </row>
    <row r="5234" spans="13:16" x14ac:dyDescent="0.25">
      <c r="M5234" s="10"/>
      <c r="N5234"/>
      <c r="O5234"/>
      <c r="P5234" s="10"/>
    </row>
    <row r="5235" spans="13:16" x14ac:dyDescent="0.25">
      <c r="M5235" s="10"/>
      <c r="N5235"/>
      <c r="O5235"/>
      <c r="P5235" s="10"/>
    </row>
    <row r="5236" spans="13:16" x14ac:dyDescent="0.25">
      <c r="M5236" s="10"/>
      <c r="N5236"/>
      <c r="O5236"/>
      <c r="P5236" s="10"/>
    </row>
    <row r="5237" spans="13:16" x14ac:dyDescent="0.25">
      <c r="M5237" s="10"/>
      <c r="N5237"/>
      <c r="O5237"/>
      <c r="P5237" s="10"/>
    </row>
    <row r="5238" spans="13:16" x14ac:dyDescent="0.25">
      <c r="M5238" s="10"/>
      <c r="N5238"/>
      <c r="O5238"/>
      <c r="P5238" s="10"/>
    </row>
    <row r="5239" spans="13:16" x14ac:dyDescent="0.25">
      <c r="M5239" s="10"/>
      <c r="N5239"/>
      <c r="O5239"/>
      <c r="P5239" s="10"/>
    </row>
    <row r="5240" spans="13:16" x14ac:dyDescent="0.25">
      <c r="M5240" s="10"/>
      <c r="N5240"/>
      <c r="O5240"/>
      <c r="P5240" s="10"/>
    </row>
    <row r="5241" spans="13:16" x14ac:dyDescent="0.25">
      <c r="M5241" s="10"/>
      <c r="N5241"/>
      <c r="O5241"/>
      <c r="P5241" s="10"/>
    </row>
    <row r="5242" spans="13:16" x14ac:dyDescent="0.25">
      <c r="M5242" s="10"/>
      <c r="N5242"/>
      <c r="O5242"/>
      <c r="P5242" s="10"/>
    </row>
    <row r="5243" spans="13:16" x14ac:dyDescent="0.25">
      <c r="M5243" s="10"/>
      <c r="N5243"/>
      <c r="O5243"/>
      <c r="P5243" s="10"/>
    </row>
    <row r="5244" spans="13:16" x14ac:dyDescent="0.25">
      <c r="M5244" s="10"/>
      <c r="N5244"/>
      <c r="O5244"/>
      <c r="P5244" s="10"/>
    </row>
    <row r="5245" spans="13:16" x14ac:dyDescent="0.25">
      <c r="M5245" s="10"/>
      <c r="N5245"/>
      <c r="O5245"/>
      <c r="P5245" s="10"/>
    </row>
    <row r="5246" spans="13:16" x14ac:dyDescent="0.25">
      <c r="M5246" s="10"/>
      <c r="N5246"/>
      <c r="O5246"/>
      <c r="P5246" s="10"/>
    </row>
    <row r="5247" spans="13:16" x14ac:dyDescent="0.25">
      <c r="M5247" s="10"/>
      <c r="N5247"/>
      <c r="O5247"/>
      <c r="P5247" s="10"/>
    </row>
    <row r="5248" spans="13:16" x14ac:dyDescent="0.25">
      <c r="M5248" s="10"/>
      <c r="N5248"/>
      <c r="O5248"/>
      <c r="P5248" s="10"/>
    </row>
    <row r="5249" spans="13:16" x14ac:dyDescent="0.25">
      <c r="M5249" s="10"/>
      <c r="N5249"/>
      <c r="O5249"/>
      <c r="P5249" s="10"/>
    </row>
    <row r="5250" spans="13:16" x14ac:dyDescent="0.25">
      <c r="M5250" s="10"/>
      <c r="N5250"/>
      <c r="O5250"/>
      <c r="P5250" s="10"/>
    </row>
    <row r="5251" spans="13:16" x14ac:dyDescent="0.25">
      <c r="M5251" s="10"/>
      <c r="N5251"/>
      <c r="O5251"/>
      <c r="P5251" s="10"/>
    </row>
    <row r="5252" spans="13:16" x14ac:dyDescent="0.25">
      <c r="M5252" s="10"/>
      <c r="N5252"/>
      <c r="O5252"/>
      <c r="P5252" s="10"/>
    </row>
    <row r="5253" spans="13:16" x14ac:dyDescent="0.25">
      <c r="M5253" s="10"/>
      <c r="N5253"/>
      <c r="O5253"/>
      <c r="P5253" s="10"/>
    </row>
    <row r="5254" spans="13:16" x14ac:dyDescent="0.25">
      <c r="M5254" s="10"/>
      <c r="N5254"/>
      <c r="O5254"/>
      <c r="P5254" s="10"/>
    </row>
    <row r="5255" spans="13:16" x14ac:dyDescent="0.25">
      <c r="M5255" s="10"/>
      <c r="N5255"/>
      <c r="O5255"/>
      <c r="P5255" s="10"/>
    </row>
    <row r="5256" spans="13:16" x14ac:dyDescent="0.25">
      <c r="M5256" s="10"/>
      <c r="N5256"/>
      <c r="O5256"/>
      <c r="P5256" s="10"/>
    </row>
    <row r="5257" spans="13:16" x14ac:dyDescent="0.25">
      <c r="M5257" s="10"/>
      <c r="N5257"/>
      <c r="O5257"/>
      <c r="P5257" s="10"/>
    </row>
    <row r="5258" spans="13:16" x14ac:dyDescent="0.25">
      <c r="M5258" s="10"/>
      <c r="N5258"/>
      <c r="O5258"/>
      <c r="P5258" s="10"/>
    </row>
    <row r="5259" spans="13:16" x14ac:dyDescent="0.25">
      <c r="M5259" s="10"/>
      <c r="N5259"/>
      <c r="O5259"/>
      <c r="P5259" s="10"/>
    </row>
    <row r="5260" spans="13:16" x14ac:dyDescent="0.25">
      <c r="M5260" s="10"/>
      <c r="N5260"/>
      <c r="O5260"/>
      <c r="P5260" s="10"/>
    </row>
    <row r="5261" spans="13:16" x14ac:dyDescent="0.25">
      <c r="M5261" s="10"/>
      <c r="N5261"/>
      <c r="O5261"/>
      <c r="P5261" s="10"/>
    </row>
    <row r="5262" spans="13:16" x14ac:dyDescent="0.25">
      <c r="M5262" s="10"/>
      <c r="N5262"/>
      <c r="O5262"/>
      <c r="P5262" s="10"/>
    </row>
    <row r="5263" spans="13:16" x14ac:dyDescent="0.25">
      <c r="M5263" s="10"/>
      <c r="N5263"/>
      <c r="O5263"/>
      <c r="P5263" s="10"/>
    </row>
    <row r="5264" spans="13:16" x14ac:dyDescent="0.25">
      <c r="M5264" s="10"/>
      <c r="N5264"/>
      <c r="O5264"/>
      <c r="P5264" s="10"/>
    </row>
    <row r="5265" spans="13:16" x14ac:dyDescent="0.25">
      <c r="M5265" s="10"/>
      <c r="N5265"/>
      <c r="O5265"/>
      <c r="P5265" s="10"/>
    </row>
    <row r="5266" spans="13:16" x14ac:dyDescent="0.25">
      <c r="M5266" s="10"/>
      <c r="N5266"/>
      <c r="O5266"/>
      <c r="P5266" s="10"/>
    </row>
    <row r="5267" spans="13:16" x14ac:dyDescent="0.25">
      <c r="M5267" s="10"/>
      <c r="N5267"/>
      <c r="O5267"/>
      <c r="P5267" s="10"/>
    </row>
    <row r="5268" spans="13:16" x14ac:dyDescent="0.25">
      <c r="M5268" s="10"/>
      <c r="N5268"/>
      <c r="O5268"/>
      <c r="P5268" s="10"/>
    </row>
    <row r="5269" spans="13:16" x14ac:dyDescent="0.25">
      <c r="M5269" s="10"/>
      <c r="N5269"/>
      <c r="O5269"/>
      <c r="P5269" s="10"/>
    </row>
    <row r="5270" spans="13:16" x14ac:dyDescent="0.25">
      <c r="M5270" s="10"/>
      <c r="N5270"/>
      <c r="O5270"/>
      <c r="P5270" s="10"/>
    </row>
    <row r="5271" spans="13:16" x14ac:dyDescent="0.25">
      <c r="M5271" s="10"/>
      <c r="N5271"/>
      <c r="O5271"/>
      <c r="P5271" s="10"/>
    </row>
    <row r="5272" spans="13:16" x14ac:dyDescent="0.25">
      <c r="M5272" s="10"/>
      <c r="N5272"/>
      <c r="O5272"/>
      <c r="P5272" s="10"/>
    </row>
    <row r="5273" spans="13:16" x14ac:dyDescent="0.25">
      <c r="M5273" s="10"/>
      <c r="N5273"/>
      <c r="O5273"/>
      <c r="P5273" s="10"/>
    </row>
    <row r="5274" spans="13:16" x14ac:dyDescent="0.25">
      <c r="M5274" s="10"/>
      <c r="N5274"/>
      <c r="O5274"/>
      <c r="P5274" s="10"/>
    </row>
    <row r="5275" spans="13:16" x14ac:dyDescent="0.25">
      <c r="M5275" s="10"/>
      <c r="N5275"/>
      <c r="O5275"/>
      <c r="P5275" s="10"/>
    </row>
    <row r="5276" spans="13:16" x14ac:dyDescent="0.25">
      <c r="M5276" s="10"/>
      <c r="N5276"/>
      <c r="O5276"/>
      <c r="P5276" s="10"/>
    </row>
    <row r="5277" spans="13:16" x14ac:dyDescent="0.25">
      <c r="M5277" s="10"/>
      <c r="N5277"/>
      <c r="O5277"/>
      <c r="P5277" s="10"/>
    </row>
    <row r="5278" spans="13:16" x14ac:dyDescent="0.25">
      <c r="M5278" s="10"/>
      <c r="N5278"/>
      <c r="O5278"/>
      <c r="P5278" s="10"/>
    </row>
    <row r="5279" spans="13:16" x14ac:dyDescent="0.25">
      <c r="M5279" s="10"/>
      <c r="N5279"/>
      <c r="O5279"/>
      <c r="P5279" s="10"/>
    </row>
    <row r="5280" spans="13:16" x14ac:dyDescent="0.25">
      <c r="M5280" s="10"/>
      <c r="N5280"/>
      <c r="O5280"/>
      <c r="P5280" s="10"/>
    </row>
    <row r="5281" spans="13:16" x14ac:dyDescent="0.25">
      <c r="M5281" s="10"/>
      <c r="N5281"/>
      <c r="O5281"/>
      <c r="P5281" s="10"/>
    </row>
    <row r="5282" spans="13:16" x14ac:dyDescent="0.25">
      <c r="M5282" s="10"/>
      <c r="N5282"/>
      <c r="O5282"/>
      <c r="P5282" s="10"/>
    </row>
    <row r="5283" spans="13:16" x14ac:dyDescent="0.25">
      <c r="M5283" s="10"/>
      <c r="N5283"/>
      <c r="O5283"/>
      <c r="P5283" s="10"/>
    </row>
    <row r="5284" spans="13:16" x14ac:dyDescent="0.25">
      <c r="M5284" s="10"/>
      <c r="N5284"/>
      <c r="O5284"/>
      <c r="P5284" s="10"/>
    </row>
    <row r="5285" spans="13:16" x14ac:dyDescent="0.25">
      <c r="M5285" s="10"/>
      <c r="N5285"/>
      <c r="O5285"/>
      <c r="P5285" s="10"/>
    </row>
    <row r="5286" spans="13:16" x14ac:dyDescent="0.25">
      <c r="M5286" s="10"/>
      <c r="N5286"/>
      <c r="O5286"/>
      <c r="P5286" s="10"/>
    </row>
    <row r="5287" spans="13:16" x14ac:dyDescent="0.25">
      <c r="M5287" s="10"/>
      <c r="N5287"/>
      <c r="O5287"/>
      <c r="P5287" s="10"/>
    </row>
    <row r="5288" spans="13:16" x14ac:dyDescent="0.25">
      <c r="M5288" s="10"/>
      <c r="N5288"/>
      <c r="O5288"/>
      <c r="P5288" s="10"/>
    </row>
    <row r="5289" spans="13:16" x14ac:dyDescent="0.25">
      <c r="M5289" s="10"/>
      <c r="N5289"/>
      <c r="O5289"/>
      <c r="P5289" s="10"/>
    </row>
    <row r="5290" spans="13:16" x14ac:dyDescent="0.25">
      <c r="M5290" s="10"/>
      <c r="N5290"/>
      <c r="O5290"/>
      <c r="P5290" s="10"/>
    </row>
    <row r="5291" spans="13:16" x14ac:dyDescent="0.25">
      <c r="M5291" s="10"/>
      <c r="N5291"/>
      <c r="O5291"/>
      <c r="P5291" s="10"/>
    </row>
    <row r="5292" spans="13:16" x14ac:dyDescent="0.25">
      <c r="M5292" s="10"/>
      <c r="N5292"/>
      <c r="O5292"/>
      <c r="P5292" s="10"/>
    </row>
    <row r="5293" spans="13:16" x14ac:dyDescent="0.25">
      <c r="M5293" s="10"/>
      <c r="N5293"/>
      <c r="O5293"/>
      <c r="P5293" s="10"/>
    </row>
    <row r="5294" spans="13:16" x14ac:dyDescent="0.25">
      <c r="M5294" s="10"/>
      <c r="N5294"/>
      <c r="O5294"/>
      <c r="P5294" s="10"/>
    </row>
    <row r="5295" spans="13:16" x14ac:dyDescent="0.25">
      <c r="M5295" s="10"/>
      <c r="N5295"/>
      <c r="O5295"/>
      <c r="P5295" s="10"/>
    </row>
    <row r="5296" spans="13:16" x14ac:dyDescent="0.25">
      <c r="M5296" s="10"/>
      <c r="N5296"/>
      <c r="O5296"/>
      <c r="P5296" s="10"/>
    </row>
    <row r="5297" spans="13:16" x14ac:dyDescent="0.25">
      <c r="M5297" s="10"/>
      <c r="N5297"/>
      <c r="O5297"/>
      <c r="P5297" s="10"/>
    </row>
    <row r="5298" spans="13:16" x14ac:dyDescent="0.25">
      <c r="M5298" s="10"/>
      <c r="N5298"/>
      <c r="O5298"/>
      <c r="P5298" s="10"/>
    </row>
    <row r="5299" spans="13:16" x14ac:dyDescent="0.25">
      <c r="M5299" s="10"/>
      <c r="N5299"/>
      <c r="O5299"/>
      <c r="P5299" s="10"/>
    </row>
    <row r="5300" spans="13:16" x14ac:dyDescent="0.25">
      <c r="M5300" s="10"/>
      <c r="N5300"/>
      <c r="O5300"/>
      <c r="P5300" s="10"/>
    </row>
    <row r="5301" spans="13:16" x14ac:dyDescent="0.25">
      <c r="M5301" s="10"/>
      <c r="N5301"/>
      <c r="O5301"/>
      <c r="P5301" s="10"/>
    </row>
    <row r="5302" spans="13:16" x14ac:dyDescent="0.25">
      <c r="M5302" s="10"/>
      <c r="N5302"/>
      <c r="O5302"/>
      <c r="P5302" s="10"/>
    </row>
    <row r="5303" spans="13:16" x14ac:dyDescent="0.25">
      <c r="M5303" s="10"/>
      <c r="N5303"/>
      <c r="O5303"/>
      <c r="P5303" s="10"/>
    </row>
    <row r="5304" spans="13:16" x14ac:dyDescent="0.25">
      <c r="M5304" s="10"/>
      <c r="N5304"/>
      <c r="O5304"/>
      <c r="P5304" s="10"/>
    </row>
    <row r="5305" spans="13:16" x14ac:dyDescent="0.25">
      <c r="M5305" s="10"/>
      <c r="N5305"/>
      <c r="O5305"/>
      <c r="P5305" s="10"/>
    </row>
    <row r="5306" spans="13:16" x14ac:dyDescent="0.25">
      <c r="M5306" s="10"/>
      <c r="N5306"/>
      <c r="O5306"/>
      <c r="P5306" s="10"/>
    </row>
    <row r="5307" spans="13:16" x14ac:dyDescent="0.25">
      <c r="M5307" s="10"/>
      <c r="N5307"/>
      <c r="O5307"/>
      <c r="P5307" s="10"/>
    </row>
    <row r="5308" spans="13:16" x14ac:dyDescent="0.25">
      <c r="M5308" s="10"/>
      <c r="N5308"/>
      <c r="O5308"/>
      <c r="P5308" s="10"/>
    </row>
    <row r="5309" spans="13:16" x14ac:dyDescent="0.25">
      <c r="M5309" s="10"/>
      <c r="N5309"/>
      <c r="O5309"/>
      <c r="P5309" s="10"/>
    </row>
    <row r="5310" spans="13:16" x14ac:dyDescent="0.25">
      <c r="M5310" s="10"/>
      <c r="N5310"/>
      <c r="O5310"/>
      <c r="P5310" s="10"/>
    </row>
    <row r="5311" spans="13:16" x14ac:dyDescent="0.25">
      <c r="M5311" s="10"/>
      <c r="N5311"/>
      <c r="O5311"/>
      <c r="P5311" s="10"/>
    </row>
    <row r="5312" spans="13:16" x14ac:dyDescent="0.25">
      <c r="M5312" s="10"/>
      <c r="N5312"/>
      <c r="O5312"/>
      <c r="P5312" s="10"/>
    </row>
    <row r="5313" spans="13:16" x14ac:dyDescent="0.25">
      <c r="M5313" s="10"/>
      <c r="N5313"/>
      <c r="O5313"/>
      <c r="P5313" s="10"/>
    </row>
    <row r="5314" spans="13:16" x14ac:dyDescent="0.25">
      <c r="M5314" s="10"/>
      <c r="N5314"/>
      <c r="O5314"/>
      <c r="P5314" s="10"/>
    </row>
    <row r="5315" spans="13:16" x14ac:dyDescent="0.25">
      <c r="M5315" s="10"/>
      <c r="N5315"/>
      <c r="O5315"/>
      <c r="P5315" s="10"/>
    </row>
    <row r="5316" spans="13:16" x14ac:dyDescent="0.25">
      <c r="M5316" s="10"/>
      <c r="N5316"/>
      <c r="O5316"/>
      <c r="P5316" s="10"/>
    </row>
    <row r="5317" spans="13:16" x14ac:dyDescent="0.25">
      <c r="M5317" s="10"/>
      <c r="N5317"/>
      <c r="O5317"/>
      <c r="P5317" s="10"/>
    </row>
    <row r="5318" spans="13:16" x14ac:dyDescent="0.25">
      <c r="M5318" s="10"/>
      <c r="N5318"/>
      <c r="O5318"/>
      <c r="P5318" s="10"/>
    </row>
    <row r="5319" spans="13:16" x14ac:dyDescent="0.25">
      <c r="M5319" s="10"/>
      <c r="N5319"/>
      <c r="O5319"/>
      <c r="P5319" s="10"/>
    </row>
    <row r="5320" spans="13:16" x14ac:dyDescent="0.25">
      <c r="M5320" s="10"/>
      <c r="N5320"/>
      <c r="O5320"/>
      <c r="P5320" s="10"/>
    </row>
    <row r="5321" spans="13:16" x14ac:dyDescent="0.25">
      <c r="M5321" s="10"/>
      <c r="N5321"/>
      <c r="O5321"/>
      <c r="P5321" s="10"/>
    </row>
    <row r="5322" spans="13:16" x14ac:dyDescent="0.25">
      <c r="M5322" s="10"/>
      <c r="N5322"/>
      <c r="O5322"/>
      <c r="P5322" s="10"/>
    </row>
    <row r="5323" spans="13:16" x14ac:dyDescent="0.25">
      <c r="M5323" s="10"/>
      <c r="N5323"/>
      <c r="O5323"/>
      <c r="P5323" s="10"/>
    </row>
    <row r="5324" spans="13:16" x14ac:dyDescent="0.25">
      <c r="M5324" s="10"/>
      <c r="N5324"/>
      <c r="O5324"/>
      <c r="P5324" s="10"/>
    </row>
    <row r="5325" spans="13:16" x14ac:dyDescent="0.25">
      <c r="M5325" s="10"/>
      <c r="N5325"/>
      <c r="O5325"/>
      <c r="P5325" s="10"/>
    </row>
    <row r="5326" spans="13:16" x14ac:dyDescent="0.25">
      <c r="M5326" s="10"/>
      <c r="N5326"/>
      <c r="O5326"/>
      <c r="P5326" s="10"/>
    </row>
    <row r="5327" spans="13:16" x14ac:dyDescent="0.25">
      <c r="M5327" s="10"/>
      <c r="N5327"/>
      <c r="O5327"/>
      <c r="P5327" s="10"/>
    </row>
    <row r="5328" spans="13:16" x14ac:dyDescent="0.25">
      <c r="M5328" s="10"/>
      <c r="N5328"/>
      <c r="O5328"/>
      <c r="P5328" s="10"/>
    </row>
    <row r="5329" spans="13:16" x14ac:dyDescent="0.25">
      <c r="M5329" s="10"/>
      <c r="N5329"/>
      <c r="O5329"/>
      <c r="P5329" s="10"/>
    </row>
    <row r="5330" spans="13:16" x14ac:dyDescent="0.25">
      <c r="M5330" s="10"/>
      <c r="N5330"/>
      <c r="O5330"/>
      <c r="P5330" s="10"/>
    </row>
    <row r="5331" spans="13:16" x14ac:dyDescent="0.25">
      <c r="M5331" s="10"/>
      <c r="N5331"/>
      <c r="O5331"/>
      <c r="P5331" s="10"/>
    </row>
    <row r="5332" spans="13:16" x14ac:dyDescent="0.25">
      <c r="M5332" s="10"/>
      <c r="N5332"/>
      <c r="O5332"/>
      <c r="P5332" s="10"/>
    </row>
    <row r="5333" spans="13:16" x14ac:dyDescent="0.25">
      <c r="M5333" s="10"/>
      <c r="N5333"/>
      <c r="O5333"/>
      <c r="P5333" s="10"/>
    </row>
    <row r="5334" spans="13:16" x14ac:dyDescent="0.25">
      <c r="M5334" s="10"/>
      <c r="N5334"/>
      <c r="O5334"/>
      <c r="P5334" s="10"/>
    </row>
    <row r="5335" spans="13:16" x14ac:dyDescent="0.25">
      <c r="M5335" s="10"/>
      <c r="N5335"/>
      <c r="O5335"/>
      <c r="P5335" s="10"/>
    </row>
    <row r="5336" spans="13:16" x14ac:dyDescent="0.25">
      <c r="M5336" s="10"/>
      <c r="N5336"/>
      <c r="O5336"/>
      <c r="P5336" s="10"/>
    </row>
    <row r="5337" spans="13:16" x14ac:dyDescent="0.25">
      <c r="M5337" s="10"/>
      <c r="N5337"/>
      <c r="O5337"/>
      <c r="P5337" s="10"/>
    </row>
    <row r="5338" spans="13:16" x14ac:dyDescent="0.25">
      <c r="M5338" s="10"/>
      <c r="N5338"/>
      <c r="O5338"/>
      <c r="P5338" s="10"/>
    </row>
    <row r="5339" spans="13:16" x14ac:dyDescent="0.25">
      <c r="M5339" s="10"/>
      <c r="N5339"/>
      <c r="O5339"/>
      <c r="P5339" s="10"/>
    </row>
    <row r="5340" spans="13:16" x14ac:dyDescent="0.25">
      <c r="M5340" s="10"/>
      <c r="N5340"/>
      <c r="O5340"/>
      <c r="P5340" s="10"/>
    </row>
    <row r="5341" spans="13:16" x14ac:dyDescent="0.25">
      <c r="M5341" s="10"/>
      <c r="N5341"/>
      <c r="O5341"/>
      <c r="P5341" s="10"/>
    </row>
    <row r="5342" spans="13:16" x14ac:dyDescent="0.25">
      <c r="M5342" s="10"/>
      <c r="N5342"/>
      <c r="O5342"/>
      <c r="P5342" s="10"/>
    </row>
    <row r="5343" spans="13:16" x14ac:dyDescent="0.25">
      <c r="M5343" s="10"/>
      <c r="N5343"/>
      <c r="O5343"/>
      <c r="P5343" s="10"/>
    </row>
    <row r="5344" spans="13:16" x14ac:dyDescent="0.25">
      <c r="M5344" s="10"/>
      <c r="N5344"/>
      <c r="O5344"/>
      <c r="P5344" s="10"/>
    </row>
    <row r="5345" spans="13:16" x14ac:dyDescent="0.25">
      <c r="M5345" s="10"/>
      <c r="N5345"/>
      <c r="O5345"/>
      <c r="P5345" s="10"/>
    </row>
    <row r="5346" spans="13:16" x14ac:dyDescent="0.25">
      <c r="M5346" s="10"/>
      <c r="N5346"/>
      <c r="O5346"/>
      <c r="P5346" s="10"/>
    </row>
    <row r="5347" spans="13:16" x14ac:dyDescent="0.25">
      <c r="M5347" s="10"/>
      <c r="N5347"/>
      <c r="O5347"/>
      <c r="P5347" s="10"/>
    </row>
    <row r="5348" spans="13:16" x14ac:dyDescent="0.25">
      <c r="M5348" s="10"/>
      <c r="N5348"/>
      <c r="O5348"/>
      <c r="P5348" s="10"/>
    </row>
    <row r="5349" spans="13:16" x14ac:dyDescent="0.25">
      <c r="M5349" s="10"/>
      <c r="N5349"/>
      <c r="O5349"/>
      <c r="P5349" s="10"/>
    </row>
    <row r="5350" spans="13:16" x14ac:dyDescent="0.25">
      <c r="M5350" s="10"/>
      <c r="N5350"/>
      <c r="O5350"/>
      <c r="P5350" s="10"/>
    </row>
    <row r="5351" spans="13:16" x14ac:dyDescent="0.25">
      <c r="M5351" s="10"/>
      <c r="N5351"/>
      <c r="O5351"/>
      <c r="P5351" s="10"/>
    </row>
    <row r="5352" spans="13:16" x14ac:dyDescent="0.25">
      <c r="M5352" s="10"/>
      <c r="N5352"/>
      <c r="O5352"/>
      <c r="P5352" s="10"/>
    </row>
    <row r="5353" spans="13:16" x14ac:dyDescent="0.25">
      <c r="M5353" s="10"/>
      <c r="N5353"/>
      <c r="O5353"/>
      <c r="P5353" s="10"/>
    </row>
    <row r="5354" spans="13:16" x14ac:dyDescent="0.25">
      <c r="M5354" s="10"/>
      <c r="N5354"/>
      <c r="O5354"/>
      <c r="P5354" s="10"/>
    </row>
    <row r="5355" spans="13:16" x14ac:dyDescent="0.25">
      <c r="M5355" s="10"/>
      <c r="N5355"/>
      <c r="O5355"/>
      <c r="P5355" s="10"/>
    </row>
    <row r="5356" spans="13:16" x14ac:dyDescent="0.25">
      <c r="M5356" s="10"/>
      <c r="N5356"/>
      <c r="O5356"/>
      <c r="P5356" s="10"/>
    </row>
    <row r="5357" spans="13:16" x14ac:dyDescent="0.25">
      <c r="M5357" s="10"/>
      <c r="N5357"/>
      <c r="O5357"/>
      <c r="P5357" s="10"/>
    </row>
    <row r="5358" spans="13:16" x14ac:dyDescent="0.25">
      <c r="M5358" s="10"/>
      <c r="N5358"/>
      <c r="O5358"/>
      <c r="P5358" s="10"/>
    </row>
    <row r="5359" spans="13:16" x14ac:dyDescent="0.25">
      <c r="M5359" s="10"/>
      <c r="N5359"/>
      <c r="O5359"/>
      <c r="P5359" s="10"/>
    </row>
    <row r="5360" spans="13:16" x14ac:dyDescent="0.25">
      <c r="M5360" s="10"/>
      <c r="N5360"/>
      <c r="O5360"/>
      <c r="P5360" s="10"/>
    </row>
    <row r="5361" spans="13:16" x14ac:dyDescent="0.25">
      <c r="M5361" s="10"/>
      <c r="N5361"/>
      <c r="O5361"/>
      <c r="P5361" s="10"/>
    </row>
    <row r="5362" spans="13:16" x14ac:dyDescent="0.25">
      <c r="M5362" s="10"/>
      <c r="N5362"/>
      <c r="O5362"/>
      <c r="P5362" s="10"/>
    </row>
    <row r="5363" spans="13:16" x14ac:dyDescent="0.25">
      <c r="M5363" s="10"/>
      <c r="N5363"/>
      <c r="O5363"/>
      <c r="P5363" s="10"/>
    </row>
    <row r="5364" spans="13:16" x14ac:dyDescent="0.25">
      <c r="M5364" s="10"/>
      <c r="N5364"/>
      <c r="O5364"/>
      <c r="P5364" s="10"/>
    </row>
    <row r="5365" spans="13:16" x14ac:dyDescent="0.25">
      <c r="M5365" s="10"/>
      <c r="N5365"/>
      <c r="O5365"/>
      <c r="P5365" s="10"/>
    </row>
    <row r="5366" spans="13:16" x14ac:dyDescent="0.25">
      <c r="M5366" s="10"/>
      <c r="N5366"/>
      <c r="O5366"/>
      <c r="P5366" s="10"/>
    </row>
    <row r="5367" spans="13:16" x14ac:dyDescent="0.25">
      <c r="M5367" s="10"/>
      <c r="N5367"/>
      <c r="O5367"/>
      <c r="P5367" s="10"/>
    </row>
    <row r="5368" spans="13:16" x14ac:dyDescent="0.25">
      <c r="M5368" s="10"/>
      <c r="N5368"/>
      <c r="O5368"/>
      <c r="P5368" s="10"/>
    </row>
    <row r="5369" spans="13:16" x14ac:dyDescent="0.25">
      <c r="M5369" s="10"/>
      <c r="N5369"/>
      <c r="O5369"/>
      <c r="P5369" s="10"/>
    </row>
    <row r="5370" spans="13:16" x14ac:dyDescent="0.25">
      <c r="M5370" s="10"/>
      <c r="N5370"/>
      <c r="O5370"/>
      <c r="P5370" s="10"/>
    </row>
    <row r="5371" spans="13:16" x14ac:dyDescent="0.25">
      <c r="M5371" s="10"/>
      <c r="N5371"/>
      <c r="O5371"/>
      <c r="P5371" s="10"/>
    </row>
    <row r="5372" spans="13:16" x14ac:dyDescent="0.25">
      <c r="M5372" s="10"/>
      <c r="N5372"/>
      <c r="O5372"/>
      <c r="P5372" s="10"/>
    </row>
    <row r="5373" spans="13:16" x14ac:dyDescent="0.25">
      <c r="M5373" s="10"/>
      <c r="N5373"/>
      <c r="O5373"/>
      <c r="P5373" s="10"/>
    </row>
    <row r="5374" spans="13:16" x14ac:dyDescent="0.25">
      <c r="M5374" s="10"/>
      <c r="N5374"/>
      <c r="O5374"/>
      <c r="P5374" s="10"/>
    </row>
    <row r="5375" spans="13:16" x14ac:dyDescent="0.25">
      <c r="M5375" s="10"/>
      <c r="N5375"/>
      <c r="O5375"/>
      <c r="P5375" s="10"/>
    </row>
    <row r="5376" spans="13:16" x14ac:dyDescent="0.25">
      <c r="M5376" s="10"/>
      <c r="N5376"/>
      <c r="O5376"/>
      <c r="P5376" s="10"/>
    </row>
    <row r="5377" spans="13:16" x14ac:dyDescent="0.25">
      <c r="M5377" s="10"/>
      <c r="N5377"/>
      <c r="O5377"/>
      <c r="P5377" s="10"/>
    </row>
    <row r="5378" spans="13:16" x14ac:dyDescent="0.25">
      <c r="M5378" s="10"/>
      <c r="N5378"/>
      <c r="O5378"/>
      <c r="P5378" s="10"/>
    </row>
    <row r="5379" spans="13:16" x14ac:dyDescent="0.25">
      <c r="M5379" s="10"/>
      <c r="N5379"/>
      <c r="O5379"/>
      <c r="P5379" s="10"/>
    </row>
    <row r="5380" spans="13:16" x14ac:dyDescent="0.25">
      <c r="M5380" s="10"/>
      <c r="N5380"/>
      <c r="O5380"/>
      <c r="P5380" s="10"/>
    </row>
    <row r="5381" spans="13:16" x14ac:dyDescent="0.25">
      <c r="M5381" s="10"/>
      <c r="N5381"/>
      <c r="O5381"/>
      <c r="P5381" s="10"/>
    </row>
    <row r="5382" spans="13:16" x14ac:dyDescent="0.25">
      <c r="M5382" s="10"/>
      <c r="N5382"/>
      <c r="O5382"/>
      <c r="P5382" s="10"/>
    </row>
    <row r="5383" spans="13:16" x14ac:dyDescent="0.25">
      <c r="M5383" s="10"/>
      <c r="N5383"/>
      <c r="O5383"/>
      <c r="P5383" s="10"/>
    </row>
    <row r="5384" spans="13:16" x14ac:dyDescent="0.25">
      <c r="M5384" s="10"/>
      <c r="N5384"/>
      <c r="O5384"/>
      <c r="P5384" s="10"/>
    </row>
    <row r="5385" spans="13:16" x14ac:dyDescent="0.25">
      <c r="M5385" s="10"/>
      <c r="N5385"/>
      <c r="O5385"/>
      <c r="P5385" s="10"/>
    </row>
    <row r="5386" spans="13:16" x14ac:dyDescent="0.25">
      <c r="M5386" s="10"/>
      <c r="N5386"/>
      <c r="O5386"/>
      <c r="P5386" s="10"/>
    </row>
    <row r="5387" spans="13:16" x14ac:dyDescent="0.25">
      <c r="M5387" s="10"/>
      <c r="N5387"/>
      <c r="O5387"/>
      <c r="P5387" s="10"/>
    </row>
    <row r="5388" spans="13:16" x14ac:dyDescent="0.25">
      <c r="M5388" s="10"/>
      <c r="N5388"/>
      <c r="O5388"/>
      <c r="P5388" s="10"/>
    </row>
    <row r="5389" spans="13:16" x14ac:dyDescent="0.25">
      <c r="M5389" s="10"/>
      <c r="N5389"/>
      <c r="O5389"/>
      <c r="P5389" s="10"/>
    </row>
    <row r="5390" spans="13:16" x14ac:dyDescent="0.25">
      <c r="M5390" s="10"/>
      <c r="N5390"/>
      <c r="O5390"/>
      <c r="P5390" s="10"/>
    </row>
    <row r="5391" spans="13:16" x14ac:dyDescent="0.25">
      <c r="M5391" s="10"/>
      <c r="N5391"/>
      <c r="O5391"/>
      <c r="P5391" s="10"/>
    </row>
    <row r="5392" spans="13:16" x14ac:dyDescent="0.25">
      <c r="M5392" s="10"/>
      <c r="N5392"/>
      <c r="O5392"/>
      <c r="P5392" s="10"/>
    </row>
    <row r="5393" spans="13:16" x14ac:dyDescent="0.25">
      <c r="M5393" s="10"/>
      <c r="N5393"/>
      <c r="O5393"/>
      <c r="P5393" s="10"/>
    </row>
    <row r="5394" spans="13:16" x14ac:dyDescent="0.25">
      <c r="M5394" s="10"/>
      <c r="N5394"/>
      <c r="O5394"/>
      <c r="P5394" s="10"/>
    </row>
    <row r="5395" spans="13:16" x14ac:dyDescent="0.25">
      <c r="M5395" s="10"/>
      <c r="N5395"/>
      <c r="O5395"/>
      <c r="P5395" s="10"/>
    </row>
    <row r="5396" spans="13:16" x14ac:dyDescent="0.25">
      <c r="M5396" s="10"/>
      <c r="N5396"/>
      <c r="O5396"/>
      <c r="P5396" s="10"/>
    </row>
    <row r="5397" spans="13:16" x14ac:dyDescent="0.25">
      <c r="M5397" s="10"/>
      <c r="N5397"/>
      <c r="O5397"/>
      <c r="P5397" s="10"/>
    </row>
    <row r="5398" spans="13:16" x14ac:dyDescent="0.25">
      <c r="M5398" s="10"/>
      <c r="N5398"/>
      <c r="O5398"/>
      <c r="P5398" s="10"/>
    </row>
    <row r="5399" spans="13:16" x14ac:dyDescent="0.25">
      <c r="M5399" s="10"/>
      <c r="N5399"/>
      <c r="O5399"/>
      <c r="P5399" s="10"/>
    </row>
    <row r="5400" spans="13:16" x14ac:dyDescent="0.25">
      <c r="M5400" s="10"/>
      <c r="N5400"/>
      <c r="O5400"/>
      <c r="P5400" s="10"/>
    </row>
    <row r="5401" spans="13:16" x14ac:dyDescent="0.25">
      <c r="M5401" s="10"/>
      <c r="N5401"/>
      <c r="O5401"/>
      <c r="P5401" s="10"/>
    </row>
    <row r="5402" spans="13:16" x14ac:dyDescent="0.25">
      <c r="M5402" s="10"/>
      <c r="N5402"/>
      <c r="O5402"/>
      <c r="P5402" s="10"/>
    </row>
    <row r="5403" spans="13:16" x14ac:dyDescent="0.25">
      <c r="M5403" s="10"/>
      <c r="N5403"/>
      <c r="O5403"/>
      <c r="P5403" s="10"/>
    </row>
    <row r="5404" spans="13:16" x14ac:dyDescent="0.25">
      <c r="M5404" s="10"/>
      <c r="N5404"/>
      <c r="O5404"/>
      <c r="P5404" s="10"/>
    </row>
    <row r="5405" spans="13:16" x14ac:dyDescent="0.25">
      <c r="M5405" s="10"/>
      <c r="N5405"/>
      <c r="O5405"/>
      <c r="P5405" s="10"/>
    </row>
    <row r="5406" spans="13:16" x14ac:dyDescent="0.25">
      <c r="M5406" s="10"/>
      <c r="N5406"/>
      <c r="O5406"/>
      <c r="P5406" s="10"/>
    </row>
    <row r="5407" spans="13:16" x14ac:dyDescent="0.25">
      <c r="M5407" s="10"/>
      <c r="N5407"/>
      <c r="O5407"/>
      <c r="P5407" s="10"/>
    </row>
    <row r="5408" spans="13:16" x14ac:dyDescent="0.25">
      <c r="M5408" s="10"/>
      <c r="N5408"/>
      <c r="O5408"/>
      <c r="P5408" s="10"/>
    </row>
    <row r="5409" spans="13:16" x14ac:dyDescent="0.25">
      <c r="M5409" s="10"/>
      <c r="N5409"/>
      <c r="O5409"/>
      <c r="P5409" s="10"/>
    </row>
    <row r="5410" spans="13:16" x14ac:dyDescent="0.25">
      <c r="M5410" s="10"/>
      <c r="N5410"/>
      <c r="O5410"/>
      <c r="P5410" s="10"/>
    </row>
    <row r="5411" spans="13:16" x14ac:dyDescent="0.25">
      <c r="M5411" s="10"/>
      <c r="N5411"/>
      <c r="O5411"/>
      <c r="P5411" s="10"/>
    </row>
    <row r="5412" spans="13:16" x14ac:dyDescent="0.25">
      <c r="M5412" s="10"/>
      <c r="N5412"/>
      <c r="O5412"/>
      <c r="P5412" s="10"/>
    </row>
    <row r="5413" spans="13:16" x14ac:dyDescent="0.25">
      <c r="M5413" s="10"/>
      <c r="N5413"/>
      <c r="O5413"/>
      <c r="P5413" s="10"/>
    </row>
    <row r="5414" spans="13:16" x14ac:dyDescent="0.25">
      <c r="M5414" s="10"/>
      <c r="N5414"/>
      <c r="O5414"/>
      <c r="P5414" s="10"/>
    </row>
    <row r="5415" spans="13:16" x14ac:dyDescent="0.25">
      <c r="M5415" s="10"/>
      <c r="N5415"/>
      <c r="O5415"/>
      <c r="P5415" s="10"/>
    </row>
    <row r="5416" spans="13:16" x14ac:dyDescent="0.25">
      <c r="M5416" s="10"/>
      <c r="N5416"/>
      <c r="O5416"/>
      <c r="P5416" s="10"/>
    </row>
    <row r="5417" spans="13:16" x14ac:dyDescent="0.25">
      <c r="M5417" s="10"/>
      <c r="N5417"/>
      <c r="O5417"/>
      <c r="P5417" s="10"/>
    </row>
    <row r="5418" spans="13:16" x14ac:dyDescent="0.25">
      <c r="M5418" s="10"/>
      <c r="N5418"/>
      <c r="O5418"/>
      <c r="P5418" s="10"/>
    </row>
    <row r="5419" spans="13:16" x14ac:dyDescent="0.25">
      <c r="M5419" s="10"/>
      <c r="N5419"/>
      <c r="O5419"/>
      <c r="P5419" s="10"/>
    </row>
    <row r="5420" spans="13:16" x14ac:dyDescent="0.25">
      <c r="M5420" s="10"/>
      <c r="N5420"/>
      <c r="O5420"/>
      <c r="P5420" s="10"/>
    </row>
    <row r="5421" spans="13:16" x14ac:dyDescent="0.25">
      <c r="M5421" s="10"/>
      <c r="N5421"/>
      <c r="O5421"/>
      <c r="P5421" s="10"/>
    </row>
    <row r="5422" spans="13:16" x14ac:dyDescent="0.25">
      <c r="M5422" s="10"/>
      <c r="N5422"/>
      <c r="O5422"/>
      <c r="P5422" s="10"/>
    </row>
    <row r="5423" spans="13:16" x14ac:dyDescent="0.25">
      <c r="M5423" s="10"/>
      <c r="N5423"/>
      <c r="O5423"/>
      <c r="P5423" s="10"/>
    </row>
    <row r="5424" spans="13:16" x14ac:dyDescent="0.25">
      <c r="M5424" s="10"/>
      <c r="N5424"/>
      <c r="O5424"/>
      <c r="P5424" s="10"/>
    </row>
    <row r="5425" spans="13:16" x14ac:dyDescent="0.25">
      <c r="M5425" s="10"/>
      <c r="N5425"/>
      <c r="O5425"/>
      <c r="P5425" s="10"/>
    </row>
    <row r="5426" spans="13:16" x14ac:dyDescent="0.25">
      <c r="M5426" s="10"/>
      <c r="N5426"/>
      <c r="O5426"/>
      <c r="P5426" s="10"/>
    </row>
    <row r="5427" spans="13:16" x14ac:dyDescent="0.25">
      <c r="M5427" s="10"/>
      <c r="N5427"/>
      <c r="O5427"/>
      <c r="P5427" s="10"/>
    </row>
    <row r="5428" spans="13:16" x14ac:dyDescent="0.25">
      <c r="M5428" s="10"/>
      <c r="N5428"/>
      <c r="O5428"/>
      <c r="P5428" s="10"/>
    </row>
    <row r="5429" spans="13:16" x14ac:dyDescent="0.25">
      <c r="M5429" s="10"/>
      <c r="N5429"/>
      <c r="O5429"/>
      <c r="P5429" s="10"/>
    </row>
    <row r="5430" spans="13:16" x14ac:dyDescent="0.25">
      <c r="M5430" s="10"/>
      <c r="N5430"/>
      <c r="O5430"/>
      <c r="P5430" s="10"/>
    </row>
    <row r="5431" spans="13:16" x14ac:dyDescent="0.25">
      <c r="M5431" s="10"/>
      <c r="N5431"/>
      <c r="O5431"/>
      <c r="P5431" s="10"/>
    </row>
    <row r="5432" spans="13:16" x14ac:dyDescent="0.25">
      <c r="M5432" s="10"/>
      <c r="N5432"/>
      <c r="O5432"/>
      <c r="P5432" s="10"/>
    </row>
    <row r="5433" spans="13:16" x14ac:dyDescent="0.25">
      <c r="M5433" s="10"/>
      <c r="N5433"/>
      <c r="O5433"/>
      <c r="P5433" s="10"/>
    </row>
    <row r="5434" spans="13:16" x14ac:dyDescent="0.25">
      <c r="M5434" s="10"/>
      <c r="N5434"/>
      <c r="O5434"/>
      <c r="P5434" s="10"/>
    </row>
    <row r="5435" spans="13:16" x14ac:dyDescent="0.25">
      <c r="M5435" s="10"/>
      <c r="N5435"/>
      <c r="O5435"/>
      <c r="P5435" s="10"/>
    </row>
    <row r="5436" spans="13:16" x14ac:dyDescent="0.25">
      <c r="M5436" s="10"/>
      <c r="N5436"/>
      <c r="O5436"/>
      <c r="P5436" s="10"/>
    </row>
    <row r="5437" spans="13:16" x14ac:dyDescent="0.25">
      <c r="M5437" s="10"/>
      <c r="N5437"/>
      <c r="O5437"/>
      <c r="P5437" s="10"/>
    </row>
    <row r="5438" spans="13:16" x14ac:dyDescent="0.25">
      <c r="M5438" s="10"/>
      <c r="N5438"/>
      <c r="O5438"/>
      <c r="P5438" s="10"/>
    </row>
    <row r="5439" spans="13:16" x14ac:dyDescent="0.25">
      <c r="M5439" s="10"/>
      <c r="N5439"/>
      <c r="O5439"/>
      <c r="P5439" s="10"/>
    </row>
    <row r="5440" spans="13:16" x14ac:dyDescent="0.25">
      <c r="M5440" s="10"/>
      <c r="N5440"/>
      <c r="O5440"/>
      <c r="P5440" s="10"/>
    </row>
    <row r="5441" spans="13:16" x14ac:dyDescent="0.25">
      <c r="M5441" s="10"/>
      <c r="N5441"/>
      <c r="O5441"/>
      <c r="P5441" s="10"/>
    </row>
    <row r="5442" spans="13:16" x14ac:dyDescent="0.25">
      <c r="M5442" s="10"/>
      <c r="N5442"/>
      <c r="O5442"/>
      <c r="P5442" s="10"/>
    </row>
    <row r="5443" spans="13:16" x14ac:dyDescent="0.25">
      <c r="M5443" s="10"/>
      <c r="N5443"/>
      <c r="O5443"/>
      <c r="P5443" s="10"/>
    </row>
    <row r="5444" spans="13:16" x14ac:dyDescent="0.25">
      <c r="M5444" s="10"/>
      <c r="N5444"/>
      <c r="O5444"/>
      <c r="P5444" s="10"/>
    </row>
    <row r="5445" spans="13:16" x14ac:dyDescent="0.25">
      <c r="M5445" s="10"/>
      <c r="N5445"/>
      <c r="O5445"/>
      <c r="P5445" s="10"/>
    </row>
    <row r="5446" spans="13:16" x14ac:dyDescent="0.25">
      <c r="M5446" s="10"/>
      <c r="N5446"/>
      <c r="O5446"/>
      <c r="P5446" s="10"/>
    </row>
    <row r="5447" spans="13:16" x14ac:dyDescent="0.25">
      <c r="M5447" s="10"/>
      <c r="N5447"/>
      <c r="O5447"/>
      <c r="P5447" s="10"/>
    </row>
    <row r="5448" spans="13:16" x14ac:dyDescent="0.25">
      <c r="M5448" s="10"/>
      <c r="N5448"/>
      <c r="O5448"/>
      <c r="P5448" s="10"/>
    </row>
    <row r="5449" spans="13:16" x14ac:dyDescent="0.25">
      <c r="M5449" s="10"/>
      <c r="N5449"/>
      <c r="O5449"/>
      <c r="P5449" s="10"/>
    </row>
    <row r="5450" spans="13:16" x14ac:dyDescent="0.25">
      <c r="M5450" s="10"/>
      <c r="N5450"/>
      <c r="O5450"/>
      <c r="P5450" s="10"/>
    </row>
    <row r="5451" spans="13:16" x14ac:dyDescent="0.25">
      <c r="M5451" s="10"/>
      <c r="N5451"/>
      <c r="O5451"/>
      <c r="P5451" s="10"/>
    </row>
    <row r="5452" spans="13:16" x14ac:dyDescent="0.25">
      <c r="M5452" s="10"/>
      <c r="N5452"/>
      <c r="O5452"/>
      <c r="P5452" s="10"/>
    </row>
    <row r="5453" spans="13:16" x14ac:dyDescent="0.25">
      <c r="M5453" s="10"/>
      <c r="N5453"/>
      <c r="O5453"/>
      <c r="P5453" s="10"/>
    </row>
    <row r="5454" spans="13:16" x14ac:dyDescent="0.25">
      <c r="M5454" s="10"/>
      <c r="N5454"/>
      <c r="O5454"/>
      <c r="P5454" s="10"/>
    </row>
    <row r="5455" spans="13:16" x14ac:dyDescent="0.25">
      <c r="M5455" s="10"/>
      <c r="N5455"/>
      <c r="O5455"/>
      <c r="P5455" s="10"/>
    </row>
    <row r="5456" spans="13:16" x14ac:dyDescent="0.25">
      <c r="M5456" s="10"/>
      <c r="N5456"/>
      <c r="O5456"/>
      <c r="P5456" s="10"/>
    </row>
    <row r="5457" spans="13:16" x14ac:dyDescent="0.25">
      <c r="M5457" s="10"/>
      <c r="N5457"/>
      <c r="O5457"/>
      <c r="P5457" s="10"/>
    </row>
    <row r="5458" spans="13:16" x14ac:dyDescent="0.25">
      <c r="M5458" s="10"/>
      <c r="N5458"/>
      <c r="O5458"/>
      <c r="P5458" s="10"/>
    </row>
    <row r="5459" spans="13:16" x14ac:dyDescent="0.25">
      <c r="M5459" s="10"/>
      <c r="N5459"/>
      <c r="O5459"/>
      <c r="P5459" s="10"/>
    </row>
    <row r="5460" spans="13:16" x14ac:dyDescent="0.25">
      <c r="M5460" s="10"/>
      <c r="N5460"/>
      <c r="O5460"/>
      <c r="P5460" s="10"/>
    </row>
    <row r="5461" spans="13:16" x14ac:dyDescent="0.25">
      <c r="M5461" s="10"/>
      <c r="N5461"/>
      <c r="O5461"/>
      <c r="P5461" s="10"/>
    </row>
    <row r="5462" spans="13:16" x14ac:dyDescent="0.25">
      <c r="M5462" s="10"/>
      <c r="N5462"/>
      <c r="O5462"/>
      <c r="P5462" s="10"/>
    </row>
    <row r="5463" spans="13:16" x14ac:dyDescent="0.25">
      <c r="M5463" s="10"/>
      <c r="N5463"/>
      <c r="O5463"/>
      <c r="P5463" s="10"/>
    </row>
    <row r="5464" spans="13:16" x14ac:dyDescent="0.25">
      <c r="M5464" s="10"/>
      <c r="N5464"/>
      <c r="O5464"/>
      <c r="P5464" s="10"/>
    </row>
    <row r="5465" spans="13:16" x14ac:dyDescent="0.25">
      <c r="M5465" s="10"/>
      <c r="N5465"/>
      <c r="O5465"/>
      <c r="P5465" s="10"/>
    </row>
    <row r="5466" spans="13:16" x14ac:dyDescent="0.25">
      <c r="M5466" s="10"/>
      <c r="N5466"/>
      <c r="O5466"/>
      <c r="P5466" s="10"/>
    </row>
    <row r="5467" spans="13:16" x14ac:dyDescent="0.25">
      <c r="M5467" s="10"/>
      <c r="N5467"/>
      <c r="O5467"/>
      <c r="P5467" s="10"/>
    </row>
    <row r="5468" spans="13:16" x14ac:dyDescent="0.25">
      <c r="M5468" s="10"/>
      <c r="N5468"/>
      <c r="O5468"/>
      <c r="P5468" s="10"/>
    </row>
    <row r="5469" spans="13:16" x14ac:dyDescent="0.25">
      <c r="M5469" s="10"/>
      <c r="N5469"/>
      <c r="O5469"/>
      <c r="P5469" s="10"/>
    </row>
    <row r="5470" spans="13:16" x14ac:dyDescent="0.25">
      <c r="M5470" s="10"/>
      <c r="N5470"/>
      <c r="O5470"/>
      <c r="P5470" s="10"/>
    </row>
    <row r="5471" spans="13:16" x14ac:dyDescent="0.25">
      <c r="M5471" s="10"/>
      <c r="N5471"/>
      <c r="O5471"/>
      <c r="P5471" s="10"/>
    </row>
    <row r="5472" spans="13:16" x14ac:dyDescent="0.25">
      <c r="M5472" s="10"/>
      <c r="N5472"/>
      <c r="O5472"/>
      <c r="P5472" s="10"/>
    </row>
    <row r="5473" spans="13:16" x14ac:dyDescent="0.25">
      <c r="M5473" s="10"/>
      <c r="N5473"/>
      <c r="O5473"/>
      <c r="P5473" s="10"/>
    </row>
    <row r="5474" spans="13:16" x14ac:dyDescent="0.25">
      <c r="M5474" s="10"/>
      <c r="N5474"/>
      <c r="O5474"/>
      <c r="P5474" s="10"/>
    </row>
    <row r="5475" spans="13:16" x14ac:dyDescent="0.25">
      <c r="M5475" s="10"/>
      <c r="N5475"/>
      <c r="O5475"/>
      <c r="P5475" s="10"/>
    </row>
    <row r="5476" spans="13:16" x14ac:dyDescent="0.25">
      <c r="M5476" s="10"/>
      <c r="N5476"/>
      <c r="O5476"/>
      <c r="P5476" s="10"/>
    </row>
    <row r="5477" spans="13:16" x14ac:dyDescent="0.25">
      <c r="M5477" s="10"/>
      <c r="N5477"/>
      <c r="O5477"/>
      <c r="P5477" s="10"/>
    </row>
    <row r="5478" spans="13:16" x14ac:dyDescent="0.25">
      <c r="M5478" s="10"/>
      <c r="N5478"/>
      <c r="O5478"/>
      <c r="P5478" s="10"/>
    </row>
    <row r="5479" spans="13:16" x14ac:dyDescent="0.25">
      <c r="M5479" s="10"/>
      <c r="N5479"/>
      <c r="O5479"/>
      <c r="P5479" s="10"/>
    </row>
    <row r="5480" spans="13:16" x14ac:dyDescent="0.25">
      <c r="M5480" s="10"/>
      <c r="N5480"/>
      <c r="O5480"/>
      <c r="P5480" s="10"/>
    </row>
    <row r="5481" spans="13:16" x14ac:dyDescent="0.25">
      <c r="M5481" s="10"/>
      <c r="N5481"/>
      <c r="O5481"/>
      <c r="P5481" s="10"/>
    </row>
    <row r="5482" spans="13:16" x14ac:dyDescent="0.25">
      <c r="M5482" s="10"/>
      <c r="N5482"/>
      <c r="O5482"/>
      <c r="P5482" s="10"/>
    </row>
    <row r="5483" spans="13:16" x14ac:dyDescent="0.25">
      <c r="M5483" s="10"/>
      <c r="N5483"/>
      <c r="O5483"/>
      <c r="P5483" s="10"/>
    </row>
    <row r="5484" spans="13:16" x14ac:dyDescent="0.25">
      <c r="M5484" s="10"/>
      <c r="N5484"/>
      <c r="O5484"/>
      <c r="P5484" s="10"/>
    </row>
    <row r="5485" spans="13:16" x14ac:dyDescent="0.25">
      <c r="M5485" s="10"/>
      <c r="N5485"/>
      <c r="O5485"/>
      <c r="P5485" s="10"/>
    </row>
    <row r="5486" spans="13:16" x14ac:dyDescent="0.25">
      <c r="M5486" s="10"/>
      <c r="N5486"/>
      <c r="O5486"/>
      <c r="P5486" s="10"/>
    </row>
    <row r="5487" spans="13:16" x14ac:dyDescent="0.25">
      <c r="M5487" s="10"/>
      <c r="N5487"/>
      <c r="O5487"/>
      <c r="P5487" s="10"/>
    </row>
    <row r="5488" spans="13:16" x14ac:dyDescent="0.25">
      <c r="M5488" s="10"/>
      <c r="N5488"/>
      <c r="O5488"/>
      <c r="P5488" s="10"/>
    </row>
    <row r="5489" spans="13:16" x14ac:dyDescent="0.25">
      <c r="M5489" s="10"/>
      <c r="N5489"/>
      <c r="O5489"/>
      <c r="P5489" s="10"/>
    </row>
    <row r="5490" spans="13:16" x14ac:dyDescent="0.25">
      <c r="M5490" s="10"/>
      <c r="N5490"/>
      <c r="O5490"/>
      <c r="P5490" s="10"/>
    </row>
    <row r="5491" spans="13:16" x14ac:dyDescent="0.25">
      <c r="M5491" s="10"/>
      <c r="N5491"/>
      <c r="O5491"/>
      <c r="P5491" s="10"/>
    </row>
    <row r="5492" spans="13:16" x14ac:dyDescent="0.25">
      <c r="M5492" s="10"/>
      <c r="N5492"/>
      <c r="O5492"/>
      <c r="P5492" s="10"/>
    </row>
    <row r="5493" spans="13:16" x14ac:dyDescent="0.25">
      <c r="M5493" s="10"/>
      <c r="N5493"/>
      <c r="O5493"/>
      <c r="P5493" s="10"/>
    </row>
    <row r="5494" spans="13:16" x14ac:dyDescent="0.25">
      <c r="M5494" s="10"/>
      <c r="N5494"/>
      <c r="O5494"/>
      <c r="P5494" s="10"/>
    </row>
    <row r="5495" spans="13:16" x14ac:dyDescent="0.25">
      <c r="M5495" s="10"/>
      <c r="N5495"/>
      <c r="O5495"/>
      <c r="P5495" s="10"/>
    </row>
    <row r="5496" spans="13:16" x14ac:dyDescent="0.25">
      <c r="M5496" s="10"/>
      <c r="N5496"/>
      <c r="O5496"/>
      <c r="P5496" s="10"/>
    </row>
    <row r="5497" spans="13:16" x14ac:dyDescent="0.25">
      <c r="M5497" s="10"/>
      <c r="N5497"/>
      <c r="O5497"/>
      <c r="P5497" s="10"/>
    </row>
    <row r="5498" spans="13:16" x14ac:dyDescent="0.25">
      <c r="M5498" s="10"/>
      <c r="N5498"/>
      <c r="O5498"/>
      <c r="P5498" s="10"/>
    </row>
    <row r="5499" spans="13:16" x14ac:dyDescent="0.25">
      <c r="M5499" s="10"/>
      <c r="N5499"/>
      <c r="O5499"/>
      <c r="P5499" s="10"/>
    </row>
    <row r="5500" spans="13:16" x14ac:dyDescent="0.25">
      <c r="M5500" s="10"/>
      <c r="N5500"/>
      <c r="O5500"/>
      <c r="P5500" s="10"/>
    </row>
    <row r="5501" spans="13:16" x14ac:dyDescent="0.25">
      <c r="M5501" s="10"/>
      <c r="N5501"/>
      <c r="O5501"/>
      <c r="P5501" s="10"/>
    </row>
    <row r="5502" spans="13:16" x14ac:dyDescent="0.25">
      <c r="M5502" s="10"/>
      <c r="N5502"/>
      <c r="O5502"/>
      <c r="P5502" s="10"/>
    </row>
    <row r="5503" spans="13:16" x14ac:dyDescent="0.25">
      <c r="M5503" s="10"/>
      <c r="N5503"/>
      <c r="O5503"/>
      <c r="P5503" s="10"/>
    </row>
    <row r="5504" spans="13:16" x14ac:dyDescent="0.25">
      <c r="M5504" s="10"/>
      <c r="N5504"/>
      <c r="O5504"/>
      <c r="P5504" s="10"/>
    </row>
    <row r="5505" spans="13:16" x14ac:dyDescent="0.25">
      <c r="M5505" s="10"/>
      <c r="N5505"/>
      <c r="O5505"/>
      <c r="P5505" s="10"/>
    </row>
    <row r="5506" spans="13:16" x14ac:dyDescent="0.25">
      <c r="M5506" s="10"/>
      <c r="N5506"/>
      <c r="O5506"/>
      <c r="P5506" s="10"/>
    </row>
    <row r="5507" spans="13:16" x14ac:dyDescent="0.25">
      <c r="M5507" s="10"/>
      <c r="N5507"/>
      <c r="O5507"/>
      <c r="P5507" s="10"/>
    </row>
    <row r="5508" spans="13:16" x14ac:dyDescent="0.25">
      <c r="M5508" s="10"/>
      <c r="N5508"/>
      <c r="O5508"/>
      <c r="P5508" s="10"/>
    </row>
    <row r="5509" spans="13:16" x14ac:dyDescent="0.25">
      <c r="M5509" s="10"/>
      <c r="N5509"/>
      <c r="O5509"/>
      <c r="P5509" s="10"/>
    </row>
    <row r="5510" spans="13:16" x14ac:dyDescent="0.25">
      <c r="M5510" s="10"/>
      <c r="N5510"/>
      <c r="O5510"/>
      <c r="P5510" s="10"/>
    </row>
    <row r="5511" spans="13:16" x14ac:dyDescent="0.25">
      <c r="M5511" s="10"/>
      <c r="N5511"/>
      <c r="O5511"/>
      <c r="P5511" s="10"/>
    </row>
    <row r="5512" spans="13:16" x14ac:dyDescent="0.25">
      <c r="M5512" s="10"/>
      <c r="N5512"/>
      <c r="O5512"/>
      <c r="P5512" s="10"/>
    </row>
    <row r="5513" spans="13:16" x14ac:dyDescent="0.25">
      <c r="M5513" s="10"/>
      <c r="N5513"/>
      <c r="O5513"/>
      <c r="P5513" s="10"/>
    </row>
    <row r="5514" spans="13:16" x14ac:dyDescent="0.25">
      <c r="M5514" s="10"/>
      <c r="N5514"/>
      <c r="O5514"/>
      <c r="P5514" s="10"/>
    </row>
    <row r="5515" spans="13:16" x14ac:dyDescent="0.25">
      <c r="M5515" s="10"/>
      <c r="N5515"/>
      <c r="O5515"/>
      <c r="P5515" s="10"/>
    </row>
    <row r="5516" spans="13:16" x14ac:dyDescent="0.25">
      <c r="M5516" s="10"/>
      <c r="N5516"/>
      <c r="O5516"/>
      <c r="P5516" s="10"/>
    </row>
    <row r="5517" spans="13:16" x14ac:dyDescent="0.25">
      <c r="M5517" s="10"/>
      <c r="N5517"/>
      <c r="O5517"/>
      <c r="P5517" s="10"/>
    </row>
    <row r="5518" spans="13:16" x14ac:dyDescent="0.25">
      <c r="M5518" s="10"/>
      <c r="N5518"/>
      <c r="O5518"/>
      <c r="P5518" s="10"/>
    </row>
    <row r="5519" spans="13:16" x14ac:dyDescent="0.25">
      <c r="M5519" s="10"/>
      <c r="N5519"/>
      <c r="O5519"/>
      <c r="P5519" s="10"/>
    </row>
    <row r="5520" spans="13:16" x14ac:dyDescent="0.25">
      <c r="M5520" s="10"/>
      <c r="N5520"/>
      <c r="O5520"/>
      <c r="P5520" s="10"/>
    </row>
    <row r="5521" spans="13:16" x14ac:dyDescent="0.25">
      <c r="M5521" s="10"/>
      <c r="N5521"/>
      <c r="O5521"/>
      <c r="P5521" s="10"/>
    </row>
    <row r="5522" spans="13:16" x14ac:dyDescent="0.25">
      <c r="M5522" s="10"/>
      <c r="N5522"/>
      <c r="O5522"/>
      <c r="P5522" s="10"/>
    </row>
    <row r="5523" spans="13:16" x14ac:dyDescent="0.25">
      <c r="M5523" s="10"/>
      <c r="N5523"/>
      <c r="O5523"/>
      <c r="P5523" s="10"/>
    </row>
    <row r="5524" spans="13:16" x14ac:dyDescent="0.25">
      <c r="M5524" s="10"/>
      <c r="N5524"/>
      <c r="O5524"/>
      <c r="P5524" s="10"/>
    </row>
    <row r="5525" spans="13:16" x14ac:dyDescent="0.25">
      <c r="M5525" s="10"/>
      <c r="N5525"/>
      <c r="O5525"/>
      <c r="P5525" s="10"/>
    </row>
    <row r="5526" spans="13:16" x14ac:dyDescent="0.25">
      <c r="M5526" s="10"/>
      <c r="N5526"/>
      <c r="O5526"/>
      <c r="P5526" s="10"/>
    </row>
    <row r="5527" spans="13:16" x14ac:dyDescent="0.25">
      <c r="M5527" s="10"/>
      <c r="N5527"/>
      <c r="O5527"/>
      <c r="P5527" s="10"/>
    </row>
    <row r="5528" spans="13:16" x14ac:dyDescent="0.25">
      <c r="M5528" s="10"/>
      <c r="N5528"/>
      <c r="O5528"/>
      <c r="P5528" s="10"/>
    </row>
    <row r="5529" spans="13:16" x14ac:dyDescent="0.25">
      <c r="M5529" s="10"/>
      <c r="N5529"/>
      <c r="O5529"/>
      <c r="P5529" s="10"/>
    </row>
    <row r="5530" spans="13:16" x14ac:dyDescent="0.25">
      <c r="M5530" s="10"/>
      <c r="N5530"/>
      <c r="O5530"/>
      <c r="P5530" s="10"/>
    </row>
    <row r="5531" spans="13:16" x14ac:dyDescent="0.25">
      <c r="M5531" s="10"/>
      <c r="N5531"/>
      <c r="O5531"/>
      <c r="P5531" s="10"/>
    </row>
    <row r="5532" spans="13:16" x14ac:dyDescent="0.25">
      <c r="M5532" s="10"/>
      <c r="N5532"/>
      <c r="O5532"/>
      <c r="P5532" s="10"/>
    </row>
    <row r="5533" spans="13:16" x14ac:dyDescent="0.25">
      <c r="M5533" s="10"/>
      <c r="N5533"/>
      <c r="O5533"/>
      <c r="P5533" s="10"/>
    </row>
    <row r="5534" spans="13:16" x14ac:dyDescent="0.25">
      <c r="M5534" s="10"/>
      <c r="N5534"/>
      <c r="O5534"/>
      <c r="P5534" s="10"/>
    </row>
    <row r="5535" spans="13:16" x14ac:dyDescent="0.25">
      <c r="M5535" s="10"/>
      <c r="N5535"/>
      <c r="O5535"/>
      <c r="P5535" s="10"/>
    </row>
    <row r="5536" spans="13:16" x14ac:dyDescent="0.25">
      <c r="M5536" s="10"/>
      <c r="N5536"/>
      <c r="O5536"/>
      <c r="P5536" s="10"/>
    </row>
    <row r="5537" spans="13:16" x14ac:dyDescent="0.25">
      <c r="M5537" s="10"/>
      <c r="N5537"/>
      <c r="O5537"/>
      <c r="P5537" s="10"/>
    </row>
    <row r="5538" spans="13:16" x14ac:dyDescent="0.25">
      <c r="M5538" s="10"/>
      <c r="N5538"/>
      <c r="O5538"/>
      <c r="P5538" s="10"/>
    </row>
    <row r="5539" spans="13:16" x14ac:dyDescent="0.25">
      <c r="M5539" s="10"/>
      <c r="N5539"/>
      <c r="O5539"/>
      <c r="P5539" s="10"/>
    </row>
    <row r="5540" spans="13:16" x14ac:dyDescent="0.25">
      <c r="M5540" s="10"/>
      <c r="N5540"/>
      <c r="O5540"/>
      <c r="P5540" s="10"/>
    </row>
    <row r="5541" spans="13:16" x14ac:dyDescent="0.25">
      <c r="M5541" s="10"/>
      <c r="N5541"/>
      <c r="O5541"/>
      <c r="P5541" s="10"/>
    </row>
    <row r="5542" spans="13:16" x14ac:dyDescent="0.25">
      <c r="M5542" s="10"/>
      <c r="N5542"/>
      <c r="O5542"/>
      <c r="P5542" s="10"/>
    </row>
    <row r="5543" spans="13:16" x14ac:dyDescent="0.25">
      <c r="M5543" s="10"/>
      <c r="N5543"/>
      <c r="O5543"/>
      <c r="P5543" s="10"/>
    </row>
    <row r="5544" spans="13:16" x14ac:dyDescent="0.25">
      <c r="M5544" s="10"/>
      <c r="N5544"/>
      <c r="O5544"/>
      <c r="P5544" s="10"/>
    </row>
    <row r="5545" spans="13:16" x14ac:dyDescent="0.25">
      <c r="M5545" s="10"/>
      <c r="N5545"/>
      <c r="O5545"/>
      <c r="P5545" s="10"/>
    </row>
    <row r="5546" spans="13:16" x14ac:dyDescent="0.25">
      <c r="M5546" s="10"/>
      <c r="N5546"/>
      <c r="O5546"/>
      <c r="P5546" s="10"/>
    </row>
    <row r="5547" spans="13:16" x14ac:dyDescent="0.25">
      <c r="M5547" s="10"/>
      <c r="N5547"/>
      <c r="O5547"/>
      <c r="P5547" s="10"/>
    </row>
    <row r="5548" spans="13:16" x14ac:dyDescent="0.25">
      <c r="M5548" s="10"/>
      <c r="N5548"/>
      <c r="O5548"/>
      <c r="P5548" s="10"/>
    </row>
    <row r="5549" spans="13:16" x14ac:dyDescent="0.25">
      <c r="M5549" s="10"/>
      <c r="N5549"/>
      <c r="O5549"/>
      <c r="P5549" s="10"/>
    </row>
    <row r="5550" spans="13:16" x14ac:dyDescent="0.25">
      <c r="M5550" s="10"/>
      <c r="N5550"/>
      <c r="O5550"/>
      <c r="P5550" s="10"/>
    </row>
    <row r="5551" spans="13:16" x14ac:dyDescent="0.25">
      <c r="M5551" s="10"/>
      <c r="N5551"/>
      <c r="O5551"/>
      <c r="P5551" s="10"/>
    </row>
    <row r="5552" spans="13:16" x14ac:dyDescent="0.25">
      <c r="M5552" s="10"/>
      <c r="N5552"/>
      <c r="O5552"/>
      <c r="P5552" s="10"/>
    </row>
    <row r="5553" spans="13:16" x14ac:dyDescent="0.25">
      <c r="M5553" s="10"/>
      <c r="N5553"/>
      <c r="O5553"/>
      <c r="P5553" s="10"/>
    </row>
    <row r="5554" spans="13:16" x14ac:dyDescent="0.25">
      <c r="M5554" s="10"/>
      <c r="N5554"/>
      <c r="O5554"/>
      <c r="P5554" s="10"/>
    </row>
    <row r="5555" spans="13:16" x14ac:dyDescent="0.25">
      <c r="M5555" s="10"/>
      <c r="N5555"/>
      <c r="O5555"/>
      <c r="P5555" s="10"/>
    </row>
    <row r="5556" spans="13:16" x14ac:dyDescent="0.25">
      <c r="M5556" s="10"/>
      <c r="N5556"/>
      <c r="O5556"/>
      <c r="P5556" s="10"/>
    </row>
    <row r="5557" spans="13:16" x14ac:dyDescent="0.25">
      <c r="M5557" s="10"/>
      <c r="N5557"/>
      <c r="O5557"/>
      <c r="P5557" s="10"/>
    </row>
    <row r="5558" spans="13:16" x14ac:dyDescent="0.25">
      <c r="M5558" s="10"/>
      <c r="N5558"/>
      <c r="O5558"/>
      <c r="P5558" s="10"/>
    </row>
    <row r="5559" spans="13:16" x14ac:dyDescent="0.25">
      <c r="M5559" s="10"/>
      <c r="N5559"/>
      <c r="O5559"/>
      <c r="P5559" s="10"/>
    </row>
    <row r="5560" spans="13:16" x14ac:dyDescent="0.25">
      <c r="M5560" s="10"/>
      <c r="N5560"/>
      <c r="O5560"/>
      <c r="P5560" s="10"/>
    </row>
    <row r="5561" spans="13:16" x14ac:dyDescent="0.25">
      <c r="M5561" s="10"/>
      <c r="N5561"/>
      <c r="O5561"/>
      <c r="P5561" s="10"/>
    </row>
    <row r="5562" spans="13:16" x14ac:dyDescent="0.25">
      <c r="M5562" s="10"/>
      <c r="N5562"/>
      <c r="O5562"/>
      <c r="P5562" s="10"/>
    </row>
    <row r="5563" spans="13:16" x14ac:dyDescent="0.25">
      <c r="M5563" s="10"/>
      <c r="N5563"/>
      <c r="O5563"/>
      <c r="P5563" s="10"/>
    </row>
    <row r="5564" spans="13:16" x14ac:dyDescent="0.25">
      <c r="M5564" s="10"/>
      <c r="N5564"/>
      <c r="O5564"/>
      <c r="P5564" s="10"/>
    </row>
    <row r="5565" spans="13:16" x14ac:dyDescent="0.25">
      <c r="M5565" s="10"/>
      <c r="N5565"/>
      <c r="O5565"/>
      <c r="P5565" s="10"/>
    </row>
    <row r="5566" spans="13:16" x14ac:dyDescent="0.25">
      <c r="M5566" s="10"/>
      <c r="N5566"/>
      <c r="O5566"/>
      <c r="P5566" s="10"/>
    </row>
    <row r="5567" spans="13:16" x14ac:dyDescent="0.25">
      <c r="M5567" s="10"/>
      <c r="N5567"/>
      <c r="O5567"/>
      <c r="P5567" s="10"/>
    </row>
    <row r="5568" spans="13:16" x14ac:dyDescent="0.25">
      <c r="M5568" s="10"/>
      <c r="N5568"/>
      <c r="O5568"/>
      <c r="P5568" s="10"/>
    </row>
    <row r="5569" spans="13:16" x14ac:dyDescent="0.25">
      <c r="M5569" s="10"/>
      <c r="N5569"/>
      <c r="O5569"/>
      <c r="P5569" s="10"/>
    </row>
    <row r="5570" spans="13:16" x14ac:dyDescent="0.25">
      <c r="M5570" s="10"/>
      <c r="N5570"/>
      <c r="O5570"/>
      <c r="P5570" s="10"/>
    </row>
    <row r="5571" spans="13:16" x14ac:dyDescent="0.25">
      <c r="M5571" s="10"/>
      <c r="N5571"/>
      <c r="O5571"/>
      <c r="P5571" s="10"/>
    </row>
    <row r="5572" spans="13:16" x14ac:dyDescent="0.25">
      <c r="M5572" s="10"/>
      <c r="N5572"/>
      <c r="O5572"/>
      <c r="P5572" s="10"/>
    </row>
    <row r="5573" spans="13:16" x14ac:dyDescent="0.25">
      <c r="M5573" s="10"/>
      <c r="N5573"/>
      <c r="O5573"/>
      <c r="P5573" s="10"/>
    </row>
    <row r="5574" spans="13:16" x14ac:dyDescent="0.25">
      <c r="M5574" s="10"/>
      <c r="N5574"/>
      <c r="O5574"/>
      <c r="P5574" s="10"/>
    </row>
    <row r="5575" spans="13:16" x14ac:dyDescent="0.25">
      <c r="M5575" s="10"/>
      <c r="N5575"/>
      <c r="O5575"/>
      <c r="P5575" s="10"/>
    </row>
    <row r="5576" spans="13:16" x14ac:dyDescent="0.25">
      <c r="M5576" s="10"/>
      <c r="N5576"/>
      <c r="O5576"/>
      <c r="P5576" s="10"/>
    </row>
    <row r="5577" spans="13:16" x14ac:dyDescent="0.25">
      <c r="M5577" s="10"/>
      <c r="N5577"/>
      <c r="O5577"/>
      <c r="P5577" s="10"/>
    </row>
    <row r="5578" spans="13:16" x14ac:dyDescent="0.25">
      <c r="M5578" s="10"/>
      <c r="N5578"/>
      <c r="O5578"/>
      <c r="P5578" s="10"/>
    </row>
    <row r="5579" spans="13:16" x14ac:dyDescent="0.25">
      <c r="M5579" s="10"/>
      <c r="N5579"/>
      <c r="O5579"/>
      <c r="P5579" s="10"/>
    </row>
    <row r="5580" spans="13:16" x14ac:dyDescent="0.25">
      <c r="M5580" s="10"/>
      <c r="N5580"/>
      <c r="O5580"/>
      <c r="P5580" s="10"/>
    </row>
    <row r="5581" spans="13:16" x14ac:dyDescent="0.25">
      <c r="M5581" s="10"/>
      <c r="N5581"/>
      <c r="O5581"/>
      <c r="P5581" s="10"/>
    </row>
    <row r="5582" spans="13:16" x14ac:dyDescent="0.25">
      <c r="M5582" s="10"/>
      <c r="N5582"/>
      <c r="O5582"/>
      <c r="P5582" s="10"/>
    </row>
    <row r="5583" spans="13:16" x14ac:dyDescent="0.25">
      <c r="M5583" s="10"/>
      <c r="N5583"/>
      <c r="O5583"/>
      <c r="P5583" s="10"/>
    </row>
    <row r="5584" spans="13:16" x14ac:dyDescent="0.25">
      <c r="M5584" s="10"/>
      <c r="N5584"/>
      <c r="O5584"/>
      <c r="P5584" s="10"/>
    </row>
    <row r="5585" spans="13:16" x14ac:dyDescent="0.25">
      <c r="M5585" s="10"/>
      <c r="N5585"/>
      <c r="O5585"/>
      <c r="P5585" s="10"/>
    </row>
    <row r="5586" spans="13:16" x14ac:dyDescent="0.25">
      <c r="M5586" s="10"/>
      <c r="N5586"/>
      <c r="O5586"/>
      <c r="P5586" s="10"/>
    </row>
    <row r="5587" spans="13:16" x14ac:dyDescent="0.25">
      <c r="M5587" s="10"/>
      <c r="N5587"/>
      <c r="O5587"/>
      <c r="P5587" s="10"/>
    </row>
    <row r="5588" spans="13:16" x14ac:dyDescent="0.25">
      <c r="M5588" s="10"/>
      <c r="N5588"/>
      <c r="O5588"/>
      <c r="P5588" s="10"/>
    </row>
    <row r="5589" spans="13:16" x14ac:dyDescent="0.25">
      <c r="M5589" s="10"/>
      <c r="N5589"/>
      <c r="O5589"/>
      <c r="P5589" s="10"/>
    </row>
    <row r="5590" spans="13:16" x14ac:dyDescent="0.25">
      <c r="M5590" s="10"/>
      <c r="N5590"/>
      <c r="O5590"/>
      <c r="P5590" s="10"/>
    </row>
    <row r="5591" spans="13:16" x14ac:dyDescent="0.25">
      <c r="M5591" s="10"/>
      <c r="N5591"/>
      <c r="O5591"/>
      <c r="P5591" s="10"/>
    </row>
    <row r="5592" spans="13:16" x14ac:dyDescent="0.25">
      <c r="M5592" s="10"/>
      <c r="N5592"/>
      <c r="O5592"/>
      <c r="P5592" s="10"/>
    </row>
    <row r="5593" spans="13:16" x14ac:dyDescent="0.25">
      <c r="M5593" s="10"/>
      <c r="N5593"/>
      <c r="O5593"/>
      <c r="P5593" s="10"/>
    </row>
    <row r="5594" spans="13:16" x14ac:dyDescent="0.25">
      <c r="M5594" s="10"/>
      <c r="N5594"/>
      <c r="O5594"/>
      <c r="P5594" s="10"/>
    </row>
    <row r="5595" spans="13:16" x14ac:dyDescent="0.25">
      <c r="M5595" s="10"/>
      <c r="N5595"/>
      <c r="O5595"/>
      <c r="P5595" s="10"/>
    </row>
    <row r="5596" spans="13:16" x14ac:dyDescent="0.25">
      <c r="M5596" s="10"/>
      <c r="N5596"/>
      <c r="O5596"/>
      <c r="P5596" s="10"/>
    </row>
    <row r="5597" spans="13:16" x14ac:dyDescent="0.25">
      <c r="M5597" s="10"/>
      <c r="N5597"/>
      <c r="O5597"/>
      <c r="P5597" s="10"/>
    </row>
    <row r="5598" spans="13:16" x14ac:dyDescent="0.25">
      <c r="M5598" s="10"/>
      <c r="N5598"/>
      <c r="O5598"/>
      <c r="P5598" s="10"/>
    </row>
    <row r="5599" spans="13:16" x14ac:dyDescent="0.25">
      <c r="M5599" s="10"/>
      <c r="N5599"/>
      <c r="O5599"/>
      <c r="P5599" s="10"/>
    </row>
    <row r="5600" spans="13:16" x14ac:dyDescent="0.25">
      <c r="M5600" s="10"/>
      <c r="N5600"/>
      <c r="O5600"/>
      <c r="P5600" s="10"/>
    </row>
    <row r="5601" spans="13:16" x14ac:dyDescent="0.25">
      <c r="M5601" s="10"/>
      <c r="N5601"/>
      <c r="O5601"/>
      <c r="P5601" s="10"/>
    </row>
    <row r="5602" spans="13:16" x14ac:dyDescent="0.25">
      <c r="M5602" s="10"/>
      <c r="N5602"/>
      <c r="O5602"/>
      <c r="P5602" s="10"/>
    </row>
    <row r="5603" spans="13:16" x14ac:dyDescent="0.25">
      <c r="M5603" s="10"/>
      <c r="N5603"/>
      <c r="O5603"/>
      <c r="P5603" s="10"/>
    </row>
    <row r="5604" spans="13:16" x14ac:dyDescent="0.25">
      <c r="M5604" s="10"/>
      <c r="N5604"/>
      <c r="O5604"/>
      <c r="P5604" s="10"/>
    </row>
    <row r="5605" spans="13:16" x14ac:dyDescent="0.25">
      <c r="M5605" s="10"/>
      <c r="N5605"/>
      <c r="O5605"/>
      <c r="P5605" s="10"/>
    </row>
    <row r="5606" spans="13:16" x14ac:dyDescent="0.25">
      <c r="M5606" s="10"/>
      <c r="N5606"/>
      <c r="O5606"/>
      <c r="P5606" s="10"/>
    </row>
    <row r="5607" spans="13:16" x14ac:dyDescent="0.25">
      <c r="M5607" s="10"/>
      <c r="N5607"/>
      <c r="O5607"/>
      <c r="P5607" s="10"/>
    </row>
    <row r="5608" spans="13:16" x14ac:dyDescent="0.25">
      <c r="M5608" s="10"/>
      <c r="N5608"/>
      <c r="O5608"/>
      <c r="P5608" s="10"/>
    </row>
    <row r="5609" spans="13:16" x14ac:dyDescent="0.25">
      <c r="M5609" s="10"/>
      <c r="N5609"/>
      <c r="O5609"/>
      <c r="P5609" s="10"/>
    </row>
    <row r="5610" spans="13:16" x14ac:dyDescent="0.25">
      <c r="M5610" s="10"/>
      <c r="N5610"/>
      <c r="O5610"/>
      <c r="P5610" s="10"/>
    </row>
    <row r="5611" spans="13:16" x14ac:dyDescent="0.25">
      <c r="M5611" s="10"/>
      <c r="N5611"/>
      <c r="O5611"/>
      <c r="P5611" s="10"/>
    </row>
    <row r="5612" spans="13:16" x14ac:dyDescent="0.25">
      <c r="M5612" s="10"/>
      <c r="N5612"/>
      <c r="O5612"/>
      <c r="P5612" s="10"/>
    </row>
    <row r="5613" spans="13:16" x14ac:dyDescent="0.25">
      <c r="M5613" s="10"/>
      <c r="N5613"/>
      <c r="O5613"/>
      <c r="P5613" s="10"/>
    </row>
    <row r="5614" spans="13:16" x14ac:dyDescent="0.25">
      <c r="M5614" s="10"/>
      <c r="N5614"/>
      <c r="O5614"/>
      <c r="P5614" s="10"/>
    </row>
    <row r="5615" spans="13:16" x14ac:dyDescent="0.25">
      <c r="M5615" s="10"/>
      <c r="N5615"/>
      <c r="O5615"/>
      <c r="P5615" s="10"/>
    </row>
    <row r="5616" spans="13:16" x14ac:dyDescent="0.25">
      <c r="M5616" s="10"/>
      <c r="N5616"/>
      <c r="O5616"/>
      <c r="P5616" s="10"/>
    </row>
    <row r="5617" spans="13:16" x14ac:dyDescent="0.25">
      <c r="M5617" s="10"/>
      <c r="N5617"/>
      <c r="O5617"/>
      <c r="P5617" s="10"/>
    </row>
    <row r="5618" spans="13:16" x14ac:dyDescent="0.25">
      <c r="M5618" s="10"/>
      <c r="N5618"/>
      <c r="O5618"/>
      <c r="P5618" s="10"/>
    </row>
    <row r="5619" spans="13:16" x14ac:dyDescent="0.25">
      <c r="M5619" s="10"/>
      <c r="N5619"/>
      <c r="O5619"/>
      <c r="P5619" s="10"/>
    </row>
    <row r="5620" spans="13:16" x14ac:dyDescent="0.25">
      <c r="M5620" s="10"/>
      <c r="N5620"/>
      <c r="O5620"/>
      <c r="P5620" s="10"/>
    </row>
    <row r="5621" spans="13:16" x14ac:dyDescent="0.25">
      <c r="M5621" s="10"/>
      <c r="N5621"/>
      <c r="O5621"/>
      <c r="P5621" s="10"/>
    </row>
    <row r="5622" spans="13:16" x14ac:dyDescent="0.25">
      <c r="M5622" s="10"/>
      <c r="N5622"/>
      <c r="O5622"/>
      <c r="P5622" s="10"/>
    </row>
    <row r="5623" spans="13:16" x14ac:dyDescent="0.25">
      <c r="M5623" s="10"/>
      <c r="N5623"/>
      <c r="O5623"/>
      <c r="P5623" s="10"/>
    </row>
    <row r="5624" spans="13:16" x14ac:dyDescent="0.25">
      <c r="M5624" s="10"/>
      <c r="N5624"/>
      <c r="O5624"/>
      <c r="P5624" s="10"/>
    </row>
    <row r="5625" spans="13:16" x14ac:dyDescent="0.25">
      <c r="M5625" s="10"/>
      <c r="N5625"/>
      <c r="O5625"/>
      <c r="P5625" s="10"/>
    </row>
    <row r="5626" spans="13:16" x14ac:dyDescent="0.25">
      <c r="M5626" s="10"/>
      <c r="N5626"/>
      <c r="O5626"/>
      <c r="P5626" s="10"/>
    </row>
    <row r="5627" spans="13:16" x14ac:dyDescent="0.25">
      <c r="M5627" s="10"/>
      <c r="N5627"/>
      <c r="O5627"/>
      <c r="P5627" s="10"/>
    </row>
    <row r="5628" spans="13:16" x14ac:dyDescent="0.25">
      <c r="M5628" s="10"/>
      <c r="N5628"/>
      <c r="O5628"/>
      <c r="P5628" s="10"/>
    </row>
    <row r="5629" spans="13:16" x14ac:dyDescent="0.25">
      <c r="M5629" s="10"/>
      <c r="N5629"/>
      <c r="O5629"/>
      <c r="P5629" s="10"/>
    </row>
    <row r="5630" spans="13:16" x14ac:dyDescent="0.25">
      <c r="M5630" s="10"/>
      <c r="N5630"/>
      <c r="O5630"/>
      <c r="P5630" s="10"/>
    </row>
    <row r="5631" spans="13:16" x14ac:dyDescent="0.25">
      <c r="M5631" s="10"/>
      <c r="N5631"/>
      <c r="O5631"/>
      <c r="P5631" s="10"/>
    </row>
    <row r="5632" spans="13:16" x14ac:dyDescent="0.25">
      <c r="M5632" s="10"/>
      <c r="N5632"/>
      <c r="O5632"/>
      <c r="P5632" s="10"/>
    </row>
    <row r="5633" spans="13:16" x14ac:dyDescent="0.25">
      <c r="M5633" s="10"/>
      <c r="N5633"/>
      <c r="O5633"/>
      <c r="P5633" s="10"/>
    </row>
    <row r="5634" spans="13:16" x14ac:dyDescent="0.25">
      <c r="M5634" s="10"/>
      <c r="N5634"/>
      <c r="O5634"/>
      <c r="P5634" s="10"/>
    </row>
    <row r="5635" spans="13:16" x14ac:dyDescent="0.25">
      <c r="M5635" s="10"/>
      <c r="N5635"/>
      <c r="O5635"/>
      <c r="P5635" s="10"/>
    </row>
    <row r="5636" spans="13:16" x14ac:dyDescent="0.25">
      <c r="M5636" s="10"/>
      <c r="N5636"/>
      <c r="O5636"/>
      <c r="P5636" s="10"/>
    </row>
    <row r="5637" spans="13:16" x14ac:dyDescent="0.25">
      <c r="M5637" s="10"/>
      <c r="N5637"/>
      <c r="O5637"/>
      <c r="P5637" s="10"/>
    </row>
    <row r="5638" spans="13:16" x14ac:dyDescent="0.25">
      <c r="M5638" s="10"/>
      <c r="N5638"/>
      <c r="O5638"/>
      <c r="P5638" s="10"/>
    </row>
    <row r="5639" spans="13:16" x14ac:dyDescent="0.25">
      <c r="M5639" s="10"/>
      <c r="N5639"/>
      <c r="O5639"/>
      <c r="P5639" s="10"/>
    </row>
    <row r="5640" spans="13:16" x14ac:dyDescent="0.25">
      <c r="M5640" s="10"/>
      <c r="N5640"/>
      <c r="O5640"/>
      <c r="P5640" s="10"/>
    </row>
    <row r="5641" spans="13:16" x14ac:dyDescent="0.25">
      <c r="M5641" s="10"/>
      <c r="N5641"/>
      <c r="O5641"/>
      <c r="P5641" s="10"/>
    </row>
    <row r="5642" spans="13:16" x14ac:dyDescent="0.25">
      <c r="M5642" s="10"/>
      <c r="N5642"/>
      <c r="O5642"/>
      <c r="P5642" s="10"/>
    </row>
    <row r="5643" spans="13:16" x14ac:dyDescent="0.25">
      <c r="M5643" s="10"/>
      <c r="N5643"/>
      <c r="O5643"/>
      <c r="P5643" s="10"/>
    </row>
    <row r="5644" spans="13:16" x14ac:dyDescent="0.25">
      <c r="M5644" s="10"/>
      <c r="N5644"/>
      <c r="O5644"/>
      <c r="P5644" s="10"/>
    </row>
    <row r="5645" spans="13:16" x14ac:dyDescent="0.25">
      <c r="M5645" s="10"/>
      <c r="N5645"/>
      <c r="O5645"/>
      <c r="P5645" s="10"/>
    </row>
    <row r="5646" spans="13:16" x14ac:dyDescent="0.25">
      <c r="M5646" s="10"/>
      <c r="N5646"/>
      <c r="O5646"/>
      <c r="P5646" s="10"/>
    </row>
    <row r="5647" spans="13:16" x14ac:dyDescent="0.25">
      <c r="M5647" s="10"/>
      <c r="N5647"/>
      <c r="O5647"/>
      <c r="P5647" s="10"/>
    </row>
    <row r="5648" spans="13:16" x14ac:dyDescent="0.25">
      <c r="M5648" s="10"/>
      <c r="N5648"/>
      <c r="O5648"/>
      <c r="P5648" s="10"/>
    </row>
    <row r="5649" spans="13:16" x14ac:dyDescent="0.25">
      <c r="M5649" s="10"/>
      <c r="N5649"/>
      <c r="O5649"/>
      <c r="P5649" s="10"/>
    </row>
    <row r="5650" spans="13:16" x14ac:dyDescent="0.25">
      <c r="M5650" s="10"/>
      <c r="N5650"/>
      <c r="O5650"/>
      <c r="P5650" s="10"/>
    </row>
    <row r="5651" spans="13:16" x14ac:dyDescent="0.25">
      <c r="M5651" s="10"/>
      <c r="N5651"/>
      <c r="O5651"/>
      <c r="P5651" s="10"/>
    </row>
    <row r="5652" spans="13:16" x14ac:dyDescent="0.25">
      <c r="M5652" s="10"/>
      <c r="N5652"/>
      <c r="O5652"/>
      <c r="P5652" s="10"/>
    </row>
    <row r="5653" spans="13:16" x14ac:dyDescent="0.25">
      <c r="M5653" s="10"/>
      <c r="N5653"/>
      <c r="O5653"/>
      <c r="P5653" s="10"/>
    </row>
    <row r="5654" spans="13:16" x14ac:dyDescent="0.25">
      <c r="M5654" s="10"/>
      <c r="N5654"/>
      <c r="O5654"/>
      <c r="P5654" s="10"/>
    </row>
    <row r="5655" spans="13:16" x14ac:dyDescent="0.25">
      <c r="M5655" s="10"/>
      <c r="N5655"/>
      <c r="O5655"/>
      <c r="P5655" s="10"/>
    </row>
    <row r="5656" spans="13:16" x14ac:dyDescent="0.25">
      <c r="M5656" s="10"/>
      <c r="N5656"/>
      <c r="O5656"/>
      <c r="P5656" s="10"/>
    </row>
    <row r="5657" spans="13:16" x14ac:dyDescent="0.25">
      <c r="M5657" s="10"/>
      <c r="N5657"/>
      <c r="O5657"/>
      <c r="P5657" s="10"/>
    </row>
    <row r="5658" spans="13:16" x14ac:dyDescent="0.25">
      <c r="M5658" s="10"/>
      <c r="N5658"/>
      <c r="O5658"/>
      <c r="P5658" s="10"/>
    </row>
    <row r="5659" spans="13:16" x14ac:dyDescent="0.25">
      <c r="M5659" s="10"/>
      <c r="N5659"/>
      <c r="O5659"/>
      <c r="P5659" s="10"/>
    </row>
    <row r="5660" spans="13:16" x14ac:dyDescent="0.25">
      <c r="M5660" s="10"/>
      <c r="N5660"/>
      <c r="O5660"/>
      <c r="P5660" s="10"/>
    </row>
    <row r="5661" spans="13:16" x14ac:dyDescent="0.25">
      <c r="M5661" s="10"/>
      <c r="N5661"/>
      <c r="O5661"/>
      <c r="P5661" s="10"/>
    </row>
    <row r="5662" spans="13:16" x14ac:dyDescent="0.25">
      <c r="M5662" s="10"/>
      <c r="N5662"/>
      <c r="O5662"/>
      <c r="P5662" s="10"/>
    </row>
    <row r="5663" spans="13:16" x14ac:dyDescent="0.25">
      <c r="M5663" s="10"/>
      <c r="N5663"/>
      <c r="O5663"/>
      <c r="P5663" s="10"/>
    </row>
    <row r="5664" spans="13:16" x14ac:dyDescent="0.25">
      <c r="M5664" s="10"/>
      <c r="N5664"/>
      <c r="O5664"/>
      <c r="P5664" s="10"/>
    </row>
    <row r="5665" spans="13:16" x14ac:dyDescent="0.25">
      <c r="M5665" s="10"/>
      <c r="N5665"/>
      <c r="O5665"/>
      <c r="P5665" s="10"/>
    </row>
    <row r="5666" spans="13:16" x14ac:dyDescent="0.25">
      <c r="M5666" s="10"/>
      <c r="N5666"/>
      <c r="O5666"/>
      <c r="P5666" s="10"/>
    </row>
    <row r="5667" spans="13:16" x14ac:dyDescent="0.25">
      <c r="M5667" s="10"/>
      <c r="N5667"/>
      <c r="O5667"/>
      <c r="P5667" s="10"/>
    </row>
    <row r="5668" spans="13:16" x14ac:dyDescent="0.25">
      <c r="M5668" s="10"/>
      <c r="N5668"/>
      <c r="O5668"/>
      <c r="P5668" s="10"/>
    </row>
    <row r="5669" spans="13:16" x14ac:dyDescent="0.25">
      <c r="M5669" s="10"/>
      <c r="N5669"/>
      <c r="O5669"/>
      <c r="P5669" s="10"/>
    </row>
    <row r="5670" spans="13:16" x14ac:dyDescent="0.25">
      <c r="M5670" s="10"/>
      <c r="N5670"/>
      <c r="O5670"/>
      <c r="P5670" s="10"/>
    </row>
    <row r="5671" spans="13:16" x14ac:dyDescent="0.25">
      <c r="M5671" s="10"/>
      <c r="N5671"/>
      <c r="O5671"/>
      <c r="P5671" s="10"/>
    </row>
    <row r="5672" spans="13:16" x14ac:dyDescent="0.25">
      <c r="M5672" s="10"/>
      <c r="N5672"/>
      <c r="O5672"/>
      <c r="P5672" s="10"/>
    </row>
    <row r="5673" spans="13:16" x14ac:dyDescent="0.25">
      <c r="M5673" s="10"/>
      <c r="N5673"/>
      <c r="O5673"/>
      <c r="P5673" s="10"/>
    </row>
    <row r="5674" spans="13:16" x14ac:dyDescent="0.25">
      <c r="M5674" s="10"/>
      <c r="N5674"/>
      <c r="O5674"/>
      <c r="P5674" s="10"/>
    </row>
    <row r="5675" spans="13:16" x14ac:dyDescent="0.25">
      <c r="M5675" s="10"/>
      <c r="N5675"/>
      <c r="O5675"/>
      <c r="P5675" s="10"/>
    </row>
    <row r="5676" spans="13:16" x14ac:dyDescent="0.25">
      <c r="M5676" s="10"/>
      <c r="N5676"/>
      <c r="O5676"/>
      <c r="P5676" s="10"/>
    </row>
    <row r="5677" spans="13:16" x14ac:dyDescent="0.25">
      <c r="M5677" s="10"/>
      <c r="N5677"/>
      <c r="O5677"/>
      <c r="P5677" s="10"/>
    </row>
    <row r="5678" spans="13:16" x14ac:dyDescent="0.25">
      <c r="M5678" s="10"/>
      <c r="N5678"/>
      <c r="O5678"/>
      <c r="P5678" s="10"/>
    </row>
    <row r="5679" spans="13:16" x14ac:dyDescent="0.25">
      <c r="M5679" s="10"/>
      <c r="N5679"/>
      <c r="O5679"/>
      <c r="P5679" s="10"/>
    </row>
    <row r="5680" spans="13:16" x14ac:dyDescent="0.25">
      <c r="M5680" s="10"/>
      <c r="N5680"/>
      <c r="O5680"/>
      <c r="P5680" s="10"/>
    </row>
    <row r="5681" spans="13:16" x14ac:dyDescent="0.25">
      <c r="M5681" s="10"/>
      <c r="N5681"/>
      <c r="O5681"/>
      <c r="P5681" s="10"/>
    </row>
    <row r="5682" spans="13:16" x14ac:dyDescent="0.25">
      <c r="M5682" s="10"/>
      <c r="N5682"/>
      <c r="O5682"/>
      <c r="P5682" s="10"/>
    </row>
    <row r="5683" spans="13:16" x14ac:dyDescent="0.25">
      <c r="M5683" s="10"/>
      <c r="N5683"/>
      <c r="O5683"/>
      <c r="P5683" s="10"/>
    </row>
    <row r="5684" spans="13:16" x14ac:dyDescent="0.25">
      <c r="M5684" s="10"/>
      <c r="N5684"/>
      <c r="O5684"/>
      <c r="P5684" s="10"/>
    </row>
    <row r="5685" spans="13:16" x14ac:dyDescent="0.25">
      <c r="M5685" s="10"/>
      <c r="N5685"/>
      <c r="O5685"/>
      <c r="P5685" s="10"/>
    </row>
    <row r="5686" spans="13:16" x14ac:dyDescent="0.25">
      <c r="M5686" s="10"/>
      <c r="N5686"/>
      <c r="O5686"/>
      <c r="P5686" s="10"/>
    </row>
    <row r="5687" spans="13:16" x14ac:dyDescent="0.25">
      <c r="M5687" s="10"/>
      <c r="N5687"/>
      <c r="O5687"/>
      <c r="P5687" s="10"/>
    </row>
    <row r="5688" spans="13:16" x14ac:dyDescent="0.25">
      <c r="M5688" s="10"/>
      <c r="N5688"/>
      <c r="O5688"/>
      <c r="P5688" s="10"/>
    </row>
    <row r="5689" spans="13:16" x14ac:dyDescent="0.25">
      <c r="M5689" s="10"/>
      <c r="N5689"/>
      <c r="O5689"/>
      <c r="P5689" s="10"/>
    </row>
    <row r="5690" spans="13:16" x14ac:dyDescent="0.25">
      <c r="M5690" s="10"/>
      <c r="N5690"/>
      <c r="O5690"/>
      <c r="P5690" s="10"/>
    </row>
    <row r="5691" spans="13:16" x14ac:dyDescent="0.25">
      <c r="M5691" s="10"/>
      <c r="N5691"/>
      <c r="O5691"/>
      <c r="P5691" s="10"/>
    </row>
    <row r="5692" spans="13:16" x14ac:dyDescent="0.25">
      <c r="M5692" s="10"/>
      <c r="N5692"/>
      <c r="O5692"/>
      <c r="P5692" s="10"/>
    </row>
    <row r="5693" spans="13:16" x14ac:dyDescent="0.25">
      <c r="M5693" s="10"/>
      <c r="N5693"/>
      <c r="O5693"/>
      <c r="P5693" s="10"/>
    </row>
    <row r="5694" spans="13:16" x14ac:dyDescent="0.25">
      <c r="M5694" s="10"/>
      <c r="N5694"/>
      <c r="O5694"/>
      <c r="P5694" s="10"/>
    </row>
    <row r="5695" spans="13:16" x14ac:dyDescent="0.25">
      <c r="M5695" s="10"/>
      <c r="N5695"/>
      <c r="O5695"/>
      <c r="P5695" s="10"/>
    </row>
    <row r="5696" spans="13:16" x14ac:dyDescent="0.25">
      <c r="M5696" s="10"/>
      <c r="N5696"/>
      <c r="O5696"/>
      <c r="P5696" s="10"/>
    </row>
    <row r="5697" spans="13:16" x14ac:dyDescent="0.25">
      <c r="M5697" s="10"/>
      <c r="N5697"/>
      <c r="O5697"/>
      <c r="P5697" s="10"/>
    </row>
    <row r="5698" spans="13:16" x14ac:dyDescent="0.25">
      <c r="M5698" s="10"/>
      <c r="N5698"/>
      <c r="O5698"/>
      <c r="P5698" s="10"/>
    </row>
    <row r="5699" spans="13:16" x14ac:dyDescent="0.25">
      <c r="M5699" s="10"/>
      <c r="N5699"/>
      <c r="O5699"/>
      <c r="P5699" s="10"/>
    </row>
    <row r="5700" spans="13:16" x14ac:dyDescent="0.25">
      <c r="M5700" s="10"/>
      <c r="N5700"/>
      <c r="O5700"/>
      <c r="P5700" s="10"/>
    </row>
    <row r="5701" spans="13:16" x14ac:dyDescent="0.25">
      <c r="M5701" s="10"/>
      <c r="N5701"/>
      <c r="O5701"/>
      <c r="P5701" s="10"/>
    </row>
    <row r="5702" spans="13:16" x14ac:dyDescent="0.25">
      <c r="M5702" s="10"/>
      <c r="N5702"/>
      <c r="O5702"/>
      <c r="P5702" s="10"/>
    </row>
    <row r="5703" spans="13:16" x14ac:dyDescent="0.25">
      <c r="M5703" s="10"/>
      <c r="N5703"/>
      <c r="O5703"/>
      <c r="P5703" s="10"/>
    </row>
    <row r="5704" spans="13:16" x14ac:dyDescent="0.25">
      <c r="M5704" s="10"/>
      <c r="N5704"/>
      <c r="O5704"/>
      <c r="P5704" s="10"/>
    </row>
    <row r="5705" spans="13:16" x14ac:dyDescent="0.25">
      <c r="M5705" s="10"/>
      <c r="N5705"/>
      <c r="O5705"/>
      <c r="P5705" s="10"/>
    </row>
    <row r="5706" spans="13:16" x14ac:dyDescent="0.25">
      <c r="M5706" s="10"/>
      <c r="N5706"/>
      <c r="O5706"/>
      <c r="P5706" s="10"/>
    </row>
    <row r="5707" spans="13:16" x14ac:dyDescent="0.25">
      <c r="M5707" s="10"/>
      <c r="N5707"/>
      <c r="O5707"/>
      <c r="P5707" s="10"/>
    </row>
    <row r="5708" spans="13:16" x14ac:dyDescent="0.25">
      <c r="M5708" s="10"/>
      <c r="N5708"/>
      <c r="O5708"/>
      <c r="P5708" s="10"/>
    </row>
    <row r="5709" spans="13:16" x14ac:dyDescent="0.25">
      <c r="M5709" s="10"/>
      <c r="N5709"/>
      <c r="O5709"/>
      <c r="P5709" s="10"/>
    </row>
    <row r="5710" spans="13:16" x14ac:dyDescent="0.25">
      <c r="M5710" s="10"/>
      <c r="N5710"/>
      <c r="O5710"/>
      <c r="P5710" s="10"/>
    </row>
    <row r="5711" spans="13:16" x14ac:dyDescent="0.25">
      <c r="M5711" s="10"/>
      <c r="N5711"/>
      <c r="O5711"/>
      <c r="P5711" s="10"/>
    </row>
    <row r="5712" spans="13:16" x14ac:dyDescent="0.25">
      <c r="M5712" s="10"/>
      <c r="N5712"/>
      <c r="O5712"/>
      <c r="P5712" s="10"/>
    </row>
    <row r="5713" spans="13:16" x14ac:dyDescent="0.25">
      <c r="M5713" s="10"/>
      <c r="N5713"/>
      <c r="O5713"/>
      <c r="P5713" s="10"/>
    </row>
    <row r="5714" spans="13:16" x14ac:dyDescent="0.25">
      <c r="M5714" s="10"/>
      <c r="N5714"/>
      <c r="O5714"/>
      <c r="P5714" s="10"/>
    </row>
    <row r="5715" spans="13:16" x14ac:dyDescent="0.25">
      <c r="M5715" s="10"/>
      <c r="N5715"/>
      <c r="O5715"/>
      <c r="P5715" s="10"/>
    </row>
    <row r="5716" spans="13:16" x14ac:dyDescent="0.25">
      <c r="M5716" s="10"/>
      <c r="N5716"/>
      <c r="O5716"/>
      <c r="P5716" s="10"/>
    </row>
    <row r="5717" spans="13:16" x14ac:dyDescent="0.25">
      <c r="M5717" s="10"/>
      <c r="N5717"/>
      <c r="O5717"/>
      <c r="P5717" s="10"/>
    </row>
    <row r="5718" spans="13:16" x14ac:dyDescent="0.25">
      <c r="M5718" s="10"/>
      <c r="N5718"/>
      <c r="O5718"/>
      <c r="P5718" s="10"/>
    </row>
    <row r="5719" spans="13:16" x14ac:dyDescent="0.25">
      <c r="M5719" s="10"/>
      <c r="N5719"/>
      <c r="O5719"/>
      <c r="P5719" s="10"/>
    </row>
    <row r="5720" spans="13:16" x14ac:dyDescent="0.25">
      <c r="M5720" s="10"/>
      <c r="N5720"/>
      <c r="O5720"/>
      <c r="P5720" s="10"/>
    </row>
    <row r="5721" spans="13:16" x14ac:dyDescent="0.25">
      <c r="M5721" s="10"/>
      <c r="N5721"/>
      <c r="O5721"/>
      <c r="P5721" s="10"/>
    </row>
    <row r="5722" spans="13:16" x14ac:dyDescent="0.25">
      <c r="M5722" s="10"/>
      <c r="N5722"/>
      <c r="O5722"/>
      <c r="P5722" s="10"/>
    </row>
    <row r="5723" spans="13:16" x14ac:dyDescent="0.25">
      <c r="M5723" s="10"/>
      <c r="N5723"/>
      <c r="O5723"/>
      <c r="P5723" s="10"/>
    </row>
    <row r="5724" spans="13:16" x14ac:dyDescent="0.25">
      <c r="M5724" s="10"/>
      <c r="N5724"/>
      <c r="O5724"/>
      <c r="P5724" s="10"/>
    </row>
    <row r="5725" spans="13:16" x14ac:dyDescent="0.25">
      <c r="M5725" s="10"/>
      <c r="N5725"/>
      <c r="O5725"/>
      <c r="P5725" s="10"/>
    </row>
    <row r="5726" spans="13:16" x14ac:dyDescent="0.25">
      <c r="M5726" s="10"/>
      <c r="N5726"/>
      <c r="O5726"/>
      <c r="P5726" s="10"/>
    </row>
    <row r="5727" spans="13:16" x14ac:dyDescent="0.25">
      <c r="M5727" s="10"/>
      <c r="N5727"/>
      <c r="O5727"/>
      <c r="P5727" s="10"/>
    </row>
    <row r="5728" spans="13:16" x14ac:dyDescent="0.25">
      <c r="M5728" s="10"/>
      <c r="N5728"/>
      <c r="O5728"/>
      <c r="P5728" s="10"/>
    </row>
    <row r="5729" spans="13:16" x14ac:dyDescent="0.25">
      <c r="M5729" s="10"/>
      <c r="N5729"/>
      <c r="O5729"/>
      <c r="P5729" s="10"/>
    </row>
    <row r="5730" spans="13:16" x14ac:dyDescent="0.25">
      <c r="M5730" s="10"/>
      <c r="N5730"/>
      <c r="O5730"/>
      <c r="P5730" s="10"/>
    </row>
    <row r="5731" spans="13:16" x14ac:dyDescent="0.25">
      <c r="M5731" s="10"/>
      <c r="N5731"/>
      <c r="O5731"/>
      <c r="P5731" s="10"/>
    </row>
    <row r="5732" spans="13:16" x14ac:dyDescent="0.25">
      <c r="M5732" s="10"/>
      <c r="N5732"/>
      <c r="O5732"/>
      <c r="P5732" s="10"/>
    </row>
    <row r="5733" spans="13:16" x14ac:dyDescent="0.25">
      <c r="M5733" s="10"/>
      <c r="N5733"/>
      <c r="O5733"/>
      <c r="P5733" s="10"/>
    </row>
    <row r="5734" spans="13:16" x14ac:dyDescent="0.25">
      <c r="M5734" s="10"/>
      <c r="N5734"/>
      <c r="O5734"/>
      <c r="P5734" s="10"/>
    </row>
    <row r="5735" spans="13:16" x14ac:dyDescent="0.25">
      <c r="M5735" s="10"/>
      <c r="N5735"/>
      <c r="O5735"/>
      <c r="P5735" s="10"/>
    </row>
    <row r="5736" spans="13:16" x14ac:dyDescent="0.25">
      <c r="M5736" s="10"/>
      <c r="N5736"/>
      <c r="O5736"/>
      <c r="P5736" s="10"/>
    </row>
    <row r="5737" spans="13:16" x14ac:dyDescent="0.25">
      <c r="M5737" s="10"/>
      <c r="N5737"/>
      <c r="O5737"/>
      <c r="P5737" s="10"/>
    </row>
    <row r="5738" spans="13:16" x14ac:dyDescent="0.25">
      <c r="M5738" s="10"/>
      <c r="N5738"/>
      <c r="O5738"/>
      <c r="P5738" s="10"/>
    </row>
    <row r="5739" spans="13:16" x14ac:dyDescent="0.25">
      <c r="M5739" s="10"/>
      <c r="N5739"/>
      <c r="O5739"/>
      <c r="P5739" s="10"/>
    </row>
    <row r="5740" spans="13:16" x14ac:dyDescent="0.25">
      <c r="M5740" s="10"/>
      <c r="N5740"/>
      <c r="O5740"/>
      <c r="P5740" s="10"/>
    </row>
    <row r="5741" spans="13:16" x14ac:dyDescent="0.25">
      <c r="M5741" s="10"/>
      <c r="N5741"/>
      <c r="O5741"/>
      <c r="P5741" s="10"/>
    </row>
    <row r="5742" spans="13:16" x14ac:dyDescent="0.25">
      <c r="M5742" s="10"/>
      <c r="N5742"/>
      <c r="O5742"/>
      <c r="P5742" s="10"/>
    </row>
    <row r="5743" spans="13:16" x14ac:dyDescent="0.25">
      <c r="M5743" s="10"/>
      <c r="N5743"/>
      <c r="O5743"/>
      <c r="P5743" s="10"/>
    </row>
    <row r="5744" spans="13:16" x14ac:dyDescent="0.25">
      <c r="M5744" s="10"/>
      <c r="N5744"/>
      <c r="O5744"/>
      <c r="P5744" s="10"/>
    </row>
    <row r="5745" spans="13:16" x14ac:dyDescent="0.25">
      <c r="M5745" s="10"/>
      <c r="N5745"/>
      <c r="O5745"/>
      <c r="P5745" s="10"/>
    </row>
    <row r="5746" spans="13:16" x14ac:dyDescent="0.25">
      <c r="M5746" s="10"/>
      <c r="N5746"/>
      <c r="O5746"/>
      <c r="P5746" s="10"/>
    </row>
    <row r="5747" spans="13:16" x14ac:dyDescent="0.25">
      <c r="M5747" s="10"/>
      <c r="N5747"/>
      <c r="O5747"/>
      <c r="P5747" s="10"/>
    </row>
    <row r="5748" spans="13:16" x14ac:dyDescent="0.25">
      <c r="M5748" s="10"/>
      <c r="N5748"/>
      <c r="O5748"/>
      <c r="P5748" s="10"/>
    </row>
    <row r="5749" spans="13:16" x14ac:dyDescent="0.25">
      <c r="M5749" s="10"/>
      <c r="N5749"/>
      <c r="O5749"/>
      <c r="P5749" s="10"/>
    </row>
    <row r="5750" spans="13:16" x14ac:dyDescent="0.25">
      <c r="M5750" s="10"/>
      <c r="N5750"/>
      <c r="O5750"/>
      <c r="P5750" s="10"/>
    </row>
    <row r="5751" spans="13:16" x14ac:dyDescent="0.25">
      <c r="M5751" s="10"/>
      <c r="N5751"/>
      <c r="O5751"/>
      <c r="P5751" s="10"/>
    </row>
    <row r="5752" spans="13:16" x14ac:dyDescent="0.25">
      <c r="M5752" s="10"/>
      <c r="N5752"/>
      <c r="O5752"/>
      <c r="P5752" s="10"/>
    </row>
    <row r="5753" spans="13:16" x14ac:dyDescent="0.25">
      <c r="M5753" s="10"/>
      <c r="N5753"/>
      <c r="O5753"/>
      <c r="P5753" s="10"/>
    </row>
    <row r="5754" spans="13:16" x14ac:dyDescent="0.25">
      <c r="M5754" s="10"/>
      <c r="N5754"/>
      <c r="O5754"/>
      <c r="P5754" s="10"/>
    </row>
    <row r="5755" spans="13:16" x14ac:dyDescent="0.25">
      <c r="M5755" s="10"/>
      <c r="N5755"/>
      <c r="O5755"/>
      <c r="P5755" s="10"/>
    </row>
    <row r="5756" spans="13:16" x14ac:dyDescent="0.25">
      <c r="M5756" s="10"/>
      <c r="N5756"/>
      <c r="O5756"/>
      <c r="P5756" s="10"/>
    </row>
    <row r="5757" spans="13:16" x14ac:dyDescent="0.25">
      <c r="M5757" s="10"/>
      <c r="N5757"/>
      <c r="O5757"/>
      <c r="P5757" s="10"/>
    </row>
    <row r="5758" spans="13:16" x14ac:dyDescent="0.25">
      <c r="M5758" s="10"/>
      <c r="N5758"/>
      <c r="O5758"/>
      <c r="P5758" s="10"/>
    </row>
    <row r="5759" spans="13:16" x14ac:dyDescent="0.25">
      <c r="M5759" s="10"/>
      <c r="N5759"/>
      <c r="O5759"/>
      <c r="P5759" s="10"/>
    </row>
    <row r="5760" spans="13:16" x14ac:dyDescent="0.25">
      <c r="M5760" s="10"/>
      <c r="N5760"/>
      <c r="O5760"/>
      <c r="P5760" s="10"/>
    </row>
    <row r="5761" spans="13:16" x14ac:dyDescent="0.25">
      <c r="M5761" s="10"/>
      <c r="N5761"/>
      <c r="O5761"/>
      <c r="P5761" s="10"/>
    </row>
    <row r="5762" spans="13:16" x14ac:dyDescent="0.25">
      <c r="M5762" s="10"/>
      <c r="N5762"/>
      <c r="O5762"/>
      <c r="P5762" s="10"/>
    </row>
    <row r="5763" spans="13:16" x14ac:dyDescent="0.25">
      <c r="M5763" s="10"/>
      <c r="N5763"/>
      <c r="O5763"/>
      <c r="P5763" s="10"/>
    </row>
    <row r="5764" spans="13:16" x14ac:dyDescent="0.25">
      <c r="M5764" s="10"/>
      <c r="N5764"/>
      <c r="O5764"/>
      <c r="P5764" s="10"/>
    </row>
    <row r="5765" spans="13:16" x14ac:dyDescent="0.25">
      <c r="M5765" s="10"/>
      <c r="N5765"/>
      <c r="O5765"/>
      <c r="P5765" s="10"/>
    </row>
    <row r="5766" spans="13:16" x14ac:dyDescent="0.25">
      <c r="M5766" s="10"/>
      <c r="N5766"/>
      <c r="O5766"/>
      <c r="P5766" s="10"/>
    </row>
    <row r="5767" spans="13:16" x14ac:dyDescent="0.25">
      <c r="M5767" s="10"/>
      <c r="N5767"/>
      <c r="O5767"/>
      <c r="P5767" s="10"/>
    </row>
    <row r="5768" spans="13:16" x14ac:dyDescent="0.25">
      <c r="M5768" s="10"/>
      <c r="N5768"/>
      <c r="O5768"/>
      <c r="P5768" s="10"/>
    </row>
    <row r="5769" spans="13:16" x14ac:dyDescent="0.25">
      <c r="M5769" s="10"/>
      <c r="N5769"/>
      <c r="O5769"/>
      <c r="P5769" s="10"/>
    </row>
    <row r="5770" spans="13:16" x14ac:dyDescent="0.25">
      <c r="M5770" s="10"/>
      <c r="N5770"/>
      <c r="O5770"/>
      <c r="P5770" s="10"/>
    </row>
    <row r="5771" spans="13:16" x14ac:dyDescent="0.25">
      <c r="M5771" s="10"/>
      <c r="N5771"/>
      <c r="O5771"/>
      <c r="P5771" s="10"/>
    </row>
    <row r="5772" spans="13:16" x14ac:dyDescent="0.25">
      <c r="M5772" s="10"/>
      <c r="N5772"/>
      <c r="O5772"/>
      <c r="P5772" s="10"/>
    </row>
    <row r="5773" spans="13:16" x14ac:dyDescent="0.25">
      <c r="M5773" s="10"/>
      <c r="N5773"/>
      <c r="O5773"/>
      <c r="P5773" s="10"/>
    </row>
    <row r="5774" spans="13:16" x14ac:dyDescent="0.25">
      <c r="M5774" s="10"/>
      <c r="N5774"/>
      <c r="O5774"/>
      <c r="P5774" s="10"/>
    </row>
    <row r="5775" spans="13:16" x14ac:dyDescent="0.25">
      <c r="M5775" s="10"/>
      <c r="N5775"/>
      <c r="O5775"/>
      <c r="P5775" s="10"/>
    </row>
    <row r="5776" spans="13:16" x14ac:dyDescent="0.25">
      <c r="M5776" s="10"/>
      <c r="N5776"/>
      <c r="O5776"/>
      <c r="P5776" s="10"/>
    </row>
    <row r="5777" spans="13:16" x14ac:dyDescent="0.25">
      <c r="M5777" s="10"/>
      <c r="N5777"/>
      <c r="O5777"/>
      <c r="P5777" s="10"/>
    </row>
    <row r="5778" spans="13:16" x14ac:dyDescent="0.25">
      <c r="M5778" s="10"/>
      <c r="N5778"/>
      <c r="O5778"/>
      <c r="P5778" s="10"/>
    </row>
    <row r="5779" spans="13:16" x14ac:dyDescent="0.25">
      <c r="M5779" s="10"/>
      <c r="N5779"/>
      <c r="O5779"/>
      <c r="P5779" s="10"/>
    </row>
    <row r="5780" spans="13:16" x14ac:dyDescent="0.25">
      <c r="M5780" s="10"/>
      <c r="N5780"/>
      <c r="O5780"/>
      <c r="P5780" s="10"/>
    </row>
    <row r="5781" spans="13:16" x14ac:dyDescent="0.25">
      <c r="M5781" s="10"/>
      <c r="N5781"/>
      <c r="O5781"/>
      <c r="P5781" s="10"/>
    </row>
    <row r="5782" spans="13:16" x14ac:dyDescent="0.25">
      <c r="M5782" s="10"/>
      <c r="N5782"/>
      <c r="O5782"/>
      <c r="P5782" s="10"/>
    </row>
    <row r="5783" spans="13:16" x14ac:dyDescent="0.25">
      <c r="M5783" s="10"/>
      <c r="N5783"/>
      <c r="O5783"/>
      <c r="P5783" s="10"/>
    </row>
    <row r="5784" spans="13:16" x14ac:dyDescent="0.25">
      <c r="M5784" s="10"/>
      <c r="N5784"/>
      <c r="O5784"/>
      <c r="P5784" s="10"/>
    </row>
    <row r="5785" spans="13:16" x14ac:dyDescent="0.25">
      <c r="M5785" s="10"/>
      <c r="N5785"/>
      <c r="O5785"/>
      <c r="P5785" s="10"/>
    </row>
    <row r="5786" spans="13:16" x14ac:dyDescent="0.25">
      <c r="M5786" s="10"/>
      <c r="N5786"/>
      <c r="O5786"/>
      <c r="P5786" s="10"/>
    </row>
    <row r="5787" spans="13:16" x14ac:dyDescent="0.25">
      <c r="M5787" s="10"/>
      <c r="N5787"/>
      <c r="O5787"/>
      <c r="P5787" s="10"/>
    </row>
    <row r="5788" spans="13:16" x14ac:dyDescent="0.25">
      <c r="M5788" s="10"/>
      <c r="N5788"/>
      <c r="O5788"/>
      <c r="P5788" s="10"/>
    </row>
    <row r="5789" spans="13:16" x14ac:dyDescent="0.25">
      <c r="M5789" s="10"/>
      <c r="N5789"/>
      <c r="O5789"/>
      <c r="P5789" s="10"/>
    </row>
    <row r="5790" spans="13:16" x14ac:dyDescent="0.25">
      <c r="M5790" s="10"/>
      <c r="N5790"/>
      <c r="O5790"/>
      <c r="P5790" s="10"/>
    </row>
    <row r="5791" spans="13:16" x14ac:dyDescent="0.25">
      <c r="M5791" s="10"/>
      <c r="N5791"/>
      <c r="O5791"/>
      <c r="P5791" s="10"/>
    </row>
    <row r="5792" spans="13:16" x14ac:dyDescent="0.25">
      <c r="M5792" s="10"/>
      <c r="N5792"/>
      <c r="O5792"/>
      <c r="P5792" s="10"/>
    </row>
    <row r="5793" spans="13:16" x14ac:dyDescent="0.25">
      <c r="M5793" s="10"/>
      <c r="N5793"/>
      <c r="O5793"/>
      <c r="P5793" s="10"/>
    </row>
    <row r="5794" spans="13:16" x14ac:dyDescent="0.25">
      <c r="M5794" s="10"/>
      <c r="N5794"/>
      <c r="O5794"/>
      <c r="P5794" s="10"/>
    </row>
    <row r="5795" spans="13:16" x14ac:dyDescent="0.25">
      <c r="M5795" s="10"/>
      <c r="N5795"/>
      <c r="O5795"/>
      <c r="P5795" s="10"/>
    </row>
    <row r="5796" spans="13:16" x14ac:dyDescent="0.25">
      <c r="M5796" s="10"/>
      <c r="N5796"/>
      <c r="O5796"/>
      <c r="P5796" s="10"/>
    </row>
    <row r="5797" spans="13:16" x14ac:dyDescent="0.25">
      <c r="M5797" s="10"/>
      <c r="N5797"/>
      <c r="O5797"/>
      <c r="P5797" s="10"/>
    </row>
    <row r="5798" spans="13:16" x14ac:dyDescent="0.25">
      <c r="M5798" s="10"/>
      <c r="N5798"/>
      <c r="O5798"/>
      <c r="P5798" s="10"/>
    </row>
    <row r="5799" spans="13:16" x14ac:dyDescent="0.25">
      <c r="M5799" s="10"/>
      <c r="N5799"/>
      <c r="O5799"/>
      <c r="P5799" s="10"/>
    </row>
    <row r="5800" spans="13:16" x14ac:dyDescent="0.25">
      <c r="M5800" s="10"/>
      <c r="N5800"/>
      <c r="O5800"/>
      <c r="P5800" s="10"/>
    </row>
    <row r="5801" spans="13:16" x14ac:dyDescent="0.25">
      <c r="M5801" s="10"/>
      <c r="N5801"/>
      <c r="O5801"/>
      <c r="P5801" s="10"/>
    </row>
    <row r="5802" spans="13:16" x14ac:dyDescent="0.25">
      <c r="M5802" s="10"/>
      <c r="N5802"/>
      <c r="O5802"/>
      <c r="P5802" s="10"/>
    </row>
    <row r="5803" spans="13:16" x14ac:dyDescent="0.25">
      <c r="M5803" s="10"/>
      <c r="N5803"/>
      <c r="O5803"/>
      <c r="P5803" s="10"/>
    </row>
    <row r="5804" spans="13:16" x14ac:dyDescent="0.25">
      <c r="M5804" s="10"/>
      <c r="N5804"/>
      <c r="O5804"/>
      <c r="P5804" s="10"/>
    </row>
    <row r="5805" spans="13:16" x14ac:dyDescent="0.25">
      <c r="M5805" s="10"/>
      <c r="N5805"/>
      <c r="O5805"/>
      <c r="P5805" s="10"/>
    </row>
    <row r="5806" spans="13:16" x14ac:dyDescent="0.25">
      <c r="M5806" s="10"/>
      <c r="N5806"/>
      <c r="O5806"/>
      <c r="P5806" s="10"/>
    </row>
    <row r="5807" spans="13:16" x14ac:dyDescent="0.25">
      <c r="M5807" s="10"/>
      <c r="N5807"/>
      <c r="O5807"/>
      <c r="P5807" s="10"/>
    </row>
    <row r="5808" spans="13:16" x14ac:dyDescent="0.25">
      <c r="M5808" s="10"/>
      <c r="N5808"/>
      <c r="O5808"/>
      <c r="P5808" s="10"/>
    </row>
    <row r="5809" spans="13:16" x14ac:dyDescent="0.25">
      <c r="M5809" s="10"/>
      <c r="N5809"/>
      <c r="O5809"/>
      <c r="P5809" s="10"/>
    </row>
    <row r="5810" spans="13:16" x14ac:dyDescent="0.25">
      <c r="M5810" s="10"/>
      <c r="N5810"/>
      <c r="O5810"/>
      <c r="P5810" s="10"/>
    </row>
    <row r="5811" spans="13:16" x14ac:dyDescent="0.25">
      <c r="M5811" s="10"/>
      <c r="N5811"/>
      <c r="O5811"/>
      <c r="P5811" s="10"/>
    </row>
    <row r="5812" spans="13:16" x14ac:dyDescent="0.25">
      <c r="M5812" s="10"/>
      <c r="N5812"/>
      <c r="O5812"/>
      <c r="P5812" s="10"/>
    </row>
    <row r="5813" spans="13:16" x14ac:dyDescent="0.25">
      <c r="M5813" s="10"/>
      <c r="N5813"/>
      <c r="O5813"/>
      <c r="P5813" s="10"/>
    </row>
    <row r="5814" spans="13:16" x14ac:dyDescent="0.25">
      <c r="M5814" s="10"/>
      <c r="N5814"/>
      <c r="O5814"/>
      <c r="P5814" s="10"/>
    </row>
    <row r="5815" spans="13:16" x14ac:dyDescent="0.25">
      <c r="M5815" s="10"/>
      <c r="N5815"/>
      <c r="O5815"/>
      <c r="P5815" s="10"/>
    </row>
    <row r="5816" spans="13:16" x14ac:dyDescent="0.25">
      <c r="M5816" s="10"/>
      <c r="N5816"/>
      <c r="O5816"/>
      <c r="P5816" s="10"/>
    </row>
    <row r="5817" spans="13:16" x14ac:dyDescent="0.25">
      <c r="M5817" s="10"/>
      <c r="N5817"/>
      <c r="O5817"/>
      <c r="P5817" s="10"/>
    </row>
    <row r="5818" spans="13:16" x14ac:dyDescent="0.25">
      <c r="M5818" s="10"/>
      <c r="N5818"/>
      <c r="O5818"/>
      <c r="P5818" s="10"/>
    </row>
    <row r="5819" spans="13:16" x14ac:dyDescent="0.25">
      <c r="M5819" s="10"/>
      <c r="N5819"/>
      <c r="O5819"/>
      <c r="P5819" s="10"/>
    </row>
    <row r="5820" spans="13:16" x14ac:dyDescent="0.25">
      <c r="M5820" s="10"/>
      <c r="N5820"/>
      <c r="O5820"/>
      <c r="P5820" s="10"/>
    </row>
    <row r="5821" spans="13:16" x14ac:dyDescent="0.25">
      <c r="M5821" s="10"/>
      <c r="N5821"/>
      <c r="O5821"/>
      <c r="P5821" s="10"/>
    </row>
    <row r="5822" spans="13:16" x14ac:dyDescent="0.25">
      <c r="M5822" s="10"/>
      <c r="N5822"/>
      <c r="O5822"/>
      <c r="P5822" s="10"/>
    </row>
    <row r="5823" spans="13:16" x14ac:dyDescent="0.25">
      <c r="M5823" s="10"/>
      <c r="N5823"/>
      <c r="O5823"/>
      <c r="P5823" s="10"/>
    </row>
    <row r="5824" spans="13:16" x14ac:dyDescent="0.25">
      <c r="M5824" s="10"/>
      <c r="N5824"/>
      <c r="O5824"/>
      <c r="P5824" s="10"/>
    </row>
    <row r="5825" spans="13:16" x14ac:dyDescent="0.25">
      <c r="M5825" s="10"/>
      <c r="N5825"/>
      <c r="O5825"/>
      <c r="P5825" s="10"/>
    </row>
    <row r="5826" spans="13:16" x14ac:dyDescent="0.25">
      <c r="M5826" s="10"/>
      <c r="N5826"/>
      <c r="O5826"/>
      <c r="P5826" s="10"/>
    </row>
    <row r="5827" spans="13:16" x14ac:dyDescent="0.25">
      <c r="M5827" s="10"/>
      <c r="N5827"/>
      <c r="O5827"/>
      <c r="P5827" s="10"/>
    </row>
    <row r="5828" spans="13:16" x14ac:dyDescent="0.25">
      <c r="M5828" s="10"/>
      <c r="N5828"/>
      <c r="O5828"/>
      <c r="P5828" s="10"/>
    </row>
    <row r="5829" spans="13:16" x14ac:dyDescent="0.25">
      <c r="M5829" s="10"/>
      <c r="N5829"/>
      <c r="O5829"/>
      <c r="P5829" s="10"/>
    </row>
    <row r="5830" spans="13:16" x14ac:dyDescent="0.25">
      <c r="M5830" s="10"/>
      <c r="N5830"/>
      <c r="O5830"/>
      <c r="P5830" s="10"/>
    </row>
    <row r="5831" spans="13:16" x14ac:dyDescent="0.25">
      <c r="M5831" s="10"/>
      <c r="N5831"/>
      <c r="O5831"/>
      <c r="P5831" s="10"/>
    </row>
    <row r="5832" spans="13:16" x14ac:dyDescent="0.25">
      <c r="M5832" s="10"/>
      <c r="N5832"/>
      <c r="O5832"/>
      <c r="P5832" s="10"/>
    </row>
    <row r="5833" spans="13:16" x14ac:dyDescent="0.25">
      <c r="M5833" s="10"/>
      <c r="N5833"/>
      <c r="O5833"/>
      <c r="P5833" s="10"/>
    </row>
    <row r="5834" spans="13:16" x14ac:dyDescent="0.25">
      <c r="M5834" s="10"/>
      <c r="N5834"/>
      <c r="O5834"/>
      <c r="P5834" s="10"/>
    </row>
    <row r="5835" spans="13:16" x14ac:dyDescent="0.25">
      <c r="M5835" s="10"/>
      <c r="N5835"/>
      <c r="O5835"/>
      <c r="P5835" s="10"/>
    </row>
    <row r="5836" spans="13:16" x14ac:dyDescent="0.25">
      <c r="M5836" s="10"/>
      <c r="N5836"/>
      <c r="O5836"/>
      <c r="P5836" s="10"/>
    </row>
    <row r="5837" spans="13:16" x14ac:dyDescent="0.25">
      <c r="M5837" s="10"/>
      <c r="N5837"/>
      <c r="O5837"/>
      <c r="P5837" s="10"/>
    </row>
    <row r="5838" spans="13:16" x14ac:dyDescent="0.25">
      <c r="M5838" s="10"/>
      <c r="N5838"/>
      <c r="O5838"/>
      <c r="P5838" s="10"/>
    </row>
    <row r="5839" spans="13:16" x14ac:dyDescent="0.25">
      <c r="M5839" s="10"/>
      <c r="N5839"/>
      <c r="O5839"/>
      <c r="P5839" s="10"/>
    </row>
    <row r="5840" spans="13:16" x14ac:dyDescent="0.25">
      <c r="M5840" s="10"/>
      <c r="N5840"/>
      <c r="O5840"/>
      <c r="P5840" s="10"/>
    </row>
    <row r="5841" spans="13:16" x14ac:dyDescent="0.25">
      <c r="M5841" s="10"/>
      <c r="N5841"/>
      <c r="O5841"/>
      <c r="P5841" s="10"/>
    </row>
    <row r="5842" spans="13:16" x14ac:dyDescent="0.25">
      <c r="M5842" s="10"/>
      <c r="N5842"/>
      <c r="O5842"/>
      <c r="P5842" s="10"/>
    </row>
    <row r="5843" spans="13:16" x14ac:dyDescent="0.25">
      <c r="M5843" s="10"/>
      <c r="N5843"/>
      <c r="O5843"/>
      <c r="P5843" s="10"/>
    </row>
    <row r="5844" spans="13:16" x14ac:dyDescent="0.25">
      <c r="M5844" s="10"/>
      <c r="N5844"/>
      <c r="O5844"/>
      <c r="P5844" s="10"/>
    </row>
    <row r="5845" spans="13:16" x14ac:dyDescent="0.25">
      <c r="M5845" s="10"/>
      <c r="N5845"/>
      <c r="O5845"/>
      <c r="P5845" s="10"/>
    </row>
    <row r="5846" spans="13:16" x14ac:dyDescent="0.25">
      <c r="M5846" s="10"/>
      <c r="N5846"/>
      <c r="O5846"/>
      <c r="P5846" s="10"/>
    </row>
    <row r="5847" spans="13:16" x14ac:dyDescent="0.25">
      <c r="M5847" s="10"/>
      <c r="N5847"/>
      <c r="O5847"/>
      <c r="P5847" s="10"/>
    </row>
    <row r="5848" spans="13:16" x14ac:dyDescent="0.25">
      <c r="M5848" s="10"/>
      <c r="N5848"/>
      <c r="O5848"/>
      <c r="P5848" s="10"/>
    </row>
    <row r="5849" spans="13:16" x14ac:dyDescent="0.25">
      <c r="M5849" s="10"/>
      <c r="N5849"/>
      <c r="O5849"/>
      <c r="P5849" s="10"/>
    </row>
    <row r="5850" spans="13:16" x14ac:dyDescent="0.25">
      <c r="M5850" s="10"/>
      <c r="N5850"/>
      <c r="O5850"/>
      <c r="P5850" s="10"/>
    </row>
    <row r="5851" spans="13:16" x14ac:dyDescent="0.25">
      <c r="M5851" s="10"/>
      <c r="N5851"/>
      <c r="O5851"/>
      <c r="P5851" s="10"/>
    </row>
    <row r="5852" spans="13:16" x14ac:dyDescent="0.25">
      <c r="M5852" s="10"/>
      <c r="N5852"/>
      <c r="O5852"/>
      <c r="P5852" s="10"/>
    </row>
    <row r="5853" spans="13:16" x14ac:dyDescent="0.25">
      <c r="M5853" s="10"/>
      <c r="N5853"/>
      <c r="O5853"/>
      <c r="P5853" s="10"/>
    </row>
    <row r="5854" spans="13:16" x14ac:dyDescent="0.25">
      <c r="M5854" s="10"/>
      <c r="N5854"/>
      <c r="O5854"/>
      <c r="P5854" s="10"/>
    </row>
    <row r="5855" spans="13:16" x14ac:dyDescent="0.25">
      <c r="M5855" s="10"/>
      <c r="N5855"/>
      <c r="O5855"/>
      <c r="P5855" s="10"/>
    </row>
    <row r="5856" spans="13:16" x14ac:dyDescent="0.25">
      <c r="M5856" s="10"/>
      <c r="N5856"/>
      <c r="O5856"/>
      <c r="P5856" s="10"/>
    </row>
    <row r="5857" spans="13:16" x14ac:dyDescent="0.25">
      <c r="M5857" s="10"/>
      <c r="N5857"/>
      <c r="O5857"/>
      <c r="P5857" s="10"/>
    </row>
    <row r="5858" spans="13:16" x14ac:dyDescent="0.25">
      <c r="M5858" s="10"/>
      <c r="N5858"/>
      <c r="O5858"/>
      <c r="P5858" s="10"/>
    </row>
    <row r="5859" spans="13:16" x14ac:dyDescent="0.25">
      <c r="M5859" s="10"/>
      <c r="N5859"/>
      <c r="O5859"/>
      <c r="P5859" s="10"/>
    </row>
    <row r="5860" spans="13:16" x14ac:dyDescent="0.25">
      <c r="M5860" s="10"/>
      <c r="N5860"/>
      <c r="O5860"/>
      <c r="P5860" s="10"/>
    </row>
    <row r="5861" spans="13:16" x14ac:dyDescent="0.25">
      <c r="M5861" s="10"/>
      <c r="N5861"/>
      <c r="O5861"/>
      <c r="P5861" s="10"/>
    </row>
    <row r="5862" spans="13:16" x14ac:dyDescent="0.25">
      <c r="M5862" s="10"/>
      <c r="N5862"/>
      <c r="O5862"/>
      <c r="P5862" s="10"/>
    </row>
    <row r="5863" spans="13:16" x14ac:dyDescent="0.25">
      <c r="M5863" s="10"/>
      <c r="N5863"/>
      <c r="O5863"/>
      <c r="P5863" s="10"/>
    </row>
    <row r="5864" spans="13:16" x14ac:dyDescent="0.25">
      <c r="M5864" s="10"/>
      <c r="N5864"/>
      <c r="O5864"/>
      <c r="P5864" s="10"/>
    </row>
    <row r="5865" spans="13:16" x14ac:dyDescent="0.25">
      <c r="M5865" s="10"/>
      <c r="N5865"/>
      <c r="O5865"/>
      <c r="P5865" s="10"/>
    </row>
    <row r="5866" spans="13:16" x14ac:dyDescent="0.25">
      <c r="M5866" s="10"/>
      <c r="N5866"/>
      <c r="O5866"/>
      <c r="P5866" s="10"/>
    </row>
    <row r="5867" spans="13:16" x14ac:dyDescent="0.25">
      <c r="M5867" s="10"/>
      <c r="N5867"/>
      <c r="O5867"/>
      <c r="P5867" s="10"/>
    </row>
    <row r="5868" spans="13:16" x14ac:dyDescent="0.25">
      <c r="M5868" s="10"/>
      <c r="N5868"/>
      <c r="O5868"/>
      <c r="P5868" s="10"/>
    </row>
    <row r="5869" spans="13:16" x14ac:dyDescent="0.25">
      <c r="M5869" s="10"/>
      <c r="N5869"/>
      <c r="O5869"/>
      <c r="P5869" s="10"/>
    </row>
    <row r="5870" spans="13:16" x14ac:dyDescent="0.25">
      <c r="M5870" s="10"/>
      <c r="N5870"/>
      <c r="O5870"/>
      <c r="P5870" s="10"/>
    </row>
    <row r="5871" spans="13:16" x14ac:dyDescent="0.25">
      <c r="M5871" s="10"/>
      <c r="N5871"/>
      <c r="O5871"/>
      <c r="P5871" s="10"/>
    </row>
    <row r="5872" spans="13:16" x14ac:dyDescent="0.25">
      <c r="M5872" s="10"/>
      <c r="N5872"/>
      <c r="O5872"/>
      <c r="P5872" s="10"/>
    </row>
    <row r="5873" spans="13:16" x14ac:dyDescent="0.25">
      <c r="M5873" s="10"/>
      <c r="N5873"/>
      <c r="O5873"/>
      <c r="P5873" s="10"/>
    </row>
    <row r="5874" spans="13:16" x14ac:dyDescent="0.25">
      <c r="M5874" s="10"/>
      <c r="N5874"/>
      <c r="O5874"/>
      <c r="P5874" s="10"/>
    </row>
    <row r="5875" spans="13:16" x14ac:dyDescent="0.25">
      <c r="M5875" s="10"/>
      <c r="N5875"/>
      <c r="O5875"/>
      <c r="P5875" s="10"/>
    </row>
    <row r="5876" spans="13:16" x14ac:dyDescent="0.25">
      <c r="M5876" s="10"/>
      <c r="N5876"/>
      <c r="O5876"/>
      <c r="P5876" s="10"/>
    </row>
    <row r="5877" spans="13:16" x14ac:dyDescent="0.25">
      <c r="M5877" s="10"/>
      <c r="N5877"/>
      <c r="O5877"/>
      <c r="P5877" s="10"/>
    </row>
    <row r="5878" spans="13:16" x14ac:dyDescent="0.25">
      <c r="M5878" s="10"/>
      <c r="N5878"/>
      <c r="O5878"/>
      <c r="P5878" s="10"/>
    </row>
    <row r="5879" spans="13:16" x14ac:dyDescent="0.25">
      <c r="M5879" s="10"/>
      <c r="N5879"/>
      <c r="O5879"/>
      <c r="P5879" s="10"/>
    </row>
    <row r="5880" spans="13:16" x14ac:dyDescent="0.25">
      <c r="M5880" s="10"/>
      <c r="N5880"/>
      <c r="O5880"/>
      <c r="P5880" s="10"/>
    </row>
    <row r="5881" spans="13:16" x14ac:dyDescent="0.25">
      <c r="M5881" s="10"/>
      <c r="N5881"/>
      <c r="O5881"/>
      <c r="P5881" s="10"/>
    </row>
    <row r="5882" spans="13:16" x14ac:dyDescent="0.25">
      <c r="M5882" s="10"/>
      <c r="N5882"/>
      <c r="O5882"/>
      <c r="P5882" s="10"/>
    </row>
    <row r="5883" spans="13:16" x14ac:dyDescent="0.25">
      <c r="M5883" s="10"/>
      <c r="N5883"/>
      <c r="O5883"/>
      <c r="P5883" s="10"/>
    </row>
    <row r="5884" spans="13:16" x14ac:dyDescent="0.25">
      <c r="M5884" s="10"/>
      <c r="N5884"/>
      <c r="O5884"/>
      <c r="P5884" s="10"/>
    </row>
    <row r="5885" spans="13:16" x14ac:dyDescent="0.25">
      <c r="M5885" s="10"/>
      <c r="N5885"/>
      <c r="O5885"/>
      <c r="P5885" s="10"/>
    </row>
    <row r="5886" spans="13:16" x14ac:dyDescent="0.25">
      <c r="M5886" s="10"/>
      <c r="N5886"/>
      <c r="O5886"/>
      <c r="P5886" s="10"/>
    </row>
    <row r="5887" spans="13:16" x14ac:dyDescent="0.25">
      <c r="M5887" s="10"/>
      <c r="N5887"/>
      <c r="O5887"/>
      <c r="P5887" s="10"/>
    </row>
    <row r="5888" spans="13:16" x14ac:dyDescent="0.25">
      <c r="M5888" s="10"/>
      <c r="N5888"/>
      <c r="O5888"/>
      <c r="P5888" s="10"/>
    </row>
    <row r="5889" spans="13:16" x14ac:dyDescent="0.25">
      <c r="M5889" s="10"/>
      <c r="N5889"/>
      <c r="O5889"/>
      <c r="P5889" s="10"/>
    </row>
    <row r="5890" spans="13:16" x14ac:dyDescent="0.25">
      <c r="M5890" s="10"/>
      <c r="N5890"/>
      <c r="O5890"/>
      <c r="P5890" s="10"/>
    </row>
    <row r="5891" spans="13:16" x14ac:dyDescent="0.25">
      <c r="M5891" s="10"/>
      <c r="N5891"/>
      <c r="O5891"/>
      <c r="P5891" s="10"/>
    </row>
    <row r="5892" spans="13:16" x14ac:dyDescent="0.25">
      <c r="M5892" s="10"/>
      <c r="N5892"/>
      <c r="O5892"/>
      <c r="P5892" s="10"/>
    </row>
    <row r="5893" spans="13:16" x14ac:dyDescent="0.25">
      <c r="M5893" s="10"/>
      <c r="N5893"/>
      <c r="O5893"/>
      <c r="P5893" s="10"/>
    </row>
    <row r="5894" spans="13:16" x14ac:dyDescent="0.25">
      <c r="M5894" s="10"/>
      <c r="N5894"/>
      <c r="O5894"/>
      <c r="P5894" s="10"/>
    </row>
    <row r="5895" spans="13:16" x14ac:dyDescent="0.25">
      <c r="M5895" s="10"/>
      <c r="N5895"/>
      <c r="O5895"/>
      <c r="P5895" s="10"/>
    </row>
    <row r="5896" spans="13:16" x14ac:dyDescent="0.25">
      <c r="M5896" s="10"/>
      <c r="N5896"/>
      <c r="O5896"/>
      <c r="P5896" s="10"/>
    </row>
    <row r="5897" spans="13:16" x14ac:dyDescent="0.25">
      <c r="M5897" s="10"/>
      <c r="N5897"/>
      <c r="O5897"/>
      <c r="P5897" s="10"/>
    </row>
    <row r="5898" spans="13:16" x14ac:dyDescent="0.25">
      <c r="M5898" s="10"/>
      <c r="N5898"/>
      <c r="O5898"/>
      <c r="P5898" s="10"/>
    </row>
    <row r="5899" spans="13:16" x14ac:dyDescent="0.25">
      <c r="M5899" s="10"/>
      <c r="N5899"/>
      <c r="O5899"/>
      <c r="P5899" s="10"/>
    </row>
    <row r="5900" spans="13:16" x14ac:dyDescent="0.25">
      <c r="M5900" s="10"/>
      <c r="N5900"/>
      <c r="O5900"/>
      <c r="P5900" s="10"/>
    </row>
    <row r="5901" spans="13:16" x14ac:dyDescent="0.25">
      <c r="M5901" s="10"/>
      <c r="N5901"/>
      <c r="O5901"/>
      <c r="P5901" s="10"/>
    </row>
    <row r="5902" spans="13:16" x14ac:dyDescent="0.25">
      <c r="M5902" s="10"/>
      <c r="N5902"/>
      <c r="O5902"/>
      <c r="P5902" s="10"/>
    </row>
    <row r="5903" spans="13:16" x14ac:dyDescent="0.25">
      <c r="M5903" s="10"/>
      <c r="N5903"/>
      <c r="O5903"/>
      <c r="P5903" s="10"/>
    </row>
    <row r="5904" spans="13:16" x14ac:dyDescent="0.25">
      <c r="M5904" s="10"/>
      <c r="N5904"/>
      <c r="O5904"/>
      <c r="P5904" s="10"/>
    </row>
    <row r="5905" spans="13:16" x14ac:dyDescent="0.25">
      <c r="M5905" s="10"/>
      <c r="N5905"/>
      <c r="O5905"/>
      <c r="P5905" s="10"/>
    </row>
    <row r="5906" spans="13:16" x14ac:dyDescent="0.25">
      <c r="M5906" s="10"/>
      <c r="N5906"/>
      <c r="O5906"/>
      <c r="P5906" s="10"/>
    </row>
    <row r="5907" spans="13:16" x14ac:dyDescent="0.25">
      <c r="M5907" s="10"/>
      <c r="N5907"/>
      <c r="O5907"/>
      <c r="P5907" s="10"/>
    </row>
    <row r="5908" spans="13:16" x14ac:dyDescent="0.25">
      <c r="M5908" s="10"/>
      <c r="N5908"/>
      <c r="O5908"/>
      <c r="P5908" s="10"/>
    </row>
    <row r="5909" spans="13:16" x14ac:dyDescent="0.25">
      <c r="M5909" s="10"/>
      <c r="N5909"/>
      <c r="O5909"/>
      <c r="P5909" s="10"/>
    </row>
    <row r="5910" spans="13:16" x14ac:dyDescent="0.25">
      <c r="M5910" s="10"/>
      <c r="N5910"/>
      <c r="O5910"/>
      <c r="P5910" s="10"/>
    </row>
    <row r="5911" spans="13:16" x14ac:dyDescent="0.25">
      <c r="M5911" s="10"/>
      <c r="N5911"/>
      <c r="O5911"/>
      <c r="P5911" s="10"/>
    </row>
    <row r="5912" spans="13:16" x14ac:dyDescent="0.25">
      <c r="M5912" s="10"/>
      <c r="N5912"/>
      <c r="O5912"/>
      <c r="P5912" s="10"/>
    </row>
    <row r="5913" spans="13:16" x14ac:dyDescent="0.25">
      <c r="M5913" s="10"/>
      <c r="N5913"/>
      <c r="O5913"/>
      <c r="P5913" s="10"/>
    </row>
    <row r="5914" spans="13:16" x14ac:dyDescent="0.25">
      <c r="M5914" s="10"/>
      <c r="N5914"/>
      <c r="O5914"/>
      <c r="P5914" s="10"/>
    </row>
    <row r="5915" spans="13:16" x14ac:dyDescent="0.25">
      <c r="M5915" s="10"/>
      <c r="N5915"/>
      <c r="O5915"/>
      <c r="P5915" s="10"/>
    </row>
    <row r="5916" spans="13:16" x14ac:dyDescent="0.25">
      <c r="M5916" s="10"/>
      <c r="N5916"/>
      <c r="O5916"/>
      <c r="P5916" s="10"/>
    </row>
    <row r="5917" spans="13:16" x14ac:dyDescent="0.25">
      <c r="M5917" s="10"/>
      <c r="N5917"/>
      <c r="O5917"/>
      <c r="P5917" s="10"/>
    </row>
    <row r="5918" spans="13:16" x14ac:dyDescent="0.25">
      <c r="M5918" s="10"/>
      <c r="N5918"/>
      <c r="O5918"/>
      <c r="P5918" s="10"/>
    </row>
    <row r="5919" spans="13:16" x14ac:dyDescent="0.25">
      <c r="M5919" s="10"/>
      <c r="N5919"/>
      <c r="O5919"/>
      <c r="P5919" s="10"/>
    </row>
    <row r="5920" spans="13:16" x14ac:dyDescent="0.25">
      <c r="M5920" s="10"/>
      <c r="N5920"/>
      <c r="O5920"/>
      <c r="P5920" s="10"/>
    </row>
    <row r="5921" spans="13:16" x14ac:dyDescent="0.25">
      <c r="M5921" s="10"/>
      <c r="N5921"/>
      <c r="O5921"/>
      <c r="P5921" s="10"/>
    </row>
    <row r="5922" spans="13:16" x14ac:dyDescent="0.25">
      <c r="M5922" s="10"/>
      <c r="N5922"/>
      <c r="O5922"/>
      <c r="P5922" s="10"/>
    </row>
    <row r="5923" spans="13:16" x14ac:dyDescent="0.25">
      <c r="M5923" s="10"/>
      <c r="N5923"/>
      <c r="O5923"/>
      <c r="P5923" s="10"/>
    </row>
    <row r="5924" spans="13:16" x14ac:dyDescent="0.25">
      <c r="M5924" s="10"/>
      <c r="N5924"/>
      <c r="O5924"/>
      <c r="P5924" s="10"/>
    </row>
    <row r="5925" spans="13:16" x14ac:dyDescent="0.25">
      <c r="M5925" s="10"/>
      <c r="N5925"/>
      <c r="O5925"/>
      <c r="P5925" s="10"/>
    </row>
    <row r="5926" spans="13:16" x14ac:dyDescent="0.25">
      <c r="M5926" s="10"/>
      <c r="N5926"/>
      <c r="O5926"/>
      <c r="P5926" s="10"/>
    </row>
    <row r="5927" spans="13:16" x14ac:dyDescent="0.25">
      <c r="M5927" s="10"/>
      <c r="N5927"/>
      <c r="O5927"/>
      <c r="P5927" s="10"/>
    </row>
    <row r="5928" spans="13:16" x14ac:dyDescent="0.25">
      <c r="M5928" s="10"/>
      <c r="N5928"/>
      <c r="O5928"/>
      <c r="P5928" s="10"/>
    </row>
    <row r="5929" spans="13:16" x14ac:dyDescent="0.25">
      <c r="M5929" s="10"/>
      <c r="N5929"/>
      <c r="O5929"/>
      <c r="P5929" s="10"/>
    </row>
    <row r="5930" spans="13:16" x14ac:dyDescent="0.25">
      <c r="M5930" s="10"/>
      <c r="N5930"/>
      <c r="O5930"/>
      <c r="P5930" s="10"/>
    </row>
    <row r="5931" spans="13:16" x14ac:dyDescent="0.25">
      <c r="M5931" s="10"/>
      <c r="N5931"/>
      <c r="O5931"/>
      <c r="P5931" s="10"/>
    </row>
    <row r="5932" spans="13:16" x14ac:dyDescent="0.25">
      <c r="M5932" s="10"/>
      <c r="N5932"/>
      <c r="O5932"/>
      <c r="P5932" s="10"/>
    </row>
    <row r="5933" spans="13:16" x14ac:dyDescent="0.25">
      <c r="M5933" s="10"/>
      <c r="N5933"/>
      <c r="O5933"/>
      <c r="P5933" s="10"/>
    </row>
    <row r="5934" spans="13:16" x14ac:dyDescent="0.25">
      <c r="M5934" s="10"/>
      <c r="N5934"/>
      <c r="O5934"/>
      <c r="P5934" s="10"/>
    </row>
    <row r="5935" spans="13:16" x14ac:dyDescent="0.25">
      <c r="M5935" s="10"/>
      <c r="N5935"/>
      <c r="O5935"/>
      <c r="P5935" s="10"/>
    </row>
    <row r="5936" spans="13:16" x14ac:dyDescent="0.25">
      <c r="M5936" s="10"/>
      <c r="N5936"/>
      <c r="O5936"/>
      <c r="P5936" s="10"/>
    </row>
    <row r="5937" spans="13:16" x14ac:dyDescent="0.25">
      <c r="M5937" s="10"/>
      <c r="N5937"/>
      <c r="O5937"/>
      <c r="P5937" s="10"/>
    </row>
    <row r="5938" spans="13:16" x14ac:dyDescent="0.25">
      <c r="M5938" s="10"/>
      <c r="N5938"/>
      <c r="O5938"/>
      <c r="P5938" s="10"/>
    </row>
    <row r="5939" spans="13:16" x14ac:dyDescent="0.25">
      <c r="M5939" s="10"/>
      <c r="N5939"/>
      <c r="O5939"/>
      <c r="P5939" s="10"/>
    </row>
    <row r="5940" spans="13:16" x14ac:dyDescent="0.25">
      <c r="M5940" s="10"/>
      <c r="N5940"/>
      <c r="O5940"/>
      <c r="P5940" s="10"/>
    </row>
    <row r="5941" spans="13:16" x14ac:dyDescent="0.25">
      <c r="M5941" s="10"/>
      <c r="N5941"/>
      <c r="O5941"/>
      <c r="P5941" s="10"/>
    </row>
    <row r="5942" spans="13:16" x14ac:dyDescent="0.25">
      <c r="M5942" s="10"/>
      <c r="N5942"/>
      <c r="O5942"/>
      <c r="P5942" s="10"/>
    </row>
    <row r="5943" spans="13:16" x14ac:dyDescent="0.25">
      <c r="M5943" s="10"/>
      <c r="N5943"/>
      <c r="O5943"/>
      <c r="P5943" s="10"/>
    </row>
    <row r="5944" spans="13:16" x14ac:dyDescent="0.25">
      <c r="M5944" s="10"/>
      <c r="N5944"/>
      <c r="O5944"/>
      <c r="P5944" s="10"/>
    </row>
    <row r="5945" spans="13:16" x14ac:dyDescent="0.25">
      <c r="M5945" s="10"/>
      <c r="N5945"/>
      <c r="O5945"/>
      <c r="P5945" s="10"/>
    </row>
    <row r="5946" spans="13:16" x14ac:dyDescent="0.25">
      <c r="M5946" s="10"/>
      <c r="N5946"/>
      <c r="O5946"/>
      <c r="P5946" s="10"/>
    </row>
    <row r="5947" spans="13:16" x14ac:dyDescent="0.25">
      <c r="M5947" s="10"/>
      <c r="N5947"/>
      <c r="O5947"/>
      <c r="P5947" s="10"/>
    </row>
    <row r="5948" spans="13:16" x14ac:dyDescent="0.25">
      <c r="M5948" s="10"/>
      <c r="N5948"/>
      <c r="O5948"/>
      <c r="P5948" s="10"/>
    </row>
    <row r="5949" spans="13:16" x14ac:dyDescent="0.25">
      <c r="M5949" s="10"/>
      <c r="N5949"/>
      <c r="O5949"/>
      <c r="P5949" s="10"/>
    </row>
    <row r="5950" spans="13:16" x14ac:dyDescent="0.25">
      <c r="M5950" s="10"/>
      <c r="N5950"/>
      <c r="O5950"/>
      <c r="P5950" s="10"/>
    </row>
    <row r="5951" spans="13:16" x14ac:dyDescent="0.25">
      <c r="M5951" s="10"/>
      <c r="N5951"/>
      <c r="O5951"/>
      <c r="P5951" s="10"/>
    </row>
    <row r="5952" spans="13:16" x14ac:dyDescent="0.25">
      <c r="M5952" s="10"/>
      <c r="N5952"/>
      <c r="O5952"/>
      <c r="P5952" s="10"/>
    </row>
    <row r="5953" spans="13:16" x14ac:dyDescent="0.25">
      <c r="M5953" s="10"/>
      <c r="N5953"/>
      <c r="O5953"/>
      <c r="P5953" s="10"/>
    </row>
    <row r="5954" spans="13:16" x14ac:dyDescent="0.25">
      <c r="M5954" s="10"/>
      <c r="N5954"/>
      <c r="O5954"/>
      <c r="P5954" s="10"/>
    </row>
    <row r="5955" spans="13:16" x14ac:dyDescent="0.25">
      <c r="M5955" s="10"/>
      <c r="N5955"/>
      <c r="O5955"/>
      <c r="P5955" s="10"/>
    </row>
    <row r="5956" spans="13:16" x14ac:dyDescent="0.25">
      <c r="M5956" s="10"/>
      <c r="N5956"/>
      <c r="O5956"/>
      <c r="P5956" s="10"/>
    </row>
    <row r="5957" spans="13:16" x14ac:dyDescent="0.25">
      <c r="M5957" s="10"/>
      <c r="N5957"/>
      <c r="O5957"/>
      <c r="P5957" s="10"/>
    </row>
    <row r="5958" spans="13:16" x14ac:dyDescent="0.25">
      <c r="M5958" s="10"/>
      <c r="N5958"/>
      <c r="O5958"/>
      <c r="P5958" s="10"/>
    </row>
    <row r="5959" spans="13:16" x14ac:dyDescent="0.25">
      <c r="M5959" s="10"/>
      <c r="N5959"/>
      <c r="O5959"/>
      <c r="P5959" s="10"/>
    </row>
    <row r="5960" spans="13:16" x14ac:dyDescent="0.25">
      <c r="M5960" s="10"/>
      <c r="N5960"/>
      <c r="O5960"/>
      <c r="P5960" s="10"/>
    </row>
    <row r="5961" spans="13:16" x14ac:dyDescent="0.25">
      <c r="M5961" s="10"/>
      <c r="N5961"/>
      <c r="O5961"/>
      <c r="P5961" s="10"/>
    </row>
    <row r="5962" spans="13:16" x14ac:dyDescent="0.25">
      <c r="M5962" s="10"/>
      <c r="N5962"/>
      <c r="O5962"/>
      <c r="P5962" s="10"/>
    </row>
    <row r="5963" spans="13:16" x14ac:dyDescent="0.25">
      <c r="M5963" s="10"/>
      <c r="N5963"/>
      <c r="O5963"/>
      <c r="P5963" s="10"/>
    </row>
    <row r="5964" spans="13:16" x14ac:dyDescent="0.25">
      <c r="M5964" s="10"/>
      <c r="N5964"/>
      <c r="O5964"/>
      <c r="P5964" s="10"/>
    </row>
    <row r="5965" spans="13:16" x14ac:dyDescent="0.25">
      <c r="M5965" s="10"/>
      <c r="N5965"/>
      <c r="O5965"/>
      <c r="P5965" s="10"/>
    </row>
    <row r="5966" spans="13:16" x14ac:dyDescent="0.25">
      <c r="M5966" s="10"/>
      <c r="N5966"/>
      <c r="O5966"/>
      <c r="P5966" s="10"/>
    </row>
    <row r="5967" spans="13:16" x14ac:dyDescent="0.25">
      <c r="M5967" s="10"/>
      <c r="N5967"/>
      <c r="O5967"/>
      <c r="P5967" s="10"/>
    </row>
    <row r="5968" spans="13:16" x14ac:dyDescent="0.25">
      <c r="M5968" s="10"/>
      <c r="N5968"/>
      <c r="O5968"/>
      <c r="P5968" s="10"/>
    </row>
    <row r="5969" spans="13:16" x14ac:dyDescent="0.25">
      <c r="M5969" s="10"/>
      <c r="N5969"/>
      <c r="O5969"/>
      <c r="P5969" s="10"/>
    </row>
    <row r="5970" spans="13:16" x14ac:dyDescent="0.25">
      <c r="M5970" s="10"/>
      <c r="N5970"/>
      <c r="O5970"/>
      <c r="P5970" s="10"/>
    </row>
    <row r="5971" spans="13:16" x14ac:dyDescent="0.25">
      <c r="M5971" s="10"/>
      <c r="N5971"/>
      <c r="O5971"/>
      <c r="P5971" s="10"/>
    </row>
    <row r="5972" spans="13:16" x14ac:dyDescent="0.25">
      <c r="M5972" s="10"/>
      <c r="N5972"/>
      <c r="O5972"/>
      <c r="P5972" s="10"/>
    </row>
    <row r="5973" spans="13:16" x14ac:dyDescent="0.25">
      <c r="M5973" s="10"/>
      <c r="N5973"/>
      <c r="O5973"/>
      <c r="P5973" s="10"/>
    </row>
    <row r="5974" spans="13:16" x14ac:dyDescent="0.25">
      <c r="M5974" s="10"/>
      <c r="N5974"/>
      <c r="O5974"/>
      <c r="P5974" s="10"/>
    </row>
    <row r="5975" spans="13:16" x14ac:dyDescent="0.25">
      <c r="M5975" s="10"/>
      <c r="N5975"/>
      <c r="O5975"/>
      <c r="P5975" s="10"/>
    </row>
    <row r="5976" spans="13:16" x14ac:dyDescent="0.25">
      <c r="M5976" s="10"/>
      <c r="N5976"/>
      <c r="O5976"/>
      <c r="P5976" s="10"/>
    </row>
    <row r="5977" spans="13:16" x14ac:dyDescent="0.25">
      <c r="M5977" s="10"/>
      <c r="N5977"/>
      <c r="O5977"/>
      <c r="P5977" s="10"/>
    </row>
    <row r="5978" spans="13:16" x14ac:dyDescent="0.25">
      <c r="M5978" s="10"/>
      <c r="N5978"/>
      <c r="O5978"/>
      <c r="P5978" s="10"/>
    </row>
    <row r="5979" spans="13:16" x14ac:dyDescent="0.25">
      <c r="M5979" s="10"/>
      <c r="N5979"/>
      <c r="O5979"/>
      <c r="P5979" s="10"/>
    </row>
    <row r="5980" spans="13:16" x14ac:dyDescent="0.25">
      <c r="M5980" s="10"/>
      <c r="N5980"/>
      <c r="O5980"/>
      <c r="P5980" s="10"/>
    </row>
    <row r="5981" spans="13:16" x14ac:dyDescent="0.25">
      <c r="M5981" s="10"/>
      <c r="N5981"/>
      <c r="O5981"/>
      <c r="P5981" s="10"/>
    </row>
    <row r="5982" spans="13:16" x14ac:dyDescent="0.25">
      <c r="M5982" s="10"/>
      <c r="N5982"/>
      <c r="O5982"/>
      <c r="P5982" s="10"/>
    </row>
    <row r="5983" spans="13:16" x14ac:dyDescent="0.25">
      <c r="M5983" s="10"/>
      <c r="N5983"/>
      <c r="O5983"/>
      <c r="P5983" s="10"/>
    </row>
    <row r="5984" spans="13:16" x14ac:dyDescent="0.25">
      <c r="M5984" s="10"/>
      <c r="N5984"/>
      <c r="O5984"/>
      <c r="P5984" s="10"/>
    </row>
    <row r="5985" spans="13:16" x14ac:dyDescent="0.25">
      <c r="M5985" s="10"/>
      <c r="N5985"/>
      <c r="O5985"/>
      <c r="P5985" s="10"/>
    </row>
    <row r="5986" spans="13:16" x14ac:dyDescent="0.25">
      <c r="M5986" s="10"/>
      <c r="N5986"/>
      <c r="O5986"/>
      <c r="P5986" s="10"/>
    </row>
    <row r="5987" spans="13:16" x14ac:dyDescent="0.25">
      <c r="M5987" s="10"/>
      <c r="N5987"/>
      <c r="O5987"/>
      <c r="P5987" s="10"/>
    </row>
    <row r="5988" spans="13:16" x14ac:dyDescent="0.25">
      <c r="M5988" s="10"/>
      <c r="N5988"/>
      <c r="O5988"/>
      <c r="P5988" s="10"/>
    </row>
    <row r="5989" spans="13:16" x14ac:dyDescent="0.25">
      <c r="M5989" s="10"/>
      <c r="N5989"/>
      <c r="O5989"/>
      <c r="P5989" s="10"/>
    </row>
    <row r="5990" spans="13:16" x14ac:dyDescent="0.25">
      <c r="M5990" s="10"/>
      <c r="N5990"/>
      <c r="O5990"/>
      <c r="P5990" s="10"/>
    </row>
    <row r="5991" spans="13:16" x14ac:dyDescent="0.25">
      <c r="M5991" s="10"/>
      <c r="N5991"/>
      <c r="O5991"/>
      <c r="P5991" s="10"/>
    </row>
    <row r="5992" spans="13:16" x14ac:dyDescent="0.25">
      <c r="M5992" s="10"/>
      <c r="N5992"/>
      <c r="O5992"/>
      <c r="P5992" s="10"/>
    </row>
    <row r="5993" spans="13:16" x14ac:dyDescent="0.25">
      <c r="M5993" s="10"/>
      <c r="N5993"/>
      <c r="O5993"/>
      <c r="P5993" s="10"/>
    </row>
    <row r="5994" spans="13:16" x14ac:dyDescent="0.25">
      <c r="M5994" s="10"/>
      <c r="N5994"/>
      <c r="O5994"/>
      <c r="P5994" s="10"/>
    </row>
    <row r="5995" spans="13:16" x14ac:dyDescent="0.25">
      <c r="M5995" s="10"/>
      <c r="N5995"/>
      <c r="O5995"/>
      <c r="P5995" s="10"/>
    </row>
    <row r="5996" spans="13:16" x14ac:dyDescent="0.25">
      <c r="M5996" s="10"/>
      <c r="N5996"/>
      <c r="O5996"/>
      <c r="P5996" s="10"/>
    </row>
    <row r="5997" spans="13:16" x14ac:dyDescent="0.25">
      <c r="M5997" s="10"/>
      <c r="N5997"/>
      <c r="O5997"/>
      <c r="P5997" s="10"/>
    </row>
    <row r="5998" spans="13:16" x14ac:dyDescent="0.25">
      <c r="M5998" s="10"/>
      <c r="N5998"/>
      <c r="O5998"/>
      <c r="P5998" s="10"/>
    </row>
    <row r="5999" spans="13:16" x14ac:dyDescent="0.25">
      <c r="M5999" s="10"/>
      <c r="N5999"/>
      <c r="O5999"/>
      <c r="P5999" s="10"/>
    </row>
    <row r="6000" spans="13:16" x14ac:dyDescent="0.25">
      <c r="M6000" s="10"/>
      <c r="N6000"/>
      <c r="O6000"/>
      <c r="P6000" s="10"/>
    </row>
    <row r="6001" spans="13:16" x14ac:dyDescent="0.25">
      <c r="M6001" s="10"/>
      <c r="N6001"/>
      <c r="O6001"/>
      <c r="P6001" s="10"/>
    </row>
    <row r="6002" spans="13:16" x14ac:dyDescent="0.25">
      <c r="M6002" s="10"/>
      <c r="N6002"/>
      <c r="O6002"/>
      <c r="P6002" s="10"/>
    </row>
    <row r="6003" spans="13:16" x14ac:dyDescent="0.25">
      <c r="M6003" s="10"/>
      <c r="N6003"/>
      <c r="O6003"/>
      <c r="P6003" s="10"/>
    </row>
    <row r="6004" spans="13:16" x14ac:dyDescent="0.25">
      <c r="M6004" s="10"/>
      <c r="N6004"/>
      <c r="O6004"/>
      <c r="P6004" s="10"/>
    </row>
    <row r="6005" spans="13:16" x14ac:dyDescent="0.25">
      <c r="M6005" s="10"/>
      <c r="N6005"/>
      <c r="O6005"/>
      <c r="P6005" s="10"/>
    </row>
    <row r="6006" spans="13:16" x14ac:dyDescent="0.25">
      <c r="M6006" s="10"/>
      <c r="N6006"/>
      <c r="O6006"/>
      <c r="P6006" s="10"/>
    </row>
    <row r="6007" spans="13:16" x14ac:dyDescent="0.25">
      <c r="M6007" s="10"/>
      <c r="N6007"/>
      <c r="O6007"/>
      <c r="P6007" s="10"/>
    </row>
    <row r="6008" spans="13:16" x14ac:dyDescent="0.25">
      <c r="M6008" s="10"/>
      <c r="N6008"/>
      <c r="O6008"/>
      <c r="P6008" s="10"/>
    </row>
    <row r="6009" spans="13:16" x14ac:dyDescent="0.25">
      <c r="M6009" s="10"/>
      <c r="N6009"/>
      <c r="O6009"/>
      <c r="P6009" s="10"/>
    </row>
    <row r="6010" spans="13:16" x14ac:dyDescent="0.25">
      <c r="M6010" s="10"/>
      <c r="N6010"/>
      <c r="O6010"/>
      <c r="P6010" s="10"/>
    </row>
    <row r="6011" spans="13:16" x14ac:dyDescent="0.25">
      <c r="M6011" s="10"/>
      <c r="N6011"/>
      <c r="O6011"/>
      <c r="P6011" s="10"/>
    </row>
    <row r="6012" spans="13:16" x14ac:dyDescent="0.25">
      <c r="M6012" s="10"/>
      <c r="N6012"/>
      <c r="O6012"/>
      <c r="P6012" s="10"/>
    </row>
    <row r="6013" spans="13:16" x14ac:dyDescent="0.25">
      <c r="M6013" s="10"/>
      <c r="N6013"/>
      <c r="O6013"/>
      <c r="P6013" s="10"/>
    </row>
    <row r="6014" spans="13:16" x14ac:dyDescent="0.25">
      <c r="M6014" s="10"/>
      <c r="N6014"/>
      <c r="O6014"/>
      <c r="P6014" s="10"/>
    </row>
    <row r="6015" spans="13:16" x14ac:dyDescent="0.25">
      <c r="M6015" s="10"/>
      <c r="N6015"/>
      <c r="O6015"/>
      <c r="P6015" s="10"/>
    </row>
    <row r="6016" spans="13:16" x14ac:dyDescent="0.25">
      <c r="M6016" s="10"/>
      <c r="N6016"/>
      <c r="O6016"/>
      <c r="P6016" s="10"/>
    </row>
    <row r="6017" spans="13:16" x14ac:dyDescent="0.25">
      <c r="M6017" s="10"/>
      <c r="N6017"/>
      <c r="O6017"/>
      <c r="P6017" s="10"/>
    </row>
    <row r="6018" spans="13:16" x14ac:dyDescent="0.25">
      <c r="M6018" s="10"/>
      <c r="N6018"/>
      <c r="O6018"/>
      <c r="P6018" s="10"/>
    </row>
    <row r="6019" spans="13:16" x14ac:dyDescent="0.25">
      <c r="M6019" s="10"/>
      <c r="N6019"/>
      <c r="O6019"/>
      <c r="P6019" s="10"/>
    </row>
    <row r="6020" spans="13:16" x14ac:dyDescent="0.25">
      <c r="M6020" s="10"/>
      <c r="N6020"/>
      <c r="O6020"/>
      <c r="P6020" s="10"/>
    </row>
    <row r="6021" spans="13:16" x14ac:dyDescent="0.25">
      <c r="M6021" s="10"/>
      <c r="N6021"/>
      <c r="O6021"/>
      <c r="P6021" s="10"/>
    </row>
    <row r="6022" spans="13:16" x14ac:dyDescent="0.25">
      <c r="M6022" s="10"/>
      <c r="N6022"/>
      <c r="O6022"/>
      <c r="P6022" s="10"/>
    </row>
    <row r="6023" spans="13:16" x14ac:dyDescent="0.25">
      <c r="M6023" s="10"/>
      <c r="N6023"/>
      <c r="O6023"/>
      <c r="P6023" s="10"/>
    </row>
    <row r="6024" spans="13:16" x14ac:dyDescent="0.25">
      <c r="M6024" s="10"/>
      <c r="N6024"/>
      <c r="O6024"/>
      <c r="P6024" s="10"/>
    </row>
    <row r="6025" spans="13:16" x14ac:dyDescent="0.25">
      <c r="M6025" s="10"/>
      <c r="N6025"/>
      <c r="O6025"/>
      <c r="P6025" s="10"/>
    </row>
    <row r="6026" spans="13:16" x14ac:dyDescent="0.25">
      <c r="M6026" s="10"/>
      <c r="N6026"/>
      <c r="O6026"/>
      <c r="P6026" s="10"/>
    </row>
    <row r="6027" spans="13:16" x14ac:dyDescent="0.25">
      <c r="M6027" s="10"/>
      <c r="N6027"/>
      <c r="O6027"/>
      <c r="P6027" s="10"/>
    </row>
    <row r="6028" spans="13:16" x14ac:dyDescent="0.25">
      <c r="M6028" s="10"/>
      <c r="N6028"/>
      <c r="O6028"/>
      <c r="P6028" s="10"/>
    </row>
    <row r="6029" spans="13:16" x14ac:dyDescent="0.25">
      <c r="M6029" s="10"/>
      <c r="N6029"/>
      <c r="O6029"/>
      <c r="P6029" s="10"/>
    </row>
    <row r="6030" spans="13:16" x14ac:dyDescent="0.25">
      <c r="M6030" s="10"/>
      <c r="N6030"/>
      <c r="O6030"/>
      <c r="P6030" s="10"/>
    </row>
    <row r="6031" spans="13:16" x14ac:dyDescent="0.25">
      <c r="M6031" s="10"/>
      <c r="N6031"/>
      <c r="O6031"/>
      <c r="P6031" s="10"/>
    </row>
    <row r="6032" spans="13:16" x14ac:dyDescent="0.25">
      <c r="M6032" s="10"/>
      <c r="N6032"/>
      <c r="O6032"/>
      <c r="P6032" s="10"/>
    </row>
    <row r="6033" spans="13:16" x14ac:dyDescent="0.25">
      <c r="M6033" s="10"/>
      <c r="N6033"/>
      <c r="O6033"/>
      <c r="P6033" s="10"/>
    </row>
    <row r="6034" spans="13:16" x14ac:dyDescent="0.25">
      <c r="M6034" s="10"/>
      <c r="N6034"/>
      <c r="O6034"/>
      <c r="P6034" s="10"/>
    </row>
    <row r="6035" spans="13:16" x14ac:dyDescent="0.25">
      <c r="M6035" s="10"/>
      <c r="N6035"/>
      <c r="O6035"/>
      <c r="P6035" s="10"/>
    </row>
    <row r="6036" spans="13:16" x14ac:dyDescent="0.25">
      <c r="M6036" s="10"/>
      <c r="N6036"/>
      <c r="O6036"/>
      <c r="P6036" s="10"/>
    </row>
    <row r="6037" spans="13:16" x14ac:dyDescent="0.25">
      <c r="M6037" s="10"/>
      <c r="N6037"/>
      <c r="O6037"/>
      <c r="P6037" s="10"/>
    </row>
    <row r="6038" spans="13:16" x14ac:dyDescent="0.25">
      <c r="M6038" s="10"/>
      <c r="N6038"/>
      <c r="O6038"/>
      <c r="P6038" s="10"/>
    </row>
    <row r="6039" spans="13:16" x14ac:dyDescent="0.25">
      <c r="M6039" s="10"/>
      <c r="N6039"/>
      <c r="O6039"/>
      <c r="P6039" s="10"/>
    </row>
    <row r="6040" spans="13:16" x14ac:dyDescent="0.25">
      <c r="M6040" s="10"/>
      <c r="N6040"/>
      <c r="O6040"/>
      <c r="P6040" s="10"/>
    </row>
    <row r="6041" spans="13:16" x14ac:dyDescent="0.25">
      <c r="M6041" s="10"/>
      <c r="N6041"/>
      <c r="O6041"/>
      <c r="P6041" s="10"/>
    </row>
    <row r="6042" spans="13:16" x14ac:dyDescent="0.25">
      <c r="M6042" s="10"/>
      <c r="N6042"/>
      <c r="O6042"/>
      <c r="P6042" s="10"/>
    </row>
    <row r="6043" spans="13:16" x14ac:dyDescent="0.25">
      <c r="M6043" s="10"/>
      <c r="N6043"/>
      <c r="O6043"/>
      <c r="P6043" s="10"/>
    </row>
    <row r="6044" spans="13:16" x14ac:dyDescent="0.25">
      <c r="M6044" s="10"/>
      <c r="N6044"/>
      <c r="O6044"/>
      <c r="P6044" s="10"/>
    </row>
    <row r="6045" spans="13:16" x14ac:dyDescent="0.25">
      <c r="M6045" s="10"/>
      <c r="N6045"/>
      <c r="O6045"/>
      <c r="P6045" s="10"/>
    </row>
    <row r="6046" spans="13:16" x14ac:dyDescent="0.25">
      <c r="M6046" s="10"/>
      <c r="N6046"/>
      <c r="O6046"/>
      <c r="P6046" s="10"/>
    </row>
    <row r="6047" spans="13:16" x14ac:dyDescent="0.25">
      <c r="M6047" s="10"/>
      <c r="N6047"/>
      <c r="O6047"/>
      <c r="P6047" s="10"/>
    </row>
    <row r="6048" spans="13:16" x14ac:dyDescent="0.25">
      <c r="M6048" s="10"/>
      <c r="N6048"/>
      <c r="O6048"/>
      <c r="P6048" s="10"/>
    </row>
    <row r="6049" spans="13:16" x14ac:dyDescent="0.25">
      <c r="M6049" s="10"/>
      <c r="N6049"/>
      <c r="O6049"/>
      <c r="P6049" s="10"/>
    </row>
    <row r="6050" spans="13:16" x14ac:dyDescent="0.25">
      <c r="M6050" s="10"/>
      <c r="N6050"/>
      <c r="O6050"/>
      <c r="P6050" s="10"/>
    </row>
    <row r="6051" spans="13:16" x14ac:dyDescent="0.25">
      <c r="M6051" s="10"/>
      <c r="N6051"/>
      <c r="O6051"/>
      <c r="P6051" s="10"/>
    </row>
    <row r="6052" spans="13:16" x14ac:dyDescent="0.25">
      <c r="M6052" s="10"/>
      <c r="N6052"/>
      <c r="O6052"/>
      <c r="P6052" s="10"/>
    </row>
    <row r="6053" spans="13:16" x14ac:dyDescent="0.25">
      <c r="M6053" s="10"/>
      <c r="N6053"/>
      <c r="O6053"/>
      <c r="P6053" s="10"/>
    </row>
    <row r="6054" spans="13:16" x14ac:dyDescent="0.25">
      <c r="M6054" s="10"/>
      <c r="N6054"/>
      <c r="O6054"/>
      <c r="P6054" s="10"/>
    </row>
    <row r="6055" spans="13:16" x14ac:dyDescent="0.25">
      <c r="M6055" s="10"/>
      <c r="N6055"/>
      <c r="O6055"/>
      <c r="P6055" s="10"/>
    </row>
    <row r="6056" spans="13:16" x14ac:dyDescent="0.25">
      <c r="M6056" s="10"/>
      <c r="N6056"/>
      <c r="O6056"/>
      <c r="P6056" s="10"/>
    </row>
    <row r="6057" spans="13:16" x14ac:dyDescent="0.25">
      <c r="M6057" s="10"/>
      <c r="N6057"/>
      <c r="O6057"/>
      <c r="P6057" s="10"/>
    </row>
    <row r="6058" spans="13:16" x14ac:dyDescent="0.25">
      <c r="M6058" s="10"/>
      <c r="N6058"/>
      <c r="O6058"/>
      <c r="P6058" s="10"/>
    </row>
    <row r="6059" spans="13:16" x14ac:dyDescent="0.25">
      <c r="M6059" s="10"/>
      <c r="N6059"/>
      <c r="O6059"/>
      <c r="P6059" s="10"/>
    </row>
    <row r="6060" spans="13:16" x14ac:dyDescent="0.25">
      <c r="M6060" s="10"/>
      <c r="N6060"/>
      <c r="O6060"/>
      <c r="P6060" s="10"/>
    </row>
    <row r="6061" spans="13:16" x14ac:dyDescent="0.25">
      <c r="M6061" s="10"/>
      <c r="N6061"/>
      <c r="O6061"/>
      <c r="P6061" s="10"/>
    </row>
    <row r="6062" spans="13:16" x14ac:dyDescent="0.25">
      <c r="M6062" s="10"/>
      <c r="N6062"/>
      <c r="O6062"/>
      <c r="P6062" s="10"/>
    </row>
    <row r="6063" spans="13:16" x14ac:dyDescent="0.25">
      <c r="M6063" s="10"/>
      <c r="N6063"/>
      <c r="O6063"/>
      <c r="P6063" s="10"/>
    </row>
    <row r="6064" spans="13:16" x14ac:dyDescent="0.25">
      <c r="M6064" s="10"/>
      <c r="N6064"/>
      <c r="O6064"/>
      <c r="P6064" s="10"/>
    </row>
    <row r="6065" spans="13:16" x14ac:dyDescent="0.25">
      <c r="M6065" s="10"/>
      <c r="N6065"/>
      <c r="O6065"/>
      <c r="P6065" s="10"/>
    </row>
    <row r="6066" spans="13:16" x14ac:dyDescent="0.25">
      <c r="M6066" s="10"/>
      <c r="N6066"/>
      <c r="O6066"/>
      <c r="P6066" s="10"/>
    </row>
    <row r="6067" spans="13:16" x14ac:dyDescent="0.25">
      <c r="M6067" s="10"/>
      <c r="N6067"/>
      <c r="O6067"/>
      <c r="P6067" s="10"/>
    </row>
    <row r="6068" spans="13:16" x14ac:dyDescent="0.25">
      <c r="M6068" s="10"/>
      <c r="N6068"/>
      <c r="O6068"/>
      <c r="P6068" s="10"/>
    </row>
    <row r="6069" spans="13:16" x14ac:dyDescent="0.25">
      <c r="M6069" s="10"/>
      <c r="N6069"/>
      <c r="O6069"/>
      <c r="P6069" s="10"/>
    </row>
    <row r="6070" spans="13:16" x14ac:dyDescent="0.25">
      <c r="M6070" s="10"/>
      <c r="N6070"/>
      <c r="O6070"/>
      <c r="P6070" s="10"/>
    </row>
    <row r="6071" spans="13:16" x14ac:dyDescent="0.25">
      <c r="M6071" s="10"/>
      <c r="N6071"/>
      <c r="O6071"/>
      <c r="P6071" s="10"/>
    </row>
    <row r="6072" spans="13:16" x14ac:dyDescent="0.25">
      <c r="M6072" s="10"/>
      <c r="N6072"/>
      <c r="O6072"/>
      <c r="P6072" s="10"/>
    </row>
    <row r="6073" spans="13:16" x14ac:dyDescent="0.25">
      <c r="M6073" s="10"/>
      <c r="N6073"/>
      <c r="O6073"/>
      <c r="P6073" s="10"/>
    </row>
    <row r="6074" spans="13:16" x14ac:dyDescent="0.25">
      <c r="M6074" s="10"/>
      <c r="N6074"/>
      <c r="O6074"/>
      <c r="P6074" s="10"/>
    </row>
    <row r="6075" spans="13:16" x14ac:dyDescent="0.25">
      <c r="M6075" s="10"/>
      <c r="N6075"/>
      <c r="O6075"/>
      <c r="P6075" s="10"/>
    </row>
    <row r="6076" spans="13:16" x14ac:dyDescent="0.25">
      <c r="M6076" s="10"/>
      <c r="N6076"/>
      <c r="O6076"/>
      <c r="P6076" s="10"/>
    </row>
    <row r="6077" spans="13:16" x14ac:dyDescent="0.25">
      <c r="M6077" s="10"/>
      <c r="N6077"/>
      <c r="O6077"/>
      <c r="P6077" s="10"/>
    </row>
    <row r="6078" spans="13:16" x14ac:dyDescent="0.25">
      <c r="M6078" s="10"/>
      <c r="N6078"/>
      <c r="O6078"/>
      <c r="P6078" s="10"/>
    </row>
    <row r="6079" spans="13:16" x14ac:dyDescent="0.25">
      <c r="M6079" s="10"/>
      <c r="N6079"/>
      <c r="O6079"/>
      <c r="P6079" s="10"/>
    </row>
    <row r="6080" spans="13:16" x14ac:dyDescent="0.25">
      <c r="M6080" s="10"/>
      <c r="N6080"/>
      <c r="O6080"/>
      <c r="P6080" s="10"/>
    </row>
    <row r="6081" spans="13:16" x14ac:dyDescent="0.25">
      <c r="M6081" s="10"/>
      <c r="N6081"/>
      <c r="O6081"/>
      <c r="P6081" s="10"/>
    </row>
    <row r="6082" spans="13:16" x14ac:dyDescent="0.25">
      <c r="M6082" s="10"/>
      <c r="N6082"/>
      <c r="O6082"/>
      <c r="P6082" s="10"/>
    </row>
    <row r="6083" spans="13:16" x14ac:dyDescent="0.25">
      <c r="M6083" s="10"/>
      <c r="N6083"/>
      <c r="O6083"/>
      <c r="P6083" s="10"/>
    </row>
    <row r="6084" spans="13:16" x14ac:dyDescent="0.25">
      <c r="M6084" s="10"/>
      <c r="N6084"/>
      <c r="O6084"/>
      <c r="P6084" s="10"/>
    </row>
    <row r="6085" spans="13:16" x14ac:dyDescent="0.25">
      <c r="M6085" s="10"/>
      <c r="N6085"/>
      <c r="O6085"/>
      <c r="P6085" s="10"/>
    </row>
    <row r="6086" spans="13:16" x14ac:dyDescent="0.25">
      <c r="M6086" s="10"/>
      <c r="N6086"/>
      <c r="O6086"/>
      <c r="P6086" s="10"/>
    </row>
    <row r="6087" spans="13:16" x14ac:dyDescent="0.25">
      <c r="M6087" s="10"/>
      <c r="N6087"/>
      <c r="O6087"/>
      <c r="P6087" s="10"/>
    </row>
    <row r="6088" spans="13:16" x14ac:dyDescent="0.25">
      <c r="M6088" s="10"/>
      <c r="N6088"/>
      <c r="O6088"/>
      <c r="P6088" s="10"/>
    </row>
    <row r="6089" spans="13:16" x14ac:dyDescent="0.25">
      <c r="M6089" s="10"/>
      <c r="N6089"/>
      <c r="O6089"/>
      <c r="P6089" s="10"/>
    </row>
    <row r="6090" spans="13:16" x14ac:dyDescent="0.25">
      <c r="M6090" s="10"/>
      <c r="N6090"/>
      <c r="O6090"/>
      <c r="P6090" s="10"/>
    </row>
    <row r="6091" spans="13:16" x14ac:dyDescent="0.25">
      <c r="M6091" s="10"/>
      <c r="N6091"/>
      <c r="O6091"/>
      <c r="P6091" s="10"/>
    </row>
    <row r="6092" spans="13:16" x14ac:dyDescent="0.25">
      <c r="M6092" s="10"/>
      <c r="N6092"/>
      <c r="O6092"/>
      <c r="P6092" s="10"/>
    </row>
    <row r="6093" spans="13:16" x14ac:dyDescent="0.25">
      <c r="M6093" s="10"/>
      <c r="N6093"/>
      <c r="O6093"/>
      <c r="P6093" s="10"/>
    </row>
    <row r="6094" spans="13:16" x14ac:dyDescent="0.25">
      <c r="M6094" s="10"/>
      <c r="N6094"/>
      <c r="O6094"/>
      <c r="P6094" s="10"/>
    </row>
    <row r="6095" spans="13:16" x14ac:dyDescent="0.25">
      <c r="M6095" s="10"/>
      <c r="N6095"/>
      <c r="O6095"/>
      <c r="P6095" s="10"/>
    </row>
    <row r="6096" spans="13:16" x14ac:dyDescent="0.25">
      <c r="M6096" s="10"/>
      <c r="N6096"/>
      <c r="O6096"/>
      <c r="P6096" s="10"/>
    </row>
    <row r="6097" spans="13:16" x14ac:dyDescent="0.25">
      <c r="M6097" s="10"/>
      <c r="N6097"/>
      <c r="O6097"/>
      <c r="P6097" s="10"/>
    </row>
    <row r="6098" spans="13:16" x14ac:dyDescent="0.25">
      <c r="M6098" s="10"/>
      <c r="N6098"/>
      <c r="O6098"/>
      <c r="P6098" s="10"/>
    </row>
    <row r="6099" spans="13:16" x14ac:dyDescent="0.25">
      <c r="M6099" s="10"/>
      <c r="N6099"/>
      <c r="O6099"/>
      <c r="P6099" s="10"/>
    </row>
    <row r="6100" spans="13:16" x14ac:dyDescent="0.25">
      <c r="M6100" s="10"/>
      <c r="N6100"/>
      <c r="O6100"/>
      <c r="P6100" s="10"/>
    </row>
    <row r="6101" spans="13:16" x14ac:dyDescent="0.25">
      <c r="M6101" s="10"/>
      <c r="N6101"/>
      <c r="O6101"/>
      <c r="P6101" s="10"/>
    </row>
    <row r="6102" spans="13:16" x14ac:dyDescent="0.25">
      <c r="M6102" s="10"/>
      <c r="N6102"/>
      <c r="O6102"/>
      <c r="P6102" s="10"/>
    </row>
    <row r="6103" spans="13:16" x14ac:dyDescent="0.25">
      <c r="M6103" s="10"/>
      <c r="N6103"/>
      <c r="O6103"/>
      <c r="P6103" s="10"/>
    </row>
    <row r="6104" spans="13:16" x14ac:dyDescent="0.25">
      <c r="M6104" s="10"/>
      <c r="N6104"/>
      <c r="O6104"/>
      <c r="P6104" s="10"/>
    </row>
    <row r="6105" spans="13:16" x14ac:dyDescent="0.25">
      <c r="M6105" s="10"/>
      <c r="N6105"/>
      <c r="O6105"/>
      <c r="P6105" s="10"/>
    </row>
    <row r="6106" spans="13:16" x14ac:dyDescent="0.25">
      <c r="M6106" s="10"/>
      <c r="N6106"/>
      <c r="O6106"/>
      <c r="P6106" s="10"/>
    </row>
    <row r="6107" spans="13:16" x14ac:dyDescent="0.25">
      <c r="M6107" s="10"/>
      <c r="N6107"/>
      <c r="O6107"/>
      <c r="P6107" s="10"/>
    </row>
    <row r="6108" spans="13:16" x14ac:dyDescent="0.25">
      <c r="M6108" s="10"/>
      <c r="N6108"/>
      <c r="O6108"/>
      <c r="P6108" s="10"/>
    </row>
    <row r="6109" spans="13:16" x14ac:dyDescent="0.25">
      <c r="M6109" s="10"/>
      <c r="N6109"/>
      <c r="O6109"/>
      <c r="P6109" s="10"/>
    </row>
    <row r="6110" spans="13:16" x14ac:dyDescent="0.25">
      <c r="M6110" s="10"/>
      <c r="N6110"/>
      <c r="O6110"/>
      <c r="P6110" s="10"/>
    </row>
    <row r="6111" spans="13:16" x14ac:dyDescent="0.25">
      <c r="M6111" s="10"/>
      <c r="N6111"/>
      <c r="O6111"/>
      <c r="P6111" s="10"/>
    </row>
    <row r="6112" spans="13:16" x14ac:dyDescent="0.25">
      <c r="M6112" s="10"/>
      <c r="N6112"/>
      <c r="O6112"/>
      <c r="P6112" s="10"/>
    </row>
    <row r="6113" spans="13:16" x14ac:dyDescent="0.25">
      <c r="M6113" s="10"/>
      <c r="N6113"/>
      <c r="O6113"/>
      <c r="P6113" s="10"/>
    </row>
    <row r="6114" spans="13:16" x14ac:dyDescent="0.25">
      <c r="M6114" s="10"/>
      <c r="N6114"/>
      <c r="O6114"/>
      <c r="P6114" s="10"/>
    </row>
    <row r="6115" spans="13:16" x14ac:dyDescent="0.25">
      <c r="M6115" s="10"/>
      <c r="N6115"/>
      <c r="O6115"/>
      <c r="P6115" s="10"/>
    </row>
    <row r="6116" spans="13:16" x14ac:dyDescent="0.25">
      <c r="M6116" s="10"/>
      <c r="N6116"/>
      <c r="O6116"/>
      <c r="P6116" s="10"/>
    </row>
    <row r="6117" spans="13:16" x14ac:dyDescent="0.25">
      <c r="M6117" s="10"/>
      <c r="N6117"/>
      <c r="O6117"/>
      <c r="P6117" s="10"/>
    </row>
    <row r="6118" spans="13:16" x14ac:dyDescent="0.25">
      <c r="M6118" s="10"/>
      <c r="N6118"/>
      <c r="O6118"/>
      <c r="P6118" s="10"/>
    </row>
    <row r="6119" spans="13:16" x14ac:dyDescent="0.25">
      <c r="M6119" s="10"/>
      <c r="N6119"/>
      <c r="O6119"/>
      <c r="P6119" s="10"/>
    </row>
    <row r="6120" spans="13:16" x14ac:dyDescent="0.25">
      <c r="M6120" s="10"/>
      <c r="N6120"/>
      <c r="O6120"/>
      <c r="P6120" s="10"/>
    </row>
    <row r="6121" spans="13:16" x14ac:dyDescent="0.25">
      <c r="M6121" s="10"/>
      <c r="N6121"/>
      <c r="O6121"/>
      <c r="P6121" s="10"/>
    </row>
    <row r="6122" spans="13:16" x14ac:dyDescent="0.25">
      <c r="M6122" s="10"/>
      <c r="N6122"/>
      <c r="O6122"/>
      <c r="P6122" s="10"/>
    </row>
    <row r="6123" spans="13:16" x14ac:dyDescent="0.25">
      <c r="M6123" s="10"/>
      <c r="N6123"/>
      <c r="O6123"/>
      <c r="P6123" s="10"/>
    </row>
    <row r="6124" spans="13:16" x14ac:dyDescent="0.25">
      <c r="M6124" s="10"/>
      <c r="N6124"/>
      <c r="O6124"/>
      <c r="P6124" s="10"/>
    </row>
    <row r="6125" spans="13:16" x14ac:dyDescent="0.25">
      <c r="M6125" s="10"/>
      <c r="N6125"/>
      <c r="O6125"/>
      <c r="P6125" s="10"/>
    </row>
    <row r="6126" spans="13:16" x14ac:dyDescent="0.25">
      <c r="M6126" s="10"/>
      <c r="N6126"/>
      <c r="O6126"/>
      <c r="P6126" s="10"/>
    </row>
    <row r="6127" spans="13:16" x14ac:dyDescent="0.25">
      <c r="M6127" s="10"/>
      <c r="N6127"/>
      <c r="O6127"/>
      <c r="P6127" s="10"/>
    </row>
    <row r="6128" spans="13:16" x14ac:dyDescent="0.25">
      <c r="M6128" s="10"/>
      <c r="N6128"/>
      <c r="O6128"/>
      <c r="P6128" s="10"/>
    </row>
    <row r="6129" spans="13:16" x14ac:dyDescent="0.25">
      <c r="M6129" s="10"/>
      <c r="N6129"/>
      <c r="O6129"/>
      <c r="P6129" s="10"/>
    </row>
    <row r="6130" spans="13:16" x14ac:dyDescent="0.25">
      <c r="M6130" s="10"/>
      <c r="N6130"/>
      <c r="O6130"/>
      <c r="P6130" s="10"/>
    </row>
    <row r="6131" spans="13:16" x14ac:dyDescent="0.25">
      <c r="M6131" s="10"/>
      <c r="N6131"/>
      <c r="O6131"/>
      <c r="P6131" s="10"/>
    </row>
    <row r="6132" spans="13:16" x14ac:dyDescent="0.25">
      <c r="M6132" s="10"/>
      <c r="N6132"/>
      <c r="O6132"/>
      <c r="P6132" s="10"/>
    </row>
    <row r="6133" spans="13:16" x14ac:dyDescent="0.25">
      <c r="M6133" s="10"/>
      <c r="N6133"/>
      <c r="O6133"/>
      <c r="P6133" s="10"/>
    </row>
    <row r="6134" spans="13:16" x14ac:dyDescent="0.25">
      <c r="M6134" s="10"/>
      <c r="N6134"/>
      <c r="O6134"/>
      <c r="P6134" s="10"/>
    </row>
    <row r="6135" spans="13:16" x14ac:dyDescent="0.25">
      <c r="M6135" s="10"/>
      <c r="N6135"/>
      <c r="O6135"/>
      <c r="P6135" s="10"/>
    </row>
    <row r="6136" spans="13:16" x14ac:dyDescent="0.25">
      <c r="M6136" s="10"/>
      <c r="N6136"/>
      <c r="O6136"/>
      <c r="P6136" s="10"/>
    </row>
    <row r="6137" spans="13:16" x14ac:dyDescent="0.25">
      <c r="M6137" s="10"/>
      <c r="N6137"/>
      <c r="O6137"/>
      <c r="P6137" s="10"/>
    </row>
    <row r="6138" spans="13:16" x14ac:dyDescent="0.25">
      <c r="M6138" s="10"/>
      <c r="N6138"/>
      <c r="O6138"/>
      <c r="P6138" s="10"/>
    </row>
    <row r="6139" spans="13:16" x14ac:dyDescent="0.25">
      <c r="M6139" s="10"/>
      <c r="N6139"/>
      <c r="O6139"/>
      <c r="P6139" s="10"/>
    </row>
    <row r="6140" spans="13:16" x14ac:dyDescent="0.25">
      <c r="M6140" s="10"/>
      <c r="N6140"/>
      <c r="O6140"/>
      <c r="P6140" s="10"/>
    </row>
    <row r="6141" spans="13:16" x14ac:dyDescent="0.25">
      <c r="M6141" s="10"/>
      <c r="N6141"/>
      <c r="O6141"/>
      <c r="P6141" s="10"/>
    </row>
    <row r="6142" spans="13:16" x14ac:dyDescent="0.25">
      <c r="M6142" s="10"/>
      <c r="N6142"/>
      <c r="O6142"/>
      <c r="P6142" s="10"/>
    </row>
    <row r="6143" spans="13:16" x14ac:dyDescent="0.25">
      <c r="M6143" s="10"/>
      <c r="N6143"/>
      <c r="O6143"/>
      <c r="P6143" s="10"/>
    </row>
    <row r="6144" spans="13:16" x14ac:dyDescent="0.25">
      <c r="M6144" s="10"/>
      <c r="N6144"/>
      <c r="O6144"/>
      <c r="P6144" s="10"/>
    </row>
    <row r="6145" spans="13:16" x14ac:dyDescent="0.25">
      <c r="M6145" s="10"/>
      <c r="N6145"/>
      <c r="O6145"/>
      <c r="P6145" s="10"/>
    </row>
    <row r="6146" spans="13:16" x14ac:dyDescent="0.25">
      <c r="M6146" s="10"/>
      <c r="N6146"/>
      <c r="O6146"/>
      <c r="P6146" s="10"/>
    </row>
    <row r="6147" spans="13:16" x14ac:dyDescent="0.25">
      <c r="M6147" s="10"/>
      <c r="N6147"/>
      <c r="O6147"/>
      <c r="P6147" s="10"/>
    </row>
    <row r="6148" spans="13:16" x14ac:dyDescent="0.25">
      <c r="M6148" s="10"/>
      <c r="N6148"/>
      <c r="O6148"/>
      <c r="P6148" s="10"/>
    </row>
    <row r="6149" spans="13:16" x14ac:dyDescent="0.25">
      <c r="M6149" s="10"/>
      <c r="N6149"/>
      <c r="O6149"/>
      <c r="P6149" s="10"/>
    </row>
    <row r="6150" spans="13:16" x14ac:dyDescent="0.25">
      <c r="M6150" s="10"/>
      <c r="N6150"/>
      <c r="O6150"/>
      <c r="P6150" s="10"/>
    </row>
    <row r="6151" spans="13:16" x14ac:dyDescent="0.25">
      <c r="M6151" s="10"/>
      <c r="N6151"/>
      <c r="O6151"/>
      <c r="P6151" s="10"/>
    </row>
    <row r="6152" spans="13:16" x14ac:dyDescent="0.25">
      <c r="M6152" s="10"/>
      <c r="N6152"/>
      <c r="O6152"/>
      <c r="P6152" s="10"/>
    </row>
    <row r="6153" spans="13:16" x14ac:dyDescent="0.25">
      <c r="M6153" s="10"/>
      <c r="N6153"/>
      <c r="O6153"/>
      <c r="P6153" s="10"/>
    </row>
    <row r="6154" spans="13:16" x14ac:dyDescent="0.25">
      <c r="M6154" s="10"/>
      <c r="N6154"/>
      <c r="O6154"/>
      <c r="P6154" s="10"/>
    </row>
    <row r="6155" spans="13:16" x14ac:dyDescent="0.25">
      <c r="M6155" s="10"/>
      <c r="N6155"/>
      <c r="O6155"/>
      <c r="P6155" s="10"/>
    </row>
    <row r="6156" spans="13:16" x14ac:dyDescent="0.25">
      <c r="M6156" s="10"/>
      <c r="N6156"/>
      <c r="O6156"/>
      <c r="P6156" s="10"/>
    </row>
    <row r="6157" spans="13:16" x14ac:dyDescent="0.25">
      <c r="M6157" s="10"/>
      <c r="N6157"/>
      <c r="O6157"/>
      <c r="P6157" s="10"/>
    </row>
    <row r="6158" spans="13:16" x14ac:dyDescent="0.25">
      <c r="M6158" s="10"/>
      <c r="N6158"/>
      <c r="O6158"/>
      <c r="P6158" s="10"/>
    </row>
    <row r="6159" spans="13:16" x14ac:dyDescent="0.25">
      <c r="M6159" s="10"/>
      <c r="N6159"/>
      <c r="O6159"/>
      <c r="P6159" s="10"/>
    </row>
    <row r="6160" spans="13:16" x14ac:dyDescent="0.25">
      <c r="M6160" s="10"/>
      <c r="N6160"/>
      <c r="O6160"/>
      <c r="P6160" s="10"/>
    </row>
    <row r="6161" spans="13:16" x14ac:dyDescent="0.25">
      <c r="M6161" s="10"/>
      <c r="N6161"/>
      <c r="O6161"/>
      <c r="P6161" s="10"/>
    </row>
    <row r="6162" spans="13:16" x14ac:dyDescent="0.25">
      <c r="M6162" s="10"/>
      <c r="N6162"/>
      <c r="O6162"/>
      <c r="P6162" s="10"/>
    </row>
    <row r="6163" spans="13:16" x14ac:dyDescent="0.25">
      <c r="M6163" s="10"/>
      <c r="N6163"/>
      <c r="O6163"/>
      <c r="P6163" s="10"/>
    </row>
    <row r="6164" spans="13:16" x14ac:dyDescent="0.25">
      <c r="M6164" s="10"/>
      <c r="N6164"/>
      <c r="O6164"/>
      <c r="P6164" s="10"/>
    </row>
    <row r="6165" spans="13:16" x14ac:dyDescent="0.25">
      <c r="M6165" s="10"/>
      <c r="N6165"/>
      <c r="O6165"/>
      <c r="P6165" s="10"/>
    </row>
    <row r="6166" spans="13:16" x14ac:dyDescent="0.25">
      <c r="M6166" s="10"/>
      <c r="N6166"/>
      <c r="O6166"/>
      <c r="P6166" s="10"/>
    </row>
    <row r="6167" spans="13:16" x14ac:dyDescent="0.25">
      <c r="M6167" s="10"/>
      <c r="N6167"/>
      <c r="O6167"/>
      <c r="P6167" s="10"/>
    </row>
    <row r="6168" spans="13:16" x14ac:dyDescent="0.25">
      <c r="M6168" s="10"/>
      <c r="N6168"/>
      <c r="O6168"/>
      <c r="P6168" s="10"/>
    </row>
    <row r="6169" spans="13:16" x14ac:dyDescent="0.25">
      <c r="M6169" s="10"/>
      <c r="N6169"/>
      <c r="O6169"/>
      <c r="P6169" s="10"/>
    </row>
    <row r="6170" spans="13:16" x14ac:dyDescent="0.25">
      <c r="M6170" s="10"/>
      <c r="N6170"/>
      <c r="O6170"/>
      <c r="P6170" s="10"/>
    </row>
    <row r="6171" spans="13:16" x14ac:dyDescent="0.25">
      <c r="M6171" s="10"/>
      <c r="N6171"/>
      <c r="O6171"/>
      <c r="P6171" s="10"/>
    </row>
    <row r="6172" spans="13:16" x14ac:dyDescent="0.25">
      <c r="M6172" s="10"/>
      <c r="N6172"/>
      <c r="O6172"/>
      <c r="P6172" s="10"/>
    </row>
    <row r="6173" spans="13:16" x14ac:dyDescent="0.25">
      <c r="M6173" s="10"/>
      <c r="N6173"/>
      <c r="O6173"/>
      <c r="P6173" s="10"/>
    </row>
    <row r="6174" spans="13:16" x14ac:dyDescent="0.25">
      <c r="M6174" s="10"/>
      <c r="N6174"/>
      <c r="O6174"/>
      <c r="P6174" s="10"/>
    </row>
    <row r="6175" spans="13:16" x14ac:dyDescent="0.25">
      <c r="M6175" s="10"/>
      <c r="N6175"/>
      <c r="O6175"/>
      <c r="P6175" s="10"/>
    </row>
    <row r="6176" spans="13:16" x14ac:dyDescent="0.25">
      <c r="M6176" s="10"/>
      <c r="N6176"/>
      <c r="O6176"/>
      <c r="P6176" s="10"/>
    </row>
    <row r="6177" spans="13:16" x14ac:dyDescent="0.25">
      <c r="M6177" s="10"/>
      <c r="N6177"/>
      <c r="O6177"/>
      <c r="P6177" s="10"/>
    </row>
    <row r="6178" spans="13:16" x14ac:dyDescent="0.25">
      <c r="M6178" s="10"/>
      <c r="N6178"/>
      <c r="O6178"/>
      <c r="P6178" s="10"/>
    </row>
    <row r="6179" spans="13:16" x14ac:dyDescent="0.25">
      <c r="M6179" s="10"/>
      <c r="N6179"/>
      <c r="O6179"/>
      <c r="P6179" s="10"/>
    </row>
    <row r="6180" spans="13:16" x14ac:dyDescent="0.25">
      <c r="M6180" s="10"/>
      <c r="N6180"/>
      <c r="O6180"/>
      <c r="P6180" s="10"/>
    </row>
    <row r="6181" spans="13:16" x14ac:dyDescent="0.25">
      <c r="M6181" s="10"/>
      <c r="N6181"/>
      <c r="O6181"/>
      <c r="P6181" s="10"/>
    </row>
    <row r="6182" spans="13:16" x14ac:dyDescent="0.25">
      <c r="M6182" s="10"/>
      <c r="N6182"/>
      <c r="O6182"/>
      <c r="P6182" s="10"/>
    </row>
    <row r="6183" spans="13:16" x14ac:dyDescent="0.25">
      <c r="M6183" s="10"/>
      <c r="N6183"/>
      <c r="O6183"/>
      <c r="P6183" s="10"/>
    </row>
    <row r="6184" spans="13:16" x14ac:dyDescent="0.25">
      <c r="M6184" s="10"/>
      <c r="N6184"/>
      <c r="O6184"/>
      <c r="P6184" s="10"/>
    </row>
    <row r="6185" spans="13:16" x14ac:dyDescent="0.25">
      <c r="M6185" s="10"/>
      <c r="N6185"/>
      <c r="O6185"/>
      <c r="P6185" s="10"/>
    </row>
    <row r="6186" spans="13:16" x14ac:dyDescent="0.25">
      <c r="M6186" s="10"/>
      <c r="N6186"/>
      <c r="O6186"/>
      <c r="P6186" s="10"/>
    </row>
    <row r="6187" spans="13:16" x14ac:dyDescent="0.25">
      <c r="M6187" s="10"/>
      <c r="N6187"/>
      <c r="O6187"/>
      <c r="P6187" s="10"/>
    </row>
    <row r="6188" spans="13:16" x14ac:dyDescent="0.25">
      <c r="M6188" s="10"/>
      <c r="N6188"/>
      <c r="O6188"/>
      <c r="P6188" s="10"/>
    </row>
    <row r="6189" spans="13:16" x14ac:dyDescent="0.25">
      <c r="M6189" s="10"/>
      <c r="N6189"/>
      <c r="O6189"/>
      <c r="P6189" s="10"/>
    </row>
    <row r="6190" spans="13:16" x14ac:dyDescent="0.25">
      <c r="M6190" s="10"/>
      <c r="N6190"/>
      <c r="O6190"/>
      <c r="P6190" s="10"/>
    </row>
    <row r="6191" spans="13:16" x14ac:dyDescent="0.25">
      <c r="M6191" s="10"/>
      <c r="N6191"/>
      <c r="O6191"/>
      <c r="P6191" s="10"/>
    </row>
    <row r="6192" spans="13:16" x14ac:dyDescent="0.25">
      <c r="M6192" s="10"/>
      <c r="N6192"/>
      <c r="O6192"/>
      <c r="P6192" s="10"/>
    </row>
    <row r="6193" spans="13:16" x14ac:dyDescent="0.25">
      <c r="M6193" s="10"/>
      <c r="N6193"/>
      <c r="O6193"/>
      <c r="P6193" s="10"/>
    </row>
    <row r="6194" spans="13:16" x14ac:dyDescent="0.25">
      <c r="M6194" s="10"/>
      <c r="N6194"/>
      <c r="O6194"/>
      <c r="P6194" s="10"/>
    </row>
    <row r="6195" spans="13:16" x14ac:dyDescent="0.25">
      <c r="M6195" s="10"/>
      <c r="N6195"/>
      <c r="O6195"/>
      <c r="P6195" s="10"/>
    </row>
    <row r="6196" spans="13:16" x14ac:dyDescent="0.25">
      <c r="M6196" s="10"/>
      <c r="N6196"/>
      <c r="O6196"/>
      <c r="P6196" s="10"/>
    </row>
    <row r="6197" spans="13:16" x14ac:dyDescent="0.25">
      <c r="M6197" s="10"/>
      <c r="N6197"/>
      <c r="O6197"/>
      <c r="P6197" s="10"/>
    </row>
    <row r="6198" spans="13:16" x14ac:dyDescent="0.25">
      <c r="M6198" s="10"/>
      <c r="N6198"/>
      <c r="O6198"/>
      <c r="P6198" s="10"/>
    </row>
    <row r="6199" spans="13:16" x14ac:dyDescent="0.25">
      <c r="M6199" s="10"/>
      <c r="N6199"/>
      <c r="O6199"/>
      <c r="P6199" s="10"/>
    </row>
    <row r="6200" spans="13:16" x14ac:dyDescent="0.25">
      <c r="M6200" s="10"/>
      <c r="N6200"/>
      <c r="O6200"/>
      <c r="P6200" s="10"/>
    </row>
    <row r="6201" spans="13:16" x14ac:dyDescent="0.25">
      <c r="M6201" s="10"/>
      <c r="N6201"/>
      <c r="O6201"/>
      <c r="P6201" s="10"/>
    </row>
    <row r="6202" spans="13:16" x14ac:dyDescent="0.25">
      <c r="M6202" s="10"/>
      <c r="N6202"/>
      <c r="O6202"/>
      <c r="P6202" s="10"/>
    </row>
    <row r="6203" spans="13:16" x14ac:dyDescent="0.25">
      <c r="M6203" s="10"/>
      <c r="N6203"/>
      <c r="O6203"/>
      <c r="P6203" s="10"/>
    </row>
    <row r="6204" spans="13:16" x14ac:dyDescent="0.25">
      <c r="M6204" s="10"/>
      <c r="N6204"/>
      <c r="O6204"/>
      <c r="P6204" s="10"/>
    </row>
    <row r="6205" spans="13:16" x14ac:dyDescent="0.25">
      <c r="M6205" s="10"/>
      <c r="N6205"/>
      <c r="O6205"/>
      <c r="P6205" s="10"/>
    </row>
    <row r="6206" spans="13:16" x14ac:dyDescent="0.25">
      <c r="M6206" s="10"/>
      <c r="N6206"/>
      <c r="O6206"/>
      <c r="P6206" s="10"/>
    </row>
    <row r="6207" spans="13:16" x14ac:dyDescent="0.25">
      <c r="M6207" s="10"/>
      <c r="N6207"/>
      <c r="O6207"/>
      <c r="P6207" s="10"/>
    </row>
    <row r="6208" spans="13:16" x14ac:dyDescent="0.25">
      <c r="M6208" s="10"/>
      <c r="N6208"/>
      <c r="O6208"/>
      <c r="P6208" s="10"/>
    </row>
    <row r="6209" spans="13:16" x14ac:dyDescent="0.25">
      <c r="M6209" s="10"/>
      <c r="N6209"/>
      <c r="O6209"/>
      <c r="P6209" s="10"/>
    </row>
    <row r="6210" spans="13:16" x14ac:dyDescent="0.25">
      <c r="M6210" s="10"/>
      <c r="N6210"/>
      <c r="O6210"/>
      <c r="P6210" s="10"/>
    </row>
    <row r="6211" spans="13:16" x14ac:dyDescent="0.25">
      <c r="M6211" s="10"/>
      <c r="N6211"/>
      <c r="O6211"/>
      <c r="P6211" s="10"/>
    </row>
    <row r="6212" spans="13:16" x14ac:dyDescent="0.25">
      <c r="M6212" s="10"/>
      <c r="N6212"/>
      <c r="O6212"/>
      <c r="P6212" s="10"/>
    </row>
    <row r="6213" spans="13:16" x14ac:dyDescent="0.25">
      <c r="M6213" s="10"/>
      <c r="N6213"/>
      <c r="O6213"/>
      <c r="P6213" s="10"/>
    </row>
    <row r="6214" spans="13:16" x14ac:dyDescent="0.25">
      <c r="M6214" s="10"/>
      <c r="N6214"/>
      <c r="O6214"/>
      <c r="P6214" s="10"/>
    </row>
    <row r="6215" spans="13:16" x14ac:dyDescent="0.25">
      <c r="M6215" s="10"/>
      <c r="N6215"/>
      <c r="O6215"/>
      <c r="P6215" s="10"/>
    </row>
    <row r="6216" spans="13:16" x14ac:dyDescent="0.25">
      <c r="M6216" s="10"/>
      <c r="N6216"/>
      <c r="O6216"/>
      <c r="P6216" s="10"/>
    </row>
    <row r="6217" spans="13:16" x14ac:dyDescent="0.25">
      <c r="M6217" s="10"/>
      <c r="N6217"/>
      <c r="O6217"/>
      <c r="P6217" s="10"/>
    </row>
    <row r="6218" spans="13:16" x14ac:dyDescent="0.25">
      <c r="M6218" s="10"/>
      <c r="N6218"/>
      <c r="O6218"/>
      <c r="P6218" s="10"/>
    </row>
    <row r="6219" spans="13:16" x14ac:dyDescent="0.25">
      <c r="M6219" s="10"/>
      <c r="N6219"/>
      <c r="O6219"/>
      <c r="P6219" s="10"/>
    </row>
    <row r="6220" spans="13:16" x14ac:dyDescent="0.25">
      <c r="M6220" s="10"/>
      <c r="N6220"/>
      <c r="O6220"/>
      <c r="P6220" s="10"/>
    </row>
    <row r="6221" spans="13:16" x14ac:dyDescent="0.25">
      <c r="M6221" s="10"/>
      <c r="N6221"/>
      <c r="O6221"/>
      <c r="P6221" s="10"/>
    </row>
    <row r="6222" spans="13:16" x14ac:dyDescent="0.25">
      <c r="M6222" s="10"/>
      <c r="N6222"/>
      <c r="O6222"/>
      <c r="P6222" s="10"/>
    </row>
    <row r="6223" spans="13:16" x14ac:dyDescent="0.25">
      <c r="M6223" s="10"/>
      <c r="N6223"/>
      <c r="O6223"/>
      <c r="P6223" s="10"/>
    </row>
    <row r="6224" spans="13:16" x14ac:dyDescent="0.25">
      <c r="M6224" s="10"/>
      <c r="N6224"/>
      <c r="O6224"/>
      <c r="P6224" s="10"/>
    </row>
    <row r="6225" spans="13:16" x14ac:dyDescent="0.25">
      <c r="M6225" s="10"/>
      <c r="N6225"/>
      <c r="O6225"/>
      <c r="P6225" s="10"/>
    </row>
    <row r="6226" spans="13:16" x14ac:dyDescent="0.25">
      <c r="M6226" s="10"/>
      <c r="N6226"/>
      <c r="O6226"/>
      <c r="P6226" s="10"/>
    </row>
    <row r="6227" spans="13:16" x14ac:dyDescent="0.25">
      <c r="M6227" s="10"/>
      <c r="N6227"/>
      <c r="O6227"/>
      <c r="P6227" s="10"/>
    </row>
    <row r="6228" spans="13:16" x14ac:dyDescent="0.25">
      <c r="M6228" s="10"/>
      <c r="N6228"/>
      <c r="O6228"/>
      <c r="P6228" s="10"/>
    </row>
    <row r="6229" spans="13:16" x14ac:dyDescent="0.25">
      <c r="M6229" s="10"/>
      <c r="N6229"/>
      <c r="O6229"/>
      <c r="P6229" s="10"/>
    </row>
    <row r="6230" spans="13:16" x14ac:dyDescent="0.25">
      <c r="M6230" s="10"/>
      <c r="N6230"/>
      <c r="O6230"/>
      <c r="P6230" s="10"/>
    </row>
    <row r="6231" spans="13:16" x14ac:dyDescent="0.25">
      <c r="M6231" s="10"/>
      <c r="N6231"/>
      <c r="O6231"/>
      <c r="P6231" s="10"/>
    </row>
    <row r="6232" spans="13:16" x14ac:dyDescent="0.25">
      <c r="M6232" s="10"/>
      <c r="N6232"/>
      <c r="O6232"/>
      <c r="P6232" s="10"/>
    </row>
    <row r="6233" spans="13:16" x14ac:dyDescent="0.25">
      <c r="M6233" s="10"/>
      <c r="N6233"/>
      <c r="O6233"/>
      <c r="P6233" s="10"/>
    </row>
    <row r="6234" spans="13:16" x14ac:dyDescent="0.25">
      <c r="M6234" s="10"/>
      <c r="N6234"/>
      <c r="O6234"/>
      <c r="P6234" s="10"/>
    </row>
    <row r="6235" spans="13:16" x14ac:dyDescent="0.25">
      <c r="M6235" s="10"/>
      <c r="N6235"/>
      <c r="O6235"/>
      <c r="P6235" s="10"/>
    </row>
    <row r="6236" spans="13:16" x14ac:dyDescent="0.25">
      <c r="M6236" s="10"/>
      <c r="N6236"/>
      <c r="O6236"/>
      <c r="P6236" s="10"/>
    </row>
    <row r="6237" spans="13:16" x14ac:dyDescent="0.25">
      <c r="M6237" s="10"/>
      <c r="N6237"/>
      <c r="O6237"/>
      <c r="P6237" s="10"/>
    </row>
    <row r="6238" spans="13:16" x14ac:dyDescent="0.25">
      <c r="M6238" s="10"/>
      <c r="N6238"/>
      <c r="O6238"/>
      <c r="P6238" s="10"/>
    </row>
    <row r="6239" spans="13:16" x14ac:dyDescent="0.25">
      <c r="M6239" s="10"/>
      <c r="N6239"/>
      <c r="O6239"/>
      <c r="P6239" s="10"/>
    </row>
    <row r="6240" spans="13:16" x14ac:dyDescent="0.25">
      <c r="M6240" s="10"/>
      <c r="N6240"/>
      <c r="O6240"/>
      <c r="P6240" s="10"/>
    </row>
    <row r="6241" spans="13:16" x14ac:dyDescent="0.25">
      <c r="M6241" s="10"/>
      <c r="N6241"/>
      <c r="O6241"/>
      <c r="P6241" s="10"/>
    </row>
    <row r="6242" spans="13:16" x14ac:dyDescent="0.25">
      <c r="M6242" s="10"/>
      <c r="N6242"/>
      <c r="O6242"/>
      <c r="P6242" s="10"/>
    </row>
    <row r="6243" spans="13:16" x14ac:dyDescent="0.25">
      <c r="M6243" s="10"/>
      <c r="N6243"/>
      <c r="O6243"/>
      <c r="P6243" s="10"/>
    </row>
    <row r="6244" spans="13:16" x14ac:dyDescent="0.25">
      <c r="M6244" s="10"/>
      <c r="N6244"/>
      <c r="O6244"/>
      <c r="P6244" s="10"/>
    </row>
    <row r="6245" spans="13:16" x14ac:dyDescent="0.25">
      <c r="M6245" s="10"/>
      <c r="N6245"/>
      <c r="O6245"/>
      <c r="P6245" s="10"/>
    </row>
    <row r="6246" spans="13:16" x14ac:dyDescent="0.25">
      <c r="M6246" s="10"/>
      <c r="N6246"/>
      <c r="O6246"/>
      <c r="P6246" s="10"/>
    </row>
    <row r="6247" spans="13:16" x14ac:dyDescent="0.25">
      <c r="M6247" s="10"/>
      <c r="N6247"/>
      <c r="O6247"/>
      <c r="P6247" s="10"/>
    </row>
    <row r="6248" spans="13:16" x14ac:dyDescent="0.25">
      <c r="M6248" s="10"/>
      <c r="N6248"/>
      <c r="O6248"/>
      <c r="P6248" s="10"/>
    </row>
    <row r="6249" spans="13:16" x14ac:dyDescent="0.25">
      <c r="M6249" s="10"/>
      <c r="N6249"/>
      <c r="O6249"/>
      <c r="P6249" s="10"/>
    </row>
    <row r="6250" spans="13:16" x14ac:dyDescent="0.25">
      <c r="M6250" s="10"/>
      <c r="N6250"/>
      <c r="O6250"/>
      <c r="P6250" s="10"/>
    </row>
    <row r="6251" spans="13:16" x14ac:dyDescent="0.25">
      <c r="M6251" s="10"/>
      <c r="N6251"/>
      <c r="O6251"/>
      <c r="P6251" s="10"/>
    </row>
    <row r="6252" spans="13:16" x14ac:dyDescent="0.25">
      <c r="M6252" s="10"/>
      <c r="N6252"/>
      <c r="O6252"/>
      <c r="P6252" s="10"/>
    </row>
    <row r="6253" spans="13:16" x14ac:dyDescent="0.25">
      <c r="M6253" s="10"/>
      <c r="N6253"/>
      <c r="O6253"/>
      <c r="P6253" s="10"/>
    </row>
    <row r="6254" spans="13:16" x14ac:dyDescent="0.25">
      <c r="M6254" s="10"/>
      <c r="N6254"/>
      <c r="O6254"/>
      <c r="P6254" s="10"/>
    </row>
    <row r="6255" spans="13:16" x14ac:dyDescent="0.25">
      <c r="M6255" s="10"/>
      <c r="N6255"/>
      <c r="O6255"/>
      <c r="P6255" s="10"/>
    </row>
    <row r="6256" spans="13:16" x14ac:dyDescent="0.25">
      <c r="M6256" s="10"/>
      <c r="N6256"/>
      <c r="O6256"/>
      <c r="P6256" s="10"/>
    </row>
    <row r="6257" spans="13:16" x14ac:dyDescent="0.25">
      <c r="M6257" s="10"/>
      <c r="N6257"/>
      <c r="O6257"/>
      <c r="P6257" s="10"/>
    </row>
    <row r="6258" spans="13:16" x14ac:dyDescent="0.25">
      <c r="M6258" s="10"/>
      <c r="N6258"/>
      <c r="O6258"/>
      <c r="P6258" s="10"/>
    </row>
    <row r="6259" spans="13:16" x14ac:dyDescent="0.25">
      <c r="M6259" s="10"/>
      <c r="N6259"/>
      <c r="O6259"/>
      <c r="P6259" s="10"/>
    </row>
    <row r="6260" spans="13:16" x14ac:dyDescent="0.25">
      <c r="M6260" s="10"/>
      <c r="N6260"/>
      <c r="O6260"/>
      <c r="P6260" s="10"/>
    </row>
    <row r="6261" spans="13:16" x14ac:dyDescent="0.25">
      <c r="M6261" s="10"/>
      <c r="N6261"/>
      <c r="O6261"/>
      <c r="P6261" s="10"/>
    </row>
    <row r="6262" spans="13:16" x14ac:dyDescent="0.25">
      <c r="M6262" s="10"/>
      <c r="N6262"/>
      <c r="O6262"/>
      <c r="P6262" s="10"/>
    </row>
    <row r="6263" spans="13:16" x14ac:dyDescent="0.25">
      <c r="M6263" s="10"/>
      <c r="N6263"/>
      <c r="O6263"/>
      <c r="P6263" s="10"/>
    </row>
    <row r="6264" spans="13:16" x14ac:dyDescent="0.25">
      <c r="M6264" s="10"/>
      <c r="N6264"/>
      <c r="O6264"/>
      <c r="P6264" s="10"/>
    </row>
    <row r="6265" spans="13:16" x14ac:dyDescent="0.25">
      <c r="M6265" s="10"/>
      <c r="N6265"/>
      <c r="O6265"/>
      <c r="P6265" s="10"/>
    </row>
    <row r="6266" spans="13:16" x14ac:dyDescent="0.25">
      <c r="M6266" s="10"/>
      <c r="N6266"/>
      <c r="O6266"/>
      <c r="P6266" s="10"/>
    </row>
    <row r="6267" spans="13:16" x14ac:dyDescent="0.25">
      <c r="M6267" s="10"/>
      <c r="N6267"/>
      <c r="O6267"/>
      <c r="P6267" s="10"/>
    </row>
    <row r="6268" spans="13:16" x14ac:dyDescent="0.25">
      <c r="M6268" s="10"/>
      <c r="N6268"/>
      <c r="O6268"/>
      <c r="P6268" s="10"/>
    </row>
    <row r="6269" spans="13:16" x14ac:dyDescent="0.25">
      <c r="M6269" s="10"/>
      <c r="N6269"/>
      <c r="O6269"/>
      <c r="P6269" s="10"/>
    </row>
    <row r="6270" spans="13:16" x14ac:dyDescent="0.25">
      <c r="M6270" s="10"/>
      <c r="N6270"/>
      <c r="O6270"/>
      <c r="P6270" s="10"/>
    </row>
    <row r="6271" spans="13:16" x14ac:dyDescent="0.25">
      <c r="M6271" s="10"/>
      <c r="N6271"/>
      <c r="O6271"/>
      <c r="P6271" s="10"/>
    </row>
    <row r="6272" spans="13:16" x14ac:dyDescent="0.25">
      <c r="M6272" s="10"/>
      <c r="N6272"/>
      <c r="O6272"/>
      <c r="P6272" s="10"/>
    </row>
    <row r="6273" spans="13:16" x14ac:dyDescent="0.25">
      <c r="M6273" s="10"/>
      <c r="N6273"/>
      <c r="O6273"/>
      <c r="P6273" s="10"/>
    </row>
    <row r="6274" spans="13:16" x14ac:dyDescent="0.25">
      <c r="M6274" s="10"/>
      <c r="N6274"/>
      <c r="O6274"/>
      <c r="P6274" s="10"/>
    </row>
    <row r="6275" spans="13:16" x14ac:dyDescent="0.25">
      <c r="M6275" s="10"/>
      <c r="N6275"/>
      <c r="O6275"/>
      <c r="P6275" s="10"/>
    </row>
    <row r="6276" spans="13:16" x14ac:dyDescent="0.25">
      <c r="M6276" s="10"/>
      <c r="N6276"/>
      <c r="O6276"/>
      <c r="P6276" s="10"/>
    </row>
    <row r="6277" spans="13:16" x14ac:dyDescent="0.25">
      <c r="M6277" s="10"/>
      <c r="N6277"/>
      <c r="O6277"/>
      <c r="P6277" s="10"/>
    </row>
    <row r="6278" spans="13:16" x14ac:dyDescent="0.25">
      <c r="M6278" s="10"/>
      <c r="N6278"/>
      <c r="O6278"/>
      <c r="P6278" s="10"/>
    </row>
    <row r="6279" spans="13:16" x14ac:dyDescent="0.25">
      <c r="M6279" s="10"/>
      <c r="N6279"/>
      <c r="O6279"/>
      <c r="P6279" s="10"/>
    </row>
    <row r="6280" spans="13:16" x14ac:dyDescent="0.25">
      <c r="M6280" s="10"/>
      <c r="N6280"/>
      <c r="O6280"/>
      <c r="P6280" s="10"/>
    </row>
    <row r="6281" spans="13:16" x14ac:dyDescent="0.25">
      <c r="M6281" s="10"/>
      <c r="N6281"/>
      <c r="O6281"/>
      <c r="P6281" s="10"/>
    </row>
    <row r="6282" spans="13:16" x14ac:dyDescent="0.25">
      <c r="M6282" s="10"/>
      <c r="N6282"/>
      <c r="O6282"/>
      <c r="P6282" s="10"/>
    </row>
    <row r="6283" spans="13:16" x14ac:dyDescent="0.25">
      <c r="M6283" s="10"/>
      <c r="N6283"/>
      <c r="O6283"/>
      <c r="P6283" s="10"/>
    </row>
    <row r="6284" spans="13:16" x14ac:dyDescent="0.25">
      <c r="M6284" s="10"/>
      <c r="N6284"/>
      <c r="O6284"/>
      <c r="P6284" s="10"/>
    </row>
    <row r="6285" spans="13:16" x14ac:dyDescent="0.25">
      <c r="M6285" s="10"/>
      <c r="N6285"/>
      <c r="O6285"/>
      <c r="P6285" s="10"/>
    </row>
    <row r="6286" spans="13:16" x14ac:dyDescent="0.25">
      <c r="M6286" s="10"/>
      <c r="N6286"/>
      <c r="O6286"/>
      <c r="P6286" s="10"/>
    </row>
    <row r="6287" spans="13:16" x14ac:dyDescent="0.25">
      <c r="M6287" s="10"/>
      <c r="N6287"/>
      <c r="O6287"/>
      <c r="P6287" s="10"/>
    </row>
    <row r="6288" spans="13:16" x14ac:dyDescent="0.25">
      <c r="M6288" s="10"/>
      <c r="N6288"/>
      <c r="O6288"/>
      <c r="P6288" s="10"/>
    </row>
    <row r="6289" spans="13:16" x14ac:dyDescent="0.25">
      <c r="M6289" s="10"/>
      <c r="N6289"/>
      <c r="O6289"/>
      <c r="P6289" s="10"/>
    </row>
    <row r="6290" spans="13:16" x14ac:dyDescent="0.25">
      <c r="M6290" s="10"/>
      <c r="N6290"/>
      <c r="O6290"/>
      <c r="P6290" s="10"/>
    </row>
    <row r="6291" spans="13:16" x14ac:dyDescent="0.25">
      <c r="M6291" s="10"/>
      <c r="N6291"/>
      <c r="O6291"/>
      <c r="P6291" s="10"/>
    </row>
    <row r="6292" spans="13:16" x14ac:dyDescent="0.25">
      <c r="M6292" s="10"/>
      <c r="N6292"/>
      <c r="O6292"/>
      <c r="P6292" s="10"/>
    </row>
    <row r="6293" spans="13:16" x14ac:dyDescent="0.25">
      <c r="M6293" s="10"/>
      <c r="N6293"/>
      <c r="O6293"/>
      <c r="P6293" s="10"/>
    </row>
    <row r="6294" spans="13:16" x14ac:dyDescent="0.25">
      <c r="M6294" s="10"/>
      <c r="N6294"/>
      <c r="O6294"/>
      <c r="P6294" s="10"/>
    </row>
    <row r="6295" spans="13:16" x14ac:dyDescent="0.25">
      <c r="M6295" s="10"/>
      <c r="N6295"/>
      <c r="O6295"/>
      <c r="P6295" s="10"/>
    </row>
    <row r="6296" spans="13:16" x14ac:dyDescent="0.25">
      <c r="M6296" s="10"/>
      <c r="N6296"/>
      <c r="O6296"/>
      <c r="P6296" s="10"/>
    </row>
    <row r="6297" spans="13:16" x14ac:dyDescent="0.25">
      <c r="M6297" s="10"/>
      <c r="N6297"/>
      <c r="O6297"/>
      <c r="P6297" s="10"/>
    </row>
    <row r="6298" spans="13:16" x14ac:dyDescent="0.25">
      <c r="M6298" s="10"/>
      <c r="N6298"/>
      <c r="O6298"/>
      <c r="P6298" s="10"/>
    </row>
    <row r="6299" spans="13:16" x14ac:dyDescent="0.25">
      <c r="M6299" s="10"/>
      <c r="N6299"/>
      <c r="O6299"/>
      <c r="P6299" s="10"/>
    </row>
    <row r="6300" spans="13:16" x14ac:dyDescent="0.25">
      <c r="M6300" s="10"/>
      <c r="N6300"/>
      <c r="O6300"/>
      <c r="P6300" s="10"/>
    </row>
    <row r="6301" spans="13:16" x14ac:dyDescent="0.25">
      <c r="M6301" s="10"/>
      <c r="N6301"/>
      <c r="O6301"/>
      <c r="P6301" s="10"/>
    </row>
    <row r="6302" spans="13:16" x14ac:dyDescent="0.25">
      <c r="M6302" s="10"/>
      <c r="N6302"/>
      <c r="O6302"/>
      <c r="P6302" s="10"/>
    </row>
    <row r="6303" spans="13:16" x14ac:dyDescent="0.25">
      <c r="M6303" s="10"/>
      <c r="N6303"/>
      <c r="O6303"/>
      <c r="P6303" s="10"/>
    </row>
    <row r="6304" spans="13:16" x14ac:dyDescent="0.25">
      <c r="M6304" s="10"/>
      <c r="N6304"/>
      <c r="O6304"/>
      <c r="P6304" s="10"/>
    </row>
    <row r="6305" spans="13:16" x14ac:dyDescent="0.25">
      <c r="M6305" s="10"/>
      <c r="N6305"/>
      <c r="O6305"/>
      <c r="P6305" s="10"/>
    </row>
    <row r="6306" spans="13:16" x14ac:dyDescent="0.25">
      <c r="M6306" s="10"/>
      <c r="N6306"/>
      <c r="O6306"/>
      <c r="P6306" s="10"/>
    </row>
    <row r="6307" spans="13:16" x14ac:dyDescent="0.25">
      <c r="M6307" s="10"/>
      <c r="N6307"/>
      <c r="O6307"/>
      <c r="P6307" s="10"/>
    </row>
    <row r="6308" spans="13:16" x14ac:dyDescent="0.25">
      <c r="M6308" s="10"/>
      <c r="N6308"/>
      <c r="O6308"/>
      <c r="P6308" s="10"/>
    </row>
    <row r="6309" spans="13:16" x14ac:dyDescent="0.25">
      <c r="M6309" s="10"/>
      <c r="N6309"/>
      <c r="O6309"/>
      <c r="P6309" s="10"/>
    </row>
    <row r="6310" spans="13:16" x14ac:dyDescent="0.25">
      <c r="M6310" s="10"/>
      <c r="N6310"/>
      <c r="O6310"/>
      <c r="P6310" s="10"/>
    </row>
    <row r="6311" spans="13:16" x14ac:dyDescent="0.25">
      <c r="M6311" s="10"/>
      <c r="N6311"/>
      <c r="O6311"/>
      <c r="P6311" s="10"/>
    </row>
    <row r="6312" spans="13:16" x14ac:dyDescent="0.25">
      <c r="M6312" s="10"/>
      <c r="N6312"/>
      <c r="O6312"/>
      <c r="P6312" s="10"/>
    </row>
    <row r="6313" spans="13:16" x14ac:dyDescent="0.25">
      <c r="M6313" s="10"/>
      <c r="N6313"/>
      <c r="O6313"/>
      <c r="P6313" s="10"/>
    </row>
    <row r="6314" spans="13:16" x14ac:dyDescent="0.25">
      <c r="M6314" s="10"/>
      <c r="N6314"/>
      <c r="O6314"/>
      <c r="P6314" s="10"/>
    </row>
    <row r="6315" spans="13:16" x14ac:dyDescent="0.25">
      <c r="M6315" s="10"/>
      <c r="N6315"/>
      <c r="O6315"/>
      <c r="P6315" s="10"/>
    </row>
    <row r="6316" spans="13:16" x14ac:dyDescent="0.25">
      <c r="M6316" s="10"/>
      <c r="N6316"/>
      <c r="O6316"/>
      <c r="P6316" s="10"/>
    </row>
    <row r="6317" spans="13:16" x14ac:dyDescent="0.25">
      <c r="M6317" s="10"/>
      <c r="N6317"/>
      <c r="O6317"/>
      <c r="P6317" s="10"/>
    </row>
    <row r="6318" spans="13:16" x14ac:dyDescent="0.25">
      <c r="M6318" s="10"/>
      <c r="N6318"/>
      <c r="O6318"/>
      <c r="P6318" s="10"/>
    </row>
    <row r="6319" spans="13:16" x14ac:dyDescent="0.25">
      <c r="M6319" s="10"/>
      <c r="N6319"/>
      <c r="O6319"/>
      <c r="P6319" s="10"/>
    </row>
    <row r="6320" spans="13:16" x14ac:dyDescent="0.25">
      <c r="M6320" s="10"/>
      <c r="N6320"/>
      <c r="O6320"/>
      <c r="P6320" s="10"/>
    </row>
    <row r="6321" spans="13:16" x14ac:dyDescent="0.25">
      <c r="M6321" s="10"/>
      <c r="N6321"/>
      <c r="O6321"/>
      <c r="P6321" s="10"/>
    </row>
    <row r="6322" spans="13:16" x14ac:dyDescent="0.25">
      <c r="M6322" s="10"/>
      <c r="N6322"/>
      <c r="O6322"/>
      <c r="P6322" s="10"/>
    </row>
    <row r="6323" spans="13:16" x14ac:dyDescent="0.25">
      <c r="M6323" s="10"/>
      <c r="N6323"/>
      <c r="O6323"/>
      <c r="P6323" s="10"/>
    </row>
    <row r="6324" spans="13:16" x14ac:dyDescent="0.25">
      <c r="M6324" s="10"/>
      <c r="N6324"/>
      <c r="O6324"/>
      <c r="P6324" s="10"/>
    </row>
    <row r="6325" spans="13:16" x14ac:dyDescent="0.25">
      <c r="M6325" s="10"/>
      <c r="N6325"/>
      <c r="O6325"/>
      <c r="P6325" s="10"/>
    </row>
    <row r="6326" spans="13:16" x14ac:dyDescent="0.25">
      <c r="M6326" s="10"/>
      <c r="N6326"/>
      <c r="O6326"/>
      <c r="P6326" s="10"/>
    </row>
    <row r="6327" spans="13:16" x14ac:dyDescent="0.25">
      <c r="M6327" s="10"/>
      <c r="N6327"/>
      <c r="O6327"/>
      <c r="P6327" s="10"/>
    </row>
    <row r="6328" spans="13:16" x14ac:dyDescent="0.25">
      <c r="M6328" s="10"/>
      <c r="N6328"/>
      <c r="O6328"/>
      <c r="P6328" s="10"/>
    </row>
    <row r="6329" spans="13:16" x14ac:dyDescent="0.25">
      <c r="M6329" s="10"/>
      <c r="N6329"/>
      <c r="O6329"/>
      <c r="P6329" s="10"/>
    </row>
    <row r="6330" spans="13:16" x14ac:dyDescent="0.25">
      <c r="M6330" s="10"/>
      <c r="N6330"/>
      <c r="O6330"/>
      <c r="P6330" s="10"/>
    </row>
    <row r="6331" spans="13:16" x14ac:dyDescent="0.25">
      <c r="M6331" s="10"/>
      <c r="N6331"/>
      <c r="O6331"/>
      <c r="P6331" s="10"/>
    </row>
    <row r="6332" spans="13:16" x14ac:dyDescent="0.25">
      <c r="M6332" s="10"/>
      <c r="N6332"/>
      <c r="O6332"/>
      <c r="P6332" s="10"/>
    </row>
    <row r="6333" spans="13:16" x14ac:dyDescent="0.25">
      <c r="M6333" s="10"/>
      <c r="N6333"/>
      <c r="O6333"/>
      <c r="P6333" s="10"/>
    </row>
    <row r="6334" spans="13:16" x14ac:dyDescent="0.25">
      <c r="M6334" s="10"/>
      <c r="N6334"/>
      <c r="O6334"/>
      <c r="P6334" s="10"/>
    </row>
    <row r="6335" spans="13:16" x14ac:dyDescent="0.25">
      <c r="M6335" s="10"/>
      <c r="N6335"/>
      <c r="O6335"/>
      <c r="P6335" s="10"/>
    </row>
    <row r="6336" spans="13:16" x14ac:dyDescent="0.25">
      <c r="M6336" s="10"/>
      <c r="N6336"/>
      <c r="O6336"/>
      <c r="P6336" s="10"/>
    </row>
    <row r="6337" spans="13:16" x14ac:dyDescent="0.25">
      <c r="M6337" s="10"/>
      <c r="N6337"/>
      <c r="O6337"/>
      <c r="P6337" s="10"/>
    </row>
    <row r="6338" spans="13:16" x14ac:dyDescent="0.25">
      <c r="M6338" s="10"/>
      <c r="N6338"/>
      <c r="O6338"/>
      <c r="P6338" s="10"/>
    </row>
    <row r="6339" spans="13:16" x14ac:dyDescent="0.25">
      <c r="M6339" s="10"/>
      <c r="N6339"/>
      <c r="O6339"/>
      <c r="P6339" s="10"/>
    </row>
    <row r="6340" spans="13:16" x14ac:dyDescent="0.25">
      <c r="M6340" s="10"/>
      <c r="N6340"/>
      <c r="O6340"/>
      <c r="P6340" s="10"/>
    </row>
    <row r="6341" spans="13:16" x14ac:dyDescent="0.25">
      <c r="M6341" s="10"/>
      <c r="N6341"/>
      <c r="O6341"/>
      <c r="P6341" s="10"/>
    </row>
    <row r="6342" spans="13:16" x14ac:dyDescent="0.25">
      <c r="M6342" s="10"/>
      <c r="N6342"/>
      <c r="O6342"/>
      <c r="P6342" s="10"/>
    </row>
    <row r="6343" spans="13:16" x14ac:dyDescent="0.25">
      <c r="M6343" s="10"/>
      <c r="N6343"/>
      <c r="O6343"/>
      <c r="P6343" s="10"/>
    </row>
    <row r="6344" spans="13:16" x14ac:dyDescent="0.25">
      <c r="M6344" s="10"/>
      <c r="N6344"/>
      <c r="O6344"/>
      <c r="P6344" s="10"/>
    </row>
    <row r="6345" spans="13:16" x14ac:dyDescent="0.25">
      <c r="M6345" s="10"/>
      <c r="N6345"/>
      <c r="O6345"/>
      <c r="P6345" s="10"/>
    </row>
    <row r="6346" spans="13:16" x14ac:dyDescent="0.25">
      <c r="M6346" s="10"/>
      <c r="N6346"/>
      <c r="O6346"/>
      <c r="P6346" s="10"/>
    </row>
    <row r="6347" spans="13:16" x14ac:dyDescent="0.25">
      <c r="M6347" s="10"/>
      <c r="N6347"/>
      <c r="O6347"/>
      <c r="P6347" s="10"/>
    </row>
    <row r="6348" spans="13:16" x14ac:dyDescent="0.25">
      <c r="M6348" s="10"/>
      <c r="N6348"/>
      <c r="O6348"/>
      <c r="P6348" s="10"/>
    </row>
    <row r="6349" spans="13:16" x14ac:dyDescent="0.25">
      <c r="M6349" s="10"/>
      <c r="N6349"/>
      <c r="O6349"/>
      <c r="P6349" s="10"/>
    </row>
    <row r="6350" spans="13:16" x14ac:dyDescent="0.25">
      <c r="M6350" s="10"/>
      <c r="N6350"/>
      <c r="O6350"/>
      <c r="P6350" s="10"/>
    </row>
    <row r="6351" spans="13:16" x14ac:dyDescent="0.25">
      <c r="M6351" s="10"/>
      <c r="N6351"/>
      <c r="O6351"/>
      <c r="P6351" s="10"/>
    </row>
    <row r="6352" spans="13:16" x14ac:dyDescent="0.25">
      <c r="M6352" s="10"/>
      <c r="N6352"/>
      <c r="O6352"/>
      <c r="P6352" s="10"/>
    </row>
    <row r="6353" spans="13:16" x14ac:dyDescent="0.25">
      <c r="M6353" s="10"/>
      <c r="N6353"/>
      <c r="O6353"/>
      <c r="P6353" s="10"/>
    </row>
    <row r="6354" spans="13:16" x14ac:dyDescent="0.25">
      <c r="M6354" s="10"/>
      <c r="N6354"/>
      <c r="O6354"/>
      <c r="P6354" s="10"/>
    </row>
    <row r="6355" spans="13:16" x14ac:dyDescent="0.25">
      <c r="M6355" s="10"/>
      <c r="N6355"/>
      <c r="O6355"/>
      <c r="P6355" s="10"/>
    </row>
    <row r="6356" spans="13:16" x14ac:dyDescent="0.25">
      <c r="M6356" s="10"/>
      <c r="N6356"/>
      <c r="O6356"/>
      <c r="P6356" s="10"/>
    </row>
    <row r="6357" spans="13:16" x14ac:dyDescent="0.25">
      <c r="M6357" s="10"/>
      <c r="N6357"/>
      <c r="O6357"/>
      <c r="P6357" s="10"/>
    </row>
    <row r="6358" spans="13:16" x14ac:dyDescent="0.25">
      <c r="M6358" s="10"/>
      <c r="N6358"/>
      <c r="O6358"/>
      <c r="P6358" s="10"/>
    </row>
    <row r="6359" spans="13:16" x14ac:dyDescent="0.25">
      <c r="M6359" s="10"/>
      <c r="N6359"/>
      <c r="O6359"/>
      <c r="P6359" s="10"/>
    </row>
    <row r="6360" spans="13:16" x14ac:dyDescent="0.25">
      <c r="M6360" s="10"/>
      <c r="N6360"/>
      <c r="O6360"/>
      <c r="P6360" s="10"/>
    </row>
    <row r="6361" spans="13:16" x14ac:dyDescent="0.25">
      <c r="M6361" s="10"/>
      <c r="N6361"/>
      <c r="O6361"/>
      <c r="P6361" s="10"/>
    </row>
    <row r="6362" spans="13:16" x14ac:dyDescent="0.25">
      <c r="M6362" s="10"/>
      <c r="N6362"/>
      <c r="O6362"/>
      <c r="P6362" s="10"/>
    </row>
    <row r="6363" spans="13:16" x14ac:dyDescent="0.25">
      <c r="M6363" s="10"/>
      <c r="N6363"/>
      <c r="O6363"/>
      <c r="P6363" s="10"/>
    </row>
    <row r="6364" spans="13:16" x14ac:dyDescent="0.25">
      <c r="M6364" s="10"/>
      <c r="N6364"/>
      <c r="O6364"/>
      <c r="P6364" s="10"/>
    </row>
    <row r="6365" spans="13:16" x14ac:dyDescent="0.25">
      <c r="M6365" s="10"/>
      <c r="N6365"/>
      <c r="O6365"/>
      <c r="P6365" s="10"/>
    </row>
    <row r="6366" spans="13:16" x14ac:dyDescent="0.25">
      <c r="M6366" s="10"/>
      <c r="N6366"/>
      <c r="O6366"/>
      <c r="P6366" s="10"/>
    </row>
    <row r="6367" spans="13:16" x14ac:dyDescent="0.25">
      <c r="M6367" s="10"/>
      <c r="N6367"/>
      <c r="O6367"/>
      <c r="P6367" s="10"/>
    </row>
    <row r="6368" spans="13:16" x14ac:dyDescent="0.25">
      <c r="M6368" s="10"/>
      <c r="N6368"/>
      <c r="O6368"/>
      <c r="P6368" s="10"/>
    </row>
    <row r="6369" spans="13:16" x14ac:dyDescent="0.25">
      <c r="M6369" s="10"/>
      <c r="N6369"/>
      <c r="O6369"/>
      <c r="P6369" s="10"/>
    </row>
    <row r="6370" spans="13:16" x14ac:dyDescent="0.25">
      <c r="M6370" s="10"/>
      <c r="N6370"/>
      <c r="O6370"/>
      <c r="P6370" s="10"/>
    </row>
    <row r="6371" spans="13:16" x14ac:dyDescent="0.25">
      <c r="M6371" s="10"/>
      <c r="N6371"/>
      <c r="O6371"/>
      <c r="P6371" s="10"/>
    </row>
    <row r="6372" spans="13:16" x14ac:dyDescent="0.25">
      <c r="M6372" s="10"/>
      <c r="N6372"/>
      <c r="O6372"/>
      <c r="P6372" s="10"/>
    </row>
    <row r="6373" spans="13:16" x14ac:dyDescent="0.25">
      <c r="M6373" s="10"/>
      <c r="N6373"/>
      <c r="O6373"/>
      <c r="P6373" s="10"/>
    </row>
    <row r="6374" spans="13:16" x14ac:dyDescent="0.25">
      <c r="M6374" s="10"/>
      <c r="N6374"/>
      <c r="O6374"/>
      <c r="P6374" s="10"/>
    </row>
    <row r="6375" spans="13:16" x14ac:dyDescent="0.25">
      <c r="M6375" s="10"/>
      <c r="N6375"/>
      <c r="O6375"/>
      <c r="P6375" s="10"/>
    </row>
    <row r="6376" spans="13:16" x14ac:dyDescent="0.25">
      <c r="M6376" s="10"/>
      <c r="N6376"/>
      <c r="O6376"/>
      <c r="P6376" s="10"/>
    </row>
    <row r="6377" spans="13:16" x14ac:dyDescent="0.25">
      <c r="M6377" s="10"/>
      <c r="N6377"/>
      <c r="O6377"/>
      <c r="P6377" s="10"/>
    </row>
    <row r="6378" spans="13:16" x14ac:dyDescent="0.25">
      <c r="M6378" s="10"/>
      <c r="N6378"/>
      <c r="O6378"/>
      <c r="P6378" s="10"/>
    </row>
    <row r="6379" spans="13:16" x14ac:dyDescent="0.25">
      <c r="M6379" s="10"/>
      <c r="N6379"/>
      <c r="O6379"/>
      <c r="P6379" s="10"/>
    </row>
    <row r="6380" spans="13:16" x14ac:dyDescent="0.25">
      <c r="M6380" s="10"/>
      <c r="N6380"/>
      <c r="O6380"/>
      <c r="P6380" s="10"/>
    </row>
    <row r="6381" spans="13:16" x14ac:dyDescent="0.25">
      <c r="M6381" s="10"/>
      <c r="N6381"/>
      <c r="O6381"/>
      <c r="P6381" s="10"/>
    </row>
    <row r="6382" spans="13:16" x14ac:dyDescent="0.25">
      <c r="M6382" s="10"/>
      <c r="N6382"/>
      <c r="O6382"/>
      <c r="P6382" s="10"/>
    </row>
    <row r="6383" spans="13:16" x14ac:dyDescent="0.25">
      <c r="M6383" s="10"/>
      <c r="N6383"/>
      <c r="O6383"/>
      <c r="P6383" s="10"/>
    </row>
    <row r="6384" spans="13:16" x14ac:dyDescent="0.25">
      <c r="M6384" s="10"/>
      <c r="N6384"/>
      <c r="O6384"/>
      <c r="P6384" s="10"/>
    </row>
    <row r="6385" spans="13:16" x14ac:dyDescent="0.25">
      <c r="M6385" s="10"/>
      <c r="N6385"/>
      <c r="O6385"/>
      <c r="P6385" s="10"/>
    </row>
    <row r="6386" spans="13:16" x14ac:dyDescent="0.25">
      <c r="M6386" s="10"/>
      <c r="N6386"/>
      <c r="O6386"/>
      <c r="P6386" s="10"/>
    </row>
    <row r="6387" spans="13:16" x14ac:dyDescent="0.25">
      <c r="M6387" s="10"/>
      <c r="N6387"/>
      <c r="O6387"/>
      <c r="P6387" s="10"/>
    </row>
    <row r="6388" spans="13:16" x14ac:dyDescent="0.25">
      <c r="M6388" s="10"/>
      <c r="N6388"/>
      <c r="O6388"/>
      <c r="P6388" s="10"/>
    </row>
    <row r="6389" spans="13:16" x14ac:dyDescent="0.25">
      <c r="M6389" s="10"/>
      <c r="N6389"/>
      <c r="O6389"/>
      <c r="P6389" s="10"/>
    </row>
    <row r="6390" spans="13:16" x14ac:dyDescent="0.25">
      <c r="M6390" s="10"/>
      <c r="N6390"/>
      <c r="O6390"/>
      <c r="P6390" s="10"/>
    </row>
    <row r="6391" spans="13:16" x14ac:dyDescent="0.25">
      <c r="M6391" s="10"/>
      <c r="N6391"/>
      <c r="O6391"/>
      <c r="P6391" s="10"/>
    </row>
    <row r="6392" spans="13:16" x14ac:dyDescent="0.25">
      <c r="M6392" s="10"/>
      <c r="N6392"/>
      <c r="O6392"/>
      <c r="P6392" s="10"/>
    </row>
    <row r="6393" spans="13:16" x14ac:dyDescent="0.25">
      <c r="M6393" s="10"/>
      <c r="N6393"/>
      <c r="O6393"/>
      <c r="P6393" s="10"/>
    </row>
    <row r="6394" spans="13:16" x14ac:dyDescent="0.25">
      <c r="M6394" s="10"/>
      <c r="N6394"/>
      <c r="O6394"/>
      <c r="P6394" s="10"/>
    </row>
    <row r="6395" spans="13:16" x14ac:dyDescent="0.25">
      <c r="M6395" s="10"/>
      <c r="N6395"/>
      <c r="O6395"/>
      <c r="P6395" s="10"/>
    </row>
    <row r="6396" spans="13:16" x14ac:dyDescent="0.25">
      <c r="M6396" s="10"/>
      <c r="N6396"/>
      <c r="O6396"/>
      <c r="P6396" s="10"/>
    </row>
    <row r="6397" spans="13:16" x14ac:dyDescent="0.25">
      <c r="M6397" s="10"/>
      <c r="N6397"/>
      <c r="O6397"/>
      <c r="P6397" s="10"/>
    </row>
    <row r="6398" spans="13:16" x14ac:dyDescent="0.25">
      <c r="M6398" s="10"/>
      <c r="N6398"/>
      <c r="O6398"/>
      <c r="P6398" s="10"/>
    </row>
    <row r="6399" spans="13:16" x14ac:dyDescent="0.25">
      <c r="M6399" s="10"/>
      <c r="N6399"/>
      <c r="O6399"/>
      <c r="P6399" s="10"/>
    </row>
    <row r="6400" spans="13:16" x14ac:dyDescent="0.25">
      <c r="M6400" s="10"/>
      <c r="N6400"/>
      <c r="O6400"/>
      <c r="P6400" s="10"/>
    </row>
    <row r="6401" spans="13:16" x14ac:dyDescent="0.25">
      <c r="M6401" s="10"/>
      <c r="N6401"/>
      <c r="O6401"/>
      <c r="P6401" s="10"/>
    </row>
    <row r="6402" spans="13:16" x14ac:dyDescent="0.25">
      <c r="M6402" s="10"/>
      <c r="N6402"/>
      <c r="O6402"/>
      <c r="P6402" s="10"/>
    </row>
    <row r="6403" spans="13:16" x14ac:dyDescent="0.25">
      <c r="M6403" s="10"/>
      <c r="N6403"/>
      <c r="O6403"/>
      <c r="P6403" s="10"/>
    </row>
    <row r="6404" spans="13:16" x14ac:dyDescent="0.25">
      <c r="M6404" s="10"/>
      <c r="N6404"/>
      <c r="O6404"/>
      <c r="P6404" s="10"/>
    </row>
    <row r="6405" spans="13:16" x14ac:dyDescent="0.25">
      <c r="M6405" s="10"/>
      <c r="N6405"/>
      <c r="O6405"/>
      <c r="P6405" s="10"/>
    </row>
    <row r="6406" spans="13:16" x14ac:dyDescent="0.25">
      <c r="M6406" s="10"/>
      <c r="N6406"/>
      <c r="O6406"/>
      <c r="P6406" s="10"/>
    </row>
    <row r="6407" spans="13:16" x14ac:dyDescent="0.25">
      <c r="M6407" s="10"/>
      <c r="N6407"/>
      <c r="O6407"/>
      <c r="P6407" s="10"/>
    </row>
    <row r="6408" spans="13:16" x14ac:dyDescent="0.25">
      <c r="M6408" s="10"/>
      <c r="N6408"/>
      <c r="O6408"/>
      <c r="P6408" s="10"/>
    </row>
    <row r="6409" spans="13:16" x14ac:dyDescent="0.25">
      <c r="M6409" s="10"/>
      <c r="N6409"/>
      <c r="O6409"/>
      <c r="P6409" s="10"/>
    </row>
    <row r="6410" spans="13:16" x14ac:dyDescent="0.25">
      <c r="M6410" s="10"/>
      <c r="N6410"/>
      <c r="O6410"/>
      <c r="P6410" s="10"/>
    </row>
    <row r="6411" spans="13:16" x14ac:dyDescent="0.25">
      <c r="M6411" s="10"/>
      <c r="N6411"/>
      <c r="O6411"/>
      <c r="P6411" s="10"/>
    </row>
    <row r="6412" spans="13:16" x14ac:dyDescent="0.25">
      <c r="M6412" s="10"/>
      <c r="N6412"/>
      <c r="O6412"/>
      <c r="P6412" s="10"/>
    </row>
    <row r="6413" spans="13:16" x14ac:dyDescent="0.25">
      <c r="M6413" s="10"/>
      <c r="N6413"/>
      <c r="O6413"/>
      <c r="P6413" s="10"/>
    </row>
    <row r="6414" spans="13:16" x14ac:dyDescent="0.25">
      <c r="M6414" s="10"/>
      <c r="N6414"/>
      <c r="O6414"/>
      <c r="P6414" s="10"/>
    </row>
    <row r="6415" spans="13:16" x14ac:dyDescent="0.25">
      <c r="M6415" s="10"/>
      <c r="N6415"/>
      <c r="O6415"/>
      <c r="P6415" s="10"/>
    </row>
    <row r="6416" spans="13:16" x14ac:dyDescent="0.25">
      <c r="M6416" s="10"/>
      <c r="N6416"/>
      <c r="O6416"/>
      <c r="P6416" s="10"/>
    </row>
    <row r="6417" spans="13:16" x14ac:dyDescent="0.25">
      <c r="M6417" s="10"/>
      <c r="N6417"/>
      <c r="O6417"/>
      <c r="P6417" s="10"/>
    </row>
    <row r="6418" spans="13:16" x14ac:dyDescent="0.25">
      <c r="M6418" s="10"/>
      <c r="N6418"/>
      <c r="O6418"/>
      <c r="P6418" s="10"/>
    </row>
    <row r="6419" spans="13:16" x14ac:dyDescent="0.25">
      <c r="M6419" s="10"/>
      <c r="N6419"/>
      <c r="O6419"/>
      <c r="P6419" s="10"/>
    </row>
    <row r="6420" spans="13:16" x14ac:dyDescent="0.25">
      <c r="M6420" s="10"/>
      <c r="N6420"/>
      <c r="O6420"/>
      <c r="P6420" s="10"/>
    </row>
    <row r="6421" spans="13:16" x14ac:dyDescent="0.25">
      <c r="M6421" s="10"/>
      <c r="N6421"/>
      <c r="O6421"/>
      <c r="P6421" s="10"/>
    </row>
    <row r="6422" spans="13:16" x14ac:dyDescent="0.25">
      <c r="M6422" s="10"/>
      <c r="N6422"/>
      <c r="O6422"/>
      <c r="P6422" s="10"/>
    </row>
    <row r="6423" spans="13:16" x14ac:dyDescent="0.25">
      <c r="M6423" s="10"/>
      <c r="N6423"/>
      <c r="O6423"/>
      <c r="P6423" s="10"/>
    </row>
    <row r="6424" spans="13:16" x14ac:dyDescent="0.25">
      <c r="M6424" s="10"/>
      <c r="N6424"/>
      <c r="O6424"/>
      <c r="P6424" s="10"/>
    </row>
    <row r="6425" spans="13:16" x14ac:dyDescent="0.25">
      <c r="M6425" s="10"/>
      <c r="N6425"/>
      <c r="O6425"/>
      <c r="P6425" s="10"/>
    </row>
    <row r="6426" spans="13:16" x14ac:dyDescent="0.25">
      <c r="M6426" s="10"/>
      <c r="N6426"/>
      <c r="O6426"/>
      <c r="P6426" s="10"/>
    </row>
    <row r="6427" spans="13:16" x14ac:dyDescent="0.25">
      <c r="M6427" s="10"/>
      <c r="N6427"/>
      <c r="O6427"/>
      <c r="P6427" s="10"/>
    </row>
    <row r="6428" spans="13:16" x14ac:dyDescent="0.25">
      <c r="M6428" s="10"/>
      <c r="N6428"/>
      <c r="O6428"/>
      <c r="P6428" s="10"/>
    </row>
    <row r="6429" spans="13:16" x14ac:dyDescent="0.25">
      <c r="M6429" s="10"/>
      <c r="N6429"/>
      <c r="O6429"/>
      <c r="P6429" s="10"/>
    </row>
    <row r="6430" spans="13:16" x14ac:dyDescent="0.25">
      <c r="M6430" s="10"/>
      <c r="N6430"/>
      <c r="O6430"/>
      <c r="P6430" s="10"/>
    </row>
    <row r="6431" spans="13:16" x14ac:dyDescent="0.25">
      <c r="M6431" s="10"/>
      <c r="N6431"/>
      <c r="O6431"/>
      <c r="P6431" s="10"/>
    </row>
    <row r="6432" spans="13:16" x14ac:dyDescent="0.25">
      <c r="M6432" s="10"/>
      <c r="N6432"/>
      <c r="O6432"/>
      <c r="P6432" s="10"/>
    </row>
    <row r="6433" spans="13:16" x14ac:dyDescent="0.25">
      <c r="M6433" s="10"/>
      <c r="N6433"/>
      <c r="O6433"/>
      <c r="P6433" s="10"/>
    </row>
    <row r="6434" spans="13:16" x14ac:dyDescent="0.25">
      <c r="M6434" s="10"/>
      <c r="N6434"/>
      <c r="O6434"/>
      <c r="P6434" s="10"/>
    </row>
    <row r="6435" spans="13:16" x14ac:dyDescent="0.25">
      <c r="M6435" s="10"/>
      <c r="N6435"/>
      <c r="O6435"/>
      <c r="P6435" s="10"/>
    </row>
    <row r="6436" spans="13:16" x14ac:dyDescent="0.25">
      <c r="M6436" s="10"/>
      <c r="N6436"/>
      <c r="O6436"/>
      <c r="P6436" s="10"/>
    </row>
    <row r="6437" spans="13:16" x14ac:dyDescent="0.25">
      <c r="M6437" s="10"/>
      <c r="N6437"/>
      <c r="O6437"/>
      <c r="P6437" s="10"/>
    </row>
    <row r="6438" spans="13:16" x14ac:dyDescent="0.25">
      <c r="M6438" s="10"/>
      <c r="N6438"/>
      <c r="O6438"/>
      <c r="P6438" s="10"/>
    </row>
    <row r="6439" spans="13:16" x14ac:dyDescent="0.25">
      <c r="M6439" s="10"/>
      <c r="N6439"/>
      <c r="O6439"/>
      <c r="P6439" s="10"/>
    </row>
    <row r="6440" spans="13:16" x14ac:dyDescent="0.25">
      <c r="M6440" s="10"/>
      <c r="N6440"/>
      <c r="O6440"/>
      <c r="P6440" s="10"/>
    </row>
    <row r="6441" spans="13:16" x14ac:dyDescent="0.25">
      <c r="M6441" s="10"/>
      <c r="N6441"/>
      <c r="O6441"/>
      <c r="P6441" s="10"/>
    </row>
    <row r="6442" spans="13:16" x14ac:dyDescent="0.25">
      <c r="M6442" s="10"/>
      <c r="N6442"/>
      <c r="O6442"/>
      <c r="P6442" s="10"/>
    </row>
    <row r="6443" spans="13:16" x14ac:dyDescent="0.25">
      <c r="M6443" s="10"/>
      <c r="N6443"/>
      <c r="O6443"/>
      <c r="P6443" s="10"/>
    </row>
    <row r="6444" spans="13:16" x14ac:dyDescent="0.25">
      <c r="M6444" s="10"/>
      <c r="N6444"/>
      <c r="O6444"/>
      <c r="P6444" s="10"/>
    </row>
    <row r="6445" spans="13:16" x14ac:dyDescent="0.25">
      <c r="M6445" s="10"/>
      <c r="N6445"/>
      <c r="O6445"/>
      <c r="P6445" s="10"/>
    </row>
    <row r="6446" spans="13:16" x14ac:dyDescent="0.25">
      <c r="M6446" s="10"/>
      <c r="N6446"/>
      <c r="O6446"/>
      <c r="P6446" s="10"/>
    </row>
    <row r="6447" spans="13:16" x14ac:dyDescent="0.25">
      <c r="M6447" s="10"/>
      <c r="N6447"/>
      <c r="O6447"/>
      <c r="P6447" s="10"/>
    </row>
    <row r="6448" spans="13:16" x14ac:dyDescent="0.25">
      <c r="M6448" s="10"/>
      <c r="N6448"/>
      <c r="O6448"/>
      <c r="P6448" s="10"/>
    </row>
    <row r="6449" spans="13:16" x14ac:dyDescent="0.25">
      <c r="M6449" s="10"/>
      <c r="N6449"/>
      <c r="O6449"/>
      <c r="P6449" s="10"/>
    </row>
    <row r="6450" spans="13:16" x14ac:dyDescent="0.25">
      <c r="M6450" s="10"/>
      <c r="N6450"/>
      <c r="O6450"/>
      <c r="P6450" s="10"/>
    </row>
    <row r="6451" spans="13:16" x14ac:dyDescent="0.25">
      <c r="M6451" s="10"/>
      <c r="N6451"/>
      <c r="O6451"/>
      <c r="P6451" s="10"/>
    </row>
    <row r="6452" spans="13:16" x14ac:dyDescent="0.25">
      <c r="M6452" s="10"/>
      <c r="N6452"/>
      <c r="O6452"/>
      <c r="P6452" s="10"/>
    </row>
    <row r="6453" spans="13:16" x14ac:dyDescent="0.25">
      <c r="M6453" s="10"/>
      <c r="N6453"/>
      <c r="O6453"/>
      <c r="P6453" s="10"/>
    </row>
    <row r="6454" spans="13:16" x14ac:dyDescent="0.25">
      <c r="M6454" s="10"/>
      <c r="N6454"/>
      <c r="O6454"/>
      <c r="P6454" s="10"/>
    </row>
    <row r="6455" spans="13:16" x14ac:dyDescent="0.25">
      <c r="M6455" s="10"/>
      <c r="N6455"/>
      <c r="O6455"/>
      <c r="P6455" s="10"/>
    </row>
    <row r="6456" spans="13:16" x14ac:dyDescent="0.25">
      <c r="M6456" s="10"/>
      <c r="N6456"/>
      <c r="O6456"/>
      <c r="P6456" s="10"/>
    </row>
    <row r="6457" spans="13:16" x14ac:dyDescent="0.25">
      <c r="M6457" s="10"/>
      <c r="N6457"/>
      <c r="O6457"/>
      <c r="P6457" s="10"/>
    </row>
    <row r="6458" spans="13:16" x14ac:dyDescent="0.25">
      <c r="M6458" s="10"/>
      <c r="N6458"/>
      <c r="O6458"/>
      <c r="P6458" s="10"/>
    </row>
    <row r="6459" spans="13:16" x14ac:dyDescent="0.25">
      <c r="M6459" s="10"/>
      <c r="N6459"/>
      <c r="O6459"/>
      <c r="P6459" s="10"/>
    </row>
    <row r="6460" spans="13:16" x14ac:dyDescent="0.25">
      <c r="M6460" s="10"/>
      <c r="N6460"/>
      <c r="O6460"/>
      <c r="P6460" s="10"/>
    </row>
    <row r="6461" spans="13:16" x14ac:dyDescent="0.25">
      <c r="M6461" s="10"/>
      <c r="N6461"/>
      <c r="O6461"/>
      <c r="P6461" s="10"/>
    </row>
    <row r="6462" spans="13:16" x14ac:dyDescent="0.25">
      <c r="M6462" s="10"/>
      <c r="N6462"/>
      <c r="O6462"/>
      <c r="P6462" s="10"/>
    </row>
    <row r="6463" spans="13:16" x14ac:dyDescent="0.25">
      <c r="M6463" s="10"/>
      <c r="N6463"/>
      <c r="O6463"/>
      <c r="P6463" s="10"/>
    </row>
    <row r="6464" spans="13:16" x14ac:dyDescent="0.25">
      <c r="M6464" s="10"/>
      <c r="N6464"/>
      <c r="O6464"/>
      <c r="P6464" s="10"/>
    </row>
    <row r="6465" spans="13:16" x14ac:dyDescent="0.25">
      <c r="M6465" s="10"/>
      <c r="N6465"/>
      <c r="O6465"/>
      <c r="P6465" s="10"/>
    </row>
    <row r="6466" spans="13:16" x14ac:dyDescent="0.25">
      <c r="M6466" s="10"/>
      <c r="N6466"/>
      <c r="O6466"/>
      <c r="P6466" s="10"/>
    </row>
    <row r="6467" spans="13:16" x14ac:dyDescent="0.25">
      <c r="M6467" s="10"/>
      <c r="N6467"/>
      <c r="O6467"/>
      <c r="P6467" s="10"/>
    </row>
    <row r="6468" spans="13:16" x14ac:dyDescent="0.25">
      <c r="M6468" s="10"/>
      <c r="N6468"/>
      <c r="O6468"/>
      <c r="P6468" s="10"/>
    </row>
    <row r="6469" spans="13:16" x14ac:dyDescent="0.25">
      <c r="M6469" s="10"/>
      <c r="N6469"/>
      <c r="O6469"/>
      <c r="P6469" s="10"/>
    </row>
    <row r="6470" spans="13:16" x14ac:dyDescent="0.25">
      <c r="M6470" s="10"/>
      <c r="N6470"/>
      <c r="O6470"/>
      <c r="P6470" s="10"/>
    </row>
    <row r="6471" spans="13:16" x14ac:dyDescent="0.25">
      <c r="M6471" s="10"/>
      <c r="N6471"/>
      <c r="O6471"/>
      <c r="P6471" s="10"/>
    </row>
    <row r="6472" spans="13:16" x14ac:dyDescent="0.25">
      <c r="M6472" s="10"/>
      <c r="N6472"/>
      <c r="O6472"/>
      <c r="P6472" s="10"/>
    </row>
    <row r="6473" spans="13:16" x14ac:dyDescent="0.25">
      <c r="M6473" s="10"/>
      <c r="N6473"/>
      <c r="O6473"/>
      <c r="P6473" s="10"/>
    </row>
    <row r="6474" spans="13:16" x14ac:dyDescent="0.25">
      <c r="M6474" s="10"/>
      <c r="N6474"/>
      <c r="O6474"/>
      <c r="P6474" s="10"/>
    </row>
    <row r="6475" spans="13:16" x14ac:dyDescent="0.25">
      <c r="M6475" s="10"/>
      <c r="N6475"/>
      <c r="O6475"/>
      <c r="P6475" s="10"/>
    </row>
    <row r="6476" spans="13:16" x14ac:dyDescent="0.25">
      <c r="M6476" s="10"/>
      <c r="N6476"/>
      <c r="O6476"/>
      <c r="P6476" s="10"/>
    </row>
    <row r="6477" spans="13:16" x14ac:dyDescent="0.25">
      <c r="M6477" s="10"/>
      <c r="N6477"/>
      <c r="O6477"/>
      <c r="P6477" s="10"/>
    </row>
    <row r="6478" spans="13:16" x14ac:dyDescent="0.25">
      <c r="M6478" s="10"/>
      <c r="N6478"/>
      <c r="O6478"/>
      <c r="P6478" s="10"/>
    </row>
    <row r="6479" spans="13:16" x14ac:dyDescent="0.25">
      <c r="M6479" s="10"/>
      <c r="N6479"/>
      <c r="O6479"/>
      <c r="P6479" s="10"/>
    </row>
    <row r="6480" spans="13:16" x14ac:dyDescent="0.25">
      <c r="M6480" s="10"/>
      <c r="N6480"/>
      <c r="O6480"/>
      <c r="P6480" s="10"/>
    </row>
    <row r="6481" spans="13:16" x14ac:dyDescent="0.25">
      <c r="M6481" s="10"/>
      <c r="N6481"/>
      <c r="O6481"/>
      <c r="P6481" s="10"/>
    </row>
    <row r="6482" spans="13:16" x14ac:dyDescent="0.25">
      <c r="M6482" s="10"/>
      <c r="N6482"/>
      <c r="O6482"/>
      <c r="P6482" s="10"/>
    </row>
    <row r="6483" spans="13:16" x14ac:dyDescent="0.25">
      <c r="M6483" s="10"/>
      <c r="N6483"/>
      <c r="O6483"/>
      <c r="P6483" s="10"/>
    </row>
    <row r="6484" spans="13:16" x14ac:dyDescent="0.25">
      <c r="M6484" s="10"/>
      <c r="N6484"/>
      <c r="O6484"/>
      <c r="P6484" s="10"/>
    </row>
    <row r="6485" spans="13:16" x14ac:dyDescent="0.25">
      <c r="M6485" s="10"/>
      <c r="N6485"/>
      <c r="O6485"/>
      <c r="P6485" s="10"/>
    </row>
    <row r="6486" spans="13:16" x14ac:dyDescent="0.25">
      <c r="M6486" s="10"/>
      <c r="N6486"/>
      <c r="O6486"/>
      <c r="P6486" s="10"/>
    </row>
    <row r="6487" spans="13:16" x14ac:dyDescent="0.25">
      <c r="M6487" s="10"/>
      <c r="N6487"/>
      <c r="O6487"/>
      <c r="P6487" s="10"/>
    </row>
    <row r="6488" spans="13:16" x14ac:dyDescent="0.25">
      <c r="M6488" s="10"/>
      <c r="N6488"/>
      <c r="O6488"/>
      <c r="P6488" s="10"/>
    </row>
    <row r="6489" spans="13:16" x14ac:dyDescent="0.25">
      <c r="M6489" s="10"/>
      <c r="N6489"/>
      <c r="O6489"/>
      <c r="P6489" s="10"/>
    </row>
    <row r="6490" spans="13:16" x14ac:dyDescent="0.25">
      <c r="M6490" s="10"/>
      <c r="N6490"/>
      <c r="O6490"/>
      <c r="P6490" s="10"/>
    </row>
    <row r="6491" spans="13:16" x14ac:dyDescent="0.25">
      <c r="M6491" s="10"/>
      <c r="N6491"/>
      <c r="O6491"/>
      <c r="P6491" s="10"/>
    </row>
    <row r="6492" spans="13:16" x14ac:dyDescent="0.25">
      <c r="M6492" s="10"/>
      <c r="N6492"/>
      <c r="O6492"/>
      <c r="P6492" s="10"/>
    </row>
    <row r="6493" spans="13:16" x14ac:dyDescent="0.25">
      <c r="M6493" s="10"/>
      <c r="N6493"/>
      <c r="O6493"/>
      <c r="P6493" s="10"/>
    </row>
    <row r="6494" spans="13:16" x14ac:dyDescent="0.25">
      <c r="M6494" s="10"/>
      <c r="N6494"/>
      <c r="O6494"/>
      <c r="P6494" s="10"/>
    </row>
    <row r="6495" spans="13:16" x14ac:dyDescent="0.25">
      <c r="M6495" s="10"/>
      <c r="N6495"/>
      <c r="O6495"/>
      <c r="P6495" s="10"/>
    </row>
    <row r="6496" spans="13:16" x14ac:dyDescent="0.25">
      <c r="M6496" s="10"/>
      <c r="N6496"/>
      <c r="O6496"/>
      <c r="P6496" s="10"/>
    </row>
    <row r="6497" spans="13:16" x14ac:dyDescent="0.25">
      <c r="M6497" s="10"/>
      <c r="N6497"/>
      <c r="O6497"/>
      <c r="P6497" s="10"/>
    </row>
    <row r="6498" spans="13:16" x14ac:dyDescent="0.25">
      <c r="M6498" s="10"/>
      <c r="N6498"/>
      <c r="O6498"/>
      <c r="P6498" s="10"/>
    </row>
    <row r="6499" spans="13:16" x14ac:dyDescent="0.25">
      <c r="M6499" s="10"/>
      <c r="N6499"/>
      <c r="O6499"/>
      <c r="P6499" s="10"/>
    </row>
    <row r="6500" spans="13:16" x14ac:dyDescent="0.25">
      <c r="M6500" s="10"/>
      <c r="N6500"/>
      <c r="O6500"/>
      <c r="P6500" s="10"/>
    </row>
    <row r="6501" spans="13:16" x14ac:dyDescent="0.25">
      <c r="M6501" s="10"/>
      <c r="N6501"/>
      <c r="O6501"/>
      <c r="P6501" s="10"/>
    </row>
    <row r="6502" spans="13:16" x14ac:dyDescent="0.25">
      <c r="M6502" s="10"/>
      <c r="N6502"/>
      <c r="O6502"/>
      <c r="P6502" s="10"/>
    </row>
    <row r="6503" spans="13:16" x14ac:dyDescent="0.25">
      <c r="M6503" s="10"/>
      <c r="N6503"/>
      <c r="O6503"/>
      <c r="P6503" s="10"/>
    </row>
    <row r="6504" spans="13:16" x14ac:dyDescent="0.25">
      <c r="M6504" s="10"/>
      <c r="N6504"/>
      <c r="O6504"/>
      <c r="P6504" s="10"/>
    </row>
    <row r="6505" spans="13:16" x14ac:dyDescent="0.25">
      <c r="M6505" s="10"/>
      <c r="N6505"/>
      <c r="O6505"/>
      <c r="P6505" s="10"/>
    </row>
    <row r="6506" spans="13:16" x14ac:dyDescent="0.25">
      <c r="M6506" s="10"/>
      <c r="N6506"/>
      <c r="O6506"/>
      <c r="P6506" s="10"/>
    </row>
    <row r="6507" spans="13:16" x14ac:dyDescent="0.25">
      <c r="M6507" s="10"/>
      <c r="N6507"/>
      <c r="O6507"/>
      <c r="P6507" s="10"/>
    </row>
    <row r="6508" spans="13:16" x14ac:dyDescent="0.25">
      <c r="M6508" s="10"/>
      <c r="N6508"/>
      <c r="O6508"/>
      <c r="P6508" s="10"/>
    </row>
    <row r="6509" spans="13:16" x14ac:dyDescent="0.25">
      <c r="M6509" s="10"/>
      <c r="N6509"/>
      <c r="O6509"/>
      <c r="P6509" s="10"/>
    </row>
    <row r="6510" spans="13:16" x14ac:dyDescent="0.25">
      <c r="M6510" s="10"/>
      <c r="N6510"/>
      <c r="O6510"/>
      <c r="P6510" s="10"/>
    </row>
    <row r="6511" spans="13:16" x14ac:dyDescent="0.25">
      <c r="M6511" s="10"/>
      <c r="N6511"/>
      <c r="O6511"/>
      <c r="P6511" s="10"/>
    </row>
    <row r="6512" spans="13:16" x14ac:dyDescent="0.25">
      <c r="M6512" s="10"/>
      <c r="N6512"/>
      <c r="O6512"/>
      <c r="P6512" s="10"/>
    </row>
    <row r="6513" spans="13:16" x14ac:dyDescent="0.25">
      <c r="M6513" s="10"/>
      <c r="N6513"/>
      <c r="O6513"/>
      <c r="P6513" s="10"/>
    </row>
    <row r="6514" spans="13:16" x14ac:dyDescent="0.25">
      <c r="M6514" s="10"/>
      <c r="N6514"/>
      <c r="O6514"/>
      <c r="P6514" s="10"/>
    </row>
    <row r="6515" spans="13:16" x14ac:dyDescent="0.25">
      <c r="M6515" s="10"/>
      <c r="N6515"/>
      <c r="O6515"/>
      <c r="P6515" s="10"/>
    </row>
    <row r="6516" spans="13:16" x14ac:dyDescent="0.25">
      <c r="M6516" s="10"/>
      <c r="N6516"/>
      <c r="O6516"/>
      <c r="P6516" s="10"/>
    </row>
    <row r="6517" spans="13:16" x14ac:dyDescent="0.25">
      <c r="M6517" s="10"/>
      <c r="N6517"/>
      <c r="O6517"/>
      <c r="P6517" s="10"/>
    </row>
    <row r="6518" spans="13:16" x14ac:dyDescent="0.25">
      <c r="M6518" s="10"/>
      <c r="N6518"/>
      <c r="O6518"/>
      <c r="P6518" s="10"/>
    </row>
    <row r="6519" spans="13:16" x14ac:dyDescent="0.25">
      <c r="M6519" s="10"/>
      <c r="N6519"/>
      <c r="O6519"/>
      <c r="P6519" s="10"/>
    </row>
    <row r="6520" spans="13:16" x14ac:dyDescent="0.25">
      <c r="M6520" s="10"/>
      <c r="N6520"/>
      <c r="O6520"/>
      <c r="P6520" s="10"/>
    </row>
    <row r="6521" spans="13:16" x14ac:dyDescent="0.25">
      <c r="M6521" s="10"/>
      <c r="N6521"/>
      <c r="O6521"/>
      <c r="P6521" s="10"/>
    </row>
    <row r="6522" spans="13:16" x14ac:dyDescent="0.25">
      <c r="M6522" s="10"/>
      <c r="N6522"/>
      <c r="O6522"/>
      <c r="P6522" s="10"/>
    </row>
    <row r="6523" spans="13:16" x14ac:dyDescent="0.25">
      <c r="M6523" s="10"/>
      <c r="N6523"/>
      <c r="O6523"/>
      <c r="P6523" s="10"/>
    </row>
    <row r="6524" spans="13:16" x14ac:dyDescent="0.25">
      <c r="M6524" s="10"/>
      <c r="N6524"/>
      <c r="O6524"/>
      <c r="P6524" s="10"/>
    </row>
    <row r="6525" spans="13:16" x14ac:dyDescent="0.25">
      <c r="M6525" s="10"/>
      <c r="N6525"/>
      <c r="O6525"/>
      <c r="P6525" s="10"/>
    </row>
    <row r="6526" spans="13:16" x14ac:dyDescent="0.25">
      <c r="M6526" s="10"/>
      <c r="N6526"/>
      <c r="O6526"/>
      <c r="P6526" s="10"/>
    </row>
    <row r="6527" spans="13:16" x14ac:dyDescent="0.25">
      <c r="M6527" s="10"/>
      <c r="N6527"/>
      <c r="O6527"/>
      <c r="P6527" s="10"/>
    </row>
    <row r="6528" spans="13:16" x14ac:dyDescent="0.25">
      <c r="M6528" s="10"/>
      <c r="N6528"/>
      <c r="O6528"/>
      <c r="P6528" s="10"/>
    </row>
    <row r="6529" spans="13:16" x14ac:dyDescent="0.25">
      <c r="M6529" s="10"/>
      <c r="N6529"/>
      <c r="O6529"/>
      <c r="P6529" s="10"/>
    </row>
    <row r="6530" spans="13:16" x14ac:dyDescent="0.25">
      <c r="M6530" s="10"/>
      <c r="N6530"/>
      <c r="O6530"/>
      <c r="P6530" s="10"/>
    </row>
    <row r="6531" spans="13:16" x14ac:dyDescent="0.25">
      <c r="M6531" s="10"/>
      <c r="N6531"/>
      <c r="O6531"/>
      <c r="P6531" s="10"/>
    </row>
    <row r="6532" spans="13:16" x14ac:dyDescent="0.25">
      <c r="M6532" s="10"/>
      <c r="N6532"/>
      <c r="O6532"/>
      <c r="P6532" s="10"/>
    </row>
    <row r="6533" spans="13:16" x14ac:dyDescent="0.25">
      <c r="M6533" s="10"/>
      <c r="N6533"/>
      <c r="O6533"/>
      <c r="P6533" s="10"/>
    </row>
    <row r="6534" spans="13:16" x14ac:dyDescent="0.25">
      <c r="M6534" s="10"/>
      <c r="N6534"/>
      <c r="O6534"/>
      <c r="P6534" s="10"/>
    </row>
    <row r="6535" spans="13:16" x14ac:dyDescent="0.25">
      <c r="M6535" s="10"/>
      <c r="N6535"/>
      <c r="O6535"/>
      <c r="P6535" s="10"/>
    </row>
    <row r="6536" spans="13:16" x14ac:dyDescent="0.25">
      <c r="M6536" s="10"/>
      <c r="N6536"/>
      <c r="O6536"/>
      <c r="P6536" s="10"/>
    </row>
    <row r="6537" spans="13:16" x14ac:dyDescent="0.25">
      <c r="M6537" s="10"/>
      <c r="N6537"/>
      <c r="O6537"/>
      <c r="P6537" s="10"/>
    </row>
    <row r="6538" spans="13:16" x14ac:dyDescent="0.25">
      <c r="M6538" s="10"/>
      <c r="N6538"/>
      <c r="O6538"/>
      <c r="P6538" s="10"/>
    </row>
    <row r="6539" spans="13:16" x14ac:dyDescent="0.25">
      <c r="M6539" s="10"/>
      <c r="N6539"/>
      <c r="O6539"/>
      <c r="P6539" s="10"/>
    </row>
    <row r="6540" spans="13:16" x14ac:dyDescent="0.25">
      <c r="M6540" s="10"/>
      <c r="N6540"/>
      <c r="O6540"/>
      <c r="P6540" s="10"/>
    </row>
    <row r="6541" spans="13:16" x14ac:dyDescent="0.25">
      <c r="M6541" s="10"/>
      <c r="N6541"/>
      <c r="O6541"/>
      <c r="P6541" s="10"/>
    </row>
    <row r="6542" spans="13:16" x14ac:dyDescent="0.25">
      <c r="M6542" s="10"/>
      <c r="N6542"/>
      <c r="O6542"/>
      <c r="P6542" s="10"/>
    </row>
    <row r="6543" spans="13:16" x14ac:dyDescent="0.25">
      <c r="M6543" s="10"/>
      <c r="N6543"/>
      <c r="O6543"/>
      <c r="P6543" s="10"/>
    </row>
    <row r="6544" spans="13:16" x14ac:dyDescent="0.25">
      <c r="M6544" s="10"/>
      <c r="N6544"/>
      <c r="O6544"/>
      <c r="P6544" s="10"/>
    </row>
    <row r="6545" spans="13:16" x14ac:dyDescent="0.25">
      <c r="M6545" s="10"/>
      <c r="N6545"/>
      <c r="O6545"/>
      <c r="P6545" s="10"/>
    </row>
    <row r="6546" spans="13:16" x14ac:dyDescent="0.25">
      <c r="M6546" s="10"/>
      <c r="N6546"/>
      <c r="O6546"/>
      <c r="P6546" s="10"/>
    </row>
    <row r="6547" spans="13:16" x14ac:dyDescent="0.25">
      <c r="M6547" s="10"/>
      <c r="N6547"/>
      <c r="O6547"/>
      <c r="P6547" s="10"/>
    </row>
    <row r="6548" spans="13:16" x14ac:dyDescent="0.25">
      <c r="M6548" s="10"/>
      <c r="N6548"/>
      <c r="O6548"/>
      <c r="P6548" s="10"/>
    </row>
    <row r="6549" spans="13:16" x14ac:dyDescent="0.25">
      <c r="M6549" s="10"/>
      <c r="N6549"/>
      <c r="O6549"/>
      <c r="P6549" s="10"/>
    </row>
    <row r="6550" spans="13:16" x14ac:dyDescent="0.25">
      <c r="M6550" s="10"/>
      <c r="N6550"/>
      <c r="O6550"/>
      <c r="P6550" s="10"/>
    </row>
    <row r="6551" spans="13:16" x14ac:dyDescent="0.25">
      <c r="M6551" s="10"/>
      <c r="N6551"/>
      <c r="O6551"/>
      <c r="P6551" s="10"/>
    </row>
    <row r="6552" spans="13:16" x14ac:dyDescent="0.25">
      <c r="M6552" s="10"/>
      <c r="N6552"/>
      <c r="O6552"/>
      <c r="P6552" s="10"/>
    </row>
    <row r="6553" spans="13:16" x14ac:dyDescent="0.25">
      <c r="M6553" s="10"/>
      <c r="N6553"/>
      <c r="O6553"/>
      <c r="P6553" s="10"/>
    </row>
    <row r="6554" spans="13:16" x14ac:dyDescent="0.25">
      <c r="M6554" s="10"/>
      <c r="N6554"/>
      <c r="O6554"/>
      <c r="P6554" s="10"/>
    </row>
    <row r="6555" spans="13:16" x14ac:dyDescent="0.25">
      <c r="M6555" s="10"/>
      <c r="N6555"/>
      <c r="O6555"/>
      <c r="P6555" s="10"/>
    </row>
    <row r="6556" spans="13:16" x14ac:dyDescent="0.25">
      <c r="M6556" s="10"/>
      <c r="N6556"/>
      <c r="O6556"/>
      <c r="P6556" s="10"/>
    </row>
    <row r="6557" spans="13:16" x14ac:dyDescent="0.25">
      <c r="M6557" s="10"/>
      <c r="N6557"/>
      <c r="O6557"/>
      <c r="P6557" s="10"/>
    </row>
    <row r="6558" spans="13:16" x14ac:dyDescent="0.25">
      <c r="M6558" s="10"/>
      <c r="N6558"/>
      <c r="O6558"/>
      <c r="P6558" s="10"/>
    </row>
    <row r="6559" spans="13:16" x14ac:dyDescent="0.25">
      <c r="M6559" s="10"/>
      <c r="N6559"/>
      <c r="O6559"/>
      <c r="P6559" s="10"/>
    </row>
    <row r="6560" spans="13:16" x14ac:dyDescent="0.25">
      <c r="M6560" s="10"/>
      <c r="N6560"/>
      <c r="O6560"/>
      <c r="P6560" s="10"/>
    </row>
    <row r="6561" spans="13:16" x14ac:dyDescent="0.25">
      <c r="M6561" s="10"/>
      <c r="N6561"/>
      <c r="O6561"/>
      <c r="P6561" s="10"/>
    </row>
    <row r="6562" spans="13:16" x14ac:dyDescent="0.25">
      <c r="M6562" s="10"/>
      <c r="N6562"/>
      <c r="O6562"/>
      <c r="P6562" s="10"/>
    </row>
    <row r="6563" spans="13:16" x14ac:dyDescent="0.25">
      <c r="M6563" s="10"/>
      <c r="N6563"/>
      <c r="O6563"/>
      <c r="P6563" s="10"/>
    </row>
    <row r="6564" spans="13:16" x14ac:dyDescent="0.25">
      <c r="M6564" s="10"/>
      <c r="N6564"/>
      <c r="O6564"/>
      <c r="P6564" s="10"/>
    </row>
    <row r="6565" spans="13:16" x14ac:dyDescent="0.25">
      <c r="M6565" s="10"/>
      <c r="N6565"/>
      <c r="O6565"/>
      <c r="P6565" s="10"/>
    </row>
    <row r="6566" spans="13:16" x14ac:dyDescent="0.25">
      <c r="M6566" s="10"/>
      <c r="N6566"/>
      <c r="O6566"/>
      <c r="P6566" s="10"/>
    </row>
    <row r="6567" spans="13:16" x14ac:dyDescent="0.25">
      <c r="M6567" s="10"/>
      <c r="N6567"/>
      <c r="O6567"/>
      <c r="P6567" s="10"/>
    </row>
    <row r="6568" spans="13:16" x14ac:dyDescent="0.25">
      <c r="M6568" s="10"/>
      <c r="N6568"/>
      <c r="O6568"/>
      <c r="P6568" s="10"/>
    </row>
    <row r="6569" spans="13:16" x14ac:dyDescent="0.25">
      <c r="M6569" s="10"/>
      <c r="N6569"/>
      <c r="O6569"/>
      <c r="P6569" s="10"/>
    </row>
    <row r="6570" spans="13:16" x14ac:dyDescent="0.25">
      <c r="M6570" s="10"/>
      <c r="N6570"/>
      <c r="O6570"/>
      <c r="P6570" s="10"/>
    </row>
    <row r="6571" spans="13:16" x14ac:dyDescent="0.25">
      <c r="M6571" s="10"/>
      <c r="N6571"/>
      <c r="O6571"/>
      <c r="P6571" s="10"/>
    </row>
    <row r="6572" spans="13:16" x14ac:dyDescent="0.25">
      <c r="M6572" s="10"/>
      <c r="N6572"/>
      <c r="O6572"/>
      <c r="P6572" s="10"/>
    </row>
    <row r="6573" spans="13:16" x14ac:dyDescent="0.25">
      <c r="M6573" s="10"/>
      <c r="N6573"/>
      <c r="O6573"/>
      <c r="P6573" s="10"/>
    </row>
    <row r="6574" spans="13:16" x14ac:dyDescent="0.25">
      <c r="M6574" s="10"/>
      <c r="N6574"/>
      <c r="O6574"/>
      <c r="P6574" s="10"/>
    </row>
    <row r="6575" spans="13:16" x14ac:dyDescent="0.25">
      <c r="M6575" s="10"/>
      <c r="N6575"/>
      <c r="O6575"/>
      <c r="P6575" s="10"/>
    </row>
    <row r="6576" spans="13:16" x14ac:dyDescent="0.25">
      <c r="M6576" s="10"/>
      <c r="N6576"/>
      <c r="O6576"/>
      <c r="P6576" s="10"/>
    </row>
    <row r="6577" spans="13:16" x14ac:dyDescent="0.25">
      <c r="M6577" s="10"/>
      <c r="N6577"/>
      <c r="O6577"/>
      <c r="P6577" s="10"/>
    </row>
    <row r="6578" spans="13:16" x14ac:dyDescent="0.25">
      <c r="M6578" s="10"/>
      <c r="N6578"/>
      <c r="O6578"/>
      <c r="P6578" s="10"/>
    </row>
    <row r="6579" spans="13:16" x14ac:dyDescent="0.25">
      <c r="M6579" s="10"/>
      <c r="N6579"/>
      <c r="O6579"/>
      <c r="P6579" s="10"/>
    </row>
    <row r="6580" spans="13:16" x14ac:dyDescent="0.25">
      <c r="M6580" s="10"/>
      <c r="N6580"/>
      <c r="O6580"/>
      <c r="P6580" s="10"/>
    </row>
    <row r="6581" spans="13:16" x14ac:dyDescent="0.25">
      <c r="M6581" s="10"/>
      <c r="N6581"/>
      <c r="O6581"/>
      <c r="P6581" s="10"/>
    </row>
    <row r="6582" spans="13:16" x14ac:dyDescent="0.25">
      <c r="M6582" s="10"/>
      <c r="N6582"/>
      <c r="O6582"/>
      <c r="P6582" s="10"/>
    </row>
    <row r="6583" spans="13:16" x14ac:dyDescent="0.25">
      <c r="M6583" s="10"/>
      <c r="N6583"/>
      <c r="O6583"/>
      <c r="P6583" s="10"/>
    </row>
    <row r="6584" spans="13:16" x14ac:dyDescent="0.25">
      <c r="M6584" s="10"/>
      <c r="N6584"/>
      <c r="O6584"/>
      <c r="P6584" s="10"/>
    </row>
    <row r="6585" spans="13:16" x14ac:dyDescent="0.25">
      <c r="M6585" s="10"/>
      <c r="N6585"/>
      <c r="O6585"/>
      <c r="P6585" s="10"/>
    </row>
    <row r="6586" spans="13:16" x14ac:dyDescent="0.25">
      <c r="M6586" s="10"/>
      <c r="N6586"/>
      <c r="O6586"/>
      <c r="P6586" s="10"/>
    </row>
    <row r="6587" spans="13:16" x14ac:dyDescent="0.25">
      <c r="M6587" s="10"/>
      <c r="N6587"/>
      <c r="O6587"/>
      <c r="P6587" s="10"/>
    </row>
    <row r="6588" spans="13:16" x14ac:dyDescent="0.25">
      <c r="M6588" s="10"/>
      <c r="N6588"/>
      <c r="O6588"/>
      <c r="P6588" s="10"/>
    </row>
    <row r="6589" spans="13:16" x14ac:dyDescent="0.25">
      <c r="M6589" s="10"/>
      <c r="N6589"/>
      <c r="O6589"/>
      <c r="P6589" s="10"/>
    </row>
    <row r="6590" spans="13:16" x14ac:dyDescent="0.25">
      <c r="M6590" s="10"/>
      <c r="N6590"/>
      <c r="O6590"/>
      <c r="P6590" s="10"/>
    </row>
    <row r="6591" spans="13:16" x14ac:dyDescent="0.25">
      <c r="M6591" s="10"/>
      <c r="N6591"/>
      <c r="O6591"/>
      <c r="P6591" s="10"/>
    </row>
    <row r="6592" spans="13:16" x14ac:dyDescent="0.25">
      <c r="M6592" s="10"/>
      <c r="N6592"/>
      <c r="O6592"/>
      <c r="P6592" s="10"/>
    </row>
    <row r="6593" spans="13:16" x14ac:dyDescent="0.25">
      <c r="M6593" s="10"/>
      <c r="N6593"/>
      <c r="O6593"/>
      <c r="P6593" s="10"/>
    </row>
    <row r="6594" spans="13:16" x14ac:dyDescent="0.25">
      <c r="M6594" s="10"/>
      <c r="N6594"/>
      <c r="O6594"/>
      <c r="P6594" s="10"/>
    </row>
    <row r="6595" spans="13:16" x14ac:dyDescent="0.25">
      <c r="M6595" s="10"/>
      <c r="N6595"/>
      <c r="O6595"/>
      <c r="P6595" s="10"/>
    </row>
    <row r="6596" spans="13:16" x14ac:dyDescent="0.25">
      <c r="M6596" s="10"/>
      <c r="N6596"/>
      <c r="O6596"/>
      <c r="P6596" s="10"/>
    </row>
    <row r="6597" spans="13:16" x14ac:dyDescent="0.25">
      <c r="M6597" s="10"/>
      <c r="N6597"/>
      <c r="O6597"/>
      <c r="P6597" s="10"/>
    </row>
    <row r="6598" spans="13:16" x14ac:dyDescent="0.25">
      <c r="M6598" s="10"/>
      <c r="N6598"/>
      <c r="O6598"/>
      <c r="P6598" s="10"/>
    </row>
    <row r="6599" spans="13:16" x14ac:dyDescent="0.25">
      <c r="M6599" s="10"/>
      <c r="N6599"/>
      <c r="O6599"/>
      <c r="P6599" s="10"/>
    </row>
    <row r="6600" spans="13:16" x14ac:dyDescent="0.25">
      <c r="M6600" s="10"/>
      <c r="N6600"/>
      <c r="O6600"/>
      <c r="P6600" s="10"/>
    </row>
    <row r="6601" spans="13:16" x14ac:dyDescent="0.25">
      <c r="M6601" s="10"/>
      <c r="N6601"/>
      <c r="O6601"/>
      <c r="P6601" s="10"/>
    </row>
    <row r="6602" spans="13:16" x14ac:dyDescent="0.25">
      <c r="M6602" s="10"/>
      <c r="N6602"/>
      <c r="O6602"/>
      <c r="P6602" s="10"/>
    </row>
    <row r="6603" spans="13:16" x14ac:dyDescent="0.25">
      <c r="M6603" s="10"/>
      <c r="N6603"/>
      <c r="O6603"/>
      <c r="P6603" s="10"/>
    </row>
    <row r="6604" spans="13:16" x14ac:dyDescent="0.25">
      <c r="M6604" s="10"/>
      <c r="N6604"/>
      <c r="O6604"/>
      <c r="P6604" s="10"/>
    </row>
    <row r="6605" spans="13:16" x14ac:dyDescent="0.25">
      <c r="M6605" s="10"/>
      <c r="N6605"/>
      <c r="O6605"/>
      <c r="P6605" s="10"/>
    </row>
    <row r="6606" spans="13:16" x14ac:dyDescent="0.25">
      <c r="M6606" s="10"/>
      <c r="N6606"/>
      <c r="O6606"/>
      <c r="P6606" s="10"/>
    </row>
    <row r="6607" spans="13:16" x14ac:dyDescent="0.25">
      <c r="M6607" s="10"/>
      <c r="N6607"/>
      <c r="O6607"/>
      <c r="P6607" s="10"/>
    </row>
    <row r="6608" spans="13:16" x14ac:dyDescent="0.25">
      <c r="M6608" s="10"/>
      <c r="N6608"/>
      <c r="O6608"/>
      <c r="P6608" s="10"/>
    </row>
    <row r="6609" spans="13:16" x14ac:dyDescent="0.25">
      <c r="M6609" s="10"/>
      <c r="N6609"/>
      <c r="O6609"/>
      <c r="P6609" s="10"/>
    </row>
    <row r="6610" spans="13:16" x14ac:dyDescent="0.25">
      <c r="M6610" s="10"/>
      <c r="N6610"/>
      <c r="O6610"/>
      <c r="P6610" s="10"/>
    </row>
    <row r="6611" spans="13:16" x14ac:dyDescent="0.25">
      <c r="M6611" s="10"/>
      <c r="N6611"/>
      <c r="O6611"/>
      <c r="P6611" s="10"/>
    </row>
    <row r="6612" spans="13:16" x14ac:dyDescent="0.25">
      <c r="M6612" s="10"/>
      <c r="N6612"/>
      <c r="O6612"/>
      <c r="P6612" s="10"/>
    </row>
    <row r="6613" spans="13:16" x14ac:dyDescent="0.25">
      <c r="M6613" s="10"/>
      <c r="N6613"/>
      <c r="O6613"/>
      <c r="P6613" s="10"/>
    </row>
    <row r="6614" spans="13:16" x14ac:dyDescent="0.25">
      <c r="M6614" s="10"/>
      <c r="N6614"/>
      <c r="O6614"/>
      <c r="P6614" s="10"/>
    </row>
    <row r="6615" spans="13:16" x14ac:dyDescent="0.25">
      <c r="M6615" s="10"/>
      <c r="N6615"/>
      <c r="O6615"/>
      <c r="P6615" s="10"/>
    </row>
    <row r="6616" spans="13:16" x14ac:dyDescent="0.25">
      <c r="M6616" s="10"/>
      <c r="N6616"/>
      <c r="O6616"/>
      <c r="P6616" s="10"/>
    </row>
    <row r="6617" spans="13:16" x14ac:dyDescent="0.25">
      <c r="M6617" s="10"/>
      <c r="N6617"/>
      <c r="O6617"/>
      <c r="P6617" s="10"/>
    </row>
    <row r="6618" spans="13:16" x14ac:dyDescent="0.25">
      <c r="M6618" s="10"/>
      <c r="N6618"/>
      <c r="O6618"/>
      <c r="P6618" s="10"/>
    </row>
    <row r="6619" spans="13:16" x14ac:dyDescent="0.25">
      <c r="M6619" s="10"/>
      <c r="N6619"/>
      <c r="O6619"/>
      <c r="P6619" s="10"/>
    </row>
    <row r="6620" spans="13:16" x14ac:dyDescent="0.25">
      <c r="M6620" s="10"/>
      <c r="N6620"/>
      <c r="O6620"/>
      <c r="P6620" s="10"/>
    </row>
    <row r="6621" spans="13:16" x14ac:dyDescent="0.25">
      <c r="M6621" s="10"/>
      <c r="N6621"/>
      <c r="O6621"/>
      <c r="P6621" s="10"/>
    </row>
    <row r="6622" spans="13:16" x14ac:dyDescent="0.25">
      <c r="M6622" s="10"/>
      <c r="N6622"/>
      <c r="O6622"/>
      <c r="P6622" s="10"/>
    </row>
    <row r="6623" spans="13:16" x14ac:dyDescent="0.25">
      <c r="M6623" s="10"/>
      <c r="N6623"/>
      <c r="O6623"/>
      <c r="P6623" s="10"/>
    </row>
    <row r="6624" spans="13:16" x14ac:dyDescent="0.25">
      <c r="M6624" s="10"/>
      <c r="N6624"/>
      <c r="O6624"/>
      <c r="P6624" s="10"/>
    </row>
    <row r="6625" spans="13:16" x14ac:dyDescent="0.25">
      <c r="M6625" s="10"/>
      <c r="N6625"/>
      <c r="O6625"/>
      <c r="P6625" s="10"/>
    </row>
    <row r="6626" spans="13:16" x14ac:dyDescent="0.25">
      <c r="M6626" s="10"/>
      <c r="N6626"/>
      <c r="O6626"/>
      <c r="P6626" s="10"/>
    </row>
    <row r="6627" spans="13:16" x14ac:dyDescent="0.25">
      <c r="M6627" s="10"/>
      <c r="N6627"/>
      <c r="O6627"/>
      <c r="P6627" s="10"/>
    </row>
    <row r="6628" spans="13:16" x14ac:dyDescent="0.25">
      <c r="M6628" s="10"/>
      <c r="N6628"/>
      <c r="O6628"/>
      <c r="P6628" s="10"/>
    </row>
    <row r="6629" spans="13:16" x14ac:dyDescent="0.25">
      <c r="M6629" s="10"/>
      <c r="N6629"/>
      <c r="O6629"/>
      <c r="P6629" s="10"/>
    </row>
    <row r="6630" spans="13:16" x14ac:dyDescent="0.25">
      <c r="M6630" s="10"/>
      <c r="N6630"/>
      <c r="O6630"/>
      <c r="P6630" s="10"/>
    </row>
    <row r="6631" spans="13:16" x14ac:dyDescent="0.25">
      <c r="M6631" s="10"/>
      <c r="N6631"/>
      <c r="O6631"/>
      <c r="P6631" s="10"/>
    </row>
    <row r="6632" spans="13:16" x14ac:dyDescent="0.25">
      <c r="M6632" s="10"/>
      <c r="N6632"/>
      <c r="O6632"/>
      <c r="P6632" s="10"/>
    </row>
    <row r="6633" spans="13:16" x14ac:dyDescent="0.25">
      <c r="M6633" s="10"/>
      <c r="N6633"/>
      <c r="O6633"/>
      <c r="P6633" s="10"/>
    </row>
    <row r="6634" spans="13:16" x14ac:dyDescent="0.25">
      <c r="M6634" s="10"/>
      <c r="N6634"/>
      <c r="O6634"/>
      <c r="P6634" s="10"/>
    </row>
    <row r="6635" spans="13:16" x14ac:dyDescent="0.25">
      <c r="M6635" s="10"/>
      <c r="N6635"/>
      <c r="O6635"/>
      <c r="P6635" s="10"/>
    </row>
    <row r="6636" spans="13:16" x14ac:dyDescent="0.25">
      <c r="M6636" s="10"/>
      <c r="N6636"/>
      <c r="O6636"/>
      <c r="P6636" s="10"/>
    </row>
    <row r="6637" spans="13:16" x14ac:dyDescent="0.25">
      <c r="M6637" s="10"/>
      <c r="N6637"/>
      <c r="O6637"/>
      <c r="P6637" s="10"/>
    </row>
    <row r="6638" spans="13:16" x14ac:dyDescent="0.25">
      <c r="M6638" s="10"/>
      <c r="N6638"/>
      <c r="O6638"/>
      <c r="P6638" s="10"/>
    </row>
    <row r="6639" spans="13:16" x14ac:dyDescent="0.25">
      <c r="M6639" s="10"/>
      <c r="N6639"/>
      <c r="O6639"/>
      <c r="P6639" s="10"/>
    </row>
    <row r="6640" spans="13:16" x14ac:dyDescent="0.25">
      <c r="M6640" s="10"/>
      <c r="N6640"/>
      <c r="O6640"/>
      <c r="P6640" s="10"/>
    </row>
    <row r="6641" spans="13:16" x14ac:dyDescent="0.25">
      <c r="M6641" s="10"/>
      <c r="N6641"/>
      <c r="O6641"/>
      <c r="P6641" s="10"/>
    </row>
    <row r="6642" spans="13:16" x14ac:dyDescent="0.25">
      <c r="M6642" s="10"/>
      <c r="N6642"/>
      <c r="O6642"/>
      <c r="P6642" s="10"/>
    </row>
    <row r="6643" spans="13:16" x14ac:dyDescent="0.25">
      <c r="M6643" s="10"/>
      <c r="N6643"/>
      <c r="O6643"/>
      <c r="P6643" s="10"/>
    </row>
    <row r="6644" spans="13:16" x14ac:dyDescent="0.25">
      <c r="M6644" s="10"/>
      <c r="N6644"/>
      <c r="O6644"/>
      <c r="P6644" s="10"/>
    </row>
    <row r="6645" spans="13:16" x14ac:dyDescent="0.25">
      <c r="M6645" s="10"/>
      <c r="N6645"/>
      <c r="O6645"/>
      <c r="P6645" s="10"/>
    </row>
    <row r="6646" spans="13:16" x14ac:dyDescent="0.25">
      <c r="M6646" s="10"/>
      <c r="N6646"/>
      <c r="O6646"/>
      <c r="P6646" s="10"/>
    </row>
    <row r="6647" spans="13:16" x14ac:dyDescent="0.25">
      <c r="M6647" s="10"/>
      <c r="N6647"/>
      <c r="O6647"/>
      <c r="P6647" s="10"/>
    </row>
    <row r="6648" spans="13:16" x14ac:dyDescent="0.25">
      <c r="M6648" s="10"/>
      <c r="N6648"/>
      <c r="O6648"/>
      <c r="P6648" s="10"/>
    </row>
    <row r="6649" spans="13:16" x14ac:dyDescent="0.25">
      <c r="M6649" s="10"/>
      <c r="N6649"/>
      <c r="O6649"/>
      <c r="P6649" s="10"/>
    </row>
    <row r="6650" spans="13:16" x14ac:dyDescent="0.25">
      <c r="M6650" s="10"/>
      <c r="N6650"/>
      <c r="O6650"/>
      <c r="P6650" s="10"/>
    </row>
    <row r="6651" spans="13:16" x14ac:dyDescent="0.25">
      <c r="M6651" s="10"/>
      <c r="N6651"/>
      <c r="O6651"/>
      <c r="P6651" s="10"/>
    </row>
    <row r="6652" spans="13:16" x14ac:dyDescent="0.25">
      <c r="M6652" s="10"/>
      <c r="N6652"/>
      <c r="O6652"/>
      <c r="P6652" s="10"/>
    </row>
    <row r="6653" spans="13:16" x14ac:dyDescent="0.25">
      <c r="M6653" s="10"/>
      <c r="N6653"/>
      <c r="O6653"/>
      <c r="P6653" s="10"/>
    </row>
    <row r="6654" spans="13:16" x14ac:dyDescent="0.25">
      <c r="M6654" s="10"/>
      <c r="N6654"/>
      <c r="O6654"/>
      <c r="P6654" s="10"/>
    </row>
    <row r="6655" spans="13:16" x14ac:dyDescent="0.25">
      <c r="M6655" s="10"/>
      <c r="N6655"/>
      <c r="O6655"/>
      <c r="P6655" s="10"/>
    </row>
    <row r="6656" spans="13:16" x14ac:dyDescent="0.25">
      <c r="M6656" s="10"/>
      <c r="N6656"/>
      <c r="O6656"/>
      <c r="P6656" s="10"/>
    </row>
    <row r="6657" spans="13:16" x14ac:dyDescent="0.25">
      <c r="M6657" s="10"/>
      <c r="N6657"/>
      <c r="O6657"/>
      <c r="P6657" s="10"/>
    </row>
    <row r="6658" spans="13:16" x14ac:dyDescent="0.25">
      <c r="M6658" s="10"/>
      <c r="N6658"/>
      <c r="O6658"/>
      <c r="P6658" s="10"/>
    </row>
    <row r="6659" spans="13:16" x14ac:dyDescent="0.25">
      <c r="M6659" s="10"/>
      <c r="N6659"/>
      <c r="O6659"/>
      <c r="P6659" s="10"/>
    </row>
    <row r="6660" spans="13:16" x14ac:dyDescent="0.25">
      <c r="M6660" s="10"/>
      <c r="N6660"/>
      <c r="O6660"/>
      <c r="P6660" s="10"/>
    </row>
    <row r="6661" spans="13:16" x14ac:dyDescent="0.25">
      <c r="M6661" s="10"/>
      <c r="N6661"/>
      <c r="O6661"/>
      <c r="P6661" s="10"/>
    </row>
    <row r="6662" spans="13:16" x14ac:dyDescent="0.25">
      <c r="M6662" s="10"/>
      <c r="N6662"/>
      <c r="O6662"/>
      <c r="P6662" s="10"/>
    </row>
    <row r="6663" spans="13:16" x14ac:dyDescent="0.25">
      <c r="M6663" s="10"/>
      <c r="N6663"/>
      <c r="O6663"/>
      <c r="P6663" s="10"/>
    </row>
    <row r="6664" spans="13:16" x14ac:dyDescent="0.25">
      <c r="M6664" s="10"/>
      <c r="N6664"/>
      <c r="O6664"/>
      <c r="P6664" s="10"/>
    </row>
    <row r="6665" spans="13:16" x14ac:dyDescent="0.25">
      <c r="M6665" s="10"/>
      <c r="N6665"/>
      <c r="O6665"/>
      <c r="P6665" s="10"/>
    </row>
    <row r="6666" spans="13:16" x14ac:dyDescent="0.25">
      <c r="M6666" s="10"/>
      <c r="N6666"/>
      <c r="O6666"/>
      <c r="P6666" s="10"/>
    </row>
    <row r="6667" spans="13:16" x14ac:dyDescent="0.25">
      <c r="M6667" s="10"/>
      <c r="N6667"/>
      <c r="O6667"/>
      <c r="P6667" s="10"/>
    </row>
    <row r="6668" spans="13:16" x14ac:dyDescent="0.25">
      <c r="M6668" s="10"/>
      <c r="N6668"/>
      <c r="O6668"/>
      <c r="P6668" s="10"/>
    </row>
    <row r="6669" spans="13:16" x14ac:dyDescent="0.25">
      <c r="M6669" s="10"/>
      <c r="N6669"/>
      <c r="O6669"/>
      <c r="P6669" s="10"/>
    </row>
    <row r="6670" spans="13:16" x14ac:dyDescent="0.25">
      <c r="M6670" s="10"/>
      <c r="N6670"/>
      <c r="O6670"/>
      <c r="P6670" s="10"/>
    </row>
    <row r="6671" spans="13:16" x14ac:dyDescent="0.25">
      <c r="M6671" s="10"/>
      <c r="N6671"/>
      <c r="O6671"/>
      <c r="P6671" s="10"/>
    </row>
    <row r="6672" spans="13:16" x14ac:dyDescent="0.25">
      <c r="M6672" s="10"/>
      <c r="N6672"/>
      <c r="O6672"/>
      <c r="P6672" s="10"/>
    </row>
    <row r="6673" spans="13:16" x14ac:dyDescent="0.25">
      <c r="M6673" s="10"/>
      <c r="N6673"/>
      <c r="O6673"/>
      <c r="P6673" s="10"/>
    </row>
    <row r="6674" spans="13:16" x14ac:dyDescent="0.25">
      <c r="M6674" s="10"/>
      <c r="N6674"/>
      <c r="O6674"/>
      <c r="P6674" s="10"/>
    </row>
    <row r="6675" spans="13:16" x14ac:dyDescent="0.25">
      <c r="M6675" s="10"/>
      <c r="N6675"/>
      <c r="O6675"/>
      <c r="P6675" s="10"/>
    </row>
    <row r="6676" spans="13:16" x14ac:dyDescent="0.25">
      <c r="M6676" s="10"/>
      <c r="N6676"/>
      <c r="O6676"/>
      <c r="P6676" s="10"/>
    </row>
    <row r="6677" spans="13:16" x14ac:dyDescent="0.25">
      <c r="M6677" s="10"/>
      <c r="N6677"/>
      <c r="O6677"/>
      <c r="P6677" s="10"/>
    </row>
    <row r="6678" spans="13:16" x14ac:dyDescent="0.25">
      <c r="M6678" s="10"/>
      <c r="N6678"/>
      <c r="O6678"/>
      <c r="P6678" s="10"/>
    </row>
    <row r="6679" spans="13:16" x14ac:dyDescent="0.25">
      <c r="M6679" s="10"/>
      <c r="N6679"/>
      <c r="O6679"/>
      <c r="P6679" s="10"/>
    </row>
    <row r="6680" spans="13:16" x14ac:dyDescent="0.25">
      <c r="M6680" s="10"/>
      <c r="N6680"/>
      <c r="O6680"/>
      <c r="P6680" s="10"/>
    </row>
    <row r="6681" spans="13:16" x14ac:dyDescent="0.25">
      <c r="M6681" s="10"/>
      <c r="N6681"/>
      <c r="O6681"/>
      <c r="P6681" s="10"/>
    </row>
    <row r="6682" spans="13:16" x14ac:dyDescent="0.25">
      <c r="M6682" s="10"/>
      <c r="N6682"/>
      <c r="O6682"/>
      <c r="P6682" s="10"/>
    </row>
    <row r="6683" spans="13:16" x14ac:dyDescent="0.25">
      <c r="M6683" s="10"/>
      <c r="N6683"/>
      <c r="O6683"/>
      <c r="P6683" s="10"/>
    </row>
    <row r="6684" spans="13:16" x14ac:dyDescent="0.25">
      <c r="M6684" s="10"/>
      <c r="N6684"/>
      <c r="O6684"/>
      <c r="P6684" s="10"/>
    </row>
    <row r="6685" spans="13:16" x14ac:dyDescent="0.25">
      <c r="M6685" s="10"/>
      <c r="N6685"/>
      <c r="O6685"/>
      <c r="P6685" s="10"/>
    </row>
    <row r="6686" spans="13:16" x14ac:dyDescent="0.25">
      <c r="M6686" s="10"/>
      <c r="N6686"/>
      <c r="O6686"/>
      <c r="P6686" s="10"/>
    </row>
    <row r="6687" spans="13:16" x14ac:dyDescent="0.25">
      <c r="M6687" s="10"/>
      <c r="N6687"/>
      <c r="O6687"/>
      <c r="P6687" s="10"/>
    </row>
    <row r="6688" spans="13:16" x14ac:dyDescent="0.25">
      <c r="M6688" s="10"/>
      <c r="N6688"/>
      <c r="O6688"/>
      <c r="P6688" s="10"/>
    </row>
    <row r="6689" spans="13:16" x14ac:dyDescent="0.25">
      <c r="M6689" s="10"/>
      <c r="N6689"/>
      <c r="O6689"/>
      <c r="P6689" s="10"/>
    </row>
    <row r="6690" spans="13:16" x14ac:dyDescent="0.25">
      <c r="M6690" s="10"/>
      <c r="N6690"/>
      <c r="O6690"/>
      <c r="P6690" s="10"/>
    </row>
    <row r="6691" spans="13:16" x14ac:dyDescent="0.25">
      <c r="M6691" s="10"/>
      <c r="N6691"/>
      <c r="O6691"/>
      <c r="P6691" s="10"/>
    </row>
    <row r="6692" spans="13:16" x14ac:dyDescent="0.25">
      <c r="M6692" s="10"/>
      <c r="N6692"/>
      <c r="O6692"/>
      <c r="P6692" s="10"/>
    </row>
    <row r="6693" spans="13:16" x14ac:dyDescent="0.25">
      <c r="M6693" s="10"/>
      <c r="N6693"/>
      <c r="O6693"/>
      <c r="P6693" s="10"/>
    </row>
    <row r="6694" spans="13:16" x14ac:dyDescent="0.25">
      <c r="M6694" s="10"/>
      <c r="N6694"/>
      <c r="O6694"/>
      <c r="P6694" s="10"/>
    </row>
    <row r="6695" spans="13:16" x14ac:dyDescent="0.25">
      <c r="M6695" s="10"/>
      <c r="N6695"/>
      <c r="O6695"/>
      <c r="P6695" s="10"/>
    </row>
    <row r="6696" spans="13:16" x14ac:dyDescent="0.25">
      <c r="M6696" s="10"/>
      <c r="N6696"/>
      <c r="O6696"/>
      <c r="P6696" s="10"/>
    </row>
    <row r="6697" spans="13:16" x14ac:dyDescent="0.25">
      <c r="M6697" s="10"/>
      <c r="N6697"/>
      <c r="O6697"/>
      <c r="P6697" s="10"/>
    </row>
    <row r="6698" spans="13:16" x14ac:dyDescent="0.25">
      <c r="M6698" s="10"/>
      <c r="N6698"/>
      <c r="O6698"/>
      <c r="P6698" s="10"/>
    </row>
    <row r="6699" spans="13:16" x14ac:dyDescent="0.25">
      <c r="M6699" s="10"/>
      <c r="N6699"/>
      <c r="O6699"/>
      <c r="P6699" s="10"/>
    </row>
    <row r="6700" spans="13:16" x14ac:dyDescent="0.25">
      <c r="M6700" s="10"/>
      <c r="N6700"/>
      <c r="O6700"/>
      <c r="P6700" s="10"/>
    </row>
    <row r="6701" spans="13:16" x14ac:dyDescent="0.25">
      <c r="M6701" s="10"/>
      <c r="N6701"/>
      <c r="O6701"/>
      <c r="P6701" s="10"/>
    </row>
    <row r="6702" spans="13:16" x14ac:dyDescent="0.25">
      <c r="M6702" s="10"/>
      <c r="N6702"/>
      <c r="O6702"/>
      <c r="P6702" s="10"/>
    </row>
    <row r="6703" spans="13:16" x14ac:dyDescent="0.25">
      <c r="M6703" s="10"/>
      <c r="N6703"/>
      <c r="O6703"/>
      <c r="P6703" s="10"/>
    </row>
    <row r="6704" spans="13:16" x14ac:dyDescent="0.25">
      <c r="M6704" s="10"/>
      <c r="N6704"/>
      <c r="O6704"/>
      <c r="P6704" s="10"/>
    </row>
    <row r="6705" spans="13:16" x14ac:dyDescent="0.25">
      <c r="M6705" s="10"/>
      <c r="N6705"/>
      <c r="O6705"/>
      <c r="P6705" s="10"/>
    </row>
    <row r="6706" spans="13:16" x14ac:dyDescent="0.25">
      <c r="M6706" s="10"/>
      <c r="N6706"/>
      <c r="O6706"/>
      <c r="P6706" s="10"/>
    </row>
    <row r="6707" spans="13:16" x14ac:dyDescent="0.25">
      <c r="M6707" s="10"/>
      <c r="N6707"/>
      <c r="O6707"/>
      <c r="P6707" s="10"/>
    </row>
    <row r="6708" spans="13:16" x14ac:dyDescent="0.25">
      <c r="M6708" s="10"/>
      <c r="N6708"/>
      <c r="O6708"/>
      <c r="P6708" s="10"/>
    </row>
    <row r="6709" spans="13:16" x14ac:dyDescent="0.25">
      <c r="M6709" s="10"/>
      <c r="N6709"/>
      <c r="O6709"/>
      <c r="P6709" s="10"/>
    </row>
    <row r="6710" spans="13:16" x14ac:dyDescent="0.25">
      <c r="M6710" s="10"/>
      <c r="N6710"/>
      <c r="O6710"/>
      <c r="P6710" s="10"/>
    </row>
    <row r="6711" spans="13:16" x14ac:dyDescent="0.25">
      <c r="M6711" s="10"/>
      <c r="N6711"/>
      <c r="O6711"/>
      <c r="P6711" s="10"/>
    </row>
    <row r="6712" spans="13:16" x14ac:dyDescent="0.25">
      <c r="M6712" s="10"/>
      <c r="N6712"/>
      <c r="O6712"/>
      <c r="P6712" s="10"/>
    </row>
    <row r="6713" spans="13:16" x14ac:dyDescent="0.25">
      <c r="M6713" s="10"/>
      <c r="N6713"/>
      <c r="O6713"/>
      <c r="P6713" s="10"/>
    </row>
    <row r="6714" spans="13:16" x14ac:dyDescent="0.25">
      <c r="M6714" s="10"/>
      <c r="N6714"/>
      <c r="O6714"/>
      <c r="P6714" s="10"/>
    </row>
    <row r="6715" spans="13:16" x14ac:dyDescent="0.25">
      <c r="M6715" s="10"/>
      <c r="N6715"/>
      <c r="O6715"/>
      <c r="P6715" s="10"/>
    </row>
    <row r="6716" spans="13:16" x14ac:dyDescent="0.25">
      <c r="M6716" s="10"/>
      <c r="N6716"/>
      <c r="O6716"/>
      <c r="P6716" s="10"/>
    </row>
    <row r="6717" spans="13:16" x14ac:dyDescent="0.25">
      <c r="M6717" s="10"/>
      <c r="N6717"/>
      <c r="O6717"/>
      <c r="P6717" s="10"/>
    </row>
    <row r="6718" spans="13:16" x14ac:dyDescent="0.25">
      <c r="M6718" s="10"/>
      <c r="N6718"/>
      <c r="O6718"/>
      <c r="P6718" s="10"/>
    </row>
    <row r="6719" spans="13:16" x14ac:dyDescent="0.25">
      <c r="M6719" s="10"/>
      <c r="N6719"/>
      <c r="O6719"/>
      <c r="P6719" s="10"/>
    </row>
    <row r="6720" spans="13:16" x14ac:dyDescent="0.25">
      <c r="M6720" s="10"/>
      <c r="N6720"/>
      <c r="O6720"/>
      <c r="P6720" s="10"/>
    </row>
    <row r="6721" spans="13:16" x14ac:dyDescent="0.25">
      <c r="M6721" s="10"/>
      <c r="N6721"/>
      <c r="O6721"/>
      <c r="P6721" s="10"/>
    </row>
    <row r="6722" spans="13:16" x14ac:dyDescent="0.25">
      <c r="M6722" s="10"/>
      <c r="N6722"/>
      <c r="O6722"/>
      <c r="P6722" s="10"/>
    </row>
    <row r="6723" spans="13:16" x14ac:dyDescent="0.25">
      <c r="M6723" s="10"/>
      <c r="N6723"/>
      <c r="O6723"/>
      <c r="P6723" s="10"/>
    </row>
    <row r="6724" spans="13:16" x14ac:dyDescent="0.25">
      <c r="M6724" s="10"/>
      <c r="N6724"/>
      <c r="O6724"/>
      <c r="P6724" s="10"/>
    </row>
    <row r="6725" spans="13:16" x14ac:dyDescent="0.25">
      <c r="M6725" s="10"/>
      <c r="N6725"/>
      <c r="O6725"/>
      <c r="P6725" s="10"/>
    </row>
    <row r="6726" spans="13:16" x14ac:dyDescent="0.25">
      <c r="M6726" s="10"/>
      <c r="N6726"/>
      <c r="O6726"/>
      <c r="P6726" s="10"/>
    </row>
    <row r="6727" spans="13:16" x14ac:dyDescent="0.25">
      <c r="M6727" s="10"/>
      <c r="N6727"/>
      <c r="O6727"/>
      <c r="P6727" s="10"/>
    </row>
    <row r="6728" spans="13:16" x14ac:dyDescent="0.25">
      <c r="M6728" s="10"/>
      <c r="N6728"/>
      <c r="O6728"/>
      <c r="P6728" s="10"/>
    </row>
    <row r="6729" spans="13:16" x14ac:dyDescent="0.25">
      <c r="M6729" s="10"/>
      <c r="N6729"/>
      <c r="O6729"/>
      <c r="P6729" s="10"/>
    </row>
    <row r="6730" spans="13:16" x14ac:dyDescent="0.25">
      <c r="M6730" s="10"/>
      <c r="N6730"/>
      <c r="O6730"/>
      <c r="P6730" s="10"/>
    </row>
    <row r="6731" spans="13:16" x14ac:dyDescent="0.25">
      <c r="M6731" s="10"/>
      <c r="N6731"/>
      <c r="O6731"/>
      <c r="P6731" s="10"/>
    </row>
    <row r="6732" spans="13:16" x14ac:dyDescent="0.25">
      <c r="M6732" s="10"/>
      <c r="N6732"/>
      <c r="O6732"/>
      <c r="P6732" s="10"/>
    </row>
    <row r="6733" spans="13:16" x14ac:dyDescent="0.25">
      <c r="M6733" s="10"/>
      <c r="N6733"/>
      <c r="O6733"/>
      <c r="P6733" s="10"/>
    </row>
    <row r="6734" spans="13:16" x14ac:dyDescent="0.25">
      <c r="M6734" s="10"/>
      <c r="N6734"/>
      <c r="O6734"/>
      <c r="P6734" s="10"/>
    </row>
    <row r="6735" spans="13:16" x14ac:dyDescent="0.25">
      <c r="M6735" s="10"/>
      <c r="N6735"/>
      <c r="O6735"/>
      <c r="P6735" s="10"/>
    </row>
    <row r="6736" spans="13:16" x14ac:dyDescent="0.25">
      <c r="M6736" s="10"/>
      <c r="N6736"/>
      <c r="O6736"/>
      <c r="P6736" s="10"/>
    </row>
    <row r="6737" spans="13:16" x14ac:dyDescent="0.25">
      <c r="M6737" s="10"/>
      <c r="N6737"/>
      <c r="O6737"/>
      <c r="P6737" s="10"/>
    </row>
    <row r="6738" spans="13:16" x14ac:dyDescent="0.25">
      <c r="M6738" s="10"/>
      <c r="N6738"/>
      <c r="O6738"/>
      <c r="P6738" s="10"/>
    </row>
    <row r="6739" spans="13:16" x14ac:dyDescent="0.25">
      <c r="M6739" s="10"/>
      <c r="N6739"/>
      <c r="O6739"/>
      <c r="P6739" s="10"/>
    </row>
    <row r="6740" spans="13:16" x14ac:dyDescent="0.25">
      <c r="M6740" s="10"/>
      <c r="N6740"/>
      <c r="O6740"/>
      <c r="P6740" s="10"/>
    </row>
    <row r="6741" spans="13:16" x14ac:dyDescent="0.25">
      <c r="M6741" s="10"/>
      <c r="N6741"/>
      <c r="O6741"/>
      <c r="P6741" s="10"/>
    </row>
    <row r="6742" spans="13:16" x14ac:dyDescent="0.25">
      <c r="M6742" s="10"/>
      <c r="N6742"/>
      <c r="O6742"/>
      <c r="P6742" s="10"/>
    </row>
    <row r="6743" spans="13:16" x14ac:dyDescent="0.25">
      <c r="M6743" s="10"/>
      <c r="N6743"/>
      <c r="O6743"/>
      <c r="P6743" s="10"/>
    </row>
    <row r="6744" spans="13:16" x14ac:dyDescent="0.25">
      <c r="M6744" s="10"/>
      <c r="N6744"/>
      <c r="O6744"/>
      <c r="P6744" s="10"/>
    </row>
    <row r="6745" spans="13:16" x14ac:dyDescent="0.25">
      <c r="M6745" s="10"/>
      <c r="N6745"/>
      <c r="O6745"/>
      <c r="P6745" s="10"/>
    </row>
    <row r="6746" spans="13:16" x14ac:dyDescent="0.25">
      <c r="M6746" s="10"/>
      <c r="N6746"/>
      <c r="O6746"/>
      <c r="P6746" s="10"/>
    </row>
    <row r="6747" spans="13:16" x14ac:dyDescent="0.25">
      <c r="M6747" s="10"/>
      <c r="N6747"/>
      <c r="O6747"/>
      <c r="P6747" s="10"/>
    </row>
    <row r="6748" spans="13:16" x14ac:dyDescent="0.25">
      <c r="M6748" s="10"/>
      <c r="N6748"/>
      <c r="O6748"/>
      <c r="P6748" s="10"/>
    </row>
    <row r="6749" spans="13:16" x14ac:dyDescent="0.25">
      <c r="M6749" s="10"/>
      <c r="N6749"/>
      <c r="O6749"/>
      <c r="P6749" s="10"/>
    </row>
    <row r="6750" spans="13:16" x14ac:dyDescent="0.25">
      <c r="M6750" s="10"/>
      <c r="N6750"/>
      <c r="O6750"/>
      <c r="P6750" s="10"/>
    </row>
    <row r="6751" spans="13:16" x14ac:dyDescent="0.25">
      <c r="M6751" s="10"/>
      <c r="N6751"/>
      <c r="O6751"/>
      <c r="P6751" s="10"/>
    </row>
    <row r="6752" spans="13:16" x14ac:dyDescent="0.25">
      <c r="M6752" s="10"/>
      <c r="N6752"/>
      <c r="O6752"/>
      <c r="P6752" s="10"/>
    </row>
    <row r="6753" spans="13:16" x14ac:dyDescent="0.25">
      <c r="M6753" s="10"/>
      <c r="N6753"/>
      <c r="O6753"/>
      <c r="P6753" s="10"/>
    </row>
    <row r="6754" spans="13:16" x14ac:dyDescent="0.25">
      <c r="M6754" s="10"/>
      <c r="N6754"/>
      <c r="O6754"/>
      <c r="P6754" s="10"/>
    </row>
    <row r="6755" spans="13:16" x14ac:dyDescent="0.25">
      <c r="M6755" s="10"/>
      <c r="N6755"/>
      <c r="O6755"/>
      <c r="P6755" s="10"/>
    </row>
    <row r="6756" spans="13:16" x14ac:dyDescent="0.25">
      <c r="M6756" s="10"/>
      <c r="N6756"/>
      <c r="O6756"/>
      <c r="P6756" s="10"/>
    </row>
    <row r="6757" spans="13:16" x14ac:dyDescent="0.25">
      <c r="M6757" s="10"/>
      <c r="N6757"/>
      <c r="O6757"/>
      <c r="P6757" s="10"/>
    </row>
    <row r="6758" spans="13:16" x14ac:dyDescent="0.25">
      <c r="M6758" s="10"/>
      <c r="N6758"/>
      <c r="O6758"/>
      <c r="P6758" s="10"/>
    </row>
    <row r="6759" spans="13:16" x14ac:dyDescent="0.25">
      <c r="M6759" s="10"/>
      <c r="N6759"/>
      <c r="O6759"/>
      <c r="P6759" s="10"/>
    </row>
    <row r="6760" spans="13:16" x14ac:dyDescent="0.25">
      <c r="M6760" s="10"/>
      <c r="N6760"/>
      <c r="O6760"/>
      <c r="P6760" s="10"/>
    </row>
    <row r="6761" spans="13:16" x14ac:dyDescent="0.25">
      <c r="M6761" s="10"/>
      <c r="N6761"/>
      <c r="O6761"/>
      <c r="P6761" s="10"/>
    </row>
    <row r="6762" spans="13:16" x14ac:dyDescent="0.25">
      <c r="M6762" s="10"/>
      <c r="N6762"/>
      <c r="O6762"/>
      <c r="P6762" s="10"/>
    </row>
    <row r="6763" spans="13:16" x14ac:dyDescent="0.25">
      <c r="M6763" s="10"/>
      <c r="N6763"/>
      <c r="O6763"/>
      <c r="P6763" s="10"/>
    </row>
    <row r="6764" spans="13:16" x14ac:dyDescent="0.25">
      <c r="M6764" s="10"/>
      <c r="N6764"/>
      <c r="O6764"/>
      <c r="P6764" s="10"/>
    </row>
    <row r="6765" spans="13:16" x14ac:dyDescent="0.25">
      <c r="M6765" s="10"/>
      <c r="N6765"/>
      <c r="O6765"/>
      <c r="P6765" s="10"/>
    </row>
    <row r="6766" spans="13:16" x14ac:dyDescent="0.25">
      <c r="M6766" s="10"/>
      <c r="N6766"/>
      <c r="O6766"/>
      <c r="P6766" s="10"/>
    </row>
    <row r="6767" spans="13:16" x14ac:dyDescent="0.25">
      <c r="M6767" s="10"/>
      <c r="N6767"/>
      <c r="O6767"/>
      <c r="P6767" s="10"/>
    </row>
    <row r="6768" spans="13:16" x14ac:dyDescent="0.25">
      <c r="M6768" s="10"/>
      <c r="N6768"/>
      <c r="O6768"/>
      <c r="P6768" s="10"/>
    </row>
    <row r="6769" spans="13:16" x14ac:dyDescent="0.25">
      <c r="M6769" s="10"/>
      <c r="N6769"/>
      <c r="O6769"/>
      <c r="P6769" s="10"/>
    </row>
    <row r="6770" spans="13:16" x14ac:dyDescent="0.25">
      <c r="M6770" s="10"/>
      <c r="N6770"/>
      <c r="O6770"/>
      <c r="P6770" s="10"/>
    </row>
    <row r="6771" spans="13:16" x14ac:dyDescent="0.25">
      <c r="M6771" s="10"/>
      <c r="N6771"/>
      <c r="O6771"/>
      <c r="P6771" s="10"/>
    </row>
    <row r="6772" spans="13:16" x14ac:dyDescent="0.25">
      <c r="M6772" s="10"/>
      <c r="N6772"/>
      <c r="O6772"/>
      <c r="P6772" s="10"/>
    </row>
    <row r="6773" spans="13:16" x14ac:dyDescent="0.25">
      <c r="M6773" s="10"/>
      <c r="N6773"/>
      <c r="O6773"/>
      <c r="P6773" s="10"/>
    </row>
    <row r="6774" spans="13:16" x14ac:dyDescent="0.25">
      <c r="M6774" s="10"/>
      <c r="N6774"/>
      <c r="O6774"/>
      <c r="P6774" s="10"/>
    </row>
    <row r="6775" spans="13:16" x14ac:dyDescent="0.25">
      <c r="M6775" s="10"/>
      <c r="N6775"/>
      <c r="O6775"/>
      <c r="P6775" s="10"/>
    </row>
    <row r="6776" spans="13:16" x14ac:dyDescent="0.25">
      <c r="M6776" s="10"/>
      <c r="N6776"/>
      <c r="O6776"/>
      <c r="P6776" s="10"/>
    </row>
    <row r="6777" spans="13:16" x14ac:dyDescent="0.25">
      <c r="M6777" s="10"/>
      <c r="N6777"/>
      <c r="O6777"/>
      <c r="P6777" s="10"/>
    </row>
    <row r="6778" spans="13:16" x14ac:dyDescent="0.25">
      <c r="M6778" s="10"/>
      <c r="N6778"/>
      <c r="O6778"/>
      <c r="P6778" s="10"/>
    </row>
    <row r="6779" spans="13:16" x14ac:dyDescent="0.25">
      <c r="M6779" s="10"/>
      <c r="N6779"/>
      <c r="O6779"/>
      <c r="P6779" s="10"/>
    </row>
    <row r="6780" spans="13:16" x14ac:dyDescent="0.25">
      <c r="M6780" s="10"/>
      <c r="N6780"/>
      <c r="O6780"/>
      <c r="P6780" s="10"/>
    </row>
    <row r="6781" spans="13:16" x14ac:dyDescent="0.25">
      <c r="M6781" s="10"/>
      <c r="N6781"/>
      <c r="O6781"/>
      <c r="P6781" s="10"/>
    </row>
    <row r="6782" spans="13:16" x14ac:dyDescent="0.25">
      <c r="M6782" s="10"/>
      <c r="N6782"/>
      <c r="O6782"/>
      <c r="P6782" s="10"/>
    </row>
    <row r="6783" spans="13:16" x14ac:dyDescent="0.25">
      <c r="M6783" s="10"/>
      <c r="N6783"/>
      <c r="O6783"/>
      <c r="P6783" s="10"/>
    </row>
    <row r="6784" spans="13:16" x14ac:dyDescent="0.25">
      <c r="M6784" s="10"/>
      <c r="N6784"/>
      <c r="O6784"/>
      <c r="P6784" s="10"/>
    </row>
    <row r="6785" spans="13:16" x14ac:dyDescent="0.25">
      <c r="M6785" s="10"/>
      <c r="N6785"/>
      <c r="O6785"/>
      <c r="P6785" s="10"/>
    </row>
    <row r="6786" spans="13:16" x14ac:dyDescent="0.25">
      <c r="M6786" s="10"/>
      <c r="N6786"/>
      <c r="O6786"/>
      <c r="P6786" s="10"/>
    </row>
    <row r="6787" spans="13:16" x14ac:dyDescent="0.25">
      <c r="M6787" s="10"/>
      <c r="N6787"/>
      <c r="O6787"/>
      <c r="P6787" s="10"/>
    </row>
    <row r="6788" spans="13:16" x14ac:dyDescent="0.25">
      <c r="M6788" s="10"/>
      <c r="N6788"/>
      <c r="O6788"/>
      <c r="P6788" s="10"/>
    </row>
    <row r="6789" spans="13:16" x14ac:dyDescent="0.25">
      <c r="M6789" s="10"/>
      <c r="N6789"/>
      <c r="O6789"/>
      <c r="P6789" s="10"/>
    </row>
    <row r="6790" spans="13:16" x14ac:dyDescent="0.25">
      <c r="M6790" s="10"/>
      <c r="N6790"/>
      <c r="O6790"/>
      <c r="P6790" s="10"/>
    </row>
    <row r="6791" spans="13:16" x14ac:dyDescent="0.25">
      <c r="M6791" s="10"/>
      <c r="N6791"/>
      <c r="O6791"/>
      <c r="P6791" s="10"/>
    </row>
    <row r="6792" spans="13:16" x14ac:dyDescent="0.25">
      <c r="M6792" s="10"/>
      <c r="N6792"/>
      <c r="O6792"/>
      <c r="P6792" s="10"/>
    </row>
    <row r="6793" spans="13:16" x14ac:dyDescent="0.25">
      <c r="M6793" s="10"/>
      <c r="N6793"/>
      <c r="O6793"/>
      <c r="P6793" s="10"/>
    </row>
    <row r="6794" spans="13:16" x14ac:dyDescent="0.25">
      <c r="M6794" s="10"/>
      <c r="N6794"/>
      <c r="O6794"/>
      <c r="P6794" s="10"/>
    </row>
    <row r="6795" spans="13:16" x14ac:dyDescent="0.25">
      <c r="M6795" s="10"/>
      <c r="N6795"/>
      <c r="O6795"/>
      <c r="P6795" s="10"/>
    </row>
    <row r="6796" spans="13:16" x14ac:dyDescent="0.25">
      <c r="M6796" s="10"/>
      <c r="N6796"/>
      <c r="O6796"/>
      <c r="P6796" s="10"/>
    </row>
    <row r="6797" spans="13:16" x14ac:dyDescent="0.25">
      <c r="M6797" s="10"/>
      <c r="N6797"/>
      <c r="O6797"/>
      <c r="P6797" s="10"/>
    </row>
    <row r="6798" spans="13:16" x14ac:dyDescent="0.25">
      <c r="M6798" s="10"/>
      <c r="N6798"/>
      <c r="O6798"/>
      <c r="P6798" s="10"/>
    </row>
    <row r="6799" spans="13:16" x14ac:dyDescent="0.25">
      <c r="M6799" s="10"/>
      <c r="N6799"/>
      <c r="O6799"/>
      <c r="P6799" s="10"/>
    </row>
    <row r="6800" spans="13:16" x14ac:dyDescent="0.25">
      <c r="M6800" s="10"/>
      <c r="N6800"/>
      <c r="O6800"/>
      <c r="P6800" s="10"/>
    </row>
    <row r="6801" spans="13:16" x14ac:dyDescent="0.25">
      <c r="M6801" s="10"/>
      <c r="N6801"/>
      <c r="O6801"/>
      <c r="P6801" s="10"/>
    </row>
    <row r="6802" spans="13:16" x14ac:dyDescent="0.25">
      <c r="M6802" s="10"/>
      <c r="N6802"/>
      <c r="O6802"/>
      <c r="P6802" s="10"/>
    </row>
    <row r="6803" spans="13:16" x14ac:dyDescent="0.25">
      <c r="M6803" s="10"/>
      <c r="N6803"/>
      <c r="O6803"/>
      <c r="P6803" s="10"/>
    </row>
    <row r="6804" spans="13:16" x14ac:dyDescent="0.25">
      <c r="M6804" s="10"/>
      <c r="N6804"/>
      <c r="O6804"/>
      <c r="P6804" s="10"/>
    </row>
    <row r="6805" spans="13:16" x14ac:dyDescent="0.25">
      <c r="M6805" s="10"/>
      <c r="N6805"/>
      <c r="O6805"/>
      <c r="P6805" s="10"/>
    </row>
    <row r="6806" spans="13:16" x14ac:dyDescent="0.25">
      <c r="M6806" s="10"/>
      <c r="N6806"/>
      <c r="O6806"/>
      <c r="P6806" s="10"/>
    </row>
    <row r="6807" spans="13:16" x14ac:dyDescent="0.25">
      <c r="M6807" s="10"/>
      <c r="N6807"/>
      <c r="O6807"/>
      <c r="P6807" s="10"/>
    </row>
    <row r="6808" spans="13:16" x14ac:dyDescent="0.25">
      <c r="M6808" s="10"/>
      <c r="N6808"/>
      <c r="O6808"/>
      <c r="P6808" s="10"/>
    </row>
    <row r="6809" spans="13:16" x14ac:dyDescent="0.25">
      <c r="M6809" s="10"/>
      <c r="N6809"/>
      <c r="O6809"/>
      <c r="P6809" s="10"/>
    </row>
    <row r="6810" spans="13:16" x14ac:dyDescent="0.25">
      <c r="M6810" s="10"/>
      <c r="N6810"/>
      <c r="O6810"/>
      <c r="P6810" s="10"/>
    </row>
    <row r="6811" spans="13:16" x14ac:dyDescent="0.25">
      <c r="M6811" s="10"/>
      <c r="N6811"/>
      <c r="O6811"/>
      <c r="P6811" s="10"/>
    </row>
    <row r="6812" spans="13:16" x14ac:dyDescent="0.25">
      <c r="M6812" s="10"/>
      <c r="N6812"/>
      <c r="O6812"/>
      <c r="P6812" s="10"/>
    </row>
    <row r="6813" spans="13:16" x14ac:dyDescent="0.25">
      <c r="M6813" s="10"/>
      <c r="N6813"/>
      <c r="O6813"/>
      <c r="P6813" s="10"/>
    </row>
    <row r="6814" spans="13:16" x14ac:dyDescent="0.25">
      <c r="M6814" s="10"/>
      <c r="N6814"/>
      <c r="O6814"/>
      <c r="P6814" s="10"/>
    </row>
    <row r="6815" spans="13:16" x14ac:dyDescent="0.25">
      <c r="M6815" s="10"/>
      <c r="N6815"/>
      <c r="O6815"/>
      <c r="P6815" s="10"/>
    </row>
    <row r="6816" spans="13:16" x14ac:dyDescent="0.25">
      <c r="M6816" s="10"/>
      <c r="N6816"/>
      <c r="O6816"/>
      <c r="P6816" s="10"/>
    </row>
    <row r="6817" spans="13:16" x14ac:dyDescent="0.25">
      <c r="M6817" s="10"/>
      <c r="N6817"/>
      <c r="O6817"/>
      <c r="P6817" s="10"/>
    </row>
    <row r="6818" spans="13:16" x14ac:dyDescent="0.25">
      <c r="M6818" s="10"/>
      <c r="N6818"/>
      <c r="O6818"/>
      <c r="P6818" s="10"/>
    </row>
    <row r="6819" spans="13:16" x14ac:dyDescent="0.25">
      <c r="M6819" s="10"/>
      <c r="N6819"/>
      <c r="O6819"/>
      <c r="P6819" s="10"/>
    </row>
    <row r="6820" spans="13:16" x14ac:dyDescent="0.25">
      <c r="M6820" s="10"/>
      <c r="N6820"/>
      <c r="O6820"/>
      <c r="P6820" s="10"/>
    </row>
    <row r="6821" spans="13:16" x14ac:dyDescent="0.25">
      <c r="M6821" s="10"/>
      <c r="N6821"/>
      <c r="O6821"/>
      <c r="P6821" s="10"/>
    </row>
    <row r="6822" spans="13:16" x14ac:dyDescent="0.25">
      <c r="M6822" s="10"/>
      <c r="N6822"/>
      <c r="O6822"/>
      <c r="P6822" s="10"/>
    </row>
    <row r="6823" spans="13:16" x14ac:dyDescent="0.25">
      <c r="M6823" s="10"/>
      <c r="N6823"/>
      <c r="O6823"/>
      <c r="P6823" s="10"/>
    </row>
    <row r="6824" spans="13:16" x14ac:dyDescent="0.25">
      <c r="M6824" s="10"/>
      <c r="N6824"/>
      <c r="O6824"/>
      <c r="P6824" s="10"/>
    </row>
    <row r="6825" spans="13:16" x14ac:dyDescent="0.25">
      <c r="M6825" s="10"/>
      <c r="N6825"/>
      <c r="O6825"/>
      <c r="P6825" s="10"/>
    </row>
    <row r="6826" spans="13:16" x14ac:dyDescent="0.25">
      <c r="M6826" s="10"/>
      <c r="N6826"/>
      <c r="O6826"/>
      <c r="P6826" s="10"/>
    </row>
    <row r="6827" spans="13:16" x14ac:dyDescent="0.25">
      <c r="M6827" s="10"/>
      <c r="N6827"/>
      <c r="O6827"/>
      <c r="P6827" s="10"/>
    </row>
    <row r="6828" spans="13:16" x14ac:dyDescent="0.25">
      <c r="M6828" s="10"/>
      <c r="N6828"/>
      <c r="O6828"/>
      <c r="P6828" s="10"/>
    </row>
    <row r="6829" spans="13:16" x14ac:dyDescent="0.25">
      <c r="M6829" s="10"/>
      <c r="N6829"/>
      <c r="O6829"/>
      <c r="P6829" s="10"/>
    </row>
    <row r="6830" spans="13:16" x14ac:dyDescent="0.25">
      <c r="M6830" s="10"/>
      <c r="N6830"/>
      <c r="O6830"/>
      <c r="P6830" s="10"/>
    </row>
    <row r="6831" spans="13:16" x14ac:dyDescent="0.25">
      <c r="M6831" s="10"/>
      <c r="N6831"/>
      <c r="O6831"/>
      <c r="P6831" s="10"/>
    </row>
    <row r="6832" spans="13:16" x14ac:dyDescent="0.25">
      <c r="M6832" s="10"/>
      <c r="N6832"/>
      <c r="O6832"/>
      <c r="P6832" s="10"/>
    </row>
    <row r="6833" spans="13:16" x14ac:dyDescent="0.25">
      <c r="M6833" s="10"/>
      <c r="N6833"/>
      <c r="O6833"/>
      <c r="P6833" s="10"/>
    </row>
    <row r="6834" spans="13:16" x14ac:dyDescent="0.25">
      <c r="M6834" s="10"/>
      <c r="N6834"/>
      <c r="O6834"/>
      <c r="P6834" s="10"/>
    </row>
    <row r="6835" spans="13:16" x14ac:dyDescent="0.25">
      <c r="M6835" s="10"/>
      <c r="N6835"/>
      <c r="O6835"/>
      <c r="P6835" s="10"/>
    </row>
    <row r="6836" spans="13:16" x14ac:dyDescent="0.25">
      <c r="M6836" s="10"/>
      <c r="N6836"/>
      <c r="O6836"/>
      <c r="P6836" s="10"/>
    </row>
    <row r="6837" spans="13:16" x14ac:dyDescent="0.25">
      <c r="M6837" s="10"/>
      <c r="N6837"/>
      <c r="O6837"/>
      <c r="P6837" s="10"/>
    </row>
    <row r="6838" spans="13:16" x14ac:dyDescent="0.25">
      <c r="M6838" s="10"/>
      <c r="N6838"/>
      <c r="O6838"/>
      <c r="P6838" s="10"/>
    </row>
    <row r="6839" spans="13:16" x14ac:dyDescent="0.25">
      <c r="M6839" s="10"/>
      <c r="N6839"/>
      <c r="O6839"/>
      <c r="P6839" s="10"/>
    </row>
    <row r="6840" spans="13:16" x14ac:dyDescent="0.25">
      <c r="M6840" s="10"/>
      <c r="N6840"/>
      <c r="O6840"/>
      <c r="P6840" s="10"/>
    </row>
    <row r="6841" spans="13:16" x14ac:dyDescent="0.25">
      <c r="M6841" s="10"/>
      <c r="N6841"/>
      <c r="O6841"/>
      <c r="P6841" s="10"/>
    </row>
    <row r="6842" spans="13:16" x14ac:dyDescent="0.25">
      <c r="M6842" s="10"/>
      <c r="N6842"/>
      <c r="O6842"/>
      <c r="P6842" s="10"/>
    </row>
    <row r="6843" spans="13:16" x14ac:dyDescent="0.25">
      <c r="M6843" s="10"/>
      <c r="N6843"/>
      <c r="O6843"/>
      <c r="P6843" s="10"/>
    </row>
    <row r="6844" spans="13:16" x14ac:dyDescent="0.25">
      <c r="M6844" s="10"/>
      <c r="N6844"/>
      <c r="O6844"/>
      <c r="P6844" s="10"/>
    </row>
    <row r="6845" spans="13:16" x14ac:dyDescent="0.25">
      <c r="M6845" s="10"/>
      <c r="N6845"/>
      <c r="O6845"/>
      <c r="P6845" s="10"/>
    </row>
    <row r="6846" spans="13:16" x14ac:dyDescent="0.25">
      <c r="M6846" s="10"/>
      <c r="N6846"/>
      <c r="O6846"/>
      <c r="P6846" s="10"/>
    </row>
    <row r="6847" spans="13:16" x14ac:dyDescent="0.25">
      <c r="M6847" s="10"/>
      <c r="N6847"/>
      <c r="O6847"/>
      <c r="P6847" s="10"/>
    </row>
    <row r="6848" spans="13:16" x14ac:dyDescent="0.25">
      <c r="M6848" s="10"/>
      <c r="N6848"/>
      <c r="O6848"/>
      <c r="P6848" s="10"/>
    </row>
    <row r="6849" spans="13:16" x14ac:dyDescent="0.25">
      <c r="M6849" s="10"/>
      <c r="N6849"/>
      <c r="O6849"/>
      <c r="P6849" s="10"/>
    </row>
    <row r="6850" spans="13:16" x14ac:dyDescent="0.25">
      <c r="M6850" s="10"/>
      <c r="N6850"/>
      <c r="O6850"/>
      <c r="P6850" s="10"/>
    </row>
    <row r="6851" spans="13:16" x14ac:dyDescent="0.25">
      <c r="M6851" s="10"/>
      <c r="N6851"/>
      <c r="O6851"/>
      <c r="P6851" s="10"/>
    </row>
    <row r="6852" spans="13:16" x14ac:dyDescent="0.25">
      <c r="M6852" s="10"/>
      <c r="N6852"/>
      <c r="O6852"/>
      <c r="P6852" s="10"/>
    </row>
    <row r="6853" spans="13:16" x14ac:dyDescent="0.25">
      <c r="M6853" s="10"/>
      <c r="N6853"/>
      <c r="O6853"/>
      <c r="P6853" s="10"/>
    </row>
    <row r="6854" spans="13:16" x14ac:dyDescent="0.25">
      <c r="M6854" s="10"/>
      <c r="N6854"/>
      <c r="O6854"/>
      <c r="P6854" s="10"/>
    </row>
    <row r="6855" spans="13:16" x14ac:dyDescent="0.25">
      <c r="M6855" s="10"/>
      <c r="N6855"/>
      <c r="O6855"/>
      <c r="P6855" s="10"/>
    </row>
    <row r="6856" spans="13:16" x14ac:dyDescent="0.25">
      <c r="M6856" s="10"/>
      <c r="N6856"/>
      <c r="O6856"/>
      <c r="P6856" s="10"/>
    </row>
    <row r="6857" spans="13:16" x14ac:dyDescent="0.25">
      <c r="M6857" s="10"/>
      <c r="N6857"/>
      <c r="O6857"/>
      <c r="P6857" s="10"/>
    </row>
    <row r="6858" spans="13:16" x14ac:dyDescent="0.25">
      <c r="M6858" s="10"/>
      <c r="N6858"/>
      <c r="O6858"/>
      <c r="P6858" s="10"/>
    </row>
    <row r="6859" spans="13:16" x14ac:dyDescent="0.25">
      <c r="M6859" s="10"/>
      <c r="N6859"/>
      <c r="O6859"/>
      <c r="P6859" s="10"/>
    </row>
    <row r="6860" spans="13:16" x14ac:dyDescent="0.25">
      <c r="M6860" s="10"/>
      <c r="N6860"/>
      <c r="O6860"/>
      <c r="P6860" s="10"/>
    </row>
    <row r="6861" spans="13:16" x14ac:dyDescent="0.25">
      <c r="M6861" s="10"/>
      <c r="N6861"/>
      <c r="O6861"/>
      <c r="P6861" s="10"/>
    </row>
    <row r="6862" spans="13:16" x14ac:dyDescent="0.25">
      <c r="M6862" s="10"/>
      <c r="N6862"/>
      <c r="O6862"/>
      <c r="P6862" s="10"/>
    </row>
    <row r="6863" spans="13:16" x14ac:dyDescent="0.25">
      <c r="M6863" s="10"/>
      <c r="N6863"/>
      <c r="O6863"/>
      <c r="P6863" s="10"/>
    </row>
    <row r="6864" spans="13:16" x14ac:dyDescent="0.25">
      <c r="M6864" s="10"/>
      <c r="N6864"/>
      <c r="O6864"/>
      <c r="P6864" s="10"/>
    </row>
    <row r="6865" spans="13:16" x14ac:dyDescent="0.25">
      <c r="M6865" s="10"/>
      <c r="N6865"/>
      <c r="O6865"/>
      <c r="P6865" s="10"/>
    </row>
    <row r="6866" spans="13:16" x14ac:dyDescent="0.25">
      <c r="M6866" s="10"/>
      <c r="N6866"/>
      <c r="O6866"/>
      <c r="P6866" s="10"/>
    </row>
    <row r="6867" spans="13:16" x14ac:dyDescent="0.25">
      <c r="M6867" s="10"/>
      <c r="N6867"/>
      <c r="O6867"/>
      <c r="P6867" s="10"/>
    </row>
    <row r="6868" spans="13:16" x14ac:dyDescent="0.25">
      <c r="M6868" s="10"/>
      <c r="N6868"/>
      <c r="O6868"/>
      <c r="P6868" s="10"/>
    </row>
    <row r="6869" spans="13:16" x14ac:dyDescent="0.25">
      <c r="M6869" s="10"/>
      <c r="N6869"/>
      <c r="O6869"/>
      <c r="P6869" s="10"/>
    </row>
    <row r="6870" spans="13:16" x14ac:dyDescent="0.25">
      <c r="M6870" s="10"/>
      <c r="N6870"/>
      <c r="O6870"/>
      <c r="P6870" s="10"/>
    </row>
    <row r="6871" spans="13:16" x14ac:dyDescent="0.25">
      <c r="M6871" s="10"/>
      <c r="N6871"/>
      <c r="O6871"/>
      <c r="P6871" s="10"/>
    </row>
    <row r="6872" spans="13:16" x14ac:dyDescent="0.25">
      <c r="M6872" s="10"/>
      <c r="N6872"/>
      <c r="O6872"/>
      <c r="P6872" s="10"/>
    </row>
    <row r="6873" spans="13:16" x14ac:dyDescent="0.25">
      <c r="M6873" s="10"/>
      <c r="N6873"/>
      <c r="O6873"/>
      <c r="P6873" s="10"/>
    </row>
    <row r="6874" spans="13:16" x14ac:dyDescent="0.25">
      <c r="M6874" s="10"/>
      <c r="N6874"/>
      <c r="O6874"/>
      <c r="P6874" s="10"/>
    </row>
    <row r="6875" spans="13:16" x14ac:dyDescent="0.25">
      <c r="M6875" s="10"/>
      <c r="N6875"/>
      <c r="O6875"/>
      <c r="P6875" s="10"/>
    </row>
    <row r="6876" spans="13:16" x14ac:dyDescent="0.25">
      <c r="M6876" s="10"/>
      <c r="N6876"/>
      <c r="O6876"/>
      <c r="P6876" s="10"/>
    </row>
    <row r="6877" spans="13:16" x14ac:dyDescent="0.25">
      <c r="M6877" s="10"/>
      <c r="N6877"/>
      <c r="O6877"/>
      <c r="P6877" s="10"/>
    </row>
    <row r="6878" spans="13:16" x14ac:dyDescent="0.25">
      <c r="M6878" s="10"/>
      <c r="N6878"/>
      <c r="O6878"/>
      <c r="P6878" s="10"/>
    </row>
    <row r="6879" spans="13:16" x14ac:dyDescent="0.25">
      <c r="M6879" s="10"/>
      <c r="N6879"/>
      <c r="O6879"/>
      <c r="P6879" s="10"/>
    </row>
    <row r="6880" spans="13:16" x14ac:dyDescent="0.25">
      <c r="M6880" s="10"/>
      <c r="N6880"/>
      <c r="O6880"/>
      <c r="P6880" s="10"/>
    </row>
    <row r="6881" spans="13:16" x14ac:dyDescent="0.25">
      <c r="M6881" s="10"/>
      <c r="N6881"/>
      <c r="O6881"/>
      <c r="P6881" s="10"/>
    </row>
    <row r="6882" spans="13:16" x14ac:dyDescent="0.25">
      <c r="M6882" s="10"/>
      <c r="N6882"/>
      <c r="O6882"/>
      <c r="P6882" s="10"/>
    </row>
    <row r="6883" spans="13:16" x14ac:dyDescent="0.25">
      <c r="M6883" s="10"/>
      <c r="N6883"/>
      <c r="O6883"/>
      <c r="P6883" s="10"/>
    </row>
    <row r="6884" spans="13:16" x14ac:dyDescent="0.25">
      <c r="M6884" s="10"/>
      <c r="N6884"/>
      <c r="O6884"/>
      <c r="P6884" s="10"/>
    </row>
    <row r="6885" spans="13:16" x14ac:dyDescent="0.25">
      <c r="M6885" s="10"/>
      <c r="N6885"/>
      <c r="O6885"/>
      <c r="P6885" s="10"/>
    </row>
    <row r="6886" spans="13:16" x14ac:dyDescent="0.25">
      <c r="M6886" s="10"/>
      <c r="N6886"/>
      <c r="O6886"/>
      <c r="P6886" s="10"/>
    </row>
    <row r="6887" spans="13:16" x14ac:dyDescent="0.25">
      <c r="M6887" s="10"/>
      <c r="N6887"/>
      <c r="O6887"/>
      <c r="P6887" s="10"/>
    </row>
    <row r="6888" spans="13:16" x14ac:dyDescent="0.25">
      <c r="M6888" s="10"/>
      <c r="N6888"/>
      <c r="O6888"/>
      <c r="P6888" s="10"/>
    </row>
    <row r="6889" spans="13:16" x14ac:dyDescent="0.25">
      <c r="M6889" s="10"/>
      <c r="N6889"/>
      <c r="O6889"/>
      <c r="P6889" s="10"/>
    </row>
    <row r="6890" spans="13:16" x14ac:dyDescent="0.25">
      <c r="M6890" s="10"/>
      <c r="N6890"/>
      <c r="O6890"/>
      <c r="P6890" s="10"/>
    </row>
    <row r="6891" spans="13:16" x14ac:dyDescent="0.25">
      <c r="M6891" s="10"/>
      <c r="N6891"/>
      <c r="O6891"/>
      <c r="P6891" s="10"/>
    </row>
    <row r="6892" spans="13:16" x14ac:dyDescent="0.25">
      <c r="M6892" s="10"/>
      <c r="N6892"/>
      <c r="O6892"/>
      <c r="P6892" s="10"/>
    </row>
    <row r="6893" spans="13:16" x14ac:dyDescent="0.25">
      <c r="M6893" s="10"/>
      <c r="N6893"/>
      <c r="O6893"/>
      <c r="P6893" s="10"/>
    </row>
    <row r="6894" spans="13:16" x14ac:dyDescent="0.25">
      <c r="M6894" s="10"/>
      <c r="N6894"/>
      <c r="O6894"/>
      <c r="P6894" s="10"/>
    </row>
    <row r="6895" spans="13:16" x14ac:dyDescent="0.25">
      <c r="M6895" s="10"/>
      <c r="N6895"/>
      <c r="O6895"/>
      <c r="P6895" s="10"/>
    </row>
    <row r="6896" spans="13:16" x14ac:dyDescent="0.25">
      <c r="M6896" s="10"/>
      <c r="N6896"/>
      <c r="O6896"/>
      <c r="P6896" s="10"/>
    </row>
    <row r="6897" spans="13:16" x14ac:dyDescent="0.25">
      <c r="M6897" s="10"/>
      <c r="N6897"/>
      <c r="O6897"/>
      <c r="P6897" s="10"/>
    </row>
    <row r="6898" spans="13:16" x14ac:dyDescent="0.25">
      <c r="M6898" s="10"/>
      <c r="N6898"/>
      <c r="O6898"/>
      <c r="P6898" s="10"/>
    </row>
    <row r="6899" spans="13:16" x14ac:dyDescent="0.25">
      <c r="M6899" s="10"/>
      <c r="N6899"/>
      <c r="O6899"/>
      <c r="P6899" s="10"/>
    </row>
    <row r="6900" spans="13:16" x14ac:dyDescent="0.25">
      <c r="M6900" s="10"/>
      <c r="N6900"/>
      <c r="O6900"/>
      <c r="P6900" s="10"/>
    </row>
    <row r="6901" spans="13:16" x14ac:dyDescent="0.25">
      <c r="M6901" s="10"/>
      <c r="N6901"/>
      <c r="O6901"/>
      <c r="P6901" s="10"/>
    </row>
    <row r="6902" spans="13:16" x14ac:dyDescent="0.25">
      <c r="M6902" s="10"/>
      <c r="N6902"/>
      <c r="O6902"/>
      <c r="P6902" s="10"/>
    </row>
    <row r="6903" spans="13:16" x14ac:dyDescent="0.25">
      <c r="M6903" s="10"/>
      <c r="N6903"/>
      <c r="O6903"/>
      <c r="P6903" s="10"/>
    </row>
    <row r="6904" spans="13:16" x14ac:dyDescent="0.25">
      <c r="M6904" s="10"/>
      <c r="N6904"/>
      <c r="O6904"/>
      <c r="P6904" s="10"/>
    </row>
    <row r="6905" spans="13:16" x14ac:dyDescent="0.25">
      <c r="M6905" s="10"/>
      <c r="N6905"/>
      <c r="O6905"/>
      <c r="P6905" s="10"/>
    </row>
    <row r="6906" spans="13:16" x14ac:dyDescent="0.25">
      <c r="M6906" s="10"/>
      <c r="N6906"/>
      <c r="O6906"/>
      <c r="P6906" s="10"/>
    </row>
    <row r="6907" spans="13:16" x14ac:dyDescent="0.25">
      <c r="M6907" s="10"/>
      <c r="N6907"/>
      <c r="O6907"/>
      <c r="P6907" s="10"/>
    </row>
    <row r="6908" spans="13:16" x14ac:dyDescent="0.25">
      <c r="M6908" s="10"/>
      <c r="N6908"/>
      <c r="O6908"/>
      <c r="P6908" s="10"/>
    </row>
    <row r="6909" spans="13:16" x14ac:dyDescent="0.25">
      <c r="M6909" s="10"/>
      <c r="N6909"/>
      <c r="O6909"/>
      <c r="P6909" s="10"/>
    </row>
    <row r="6910" spans="13:16" x14ac:dyDescent="0.25">
      <c r="M6910" s="10"/>
      <c r="N6910"/>
      <c r="O6910"/>
      <c r="P6910" s="10"/>
    </row>
    <row r="6911" spans="13:16" x14ac:dyDescent="0.25">
      <c r="M6911" s="10"/>
      <c r="N6911"/>
      <c r="O6911"/>
      <c r="P6911" s="10"/>
    </row>
    <row r="6912" spans="13:16" x14ac:dyDescent="0.25">
      <c r="M6912" s="10"/>
      <c r="N6912"/>
      <c r="O6912"/>
      <c r="P6912" s="10"/>
    </row>
    <row r="6913" spans="13:16" x14ac:dyDescent="0.25">
      <c r="M6913" s="10"/>
      <c r="N6913"/>
      <c r="O6913"/>
      <c r="P6913" s="10"/>
    </row>
    <row r="6914" spans="13:16" x14ac:dyDescent="0.25">
      <c r="M6914" s="10"/>
      <c r="N6914"/>
      <c r="O6914"/>
      <c r="P6914" s="10"/>
    </row>
    <row r="6915" spans="13:16" x14ac:dyDescent="0.25">
      <c r="M6915" s="10"/>
      <c r="N6915"/>
      <c r="O6915"/>
      <c r="P6915" s="10"/>
    </row>
    <row r="6916" spans="13:16" x14ac:dyDescent="0.25">
      <c r="M6916" s="10"/>
      <c r="N6916"/>
      <c r="O6916"/>
      <c r="P6916" s="10"/>
    </row>
    <row r="6917" spans="13:16" x14ac:dyDescent="0.25">
      <c r="M6917" s="10"/>
      <c r="N6917"/>
      <c r="O6917"/>
      <c r="P6917" s="10"/>
    </row>
    <row r="6918" spans="13:16" x14ac:dyDescent="0.25">
      <c r="M6918" s="10"/>
      <c r="N6918"/>
      <c r="O6918"/>
      <c r="P6918" s="10"/>
    </row>
    <row r="6919" spans="13:16" x14ac:dyDescent="0.25">
      <c r="M6919" s="10"/>
      <c r="N6919"/>
      <c r="O6919"/>
      <c r="P6919" s="10"/>
    </row>
    <row r="6920" spans="13:16" x14ac:dyDescent="0.25">
      <c r="M6920" s="10"/>
      <c r="N6920"/>
      <c r="O6920"/>
      <c r="P6920" s="10"/>
    </row>
    <row r="6921" spans="13:16" x14ac:dyDescent="0.25">
      <c r="M6921" s="10"/>
      <c r="N6921"/>
      <c r="O6921"/>
      <c r="P6921" s="10"/>
    </row>
    <row r="6922" spans="13:16" x14ac:dyDescent="0.25">
      <c r="M6922" s="10"/>
      <c r="N6922"/>
      <c r="O6922"/>
      <c r="P6922" s="10"/>
    </row>
    <row r="6923" spans="13:16" x14ac:dyDescent="0.25">
      <c r="M6923" s="10"/>
      <c r="N6923"/>
      <c r="O6923"/>
      <c r="P6923" s="10"/>
    </row>
    <row r="6924" spans="13:16" x14ac:dyDescent="0.25">
      <c r="M6924" s="10"/>
      <c r="N6924"/>
      <c r="O6924"/>
      <c r="P6924" s="10"/>
    </row>
    <row r="6925" spans="13:16" x14ac:dyDescent="0.25">
      <c r="M6925" s="10"/>
      <c r="N6925"/>
      <c r="O6925"/>
      <c r="P6925" s="10"/>
    </row>
    <row r="6926" spans="13:16" x14ac:dyDescent="0.25">
      <c r="M6926" s="10"/>
      <c r="N6926"/>
      <c r="O6926"/>
      <c r="P6926" s="10"/>
    </row>
    <row r="6927" spans="13:16" x14ac:dyDescent="0.25">
      <c r="M6927" s="10"/>
      <c r="N6927"/>
      <c r="O6927"/>
      <c r="P6927" s="10"/>
    </row>
    <row r="6928" spans="13:16" x14ac:dyDescent="0.25">
      <c r="M6928" s="10"/>
      <c r="N6928"/>
      <c r="O6928"/>
      <c r="P6928" s="10"/>
    </row>
    <row r="6929" spans="13:16" x14ac:dyDescent="0.25">
      <c r="M6929" s="10"/>
      <c r="N6929"/>
      <c r="O6929"/>
      <c r="P6929" s="10"/>
    </row>
    <row r="6930" spans="13:16" x14ac:dyDescent="0.25">
      <c r="M6930" s="10"/>
      <c r="N6930"/>
      <c r="O6930"/>
      <c r="P6930" s="10"/>
    </row>
    <row r="6931" spans="13:16" x14ac:dyDescent="0.25">
      <c r="M6931" s="10"/>
      <c r="N6931"/>
      <c r="O6931"/>
      <c r="P6931" s="10"/>
    </row>
    <row r="6932" spans="13:16" x14ac:dyDescent="0.25">
      <c r="M6932" s="10"/>
      <c r="N6932"/>
      <c r="O6932"/>
      <c r="P6932" s="10"/>
    </row>
    <row r="6933" spans="13:16" x14ac:dyDescent="0.25">
      <c r="M6933" s="10"/>
      <c r="N6933"/>
      <c r="O6933"/>
      <c r="P6933" s="10"/>
    </row>
    <row r="6934" spans="13:16" x14ac:dyDescent="0.25">
      <c r="M6934" s="10"/>
      <c r="N6934"/>
      <c r="O6934"/>
      <c r="P6934" s="10"/>
    </row>
    <row r="6935" spans="13:16" x14ac:dyDescent="0.25">
      <c r="M6935" s="10"/>
      <c r="N6935"/>
      <c r="O6935"/>
      <c r="P6935" s="10"/>
    </row>
    <row r="6936" spans="13:16" x14ac:dyDescent="0.25">
      <c r="M6936" s="10"/>
      <c r="N6936"/>
      <c r="O6936"/>
      <c r="P6936" s="10"/>
    </row>
    <row r="6937" spans="13:16" x14ac:dyDescent="0.25">
      <c r="M6937" s="10"/>
      <c r="N6937"/>
      <c r="O6937"/>
      <c r="P6937" s="10"/>
    </row>
    <row r="6938" spans="13:16" x14ac:dyDescent="0.25">
      <c r="M6938" s="10"/>
      <c r="N6938"/>
      <c r="O6938"/>
      <c r="P6938" s="10"/>
    </row>
    <row r="6939" spans="13:16" x14ac:dyDescent="0.25">
      <c r="M6939" s="10"/>
      <c r="N6939"/>
      <c r="O6939"/>
      <c r="P6939" s="10"/>
    </row>
    <row r="6940" spans="13:16" x14ac:dyDescent="0.25">
      <c r="M6940" s="10"/>
      <c r="N6940"/>
      <c r="O6940"/>
      <c r="P6940" s="10"/>
    </row>
    <row r="6941" spans="13:16" x14ac:dyDescent="0.25">
      <c r="M6941" s="10"/>
      <c r="N6941"/>
      <c r="O6941"/>
      <c r="P6941" s="10"/>
    </row>
    <row r="6942" spans="13:16" x14ac:dyDescent="0.25">
      <c r="M6942" s="10"/>
      <c r="N6942"/>
      <c r="O6942"/>
      <c r="P6942" s="10"/>
    </row>
    <row r="6943" spans="13:16" x14ac:dyDescent="0.25">
      <c r="M6943" s="10"/>
      <c r="N6943"/>
      <c r="O6943"/>
      <c r="P6943" s="10"/>
    </row>
    <row r="6944" spans="13:16" x14ac:dyDescent="0.25">
      <c r="M6944" s="10"/>
      <c r="N6944"/>
      <c r="O6944"/>
      <c r="P6944" s="10"/>
    </row>
    <row r="6945" spans="13:16" x14ac:dyDescent="0.25">
      <c r="M6945" s="10"/>
      <c r="N6945"/>
      <c r="O6945"/>
      <c r="P6945" s="10"/>
    </row>
    <row r="6946" spans="13:16" x14ac:dyDescent="0.25">
      <c r="M6946" s="10"/>
      <c r="N6946"/>
      <c r="O6946"/>
      <c r="P6946" s="10"/>
    </row>
    <row r="6947" spans="13:16" x14ac:dyDescent="0.25">
      <c r="M6947" s="10"/>
      <c r="N6947"/>
      <c r="O6947"/>
      <c r="P6947" s="10"/>
    </row>
    <row r="6948" spans="13:16" x14ac:dyDescent="0.25">
      <c r="M6948" s="10"/>
      <c r="N6948"/>
      <c r="O6948"/>
      <c r="P6948" s="10"/>
    </row>
    <row r="6949" spans="13:16" x14ac:dyDescent="0.25">
      <c r="M6949" s="10"/>
      <c r="N6949"/>
      <c r="O6949"/>
      <c r="P6949" s="10"/>
    </row>
    <row r="6950" spans="13:16" x14ac:dyDescent="0.25">
      <c r="M6950" s="10"/>
      <c r="N6950"/>
      <c r="O6950"/>
      <c r="P6950" s="10"/>
    </row>
    <row r="6951" spans="13:16" x14ac:dyDescent="0.25">
      <c r="M6951" s="10"/>
      <c r="N6951"/>
      <c r="O6951"/>
      <c r="P6951" s="10"/>
    </row>
    <row r="6952" spans="13:16" x14ac:dyDescent="0.25">
      <c r="M6952" s="10"/>
      <c r="N6952"/>
      <c r="O6952"/>
      <c r="P6952" s="10"/>
    </row>
    <row r="6953" spans="13:16" x14ac:dyDescent="0.25">
      <c r="M6953" s="10"/>
      <c r="N6953"/>
      <c r="O6953"/>
      <c r="P6953" s="10"/>
    </row>
    <row r="6954" spans="13:16" x14ac:dyDescent="0.25">
      <c r="M6954" s="10"/>
      <c r="N6954"/>
      <c r="O6954"/>
      <c r="P6954" s="10"/>
    </row>
    <row r="6955" spans="13:16" x14ac:dyDescent="0.25">
      <c r="M6955" s="10"/>
      <c r="N6955"/>
      <c r="O6955"/>
      <c r="P6955" s="10"/>
    </row>
    <row r="6956" spans="13:16" x14ac:dyDescent="0.25">
      <c r="M6956" s="10"/>
      <c r="N6956"/>
      <c r="O6956"/>
      <c r="P6956" s="10"/>
    </row>
    <row r="6957" spans="13:16" x14ac:dyDescent="0.25">
      <c r="M6957" s="10"/>
      <c r="N6957"/>
      <c r="O6957"/>
      <c r="P6957" s="10"/>
    </row>
    <row r="6958" spans="13:16" x14ac:dyDescent="0.25">
      <c r="M6958" s="10"/>
      <c r="N6958"/>
      <c r="O6958"/>
      <c r="P6958" s="10"/>
    </row>
    <row r="6959" spans="13:16" x14ac:dyDescent="0.25">
      <c r="M6959" s="10"/>
      <c r="N6959"/>
      <c r="O6959"/>
      <c r="P6959" s="10"/>
    </row>
    <row r="6960" spans="13:16" x14ac:dyDescent="0.25">
      <c r="M6960" s="10"/>
      <c r="N6960"/>
      <c r="O6960"/>
      <c r="P6960" s="10"/>
    </row>
    <row r="6961" spans="13:16" x14ac:dyDescent="0.25">
      <c r="M6961" s="10"/>
      <c r="N6961"/>
      <c r="O6961"/>
      <c r="P6961" s="10"/>
    </row>
    <row r="6962" spans="13:16" x14ac:dyDescent="0.25">
      <c r="M6962" s="10"/>
      <c r="N6962"/>
      <c r="O6962"/>
      <c r="P6962" s="10"/>
    </row>
    <row r="6963" spans="13:16" x14ac:dyDescent="0.25">
      <c r="M6963" s="10"/>
      <c r="N6963"/>
      <c r="O6963"/>
      <c r="P6963" s="10"/>
    </row>
    <row r="6964" spans="13:16" x14ac:dyDescent="0.25">
      <c r="M6964" s="10"/>
      <c r="N6964"/>
      <c r="O6964"/>
      <c r="P6964" s="10"/>
    </row>
    <row r="6965" spans="13:16" x14ac:dyDescent="0.25">
      <c r="M6965" s="10"/>
      <c r="N6965"/>
      <c r="O6965"/>
      <c r="P6965" s="10"/>
    </row>
    <row r="6966" spans="13:16" x14ac:dyDescent="0.25">
      <c r="M6966" s="10"/>
      <c r="N6966"/>
      <c r="O6966"/>
      <c r="P6966" s="10"/>
    </row>
    <row r="6967" spans="13:16" x14ac:dyDescent="0.25">
      <c r="M6967" s="10"/>
      <c r="N6967"/>
      <c r="O6967"/>
      <c r="P6967" s="10"/>
    </row>
    <row r="6968" spans="13:16" x14ac:dyDescent="0.25">
      <c r="M6968" s="10"/>
      <c r="N6968"/>
      <c r="O6968"/>
      <c r="P6968" s="10"/>
    </row>
    <row r="6969" spans="13:16" x14ac:dyDescent="0.25">
      <c r="M6969" s="10"/>
      <c r="N6969"/>
      <c r="O6969"/>
      <c r="P6969" s="10"/>
    </row>
    <row r="6970" spans="13:16" x14ac:dyDescent="0.25">
      <c r="M6970" s="10"/>
      <c r="N6970"/>
      <c r="O6970"/>
      <c r="P6970" s="10"/>
    </row>
    <row r="6971" spans="13:16" x14ac:dyDescent="0.25">
      <c r="M6971" s="10"/>
      <c r="N6971"/>
      <c r="O6971"/>
      <c r="P6971" s="10"/>
    </row>
    <row r="6972" spans="13:16" x14ac:dyDescent="0.25">
      <c r="M6972" s="10"/>
      <c r="N6972"/>
      <c r="O6972"/>
      <c r="P6972" s="10"/>
    </row>
    <row r="6973" spans="13:16" x14ac:dyDescent="0.25">
      <c r="M6973" s="10"/>
      <c r="N6973"/>
      <c r="O6973"/>
      <c r="P6973" s="10"/>
    </row>
    <row r="6974" spans="13:16" x14ac:dyDescent="0.25">
      <c r="M6974" s="10"/>
      <c r="N6974"/>
      <c r="O6974"/>
      <c r="P6974" s="10"/>
    </row>
    <row r="6975" spans="13:16" x14ac:dyDescent="0.25">
      <c r="M6975" s="10"/>
      <c r="N6975"/>
      <c r="O6975"/>
      <c r="P6975" s="10"/>
    </row>
    <row r="6976" spans="13:16" x14ac:dyDescent="0.25">
      <c r="M6976" s="10"/>
      <c r="N6976"/>
      <c r="O6976"/>
      <c r="P6976" s="10"/>
    </row>
    <row r="6977" spans="13:16" x14ac:dyDescent="0.25">
      <c r="M6977" s="10"/>
      <c r="N6977"/>
      <c r="O6977"/>
      <c r="P6977" s="10"/>
    </row>
    <row r="6978" spans="13:16" x14ac:dyDescent="0.25">
      <c r="M6978" s="10"/>
      <c r="N6978"/>
      <c r="O6978"/>
      <c r="P6978" s="10"/>
    </row>
    <row r="6979" spans="13:16" x14ac:dyDescent="0.25">
      <c r="M6979" s="10"/>
      <c r="N6979"/>
      <c r="O6979"/>
      <c r="P6979" s="10"/>
    </row>
    <row r="6980" spans="13:16" x14ac:dyDescent="0.25">
      <c r="M6980" s="10"/>
      <c r="N6980"/>
      <c r="O6980"/>
      <c r="P6980" s="10"/>
    </row>
    <row r="6981" spans="13:16" x14ac:dyDescent="0.25">
      <c r="M6981" s="10"/>
      <c r="N6981"/>
      <c r="O6981"/>
      <c r="P6981" s="10"/>
    </row>
    <row r="6982" spans="13:16" x14ac:dyDescent="0.25">
      <c r="M6982" s="10"/>
      <c r="N6982"/>
      <c r="O6982"/>
      <c r="P6982" s="10"/>
    </row>
    <row r="6983" spans="13:16" x14ac:dyDescent="0.25">
      <c r="M6983" s="10"/>
      <c r="N6983"/>
      <c r="O6983"/>
      <c r="P6983" s="10"/>
    </row>
    <row r="6984" spans="13:16" x14ac:dyDescent="0.25">
      <c r="M6984" s="10"/>
      <c r="N6984"/>
      <c r="O6984"/>
      <c r="P6984" s="10"/>
    </row>
    <row r="6985" spans="13:16" x14ac:dyDescent="0.25">
      <c r="M6985" s="10"/>
      <c r="N6985"/>
      <c r="O6985"/>
      <c r="P6985" s="10"/>
    </row>
    <row r="6986" spans="13:16" x14ac:dyDescent="0.25">
      <c r="M6986" s="10"/>
      <c r="N6986"/>
      <c r="O6986"/>
      <c r="P6986" s="10"/>
    </row>
    <row r="6987" spans="13:16" x14ac:dyDescent="0.25">
      <c r="M6987" s="10"/>
      <c r="N6987"/>
      <c r="O6987"/>
      <c r="P6987" s="10"/>
    </row>
    <row r="6988" spans="13:16" x14ac:dyDescent="0.25">
      <c r="M6988" s="10"/>
      <c r="N6988"/>
      <c r="O6988"/>
      <c r="P6988" s="10"/>
    </row>
    <row r="6989" spans="13:16" x14ac:dyDescent="0.25">
      <c r="M6989" s="10"/>
      <c r="N6989"/>
      <c r="O6989"/>
      <c r="P6989" s="10"/>
    </row>
    <row r="6990" spans="13:16" x14ac:dyDescent="0.25">
      <c r="M6990" s="10"/>
      <c r="N6990"/>
      <c r="O6990"/>
      <c r="P6990" s="10"/>
    </row>
    <row r="6991" spans="13:16" x14ac:dyDescent="0.25">
      <c r="M6991" s="10"/>
      <c r="N6991"/>
      <c r="O6991"/>
      <c r="P6991" s="10"/>
    </row>
    <row r="6992" spans="13:16" x14ac:dyDescent="0.25">
      <c r="M6992" s="10"/>
      <c r="N6992"/>
      <c r="O6992"/>
      <c r="P6992" s="10"/>
    </row>
    <row r="6993" spans="13:16" x14ac:dyDescent="0.25">
      <c r="M6993" s="10"/>
      <c r="N6993"/>
      <c r="O6993"/>
      <c r="P6993" s="10"/>
    </row>
    <row r="6994" spans="13:16" x14ac:dyDescent="0.25">
      <c r="M6994" s="10"/>
      <c r="N6994"/>
      <c r="O6994"/>
      <c r="P6994" s="10"/>
    </row>
    <row r="6995" spans="13:16" x14ac:dyDescent="0.25">
      <c r="M6995" s="10"/>
      <c r="N6995"/>
      <c r="O6995"/>
      <c r="P6995" s="10"/>
    </row>
    <row r="6996" spans="13:16" x14ac:dyDescent="0.25">
      <c r="M6996" s="10"/>
      <c r="N6996"/>
      <c r="O6996"/>
      <c r="P6996" s="10"/>
    </row>
    <row r="6997" spans="13:16" x14ac:dyDescent="0.25">
      <c r="M6997" s="10"/>
      <c r="N6997"/>
      <c r="O6997"/>
      <c r="P6997" s="10"/>
    </row>
    <row r="6998" spans="13:16" x14ac:dyDescent="0.25">
      <c r="M6998" s="10"/>
      <c r="N6998"/>
      <c r="O6998"/>
      <c r="P6998" s="10"/>
    </row>
    <row r="6999" spans="13:16" x14ac:dyDescent="0.25">
      <c r="M6999" s="10"/>
      <c r="N6999"/>
      <c r="O6999"/>
      <c r="P6999" s="10"/>
    </row>
    <row r="7000" spans="13:16" x14ac:dyDescent="0.25">
      <c r="M7000" s="10"/>
      <c r="N7000"/>
      <c r="O7000"/>
      <c r="P7000" s="10"/>
    </row>
    <row r="7001" spans="13:16" x14ac:dyDescent="0.25">
      <c r="M7001" s="10"/>
      <c r="N7001"/>
      <c r="O7001"/>
      <c r="P7001" s="10"/>
    </row>
    <row r="7002" spans="13:16" x14ac:dyDescent="0.25">
      <c r="M7002" s="10"/>
      <c r="N7002"/>
      <c r="O7002"/>
      <c r="P7002" s="10"/>
    </row>
    <row r="7003" spans="13:16" x14ac:dyDescent="0.25">
      <c r="M7003" s="10"/>
      <c r="N7003"/>
      <c r="O7003"/>
      <c r="P7003" s="10"/>
    </row>
    <row r="7004" spans="13:16" x14ac:dyDescent="0.25">
      <c r="M7004" s="10"/>
      <c r="N7004"/>
      <c r="O7004"/>
      <c r="P7004" s="10"/>
    </row>
    <row r="7005" spans="13:16" x14ac:dyDescent="0.25">
      <c r="M7005" s="10"/>
      <c r="N7005"/>
      <c r="O7005"/>
      <c r="P7005" s="10"/>
    </row>
    <row r="7006" spans="13:16" x14ac:dyDescent="0.25">
      <c r="M7006" s="10"/>
      <c r="N7006"/>
      <c r="O7006"/>
      <c r="P7006" s="10"/>
    </row>
    <row r="7007" spans="13:16" x14ac:dyDescent="0.25">
      <c r="M7007" s="10"/>
      <c r="N7007"/>
      <c r="O7007"/>
      <c r="P7007" s="10"/>
    </row>
    <row r="7008" spans="13:16" x14ac:dyDescent="0.25">
      <c r="M7008" s="10"/>
      <c r="N7008"/>
      <c r="O7008"/>
      <c r="P7008" s="10"/>
    </row>
    <row r="7009" spans="13:16" x14ac:dyDescent="0.25">
      <c r="M7009" s="10"/>
      <c r="N7009"/>
      <c r="O7009"/>
      <c r="P7009" s="10"/>
    </row>
    <row r="7010" spans="13:16" x14ac:dyDescent="0.25">
      <c r="M7010" s="10"/>
      <c r="N7010"/>
      <c r="O7010"/>
      <c r="P7010" s="10"/>
    </row>
    <row r="7011" spans="13:16" x14ac:dyDescent="0.25">
      <c r="M7011" s="10"/>
      <c r="N7011"/>
      <c r="O7011"/>
      <c r="P7011" s="10"/>
    </row>
    <row r="7012" spans="13:16" x14ac:dyDescent="0.25">
      <c r="M7012" s="10"/>
      <c r="N7012"/>
      <c r="O7012"/>
      <c r="P7012" s="10"/>
    </row>
    <row r="7013" spans="13:16" x14ac:dyDescent="0.25">
      <c r="M7013" s="10"/>
      <c r="N7013"/>
      <c r="O7013"/>
      <c r="P7013" s="10"/>
    </row>
    <row r="7014" spans="13:16" x14ac:dyDescent="0.25">
      <c r="M7014" s="10"/>
      <c r="N7014"/>
      <c r="O7014"/>
      <c r="P7014" s="10"/>
    </row>
    <row r="7015" spans="13:16" x14ac:dyDescent="0.25">
      <c r="M7015" s="10"/>
      <c r="N7015"/>
      <c r="O7015"/>
      <c r="P7015" s="10"/>
    </row>
    <row r="7016" spans="13:16" x14ac:dyDescent="0.25">
      <c r="M7016" s="10"/>
      <c r="N7016"/>
      <c r="O7016"/>
      <c r="P7016" s="10"/>
    </row>
    <row r="7017" spans="13:16" x14ac:dyDescent="0.25">
      <c r="M7017" s="10"/>
      <c r="N7017"/>
      <c r="O7017"/>
      <c r="P7017" s="10"/>
    </row>
    <row r="7018" spans="13:16" x14ac:dyDescent="0.25">
      <c r="M7018" s="10"/>
      <c r="N7018"/>
      <c r="O7018"/>
      <c r="P7018" s="10"/>
    </row>
    <row r="7019" spans="13:16" x14ac:dyDescent="0.25">
      <c r="M7019" s="10"/>
      <c r="N7019"/>
      <c r="O7019"/>
      <c r="P7019" s="10"/>
    </row>
    <row r="7020" spans="13:16" x14ac:dyDescent="0.25">
      <c r="M7020" s="10"/>
      <c r="N7020"/>
      <c r="O7020"/>
      <c r="P7020" s="10"/>
    </row>
    <row r="7021" spans="13:16" x14ac:dyDescent="0.25">
      <c r="M7021" s="10"/>
      <c r="N7021"/>
      <c r="O7021"/>
      <c r="P7021" s="10"/>
    </row>
    <row r="7022" spans="13:16" x14ac:dyDescent="0.25">
      <c r="M7022" s="10"/>
      <c r="N7022"/>
      <c r="O7022"/>
      <c r="P7022" s="10"/>
    </row>
    <row r="7023" spans="13:16" x14ac:dyDescent="0.25">
      <c r="M7023" s="10"/>
      <c r="N7023"/>
      <c r="O7023"/>
      <c r="P7023" s="10"/>
    </row>
    <row r="7024" spans="13:16" x14ac:dyDescent="0.25">
      <c r="M7024" s="10"/>
      <c r="N7024"/>
      <c r="O7024"/>
      <c r="P7024" s="10"/>
    </row>
    <row r="7025" spans="13:16" x14ac:dyDescent="0.25">
      <c r="M7025" s="10"/>
      <c r="N7025"/>
      <c r="O7025"/>
      <c r="P7025" s="10"/>
    </row>
    <row r="7026" spans="13:16" x14ac:dyDescent="0.25">
      <c r="M7026" s="10"/>
      <c r="N7026"/>
      <c r="O7026"/>
      <c r="P7026" s="10"/>
    </row>
    <row r="7027" spans="13:16" x14ac:dyDescent="0.25">
      <c r="M7027" s="10"/>
      <c r="N7027"/>
      <c r="O7027"/>
      <c r="P7027" s="10"/>
    </row>
    <row r="7028" spans="13:16" x14ac:dyDescent="0.25">
      <c r="M7028" s="10"/>
      <c r="N7028"/>
      <c r="O7028"/>
      <c r="P7028" s="10"/>
    </row>
    <row r="7029" spans="13:16" x14ac:dyDescent="0.25">
      <c r="M7029" s="10"/>
      <c r="N7029"/>
      <c r="O7029"/>
      <c r="P7029" s="10"/>
    </row>
    <row r="7030" spans="13:16" x14ac:dyDescent="0.25">
      <c r="M7030" s="10"/>
      <c r="N7030"/>
      <c r="O7030"/>
      <c r="P7030" s="10"/>
    </row>
    <row r="7031" spans="13:16" x14ac:dyDescent="0.25">
      <c r="M7031" s="10"/>
      <c r="N7031"/>
      <c r="O7031"/>
      <c r="P7031" s="10"/>
    </row>
    <row r="7032" spans="13:16" x14ac:dyDescent="0.25">
      <c r="M7032" s="10"/>
      <c r="N7032"/>
      <c r="O7032"/>
      <c r="P7032" s="10"/>
    </row>
    <row r="7033" spans="13:16" x14ac:dyDescent="0.25">
      <c r="M7033" s="10"/>
      <c r="N7033"/>
      <c r="O7033"/>
      <c r="P7033" s="10"/>
    </row>
    <row r="7034" spans="13:16" x14ac:dyDescent="0.25">
      <c r="M7034" s="10"/>
      <c r="N7034"/>
      <c r="O7034"/>
      <c r="P7034" s="10"/>
    </row>
    <row r="7035" spans="13:16" x14ac:dyDescent="0.25">
      <c r="M7035" s="10"/>
      <c r="N7035"/>
      <c r="O7035"/>
      <c r="P7035" s="10"/>
    </row>
    <row r="7036" spans="13:16" x14ac:dyDescent="0.25">
      <c r="M7036" s="10"/>
      <c r="N7036"/>
      <c r="O7036"/>
      <c r="P7036" s="10"/>
    </row>
    <row r="7037" spans="13:16" x14ac:dyDescent="0.25">
      <c r="M7037" s="10"/>
      <c r="N7037"/>
      <c r="O7037"/>
      <c r="P7037" s="10"/>
    </row>
    <row r="7038" spans="13:16" x14ac:dyDescent="0.25">
      <c r="M7038" s="10"/>
      <c r="N7038"/>
      <c r="O7038"/>
      <c r="P7038" s="10"/>
    </row>
    <row r="7039" spans="13:16" x14ac:dyDescent="0.25">
      <c r="M7039" s="10"/>
      <c r="N7039"/>
      <c r="O7039"/>
      <c r="P7039" s="10"/>
    </row>
    <row r="7040" spans="13:16" x14ac:dyDescent="0.25">
      <c r="M7040" s="10"/>
      <c r="N7040"/>
      <c r="O7040"/>
      <c r="P7040" s="10"/>
    </row>
    <row r="7041" spans="13:16" x14ac:dyDescent="0.25">
      <c r="M7041" s="10"/>
      <c r="N7041"/>
      <c r="O7041"/>
      <c r="P7041" s="10"/>
    </row>
    <row r="7042" spans="13:16" x14ac:dyDescent="0.25">
      <c r="M7042" s="10"/>
      <c r="N7042"/>
      <c r="O7042"/>
      <c r="P7042" s="10"/>
    </row>
    <row r="7043" spans="13:16" x14ac:dyDescent="0.25">
      <c r="M7043" s="10"/>
      <c r="N7043"/>
      <c r="O7043"/>
      <c r="P7043" s="10"/>
    </row>
    <row r="7044" spans="13:16" x14ac:dyDescent="0.25">
      <c r="M7044" s="10"/>
      <c r="N7044"/>
      <c r="O7044"/>
      <c r="P7044" s="10"/>
    </row>
    <row r="7045" spans="13:16" x14ac:dyDescent="0.25">
      <c r="M7045" s="10"/>
      <c r="N7045"/>
      <c r="O7045"/>
      <c r="P7045" s="10"/>
    </row>
    <row r="7046" spans="13:16" x14ac:dyDescent="0.25">
      <c r="M7046" s="10"/>
      <c r="N7046"/>
      <c r="O7046"/>
      <c r="P7046" s="10"/>
    </row>
    <row r="7047" spans="13:16" x14ac:dyDescent="0.25">
      <c r="M7047" s="10"/>
      <c r="N7047"/>
      <c r="O7047"/>
      <c r="P7047" s="10"/>
    </row>
    <row r="7048" spans="13:16" x14ac:dyDescent="0.25">
      <c r="M7048" s="10"/>
      <c r="N7048"/>
      <c r="O7048"/>
      <c r="P7048" s="10"/>
    </row>
    <row r="7049" spans="13:16" x14ac:dyDescent="0.25">
      <c r="M7049" s="10"/>
      <c r="N7049"/>
      <c r="O7049"/>
      <c r="P7049" s="10"/>
    </row>
    <row r="7050" spans="13:16" x14ac:dyDescent="0.25">
      <c r="M7050" s="10"/>
      <c r="N7050"/>
      <c r="O7050"/>
      <c r="P7050" s="10"/>
    </row>
    <row r="7051" spans="13:16" x14ac:dyDescent="0.25">
      <c r="M7051" s="10"/>
      <c r="N7051"/>
      <c r="O7051"/>
      <c r="P7051" s="10"/>
    </row>
    <row r="7052" spans="13:16" x14ac:dyDescent="0.25">
      <c r="M7052" s="10"/>
      <c r="N7052"/>
      <c r="O7052"/>
      <c r="P7052" s="10"/>
    </row>
    <row r="7053" spans="13:16" x14ac:dyDescent="0.25">
      <c r="M7053" s="10"/>
      <c r="N7053"/>
      <c r="O7053"/>
      <c r="P7053" s="10"/>
    </row>
    <row r="7054" spans="13:16" x14ac:dyDescent="0.25">
      <c r="M7054" s="10"/>
      <c r="N7054"/>
      <c r="O7054"/>
      <c r="P7054" s="10"/>
    </row>
    <row r="7055" spans="13:16" x14ac:dyDescent="0.25">
      <c r="M7055" s="10"/>
      <c r="N7055"/>
      <c r="O7055"/>
      <c r="P7055" s="10"/>
    </row>
    <row r="7056" spans="13:16" x14ac:dyDescent="0.25">
      <c r="M7056" s="10"/>
      <c r="N7056"/>
      <c r="O7056"/>
      <c r="P7056" s="10"/>
    </row>
    <row r="7057" spans="13:16" x14ac:dyDescent="0.25">
      <c r="M7057" s="10"/>
      <c r="N7057"/>
      <c r="O7057"/>
      <c r="P7057" s="10"/>
    </row>
    <row r="7058" spans="13:16" x14ac:dyDescent="0.25">
      <c r="M7058" s="10"/>
      <c r="N7058"/>
      <c r="O7058"/>
      <c r="P7058" s="10"/>
    </row>
    <row r="7059" spans="13:16" x14ac:dyDescent="0.25">
      <c r="M7059" s="10"/>
      <c r="N7059"/>
      <c r="O7059"/>
      <c r="P7059" s="10"/>
    </row>
    <row r="7060" spans="13:16" x14ac:dyDescent="0.25">
      <c r="M7060" s="10"/>
      <c r="N7060"/>
      <c r="O7060"/>
      <c r="P7060" s="10"/>
    </row>
    <row r="7061" spans="13:16" x14ac:dyDescent="0.25">
      <c r="M7061" s="10"/>
      <c r="N7061"/>
      <c r="O7061"/>
      <c r="P7061" s="10"/>
    </row>
    <row r="7062" spans="13:16" x14ac:dyDescent="0.25">
      <c r="M7062" s="10"/>
      <c r="N7062"/>
      <c r="O7062"/>
      <c r="P7062" s="10"/>
    </row>
    <row r="7063" spans="13:16" x14ac:dyDescent="0.25">
      <c r="M7063" s="10"/>
      <c r="N7063"/>
      <c r="O7063"/>
      <c r="P7063" s="10"/>
    </row>
    <row r="7064" spans="13:16" x14ac:dyDescent="0.25">
      <c r="M7064" s="10"/>
      <c r="N7064"/>
      <c r="O7064"/>
      <c r="P7064" s="10"/>
    </row>
    <row r="7065" spans="13:16" x14ac:dyDescent="0.25">
      <c r="M7065" s="10"/>
      <c r="N7065"/>
      <c r="O7065"/>
      <c r="P7065" s="10"/>
    </row>
    <row r="7066" spans="13:16" x14ac:dyDescent="0.25">
      <c r="M7066" s="10"/>
      <c r="N7066"/>
      <c r="O7066"/>
      <c r="P7066" s="10"/>
    </row>
    <row r="7067" spans="13:16" x14ac:dyDescent="0.25">
      <c r="M7067" s="10"/>
      <c r="N7067"/>
      <c r="O7067"/>
      <c r="P7067" s="10"/>
    </row>
    <row r="7068" spans="13:16" x14ac:dyDescent="0.25">
      <c r="M7068" s="10"/>
      <c r="N7068"/>
      <c r="O7068"/>
      <c r="P7068" s="10"/>
    </row>
    <row r="7069" spans="13:16" x14ac:dyDescent="0.25">
      <c r="M7069" s="10"/>
      <c r="N7069"/>
      <c r="O7069"/>
      <c r="P7069" s="10"/>
    </row>
    <row r="7070" spans="13:16" x14ac:dyDescent="0.25">
      <c r="M7070" s="10"/>
      <c r="N7070"/>
      <c r="O7070"/>
      <c r="P7070" s="10"/>
    </row>
    <row r="7071" spans="13:16" x14ac:dyDescent="0.25">
      <c r="M7071" s="10"/>
      <c r="N7071"/>
      <c r="O7071"/>
      <c r="P7071" s="10"/>
    </row>
    <row r="7072" spans="13:16" x14ac:dyDescent="0.25">
      <c r="M7072" s="10"/>
      <c r="N7072"/>
      <c r="O7072"/>
      <c r="P7072" s="10"/>
    </row>
    <row r="7073" spans="13:16" x14ac:dyDescent="0.25">
      <c r="M7073" s="10"/>
      <c r="N7073"/>
      <c r="O7073"/>
      <c r="P7073" s="10"/>
    </row>
    <row r="7074" spans="13:16" x14ac:dyDescent="0.25">
      <c r="M7074" s="10"/>
      <c r="N7074"/>
      <c r="O7074"/>
      <c r="P7074" s="10"/>
    </row>
    <row r="7075" spans="13:16" x14ac:dyDescent="0.25">
      <c r="M7075" s="10"/>
      <c r="N7075"/>
      <c r="O7075"/>
      <c r="P7075" s="10"/>
    </row>
    <row r="7076" spans="13:16" x14ac:dyDescent="0.25">
      <c r="M7076" s="10"/>
      <c r="N7076"/>
      <c r="O7076"/>
      <c r="P7076" s="10"/>
    </row>
    <row r="7077" spans="13:16" x14ac:dyDescent="0.25">
      <c r="M7077" s="10"/>
      <c r="N7077"/>
      <c r="O7077"/>
      <c r="P7077" s="10"/>
    </row>
    <row r="7078" spans="13:16" x14ac:dyDescent="0.25">
      <c r="M7078" s="10"/>
      <c r="N7078"/>
      <c r="O7078"/>
      <c r="P7078" s="10"/>
    </row>
    <row r="7079" spans="13:16" x14ac:dyDescent="0.25">
      <c r="M7079" s="10"/>
      <c r="N7079"/>
      <c r="O7079"/>
      <c r="P7079" s="10"/>
    </row>
    <row r="7080" spans="13:16" x14ac:dyDescent="0.25">
      <c r="M7080" s="10"/>
      <c r="N7080"/>
      <c r="O7080"/>
      <c r="P7080" s="10"/>
    </row>
    <row r="7081" spans="13:16" x14ac:dyDescent="0.25">
      <c r="M7081" s="10"/>
      <c r="N7081"/>
      <c r="O7081"/>
      <c r="P7081" s="10"/>
    </row>
    <row r="7082" spans="13:16" x14ac:dyDescent="0.25">
      <c r="M7082" s="10"/>
      <c r="N7082"/>
      <c r="O7082"/>
      <c r="P7082" s="10"/>
    </row>
    <row r="7083" spans="13:16" x14ac:dyDescent="0.25">
      <c r="M7083" s="10"/>
      <c r="N7083"/>
      <c r="O7083"/>
      <c r="P7083" s="10"/>
    </row>
    <row r="7084" spans="13:16" x14ac:dyDescent="0.25">
      <c r="M7084" s="10"/>
      <c r="N7084"/>
      <c r="O7084"/>
      <c r="P7084" s="10"/>
    </row>
    <row r="7085" spans="13:16" x14ac:dyDescent="0.25">
      <c r="M7085" s="10"/>
      <c r="N7085"/>
      <c r="O7085"/>
      <c r="P7085" s="10"/>
    </row>
    <row r="7086" spans="13:16" x14ac:dyDescent="0.25">
      <c r="M7086" s="10"/>
      <c r="N7086"/>
      <c r="O7086"/>
      <c r="P7086" s="10"/>
    </row>
    <row r="7087" spans="13:16" x14ac:dyDescent="0.25">
      <c r="M7087" s="10"/>
      <c r="N7087"/>
      <c r="O7087"/>
      <c r="P7087" s="10"/>
    </row>
    <row r="7088" spans="13:16" x14ac:dyDescent="0.25">
      <c r="M7088" s="10"/>
      <c r="N7088"/>
      <c r="O7088"/>
      <c r="P7088" s="10"/>
    </row>
    <row r="7089" spans="13:16" x14ac:dyDescent="0.25">
      <c r="M7089" s="10"/>
      <c r="N7089"/>
      <c r="O7089"/>
      <c r="P7089" s="10"/>
    </row>
    <row r="7090" spans="13:16" x14ac:dyDescent="0.25">
      <c r="M7090" s="10"/>
      <c r="N7090"/>
      <c r="O7090"/>
      <c r="P7090" s="10"/>
    </row>
    <row r="7091" spans="13:16" x14ac:dyDescent="0.25">
      <c r="M7091" s="10"/>
      <c r="N7091"/>
      <c r="O7091"/>
      <c r="P7091" s="10"/>
    </row>
    <row r="7092" spans="13:16" x14ac:dyDescent="0.25">
      <c r="M7092" s="10"/>
      <c r="N7092"/>
      <c r="O7092"/>
      <c r="P7092" s="10"/>
    </row>
    <row r="7093" spans="13:16" x14ac:dyDescent="0.25">
      <c r="M7093" s="10"/>
      <c r="N7093"/>
      <c r="O7093"/>
      <c r="P7093" s="10"/>
    </row>
    <row r="7094" spans="13:16" x14ac:dyDescent="0.25">
      <c r="M7094" s="10"/>
      <c r="N7094"/>
      <c r="O7094"/>
      <c r="P7094" s="10"/>
    </row>
    <row r="7095" spans="13:16" x14ac:dyDescent="0.25">
      <c r="M7095" s="10"/>
      <c r="N7095"/>
      <c r="O7095"/>
      <c r="P7095" s="10"/>
    </row>
    <row r="7096" spans="13:16" x14ac:dyDescent="0.25">
      <c r="M7096" s="10"/>
      <c r="N7096"/>
      <c r="O7096"/>
      <c r="P7096" s="10"/>
    </row>
    <row r="7097" spans="13:16" x14ac:dyDescent="0.25">
      <c r="M7097" s="10"/>
      <c r="N7097"/>
      <c r="O7097"/>
      <c r="P7097" s="10"/>
    </row>
    <row r="7098" spans="13:16" x14ac:dyDescent="0.25">
      <c r="M7098" s="10"/>
      <c r="N7098"/>
      <c r="O7098"/>
      <c r="P7098" s="10"/>
    </row>
    <row r="7099" spans="13:16" x14ac:dyDescent="0.25">
      <c r="M7099" s="10"/>
      <c r="N7099"/>
      <c r="O7099"/>
      <c r="P7099" s="10"/>
    </row>
    <row r="7100" spans="13:16" x14ac:dyDescent="0.25">
      <c r="M7100" s="10"/>
      <c r="N7100"/>
      <c r="O7100"/>
      <c r="P7100" s="10"/>
    </row>
    <row r="7101" spans="13:16" x14ac:dyDescent="0.25">
      <c r="M7101" s="10"/>
      <c r="N7101"/>
      <c r="O7101"/>
      <c r="P7101" s="10"/>
    </row>
    <row r="7102" spans="13:16" x14ac:dyDescent="0.25">
      <c r="M7102" s="10"/>
      <c r="N7102"/>
      <c r="O7102"/>
      <c r="P7102" s="10"/>
    </row>
    <row r="7103" spans="13:16" x14ac:dyDescent="0.25">
      <c r="M7103" s="10"/>
      <c r="N7103"/>
      <c r="O7103"/>
      <c r="P7103" s="10"/>
    </row>
    <row r="7104" spans="13:16" x14ac:dyDescent="0.25">
      <c r="M7104" s="10"/>
      <c r="N7104"/>
      <c r="O7104"/>
      <c r="P7104" s="10"/>
    </row>
    <row r="7105" spans="13:16" x14ac:dyDescent="0.25">
      <c r="M7105" s="10"/>
      <c r="N7105"/>
      <c r="O7105"/>
      <c r="P7105" s="10"/>
    </row>
    <row r="7106" spans="13:16" x14ac:dyDescent="0.25">
      <c r="M7106" s="10"/>
      <c r="N7106"/>
      <c r="O7106"/>
      <c r="P7106" s="10"/>
    </row>
    <row r="7107" spans="13:16" x14ac:dyDescent="0.25">
      <c r="M7107" s="10"/>
      <c r="N7107"/>
      <c r="O7107"/>
      <c r="P7107" s="10"/>
    </row>
    <row r="7108" spans="13:16" x14ac:dyDescent="0.25">
      <c r="M7108" s="10"/>
      <c r="N7108"/>
      <c r="O7108"/>
      <c r="P7108" s="10"/>
    </row>
    <row r="7109" spans="13:16" x14ac:dyDescent="0.25">
      <c r="M7109" s="10"/>
      <c r="N7109"/>
      <c r="O7109"/>
      <c r="P7109" s="10"/>
    </row>
    <row r="7110" spans="13:16" x14ac:dyDescent="0.25">
      <c r="M7110" s="10"/>
      <c r="N7110"/>
      <c r="O7110"/>
      <c r="P7110" s="10"/>
    </row>
    <row r="7111" spans="13:16" x14ac:dyDescent="0.25">
      <c r="M7111" s="10"/>
      <c r="N7111"/>
      <c r="O7111"/>
      <c r="P7111" s="10"/>
    </row>
    <row r="7112" spans="13:16" x14ac:dyDescent="0.25">
      <c r="M7112" s="10"/>
      <c r="N7112"/>
      <c r="O7112"/>
      <c r="P7112" s="10"/>
    </row>
    <row r="7113" spans="13:16" x14ac:dyDescent="0.25">
      <c r="M7113" s="10"/>
      <c r="N7113"/>
      <c r="O7113"/>
      <c r="P7113" s="10"/>
    </row>
    <row r="7114" spans="13:16" x14ac:dyDescent="0.25">
      <c r="M7114" s="10"/>
      <c r="N7114"/>
      <c r="O7114"/>
      <c r="P7114" s="10"/>
    </row>
    <row r="7115" spans="13:16" x14ac:dyDescent="0.25">
      <c r="M7115" s="10"/>
      <c r="N7115"/>
      <c r="O7115"/>
      <c r="P7115" s="10"/>
    </row>
    <row r="7116" spans="13:16" x14ac:dyDescent="0.25">
      <c r="M7116" s="10"/>
      <c r="N7116"/>
      <c r="O7116"/>
      <c r="P7116" s="10"/>
    </row>
    <row r="7117" spans="13:16" x14ac:dyDescent="0.25">
      <c r="M7117" s="10"/>
      <c r="N7117"/>
      <c r="O7117"/>
      <c r="P7117" s="10"/>
    </row>
    <row r="7118" spans="13:16" x14ac:dyDescent="0.25">
      <c r="M7118" s="10"/>
      <c r="N7118"/>
      <c r="O7118"/>
      <c r="P7118" s="10"/>
    </row>
    <row r="7119" spans="13:16" x14ac:dyDescent="0.25">
      <c r="M7119" s="10"/>
      <c r="N7119"/>
      <c r="O7119"/>
      <c r="P7119" s="10"/>
    </row>
    <row r="7120" spans="13:16" x14ac:dyDescent="0.25">
      <c r="M7120" s="10"/>
      <c r="N7120"/>
      <c r="O7120"/>
      <c r="P7120" s="10"/>
    </row>
    <row r="7121" spans="13:16" x14ac:dyDescent="0.25">
      <c r="M7121" s="10"/>
      <c r="N7121"/>
      <c r="O7121"/>
      <c r="P7121" s="10"/>
    </row>
    <row r="7122" spans="13:16" x14ac:dyDescent="0.25">
      <c r="M7122" s="10"/>
      <c r="N7122"/>
      <c r="O7122"/>
      <c r="P7122" s="10"/>
    </row>
    <row r="7123" spans="13:16" x14ac:dyDescent="0.25">
      <c r="M7123" s="10"/>
      <c r="N7123"/>
      <c r="O7123"/>
      <c r="P7123" s="10"/>
    </row>
    <row r="7124" spans="13:16" x14ac:dyDescent="0.25">
      <c r="M7124" s="10"/>
      <c r="N7124"/>
      <c r="O7124"/>
      <c r="P7124" s="10"/>
    </row>
    <row r="7125" spans="13:16" x14ac:dyDescent="0.25">
      <c r="M7125" s="10"/>
      <c r="N7125"/>
      <c r="O7125"/>
      <c r="P7125" s="10"/>
    </row>
    <row r="7126" spans="13:16" x14ac:dyDescent="0.25">
      <c r="M7126" s="10"/>
      <c r="N7126"/>
      <c r="O7126"/>
      <c r="P7126" s="10"/>
    </row>
    <row r="7127" spans="13:16" x14ac:dyDescent="0.25">
      <c r="M7127" s="10"/>
      <c r="N7127"/>
      <c r="O7127"/>
      <c r="P7127" s="10"/>
    </row>
    <row r="7128" spans="13:16" x14ac:dyDescent="0.25">
      <c r="M7128" s="10"/>
      <c r="N7128"/>
      <c r="O7128"/>
      <c r="P7128" s="10"/>
    </row>
    <row r="7129" spans="13:16" x14ac:dyDescent="0.25">
      <c r="M7129" s="10"/>
      <c r="N7129"/>
      <c r="O7129"/>
      <c r="P7129" s="10"/>
    </row>
    <row r="7130" spans="13:16" x14ac:dyDescent="0.25">
      <c r="M7130" s="10"/>
      <c r="N7130"/>
      <c r="O7130"/>
      <c r="P7130" s="10"/>
    </row>
    <row r="7131" spans="13:16" x14ac:dyDescent="0.25">
      <c r="M7131" s="10"/>
      <c r="N7131"/>
      <c r="O7131"/>
      <c r="P7131" s="10"/>
    </row>
    <row r="7132" spans="13:16" x14ac:dyDescent="0.25">
      <c r="M7132" s="10"/>
      <c r="N7132"/>
      <c r="O7132"/>
      <c r="P7132" s="10"/>
    </row>
    <row r="7133" spans="13:16" x14ac:dyDescent="0.25">
      <c r="M7133" s="10"/>
      <c r="N7133"/>
      <c r="O7133"/>
      <c r="P7133" s="10"/>
    </row>
    <row r="7134" spans="13:16" x14ac:dyDescent="0.25">
      <c r="M7134" s="10"/>
      <c r="N7134"/>
      <c r="O7134"/>
      <c r="P7134" s="10"/>
    </row>
    <row r="7135" spans="13:16" x14ac:dyDescent="0.25">
      <c r="M7135" s="10"/>
      <c r="N7135"/>
      <c r="O7135"/>
      <c r="P7135" s="10"/>
    </row>
    <row r="7136" spans="13:16" x14ac:dyDescent="0.25">
      <c r="M7136" s="10"/>
      <c r="N7136"/>
      <c r="O7136"/>
      <c r="P7136" s="10"/>
    </row>
    <row r="7137" spans="13:16" x14ac:dyDescent="0.25">
      <c r="M7137" s="10"/>
      <c r="N7137"/>
      <c r="O7137"/>
      <c r="P7137" s="10"/>
    </row>
    <row r="7138" spans="13:16" x14ac:dyDescent="0.25">
      <c r="M7138" s="10"/>
      <c r="N7138"/>
      <c r="O7138"/>
      <c r="P7138" s="10"/>
    </row>
    <row r="7139" spans="13:16" x14ac:dyDescent="0.25">
      <c r="M7139" s="10"/>
      <c r="N7139"/>
      <c r="O7139"/>
      <c r="P7139" s="10"/>
    </row>
    <row r="7140" spans="13:16" x14ac:dyDescent="0.25">
      <c r="M7140" s="10"/>
      <c r="N7140"/>
      <c r="O7140"/>
      <c r="P7140" s="10"/>
    </row>
    <row r="7141" spans="13:16" x14ac:dyDescent="0.25">
      <c r="M7141" s="10"/>
      <c r="N7141"/>
      <c r="O7141"/>
      <c r="P7141" s="10"/>
    </row>
    <row r="7142" spans="13:16" x14ac:dyDescent="0.25">
      <c r="M7142" s="10"/>
      <c r="N7142"/>
      <c r="O7142"/>
      <c r="P7142" s="10"/>
    </row>
    <row r="7143" spans="13:16" x14ac:dyDescent="0.25">
      <c r="M7143" s="10"/>
      <c r="N7143"/>
      <c r="O7143"/>
      <c r="P7143" s="10"/>
    </row>
    <row r="7144" spans="13:16" x14ac:dyDescent="0.25">
      <c r="M7144" s="10"/>
      <c r="N7144"/>
      <c r="O7144"/>
      <c r="P7144" s="10"/>
    </row>
    <row r="7145" spans="13:16" x14ac:dyDescent="0.25">
      <c r="M7145" s="10"/>
      <c r="N7145"/>
      <c r="O7145"/>
      <c r="P7145" s="10"/>
    </row>
    <row r="7146" spans="13:16" x14ac:dyDescent="0.25">
      <c r="M7146" s="10"/>
      <c r="N7146"/>
      <c r="O7146"/>
      <c r="P7146" s="10"/>
    </row>
    <row r="7147" spans="13:16" x14ac:dyDescent="0.25">
      <c r="M7147" s="10"/>
      <c r="N7147"/>
      <c r="O7147"/>
      <c r="P7147" s="10"/>
    </row>
    <row r="7148" spans="13:16" x14ac:dyDescent="0.25">
      <c r="M7148" s="10"/>
      <c r="N7148"/>
      <c r="O7148"/>
      <c r="P7148" s="10"/>
    </row>
    <row r="7149" spans="13:16" x14ac:dyDescent="0.25">
      <c r="M7149" s="10"/>
      <c r="N7149"/>
      <c r="O7149"/>
      <c r="P7149" s="10"/>
    </row>
    <row r="7150" spans="13:16" x14ac:dyDescent="0.25">
      <c r="M7150" s="10"/>
      <c r="N7150"/>
      <c r="O7150"/>
      <c r="P7150" s="10"/>
    </row>
    <row r="7151" spans="13:16" x14ac:dyDescent="0.25">
      <c r="M7151" s="10"/>
      <c r="N7151"/>
      <c r="O7151"/>
      <c r="P7151" s="10"/>
    </row>
    <row r="7152" spans="13:16" x14ac:dyDescent="0.25">
      <c r="M7152" s="10"/>
      <c r="N7152"/>
      <c r="O7152"/>
      <c r="P7152" s="10"/>
    </row>
    <row r="7153" spans="13:16" x14ac:dyDescent="0.25">
      <c r="M7153" s="10"/>
      <c r="N7153"/>
      <c r="O7153"/>
      <c r="P7153" s="10"/>
    </row>
    <row r="7154" spans="13:16" x14ac:dyDescent="0.25">
      <c r="M7154" s="10"/>
      <c r="N7154"/>
      <c r="O7154"/>
      <c r="P7154" s="10"/>
    </row>
    <row r="7155" spans="13:16" x14ac:dyDescent="0.25">
      <c r="M7155" s="10"/>
      <c r="N7155"/>
      <c r="O7155"/>
      <c r="P7155" s="10"/>
    </row>
    <row r="7156" spans="13:16" x14ac:dyDescent="0.25">
      <c r="M7156" s="10"/>
      <c r="N7156"/>
      <c r="O7156"/>
      <c r="P7156" s="10"/>
    </row>
    <row r="7157" spans="13:16" x14ac:dyDescent="0.25">
      <c r="M7157" s="10"/>
      <c r="N7157"/>
      <c r="O7157"/>
      <c r="P7157" s="10"/>
    </row>
    <row r="7158" spans="13:16" x14ac:dyDescent="0.25">
      <c r="M7158" s="10"/>
      <c r="N7158"/>
      <c r="O7158"/>
      <c r="P7158" s="10"/>
    </row>
    <row r="7159" spans="13:16" x14ac:dyDescent="0.25">
      <c r="M7159" s="10"/>
      <c r="N7159"/>
      <c r="O7159"/>
      <c r="P7159" s="10"/>
    </row>
    <row r="7160" spans="13:16" x14ac:dyDescent="0.25">
      <c r="M7160" s="10"/>
      <c r="N7160"/>
      <c r="O7160"/>
      <c r="P7160" s="10"/>
    </row>
    <row r="7161" spans="13:16" x14ac:dyDescent="0.25">
      <c r="M7161" s="10"/>
      <c r="N7161"/>
      <c r="O7161"/>
      <c r="P7161" s="10"/>
    </row>
    <row r="7162" spans="13:16" x14ac:dyDescent="0.25">
      <c r="M7162" s="10"/>
      <c r="N7162"/>
      <c r="O7162"/>
      <c r="P7162" s="10"/>
    </row>
    <row r="7163" spans="13:16" x14ac:dyDescent="0.25">
      <c r="M7163" s="10"/>
      <c r="N7163"/>
      <c r="O7163"/>
      <c r="P7163" s="10"/>
    </row>
    <row r="7164" spans="13:16" x14ac:dyDescent="0.25">
      <c r="M7164" s="10"/>
      <c r="N7164"/>
      <c r="O7164"/>
      <c r="P7164" s="10"/>
    </row>
    <row r="7165" spans="13:16" x14ac:dyDescent="0.25">
      <c r="M7165" s="10"/>
      <c r="N7165"/>
      <c r="O7165"/>
      <c r="P7165" s="10"/>
    </row>
    <row r="7166" spans="13:16" x14ac:dyDescent="0.25">
      <c r="M7166" s="10"/>
      <c r="N7166"/>
      <c r="O7166"/>
      <c r="P7166" s="10"/>
    </row>
    <row r="7167" spans="13:16" x14ac:dyDescent="0.25">
      <c r="M7167" s="10"/>
      <c r="N7167"/>
      <c r="O7167"/>
      <c r="P7167" s="10"/>
    </row>
    <row r="7168" spans="13:16" x14ac:dyDescent="0.25">
      <c r="M7168" s="10"/>
      <c r="N7168"/>
      <c r="O7168"/>
      <c r="P7168" s="10"/>
    </row>
    <row r="7169" spans="13:16" x14ac:dyDescent="0.25">
      <c r="M7169" s="10"/>
      <c r="N7169"/>
      <c r="O7169"/>
      <c r="P7169" s="10"/>
    </row>
    <row r="7170" spans="13:16" x14ac:dyDescent="0.25">
      <c r="M7170" s="10"/>
      <c r="N7170"/>
      <c r="O7170"/>
      <c r="P7170" s="10"/>
    </row>
    <row r="7171" spans="13:16" x14ac:dyDescent="0.25">
      <c r="M7171" s="10"/>
      <c r="N7171"/>
      <c r="O7171"/>
      <c r="P7171" s="10"/>
    </row>
    <row r="7172" spans="13:16" x14ac:dyDescent="0.25">
      <c r="M7172" s="10"/>
      <c r="N7172"/>
      <c r="O7172"/>
      <c r="P7172" s="10"/>
    </row>
    <row r="7173" spans="13:16" x14ac:dyDescent="0.25">
      <c r="M7173" s="10"/>
      <c r="N7173"/>
      <c r="O7173"/>
      <c r="P7173" s="10"/>
    </row>
    <row r="7174" spans="13:16" x14ac:dyDescent="0.25">
      <c r="M7174" s="10"/>
      <c r="N7174"/>
      <c r="O7174"/>
      <c r="P7174" s="10"/>
    </row>
    <row r="7175" spans="13:16" x14ac:dyDescent="0.25">
      <c r="M7175" s="10"/>
      <c r="N7175"/>
      <c r="O7175"/>
      <c r="P7175" s="10"/>
    </row>
    <row r="7176" spans="13:16" x14ac:dyDescent="0.25">
      <c r="M7176" s="10"/>
      <c r="N7176"/>
      <c r="O7176"/>
      <c r="P7176" s="10"/>
    </row>
    <row r="7177" spans="13:16" x14ac:dyDescent="0.25">
      <c r="M7177" s="10"/>
      <c r="N7177"/>
      <c r="O7177"/>
      <c r="P7177" s="10"/>
    </row>
    <row r="7178" spans="13:16" x14ac:dyDescent="0.25">
      <c r="M7178" s="10"/>
      <c r="N7178"/>
      <c r="O7178"/>
      <c r="P7178" s="10"/>
    </row>
    <row r="7179" spans="13:16" x14ac:dyDescent="0.25">
      <c r="M7179" s="10"/>
      <c r="N7179"/>
      <c r="O7179"/>
      <c r="P7179" s="10"/>
    </row>
    <row r="7180" spans="13:16" x14ac:dyDescent="0.25">
      <c r="M7180" s="10"/>
      <c r="N7180"/>
      <c r="O7180"/>
      <c r="P7180" s="10"/>
    </row>
    <row r="7181" spans="13:16" x14ac:dyDescent="0.25">
      <c r="M7181" s="10"/>
      <c r="N7181"/>
      <c r="O7181"/>
      <c r="P7181" s="10"/>
    </row>
    <row r="7182" spans="13:16" x14ac:dyDescent="0.25">
      <c r="M7182" s="10"/>
      <c r="N7182"/>
      <c r="O7182"/>
      <c r="P7182" s="10"/>
    </row>
    <row r="7183" spans="13:16" x14ac:dyDescent="0.25">
      <c r="M7183" s="10"/>
      <c r="N7183"/>
      <c r="O7183"/>
      <c r="P7183" s="10"/>
    </row>
    <row r="7184" spans="13:16" x14ac:dyDescent="0.25">
      <c r="M7184" s="10"/>
      <c r="N7184"/>
      <c r="O7184"/>
      <c r="P7184" s="10"/>
    </row>
    <row r="7185" spans="13:16" x14ac:dyDescent="0.25">
      <c r="M7185" s="10"/>
      <c r="N7185"/>
      <c r="O7185"/>
      <c r="P7185" s="10"/>
    </row>
    <row r="7186" spans="13:16" x14ac:dyDescent="0.25">
      <c r="M7186" s="10"/>
      <c r="N7186"/>
      <c r="O7186"/>
      <c r="P7186" s="10"/>
    </row>
    <row r="7187" spans="13:16" x14ac:dyDescent="0.25">
      <c r="M7187" s="10"/>
      <c r="N7187"/>
      <c r="O7187"/>
      <c r="P7187" s="10"/>
    </row>
    <row r="7188" spans="13:16" x14ac:dyDescent="0.25">
      <c r="M7188" s="10"/>
      <c r="N7188"/>
      <c r="O7188"/>
      <c r="P7188" s="10"/>
    </row>
    <row r="7189" spans="13:16" x14ac:dyDescent="0.25">
      <c r="M7189" s="10"/>
      <c r="N7189"/>
      <c r="O7189"/>
      <c r="P7189" s="10"/>
    </row>
    <row r="7190" spans="13:16" x14ac:dyDescent="0.25">
      <c r="M7190" s="10"/>
      <c r="N7190"/>
      <c r="O7190"/>
      <c r="P7190" s="10"/>
    </row>
    <row r="7191" spans="13:16" x14ac:dyDescent="0.25">
      <c r="M7191" s="10"/>
      <c r="N7191"/>
      <c r="O7191"/>
      <c r="P7191" s="10"/>
    </row>
    <row r="7192" spans="13:16" x14ac:dyDescent="0.25">
      <c r="M7192" s="10"/>
      <c r="N7192"/>
      <c r="O7192"/>
      <c r="P7192" s="10"/>
    </row>
    <row r="7193" spans="13:16" x14ac:dyDescent="0.25">
      <c r="M7193" s="10"/>
      <c r="N7193"/>
      <c r="O7193"/>
      <c r="P7193" s="10"/>
    </row>
    <row r="7194" spans="13:16" x14ac:dyDescent="0.25">
      <c r="M7194" s="10"/>
      <c r="N7194"/>
      <c r="O7194"/>
      <c r="P7194" s="10"/>
    </row>
    <row r="7195" spans="13:16" x14ac:dyDescent="0.25">
      <c r="M7195" s="10"/>
      <c r="N7195"/>
      <c r="O7195"/>
      <c r="P7195" s="10"/>
    </row>
    <row r="7196" spans="13:16" x14ac:dyDescent="0.25">
      <c r="M7196" s="10"/>
      <c r="N7196"/>
      <c r="O7196"/>
      <c r="P7196" s="10"/>
    </row>
    <row r="7197" spans="13:16" x14ac:dyDescent="0.25">
      <c r="M7197" s="10"/>
      <c r="N7197"/>
      <c r="O7197"/>
      <c r="P7197" s="10"/>
    </row>
    <row r="7198" spans="13:16" x14ac:dyDescent="0.25">
      <c r="M7198" s="10"/>
      <c r="N7198"/>
      <c r="O7198"/>
      <c r="P7198" s="10"/>
    </row>
    <row r="7199" spans="13:16" x14ac:dyDescent="0.25">
      <c r="M7199" s="10"/>
      <c r="N7199"/>
      <c r="O7199"/>
      <c r="P7199" s="10"/>
    </row>
    <row r="7200" spans="13:16" x14ac:dyDescent="0.25">
      <c r="M7200" s="10"/>
      <c r="N7200"/>
      <c r="O7200"/>
      <c r="P7200" s="10"/>
    </row>
    <row r="7201" spans="13:16" x14ac:dyDescent="0.25">
      <c r="M7201" s="10"/>
      <c r="N7201"/>
      <c r="O7201"/>
      <c r="P7201" s="10"/>
    </row>
    <row r="7202" spans="13:16" x14ac:dyDescent="0.25">
      <c r="M7202" s="10"/>
      <c r="N7202"/>
      <c r="O7202"/>
      <c r="P7202" s="10"/>
    </row>
    <row r="7203" spans="13:16" x14ac:dyDescent="0.25">
      <c r="M7203" s="10"/>
      <c r="N7203"/>
      <c r="O7203"/>
      <c r="P7203" s="10"/>
    </row>
    <row r="7204" spans="13:16" x14ac:dyDescent="0.25">
      <c r="M7204" s="10"/>
      <c r="N7204"/>
      <c r="O7204"/>
      <c r="P7204" s="10"/>
    </row>
    <row r="7205" spans="13:16" x14ac:dyDescent="0.25">
      <c r="M7205" s="10"/>
      <c r="N7205"/>
      <c r="O7205"/>
      <c r="P7205" s="10"/>
    </row>
    <row r="7206" spans="13:16" x14ac:dyDescent="0.25">
      <c r="M7206" s="10"/>
      <c r="N7206"/>
      <c r="O7206"/>
      <c r="P7206" s="10"/>
    </row>
    <row r="7207" spans="13:16" x14ac:dyDescent="0.25">
      <c r="M7207" s="10"/>
      <c r="N7207"/>
      <c r="O7207"/>
      <c r="P7207" s="10"/>
    </row>
    <row r="7208" spans="13:16" x14ac:dyDescent="0.25">
      <c r="M7208" s="10"/>
      <c r="N7208"/>
      <c r="O7208"/>
      <c r="P7208" s="10"/>
    </row>
    <row r="7209" spans="13:16" x14ac:dyDescent="0.25">
      <c r="M7209" s="10"/>
      <c r="N7209"/>
      <c r="O7209"/>
      <c r="P7209" s="10"/>
    </row>
    <row r="7210" spans="13:16" x14ac:dyDescent="0.25">
      <c r="M7210" s="10"/>
      <c r="N7210"/>
      <c r="O7210"/>
      <c r="P7210" s="10"/>
    </row>
    <row r="7211" spans="13:16" x14ac:dyDescent="0.25">
      <c r="M7211" s="10"/>
      <c r="N7211"/>
      <c r="O7211"/>
      <c r="P7211" s="10"/>
    </row>
    <row r="7212" spans="13:16" x14ac:dyDescent="0.25">
      <c r="M7212" s="10"/>
      <c r="N7212"/>
      <c r="O7212"/>
      <c r="P7212" s="10"/>
    </row>
    <row r="7213" spans="13:16" x14ac:dyDescent="0.25">
      <c r="M7213" s="10"/>
      <c r="N7213"/>
      <c r="O7213"/>
      <c r="P7213" s="10"/>
    </row>
    <row r="7214" spans="13:16" x14ac:dyDescent="0.25">
      <c r="M7214" s="10"/>
      <c r="N7214"/>
      <c r="O7214"/>
      <c r="P7214" s="10"/>
    </row>
    <row r="7215" spans="13:16" x14ac:dyDescent="0.25">
      <c r="M7215" s="10"/>
      <c r="N7215"/>
      <c r="O7215"/>
      <c r="P7215" s="10"/>
    </row>
    <row r="7216" spans="13:16" x14ac:dyDescent="0.25">
      <c r="M7216" s="10"/>
      <c r="N7216"/>
      <c r="O7216"/>
      <c r="P7216" s="10"/>
    </row>
    <row r="7217" spans="13:16" x14ac:dyDescent="0.25">
      <c r="M7217" s="10"/>
      <c r="N7217"/>
      <c r="O7217"/>
      <c r="P7217" s="10"/>
    </row>
    <row r="7218" spans="13:16" x14ac:dyDescent="0.25">
      <c r="M7218" s="10"/>
      <c r="N7218"/>
      <c r="O7218"/>
      <c r="P7218" s="10"/>
    </row>
    <row r="7219" spans="13:16" x14ac:dyDescent="0.25">
      <c r="M7219" s="10"/>
      <c r="N7219"/>
      <c r="O7219"/>
      <c r="P7219" s="10"/>
    </row>
    <row r="7220" spans="13:16" x14ac:dyDescent="0.25">
      <c r="M7220" s="10"/>
      <c r="N7220"/>
      <c r="O7220"/>
      <c r="P7220" s="10"/>
    </row>
    <row r="7221" spans="13:16" x14ac:dyDescent="0.25">
      <c r="M7221" s="10"/>
      <c r="N7221"/>
      <c r="O7221"/>
      <c r="P7221" s="10"/>
    </row>
    <row r="7222" spans="13:16" x14ac:dyDescent="0.25">
      <c r="M7222" s="10"/>
      <c r="N7222"/>
      <c r="O7222"/>
      <c r="P7222" s="10"/>
    </row>
    <row r="7223" spans="13:16" x14ac:dyDescent="0.25">
      <c r="M7223" s="10"/>
      <c r="N7223"/>
      <c r="O7223"/>
      <c r="P7223" s="10"/>
    </row>
    <row r="7224" spans="13:16" x14ac:dyDescent="0.25">
      <c r="M7224" s="10"/>
      <c r="N7224"/>
      <c r="O7224"/>
      <c r="P7224" s="10"/>
    </row>
    <row r="7225" spans="13:16" x14ac:dyDescent="0.25">
      <c r="M7225" s="10"/>
      <c r="N7225"/>
      <c r="O7225"/>
      <c r="P7225" s="10"/>
    </row>
    <row r="7226" spans="13:16" x14ac:dyDescent="0.25">
      <c r="M7226" s="10"/>
      <c r="N7226"/>
      <c r="O7226"/>
      <c r="P7226" s="10"/>
    </row>
    <row r="7227" spans="13:16" x14ac:dyDescent="0.25">
      <c r="M7227" s="10"/>
      <c r="N7227"/>
      <c r="O7227"/>
      <c r="P7227" s="10"/>
    </row>
    <row r="7228" spans="13:16" x14ac:dyDescent="0.25">
      <c r="M7228" s="10"/>
      <c r="N7228"/>
      <c r="O7228"/>
      <c r="P7228" s="10"/>
    </row>
    <row r="7229" spans="13:16" x14ac:dyDescent="0.25">
      <c r="M7229" s="10"/>
      <c r="N7229"/>
      <c r="O7229"/>
      <c r="P7229" s="10"/>
    </row>
    <row r="7230" spans="13:16" x14ac:dyDescent="0.25">
      <c r="M7230" s="10"/>
      <c r="N7230"/>
      <c r="O7230"/>
      <c r="P7230" s="10"/>
    </row>
    <row r="7231" spans="13:16" x14ac:dyDescent="0.25">
      <c r="M7231" s="10"/>
      <c r="N7231"/>
      <c r="O7231"/>
      <c r="P7231" s="10"/>
    </row>
    <row r="7232" spans="13:16" x14ac:dyDescent="0.25">
      <c r="M7232" s="10"/>
      <c r="N7232"/>
      <c r="O7232"/>
      <c r="P7232" s="10"/>
    </row>
    <row r="7233" spans="13:16" x14ac:dyDescent="0.25">
      <c r="M7233" s="10"/>
      <c r="N7233"/>
      <c r="O7233"/>
      <c r="P7233" s="10"/>
    </row>
    <row r="7234" spans="13:16" x14ac:dyDescent="0.25">
      <c r="M7234" s="10"/>
      <c r="N7234"/>
      <c r="O7234"/>
      <c r="P7234" s="10"/>
    </row>
    <row r="7235" spans="13:16" x14ac:dyDescent="0.25">
      <c r="M7235" s="10"/>
      <c r="N7235"/>
      <c r="O7235"/>
      <c r="P7235" s="10"/>
    </row>
    <row r="7236" spans="13:16" x14ac:dyDescent="0.25">
      <c r="M7236" s="10"/>
      <c r="N7236"/>
      <c r="O7236"/>
      <c r="P7236" s="10"/>
    </row>
    <row r="7237" spans="13:16" x14ac:dyDescent="0.25">
      <c r="M7237" s="10"/>
      <c r="N7237"/>
      <c r="O7237"/>
      <c r="P7237" s="10"/>
    </row>
    <row r="7238" spans="13:16" x14ac:dyDescent="0.25">
      <c r="M7238" s="10"/>
      <c r="N7238"/>
      <c r="O7238"/>
      <c r="P7238" s="10"/>
    </row>
    <row r="7239" spans="13:16" x14ac:dyDescent="0.25">
      <c r="M7239" s="10"/>
      <c r="N7239"/>
      <c r="O7239"/>
      <c r="P7239" s="10"/>
    </row>
    <row r="7240" spans="13:16" x14ac:dyDescent="0.25">
      <c r="M7240" s="10"/>
      <c r="N7240"/>
      <c r="O7240"/>
      <c r="P7240" s="10"/>
    </row>
    <row r="7241" spans="13:16" x14ac:dyDescent="0.25">
      <c r="M7241" s="10"/>
      <c r="N7241"/>
      <c r="O7241"/>
      <c r="P7241" s="10"/>
    </row>
    <row r="7242" spans="13:16" x14ac:dyDescent="0.25">
      <c r="M7242" s="10"/>
      <c r="N7242"/>
      <c r="O7242"/>
      <c r="P7242" s="10"/>
    </row>
    <row r="7243" spans="13:16" x14ac:dyDescent="0.25">
      <c r="M7243" s="10"/>
      <c r="N7243"/>
      <c r="O7243"/>
      <c r="P7243" s="10"/>
    </row>
    <row r="7244" spans="13:16" x14ac:dyDescent="0.25">
      <c r="M7244" s="10"/>
      <c r="N7244"/>
      <c r="O7244"/>
      <c r="P7244" s="10"/>
    </row>
    <row r="7245" spans="13:16" x14ac:dyDescent="0.25">
      <c r="M7245" s="10"/>
      <c r="N7245"/>
      <c r="O7245"/>
      <c r="P7245" s="10"/>
    </row>
    <row r="7246" spans="13:16" x14ac:dyDescent="0.25">
      <c r="M7246" s="10"/>
      <c r="N7246"/>
      <c r="O7246"/>
      <c r="P7246" s="10"/>
    </row>
    <row r="7247" spans="13:16" x14ac:dyDescent="0.25">
      <c r="M7247" s="10"/>
      <c r="N7247"/>
      <c r="O7247"/>
      <c r="P7247" s="10"/>
    </row>
    <row r="7248" spans="13:16" x14ac:dyDescent="0.25">
      <c r="M7248" s="10"/>
      <c r="N7248"/>
      <c r="O7248"/>
      <c r="P7248" s="10"/>
    </row>
    <row r="7249" spans="13:16" x14ac:dyDescent="0.25">
      <c r="M7249" s="10"/>
      <c r="N7249"/>
      <c r="O7249"/>
      <c r="P7249" s="10"/>
    </row>
    <row r="7250" spans="13:16" x14ac:dyDescent="0.25">
      <c r="M7250" s="10"/>
      <c r="N7250"/>
      <c r="O7250"/>
      <c r="P7250" s="10"/>
    </row>
    <row r="7251" spans="13:16" x14ac:dyDescent="0.25">
      <c r="M7251" s="10"/>
      <c r="N7251"/>
      <c r="O7251"/>
      <c r="P7251" s="10"/>
    </row>
    <row r="7252" spans="13:16" x14ac:dyDescent="0.25">
      <c r="M7252" s="10"/>
      <c r="N7252"/>
      <c r="O7252"/>
      <c r="P7252" s="10"/>
    </row>
    <row r="7253" spans="13:16" x14ac:dyDescent="0.25">
      <c r="M7253" s="10"/>
      <c r="N7253"/>
      <c r="O7253"/>
      <c r="P7253" s="10"/>
    </row>
    <row r="7254" spans="13:16" x14ac:dyDescent="0.25">
      <c r="M7254" s="10"/>
      <c r="N7254"/>
      <c r="O7254"/>
      <c r="P7254" s="10"/>
    </row>
    <row r="7255" spans="13:16" x14ac:dyDescent="0.25">
      <c r="M7255" s="10"/>
      <c r="N7255"/>
      <c r="O7255"/>
      <c r="P7255" s="10"/>
    </row>
    <row r="7256" spans="13:16" x14ac:dyDescent="0.25">
      <c r="M7256" s="10"/>
      <c r="N7256"/>
      <c r="O7256"/>
      <c r="P7256" s="10"/>
    </row>
    <row r="7257" spans="13:16" x14ac:dyDescent="0.25">
      <c r="M7257" s="10"/>
      <c r="N7257"/>
      <c r="O7257"/>
      <c r="P7257" s="10"/>
    </row>
    <row r="7258" spans="13:16" x14ac:dyDescent="0.25">
      <c r="M7258" s="10"/>
      <c r="N7258"/>
      <c r="O7258"/>
      <c r="P7258" s="10"/>
    </row>
    <row r="7259" spans="13:16" x14ac:dyDescent="0.25">
      <c r="M7259" s="10"/>
      <c r="N7259"/>
      <c r="O7259"/>
      <c r="P7259" s="10"/>
    </row>
    <row r="7260" spans="13:16" x14ac:dyDescent="0.25">
      <c r="M7260" s="10"/>
      <c r="N7260"/>
      <c r="O7260"/>
      <c r="P7260" s="10"/>
    </row>
    <row r="7261" spans="13:16" x14ac:dyDescent="0.25">
      <c r="M7261" s="10"/>
      <c r="N7261"/>
      <c r="O7261"/>
      <c r="P7261" s="10"/>
    </row>
    <row r="7262" spans="13:16" x14ac:dyDescent="0.25">
      <c r="M7262" s="10"/>
      <c r="N7262"/>
      <c r="O7262"/>
      <c r="P7262" s="10"/>
    </row>
    <row r="7263" spans="13:16" x14ac:dyDescent="0.25">
      <c r="M7263" s="10"/>
      <c r="N7263"/>
      <c r="O7263"/>
      <c r="P7263" s="10"/>
    </row>
    <row r="7264" spans="13:16" x14ac:dyDescent="0.25">
      <c r="M7264" s="10"/>
      <c r="N7264"/>
      <c r="O7264"/>
      <c r="P7264" s="10"/>
    </row>
    <row r="7265" spans="13:16" x14ac:dyDescent="0.25">
      <c r="M7265" s="10"/>
      <c r="N7265"/>
      <c r="O7265"/>
      <c r="P7265" s="10"/>
    </row>
    <row r="7266" spans="13:16" x14ac:dyDescent="0.25">
      <c r="M7266" s="10"/>
      <c r="N7266"/>
      <c r="O7266"/>
      <c r="P7266" s="10"/>
    </row>
    <row r="7267" spans="13:16" x14ac:dyDescent="0.25">
      <c r="M7267" s="10"/>
      <c r="N7267"/>
      <c r="O7267"/>
      <c r="P7267" s="10"/>
    </row>
    <row r="7268" spans="13:16" x14ac:dyDescent="0.25">
      <c r="M7268" s="10"/>
      <c r="N7268"/>
      <c r="O7268"/>
      <c r="P7268" s="10"/>
    </row>
    <row r="7269" spans="13:16" x14ac:dyDescent="0.25">
      <c r="M7269" s="10"/>
      <c r="N7269"/>
      <c r="O7269"/>
      <c r="P7269" s="10"/>
    </row>
    <row r="7270" spans="13:16" x14ac:dyDescent="0.25">
      <c r="M7270" s="10"/>
      <c r="N7270"/>
      <c r="O7270"/>
      <c r="P7270" s="10"/>
    </row>
    <row r="7271" spans="13:16" x14ac:dyDescent="0.25">
      <c r="M7271" s="10"/>
      <c r="N7271"/>
      <c r="O7271"/>
      <c r="P7271" s="10"/>
    </row>
    <row r="7272" spans="13:16" x14ac:dyDescent="0.25">
      <c r="M7272" s="10"/>
      <c r="N7272"/>
      <c r="O7272"/>
      <c r="P7272" s="10"/>
    </row>
    <row r="7273" spans="13:16" x14ac:dyDescent="0.25">
      <c r="M7273" s="10"/>
      <c r="N7273"/>
      <c r="O7273"/>
      <c r="P7273" s="10"/>
    </row>
    <row r="7274" spans="13:16" x14ac:dyDescent="0.25">
      <c r="M7274" s="10"/>
      <c r="N7274"/>
      <c r="O7274"/>
      <c r="P7274" s="10"/>
    </row>
    <row r="7275" spans="13:16" x14ac:dyDescent="0.25">
      <c r="M7275" s="10"/>
      <c r="N7275"/>
      <c r="O7275"/>
      <c r="P7275" s="10"/>
    </row>
    <row r="7276" spans="13:16" x14ac:dyDescent="0.25">
      <c r="M7276" s="10"/>
      <c r="N7276"/>
      <c r="O7276"/>
      <c r="P7276" s="10"/>
    </row>
    <row r="7277" spans="13:16" x14ac:dyDescent="0.25">
      <c r="M7277" s="10"/>
      <c r="N7277"/>
      <c r="O7277"/>
      <c r="P7277" s="10"/>
    </row>
    <row r="7278" spans="13:16" x14ac:dyDescent="0.25">
      <c r="M7278" s="10"/>
      <c r="N7278"/>
      <c r="O7278"/>
      <c r="P7278" s="10"/>
    </row>
    <row r="7279" spans="13:16" x14ac:dyDescent="0.25">
      <c r="M7279" s="10"/>
      <c r="N7279"/>
      <c r="O7279"/>
      <c r="P7279" s="10"/>
    </row>
    <row r="7280" spans="13:16" x14ac:dyDescent="0.25">
      <c r="M7280" s="10"/>
      <c r="N7280"/>
      <c r="O7280"/>
      <c r="P7280" s="10"/>
    </row>
    <row r="7281" spans="13:16" x14ac:dyDescent="0.25">
      <c r="M7281" s="10"/>
      <c r="N7281"/>
      <c r="O7281"/>
      <c r="P7281" s="10"/>
    </row>
    <row r="7282" spans="13:16" x14ac:dyDescent="0.25">
      <c r="M7282" s="10"/>
      <c r="N7282"/>
      <c r="O7282"/>
      <c r="P7282" s="10"/>
    </row>
    <row r="7283" spans="13:16" x14ac:dyDescent="0.25">
      <c r="M7283" s="10"/>
      <c r="N7283"/>
      <c r="O7283"/>
      <c r="P7283" s="10"/>
    </row>
    <row r="7284" spans="13:16" x14ac:dyDescent="0.25">
      <c r="M7284" s="10"/>
      <c r="N7284"/>
      <c r="O7284"/>
      <c r="P7284" s="10"/>
    </row>
    <row r="7285" spans="13:16" x14ac:dyDescent="0.25">
      <c r="M7285" s="10"/>
      <c r="N7285"/>
      <c r="O7285"/>
      <c r="P7285" s="10"/>
    </row>
    <row r="7286" spans="13:16" x14ac:dyDescent="0.25">
      <c r="M7286" s="10"/>
      <c r="N7286"/>
      <c r="O7286"/>
      <c r="P7286" s="10"/>
    </row>
    <row r="7287" spans="13:16" x14ac:dyDescent="0.25">
      <c r="M7287" s="10"/>
      <c r="N7287"/>
      <c r="O7287"/>
      <c r="P7287" s="10"/>
    </row>
    <row r="7288" spans="13:16" x14ac:dyDescent="0.25">
      <c r="M7288" s="10"/>
      <c r="N7288"/>
      <c r="O7288"/>
      <c r="P7288" s="10"/>
    </row>
    <row r="7289" spans="13:16" x14ac:dyDescent="0.25">
      <c r="M7289" s="10"/>
      <c r="N7289"/>
      <c r="O7289"/>
      <c r="P7289" s="10"/>
    </row>
    <row r="7290" spans="13:16" x14ac:dyDescent="0.25">
      <c r="M7290" s="10"/>
      <c r="N7290"/>
      <c r="O7290"/>
      <c r="P7290" s="10"/>
    </row>
    <row r="7291" spans="13:16" x14ac:dyDescent="0.25">
      <c r="M7291" s="10"/>
      <c r="N7291"/>
      <c r="O7291"/>
      <c r="P7291" s="10"/>
    </row>
    <row r="7292" spans="13:16" x14ac:dyDescent="0.25">
      <c r="M7292" s="10"/>
      <c r="N7292"/>
      <c r="O7292"/>
      <c r="P7292" s="10"/>
    </row>
    <row r="7293" spans="13:16" x14ac:dyDescent="0.25">
      <c r="M7293" s="10"/>
      <c r="N7293"/>
      <c r="O7293"/>
      <c r="P7293" s="10"/>
    </row>
    <row r="7294" spans="13:16" x14ac:dyDescent="0.25">
      <c r="M7294" s="10"/>
      <c r="N7294"/>
      <c r="O7294"/>
      <c r="P7294" s="10"/>
    </row>
    <row r="7295" spans="13:16" x14ac:dyDescent="0.25">
      <c r="M7295" s="10"/>
      <c r="N7295"/>
      <c r="O7295"/>
      <c r="P7295" s="10"/>
    </row>
    <row r="7296" spans="13:16" x14ac:dyDescent="0.25">
      <c r="M7296" s="10"/>
      <c r="N7296"/>
      <c r="O7296"/>
      <c r="P7296" s="10"/>
    </row>
    <row r="7297" spans="13:16" x14ac:dyDescent="0.25">
      <c r="M7297" s="10"/>
      <c r="N7297"/>
      <c r="O7297"/>
      <c r="P7297" s="10"/>
    </row>
    <row r="7298" spans="13:16" x14ac:dyDescent="0.25">
      <c r="M7298" s="10"/>
      <c r="N7298"/>
      <c r="O7298"/>
      <c r="P7298" s="10"/>
    </row>
    <row r="7299" spans="13:16" x14ac:dyDescent="0.25">
      <c r="M7299" s="10"/>
      <c r="N7299"/>
      <c r="O7299"/>
      <c r="P7299" s="10"/>
    </row>
    <row r="7300" spans="13:16" x14ac:dyDescent="0.25">
      <c r="M7300" s="10"/>
      <c r="N7300"/>
      <c r="O7300"/>
      <c r="P7300" s="10"/>
    </row>
    <row r="7301" spans="13:16" x14ac:dyDescent="0.25">
      <c r="M7301" s="10"/>
      <c r="N7301"/>
      <c r="O7301"/>
      <c r="P7301" s="10"/>
    </row>
    <row r="7302" spans="13:16" x14ac:dyDescent="0.25">
      <c r="M7302" s="10"/>
      <c r="N7302"/>
      <c r="O7302"/>
      <c r="P7302" s="10"/>
    </row>
    <row r="7303" spans="13:16" x14ac:dyDescent="0.25">
      <c r="M7303" s="10"/>
      <c r="N7303"/>
      <c r="O7303"/>
      <c r="P7303" s="10"/>
    </row>
    <row r="7304" spans="13:16" x14ac:dyDescent="0.25">
      <c r="M7304" s="10"/>
      <c r="N7304"/>
      <c r="O7304"/>
      <c r="P7304" s="10"/>
    </row>
    <row r="7305" spans="13:16" x14ac:dyDescent="0.25">
      <c r="M7305" s="10"/>
      <c r="N7305"/>
      <c r="O7305"/>
      <c r="P7305" s="10"/>
    </row>
    <row r="7306" spans="13:16" x14ac:dyDescent="0.25">
      <c r="M7306" s="10"/>
      <c r="N7306"/>
      <c r="O7306"/>
      <c r="P7306" s="10"/>
    </row>
    <row r="7307" spans="13:16" x14ac:dyDescent="0.25">
      <c r="M7307" s="10"/>
      <c r="N7307"/>
      <c r="O7307"/>
      <c r="P7307" s="10"/>
    </row>
    <row r="7308" spans="13:16" x14ac:dyDescent="0.25">
      <c r="M7308" s="10"/>
      <c r="N7308"/>
      <c r="O7308"/>
      <c r="P7308" s="10"/>
    </row>
    <row r="7309" spans="13:16" x14ac:dyDescent="0.25">
      <c r="M7309" s="10"/>
      <c r="N7309"/>
      <c r="O7309"/>
      <c r="P7309" s="10"/>
    </row>
    <row r="7310" spans="13:16" x14ac:dyDescent="0.25">
      <c r="M7310" s="10"/>
      <c r="N7310"/>
      <c r="O7310"/>
      <c r="P7310" s="10"/>
    </row>
    <row r="7311" spans="13:16" x14ac:dyDescent="0.25">
      <c r="M7311" s="10"/>
      <c r="N7311"/>
      <c r="O7311"/>
      <c r="P7311" s="10"/>
    </row>
    <row r="7312" spans="13:16" x14ac:dyDescent="0.25">
      <c r="M7312" s="10"/>
      <c r="N7312"/>
      <c r="O7312"/>
      <c r="P7312" s="10"/>
    </row>
    <row r="7313" spans="13:16" x14ac:dyDescent="0.25">
      <c r="M7313" s="10"/>
      <c r="N7313"/>
      <c r="O7313"/>
      <c r="P7313" s="10"/>
    </row>
    <row r="7314" spans="13:16" x14ac:dyDescent="0.25">
      <c r="M7314" s="10"/>
      <c r="N7314"/>
      <c r="O7314"/>
      <c r="P7314" s="10"/>
    </row>
    <row r="7315" spans="13:16" x14ac:dyDescent="0.25">
      <c r="M7315" s="10"/>
      <c r="N7315"/>
      <c r="O7315"/>
      <c r="P7315" s="10"/>
    </row>
    <row r="7316" spans="13:16" x14ac:dyDescent="0.25">
      <c r="M7316" s="10"/>
      <c r="N7316"/>
      <c r="O7316"/>
      <c r="P7316" s="10"/>
    </row>
    <row r="7317" spans="13:16" x14ac:dyDescent="0.25">
      <c r="M7317" s="10"/>
      <c r="N7317"/>
      <c r="O7317"/>
      <c r="P7317" s="10"/>
    </row>
    <row r="7318" spans="13:16" x14ac:dyDescent="0.25">
      <c r="M7318" s="10"/>
      <c r="N7318"/>
      <c r="O7318"/>
      <c r="P7318" s="10"/>
    </row>
    <row r="7319" spans="13:16" x14ac:dyDescent="0.25">
      <c r="M7319" s="10"/>
      <c r="N7319"/>
      <c r="O7319"/>
      <c r="P7319" s="10"/>
    </row>
    <row r="7320" spans="13:16" x14ac:dyDescent="0.25">
      <c r="M7320" s="10"/>
      <c r="N7320"/>
      <c r="O7320"/>
      <c r="P7320" s="10"/>
    </row>
    <row r="7321" spans="13:16" x14ac:dyDescent="0.25">
      <c r="M7321" s="10"/>
      <c r="N7321"/>
      <c r="O7321"/>
      <c r="P7321" s="10"/>
    </row>
    <row r="7322" spans="13:16" x14ac:dyDescent="0.25">
      <c r="M7322" s="10"/>
      <c r="N7322"/>
      <c r="O7322"/>
      <c r="P7322" s="10"/>
    </row>
    <row r="7323" spans="13:16" x14ac:dyDescent="0.25">
      <c r="M7323" s="10"/>
      <c r="N7323"/>
      <c r="O7323"/>
      <c r="P7323" s="10"/>
    </row>
    <row r="7324" spans="13:16" x14ac:dyDescent="0.25">
      <c r="M7324" s="10"/>
      <c r="N7324"/>
      <c r="O7324"/>
      <c r="P7324" s="10"/>
    </row>
    <row r="7325" spans="13:16" x14ac:dyDescent="0.25">
      <c r="M7325" s="10"/>
      <c r="N7325"/>
      <c r="O7325"/>
      <c r="P7325" s="10"/>
    </row>
    <row r="7326" spans="13:16" x14ac:dyDescent="0.25">
      <c r="M7326" s="10"/>
      <c r="N7326"/>
      <c r="O7326"/>
      <c r="P7326" s="10"/>
    </row>
    <row r="7327" spans="13:16" x14ac:dyDescent="0.25">
      <c r="M7327" s="10"/>
      <c r="N7327"/>
      <c r="O7327"/>
      <c r="P7327" s="10"/>
    </row>
    <row r="7328" spans="13:16" x14ac:dyDescent="0.25">
      <c r="M7328" s="10"/>
      <c r="N7328"/>
      <c r="O7328"/>
      <c r="P7328" s="10"/>
    </row>
    <row r="7329" spans="13:16" x14ac:dyDescent="0.25">
      <c r="M7329" s="10"/>
      <c r="N7329"/>
      <c r="O7329"/>
      <c r="P7329" s="10"/>
    </row>
    <row r="7330" spans="13:16" x14ac:dyDescent="0.25">
      <c r="M7330" s="10"/>
      <c r="N7330"/>
      <c r="O7330"/>
      <c r="P7330" s="10"/>
    </row>
    <row r="7331" spans="13:16" x14ac:dyDescent="0.25">
      <c r="M7331" s="10"/>
      <c r="N7331"/>
      <c r="O7331"/>
      <c r="P7331" s="10"/>
    </row>
    <row r="7332" spans="13:16" x14ac:dyDescent="0.25">
      <c r="M7332" s="10"/>
      <c r="N7332"/>
      <c r="O7332"/>
      <c r="P7332" s="10"/>
    </row>
    <row r="7333" spans="13:16" x14ac:dyDescent="0.25">
      <c r="M7333" s="10"/>
      <c r="N7333"/>
      <c r="O7333"/>
      <c r="P7333" s="10"/>
    </row>
    <row r="7334" spans="13:16" x14ac:dyDescent="0.25">
      <c r="M7334" s="10"/>
      <c r="N7334"/>
      <c r="O7334"/>
      <c r="P7334" s="10"/>
    </row>
    <row r="7335" spans="13:16" x14ac:dyDescent="0.25">
      <c r="M7335" s="10"/>
      <c r="N7335"/>
      <c r="O7335"/>
      <c r="P7335" s="10"/>
    </row>
    <row r="7336" spans="13:16" x14ac:dyDescent="0.25">
      <c r="M7336" s="10"/>
      <c r="N7336"/>
      <c r="O7336"/>
      <c r="P7336" s="10"/>
    </row>
    <row r="7337" spans="13:16" x14ac:dyDescent="0.25">
      <c r="M7337" s="10"/>
      <c r="N7337"/>
      <c r="O7337"/>
      <c r="P7337" s="10"/>
    </row>
    <row r="7338" spans="13:16" x14ac:dyDescent="0.25">
      <c r="M7338" s="10"/>
      <c r="N7338"/>
      <c r="O7338"/>
      <c r="P7338" s="10"/>
    </row>
    <row r="7339" spans="13:16" x14ac:dyDescent="0.25">
      <c r="M7339" s="10"/>
      <c r="N7339"/>
      <c r="O7339"/>
      <c r="P7339" s="10"/>
    </row>
    <row r="7340" spans="13:16" x14ac:dyDescent="0.25">
      <c r="M7340" s="10"/>
      <c r="N7340"/>
      <c r="O7340"/>
      <c r="P7340" s="10"/>
    </row>
    <row r="7341" spans="13:16" x14ac:dyDescent="0.25">
      <c r="M7341" s="10"/>
      <c r="N7341"/>
      <c r="O7341"/>
      <c r="P7341" s="10"/>
    </row>
    <row r="7342" spans="13:16" x14ac:dyDescent="0.25">
      <c r="M7342" s="10"/>
      <c r="N7342"/>
      <c r="O7342"/>
      <c r="P7342" s="10"/>
    </row>
    <row r="7343" spans="13:16" x14ac:dyDescent="0.25">
      <c r="M7343" s="10"/>
      <c r="N7343"/>
      <c r="O7343"/>
      <c r="P7343" s="10"/>
    </row>
    <row r="7344" spans="13:16" x14ac:dyDescent="0.25">
      <c r="M7344" s="10"/>
      <c r="N7344"/>
      <c r="O7344"/>
      <c r="P7344" s="10"/>
    </row>
    <row r="7345" spans="13:16" x14ac:dyDescent="0.25">
      <c r="M7345" s="10"/>
      <c r="N7345"/>
      <c r="O7345"/>
      <c r="P7345" s="10"/>
    </row>
    <row r="7346" spans="13:16" x14ac:dyDescent="0.25">
      <c r="M7346" s="10"/>
      <c r="N7346"/>
      <c r="O7346"/>
      <c r="P7346" s="10"/>
    </row>
    <row r="7347" spans="13:16" x14ac:dyDescent="0.25">
      <c r="M7347" s="10"/>
      <c r="N7347"/>
      <c r="O7347"/>
      <c r="P7347" s="10"/>
    </row>
    <row r="7348" spans="13:16" x14ac:dyDescent="0.25">
      <c r="M7348" s="10"/>
      <c r="N7348"/>
      <c r="O7348"/>
      <c r="P7348" s="10"/>
    </row>
    <row r="7349" spans="13:16" x14ac:dyDescent="0.25">
      <c r="M7349" s="10"/>
      <c r="N7349"/>
      <c r="O7349"/>
      <c r="P7349" s="10"/>
    </row>
    <row r="7350" spans="13:16" x14ac:dyDescent="0.25">
      <c r="M7350" s="10"/>
      <c r="N7350"/>
      <c r="O7350"/>
      <c r="P7350" s="10"/>
    </row>
    <row r="7351" spans="13:16" x14ac:dyDescent="0.25">
      <c r="M7351" s="10"/>
      <c r="N7351"/>
      <c r="O7351"/>
      <c r="P7351" s="10"/>
    </row>
    <row r="7352" spans="13:16" x14ac:dyDescent="0.25">
      <c r="M7352" s="10"/>
      <c r="N7352"/>
      <c r="O7352"/>
      <c r="P7352" s="10"/>
    </row>
    <row r="7353" spans="13:16" x14ac:dyDescent="0.25">
      <c r="M7353" s="10"/>
      <c r="N7353"/>
      <c r="O7353"/>
      <c r="P7353" s="10"/>
    </row>
    <row r="7354" spans="13:16" x14ac:dyDescent="0.25">
      <c r="M7354" s="10"/>
      <c r="N7354"/>
      <c r="O7354"/>
      <c r="P7354" s="10"/>
    </row>
    <row r="7355" spans="13:16" x14ac:dyDescent="0.25">
      <c r="M7355" s="10"/>
      <c r="N7355"/>
      <c r="O7355"/>
      <c r="P7355" s="10"/>
    </row>
    <row r="7356" spans="13:16" x14ac:dyDescent="0.25">
      <c r="M7356" s="10"/>
      <c r="N7356"/>
      <c r="O7356"/>
      <c r="P7356" s="10"/>
    </row>
    <row r="7357" spans="13:16" x14ac:dyDescent="0.25">
      <c r="M7357" s="10"/>
      <c r="N7357"/>
      <c r="O7357"/>
      <c r="P7357" s="10"/>
    </row>
    <row r="7358" spans="13:16" x14ac:dyDescent="0.25">
      <c r="M7358" s="10"/>
      <c r="N7358"/>
      <c r="O7358"/>
      <c r="P7358" s="10"/>
    </row>
    <row r="7359" spans="13:16" x14ac:dyDescent="0.25">
      <c r="M7359" s="10"/>
      <c r="N7359"/>
      <c r="O7359"/>
      <c r="P7359" s="10"/>
    </row>
    <row r="7360" spans="13:16" x14ac:dyDescent="0.25">
      <c r="M7360" s="10"/>
      <c r="N7360"/>
      <c r="O7360"/>
      <c r="P7360" s="10"/>
    </row>
    <row r="7361" spans="13:16" x14ac:dyDescent="0.25">
      <c r="M7361" s="10"/>
      <c r="N7361"/>
      <c r="O7361"/>
      <c r="P7361" s="10"/>
    </row>
    <row r="7362" spans="13:16" x14ac:dyDescent="0.25">
      <c r="M7362" s="10"/>
      <c r="N7362"/>
      <c r="O7362"/>
      <c r="P7362" s="10"/>
    </row>
    <row r="7363" spans="13:16" x14ac:dyDescent="0.25">
      <c r="M7363" s="10"/>
      <c r="N7363"/>
      <c r="O7363"/>
      <c r="P7363" s="10"/>
    </row>
    <row r="7364" spans="13:16" x14ac:dyDescent="0.25">
      <c r="M7364" s="10"/>
      <c r="N7364"/>
      <c r="O7364"/>
      <c r="P7364" s="10"/>
    </row>
    <row r="7365" spans="13:16" x14ac:dyDescent="0.25">
      <c r="M7365" s="10"/>
      <c r="N7365"/>
      <c r="O7365"/>
      <c r="P7365" s="10"/>
    </row>
    <row r="7366" spans="13:16" x14ac:dyDescent="0.25">
      <c r="M7366" s="10"/>
      <c r="N7366"/>
      <c r="O7366"/>
      <c r="P7366" s="10"/>
    </row>
    <row r="7367" spans="13:16" x14ac:dyDescent="0.25">
      <c r="M7367" s="10"/>
      <c r="N7367"/>
      <c r="O7367"/>
      <c r="P7367" s="10"/>
    </row>
    <row r="7368" spans="13:16" x14ac:dyDescent="0.25">
      <c r="M7368" s="10"/>
      <c r="N7368"/>
      <c r="O7368"/>
      <c r="P7368" s="10"/>
    </row>
    <row r="7369" spans="13:16" x14ac:dyDescent="0.25">
      <c r="M7369" s="10"/>
      <c r="N7369"/>
      <c r="O7369"/>
      <c r="P7369" s="10"/>
    </row>
    <row r="7370" spans="13:16" x14ac:dyDescent="0.25">
      <c r="M7370" s="10"/>
      <c r="N7370"/>
      <c r="O7370"/>
      <c r="P7370" s="10"/>
    </row>
    <row r="7371" spans="13:16" x14ac:dyDescent="0.25">
      <c r="M7371" s="10"/>
      <c r="N7371"/>
      <c r="O7371"/>
      <c r="P7371" s="10"/>
    </row>
    <row r="7372" spans="13:16" x14ac:dyDescent="0.25">
      <c r="M7372" s="10"/>
      <c r="N7372"/>
      <c r="O7372"/>
      <c r="P7372" s="10"/>
    </row>
    <row r="7373" spans="13:16" x14ac:dyDescent="0.25">
      <c r="M7373" s="10"/>
      <c r="N7373"/>
      <c r="O7373"/>
      <c r="P7373" s="10"/>
    </row>
    <row r="7374" spans="13:16" x14ac:dyDescent="0.25">
      <c r="M7374" s="10"/>
      <c r="N7374"/>
      <c r="O7374"/>
      <c r="P7374" s="10"/>
    </row>
    <row r="7375" spans="13:16" x14ac:dyDescent="0.25">
      <c r="M7375" s="10"/>
      <c r="N7375"/>
      <c r="O7375"/>
      <c r="P7375" s="10"/>
    </row>
    <row r="7376" spans="13:16" x14ac:dyDescent="0.25">
      <c r="M7376" s="10"/>
      <c r="N7376"/>
      <c r="O7376"/>
      <c r="P7376" s="10"/>
    </row>
    <row r="7377" spans="13:16" x14ac:dyDescent="0.25">
      <c r="M7377" s="10"/>
      <c r="N7377"/>
      <c r="O7377"/>
      <c r="P7377" s="10"/>
    </row>
    <row r="7378" spans="13:16" x14ac:dyDescent="0.25">
      <c r="M7378" s="10"/>
      <c r="N7378"/>
      <c r="O7378"/>
      <c r="P7378" s="10"/>
    </row>
    <row r="7379" spans="13:16" x14ac:dyDescent="0.25">
      <c r="M7379" s="10"/>
      <c r="N7379"/>
      <c r="O7379"/>
      <c r="P7379" s="10"/>
    </row>
    <row r="7380" spans="13:16" x14ac:dyDescent="0.25">
      <c r="M7380" s="10"/>
      <c r="N7380"/>
      <c r="O7380"/>
      <c r="P7380" s="10"/>
    </row>
    <row r="7381" spans="13:16" x14ac:dyDescent="0.25">
      <c r="M7381" s="10"/>
      <c r="N7381"/>
      <c r="O7381"/>
      <c r="P7381" s="10"/>
    </row>
    <row r="7382" spans="13:16" x14ac:dyDescent="0.25">
      <c r="M7382" s="10"/>
      <c r="N7382"/>
      <c r="O7382"/>
      <c r="P7382" s="10"/>
    </row>
    <row r="7383" spans="13:16" x14ac:dyDescent="0.25">
      <c r="M7383" s="10"/>
      <c r="N7383"/>
      <c r="O7383"/>
      <c r="P7383" s="10"/>
    </row>
    <row r="7384" spans="13:16" x14ac:dyDescent="0.25">
      <c r="M7384" s="10"/>
      <c r="N7384"/>
      <c r="O7384"/>
      <c r="P7384" s="10"/>
    </row>
    <row r="7385" spans="13:16" x14ac:dyDescent="0.25">
      <c r="M7385" s="10"/>
      <c r="N7385"/>
      <c r="O7385"/>
      <c r="P7385" s="10"/>
    </row>
    <row r="7386" spans="13:16" x14ac:dyDescent="0.25">
      <c r="M7386" s="10"/>
      <c r="N7386"/>
      <c r="O7386"/>
      <c r="P7386" s="10"/>
    </row>
    <row r="7387" spans="13:16" x14ac:dyDescent="0.25">
      <c r="M7387" s="10"/>
      <c r="N7387"/>
      <c r="O7387"/>
      <c r="P7387" s="10"/>
    </row>
    <row r="7388" spans="13:16" x14ac:dyDescent="0.25">
      <c r="M7388" s="10"/>
      <c r="N7388"/>
      <c r="O7388"/>
      <c r="P7388" s="10"/>
    </row>
    <row r="7389" spans="13:16" x14ac:dyDescent="0.25">
      <c r="M7389" s="10"/>
      <c r="N7389"/>
      <c r="O7389"/>
      <c r="P7389" s="10"/>
    </row>
    <row r="7390" spans="13:16" x14ac:dyDescent="0.25">
      <c r="M7390" s="10"/>
      <c r="N7390"/>
      <c r="O7390"/>
      <c r="P7390" s="10"/>
    </row>
    <row r="7391" spans="13:16" x14ac:dyDescent="0.25">
      <c r="M7391" s="10"/>
      <c r="N7391"/>
      <c r="O7391"/>
      <c r="P7391" s="10"/>
    </row>
    <row r="7392" spans="13:16" x14ac:dyDescent="0.25">
      <c r="M7392" s="10"/>
      <c r="N7392"/>
      <c r="O7392"/>
      <c r="P7392" s="10"/>
    </row>
    <row r="7393" spans="13:16" x14ac:dyDescent="0.25">
      <c r="M7393" s="10"/>
      <c r="N7393"/>
      <c r="O7393"/>
      <c r="P7393" s="10"/>
    </row>
    <row r="7394" spans="13:16" x14ac:dyDescent="0.25">
      <c r="M7394" s="10"/>
      <c r="N7394"/>
      <c r="O7394"/>
      <c r="P7394" s="10"/>
    </row>
    <row r="7395" spans="13:16" x14ac:dyDescent="0.25">
      <c r="M7395" s="10"/>
      <c r="N7395"/>
      <c r="O7395"/>
      <c r="P7395" s="10"/>
    </row>
    <row r="7396" spans="13:16" x14ac:dyDescent="0.25">
      <c r="M7396" s="10"/>
      <c r="N7396"/>
      <c r="O7396"/>
      <c r="P7396" s="10"/>
    </row>
    <row r="7397" spans="13:16" x14ac:dyDescent="0.25">
      <c r="M7397" s="10"/>
      <c r="N7397"/>
      <c r="O7397"/>
      <c r="P7397" s="10"/>
    </row>
    <row r="7398" spans="13:16" x14ac:dyDescent="0.25">
      <c r="M7398" s="10"/>
      <c r="N7398"/>
      <c r="O7398"/>
      <c r="P7398" s="10"/>
    </row>
    <row r="7399" spans="13:16" x14ac:dyDescent="0.25">
      <c r="M7399" s="10"/>
      <c r="N7399"/>
      <c r="O7399"/>
      <c r="P7399" s="10"/>
    </row>
    <row r="7400" spans="13:16" x14ac:dyDescent="0.25">
      <c r="M7400" s="10"/>
      <c r="N7400"/>
      <c r="O7400"/>
      <c r="P7400" s="10"/>
    </row>
    <row r="7401" spans="13:16" x14ac:dyDescent="0.25">
      <c r="M7401" s="10"/>
      <c r="N7401"/>
      <c r="O7401"/>
      <c r="P7401" s="10"/>
    </row>
    <row r="7402" spans="13:16" x14ac:dyDescent="0.25">
      <c r="M7402" s="10"/>
      <c r="N7402"/>
      <c r="O7402"/>
      <c r="P7402" s="10"/>
    </row>
    <row r="7403" spans="13:16" x14ac:dyDescent="0.25">
      <c r="M7403" s="10"/>
      <c r="N7403"/>
      <c r="O7403"/>
      <c r="P7403" s="10"/>
    </row>
    <row r="7404" spans="13:16" x14ac:dyDescent="0.25">
      <c r="M7404" s="10"/>
      <c r="N7404"/>
      <c r="O7404"/>
      <c r="P7404" s="10"/>
    </row>
    <row r="7405" spans="13:16" x14ac:dyDescent="0.25">
      <c r="M7405" s="10"/>
      <c r="N7405"/>
      <c r="O7405"/>
      <c r="P7405" s="10"/>
    </row>
    <row r="7406" spans="13:16" x14ac:dyDescent="0.25">
      <c r="M7406" s="10"/>
      <c r="N7406"/>
      <c r="O7406"/>
      <c r="P7406" s="10"/>
    </row>
    <row r="7407" spans="13:16" x14ac:dyDescent="0.25">
      <c r="M7407" s="10"/>
      <c r="N7407"/>
      <c r="O7407"/>
      <c r="P7407" s="10"/>
    </row>
    <row r="7408" spans="13:16" x14ac:dyDescent="0.25">
      <c r="M7408" s="10"/>
      <c r="N7408"/>
      <c r="O7408"/>
      <c r="P7408" s="10"/>
    </row>
    <row r="7409" spans="13:16" x14ac:dyDescent="0.25">
      <c r="M7409" s="10"/>
      <c r="N7409"/>
      <c r="O7409"/>
      <c r="P7409" s="10"/>
    </row>
    <row r="7410" spans="13:16" x14ac:dyDescent="0.25">
      <c r="M7410" s="10"/>
      <c r="N7410"/>
      <c r="O7410"/>
      <c r="P7410" s="10"/>
    </row>
    <row r="7411" spans="13:16" x14ac:dyDescent="0.25">
      <c r="M7411" s="10"/>
      <c r="N7411"/>
      <c r="O7411"/>
      <c r="P7411" s="10"/>
    </row>
    <row r="7412" spans="13:16" x14ac:dyDescent="0.25">
      <c r="M7412" s="10"/>
      <c r="N7412"/>
      <c r="O7412"/>
      <c r="P7412" s="10"/>
    </row>
    <row r="7413" spans="13:16" x14ac:dyDescent="0.25">
      <c r="M7413" s="10"/>
      <c r="N7413"/>
      <c r="O7413"/>
      <c r="P7413" s="10"/>
    </row>
    <row r="7414" spans="13:16" x14ac:dyDescent="0.25">
      <c r="M7414" s="10"/>
      <c r="N7414"/>
      <c r="O7414"/>
      <c r="P7414" s="10"/>
    </row>
    <row r="7415" spans="13:16" x14ac:dyDescent="0.25">
      <c r="M7415" s="10"/>
      <c r="N7415"/>
      <c r="O7415"/>
      <c r="P7415" s="10"/>
    </row>
    <row r="7416" spans="13:16" x14ac:dyDescent="0.25">
      <c r="M7416" s="10"/>
      <c r="N7416"/>
      <c r="O7416"/>
      <c r="P7416" s="10"/>
    </row>
    <row r="7417" spans="13:16" x14ac:dyDescent="0.25">
      <c r="M7417" s="10"/>
      <c r="N7417"/>
      <c r="O7417"/>
      <c r="P7417" s="10"/>
    </row>
    <row r="7418" spans="13:16" x14ac:dyDescent="0.25">
      <c r="M7418" s="10"/>
      <c r="N7418"/>
      <c r="O7418"/>
      <c r="P7418" s="10"/>
    </row>
    <row r="7419" spans="13:16" x14ac:dyDescent="0.25">
      <c r="M7419" s="10"/>
      <c r="N7419"/>
      <c r="O7419"/>
      <c r="P7419" s="10"/>
    </row>
    <row r="7420" spans="13:16" x14ac:dyDescent="0.25">
      <c r="M7420" s="10"/>
      <c r="N7420"/>
      <c r="O7420"/>
      <c r="P7420" s="10"/>
    </row>
    <row r="7421" spans="13:16" x14ac:dyDescent="0.25">
      <c r="M7421" s="10"/>
      <c r="N7421"/>
      <c r="O7421"/>
      <c r="P7421" s="10"/>
    </row>
    <row r="7422" spans="13:16" x14ac:dyDescent="0.25">
      <c r="M7422" s="10"/>
      <c r="N7422"/>
      <c r="O7422"/>
      <c r="P7422" s="10"/>
    </row>
    <row r="7423" spans="13:16" x14ac:dyDescent="0.25">
      <c r="M7423" s="10"/>
      <c r="N7423"/>
      <c r="O7423"/>
      <c r="P7423" s="10"/>
    </row>
    <row r="7424" spans="13:16" x14ac:dyDescent="0.25">
      <c r="M7424" s="10"/>
      <c r="N7424"/>
      <c r="O7424"/>
      <c r="P7424" s="10"/>
    </row>
    <row r="7425" spans="13:16" x14ac:dyDescent="0.25">
      <c r="M7425" s="10"/>
      <c r="N7425"/>
      <c r="O7425"/>
      <c r="P7425" s="10"/>
    </row>
    <row r="7426" spans="13:16" x14ac:dyDescent="0.25">
      <c r="M7426" s="10"/>
      <c r="N7426"/>
      <c r="O7426"/>
      <c r="P7426" s="10"/>
    </row>
    <row r="7427" spans="13:16" x14ac:dyDescent="0.25">
      <c r="M7427" s="10"/>
      <c r="N7427"/>
      <c r="O7427"/>
      <c r="P7427" s="10"/>
    </row>
    <row r="7428" spans="13:16" x14ac:dyDescent="0.25">
      <c r="M7428" s="10"/>
      <c r="N7428"/>
      <c r="O7428"/>
      <c r="P7428" s="10"/>
    </row>
    <row r="7429" spans="13:16" x14ac:dyDescent="0.25">
      <c r="M7429" s="10"/>
      <c r="N7429"/>
      <c r="O7429"/>
      <c r="P7429" s="10"/>
    </row>
    <row r="7430" spans="13:16" x14ac:dyDescent="0.25">
      <c r="M7430" s="10"/>
      <c r="N7430"/>
      <c r="O7430"/>
      <c r="P7430" s="10"/>
    </row>
    <row r="7431" spans="13:16" x14ac:dyDescent="0.25">
      <c r="M7431" s="10"/>
      <c r="N7431"/>
      <c r="O7431"/>
      <c r="P7431" s="10"/>
    </row>
    <row r="7432" spans="13:16" x14ac:dyDescent="0.25">
      <c r="M7432" s="10"/>
      <c r="N7432"/>
      <c r="O7432"/>
      <c r="P7432" s="10"/>
    </row>
    <row r="7433" spans="13:16" x14ac:dyDescent="0.25">
      <c r="M7433" s="10"/>
      <c r="N7433"/>
      <c r="O7433"/>
      <c r="P7433" s="10"/>
    </row>
    <row r="7434" spans="13:16" x14ac:dyDescent="0.25">
      <c r="M7434" s="10"/>
      <c r="N7434"/>
      <c r="O7434"/>
      <c r="P7434" s="10"/>
    </row>
    <row r="7435" spans="13:16" x14ac:dyDescent="0.25">
      <c r="M7435" s="10"/>
      <c r="N7435"/>
      <c r="O7435"/>
      <c r="P7435" s="10"/>
    </row>
    <row r="7436" spans="13:16" x14ac:dyDescent="0.25">
      <c r="M7436" s="10"/>
      <c r="N7436"/>
      <c r="O7436"/>
      <c r="P7436" s="10"/>
    </row>
    <row r="7437" spans="13:16" x14ac:dyDescent="0.25">
      <c r="M7437" s="10"/>
      <c r="N7437"/>
      <c r="O7437"/>
      <c r="P7437" s="10"/>
    </row>
    <row r="7438" spans="13:16" x14ac:dyDescent="0.25">
      <c r="M7438" s="10"/>
      <c r="N7438"/>
      <c r="O7438"/>
      <c r="P7438" s="10"/>
    </row>
    <row r="7439" spans="13:16" x14ac:dyDescent="0.25">
      <c r="M7439" s="10"/>
      <c r="N7439"/>
      <c r="O7439"/>
      <c r="P7439" s="10"/>
    </row>
    <row r="7440" spans="13:16" x14ac:dyDescent="0.25">
      <c r="M7440" s="10"/>
      <c r="N7440"/>
      <c r="O7440"/>
      <c r="P7440" s="10"/>
    </row>
    <row r="7441" spans="13:16" x14ac:dyDescent="0.25">
      <c r="M7441" s="10"/>
      <c r="N7441"/>
      <c r="O7441"/>
      <c r="P7441" s="10"/>
    </row>
    <row r="7442" spans="13:16" x14ac:dyDescent="0.25">
      <c r="M7442" s="10"/>
      <c r="N7442"/>
      <c r="O7442"/>
      <c r="P7442" s="10"/>
    </row>
    <row r="7443" spans="13:16" x14ac:dyDescent="0.25">
      <c r="M7443" s="10"/>
      <c r="N7443"/>
      <c r="O7443"/>
      <c r="P7443" s="10"/>
    </row>
    <row r="7444" spans="13:16" x14ac:dyDescent="0.25">
      <c r="M7444" s="10"/>
      <c r="N7444"/>
      <c r="O7444"/>
      <c r="P7444" s="10"/>
    </row>
    <row r="7445" spans="13:16" x14ac:dyDescent="0.25">
      <c r="M7445" s="10"/>
      <c r="N7445"/>
      <c r="O7445"/>
      <c r="P7445" s="10"/>
    </row>
    <row r="7446" spans="13:16" x14ac:dyDescent="0.25">
      <c r="M7446" s="10"/>
      <c r="N7446"/>
      <c r="O7446"/>
      <c r="P7446" s="10"/>
    </row>
    <row r="7447" spans="13:16" x14ac:dyDescent="0.25">
      <c r="M7447" s="10"/>
      <c r="N7447"/>
      <c r="O7447"/>
      <c r="P7447" s="10"/>
    </row>
    <row r="7448" spans="13:16" x14ac:dyDescent="0.25">
      <c r="M7448" s="10"/>
      <c r="N7448"/>
      <c r="O7448"/>
      <c r="P7448" s="10"/>
    </row>
    <row r="7449" spans="13:16" x14ac:dyDescent="0.25">
      <c r="M7449" s="10"/>
      <c r="N7449"/>
      <c r="O7449"/>
      <c r="P7449" s="10"/>
    </row>
    <row r="7450" spans="13:16" x14ac:dyDescent="0.25">
      <c r="M7450" s="10"/>
      <c r="N7450"/>
      <c r="O7450"/>
      <c r="P7450" s="10"/>
    </row>
    <row r="7451" spans="13:16" x14ac:dyDescent="0.25">
      <c r="M7451" s="10"/>
      <c r="N7451"/>
      <c r="O7451"/>
      <c r="P7451" s="10"/>
    </row>
    <row r="7452" spans="13:16" x14ac:dyDescent="0.25">
      <c r="M7452" s="10"/>
      <c r="N7452"/>
      <c r="O7452"/>
      <c r="P7452" s="10"/>
    </row>
    <row r="7453" spans="13:16" x14ac:dyDescent="0.25">
      <c r="M7453" s="10"/>
      <c r="N7453"/>
      <c r="O7453"/>
      <c r="P7453" s="10"/>
    </row>
    <row r="7454" spans="13:16" x14ac:dyDescent="0.25">
      <c r="M7454" s="10"/>
      <c r="N7454"/>
      <c r="O7454"/>
      <c r="P7454" s="10"/>
    </row>
    <row r="7455" spans="13:16" x14ac:dyDescent="0.25">
      <c r="M7455" s="10"/>
      <c r="N7455"/>
      <c r="O7455"/>
      <c r="P7455" s="10"/>
    </row>
    <row r="7456" spans="13:16" x14ac:dyDescent="0.25">
      <c r="M7456" s="10"/>
      <c r="N7456"/>
      <c r="O7456"/>
      <c r="P7456" s="10"/>
    </row>
    <row r="7457" spans="13:16" x14ac:dyDescent="0.25">
      <c r="M7457" s="10"/>
      <c r="N7457"/>
      <c r="O7457"/>
      <c r="P7457" s="10"/>
    </row>
    <row r="7458" spans="13:16" x14ac:dyDescent="0.25">
      <c r="M7458" s="10"/>
      <c r="N7458"/>
      <c r="O7458"/>
      <c r="P7458" s="10"/>
    </row>
    <row r="7459" spans="13:16" x14ac:dyDescent="0.25">
      <c r="M7459" s="10"/>
      <c r="N7459"/>
      <c r="O7459"/>
      <c r="P7459" s="10"/>
    </row>
    <row r="7460" spans="13:16" x14ac:dyDescent="0.25">
      <c r="M7460" s="10"/>
      <c r="N7460"/>
      <c r="O7460"/>
      <c r="P7460" s="10"/>
    </row>
    <row r="7461" spans="13:16" x14ac:dyDescent="0.25">
      <c r="M7461" s="10"/>
      <c r="N7461"/>
      <c r="O7461"/>
      <c r="P7461" s="10"/>
    </row>
    <row r="7462" spans="13:16" x14ac:dyDescent="0.25">
      <c r="M7462" s="10"/>
      <c r="N7462"/>
      <c r="O7462"/>
      <c r="P7462" s="10"/>
    </row>
    <row r="7463" spans="13:16" x14ac:dyDescent="0.25">
      <c r="M7463" s="10"/>
      <c r="N7463"/>
      <c r="O7463"/>
      <c r="P7463" s="10"/>
    </row>
    <row r="7464" spans="13:16" x14ac:dyDescent="0.25">
      <c r="M7464" s="10"/>
      <c r="N7464"/>
      <c r="O7464"/>
      <c r="P7464" s="10"/>
    </row>
    <row r="7465" spans="13:16" x14ac:dyDescent="0.25">
      <c r="M7465" s="10"/>
      <c r="N7465"/>
      <c r="O7465"/>
      <c r="P7465" s="10"/>
    </row>
    <row r="7466" spans="13:16" x14ac:dyDescent="0.25">
      <c r="M7466" s="10"/>
      <c r="N7466"/>
      <c r="O7466"/>
      <c r="P7466" s="10"/>
    </row>
    <row r="7467" spans="13:16" x14ac:dyDescent="0.25">
      <c r="M7467" s="10"/>
      <c r="N7467"/>
      <c r="O7467"/>
      <c r="P7467" s="10"/>
    </row>
    <row r="7468" spans="13:16" x14ac:dyDescent="0.25">
      <c r="M7468" s="10"/>
      <c r="N7468"/>
      <c r="O7468"/>
      <c r="P7468" s="10"/>
    </row>
    <row r="7469" spans="13:16" x14ac:dyDescent="0.25">
      <c r="M7469" s="10"/>
      <c r="N7469"/>
      <c r="O7469"/>
      <c r="P7469" s="10"/>
    </row>
    <row r="7470" spans="13:16" x14ac:dyDescent="0.25">
      <c r="M7470" s="10"/>
      <c r="N7470"/>
      <c r="O7470"/>
      <c r="P7470" s="10"/>
    </row>
    <row r="7471" spans="13:16" x14ac:dyDescent="0.25">
      <c r="M7471" s="10"/>
      <c r="N7471"/>
      <c r="O7471"/>
      <c r="P7471" s="10"/>
    </row>
    <row r="7472" spans="13:16" x14ac:dyDescent="0.25">
      <c r="M7472" s="10"/>
      <c r="N7472"/>
      <c r="O7472"/>
      <c r="P7472" s="10"/>
    </row>
    <row r="7473" spans="13:16" x14ac:dyDescent="0.25">
      <c r="M7473" s="10"/>
      <c r="N7473"/>
      <c r="O7473"/>
      <c r="P7473" s="10"/>
    </row>
    <row r="7474" spans="13:16" x14ac:dyDescent="0.25">
      <c r="M7474" s="10"/>
      <c r="N7474"/>
      <c r="O7474"/>
      <c r="P7474" s="10"/>
    </row>
    <row r="7475" spans="13:16" x14ac:dyDescent="0.25">
      <c r="M7475" s="10"/>
      <c r="N7475"/>
      <c r="O7475"/>
      <c r="P7475" s="10"/>
    </row>
    <row r="7476" spans="13:16" x14ac:dyDescent="0.25">
      <c r="M7476" s="10"/>
      <c r="N7476"/>
      <c r="O7476"/>
      <c r="P7476" s="10"/>
    </row>
    <row r="7477" spans="13:16" x14ac:dyDescent="0.25">
      <c r="M7477" s="10"/>
      <c r="N7477"/>
      <c r="O7477"/>
      <c r="P7477" s="10"/>
    </row>
    <row r="7478" spans="13:16" x14ac:dyDescent="0.25">
      <c r="M7478" s="10"/>
      <c r="N7478"/>
      <c r="O7478"/>
      <c r="P7478" s="10"/>
    </row>
    <row r="7479" spans="13:16" x14ac:dyDescent="0.25">
      <c r="M7479" s="10"/>
      <c r="N7479"/>
      <c r="O7479"/>
      <c r="P7479" s="10"/>
    </row>
    <row r="7480" spans="13:16" x14ac:dyDescent="0.25">
      <c r="M7480" s="10"/>
      <c r="N7480"/>
      <c r="O7480"/>
      <c r="P7480" s="10"/>
    </row>
    <row r="7481" spans="13:16" x14ac:dyDescent="0.25">
      <c r="M7481" s="10"/>
      <c r="N7481"/>
      <c r="O7481"/>
      <c r="P7481" s="10"/>
    </row>
    <row r="7482" spans="13:16" x14ac:dyDescent="0.25">
      <c r="M7482" s="10"/>
      <c r="N7482"/>
      <c r="O7482"/>
      <c r="P7482" s="10"/>
    </row>
    <row r="7483" spans="13:16" x14ac:dyDescent="0.25">
      <c r="M7483" s="10"/>
      <c r="N7483"/>
      <c r="O7483"/>
      <c r="P7483" s="10"/>
    </row>
    <row r="7484" spans="13:16" x14ac:dyDescent="0.25">
      <c r="M7484" s="10"/>
      <c r="N7484"/>
      <c r="O7484"/>
      <c r="P7484" s="10"/>
    </row>
    <row r="7485" spans="13:16" x14ac:dyDescent="0.25">
      <c r="M7485" s="10"/>
      <c r="N7485"/>
      <c r="O7485"/>
      <c r="P7485" s="10"/>
    </row>
    <row r="7486" spans="13:16" x14ac:dyDescent="0.25">
      <c r="M7486" s="10"/>
      <c r="N7486"/>
      <c r="O7486"/>
      <c r="P7486" s="10"/>
    </row>
    <row r="7487" spans="13:16" x14ac:dyDescent="0.25">
      <c r="M7487" s="10"/>
      <c r="N7487"/>
      <c r="O7487"/>
      <c r="P7487" s="10"/>
    </row>
    <row r="7488" spans="13:16" x14ac:dyDescent="0.25">
      <c r="M7488" s="10"/>
      <c r="N7488"/>
      <c r="O7488"/>
      <c r="P7488" s="10"/>
    </row>
    <row r="7489" spans="13:16" x14ac:dyDescent="0.25">
      <c r="M7489" s="10"/>
      <c r="N7489"/>
      <c r="O7489"/>
      <c r="P7489" s="10"/>
    </row>
    <row r="7490" spans="13:16" x14ac:dyDescent="0.25">
      <c r="M7490" s="10"/>
      <c r="N7490"/>
      <c r="O7490"/>
      <c r="P7490" s="10"/>
    </row>
    <row r="7491" spans="13:16" x14ac:dyDescent="0.25">
      <c r="M7491" s="10"/>
      <c r="N7491"/>
      <c r="O7491"/>
      <c r="P7491" s="10"/>
    </row>
    <row r="7492" spans="13:16" x14ac:dyDescent="0.25">
      <c r="M7492" s="10"/>
      <c r="N7492"/>
      <c r="O7492"/>
      <c r="P7492" s="10"/>
    </row>
    <row r="7493" spans="13:16" x14ac:dyDescent="0.25">
      <c r="M7493" s="10"/>
      <c r="N7493"/>
      <c r="O7493"/>
      <c r="P7493" s="10"/>
    </row>
    <row r="7494" spans="13:16" x14ac:dyDescent="0.25">
      <c r="M7494" s="10"/>
      <c r="N7494"/>
      <c r="O7494"/>
      <c r="P7494" s="10"/>
    </row>
    <row r="7495" spans="13:16" x14ac:dyDescent="0.25">
      <c r="M7495" s="10"/>
      <c r="N7495"/>
      <c r="O7495"/>
      <c r="P7495" s="10"/>
    </row>
    <row r="7496" spans="13:16" x14ac:dyDescent="0.25">
      <c r="M7496" s="10"/>
      <c r="N7496"/>
      <c r="O7496"/>
      <c r="P7496" s="10"/>
    </row>
    <row r="7497" spans="13:16" x14ac:dyDescent="0.25">
      <c r="M7497" s="10"/>
      <c r="N7497"/>
      <c r="O7497"/>
      <c r="P7497" s="10"/>
    </row>
    <row r="7498" spans="13:16" x14ac:dyDescent="0.25">
      <c r="M7498" s="10"/>
      <c r="N7498"/>
      <c r="O7498"/>
      <c r="P7498" s="10"/>
    </row>
    <row r="7499" spans="13:16" x14ac:dyDescent="0.25">
      <c r="M7499" s="10"/>
      <c r="N7499"/>
      <c r="O7499"/>
      <c r="P7499" s="10"/>
    </row>
    <row r="7500" spans="13:16" x14ac:dyDescent="0.25">
      <c r="M7500" s="10"/>
      <c r="N7500"/>
      <c r="O7500"/>
      <c r="P7500" s="10"/>
    </row>
    <row r="7501" spans="13:16" x14ac:dyDescent="0.25">
      <c r="M7501" s="10"/>
      <c r="N7501"/>
      <c r="O7501"/>
      <c r="P7501" s="10"/>
    </row>
    <row r="7502" spans="13:16" x14ac:dyDescent="0.25">
      <c r="M7502" s="10"/>
      <c r="N7502"/>
      <c r="O7502"/>
      <c r="P7502" s="10"/>
    </row>
    <row r="7503" spans="13:16" x14ac:dyDescent="0.25">
      <c r="M7503" s="10"/>
      <c r="N7503"/>
      <c r="O7503"/>
      <c r="P7503" s="10"/>
    </row>
    <row r="7504" spans="13:16" x14ac:dyDescent="0.25">
      <c r="M7504" s="10"/>
      <c r="N7504"/>
      <c r="O7504"/>
      <c r="P7504" s="10"/>
    </row>
    <row r="7505" spans="13:16" x14ac:dyDescent="0.25">
      <c r="M7505" s="10"/>
      <c r="N7505"/>
      <c r="O7505"/>
      <c r="P7505" s="10"/>
    </row>
    <row r="7506" spans="13:16" x14ac:dyDescent="0.25">
      <c r="M7506" s="10"/>
      <c r="N7506"/>
      <c r="O7506"/>
      <c r="P7506" s="10"/>
    </row>
    <row r="7507" spans="13:16" x14ac:dyDescent="0.25">
      <c r="M7507" s="10"/>
      <c r="N7507"/>
      <c r="O7507"/>
      <c r="P7507" s="10"/>
    </row>
    <row r="7508" spans="13:16" x14ac:dyDescent="0.25">
      <c r="M7508" s="10"/>
      <c r="N7508"/>
      <c r="O7508"/>
      <c r="P7508" s="10"/>
    </row>
    <row r="7509" spans="13:16" x14ac:dyDescent="0.25">
      <c r="M7509" s="10"/>
      <c r="N7509"/>
      <c r="O7509"/>
      <c r="P7509" s="10"/>
    </row>
    <row r="7510" spans="13:16" x14ac:dyDescent="0.25">
      <c r="M7510" s="10"/>
      <c r="N7510"/>
      <c r="O7510"/>
      <c r="P7510" s="10"/>
    </row>
    <row r="7511" spans="13:16" x14ac:dyDescent="0.25">
      <c r="M7511" s="10"/>
      <c r="N7511"/>
      <c r="O7511"/>
      <c r="P7511" s="10"/>
    </row>
    <row r="7512" spans="13:16" x14ac:dyDescent="0.25">
      <c r="M7512" s="10"/>
      <c r="N7512"/>
      <c r="O7512"/>
      <c r="P7512" s="10"/>
    </row>
    <row r="7513" spans="13:16" x14ac:dyDescent="0.25">
      <c r="M7513" s="10"/>
      <c r="N7513"/>
      <c r="O7513"/>
      <c r="P7513" s="10"/>
    </row>
    <row r="7514" spans="13:16" x14ac:dyDescent="0.25">
      <c r="M7514" s="10"/>
      <c r="N7514"/>
      <c r="O7514"/>
      <c r="P7514" s="10"/>
    </row>
    <row r="7515" spans="13:16" x14ac:dyDescent="0.25">
      <c r="M7515" s="10"/>
      <c r="N7515"/>
      <c r="O7515"/>
      <c r="P7515" s="10"/>
    </row>
    <row r="7516" spans="13:16" x14ac:dyDescent="0.25">
      <c r="M7516" s="10"/>
      <c r="N7516"/>
      <c r="O7516"/>
      <c r="P7516" s="10"/>
    </row>
    <row r="7517" spans="13:16" x14ac:dyDescent="0.25">
      <c r="M7517" s="10"/>
      <c r="N7517"/>
      <c r="O7517"/>
      <c r="P7517" s="10"/>
    </row>
    <row r="7518" spans="13:16" x14ac:dyDescent="0.25">
      <c r="M7518" s="10"/>
      <c r="N7518"/>
      <c r="O7518"/>
      <c r="P7518" s="10"/>
    </row>
    <row r="7519" spans="13:16" x14ac:dyDescent="0.25">
      <c r="M7519" s="10"/>
      <c r="N7519"/>
      <c r="O7519"/>
      <c r="P7519" s="10"/>
    </row>
    <row r="7520" spans="13:16" x14ac:dyDescent="0.25">
      <c r="M7520" s="10"/>
      <c r="N7520"/>
      <c r="O7520"/>
      <c r="P7520" s="10"/>
    </row>
    <row r="7521" spans="13:16" x14ac:dyDescent="0.25">
      <c r="M7521" s="10"/>
      <c r="N7521"/>
      <c r="O7521"/>
      <c r="P7521" s="10"/>
    </row>
    <row r="7522" spans="13:16" x14ac:dyDescent="0.25">
      <c r="M7522" s="10"/>
      <c r="N7522"/>
      <c r="O7522"/>
      <c r="P7522" s="10"/>
    </row>
    <row r="7523" spans="13:16" x14ac:dyDescent="0.25">
      <c r="M7523" s="10"/>
      <c r="N7523"/>
      <c r="O7523"/>
      <c r="P7523" s="10"/>
    </row>
    <row r="7524" spans="13:16" x14ac:dyDescent="0.25">
      <c r="M7524" s="10"/>
      <c r="N7524"/>
      <c r="O7524"/>
      <c r="P7524" s="10"/>
    </row>
    <row r="7525" spans="13:16" x14ac:dyDescent="0.25">
      <c r="M7525" s="10"/>
      <c r="N7525"/>
      <c r="O7525"/>
      <c r="P7525" s="10"/>
    </row>
    <row r="7526" spans="13:16" x14ac:dyDescent="0.25">
      <c r="M7526" s="10"/>
      <c r="N7526"/>
      <c r="O7526"/>
      <c r="P7526" s="10"/>
    </row>
    <row r="7527" spans="13:16" x14ac:dyDescent="0.25">
      <c r="M7527" s="10"/>
      <c r="N7527"/>
      <c r="O7527"/>
      <c r="P7527" s="10"/>
    </row>
    <row r="7528" spans="13:16" x14ac:dyDescent="0.25">
      <c r="M7528" s="10"/>
      <c r="N7528"/>
      <c r="O7528"/>
      <c r="P7528" s="10"/>
    </row>
    <row r="7529" spans="13:16" x14ac:dyDescent="0.25">
      <c r="M7529" s="10"/>
      <c r="N7529"/>
      <c r="O7529"/>
      <c r="P7529" s="10"/>
    </row>
    <row r="7530" spans="13:16" x14ac:dyDescent="0.25">
      <c r="M7530" s="10"/>
      <c r="N7530"/>
      <c r="O7530"/>
      <c r="P7530" s="10"/>
    </row>
    <row r="7531" spans="13:16" x14ac:dyDescent="0.25">
      <c r="M7531" s="10"/>
      <c r="N7531"/>
      <c r="O7531"/>
      <c r="P7531" s="10"/>
    </row>
    <row r="7532" spans="13:16" x14ac:dyDescent="0.25">
      <c r="M7532" s="10"/>
      <c r="N7532"/>
      <c r="O7532"/>
      <c r="P7532" s="10"/>
    </row>
    <row r="7533" spans="13:16" x14ac:dyDescent="0.25">
      <c r="M7533" s="10"/>
      <c r="N7533"/>
      <c r="O7533"/>
      <c r="P7533" s="10"/>
    </row>
    <row r="7534" spans="13:16" x14ac:dyDescent="0.25">
      <c r="M7534" s="10"/>
      <c r="N7534"/>
      <c r="O7534"/>
      <c r="P7534" s="10"/>
    </row>
    <row r="7535" spans="13:16" x14ac:dyDescent="0.25">
      <c r="M7535" s="10"/>
      <c r="N7535"/>
      <c r="O7535"/>
      <c r="P7535" s="10"/>
    </row>
    <row r="7536" spans="13:16" x14ac:dyDescent="0.25">
      <c r="M7536" s="10"/>
      <c r="N7536"/>
      <c r="O7536"/>
      <c r="P7536" s="10"/>
    </row>
    <row r="7537" spans="13:16" x14ac:dyDescent="0.25">
      <c r="M7537" s="10"/>
      <c r="N7537"/>
      <c r="O7537"/>
      <c r="P7537" s="10"/>
    </row>
    <row r="7538" spans="13:16" x14ac:dyDescent="0.25">
      <c r="M7538" s="10"/>
      <c r="N7538"/>
      <c r="O7538"/>
      <c r="P7538" s="10"/>
    </row>
    <row r="7539" spans="13:16" x14ac:dyDescent="0.25">
      <c r="M7539" s="10"/>
      <c r="N7539"/>
      <c r="O7539"/>
      <c r="P7539" s="10"/>
    </row>
    <row r="7540" spans="13:16" x14ac:dyDescent="0.25">
      <c r="M7540" s="10"/>
      <c r="N7540"/>
      <c r="O7540"/>
      <c r="P7540" s="10"/>
    </row>
    <row r="7541" spans="13:16" x14ac:dyDescent="0.25">
      <c r="M7541" s="10"/>
      <c r="N7541"/>
      <c r="O7541"/>
      <c r="P7541" s="10"/>
    </row>
    <row r="7542" spans="13:16" x14ac:dyDescent="0.25">
      <c r="M7542" s="10"/>
      <c r="N7542"/>
      <c r="O7542"/>
      <c r="P7542" s="10"/>
    </row>
    <row r="7543" spans="13:16" x14ac:dyDescent="0.25">
      <c r="M7543" s="10"/>
      <c r="N7543"/>
      <c r="O7543"/>
      <c r="P7543" s="10"/>
    </row>
    <row r="7544" spans="13:16" x14ac:dyDescent="0.25">
      <c r="M7544" s="10"/>
      <c r="N7544"/>
      <c r="O7544"/>
      <c r="P7544" s="10"/>
    </row>
    <row r="7545" spans="13:16" x14ac:dyDescent="0.25">
      <c r="M7545" s="10"/>
      <c r="N7545"/>
      <c r="O7545"/>
      <c r="P7545" s="10"/>
    </row>
    <row r="7546" spans="13:16" x14ac:dyDescent="0.25">
      <c r="M7546" s="10"/>
      <c r="N7546"/>
      <c r="O7546"/>
      <c r="P7546" s="10"/>
    </row>
    <row r="7547" spans="13:16" x14ac:dyDescent="0.25">
      <c r="M7547" s="10"/>
      <c r="N7547"/>
      <c r="O7547"/>
      <c r="P7547" s="10"/>
    </row>
    <row r="7548" spans="13:16" x14ac:dyDescent="0.25">
      <c r="M7548" s="10"/>
      <c r="N7548"/>
      <c r="O7548"/>
      <c r="P7548" s="10"/>
    </row>
    <row r="7549" spans="13:16" x14ac:dyDescent="0.25">
      <c r="M7549" s="10"/>
      <c r="N7549"/>
      <c r="O7549"/>
      <c r="P7549" s="10"/>
    </row>
    <row r="7550" spans="13:16" x14ac:dyDescent="0.25">
      <c r="M7550" s="10"/>
      <c r="N7550"/>
      <c r="O7550"/>
      <c r="P7550" s="10"/>
    </row>
    <row r="7551" spans="13:16" x14ac:dyDescent="0.25">
      <c r="M7551" s="10"/>
      <c r="N7551"/>
      <c r="O7551"/>
      <c r="P7551" s="10"/>
    </row>
    <row r="7552" spans="13:16" x14ac:dyDescent="0.25">
      <c r="M7552" s="10"/>
      <c r="N7552"/>
      <c r="O7552"/>
      <c r="P7552" s="10"/>
    </row>
    <row r="7553" spans="13:16" x14ac:dyDescent="0.25">
      <c r="M7553" s="10"/>
      <c r="N7553"/>
      <c r="O7553"/>
      <c r="P7553" s="10"/>
    </row>
    <row r="7554" spans="13:16" x14ac:dyDescent="0.25">
      <c r="M7554" s="10"/>
      <c r="N7554"/>
      <c r="O7554"/>
      <c r="P7554" s="10"/>
    </row>
    <row r="7555" spans="13:16" x14ac:dyDescent="0.25">
      <c r="M7555" s="10"/>
      <c r="N7555"/>
      <c r="O7555"/>
      <c r="P7555" s="10"/>
    </row>
    <row r="7556" spans="13:16" x14ac:dyDescent="0.25">
      <c r="M7556" s="10"/>
      <c r="N7556"/>
      <c r="O7556"/>
      <c r="P7556" s="10"/>
    </row>
    <row r="7557" spans="13:16" x14ac:dyDescent="0.25">
      <c r="M7557" s="10"/>
      <c r="N7557"/>
      <c r="O7557"/>
      <c r="P7557" s="10"/>
    </row>
    <row r="7558" spans="13:16" x14ac:dyDescent="0.25">
      <c r="M7558" s="10"/>
      <c r="N7558"/>
      <c r="O7558"/>
      <c r="P7558" s="10"/>
    </row>
    <row r="7559" spans="13:16" x14ac:dyDescent="0.25">
      <c r="M7559" s="10"/>
      <c r="N7559"/>
      <c r="O7559"/>
      <c r="P7559" s="10"/>
    </row>
    <row r="7560" spans="13:16" x14ac:dyDescent="0.25">
      <c r="M7560" s="10"/>
      <c r="N7560"/>
      <c r="O7560"/>
      <c r="P7560" s="10"/>
    </row>
    <row r="7561" spans="13:16" x14ac:dyDescent="0.25">
      <c r="M7561" s="10"/>
      <c r="N7561"/>
      <c r="O7561"/>
      <c r="P7561" s="10"/>
    </row>
    <row r="7562" spans="13:16" x14ac:dyDescent="0.25">
      <c r="M7562" s="10"/>
      <c r="N7562"/>
      <c r="O7562"/>
      <c r="P7562" s="10"/>
    </row>
    <row r="7563" spans="13:16" x14ac:dyDescent="0.25">
      <c r="M7563" s="10"/>
      <c r="N7563"/>
      <c r="O7563"/>
      <c r="P7563" s="10"/>
    </row>
    <row r="7564" spans="13:16" x14ac:dyDescent="0.25">
      <c r="M7564" s="10"/>
      <c r="N7564"/>
      <c r="O7564"/>
      <c r="P7564" s="10"/>
    </row>
    <row r="7565" spans="13:16" x14ac:dyDescent="0.25">
      <c r="M7565" s="10"/>
      <c r="N7565"/>
      <c r="O7565"/>
      <c r="P7565" s="10"/>
    </row>
    <row r="7566" spans="13:16" x14ac:dyDescent="0.25">
      <c r="M7566" s="10"/>
      <c r="N7566"/>
      <c r="O7566"/>
      <c r="P7566" s="10"/>
    </row>
    <row r="7567" spans="13:16" x14ac:dyDescent="0.25">
      <c r="M7567" s="10"/>
      <c r="N7567"/>
      <c r="O7567"/>
      <c r="P7567" s="10"/>
    </row>
    <row r="7568" spans="13:16" x14ac:dyDescent="0.25">
      <c r="M7568" s="10"/>
      <c r="N7568"/>
      <c r="O7568"/>
      <c r="P7568" s="10"/>
    </row>
    <row r="7569" spans="13:16" x14ac:dyDescent="0.25">
      <c r="M7569" s="10"/>
      <c r="N7569"/>
      <c r="O7569"/>
      <c r="P7569" s="10"/>
    </row>
    <row r="7570" spans="13:16" x14ac:dyDescent="0.25">
      <c r="M7570" s="10"/>
      <c r="N7570"/>
      <c r="O7570"/>
      <c r="P7570" s="10"/>
    </row>
    <row r="7571" spans="13:16" x14ac:dyDescent="0.25">
      <c r="M7571" s="10"/>
      <c r="N7571"/>
      <c r="O7571"/>
      <c r="P7571" s="10"/>
    </row>
    <row r="7572" spans="13:16" x14ac:dyDescent="0.25">
      <c r="M7572" s="10"/>
      <c r="N7572"/>
      <c r="O7572"/>
      <c r="P7572" s="10"/>
    </row>
    <row r="7573" spans="13:16" x14ac:dyDescent="0.25">
      <c r="M7573" s="10"/>
      <c r="N7573"/>
      <c r="O7573"/>
      <c r="P7573" s="10"/>
    </row>
    <row r="7574" spans="13:16" x14ac:dyDescent="0.25">
      <c r="M7574" s="10"/>
      <c r="N7574"/>
      <c r="O7574"/>
      <c r="P7574" s="10"/>
    </row>
    <row r="7575" spans="13:16" x14ac:dyDescent="0.25">
      <c r="M7575" s="10"/>
      <c r="N7575"/>
      <c r="O7575"/>
      <c r="P7575" s="10"/>
    </row>
    <row r="7576" spans="13:16" x14ac:dyDescent="0.25">
      <c r="M7576" s="10"/>
      <c r="N7576"/>
      <c r="O7576"/>
      <c r="P7576" s="10"/>
    </row>
    <row r="7577" spans="13:16" x14ac:dyDescent="0.25">
      <c r="M7577" s="10"/>
      <c r="N7577"/>
      <c r="O7577"/>
      <c r="P7577" s="10"/>
    </row>
    <row r="7578" spans="13:16" x14ac:dyDescent="0.25">
      <c r="M7578" s="10"/>
      <c r="N7578"/>
      <c r="O7578"/>
      <c r="P7578" s="10"/>
    </row>
    <row r="7579" spans="13:16" x14ac:dyDescent="0.25">
      <c r="M7579" s="10"/>
      <c r="N7579"/>
      <c r="O7579"/>
      <c r="P7579" s="10"/>
    </row>
    <row r="7580" spans="13:16" x14ac:dyDescent="0.25">
      <c r="M7580" s="10"/>
      <c r="N7580"/>
      <c r="O7580"/>
      <c r="P7580" s="10"/>
    </row>
    <row r="7581" spans="13:16" x14ac:dyDescent="0.25">
      <c r="M7581" s="10"/>
      <c r="N7581"/>
      <c r="O7581"/>
      <c r="P7581" s="10"/>
    </row>
    <row r="7582" spans="13:16" x14ac:dyDescent="0.25">
      <c r="M7582" s="10"/>
      <c r="N7582"/>
      <c r="O7582"/>
      <c r="P7582" s="10"/>
    </row>
    <row r="7583" spans="13:16" x14ac:dyDescent="0.25">
      <c r="M7583" s="10"/>
      <c r="N7583"/>
      <c r="O7583"/>
      <c r="P7583" s="10"/>
    </row>
    <row r="7584" spans="13:16" x14ac:dyDescent="0.25">
      <c r="M7584" s="10"/>
      <c r="N7584"/>
      <c r="O7584"/>
      <c r="P7584" s="10"/>
    </row>
    <row r="7585" spans="13:16" x14ac:dyDescent="0.25">
      <c r="M7585" s="10"/>
      <c r="N7585"/>
      <c r="O7585"/>
      <c r="P7585" s="10"/>
    </row>
    <row r="7586" spans="13:16" x14ac:dyDescent="0.25">
      <c r="M7586" s="10"/>
      <c r="N7586"/>
      <c r="O7586"/>
      <c r="P7586" s="10"/>
    </row>
    <row r="7587" spans="13:16" x14ac:dyDescent="0.25">
      <c r="M7587" s="10"/>
      <c r="N7587"/>
      <c r="O7587"/>
      <c r="P7587" s="10"/>
    </row>
    <row r="7588" spans="13:16" x14ac:dyDescent="0.25">
      <c r="M7588" s="10"/>
      <c r="N7588"/>
      <c r="O7588"/>
      <c r="P7588" s="10"/>
    </row>
    <row r="7589" spans="13:16" x14ac:dyDescent="0.25">
      <c r="M7589" s="10"/>
      <c r="N7589"/>
      <c r="O7589"/>
      <c r="P7589" s="10"/>
    </row>
    <row r="7590" spans="13:16" x14ac:dyDescent="0.25">
      <c r="M7590" s="10"/>
      <c r="N7590"/>
      <c r="O7590"/>
      <c r="P7590" s="10"/>
    </row>
    <row r="7591" spans="13:16" x14ac:dyDescent="0.25">
      <c r="M7591" s="10"/>
      <c r="N7591"/>
      <c r="O7591"/>
      <c r="P7591" s="10"/>
    </row>
    <row r="7592" spans="13:16" x14ac:dyDescent="0.25">
      <c r="M7592" s="10"/>
      <c r="N7592"/>
      <c r="O7592"/>
      <c r="P7592" s="10"/>
    </row>
    <row r="7593" spans="13:16" x14ac:dyDescent="0.25">
      <c r="M7593" s="10"/>
      <c r="N7593"/>
      <c r="O7593"/>
      <c r="P7593" s="10"/>
    </row>
    <row r="7594" spans="13:16" x14ac:dyDescent="0.25">
      <c r="M7594" s="10"/>
      <c r="N7594"/>
      <c r="O7594"/>
      <c r="P7594" s="10"/>
    </row>
    <row r="7595" spans="13:16" x14ac:dyDescent="0.25">
      <c r="M7595" s="10"/>
      <c r="N7595"/>
      <c r="O7595"/>
      <c r="P7595" s="10"/>
    </row>
    <row r="7596" spans="13:16" x14ac:dyDescent="0.25">
      <c r="M7596" s="10"/>
      <c r="N7596"/>
      <c r="O7596"/>
      <c r="P7596" s="10"/>
    </row>
    <row r="7597" spans="13:16" x14ac:dyDescent="0.25">
      <c r="M7597" s="10"/>
      <c r="N7597"/>
      <c r="O7597"/>
      <c r="P7597" s="10"/>
    </row>
    <row r="7598" spans="13:16" x14ac:dyDescent="0.25">
      <c r="M7598" s="10"/>
      <c r="N7598"/>
      <c r="O7598"/>
      <c r="P7598" s="10"/>
    </row>
    <row r="7599" spans="13:16" x14ac:dyDescent="0.25">
      <c r="M7599" s="10"/>
      <c r="N7599"/>
      <c r="O7599"/>
      <c r="P7599" s="10"/>
    </row>
    <row r="7600" spans="13:16" x14ac:dyDescent="0.25">
      <c r="M7600" s="10"/>
      <c r="N7600"/>
      <c r="O7600"/>
      <c r="P7600" s="10"/>
    </row>
    <row r="7601" spans="13:16" x14ac:dyDescent="0.25">
      <c r="M7601" s="10"/>
      <c r="N7601"/>
      <c r="O7601"/>
      <c r="P7601" s="10"/>
    </row>
    <row r="7602" spans="13:16" x14ac:dyDescent="0.25">
      <c r="M7602" s="10"/>
      <c r="N7602"/>
      <c r="O7602"/>
      <c r="P7602" s="10"/>
    </row>
    <row r="7603" spans="13:16" x14ac:dyDescent="0.25">
      <c r="M7603" s="10"/>
      <c r="N7603"/>
      <c r="O7603"/>
      <c r="P7603" s="10"/>
    </row>
    <row r="7604" spans="13:16" x14ac:dyDescent="0.25">
      <c r="M7604" s="10"/>
      <c r="N7604"/>
      <c r="O7604"/>
      <c r="P7604" s="10"/>
    </row>
    <row r="7605" spans="13:16" x14ac:dyDescent="0.25">
      <c r="M7605" s="10"/>
      <c r="N7605"/>
      <c r="O7605"/>
      <c r="P7605" s="10"/>
    </row>
    <row r="7606" spans="13:16" x14ac:dyDescent="0.25">
      <c r="M7606" s="10"/>
      <c r="N7606"/>
      <c r="O7606"/>
      <c r="P7606" s="10"/>
    </row>
    <row r="7607" spans="13:16" x14ac:dyDescent="0.25">
      <c r="M7607" s="10"/>
      <c r="N7607"/>
      <c r="O7607"/>
      <c r="P7607" s="10"/>
    </row>
    <row r="7608" spans="13:16" x14ac:dyDescent="0.25">
      <c r="M7608" s="10"/>
      <c r="N7608"/>
      <c r="O7608"/>
      <c r="P7608" s="10"/>
    </row>
    <row r="7609" spans="13:16" x14ac:dyDescent="0.25">
      <c r="M7609" s="10"/>
      <c r="N7609"/>
      <c r="O7609"/>
      <c r="P7609" s="10"/>
    </row>
    <row r="7610" spans="13:16" x14ac:dyDescent="0.25">
      <c r="M7610" s="10"/>
      <c r="N7610"/>
      <c r="O7610"/>
      <c r="P7610" s="10"/>
    </row>
    <row r="7611" spans="13:16" x14ac:dyDescent="0.25">
      <c r="M7611" s="10"/>
      <c r="N7611"/>
      <c r="O7611"/>
      <c r="P7611" s="10"/>
    </row>
    <row r="7612" spans="13:16" x14ac:dyDescent="0.25">
      <c r="M7612" s="10"/>
      <c r="N7612"/>
      <c r="O7612"/>
      <c r="P7612" s="10"/>
    </row>
    <row r="7613" spans="13:16" x14ac:dyDescent="0.25">
      <c r="M7613" s="10"/>
      <c r="N7613"/>
      <c r="O7613"/>
      <c r="P7613" s="10"/>
    </row>
    <row r="7614" spans="13:16" x14ac:dyDescent="0.25">
      <c r="M7614" s="10"/>
      <c r="N7614"/>
      <c r="O7614"/>
      <c r="P7614" s="10"/>
    </row>
    <row r="7615" spans="13:16" x14ac:dyDescent="0.25">
      <c r="M7615" s="10"/>
      <c r="N7615"/>
      <c r="O7615"/>
      <c r="P7615" s="10"/>
    </row>
    <row r="7616" spans="13:16" x14ac:dyDescent="0.25">
      <c r="M7616" s="10"/>
      <c r="N7616"/>
      <c r="O7616"/>
      <c r="P7616" s="10"/>
    </row>
    <row r="7617" spans="13:16" x14ac:dyDescent="0.25">
      <c r="M7617" s="10"/>
      <c r="N7617"/>
      <c r="O7617"/>
      <c r="P7617" s="10"/>
    </row>
    <row r="7618" spans="13:16" x14ac:dyDescent="0.25">
      <c r="M7618" s="10"/>
      <c r="N7618"/>
      <c r="O7618"/>
      <c r="P7618" s="10"/>
    </row>
    <row r="7619" spans="13:16" x14ac:dyDescent="0.25">
      <c r="M7619" s="10"/>
      <c r="N7619"/>
      <c r="O7619"/>
      <c r="P7619" s="10"/>
    </row>
    <row r="7620" spans="13:16" x14ac:dyDescent="0.25">
      <c r="M7620" s="10"/>
      <c r="N7620"/>
      <c r="O7620"/>
      <c r="P7620" s="10"/>
    </row>
    <row r="7621" spans="13:16" x14ac:dyDescent="0.25">
      <c r="M7621" s="10"/>
      <c r="N7621"/>
      <c r="O7621"/>
      <c r="P7621" s="10"/>
    </row>
    <row r="7622" spans="13:16" x14ac:dyDescent="0.25">
      <c r="M7622" s="10"/>
      <c r="N7622"/>
      <c r="O7622"/>
      <c r="P7622" s="10"/>
    </row>
    <row r="7623" spans="13:16" x14ac:dyDescent="0.25">
      <c r="M7623" s="10"/>
      <c r="N7623"/>
      <c r="O7623"/>
      <c r="P7623" s="10"/>
    </row>
    <row r="7624" spans="13:16" x14ac:dyDescent="0.25">
      <c r="M7624" s="10"/>
      <c r="N7624"/>
      <c r="O7624"/>
      <c r="P7624" s="10"/>
    </row>
    <row r="7625" spans="13:16" x14ac:dyDescent="0.25">
      <c r="M7625" s="10"/>
      <c r="N7625"/>
      <c r="O7625"/>
      <c r="P7625" s="10"/>
    </row>
    <row r="7626" spans="13:16" x14ac:dyDescent="0.25">
      <c r="M7626" s="10"/>
      <c r="N7626"/>
      <c r="O7626"/>
      <c r="P7626" s="10"/>
    </row>
    <row r="7627" spans="13:16" x14ac:dyDescent="0.25">
      <c r="M7627" s="10"/>
      <c r="N7627"/>
      <c r="O7627"/>
      <c r="P7627" s="10"/>
    </row>
    <row r="7628" spans="13:16" x14ac:dyDescent="0.25">
      <c r="M7628" s="10"/>
      <c r="N7628"/>
      <c r="O7628"/>
      <c r="P7628" s="10"/>
    </row>
    <row r="7629" spans="13:16" x14ac:dyDescent="0.25">
      <c r="M7629" s="10"/>
      <c r="N7629"/>
      <c r="O7629"/>
      <c r="P7629" s="10"/>
    </row>
    <row r="7630" spans="13:16" x14ac:dyDescent="0.25">
      <c r="M7630" s="10"/>
      <c r="N7630"/>
      <c r="O7630"/>
      <c r="P7630" s="10"/>
    </row>
    <row r="7631" spans="13:16" x14ac:dyDescent="0.25">
      <c r="M7631" s="10"/>
      <c r="N7631"/>
      <c r="O7631"/>
      <c r="P7631" s="10"/>
    </row>
    <row r="7632" spans="13:16" x14ac:dyDescent="0.25">
      <c r="M7632" s="10"/>
      <c r="N7632"/>
      <c r="O7632"/>
      <c r="P7632" s="10"/>
    </row>
    <row r="7633" spans="13:16" x14ac:dyDescent="0.25">
      <c r="M7633" s="10"/>
      <c r="N7633"/>
      <c r="O7633"/>
      <c r="P7633" s="10"/>
    </row>
    <row r="7634" spans="13:16" x14ac:dyDescent="0.25">
      <c r="M7634" s="10"/>
      <c r="N7634"/>
      <c r="O7634"/>
      <c r="P7634" s="10"/>
    </row>
    <row r="7635" spans="13:16" x14ac:dyDescent="0.25">
      <c r="M7635" s="10"/>
      <c r="N7635"/>
      <c r="O7635"/>
      <c r="P7635" s="10"/>
    </row>
    <row r="7636" spans="13:16" x14ac:dyDescent="0.25">
      <c r="M7636" s="10"/>
      <c r="N7636"/>
      <c r="O7636"/>
      <c r="P7636" s="10"/>
    </row>
    <row r="7637" spans="13:16" x14ac:dyDescent="0.25">
      <c r="M7637" s="10"/>
      <c r="N7637"/>
      <c r="O7637"/>
      <c r="P7637" s="10"/>
    </row>
    <row r="7638" spans="13:16" x14ac:dyDescent="0.25">
      <c r="M7638" s="10"/>
      <c r="N7638"/>
      <c r="O7638"/>
      <c r="P7638" s="10"/>
    </row>
    <row r="7639" spans="13:16" x14ac:dyDescent="0.25">
      <c r="M7639" s="10"/>
      <c r="N7639"/>
      <c r="O7639"/>
      <c r="P7639" s="10"/>
    </row>
    <row r="7640" spans="13:16" x14ac:dyDescent="0.25">
      <c r="M7640" s="10"/>
      <c r="N7640"/>
      <c r="O7640"/>
      <c r="P7640" s="10"/>
    </row>
    <row r="7641" spans="13:16" x14ac:dyDescent="0.25">
      <c r="M7641" s="10"/>
      <c r="N7641"/>
      <c r="O7641"/>
      <c r="P7641" s="10"/>
    </row>
    <row r="7642" spans="13:16" x14ac:dyDescent="0.25">
      <c r="M7642" s="10"/>
      <c r="N7642"/>
      <c r="O7642"/>
      <c r="P7642" s="10"/>
    </row>
    <row r="7643" spans="13:16" x14ac:dyDescent="0.25">
      <c r="M7643" s="10"/>
      <c r="N7643"/>
      <c r="O7643"/>
      <c r="P7643" s="10"/>
    </row>
    <row r="7644" spans="13:16" x14ac:dyDescent="0.25">
      <c r="M7644" s="10"/>
      <c r="N7644"/>
      <c r="O7644"/>
      <c r="P7644" s="10"/>
    </row>
    <row r="7645" spans="13:16" x14ac:dyDescent="0.25">
      <c r="M7645" s="10"/>
      <c r="N7645"/>
      <c r="O7645"/>
      <c r="P7645" s="10"/>
    </row>
    <row r="7646" spans="13:16" x14ac:dyDescent="0.25">
      <c r="M7646" s="10"/>
      <c r="N7646"/>
      <c r="O7646"/>
      <c r="P7646" s="10"/>
    </row>
    <row r="7647" spans="13:16" x14ac:dyDescent="0.25">
      <c r="M7647" s="10"/>
      <c r="N7647"/>
      <c r="O7647"/>
      <c r="P7647" s="10"/>
    </row>
    <row r="7648" spans="13:16" x14ac:dyDescent="0.25">
      <c r="M7648" s="10"/>
      <c r="N7648"/>
      <c r="O7648"/>
      <c r="P7648" s="10"/>
    </row>
    <row r="7649" spans="13:16" x14ac:dyDescent="0.25">
      <c r="M7649" s="10"/>
      <c r="N7649"/>
      <c r="O7649"/>
      <c r="P7649" s="10"/>
    </row>
    <row r="7650" spans="13:16" x14ac:dyDescent="0.25">
      <c r="M7650" s="10"/>
      <c r="N7650"/>
      <c r="O7650"/>
      <c r="P7650" s="10"/>
    </row>
    <row r="7651" spans="13:16" x14ac:dyDescent="0.25">
      <c r="M7651" s="10"/>
      <c r="N7651"/>
      <c r="O7651"/>
      <c r="P7651" s="10"/>
    </row>
    <row r="7652" spans="13:16" x14ac:dyDescent="0.25">
      <c r="M7652" s="10"/>
      <c r="N7652"/>
      <c r="O7652"/>
      <c r="P7652" s="10"/>
    </row>
    <row r="7653" spans="13:16" x14ac:dyDescent="0.25">
      <c r="M7653" s="10"/>
      <c r="N7653"/>
      <c r="O7653"/>
      <c r="P7653" s="10"/>
    </row>
    <row r="7654" spans="13:16" x14ac:dyDescent="0.25">
      <c r="M7654" s="10"/>
      <c r="N7654"/>
      <c r="O7654"/>
      <c r="P7654" s="10"/>
    </row>
    <row r="7655" spans="13:16" x14ac:dyDescent="0.25">
      <c r="M7655" s="10"/>
      <c r="N7655"/>
      <c r="O7655"/>
      <c r="P7655" s="10"/>
    </row>
    <row r="7656" spans="13:16" x14ac:dyDescent="0.25">
      <c r="M7656" s="10"/>
      <c r="N7656"/>
      <c r="O7656"/>
      <c r="P7656" s="10"/>
    </row>
    <row r="7657" spans="13:16" x14ac:dyDescent="0.25">
      <c r="M7657" s="10"/>
      <c r="N7657"/>
      <c r="O7657"/>
      <c r="P7657" s="10"/>
    </row>
    <row r="7658" spans="13:16" x14ac:dyDescent="0.25">
      <c r="M7658" s="10"/>
      <c r="N7658"/>
      <c r="O7658"/>
      <c r="P7658" s="10"/>
    </row>
    <row r="7659" spans="13:16" x14ac:dyDescent="0.25">
      <c r="M7659" s="10"/>
      <c r="N7659"/>
      <c r="O7659"/>
      <c r="P7659" s="10"/>
    </row>
    <row r="7660" spans="13:16" x14ac:dyDescent="0.25">
      <c r="M7660" s="10"/>
      <c r="N7660"/>
      <c r="O7660"/>
      <c r="P7660" s="10"/>
    </row>
    <row r="7661" spans="13:16" x14ac:dyDescent="0.25">
      <c r="M7661" s="10"/>
      <c r="N7661"/>
      <c r="O7661"/>
      <c r="P7661" s="10"/>
    </row>
    <row r="7662" spans="13:16" x14ac:dyDescent="0.25">
      <c r="M7662" s="10"/>
      <c r="N7662"/>
      <c r="O7662"/>
      <c r="P7662" s="10"/>
    </row>
    <row r="7663" spans="13:16" x14ac:dyDescent="0.25">
      <c r="M7663" s="10"/>
      <c r="N7663"/>
      <c r="O7663"/>
      <c r="P7663" s="10"/>
    </row>
    <row r="7664" spans="13:16" x14ac:dyDescent="0.25">
      <c r="M7664" s="10"/>
      <c r="N7664"/>
      <c r="O7664"/>
      <c r="P7664" s="10"/>
    </row>
    <row r="7665" spans="13:16" x14ac:dyDescent="0.25">
      <c r="M7665" s="10"/>
      <c r="N7665"/>
      <c r="O7665"/>
      <c r="P7665" s="10"/>
    </row>
    <row r="7666" spans="13:16" x14ac:dyDescent="0.25">
      <c r="M7666" s="10"/>
      <c r="N7666"/>
      <c r="O7666"/>
      <c r="P7666" s="10"/>
    </row>
    <row r="7667" spans="13:16" x14ac:dyDescent="0.25">
      <c r="M7667" s="10"/>
      <c r="N7667"/>
      <c r="O7667"/>
      <c r="P7667" s="10"/>
    </row>
    <row r="7668" spans="13:16" x14ac:dyDescent="0.25">
      <c r="M7668" s="10"/>
      <c r="N7668"/>
      <c r="O7668"/>
      <c r="P7668" s="10"/>
    </row>
    <row r="7669" spans="13:16" x14ac:dyDescent="0.25">
      <c r="M7669" s="10"/>
      <c r="N7669"/>
      <c r="O7669"/>
      <c r="P7669" s="10"/>
    </row>
    <row r="7670" spans="13:16" x14ac:dyDescent="0.25">
      <c r="M7670" s="10"/>
      <c r="N7670"/>
      <c r="O7670"/>
      <c r="P7670" s="10"/>
    </row>
    <row r="7671" spans="13:16" x14ac:dyDescent="0.25">
      <c r="M7671" s="10"/>
      <c r="N7671"/>
      <c r="O7671"/>
      <c r="P7671" s="10"/>
    </row>
    <row r="7672" spans="13:16" x14ac:dyDescent="0.25">
      <c r="M7672" s="10"/>
      <c r="N7672"/>
      <c r="O7672"/>
      <c r="P7672" s="10"/>
    </row>
    <row r="7673" spans="13:16" x14ac:dyDescent="0.25">
      <c r="M7673" s="10"/>
      <c r="N7673"/>
      <c r="O7673"/>
      <c r="P7673" s="10"/>
    </row>
    <row r="7674" spans="13:16" x14ac:dyDescent="0.25">
      <c r="M7674" s="10"/>
      <c r="N7674"/>
      <c r="O7674"/>
      <c r="P7674" s="10"/>
    </row>
    <row r="7675" spans="13:16" x14ac:dyDescent="0.25">
      <c r="M7675" s="10"/>
      <c r="N7675"/>
      <c r="O7675"/>
      <c r="P7675" s="10"/>
    </row>
    <row r="7676" spans="13:16" x14ac:dyDescent="0.25">
      <c r="M7676" s="10"/>
      <c r="N7676"/>
      <c r="O7676"/>
      <c r="P7676" s="10"/>
    </row>
    <row r="7677" spans="13:16" x14ac:dyDescent="0.25">
      <c r="M7677" s="10"/>
      <c r="N7677"/>
      <c r="O7677"/>
      <c r="P7677" s="10"/>
    </row>
    <row r="7678" spans="13:16" x14ac:dyDescent="0.25">
      <c r="M7678" s="10"/>
      <c r="N7678"/>
      <c r="O7678"/>
      <c r="P7678" s="10"/>
    </row>
    <row r="7679" spans="13:16" x14ac:dyDescent="0.25">
      <c r="M7679" s="10"/>
      <c r="N7679"/>
      <c r="O7679"/>
      <c r="P7679" s="10"/>
    </row>
    <row r="7680" spans="13:16" x14ac:dyDescent="0.25">
      <c r="M7680" s="10"/>
      <c r="N7680"/>
      <c r="O7680"/>
      <c r="P7680" s="10"/>
    </row>
    <row r="7681" spans="13:16" x14ac:dyDescent="0.25">
      <c r="M7681" s="10"/>
      <c r="N7681"/>
      <c r="O7681"/>
      <c r="P7681" s="10"/>
    </row>
    <row r="7682" spans="13:16" x14ac:dyDescent="0.25">
      <c r="M7682" s="10"/>
      <c r="N7682"/>
      <c r="O7682"/>
      <c r="P7682" s="10"/>
    </row>
    <row r="7683" spans="13:16" x14ac:dyDescent="0.25">
      <c r="M7683" s="10"/>
      <c r="N7683"/>
      <c r="O7683"/>
      <c r="P7683" s="10"/>
    </row>
    <row r="7684" spans="13:16" x14ac:dyDescent="0.25">
      <c r="M7684" s="10"/>
      <c r="N7684"/>
      <c r="O7684"/>
      <c r="P7684" s="10"/>
    </row>
    <row r="7685" spans="13:16" x14ac:dyDescent="0.25">
      <c r="M7685" s="10"/>
      <c r="N7685"/>
      <c r="O7685"/>
      <c r="P7685" s="10"/>
    </row>
    <row r="7686" spans="13:16" x14ac:dyDescent="0.25">
      <c r="M7686" s="10"/>
      <c r="N7686"/>
      <c r="O7686"/>
      <c r="P7686" s="10"/>
    </row>
    <row r="7687" spans="13:16" x14ac:dyDescent="0.25">
      <c r="M7687" s="10"/>
      <c r="N7687"/>
      <c r="O7687"/>
      <c r="P7687" s="10"/>
    </row>
    <row r="7688" spans="13:16" x14ac:dyDescent="0.25">
      <c r="M7688" s="10"/>
      <c r="N7688"/>
      <c r="O7688"/>
      <c r="P7688" s="10"/>
    </row>
    <row r="7689" spans="13:16" x14ac:dyDescent="0.25">
      <c r="M7689" s="10"/>
      <c r="N7689"/>
      <c r="O7689"/>
      <c r="P7689" s="10"/>
    </row>
    <row r="7690" spans="13:16" x14ac:dyDescent="0.25">
      <c r="M7690" s="10"/>
      <c r="N7690"/>
      <c r="O7690"/>
      <c r="P7690" s="10"/>
    </row>
    <row r="7691" spans="13:16" x14ac:dyDescent="0.25">
      <c r="M7691" s="10"/>
      <c r="N7691"/>
      <c r="O7691"/>
      <c r="P7691" s="10"/>
    </row>
    <row r="7692" spans="13:16" x14ac:dyDescent="0.25">
      <c r="M7692" s="10"/>
      <c r="N7692"/>
      <c r="O7692"/>
      <c r="P7692" s="10"/>
    </row>
    <row r="7693" spans="13:16" x14ac:dyDescent="0.25">
      <c r="M7693" s="10"/>
      <c r="N7693"/>
      <c r="O7693"/>
      <c r="P7693" s="10"/>
    </row>
    <row r="7694" spans="13:16" x14ac:dyDescent="0.25">
      <c r="M7694" s="10"/>
      <c r="N7694"/>
      <c r="O7694"/>
      <c r="P7694" s="10"/>
    </row>
    <row r="7695" spans="13:16" x14ac:dyDescent="0.25">
      <c r="M7695" s="10"/>
      <c r="N7695"/>
      <c r="O7695"/>
      <c r="P7695" s="10"/>
    </row>
    <row r="7696" spans="13:16" x14ac:dyDescent="0.25">
      <c r="M7696" s="10"/>
      <c r="N7696"/>
      <c r="O7696"/>
      <c r="P7696" s="10"/>
    </row>
    <row r="7697" spans="13:16" x14ac:dyDescent="0.25">
      <c r="M7697" s="10"/>
      <c r="N7697"/>
      <c r="O7697"/>
      <c r="P7697" s="10"/>
    </row>
    <row r="7698" spans="13:16" x14ac:dyDescent="0.25">
      <c r="M7698" s="10"/>
      <c r="N7698"/>
      <c r="O7698"/>
      <c r="P7698" s="10"/>
    </row>
    <row r="7699" spans="13:16" x14ac:dyDescent="0.25">
      <c r="M7699" s="10"/>
      <c r="N7699"/>
      <c r="O7699"/>
      <c r="P7699" s="10"/>
    </row>
    <row r="7700" spans="13:16" x14ac:dyDescent="0.25">
      <c r="M7700" s="10"/>
      <c r="N7700"/>
      <c r="O7700"/>
      <c r="P7700" s="10"/>
    </row>
    <row r="7701" spans="13:16" x14ac:dyDescent="0.25">
      <c r="M7701" s="10"/>
      <c r="N7701"/>
      <c r="O7701"/>
      <c r="P7701" s="10"/>
    </row>
    <row r="7702" spans="13:16" x14ac:dyDescent="0.25">
      <c r="M7702" s="10"/>
      <c r="N7702"/>
      <c r="O7702"/>
      <c r="P7702" s="10"/>
    </row>
    <row r="7703" spans="13:16" x14ac:dyDescent="0.25">
      <c r="M7703" s="10"/>
      <c r="N7703"/>
      <c r="O7703"/>
      <c r="P7703" s="10"/>
    </row>
    <row r="7704" spans="13:16" x14ac:dyDescent="0.25">
      <c r="M7704" s="10"/>
      <c r="N7704"/>
      <c r="O7704"/>
      <c r="P7704" s="10"/>
    </row>
    <row r="7705" spans="13:16" x14ac:dyDescent="0.25">
      <c r="M7705" s="10"/>
      <c r="N7705"/>
      <c r="O7705"/>
      <c r="P7705" s="10"/>
    </row>
    <row r="7706" spans="13:16" x14ac:dyDescent="0.25">
      <c r="M7706" s="10"/>
      <c r="N7706"/>
      <c r="O7706"/>
      <c r="P7706" s="10"/>
    </row>
    <row r="7707" spans="13:16" x14ac:dyDescent="0.25">
      <c r="M7707" s="10"/>
      <c r="N7707"/>
      <c r="O7707"/>
      <c r="P7707" s="10"/>
    </row>
    <row r="7708" spans="13:16" x14ac:dyDescent="0.25">
      <c r="M7708" s="10"/>
      <c r="N7708"/>
      <c r="O7708"/>
      <c r="P7708" s="10"/>
    </row>
    <row r="7709" spans="13:16" x14ac:dyDescent="0.25">
      <c r="M7709" s="10"/>
      <c r="N7709"/>
      <c r="O7709"/>
      <c r="P7709" s="10"/>
    </row>
    <row r="7710" spans="13:16" x14ac:dyDescent="0.25">
      <c r="M7710" s="10"/>
      <c r="N7710"/>
      <c r="O7710"/>
      <c r="P7710" s="10"/>
    </row>
    <row r="7711" spans="13:16" x14ac:dyDescent="0.25">
      <c r="M7711" s="10"/>
      <c r="N7711"/>
      <c r="O7711"/>
      <c r="P7711" s="10"/>
    </row>
    <row r="7712" spans="13:16" x14ac:dyDescent="0.25">
      <c r="M7712" s="10"/>
      <c r="N7712"/>
      <c r="O7712"/>
      <c r="P7712" s="10"/>
    </row>
    <row r="7713" spans="13:16" x14ac:dyDescent="0.25">
      <c r="M7713" s="10"/>
      <c r="N7713"/>
      <c r="O7713"/>
      <c r="P7713" s="10"/>
    </row>
    <row r="7714" spans="13:16" x14ac:dyDescent="0.25">
      <c r="M7714" s="10"/>
      <c r="N7714"/>
      <c r="O7714"/>
      <c r="P7714" s="10"/>
    </row>
    <row r="7715" spans="13:16" x14ac:dyDescent="0.25">
      <c r="M7715" s="10"/>
      <c r="N7715"/>
      <c r="O7715"/>
      <c r="P7715" s="10"/>
    </row>
    <row r="7716" spans="13:16" x14ac:dyDescent="0.25">
      <c r="M7716" s="10"/>
      <c r="N7716"/>
      <c r="O7716"/>
      <c r="P7716" s="10"/>
    </row>
    <row r="7717" spans="13:16" x14ac:dyDescent="0.25">
      <c r="M7717" s="10"/>
      <c r="N7717"/>
      <c r="O7717"/>
      <c r="P7717" s="10"/>
    </row>
    <row r="7718" spans="13:16" x14ac:dyDescent="0.25">
      <c r="M7718" s="10"/>
      <c r="N7718"/>
      <c r="O7718"/>
      <c r="P7718" s="10"/>
    </row>
    <row r="7719" spans="13:16" x14ac:dyDescent="0.25">
      <c r="M7719" s="10"/>
      <c r="N7719"/>
      <c r="O7719"/>
      <c r="P7719" s="10"/>
    </row>
    <row r="7720" spans="13:16" x14ac:dyDescent="0.25">
      <c r="M7720" s="10"/>
      <c r="N7720"/>
      <c r="O7720"/>
      <c r="P7720" s="10"/>
    </row>
    <row r="7721" spans="13:16" x14ac:dyDescent="0.25">
      <c r="M7721" s="10"/>
      <c r="N7721"/>
      <c r="O7721"/>
      <c r="P7721" s="10"/>
    </row>
    <row r="7722" spans="13:16" x14ac:dyDescent="0.25">
      <c r="M7722" s="10"/>
      <c r="N7722"/>
      <c r="O7722"/>
      <c r="P7722" s="10"/>
    </row>
    <row r="7723" spans="13:16" x14ac:dyDescent="0.25">
      <c r="M7723" s="10"/>
      <c r="N7723"/>
      <c r="O7723"/>
      <c r="P7723" s="10"/>
    </row>
    <row r="7724" spans="13:16" x14ac:dyDescent="0.25">
      <c r="M7724" s="10"/>
      <c r="N7724"/>
      <c r="O7724"/>
      <c r="P7724" s="10"/>
    </row>
    <row r="7725" spans="13:16" x14ac:dyDescent="0.25">
      <c r="M7725" s="10"/>
      <c r="N7725"/>
      <c r="O7725"/>
      <c r="P7725" s="10"/>
    </row>
    <row r="7726" spans="13:16" x14ac:dyDescent="0.25">
      <c r="M7726" s="10"/>
      <c r="N7726"/>
      <c r="O7726"/>
      <c r="P7726" s="10"/>
    </row>
    <row r="7727" spans="13:16" x14ac:dyDescent="0.25">
      <c r="M7727" s="10"/>
      <c r="N7727"/>
      <c r="O7727"/>
      <c r="P7727" s="10"/>
    </row>
    <row r="7728" spans="13:16" x14ac:dyDescent="0.25">
      <c r="M7728" s="10"/>
      <c r="N7728"/>
      <c r="O7728"/>
      <c r="P7728" s="10"/>
    </row>
    <row r="7729" spans="13:16" x14ac:dyDescent="0.25">
      <c r="M7729" s="10"/>
      <c r="N7729"/>
      <c r="O7729"/>
      <c r="P7729" s="10"/>
    </row>
    <row r="7730" spans="13:16" x14ac:dyDescent="0.25">
      <c r="M7730" s="10"/>
      <c r="N7730"/>
      <c r="O7730"/>
      <c r="P7730" s="10"/>
    </row>
    <row r="7731" spans="13:16" x14ac:dyDescent="0.25">
      <c r="M7731" s="10"/>
      <c r="N7731"/>
      <c r="O7731"/>
      <c r="P7731" s="10"/>
    </row>
    <row r="7732" spans="13:16" x14ac:dyDescent="0.25">
      <c r="M7732" s="10"/>
      <c r="N7732"/>
      <c r="O7732"/>
      <c r="P7732" s="10"/>
    </row>
    <row r="7733" spans="13:16" x14ac:dyDescent="0.25">
      <c r="M7733" s="10"/>
      <c r="N7733"/>
      <c r="O7733"/>
      <c r="P7733" s="10"/>
    </row>
    <row r="7734" spans="13:16" x14ac:dyDescent="0.25">
      <c r="M7734" s="10"/>
      <c r="N7734"/>
      <c r="O7734"/>
      <c r="P7734" s="10"/>
    </row>
    <row r="7735" spans="13:16" x14ac:dyDescent="0.25">
      <c r="M7735" s="10"/>
      <c r="N7735"/>
      <c r="O7735"/>
      <c r="P7735" s="10"/>
    </row>
    <row r="7736" spans="13:16" x14ac:dyDescent="0.25">
      <c r="M7736" s="10"/>
      <c r="N7736"/>
      <c r="O7736"/>
      <c r="P7736" s="10"/>
    </row>
    <row r="7737" spans="13:16" x14ac:dyDescent="0.25">
      <c r="M7737" s="10"/>
      <c r="N7737"/>
      <c r="O7737"/>
      <c r="P7737" s="10"/>
    </row>
    <row r="7738" spans="13:16" x14ac:dyDescent="0.25">
      <c r="M7738" s="10"/>
      <c r="N7738"/>
      <c r="O7738"/>
      <c r="P7738" s="10"/>
    </row>
    <row r="7739" spans="13:16" x14ac:dyDescent="0.25">
      <c r="M7739" s="10"/>
      <c r="N7739"/>
      <c r="O7739"/>
      <c r="P7739" s="10"/>
    </row>
    <row r="7740" spans="13:16" x14ac:dyDescent="0.25">
      <c r="M7740" s="10"/>
      <c r="N7740"/>
      <c r="O7740"/>
      <c r="P7740" s="10"/>
    </row>
    <row r="7741" spans="13:16" x14ac:dyDescent="0.25">
      <c r="M7741" s="10"/>
      <c r="N7741"/>
      <c r="O7741"/>
      <c r="P7741" s="10"/>
    </row>
    <row r="7742" spans="13:16" x14ac:dyDescent="0.25">
      <c r="M7742" s="10"/>
      <c r="N7742"/>
      <c r="O7742"/>
      <c r="P7742" s="10"/>
    </row>
    <row r="7743" spans="13:16" x14ac:dyDescent="0.25">
      <c r="M7743" s="10"/>
      <c r="N7743"/>
      <c r="O7743"/>
      <c r="P7743" s="10"/>
    </row>
    <row r="7744" spans="13:16" x14ac:dyDescent="0.25">
      <c r="M7744" s="10"/>
      <c r="N7744"/>
      <c r="O7744"/>
      <c r="P7744" s="10"/>
    </row>
    <row r="7745" spans="13:16" x14ac:dyDescent="0.25">
      <c r="M7745" s="10"/>
      <c r="N7745"/>
      <c r="O7745"/>
      <c r="P7745" s="10"/>
    </row>
    <row r="7746" spans="13:16" x14ac:dyDescent="0.25">
      <c r="M7746" s="10"/>
      <c r="N7746"/>
      <c r="O7746"/>
      <c r="P7746" s="10"/>
    </row>
    <row r="7747" spans="13:16" x14ac:dyDescent="0.25">
      <c r="M7747" s="10"/>
      <c r="N7747"/>
      <c r="O7747"/>
      <c r="P7747" s="10"/>
    </row>
    <row r="7748" spans="13:16" x14ac:dyDescent="0.25">
      <c r="M7748" s="10"/>
      <c r="N7748"/>
      <c r="O7748"/>
      <c r="P7748" s="10"/>
    </row>
    <row r="7749" spans="13:16" x14ac:dyDescent="0.25">
      <c r="M7749" s="10"/>
      <c r="N7749"/>
      <c r="O7749"/>
      <c r="P7749" s="10"/>
    </row>
    <row r="7750" spans="13:16" x14ac:dyDescent="0.25">
      <c r="M7750" s="10"/>
      <c r="N7750"/>
      <c r="O7750"/>
      <c r="P7750" s="10"/>
    </row>
    <row r="7751" spans="13:16" x14ac:dyDescent="0.25">
      <c r="M7751" s="10"/>
      <c r="N7751"/>
      <c r="O7751"/>
      <c r="P7751" s="10"/>
    </row>
    <row r="7752" spans="13:16" x14ac:dyDescent="0.25">
      <c r="M7752" s="10"/>
      <c r="N7752"/>
      <c r="O7752"/>
      <c r="P7752" s="10"/>
    </row>
    <row r="7753" spans="13:16" x14ac:dyDescent="0.25">
      <c r="M7753" s="10"/>
      <c r="N7753"/>
      <c r="O7753"/>
      <c r="P7753" s="10"/>
    </row>
    <row r="7754" spans="13:16" x14ac:dyDescent="0.25">
      <c r="M7754" s="10"/>
      <c r="N7754"/>
      <c r="O7754"/>
      <c r="P7754" s="10"/>
    </row>
    <row r="7755" spans="13:16" x14ac:dyDescent="0.25">
      <c r="M7755" s="10"/>
      <c r="N7755"/>
      <c r="O7755"/>
      <c r="P7755" s="10"/>
    </row>
    <row r="7756" spans="13:16" x14ac:dyDescent="0.25">
      <c r="M7756" s="10"/>
      <c r="N7756"/>
      <c r="O7756"/>
      <c r="P7756" s="10"/>
    </row>
    <row r="7757" spans="13:16" x14ac:dyDescent="0.25">
      <c r="M7757" s="10"/>
      <c r="N7757"/>
      <c r="O7757"/>
      <c r="P7757" s="10"/>
    </row>
    <row r="7758" spans="13:16" x14ac:dyDescent="0.25">
      <c r="M7758" s="10"/>
      <c r="N7758"/>
      <c r="O7758"/>
      <c r="P7758" s="10"/>
    </row>
    <row r="7759" spans="13:16" x14ac:dyDescent="0.25">
      <c r="M7759" s="10"/>
      <c r="N7759"/>
      <c r="O7759"/>
      <c r="P7759" s="10"/>
    </row>
    <row r="7760" spans="13:16" x14ac:dyDescent="0.25">
      <c r="M7760" s="10"/>
      <c r="N7760"/>
      <c r="O7760"/>
      <c r="P7760" s="10"/>
    </row>
    <row r="7761" spans="13:16" x14ac:dyDescent="0.25">
      <c r="M7761" s="10"/>
      <c r="N7761"/>
      <c r="O7761"/>
      <c r="P7761" s="10"/>
    </row>
    <row r="7762" spans="13:16" x14ac:dyDescent="0.25">
      <c r="M7762" s="10"/>
      <c r="N7762"/>
      <c r="O7762"/>
      <c r="P7762" s="10"/>
    </row>
    <row r="7763" spans="13:16" x14ac:dyDescent="0.25">
      <c r="M7763" s="10"/>
      <c r="N7763"/>
      <c r="O7763"/>
      <c r="P7763" s="10"/>
    </row>
    <row r="7764" spans="13:16" x14ac:dyDescent="0.25">
      <c r="M7764" s="10"/>
      <c r="N7764"/>
      <c r="O7764"/>
      <c r="P7764" s="10"/>
    </row>
    <row r="7765" spans="13:16" x14ac:dyDescent="0.25">
      <c r="M7765" s="10"/>
      <c r="N7765"/>
      <c r="O7765"/>
      <c r="P7765" s="10"/>
    </row>
    <row r="7766" spans="13:16" x14ac:dyDescent="0.25">
      <c r="M7766" s="10"/>
      <c r="N7766"/>
      <c r="O7766"/>
      <c r="P7766" s="10"/>
    </row>
    <row r="7767" spans="13:16" x14ac:dyDescent="0.25">
      <c r="M7767" s="10"/>
      <c r="N7767"/>
      <c r="O7767"/>
      <c r="P7767" s="10"/>
    </row>
    <row r="7768" spans="13:16" x14ac:dyDescent="0.25">
      <c r="M7768" s="10"/>
      <c r="N7768"/>
      <c r="O7768"/>
      <c r="P7768" s="10"/>
    </row>
    <row r="7769" spans="13:16" x14ac:dyDescent="0.25">
      <c r="M7769" s="10"/>
      <c r="N7769"/>
      <c r="O7769"/>
      <c r="P7769" s="10"/>
    </row>
    <row r="7770" spans="13:16" x14ac:dyDescent="0.25">
      <c r="M7770" s="10"/>
      <c r="N7770"/>
      <c r="O7770"/>
      <c r="P7770" s="10"/>
    </row>
    <row r="7771" spans="13:16" x14ac:dyDescent="0.25">
      <c r="M7771" s="10"/>
      <c r="N7771"/>
      <c r="O7771"/>
      <c r="P7771" s="10"/>
    </row>
    <row r="7772" spans="13:16" x14ac:dyDescent="0.25">
      <c r="M7772" s="10"/>
      <c r="N7772"/>
      <c r="O7772"/>
      <c r="P7772" s="10"/>
    </row>
    <row r="7773" spans="13:16" x14ac:dyDescent="0.25">
      <c r="M7773" s="10"/>
      <c r="N7773"/>
      <c r="O7773"/>
      <c r="P7773" s="10"/>
    </row>
    <row r="7774" spans="13:16" x14ac:dyDescent="0.25">
      <c r="M7774" s="10"/>
      <c r="N7774"/>
      <c r="O7774"/>
      <c r="P7774" s="10"/>
    </row>
    <row r="7775" spans="13:16" x14ac:dyDescent="0.25">
      <c r="M7775" s="10"/>
      <c r="N7775"/>
      <c r="O7775"/>
      <c r="P7775" s="10"/>
    </row>
    <row r="7776" spans="13:16" x14ac:dyDescent="0.25">
      <c r="M7776" s="10"/>
      <c r="N7776"/>
      <c r="O7776"/>
      <c r="P7776" s="10"/>
    </row>
    <row r="7777" spans="13:16" x14ac:dyDescent="0.25">
      <c r="M7777" s="10"/>
      <c r="N7777"/>
      <c r="O7777"/>
      <c r="P7777" s="10"/>
    </row>
    <row r="7778" spans="13:16" x14ac:dyDescent="0.25">
      <c r="M7778" s="10"/>
      <c r="N7778"/>
      <c r="O7778"/>
      <c r="P7778" s="10"/>
    </row>
    <row r="7779" spans="13:16" x14ac:dyDescent="0.25">
      <c r="M7779" s="10"/>
      <c r="N7779"/>
      <c r="O7779"/>
      <c r="P7779" s="10"/>
    </row>
    <row r="7780" spans="13:16" x14ac:dyDescent="0.25">
      <c r="M7780" s="10"/>
      <c r="N7780"/>
      <c r="O7780"/>
      <c r="P7780" s="10"/>
    </row>
    <row r="7781" spans="13:16" x14ac:dyDescent="0.25">
      <c r="M7781" s="10"/>
      <c r="N7781"/>
      <c r="O7781"/>
      <c r="P7781" s="10"/>
    </row>
    <row r="7782" spans="13:16" x14ac:dyDescent="0.25">
      <c r="M7782" s="10"/>
      <c r="N7782"/>
      <c r="O7782"/>
      <c r="P7782" s="10"/>
    </row>
    <row r="7783" spans="13:16" x14ac:dyDescent="0.25">
      <c r="M7783" s="10"/>
      <c r="N7783"/>
      <c r="O7783"/>
      <c r="P7783" s="10"/>
    </row>
    <row r="7784" spans="13:16" x14ac:dyDescent="0.25">
      <c r="M7784" s="10"/>
      <c r="N7784"/>
      <c r="O7784"/>
      <c r="P7784" s="10"/>
    </row>
    <row r="7785" spans="13:16" x14ac:dyDescent="0.25">
      <c r="M7785" s="10"/>
      <c r="N7785"/>
      <c r="O7785"/>
      <c r="P7785" s="10"/>
    </row>
    <row r="7786" spans="13:16" x14ac:dyDescent="0.25">
      <c r="M7786" s="10"/>
      <c r="N7786"/>
      <c r="O7786"/>
      <c r="P7786" s="10"/>
    </row>
    <row r="7787" spans="13:16" x14ac:dyDescent="0.25">
      <c r="M7787" s="10"/>
      <c r="N7787"/>
      <c r="O7787"/>
      <c r="P7787" s="10"/>
    </row>
    <row r="7788" spans="13:16" x14ac:dyDescent="0.25">
      <c r="M7788" s="10"/>
      <c r="N7788"/>
      <c r="O7788"/>
      <c r="P7788" s="10"/>
    </row>
    <row r="7789" spans="13:16" x14ac:dyDescent="0.25">
      <c r="M7789" s="10"/>
      <c r="N7789"/>
      <c r="O7789"/>
      <c r="P7789" s="10"/>
    </row>
    <row r="7790" spans="13:16" x14ac:dyDescent="0.25">
      <c r="M7790" s="10"/>
      <c r="N7790"/>
      <c r="O7790"/>
      <c r="P7790" s="10"/>
    </row>
    <row r="7791" spans="13:16" x14ac:dyDescent="0.25">
      <c r="M7791" s="10"/>
      <c r="N7791"/>
      <c r="O7791"/>
      <c r="P7791" s="10"/>
    </row>
    <row r="7792" spans="13:16" x14ac:dyDescent="0.25">
      <c r="M7792" s="10"/>
      <c r="N7792"/>
      <c r="O7792"/>
      <c r="P7792" s="10"/>
    </row>
    <row r="7793" spans="13:16" x14ac:dyDescent="0.25">
      <c r="M7793" s="10"/>
      <c r="N7793"/>
      <c r="O7793"/>
      <c r="P7793" s="10"/>
    </row>
    <row r="7794" spans="13:16" x14ac:dyDescent="0.25">
      <c r="M7794" s="10"/>
      <c r="N7794"/>
      <c r="O7794"/>
      <c r="P7794" s="10"/>
    </row>
    <row r="7795" spans="13:16" x14ac:dyDescent="0.25">
      <c r="M7795" s="10"/>
      <c r="N7795"/>
      <c r="O7795"/>
      <c r="P7795" s="10"/>
    </row>
    <row r="7796" spans="13:16" x14ac:dyDescent="0.25">
      <c r="M7796" s="10"/>
      <c r="N7796"/>
      <c r="O7796"/>
      <c r="P7796" s="10"/>
    </row>
    <row r="7797" spans="13:16" x14ac:dyDescent="0.25">
      <c r="M7797" s="10"/>
      <c r="N7797"/>
      <c r="O7797"/>
      <c r="P7797" s="10"/>
    </row>
    <row r="7798" spans="13:16" x14ac:dyDescent="0.25">
      <c r="M7798" s="10"/>
      <c r="N7798"/>
      <c r="O7798"/>
      <c r="P7798" s="10"/>
    </row>
    <row r="7799" spans="13:16" x14ac:dyDescent="0.25">
      <c r="M7799" s="10"/>
      <c r="N7799"/>
      <c r="O7799"/>
      <c r="P7799" s="10"/>
    </row>
    <row r="7800" spans="13:16" x14ac:dyDescent="0.25">
      <c r="M7800" s="10"/>
      <c r="N7800"/>
      <c r="O7800"/>
      <c r="P7800" s="10"/>
    </row>
    <row r="7801" spans="13:16" x14ac:dyDescent="0.25">
      <c r="M7801" s="10"/>
      <c r="N7801"/>
      <c r="O7801"/>
      <c r="P7801" s="10"/>
    </row>
    <row r="7802" spans="13:16" x14ac:dyDescent="0.25">
      <c r="M7802" s="10"/>
      <c r="N7802"/>
      <c r="O7802"/>
      <c r="P7802" s="10"/>
    </row>
    <row r="7803" spans="13:16" x14ac:dyDescent="0.25">
      <c r="M7803" s="10"/>
      <c r="N7803"/>
      <c r="O7803"/>
      <c r="P7803" s="10"/>
    </row>
    <row r="7804" spans="13:16" x14ac:dyDescent="0.25">
      <c r="M7804" s="10"/>
      <c r="N7804"/>
      <c r="O7804"/>
      <c r="P7804" s="10"/>
    </row>
    <row r="7805" spans="13:16" x14ac:dyDescent="0.25">
      <c r="M7805" s="10"/>
      <c r="N7805"/>
      <c r="O7805"/>
      <c r="P7805" s="10"/>
    </row>
    <row r="7806" spans="13:16" x14ac:dyDescent="0.25">
      <c r="M7806" s="10"/>
      <c r="N7806"/>
      <c r="O7806"/>
      <c r="P7806" s="10"/>
    </row>
    <row r="7807" spans="13:16" x14ac:dyDescent="0.25">
      <c r="M7807" s="10"/>
      <c r="N7807"/>
      <c r="O7807"/>
      <c r="P7807" s="10"/>
    </row>
    <row r="7808" spans="13:16" x14ac:dyDescent="0.25">
      <c r="M7808" s="10"/>
      <c r="N7808"/>
      <c r="O7808"/>
      <c r="P7808" s="10"/>
    </row>
    <row r="7809" spans="13:16" x14ac:dyDescent="0.25">
      <c r="M7809" s="10"/>
      <c r="N7809"/>
      <c r="O7809"/>
      <c r="P7809" s="10"/>
    </row>
    <row r="7810" spans="13:16" x14ac:dyDescent="0.25">
      <c r="M7810" s="10"/>
      <c r="N7810"/>
      <c r="O7810"/>
      <c r="P7810" s="10"/>
    </row>
    <row r="7811" spans="13:16" x14ac:dyDescent="0.25">
      <c r="M7811" s="10"/>
      <c r="N7811"/>
      <c r="O7811"/>
      <c r="P7811" s="10"/>
    </row>
    <row r="7812" spans="13:16" x14ac:dyDescent="0.25">
      <c r="M7812" s="10"/>
      <c r="N7812"/>
      <c r="O7812"/>
      <c r="P7812" s="10"/>
    </row>
    <row r="7813" spans="13:16" x14ac:dyDescent="0.25">
      <c r="M7813" s="10"/>
      <c r="N7813"/>
      <c r="O7813"/>
      <c r="P7813" s="10"/>
    </row>
    <row r="7814" spans="13:16" x14ac:dyDescent="0.25">
      <c r="M7814" s="10"/>
      <c r="N7814"/>
      <c r="O7814"/>
      <c r="P7814" s="10"/>
    </row>
    <row r="7815" spans="13:16" x14ac:dyDescent="0.25">
      <c r="M7815" s="10"/>
      <c r="N7815"/>
      <c r="O7815"/>
      <c r="P7815" s="10"/>
    </row>
    <row r="7816" spans="13:16" x14ac:dyDescent="0.25">
      <c r="M7816" s="10"/>
      <c r="N7816"/>
      <c r="O7816"/>
      <c r="P7816" s="10"/>
    </row>
    <row r="7817" spans="13:16" x14ac:dyDescent="0.25">
      <c r="M7817" s="10"/>
      <c r="N7817"/>
      <c r="O7817"/>
      <c r="P7817" s="10"/>
    </row>
    <row r="7818" spans="13:16" x14ac:dyDescent="0.25">
      <c r="M7818" s="10"/>
      <c r="N7818"/>
      <c r="O7818"/>
      <c r="P7818" s="10"/>
    </row>
    <row r="7819" spans="13:16" x14ac:dyDescent="0.25">
      <c r="M7819" s="10"/>
      <c r="N7819"/>
      <c r="O7819"/>
      <c r="P7819" s="10"/>
    </row>
    <row r="7820" spans="13:16" x14ac:dyDescent="0.25">
      <c r="M7820" s="10"/>
      <c r="N7820"/>
      <c r="O7820"/>
      <c r="P7820" s="10"/>
    </row>
    <row r="7821" spans="13:16" x14ac:dyDescent="0.25">
      <c r="M7821" s="10"/>
      <c r="N7821"/>
      <c r="O7821"/>
      <c r="P7821" s="10"/>
    </row>
    <row r="7822" spans="13:16" x14ac:dyDescent="0.25">
      <c r="M7822" s="10"/>
      <c r="N7822"/>
      <c r="O7822"/>
      <c r="P7822" s="10"/>
    </row>
    <row r="7823" spans="13:16" x14ac:dyDescent="0.25">
      <c r="M7823" s="10"/>
      <c r="N7823"/>
      <c r="O7823"/>
      <c r="P7823" s="10"/>
    </row>
    <row r="7824" spans="13:16" x14ac:dyDescent="0.25">
      <c r="M7824" s="10"/>
      <c r="N7824"/>
      <c r="O7824"/>
      <c r="P7824" s="10"/>
    </row>
    <row r="7825" spans="13:16" x14ac:dyDescent="0.25">
      <c r="M7825" s="10"/>
      <c r="N7825"/>
      <c r="O7825"/>
      <c r="P7825" s="10"/>
    </row>
    <row r="7826" spans="13:16" x14ac:dyDescent="0.25">
      <c r="M7826" s="10"/>
      <c r="N7826"/>
      <c r="O7826"/>
      <c r="P7826" s="10"/>
    </row>
    <row r="7827" spans="13:16" x14ac:dyDescent="0.25">
      <c r="M7827" s="10"/>
      <c r="N7827"/>
      <c r="O7827"/>
      <c r="P7827" s="10"/>
    </row>
    <row r="7828" spans="13:16" x14ac:dyDescent="0.25">
      <c r="M7828" s="10"/>
      <c r="N7828"/>
      <c r="O7828"/>
      <c r="P7828" s="10"/>
    </row>
    <row r="7829" spans="13:16" x14ac:dyDescent="0.25">
      <c r="M7829" s="10"/>
      <c r="N7829"/>
      <c r="O7829"/>
      <c r="P7829" s="10"/>
    </row>
    <row r="7830" spans="13:16" x14ac:dyDescent="0.25">
      <c r="M7830" s="10"/>
      <c r="N7830"/>
      <c r="O7830"/>
      <c r="P7830" s="10"/>
    </row>
    <row r="7831" spans="13:16" x14ac:dyDescent="0.25">
      <c r="M7831" s="10"/>
      <c r="N7831"/>
      <c r="O7831"/>
      <c r="P7831" s="10"/>
    </row>
    <row r="7832" spans="13:16" x14ac:dyDescent="0.25">
      <c r="M7832" s="10"/>
      <c r="N7832"/>
      <c r="O7832"/>
      <c r="P7832" s="10"/>
    </row>
    <row r="7833" spans="13:16" x14ac:dyDescent="0.25">
      <c r="M7833" s="10"/>
      <c r="N7833"/>
      <c r="O7833"/>
      <c r="P7833" s="10"/>
    </row>
    <row r="7834" spans="13:16" x14ac:dyDescent="0.25">
      <c r="M7834" s="10"/>
      <c r="N7834"/>
      <c r="O7834"/>
      <c r="P7834" s="10"/>
    </row>
    <row r="7835" spans="13:16" x14ac:dyDescent="0.25">
      <c r="M7835" s="10"/>
      <c r="N7835"/>
      <c r="O7835"/>
      <c r="P7835" s="10"/>
    </row>
    <row r="7836" spans="13:16" x14ac:dyDescent="0.25">
      <c r="M7836" s="10"/>
      <c r="N7836"/>
      <c r="O7836"/>
      <c r="P7836" s="10"/>
    </row>
    <row r="7837" spans="13:16" x14ac:dyDescent="0.25">
      <c r="M7837" s="10"/>
      <c r="N7837"/>
      <c r="O7837"/>
      <c r="P7837" s="10"/>
    </row>
    <row r="7838" spans="13:16" x14ac:dyDescent="0.25">
      <c r="M7838" s="10"/>
      <c r="N7838"/>
      <c r="O7838"/>
      <c r="P7838" s="10"/>
    </row>
    <row r="7839" spans="13:16" x14ac:dyDescent="0.25">
      <c r="M7839" s="10"/>
      <c r="N7839"/>
      <c r="O7839"/>
      <c r="P7839" s="10"/>
    </row>
    <row r="7840" spans="13:16" x14ac:dyDescent="0.25">
      <c r="M7840" s="10"/>
      <c r="N7840"/>
      <c r="O7840"/>
      <c r="P7840" s="10"/>
    </row>
    <row r="7841" spans="13:16" x14ac:dyDescent="0.25">
      <c r="M7841" s="10"/>
      <c r="N7841"/>
      <c r="O7841"/>
      <c r="P7841" s="10"/>
    </row>
    <row r="7842" spans="13:16" x14ac:dyDescent="0.25">
      <c r="M7842" s="10"/>
      <c r="N7842"/>
      <c r="O7842"/>
      <c r="P7842" s="10"/>
    </row>
    <row r="7843" spans="13:16" x14ac:dyDescent="0.25">
      <c r="M7843" s="10"/>
      <c r="N7843"/>
      <c r="O7843"/>
      <c r="P7843" s="10"/>
    </row>
    <row r="7844" spans="13:16" x14ac:dyDescent="0.25">
      <c r="M7844" s="10"/>
      <c r="N7844"/>
      <c r="O7844"/>
      <c r="P7844" s="10"/>
    </row>
    <row r="7845" spans="13:16" x14ac:dyDescent="0.25">
      <c r="M7845" s="10"/>
      <c r="N7845"/>
      <c r="O7845"/>
      <c r="P7845" s="10"/>
    </row>
    <row r="7846" spans="13:16" x14ac:dyDescent="0.25">
      <c r="M7846" s="10"/>
      <c r="N7846"/>
      <c r="O7846"/>
      <c r="P7846" s="10"/>
    </row>
    <row r="7847" spans="13:16" x14ac:dyDescent="0.25">
      <c r="M7847" s="10"/>
      <c r="N7847"/>
      <c r="O7847"/>
      <c r="P7847" s="10"/>
    </row>
    <row r="7848" spans="13:16" x14ac:dyDescent="0.25">
      <c r="M7848" s="10"/>
      <c r="N7848"/>
      <c r="O7848"/>
      <c r="P7848" s="10"/>
    </row>
    <row r="7849" spans="13:16" x14ac:dyDescent="0.25">
      <c r="M7849" s="10"/>
      <c r="N7849"/>
      <c r="O7849"/>
      <c r="P7849" s="10"/>
    </row>
    <row r="7850" spans="13:16" x14ac:dyDescent="0.25">
      <c r="M7850" s="10"/>
      <c r="N7850"/>
      <c r="O7850"/>
      <c r="P7850" s="10"/>
    </row>
    <row r="7851" spans="13:16" x14ac:dyDescent="0.25">
      <c r="M7851" s="10"/>
      <c r="N7851"/>
      <c r="O7851"/>
      <c r="P7851" s="10"/>
    </row>
    <row r="7852" spans="13:16" x14ac:dyDescent="0.25">
      <c r="M7852" s="10"/>
      <c r="N7852"/>
      <c r="O7852"/>
      <c r="P7852" s="10"/>
    </row>
    <row r="7853" spans="13:16" x14ac:dyDescent="0.25">
      <c r="M7853" s="10"/>
      <c r="N7853"/>
      <c r="O7853"/>
      <c r="P7853" s="10"/>
    </row>
    <row r="7854" spans="13:16" x14ac:dyDescent="0.25">
      <c r="M7854" s="10"/>
      <c r="N7854"/>
      <c r="O7854"/>
      <c r="P7854" s="10"/>
    </row>
    <row r="7855" spans="13:16" x14ac:dyDescent="0.25">
      <c r="M7855" s="10"/>
      <c r="N7855"/>
      <c r="O7855"/>
      <c r="P7855" s="10"/>
    </row>
    <row r="7856" spans="13:16" x14ac:dyDescent="0.25">
      <c r="M7856" s="10"/>
      <c r="N7856"/>
      <c r="O7856"/>
      <c r="P7856" s="10"/>
    </row>
    <row r="7857" spans="13:16" x14ac:dyDescent="0.25">
      <c r="M7857" s="10"/>
      <c r="N7857"/>
      <c r="O7857"/>
      <c r="P7857" s="10"/>
    </row>
    <row r="7858" spans="13:16" x14ac:dyDescent="0.25">
      <c r="M7858" s="10"/>
      <c r="N7858"/>
      <c r="O7858"/>
      <c r="P7858" s="10"/>
    </row>
    <row r="7859" spans="13:16" x14ac:dyDescent="0.25">
      <c r="M7859" s="10"/>
      <c r="N7859"/>
      <c r="O7859"/>
      <c r="P7859" s="10"/>
    </row>
    <row r="7860" spans="13:16" x14ac:dyDescent="0.25">
      <c r="M7860" s="10"/>
      <c r="N7860"/>
      <c r="O7860"/>
      <c r="P7860" s="10"/>
    </row>
    <row r="7861" spans="13:16" x14ac:dyDescent="0.25">
      <c r="M7861" s="10"/>
      <c r="N7861"/>
      <c r="O7861"/>
      <c r="P7861" s="10"/>
    </row>
    <row r="7862" spans="13:16" x14ac:dyDescent="0.25">
      <c r="M7862" s="10"/>
      <c r="N7862"/>
      <c r="O7862"/>
      <c r="P7862" s="10"/>
    </row>
    <row r="7863" spans="13:16" x14ac:dyDescent="0.25">
      <c r="M7863" s="10"/>
      <c r="N7863"/>
      <c r="O7863"/>
      <c r="P7863" s="10"/>
    </row>
    <row r="7864" spans="13:16" x14ac:dyDescent="0.25">
      <c r="M7864" s="10"/>
      <c r="N7864"/>
      <c r="O7864"/>
      <c r="P7864" s="10"/>
    </row>
    <row r="7865" spans="13:16" x14ac:dyDescent="0.25">
      <c r="M7865" s="10"/>
      <c r="N7865"/>
      <c r="O7865"/>
      <c r="P7865" s="10"/>
    </row>
    <row r="7866" spans="13:16" x14ac:dyDescent="0.25">
      <c r="M7866" s="10"/>
      <c r="N7866"/>
      <c r="O7866"/>
      <c r="P7866" s="10"/>
    </row>
    <row r="7867" spans="13:16" x14ac:dyDescent="0.25">
      <c r="M7867" s="10"/>
      <c r="N7867"/>
      <c r="O7867"/>
      <c r="P7867" s="10"/>
    </row>
    <row r="7868" spans="13:16" x14ac:dyDescent="0.25">
      <c r="M7868" s="10"/>
      <c r="N7868"/>
      <c r="O7868"/>
      <c r="P7868" s="10"/>
    </row>
    <row r="7869" spans="13:16" x14ac:dyDescent="0.25">
      <c r="M7869" s="10"/>
      <c r="N7869"/>
      <c r="O7869"/>
      <c r="P7869" s="10"/>
    </row>
    <row r="7870" spans="13:16" x14ac:dyDescent="0.25">
      <c r="M7870" s="10"/>
      <c r="N7870"/>
      <c r="O7870"/>
      <c r="P7870" s="10"/>
    </row>
    <row r="7871" spans="13:16" x14ac:dyDescent="0.25">
      <c r="M7871" s="10"/>
      <c r="N7871"/>
      <c r="O7871"/>
      <c r="P7871" s="10"/>
    </row>
    <row r="7872" spans="13:16" x14ac:dyDescent="0.25">
      <c r="M7872" s="10"/>
      <c r="N7872"/>
      <c r="O7872"/>
      <c r="P7872" s="10"/>
    </row>
    <row r="7873" spans="13:16" x14ac:dyDescent="0.25">
      <c r="M7873" s="10"/>
      <c r="N7873"/>
      <c r="O7873"/>
      <c r="P7873" s="10"/>
    </row>
    <row r="7874" spans="13:16" x14ac:dyDescent="0.25">
      <c r="M7874" s="10"/>
      <c r="N7874"/>
      <c r="O7874"/>
      <c r="P7874" s="10"/>
    </row>
    <row r="7875" spans="13:16" x14ac:dyDescent="0.25">
      <c r="M7875" s="10"/>
      <c r="N7875"/>
      <c r="O7875"/>
      <c r="P7875" s="10"/>
    </row>
    <row r="7876" spans="13:16" x14ac:dyDescent="0.25">
      <c r="M7876" s="10"/>
      <c r="N7876"/>
      <c r="O7876"/>
      <c r="P7876" s="10"/>
    </row>
    <row r="7877" spans="13:16" x14ac:dyDescent="0.25">
      <c r="M7877" s="10"/>
      <c r="N7877"/>
      <c r="O7877"/>
      <c r="P7877" s="10"/>
    </row>
    <row r="7878" spans="13:16" x14ac:dyDescent="0.25">
      <c r="M7878" s="10"/>
      <c r="N7878"/>
      <c r="O7878"/>
      <c r="P7878" s="10"/>
    </row>
    <row r="7879" spans="13:16" x14ac:dyDescent="0.25">
      <c r="M7879" s="10"/>
      <c r="N7879"/>
      <c r="O7879"/>
      <c r="P7879" s="10"/>
    </row>
    <row r="7880" spans="13:16" x14ac:dyDescent="0.25">
      <c r="M7880" s="10"/>
      <c r="N7880"/>
      <c r="O7880"/>
      <c r="P7880" s="10"/>
    </row>
    <row r="7881" spans="13:16" x14ac:dyDescent="0.25">
      <c r="M7881" s="10"/>
      <c r="N7881"/>
      <c r="O7881"/>
      <c r="P7881" s="10"/>
    </row>
    <row r="7882" spans="13:16" x14ac:dyDescent="0.25">
      <c r="M7882" s="10"/>
      <c r="N7882"/>
      <c r="O7882"/>
      <c r="P7882" s="10"/>
    </row>
    <row r="7883" spans="13:16" x14ac:dyDescent="0.25">
      <c r="M7883" s="10"/>
      <c r="N7883"/>
      <c r="O7883"/>
      <c r="P7883" s="10"/>
    </row>
    <row r="7884" spans="13:16" x14ac:dyDescent="0.25">
      <c r="M7884" s="10"/>
      <c r="N7884"/>
      <c r="O7884"/>
      <c r="P7884" s="10"/>
    </row>
    <row r="7885" spans="13:16" x14ac:dyDescent="0.25">
      <c r="M7885" s="10"/>
      <c r="N7885"/>
      <c r="O7885"/>
      <c r="P7885" s="10"/>
    </row>
    <row r="7886" spans="13:16" x14ac:dyDescent="0.25">
      <c r="M7886" s="10"/>
      <c r="N7886"/>
      <c r="O7886"/>
      <c r="P7886" s="10"/>
    </row>
    <row r="7887" spans="13:16" x14ac:dyDescent="0.25">
      <c r="M7887" s="10"/>
      <c r="N7887"/>
      <c r="O7887"/>
      <c r="P7887" s="10"/>
    </row>
    <row r="7888" spans="13:16" x14ac:dyDescent="0.25">
      <c r="M7888" s="10"/>
      <c r="N7888"/>
      <c r="O7888"/>
      <c r="P7888" s="10"/>
    </row>
    <row r="7889" spans="13:16" x14ac:dyDescent="0.25">
      <c r="M7889" s="10"/>
      <c r="N7889"/>
      <c r="O7889"/>
      <c r="P7889" s="10"/>
    </row>
    <row r="7890" spans="13:16" x14ac:dyDescent="0.25">
      <c r="M7890" s="10"/>
      <c r="N7890"/>
      <c r="O7890"/>
      <c r="P7890" s="10"/>
    </row>
    <row r="7891" spans="13:16" x14ac:dyDescent="0.25">
      <c r="M7891" s="10"/>
      <c r="N7891"/>
      <c r="O7891"/>
      <c r="P7891" s="10"/>
    </row>
    <row r="7892" spans="13:16" x14ac:dyDescent="0.25">
      <c r="M7892" s="10"/>
      <c r="N7892"/>
      <c r="O7892"/>
      <c r="P7892" s="10"/>
    </row>
    <row r="7893" spans="13:16" x14ac:dyDescent="0.25">
      <c r="M7893" s="10"/>
      <c r="N7893"/>
      <c r="O7893"/>
      <c r="P7893" s="10"/>
    </row>
    <row r="7894" spans="13:16" x14ac:dyDescent="0.25">
      <c r="M7894" s="10"/>
      <c r="N7894"/>
      <c r="O7894"/>
      <c r="P7894" s="10"/>
    </row>
    <row r="7895" spans="13:16" x14ac:dyDescent="0.25">
      <c r="M7895" s="10"/>
      <c r="N7895"/>
      <c r="O7895"/>
      <c r="P7895" s="10"/>
    </row>
    <row r="7896" spans="13:16" x14ac:dyDescent="0.25">
      <c r="M7896" s="10"/>
      <c r="N7896"/>
      <c r="O7896"/>
      <c r="P7896" s="10"/>
    </row>
    <row r="7897" spans="13:16" x14ac:dyDescent="0.25">
      <c r="M7897" s="10"/>
      <c r="N7897"/>
      <c r="O7897"/>
      <c r="P7897" s="10"/>
    </row>
    <row r="7898" spans="13:16" x14ac:dyDescent="0.25">
      <c r="M7898" s="10"/>
      <c r="N7898"/>
      <c r="O7898"/>
      <c r="P7898" s="10"/>
    </row>
    <row r="7899" spans="13:16" x14ac:dyDescent="0.25">
      <c r="M7899" s="10"/>
      <c r="N7899"/>
      <c r="O7899"/>
      <c r="P7899" s="10"/>
    </row>
    <row r="7900" spans="13:16" x14ac:dyDescent="0.25">
      <c r="M7900" s="10"/>
      <c r="N7900"/>
      <c r="O7900"/>
      <c r="P7900" s="10"/>
    </row>
    <row r="7901" spans="13:16" x14ac:dyDescent="0.25">
      <c r="M7901" s="10"/>
      <c r="N7901"/>
      <c r="O7901"/>
      <c r="P7901" s="10"/>
    </row>
    <row r="7902" spans="13:16" x14ac:dyDescent="0.25">
      <c r="M7902" s="10"/>
      <c r="N7902"/>
      <c r="O7902"/>
      <c r="P7902" s="10"/>
    </row>
    <row r="7903" spans="13:16" x14ac:dyDescent="0.25">
      <c r="M7903" s="10"/>
      <c r="N7903"/>
      <c r="O7903"/>
      <c r="P7903" s="10"/>
    </row>
    <row r="7904" spans="13:16" x14ac:dyDescent="0.25">
      <c r="M7904" s="10"/>
      <c r="N7904"/>
      <c r="O7904"/>
      <c r="P7904" s="10"/>
    </row>
    <row r="7905" spans="13:16" x14ac:dyDescent="0.25">
      <c r="M7905" s="10"/>
      <c r="N7905"/>
      <c r="O7905"/>
      <c r="P7905" s="10"/>
    </row>
    <row r="7906" spans="13:16" x14ac:dyDescent="0.25">
      <c r="M7906" s="10"/>
      <c r="N7906"/>
      <c r="O7906"/>
      <c r="P7906" s="10"/>
    </row>
    <row r="7907" spans="13:16" x14ac:dyDescent="0.25">
      <c r="M7907" s="10"/>
      <c r="N7907"/>
      <c r="O7907"/>
      <c r="P7907" s="10"/>
    </row>
    <row r="7908" spans="13:16" x14ac:dyDescent="0.25">
      <c r="M7908" s="10"/>
      <c r="N7908"/>
      <c r="O7908"/>
      <c r="P7908" s="10"/>
    </row>
    <row r="7909" spans="13:16" x14ac:dyDescent="0.25">
      <c r="M7909" s="10"/>
      <c r="N7909"/>
      <c r="O7909"/>
      <c r="P7909" s="10"/>
    </row>
    <row r="7910" spans="13:16" x14ac:dyDescent="0.25">
      <c r="M7910" s="10"/>
      <c r="N7910"/>
      <c r="O7910"/>
      <c r="P7910" s="10"/>
    </row>
    <row r="7911" spans="13:16" x14ac:dyDescent="0.25">
      <c r="M7911" s="10"/>
      <c r="N7911"/>
      <c r="O7911"/>
      <c r="P7911" s="10"/>
    </row>
    <row r="7912" spans="13:16" x14ac:dyDescent="0.25">
      <c r="M7912" s="10"/>
      <c r="N7912"/>
      <c r="O7912"/>
      <c r="P7912" s="10"/>
    </row>
    <row r="7913" spans="13:16" x14ac:dyDescent="0.25">
      <c r="M7913" s="10"/>
      <c r="N7913"/>
      <c r="O7913"/>
      <c r="P7913" s="10"/>
    </row>
    <row r="7914" spans="13:16" x14ac:dyDescent="0.25">
      <c r="M7914" s="10"/>
      <c r="N7914"/>
      <c r="O7914"/>
      <c r="P7914" s="10"/>
    </row>
    <row r="7915" spans="13:16" x14ac:dyDescent="0.25">
      <c r="M7915" s="10"/>
      <c r="N7915"/>
      <c r="O7915"/>
      <c r="P7915" s="10"/>
    </row>
    <row r="7916" spans="13:16" x14ac:dyDescent="0.25">
      <c r="M7916" s="10"/>
      <c r="N7916"/>
      <c r="O7916"/>
      <c r="P7916" s="10"/>
    </row>
    <row r="7917" spans="13:16" x14ac:dyDescent="0.25">
      <c r="M7917" s="10"/>
      <c r="N7917"/>
      <c r="O7917"/>
      <c r="P7917" s="10"/>
    </row>
    <row r="7918" spans="13:16" x14ac:dyDescent="0.25">
      <c r="M7918" s="10"/>
      <c r="N7918"/>
      <c r="O7918"/>
      <c r="P7918" s="10"/>
    </row>
    <row r="7919" spans="13:16" x14ac:dyDescent="0.25">
      <c r="M7919" s="10"/>
      <c r="N7919"/>
      <c r="O7919"/>
      <c r="P7919" s="10"/>
    </row>
    <row r="7920" spans="13:16" x14ac:dyDescent="0.25">
      <c r="M7920" s="10"/>
      <c r="N7920"/>
      <c r="O7920"/>
      <c r="P7920" s="10"/>
    </row>
    <row r="7921" spans="13:16" x14ac:dyDescent="0.25">
      <c r="M7921" s="10"/>
      <c r="N7921"/>
      <c r="O7921"/>
      <c r="P7921" s="10"/>
    </row>
    <row r="7922" spans="13:16" x14ac:dyDescent="0.25">
      <c r="M7922" s="10"/>
      <c r="N7922"/>
      <c r="O7922"/>
      <c r="P7922" s="10"/>
    </row>
    <row r="7923" spans="13:16" x14ac:dyDescent="0.25">
      <c r="M7923" s="10"/>
      <c r="N7923"/>
      <c r="O7923"/>
      <c r="P7923" s="10"/>
    </row>
    <row r="7924" spans="13:16" x14ac:dyDescent="0.25">
      <c r="M7924" s="10"/>
      <c r="N7924"/>
      <c r="O7924"/>
      <c r="P7924" s="10"/>
    </row>
    <row r="7925" spans="13:16" x14ac:dyDescent="0.25">
      <c r="M7925" s="10"/>
      <c r="N7925"/>
      <c r="O7925"/>
      <c r="P7925" s="10"/>
    </row>
    <row r="7926" spans="13:16" x14ac:dyDescent="0.25">
      <c r="M7926" s="10"/>
      <c r="N7926"/>
      <c r="O7926"/>
      <c r="P7926" s="10"/>
    </row>
    <row r="7927" spans="13:16" x14ac:dyDescent="0.25">
      <c r="M7927" s="10"/>
      <c r="N7927"/>
      <c r="O7927"/>
      <c r="P7927" s="10"/>
    </row>
    <row r="7928" spans="13:16" x14ac:dyDescent="0.25">
      <c r="M7928" s="10"/>
      <c r="N7928"/>
      <c r="O7928"/>
      <c r="P7928" s="10"/>
    </row>
    <row r="7929" spans="13:16" x14ac:dyDescent="0.25">
      <c r="M7929" s="10"/>
      <c r="N7929"/>
      <c r="O7929"/>
      <c r="P7929" s="10"/>
    </row>
    <row r="7930" spans="13:16" x14ac:dyDescent="0.25">
      <c r="M7930" s="10"/>
      <c r="N7930"/>
      <c r="O7930"/>
      <c r="P7930" s="10"/>
    </row>
    <row r="7931" spans="13:16" x14ac:dyDescent="0.25">
      <c r="M7931" s="10"/>
      <c r="N7931"/>
      <c r="O7931"/>
      <c r="P7931" s="10"/>
    </row>
    <row r="7932" spans="13:16" x14ac:dyDescent="0.25">
      <c r="M7932" s="10"/>
      <c r="N7932"/>
      <c r="O7932"/>
      <c r="P7932" s="10"/>
    </row>
    <row r="7933" spans="13:16" x14ac:dyDescent="0.25">
      <c r="M7933" s="10"/>
      <c r="N7933"/>
      <c r="O7933"/>
      <c r="P7933" s="10"/>
    </row>
    <row r="7934" spans="13:16" x14ac:dyDescent="0.25">
      <c r="M7934" s="10"/>
      <c r="N7934"/>
      <c r="O7934"/>
      <c r="P7934" s="10"/>
    </row>
    <row r="7935" spans="13:16" x14ac:dyDescent="0.25">
      <c r="M7935" s="10"/>
      <c r="N7935"/>
      <c r="O7935"/>
      <c r="P7935" s="10"/>
    </row>
    <row r="7936" spans="13:16" x14ac:dyDescent="0.25">
      <c r="M7936" s="10"/>
      <c r="N7936"/>
      <c r="O7936"/>
      <c r="P7936" s="10"/>
    </row>
    <row r="7937" spans="13:16" x14ac:dyDescent="0.25">
      <c r="M7937" s="10"/>
      <c r="N7937"/>
      <c r="O7937"/>
      <c r="P7937" s="10"/>
    </row>
    <row r="7938" spans="13:16" x14ac:dyDescent="0.25">
      <c r="M7938" s="10"/>
      <c r="N7938"/>
      <c r="O7938"/>
      <c r="P7938" s="10"/>
    </row>
    <row r="7939" spans="13:16" x14ac:dyDescent="0.25">
      <c r="M7939" s="10"/>
      <c r="N7939"/>
      <c r="O7939"/>
      <c r="P7939" s="10"/>
    </row>
    <row r="7940" spans="13:16" x14ac:dyDescent="0.25">
      <c r="M7940" s="10"/>
      <c r="N7940"/>
      <c r="O7940"/>
      <c r="P7940" s="10"/>
    </row>
    <row r="7941" spans="13:16" x14ac:dyDescent="0.25">
      <c r="M7941" s="10"/>
      <c r="N7941"/>
      <c r="O7941"/>
      <c r="P7941" s="10"/>
    </row>
    <row r="7942" spans="13:16" x14ac:dyDescent="0.25">
      <c r="M7942" s="10"/>
      <c r="N7942"/>
      <c r="O7942"/>
      <c r="P7942" s="10"/>
    </row>
    <row r="7943" spans="13:16" x14ac:dyDescent="0.25">
      <c r="M7943" s="10"/>
      <c r="N7943"/>
      <c r="O7943"/>
      <c r="P7943" s="10"/>
    </row>
    <row r="7944" spans="13:16" x14ac:dyDescent="0.25">
      <c r="M7944" s="10"/>
      <c r="N7944"/>
      <c r="O7944"/>
      <c r="P7944" s="10"/>
    </row>
    <row r="7945" spans="13:16" x14ac:dyDescent="0.25">
      <c r="M7945" s="10"/>
      <c r="N7945"/>
      <c r="O7945"/>
      <c r="P7945" s="10"/>
    </row>
    <row r="7946" spans="13:16" x14ac:dyDescent="0.25">
      <c r="M7946" s="10"/>
      <c r="N7946"/>
      <c r="O7946"/>
      <c r="P7946" s="10"/>
    </row>
    <row r="7947" spans="13:16" x14ac:dyDescent="0.25">
      <c r="M7947" s="10"/>
      <c r="N7947"/>
      <c r="O7947"/>
      <c r="P7947" s="10"/>
    </row>
    <row r="7948" spans="13:16" x14ac:dyDescent="0.25">
      <c r="M7948" s="10"/>
      <c r="N7948"/>
      <c r="O7948"/>
      <c r="P7948" s="10"/>
    </row>
    <row r="7949" spans="13:16" x14ac:dyDescent="0.25">
      <c r="M7949" s="10"/>
      <c r="N7949"/>
      <c r="O7949"/>
      <c r="P7949" s="10"/>
    </row>
    <row r="7950" spans="13:16" x14ac:dyDescent="0.25">
      <c r="M7950" s="10"/>
      <c r="N7950"/>
      <c r="O7950"/>
      <c r="P7950" s="10"/>
    </row>
    <row r="7951" spans="13:16" x14ac:dyDescent="0.25">
      <c r="M7951" s="10"/>
      <c r="N7951"/>
      <c r="O7951"/>
      <c r="P7951" s="10"/>
    </row>
    <row r="7952" spans="13:16" x14ac:dyDescent="0.25">
      <c r="M7952" s="10"/>
      <c r="N7952"/>
      <c r="O7952"/>
      <c r="P7952" s="10"/>
    </row>
    <row r="7953" spans="13:16" x14ac:dyDescent="0.25">
      <c r="M7953" s="10"/>
      <c r="N7953"/>
      <c r="O7953"/>
      <c r="P7953" s="10"/>
    </row>
    <row r="7954" spans="13:16" x14ac:dyDescent="0.25">
      <c r="M7954" s="10"/>
      <c r="N7954"/>
      <c r="O7954"/>
      <c r="P7954" s="10"/>
    </row>
    <row r="7955" spans="13:16" x14ac:dyDescent="0.25">
      <c r="M7955" s="10"/>
      <c r="N7955"/>
      <c r="O7955"/>
      <c r="P7955" s="10"/>
    </row>
    <row r="7956" spans="13:16" x14ac:dyDescent="0.25">
      <c r="M7956" s="10"/>
      <c r="N7956"/>
      <c r="O7956"/>
      <c r="P7956" s="10"/>
    </row>
    <row r="7957" spans="13:16" x14ac:dyDescent="0.25">
      <c r="M7957" s="10"/>
      <c r="N7957"/>
      <c r="O7957"/>
      <c r="P7957" s="10"/>
    </row>
    <row r="7958" spans="13:16" x14ac:dyDescent="0.25">
      <c r="M7958" s="10"/>
      <c r="N7958"/>
      <c r="O7958"/>
      <c r="P7958" s="10"/>
    </row>
    <row r="7959" spans="13:16" x14ac:dyDescent="0.25">
      <c r="M7959" s="10"/>
      <c r="N7959"/>
      <c r="O7959"/>
      <c r="P7959" s="10"/>
    </row>
    <row r="7960" spans="13:16" x14ac:dyDescent="0.25">
      <c r="M7960" s="10"/>
      <c r="N7960"/>
      <c r="O7960"/>
      <c r="P7960" s="10"/>
    </row>
    <row r="7961" spans="13:16" x14ac:dyDescent="0.25">
      <c r="M7961" s="10"/>
      <c r="N7961"/>
      <c r="O7961"/>
      <c r="P7961" s="10"/>
    </row>
    <row r="7962" spans="13:16" x14ac:dyDescent="0.25">
      <c r="M7962" s="10"/>
      <c r="N7962"/>
      <c r="O7962"/>
      <c r="P7962" s="10"/>
    </row>
    <row r="7963" spans="13:16" x14ac:dyDescent="0.25">
      <c r="M7963" s="10"/>
      <c r="N7963"/>
      <c r="O7963"/>
      <c r="P7963" s="10"/>
    </row>
    <row r="7964" spans="13:16" x14ac:dyDescent="0.25">
      <c r="M7964" s="10"/>
      <c r="N7964"/>
      <c r="O7964"/>
      <c r="P7964" s="10"/>
    </row>
    <row r="7965" spans="13:16" x14ac:dyDescent="0.25">
      <c r="M7965" s="10"/>
      <c r="N7965"/>
      <c r="O7965"/>
      <c r="P7965" s="10"/>
    </row>
    <row r="7966" spans="13:16" x14ac:dyDescent="0.25">
      <c r="M7966" s="10"/>
      <c r="N7966"/>
      <c r="O7966"/>
      <c r="P7966" s="10"/>
    </row>
    <row r="7967" spans="13:16" x14ac:dyDescent="0.25">
      <c r="M7967" s="10"/>
      <c r="N7967"/>
      <c r="O7967"/>
      <c r="P7967" s="10"/>
    </row>
    <row r="7968" spans="13:16" x14ac:dyDescent="0.25">
      <c r="M7968" s="10"/>
      <c r="N7968"/>
      <c r="O7968"/>
      <c r="P7968" s="10"/>
    </row>
    <row r="7969" spans="13:16" x14ac:dyDescent="0.25">
      <c r="M7969" s="10"/>
      <c r="N7969"/>
      <c r="O7969"/>
      <c r="P7969" s="10"/>
    </row>
    <row r="7970" spans="13:16" x14ac:dyDescent="0.25">
      <c r="M7970" s="10"/>
      <c r="N7970"/>
      <c r="O7970"/>
      <c r="P7970" s="10"/>
    </row>
    <row r="7971" spans="13:16" x14ac:dyDescent="0.25">
      <c r="M7971" s="10"/>
      <c r="N7971"/>
      <c r="O7971"/>
      <c r="P7971" s="10"/>
    </row>
    <row r="7972" spans="13:16" x14ac:dyDescent="0.25">
      <c r="M7972" s="10"/>
      <c r="N7972"/>
      <c r="O7972"/>
      <c r="P7972" s="10"/>
    </row>
    <row r="7973" spans="13:16" x14ac:dyDescent="0.25">
      <c r="M7973" s="10"/>
      <c r="N7973"/>
      <c r="O7973"/>
      <c r="P7973" s="10"/>
    </row>
    <row r="7974" spans="13:16" x14ac:dyDescent="0.25">
      <c r="M7974" s="10"/>
      <c r="N7974"/>
      <c r="O7974"/>
      <c r="P7974" s="10"/>
    </row>
    <row r="7975" spans="13:16" x14ac:dyDescent="0.25">
      <c r="M7975" s="10"/>
      <c r="N7975"/>
      <c r="O7975"/>
      <c r="P7975" s="10"/>
    </row>
    <row r="7976" spans="13:16" x14ac:dyDescent="0.25">
      <c r="M7976" s="10"/>
      <c r="N7976"/>
      <c r="O7976"/>
      <c r="P7976" s="10"/>
    </row>
    <row r="7977" spans="13:16" x14ac:dyDescent="0.25">
      <c r="M7977" s="10"/>
      <c r="N7977"/>
      <c r="O7977"/>
      <c r="P7977" s="10"/>
    </row>
    <row r="7978" spans="13:16" x14ac:dyDescent="0.25">
      <c r="M7978" s="10"/>
      <c r="N7978"/>
      <c r="O7978"/>
      <c r="P7978" s="10"/>
    </row>
    <row r="7979" spans="13:16" x14ac:dyDescent="0.25">
      <c r="M7979" s="10"/>
      <c r="N7979"/>
      <c r="O7979"/>
      <c r="P7979" s="10"/>
    </row>
    <row r="7980" spans="13:16" x14ac:dyDescent="0.25">
      <c r="M7980" s="10"/>
      <c r="N7980"/>
      <c r="O7980"/>
      <c r="P7980" s="10"/>
    </row>
    <row r="7981" spans="13:16" x14ac:dyDescent="0.25">
      <c r="M7981" s="10"/>
      <c r="N7981"/>
      <c r="O7981"/>
      <c r="P7981" s="10"/>
    </row>
    <row r="7982" spans="13:16" x14ac:dyDescent="0.25">
      <c r="M7982" s="10"/>
      <c r="N7982"/>
      <c r="O7982"/>
      <c r="P7982" s="10"/>
    </row>
    <row r="7983" spans="13:16" x14ac:dyDescent="0.25">
      <c r="M7983" s="10"/>
      <c r="N7983"/>
      <c r="O7983"/>
      <c r="P7983" s="10"/>
    </row>
    <row r="7984" spans="13:16" x14ac:dyDescent="0.25">
      <c r="M7984" s="10"/>
      <c r="N7984"/>
      <c r="O7984"/>
      <c r="P7984" s="10"/>
    </row>
    <row r="7985" spans="13:16" x14ac:dyDescent="0.25">
      <c r="M7985" s="10"/>
      <c r="N7985"/>
      <c r="O7985"/>
      <c r="P7985" s="10"/>
    </row>
    <row r="7986" spans="13:16" x14ac:dyDescent="0.25">
      <c r="M7986" s="10"/>
      <c r="N7986"/>
      <c r="O7986"/>
      <c r="P7986" s="10"/>
    </row>
    <row r="7987" spans="13:16" x14ac:dyDescent="0.25">
      <c r="M7987" s="10"/>
      <c r="N7987"/>
      <c r="O7987"/>
      <c r="P7987" s="10"/>
    </row>
    <row r="7988" spans="13:16" x14ac:dyDescent="0.25">
      <c r="M7988" s="10"/>
      <c r="N7988"/>
      <c r="O7988"/>
      <c r="P7988" s="10"/>
    </row>
    <row r="7989" spans="13:16" x14ac:dyDescent="0.25">
      <c r="M7989" s="10"/>
      <c r="N7989"/>
      <c r="O7989"/>
      <c r="P7989" s="10"/>
    </row>
    <row r="7990" spans="13:16" x14ac:dyDescent="0.25">
      <c r="M7990" s="10"/>
      <c r="N7990"/>
      <c r="O7990"/>
      <c r="P7990" s="10"/>
    </row>
    <row r="7991" spans="13:16" x14ac:dyDescent="0.25">
      <c r="M7991" s="10"/>
      <c r="N7991"/>
      <c r="O7991"/>
      <c r="P7991" s="10"/>
    </row>
    <row r="7992" spans="13:16" x14ac:dyDescent="0.25">
      <c r="M7992" s="10"/>
      <c r="N7992"/>
      <c r="O7992"/>
      <c r="P7992" s="10"/>
    </row>
    <row r="7993" spans="13:16" x14ac:dyDescent="0.25">
      <c r="M7993" s="10"/>
      <c r="N7993"/>
      <c r="O7993"/>
      <c r="P7993" s="10"/>
    </row>
    <row r="7994" spans="13:16" x14ac:dyDescent="0.25">
      <c r="M7994" s="10"/>
      <c r="N7994"/>
      <c r="O7994"/>
      <c r="P7994" s="10"/>
    </row>
    <row r="7995" spans="13:16" x14ac:dyDescent="0.25">
      <c r="M7995" s="10"/>
      <c r="N7995"/>
      <c r="O7995"/>
      <c r="P7995" s="10"/>
    </row>
    <row r="7996" spans="13:16" x14ac:dyDescent="0.25">
      <c r="M7996" s="10"/>
      <c r="N7996"/>
      <c r="O7996"/>
      <c r="P7996" s="10"/>
    </row>
    <row r="7997" spans="13:16" x14ac:dyDescent="0.25">
      <c r="M7997" s="10"/>
      <c r="N7997"/>
      <c r="O7997"/>
      <c r="P7997" s="10"/>
    </row>
    <row r="7998" spans="13:16" x14ac:dyDescent="0.25">
      <c r="M7998" s="10"/>
      <c r="N7998"/>
      <c r="O7998"/>
      <c r="P7998" s="10"/>
    </row>
    <row r="7999" spans="13:16" x14ac:dyDescent="0.25">
      <c r="M7999" s="10"/>
      <c r="N7999"/>
      <c r="O7999"/>
      <c r="P7999" s="10"/>
    </row>
    <row r="8000" spans="13:16" x14ac:dyDescent="0.25">
      <c r="M8000" s="10"/>
      <c r="N8000"/>
      <c r="O8000"/>
      <c r="P8000" s="10"/>
    </row>
    <row r="8001" spans="13:16" x14ac:dyDescent="0.25">
      <c r="M8001" s="10"/>
      <c r="N8001"/>
      <c r="O8001"/>
      <c r="P8001" s="10"/>
    </row>
    <row r="8002" spans="13:16" x14ac:dyDescent="0.25">
      <c r="M8002" s="10"/>
      <c r="N8002"/>
      <c r="O8002"/>
      <c r="P8002" s="10"/>
    </row>
    <row r="8003" spans="13:16" x14ac:dyDescent="0.25">
      <c r="M8003" s="10"/>
      <c r="N8003"/>
      <c r="O8003"/>
      <c r="P8003" s="10"/>
    </row>
    <row r="8004" spans="13:16" x14ac:dyDescent="0.25">
      <c r="M8004" s="10"/>
      <c r="N8004"/>
      <c r="O8004"/>
      <c r="P8004" s="10"/>
    </row>
    <row r="8005" spans="13:16" x14ac:dyDescent="0.25">
      <c r="M8005" s="10"/>
      <c r="N8005"/>
      <c r="O8005"/>
      <c r="P8005" s="10"/>
    </row>
    <row r="8006" spans="13:16" x14ac:dyDescent="0.25">
      <c r="M8006" s="10"/>
      <c r="N8006"/>
      <c r="O8006"/>
      <c r="P8006" s="10"/>
    </row>
    <row r="8007" spans="13:16" x14ac:dyDescent="0.25">
      <c r="M8007" s="10"/>
      <c r="N8007"/>
      <c r="O8007"/>
      <c r="P8007" s="10"/>
    </row>
    <row r="8008" spans="13:16" x14ac:dyDescent="0.25">
      <c r="M8008" s="10"/>
      <c r="N8008"/>
      <c r="O8008"/>
      <c r="P8008" s="10"/>
    </row>
    <row r="8009" spans="13:16" x14ac:dyDescent="0.25">
      <c r="M8009" s="10"/>
      <c r="N8009"/>
      <c r="O8009"/>
      <c r="P8009" s="10"/>
    </row>
    <row r="8010" spans="13:16" x14ac:dyDescent="0.25">
      <c r="M8010" s="10"/>
      <c r="N8010"/>
      <c r="O8010"/>
      <c r="P8010" s="10"/>
    </row>
    <row r="8011" spans="13:16" x14ac:dyDescent="0.25">
      <c r="M8011" s="10"/>
      <c r="N8011"/>
      <c r="O8011"/>
      <c r="P8011" s="10"/>
    </row>
    <row r="8012" spans="13:16" x14ac:dyDescent="0.25">
      <c r="M8012" s="10"/>
      <c r="N8012"/>
      <c r="O8012"/>
      <c r="P8012" s="10"/>
    </row>
    <row r="8013" spans="13:16" x14ac:dyDescent="0.25">
      <c r="M8013" s="10"/>
      <c r="N8013"/>
      <c r="O8013"/>
      <c r="P8013" s="10"/>
    </row>
    <row r="8014" spans="13:16" x14ac:dyDescent="0.25">
      <c r="M8014" s="10"/>
      <c r="N8014"/>
      <c r="O8014"/>
      <c r="P8014" s="10"/>
    </row>
    <row r="8015" spans="13:16" x14ac:dyDescent="0.25">
      <c r="M8015" s="10"/>
      <c r="N8015"/>
      <c r="O8015"/>
      <c r="P8015" s="10"/>
    </row>
    <row r="8016" spans="13:16" x14ac:dyDescent="0.25">
      <c r="M8016" s="10"/>
      <c r="N8016"/>
      <c r="O8016"/>
      <c r="P8016" s="10"/>
    </row>
    <row r="8017" spans="13:16" x14ac:dyDescent="0.25">
      <c r="M8017" s="10"/>
      <c r="N8017"/>
      <c r="O8017"/>
      <c r="P8017" s="10"/>
    </row>
    <row r="8018" spans="13:16" x14ac:dyDescent="0.25">
      <c r="M8018" s="10"/>
      <c r="N8018"/>
      <c r="O8018"/>
      <c r="P8018" s="10"/>
    </row>
    <row r="8019" spans="13:16" x14ac:dyDescent="0.25">
      <c r="M8019" s="10"/>
      <c r="N8019"/>
      <c r="O8019"/>
      <c r="P8019" s="10"/>
    </row>
    <row r="8020" spans="13:16" x14ac:dyDescent="0.25">
      <c r="M8020" s="10"/>
      <c r="N8020"/>
      <c r="O8020"/>
      <c r="P8020" s="10"/>
    </row>
    <row r="8021" spans="13:16" x14ac:dyDescent="0.25">
      <c r="M8021" s="10"/>
      <c r="N8021"/>
      <c r="O8021"/>
      <c r="P8021" s="10"/>
    </row>
    <row r="8022" spans="13:16" x14ac:dyDescent="0.25">
      <c r="M8022" s="10"/>
      <c r="N8022"/>
      <c r="O8022"/>
      <c r="P8022" s="10"/>
    </row>
    <row r="8023" spans="13:16" x14ac:dyDescent="0.25">
      <c r="M8023" s="10"/>
      <c r="N8023"/>
      <c r="O8023"/>
      <c r="P8023" s="10"/>
    </row>
    <row r="8024" spans="13:16" x14ac:dyDescent="0.25">
      <c r="M8024" s="10"/>
      <c r="N8024"/>
      <c r="O8024"/>
      <c r="P8024" s="10"/>
    </row>
    <row r="8025" spans="13:16" x14ac:dyDescent="0.25">
      <c r="M8025" s="10"/>
      <c r="N8025"/>
      <c r="O8025"/>
      <c r="P8025" s="10"/>
    </row>
    <row r="8026" spans="13:16" x14ac:dyDescent="0.25">
      <c r="M8026" s="10"/>
      <c r="N8026"/>
      <c r="O8026"/>
      <c r="P8026" s="10"/>
    </row>
    <row r="8027" spans="13:16" x14ac:dyDescent="0.25">
      <c r="M8027" s="10"/>
      <c r="N8027"/>
      <c r="O8027"/>
      <c r="P8027" s="10"/>
    </row>
    <row r="8028" spans="13:16" x14ac:dyDescent="0.25">
      <c r="M8028" s="10"/>
      <c r="N8028"/>
      <c r="O8028"/>
      <c r="P8028" s="10"/>
    </row>
    <row r="8029" spans="13:16" x14ac:dyDescent="0.25">
      <c r="M8029" s="10"/>
      <c r="N8029"/>
      <c r="O8029"/>
      <c r="P8029" s="10"/>
    </row>
    <row r="8030" spans="13:16" x14ac:dyDescent="0.25">
      <c r="M8030" s="10"/>
      <c r="N8030"/>
      <c r="O8030"/>
      <c r="P8030" s="10"/>
    </row>
    <row r="8031" spans="13:16" x14ac:dyDescent="0.25">
      <c r="M8031" s="10"/>
      <c r="N8031"/>
      <c r="O8031"/>
      <c r="P8031" s="10"/>
    </row>
    <row r="8032" spans="13:16" x14ac:dyDescent="0.25">
      <c r="M8032" s="10"/>
      <c r="N8032"/>
      <c r="O8032"/>
      <c r="P8032" s="10"/>
    </row>
    <row r="8033" spans="13:16" x14ac:dyDescent="0.25">
      <c r="M8033" s="10"/>
      <c r="N8033"/>
      <c r="O8033"/>
      <c r="P8033" s="10"/>
    </row>
    <row r="8034" spans="13:16" x14ac:dyDescent="0.25">
      <c r="M8034" s="10"/>
      <c r="N8034"/>
      <c r="O8034"/>
      <c r="P8034" s="10"/>
    </row>
    <row r="8035" spans="13:16" x14ac:dyDescent="0.25">
      <c r="M8035" s="10"/>
      <c r="N8035"/>
      <c r="O8035"/>
      <c r="P8035" s="10"/>
    </row>
    <row r="8036" spans="13:16" x14ac:dyDescent="0.25">
      <c r="M8036" s="10"/>
      <c r="N8036"/>
      <c r="O8036"/>
      <c r="P8036" s="10"/>
    </row>
    <row r="8037" spans="13:16" x14ac:dyDescent="0.25">
      <c r="M8037" s="10"/>
      <c r="N8037"/>
      <c r="O8037"/>
      <c r="P8037" s="10"/>
    </row>
    <row r="8038" spans="13:16" x14ac:dyDescent="0.25">
      <c r="M8038" s="10"/>
      <c r="N8038"/>
      <c r="O8038"/>
      <c r="P8038" s="10"/>
    </row>
    <row r="8039" spans="13:16" x14ac:dyDescent="0.25">
      <c r="M8039" s="10"/>
      <c r="N8039"/>
      <c r="O8039"/>
      <c r="P8039" s="10"/>
    </row>
    <row r="8040" spans="13:16" x14ac:dyDescent="0.25">
      <c r="M8040" s="10"/>
      <c r="N8040"/>
      <c r="O8040"/>
      <c r="P8040" s="10"/>
    </row>
    <row r="8041" spans="13:16" x14ac:dyDescent="0.25">
      <c r="M8041" s="10"/>
      <c r="N8041"/>
      <c r="O8041"/>
      <c r="P8041" s="10"/>
    </row>
    <row r="8042" spans="13:16" x14ac:dyDescent="0.25">
      <c r="M8042" s="10"/>
      <c r="N8042"/>
      <c r="O8042"/>
      <c r="P8042" s="10"/>
    </row>
    <row r="8043" spans="13:16" x14ac:dyDescent="0.25">
      <c r="M8043" s="10"/>
      <c r="N8043"/>
      <c r="O8043"/>
      <c r="P8043" s="10"/>
    </row>
    <row r="8044" spans="13:16" x14ac:dyDescent="0.25">
      <c r="M8044" s="10"/>
      <c r="N8044"/>
      <c r="O8044"/>
      <c r="P8044" s="10"/>
    </row>
    <row r="8045" spans="13:16" x14ac:dyDescent="0.25">
      <c r="M8045" s="10"/>
      <c r="N8045"/>
      <c r="O8045"/>
      <c r="P8045" s="10"/>
    </row>
    <row r="8046" spans="13:16" x14ac:dyDescent="0.25">
      <c r="M8046" s="10"/>
      <c r="N8046"/>
      <c r="O8046"/>
      <c r="P8046" s="10"/>
    </row>
    <row r="8047" spans="13:16" x14ac:dyDescent="0.25">
      <c r="M8047" s="10"/>
      <c r="N8047"/>
      <c r="O8047"/>
      <c r="P8047" s="10"/>
    </row>
    <row r="8048" spans="13:16" x14ac:dyDescent="0.25">
      <c r="M8048" s="10"/>
      <c r="N8048"/>
      <c r="O8048"/>
      <c r="P8048" s="10"/>
    </row>
    <row r="8049" spans="13:16" x14ac:dyDescent="0.25">
      <c r="M8049" s="10"/>
      <c r="N8049"/>
      <c r="O8049"/>
      <c r="P8049" s="10"/>
    </row>
    <row r="8050" spans="13:16" x14ac:dyDescent="0.25">
      <c r="M8050" s="10"/>
      <c r="N8050"/>
      <c r="O8050"/>
      <c r="P8050" s="10"/>
    </row>
    <row r="8051" spans="13:16" x14ac:dyDescent="0.25">
      <c r="M8051" s="10"/>
      <c r="N8051"/>
      <c r="O8051"/>
      <c r="P8051" s="10"/>
    </row>
    <row r="8052" spans="13:16" x14ac:dyDescent="0.25">
      <c r="M8052" s="10"/>
      <c r="N8052"/>
      <c r="O8052"/>
      <c r="P8052" s="10"/>
    </row>
    <row r="8053" spans="13:16" x14ac:dyDescent="0.25">
      <c r="M8053" s="10"/>
      <c r="N8053"/>
      <c r="O8053"/>
      <c r="P8053" s="10"/>
    </row>
    <row r="8054" spans="13:16" x14ac:dyDescent="0.25">
      <c r="M8054" s="10"/>
      <c r="N8054"/>
      <c r="O8054"/>
      <c r="P8054" s="10"/>
    </row>
    <row r="8055" spans="13:16" x14ac:dyDescent="0.25">
      <c r="M8055" s="10"/>
      <c r="N8055"/>
      <c r="O8055"/>
      <c r="P8055" s="10"/>
    </row>
    <row r="8056" spans="13:16" x14ac:dyDescent="0.25">
      <c r="M8056" s="10"/>
      <c r="N8056"/>
      <c r="O8056"/>
      <c r="P8056" s="10"/>
    </row>
    <row r="8057" spans="13:16" x14ac:dyDescent="0.25">
      <c r="M8057" s="10"/>
      <c r="N8057"/>
      <c r="O8057"/>
      <c r="P8057" s="10"/>
    </row>
    <row r="8058" spans="13:16" x14ac:dyDescent="0.25">
      <c r="M8058" s="10"/>
      <c r="N8058"/>
      <c r="O8058"/>
      <c r="P8058" s="10"/>
    </row>
    <row r="8059" spans="13:16" x14ac:dyDescent="0.25">
      <c r="M8059" s="10"/>
      <c r="N8059"/>
      <c r="O8059"/>
      <c r="P8059" s="10"/>
    </row>
    <row r="8060" spans="13:16" x14ac:dyDescent="0.25">
      <c r="M8060" s="10"/>
      <c r="N8060"/>
      <c r="O8060"/>
      <c r="P8060" s="10"/>
    </row>
    <row r="8061" spans="13:16" x14ac:dyDescent="0.25">
      <c r="M8061" s="10"/>
      <c r="N8061"/>
      <c r="O8061"/>
      <c r="P8061" s="10"/>
    </row>
    <row r="8062" spans="13:16" x14ac:dyDescent="0.25">
      <c r="M8062" s="10"/>
      <c r="N8062"/>
      <c r="O8062"/>
      <c r="P8062" s="10"/>
    </row>
    <row r="8063" spans="13:16" x14ac:dyDescent="0.25">
      <c r="M8063" s="10"/>
      <c r="N8063"/>
      <c r="O8063"/>
      <c r="P8063" s="10"/>
    </row>
    <row r="8064" spans="13:16" x14ac:dyDescent="0.25">
      <c r="M8064" s="10"/>
      <c r="N8064"/>
      <c r="O8064"/>
      <c r="P8064" s="10"/>
    </row>
    <row r="8065" spans="13:16" x14ac:dyDescent="0.25">
      <c r="M8065" s="10"/>
      <c r="N8065"/>
      <c r="O8065"/>
      <c r="P8065" s="10"/>
    </row>
    <row r="8066" spans="13:16" x14ac:dyDescent="0.25">
      <c r="M8066" s="10"/>
      <c r="N8066"/>
      <c r="O8066"/>
      <c r="P8066" s="10"/>
    </row>
    <row r="8067" spans="13:16" x14ac:dyDescent="0.25">
      <c r="M8067" s="10"/>
      <c r="N8067"/>
      <c r="O8067"/>
      <c r="P8067" s="10"/>
    </row>
    <row r="8068" spans="13:16" x14ac:dyDescent="0.25">
      <c r="M8068" s="10"/>
      <c r="N8068"/>
      <c r="O8068"/>
      <c r="P8068" s="10"/>
    </row>
    <row r="8069" spans="13:16" x14ac:dyDescent="0.25">
      <c r="M8069" s="10"/>
      <c r="N8069"/>
      <c r="O8069"/>
      <c r="P8069" s="10"/>
    </row>
    <row r="8070" spans="13:16" x14ac:dyDescent="0.25">
      <c r="M8070" s="10"/>
      <c r="N8070"/>
      <c r="O8070"/>
      <c r="P8070" s="10"/>
    </row>
    <row r="8071" spans="13:16" x14ac:dyDescent="0.25">
      <c r="M8071" s="10"/>
      <c r="N8071"/>
      <c r="O8071"/>
      <c r="P8071" s="10"/>
    </row>
    <row r="8072" spans="13:16" x14ac:dyDescent="0.25">
      <c r="M8072" s="10"/>
      <c r="N8072"/>
      <c r="O8072"/>
      <c r="P8072" s="10"/>
    </row>
    <row r="8073" spans="13:16" x14ac:dyDescent="0.25">
      <c r="M8073" s="10"/>
      <c r="N8073"/>
      <c r="O8073"/>
      <c r="P8073" s="10"/>
    </row>
    <row r="8074" spans="13:16" x14ac:dyDescent="0.25">
      <c r="M8074" s="10"/>
      <c r="N8074"/>
      <c r="O8074"/>
      <c r="P8074" s="10"/>
    </row>
    <row r="8075" spans="13:16" x14ac:dyDescent="0.25">
      <c r="M8075" s="10"/>
      <c r="N8075"/>
      <c r="O8075"/>
      <c r="P8075" s="10"/>
    </row>
    <row r="8076" spans="13:16" x14ac:dyDescent="0.25">
      <c r="M8076" s="10"/>
      <c r="N8076"/>
      <c r="O8076"/>
      <c r="P8076" s="10"/>
    </row>
    <row r="8077" spans="13:16" x14ac:dyDescent="0.25">
      <c r="M8077" s="10"/>
      <c r="N8077"/>
      <c r="O8077"/>
      <c r="P8077" s="10"/>
    </row>
    <row r="8078" spans="13:16" x14ac:dyDescent="0.25">
      <c r="M8078" s="10"/>
      <c r="N8078"/>
      <c r="O8078"/>
      <c r="P8078" s="10"/>
    </row>
    <row r="8079" spans="13:16" x14ac:dyDescent="0.25">
      <c r="M8079" s="10"/>
      <c r="N8079"/>
      <c r="O8079"/>
      <c r="P8079" s="10"/>
    </row>
    <row r="8080" spans="13:16" x14ac:dyDescent="0.25">
      <c r="M8080" s="10"/>
      <c r="N8080"/>
      <c r="O8080"/>
      <c r="P8080" s="10"/>
    </row>
    <row r="8081" spans="13:16" x14ac:dyDescent="0.25">
      <c r="M8081" s="10"/>
      <c r="N8081"/>
      <c r="O8081"/>
      <c r="P8081" s="10"/>
    </row>
    <row r="8082" spans="13:16" x14ac:dyDescent="0.25">
      <c r="M8082" s="10"/>
      <c r="N8082"/>
      <c r="O8082"/>
      <c r="P8082" s="10"/>
    </row>
    <row r="8083" spans="13:16" x14ac:dyDescent="0.25">
      <c r="M8083" s="10"/>
      <c r="N8083"/>
      <c r="O8083"/>
      <c r="P8083" s="10"/>
    </row>
    <row r="8084" spans="13:16" x14ac:dyDescent="0.25">
      <c r="M8084" s="10"/>
      <c r="N8084"/>
      <c r="O8084"/>
      <c r="P8084" s="10"/>
    </row>
    <row r="8085" spans="13:16" x14ac:dyDescent="0.25">
      <c r="M8085" s="10"/>
      <c r="N8085"/>
      <c r="O8085"/>
      <c r="P8085" s="10"/>
    </row>
    <row r="8086" spans="13:16" x14ac:dyDescent="0.25">
      <c r="M8086" s="10"/>
      <c r="N8086"/>
      <c r="O8086"/>
      <c r="P8086" s="10"/>
    </row>
    <row r="8087" spans="13:16" x14ac:dyDescent="0.25">
      <c r="M8087" s="10"/>
      <c r="N8087"/>
      <c r="O8087"/>
      <c r="P8087" s="10"/>
    </row>
    <row r="8088" spans="13:16" x14ac:dyDescent="0.25">
      <c r="M8088" s="10"/>
      <c r="N8088"/>
      <c r="O8088"/>
      <c r="P8088" s="10"/>
    </row>
    <row r="8089" spans="13:16" x14ac:dyDescent="0.25">
      <c r="M8089" s="10"/>
      <c r="N8089"/>
      <c r="O8089"/>
      <c r="P8089" s="10"/>
    </row>
    <row r="8090" spans="13:16" x14ac:dyDescent="0.25">
      <c r="M8090" s="10"/>
      <c r="N8090"/>
      <c r="O8090"/>
      <c r="P8090" s="10"/>
    </row>
    <row r="8091" spans="13:16" x14ac:dyDescent="0.25">
      <c r="M8091" s="10"/>
      <c r="N8091"/>
      <c r="O8091"/>
      <c r="P8091" s="10"/>
    </row>
    <row r="8092" spans="13:16" x14ac:dyDescent="0.25">
      <c r="M8092" s="10"/>
      <c r="N8092"/>
      <c r="O8092"/>
      <c r="P8092" s="10"/>
    </row>
    <row r="8093" spans="13:16" x14ac:dyDescent="0.25">
      <c r="M8093" s="10"/>
      <c r="N8093"/>
      <c r="O8093"/>
      <c r="P8093" s="10"/>
    </row>
    <row r="8094" spans="13:16" x14ac:dyDescent="0.25">
      <c r="M8094" s="10"/>
      <c r="N8094"/>
      <c r="O8094"/>
      <c r="P8094" s="10"/>
    </row>
    <row r="8095" spans="13:16" x14ac:dyDescent="0.25">
      <c r="M8095" s="10"/>
      <c r="N8095"/>
      <c r="O8095"/>
      <c r="P8095" s="10"/>
    </row>
    <row r="8096" spans="13:16" x14ac:dyDescent="0.25">
      <c r="M8096" s="10"/>
      <c r="N8096"/>
      <c r="O8096"/>
      <c r="P8096" s="10"/>
    </row>
    <row r="8097" spans="13:16" x14ac:dyDescent="0.25">
      <c r="M8097" s="10"/>
      <c r="N8097"/>
      <c r="O8097"/>
      <c r="P8097" s="10"/>
    </row>
    <row r="8098" spans="13:16" x14ac:dyDescent="0.25">
      <c r="M8098" s="10"/>
      <c r="N8098"/>
      <c r="O8098"/>
      <c r="P8098" s="10"/>
    </row>
    <row r="8099" spans="13:16" x14ac:dyDescent="0.25">
      <c r="M8099" s="10"/>
      <c r="N8099"/>
      <c r="O8099"/>
      <c r="P8099" s="10"/>
    </row>
    <row r="8100" spans="13:16" x14ac:dyDescent="0.25">
      <c r="M8100" s="10"/>
      <c r="N8100"/>
      <c r="O8100"/>
      <c r="P8100" s="10"/>
    </row>
    <row r="8101" spans="13:16" x14ac:dyDescent="0.25">
      <c r="M8101" s="10"/>
      <c r="N8101"/>
      <c r="O8101"/>
      <c r="P8101" s="10"/>
    </row>
    <row r="8102" spans="13:16" x14ac:dyDescent="0.25">
      <c r="M8102" s="10"/>
      <c r="N8102"/>
      <c r="O8102"/>
      <c r="P8102" s="10"/>
    </row>
    <row r="8103" spans="13:16" x14ac:dyDescent="0.25">
      <c r="M8103" s="10"/>
      <c r="N8103"/>
      <c r="O8103"/>
      <c r="P8103" s="10"/>
    </row>
    <row r="8104" spans="13:16" x14ac:dyDescent="0.25">
      <c r="M8104" s="10"/>
      <c r="N8104"/>
      <c r="O8104"/>
      <c r="P8104" s="10"/>
    </row>
    <row r="8105" spans="13:16" x14ac:dyDescent="0.25">
      <c r="M8105" s="10"/>
      <c r="N8105"/>
      <c r="O8105"/>
      <c r="P8105" s="10"/>
    </row>
    <row r="8106" spans="13:16" x14ac:dyDescent="0.25">
      <c r="M8106" s="10"/>
      <c r="N8106"/>
      <c r="O8106"/>
      <c r="P8106" s="10"/>
    </row>
    <row r="8107" spans="13:16" x14ac:dyDescent="0.25">
      <c r="M8107" s="10"/>
      <c r="N8107"/>
      <c r="O8107"/>
      <c r="P8107" s="10"/>
    </row>
    <row r="8108" spans="13:16" x14ac:dyDescent="0.25">
      <c r="M8108" s="10"/>
      <c r="N8108"/>
      <c r="O8108"/>
      <c r="P8108" s="10"/>
    </row>
    <row r="8109" spans="13:16" x14ac:dyDescent="0.25">
      <c r="M8109" s="10"/>
      <c r="N8109"/>
      <c r="O8109"/>
      <c r="P8109" s="10"/>
    </row>
    <row r="8110" spans="13:16" x14ac:dyDescent="0.25">
      <c r="M8110" s="10"/>
      <c r="N8110"/>
      <c r="O8110"/>
      <c r="P8110" s="10"/>
    </row>
    <row r="8111" spans="13:16" x14ac:dyDescent="0.25">
      <c r="M8111" s="10"/>
      <c r="N8111"/>
      <c r="O8111"/>
      <c r="P8111" s="10"/>
    </row>
    <row r="8112" spans="13:16" x14ac:dyDescent="0.25">
      <c r="M8112" s="10"/>
      <c r="N8112"/>
      <c r="O8112"/>
      <c r="P8112" s="10"/>
    </row>
    <row r="8113" spans="13:16" x14ac:dyDescent="0.25">
      <c r="M8113" s="10"/>
      <c r="N8113"/>
      <c r="O8113"/>
      <c r="P8113" s="10"/>
    </row>
    <row r="8114" spans="13:16" x14ac:dyDescent="0.25">
      <c r="M8114" s="10"/>
      <c r="N8114"/>
      <c r="O8114"/>
      <c r="P8114" s="10"/>
    </row>
    <row r="8115" spans="13:16" x14ac:dyDescent="0.25">
      <c r="M8115" s="10"/>
      <c r="N8115"/>
      <c r="O8115"/>
      <c r="P8115" s="10"/>
    </row>
    <row r="8116" spans="13:16" x14ac:dyDescent="0.25">
      <c r="M8116" s="10"/>
      <c r="N8116"/>
      <c r="O8116"/>
      <c r="P8116" s="10"/>
    </row>
    <row r="8117" spans="13:16" x14ac:dyDescent="0.25">
      <c r="M8117" s="10"/>
      <c r="N8117"/>
      <c r="O8117"/>
      <c r="P8117" s="10"/>
    </row>
    <row r="8118" spans="13:16" x14ac:dyDescent="0.25">
      <c r="M8118" s="10"/>
      <c r="N8118"/>
      <c r="O8118"/>
      <c r="P8118" s="10"/>
    </row>
    <row r="8119" spans="13:16" x14ac:dyDescent="0.25">
      <c r="M8119" s="10"/>
      <c r="N8119"/>
      <c r="O8119"/>
      <c r="P8119" s="10"/>
    </row>
    <row r="8120" spans="13:16" x14ac:dyDescent="0.25">
      <c r="M8120" s="10"/>
      <c r="N8120"/>
      <c r="O8120"/>
      <c r="P8120" s="10"/>
    </row>
    <row r="8121" spans="13:16" x14ac:dyDescent="0.25">
      <c r="M8121" s="10"/>
      <c r="N8121"/>
      <c r="O8121"/>
      <c r="P8121" s="10"/>
    </row>
    <row r="8122" spans="13:16" x14ac:dyDescent="0.25">
      <c r="M8122" s="10"/>
      <c r="N8122"/>
      <c r="O8122"/>
      <c r="P8122" s="10"/>
    </row>
    <row r="8123" spans="13:16" x14ac:dyDescent="0.25">
      <c r="M8123" s="10"/>
      <c r="N8123"/>
      <c r="O8123"/>
      <c r="P8123" s="10"/>
    </row>
    <row r="8124" spans="13:16" x14ac:dyDescent="0.25">
      <c r="M8124" s="10"/>
      <c r="N8124"/>
      <c r="O8124"/>
      <c r="P8124" s="10"/>
    </row>
    <row r="8125" spans="13:16" x14ac:dyDescent="0.25">
      <c r="M8125" s="10"/>
      <c r="N8125"/>
      <c r="O8125"/>
      <c r="P8125" s="10"/>
    </row>
    <row r="8126" spans="13:16" x14ac:dyDescent="0.25">
      <c r="M8126" s="10"/>
      <c r="N8126"/>
      <c r="O8126"/>
      <c r="P8126" s="10"/>
    </row>
    <row r="8127" spans="13:16" x14ac:dyDescent="0.25">
      <c r="M8127" s="10"/>
      <c r="N8127"/>
      <c r="O8127"/>
      <c r="P8127" s="10"/>
    </row>
    <row r="8128" spans="13:16" x14ac:dyDescent="0.25">
      <c r="M8128" s="10"/>
      <c r="N8128"/>
      <c r="O8128"/>
      <c r="P8128" s="10"/>
    </row>
    <row r="8129" spans="13:16" x14ac:dyDescent="0.25">
      <c r="M8129" s="10"/>
      <c r="N8129"/>
      <c r="O8129"/>
      <c r="P8129" s="10"/>
    </row>
    <row r="8130" spans="13:16" x14ac:dyDescent="0.25">
      <c r="M8130" s="10"/>
      <c r="N8130"/>
      <c r="O8130"/>
      <c r="P8130" s="10"/>
    </row>
    <row r="8131" spans="13:16" x14ac:dyDescent="0.25">
      <c r="M8131" s="10"/>
      <c r="N8131"/>
      <c r="O8131"/>
      <c r="P8131" s="10"/>
    </row>
    <row r="8132" spans="13:16" x14ac:dyDescent="0.25">
      <c r="M8132" s="10"/>
      <c r="N8132"/>
      <c r="O8132"/>
      <c r="P8132" s="10"/>
    </row>
    <row r="8133" spans="13:16" x14ac:dyDescent="0.25">
      <c r="M8133" s="10"/>
      <c r="N8133"/>
      <c r="O8133"/>
      <c r="P8133" s="10"/>
    </row>
    <row r="8134" spans="13:16" x14ac:dyDescent="0.25">
      <c r="M8134" s="10"/>
      <c r="N8134"/>
      <c r="O8134"/>
      <c r="P8134" s="10"/>
    </row>
    <row r="8135" spans="13:16" x14ac:dyDescent="0.25">
      <c r="M8135" s="10"/>
      <c r="N8135"/>
      <c r="O8135"/>
      <c r="P8135" s="10"/>
    </row>
    <row r="8136" spans="13:16" x14ac:dyDescent="0.25">
      <c r="M8136" s="10"/>
      <c r="N8136"/>
      <c r="O8136"/>
      <c r="P8136" s="10"/>
    </row>
    <row r="8137" spans="13:16" x14ac:dyDescent="0.25">
      <c r="M8137" s="10"/>
      <c r="N8137"/>
      <c r="O8137"/>
      <c r="P8137" s="10"/>
    </row>
    <row r="8138" spans="13:16" x14ac:dyDescent="0.25">
      <c r="M8138" s="10"/>
      <c r="N8138"/>
      <c r="O8138"/>
      <c r="P8138" s="10"/>
    </row>
    <row r="8139" spans="13:16" x14ac:dyDescent="0.25">
      <c r="M8139" s="10"/>
      <c r="N8139"/>
      <c r="O8139"/>
      <c r="P8139" s="10"/>
    </row>
    <row r="8140" spans="13:16" x14ac:dyDescent="0.25">
      <c r="M8140" s="10"/>
      <c r="N8140"/>
      <c r="O8140"/>
      <c r="P8140" s="10"/>
    </row>
    <row r="8141" spans="13:16" x14ac:dyDescent="0.25">
      <c r="M8141" s="10"/>
      <c r="N8141"/>
      <c r="O8141"/>
      <c r="P8141" s="10"/>
    </row>
    <row r="8142" spans="13:16" x14ac:dyDescent="0.25">
      <c r="M8142" s="10"/>
      <c r="N8142"/>
      <c r="O8142"/>
      <c r="P8142" s="10"/>
    </row>
    <row r="8143" spans="13:16" x14ac:dyDescent="0.25">
      <c r="M8143" s="10"/>
      <c r="N8143"/>
      <c r="O8143"/>
      <c r="P8143" s="10"/>
    </row>
    <row r="8144" spans="13:16" x14ac:dyDescent="0.25">
      <c r="M8144" s="10"/>
      <c r="N8144"/>
      <c r="O8144"/>
      <c r="P8144" s="10"/>
    </row>
    <row r="8145" spans="13:16" x14ac:dyDescent="0.25">
      <c r="M8145" s="10"/>
      <c r="N8145"/>
      <c r="O8145"/>
      <c r="P8145" s="10"/>
    </row>
    <row r="8146" spans="13:16" x14ac:dyDescent="0.25">
      <c r="M8146" s="10"/>
      <c r="N8146"/>
      <c r="O8146"/>
      <c r="P8146" s="10"/>
    </row>
    <row r="8147" spans="13:16" x14ac:dyDescent="0.25">
      <c r="M8147" s="10"/>
      <c r="N8147"/>
      <c r="O8147"/>
      <c r="P8147" s="10"/>
    </row>
    <row r="8148" spans="13:16" x14ac:dyDescent="0.25">
      <c r="M8148" s="10"/>
      <c r="N8148"/>
      <c r="O8148"/>
      <c r="P8148" s="10"/>
    </row>
    <row r="8149" spans="13:16" x14ac:dyDescent="0.25">
      <c r="M8149" s="10"/>
      <c r="N8149"/>
      <c r="O8149"/>
      <c r="P8149" s="10"/>
    </row>
    <row r="8150" spans="13:16" x14ac:dyDescent="0.25">
      <c r="M8150" s="10"/>
      <c r="N8150"/>
      <c r="O8150"/>
      <c r="P8150" s="10"/>
    </row>
    <row r="8151" spans="13:16" x14ac:dyDescent="0.25">
      <c r="M8151" s="10"/>
      <c r="N8151"/>
      <c r="O8151"/>
      <c r="P8151" s="10"/>
    </row>
    <row r="8152" spans="13:16" x14ac:dyDescent="0.25">
      <c r="M8152" s="10"/>
      <c r="N8152"/>
      <c r="O8152"/>
      <c r="P8152" s="10"/>
    </row>
    <row r="8153" spans="13:16" x14ac:dyDescent="0.25">
      <c r="M8153" s="10"/>
      <c r="N8153"/>
      <c r="O8153"/>
      <c r="P8153" s="10"/>
    </row>
    <row r="8154" spans="13:16" x14ac:dyDescent="0.25">
      <c r="M8154" s="10"/>
      <c r="N8154"/>
      <c r="O8154"/>
      <c r="P8154" s="10"/>
    </row>
    <row r="8155" spans="13:16" x14ac:dyDescent="0.25">
      <c r="M8155" s="10"/>
      <c r="N8155"/>
      <c r="O8155"/>
      <c r="P8155" s="10"/>
    </row>
    <row r="8156" spans="13:16" x14ac:dyDescent="0.25">
      <c r="M8156" s="10"/>
      <c r="N8156"/>
      <c r="O8156"/>
      <c r="P8156" s="10"/>
    </row>
    <row r="8157" spans="13:16" x14ac:dyDescent="0.25">
      <c r="M8157" s="10"/>
      <c r="N8157"/>
      <c r="O8157"/>
      <c r="P8157" s="10"/>
    </row>
    <row r="8158" spans="13:16" x14ac:dyDescent="0.25">
      <c r="M8158" s="10"/>
      <c r="N8158"/>
      <c r="O8158"/>
      <c r="P8158" s="10"/>
    </row>
    <row r="8159" spans="13:16" x14ac:dyDescent="0.25">
      <c r="M8159" s="10"/>
      <c r="N8159"/>
      <c r="O8159"/>
      <c r="P8159" s="10"/>
    </row>
    <row r="8160" spans="13:16" x14ac:dyDescent="0.25">
      <c r="M8160" s="10"/>
      <c r="N8160"/>
      <c r="O8160"/>
      <c r="P8160" s="10"/>
    </row>
    <row r="8161" spans="13:16" x14ac:dyDescent="0.25">
      <c r="M8161" s="10"/>
      <c r="N8161"/>
      <c r="O8161"/>
      <c r="P8161" s="10"/>
    </row>
    <row r="8162" spans="13:16" x14ac:dyDescent="0.25">
      <c r="M8162" s="10"/>
      <c r="N8162"/>
      <c r="O8162"/>
      <c r="P8162" s="10"/>
    </row>
    <row r="8163" spans="13:16" x14ac:dyDescent="0.25">
      <c r="M8163" s="10"/>
      <c r="N8163"/>
      <c r="O8163"/>
      <c r="P8163" s="10"/>
    </row>
    <row r="8164" spans="13:16" x14ac:dyDescent="0.25">
      <c r="M8164" s="10"/>
      <c r="N8164"/>
      <c r="O8164"/>
      <c r="P8164" s="10"/>
    </row>
    <row r="8165" spans="13:16" x14ac:dyDescent="0.25">
      <c r="M8165" s="10"/>
      <c r="N8165"/>
      <c r="O8165"/>
      <c r="P8165" s="10"/>
    </row>
    <row r="8166" spans="13:16" x14ac:dyDescent="0.25">
      <c r="M8166" s="10"/>
      <c r="N8166"/>
      <c r="O8166"/>
      <c r="P8166" s="10"/>
    </row>
    <row r="8167" spans="13:16" x14ac:dyDescent="0.25">
      <c r="M8167" s="10"/>
      <c r="N8167"/>
      <c r="O8167"/>
      <c r="P8167" s="10"/>
    </row>
    <row r="8168" spans="13:16" x14ac:dyDescent="0.25">
      <c r="M8168" s="10"/>
      <c r="N8168"/>
      <c r="O8168"/>
      <c r="P8168" s="10"/>
    </row>
    <row r="8169" spans="13:16" x14ac:dyDescent="0.25">
      <c r="M8169" s="10"/>
      <c r="N8169"/>
      <c r="O8169"/>
      <c r="P8169" s="10"/>
    </row>
    <row r="8170" spans="13:16" x14ac:dyDescent="0.25">
      <c r="M8170" s="10"/>
      <c r="N8170"/>
      <c r="O8170"/>
      <c r="P8170" s="10"/>
    </row>
    <row r="8171" spans="13:16" x14ac:dyDescent="0.25">
      <c r="M8171" s="10"/>
      <c r="N8171"/>
      <c r="O8171"/>
      <c r="P8171" s="10"/>
    </row>
    <row r="8172" spans="13:16" x14ac:dyDescent="0.25">
      <c r="M8172" s="10"/>
      <c r="N8172"/>
      <c r="O8172"/>
      <c r="P8172" s="10"/>
    </row>
    <row r="8173" spans="13:16" x14ac:dyDescent="0.25">
      <c r="M8173" s="10"/>
      <c r="N8173"/>
      <c r="O8173"/>
      <c r="P8173" s="10"/>
    </row>
    <row r="8174" spans="13:16" x14ac:dyDescent="0.25">
      <c r="M8174" s="10"/>
      <c r="N8174"/>
      <c r="O8174"/>
      <c r="P8174" s="10"/>
    </row>
    <row r="8175" spans="13:16" x14ac:dyDescent="0.25">
      <c r="M8175" s="10"/>
      <c r="N8175"/>
      <c r="O8175"/>
      <c r="P8175" s="10"/>
    </row>
    <row r="8176" spans="13:16" x14ac:dyDescent="0.25">
      <c r="M8176" s="10"/>
      <c r="N8176"/>
      <c r="O8176"/>
      <c r="P8176" s="10"/>
    </row>
    <row r="8177" spans="13:16" x14ac:dyDescent="0.25">
      <c r="M8177" s="10"/>
      <c r="N8177"/>
      <c r="O8177"/>
      <c r="P8177" s="10"/>
    </row>
    <row r="8178" spans="13:16" x14ac:dyDescent="0.25">
      <c r="M8178" s="10"/>
      <c r="N8178"/>
      <c r="O8178"/>
      <c r="P8178" s="10"/>
    </row>
    <row r="8179" spans="13:16" x14ac:dyDescent="0.25">
      <c r="M8179" s="10"/>
      <c r="N8179"/>
      <c r="O8179"/>
      <c r="P8179" s="10"/>
    </row>
    <row r="8180" spans="13:16" x14ac:dyDescent="0.25">
      <c r="M8180" s="10"/>
      <c r="N8180"/>
      <c r="O8180"/>
      <c r="P8180" s="10"/>
    </row>
    <row r="8181" spans="13:16" x14ac:dyDescent="0.25">
      <c r="M8181" s="10"/>
      <c r="N8181"/>
      <c r="O8181"/>
      <c r="P8181" s="10"/>
    </row>
    <row r="8182" spans="13:16" x14ac:dyDescent="0.25">
      <c r="M8182" s="10"/>
      <c r="N8182"/>
      <c r="O8182"/>
      <c r="P8182" s="10"/>
    </row>
    <row r="8183" spans="13:16" x14ac:dyDescent="0.25">
      <c r="M8183" s="10"/>
      <c r="N8183"/>
      <c r="O8183"/>
      <c r="P8183" s="10"/>
    </row>
    <row r="8184" spans="13:16" x14ac:dyDescent="0.25">
      <c r="M8184" s="10"/>
      <c r="N8184"/>
      <c r="O8184"/>
      <c r="P8184" s="10"/>
    </row>
    <row r="8185" spans="13:16" x14ac:dyDescent="0.25">
      <c r="M8185" s="10"/>
      <c r="N8185"/>
      <c r="O8185"/>
      <c r="P8185" s="10"/>
    </row>
    <row r="8186" spans="13:16" x14ac:dyDescent="0.25">
      <c r="M8186" s="10"/>
      <c r="N8186"/>
      <c r="O8186"/>
      <c r="P8186" s="10"/>
    </row>
    <row r="8187" spans="13:16" x14ac:dyDescent="0.25">
      <c r="M8187" s="10"/>
      <c r="N8187"/>
      <c r="O8187"/>
      <c r="P8187" s="10"/>
    </row>
    <row r="8188" spans="13:16" x14ac:dyDescent="0.25">
      <c r="M8188" s="10"/>
      <c r="N8188"/>
      <c r="O8188"/>
      <c r="P8188" s="10"/>
    </row>
    <row r="8189" spans="13:16" x14ac:dyDescent="0.25">
      <c r="M8189" s="10"/>
      <c r="N8189"/>
      <c r="O8189"/>
      <c r="P8189" s="10"/>
    </row>
    <row r="8190" spans="13:16" x14ac:dyDescent="0.25">
      <c r="M8190" s="10"/>
      <c r="N8190"/>
      <c r="O8190"/>
      <c r="P8190" s="10"/>
    </row>
    <row r="8191" spans="13:16" x14ac:dyDescent="0.25">
      <c r="M8191" s="10"/>
      <c r="N8191"/>
      <c r="O8191"/>
      <c r="P8191" s="10"/>
    </row>
    <row r="8192" spans="13:16" x14ac:dyDescent="0.25">
      <c r="M8192" s="10"/>
      <c r="N8192"/>
      <c r="O8192"/>
      <c r="P8192" s="10"/>
    </row>
    <row r="8193" spans="13:16" x14ac:dyDescent="0.25">
      <c r="M8193" s="10"/>
      <c r="N8193"/>
      <c r="O8193"/>
      <c r="P8193" s="10"/>
    </row>
    <row r="8194" spans="13:16" x14ac:dyDescent="0.25">
      <c r="M8194" s="10"/>
      <c r="N8194"/>
      <c r="O8194"/>
      <c r="P8194" s="10"/>
    </row>
    <row r="8195" spans="13:16" x14ac:dyDescent="0.25">
      <c r="M8195" s="10"/>
      <c r="N8195"/>
      <c r="O8195"/>
      <c r="P8195" s="10"/>
    </row>
    <row r="8196" spans="13:16" x14ac:dyDescent="0.25">
      <c r="M8196" s="10"/>
      <c r="N8196"/>
      <c r="O8196"/>
      <c r="P8196" s="10"/>
    </row>
    <row r="8197" spans="13:16" x14ac:dyDescent="0.25">
      <c r="M8197" s="10"/>
      <c r="N8197"/>
      <c r="O8197"/>
      <c r="P8197" s="10"/>
    </row>
    <row r="8198" spans="13:16" x14ac:dyDescent="0.25">
      <c r="M8198" s="10"/>
      <c r="N8198"/>
      <c r="O8198"/>
      <c r="P8198" s="10"/>
    </row>
    <row r="8199" spans="13:16" x14ac:dyDescent="0.25">
      <c r="M8199" s="10"/>
      <c r="N8199"/>
      <c r="O8199"/>
      <c r="P8199" s="10"/>
    </row>
    <row r="8200" spans="13:16" x14ac:dyDescent="0.25">
      <c r="M8200" s="10"/>
      <c r="N8200"/>
      <c r="O8200"/>
      <c r="P8200" s="10"/>
    </row>
    <row r="8201" spans="13:16" x14ac:dyDescent="0.25">
      <c r="M8201" s="10"/>
      <c r="N8201"/>
      <c r="O8201"/>
      <c r="P8201" s="10"/>
    </row>
    <row r="8202" spans="13:16" x14ac:dyDescent="0.25">
      <c r="M8202" s="10"/>
      <c r="N8202"/>
      <c r="O8202"/>
      <c r="P8202" s="10"/>
    </row>
    <row r="8203" spans="13:16" x14ac:dyDescent="0.25">
      <c r="M8203" s="10"/>
      <c r="N8203"/>
      <c r="O8203"/>
      <c r="P8203" s="10"/>
    </row>
    <row r="8204" spans="13:16" x14ac:dyDescent="0.25">
      <c r="M8204" s="10"/>
      <c r="N8204"/>
      <c r="O8204"/>
      <c r="P8204" s="10"/>
    </row>
    <row r="8205" spans="13:16" x14ac:dyDescent="0.25">
      <c r="M8205" s="10"/>
      <c r="N8205"/>
      <c r="O8205"/>
      <c r="P8205" s="10"/>
    </row>
    <row r="8206" spans="13:16" x14ac:dyDescent="0.25">
      <c r="M8206" s="10"/>
      <c r="N8206"/>
      <c r="O8206"/>
      <c r="P8206" s="10"/>
    </row>
    <row r="8207" spans="13:16" x14ac:dyDescent="0.25">
      <c r="M8207" s="10"/>
      <c r="N8207"/>
      <c r="O8207"/>
      <c r="P8207" s="10"/>
    </row>
    <row r="8208" spans="13:16" x14ac:dyDescent="0.25">
      <c r="M8208" s="10"/>
      <c r="N8208"/>
      <c r="O8208"/>
      <c r="P8208" s="10"/>
    </row>
    <row r="8209" spans="13:16" x14ac:dyDescent="0.25">
      <c r="M8209" s="10"/>
      <c r="N8209"/>
      <c r="O8209"/>
      <c r="P8209" s="10"/>
    </row>
    <row r="8210" spans="13:16" x14ac:dyDescent="0.25">
      <c r="M8210" s="10"/>
      <c r="N8210"/>
      <c r="O8210"/>
      <c r="P8210" s="10"/>
    </row>
    <row r="8211" spans="13:16" x14ac:dyDescent="0.25">
      <c r="M8211" s="10"/>
      <c r="N8211"/>
      <c r="O8211"/>
      <c r="P8211" s="10"/>
    </row>
    <row r="8212" spans="13:16" x14ac:dyDescent="0.25">
      <c r="M8212" s="10"/>
      <c r="N8212"/>
      <c r="O8212"/>
      <c r="P8212" s="10"/>
    </row>
    <row r="8213" spans="13:16" x14ac:dyDescent="0.25">
      <c r="M8213" s="10"/>
      <c r="N8213"/>
      <c r="O8213"/>
      <c r="P8213" s="10"/>
    </row>
    <row r="8214" spans="13:16" x14ac:dyDescent="0.25">
      <c r="M8214" s="10"/>
      <c r="N8214"/>
      <c r="O8214"/>
      <c r="P8214" s="10"/>
    </row>
    <row r="8215" spans="13:16" x14ac:dyDescent="0.25">
      <c r="M8215" s="10"/>
      <c r="N8215"/>
      <c r="O8215"/>
      <c r="P8215" s="10"/>
    </row>
    <row r="8216" spans="13:16" x14ac:dyDescent="0.25">
      <c r="M8216" s="10"/>
      <c r="N8216"/>
      <c r="O8216"/>
      <c r="P8216" s="10"/>
    </row>
    <row r="8217" spans="13:16" x14ac:dyDescent="0.25">
      <c r="M8217" s="10"/>
      <c r="N8217"/>
      <c r="O8217"/>
      <c r="P8217" s="10"/>
    </row>
    <row r="8218" spans="13:16" x14ac:dyDescent="0.25">
      <c r="M8218" s="10"/>
      <c r="N8218"/>
      <c r="O8218"/>
      <c r="P8218" s="10"/>
    </row>
    <row r="8219" spans="13:16" x14ac:dyDescent="0.25">
      <c r="M8219" s="10"/>
      <c r="N8219"/>
      <c r="O8219"/>
      <c r="P8219" s="10"/>
    </row>
    <row r="8220" spans="13:16" x14ac:dyDescent="0.25">
      <c r="M8220" s="10"/>
      <c r="N8220"/>
      <c r="O8220"/>
      <c r="P8220" s="10"/>
    </row>
    <row r="8221" spans="13:16" x14ac:dyDescent="0.25">
      <c r="M8221" s="10"/>
      <c r="N8221"/>
      <c r="O8221"/>
      <c r="P8221" s="10"/>
    </row>
    <row r="8222" spans="13:16" x14ac:dyDescent="0.25">
      <c r="M8222" s="10"/>
      <c r="N8222"/>
      <c r="O8222"/>
      <c r="P8222" s="10"/>
    </row>
    <row r="8223" spans="13:16" x14ac:dyDescent="0.25">
      <c r="M8223" s="10"/>
      <c r="N8223"/>
      <c r="O8223"/>
      <c r="P8223" s="10"/>
    </row>
    <row r="8224" spans="13:16" x14ac:dyDescent="0.25">
      <c r="M8224" s="10"/>
      <c r="N8224"/>
      <c r="O8224"/>
      <c r="P8224" s="10"/>
    </row>
    <row r="8225" spans="13:16" x14ac:dyDescent="0.25">
      <c r="M8225" s="10"/>
      <c r="N8225"/>
      <c r="O8225"/>
      <c r="P8225" s="10"/>
    </row>
    <row r="8226" spans="13:16" x14ac:dyDescent="0.25">
      <c r="M8226" s="10"/>
      <c r="N8226"/>
      <c r="O8226"/>
      <c r="P8226" s="10"/>
    </row>
    <row r="8227" spans="13:16" x14ac:dyDescent="0.25">
      <c r="M8227" s="10"/>
      <c r="N8227"/>
      <c r="O8227"/>
      <c r="P8227" s="10"/>
    </row>
    <row r="8228" spans="13:16" x14ac:dyDescent="0.25">
      <c r="M8228" s="10"/>
      <c r="N8228"/>
      <c r="O8228"/>
      <c r="P8228" s="10"/>
    </row>
    <row r="8229" spans="13:16" x14ac:dyDescent="0.25">
      <c r="M8229" s="10"/>
      <c r="N8229"/>
      <c r="O8229"/>
      <c r="P8229" s="10"/>
    </row>
    <row r="8230" spans="13:16" x14ac:dyDescent="0.25">
      <c r="M8230" s="10"/>
      <c r="N8230"/>
      <c r="O8230"/>
      <c r="P8230" s="10"/>
    </row>
    <row r="8231" spans="13:16" x14ac:dyDescent="0.25">
      <c r="M8231" s="10"/>
      <c r="N8231"/>
      <c r="O8231"/>
      <c r="P8231" s="10"/>
    </row>
    <row r="8232" spans="13:16" x14ac:dyDescent="0.25">
      <c r="M8232" s="10"/>
      <c r="N8232"/>
      <c r="O8232"/>
      <c r="P8232" s="10"/>
    </row>
    <row r="8233" spans="13:16" x14ac:dyDescent="0.25">
      <c r="M8233" s="10"/>
      <c r="N8233"/>
      <c r="O8233"/>
      <c r="P8233" s="10"/>
    </row>
    <row r="8234" spans="13:16" x14ac:dyDescent="0.25">
      <c r="M8234" s="10"/>
      <c r="N8234"/>
      <c r="O8234"/>
      <c r="P8234" s="10"/>
    </row>
    <row r="8235" spans="13:16" x14ac:dyDescent="0.25">
      <c r="M8235" s="10"/>
      <c r="N8235"/>
      <c r="O8235"/>
      <c r="P8235" s="10"/>
    </row>
    <row r="8236" spans="13:16" x14ac:dyDescent="0.25">
      <c r="M8236" s="10"/>
      <c r="N8236"/>
      <c r="O8236"/>
      <c r="P8236" s="10"/>
    </row>
    <row r="8237" spans="13:16" x14ac:dyDescent="0.25">
      <c r="M8237" s="10"/>
      <c r="N8237"/>
      <c r="O8237"/>
      <c r="P8237" s="10"/>
    </row>
    <row r="8238" spans="13:16" x14ac:dyDescent="0.25">
      <c r="M8238" s="10"/>
      <c r="N8238"/>
      <c r="O8238"/>
      <c r="P8238" s="10"/>
    </row>
    <row r="8239" spans="13:16" x14ac:dyDescent="0.25">
      <c r="M8239" s="10"/>
      <c r="N8239"/>
      <c r="O8239"/>
      <c r="P8239" s="10"/>
    </row>
    <row r="8240" spans="13:16" x14ac:dyDescent="0.25">
      <c r="M8240" s="10"/>
      <c r="N8240"/>
      <c r="O8240"/>
      <c r="P8240" s="10"/>
    </row>
    <row r="8241" spans="13:16" x14ac:dyDescent="0.25">
      <c r="M8241" s="10"/>
      <c r="N8241"/>
      <c r="O8241"/>
      <c r="P8241" s="10"/>
    </row>
    <row r="8242" spans="13:16" x14ac:dyDescent="0.25">
      <c r="M8242" s="10"/>
      <c r="N8242"/>
      <c r="O8242"/>
      <c r="P8242" s="10"/>
    </row>
    <row r="8243" spans="13:16" x14ac:dyDescent="0.25">
      <c r="M8243" s="10"/>
      <c r="N8243"/>
      <c r="O8243"/>
      <c r="P8243" s="10"/>
    </row>
    <row r="8244" spans="13:16" x14ac:dyDescent="0.25">
      <c r="M8244" s="10"/>
      <c r="N8244"/>
      <c r="O8244"/>
      <c r="P8244" s="10"/>
    </row>
    <row r="8245" spans="13:16" x14ac:dyDescent="0.25">
      <c r="M8245" s="10"/>
      <c r="N8245"/>
      <c r="O8245"/>
      <c r="P8245" s="10"/>
    </row>
    <row r="8246" spans="13:16" x14ac:dyDescent="0.25">
      <c r="M8246" s="10"/>
      <c r="N8246"/>
      <c r="O8246"/>
      <c r="P8246" s="10"/>
    </row>
    <row r="8247" spans="13:16" x14ac:dyDescent="0.25">
      <c r="M8247" s="10"/>
      <c r="N8247"/>
      <c r="O8247"/>
      <c r="P8247" s="10"/>
    </row>
    <row r="8248" spans="13:16" x14ac:dyDescent="0.25">
      <c r="M8248" s="10"/>
      <c r="N8248"/>
      <c r="O8248"/>
      <c r="P8248" s="10"/>
    </row>
    <row r="8249" spans="13:16" x14ac:dyDescent="0.25">
      <c r="M8249" s="10"/>
      <c r="N8249"/>
      <c r="O8249"/>
      <c r="P8249" s="10"/>
    </row>
    <row r="8250" spans="13:16" x14ac:dyDescent="0.25">
      <c r="M8250" s="10"/>
      <c r="N8250"/>
      <c r="O8250"/>
      <c r="P8250" s="10"/>
    </row>
    <row r="8251" spans="13:16" x14ac:dyDescent="0.25">
      <c r="M8251" s="10"/>
      <c r="N8251"/>
      <c r="O8251"/>
      <c r="P8251" s="10"/>
    </row>
    <row r="8252" spans="13:16" x14ac:dyDescent="0.25">
      <c r="M8252" s="10"/>
      <c r="N8252"/>
      <c r="O8252"/>
      <c r="P8252" s="10"/>
    </row>
    <row r="8253" spans="13:16" x14ac:dyDescent="0.25">
      <c r="M8253" s="10"/>
      <c r="N8253"/>
      <c r="O8253"/>
      <c r="P8253" s="10"/>
    </row>
    <row r="8254" spans="13:16" x14ac:dyDescent="0.25">
      <c r="M8254" s="10"/>
      <c r="N8254"/>
      <c r="O8254"/>
      <c r="P8254" s="10"/>
    </row>
    <row r="8255" spans="13:16" x14ac:dyDescent="0.25">
      <c r="M8255" s="10"/>
      <c r="N8255"/>
      <c r="O8255"/>
      <c r="P8255" s="10"/>
    </row>
    <row r="8256" spans="13:16" x14ac:dyDescent="0.25">
      <c r="M8256" s="10"/>
      <c r="N8256"/>
      <c r="O8256"/>
      <c r="P8256" s="10"/>
    </row>
    <row r="8257" spans="13:16" x14ac:dyDescent="0.25">
      <c r="M8257" s="10"/>
      <c r="N8257"/>
      <c r="O8257"/>
      <c r="P8257" s="10"/>
    </row>
    <row r="8258" spans="13:16" x14ac:dyDescent="0.25">
      <c r="M8258" s="10"/>
      <c r="N8258"/>
      <c r="O8258"/>
      <c r="P8258" s="10"/>
    </row>
    <row r="8259" spans="13:16" x14ac:dyDescent="0.25">
      <c r="M8259" s="10"/>
      <c r="N8259"/>
      <c r="O8259"/>
      <c r="P8259" s="10"/>
    </row>
    <row r="8260" spans="13:16" x14ac:dyDescent="0.25">
      <c r="M8260" s="10"/>
      <c r="N8260"/>
      <c r="O8260"/>
      <c r="P8260" s="10"/>
    </row>
    <row r="8261" spans="13:16" x14ac:dyDescent="0.25">
      <c r="M8261" s="10"/>
      <c r="N8261"/>
      <c r="O8261"/>
      <c r="P8261" s="10"/>
    </row>
    <row r="8262" spans="13:16" x14ac:dyDescent="0.25">
      <c r="M8262" s="10"/>
      <c r="N8262"/>
      <c r="O8262"/>
      <c r="P8262" s="10"/>
    </row>
    <row r="8263" spans="13:16" x14ac:dyDescent="0.25">
      <c r="M8263" s="10"/>
      <c r="N8263"/>
      <c r="O8263"/>
      <c r="P8263" s="10"/>
    </row>
    <row r="8264" spans="13:16" x14ac:dyDescent="0.25">
      <c r="M8264" s="10"/>
      <c r="N8264"/>
      <c r="O8264"/>
      <c r="P8264" s="10"/>
    </row>
    <row r="8265" spans="13:16" x14ac:dyDescent="0.25">
      <c r="M8265" s="10"/>
      <c r="N8265"/>
      <c r="O8265"/>
      <c r="P8265" s="10"/>
    </row>
    <row r="8266" spans="13:16" x14ac:dyDescent="0.25">
      <c r="M8266" s="10"/>
      <c r="N8266"/>
      <c r="O8266"/>
      <c r="P8266" s="10"/>
    </row>
    <row r="8267" spans="13:16" x14ac:dyDescent="0.25">
      <c r="M8267" s="10"/>
      <c r="N8267"/>
      <c r="O8267"/>
      <c r="P8267" s="10"/>
    </row>
    <row r="8268" spans="13:16" x14ac:dyDescent="0.25">
      <c r="M8268" s="10"/>
      <c r="N8268"/>
      <c r="O8268"/>
      <c r="P8268" s="10"/>
    </row>
    <row r="8269" spans="13:16" x14ac:dyDescent="0.25">
      <c r="M8269" s="10"/>
      <c r="N8269"/>
      <c r="O8269"/>
      <c r="P8269" s="10"/>
    </row>
    <row r="8270" spans="13:16" x14ac:dyDescent="0.25">
      <c r="M8270" s="10"/>
      <c r="N8270"/>
      <c r="O8270"/>
      <c r="P8270" s="10"/>
    </row>
    <row r="8271" spans="13:16" x14ac:dyDescent="0.25">
      <c r="M8271" s="10"/>
      <c r="N8271"/>
      <c r="O8271"/>
      <c r="P8271" s="10"/>
    </row>
    <row r="8272" spans="13:16" x14ac:dyDescent="0.25">
      <c r="M8272" s="10"/>
      <c r="N8272"/>
      <c r="O8272"/>
      <c r="P8272" s="10"/>
    </row>
    <row r="8273" spans="13:16" x14ac:dyDescent="0.25">
      <c r="M8273" s="10"/>
      <c r="N8273"/>
      <c r="O8273"/>
      <c r="P8273" s="10"/>
    </row>
    <row r="8274" spans="13:16" x14ac:dyDescent="0.25">
      <c r="M8274" s="10"/>
      <c r="N8274"/>
      <c r="O8274"/>
      <c r="P8274" s="10"/>
    </row>
    <row r="8275" spans="13:16" x14ac:dyDescent="0.25">
      <c r="M8275" s="10"/>
      <c r="N8275"/>
      <c r="O8275"/>
      <c r="P8275" s="10"/>
    </row>
    <row r="8276" spans="13:16" x14ac:dyDescent="0.25">
      <c r="M8276" s="10"/>
      <c r="N8276"/>
      <c r="O8276"/>
      <c r="P8276" s="10"/>
    </row>
    <row r="8277" spans="13:16" x14ac:dyDescent="0.25">
      <c r="M8277" s="10"/>
      <c r="N8277"/>
      <c r="O8277"/>
      <c r="P8277" s="10"/>
    </row>
    <row r="8278" spans="13:16" x14ac:dyDescent="0.25">
      <c r="M8278" s="10"/>
      <c r="N8278"/>
      <c r="O8278"/>
      <c r="P8278" s="10"/>
    </row>
    <row r="8279" spans="13:16" x14ac:dyDescent="0.25">
      <c r="M8279" s="10"/>
      <c r="N8279"/>
      <c r="O8279"/>
      <c r="P8279" s="10"/>
    </row>
    <row r="8280" spans="13:16" x14ac:dyDescent="0.25">
      <c r="M8280" s="10"/>
      <c r="N8280"/>
      <c r="O8280"/>
      <c r="P8280" s="10"/>
    </row>
    <row r="8281" spans="13:16" x14ac:dyDescent="0.25">
      <c r="M8281" s="10"/>
      <c r="N8281"/>
      <c r="O8281"/>
      <c r="P8281" s="10"/>
    </row>
    <row r="8282" spans="13:16" x14ac:dyDescent="0.25">
      <c r="M8282" s="10"/>
      <c r="N8282"/>
      <c r="O8282"/>
      <c r="P8282" s="10"/>
    </row>
    <row r="8283" spans="13:16" x14ac:dyDescent="0.25">
      <c r="M8283" s="10"/>
      <c r="N8283"/>
      <c r="O8283"/>
      <c r="P8283" s="10"/>
    </row>
    <row r="8284" spans="13:16" x14ac:dyDescent="0.25">
      <c r="M8284" s="10"/>
      <c r="N8284"/>
      <c r="O8284"/>
      <c r="P8284" s="10"/>
    </row>
    <row r="8285" spans="13:16" x14ac:dyDescent="0.25">
      <c r="M8285" s="10"/>
      <c r="N8285"/>
      <c r="O8285"/>
      <c r="P8285" s="10"/>
    </row>
    <row r="8286" spans="13:16" x14ac:dyDescent="0.25">
      <c r="M8286" s="10"/>
      <c r="N8286"/>
      <c r="O8286"/>
      <c r="P8286" s="10"/>
    </row>
    <row r="8287" spans="13:16" x14ac:dyDescent="0.25">
      <c r="M8287" s="10"/>
      <c r="N8287"/>
      <c r="O8287"/>
      <c r="P8287" s="10"/>
    </row>
    <row r="8288" spans="13:16" x14ac:dyDescent="0.25">
      <c r="M8288" s="10"/>
      <c r="N8288"/>
      <c r="O8288"/>
      <c r="P8288" s="10"/>
    </row>
    <row r="8289" spans="13:16" x14ac:dyDescent="0.25">
      <c r="M8289" s="10"/>
      <c r="N8289"/>
      <c r="O8289"/>
      <c r="P8289" s="10"/>
    </row>
    <row r="8290" spans="13:16" x14ac:dyDescent="0.25">
      <c r="M8290" s="10"/>
      <c r="N8290"/>
      <c r="O8290"/>
      <c r="P8290" s="10"/>
    </row>
    <row r="8291" spans="13:16" x14ac:dyDescent="0.25">
      <c r="M8291" s="10"/>
      <c r="N8291"/>
      <c r="O8291"/>
      <c r="P8291" s="10"/>
    </row>
    <row r="8292" spans="13:16" x14ac:dyDescent="0.25">
      <c r="M8292" s="10"/>
      <c r="N8292"/>
      <c r="O8292"/>
      <c r="P8292" s="10"/>
    </row>
    <row r="8293" spans="13:16" x14ac:dyDescent="0.25">
      <c r="M8293" s="10"/>
      <c r="N8293"/>
      <c r="O8293"/>
      <c r="P8293" s="10"/>
    </row>
    <row r="8294" spans="13:16" x14ac:dyDescent="0.25">
      <c r="M8294" s="10"/>
      <c r="N8294"/>
      <c r="O8294"/>
      <c r="P8294" s="10"/>
    </row>
    <row r="8295" spans="13:16" x14ac:dyDescent="0.25">
      <c r="M8295" s="10"/>
      <c r="N8295"/>
      <c r="O8295"/>
      <c r="P8295" s="10"/>
    </row>
    <row r="8296" spans="13:16" x14ac:dyDescent="0.25">
      <c r="M8296" s="10"/>
      <c r="N8296"/>
      <c r="O8296"/>
      <c r="P8296" s="10"/>
    </row>
    <row r="8297" spans="13:16" x14ac:dyDescent="0.25">
      <c r="M8297" s="10"/>
      <c r="N8297"/>
      <c r="O8297"/>
      <c r="P8297" s="10"/>
    </row>
    <row r="8298" spans="13:16" x14ac:dyDescent="0.25">
      <c r="M8298" s="10"/>
      <c r="N8298"/>
      <c r="O8298"/>
      <c r="P8298" s="10"/>
    </row>
    <row r="8299" spans="13:16" x14ac:dyDescent="0.25">
      <c r="M8299" s="10"/>
      <c r="N8299"/>
      <c r="O8299"/>
      <c r="P8299" s="10"/>
    </row>
    <row r="8300" spans="13:16" x14ac:dyDescent="0.25">
      <c r="M8300" s="10"/>
      <c r="N8300"/>
      <c r="O8300"/>
      <c r="P8300" s="10"/>
    </row>
    <row r="8301" spans="13:16" x14ac:dyDescent="0.25">
      <c r="M8301" s="10"/>
      <c r="N8301"/>
      <c r="O8301"/>
      <c r="P8301" s="10"/>
    </row>
    <row r="8302" spans="13:16" x14ac:dyDescent="0.25">
      <c r="M8302" s="10"/>
      <c r="N8302"/>
      <c r="O8302"/>
      <c r="P8302" s="10"/>
    </row>
    <row r="8303" spans="13:16" x14ac:dyDescent="0.25">
      <c r="M8303" s="10"/>
      <c r="N8303"/>
      <c r="O8303"/>
      <c r="P8303" s="10"/>
    </row>
    <row r="8304" spans="13:16" x14ac:dyDescent="0.25">
      <c r="M8304" s="10"/>
      <c r="N8304"/>
      <c r="O8304"/>
      <c r="P8304" s="10"/>
    </row>
    <row r="8305" spans="13:16" x14ac:dyDescent="0.25">
      <c r="M8305" s="10"/>
      <c r="N8305"/>
      <c r="O8305"/>
      <c r="P8305" s="10"/>
    </row>
    <row r="8306" spans="13:16" x14ac:dyDescent="0.25">
      <c r="M8306" s="10"/>
      <c r="N8306"/>
      <c r="O8306"/>
      <c r="P8306" s="10"/>
    </row>
    <row r="8307" spans="13:16" x14ac:dyDescent="0.25">
      <c r="M8307" s="10"/>
      <c r="N8307"/>
      <c r="O8307"/>
      <c r="P8307" s="10"/>
    </row>
    <row r="8308" spans="13:16" x14ac:dyDescent="0.25">
      <c r="M8308" s="10"/>
      <c r="N8308"/>
      <c r="O8308"/>
      <c r="P8308" s="10"/>
    </row>
    <row r="8309" spans="13:16" x14ac:dyDescent="0.25">
      <c r="M8309" s="10"/>
      <c r="N8309"/>
      <c r="O8309"/>
      <c r="P8309" s="10"/>
    </row>
    <row r="8310" spans="13:16" x14ac:dyDescent="0.25">
      <c r="M8310" s="10"/>
      <c r="N8310"/>
      <c r="O8310"/>
      <c r="P8310" s="10"/>
    </row>
    <row r="8311" spans="13:16" x14ac:dyDescent="0.25">
      <c r="M8311" s="10"/>
      <c r="N8311"/>
      <c r="O8311"/>
      <c r="P8311" s="10"/>
    </row>
    <row r="8312" spans="13:16" x14ac:dyDescent="0.25">
      <c r="M8312" s="10"/>
      <c r="N8312"/>
      <c r="O8312"/>
      <c r="P8312" s="10"/>
    </row>
    <row r="8313" spans="13:16" x14ac:dyDescent="0.25">
      <c r="M8313" s="10"/>
      <c r="N8313"/>
      <c r="O8313"/>
      <c r="P8313" s="10"/>
    </row>
    <row r="8314" spans="13:16" x14ac:dyDescent="0.25">
      <c r="M8314" s="10"/>
      <c r="N8314"/>
      <c r="O8314"/>
      <c r="P8314" s="10"/>
    </row>
    <row r="8315" spans="13:16" x14ac:dyDescent="0.25">
      <c r="M8315" s="10"/>
      <c r="N8315"/>
      <c r="O8315"/>
      <c r="P8315" s="10"/>
    </row>
    <row r="8316" spans="13:16" x14ac:dyDescent="0.25">
      <c r="M8316" s="10"/>
      <c r="N8316"/>
      <c r="O8316"/>
      <c r="P8316" s="10"/>
    </row>
    <row r="8317" spans="13:16" x14ac:dyDescent="0.25">
      <c r="M8317" s="10"/>
      <c r="N8317"/>
      <c r="O8317"/>
      <c r="P8317" s="10"/>
    </row>
    <row r="8318" spans="13:16" x14ac:dyDescent="0.25">
      <c r="M8318" s="10"/>
      <c r="N8318"/>
      <c r="O8318"/>
      <c r="P8318" s="10"/>
    </row>
    <row r="8319" spans="13:16" x14ac:dyDescent="0.25">
      <c r="M8319" s="10"/>
      <c r="N8319"/>
      <c r="O8319"/>
      <c r="P8319" s="10"/>
    </row>
    <row r="8320" spans="13:16" x14ac:dyDescent="0.25">
      <c r="M8320" s="10"/>
      <c r="N8320"/>
      <c r="O8320"/>
      <c r="P8320" s="10"/>
    </row>
    <row r="8321" spans="13:16" x14ac:dyDescent="0.25">
      <c r="M8321" s="10"/>
      <c r="N8321"/>
      <c r="O8321"/>
      <c r="P8321" s="10"/>
    </row>
    <row r="8322" spans="13:16" x14ac:dyDescent="0.25">
      <c r="M8322" s="10"/>
      <c r="N8322"/>
      <c r="O8322"/>
      <c r="P8322" s="10"/>
    </row>
    <row r="8323" spans="13:16" x14ac:dyDescent="0.25">
      <c r="M8323" s="10"/>
      <c r="N8323"/>
      <c r="O8323"/>
      <c r="P8323" s="10"/>
    </row>
    <row r="8324" spans="13:16" x14ac:dyDescent="0.25">
      <c r="M8324" s="10"/>
      <c r="N8324"/>
      <c r="O8324"/>
      <c r="P8324" s="10"/>
    </row>
    <row r="8325" spans="13:16" x14ac:dyDescent="0.25">
      <c r="M8325" s="10"/>
      <c r="N8325"/>
      <c r="O8325"/>
      <c r="P8325" s="10"/>
    </row>
    <row r="8326" spans="13:16" x14ac:dyDescent="0.25">
      <c r="M8326" s="10"/>
      <c r="N8326"/>
      <c r="O8326"/>
      <c r="P8326" s="10"/>
    </row>
    <row r="8327" spans="13:16" x14ac:dyDescent="0.25">
      <c r="M8327" s="10"/>
      <c r="N8327"/>
      <c r="O8327"/>
      <c r="P8327" s="10"/>
    </row>
    <row r="8328" spans="13:16" x14ac:dyDescent="0.25">
      <c r="M8328" s="10"/>
      <c r="N8328"/>
      <c r="O8328"/>
      <c r="P8328" s="10"/>
    </row>
    <row r="8329" spans="13:16" x14ac:dyDescent="0.25">
      <c r="M8329" s="10"/>
      <c r="N8329"/>
      <c r="O8329"/>
      <c r="P8329" s="10"/>
    </row>
    <row r="8330" spans="13:16" x14ac:dyDescent="0.25">
      <c r="M8330" s="10"/>
      <c r="N8330"/>
      <c r="O8330"/>
      <c r="P8330" s="10"/>
    </row>
    <row r="8331" spans="13:16" x14ac:dyDescent="0.25">
      <c r="M8331" s="10"/>
      <c r="N8331"/>
      <c r="O8331"/>
      <c r="P8331" s="10"/>
    </row>
    <row r="8332" spans="13:16" x14ac:dyDescent="0.25">
      <c r="M8332" s="10"/>
      <c r="N8332"/>
      <c r="O8332"/>
      <c r="P8332" s="10"/>
    </row>
    <row r="8333" spans="13:16" x14ac:dyDescent="0.25">
      <c r="M8333" s="10"/>
      <c r="N8333"/>
      <c r="O8333"/>
      <c r="P8333" s="10"/>
    </row>
    <row r="8334" spans="13:16" x14ac:dyDescent="0.25">
      <c r="M8334" s="10"/>
      <c r="N8334"/>
      <c r="O8334"/>
      <c r="P8334" s="10"/>
    </row>
    <row r="8335" spans="13:16" x14ac:dyDescent="0.25">
      <c r="M8335" s="10"/>
      <c r="N8335"/>
      <c r="O8335"/>
      <c r="P8335" s="10"/>
    </row>
    <row r="8336" spans="13:16" x14ac:dyDescent="0.25">
      <c r="M8336" s="10"/>
      <c r="N8336"/>
      <c r="O8336"/>
      <c r="P8336" s="10"/>
    </row>
    <row r="8337" spans="13:16" x14ac:dyDescent="0.25">
      <c r="M8337" s="10"/>
      <c r="N8337"/>
      <c r="O8337"/>
      <c r="P8337" s="10"/>
    </row>
    <row r="8338" spans="13:16" x14ac:dyDescent="0.25">
      <c r="M8338" s="10"/>
      <c r="N8338"/>
      <c r="O8338"/>
      <c r="P8338" s="10"/>
    </row>
    <row r="8339" spans="13:16" x14ac:dyDescent="0.25">
      <c r="M8339" s="10"/>
      <c r="N8339"/>
      <c r="O8339"/>
      <c r="P8339" s="10"/>
    </row>
    <row r="8340" spans="13:16" x14ac:dyDescent="0.25">
      <c r="M8340" s="10"/>
      <c r="N8340"/>
      <c r="O8340"/>
      <c r="P8340" s="10"/>
    </row>
    <row r="8341" spans="13:16" x14ac:dyDescent="0.25">
      <c r="M8341" s="10"/>
      <c r="N8341"/>
      <c r="O8341"/>
      <c r="P8341" s="10"/>
    </row>
    <row r="8342" spans="13:16" x14ac:dyDescent="0.25">
      <c r="M8342" s="10"/>
      <c r="N8342"/>
      <c r="O8342"/>
      <c r="P8342" s="10"/>
    </row>
    <row r="8343" spans="13:16" x14ac:dyDescent="0.25">
      <c r="M8343" s="10"/>
      <c r="N8343"/>
      <c r="O8343"/>
      <c r="P8343" s="10"/>
    </row>
    <row r="8344" spans="13:16" x14ac:dyDescent="0.25">
      <c r="M8344" s="10"/>
      <c r="N8344"/>
      <c r="O8344"/>
      <c r="P8344" s="10"/>
    </row>
    <row r="8345" spans="13:16" x14ac:dyDescent="0.25">
      <c r="M8345" s="10"/>
      <c r="N8345"/>
      <c r="O8345"/>
      <c r="P8345" s="10"/>
    </row>
    <row r="8346" spans="13:16" x14ac:dyDescent="0.25">
      <c r="M8346" s="10"/>
      <c r="N8346"/>
      <c r="O8346"/>
      <c r="P8346" s="10"/>
    </row>
    <row r="8347" spans="13:16" x14ac:dyDescent="0.25">
      <c r="M8347" s="10"/>
      <c r="N8347"/>
      <c r="O8347"/>
      <c r="P8347" s="10"/>
    </row>
    <row r="8348" spans="13:16" x14ac:dyDescent="0.25">
      <c r="M8348" s="10"/>
      <c r="N8348"/>
      <c r="O8348"/>
      <c r="P8348" s="10"/>
    </row>
    <row r="8349" spans="13:16" x14ac:dyDescent="0.25">
      <c r="M8349" s="10"/>
      <c r="N8349"/>
      <c r="O8349"/>
      <c r="P8349" s="10"/>
    </row>
    <row r="8350" spans="13:16" x14ac:dyDescent="0.25">
      <c r="M8350" s="10"/>
      <c r="N8350"/>
      <c r="O8350"/>
      <c r="P8350" s="10"/>
    </row>
    <row r="8351" spans="13:16" x14ac:dyDescent="0.25">
      <c r="M8351" s="10"/>
      <c r="N8351"/>
      <c r="O8351"/>
      <c r="P8351" s="10"/>
    </row>
    <row r="8352" spans="13:16" x14ac:dyDescent="0.25">
      <c r="M8352" s="10"/>
      <c r="N8352"/>
      <c r="O8352"/>
      <c r="P8352" s="10"/>
    </row>
    <row r="8353" spans="13:16" x14ac:dyDescent="0.25">
      <c r="M8353" s="10"/>
      <c r="N8353"/>
      <c r="O8353"/>
      <c r="P8353" s="10"/>
    </row>
    <row r="8354" spans="13:16" x14ac:dyDescent="0.25">
      <c r="M8354" s="10"/>
      <c r="N8354"/>
      <c r="O8354"/>
      <c r="P8354" s="10"/>
    </row>
    <row r="8355" spans="13:16" x14ac:dyDescent="0.25">
      <c r="M8355" s="10"/>
      <c r="N8355"/>
      <c r="O8355"/>
      <c r="P8355" s="10"/>
    </row>
    <row r="8356" spans="13:16" x14ac:dyDescent="0.25">
      <c r="M8356" s="10"/>
      <c r="N8356"/>
      <c r="O8356"/>
      <c r="P8356" s="10"/>
    </row>
    <row r="8357" spans="13:16" x14ac:dyDescent="0.25">
      <c r="M8357" s="10"/>
      <c r="N8357"/>
      <c r="O8357"/>
      <c r="P8357" s="10"/>
    </row>
    <row r="8358" spans="13:16" x14ac:dyDescent="0.25">
      <c r="M8358" s="10"/>
      <c r="N8358"/>
      <c r="O8358"/>
      <c r="P8358" s="10"/>
    </row>
    <row r="8359" spans="13:16" x14ac:dyDescent="0.25">
      <c r="M8359" s="10"/>
      <c r="N8359"/>
      <c r="O8359"/>
      <c r="P8359" s="10"/>
    </row>
    <row r="8360" spans="13:16" x14ac:dyDescent="0.25">
      <c r="M8360" s="10"/>
      <c r="N8360"/>
      <c r="O8360"/>
      <c r="P8360" s="10"/>
    </row>
    <row r="8361" spans="13:16" x14ac:dyDescent="0.25">
      <c r="M8361" s="10"/>
      <c r="N8361"/>
      <c r="O8361"/>
      <c r="P8361" s="10"/>
    </row>
    <row r="8362" spans="13:16" x14ac:dyDescent="0.25">
      <c r="M8362" s="10"/>
      <c r="N8362"/>
      <c r="O8362"/>
      <c r="P8362" s="10"/>
    </row>
    <row r="8363" spans="13:16" x14ac:dyDescent="0.25">
      <c r="M8363" s="10"/>
      <c r="N8363"/>
      <c r="O8363"/>
      <c r="P8363" s="10"/>
    </row>
    <row r="8364" spans="13:16" x14ac:dyDescent="0.25">
      <c r="M8364" s="10"/>
      <c r="N8364"/>
      <c r="O8364"/>
      <c r="P8364" s="10"/>
    </row>
    <row r="8365" spans="13:16" x14ac:dyDescent="0.25">
      <c r="M8365" s="10"/>
      <c r="N8365"/>
      <c r="O8365"/>
      <c r="P8365" s="10"/>
    </row>
    <row r="8366" spans="13:16" x14ac:dyDescent="0.25">
      <c r="M8366" s="10"/>
      <c r="N8366"/>
      <c r="O8366"/>
      <c r="P8366" s="10"/>
    </row>
    <row r="8367" spans="13:16" x14ac:dyDescent="0.25">
      <c r="M8367" s="10"/>
      <c r="N8367"/>
      <c r="O8367"/>
      <c r="P8367" s="10"/>
    </row>
    <row r="8368" spans="13:16" x14ac:dyDescent="0.25">
      <c r="M8368" s="10"/>
      <c r="N8368"/>
      <c r="O8368"/>
      <c r="P8368" s="10"/>
    </row>
    <row r="8369" spans="13:16" x14ac:dyDescent="0.25">
      <c r="M8369" s="10"/>
      <c r="N8369"/>
      <c r="O8369"/>
      <c r="P8369" s="10"/>
    </row>
    <row r="8370" spans="13:16" x14ac:dyDescent="0.25">
      <c r="M8370" s="10"/>
      <c r="N8370"/>
      <c r="O8370"/>
      <c r="P8370" s="10"/>
    </row>
    <row r="8371" spans="13:16" x14ac:dyDescent="0.25">
      <c r="M8371" s="10"/>
      <c r="N8371"/>
      <c r="O8371"/>
      <c r="P8371" s="10"/>
    </row>
    <row r="8372" spans="13:16" x14ac:dyDescent="0.25">
      <c r="M8372" s="10"/>
      <c r="N8372"/>
      <c r="O8372"/>
      <c r="P8372" s="10"/>
    </row>
    <row r="8373" spans="13:16" x14ac:dyDescent="0.25">
      <c r="M8373" s="10"/>
      <c r="N8373"/>
      <c r="O8373"/>
      <c r="P8373" s="10"/>
    </row>
    <row r="8374" spans="13:16" x14ac:dyDescent="0.25">
      <c r="M8374" s="10"/>
      <c r="N8374"/>
      <c r="O8374"/>
      <c r="P8374" s="10"/>
    </row>
    <row r="8375" spans="13:16" x14ac:dyDescent="0.25">
      <c r="M8375" s="10"/>
      <c r="N8375"/>
      <c r="O8375"/>
      <c r="P8375" s="10"/>
    </row>
    <row r="8376" spans="13:16" x14ac:dyDescent="0.25">
      <c r="M8376" s="10"/>
      <c r="N8376"/>
      <c r="O8376"/>
      <c r="P8376" s="10"/>
    </row>
    <row r="8377" spans="13:16" x14ac:dyDescent="0.25">
      <c r="M8377" s="10"/>
      <c r="N8377"/>
      <c r="O8377"/>
      <c r="P8377" s="10"/>
    </row>
    <row r="8378" spans="13:16" x14ac:dyDescent="0.25">
      <c r="M8378" s="10"/>
      <c r="N8378"/>
      <c r="O8378"/>
      <c r="P8378" s="10"/>
    </row>
    <row r="8379" spans="13:16" x14ac:dyDescent="0.25">
      <c r="M8379" s="10"/>
      <c r="N8379"/>
      <c r="O8379"/>
      <c r="P8379" s="10"/>
    </row>
    <row r="8380" spans="13:16" x14ac:dyDescent="0.25">
      <c r="M8380" s="10"/>
      <c r="N8380"/>
      <c r="O8380"/>
      <c r="P8380" s="10"/>
    </row>
    <row r="8381" spans="13:16" x14ac:dyDescent="0.25">
      <c r="M8381" s="10"/>
      <c r="N8381"/>
      <c r="O8381"/>
      <c r="P8381" s="10"/>
    </row>
    <row r="8382" spans="13:16" x14ac:dyDescent="0.25">
      <c r="M8382" s="10"/>
      <c r="N8382"/>
      <c r="O8382"/>
      <c r="P8382" s="10"/>
    </row>
    <row r="8383" spans="13:16" x14ac:dyDescent="0.25">
      <c r="M8383" s="10"/>
      <c r="N8383"/>
      <c r="O8383"/>
      <c r="P8383" s="10"/>
    </row>
    <row r="8384" spans="13:16" x14ac:dyDescent="0.25">
      <c r="M8384" s="10"/>
      <c r="N8384"/>
      <c r="O8384"/>
      <c r="P8384" s="10"/>
    </row>
    <row r="8385" spans="13:16" x14ac:dyDescent="0.25">
      <c r="M8385" s="10"/>
      <c r="N8385"/>
      <c r="O8385"/>
      <c r="P8385" s="10"/>
    </row>
    <row r="8386" spans="13:16" x14ac:dyDescent="0.25">
      <c r="M8386" s="10"/>
      <c r="N8386"/>
      <c r="O8386"/>
      <c r="P8386" s="10"/>
    </row>
    <row r="8387" spans="13:16" x14ac:dyDescent="0.25">
      <c r="M8387" s="10"/>
      <c r="N8387"/>
      <c r="O8387"/>
      <c r="P8387" s="10"/>
    </row>
    <row r="8388" spans="13:16" x14ac:dyDescent="0.25">
      <c r="M8388" s="10"/>
      <c r="N8388"/>
      <c r="O8388"/>
      <c r="P8388" s="10"/>
    </row>
    <row r="8389" spans="13:16" x14ac:dyDescent="0.25">
      <c r="M8389" s="10"/>
      <c r="N8389"/>
      <c r="O8389"/>
      <c r="P8389" s="10"/>
    </row>
    <row r="8390" spans="13:16" x14ac:dyDescent="0.25">
      <c r="M8390" s="10"/>
      <c r="N8390"/>
      <c r="O8390"/>
      <c r="P8390" s="10"/>
    </row>
    <row r="8391" spans="13:16" x14ac:dyDescent="0.25">
      <c r="M8391" s="10"/>
      <c r="N8391"/>
      <c r="O8391"/>
      <c r="P8391" s="10"/>
    </row>
    <row r="8392" spans="13:16" x14ac:dyDescent="0.25">
      <c r="M8392" s="10"/>
      <c r="N8392"/>
      <c r="O8392"/>
      <c r="P8392" s="10"/>
    </row>
    <row r="8393" spans="13:16" x14ac:dyDescent="0.25">
      <c r="M8393" s="10"/>
      <c r="N8393"/>
      <c r="O8393"/>
      <c r="P8393" s="10"/>
    </row>
    <row r="8394" spans="13:16" x14ac:dyDescent="0.25">
      <c r="M8394" s="10"/>
      <c r="N8394"/>
      <c r="O8394"/>
      <c r="P8394" s="10"/>
    </row>
    <row r="8395" spans="13:16" x14ac:dyDescent="0.25">
      <c r="M8395" s="10"/>
      <c r="N8395"/>
      <c r="O8395"/>
      <c r="P8395" s="10"/>
    </row>
    <row r="8396" spans="13:16" x14ac:dyDescent="0.25">
      <c r="M8396" s="10"/>
      <c r="N8396"/>
      <c r="O8396"/>
      <c r="P8396" s="10"/>
    </row>
    <row r="8397" spans="13:16" x14ac:dyDescent="0.25">
      <c r="M8397" s="10"/>
      <c r="N8397"/>
      <c r="O8397"/>
      <c r="P8397" s="10"/>
    </row>
    <row r="8398" spans="13:16" x14ac:dyDescent="0.25">
      <c r="M8398" s="10"/>
      <c r="N8398"/>
      <c r="O8398"/>
      <c r="P8398" s="10"/>
    </row>
    <row r="8399" spans="13:16" x14ac:dyDescent="0.25">
      <c r="M8399" s="10"/>
      <c r="N8399"/>
      <c r="O8399"/>
      <c r="P8399" s="10"/>
    </row>
    <row r="8400" spans="13:16" x14ac:dyDescent="0.25">
      <c r="M8400" s="10"/>
      <c r="N8400"/>
      <c r="O8400"/>
      <c r="P8400" s="10"/>
    </row>
    <row r="8401" spans="13:16" x14ac:dyDescent="0.25">
      <c r="M8401" s="10"/>
      <c r="N8401"/>
      <c r="O8401"/>
      <c r="P8401" s="10"/>
    </row>
    <row r="8402" spans="13:16" x14ac:dyDescent="0.25">
      <c r="M8402" s="10"/>
      <c r="N8402"/>
      <c r="O8402"/>
      <c r="P8402" s="10"/>
    </row>
    <row r="8403" spans="13:16" x14ac:dyDescent="0.25">
      <c r="M8403" s="10"/>
      <c r="N8403"/>
      <c r="O8403"/>
      <c r="P8403" s="10"/>
    </row>
    <row r="8404" spans="13:16" x14ac:dyDescent="0.25">
      <c r="M8404" s="10"/>
      <c r="N8404"/>
      <c r="O8404"/>
      <c r="P8404" s="10"/>
    </row>
    <row r="8405" spans="13:16" x14ac:dyDescent="0.25">
      <c r="M8405" s="10"/>
      <c r="N8405"/>
      <c r="O8405"/>
      <c r="P8405" s="10"/>
    </row>
    <row r="8406" spans="13:16" x14ac:dyDescent="0.25">
      <c r="M8406" s="10"/>
      <c r="N8406"/>
      <c r="O8406"/>
      <c r="P8406" s="10"/>
    </row>
    <row r="8407" spans="13:16" x14ac:dyDescent="0.25">
      <c r="M8407" s="10"/>
      <c r="N8407"/>
      <c r="O8407"/>
      <c r="P8407" s="10"/>
    </row>
    <row r="8408" spans="13:16" x14ac:dyDescent="0.25">
      <c r="M8408" s="10"/>
      <c r="N8408"/>
      <c r="O8408"/>
      <c r="P8408" s="10"/>
    </row>
    <row r="8409" spans="13:16" x14ac:dyDescent="0.25">
      <c r="M8409" s="10"/>
      <c r="N8409"/>
      <c r="O8409"/>
      <c r="P8409" s="10"/>
    </row>
    <row r="8410" spans="13:16" x14ac:dyDescent="0.25">
      <c r="M8410" s="10"/>
      <c r="N8410"/>
      <c r="O8410"/>
      <c r="P8410" s="10"/>
    </row>
    <row r="8411" spans="13:16" x14ac:dyDescent="0.25">
      <c r="M8411" s="10"/>
      <c r="N8411"/>
      <c r="O8411"/>
      <c r="P8411" s="10"/>
    </row>
    <row r="8412" spans="13:16" x14ac:dyDescent="0.25">
      <c r="M8412" s="10"/>
      <c r="N8412"/>
      <c r="O8412"/>
      <c r="P8412" s="10"/>
    </row>
    <row r="8413" spans="13:16" x14ac:dyDescent="0.25">
      <c r="M8413" s="10"/>
      <c r="N8413"/>
      <c r="O8413"/>
      <c r="P8413" s="10"/>
    </row>
    <row r="8414" spans="13:16" x14ac:dyDescent="0.25">
      <c r="M8414" s="10"/>
      <c r="N8414"/>
      <c r="O8414"/>
      <c r="P8414" s="10"/>
    </row>
    <row r="8415" spans="13:16" x14ac:dyDescent="0.25">
      <c r="M8415" s="10"/>
      <c r="N8415"/>
      <c r="O8415"/>
      <c r="P8415" s="10"/>
    </row>
    <row r="8416" spans="13:16" x14ac:dyDescent="0.25">
      <c r="M8416" s="10"/>
      <c r="N8416"/>
      <c r="O8416"/>
      <c r="P8416" s="10"/>
    </row>
    <row r="8417" spans="13:16" x14ac:dyDescent="0.25">
      <c r="M8417" s="10"/>
      <c r="N8417"/>
      <c r="O8417"/>
      <c r="P8417" s="10"/>
    </row>
    <row r="8418" spans="13:16" x14ac:dyDescent="0.25">
      <c r="M8418" s="10"/>
      <c r="N8418"/>
      <c r="O8418"/>
      <c r="P8418" s="10"/>
    </row>
    <row r="8419" spans="13:16" x14ac:dyDescent="0.25">
      <c r="M8419" s="10"/>
      <c r="N8419"/>
      <c r="O8419"/>
      <c r="P8419" s="10"/>
    </row>
    <row r="8420" spans="13:16" x14ac:dyDescent="0.25">
      <c r="M8420" s="10"/>
      <c r="N8420"/>
      <c r="O8420"/>
      <c r="P8420" s="10"/>
    </row>
    <row r="8421" spans="13:16" x14ac:dyDescent="0.25">
      <c r="M8421" s="10"/>
      <c r="N8421"/>
      <c r="O8421"/>
      <c r="P8421" s="10"/>
    </row>
    <row r="8422" spans="13:16" x14ac:dyDescent="0.25">
      <c r="M8422" s="10"/>
      <c r="N8422"/>
      <c r="O8422"/>
      <c r="P8422" s="10"/>
    </row>
    <row r="8423" spans="13:16" x14ac:dyDescent="0.25">
      <c r="M8423" s="10"/>
      <c r="N8423"/>
      <c r="O8423"/>
      <c r="P8423" s="10"/>
    </row>
    <row r="8424" spans="13:16" x14ac:dyDescent="0.25">
      <c r="M8424" s="10"/>
      <c r="N8424"/>
      <c r="O8424"/>
      <c r="P8424" s="10"/>
    </row>
    <row r="8425" spans="13:16" x14ac:dyDescent="0.25">
      <c r="M8425" s="10"/>
      <c r="N8425"/>
      <c r="O8425"/>
      <c r="P8425" s="10"/>
    </row>
    <row r="8426" spans="13:16" x14ac:dyDescent="0.25">
      <c r="M8426" s="10"/>
      <c r="N8426"/>
      <c r="O8426"/>
      <c r="P8426" s="10"/>
    </row>
    <row r="8427" spans="13:16" x14ac:dyDescent="0.25">
      <c r="M8427" s="10"/>
      <c r="N8427"/>
      <c r="O8427"/>
      <c r="P8427" s="10"/>
    </row>
    <row r="8428" spans="13:16" x14ac:dyDescent="0.25">
      <c r="M8428" s="10"/>
      <c r="N8428"/>
      <c r="O8428"/>
      <c r="P8428" s="10"/>
    </row>
    <row r="8429" spans="13:16" x14ac:dyDescent="0.25">
      <c r="M8429" s="10"/>
      <c r="N8429"/>
      <c r="O8429"/>
      <c r="P8429" s="10"/>
    </row>
    <row r="8430" spans="13:16" x14ac:dyDescent="0.25">
      <c r="M8430" s="10"/>
      <c r="N8430"/>
      <c r="O8430"/>
      <c r="P8430" s="10"/>
    </row>
    <row r="8431" spans="13:16" x14ac:dyDescent="0.25">
      <c r="M8431" s="10"/>
      <c r="N8431"/>
      <c r="O8431"/>
      <c r="P8431" s="10"/>
    </row>
    <row r="8432" spans="13:16" x14ac:dyDescent="0.25">
      <c r="M8432" s="10"/>
      <c r="N8432"/>
      <c r="O8432"/>
      <c r="P8432" s="10"/>
    </row>
    <row r="8433" spans="13:16" x14ac:dyDescent="0.25">
      <c r="M8433" s="10"/>
      <c r="N8433"/>
      <c r="O8433"/>
      <c r="P8433" s="10"/>
    </row>
    <row r="8434" spans="13:16" x14ac:dyDescent="0.25">
      <c r="M8434" s="10"/>
      <c r="N8434"/>
      <c r="O8434"/>
      <c r="P8434" s="10"/>
    </row>
    <row r="8435" spans="13:16" x14ac:dyDescent="0.25">
      <c r="M8435" s="10"/>
      <c r="N8435"/>
      <c r="O8435"/>
      <c r="P8435" s="10"/>
    </row>
    <row r="8436" spans="13:16" x14ac:dyDescent="0.25">
      <c r="M8436" s="10"/>
      <c r="N8436"/>
      <c r="O8436"/>
      <c r="P8436" s="10"/>
    </row>
    <row r="8437" spans="13:16" x14ac:dyDescent="0.25">
      <c r="M8437" s="10"/>
      <c r="N8437"/>
      <c r="O8437"/>
      <c r="P8437" s="10"/>
    </row>
    <row r="8438" spans="13:16" x14ac:dyDescent="0.25">
      <c r="M8438" s="10"/>
      <c r="N8438"/>
      <c r="O8438"/>
      <c r="P8438" s="10"/>
    </row>
    <row r="8439" spans="13:16" x14ac:dyDescent="0.25">
      <c r="M8439" s="10"/>
      <c r="N8439"/>
      <c r="O8439"/>
      <c r="P8439" s="10"/>
    </row>
    <row r="8440" spans="13:16" x14ac:dyDescent="0.25">
      <c r="M8440" s="10"/>
      <c r="N8440"/>
      <c r="O8440"/>
      <c r="P8440" s="10"/>
    </row>
    <row r="8441" spans="13:16" x14ac:dyDescent="0.25">
      <c r="M8441" s="10"/>
      <c r="N8441"/>
      <c r="O8441"/>
      <c r="P8441" s="10"/>
    </row>
    <row r="8442" spans="13:16" x14ac:dyDescent="0.25">
      <c r="M8442" s="10"/>
      <c r="N8442"/>
      <c r="O8442"/>
      <c r="P8442" s="10"/>
    </row>
    <row r="8443" spans="13:16" x14ac:dyDescent="0.25">
      <c r="M8443" s="10"/>
      <c r="N8443"/>
      <c r="O8443"/>
      <c r="P8443" s="10"/>
    </row>
    <row r="8444" spans="13:16" x14ac:dyDescent="0.25">
      <c r="M8444" s="10"/>
      <c r="N8444"/>
      <c r="O8444"/>
      <c r="P8444" s="10"/>
    </row>
    <row r="8445" spans="13:16" x14ac:dyDescent="0.25">
      <c r="M8445" s="10"/>
      <c r="N8445"/>
      <c r="O8445"/>
      <c r="P8445" s="10"/>
    </row>
    <row r="8446" spans="13:16" x14ac:dyDescent="0.25">
      <c r="M8446" s="10"/>
      <c r="N8446"/>
      <c r="O8446"/>
      <c r="P8446" s="10"/>
    </row>
    <row r="8447" spans="13:16" x14ac:dyDescent="0.25">
      <c r="M8447" s="10"/>
      <c r="N8447"/>
      <c r="O8447"/>
      <c r="P8447" s="10"/>
    </row>
    <row r="8448" spans="13:16" x14ac:dyDescent="0.25">
      <c r="M8448" s="10"/>
      <c r="N8448"/>
      <c r="O8448"/>
      <c r="P8448" s="10"/>
    </row>
    <row r="8449" spans="13:16" x14ac:dyDescent="0.25">
      <c r="M8449" s="10"/>
      <c r="N8449"/>
      <c r="O8449"/>
      <c r="P8449" s="10"/>
    </row>
    <row r="8450" spans="13:16" x14ac:dyDescent="0.25">
      <c r="M8450" s="10"/>
      <c r="N8450"/>
      <c r="O8450"/>
      <c r="P8450" s="10"/>
    </row>
    <row r="8451" spans="13:16" x14ac:dyDescent="0.25">
      <c r="M8451" s="10"/>
      <c r="N8451"/>
      <c r="O8451"/>
      <c r="P8451" s="10"/>
    </row>
    <row r="8452" spans="13:16" x14ac:dyDescent="0.25">
      <c r="M8452" s="10"/>
      <c r="N8452"/>
      <c r="O8452"/>
      <c r="P8452" s="10"/>
    </row>
    <row r="8453" spans="13:16" x14ac:dyDescent="0.25">
      <c r="M8453" s="10"/>
      <c r="N8453"/>
      <c r="O8453"/>
      <c r="P8453" s="10"/>
    </row>
    <row r="8454" spans="13:16" x14ac:dyDescent="0.25">
      <c r="M8454" s="10"/>
      <c r="N8454"/>
      <c r="O8454"/>
      <c r="P8454" s="10"/>
    </row>
    <row r="8455" spans="13:16" x14ac:dyDescent="0.25">
      <c r="M8455" s="10"/>
      <c r="N8455"/>
      <c r="O8455"/>
      <c r="P8455" s="10"/>
    </row>
    <row r="8456" spans="13:16" x14ac:dyDescent="0.25">
      <c r="M8456" s="10"/>
      <c r="N8456"/>
      <c r="O8456"/>
      <c r="P8456" s="10"/>
    </row>
    <row r="8457" spans="13:16" x14ac:dyDescent="0.25">
      <c r="M8457" s="10"/>
      <c r="N8457"/>
      <c r="O8457"/>
      <c r="P8457" s="10"/>
    </row>
    <row r="8458" spans="13:16" x14ac:dyDescent="0.25">
      <c r="M8458" s="10"/>
      <c r="N8458"/>
      <c r="O8458"/>
      <c r="P8458" s="10"/>
    </row>
    <row r="8459" spans="13:16" x14ac:dyDescent="0.25">
      <c r="M8459" s="10"/>
      <c r="N8459"/>
      <c r="O8459"/>
      <c r="P8459" s="10"/>
    </row>
    <row r="8460" spans="13:16" x14ac:dyDescent="0.25">
      <c r="M8460" s="10"/>
      <c r="N8460"/>
      <c r="O8460"/>
      <c r="P8460" s="10"/>
    </row>
    <row r="8461" spans="13:16" x14ac:dyDescent="0.25">
      <c r="M8461" s="10"/>
      <c r="N8461"/>
      <c r="O8461"/>
      <c r="P8461" s="10"/>
    </row>
    <row r="8462" spans="13:16" x14ac:dyDescent="0.25">
      <c r="M8462" s="10"/>
      <c r="N8462"/>
      <c r="O8462"/>
      <c r="P8462" s="10"/>
    </row>
    <row r="8463" spans="13:16" x14ac:dyDescent="0.25">
      <c r="M8463" s="10"/>
      <c r="N8463"/>
      <c r="O8463"/>
      <c r="P8463" s="10"/>
    </row>
    <row r="8464" spans="13:16" x14ac:dyDescent="0.25">
      <c r="M8464" s="10"/>
      <c r="N8464"/>
      <c r="O8464"/>
      <c r="P8464" s="10"/>
    </row>
    <row r="8465" spans="13:16" x14ac:dyDescent="0.25">
      <c r="M8465" s="10"/>
      <c r="N8465"/>
      <c r="O8465"/>
      <c r="P8465" s="10"/>
    </row>
    <row r="8466" spans="13:16" x14ac:dyDescent="0.25">
      <c r="M8466" s="10"/>
      <c r="N8466"/>
      <c r="O8466"/>
      <c r="P8466" s="10"/>
    </row>
    <row r="8467" spans="13:16" x14ac:dyDescent="0.25">
      <c r="M8467" s="10"/>
      <c r="N8467"/>
      <c r="O8467"/>
      <c r="P8467" s="10"/>
    </row>
    <row r="8468" spans="13:16" x14ac:dyDescent="0.25">
      <c r="M8468" s="10"/>
      <c r="N8468"/>
      <c r="O8468"/>
      <c r="P8468" s="10"/>
    </row>
    <row r="8469" spans="13:16" x14ac:dyDescent="0.25">
      <c r="M8469" s="10"/>
      <c r="N8469"/>
      <c r="O8469"/>
      <c r="P8469" s="10"/>
    </row>
    <row r="8470" spans="13:16" x14ac:dyDescent="0.25">
      <c r="M8470" s="10"/>
      <c r="N8470"/>
      <c r="O8470"/>
      <c r="P8470" s="10"/>
    </row>
    <row r="8471" spans="13:16" x14ac:dyDescent="0.25">
      <c r="M8471" s="10"/>
      <c r="N8471"/>
      <c r="O8471"/>
      <c r="P8471" s="10"/>
    </row>
    <row r="8472" spans="13:16" x14ac:dyDescent="0.25">
      <c r="M8472" s="10"/>
      <c r="N8472"/>
      <c r="O8472"/>
      <c r="P8472" s="10"/>
    </row>
    <row r="8473" spans="13:16" x14ac:dyDescent="0.25">
      <c r="M8473" s="10"/>
      <c r="N8473"/>
      <c r="O8473"/>
      <c r="P8473" s="10"/>
    </row>
    <row r="8474" spans="13:16" x14ac:dyDescent="0.25">
      <c r="M8474" s="10"/>
      <c r="N8474"/>
      <c r="O8474"/>
      <c r="P8474" s="10"/>
    </row>
    <row r="8475" spans="13:16" x14ac:dyDescent="0.25">
      <c r="M8475" s="10"/>
      <c r="N8475"/>
      <c r="O8475"/>
      <c r="P8475" s="10"/>
    </row>
    <row r="8476" spans="13:16" x14ac:dyDescent="0.25">
      <c r="M8476" s="10"/>
      <c r="N8476"/>
      <c r="O8476"/>
      <c r="P8476" s="10"/>
    </row>
    <row r="8477" spans="13:16" x14ac:dyDescent="0.25">
      <c r="M8477" s="10"/>
      <c r="N8477"/>
      <c r="O8477"/>
      <c r="P8477" s="10"/>
    </row>
    <row r="8478" spans="13:16" x14ac:dyDescent="0.25">
      <c r="M8478" s="10"/>
      <c r="N8478"/>
      <c r="O8478"/>
      <c r="P8478" s="10"/>
    </row>
    <row r="8479" spans="13:16" x14ac:dyDescent="0.25">
      <c r="M8479" s="10"/>
      <c r="N8479"/>
      <c r="O8479"/>
      <c r="P8479" s="10"/>
    </row>
    <row r="8480" spans="13:16" x14ac:dyDescent="0.25">
      <c r="M8480" s="10"/>
      <c r="N8480"/>
      <c r="O8480"/>
      <c r="P8480" s="10"/>
    </row>
    <row r="8481" spans="13:16" x14ac:dyDescent="0.25">
      <c r="M8481" s="10"/>
      <c r="N8481"/>
      <c r="O8481"/>
      <c r="P8481" s="10"/>
    </row>
    <row r="8482" spans="13:16" x14ac:dyDescent="0.25">
      <c r="M8482" s="10"/>
      <c r="N8482"/>
      <c r="O8482"/>
      <c r="P8482" s="10"/>
    </row>
    <row r="8483" spans="13:16" x14ac:dyDescent="0.25">
      <c r="M8483" s="10"/>
      <c r="N8483"/>
      <c r="O8483"/>
      <c r="P8483" s="10"/>
    </row>
    <row r="8484" spans="13:16" x14ac:dyDescent="0.25">
      <c r="M8484" s="10"/>
      <c r="N8484"/>
      <c r="O8484"/>
      <c r="P8484" s="10"/>
    </row>
    <row r="8485" spans="13:16" x14ac:dyDescent="0.25">
      <c r="M8485" s="10"/>
      <c r="N8485"/>
      <c r="O8485"/>
      <c r="P8485" s="10"/>
    </row>
    <row r="8486" spans="13:16" x14ac:dyDescent="0.25">
      <c r="M8486" s="10"/>
      <c r="N8486"/>
      <c r="O8486"/>
      <c r="P8486" s="10"/>
    </row>
    <row r="8487" spans="13:16" x14ac:dyDescent="0.25">
      <c r="M8487" s="10"/>
      <c r="N8487"/>
      <c r="O8487"/>
      <c r="P8487" s="10"/>
    </row>
    <row r="8488" spans="13:16" x14ac:dyDescent="0.25">
      <c r="M8488" s="10"/>
      <c r="N8488"/>
      <c r="O8488"/>
      <c r="P8488" s="10"/>
    </row>
    <row r="8489" spans="13:16" x14ac:dyDescent="0.25">
      <c r="M8489" s="10"/>
      <c r="N8489"/>
      <c r="O8489"/>
      <c r="P8489" s="10"/>
    </row>
    <row r="8490" spans="13:16" x14ac:dyDescent="0.25">
      <c r="M8490" s="10"/>
      <c r="N8490"/>
      <c r="O8490"/>
      <c r="P8490" s="10"/>
    </row>
    <row r="8491" spans="13:16" x14ac:dyDescent="0.25">
      <c r="M8491" s="10"/>
      <c r="N8491"/>
      <c r="O8491"/>
      <c r="P8491" s="10"/>
    </row>
    <row r="8492" spans="13:16" x14ac:dyDescent="0.25">
      <c r="M8492" s="10"/>
      <c r="N8492"/>
      <c r="O8492"/>
      <c r="P8492" s="10"/>
    </row>
    <row r="8493" spans="13:16" x14ac:dyDescent="0.25">
      <c r="M8493" s="10"/>
      <c r="N8493"/>
      <c r="O8493"/>
      <c r="P8493" s="10"/>
    </row>
    <row r="8494" spans="13:16" x14ac:dyDescent="0.25">
      <c r="M8494" s="10"/>
      <c r="N8494"/>
      <c r="O8494"/>
      <c r="P8494" s="10"/>
    </row>
    <row r="8495" spans="13:16" x14ac:dyDescent="0.25">
      <c r="M8495" s="10"/>
      <c r="N8495"/>
      <c r="O8495"/>
      <c r="P8495" s="10"/>
    </row>
    <row r="8496" spans="13:16" x14ac:dyDescent="0.25">
      <c r="M8496" s="10"/>
      <c r="N8496"/>
      <c r="O8496"/>
      <c r="P8496" s="10"/>
    </row>
    <row r="8497" spans="13:16" x14ac:dyDescent="0.25">
      <c r="M8497" s="10"/>
      <c r="N8497"/>
      <c r="O8497"/>
      <c r="P8497" s="10"/>
    </row>
    <row r="8498" spans="13:16" x14ac:dyDescent="0.25">
      <c r="M8498" s="10"/>
      <c r="N8498"/>
      <c r="O8498"/>
      <c r="P8498" s="10"/>
    </row>
    <row r="8499" spans="13:16" x14ac:dyDescent="0.25">
      <c r="M8499" s="10"/>
      <c r="N8499"/>
      <c r="O8499"/>
      <c r="P8499" s="10"/>
    </row>
    <row r="8500" spans="13:16" x14ac:dyDescent="0.25">
      <c r="M8500" s="10"/>
      <c r="N8500"/>
      <c r="O8500"/>
      <c r="P8500" s="10"/>
    </row>
    <row r="8501" spans="13:16" x14ac:dyDescent="0.25">
      <c r="M8501" s="10"/>
      <c r="N8501"/>
      <c r="O8501"/>
      <c r="P8501" s="10"/>
    </row>
    <row r="8502" spans="13:16" x14ac:dyDescent="0.25">
      <c r="M8502" s="10"/>
      <c r="N8502"/>
      <c r="O8502"/>
      <c r="P8502" s="10"/>
    </row>
    <row r="8503" spans="13:16" x14ac:dyDescent="0.25">
      <c r="M8503" s="10"/>
      <c r="N8503"/>
      <c r="O8503"/>
      <c r="P8503" s="10"/>
    </row>
    <row r="8504" spans="13:16" x14ac:dyDescent="0.25">
      <c r="M8504" s="10"/>
      <c r="N8504"/>
      <c r="O8504"/>
      <c r="P8504" s="10"/>
    </row>
    <row r="8505" spans="13:16" x14ac:dyDescent="0.25">
      <c r="M8505" s="10"/>
      <c r="N8505"/>
      <c r="O8505"/>
      <c r="P8505" s="10"/>
    </row>
    <row r="8506" spans="13:16" x14ac:dyDescent="0.25">
      <c r="M8506" s="10"/>
      <c r="N8506"/>
      <c r="O8506"/>
      <c r="P8506" s="10"/>
    </row>
    <row r="8507" spans="13:16" x14ac:dyDescent="0.25">
      <c r="M8507" s="10"/>
      <c r="N8507"/>
      <c r="O8507"/>
      <c r="P8507" s="10"/>
    </row>
    <row r="8508" spans="13:16" x14ac:dyDescent="0.25">
      <c r="M8508" s="10"/>
      <c r="N8508"/>
      <c r="O8508"/>
      <c r="P8508" s="10"/>
    </row>
    <row r="8509" spans="13:16" x14ac:dyDescent="0.25">
      <c r="M8509" s="10"/>
      <c r="N8509"/>
      <c r="O8509"/>
      <c r="P8509" s="10"/>
    </row>
    <row r="8510" spans="13:16" x14ac:dyDescent="0.25">
      <c r="M8510" s="10"/>
      <c r="N8510"/>
      <c r="O8510"/>
      <c r="P8510" s="10"/>
    </row>
    <row r="8511" spans="13:16" x14ac:dyDescent="0.25">
      <c r="M8511" s="10"/>
      <c r="N8511"/>
      <c r="O8511"/>
      <c r="P8511" s="10"/>
    </row>
    <row r="8512" spans="13:16" x14ac:dyDescent="0.25">
      <c r="M8512" s="10"/>
      <c r="N8512"/>
      <c r="O8512"/>
      <c r="P8512" s="10"/>
    </row>
    <row r="8513" spans="13:16" x14ac:dyDescent="0.25">
      <c r="M8513" s="10"/>
      <c r="N8513"/>
      <c r="O8513"/>
      <c r="P8513" s="10"/>
    </row>
    <row r="8514" spans="13:16" x14ac:dyDescent="0.25">
      <c r="M8514" s="10"/>
      <c r="N8514"/>
      <c r="O8514"/>
      <c r="P8514" s="10"/>
    </row>
    <row r="8515" spans="13:16" x14ac:dyDescent="0.25">
      <c r="M8515" s="10"/>
      <c r="N8515"/>
      <c r="O8515"/>
      <c r="P8515" s="10"/>
    </row>
    <row r="8516" spans="13:16" x14ac:dyDescent="0.25">
      <c r="M8516" s="10"/>
      <c r="N8516"/>
      <c r="O8516"/>
      <c r="P8516" s="10"/>
    </row>
    <row r="8517" spans="13:16" x14ac:dyDescent="0.25">
      <c r="M8517" s="10"/>
      <c r="N8517"/>
      <c r="O8517"/>
      <c r="P8517" s="10"/>
    </row>
    <row r="8518" spans="13:16" x14ac:dyDescent="0.25">
      <c r="M8518" s="10"/>
      <c r="N8518"/>
      <c r="O8518"/>
      <c r="P8518" s="10"/>
    </row>
    <row r="8519" spans="13:16" x14ac:dyDescent="0.25">
      <c r="M8519" s="10"/>
      <c r="N8519"/>
      <c r="O8519"/>
      <c r="P8519" s="10"/>
    </row>
    <row r="8520" spans="13:16" x14ac:dyDescent="0.25">
      <c r="M8520" s="10"/>
      <c r="N8520"/>
      <c r="O8520"/>
      <c r="P8520" s="10"/>
    </row>
    <row r="8521" spans="13:16" x14ac:dyDescent="0.25">
      <c r="M8521" s="10"/>
      <c r="N8521"/>
      <c r="O8521"/>
      <c r="P8521" s="10"/>
    </row>
    <row r="8522" spans="13:16" x14ac:dyDescent="0.25">
      <c r="M8522" s="10"/>
      <c r="N8522"/>
      <c r="O8522"/>
      <c r="P8522" s="10"/>
    </row>
    <row r="8523" spans="13:16" x14ac:dyDescent="0.25">
      <c r="M8523" s="10"/>
      <c r="N8523"/>
      <c r="O8523"/>
      <c r="P8523" s="10"/>
    </row>
    <row r="8524" spans="13:16" x14ac:dyDescent="0.25">
      <c r="M8524" s="10"/>
      <c r="N8524"/>
      <c r="O8524"/>
      <c r="P8524" s="10"/>
    </row>
    <row r="8525" spans="13:16" x14ac:dyDescent="0.25">
      <c r="M8525" s="10"/>
      <c r="N8525"/>
      <c r="O8525"/>
      <c r="P8525" s="10"/>
    </row>
    <row r="8526" spans="13:16" x14ac:dyDescent="0.25">
      <c r="M8526" s="10"/>
      <c r="N8526"/>
      <c r="O8526"/>
      <c r="P8526" s="10"/>
    </row>
    <row r="8527" spans="13:16" x14ac:dyDescent="0.25">
      <c r="M8527" s="10"/>
      <c r="N8527"/>
      <c r="O8527"/>
      <c r="P8527" s="10"/>
    </row>
    <row r="8528" spans="13:16" x14ac:dyDescent="0.25">
      <c r="M8528" s="10"/>
      <c r="N8528"/>
      <c r="O8528"/>
      <c r="P8528" s="10"/>
    </row>
    <row r="8529" spans="13:16" x14ac:dyDescent="0.25">
      <c r="M8529" s="10"/>
      <c r="N8529"/>
      <c r="O8529"/>
      <c r="P8529" s="10"/>
    </row>
    <row r="8530" spans="13:16" x14ac:dyDescent="0.25">
      <c r="M8530" s="10"/>
      <c r="N8530"/>
      <c r="O8530"/>
      <c r="P8530" s="10"/>
    </row>
    <row r="8531" spans="13:16" x14ac:dyDescent="0.25">
      <c r="M8531" s="10"/>
      <c r="N8531"/>
      <c r="O8531"/>
      <c r="P8531" s="10"/>
    </row>
    <row r="8532" spans="13:16" x14ac:dyDescent="0.25">
      <c r="M8532" s="10"/>
      <c r="N8532"/>
      <c r="O8532"/>
      <c r="P8532" s="10"/>
    </row>
    <row r="8533" spans="13:16" x14ac:dyDescent="0.25">
      <c r="M8533" s="10"/>
      <c r="N8533"/>
      <c r="O8533"/>
      <c r="P8533" s="10"/>
    </row>
    <row r="8534" spans="13:16" x14ac:dyDescent="0.25">
      <c r="M8534" s="10"/>
      <c r="N8534"/>
      <c r="O8534"/>
      <c r="P8534" s="10"/>
    </row>
    <row r="8535" spans="13:16" x14ac:dyDescent="0.25">
      <c r="M8535" s="10"/>
      <c r="N8535"/>
      <c r="O8535"/>
      <c r="P8535" s="10"/>
    </row>
    <row r="8536" spans="13:16" x14ac:dyDescent="0.25">
      <c r="M8536" s="10"/>
      <c r="N8536"/>
      <c r="O8536"/>
      <c r="P8536" s="10"/>
    </row>
    <row r="8537" spans="13:16" x14ac:dyDescent="0.25">
      <c r="M8537" s="10"/>
      <c r="N8537"/>
      <c r="O8537"/>
      <c r="P8537" s="10"/>
    </row>
    <row r="8538" spans="13:16" x14ac:dyDescent="0.25">
      <c r="M8538" s="10"/>
      <c r="N8538"/>
      <c r="O8538"/>
      <c r="P8538" s="10"/>
    </row>
    <row r="8539" spans="13:16" x14ac:dyDescent="0.25">
      <c r="M8539" s="10"/>
      <c r="N8539"/>
      <c r="O8539"/>
      <c r="P8539" s="10"/>
    </row>
    <row r="8540" spans="13:16" x14ac:dyDescent="0.25">
      <c r="M8540" s="10"/>
      <c r="N8540"/>
      <c r="O8540"/>
      <c r="P8540" s="10"/>
    </row>
    <row r="8541" spans="13:16" x14ac:dyDescent="0.25">
      <c r="M8541" s="10"/>
      <c r="N8541"/>
      <c r="O8541"/>
      <c r="P8541" s="10"/>
    </row>
    <row r="8542" spans="13:16" x14ac:dyDescent="0.25">
      <c r="M8542" s="10"/>
      <c r="N8542"/>
      <c r="O8542"/>
      <c r="P8542" s="10"/>
    </row>
    <row r="8543" spans="13:16" x14ac:dyDescent="0.25">
      <c r="M8543" s="10"/>
      <c r="N8543"/>
      <c r="O8543"/>
      <c r="P8543" s="10"/>
    </row>
    <row r="8544" spans="13:16" x14ac:dyDescent="0.25">
      <c r="M8544" s="10"/>
      <c r="N8544"/>
      <c r="O8544"/>
      <c r="P8544" s="10"/>
    </row>
    <row r="8545" spans="13:16" x14ac:dyDescent="0.25">
      <c r="M8545" s="10"/>
      <c r="N8545"/>
      <c r="O8545"/>
      <c r="P8545" s="10"/>
    </row>
    <row r="8546" spans="13:16" x14ac:dyDescent="0.25">
      <c r="M8546" s="10"/>
      <c r="N8546"/>
      <c r="O8546"/>
      <c r="P8546" s="10"/>
    </row>
    <row r="8547" spans="13:16" x14ac:dyDescent="0.25">
      <c r="M8547" s="10"/>
      <c r="N8547"/>
      <c r="O8547"/>
      <c r="P8547" s="10"/>
    </row>
    <row r="8548" spans="13:16" x14ac:dyDescent="0.25">
      <c r="M8548" s="10"/>
      <c r="N8548"/>
      <c r="O8548"/>
      <c r="P8548" s="10"/>
    </row>
    <row r="8549" spans="13:16" x14ac:dyDescent="0.25">
      <c r="M8549" s="10"/>
      <c r="N8549"/>
      <c r="O8549"/>
      <c r="P8549" s="10"/>
    </row>
    <row r="8550" spans="13:16" x14ac:dyDescent="0.25">
      <c r="M8550" s="10"/>
      <c r="N8550"/>
      <c r="O8550"/>
      <c r="P8550" s="10"/>
    </row>
    <row r="8551" spans="13:16" x14ac:dyDescent="0.25">
      <c r="M8551" s="10"/>
      <c r="N8551"/>
      <c r="O8551"/>
      <c r="P8551" s="10"/>
    </row>
    <row r="8552" spans="13:16" x14ac:dyDescent="0.25">
      <c r="M8552" s="10"/>
      <c r="N8552"/>
      <c r="O8552"/>
      <c r="P8552" s="10"/>
    </row>
    <row r="8553" spans="13:16" x14ac:dyDescent="0.25">
      <c r="M8553" s="10"/>
      <c r="N8553"/>
      <c r="O8553"/>
      <c r="P8553" s="10"/>
    </row>
    <row r="8554" spans="13:16" x14ac:dyDescent="0.25">
      <c r="M8554" s="10"/>
      <c r="N8554"/>
      <c r="O8554"/>
      <c r="P8554" s="10"/>
    </row>
    <row r="8555" spans="13:16" x14ac:dyDescent="0.25">
      <c r="M8555" s="10"/>
      <c r="N8555"/>
      <c r="O8555"/>
      <c r="P8555" s="10"/>
    </row>
    <row r="8556" spans="13:16" x14ac:dyDescent="0.25">
      <c r="M8556" s="10"/>
      <c r="N8556"/>
      <c r="O8556"/>
      <c r="P8556" s="10"/>
    </row>
    <row r="8557" spans="13:16" x14ac:dyDescent="0.25">
      <c r="M8557" s="10"/>
      <c r="N8557"/>
      <c r="O8557"/>
      <c r="P8557" s="10"/>
    </row>
    <row r="8558" spans="13:16" x14ac:dyDescent="0.25">
      <c r="M8558" s="10"/>
      <c r="N8558"/>
      <c r="O8558"/>
      <c r="P8558" s="10"/>
    </row>
    <row r="8559" spans="13:16" x14ac:dyDescent="0.25">
      <c r="M8559" s="10"/>
      <c r="N8559"/>
      <c r="O8559"/>
      <c r="P8559" s="10"/>
    </row>
    <row r="8560" spans="13:16" x14ac:dyDescent="0.25">
      <c r="M8560" s="10"/>
      <c r="N8560"/>
      <c r="O8560"/>
      <c r="P8560" s="10"/>
    </row>
    <row r="8561" spans="13:16" x14ac:dyDescent="0.25">
      <c r="M8561" s="10"/>
      <c r="N8561"/>
      <c r="O8561"/>
      <c r="P8561" s="10"/>
    </row>
    <row r="8562" spans="13:16" x14ac:dyDescent="0.25">
      <c r="M8562" s="10"/>
      <c r="N8562"/>
      <c r="O8562"/>
      <c r="P8562" s="10"/>
    </row>
    <row r="8563" spans="13:16" x14ac:dyDescent="0.25">
      <c r="M8563" s="10"/>
      <c r="N8563"/>
      <c r="O8563"/>
      <c r="P8563" s="10"/>
    </row>
    <row r="8564" spans="13:16" x14ac:dyDescent="0.25">
      <c r="M8564" s="10"/>
      <c r="N8564"/>
      <c r="O8564"/>
      <c r="P8564" s="10"/>
    </row>
    <row r="8565" spans="13:16" x14ac:dyDescent="0.25">
      <c r="M8565" s="10"/>
      <c r="N8565"/>
      <c r="O8565"/>
      <c r="P8565" s="10"/>
    </row>
    <row r="8566" spans="13:16" x14ac:dyDescent="0.25">
      <c r="M8566" s="10"/>
      <c r="N8566"/>
      <c r="O8566"/>
      <c r="P8566" s="10"/>
    </row>
    <row r="8567" spans="13:16" x14ac:dyDescent="0.25">
      <c r="M8567" s="10"/>
      <c r="N8567"/>
      <c r="O8567"/>
      <c r="P8567" s="10"/>
    </row>
    <row r="8568" spans="13:16" x14ac:dyDescent="0.25">
      <c r="M8568" s="10"/>
      <c r="N8568"/>
      <c r="O8568"/>
      <c r="P8568" s="10"/>
    </row>
    <row r="8569" spans="13:16" x14ac:dyDescent="0.25">
      <c r="M8569" s="10"/>
      <c r="N8569"/>
      <c r="O8569"/>
      <c r="P8569" s="10"/>
    </row>
    <row r="8570" spans="13:16" x14ac:dyDescent="0.25">
      <c r="M8570" s="10"/>
      <c r="N8570"/>
      <c r="O8570"/>
      <c r="P8570" s="10"/>
    </row>
    <row r="8571" spans="13:16" x14ac:dyDescent="0.25">
      <c r="M8571" s="10"/>
      <c r="N8571"/>
      <c r="O8571"/>
      <c r="P8571" s="10"/>
    </row>
    <row r="8572" spans="13:16" x14ac:dyDescent="0.25">
      <c r="M8572" s="10"/>
      <c r="N8572"/>
      <c r="O8572"/>
      <c r="P8572" s="10"/>
    </row>
    <row r="8573" spans="13:16" x14ac:dyDescent="0.25">
      <c r="M8573" s="10"/>
      <c r="N8573"/>
      <c r="O8573"/>
      <c r="P8573" s="10"/>
    </row>
    <row r="8574" spans="13:16" x14ac:dyDescent="0.25">
      <c r="M8574" s="10"/>
      <c r="N8574"/>
      <c r="O8574"/>
      <c r="P8574" s="10"/>
    </row>
    <row r="8575" spans="13:16" x14ac:dyDescent="0.25">
      <c r="M8575" s="10"/>
      <c r="N8575"/>
      <c r="O8575"/>
      <c r="P8575" s="10"/>
    </row>
    <row r="8576" spans="13:16" x14ac:dyDescent="0.25">
      <c r="M8576" s="10"/>
      <c r="N8576"/>
      <c r="O8576"/>
      <c r="P8576" s="10"/>
    </row>
    <row r="8577" spans="13:16" x14ac:dyDescent="0.25">
      <c r="M8577" s="10"/>
      <c r="N8577"/>
      <c r="O8577"/>
      <c r="P8577" s="10"/>
    </row>
    <row r="8578" spans="13:16" x14ac:dyDescent="0.25">
      <c r="M8578" s="10"/>
      <c r="N8578"/>
      <c r="O8578"/>
      <c r="P8578" s="10"/>
    </row>
    <row r="8579" spans="13:16" x14ac:dyDescent="0.25">
      <c r="M8579" s="10"/>
      <c r="N8579"/>
      <c r="O8579"/>
      <c r="P8579" s="10"/>
    </row>
    <row r="8580" spans="13:16" x14ac:dyDescent="0.25">
      <c r="M8580" s="10"/>
      <c r="N8580"/>
      <c r="O8580"/>
      <c r="P8580" s="10"/>
    </row>
    <row r="8581" spans="13:16" x14ac:dyDescent="0.25">
      <c r="M8581" s="10"/>
      <c r="N8581"/>
      <c r="O8581"/>
      <c r="P8581" s="10"/>
    </row>
    <row r="8582" spans="13:16" x14ac:dyDescent="0.25">
      <c r="M8582" s="10"/>
      <c r="N8582"/>
      <c r="O8582"/>
      <c r="P8582" s="10"/>
    </row>
    <row r="8583" spans="13:16" x14ac:dyDescent="0.25">
      <c r="M8583" s="10"/>
      <c r="N8583"/>
      <c r="O8583"/>
      <c r="P8583" s="10"/>
    </row>
    <row r="8584" spans="13:16" x14ac:dyDescent="0.25">
      <c r="M8584" s="10"/>
      <c r="N8584"/>
      <c r="O8584"/>
      <c r="P8584" s="10"/>
    </row>
    <row r="8585" spans="13:16" x14ac:dyDescent="0.25">
      <c r="M8585" s="10"/>
      <c r="N8585"/>
      <c r="O8585"/>
      <c r="P8585" s="10"/>
    </row>
    <row r="8586" spans="13:16" x14ac:dyDescent="0.25">
      <c r="M8586" s="10"/>
      <c r="N8586"/>
      <c r="O8586"/>
      <c r="P8586" s="10"/>
    </row>
    <row r="8587" spans="13:16" x14ac:dyDescent="0.25">
      <c r="M8587" s="10"/>
      <c r="N8587"/>
      <c r="O8587"/>
      <c r="P8587" s="10"/>
    </row>
    <row r="8588" spans="13:16" x14ac:dyDescent="0.25">
      <c r="M8588" s="10"/>
      <c r="N8588"/>
      <c r="O8588"/>
      <c r="P8588" s="10"/>
    </row>
    <row r="8589" spans="13:16" x14ac:dyDescent="0.25">
      <c r="M8589" s="10"/>
      <c r="N8589"/>
      <c r="O8589"/>
      <c r="P8589" s="10"/>
    </row>
    <row r="8590" spans="13:16" x14ac:dyDescent="0.25">
      <c r="M8590" s="10"/>
      <c r="N8590"/>
      <c r="O8590"/>
      <c r="P8590" s="10"/>
    </row>
    <row r="8591" spans="13:16" x14ac:dyDescent="0.25">
      <c r="M8591" s="10"/>
      <c r="N8591"/>
      <c r="O8591"/>
      <c r="P8591" s="10"/>
    </row>
    <row r="8592" spans="13:16" x14ac:dyDescent="0.25">
      <c r="M8592" s="10"/>
      <c r="N8592"/>
      <c r="O8592"/>
      <c r="P8592" s="10"/>
    </row>
    <row r="8593" spans="13:16" x14ac:dyDescent="0.25">
      <c r="M8593" s="10"/>
      <c r="N8593"/>
      <c r="O8593"/>
      <c r="P8593" s="10"/>
    </row>
    <row r="8594" spans="13:16" x14ac:dyDescent="0.25">
      <c r="M8594" s="10"/>
      <c r="N8594"/>
      <c r="O8594"/>
      <c r="P8594" s="10"/>
    </row>
    <row r="8595" spans="13:16" x14ac:dyDescent="0.25">
      <c r="M8595" s="10"/>
      <c r="N8595"/>
      <c r="O8595"/>
      <c r="P8595" s="10"/>
    </row>
    <row r="8596" spans="13:16" x14ac:dyDescent="0.25">
      <c r="M8596" s="10"/>
      <c r="N8596"/>
      <c r="O8596"/>
      <c r="P8596" s="10"/>
    </row>
    <row r="8597" spans="13:16" x14ac:dyDescent="0.25">
      <c r="M8597" s="10"/>
      <c r="N8597"/>
      <c r="O8597"/>
      <c r="P8597" s="10"/>
    </row>
    <row r="8598" spans="13:16" x14ac:dyDescent="0.25">
      <c r="M8598" s="10"/>
      <c r="N8598"/>
      <c r="O8598"/>
      <c r="P8598" s="10"/>
    </row>
    <row r="8599" spans="13:16" x14ac:dyDescent="0.25">
      <c r="M8599" s="10"/>
      <c r="N8599"/>
      <c r="O8599"/>
      <c r="P8599" s="10"/>
    </row>
    <row r="8600" spans="13:16" x14ac:dyDescent="0.25">
      <c r="M8600" s="10"/>
      <c r="N8600"/>
      <c r="O8600"/>
      <c r="P8600" s="10"/>
    </row>
    <row r="8601" spans="13:16" x14ac:dyDescent="0.25">
      <c r="M8601" s="10"/>
      <c r="N8601"/>
      <c r="O8601"/>
      <c r="P8601" s="10"/>
    </row>
    <row r="8602" spans="13:16" x14ac:dyDescent="0.25">
      <c r="M8602" s="10"/>
      <c r="N8602"/>
      <c r="O8602"/>
      <c r="P8602" s="10"/>
    </row>
    <row r="8603" spans="13:16" x14ac:dyDescent="0.25">
      <c r="M8603" s="10"/>
      <c r="N8603"/>
      <c r="O8603"/>
      <c r="P8603" s="10"/>
    </row>
    <row r="8604" spans="13:16" x14ac:dyDescent="0.25">
      <c r="M8604" s="10"/>
      <c r="N8604"/>
      <c r="O8604"/>
      <c r="P8604" s="10"/>
    </row>
    <row r="8605" spans="13:16" x14ac:dyDescent="0.25">
      <c r="M8605" s="10"/>
      <c r="N8605"/>
      <c r="O8605"/>
      <c r="P8605" s="10"/>
    </row>
    <row r="8606" spans="13:16" x14ac:dyDescent="0.25">
      <c r="M8606" s="10"/>
      <c r="N8606"/>
      <c r="O8606"/>
      <c r="P8606" s="10"/>
    </row>
    <row r="8607" spans="13:16" x14ac:dyDescent="0.25">
      <c r="M8607" s="10"/>
      <c r="N8607"/>
      <c r="O8607"/>
      <c r="P8607" s="10"/>
    </row>
    <row r="8608" spans="13:16" x14ac:dyDescent="0.25">
      <c r="M8608" s="10"/>
      <c r="N8608"/>
      <c r="O8608"/>
      <c r="P8608" s="10"/>
    </row>
    <row r="8609" spans="13:16" x14ac:dyDescent="0.25">
      <c r="M8609" s="10"/>
      <c r="N8609"/>
      <c r="O8609"/>
      <c r="P8609" s="10"/>
    </row>
    <row r="8610" spans="13:16" x14ac:dyDescent="0.25">
      <c r="M8610" s="10"/>
      <c r="N8610"/>
      <c r="O8610"/>
      <c r="P8610" s="10"/>
    </row>
    <row r="8611" spans="13:16" x14ac:dyDescent="0.25">
      <c r="M8611" s="10"/>
      <c r="N8611"/>
      <c r="O8611"/>
      <c r="P8611" s="10"/>
    </row>
    <row r="8612" spans="13:16" x14ac:dyDescent="0.25">
      <c r="M8612" s="10"/>
      <c r="N8612"/>
      <c r="O8612"/>
      <c r="P8612" s="10"/>
    </row>
    <row r="8613" spans="13:16" x14ac:dyDescent="0.25">
      <c r="M8613" s="10"/>
      <c r="N8613"/>
      <c r="O8613"/>
      <c r="P8613" s="10"/>
    </row>
    <row r="8614" spans="13:16" x14ac:dyDescent="0.25">
      <c r="M8614" s="10"/>
      <c r="N8614"/>
      <c r="O8614"/>
      <c r="P8614" s="10"/>
    </row>
    <row r="8615" spans="13:16" x14ac:dyDescent="0.25">
      <c r="M8615" s="10"/>
      <c r="N8615"/>
      <c r="O8615"/>
      <c r="P8615" s="10"/>
    </row>
    <row r="8616" spans="13:16" x14ac:dyDescent="0.25">
      <c r="M8616" s="10"/>
      <c r="N8616"/>
      <c r="O8616"/>
      <c r="P8616" s="10"/>
    </row>
    <row r="8617" spans="13:16" x14ac:dyDescent="0.25">
      <c r="M8617" s="10"/>
      <c r="N8617"/>
      <c r="O8617"/>
      <c r="P8617" s="10"/>
    </row>
    <row r="8618" spans="13:16" x14ac:dyDescent="0.25">
      <c r="M8618" s="10"/>
      <c r="N8618"/>
      <c r="O8618"/>
      <c r="P8618" s="10"/>
    </row>
    <row r="8619" spans="13:16" x14ac:dyDescent="0.25">
      <c r="M8619" s="10"/>
      <c r="N8619"/>
      <c r="O8619"/>
      <c r="P8619" s="10"/>
    </row>
    <row r="8620" spans="13:16" x14ac:dyDescent="0.25">
      <c r="M8620" s="10"/>
      <c r="N8620"/>
      <c r="O8620"/>
      <c r="P8620" s="10"/>
    </row>
    <row r="8621" spans="13:16" x14ac:dyDescent="0.25">
      <c r="M8621" s="10"/>
      <c r="N8621"/>
      <c r="O8621"/>
      <c r="P8621" s="10"/>
    </row>
    <row r="8622" spans="13:16" x14ac:dyDescent="0.25">
      <c r="M8622" s="10"/>
      <c r="N8622"/>
      <c r="O8622"/>
      <c r="P8622" s="10"/>
    </row>
    <row r="8623" spans="13:16" x14ac:dyDescent="0.25">
      <c r="M8623" s="10"/>
      <c r="N8623"/>
      <c r="O8623"/>
      <c r="P8623" s="10"/>
    </row>
    <row r="8624" spans="13:16" x14ac:dyDescent="0.25">
      <c r="M8624" s="10"/>
      <c r="N8624"/>
      <c r="O8624"/>
      <c r="P8624" s="10"/>
    </row>
    <row r="8625" spans="13:16" x14ac:dyDescent="0.25">
      <c r="M8625" s="10"/>
      <c r="N8625"/>
      <c r="O8625"/>
      <c r="P8625" s="10"/>
    </row>
    <row r="8626" spans="13:16" x14ac:dyDescent="0.25">
      <c r="M8626" s="10"/>
      <c r="N8626"/>
      <c r="O8626"/>
      <c r="P8626" s="10"/>
    </row>
    <row r="8627" spans="13:16" x14ac:dyDescent="0.25">
      <c r="M8627" s="10"/>
      <c r="N8627"/>
      <c r="O8627"/>
      <c r="P8627" s="10"/>
    </row>
    <row r="8628" spans="13:16" x14ac:dyDescent="0.25">
      <c r="M8628" s="10"/>
      <c r="N8628"/>
      <c r="O8628"/>
      <c r="P8628" s="10"/>
    </row>
    <row r="8629" spans="13:16" x14ac:dyDescent="0.25">
      <c r="M8629" s="10"/>
      <c r="N8629"/>
      <c r="O8629"/>
      <c r="P8629" s="10"/>
    </row>
    <row r="8630" spans="13:16" x14ac:dyDescent="0.25">
      <c r="M8630" s="10"/>
      <c r="N8630"/>
      <c r="O8630"/>
      <c r="P8630" s="10"/>
    </row>
    <row r="8631" spans="13:16" x14ac:dyDescent="0.25">
      <c r="M8631" s="10"/>
      <c r="N8631"/>
      <c r="O8631"/>
      <c r="P8631" s="10"/>
    </row>
    <row r="8632" spans="13:16" x14ac:dyDescent="0.25">
      <c r="M8632" s="10"/>
      <c r="N8632"/>
      <c r="O8632"/>
      <c r="P8632" s="10"/>
    </row>
    <row r="8633" spans="13:16" x14ac:dyDescent="0.25">
      <c r="M8633" s="10"/>
      <c r="N8633"/>
      <c r="O8633"/>
      <c r="P8633" s="10"/>
    </row>
    <row r="8634" spans="13:16" x14ac:dyDescent="0.25">
      <c r="M8634" s="10"/>
      <c r="N8634"/>
      <c r="O8634"/>
      <c r="P8634" s="10"/>
    </row>
    <row r="8635" spans="13:16" x14ac:dyDescent="0.25">
      <c r="M8635" s="10"/>
      <c r="N8635"/>
      <c r="O8635"/>
      <c r="P8635" s="10"/>
    </row>
    <row r="8636" spans="13:16" x14ac:dyDescent="0.25">
      <c r="M8636" s="10"/>
      <c r="N8636"/>
      <c r="O8636"/>
      <c r="P8636" s="10"/>
    </row>
    <row r="8637" spans="13:16" x14ac:dyDescent="0.25">
      <c r="M8637" s="10"/>
      <c r="N8637"/>
      <c r="O8637"/>
      <c r="P8637" s="10"/>
    </row>
    <row r="8638" spans="13:16" x14ac:dyDescent="0.25">
      <c r="M8638" s="10"/>
      <c r="N8638"/>
      <c r="O8638"/>
      <c r="P8638" s="10"/>
    </row>
    <row r="8639" spans="13:16" x14ac:dyDescent="0.25">
      <c r="M8639" s="10"/>
      <c r="N8639"/>
      <c r="O8639"/>
      <c r="P8639" s="10"/>
    </row>
    <row r="8640" spans="13:16" x14ac:dyDescent="0.25">
      <c r="M8640" s="10"/>
      <c r="N8640"/>
      <c r="O8640"/>
      <c r="P8640" s="10"/>
    </row>
    <row r="8641" spans="13:16" x14ac:dyDescent="0.25">
      <c r="M8641" s="10"/>
      <c r="N8641"/>
      <c r="O8641"/>
      <c r="P8641" s="10"/>
    </row>
    <row r="8642" spans="13:16" x14ac:dyDescent="0.25">
      <c r="M8642" s="10"/>
      <c r="N8642"/>
      <c r="O8642"/>
      <c r="P8642" s="10"/>
    </row>
    <row r="8643" spans="13:16" x14ac:dyDescent="0.25">
      <c r="M8643" s="10"/>
      <c r="N8643"/>
      <c r="O8643"/>
      <c r="P8643" s="10"/>
    </row>
    <row r="8644" spans="13:16" x14ac:dyDescent="0.25">
      <c r="M8644" s="10"/>
      <c r="N8644"/>
      <c r="O8644"/>
      <c r="P8644" s="10"/>
    </row>
    <row r="8645" spans="13:16" x14ac:dyDescent="0.25">
      <c r="M8645" s="10"/>
      <c r="N8645"/>
      <c r="O8645"/>
      <c r="P8645" s="10"/>
    </row>
    <row r="8646" spans="13:16" x14ac:dyDescent="0.25">
      <c r="M8646" s="10"/>
      <c r="N8646"/>
      <c r="O8646"/>
      <c r="P8646" s="10"/>
    </row>
    <row r="8647" spans="13:16" x14ac:dyDescent="0.25">
      <c r="M8647" s="10"/>
      <c r="N8647"/>
      <c r="O8647"/>
      <c r="P8647" s="10"/>
    </row>
    <row r="8648" spans="13:16" x14ac:dyDescent="0.25">
      <c r="M8648" s="10"/>
      <c r="N8648"/>
      <c r="O8648"/>
      <c r="P8648" s="10"/>
    </row>
    <row r="8649" spans="13:16" x14ac:dyDescent="0.25">
      <c r="M8649" s="10"/>
      <c r="N8649"/>
      <c r="O8649"/>
      <c r="P8649" s="10"/>
    </row>
    <row r="8650" spans="13:16" x14ac:dyDescent="0.25">
      <c r="M8650" s="10"/>
      <c r="N8650"/>
      <c r="O8650"/>
      <c r="P8650" s="10"/>
    </row>
    <row r="8651" spans="13:16" x14ac:dyDescent="0.25">
      <c r="M8651" s="10"/>
      <c r="N8651"/>
      <c r="O8651"/>
      <c r="P8651" s="10"/>
    </row>
    <row r="8652" spans="13:16" x14ac:dyDescent="0.25">
      <c r="M8652" s="10"/>
      <c r="N8652"/>
      <c r="O8652"/>
      <c r="P8652" s="10"/>
    </row>
    <row r="8653" spans="13:16" x14ac:dyDescent="0.25">
      <c r="M8653" s="10"/>
      <c r="N8653"/>
      <c r="O8653"/>
      <c r="P8653" s="10"/>
    </row>
    <row r="8654" spans="13:16" x14ac:dyDescent="0.25">
      <c r="M8654" s="10"/>
      <c r="N8654"/>
      <c r="O8654"/>
      <c r="P8654" s="10"/>
    </row>
    <row r="8655" spans="13:16" x14ac:dyDescent="0.25">
      <c r="M8655" s="10"/>
      <c r="N8655"/>
      <c r="O8655"/>
      <c r="P8655" s="10"/>
    </row>
    <row r="8656" spans="13:16" x14ac:dyDescent="0.25">
      <c r="M8656" s="10"/>
      <c r="N8656"/>
      <c r="O8656"/>
      <c r="P8656" s="10"/>
    </row>
    <row r="8657" spans="13:16" x14ac:dyDescent="0.25">
      <c r="M8657" s="10"/>
      <c r="N8657"/>
      <c r="O8657"/>
      <c r="P8657" s="10"/>
    </row>
    <row r="8658" spans="13:16" x14ac:dyDescent="0.25">
      <c r="M8658" s="10"/>
      <c r="N8658"/>
      <c r="O8658"/>
      <c r="P8658" s="10"/>
    </row>
    <row r="8659" spans="13:16" x14ac:dyDescent="0.25">
      <c r="M8659" s="10"/>
      <c r="N8659"/>
      <c r="O8659"/>
      <c r="P8659" s="10"/>
    </row>
    <row r="8660" spans="13:16" x14ac:dyDescent="0.25">
      <c r="M8660" s="10"/>
      <c r="N8660"/>
      <c r="O8660"/>
      <c r="P8660" s="10"/>
    </row>
    <row r="8661" spans="13:16" x14ac:dyDescent="0.25">
      <c r="M8661" s="10"/>
      <c r="N8661"/>
      <c r="O8661"/>
      <c r="P8661" s="10"/>
    </row>
    <row r="8662" spans="13:16" x14ac:dyDescent="0.25">
      <c r="M8662" s="10"/>
      <c r="N8662"/>
      <c r="O8662"/>
      <c r="P8662" s="10"/>
    </row>
    <row r="8663" spans="13:16" x14ac:dyDescent="0.25">
      <c r="M8663" s="10"/>
      <c r="N8663"/>
      <c r="O8663"/>
      <c r="P8663" s="10"/>
    </row>
    <row r="8664" spans="13:16" x14ac:dyDescent="0.25">
      <c r="M8664" s="10"/>
      <c r="N8664"/>
      <c r="O8664"/>
      <c r="P8664" s="10"/>
    </row>
    <row r="8665" spans="13:16" x14ac:dyDescent="0.25">
      <c r="M8665" s="10"/>
      <c r="N8665"/>
      <c r="O8665"/>
      <c r="P8665" s="10"/>
    </row>
    <row r="8666" spans="13:16" x14ac:dyDescent="0.25">
      <c r="M8666" s="10"/>
      <c r="N8666"/>
      <c r="O8666"/>
      <c r="P8666" s="10"/>
    </row>
    <row r="8667" spans="13:16" x14ac:dyDescent="0.25">
      <c r="M8667" s="10"/>
      <c r="N8667"/>
      <c r="O8667"/>
      <c r="P8667" s="10"/>
    </row>
    <row r="8668" spans="13:16" x14ac:dyDescent="0.25">
      <c r="M8668" s="10"/>
      <c r="N8668"/>
      <c r="O8668"/>
      <c r="P8668" s="10"/>
    </row>
    <row r="8669" spans="13:16" x14ac:dyDescent="0.25">
      <c r="M8669" s="10"/>
      <c r="N8669"/>
      <c r="O8669"/>
      <c r="P8669" s="10"/>
    </row>
    <row r="8670" spans="13:16" x14ac:dyDescent="0.25">
      <c r="M8670" s="10"/>
      <c r="N8670"/>
      <c r="O8670"/>
      <c r="P8670" s="10"/>
    </row>
    <row r="8671" spans="13:16" x14ac:dyDescent="0.25">
      <c r="M8671" s="10"/>
      <c r="N8671"/>
      <c r="O8671"/>
      <c r="P8671" s="10"/>
    </row>
    <row r="8672" spans="13:16" x14ac:dyDescent="0.25">
      <c r="M8672" s="10"/>
      <c r="N8672"/>
      <c r="O8672"/>
      <c r="P8672" s="10"/>
    </row>
    <row r="8673" spans="13:16" x14ac:dyDescent="0.25">
      <c r="M8673" s="10"/>
      <c r="N8673"/>
      <c r="O8673"/>
      <c r="P8673" s="10"/>
    </row>
    <row r="8674" spans="13:16" x14ac:dyDescent="0.25">
      <c r="M8674" s="10"/>
      <c r="N8674"/>
      <c r="O8674"/>
      <c r="P8674" s="10"/>
    </row>
    <row r="8675" spans="13:16" x14ac:dyDescent="0.25">
      <c r="M8675" s="10"/>
      <c r="N8675"/>
      <c r="O8675"/>
      <c r="P8675" s="10"/>
    </row>
    <row r="8676" spans="13:16" x14ac:dyDescent="0.25">
      <c r="M8676" s="10"/>
      <c r="N8676"/>
      <c r="O8676"/>
      <c r="P8676" s="10"/>
    </row>
    <row r="8677" spans="13:16" x14ac:dyDescent="0.25">
      <c r="M8677" s="10"/>
      <c r="N8677"/>
      <c r="O8677"/>
      <c r="P8677" s="10"/>
    </row>
    <row r="8678" spans="13:16" x14ac:dyDescent="0.25">
      <c r="M8678" s="10"/>
      <c r="N8678"/>
      <c r="O8678"/>
      <c r="P8678" s="10"/>
    </row>
    <row r="8679" spans="13:16" x14ac:dyDescent="0.25">
      <c r="M8679" s="10"/>
      <c r="N8679"/>
      <c r="O8679"/>
      <c r="P8679" s="10"/>
    </row>
    <row r="8680" spans="13:16" x14ac:dyDescent="0.25">
      <c r="M8680" s="10"/>
      <c r="N8680"/>
      <c r="O8680"/>
      <c r="P8680" s="10"/>
    </row>
    <row r="8681" spans="13:16" x14ac:dyDescent="0.25">
      <c r="M8681" s="10"/>
      <c r="N8681"/>
      <c r="O8681"/>
      <c r="P8681" s="10"/>
    </row>
    <row r="8682" spans="13:16" x14ac:dyDescent="0.25">
      <c r="M8682" s="10"/>
      <c r="N8682"/>
      <c r="O8682"/>
      <c r="P8682" s="10"/>
    </row>
    <row r="8683" spans="13:16" x14ac:dyDescent="0.25">
      <c r="M8683" s="10"/>
      <c r="N8683"/>
      <c r="O8683"/>
      <c r="P8683" s="10"/>
    </row>
    <row r="8684" spans="13:16" x14ac:dyDescent="0.25">
      <c r="M8684" s="10"/>
      <c r="N8684"/>
      <c r="O8684"/>
      <c r="P8684" s="10"/>
    </row>
    <row r="8685" spans="13:16" x14ac:dyDescent="0.25">
      <c r="M8685" s="10"/>
      <c r="N8685"/>
      <c r="O8685"/>
      <c r="P8685" s="10"/>
    </row>
    <row r="8686" spans="13:16" x14ac:dyDescent="0.25">
      <c r="M8686" s="10"/>
      <c r="N8686"/>
      <c r="O8686"/>
      <c r="P8686" s="10"/>
    </row>
    <row r="8687" spans="13:16" x14ac:dyDescent="0.25">
      <c r="M8687" s="10"/>
      <c r="N8687"/>
      <c r="O8687"/>
      <c r="P8687" s="10"/>
    </row>
    <row r="8688" spans="13:16" x14ac:dyDescent="0.25">
      <c r="M8688" s="10"/>
      <c r="N8688"/>
      <c r="O8688"/>
      <c r="P8688" s="10"/>
    </row>
    <row r="8689" spans="13:16" x14ac:dyDescent="0.25">
      <c r="M8689" s="10"/>
      <c r="N8689"/>
      <c r="O8689"/>
      <c r="P8689" s="10"/>
    </row>
    <row r="8690" spans="13:16" x14ac:dyDescent="0.25">
      <c r="M8690" s="10"/>
      <c r="N8690"/>
      <c r="O8690"/>
      <c r="P8690" s="10"/>
    </row>
    <row r="8691" spans="13:16" x14ac:dyDescent="0.25">
      <c r="M8691" s="10"/>
      <c r="N8691"/>
      <c r="O8691"/>
      <c r="P8691" s="10"/>
    </row>
    <row r="8692" spans="13:16" x14ac:dyDescent="0.25">
      <c r="M8692" s="10"/>
      <c r="N8692"/>
      <c r="O8692"/>
      <c r="P8692" s="10"/>
    </row>
    <row r="8693" spans="13:16" x14ac:dyDescent="0.25">
      <c r="M8693" s="10"/>
      <c r="N8693"/>
      <c r="O8693"/>
      <c r="P8693" s="10"/>
    </row>
    <row r="8694" spans="13:16" x14ac:dyDescent="0.25">
      <c r="M8694" s="10"/>
      <c r="N8694"/>
      <c r="O8694"/>
      <c r="P8694" s="10"/>
    </row>
    <row r="8695" spans="13:16" x14ac:dyDescent="0.25">
      <c r="M8695" s="10"/>
      <c r="N8695"/>
      <c r="O8695"/>
      <c r="P8695" s="10"/>
    </row>
    <row r="8696" spans="13:16" x14ac:dyDescent="0.25">
      <c r="M8696" s="10"/>
      <c r="N8696"/>
      <c r="O8696"/>
      <c r="P8696" s="10"/>
    </row>
    <row r="8697" spans="13:16" x14ac:dyDescent="0.25">
      <c r="M8697" s="10"/>
      <c r="N8697"/>
      <c r="O8697"/>
      <c r="P8697" s="10"/>
    </row>
    <row r="8698" spans="13:16" x14ac:dyDescent="0.25">
      <c r="M8698" s="10"/>
      <c r="N8698"/>
      <c r="O8698"/>
      <c r="P8698" s="10"/>
    </row>
    <row r="8699" spans="13:16" x14ac:dyDescent="0.25">
      <c r="M8699" s="10"/>
      <c r="N8699"/>
      <c r="O8699"/>
      <c r="P8699" s="10"/>
    </row>
    <row r="8700" spans="13:16" x14ac:dyDescent="0.25">
      <c r="M8700" s="10"/>
      <c r="N8700"/>
      <c r="O8700"/>
      <c r="P8700" s="10"/>
    </row>
    <row r="8701" spans="13:16" x14ac:dyDescent="0.25">
      <c r="M8701" s="10"/>
      <c r="N8701"/>
      <c r="O8701"/>
      <c r="P8701" s="10"/>
    </row>
    <row r="8702" spans="13:16" x14ac:dyDescent="0.25">
      <c r="M8702" s="10"/>
      <c r="N8702"/>
      <c r="O8702"/>
      <c r="P8702" s="10"/>
    </row>
    <row r="8703" spans="13:16" x14ac:dyDescent="0.25">
      <c r="M8703" s="10"/>
      <c r="N8703"/>
      <c r="O8703"/>
      <c r="P8703" s="10"/>
    </row>
    <row r="8704" spans="13:16" x14ac:dyDescent="0.25">
      <c r="M8704" s="10"/>
      <c r="N8704"/>
      <c r="O8704"/>
      <c r="P8704" s="10"/>
    </row>
    <row r="8705" spans="13:16" x14ac:dyDescent="0.25">
      <c r="M8705" s="10"/>
      <c r="N8705"/>
      <c r="O8705"/>
      <c r="P8705" s="10"/>
    </row>
    <row r="8706" spans="13:16" x14ac:dyDescent="0.25">
      <c r="M8706" s="10"/>
      <c r="N8706"/>
      <c r="O8706"/>
      <c r="P8706" s="10"/>
    </row>
    <row r="8707" spans="13:16" x14ac:dyDescent="0.25">
      <c r="M8707" s="10"/>
      <c r="N8707"/>
      <c r="O8707"/>
      <c r="P8707" s="10"/>
    </row>
    <row r="8708" spans="13:16" x14ac:dyDescent="0.25">
      <c r="M8708" s="10"/>
      <c r="N8708"/>
      <c r="O8708"/>
      <c r="P8708" s="10"/>
    </row>
    <row r="8709" spans="13:16" x14ac:dyDescent="0.25">
      <c r="M8709" s="10"/>
      <c r="N8709"/>
      <c r="O8709"/>
      <c r="P8709" s="10"/>
    </row>
    <row r="8710" spans="13:16" x14ac:dyDescent="0.25">
      <c r="M8710" s="10"/>
      <c r="N8710"/>
      <c r="O8710"/>
      <c r="P8710" s="10"/>
    </row>
    <row r="8711" spans="13:16" x14ac:dyDescent="0.25">
      <c r="M8711" s="10"/>
      <c r="N8711"/>
      <c r="O8711"/>
      <c r="P8711" s="10"/>
    </row>
    <row r="8712" spans="13:16" x14ac:dyDescent="0.25">
      <c r="M8712" s="10"/>
      <c r="N8712"/>
      <c r="O8712"/>
      <c r="P8712" s="10"/>
    </row>
    <row r="8713" spans="13:16" x14ac:dyDescent="0.25">
      <c r="M8713" s="10"/>
      <c r="N8713"/>
      <c r="O8713"/>
      <c r="P8713" s="10"/>
    </row>
    <row r="8714" spans="13:16" x14ac:dyDescent="0.25">
      <c r="M8714" s="10"/>
      <c r="N8714"/>
      <c r="O8714"/>
      <c r="P8714" s="10"/>
    </row>
    <row r="8715" spans="13:16" x14ac:dyDescent="0.25">
      <c r="M8715" s="10"/>
      <c r="N8715"/>
      <c r="O8715"/>
      <c r="P8715" s="10"/>
    </row>
    <row r="8716" spans="13:16" x14ac:dyDescent="0.25">
      <c r="M8716" s="10"/>
      <c r="N8716"/>
      <c r="O8716"/>
      <c r="P8716" s="10"/>
    </row>
    <row r="8717" spans="13:16" x14ac:dyDescent="0.25">
      <c r="M8717" s="10"/>
      <c r="N8717"/>
      <c r="O8717"/>
      <c r="P8717" s="10"/>
    </row>
    <row r="8718" spans="13:16" x14ac:dyDescent="0.25">
      <c r="M8718" s="10"/>
      <c r="N8718"/>
      <c r="O8718"/>
      <c r="P8718" s="10"/>
    </row>
    <row r="8719" spans="13:16" x14ac:dyDescent="0.25">
      <c r="M8719" s="10"/>
      <c r="N8719"/>
      <c r="O8719"/>
      <c r="P8719" s="10"/>
    </row>
    <row r="8720" spans="13:16" x14ac:dyDescent="0.25">
      <c r="M8720" s="10"/>
      <c r="N8720"/>
      <c r="O8720"/>
      <c r="P8720" s="10"/>
    </row>
    <row r="8721" spans="13:16" x14ac:dyDescent="0.25">
      <c r="M8721" s="10"/>
      <c r="N8721"/>
      <c r="O8721"/>
      <c r="P8721" s="10"/>
    </row>
    <row r="8722" spans="13:16" x14ac:dyDescent="0.25">
      <c r="M8722" s="10"/>
      <c r="N8722"/>
      <c r="O8722"/>
      <c r="P8722" s="10"/>
    </row>
    <row r="8723" spans="13:16" x14ac:dyDescent="0.25">
      <c r="M8723" s="10"/>
      <c r="N8723"/>
      <c r="O8723"/>
      <c r="P8723" s="10"/>
    </row>
    <row r="8724" spans="13:16" x14ac:dyDescent="0.25">
      <c r="M8724" s="10"/>
      <c r="N8724"/>
      <c r="O8724"/>
      <c r="P8724" s="10"/>
    </row>
    <row r="8725" spans="13:16" x14ac:dyDescent="0.25">
      <c r="M8725" s="10"/>
      <c r="N8725"/>
      <c r="O8725"/>
      <c r="P8725" s="10"/>
    </row>
    <row r="8726" spans="13:16" x14ac:dyDescent="0.25">
      <c r="M8726" s="10"/>
      <c r="N8726"/>
      <c r="O8726"/>
      <c r="P8726" s="10"/>
    </row>
    <row r="8727" spans="13:16" x14ac:dyDescent="0.25">
      <c r="M8727" s="10"/>
      <c r="N8727"/>
      <c r="O8727"/>
      <c r="P8727" s="10"/>
    </row>
    <row r="8728" spans="13:16" x14ac:dyDescent="0.25">
      <c r="M8728" s="10"/>
      <c r="N8728"/>
      <c r="O8728"/>
      <c r="P8728" s="10"/>
    </row>
    <row r="8729" spans="13:16" x14ac:dyDescent="0.25">
      <c r="M8729" s="10"/>
      <c r="N8729"/>
      <c r="O8729"/>
      <c r="P8729" s="10"/>
    </row>
    <row r="8730" spans="13:16" x14ac:dyDescent="0.25">
      <c r="M8730" s="10"/>
      <c r="N8730"/>
      <c r="O8730"/>
      <c r="P8730" s="10"/>
    </row>
    <row r="8731" spans="13:16" x14ac:dyDescent="0.25">
      <c r="M8731" s="10"/>
      <c r="N8731"/>
      <c r="O8731"/>
      <c r="P8731" s="10"/>
    </row>
    <row r="8732" spans="13:16" x14ac:dyDescent="0.25">
      <c r="M8732" s="10"/>
      <c r="N8732"/>
      <c r="O8732"/>
      <c r="P8732" s="10"/>
    </row>
    <row r="8733" spans="13:16" x14ac:dyDescent="0.25">
      <c r="M8733" s="10"/>
      <c r="N8733"/>
      <c r="O8733"/>
      <c r="P8733" s="10"/>
    </row>
    <row r="8734" spans="13:16" x14ac:dyDescent="0.25">
      <c r="M8734" s="10"/>
      <c r="N8734"/>
      <c r="O8734"/>
      <c r="P8734" s="10"/>
    </row>
    <row r="8735" spans="13:16" x14ac:dyDescent="0.25">
      <c r="M8735" s="10"/>
      <c r="N8735"/>
      <c r="O8735"/>
      <c r="P8735" s="10"/>
    </row>
    <row r="8736" spans="13:16" x14ac:dyDescent="0.25">
      <c r="M8736" s="10"/>
      <c r="N8736"/>
      <c r="O8736"/>
      <c r="P8736" s="10"/>
    </row>
    <row r="8737" spans="13:16" x14ac:dyDescent="0.25">
      <c r="M8737" s="10"/>
      <c r="N8737"/>
      <c r="O8737"/>
      <c r="P8737" s="10"/>
    </row>
    <row r="8738" spans="13:16" x14ac:dyDescent="0.25">
      <c r="M8738" s="10"/>
      <c r="N8738"/>
      <c r="O8738"/>
      <c r="P8738" s="10"/>
    </row>
    <row r="8739" spans="13:16" x14ac:dyDescent="0.25">
      <c r="M8739" s="10"/>
      <c r="N8739"/>
      <c r="O8739"/>
      <c r="P8739" s="10"/>
    </row>
    <row r="8740" spans="13:16" x14ac:dyDescent="0.25">
      <c r="M8740" s="10"/>
      <c r="N8740"/>
      <c r="O8740"/>
      <c r="P8740" s="10"/>
    </row>
    <row r="8741" spans="13:16" x14ac:dyDescent="0.25">
      <c r="M8741" s="10"/>
      <c r="N8741"/>
      <c r="O8741"/>
      <c r="P8741" s="10"/>
    </row>
    <row r="8742" spans="13:16" x14ac:dyDescent="0.25">
      <c r="M8742" s="10"/>
      <c r="N8742"/>
      <c r="O8742"/>
      <c r="P8742" s="10"/>
    </row>
    <row r="8743" spans="13:16" x14ac:dyDescent="0.25">
      <c r="M8743" s="10"/>
      <c r="N8743"/>
      <c r="O8743"/>
      <c r="P8743" s="10"/>
    </row>
    <row r="8744" spans="13:16" x14ac:dyDescent="0.25">
      <c r="M8744" s="10"/>
      <c r="N8744"/>
      <c r="O8744"/>
      <c r="P8744" s="10"/>
    </row>
    <row r="8745" spans="13:16" x14ac:dyDescent="0.25">
      <c r="M8745" s="10"/>
      <c r="N8745"/>
      <c r="O8745"/>
      <c r="P8745" s="10"/>
    </row>
    <row r="8746" spans="13:16" x14ac:dyDescent="0.25">
      <c r="M8746" s="10"/>
      <c r="N8746"/>
      <c r="O8746"/>
      <c r="P8746" s="10"/>
    </row>
    <row r="8747" spans="13:16" x14ac:dyDescent="0.25">
      <c r="M8747" s="10"/>
      <c r="N8747"/>
      <c r="O8747"/>
      <c r="P8747" s="10"/>
    </row>
    <row r="8748" spans="13:16" x14ac:dyDescent="0.25">
      <c r="M8748" s="10"/>
      <c r="N8748"/>
      <c r="O8748"/>
      <c r="P8748" s="10"/>
    </row>
    <row r="8749" spans="13:16" x14ac:dyDescent="0.25">
      <c r="M8749" s="10"/>
      <c r="N8749"/>
      <c r="O8749"/>
      <c r="P8749" s="10"/>
    </row>
    <row r="8750" spans="13:16" x14ac:dyDescent="0.25">
      <c r="M8750" s="10"/>
      <c r="N8750"/>
      <c r="O8750"/>
      <c r="P8750" s="10"/>
    </row>
    <row r="8751" spans="13:16" x14ac:dyDescent="0.25">
      <c r="M8751" s="10"/>
      <c r="N8751"/>
      <c r="O8751"/>
      <c r="P8751" s="10"/>
    </row>
    <row r="8752" spans="13:16" x14ac:dyDescent="0.25">
      <c r="M8752" s="10"/>
      <c r="N8752"/>
      <c r="O8752"/>
      <c r="P8752" s="10"/>
    </row>
    <row r="8753" spans="13:16" x14ac:dyDescent="0.25">
      <c r="M8753" s="10"/>
      <c r="N8753"/>
      <c r="O8753"/>
      <c r="P8753" s="10"/>
    </row>
    <row r="8754" spans="13:16" x14ac:dyDescent="0.25">
      <c r="M8754" s="10"/>
      <c r="N8754"/>
      <c r="O8754"/>
      <c r="P8754" s="10"/>
    </row>
    <row r="8755" spans="13:16" x14ac:dyDescent="0.25">
      <c r="M8755" s="10"/>
      <c r="N8755"/>
      <c r="O8755"/>
      <c r="P8755" s="10"/>
    </row>
    <row r="8756" spans="13:16" x14ac:dyDescent="0.25">
      <c r="M8756" s="10"/>
      <c r="N8756"/>
      <c r="O8756"/>
      <c r="P8756" s="10"/>
    </row>
    <row r="8757" spans="13:16" x14ac:dyDescent="0.25">
      <c r="M8757" s="10"/>
      <c r="N8757"/>
      <c r="O8757"/>
      <c r="P8757" s="10"/>
    </row>
    <row r="8758" spans="13:16" x14ac:dyDescent="0.25">
      <c r="M8758" s="10"/>
      <c r="N8758"/>
      <c r="O8758"/>
      <c r="P8758" s="10"/>
    </row>
    <row r="8759" spans="13:16" x14ac:dyDescent="0.25">
      <c r="M8759" s="10"/>
      <c r="N8759"/>
      <c r="O8759"/>
      <c r="P8759" s="10"/>
    </row>
    <row r="8760" spans="13:16" x14ac:dyDescent="0.25">
      <c r="M8760" s="10"/>
      <c r="N8760"/>
      <c r="O8760"/>
      <c r="P8760" s="10"/>
    </row>
    <row r="8761" spans="13:16" x14ac:dyDescent="0.25">
      <c r="M8761" s="10"/>
      <c r="N8761"/>
      <c r="O8761"/>
      <c r="P8761" s="10"/>
    </row>
    <row r="8762" spans="13:16" x14ac:dyDescent="0.25">
      <c r="M8762" s="10"/>
      <c r="N8762"/>
      <c r="O8762"/>
      <c r="P8762" s="10"/>
    </row>
    <row r="8763" spans="13:16" x14ac:dyDescent="0.25">
      <c r="M8763" s="10"/>
      <c r="N8763"/>
      <c r="O8763"/>
      <c r="P8763" s="10"/>
    </row>
    <row r="8764" spans="13:16" x14ac:dyDescent="0.25">
      <c r="M8764" s="10"/>
      <c r="N8764"/>
      <c r="O8764"/>
      <c r="P8764" s="10"/>
    </row>
    <row r="8765" spans="13:16" x14ac:dyDescent="0.25">
      <c r="M8765" s="10"/>
      <c r="N8765"/>
      <c r="O8765"/>
      <c r="P8765" s="10"/>
    </row>
    <row r="8766" spans="13:16" x14ac:dyDescent="0.25">
      <c r="M8766" s="10"/>
      <c r="N8766"/>
      <c r="O8766"/>
      <c r="P8766" s="10"/>
    </row>
    <row r="8767" spans="13:16" x14ac:dyDescent="0.25">
      <c r="M8767" s="10"/>
      <c r="N8767"/>
      <c r="O8767"/>
      <c r="P8767" s="10"/>
    </row>
    <row r="8768" spans="13:16" x14ac:dyDescent="0.25">
      <c r="M8768" s="10"/>
      <c r="N8768"/>
      <c r="O8768"/>
      <c r="P8768" s="10"/>
    </row>
    <row r="8769" spans="13:16" x14ac:dyDescent="0.25">
      <c r="M8769" s="10"/>
      <c r="N8769"/>
      <c r="O8769"/>
      <c r="P8769" s="10"/>
    </row>
    <row r="8770" spans="13:16" x14ac:dyDescent="0.25">
      <c r="M8770" s="10"/>
      <c r="N8770"/>
      <c r="O8770"/>
      <c r="P8770" s="10"/>
    </row>
    <row r="8771" spans="13:16" x14ac:dyDescent="0.25">
      <c r="M8771" s="10"/>
      <c r="N8771"/>
      <c r="O8771"/>
      <c r="P8771" s="10"/>
    </row>
    <row r="8772" spans="13:16" x14ac:dyDescent="0.25">
      <c r="M8772" s="10"/>
      <c r="N8772"/>
      <c r="O8772"/>
      <c r="P8772" s="10"/>
    </row>
    <row r="8773" spans="13:16" x14ac:dyDescent="0.25">
      <c r="M8773" s="10"/>
      <c r="N8773"/>
      <c r="O8773"/>
      <c r="P8773" s="10"/>
    </row>
    <row r="8774" spans="13:16" x14ac:dyDescent="0.25">
      <c r="M8774" s="10"/>
      <c r="N8774"/>
      <c r="O8774"/>
      <c r="P8774" s="10"/>
    </row>
    <row r="8775" spans="13:16" x14ac:dyDescent="0.25">
      <c r="M8775" s="10"/>
      <c r="N8775"/>
      <c r="O8775"/>
      <c r="P8775" s="10"/>
    </row>
    <row r="8776" spans="13:16" x14ac:dyDescent="0.25">
      <c r="M8776" s="10"/>
      <c r="N8776"/>
      <c r="O8776"/>
      <c r="P8776" s="10"/>
    </row>
    <row r="8777" spans="13:16" x14ac:dyDescent="0.25">
      <c r="M8777" s="10"/>
      <c r="N8777"/>
      <c r="O8777"/>
      <c r="P8777" s="10"/>
    </row>
    <row r="8778" spans="13:16" x14ac:dyDescent="0.25">
      <c r="M8778" s="10"/>
      <c r="N8778"/>
      <c r="O8778"/>
      <c r="P8778" s="10"/>
    </row>
    <row r="8779" spans="13:16" x14ac:dyDescent="0.25">
      <c r="M8779" s="10"/>
      <c r="N8779"/>
      <c r="O8779"/>
      <c r="P8779" s="10"/>
    </row>
    <row r="8780" spans="13:16" x14ac:dyDescent="0.25">
      <c r="M8780" s="10"/>
      <c r="N8780"/>
      <c r="O8780"/>
      <c r="P8780" s="10"/>
    </row>
    <row r="8781" spans="13:16" x14ac:dyDescent="0.25">
      <c r="M8781" s="10"/>
      <c r="N8781"/>
      <c r="O8781"/>
      <c r="P8781" s="10"/>
    </row>
    <row r="8782" spans="13:16" x14ac:dyDescent="0.25">
      <c r="M8782" s="10"/>
      <c r="N8782"/>
      <c r="O8782"/>
      <c r="P8782" s="10"/>
    </row>
    <row r="8783" spans="13:16" x14ac:dyDescent="0.25">
      <c r="M8783" s="10"/>
      <c r="N8783"/>
      <c r="O8783"/>
      <c r="P8783" s="10"/>
    </row>
    <row r="8784" spans="13:16" x14ac:dyDescent="0.25">
      <c r="M8784" s="10"/>
      <c r="N8784"/>
      <c r="O8784"/>
      <c r="P8784" s="10"/>
    </row>
    <row r="8785" spans="13:16" x14ac:dyDescent="0.25">
      <c r="M8785" s="10"/>
      <c r="N8785"/>
      <c r="O8785"/>
      <c r="P8785" s="10"/>
    </row>
    <row r="8786" spans="13:16" x14ac:dyDescent="0.25">
      <c r="M8786" s="10"/>
      <c r="N8786"/>
      <c r="O8786"/>
      <c r="P8786" s="10"/>
    </row>
    <row r="8787" spans="13:16" x14ac:dyDescent="0.25">
      <c r="M8787" s="10"/>
      <c r="N8787"/>
      <c r="O8787"/>
      <c r="P8787" s="10"/>
    </row>
    <row r="8788" spans="13:16" x14ac:dyDescent="0.25">
      <c r="M8788" s="10"/>
      <c r="N8788"/>
      <c r="O8788"/>
      <c r="P8788" s="10"/>
    </row>
    <row r="8789" spans="13:16" x14ac:dyDescent="0.25">
      <c r="M8789" s="10"/>
      <c r="N8789"/>
      <c r="O8789"/>
      <c r="P8789" s="10"/>
    </row>
    <row r="8790" spans="13:16" x14ac:dyDescent="0.25">
      <c r="M8790" s="10"/>
      <c r="N8790"/>
      <c r="O8790"/>
      <c r="P8790" s="10"/>
    </row>
    <row r="8791" spans="13:16" x14ac:dyDescent="0.25">
      <c r="M8791" s="10"/>
      <c r="N8791"/>
      <c r="O8791"/>
      <c r="P8791" s="10"/>
    </row>
    <row r="8792" spans="13:16" x14ac:dyDescent="0.25">
      <c r="M8792" s="10"/>
      <c r="N8792"/>
      <c r="O8792"/>
      <c r="P8792" s="10"/>
    </row>
    <row r="8793" spans="13:16" x14ac:dyDescent="0.25">
      <c r="M8793" s="10"/>
      <c r="N8793"/>
      <c r="O8793"/>
      <c r="P8793" s="10"/>
    </row>
    <row r="8794" spans="13:16" x14ac:dyDescent="0.25">
      <c r="M8794" s="10"/>
      <c r="N8794"/>
      <c r="O8794"/>
      <c r="P8794" s="10"/>
    </row>
    <row r="8795" spans="13:16" x14ac:dyDescent="0.25">
      <c r="M8795" s="10"/>
      <c r="N8795"/>
      <c r="O8795"/>
      <c r="P8795" s="10"/>
    </row>
    <row r="8796" spans="13:16" x14ac:dyDescent="0.25">
      <c r="M8796" s="10"/>
      <c r="N8796"/>
      <c r="O8796"/>
      <c r="P8796" s="10"/>
    </row>
    <row r="8797" spans="13:16" x14ac:dyDescent="0.25">
      <c r="M8797" s="10"/>
      <c r="N8797"/>
      <c r="O8797"/>
      <c r="P8797" s="10"/>
    </row>
    <row r="8798" spans="13:16" x14ac:dyDescent="0.25">
      <c r="M8798" s="10"/>
      <c r="N8798"/>
      <c r="O8798"/>
      <c r="P8798" s="10"/>
    </row>
    <row r="8799" spans="13:16" x14ac:dyDescent="0.25">
      <c r="M8799" s="10"/>
      <c r="N8799"/>
      <c r="O8799"/>
      <c r="P8799" s="10"/>
    </row>
    <row r="8800" spans="13:16" x14ac:dyDescent="0.25">
      <c r="M8800" s="10"/>
      <c r="N8800"/>
      <c r="O8800"/>
      <c r="P8800" s="10"/>
    </row>
    <row r="8801" spans="13:16" x14ac:dyDescent="0.25">
      <c r="M8801" s="10"/>
      <c r="N8801"/>
      <c r="O8801"/>
      <c r="P8801" s="10"/>
    </row>
    <row r="8802" spans="13:16" x14ac:dyDescent="0.25">
      <c r="M8802" s="10"/>
      <c r="N8802"/>
      <c r="O8802"/>
      <c r="P8802" s="10"/>
    </row>
    <row r="8803" spans="13:16" x14ac:dyDescent="0.25">
      <c r="M8803" s="10"/>
      <c r="N8803"/>
      <c r="O8803"/>
      <c r="P8803" s="10"/>
    </row>
    <row r="8804" spans="13:16" x14ac:dyDescent="0.25">
      <c r="M8804" s="10"/>
      <c r="N8804"/>
      <c r="O8804"/>
      <c r="P8804" s="10"/>
    </row>
    <row r="8805" spans="13:16" x14ac:dyDescent="0.25">
      <c r="M8805" s="10"/>
      <c r="N8805"/>
      <c r="O8805"/>
      <c r="P8805" s="10"/>
    </row>
    <row r="8806" spans="13:16" x14ac:dyDescent="0.25">
      <c r="M8806" s="10"/>
      <c r="N8806"/>
      <c r="O8806"/>
      <c r="P8806" s="10"/>
    </row>
    <row r="8807" spans="13:16" x14ac:dyDescent="0.25">
      <c r="M8807" s="10"/>
      <c r="N8807"/>
      <c r="O8807"/>
      <c r="P8807" s="10"/>
    </row>
    <row r="8808" spans="13:16" x14ac:dyDescent="0.25">
      <c r="M8808" s="10"/>
      <c r="N8808"/>
      <c r="O8808"/>
      <c r="P8808" s="10"/>
    </row>
    <row r="8809" spans="13:16" x14ac:dyDescent="0.25">
      <c r="M8809" s="10"/>
      <c r="N8809"/>
      <c r="O8809"/>
      <c r="P8809" s="10"/>
    </row>
    <row r="8810" spans="13:16" x14ac:dyDescent="0.25">
      <c r="M8810" s="10"/>
      <c r="N8810"/>
      <c r="O8810"/>
      <c r="P8810" s="10"/>
    </row>
    <row r="8811" spans="13:16" x14ac:dyDescent="0.25">
      <c r="M8811" s="10"/>
      <c r="N8811"/>
      <c r="O8811"/>
      <c r="P8811" s="10"/>
    </row>
    <row r="8812" spans="13:16" x14ac:dyDescent="0.25">
      <c r="M8812" s="10"/>
      <c r="N8812"/>
      <c r="O8812"/>
      <c r="P8812" s="10"/>
    </row>
    <row r="8813" spans="13:16" x14ac:dyDescent="0.25">
      <c r="M8813" s="10"/>
      <c r="N8813"/>
      <c r="O8813"/>
      <c r="P8813" s="10"/>
    </row>
    <row r="8814" spans="13:16" x14ac:dyDescent="0.25">
      <c r="M8814" s="10"/>
      <c r="N8814"/>
      <c r="O8814"/>
      <c r="P8814" s="10"/>
    </row>
    <row r="8815" spans="13:16" x14ac:dyDescent="0.25">
      <c r="M8815" s="10"/>
      <c r="N8815"/>
      <c r="O8815"/>
      <c r="P8815" s="10"/>
    </row>
    <row r="8816" spans="13:16" x14ac:dyDescent="0.25">
      <c r="M8816" s="10"/>
      <c r="N8816"/>
      <c r="O8816"/>
      <c r="P8816" s="10"/>
    </row>
    <row r="8817" spans="13:16" x14ac:dyDescent="0.25">
      <c r="M8817" s="10"/>
      <c r="N8817"/>
      <c r="O8817"/>
      <c r="P8817" s="10"/>
    </row>
    <row r="8818" spans="13:16" x14ac:dyDescent="0.25">
      <c r="M8818" s="10"/>
      <c r="N8818"/>
      <c r="O8818"/>
      <c r="P8818" s="10"/>
    </row>
    <row r="8819" spans="13:16" x14ac:dyDescent="0.25">
      <c r="M8819" s="10"/>
      <c r="N8819"/>
      <c r="O8819"/>
      <c r="P8819" s="10"/>
    </row>
    <row r="8820" spans="13:16" x14ac:dyDescent="0.25">
      <c r="M8820" s="10"/>
      <c r="N8820"/>
      <c r="O8820"/>
      <c r="P8820" s="10"/>
    </row>
    <row r="8821" spans="13:16" x14ac:dyDescent="0.25">
      <c r="M8821" s="10"/>
      <c r="N8821"/>
      <c r="O8821"/>
      <c r="P8821" s="10"/>
    </row>
    <row r="8822" spans="13:16" x14ac:dyDescent="0.25">
      <c r="M8822" s="10"/>
      <c r="N8822"/>
      <c r="O8822"/>
      <c r="P8822" s="10"/>
    </row>
    <row r="8823" spans="13:16" x14ac:dyDescent="0.25">
      <c r="M8823" s="10"/>
      <c r="N8823"/>
      <c r="O8823"/>
      <c r="P8823" s="10"/>
    </row>
    <row r="8824" spans="13:16" x14ac:dyDescent="0.25">
      <c r="M8824" s="10"/>
      <c r="N8824"/>
      <c r="O8824"/>
      <c r="P8824" s="10"/>
    </row>
    <row r="8825" spans="13:16" x14ac:dyDescent="0.25">
      <c r="M8825" s="10"/>
      <c r="N8825"/>
      <c r="O8825"/>
      <c r="P8825" s="10"/>
    </row>
    <row r="8826" spans="13:16" x14ac:dyDescent="0.25">
      <c r="M8826" s="10"/>
      <c r="N8826"/>
      <c r="O8826"/>
      <c r="P8826" s="10"/>
    </row>
    <row r="8827" spans="13:16" x14ac:dyDescent="0.25">
      <c r="M8827" s="10"/>
      <c r="N8827"/>
      <c r="O8827"/>
      <c r="P8827" s="10"/>
    </row>
    <row r="8828" spans="13:16" x14ac:dyDescent="0.25">
      <c r="M8828" s="10"/>
      <c r="N8828"/>
      <c r="O8828"/>
      <c r="P8828" s="10"/>
    </row>
    <row r="8829" spans="13:16" x14ac:dyDescent="0.25">
      <c r="M8829" s="10"/>
      <c r="N8829"/>
      <c r="O8829"/>
      <c r="P8829" s="10"/>
    </row>
    <row r="8830" spans="13:16" x14ac:dyDescent="0.25">
      <c r="M8830" s="10"/>
      <c r="N8830"/>
      <c r="O8830"/>
      <c r="P8830" s="10"/>
    </row>
    <row r="8831" spans="13:16" x14ac:dyDescent="0.25">
      <c r="M8831" s="10"/>
      <c r="N8831"/>
      <c r="O8831"/>
      <c r="P8831" s="10"/>
    </row>
    <row r="8832" spans="13:16" x14ac:dyDescent="0.25">
      <c r="M8832" s="10"/>
      <c r="N8832"/>
      <c r="O8832"/>
      <c r="P8832" s="10"/>
    </row>
    <row r="8833" spans="13:16" x14ac:dyDescent="0.25">
      <c r="M8833" s="10"/>
      <c r="N8833"/>
      <c r="O8833"/>
      <c r="P8833" s="10"/>
    </row>
    <row r="8834" spans="13:16" x14ac:dyDescent="0.25">
      <c r="M8834" s="10"/>
      <c r="N8834"/>
      <c r="O8834"/>
      <c r="P8834" s="10"/>
    </row>
    <row r="8835" spans="13:16" x14ac:dyDescent="0.25">
      <c r="M8835" s="10"/>
      <c r="N8835"/>
      <c r="O8835"/>
      <c r="P8835" s="10"/>
    </row>
    <row r="8836" spans="13:16" x14ac:dyDescent="0.25">
      <c r="M8836" s="10"/>
      <c r="N8836"/>
      <c r="O8836"/>
      <c r="P8836" s="10"/>
    </row>
    <row r="8837" spans="13:16" x14ac:dyDescent="0.25">
      <c r="M8837" s="10"/>
      <c r="N8837"/>
      <c r="O8837"/>
      <c r="P8837" s="10"/>
    </row>
    <row r="8838" spans="13:16" x14ac:dyDescent="0.25">
      <c r="M8838" s="10"/>
      <c r="N8838"/>
      <c r="O8838"/>
      <c r="P8838" s="10"/>
    </row>
    <row r="8839" spans="13:16" x14ac:dyDescent="0.25">
      <c r="M8839" s="10"/>
      <c r="N8839"/>
      <c r="O8839"/>
      <c r="P8839" s="10"/>
    </row>
    <row r="8840" spans="13:16" x14ac:dyDescent="0.25">
      <c r="M8840" s="10"/>
      <c r="N8840"/>
      <c r="O8840"/>
      <c r="P8840" s="10"/>
    </row>
    <row r="8841" spans="13:16" x14ac:dyDescent="0.25">
      <c r="M8841" s="10"/>
      <c r="N8841"/>
      <c r="O8841"/>
      <c r="P8841" s="10"/>
    </row>
    <row r="8842" spans="13:16" x14ac:dyDescent="0.25">
      <c r="M8842" s="10"/>
      <c r="N8842"/>
      <c r="O8842"/>
      <c r="P8842" s="10"/>
    </row>
    <row r="8843" spans="13:16" x14ac:dyDescent="0.25">
      <c r="M8843" s="10"/>
      <c r="N8843"/>
      <c r="O8843"/>
      <c r="P8843" s="10"/>
    </row>
    <row r="8844" spans="13:16" x14ac:dyDescent="0.25">
      <c r="M8844" s="10"/>
      <c r="N8844"/>
      <c r="O8844"/>
      <c r="P8844" s="10"/>
    </row>
    <row r="8845" spans="13:16" x14ac:dyDescent="0.25">
      <c r="M8845" s="10"/>
      <c r="N8845"/>
      <c r="O8845"/>
      <c r="P8845" s="10"/>
    </row>
    <row r="8846" spans="13:16" x14ac:dyDescent="0.25">
      <c r="M8846" s="10"/>
      <c r="N8846"/>
      <c r="O8846"/>
      <c r="P8846" s="10"/>
    </row>
    <row r="8847" spans="13:16" x14ac:dyDescent="0.25">
      <c r="M8847" s="10"/>
      <c r="N8847"/>
      <c r="O8847"/>
      <c r="P8847" s="10"/>
    </row>
    <row r="8848" spans="13:16" x14ac:dyDescent="0.25">
      <c r="M8848" s="10"/>
      <c r="N8848"/>
      <c r="O8848"/>
      <c r="P8848" s="10"/>
    </row>
    <row r="8849" spans="13:16" x14ac:dyDescent="0.25">
      <c r="M8849" s="10"/>
      <c r="N8849"/>
      <c r="O8849"/>
      <c r="P8849" s="10"/>
    </row>
    <row r="8850" spans="13:16" x14ac:dyDescent="0.25">
      <c r="M8850" s="10"/>
      <c r="N8850"/>
      <c r="O8850"/>
      <c r="P8850" s="10"/>
    </row>
    <row r="8851" spans="13:16" x14ac:dyDescent="0.25">
      <c r="M8851" s="10"/>
      <c r="N8851"/>
      <c r="O8851"/>
      <c r="P8851" s="10"/>
    </row>
    <row r="8852" spans="13:16" x14ac:dyDescent="0.25">
      <c r="M8852" s="10"/>
      <c r="N8852"/>
      <c r="O8852"/>
      <c r="P8852" s="10"/>
    </row>
    <row r="8853" spans="13:16" x14ac:dyDescent="0.25">
      <c r="M8853" s="10"/>
      <c r="N8853"/>
      <c r="O8853"/>
      <c r="P8853" s="10"/>
    </row>
    <row r="8854" spans="13:16" x14ac:dyDescent="0.25">
      <c r="M8854" s="10"/>
      <c r="N8854"/>
      <c r="O8854"/>
      <c r="P8854" s="10"/>
    </row>
    <row r="8855" spans="13:16" x14ac:dyDescent="0.25">
      <c r="M8855" s="10"/>
      <c r="N8855"/>
      <c r="O8855"/>
      <c r="P8855" s="10"/>
    </row>
    <row r="8856" spans="13:16" x14ac:dyDescent="0.25">
      <c r="M8856" s="10"/>
      <c r="N8856"/>
      <c r="O8856"/>
      <c r="P8856" s="10"/>
    </row>
    <row r="8857" spans="13:16" x14ac:dyDescent="0.25">
      <c r="M8857" s="10"/>
      <c r="N8857"/>
      <c r="O8857"/>
      <c r="P8857" s="10"/>
    </row>
    <row r="8858" spans="13:16" x14ac:dyDescent="0.25">
      <c r="M8858" s="10"/>
      <c r="N8858"/>
      <c r="O8858"/>
      <c r="P8858" s="10"/>
    </row>
    <row r="8859" spans="13:16" x14ac:dyDescent="0.25">
      <c r="M8859" s="10"/>
      <c r="N8859"/>
      <c r="O8859"/>
      <c r="P8859" s="10"/>
    </row>
    <row r="8860" spans="13:16" x14ac:dyDescent="0.25">
      <c r="M8860" s="10"/>
      <c r="N8860"/>
      <c r="O8860"/>
      <c r="P8860" s="10"/>
    </row>
    <row r="8861" spans="13:16" x14ac:dyDescent="0.25">
      <c r="M8861" s="10"/>
      <c r="N8861"/>
      <c r="O8861"/>
      <c r="P8861" s="10"/>
    </row>
    <row r="8862" spans="13:16" x14ac:dyDescent="0.25">
      <c r="M8862" s="10"/>
      <c r="N8862"/>
      <c r="O8862"/>
      <c r="P8862" s="10"/>
    </row>
    <row r="8863" spans="13:16" x14ac:dyDescent="0.25">
      <c r="M8863" s="10"/>
      <c r="N8863"/>
      <c r="O8863"/>
      <c r="P8863" s="10"/>
    </row>
    <row r="8864" spans="13:16" x14ac:dyDescent="0.25">
      <c r="M8864" s="10"/>
      <c r="N8864"/>
      <c r="O8864"/>
      <c r="P8864" s="10"/>
    </row>
    <row r="8865" spans="13:16" x14ac:dyDescent="0.25">
      <c r="M8865" s="10"/>
      <c r="N8865"/>
      <c r="O8865"/>
      <c r="P8865" s="10"/>
    </row>
    <row r="8866" spans="13:16" x14ac:dyDescent="0.25">
      <c r="M8866" s="10"/>
      <c r="N8866"/>
      <c r="O8866"/>
      <c r="P8866" s="10"/>
    </row>
    <row r="8867" spans="13:16" x14ac:dyDescent="0.25">
      <c r="M8867" s="10"/>
      <c r="N8867"/>
      <c r="O8867"/>
      <c r="P8867" s="10"/>
    </row>
    <row r="8868" spans="13:16" x14ac:dyDescent="0.25">
      <c r="M8868" s="10"/>
      <c r="N8868"/>
      <c r="O8868"/>
      <c r="P8868" s="10"/>
    </row>
    <row r="8869" spans="13:16" x14ac:dyDescent="0.25">
      <c r="M8869" s="10"/>
      <c r="N8869"/>
      <c r="O8869"/>
      <c r="P8869" s="10"/>
    </row>
    <row r="8870" spans="13:16" x14ac:dyDescent="0.25">
      <c r="M8870" s="10"/>
      <c r="N8870"/>
      <c r="O8870"/>
      <c r="P8870" s="10"/>
    </row>
    <row r="8871" spans="13:16" x14ac:dyDescent="0.25">
      <c r="M8871" s="10"/>
      <c r="N8871"/>
      <c r="O8871"/>
      <c r="P8871" s="10"/>
    </row>
    <row r="8872" spans="13:16" x14ac:dyDescent="0.25">
      <c r="M8872" s="10"/>
      <c r="N8872"/>
      <c r="O8872"/>
      <c r="P8872" s="10"/>
    </row>
    <row r="8873" spans="13:16" x14ac:dyDescent="0.25">
      <c r="M8873" s="10"/>
      <c r="N8873"/>
      <c r="O8873"/>
      <c r="P8873" s="10"/>
    </row>
    <row r="8874" spans="13:16" x14ac:dyDescent="0.25">
      <c r="M8874" s="10"/>
      <c r="N8874"/>
      <c r="O8874"/>
      <c r="P8874" s="10"/>
    </row>
    <row r="8875" spans="13:16" x14ac:dyDescent="0.25">
      <c r="M8875" s="10"/>
      <c r="N8875"/>
      <c r="O8875"/>
      <c r="P8875" s="10"/>
    </row>
    <row r="8876" spans="13:16" x14ac:dyDescent="0.25">
      <c r="M8876" s="10"/>
      <c r="N8876"/>
      <c r="O8876"/>
      <c r="P8876" s="10"/>
    </row>
    <row r="8877" spans="13:16" x14ac:dyDescent="0.25">
      <c r="M8877" s="10"/>
      <c r="N8877"/>
      <c r="O8877"/>
      <c r="P8877" s="10"/>
    </row>
    <row r="8878" spans="13:16" x14ac:dyDescent="0.25">
      <c r="M8878" s="10"/>
      <c r="N8878"/>
      <c r="O8878"/>
      <c r="P8878" s="10"/>
    </row>
    <row r="8879" spans="13:16" x14ac:dyDescent="0.25">
      <c r="M8879" s="10"/>
      <c r="N8879"/>
      <c r="O8879"/>
      <c r="P8879" s="10"/>
    </row>
    <row r="8880" spans="13:16" x14ac:dyDescent="0.25">
      <c r="M8880" s="10"/>
      <c r="N8880"/>
      <c r="O8880"/>
      <c r="P8880" s="10"/>
    </row>
    <row r="8881" spans="13:16" x14ac:dyDescent="0.25">
      <c r="M8881" s="10"/>
      <c r="N8881"/>
      <c r="O8881"/>
      <c r="P8881" s="10"/>
    </row>
    <row r="8882" spans="13:16" x14ac:dyDescent="0.25">
      <c r="M8882" s="10"/>
      <c r="N8882"/>
      <c r="O8882"/>
      <c r="P8882" s="10"/>
    </row>
    <row r="8883" spans="13:16" x14ac:dyDescent="0.25">
      <c r="M8883" s="10"/>
      <c r="N8883"/>
      <c r="O8883"/>
      <c r="P8883" s="10"/>
    </row>
    <row r="8884" spans="13:16" x14ac:dyDescent="0.25">
      <c r="M8884" s="10"/>
      <c r="N8884"/>
      <c r="O8884"/>
      <c r="P8884" s="10"/>
    </row>
    <row r="8885" spans="13:16" x14ac:dyDescent="0.25">
      <c r="M8885" s="10"/>
      <c r="N8885"/>
      <c r="O8885"/>
      <c r="P8885" s="10"/>
    </row>
    <row r="8886" spans="13:16" x14ac:dyDescent="0.25">
      <c r="M8886" s="10"/>
      <c r="N8886"/>
      <c r="O8886"/>
      <c r="P8886" s="10"/>
    </row>
    <row r="8887" spans="13:16" x14ac:dyDescent="0.25">
      <c r="M8887" s="10"/>
      <c r="N8887"/>
      <c r="O8887"/>
      <c r="P8887" s="10"/>
    </row>
    <row r="8888" spans="13:16" x14ac:dyDescent="0.25">
      <c r="M8888" s="10"/>
      <c r="N8888"/>
      <c r="O8888"/>
      <c r="P8888" s="10"/>
    </row>
    <row r="8889" spans="13:16" x14ac:dyDescent="0.25">
      <c r="M8889" s="10"/>
      <c r="N8889"/>
      <c r="O8889"/>
      <c r="P8889" s="10"/>
    </row>
    <row r="8890" spans="13:16" x14ac:dyDescent="0.25">
      <c r="M8890" s="10"/>
      <c r="N8890"/>
      <c r="O8890"/>
      <c r="P8890" s="10"/>
    </row>
    <row r="8891" spans="13:16" x14ac:dyDescent="0.25">
      <c r="M8891" s="10"/>
      <c r="N8891"/>
      <c r="O8891"/>
      <c r="P8891" s="10"/>
    </row>
    <row r="8892" spans="13:16" x14ac:dyDescent="0.25">
      <c r="M8892" s="10"/>
      <c r="N8892"/>
      <c r="O8892"/>
      <c r="P8892" s="10"/>
    </row>
    <row r="8893" spans="13:16" x14ac:dyDescent="0.25">
      <c r="M8893" s="10"/>
      <c r="N8893"/>
      <c r="O8893"/>
      <c r="P8893" s="10"/>
    </row>
    <row r="8894" spans="13:16" x14ac:dyDescent="0.25">
      <c r="M8894" s="10"/>
      <c r="N8894"/>
      <c r="O8894"/>
      <c r="P8894" s="10"/>
    </row>
    <row r="8895" spans="13:16" x14ac:dyDescent="0.25">
      <c r="M8895" s="10"/>
      <c r="N8895"/>
      <c r="O8895"/>
      <c r="P8895" s="10"/>
    </row>
    <row r="8896" spans="13:16" x14ac:dyDescent="0.25">
      <c r="M8896" s="10"/>
      <c r="N8896"/>
      <c r="O8896"/>
      <c r="P8896" s="10"/>
    </row>
    <row r="8897" spans="13:16" x14ac:dyDescent="0.25">
      <c r="M8897" s="10"/>
      <c r="N8897"/>
      <c r="O8897"/>
      <c r="P8897" s="10"/>
    </row>
    <row r="8898" spans="13:16" x14ac:dyDescent="0.25">
      <c r="M8898" s="10"/>
      <c r="N8898"/>
      <c r="O8898"/>
      <c r="P8898" s="10"/>
    </row>
    <row r="8899" spans="13:16" x14ac:dyDescent="0.25">
      <c r="M8899" s="10"/>
      <c r="N8899"/>
      <c r="O8899"/>
      <c r="P8899" s="10"/>
    </row>
    <row r="8900" spans="13:16" x14ac:dyDescent="0.25">
      <c r="M8900" s="10"/>
      <c r="N8900"/>
      <c r="O8900"/>
      <c r="P8900" s="10"/>
    </row>
    <row r="8901" spans="13:16" x14ac:dyDescent="0.25">
      <c r="M8901" s="10"/>
      <c r="N8901"/>
      <c r="O8901"/>
      <c r="P8901" s="10"/>
    </row>
    <row r="8902" spans="13:16" x14ac:dyDescent="0.25">
      <c r="M8902" s="10"/>
      <c r="N8902"/>
      <c r="O8902"/>
      <c r="P8902" s="10"/>
    </row>
    <row r="8903" spans="13:16" x14ac:dyDescent="0.25">
      <c r="M8903" s="10"/>
      <c r="N8903"/>
      <c r="O8903"/>
      <c r="P8903" s="10"/>
    </row>
    <row r="8904" spans="13:16" x14ac:dyDescent="0.25">
      <c r="M8904" s="10"/>
      <c r="N8904"/>
      <c r="O8904"/>
      <c r="P8904" s="10"/>
    </row>
    <row r="8905" spans="13:16" x14ac:dyDescent="0.25">
      <c r="M8905" s="10"/>
      <c r="N8905"/>
      <c r="O8905"/>
      <c r="P8905" s="10"/>
    </row>
    <row r="8906" spans="13:16" x14ac:dyDescent="0.25">
      <c r="M8906" s="10"/>
      <c r="N8906"/>
      <c r="O8906"/>
      <c r="P8906" s="10"/>
    </row>
    <row r="8907" spans="13:16" x14ac:dyDescent="0.25">
      <c r="M8907" s="10"/>
      <c r="N8907"/>
      <c r="O8907"/>
      <c r="P8907" s="10"/>
    </row>
    <row r="8908" spans="13:16" x14ac:dyDescent="0.25">
      <c r="M8908" s="10"/>
      <c r="N8908"/>
      <c r="O8908"/>
      <c r="P8908" s="10"/>
    </row>
    <row r="8909" spans="13:16" x14ac:dyDescent="0.25">
      <c r="M8909" s="10"/>
      <c r="N8909"/>
      <c r="O8909"/>
      <c r="P8909" s="10"/>
    </row>
    <row r="8910" spans="13:16" x14ac:dyDescent="0.25">
      <c r="M8910" s="10"/>
      <c r="N8910"/>
      <c r="O8910"/>
      <c r="P8910" s="10"/>
    </row>
    <row r="8911" spans="13:16" x14ac:dyDescent="0.25">
      <c r="M8911" s="10"/>
      <c r="N8911"/>
      <c r="O8911"/>
      <c r="P8911" s="10"/>
    </row>
    <row r="8912" spans="13:16" x14ac:dyDescent="0.25">
      <c r="M8912" s="10"/>
      <c r="N8912"/>
      <c r="O8912"/>
      <c r="P8912" s="10"/>
    </row>
    <row r="8913" spans="13:16" x14ac:dyDescent="0.25">
      <c r="M8913" s="10"/>
      <c r="N8913"/>
      <c r="O8913"/>
      <c r="P8913" s="10"/>
    </row>
    <row r="8914" spans="13:16" x14ac:dyDescent="0.25">
      <c r="M8914" s="10"/>
      <c r="N8914"/>
      <c r="O8914"/>
      <c r="P8914" s="10"/>
    </row>
    <row r="8915" spans="13:16" x14ac:dyDescent="0.25">
      <c r="M8915" s="10"/>
      <c r="N8915"/>
      <c r="O8915"/>
      <c r="P8915" s="10"/>
    </row>
    <row r="8916" spans="13:16" x14ac:dyDescent="0.25">
      <c r="M8916" s="10"/>
      <c r="N8916"/>
      <c r="O8916"/>
      <c r="P8916" s="10"/>
    </row>
    <row r="8917" spans="13:16" x14ac:dyDescent="0.25">
      <c r="M8917" s="10"/>
      <c r="N8917"/>
      <c r="O8917"/>
      <c r="P8917" s="10"/>
    </row>
    <row r="8918" spans="13:16" x14ac:dyDescent="0.25">
      <c r="M8918" s="10"/>
      <c r="N8918"/>
      <c r="O8918"/>
      <c r="P8918" s="10"/>
    </row>
    <row r="8919" spans="13:16" x14ac:dyDescent="0.25">
      <c r="M8919" s="10"/>
      <c r="N8919"/>
      <c r="O8919"/>
      <c r="P8919" s="10"/>
    </row>
    <row r="8920" spans="13:16" x14ac:dyDescent="0.25">
      <c r="M8920" s="10"/>
      <c r="N8920"/>
      <c r="O8920"/>
      <c r="P8920" s="10"/>
    </row>
    <row r="8921" spans="13:16" x14ac:dyDescent="0.25">
      <c r="M8921" s="10"/>
      <c r="N8921"/>
      <c r="O8921"/>
      <c r="P8921" s="10"/>
    </row>
    <row r="8922" spans="13:16" x14ac:dyDescent="0.25">
      <c r="M8922" s="10"/>
      <c r="N8922"/>
      <c r="O8922"/>
      <c r="P8922" s="10"/>
    </row>
    <row r="8923" spans="13:16" x14ac:dyDescent="0.25">
      <c r="M8923" s="10"/>
      <c r="N8923"/>
      <c r="O8923"/>
      <c r="P8923" s="10"/>
    </row>
    <row r="8924" spans="13:16" x14ac:dyDescent="0.25">
      <c r="M8924" s="10"/>
      <c r="N8924"/>
      <c r="O8924"/>
      <c r="P8924" s="10"/>
    </row>
    <row r="8925" spans="13:16" x14ac:dyDescent="0.25">
      <c r="M8925" s="10"/>
      <c r="N8925"/>
      <c r="O8925"/>
      <c r="P8925" s="10"/>
    </row>
    <row r="8926" spans="13:16" x14ac:dyDescent="0.25">
      <c r="M8926" s="10"/>
      <c r="N8926"/>
      <c r="O8926"/>
      <c r="P8926" s="10"/>
    </row>
    <row r="8927" spans="13:16" x14ac:dyDescent="0.25">
      <c r="M8927" s="10"/>
      <c r="N8927"/>
      <c r="O8927"/>
      <c r="P8927" s="10"/>
    </row>
    <row r="8928" spans="13:16" x14ac:dyDescent="0.25">
      <c r="M8928" s="10"/>
      <c r="N8928"/>
      <c r="O8928"/>
      <c r="P8928" s="10"/>
    </row>
    <row r="8929" spans="13:16" x14ac:dyDescent="0.25">
      <c r="M8929" s="10"/>
      <c r="N8929"/>
      <c r="O8929"/>
      <c r="P8929" s="10"/>
    </row>
    <row r="8930" spans="13:16" x14ac:dyDescent="0.25">
      <c r="M8930" s="10"/>
      <c r="N8930"/>
      <c r="O8930"/>
      <c r="P8930" s="10"/>
    </row>
    <row r="8931" spans="13:16" x14ac:dyDescent="0.25">
      <c r="M8931" s="10"/>
      <c r="N8931"/>
      <c r="O8931"/>
      <c r="P8931" s="10"/>
    </row>
    <row r="8932" spans="13:16" x14ac:dyDescent="0.25">
      <c r="M8932" s="10"/>
      <c r="N8932"/>
      <c r="O8932"/>
      <c r="P8932" s="10"/>
    </row>
    <row r="8933" spans="13:16" x14ac:dyDescent="0.25">
      <c r="M8933" s="10"/>
      <c r="N8933"/>
      <c r="O8933"/>
      <c r="P8933" s="10"/>
    </row>
    <row r="8934" spans="13:16" x14ac:dyDescent="0.25">
      <c r="M8934" s="10"/>
      <c r="N8934"/>
      <c r="O8934"/>
      <c r="P8934" s="10"/>
    </row>
    <row r="8935" spans="13:16" x14ac:dyDescent="0.25">
      <c r="M8935" s="10"/>
      <c r="N8935"/>
      <c r="O8935"/>
      <c r="P8935" s="10"/>
    </row>
    <row r="8936" spans="13:16" x14ac:dyDescent="0.25">
      <c r="M8936" s="10"/>
      <c r="N8936"/>
      <c r="O8936"/>
      <c r="P8936" s="10"/>
    </row>
    <row r="8937" spans="13:16" x14ac:dyDescent="0.25">
      <c r="M8937" s="10"/>
      <c r="N8937"/>
      <c r="O8937"/>
      <c r="P8937" s="10"/>
    </row>
    <row r="8938" spans="13:16" x14ac:dyDescent="0.25">
      <c r="M8938" s="10"/>
      <c r="N8938"/>
      <c r="O8938"/>
      <c r="P8938" s="10"/>
    </row>
    <row r="8939" spans="13:16" x14ac:dyDescent="0.25">
      <c r="M8939" s="10"/>
      <c r="N8939"/>
      <c r="O8939"/>
      <c r="P8939" s="10"/>
    </row>
    <row r="8940" spans="13:16" x14ac:dyDescent="0.25">
      <c r="M8940" s="10"/>
      <c r="N8940"/>
      <c r="O8940"/>
      <c r="P8940" s="10"/>
    </row>
    <row r="8941" spans="13:16" x14ac:dyDescent="0.25">
      <c r="M8941" s="10"/>
      <c r="N8941"/>
      <c r="O8941"/>
      <c r="P8941" s="10"/>
    </row>
    <row r="8942" spans="13:16" x14ac:dyDescent="0.25">
      <c r="M8942" s="10"/>
      <c r="N8942"/>
      <c r="O8942"/>
      <c r="P8942" s="10"/>
    </row>
    <row r="8943" spans="13:16" x14ac:dyDescent="0.25">
      <c r="M8943" s="10"/>
      <c r="N8943"/>
      <c r="O8943"/>
      <c r="P8943" s="10"/>
    </row>
    <row r="8944" spans="13:16" x14ac:dyDescent="0.25">
      <c r="M8944" s="10"/>
      <c r="N8944"/>
      <c r="O8944"/>
      <c r="P8944" s="10"/>
    </row>
    <row r="8945" spans="13:16" x14ac:dyDescent="0.25">
      <c r="M8945" s="10"/>
      <c r="N8945"/>
      <c r="O8945"/>
      <c r="P8945" s="10"/>
    </row>
    <row r="8946" spans="13:16" x14ac:dyDescent="0.25">
      <c r="M8946" s="10"/>
      <c r="N8946"/>
      <c r="O8946"/>
      <c r="P8946" s="10"/>
    </row>
    <row r="8947" spans="13:16" x14ac:dyDescent="0.25">
      <c r="M8947" s="10"/>
      <c r="N8947"/>
      <c r="O8947"/>
      <c r="P8947" s="10"/>
    </row>
    <row r="8948" spans="13:16" x14ac:dyDescent="0.25">
      <c r="M8948" s="10"/>
      <c r="N8948"/>
      <c r="O8948"/>
      <c r="P8948" s="10"/>
    </row>
    <row r="8949" spans="13:16" x14ac:dyDescent="0.25">
      <c r="M8949" s="10"/>
      <c r="N8949"/>
      <c r="O8949"/>
      <c r="P8949" s="10"/>
    </row>
    <row r="8950" spans="13:16" x14ac:dyDescent="0.25">
      <c r="M8950" s="10"/>
      <c r="N8950"/>
      <c r="O8950"/>
      <c r="P8950" s="10"/>
    </row>
    <row r="8951" spans="13:16" x14ac:dyDescent="0.25">
      <c r="M8951" s="10"/>
      <c r="N8951"/>
      <c r="O8951"/>
      <c r="P8951" s="10"/>
    </row>
    <row r="8952" spans="13:16" x14ac:dyDescent="0.25">
      <c r="M8952" s="10"/>
      <c r="N8952"/>
      <c r="O8952"/>
      <c r="P8952" s="10"/>
    </row>
    <row r="8953" spans="13:16" x14ac:dyDescent="0.25">
      <c r="M8953" s="10"/>
      <c r="N8953"/>
      <c r="O8953"/>
      <c r="P8953" s="10"/>
    </row>
    <row r="8954" spans="13:16" x14ac:dyDescent="0.25">
      <c r="M8954" s="10"/>
      <c r="N8954"/>
      <c r="O8954"/>
      <c r="P8954" s="10"/>
    </row>
    <row r="8955" spans="13:16" x14ac:dyDescent="0.25">
      <c r="M8955" s="10"/>
      <c r="N8955"/>
      <c r="O8955"/>
      <c r="P8955" s="10"/>
    </row>
    <row r="8956" spans="13:16" x14ac:dyDescent="0.25">
      <c r="M8956" s="10"/>
      <c r="N8956"/>
      <c r="O8956"/>
      <c r="P8956" s="10"/>
    </row>
    <row r="8957" spans="13:16" x14ac:dyDescent="0.25">
      <c r="M8957" s="10"/>
      <c r="N8957"/>
      <c r="O8957"/>
      <c r="P8957" s="10"/>
    </row>
    <row r="8958" spans="13:16" x14ac:dyDescent="0.25">
      <c r="M8958" s="10"/>
      <c r="N8958"/>
      <c r="O8958"/>
      <c r="P8958" s="10"/>
    </row>
    <row r="8959" spans="13:16" x14ac:dyDescent="0.25">
      <c r="M8959" s="10"/>
      <c r="N8959"/>
      <c r="O8959"/>
      <c r="P8959" s="10"/>
    </row>
    <row r="8960" spans="13:16" x14ac:dyDescent="0.25">
      <c r="M8960" s="10"/>
      <c r="N8960"/>
      <c r="O8960"/>
      <c r="P8960" s="10"/>
    </row>
    <row r="8961" spans="13:16" x14ac:dyDescent="0.25">
      <c r="M8961" s="10"/>
      <c r="N8961"/>
      <c r="O8961"/>
      <c r="P8961" s="10"/>
    </row>
    <row r="8962" spans="13:16" x14ac:dyDescent="0.25">
      <c r="M8962" s="10"/>
      <c r="N8962"/>
      <c r="O8962"/>
      <c r="P8962" s="10"/>
    </row>
    <row r="8963" spans="13:16" x14ac:dyDescent="0.25">
      <c r="M8963" s="10"/>
      <c r="N8963"/>
      <c r="O8963"/>
      <c r="P8963" s="10"/>
    </row>
    <row r="8964" spans="13:16" x14ac:dyDescent="0.25">
      <c r="M8964" s="10"/>
      <c r="N8964"/>
      <c r="O8964"/>
      <c r="P8964" s="10"/>
    </row>
    <row r="8965" spans="13:16" x14ac:dyDescent="0.25">
      <c r="M8965" s="10"/>
      <c r="N8965"/>
      <c r="O8965"/>
      <c r="P8965" s="10"/>
    </row>
    <row r="8966" spans="13:16" x14ac:dyDescent="0.25">
      <c r="M8966" s="10"/>
      <c r="N8966"/>
      <c r="O8966"/>
      <c r="P8966" s="10"/>
    </row>
    <row r="8967" spans="13:16" x14ac:dyDescent="0.25">
      <c r="M8967" s="10"/>
      <c r="N8967"/>
      <c r="O8967"/>
      <c r="P8967" s="10"/>
    </row>
    <row r="8968" spans="13:16" x14ac:dyDescent="0.25">
      <c r="M8968" s="10"/>
      <c r="N8968"/>
      <c r="O8968"/>
      <c r="P8968" s="10"/>
    </row>
    <row r="8969" spans="13:16" x14ac:dyDescent="0.25">
      <c r="M8969" s="10"/>
      <c r="N8969"/>
      <c r="O8969"/>
      <c r="P8969" s="10"/>
    </row>
    <row r="8970" spans="13:16" x14ac:dyDescent="0.25">
      <c r="M8970" s="10"/>
      <c r="N8970"/>
      <c r="O8970"/>
      <c r="P8970" s="10"/>
    </row>
    <row r="8971" spans="13:16" x14ac:dyDescent="0.25">
      <c r="M8971" s="10"/>
      <c r="N8971"/>
      <c r="O8971"/>
      <c r="P8971" s="10"/>
    </row>
    <row r="8972" spans="13:16" x14ac:dyDescent="0.25">
      <c r="M8972" s="10"/>
      <c r="N8972"/>
      <c r="O8972"/>
      <c r="P8972" s="10"/>
    </row>
    <row r="8973" spans="13:16" x14ac:dyDescent="0.25">
      <c r="M8973" s="10"/>
      <c r="N8973"/>
      <c r="O8973"/>
      <c r="P8973" s="10"/>
    </row>
    <row r="8974" spans="13:16" x14ac:dyDescent="0.25">
      <c r="M8974" s="10"/>
      <c r="N8974"/>
      <c r="O8974"/>
      <c r="P8974" s="10"/>
    </row>
    <row r="8975" spans="13:16" x14ac:dyDescent="0.25">
      <c r="M8975" s="10"/>
      <c r="N8975"/>
      <c r="O8975"/>
      <c r="P8975" s="10"/>
    </row>
    <row r="8976" spans="13:16" x14ac:dyDescent="0.25">
      <c r="M8976" s="10"/>
      <c r="N8976"/>
      <c r="O8976"/>
      <c r="P8976" s="10"/>
    </row>
    <row r="8977" spans="13:16" x14ac:dyDescent="0.25">
      <c r="M8977" s="10"/>
      <c r="N8977"/>
      <c r="O8977"/>
      <c r="P8977" s="10"/>
    </row>
    <row r="8978" spans="13:16" x14ac:dyDescent="0.25">
      <c r="M8978" s="10"/>
      <c r="N8978"/>
      <c r="O8978"/>
      <c r="P8978" s="10"/>
    </row>
    <row r="8979" spans="13:16" x14ac:dyDescent="0.25">
      <c r="M8979" s="10"/>
      <c r="N8979"/>
      <c r="O8979"/>
      <c r="P8979" s="10"/>
    </row>
    <row r="8980" spans="13:16" x14ac:dyDescent="0.25">
      <c r="M8980" s="10"/>
      <c r="N8980"/>
      <c r="O8980"/>
      <c r="P8980" s="10"/>
    </row>
    <row r="8981" spans="13:16" x14ac:dyDescent="0.25">
      <c r="M8981" s="10"/>
      <c r="N8981"/>
      <c r="O8981"/>
      <c r="P8981" s="10"/>
    </row>
    <row r="8982" spans="13:16" x14ac:dyDescent="0.25">
      <c r="M8982" s="10"/>
      <c r="N8982"/>
      <c r="O8982"/>
      <c r="P8982" s="10"/>
    </row>
    <row r="8983" spans="13:16" x14ac:dyDescent="0.25">
      <c r="M8983" s="10"/>
      <c r="N8983"/>
      <c r="O8983"/>
      <c r="P8983" s="10"/>
    </row>
    <row r="8984" spans="13:16" x14ac:dyDescent="0.25">
      <c r="M8984" s="10"/>
      <c r="N8984"/>
      <c r="O8984"/>
      <c r="P8984" s="10"/>
    </row>
    <row r="8985" spans="13:16" x14ac:dyDescent="0.25">
      <c r="M8985" s="10"/>
      <c r="N8985"/>
      <c r="O8985"/>
      <c r="P8985" s="10"/>
    </row>
    <row r="8986" spans="13:16" x14ac:dyDescent="0.25">
      <c r="M8986" s="10"/>
      <c r="N8986"/>
      <c r="O8986"/>
      <c r="P8986" s="10"/>
    </row>
    <row r="8987" spans="13:16" x14ac:dyDescent="0.25">
      <c r="M8987" s="10"/>
      <c r="N8987"/>
      <c r="O8987"/>
      <c r="P8987" s="10"/>
    </row>
    <row r="8988" spans="13:16" x14ac:dyDescent="0.25">
      <c r="M8988" s="10"/>
      <c r="N8988"/>
      <c r="O8988"/>
      <c r="P8988" s="10"/>
    </row>
    <row r="8989" spans="13:16" x14ac:dyDescent="0.25">
      <c r="M8989" s="10"/>
      <c r="N8989"/>
      <c r="O8989"/>
      <c r="P8989" s="10"/>
    </row>
    <row r="8990" spans="13:16" x14ac:dyDescent="0.25">
      <c r="M8990" s="10"/>
      <c r="N8990"/>
      <c r="O8990"/>
      <c r="P8990" s="10"/>
    </row>
    <row r="8991" spans="13:16" x14ac:dyDescent="0.25">
      <c r="M8991" s="10"/>
      <c r="N8991"/>
      <c r="O8991"/>
      <c r="P8991" s="10"/>
    </row>
    <row r="8992" spans="13:16" x14ac:dyDescent="0.25">
      <c r="M8992" s="10"/>
      <c r="N8992"/>
      <c r="O8992"/>
      <c r="P8992" s="10"/>
    </row>
    <row r="8993" spans="13:16" x14ac:dyDescent="0.25">
      <c r="M8993" s="10"/>
      <c r="N8993"/>
      <c r="O8993"/>
      <c r="P8993" s="10"/>
    </row>
    <row r="8994" spans="13:16" x14ac:dyDescent="0.25">
      <c r="M8994" s="10"/>
      <c r="N8994"/>
      <c r="O8994"/>
      <c r="P8994" s="10"/>
    </row>
    <row r="8995" spans="13:16" x14ac:dyDescent="0.25">
      <c r="M8995" s="10"/>
      <c r="N8995"/>
      <c r="O8995"/>
      <c r="P8995" s="10"/>
    </row>
    <row r="8996" spans="13:16" x14ac:dyDescent="0.25">
      <c r="M8996" s="10"/>
      <c r="N8996"/>
      <c r="O8996"/>
      <c r="P8996" s="10"/>
    </row>
    <row r="8997" spans="13:16" x14ac:dyDescent="0.25">
      <c r="M8997" s="10"/>
      <c r="N8997"/>
      <c r="O8997"/>
      <c r="P8997" s="10"/>
    </row>
    <row r="8998" spans="13:16" x14ac:dyDescent="0.25">
      <c r="M8998" s="10"/>
      <c r="N8998"/>
      <c r="O8998"/>
      <c r="P8998" s="10"/>
    </row>
    <row r="8999" spans="13:16" x14ac:dyDescent="0.25">
      <c r="M8999" s="10"/>
      <c r="N8999"/>
      <c r="O8999"/>
      <c r="P8999" s="10"/>
    </row>
    <row r="9000" spans="13:16" x14ac:dyDescent="0.25">
      <c r="M9000" s="10"/>
      <c r="N9000"/>
      <c r="O9000"/>
      <c r="P9000" s="10"/>
    </row>
    <row r="9001" spans="13:16" x14ac:dyDescent="0.25">
      <c r="M9001" s="10"/>
      <c r="N9001"/>
      <c r="O9001"/>
      <c r="P9001" s="10"/>
    </row>
    <row r="9002" spans="13:16" x14ac:dyDescent="0.25">
      <c r="M9002" s="10"/>
      <c r="N9002"/>
      <c r="O9002"/>
      <c r="P9002" s="10"/>
    </row>
    <row r="9003" spans="13:16" x14ac:dyDescent="0.25">
      <c r="M9003" s="10"/>
      <c r="N9003"/>
      <c r="O9003"/>
      <c r="P9003" s="10"/>
    </row>
    <row r="9004" spans="13:16" x14ac:dyDescent="0.25">
      <c r="M9004" s="10"/>
      <c r="N9004"/>
      <c r="O9004"/>
      <c r="P9004" s="10"/>
    </row>
    <row r="9005" spans="13:16" x14ac:dyDescent="0.25">
      <c r="M9005" s="10"/>
      <c r="N9005"/>
      <c r="O9005"/>
      <c r="P9005" s="10"/>
    </row>
    <row r="9006" spans="13:16" x14ac:dyDescent="0.25">
      <c r="M9006" s="10"/>
      <c r="N9006"/>
      <c r="O9006"/>
      <c r="P9006" s="10"/>
    </row>
    <row r="9007" spans="13:16" x14ac:dyDescent="0.25">
      <c r="M9007" s="10"/>
      <c r="N9007"/>
      <c r="O9007"/>
      <c r="P9007" s="10"/>
    </row>
    <row r="9008" spans="13:16" x14ac:dyDescent="0.25">
      <c r="M9008" s="10"/>
      <c r="N9008"/>
      <c r="O9008"/>
      <c r="P9008" s="10"/>
    </row>
    <row r="9009" spans="13:16" x14ac:dyDescent="0.25">
      <c r="M9009" s="10"/>
      <c r="N9009"/>
      <c r="O9009"/>
      <c r="P9009" s="10"/>
    </row>
    <row r="9010" spans="13:16" x14ac:dyDescent="0.25">
      <c r="M9010" s="10"/>
      <c r="N9010"/>
      <c r="O9010"/>
      <c r="P9010" s="10"/>
    </row>
    <row r="9011" spans="13:16" x14ac:dyDescent="0.25">
      <c r="M9011" s="10"/>
      <c r="N9011"/>
      <c r="O9011"/>
      <c r="P9011" s="10"/>
    </row>
    <row r="9012" spans="13:16" x14ac:dyDescent="0.25">
      <c r="M9012" s="10"/>
      <c r="N9012"/>
      <c r="O9012"/>
      <c r="P9012" s="10"/>
    </row>
    <row r="9013" spans="13:16" x14ac:dyDescent="0.25">
      <c r="M9013" s="10"/>
      <c r="N9013"/>
      <c r="O9013"/>
      <c r="P9013" s="10"/>
    </row>
    <row r="9014" spans="13:16" x14ac:dyDescent="0.25">
      <c r="M9014" s="10"/>
      <c r="N9014"/>
      <c r="O9014"/>
      <c r="P9014" s="10"/>
    </row>
    <row r="9015" spans="13:16" x14ac:dyDescent="0.25">
      <c r="M9015" s="10"/>
      <c r="N9015"/>
      <c r="O9015"/>
      <c r="P9015" s="10"/>
    </row>
    <row r="9016" spans="13:16" x14ac:dyDescent="0.25">
      <c r="M9016" s="10"/>
      <c r="N9016"/>
      <c r="O9016"/>
      <c r="P9016" s="10"/>
    </row>
    <row r="9017" spans="13:16" x14ac:dyDescent="0.25">
      <c r="M9017" s="10"/>
      <c r="N9017"/>
      <c r="O9017"/>
      <c r="P9017" s="10"/>
    </row>
    <row r="9018" spans="13:16" x14ac:dyDescent="0.25">
      <c r="M9018" s="10"/>
      <c r="N9018"/>
      <c r="O9018"/>
      <c r="P9018" s="10"/>
    </row>
    <row r="9019" spans="13:16" x14ac:dyDescent="0.25">
      <c r="M9019" s="10"/>
      <c r="N9019"/>
      <c r="O9019"/>
      <c r="P9019" s="10"/>
    </row>
    <row r="9020" spans="13:16" x14ac:dyDescent="0.25">
      <c r="M9020" s="10"/>
      <c r="N9020"/>
      <c r="O9020"/>
      <c r="P9020" s="10"/>
    </row>
    <row r="9021" spans="13:16" x14ac:dyDescent="0.25">
      <c r="M9021" s="10"/>
      <c r="N9021"/>
      <c r="O9021"/>
      <c r="P9021" s="10"/>
    </row>
    <row r="9022" spans="13:16" x14ac:dyDescent="0.25">
      <c r="M9022" s="10"/>
      <c r="N9022"/>
      <c r="O9022"/>
      <c r="P9022" s="10"/>
    </row>
    <row r="9023" spans="13:16" x14ac:dyDescent="0.25">
      <c r="M9023" s="10"/>
      <c r="N9023"/>
      <c r="O9023"/>
      <c r="P9023" s="10"/>
    </row>
    <row r="9024" spans="13:16" x14ac:dyDescent="0.25">
      <c r="M9024" s="10"/>
      <c r="N9024"/>
      <c r="O9024"/>
      <c r="P9024" s="10"/>
    </row>
    <row r="9025" spans="13:16" x14ac:dyDescent="0.25">
      <c r="M9025" s="10"/>
      <c r="N9025"/>
      <c r="O9025"/>
      <c r="P9025" s="10"/>
    </row>
    <row r="9026" spans="13:16" x14ac:dyDescent="0.25">
      <c r="M9026" s="10"/>
      <c r="N9026"/>
      <c r="O9026"/>
      <c r="P9026" s="10"/>
    </row>
    <row r="9027" spans="13:16" x14ac:dyDescent="0.25">
      <c r="M9027" s="10"/>
      <c r="N9027"/>
      <c r="O9027"/>
      <c r="P9027" s="10"/>
    </row>
    <row r="9028" spans="13:16" x14ac:dyDescent="0.25">
      <c r="M9028" s="10"/>
      <c r="N9028"/>
      <c r="O9028"/>
      <c r="P9028" s="10"/>
    </row>
    <row r="9029" spans="13:16" x14ac:dyDescent="0.25">
      <c r="M9029" s="10"/>
      <c r="N9029"/>
      <c r="O9029"/>
      <c r="P9029" s="10"/>
    </row>
    <row r="9030" spans="13:16" x14ac:dyDescent="0.25">
      <c r="M9030" s="10"/>
      <c r="N9030"/>
      <c r="O9030"/>
      <c r="P9030" s="10"/>
    </row>
    <row r="9031" spans="13:16" x14ac:dyDescent="0.25">
      <c r="M9031" s="10"/>
      <c r="N9031"/>
      <c r="O9031"/>
      <c r="P9031" s="10"/>
    </row>
    <row r="9032" spans="13:16" x14ac:dyDescent="0.25">
      <c r="M9032" s="10"/>
      <c r="N9032"/>
      <c r="O9032"/>
      <c r="P9032" s="10"/>
    </row>
    <row r="9033" spans="13:16" x14ac:dyDescent="0.25">
      <c r="M9033" s="10"/>
      <c r="N9033"/>
      <c r="O9033"/>
      <c r="P9033" s="10"/>
    </row>
    <row r="9034" spans="13:16" x14ac:dyDescent="0.25">
      <c r="M9034" s="10"/>
      <c r="N9034"/>
      <c r="O9034"/>
      <c r="P9034" s="10"/>
    </row>
    <row r="9035" spans="13:16" x14ac:dyDescent="0.25">
      <c r="M9035" s="10"/>
      <c r="N9035"/>
      <c r="O9035"/>
      <c r="P9035" s="10"/>
    </row>
    <row r="9036" spans="13:16" x14ac:dyDescent="0.25">
      <c r="M9036" s="10"/>
      <c r="N9036"/>
      <c r="O9036"/>
      <c r="P9036" s="10"/>
    </row>
    <row r="9037" spans="13:16" x14ac:dyDescent="0.25">
      <c r="M9037" s="10"/>
      <c r="N9037"/>
      <c r="O9037"/>
      <c r="P9037" s="10"/>
    </row>
    <row r="9038" spans="13:16" x14ac:dyDescent="0.25">
      <c r="M9038" s="10"/>
      <c r="N9038"/>
      <c r="O9038"/>
      <c r="P9038" s="10"/>
    </row>
    <row r="9039" spans="13:16" x14ac:dyDescent="0.25">
      <c r="M9039" s="10"/>
      <c r="N9039"/>
      <c r="O9039"/>
      <c r="P9039" s="10"/>
    </row>
    <row r="9040" spans="13:16" x14ac:dyDescent="0.25">
      <c r="M9040" s="10"/>
      <c r="N9040"/>
      <c r="O9040"/>
      <c r="P9040" s="10"/>
    </row>
    <row r="9041" spans="13:16" x14ac:dyDescent="0.25">
      <c r="M9041" s="10"/>
      <c r="N9041"/>
      <c r="O9041"/>
      <c r="P9041" s="10"/>
    </row>
    <row r="9042" spans="13:16" x14ac:dyDescent="0.25">
      <c r="M9042" s="10"/>
      <c r="N9042"/>
      <c r="O9042"/>
      <c r="P9042" s="10"/>
    </row>
    <row r="9043" spans="13:16" x14ac:dyDescent="0.25">
      <c r="M9043" s="10"/>
      <c r="N9043"/>
      <c r="O9043"/>
      <c r="P9043" s="10"/>
    </row>
    <row r="9044" spans="13:16" x14ac:dyDescent="0.25">
      <c r="M9044" s="10"/>
      <c r="N9044"/>
      <c r="O9044"/>
      <c r="P9044" s="10"/>
    </row>
    <row r="9045" spans="13:16" x14ac:dyDescent="0.25">
      <c r="M9045" s="10"/>
      <c r="N9045"/>
      <c r="O9045"/>
      <c r="P9045" s="10"/>
    </row>
    <row r="9046" spans="13:16" x14ac:dyDescent="0.25">
      <c r="M9046" s="10"/>
      <c r="N9046"/>
      <c r="O9046"/>
      <c r="P9046" s="10"/>
    </row>
    <row r="9047" spans="13:16" x14ac:dyDescent="0.25">
      <c r="M9047" s="10"/>
      <c r="N9047"/>
      <c r="O9047"/>
      <c r="P9047" s="10"/>
    </row>
    <row r="9048" spans="13:16" x14ac:dyDescent="0.25">
      <c r="M9048" s="10"/>
      <c r="N9048"/>
      <c r="O9048"/>
      <c r="P9048" s="10"/>
    </row>
    <row r="9049" spans="13:16" x14ac:dyDescent="0.25">
      <c r="M9049" s="10"/>
      <c r="N9049"/>
      <c r="O9049"/>
      <c r="P9049" s="10"/>
    </row>
    <row r="9050" spans="13:16" x14ac:dyDescent="0.25">
      <c r="M9050" s="10"/>
      <c r="N9050"/>
      <c r="O9050"/>
      <c r="P9050" s="10"/>
    </row>
    <row r="9051" spans="13:16" x14ac:dyDescent="0.25">
      <c r="M9051" s="10"/>
      <c r="N9051"/>
      <c r="O9051"/>
      <c r="P9051" s="10"/>
    </row>
    <row r="9052" spans="13:16" x14ac:dyDescent="0.25">
      <c r="M9052" s="10"/>
      <c r="N9052"/>
      <c r="O9052"/>
      <c r="P9052" s="10"/>
    </row>
    <row r="9053" spans="13:16" x14ac:dyDescent="0.25">
      <c r="M9053" s="10"/>
      <c r="N9053"/>
      <c r="O9053"/>
      <c r="P9053" s="10"/>
    </row>
    <row r="9054" spans="13:16" x14ac:dyDescent="0.25">
      <c r="M9054" s="10"/>
      <c r="N9054"/>
      <c r="O9054"/>
      <c r="P9054" s="10"/>
    </row>
    <row r="9055" spans="13:16" x14ac:dyDescent="0.25">
      <c r="M9055" s="10"/>
      <c r="N9055"/>
      <c r="O9055"/>
      <c r="P9055" s="10"/>
    </row>
    <row r="9056" spans="13:16" x14ac:dyDescent="0.25">
      <c r="M9056" s="10"/>
      <c r="N9056"/>
      <c r="O9056"/>
      <c r="P9056" s="10"/>
    </row>
    <row r="9057" spans="13:16" x14ac:dyDescent="0.25">
      <c r="M9057" s="10"/>
      <c r="N9057"/>
      <c r="O9057"/>
      <c r="P9057" s="10"/>
    </row>
    <row r="9058" spans="13:16" x14ac:dyDescent="0.25">
      <c r="M9058" s="10"/>
      <c r="N9058"/>
      <c r="O9058"/>
      <c r="P9058" s="10"/>
    </row>
    <row r="9059" spans="13:16" x14ac:dyDescent="0.25">
      <c r="M9059" s="10"/>
      <c r="N9059"/>
      <c r="O9059"/>
      <c r="P9059" s="10"/>
    </row>
    <row r="9060" spans="13:16" x14ac:dyDescent="0.25">
      <c r="M9060" s="10"/>
      <c r="N9060"/>
      <c r="O9060"/>
      <c r="P9060" s="10"/>
    </row>
    <row r="9061" spans="13:16" x14ac:dyDescent="0.25">
      <c r="M9061" s="10"/>
      <c r="N9061"/>
      <c r="O9061"/>
      <c r="P9061" s="10"/>
    </row>
    <row r="9062" spans="13:16" x14ac:dyDescent="0.25">
      <c r="M9062" s="10"/>
      <c r="N9062"/>
      <c r="O9062"/>
      <c r="P9062" s="10"/>
    </row>
    <row r="9063" spans="13:16" x14ac:dyDescent="0.25">
      <c r="M9063" s="10"/>
      <c r="N9063"/>
      <c r="O9063"/>
      <c r="P9063" s="10"/>
    </row>
    <row r="9064" spans="13:16" x14ac:dyDescent="0.25">
      <c r="M9064" s="10"/>
      <c r="N9064"/>
      <c r="O9064"/>
      <c r="P9064" s="10"/>
    </row>
    <row r="9065" spans="13:16" x14ac:dyDescent="0.25">
      <c r="M9065" s="10"/>
      <c r="N9065"/>
      <c r="O9065"/>
      <c r="P9065" s="10"/>
    </row>
    <row r="9066" spans="13:16" x14ac:dyDescent="0.25">
      <c r="M9066" s="10"/>
      <c r="N9066"/>
      <c r="O9066"/>
      <c r="P9066" s="10"/>
    </row>
    <row r="9067" spans="13:16" x14ac:dyDescent="0.25">
      <c r="M9067" s="10"/>
      <c r="N9067"/>
      <c r="O9067"/>
      <c r="P9067" s="10"/>
    </row>
    <row r="9068" spans="13:16" x14ac:dyDescent="0.25">
      <c r="M9068" s="10"/>
      <c r="N9068"/>
      <c r="O9068"/>
      <c r="P9068" s="10"/>
    </row>
    <row r="9069" spans="13:16" x14ac:dyDescent="0.25">
      <c r="M9069" s="10"/>
      <c r="N9069"/>
      <c r="O9069"/>
      <c r="P9069" s="10"/>
    </row>
    <row r="9070" spans="13:16" x14ac:dyDescent="0.25">
      <c r="M9070" s="10"/>
      <c r="N9070"/>
      <c r="O9070"/>
      <c r="P9070" s="10"/>
    </row>
    <row r="9071" spans="13:16" x14ac:dyDescent="0.25">
      <c r="M9071" s="10"/>
      <c r="N9071"/>
      <c r="O9071"/>
      <c r="P9071" s="10"/>
    </row>
    <row r="9072" spans="13:16" x14ac:dyDescent="0.25">
      <c r="M9072" s="10"/>
      <c r="N9072"/>
      <c r="O9072"/>
      <c r="P9072" s="10"/>
    </row>
    <row r="9073" spans="13:16" x14ac:dyDescent="0.25">
      <c r="M9073" s="10"/>
      <c r="N9073"/>
      <c r="O9073"/>
      <c r="P9073" s="10"/>
    </row>
    <row r="9074" spans="13:16" x14ac:dyDescent="0.25">
      <c r="M9074" s="10"/>
      <c r="N9074"/>
      <c r="O9074"/>
      <c r="P9074" s="10"/>
    </row>
    <row r="9075" spans="13:16" x14ac:dyDescent="0.25">
      <c r="M9075" s="10"/>
      <c r="N9075"/>
      <c r="O9075"/>
      <c r="P9075" s="10"/>
    </row>
    <row r="9076" spans="13:16" x14ac:dyDescent="0.25">
      <c r="M9076" s="10"/>
      <c r="N9076"/>
      <c r="O9076"/>
      <c r="P9076" s="10"/>
    </row>
    <row r="9077" spans="13:16" x14ac:dyDescent="0.25">
      <c r="M9077" s="10"/>
      <c r="N9077"/>
      <c r="O9077"/>
      <c r="P9077" s="10"/>
    </row>
    <row r="9078" spans="13:16" x14ac:dyDescent="0.25">
      <c r="M9078" s="10"/>
      <c r="N9078"/>
      <c r="O9078"/>
      <c r="P9078" s="10"/>
    </row>
    <row r="9079" spans="13:16" x14ac:dyDescent="0.25">
      <c r="M9079" s="10"/>
      <c r="N9079"/>
      <c r="O9079"/>
      <c r="P9079" s="10"/>
    </row>
    <row r="9080" spans="13:16" x14ac:dyDescent="0.25">
      <c r="M9080" s="10"/>
      <c r="N9080"/>
      <c r="O9080"/>
      <c r="P9080" s="10"/>
    </row>
    <row r="9081" spans="13:16" x14ac:dyDescent="0.25">
      <c r="M9081" s="10"/>
      <c r="N9081"/>
      <c r="O9081"/>
      <c r="P9081" s="10"/>
    </row>
    <row r="9082" spans="13:16" x14ac:dyDescent="0.25">
      <c r="M9082" s="10"/>
      <c r="N9082"/>
      <c r="O9082"/>
      <c r="P9082" s="10"/>
    </row>
    <row r="9083" spans="13:16" x14ac:dyDescent="0.25">
      <c r="M9083" s="10"/>
      <c r="N9083"/>
      <c r="O9083"/>
      <c r="P9083" s="10"/>
    </row>
    <row r="9084" spans="13:16" x14ac:dyDescent="0.25">
      <c r="M9084" s="10"/>
      <c r="N9084"/>
      <c r="O9084"/>
      <c r="P9084" s="10"/>
    </row>
    <row r="9085" spans="13:16" x14ac:dyDescent="0.25">
      <c r="M9085" s="10"/>
      <c r="N9085"/>
      <c r="O9085"/>
      <c r="P9085" s="10"/>
    </row>
    <row r="9086" spans="13:16" x14ac:dyDescent="0.25">
      <c r="M9086" s="10"/>
      <c r="N9086"/>
      <c r="O9086"/>
      <c r="P9086" s="10"/>
    </row>
    <row r="9087" spans="13:16" x14ac:dyDescent="0.25">
      <c r="M9087" s="10"/>
      <c r="N9087"/>
      <c r="O9087"/>
      <c r="P9087" s="10"/>
    </row>
    <row r="9088" spans="13:16" x14ac:dyDescent="0.25">
      <c r="M9088" s="10"/>
      <c r="N9088"/>
      <c r="O9088"/>
      <c r="P9088" s="10"/>
    </row>
    <row r="9089" spans="13:16" x14ac:dyDescent="0.25">
      <c r="M9089" s="10"/>
      <c r="N9089"/>
      <c r="O9089"/>
      <c r="P9089" s="10"/>
    </row>
    <row r="9090" spans="13:16" x14ac:dyDescent="0.25">
      <c r="M9090" s="10"/>
      <c r="N9090"/>
      <c r="O9090"/>
      <c r="P9090" s="10"/>
    </row>
    <row r="9091" spans="13:16" x14ac:dyDescent="0.25">
      <c r="M9091" s="10"/>
      <c r="N9091"/>
      <c r="O9091"/>
      <c r="P9091" s="10"/>
    </row>
    <row r="9092" spans="13:16" x14ac:dyDescent="0.25">
      <c r="M9092" s="10"/>
      <c r="N9092"/>
      <c r="O9092"/>
      <c r="P9092" s="10"/>
    </row>
    <row r="9093" spans="13:16" x14ac:dyDescent="0.25">
      <c r="M9093" s="10"/>
      <c r="N9093"/>
      <c r="O9093"/>
      <c r="P9093" s="10"/>
    </row>
    <row r="9094" spans="13:16" x14ac:dyDescent="0.25">
      <c r="M9094" s="10"/>
      <c r="N9094"/>
      <c r="O9094"/>
      <c r="P9094" s="10"/>
    </row>
    <row r="9095" spans="13:16" x14ac:dyDescent="0.25">
      <c r="M9095" s="10"/>
      <c r="N9095"/>
      <c r="O9095"/>
      <c r="P9095" s="10"/>
    </row>
    <row r="9096" spans="13:16" x14ac:dyDescent="0.25">
      <c r="M9096" s="10"/>
      <c r="N9096"/>
      <c r="O9096"/>
      <c r="P9096" s="10"/>
    </row>
    <row r="9097" spans="13:16" x14ac:dyDescent="0.25">
      <c r="M9097" s="10"/>
      <c r="N9097"/>
      <c r="O9097"/>
      <c r="P9097" s="10"/>
    </row>
    <row r="9098" spans="13:16" x14ac:dyDescent="0.25">
      <c r="M9098" s="10"/>
      <c r="N9098"/>
      <c r="O9098"/>
      <c r="P9098" s="10"/>
    </row>
    <row r="9099" spans="13:16" x14ac:dyDescent="0.25">
      <c r="M9099" s="10"/>
      <c r="N9099"/>
      <c r="O9099"/>
      <c r="P9099" s="10"/>
    </row>
    <row r="9100" spans="13:16" x14ac:dyDescent="0.25">
      <c r="M9100" s="10"/>
      <c r="N9100"/>
      <c r="O9100"/>
      <c r="P9100" s="10"/>
    </row>
    <row r="9101" spans="13:16" x14ac:dyDescent="0.25">
      <c r="M9101" s="10"/>
      <c r="N9101"/>
      <c r="O9101"/>
      <c r="P9101" s="10"/>
    </row>
    <row r="9102" spans="13:16" x14ac:dyDescent="0.25">
      <c r="M9102" s="10"/>
      <c r="N9102"/>
      <c r="O9102"/>
      <c r="P9102" s="10"/>
    </row>
    <row r="9103" spans="13:16" x14ac:dyDescent="0.25">
      <c r="M9103" s="10"/>
      <c r="N9103"/>
      <c r="O9103"/>
      <c r="P9103" s="10"/>
    </row>
    <row r="9104" spans="13:16" x14ac:dyDescent="0.25">
      <c r="M9104" s="10"/>
      <c r="N9104"/>
      <c r="O9104"/>
      <c r="P9104" s="10"/>
    </row>
    <row r="9105" spans="13:16" x14ac:dyDescent="0.25">
      <c r="M9105" s="10"/>
      <c r="N9105"/>
      <c r="O9105"/>
      <c r="P9105" s="10"/>
    </row>
    <row r="9106" spans="13:16" x14ac:dyDescent="0.25">
      <c r="M9106" s="10"/>
      <c r="N9106"/>
      <c r="O9106"/>
      <c r="P9106" s="10"/>
    </row>
    <row r="9107" spans="13:16" x14ac:dyDescent="0.25">
      <c r="M9107" s="10"/>
      <c r="N9107"/>
      <c r="O9107"/>
      <c r="P9107" s="10"/>
    </row>
    <row r="9108" spans="13:16" x14ac:dyDescent="0.25">
      <c r="M9108" s="10"/>
      <c r="N9108"/>
      <c r="O9108"/>
      <c r="P9108" s="10"/>
    </row>
    <row r="9109" spans="13:16" x14ac:dyDescent="0.25">
      <c r="M9109" s="10"/>
      <c r="N9109"/>
      <c r="O9109"/>
      <c r="P9109" s="10"/>
    </row>
    <row r="9110" spans="13:16" x14ac:dyDescent="0.25">
      <c r="M9110" s="10"/>
      <c r="N9110"/>
      <c r="O9110"/>
      <c r="P9110" s="10"/>
    </row>
    <row r="9111" spans="13:16" x14ac:dyDescent="0.25">
      <c r="M9111" s="10"/>
      <c r="N9111"/>
      <c r="O9111"/>
      <c r="P9111" s="10"/>
    </row>
    <row r="9112" spans="13:16" x14ac:dyDescent="0.25">
      <c r="M9112" s="10"/>
      <c r="N9112"/>
      <c r="O9112"/>
      <c r="P9112" s="10"/>
    </row>
    <row r="9113" spans="13:16" x14ac:dyDescent="0.25">
      <c r="M9113" s="10"/>
      <c r="N9113"/>
      <c r="O9113"/>
      <c r="P9113" s="10"/>
    </row>
    <row r="9114" spans="13:16" x14ac:dyDescent="0.25">
      <c r="M9114" s="10"/>
      <c r="N9114"/>
      <c r="O9114"/>
      <c r="P9114" s="10"/>
    </row>
    <row r="9115" spans="13:16" x14ac:dyDescent="0.25">
      <c r="M9115" s="10"/>
      <c r="N9115"/>
      <c r="O9115"/>
      <c r="P9115" s="10"/>
    </row>
    <row r="9116" spans="13:16" x14ac:dyDescent="0.25">
      <c r="M9116" s="10"/>
      <c r="N9116"/>
      <c r="O9116"/>
      <c r="P9116" s="10"/>
    </row>
    <row r="9117" spans="13:16" x14ac:dyDescent="0.25">
      <c r="M9117" s="10"/>
      <c r="N9117"/>
      <c r="O9117"/>
      <c r="P9117" s="10"/>
    </row>
    <row r="9118" spans="13:16" x14ac:dyDescent="0.25">
      <c r="M9118" s="10"/>
      <c r="N9118"/>
      <c r="O9118"/>
      <c r="P9118" s="10"/>
    </row>
    <row r="9119" spans="13:16" x14ac:dyDescent="0.25">
      <c r="M9119" s="10"/>
      <c r="N9119"/>
      <c r="O9119"/>
      <c r="P9119" s="10"/>
    </row>
    <row r="9120" spans="13:16" x14ac:dyDescent="0.25">
      <c r="M9120" s="10"/>
      <c r="N9120"/>
      <c r="O9120"/>
      <c r="P9120" s="10"/>
    </row>
    <row r="9121" spans="13:16" x14ac:dyDescent="0.25">
      <c r="M9121" s="10"/>
      <c r="N9121"/>
      <c r="O9121"/>
      <c r="P9121" s="10"/>
    </row>
    <row r="9122" spans="13:16" x14ac:dyDescent="0.25">
      <c r="M9122" s="10"/>
      <c r="N9122"/>
      <c r="O9122"/>
      <c r="P9122" s="10"/>
    </row>
    <row r="9123" spans="13:16" x14ac:dyDescent="0.25">
      <c r="M9123" s="10"/>
      <c r="N9123"/>
      <c r="O9123"/>
      <c r="P9123" s="10"/>
    </row>
    <row r="9124" spans="13:16" x14ac:dyDescent="0.25">
      <c r="M9124" s="10"/>
      <c r="N9124"/>
      <c r="O9124"/>
      <c r="P9124" s="10"/>
    </row>
    <row r="9125" spans="13:16" x14ac:dyDescent="0.25">
      <c r="M9125" s="10"/>
      <c r="N9125"/>
      <c r="O9125"/>
      <c r="P9125" s="10"/>
    </row>
    <row r="9126" spans="13:16" x14ac:dyDescent="0.25">
      <c r="M9126" s="10"/>
      <c r="N9126"/>
      <c r="O9126"/>
      <c r="P9126" s="10"/>
    </row>
    <row r="9127" spans="13:16" x14ac:dyDescent="0.25">
      <c r="M9127" s="10"/>
      <c r="N9127"/>
      <c r="O9127"/>
      <c r="P9127" s="10"/>
    </row>
    <row r="9128" spans="13:16" x14ac:dyDescent="0.25">
      <c r="M9128" s="10"/>
      <c r="N9128"/>
      <c r="O9128"/>
      <c r="P9128" s="10"/>
    </row>
    <row r="9129" spans="13:16" x14ac:dyDescent="0.25">
      <c r="M9129" s="10"/>
      <c r="N9129"/>
      <c r="O9129"/>
      <c r="P9129" s="10"/>
    </row>
    <row r="9130" spans="13:16" x14ac:dyDescent="0.25">
      <c r="M9130" s="10"/>
      <c r="N9130"/>
      <c r="O9130"/>
      <c r="P9130" s="10"/>
    </row>
    <row r="9131" spans="13:16" x14ac:dyDescent="0.25">
      <c r="M9131" s="10"/>
      <c r="N9131"/>
      <c r="O9131"/>
      <c r="P9131" s="10"/>
    </row>
    <row r="9132" spans="13:16" x14ac:dyDescent="0.25">
      <c r="M9132" s="10"/>
      <c r="N9132"/>
      <c r="O9132"/>
      <c r="P9132" s="10"/>
    </row>
    <row r="9133" spans="13:16" x14ac:dyDescent="0.25">
      <c r="M9133" s="10"/>
      <c r="N9133"/>
      <c r="O9133"/>
      <c r="P9133" s="10"/>
    </row>
    <row r="9134" spans="13:16" x14ac:dyDescent="0.25">
      <c r="M9134" s="10"/>
      <c r="N9134"/>
      <c r="O9134"/>
      <c r="P9134" s="10"/>
    </row>
    <row r="9135" spans="13:16" x14ac:dyDescent="0.25">
      <c r="M9135" s="10"/>
      <c r="N9135"/>
      <c r="O9135"/>
      <c r="P9135" s="10"/>
    </row>
    <row r="9136" spans="13:16" x14ac:dyDescent="0.25">
      <c r="M9136" s="10"/>
      <c r="N9136"/>
      <c r="O9136"/>
      <c r="P9136" s="10"/>
    </row>
    <row r="9137" spans="13:16" x14ac:dyDescent="0.25">
      <c r="M9137" s="10"/>
      <c r="N9137"/>
      <c r="O9137"/>
      <c r="P9137" s="10"/>
    </row>
    <row r="9138" spans="13:16" x14ac:dyDescent="0.25">
      <c r="M9138" s="10"/>
      <c r="N9138"/>
      <c r="O9138"/>
      <c r="P9138" s="10"/>
    </row>
    <row r="9139" spans="13:16" x14ac:dyDescent="0.25">
      <c r="M9139" s="10"/>
      <c r="N9139"/>
      <c r="O9139"/>
      <c r="P9139" s="10"/>
    </row>
    <row r="9140" spans="13:16" x14ac:dyDescent="0.25">
      <c r="M9140" s="10"/>
      <c r="N9140"/>
      <c r="O9140"/>
      <c r="P9140" s="10"/>
    </row>
    <row r="9141" spans="13:16" x14ac:dyDescent="0.25">
      <c r="M9141" s="10"/>
      <c r="N9141"/>
      <c r="O9141"/>
      <c r="P9141" s="10"/>
    </row>
    <row r="9142" spans="13:16" x14ac:dyDescent="0.25">
      <c r="M9142" s="10"/>
      <c r="N9142"/>
      <c r="O9142"/>
      <c r="P9142" s="10"/>
    </row>
    <row r="9143" spans="13:16" x14ac:dyDescent="0.25">
      <c r="M9143" s="10"/>
      <c r="N9143"/>
      <c r="O9143"/>
      <c r="P9143" s="10"/>
    </row>
    <row r="9144" spans="13:16" x14ac:dyDescent="0.25">
      <c r="M9144" s="10"/>
      <c r="N9144"/>
      <c r="O9144"/>
      <c r="P9144" s="10"/>
    </row>
    <row r="9145" spans="13:16" x14ac:dyDescent="0.25">
      <c r="M9145" s="10"/>
      <c r="N9145"/>
      <c r="O9145"/>
      <c r="P9145" s="10"/>
    </row>
    <row r="9146" spans="13:16" x14ac:dyDescent="0.25">
      <c r="M9146" s="10"/>
      <c r="N9146"/>
      <c r="O9146"/>
      <c r="P9146" s="10"/>
    </row>
    <row r="9147" spans="13:16" x14ac:dyDescent="0.25">
      <c r="M9147" s="10"/>
      <c r="N9147"/>
      <c r="O9147"/>
      <c r="P9147" s="10"/>
    </row>
    <row r="9148" spans="13:16" x14ac:dyDescent="0.25">
      <c r="M9148" s="10"/>
      <c r="N9148"/>
      <c r="O9148"/>
      <c r="P9148" s="10"/>
    </row>
    <row r="9149" spans="13:16" x14ac:dyDescent="0.25">
      <c r="M9149" s="10"/>
      <c r="N9149"/>
      <c r="O9149"/>
      <c r="P9149" s="10"/>
    </row>
    <row r="9150" spans="13:16" x14ac:dyDescent="0.25">
      <c r="M9150" s="10"/>
      <c r="N9150"/>
      <c r="O9150"/>
      <c r="P9150" s="10"/>
    </row>
    <row r="9151" spans="13:16" x14ac:dyDescent="0.25">
      <c r="M9151" s="10"/>
      <c r="N9151"/>
      <c r="O9151"/>
      <c r="P9151" s="10"/>
    </row>
    <row r="9152" spans="13:16" x14ac:dyDescent="0.25">
      <c r="M9152" s="10"/>
      <c r="N9152"/>
      <c r="O9152"/>
      <c r="P9152" s="10"/>
    </row>
    <row r="9153" spans="13:16" x14ac:dyDescent="0.25">
      <c r="M9153" s="10"/>
      <c r="N9153"/>
      <c r="O9153"/>
      <c r="P9153" s="10"/>
    </row>
    <row r="9154" spans="13:16" x14ac:dyDescent="0.25">
      <c r="M9154" s="10"/>
      <c r="N9154"/>
      <c r="O9154"/>
      <c r="P9154" s="10"/>
    </row>
    <row r="9155" spans="13:16" x14ac:dyDescent="0.25">
      <c r="M9155" s="10"/>
      <c r="N9155"/>
      <c r="O9155"/>
      <c r="P9155" s="10"/>
    </row>
    <row r="9156" spans="13:16" x14ac:dyDescent="0.25">
      <c r="M9156" s="10"/>
      <c r="N9156"/>
      <c r="O9156"/>
      <c r="P9156" s="10"/>
    </row>
    <row r="9157" spans="13:16" x14ac:dyDescent="0.25">
      <c r="M9157" s="10"/>
      <c r="N9157"/>
      <c r="O9157"/>
      <c r="P9157" s="10"/>
    </row>
    <row r="9158" spans="13:16" x14ac:dyDescent="0.25">
      <c r="M9158" s="10"/>
      <c r="N9158"/>
      <c r="O9158"/>
      <c r="P9158" s="10"/>
    </row>
    <row r="9159" spans="13:16" x14ac:dyDescent="0.25">
      <c r="M9159" s="10"/>
      <c r="N9159"/>
      <c r="O9159"/>
      <c r="P9159" s="10"/>
    </row>
    <row r="9160" spans="13:16" x14ac:dyDescent="0.25">
      <c r="M9160" s="10"/>
      <c r="N9160"/>
      <c r="O9160"/>
      <c r="P9160" s="10"/>
    </row>
    <row r="9161" spans="13:16" x14ac:dyDescent="0.25">
      <c r="M9161" s="10"/>
      <c r="N9161"/>
      <c r="O9161"/>
      <c r="P9161" s="10"/>
    </row>
    <row r="9162" spans="13:16" x14ac:dyDescent="0.25">
      <c r="M9162" s="10"/>
      <c r="N9162"/>
      <c r="O9162"/>
      <c r="P9162" s="10"/>
    </row>
    <row r="9163" spans="13:16" x14ac:dyDescent="0.25">
      <c r="M9163" s="10"/>
      <c r="N9163"/>
      <c r="O9163"/>
      <c r="P9163" s="10"/>
    </row>
    <row r="9164" spans="13:16" x14ac:dyDescent="0.25">
      <c r="M9164" s="10"/>
      <c r="N9164"/>
      <c r="O9164"/>
      <c r="P9164" s="10"/>
    </row>
    <row r="9165" spans="13:16" x14ac:dyDescent="0.25">
      <c r="M9165" s="10"/>
      <c r="N9165"/>
      <c r="O9165"/>
      <c r="P9165" s="10"/>
    </row>
    <row r="9166" spans="13:16" x14ac:dyDescent="0.25">
      <c r="M9166" s="10"/>
      <c r="N9166"/>
      <c r="O9166"/>
      <c r="P9166" s="10"/>
    </row>
    <row r="9167" spans="13:16" x14ac:dyDescent="0.25">
      <c r="M9167" s="10"/>
      <c r="N9167"/>
      <c r="O9167"/>
      <c r="P9167" s="10"/>
    </row>
    <row r="9168" spans="13:16" x14ac:dyDescent="0.25">
      <c r="M9168" s="10"/>
      <c r="N9168"/>
      <c r="O9168"/>
      <c r="P9168" s="10"/>
    </row>
    <row r="9169" spans="13:16" x14ac:dyDescent="0.25">
      <c r="M9169" s="10"/>
      <c r="N9169"/>
      <c r="O9169"/>
      <c r="P9169" s="10"/>
    </row>
    <row r="9170" spans="13:16" x14ac:dyDescent="0.25">
      <c r="M9170" s="10"/>
      <c r="N9170"/>
      <c r="O9170"/>
      <c r="P9170" s="10"/>
    </row>
    <row r="9171" spans="13:16" x14ac:dyDescent="0.25">
      <c r="M9171" s="10"/>
      <c r="N9171"/>
      <c r="O9171"/>
      <c r="P9171" s="10"/>
    </row>
    <row r="9172" spans="13:16" x14ac:dyDescent="0.25">
      <c r="M9172" s="10"/>
      <c r="N9172"/>
      <c r="O9172"/>
      <c r="P9172" s="10"/>
    </row>
    <row r="9173" spans="13:16" x14ac:dyDescent="0.25">
      <c r="M9173" s="10"/>
      <c r="N9173"/>
      <c r="O9173"/>
      <c r="P9173" s="10"/>
    </row>
    <row r="9174" spans="13:16" x14ac:dyDescent="0.25">
      <c r="M9174" s="10"/>
      <c r="N9174"/>
      <c r="O9174"/>
      <c r="P9174" s="10"/>
    </row>
    <row r="9175" spans="13:16" x14ac:dyDescent="0.25">
      <c r="M9175" s="10"/>
      <c r="N9175"/>
      <c r="O9175"/>
      <c r="P9175" s="10"/>
    </row>
    <row r="9176" spans="13:16" x14ac:dyDescent="0.25">
      <c r="M9176" s="10"/>
      <c r="N9176"/>
      <c r="O9176"/>
      <c r="P9176" s="10"/>
    </row>
    <row r="9177" spans="13:16" x14ac:dyDescent="0.25">
      <c r="M9177" s="10"/>
      <c r="N9177"/>
      <c r="O9177"/>
      <c r="P9177" s="10"/>
    </row>
    <row r="9178" spans="13:16" x14ac:dyDescent="0.25">
      <c r="M9178" s="10"/>
      <c r="N9178"/>
      <c r="O9178"/>
      <c r="P9178" s="10"/>
    </row>
    <row r="9179" spans="13:16" x14ac:dyDescent="0.25">
      <c r="M9179" s="10"/>
      <c r="N9179"/>
      <c r="O9179"/>
      <c r="P9179" s="10"/>
    </row>
    <row r="9180" spans="13:16" x14ac:dyDescent="0.25">
      <c r="M9180" s="10"/>
      <c r="N9180"/>
      <c r="O9180"/>
      <c r="P9180" s="10"/>
    </row>
    <row r="9181" spans="13:16" x14ac:dyDescent="0.25">
      <c r="M9181" s="10"/>
      <c r="N9181"/>
      <c r="O9181"/>
      <c r="P9181" s="10"/>
    </row>
    <row r="9182" spans="13:16" x14ac:dyDescent="0.25">
      <c r="M9182" s="10"/>
      <c r="N9182"/>
      <c r="O9182"/>
      <c r="P9182" s="10"/>
    </row>
    <row r="9183" spans="13:16" x14ac:dyDescent="0.25">
      <c r="M9183" s="10"/>
      <c r="N9183"/>
      <c r="O9183"/>
      <c r="P9183" s="10"/>
    </row>
    <row r="9184" spans="13:16" x14ac:dyDescent="0.25">
      <c r="M9184" s="10"/>
      <c r="N9184"/>
      <c r="O9184"/>
      <c r="P9184" s="10"/>
    </row>
    <row r="9185" spans="13:16" x14ac:dyDescent="0.25">
      <c r="M9185" s="10"/>
      <c r="N9185"/>
      <c r="O9185"/>
      <c r="P9185" s="10"/>
    </row>
    <row r="9186" spans="13:16" x14ac:dyDescent="0.25">
      <c r="M9186" s="10"/>
      <c r="N9186"/>
      <c r="O9186"/>
      <c r="P9186" s="10"/>
    </row>
    <row r="9187" spans="13:16" x14ac:dyDescent="0.25">
      <c r="M9187" s="10"/>
      <c r="N9187"/>
      <c r="O9187"/>
      <c r="P9187" s="10"/>
    </row>
    <row r="9188" spans="13:16" x14ac:dyDescent="0.25">
      <c r="M9188" s="10"/>
      <c r="N9188"/>
      <c r="O9188"/>
      <c r="P9188" s="10"/>
    </row>
    <row r="9189" spans="13:16" x14ac:dyDescent="0.25">
      <c r="M9189" s="10"/>
      <c r="N9189"/>
      <c r="O9189"/>
      <c r="P9189" s="10"/>
    </row>
    <row r="9190" spans="13:16" x14ac:dyDescent="0.25">
      <c r="M9190" s="10"/>
      <c r="N9190"/>
      <c r="O9190"/>
      <c r="P9190" s="10"/>
    </row>
    <row r="9191" spans="13:16" x14ac:dyDescent="0.25">
      <c r="M9191" s="10"/>
      <c r="N9191"/>
      <c r="O9191"/>
      <c r="P9191" s="10"/>
    </row>
    <row r="9192" spans="13:16" x14ac:dyDescent="0.25">
      <c r="M9192" s="10"/>
      <c r="N9192"/>
      <c r="O9192"/>
      <c r="P9192" s="10"/>
    </row>
    <row r="9193" spans="13:16" x14ac:dyDescent="0.25">
      <c r="M9193" s="10"/>
      <c r="N9193"/>
      <c r="O9193"/>
      <c r="P9193" s="10"/>
    </row>
    <row r="9194" spans="13:16" x14ac:dyDescent="0.25">
      <c r="M9194" s="10"/>
      <c r="N9194"/>
      <c r="O9194"/>
      <c r="P9194" s="10"/>
    </row>
    <row r="9195" spans="13:16" x14ac:dyDescent="0.25">
      <c r="M9195" s="10"/>
      <c r="N9195"/>
      <c r="O9195"/>
      <c r="P9195" s="10"/>
    </row>
    <row r="9196" spans="13:16" x14ac:dyDescent="0.25">
      <c r="M9196" s="10"/>
      <c r="N9196"/>
      <c r="O9196"/>
      <c r="P9196" s="10"/>
    </row>
    <row r="9197" spans="13:16" x14ac:dyDescent="0.25">
      <c r="M9197" s="10"/>
      <c r="N9197"/>
      <c r="O9197"/>
      <c r="P9197" s="10"/>
    </row>
    <row r="9198" spans="13:16" x14ac:dyDescent="0.25">
      <c r="M9198" s="10"/>
      <c r="N9198"/>
      <c r="O9198"/>
      <c r="P9198" s="10"/>
    </row>
    <row r="9199" spans="13:16" x14ac:dyDescent="0.25">
      <c r="M9199" s="10"/>
      <c r="N9199"/>
      <c r="O9199"/>
      <c r="P9199" s="10"/>
    </row>
    <row r="9200" spans="13:16" x14ac:dyDescent="0.25">
      <c r="M9200" s="10"/>
      <c r="N9200"/>
      <c r="O9200"/>
      <c r="P9200" s="10"/>
    </row>
    <row r="9201" spans="13:16" x14ac:dyDescent="0.25">
      <c r="M9201" s="10"/>
      <c r="N9201"/>
      <c r="O9201"/>
      <c r="P9201" s="10"/>
    </row>
    <row r="9202" spans="13:16" x14ac:dyDescent="0.25">
      <c r="M9202" s="10"/>
      <c r="N9202"/>
      <c r="O9202"/>
      <c r="P9202" s="10"/>
    </row>
    <row r="9203" spans="13:16" x14ac:dyDescent="0.25">
      <c r="M9203" s="10"/>
      <c r="N9203"/>
      <c r="O9203"/>
      <c r="P9203" s="10"/>
    </row>
    <row r="9204" spans="13:16" x14ac:dyDescent="0.25">
      <c r="M9204" s="10"/>
      <c r="N9204"/>
      <c r="O9204"/>
      <c r="P9204" s="10"/>
    </row>
    <row r="9205" spans="13:16" x14ac:dyDescent="0.25">
      <c r="M9205" s="10"/>
      <c r="N9205"/>
      <c r="O9205"/>
      <c r="P9205" s="10"/>
    </row>
    <row r="9206" spans="13:16" x14ac:dyDescent="0.25">
      <c r="M9206" s="10"/>
      <c r="N9206"/>
      <c r="O9206"/>
      <c r="P9206" s="10"/>
    </row>
    <row r="9207" spans="13:16" x14ac:dyDescent="0.25">
      <c r="M9207" s="10"/>
      <c r="N9207"/>
      <c r="O9207"/>
      <c r="P9207" s="10"/>
    </row>
    <row r="9208" spans="13:16" x14ac:dyDescent="0.25">
      <c r="M9208" s="10"/>
      <c r="N9208"/>
      <c r="O9208"/>
      <c r="P9208" s="10"/>
    </row>
    <row r="9209" spans="13:16" x14ac:dyDescent="0.25">
      <c r="M9209" s="10"/>
      <c r="N9209"/>
      <c r="O9209"/>
      <c r="P9209" s="10"/>
    </row>
    <row r="9210" spans="13:16" x14ac:dyDescent="0.25">
      <c r="M9210" s="10"/>
      <c r="N9210"/>
      <c r="O9210"/>
      <c r="P9210" s="10"/>
    </row>
    <row r="9211" spans="13:16" x14ac:dyDescent="0.25">
      <c r="M9211" s="10"/>
      <c r="N9211"/>
      <c r="O9211"/>
      <c r="P9211" s="10"/>
    </row>
    <row r="9212" spans="13:16" x14ac:dyDescent="0.25">
      <c r="M9212" s="10"/>
      <c r="N9212"/>
      <c r="O9212"/>
      <c r="P9212" s="10"/>
    </row>
    <row r="9213" spans="13:16" x14ac:dyDescent="0.25">
      <c r="M9213" s="10"/>
      <c r="N9213"/>
      <c r="O9213"/>
      <c r="P9213" s="10"/>
    </row>
    <row r="9214" spans="13:16" x14ac:dyDescent="0.25">
      <c r="M9214" s="10"/>
      <c r="N9214"/>
      <c r="O9214"/>
      <c r="P9214" s="10"/>
    </row>
    <row r="9215" spans="13:16" x14ac:dyDescent="0.25">
      <c r="M9215" s="10"/>
      <c r="N9215"/>
      <c r="O9215"/>
      <c r="P9215" s="10"/>
    </row>
    <row r="9216" spans="13:16" x14ac:dyDescent="0.25">
      <c r="M9216" s="10"/>
      <c r="N9216"/>
      <c r="O9216"/>
      <c r="P9216" s="10"/>
    </row>
    <row r="9217" spans="13:16" x14ac:dyDescent="0.25">
      <c r="M9217" s="10"/>
      <c r="N9217"/>
      <c r="O9217"/>
      <c r="P9217" s="10"/>
    </row>
    <row r="9218" spans="13:16" x14ac:dyDescent="0.25">
      <c r="M9218" s="10"/>
      <c r="N9218"/>
      <c r="O9218"/>
      <c r="P9218" s="10"/>
    </row>
    <row r="9219" spans="13:16" x14ac:dyDescent="0.25">
      <c r="M9219" s="10"/>
      <c r="N9219"/>
      <c r="O9219"/>
      <c r="P9219" s="10"/>
    </row>
    <row r="9220" spans="13:16" x14ac:dyDescent="0.25">
      <c r="M9220" s="10"/>
      <c r="N9220"/>
      <c r="O9220"/>
      <c r="P9220" s="10"/>
    </row>
    <row r="9221" spans="13:16" x14ac:dyDescent="0.25">
      <c r="M9221" s="10"/>
      <c r="N9221"/>
      <c r="O9221"/>
      <c r="P9221" s="10"/>
    </row>
    <row r="9222" spans="13:16" x14ac:dyDescent="0.25">
      <c r="M9222" s="10"/>
      <c r="N9222"/>
      <c r="O9222"/>
      <c r="P9222" s="10"/>
    </row>
    <row r="9223" spans="13:16" x14ac:dyDescent="0.25">
      <c r="M9223" s="10"/>
      <c r="N9223"/>
      <c r="O9223"/>
      <c r="P9223" s="10"/>
    </row>
    <row r="9224" spans="13:16" x14ac:dyDescent="0.25">
      <c r="M9224" s="10"/>
      <c r="N9224"/>
      <c r="O9224"/>
      <c r="P9224" s="10"/>
    </row>
    <row r="9225" spans="13:16" x14ac:dyDescent="0.25">
      <c r="M9225" s="10"/>
      <c r="N9225"/>
      <c r="O9225"/>
      <c r="P9225" s="10"/>
    </row>
    <row r="9226" spans="13:16" x14ac:dyDescent="0.25">
      <c r="M9226" s="10"/>
      <c r="N9226"/>
      <c r="O9226"/>
      <c r="P9226" s="10"/>
    </row>
    <row r="9227" spans="13:16" x14ac:dyDescent="0.25">
      <c r="M9227" s="10"/>
      <c r="N9227"/>
      <c r="O9227"/>
      <c r="P9227" s="10"/>
    </row>
    <row r="9228" spans="13:16" x14ac:dyDescent="0.25">
      <c r="M9228" s="10"/>
      <c r="N9228"/>
      <c r="O9228"/>
      <c r="P9228" s="10"/>
    </row>
    <row r="9229" spans="13:16" x14ac:dyDescent="0.25">
      <c r="M9229" s="10"/>
      <c r="N9229"/>
      <c r="O9229"/>
      <c r="P9229" s="10"/>
    </row>
    <row r="9230" spans="13:16" x14ac:dyDescent="0.25">
      <c r="M9230" s="10"/>
      <c r="N9230"/>
      <c r="O9230"/>
      <c r="P9230" s="10"/>
    </row>
    <row r="9231" spans="13:16" x14ac:dyDescent="0.25">
      <c r="M9231" s="10"/>
      <c r="N9231"/>
      <c r="O9231"/>
      <c r="P9231" s="10"/>
    </row>
    <row r="9232" spans="13:16" x14ac:dyDescent="0.25">
      <c r="M9232" s="10"/>
      <c r="N9232"/>
      <c r="O9232"/>
      <c r="P9232" s="10"/>
    </row>
    <row r="9233" spans="13:16" x14ac:dyDescent="0.25">
      <c r="M9233" s="10"/>
      <c r="N9233"/>
      <c r="O9233"/>
      <c r="P9233" s="10"/>
    </row>
    <row r="9234" spans="13:16" x14ac:dyDescent="0.25">
      <c r="M9234" s="10"/>
      <c r="N9234"/>
      <c r="O9234"/>
      <c r="P9234" s="10"/>
    </row>
    <row r="9235" spans="13:16" x14ac:dyDescent="0.25">
      <c r="M9235" s="10"/>
      <c r="N9235"/>
      <c r="O9235"/>
      <c r="P9235" s="10"/>
    </row>
    <row r="9236" spans="13:16" x14ac:dyDescent="0.25">
      <c r="M9236" s="10"/>
      <c r="N9236"/>
      <c r="O9236"/>
      <c r="P9236" s="10"/>
    </row>
    <row r="9237" spans="13:16" x14ac:dyDescent="0.25">
      <c r="M9237" s="10"/>
      <c r="N9237"/>
      <c r="O9237"/>
      <c r="P9237" s="10"/>
    </row>
    <row r="9238" spans="13:16" x14ac:dyDescent="0.25">
      <c r="M9238" s="10"/>
      <c r="N9238"/>
      <c r="O9238"/>
      <c r="P9238" s="10"/>
    </row>
    <row r="9239" spans="13:16" x14ac:dyDescent="0.25">
      <c r="M9239" s="10"/>
      <c r="N9239"/>
      <c r="O9239"/>
      <c r="P9239" s="10"/>
    </row>
    <row r="9240" spans="13:16" x14ac:dyDescent="0.25">
      <c r="M9240" s="10"/>
      <c r="N9240"/>
      <c r="O9240"/>
      <c r="P9240" s="10"/>
    </row>
    <row r="9241" spans="13:16" x14ac:dyDescent="0.25">
      <c r="M9241" s="10"/>
      <c r="N9241"/>
      <c r="O9241"/>
      <c r="P9241" s="10"/>
    </row>
    <row r="9242" spans="13:16" x14ac:dyDescent="0.25">
      <c r="M9242" s="10"/>
      <c r="N9242"/>
      <c r="O9242"/>
      <c r="P9242" s="10"/>
    </row>
    <row r="9243" spans="13:16" x14ac:dyDescent="0.25">
      <c r="M9243" s="10"/>
      <c r="N9243"/>
      <c r="O9243"/>
      <c r="P9243" s="10"/>
    </row>
    <row r="9244" spans="13:16" x14ac:dyDescent="0.25">
      <c r="M9244" s="10"/>
      <c r="N9244"/>
      <c r="O9244"/>
      <c r="P9244" s="10"/>
    </row>
    <row r="9245" spans="13:16" x14ac:dyDescent="0.25">
      <c r="M9245" s="10"/>
      <c r="N9245"/>
      <c r="O9245"/>
      <c r="P9245" s="10"/>
    </row>
    <row r="9246" spans="13:16" x14ac:dyDescent="0.25">
      <c r="M9246" s="10"/>
      <c r="N9246"/>
      <c r="O9246"/>
      <c r="P9246" s="10"/>
    </row>
    <row r="9247" spans="13:16" x14ac:dyDescent="0.25">
      <c r="M9247" s="10"/>
      <c r="N9247"/>
      <c r="O9247"/>
      <c r="P9247" s="10"/>
    </row>
    <row r="9248" spans="13:16" x14ac:dyDescent="0.25">
      <c r="M9248" s="10"/>
      <c r="N9248"/>
      <c r="O9248"/>
      <c r="P9248" s="10"/>
    </row>
    <row r="9249" spans="13:16" x14ac:dyDescent="0.25">
      <c r="M9249" s="10"/>
      <c r="N9249"/>
      <c r="O9249"/>
      <c r="P9249" s="10"/>
    </row>
    <row r="9250" spans="13:16" x14ac:dyDescent="0.25">
      <c r="M9250" s="10"/>
      <c r="N9250"/>
      <c r="O9250"/>
      <c r="P9250" s="10"/>
    </row>
    <row r="9251" spans="13:16" x14ac:dyDescent="0.25">
      <c r="M9251" s="10"/>
      <c r="N9251"/>
      <c r="O9251"/>
      <c r="P9251" s="10"/>
    </row>
    <row r="9252" spans="13:16" x14ac:dyDescent="0.25">
      <c r="M9252" s="10"/>
      <c r="N9252"/>
      <c r="O9252"/>
      <c r="P9252" s="10"/>
    </row>
    <row r="9253" spans="13:16" x14ac:dyDescent="0.25">
      <c r="M9253" s="10"/>
      <c r="N9253"/>
      <c r="O9253"/>
      <c r="P9253" s="10"/>
    </row>
    <row r="9254" spans="13:16" x14ac:dyDescent="0.25">
      <c r="M9254" s="10"/>
      <c r="N9254"/>
      <c r="O9254"/>
      <c r="P9254" s="10"/>
    </row>
    <row r="9255" spans="13:16" x14ac:dyDescent="0.25">
      <c r="M9255" s="10"/>
      <c r="N9255"/>
      <c r="O9255"/>
      <c r="P9255" s="10"/>
    </row>
    <row r="9256" spans="13:16" x14ac:dyDescent="0.25">
      <c r="M9256" s="10"/>
      <c r="N9256"/>
      <c r="O9256"/>
      <c r="P9256" s="10"/>
    </row>
    <row r="9257" spans="13:16" x14ac:dyDescent="0.25">
      <c r="M9257" s="10"/>
      <c r="N9257"/>
      <c r="O9257"/>
      <c r="P9257" s="10"/>
    </row>
    <row r="9258" spans="13:16" x14ac:dyDescent="0.25">
      <c r="M9258" s="10"/>
      <c r="N9258"/>
      <c r="O9258"/>
      <c r="P9258" s="10"/>
    </row>
    <row r="9259" spans="13:16" x14ac:dyDescent="0.25">
      <c r="M9259" s="10"/>
      <c r="N9259"/>
      <c r="O9259"/>
      <c r="P9259" s="10"/>
    </row>
    <row r="9260" spans="13:16" x14ac:dyDescent="0.25">
      <c r="M9260" s="10"/>
      <c r="N9260"/>
      <c r="O9260"/>
      <c r="P9260" s="10"/>
    </row>
    <row r="9261" spans="13:16" x14ac:dyDescent="0.25">
      <c r="M9261" s="10"/>
      <c r="N9261"/>
      <c r="O9261"/>
      <c r="P9261" s="10"/>
    </row>
    <row r="9262" spans="13:16" x14ac:dyDescent="0.25">
      <c r="M9262" s="10"/>
      <c r="N9262"/>
      <c r="O9262"/>
      <c r="P9262" s="10"/>
    </row>
    <row r="9263" spans="13:16" x14ac:dyDescent="0.25">
      <c r="M9263" s="10"/>
      <c r="N9263"/>
      <c r="O9263"/>
      <c r="P9263" s="10"/>
    </row>
    <row r="9264" spans="13:16" x14ac:dyDescent="0.25">
      <c r="M9264" s="10"/>
      <c r="N9264"/>
      <c r="O9264"/>
      <c r="P9264" s="10"/>
    </row>
    <row r="9265" spans="13:16" x14ac:dyDescent="0.25">
      <c r="M9265" s="10"/>
      <c r="N9265"/>
      <c r="O9265"/>
      <c r="P9265" s="10"/>
    </row>
    <row r="9266" spans="13:16" x14ac:dyDescent="0.25">
      <c r="M9266" s="10"/>
      <c r="N9266"/>
      <c r="O9266"/>
      <c r="P9266" s="10"/>
    </row>
    <row r="9267" spans="13:16" x14ac:dyDescent="0.25">
      <c r="M9267" s="10"/>
      <c r="N9267"/>
      <c r="O9267"/>
      <c r="P9267" s="10"/>
    </row>
    <row r="9268" spans="13:16" x14ac:dyDescent="0.25">
      <c r="M9268" s="10"/>
      <c r="N9268"/>
      <c r="O9268"/>
      <c r="P9268" s="10"/>
    </row>
    <row r="9269" spans="13:16" x14ac:dyDescent="0.25">
      <c r="M9269" s="10"/>
      <c r="N9269"/>
      <c r="O9269"/>
      <c r="P9269" s="10"/>
    </row>
    <row r="9270" spans="13:16" x14ac:dyDescent="0.25">
      <c r="M9270" s="10"/>
      <c r="N9270"/>
      <c r="O9270"/>
      <c r="P9270" s="10"/>
    </row>
    <row r="9271" spans="13:16" x14ac:dyDescent="0.25">
      <c r="M9271" s="10"/>
      <c r="N9271"/>
      <c r="O9271"/>
      <c r="P9271" s="10"/>
    </row>
    <row r="9272" spans="13:16" x14ac:dyDescent="0.25">
      <c r="M9272" s="10"/>
      <c r="N9272"/>
      <c r="O9272"/>
      <c r="P9272" s="10"/>
    </row>
    <row r="9273" spans="13:16" x14ac:dyDescent="0.25">
      <c r="M9273" s="10"/>
      <c r="N9273"/>
      <c r="O9273"/>
      <c r="P9273" s="10"/>
    </row>
    <row r="9274" spans="13:16" x14ac:dyDescent="0.25">
      <c r="M9274" s="10"/>
      <c r="N9274"/>
      <c r="O9274"/>
      <c r="P9274" s="10"/>
    </row>
    <row r="9275" spans="13:16" x14ac:dyDescent="0.25">
      <c r="M9275" s="10"/>
      <c r="N9275"/>
      <c r="O9275"/>
      <c r="P9275" s="10"/>
    </row>
    <row r="9276" spans="13:16" x14ac:dyDescent="0.25">
      <c r="M9276" s="10"/>
      <c r="N9276"/>
      <c r="O9276"/>
      <c r="P9276" s="10"/>
    </row>
    <row r="9277" spans="13:16" x14ac:dyDescent="0.25">
      <c r="M9277" s="10"/>
      <c r="N9277"/>
      <c r="O9277"/>
      <c r="P9277" s="10"/>
    </row>
    <row r="9278" spans="13:16" x14ac:dyDescent="0.25">
      <c r="M9278" s="10"/>
      <c r="N9278"/>
      <c r="O9278"/>
      <c r="P9278" s="10"/>
    </row>
    <row r="9279" spans="13:16" x14ac:dyDescent="0.25">
      <c r="M9279" s="10"/>
      <c r="N9279"/>
      <c r="O9279"/>
      <c r="P9279" s="10"/>
    </row>
    <row r="9280" spans="13:16" x14ac:dyDescent="0.25">
      <c r="M9280" s="10"/>
      <c r="N9280"/>
      <c r="O9280"/>
      <c r="P9280" s="10"/>
    </row>
    <row r="9281" spans="13:16" x14ac:dyDescent="0.25">
      <c r="M9281" s="10"/>
      <c r="N9281"/>
      <c r="O9281"/>
      <c r="P9281" s="10"/>
    </row>
    <row r="9282" spans="13:16" x14ac:dyDescent="0.25">
      <c r="M9282" s="10"/>
      <c r="N9282"/>
      <c r="O9282"/>
      <c r="P9282" s="10"/>
    </row>
    <row r="9283" spans="13:16" x14ac:dyDescent="0.25">
      <c r="M9283" s="10"/>
      <c r="N9283"/>
      <c r="O9283"/>
      <c r="P9283" s="10"/>
    </row>
    <row r="9284" spans="13:16" x14ac:dyDescent="0.25">
      <c r="M9284" s="10"/>
      <c r="N9284"/>
      <c r="O9284"/>
      <c r="P9284" s="10"/>
    </row>
    <row r="9285" spans="13:16" x14ac:dyDescent="0.25">
      <c r="M9285" s="10"/>
      <c r="N9285"/>
      <c r="O9285"/>
      <c r="P9285" s="10"/>
    </row>
    <row r="9286" spans="13:16" x14ac:dyDescent="0.25">
      <c r="M9286" s="10"/>
      <c r="N9286"/>
      <c r="O9286"/>
      <c r="P9286" s="10"/>
    </row>
    <row r="9287" spans="13:16" x14ac:dyDescent="0.25">
      <c r="M9287" s="10"/>
      <c r="N9287"/>
      <c r="O9287"/>
      <c r="P9287" s="10"/>
    </row>
    <row r="9288" spans="13:16" x14ac:dyDescent="0.25">
      <c r="M9288" s="10"/>
      <c r="N9288"/>
      <c r="O9288"/>
      <c r="P9288" s="10"/>
    </row>
    <row r="9289" spans="13:16" x14ac:dyDescent="0.25">
      <c r="M9289" s="10"/>
      <c r="N9289"/>
      <c r="O9289"/>
      <c r="P9289" s="10"/>
    </row>
    <row r="9290" spans="13:16" x14ac:dyDescent="0.25">
      <c r="M9290" s="10"/>
      <c r="N9290"/>
      <c r="O9290"/>
      <c r="P9290" s="10"/>
    </row>
    <row r="9291" spans="13:16" x14ac:dyDescent="0.25">
      <c r="M9291" s="10"/>
      <c r="N9291"/>
      <c r="O9291"/>
      <c r="P9291" s="10"/>
    </row>
    <row r="9292" spans="13:16" x14ac:dyDescent="0.25">
      <c r="M9292" s="10"/>
      <c r="N9292"/>
      <c r="O9292"/>
      <c r="P9292" s="10"/>
    </row>
    <row r="9293" spans="13:16" x14ac:dyDescent="0.25">
      <c r="M9293" s="10"/>
      <c r="N9293"/>
      <c r="O9293"/>
      <c r="P9293" s="10"/>
    </row>
    <row r="9294" spans="13:16" x14ac:dyDescent="0.25">
      <c r="M9294" s="10"/>
      <c r="N9294"/>
      <c r="O9294"/>
      <c r="P9294" s="10"/>
    </row>
    <row r="9295" spans="13:16" x14ac:dyDescent="0.25">
      <c r="M9295" s="10"/>
      <c r="N9295"/>
      <c r="O9295"/>
      <c r="P9295" s="10"/>
    </row>
    <row r="9296" spans="13:16" x14ac:dyDescent="0.25">
      <c r="M9296" s="10"/>
      <c r="N9296"/>
      <c r="O9296"/>
      <c r="P9296" s="10"/>
    </row>
    <row r="9297" spans="13:16" x14ac:dyDescent="0.25">
      <c r="M9297" s="10"/>
      <c r="N9297"/>
      <c r="O9297"/>
      <c r="P9297" s="10"/>
    </row>
    <row r="9298" spans="13:16" x14ac:dyDescent="0.25">
      <c r="M9298" s="10"/>
      <c r="N9298"/>
      <c r="O9298"/>
      <c r="P9298" s="10"/>
    </row>
    <row r="9299" spans="13:16" x14ac:dyDescent="0.25">
      <c r="M9299" s="10"/>
      <c r="N9299"/>
      <c r="O9299"/>
      <c r="P9299" s="10"/>
    </row>
    <row r="9300" spans="13:16" x14ac:dyDescent="0.25">
      <c r="M9300" s="10"/>
      <c r="N9300"/>
      <c r="O9300"/>
      <c r="P9300" s="10"/>
    </row>
    <row r="9301" spans="13:16" x14ac:dyDescent="0.25">
      <c r="M9301" s="10"/>
      <c r="N9301"/>
      <c r="O9301"/>
      <c r="P9301" s="10"/>
    </row>
    <row r="9302" spans="13:16" x14ac:dyDescent="0.25">
      <c r="M9302" s="10"/>
      <c r="N9302"/>
      <c r="O9302"/>
      <c r="P9302" s="10"/>
    </row>
    <row r="9303" spans="13:16" x14ac:dyDescent="0.25">
      <c r="M9303" s="10"/>
      <c r="N9303"/>
      <c r="O9303"/>
      <c r="P9303" s="10"/>
    </row>
    <row r="9304" spans="13:16" x14ac:dyDescent="0.25">
      <c r="M9304" s="10"/>
      <c r="N9304"/>
      <c r="O9304"/>
      <c r="P9304" s="10"/>
    </row>
    <row r="9305" spans="13:16" x14ac:dyDescent="0.25">
      <c r="M9305" s="10"/>
      <c r="N9305"/>
      <c r="O9305"/>
      <c r="P9305" s="10"/>
    </row>
    <row r="9306" spans="13:16" x14ac:dyDescent="0.25">
      <c r="M9306" s="10"/>
      <c r="N9306"/>
      <c r="O9306"/>
      <c r="P9306" s="10"/>
    </row>
    <row r="9307" spans="13:16" x14ac:dyDescent="0.25">
      <c r="M9307" s="10"/>
      <c r="N9307"/>
      <c r="O9307"/>
      <c r="P9307" s="10"/>
    </row>
    <row r="9308" spans="13:16" x14ac:dyDescent="0.25">
      <c r="M9308" s="10"/>
      <c r="N9308"/>
      <c r="O9308"/>
      <c r="P9308" s="10"/>
    </row>
    <row r="9309" spans="13:16" x14ac:dyDescent="0.25">
      <c r="M9309" s="10"/>
      <c r="N9309"/>
      <c r="O9309"/>
      <c r="P9309" s="10"/>
    </row>
    <row r="9310" spans="13:16" x14ac:dyDescent="0.25">
      <c r="M9310" s="10"/>
      <c r="N9310"/>
      <c r="O9310"/>
      <c r="P9310" s="10"/>
    </row>
    <row r="9311" spans="13:16" x14ac:dyDescent="0.25">
      <c r="M9311" s="10"/>
      <c r="N9311"/>
      <c r="O9311"/>
      <c r="P9311" s="10"/>
    </row>
    <row r="9312" spans="13:16" x14ac:dyDescent="0.25">
      <c r="M9312" s="10"/>
      <c r="N9312"/>
      <c r="O9312"/>
      <c r="P9312" s="10"/>
    </row>
    <row r="9313" spans="13:16" x14ac:dyDescent="0.25">
      <c r="M9313" s="10"/>
      <c r="N9313"/>
      <c r="O9313"/>
      <c r="P9313" s="10"/>
    </row>
    <row r="9314" spans="13:16" x14ac:dyDescent="0.25">
      <c r="M9314" s="10"/>
      <c r="N9314"/>
      <c r="O9314"/>
      <c r="P9314" s="10"/>
    </row>
    <row r="9315" spans="13:16" x14ac:dyDescent="0.25">
      <c r="M9315" s="10"/>
      <c r="N9315"/>
      <c r="O9315"/>
      <c r="P9315" s="10"/>
    </row>
    <row r="9316" spans="13:16" x14ac:dyDescent="0.25">
      <c r="M9316" s="10"/>
      <c r="N9316"/>
      <c r="O9316"/>
      <c r="P9316" s="10"/>
    </row>
    <row r="9317" spans="13:16" x14ac:dyDescent="0.25">
      <c r="M9317" s="10"/>
      <c r="N9317"/>
      <c r="O9317"/>
      <c r="P9317" s="10"/>
    </row>
    <row r="9318" spans="13:16" x14ac:dyDescent="0.25">
      <c r="M9318" s="10"/>
      <c r="N9318"/>
      <c r="O9318"/>
      <c r="P9318" s="10"/>
    </row>
    <row r="9319" spans="13:16" x14ac:dyDescent="0.25">
      <c r="M9319" s="10"/>
      <c r="N9319"/>
      <c r="O9319"/>
      <c r="P9319" s="10"/>
    </row>
    <row r="9320" spans="13:16" x14ac:dyDescent="0.25">
      <c r="M9320" s="10"/>
      <c r="N9320"/>
      <c r="O9320"/>
      <c r="P9320" s="10"/>
    </row>
    <row r="9321" spans="13:16" x14ac:dyDescent="0.25">
      <c r="M9321" s="10"/>
      <c r="N9321"/>
      <c r="O9321"/>
      <c r="P9321" s="10"/>
    </row>
    <row r="9322" spans="13:16" x14ac:dyDescent="0.25">
      <c r="M9322" s="10"/>
      <c r="N9322"/>
      <c r="O9322"/>
      <c r="P9322" s="10"/>
    </row>
    <row r="9323" spans="13:16" x14ac:dyDescent="0.25">
      <c r="M9323" s="10"/>
      <c r="N9323"/>
      <c r="O9323"/>
      <c r="P9323" s="10"/>
    </row>
    <row r="9324" spans="13:16" x14ac:dyDescent="0.25">
      <c r="M9324" s="10"/>
      <c r="N9324"/>
      <c r="O9324"/>
      <c r="P9324" s="10"/>
    </row>
    <row r="9325" spans="13:16" x14ac:dyDescent="0.25">
      <c r="M9325" s="10"/>
      <c r="N9325"/>
      <c r="O9325"/>
      <c r="P9325" s="10"/>
    </row>
    <row r="9326" spans="13:16" x14ac:dyDescent="0.25">
      <c r="M9326" s="10"/>
      <c r="N9326"/>
      <c r="O9326"/>
      <c r="P9326" s="10"/>
    </row>
    <row r="9327" spans="13:16" x14ac:dyDescent="0.25">
      <c r="M9327" s="10"/>
      <c r="N9327"/>
      <c r="O9327"/>
      <c r="P9327" s="10"/>
    </row>
    <row r="9328" spans="13:16" x14ac:dyDescent="0.25">
      <c r="M9328" s="10"/>
      <c r="N9328"/>
      <c r="O9328"/>
      <c r="P9328" s="10"/>
    </row>
    <row r="9329" spans="13:16" x14ac:dyDescent="0.25">
      <c r="M9329" s="10"/>
      <c r="N9329"/>
      <c r="O9329"/>
      <c r="P9329" s="10"/>
    </row>
    <row r="9330" spans="13:16" x14ac:dyDescent="0.25">
      <c r="M9330" s="10"/>
      <c r="N9330"/>
      <c r="O9330"/>
      <c r="P9330" s="10"/>
    </row>
    <row r="9331" spans="13:16" x14ac:dyDescent="0.25">
      <c r="M9331" s="10"/>
      <c r="N9331"/>
      <c r="O9331"/>
      <c r="P9331" s="10"/>
    </row>
    <row r="9332" spans="13:16" x14ac:dyDescent="0.25">
      <c r="M9332" s="10"/>
      <c r="N9332"/>
      <c r="O9332"/>
      <c r="P9332" s="10"/>
    </row>
    <row r="9333" spans="13:16" x14ac:dyDescent="0.25">
      <c r="M9333" s="10"/>
      <c r="N9333"/>
      <c r="O9333"/>
      <c r="P9333" s="10"/>
    </row>
    <row r="9334" spans="13:16" x14ac:dyDescent="0.25">
      <c r="M9334" s="10"/>
      <c r="N9334"/>
      <c r="O9334"/>
      <c r="P9334" s="10"/>
    </row>
    <row r="9335" spans="13:16" x14ac:dyDescent="0.25">
      <c r="M9335" s="10"/>
      <c r="N9335"/>
      <c r="O9335"/>
      <c r="P9335" s="10"/>
    </row>
    <row r="9336" spans="13:16" x14ac:dyDescent="0.25">
      <c r="M9336" s="10"/>
      <c r="N9336"/>
      <c r="O9336"/>
      <c r="P9336" s="10"/>
    </row>
    <row r="9337" spans="13:16" x14ac:dyDescent="0.25">
      <c r="M9337" s="10"/>
      <c r="N9337"/>
      <c r="O9337"/>
      <c r="P9337" s="10"/>
    </row>
    <row r="9338" spans="13:16" x14ac:dyDescent="0.25">
      <c r="M9338" s="10"/>
      <c r="N9338"/>
      <c r="O9338"/>
      <c r="P9338" s="10"/>
    </row>
    <row r="9339" spans="13:16" x14ac:dyDescent="0.25">
      <c r="M9339" s="10"/>
      <c r="N9339"/>
      <c r="O9339"/>
      <c r="P9339" s="10"/>
    </row>
    <row r="9340" spans="13:16" x14ac:dyDescent="0.25">
      <c r="M9340" s="10"/>
      <c r="N9340"/>
      <c r="O9340"/>
      <c r="P9340" s="10"/>
    </row>
    <row r="9341" spans="13:16" x14ac:dyDescent="0.25">
      <c r="M9341" s="10"/>
      <c r="N9341"/>
      <c r="O9341"/>
      <c r="P9341" s="10"/>
    </row>
    <row r="9342" spans="13:16" x14ac:dyDescent="0.25">
      <c r="M9342" s="10"/>
      <c r="N9342"/>
      <c r="O9342"/>
      <c r="P9342" s="10"/>
    </row>
    <row r="9343" spans="13:16" x14ac:dyDescent="0.25">
      <c r="M9343" s="10"/>
      <c r="N9343"/>
      <c r="O9343"/>
      <c r="P9343" s="10"/>
    </row>
    <row r="9344" spans="13:16" x14ac:dyDescent="0.25">
      <c r="M9344" s="10"/>
      <c r="N9344"/>
      <c r="O9344"/>
      <c r="P9344" s="10"/>
    </row>
    <row r="9345" spans="13:16" x14ac:dyDescent="0.25">
      <c r="M9345" s="10"/>
      <c r="N9345"/>
      <c r="O9345"/>
      <c r="P9345" s="10"/>
    </row>
    <row r="9346" spans="13:16" x14ac:dyDescent="0.25">
      <c r="M9346" s="10"/>
      <c r="N9346"/>
      <c r="O9346"/>
      <c r="P9346" s="10"/>
    </row>
    <row r="9347" spans="13:16" x14ac:dyDescent="0.25">
      <c r="M9347" s="10"/>
      <c r="N9347"/>
      <c r="O9347"/>
      <c r="P9347" s="10"/>
    </row>
    <row r="9348" spans="13:16" x14ac:dyDescent="0.25">
      <c r="M9348" s="10"/>
      <c r="N9348"/>
      <c r="O9348"/>
      <c r="P9348" s="10"/>
    </row>
    <row r="9349" spans="13:16" x14ac:dyDescent="0.25">
      <c r="M9349" s="10"/>
      <c r="N9349"/>
      <c r="O9349"/>
      <c r="P9349" s="10"/>
    </row>
    <row r="9350" spans="13:16" x14ac:dyDescent="0.25">
      <c r="M9350" s="10"/>
      <c r="N9350"/>
      <c r="O9350"/>
      <c r="P9350" s="10"/>
    </row>
    <row r="9351" spans="13:16" x14ac:dyDescent="0.25">
      <c r="M9351" s="10"/>
      <c r="N9351"/>
      <c r="O9351"/>
      <c r="P9351" s="10"/>
    </row>
    <row r="9352" spans="13:16" x14ac:dyDescent="0.25">
      <c r="M9352" s="10"/>
      <c r="N9352"/>
      <c r="O9352"/>
      <c r="P9352" s="10"/>
    </row>
    <row r="9353" spans="13:16" x14ac:dyDescent="0.25">
      <c r="M9353" s="10"/>
      <c r="N9353"/>
      <c r="O9353"/>
      <c r="P9353" s="10"/>
    </row>
    <row r="9354" spans="13:16" x14ac:dyDescent="0.25">
      <c r="M9354" s="10"/>
      <c r="N9354"/>
      <c r="O9354"/>
      <c r="P9354" s="10"/>
    </row>
    <row r="9355" spans="13:16" x14ac:dyDescent="0.25">
      <c r="M9355" s="10"/>
      <c r="N9355"/>
      <c r="O9355"/>
      <c r="P9355" s="10"/>
    </row>
    <row r="9356" spans="13:16" x14ac:dyDescent="0.25">
      <c r="M9356" s="10"/>
      <c r="N9356"/>
      <c r="O9356"/>
      <c r="P9356" s="10"/>
    </row>
    <row r="9357" spans="13:16" x14ac:dyDescent="0.25">
      <c r="M9357" s="10"/>
      <c r="N9357"/>
      <c r="O9357"/>
      <c r="P9357" s="10"/>
    </row>
    <row r="9358" spans="13:16" x14ac:dyDescent="0.25">
      <c r="M9358" s="10"/>
      <c r="N9358"/>
      <c r="O9358"/>
      <c r="P9358" s="10"/>
    </row>
    <row r="9359" spans="13:16" x14ac:dyDescent="0.25">
      <c r="M9359" s="10"/>
      <c r="N9359"/>
      <c r="O9359"/>
      <c r="P9359" s="10"/>
    </row>
    <row r="9360" spans="13:16" x14ac:dyDescent="0.25">
      <c r="M9360" s="10"/>
      <c r="N9360"/>
      <c r="O9360"/>
      <c r="P9360" s="10"/>
    </row>
    <row r="9361" spans="13:16" x14ac:dyDescent="0.25">
      <c r="M9361" s="10"/>
      <c r="N9361"/>
      <c r="O9361"/>
      <c r="P9361" s="10"/>
    </row>
    <row r="9362" spans="13:16" x14ac:dyDescent="0.25">
      <c r="M9362" s="10"/>
      <c r="N9362"/>
      <c r="O9362"/>
      <c r="P9362" s="10"/>
    </row>
    <row r="9363" spans="13:16" x14ac:dyDescent="0.25">
      <c r="M9363" s="10"/>
      <c r="N9363"/>
      <c r="O9363"/>
      <c r="P9363" s="10"/>
    </row>
    <row r="9364" spans="13:16" x14ac:dyDescent="0.25">
      <c r="M9364" s="10"/>
      <c r="N9364"/>
      <c r="O9364"/>
      <c r="P9364" s="10"/>
    </row>
    <row r="9365" spans="13:16" x14ac:dyDescent="0.25">
      <c r="M9365" s="10"/>
      <c r="N9365"/>
      <c r="O9365"/>
      <c r="P9365" s="10"/>
    </row>
    <row r="9366" spans="13:16" x14ac:dyDescent="0.25">
      <c r="M9366" s="10"/>
      <c r="N9366"/>
      <c r="O9366"/>
      <c r="P9366" s="10"/>
    </row>
    <row r="9367" spans="13:16" x14ac:dyDescent="0.25">
      <c r="M9367" s="10"/>
      <c r="N9367"/>
      <c r="O9367"/>
      <c r="P9367" s="10"/>
    </row>
    <row r="9368" spans="13:16" x14ac:dyDescent="0.25">
      <c r="M9368" s="10"/>
      <c r="N9368"/>
      <c r="O9368"/>
      <c r="P9368" s="10"/>
    </row>
    <row r="9369" spans="13:16" x14ac:dyDescent="0.25">
      <c r="M9369" s="10"/>
      <c r="N9369"/>
      <c r="O9369"/>
      <c r="P9369" s="10"/>
    </row>
    <row r="9370" spans="13:16" x14ac:dyDescent="0.25">
      <c r="M9370" s="10"/>
      <c r="N9370"/>
      <c r="O9370"/>
      <c r="P9370" s="10"/>
    </row>
    <row r="9371" spans="13:16" x14ac:dyDescent="0.25">
      <c r="M9371" s="10"/>
      <c r="N9371"/>
      <c r="O9371"/>
      <c r="P9371" s="10"/>
    </row>
    <row r="9372" spans="13:16" x14ac:dyDescent="0.25">
      <c r="M9372" s="10"/>
      <c r="N9372"/>
      <c r="O9372"/>
      <c r="P9372" s="10"/>
    </row>
    <row r="9373" spans="13:16" x14ac:dyDescent="0.25">
      <c r="M9373" s="10"/>
      <c r="N9373"/>
      <c r="O9373"/>
      <c r="P9373" s="10"/>
    </row>
    <row r="9374" spans="13:16" x14ac:dyDescent="0.25">
      <c r="M9374" s="10"/>
      <c r="N9374"/>
      <c r="O9374"/>
      <c r="P9374" s="10"/>
    </row>
    <row r="9375" spans="13:16" x14ac:dyDescent="0.25">
      <c r="M9375" s="10"/>
      <c r="N9375"/>
      <c r="O9375"/>
      <c r="P9375" s="10"/>
    </row>
    <row r="9376" spans="13:16" x14ac:dyDescent="0.25">
      <c r="M9376" s="10"/>
      <c r="N9376"/>
      <c r="O9376"/>
      <c r="P9376" s="10"/>
    </row>
    <row r="9377" spans="13:16" x14ac:dyDescent="0.25">
      <c r="M9377" s="10"/>
      <c r="N9377"/>
      <c r="O9377"/>
      <c r="P9377" s="10"/>
    </row>
    <row r="9378" spans="13:16" x14ac:dyDescent="0.25">
      <c r="M9378" s="10"/>
      <c r="N9378"/>
      <c r="O9378"/>
      <c r="P9378" s="10"/>
    </row>
    <row r="9379" spans="13:16" x14ac:dyDescent="0.25">
      <c r="M9379" s="10"/>
      <c r="N9379"/>
      <c r="O9379"/>
      <c r="P9379" s="10"/>
    </row>
    <row r="9380" spans="13:16" x14ac:dyDescent="0.25">
      <c r="M9380" s="10"/>
      <c r="N9380"/>
      <c r="O9380"/>
      <c r="P9380" s="10"/>
    </row>
    <row r="9381" spans="13:16" x14ac:dyDescent="0.25">
      <c r="M9381" s="10"/>
      <c r="N9381"/>
      <c r="O9381"/>
      <c r="P9381" s="10"/>
    </row>
    <row r="9382" spans="13:16" x14ac:dyDescent="0.25">
      <c r="M9382" s="10"/>
      <c r="N9382"/>
      <c r="O9382"/>
      <c r="P9382" s="10"/>
    </row>
    <row r="9383" spans="13:16" x14ac:dyDescent="0.25">
      <c r="M9383" s="10"/>
      <c r="N9383"/>
      <c r="O9383"/>
      <c r="P9383" s="10"/>
    </row>
    <row r="9384" spans="13:16" x14ac:dyDescent="0.25">
      <c r="M9384" s="10"/>
      <c r="N9384"/>
      <c r="O9384"/>
      <c r="P9384" s="10"/>
    </row>
    <row r="9385" spans="13:16" x14ac:dyDescent="0.25">
      <c r="M9385" s="10"/>
      <c r="N9385"/>
      <c r="O9385"/>
      <c r="P9385" s="10"/>
    </row>
    <row r="9386" spans="13:16" x14ac:dyDescent="0.25">
      <c r="M9386" s="10"/>
      <c r="N9386"/>
      <c r="O9386"/>
      <c r="P9386" s="10"/>
    </row>
    <row r="9387" spans="13:16" x14ac:dyDescent="0.25">
      <c r="M9387" s="10"/>
      <c r="N9387"/>
      <c r="O9387"/>
      <c r="P9387" s="10"/>
    </row>
    <row r="9388" spans="13:16" x14ac:dyDescent="0.25">
      <c r="M9388" s="10"/>
      <c r="N9388"/>
      <c r="O9388"/>
      <c r="P9388" s="10"/>
    </row>
    <row r="9389" spans="13:16" x14ac:dyDescent="0.25">
      <c r="M9389" s="10"/>
      <c r="N9389"/>
      <c r="O9389"/>
      <c r="P9389" s="10"/>
    </row>
    <row r="9390" spans="13:16" x14ac:dyDescent="0.25">
      <c r="M9390" s="10"/>
      <c r="N9390"/>
      <c r="O9390"/>
      <c r="P9390" s="10"/>
    </row>
    <row r="9391" spans="13:16" x14ac:dyDescent="0.25">
      <c r="M9391" s="10"/>
      <c r="N9391"/>
      <c r="O9391"/>
      <c r="P9391" s="10"/>
    </row>
    <row r="9392" spans="13:16" x14ac:dyDescent="0.25">
      <c r="M9392" s="10"/>
      <c r="N9392"/>
      <c r="O9392"/>
      <c r="P9392" s="10"/>
    </row>
    <row r="9393" spans="13:16" x14ac:dyDescent="0.25">
      <c r="M9393" s="10"/>
      <c r="N9393"/>
      <c r="O9393"/>
      <c r="P9393" s="10"/>
    </row>
    <row r="9394" spans="13:16" x14ac:dyDescent="0.25">
      <c r="M9394" s="10"/>
      <c r="N9394"/>
      <c r="O9394"/>
      <c r="P9394" s="10"/>
    </row>
    <row r="9395" spans="13:16" x14ac:dyDescent="0.25">
      <c r="M9395" s="10"/>
      <c r="N9395"/>
      <c r="O9395"/>
      <c r="P9395" s="10"/>
    </row>
    <row r="9396" spans="13:16" x14ac:dyDescent="0.25">
      <c r="M9396" s="10"/>
      <c r="N9396"/>
      <c r="O9396"/>
      <c r="P9396" s="10"/>
    </row>
    <row r="9397" spans="13:16" x14ac:dyDescent="0.25">
      <c r="M9397" s="10"/>
      <c r="N9397"/>
      <c r="O9397"/>
      <c r="P9397" s="10"/>
    </row>
    <row r="9398" spans="13:16" x14ac:dyDescent="0.25">
      <c r="M9398" s="10"/>
      <c r="N9398"/>
      <c r="O9398"/>
      <c r="P9398" s="10"/>
    </row>
    <row r="9399" spans="13:16" x14ac:dyDescent="0.25">
      <c r="M9399" s="10"/>
      <c r="N9399"/>
      <c r="O9399"/>
      <c r="P9399" s="10"/>
    </row>
    <row r="9400" spans="13:16" x14ac:dyDescent="0.25">
      <c r="M9400" s="10"/>
      <c r="N9400"/>
      <c r="O9400"/>
      <c r="P9400" s="10"/>
    </row>
    <row r="9401" spans="13:16" x14ac:dyDescent="0.25">
      <c r="M9401" s="10"/>
      <c r="N9401"/>
      <c r="O9401"/>
      <c r="P9401" s="10"/>
    </row>
    <row r="9402" spans="13:16" x14ac:dyDescent="0.25">
      <c r="M9402" s="10"/>
      <c r="N9402"/>
      <c r="O9402"/>
      <c r="P9402" s="10"/>
    </row>
    <row r="9403" spans="13:16" x14ac:dyDescent="0.25">
      <c r="M9403" s="10"/>
      <c r="N9403"/>
      <c r="O9403"/>
      <c r="P9403" s="10"/>
    </row>
    <row r="9404" spans="13:16" x14ac:dyDescent="0.25">
      <c r="M9404" s="10"/>
      <c r="N9404"/>
      <c r="O9404"/>
      <c r="P9404" s="10"/>
    </row>
    <row r="9405" spans="13:16" x14ac:dyDescent="0.25">
      <c r="M9405" s="10"/>
      <c r="N9405"/>
      <c r="O9405"/>
      <c r="P9405" s="10"/>
    </row>
    <row r="9406" spans="13:16" x14ac:dyDescent="0.25">
      <c r="M9406" s="10"/>
      <c r="N9406"/>
      <c r="O9406"/>
      <c r="P9406" s="10"/>
    </row>
    <row r="9407" spans="13:16" x14ac:dyDescent="0.25">
      <c r="M9407" s="10"/>
      <c r="N9407"/>
      <c r="O9407"/>
      <c r="P9407" s="10"/>
    </row>
    <row r="9408" spans="13:16" x14ac:dyDescent="0.25">
      <c r="M9408" s="10"/>
      <c r="N9408"/>
      <c r="O9408"/>
      <c r="P9408" s="10"/>
    </row>
    <row r="9409" spans="13:16" x14ac:dyDescent="0.25">
      <c r="M9409" s="10"/>
      <c r="N9409"/>
      <c r="O9409"/>
      <c r="P9409" s="10"/>
    </row>
    <row r="9410" spans="13:16" x14ac:dyDescent="0.25">
      <c r="M9410" s="10"/>
      <c r="N9410"/>
      <c r="O9410"/>
      <c r="P9410" s="10"/>
    </row>
    <row r="9411" spans="13:16" x14ac:dyDescent="0.25">
      <c r="M9411" s="10"/>
      <c r="N9411"/>
      <c r="O9411"/>
      <c r="P9411" s="10"/>
    </row>
    <row r="9412" spans="13:16" x14ac:dyDescent="0.25">
      <c r="M9412" s="10"/>
      <c r="N9412"/>
      <c r="O9412"/>
      <c r="P9412" s="10"/>
    </row>
    <row r="9413" spans="13:16" x14ac:dyDescent="0.25">
      <c r="M9413" s="10"/>
      <c r="N9413"/>
      <c r="O9413"/>
      <c r="P9413" s="10"/>
    </row>
    <row r="9414" spans="13:16" x14ac:dyDescent="0.25">
      <c r="M9414" s="10"/>
      <c r="N9414"/>
      <c r="O9414"/>
      <c r="P9414" s="10"/>
    </row>
    <row r="9415" spans="13:16" x14ac:dyDescent="0.25">
      <c r="M9415" s="10"/>
      <c r="N9415"/>
      <c r="O9415"/>
      <c r="P9415" s="10"/>
    </row>
    <row r="9416" spans="13:16" x14ac:dyDescent="0.25">
      <c r="M9416" s="10"/>
      <c r="N9416"/>
      <c r="O9416"/>
      <c r="P9416" s="10"/>
    </row>
    <row r="9417" spans="13:16" x14ac:dyDescent="0.25">
      <c r="M9417" s="10"/>
      <c r="N9417"/>
      <c r="O9417"/>
      <c r="P9417" s="10"/>
    </row>
    <row r="9418" spans="13:16" x14ac:dyDescent="0.25">
      <c r="M9418" s="10"/>
      <c r="N9418"/>
      <c r="O9418"/>
      <c r="P9418" s="10"/>
    </row>
    <row r="9419" spans="13:16" x14ac:dyDescent="0.25">
      <c r="M9419" s="10"/>
      <c r="N9419"/>
      <c r="O9419"/>
      <c r="P9419" s="10"/>
    </row>
    <row r="9420" spans="13:16" x14ac:dyDescent="0.25">
      <c r="M9420" s="10"/>
      <c r="N9420"/>
      <c r="O9420"/>
      <c r="P9420" s="10"/>
    </row>
    <row r="9421" spans="13:16" x14ac:dyDescent="0.25">
      <c r="M9421" s="10"/>
      <c r="N9421"/>
      <c r="O9421"/>
      <c r="P9421" s="10"/>
    </row>
    <row r="9422" spans="13:16" x14ac:dyDescent="0.25">
      <c r="M9422" s="10"/>
      <c r="N9422"/>
      <c r="O9422"/>
      <c r="P9422" s="10"/>
    </row>
    <row r="9423" spans="13:16" x14ac:dyDescent="0.25">
      <c r="M9423" s="10"/>
      <c r="N9423"/>
      <c r="O9423"/>
      <c r="P9423" s="10"/>
    </row>
    <row r="9424" spans="13:16" x14ac:dyDescent="0.25">
      <c r="M9424" s="10"/>
      <c r="N9424"/>
      <c r="O9424"/>
      <c r="P9424" s="10"/>
    </row>
    <row r="9425" spans="13:16" x14ac:dyDescent="0.25">
      <c r="M9425" s="10"/>
      <c r="N9425"/>
      <c r="O9425"/>
      <c r="P9425" s="10"/>
    </row>
    <row r="9426" spans="13:16" x14ac:dyDescent="0.25">
      <c r="M9426" s="10"/>
      <c r="N9426"/>
      <c r="O9426"/>
      <c r="P9426" s="10"/>
    </row>
    <row r="9427" spans="13:16" x14ac:dyDescent="0.25">
      <c r="M9427" s="10"/>
      <c r="N9427"/>
      <c r="O9427"/>
      <c r="P9427" s="10"/>
    </row>
    <row r="9428" spans="13:16" x14ac:dyDescent="0.25">
      <c r="M9428" s="10"/>
      <c r="N9428"/>
      <c r="O9428"/>
      <c r="P9428" s="10"/>
    </row>
    <row r="9429" spans="13:16" x14ac:dyDescent="0.25">
      <c r="M9429" s="10"/>
      <c r="N9429"/>
      <c r="O9429"/>
      <c r="P9429" s="10"/>
    </row>
    <row r="9430" spans="13:16" x14ac:dyDescent="0.25">
      <c r="M9430" s="10"/>
      <c r="N9430"/>
      <c r="O9430"/>
      <c r="P9430" s="10"/>
    </row>
    <row r="9431" spans="13:16" x14ac:dyDescent="0.25">
      <c r="M9431" s="10"/>
      <c r="N9431"/>
      <c r="O9431"/>
      <c r="P9431" s="10"/>
    </row>
    <row r="9432" spans="13:16" x14ac:dyDescent="0.25">
      <c r="M9432" s="10"/>
      <c r="N9432"/>
      <c r="O9432"/>
      <c r="P9432" s="10"/>
    </row>
    <row r="9433" spans="13:16" x14ac:dyDescent="0.25">
      <c r="M9433" s="10"/>
      <c r="N9433"/>
      <c r="O9433"/>
      <c r="P9433" s="10"/>
    </row>
    <row r="9434" spans="13:16" x14ac:dyDescent="0.25">
      <c r="M9434" s="10"/>
      <c r="N9434"/>
      <c r="O9434"/>
      <c r="P9434" s="10"/>
    </row>
    <row r="9435" spans="13:16" x14ac:dyDescent="0.25">
      <c r="M9435" s="10"/>
      <c r="N9435"/>
      <c r="O9435"/>
      <c r="P9435" s="10"/>
    </row>
    <row r="9436" spans="13:16" x14ac:dyDescent="0.25">
      <c r="M9436" s="10"/>
      <c r="N9436"/>
      <c r="O9436"/>
      <c r="P9436" s="10"/>
    </row>
    <row r="9437" spans="13:16" x14ac:dyDescent="0.25">
      <c r="M9437" s="10"/>
      <c r="N9437"/>
      <c r="O9437"/>
      <c r="P9437" s="10"/>
    </row>
    <row r="9438" spans="13:16" x14ac:dyDescent="0.25">
      <c r="M9438" s="10"/>
      <c r="N9438"/>
      <c r="O9438"/>
      <c r="P9438" s="10"/>
    </row>
    <row r="9439" spans="13:16" x14ac:dyDescent="0.25">
      <c r="M9439" s="10"/>
      <c r="N9439"/>
      <c r="O9439"/>
      <c r="P9439" s="10"/>
    </row>
    <row r="9440" spans="13:16" x14ac:dyDescent="0.25">
      <c r="M9440" s="10"/>
      <c r="N9440"/>
      <c r="O9440"/>
      <c r="P9440" s="10"/>
    </row>
    <row r="9441" spans="13:16" x14ac:dyDescent="0.25">
      <c r="M9441" s="10"/>
      <c r="N9441"/>
      <c r="O9441"/>
      <c r="P9441" s="10"/>
    </row>
    <row r="9442" spans="13:16" x14ac:dyDescent="0.25">
      <c r="M9442" s="10"/>
      <c r="N9442"/>
      <c r="O9442"/>
      <c r="P9442" s="10"/>
    </row>
    <row r="9443" spans="13:16" x14ac:dyDescent="0.25">
      <c r="M9443" s="10"/>
      <c r="N9443"/>
      <c r="O9443"/>
      <c r="P9443" s="10"/>
    </row>
    <row r="9444" spans="13:16" x14ac:dyDescent="0.25">
      <c r="M9444" s="10"/>
      <c r="N9444"/>
      <c r="O9444"/>
      <c r="P9444" s="10"/>
    </row>
    <row r="9445" spans="13:16" x14ac:dyDescent="0.25">
      <c r="M9445" s="10"/>
      <c r="N9445"/>
      <c r="O9445"/>
      <c r="P9445" s="10"/>
    </row>
    <row r="9446" spans="13:16" x14ac:dyDescent="0.25">
      <c r="M9446" s="10"/>
      <c r="N9446"/>
      <c r="O9446"/>
      <c r="P9446" s="10"/>
    </row>
    <row r="9447" spans="13:16" x14ac:dyDescent="0.25">
      <c r="M9447" s="10"/>
      <c r="N9447"/>
      <c r="O9447"/>
      <c r="P9447" s="10"/>
    </row>
    <row r="9448" spans="13:16" x14ac:dyDescent="0.25">
      <c r="M9448" s="10"/>
      <c r="N9448"/>
      <c r="O9448"/>
      <c r="P9448" s="10"/>
    </row>
    <row r="9449" spans="13:16" x14ac:dyDescent="0.25">
      <c r="M9449" s="10"/>
      <c r="N9449"/>
      <c r="O9449"/>
      <c r="P9449" s="10"/>
    </row>
    <row r="9450" spans="13:16" x14ac:dyDescent="0.25">
      <c r="M9450" s="10"/>
      <c r="N9450"/>
      <c r="O9450"/>
      <c r="P9450" s="10"/>
    </row>
    <row r="9451" spans="13:16" x14ac:dyDescent="0.25">
      <c r="M9451" s="10"/>
      <c r="N9451"/>
      <c r="O9451"/>
      <c r="P9451" s="10"/>
    </row>
    <row r="9452" spans="13:16" x14ac:dyDescent="0.25">
      <c r="M9452" s="10"/>
      <c r="N9452"/>
      <c r="O9452"/>
      <c r="P9452" s="10"/>
    </row>
    <row r="9453" spans="13:16" x14ac:dyDescent="0.25">
      <c r="M9453" s="10"/>
      <c r="N9453"/>
      <c r="O9453"/>
      <c r="P9453" s="10"/>
    </row>
    <row r="9454" spans="13:16" x14ac:dyDescent="0.25">
      <c r="M9454" s="10"/>
      <c r="N9454"/>
      <c r="O9454"/>
      <c r="P9454" s="10"/>
    </row>
    <row r="9455" spans="13:16" x14ac:dyDescent="0.25">
      <c r="M9455" s="10"/>
      <c r="N9455"/>
      <c r="O9455"/>
      <c r="P9455" s="10"/>
    </row>
    <row r="9456" spans="13:16" x14ac:dyDescent="0.25">
      <c r="M9456" s="10"/>
      <c r="N9456"/>
      <c r="O9456"/>
      <c r="P9456" s="10"/>
    </row>
    <row r="9457" spans="13:16" x14ac:dyDescent="0.25">
      <c r="M9457" s="10"/>
      <c r="N9457"/>
      <c r="O9457"/>
      <c r="P9457" s="10"/>
    </row>
    <row r="9458" spans="13:16" x14ac:dyDescent="0.25">
      <c r="M9458" s="10"/>
      <c r="N9458"/>
      <c r="O9458"/>
      <c r="P9458" s="10"/>
    </row>
    <row r="9459" spans="13:16" x14ac:dyDescent="0.25">
      <c r="M9459" s="10"/>
      <c r="N9459"/>
      <c r="O9459"/>
      <c r="P9459" s="10"/>
    </row>
    <row r="9460" spans="13:16" x14ac:dyDescent="0.25">
      <c r="M9460" s="10"/>
      <c r="N9460"/>
      <c r="O9460"/>
      <c r="P9460" s="10"/>
    </row>
    <row r="9461" spans="13:16" x14ac:dyDescent="0.25">
      <c r="M9461" s="10"/>
      <c r="N9461"/>
      <c r="O9461"/>
      <c r="P9461" s="10"/>
    </row>
    <row r="9462" spans="13:16" x14ac:dyDescent="0.25">
      <c r="M9462" s="10"/>
      <c r="N9462"/>
      <c r="O9462"/>
      <c r="P9462" s="10"/>
    </row>
    <row r="9463" spans="13:16" x14ac:dyDescent="0.25">
      <c r="M9463" s="10"/>
      <c r="N9463"/>
      <c r="O9463"/>
      <c r="P9463" s="10"/>
    </row>
    <row r="9464" spans="13:16" x14ac:dyDescent="0.25">
      <c r="M9464" s="10"/>
      <c r="N9464"/>
      <c r="O9464"/>
      <c r="P9464" s="10"/>
    </row>
    <row r="9465" spans="13:16" x14ac:dyDescent="0.25">
      <c r="M9465" s="10"/>
      <c r="N9465"/>
      <c r="O9465"/>
      <c r="P9465" s="10"/>
    </row>
    <row r="9466" spans="13:16" x14ac:dyDescent="0.25">
      <c r="M9466" s="10"/>
      <c r="N9466"/>
      <c r="O9466"/>
      <c r="P9466" s="10"/>
    </row>
    <row r="9467" spans="13:16" x14ac:dyDescent="0.25">
      <c r="M9467" s="10"/>
      <c r="N9467"/>
      <c r="O9467"/>
      <c r="P9467" s="10"/>
    </row>
    <row r="9468" spans="13:16" x14ac:dyDescent="0.25">
      <c r="M9468" s="10"/>
      <c r="N9468"/>
      <c r="O9468"/>
      <c r="P9468" s="10"/>
    </row>
    <row r="9469" spans="13:16" x14ac:dyDescent="0.25">
      <c r="M9469" s="10"/>
      <c r="N9469"/>
      <c r="O9469"/>
      <c r="P9469" s="10"/>
    </row>
    <row r="9470" spans="13:16" x14ac:dyDescent="0.25">
      <c r="M9470" s="10"/>
      <c r="N9470"/>
      <c r="O9470"/>
      <c r="P9470" s="10"/>
    </row>
    <row r="9471" spans="13:16" x14ac:dyDescent="0.25">
      <c r="M9471" s="10"/>
      <c r="N9471"/>
      <c r="O9471"/>
      <c r="P9471" s="10"/>
    </row>
    <row r="9472" spans="13:16" x14ac:dyDescent="0.25">
      <c r="M9472" s="10"/>
      <c r="N9472"/>
      <c r="O9472"/>
      <c r="P9472" s="10"/>
    </row>
    <row r="9473" spans="13:16" x14ac:dyDescent="0.25">
      <c r="M9473" s="10"/>
      <c r="N9473"/>
      <c r="O9473"/>
      <c r="P9473" s="10"/>
    </row>
    <row r="9474" spans="13:16" x14ac:dyDescent="0.25">
      <c r="M9474" s="10"/>
      <c r="N9474"/>
      <c r="O9474"/>
      <c r="P9474" s="10"/>
    </row>
    <row r="9475" spans="13:16" x14ac:dyDescent="0.25">
      <c r="M9475" s="10"/>
      <c r="N9475"/>
      <c r="O9475"/>
      <c r="P9475" s="10"/>
    </row>
    <row r="9476" spans="13:16" x14ac:dyDescent="0.25">
      <c r="M9476" s="10"/>
      <c r="N9476"/>
      <c r="O9476"/>
      <c r="P9476" s="10"/>
    </row>
    <row r="9477" spans="13:16" x14ac:dyDescent="0.25">
      <c r="M9477" s="10"/>
      <c r="N9477"/>
      <c r="O9477"/>
      <c r="P9477" s="10"/>
    </row>
    <row r="9478" spans="13:16" x14ac:dyDescent="0.25">
      <c r="M9478" s="10"/>
      <c r="N9478"/>
      <c r="O9478"/>
      <c r="P9478" s="10"/>
    </row>
    <row r="9479" spans="13:16" x14ac:dyDescent="0.25">
      <c r="M9479" s="10"/>
      <c r="N9479"/>
      <c r="O9479"/>
      <c r="P9479" s="10"/>
    </row>
    <row r="9480" spans="13:16" x14ac:dyDescent="0.25">
      <c r="M9480" s="10"/>
      <c r="N9480"/>
      <c r="O9480"/>
      <c r="P9480" s="10"/>
    </row>
    <row r="9481" spans="13:16" x14ac:dyDescent="0.25">
      <c r="M9481" s="10"/>
      <c r="N9481"/>
      <c r="O9481"/>
      <c r="P9481" s="10"/>
    </row>
    <row r="9482" spans="13:16" x14ac:dyDescent="0.25">
      <c r="M9482" s="10"/>
      <c r="N9482"/>
      <c r="O9482"/>
      <c r="P9482" s="10"/>
    </row>
    <row r="9483" spans="13:16" x14ac:dyDescent="0.25">
      <c r="M9483" s="10"/>
      <c r="N9483"/>
      <c r="O9483"/>
      <c r="P9483" s="10"/>
    </row>
    <row r="9484" spans="13:16" x14ac:dyDescent="0.25">
      <c r="M9484" s="10"/>
      <c r="N9484"/>
      <c r="O9484"/>
      <c r="P9484" s="10"/>
    </row>
    <row r="9485" spans="13:16" x14ac:dyDescent="0.25">
      <c r="M9485" s="10"/>
      <c r="N9485"/>
      <c r="O9485"/>
      <c r="P9485" s="10"/>
    </row>
    <row r="9486" spans="13:16" x14ac:dyDescent="0.25">
      <c r="M9486" s="10"/>
      <c r="N9486"/>
      <c r="O9486"/>
      <c r="P9486" s="10"/>
    </row>
    <row r="9487" spans="13:16" x14ac:dyDescent="0.25">
      <c r="M9487" s="10"/>
      <c r="N9487"/>
      <c r="O9487"/>
      <c r="P9487" s="10"/>
    </row>
    <row r="9488" spans="13:16" x14ac:dyDescent="0.25">
      <c r="M9488" s="10"/>
      <c r="N9488"/>
      <c r="O9488"/>
      <c r="P9488" s="10"/>
    </row>
    <row r="9489" spans="13:16" x14ac:dyDescent="0.25">
      <c r="M9489" s="10"/>
      <c r="N9489"/>
      <c r="O9489"/>
      <c r="P9489" s="10"/>
    </row>
    <row r="9490" spans="13:16" x14ac:dyDescent="0.25">
      <c r="M9490" s="10"/>
      <c r="N9490"/>
      <c r="O9490"/>
      <c r="P9490" s="10"/>
    </row>
    <row r="9491" spans="13:16" x14ac:dyDescent="0.25">
      <c r="M9491" s="10"/>
      <c r="N9491"/>
      <c r="O9491"/>
      <c r="P9491" s="10"/>
    </row>
    <row r="9492" spans="13:16" x14ac:dyDescent="0.25">
      <c r="M9492" s="10"/>
      <c r="N9492"/>
      <c r="O9492"/>
      <c r="P9492" s="10"/>
    </row>
    <row r="9493" spans="13:16" x14ac:dyDescent="0.25">
      <c r="M9493" s="10"/>
      <c r="N9493"/>
      <c r="O9493"/>
      <c r="P9493" s="10"/>
    </row>
    <row r="9494" spans="13:16" x14ac:dyDescent="0.25">
      <c r="M9494" s="10"/>
      <c r="N9494"/>
      <c r="O9494"/>
      <c r="P9494" s="10"/>
    </row>
    <row r="9495" spans="13:16" x14ac:dyDescent="0.25">
      <c r="M9495" s="10"/>
      <c r="N9495"/>
      <c r="O9495"/>
      <c r="P9495" s="10"/>
    </row>
    <row r="9496" spans="13:16" x14ac:dyDescent="0.25">
      <c r="M9496" s="10"/>
      <c r="N9496"/>
      <c r="O9496"/>
      <c r="P9496" s="10"/>
    </row>
    <row r="9497" spans="13:16" x14ac:dyDescent="0.25">
      <c r="M9497" s="10"/>
      <c r="N9497"/>
      <c r="O9497"/>
      <c r="P9497" s="10"/>
    </row>
    <row r="9498" spans="13:16" x14ac:dyDescent="0.25">
      <c r="M9498" s="10"/>
      <c r="N9498"/>
      <c r="O9498"/>
      <c r="P9498" s="10"/>
    </row>
    <row r="9499" spans="13:16" x14ac:dyDescent="0.25">
      <c r="M9499" s="10"/>
      <c r="N9499"/>
      <c r="O9499"/>
      <c r="P9499" s="10"/>
    </row>
    <row r="9500" spans="13:16" x14ac:dyDescent="0.25">
      <c r="M9500" s="10"/>
      <c r="N9500"/>
      <c r="O9500"/>
      <c r="P9500" s="10"/>
    </row>
    <row r="9501" spans="13:16" x14ac:dyDescent="0.25">
      <c r="M9501" s="10"/>
      <c r="N9501"/>
      <c r="O9501"/>
      <c r="P9501" s="10"/>
    </row>
    <row r="9502" spans="13:16" x14ac:dyDescent="0.25">
      <c r="M9502" s="10"/>
      <c r="N9502"/>
      <c r="O9502"/>
      <c r="P9502" s="10"/>
    </row>
    <row r="9503" spans="13:16" x14ac:dyDescent="0.25">
      <c r="M9503" s="10"/>
      <c r="N9503"/>
      <c r="O9503"/>
      <c r="P9503" s="10"/>
    </row>
    <row r="9504" spans="13:16" x14ac:dyDescent="0.25">
      <c r="M9504" s="10"/>
      <c r="N9504"/>
      <c r="O9504"/>
      <c r="P9504" s="10"/>
    </row>
    <row r="9505" spans="13:16" x14ac:dyDescent="0.25">
      <c r="M9505" s="10"/>
      <c r="N9505"/>
      <c r="O9505"/>
      <c r="P9505" s="10"/>
    </row>
    <row r="9506" spans="13:16" x14ac:dyDescent="0.25">
      <c r="M9506" s="10"/>
      <c r="N9506"/>
      <c r="O9506"/>
      <c r="P9506" s="10"/>
    </row>
    <row r="9507" spans="13:16" x14ac:dyDescent="0.25">
      <c r="M9507" s="10"/>
      <c r="N9507"/>
      <c r="O9507"/>
      <c r="P9507" s="10"/>
    </row>
    <row r="9508" spans="13:16" x14ac:dyDescent="0.25">
      <c r="M9508" s="10"/>
      <c r="N9508"/>
      <c r="O9508"/>
      <c r="P9508" s="10"/>
    </row>
    <row r="9509" spans="13:16" x14ac:dyDescent="0.25">
      <c r="M9509" s="10"/>
      <c r="N9509"/>
      <c r="O9509"/>
      <c r="P9509" s="10"/>
    </row>
    <row r="9510" spans="13:16" x14ac:dyDescent="0.25">
      <c r="M9510" s="10"/>
      <c r="N9510"/>
      <c r="O9510"/>
      <c r="P9510" s="10"/>
    </row>
    <row r="9511" spans="13:16" x14ac:dyDescent="0.25">
      <c r="M9511" s="10"/>
      <c r="N9511"/>
      <c r="O9511"/>
      <c r="P9511" s="10"/>
    </row>
    <row r="9512" spans="13:16" x14ac:dyDescent="0.25">
      <c r="M9512" s="10"/>
      <c r="N9512"/>
      <c r="O9512"/>
      <c r="P9512" s="10"/>
    </row>
    <row r="9513" spans="13:16" x14ac:dyDescent="0.25">
      <c r="M9513" s="10"/>
      <c r="N9513"/>
      <c r="O9513"/>
      <c r="P9513" s="10"/>
    </row>
    <row r="9514" spans="13:16" x14ac:dyDescent="0.25">
      <c r="M9514" s="10"/>
      <c r="N9514"/>
      <c r="O9514"/>
      <c r="P9514" s="10"/>
    </row>
    <row r="9515" spans="13:16" x14ac:dyDescent="0.25">
      <c r="M9515" s="10"/>
      <c r="N9515"/>
      <c r="O9515"/>
      <c r="P9515" s="10"/>
    </row>
    <row r="9516" spans="13:16" x14ac:dyDescent="0.25">
      <c r="M9516" s="10"/>
      <c r="N9516"/>
      <c r="O9516"/>
      <c r="P9516" s="10"/>
    </row>
    <row r="9517" spans="13:16" x14ac:dyDescent="0.25">
      <c r="M9517" s="10"/>
      <c r="N9517"/>
      <c r="O9517"/>
      <c r="P9517" s="10"/>
    </row>
    <row r="9518" spans="13:16" x14ac:dyDescent="0.25">
      <c r="M9518" s="10"/>
      <c r="N9518"/>
      <c r="O9518"/>
      <c r="P9518" s="10"/>
    </row>
    <row r="9519" spans="13:16" x14ac:dyDescent="0.25">
      <c r="M9519" s="10"/>
      <c r="N9519"/>
      <c r="O9519"/>
      <c r="P9519" s="10"/>
    </row>
    <row r="9520" spans="13:16" x14ac:dyDescent="0.25">
      <c r="M9520" s="10"/>
      <c r="N9520"/>
      <c r="O9520"/>
      <c r="P9520" s="10"/>
    </row>
    <row r="9521" spans="13:16" x14ac:dyDescent="0.25">
      <c r="M9521" s="10"/>
      <c r="N9521"/>
      <c r="O9521"/>
      <c r="P9521" s="10"/>
    </row>
    <row r="9522" spans="13:16" x14ac:dyDescent="0.25">
      <c r="M9522" s="10"/>
      <c r="N9522"/>
      <c r="O9522"/>
      <c r="P9522" s="10"/>
    </row>
    <row r="9523" spans="13:16" x14ac:dyDescent="0.25">
      <c r="M9523" s="10"/>
      <c r="N9523"/>
      <c r="O9523"/>
      <c r="P9523" s="10"/>
    </row>
    <row r="9524" spans="13:16" x14ac:dyDescent="0.25">
      <c r="M9524" s="10"/>
      <c r="N9524"/>
      <c r="O9524"/>
      <c r="P9524" s="10"/>
    </row>
    <row r="9525" spans="13:16" x14ac:dyDescent="0.25">
      <c r="M9525" s="10"/>
      <c r="N9525"/>
      <c r="O9525"/>
      <c r="P9525" s="10"/>
    </row>
    <row r="9526" spans="13:16" x14ac:dyDescent="0.25">
      <c r="M9526" s="10"/>
      <c r="N9526"/>
      <c r="O9526"/>
      <c r="P9526" s="10"/>
    </row>
    <row r="9527" spans="13:16" x14ac:dyDescent="0.25">
      <c r="M9527" s="10"/>
      <c r="N9527"/>
      <c r="O9527"/>
      <c r="P9527" s="10"/>
    </row>
    <row r="9528" spans="13:16" x14ac:dyDescent="0.25">
      <c r="M9528" s="10"/>
      <c r="N9528"/>
      <c r="O9528"/>
      <c r="P9528" s="10"/>
    </row>
    <row r="9529" spans="13:16" x14ac:dyDescent="0.25">
      <c r="M9529" s="10"/>
      <c r="N9529"/>
      <c r="O9529"/>
      <c r="P9529" s="10"/>
    </row>
    <row r="9530" spans="13:16" x14ac:dyDescent="0.25">
      <c r="M9530" s="10"/>
      <c r="N9530"/>
      <c r="O9530"/>
      <c r="P9530" s="10"/>
    </row>
    <row r="9531" spans="13:16" x14ac:dyDescent="0.25">
      <c r="M9531" s="10"/>
      <c r="N9531"/>
      <c r="O9531"/>
      <c r="P9531" s="10"/>
    </row>
    <row r="9532" spans="13:16" x14ac:dyDescent="0.25">
      <c r="M9532" s="10"/>
      <c r="N9532"/>
      <c r="O9532"/>
      <c r="P9532" s="10"/>
    </row>
    <row r="9533" spans="13:16" x14ac:dyDescent="0.25">
      <c r="M9533" s="10"/>
      <c r="N9533"/>
      <c r="O9533"/>
      <c r="P9533" s="10"/>
    </row>
    <row r="9534" spans="13:16" x14ac:dyDescent="0.25">
      <c r="M9534" s="10"/>
      <c r="N9534"/>
      <c r="O9534"/>
      <c r="P9534" s="10"/>
    </row>
    <row r="9535" spans="13:16" x14ac:dyDescent="0.25">
      <c r="M9535" s="10"/>
      <c r="N9535"/>
      <c r="O9535"/>
      <c r="P9535" s="10"/>
    </row>
    <row r="9536" spans="13:16" x14ac:dyDescent="0.25">
      <c r="M9536" s="10"/>
      <c r="N9536"/>
      <c r="O9536"/>
      <c r="P9536" s="10"/>
    </row>
    <row r="9537" spans="13:16" x14ac:dyDescent="0.25">
      <c r="M9537" s="10"/>
      <c r="N9537"/>
      <c r="O9537"/>
      <c r="P9537" s="10"/>
    </row>
    <row r="9538" spans="13:16" x14ac:dyDescent="0.25">
      <c r="M9538" s="10"/>
      <c r="N9538"/>
      <c r="O9538"/>
      <c r="P9538" s="10"/>
    </row>
    <row r="9539" spans="13:16" x14ac:dyDescent="0.25">
      <c r="M9539" s="10"/>
      <c r="N9539"/>
      <c r="O9539"/>
      <c r="P9539" s="10"/>
    </row>
    <row r="9540" spans="13:16" x14ac:dyDescent="0.25">
      <c r="M9540" s="10"/>
      <c r="N9540"/>
      <c r="O9540"/>
      <c r="P9540" s="10"/>
    </row>
  </sheetData>
  <mergeCells count="9">
    <mergeCell ref="B4:F4"/>
    <mergeCell ref="H4:I4"/>
    <mergeCell ref="K4:L4"/>
    <mergeCell ref="N4:O4"/>
    <mergeCell ref="B5:C5"/>
    <mergeCell ref="E5:F5"/>
    <mergeCell ref="H5:I5"/>
    <mergeCell ref="K5:L5"/>
    <mergeCell ref="N5:O5"/>
  </mergeCells>
  <pageMargins left="0.75" right="0.75" top="1" bottom="1" header="0.5" footer="0.5"/>
  <pageSetup orientation="portrait"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2524"/>
  <sheetViews>
    <sheetView zoomScaleNormal="100" zoomScaleSheetLayoutView="130" workbookViewId="0">
      <pane ySplit="6" topLeftCell="A7" activePane="bottomLeft" state="frozen"/>
      <selection pane="bottomLeft" activeCell="O7" sqref="O7"/>
    </sheetView>
  </sheetViews>
  <sheetFormatPr defaultColWidth="11" defaultRowHeight="15.75" x14ac:dyDescent="0.25"/>
  <cols>
    <col min="1" max="1" width="11.125" style="2" bestFit="1" customWidth="1"/>
    <col min="2" max="2" width="11" style="2"/>
    <col min="3" max="3" width="16.75" style="2" bestFit="1" customWidth="1"/>
    <col min="4" max="4" width="1.25" style="2" customWidth="1"/>
    <col min="5" max="5" width="11" style="2"/>
    <col min="6" max="6" width="16.75" style="2" bestFit="1" customWidth="1"/>
    <col min="7" max="7" width="0.875" style="2" customWidth="1"/>
    <col min="8" max="8" width="10.875" style="2" bestFit="1" customWidth="1"/>
    <col min="9" max="9" width="16.75" style="2" bestFit="1" customWidth="1"/>
    <col min="10" max="10" width="0.875" style="2" customWidth="1"/>
    <col min="11" max="11" width="11" style="2"/>
    <col min="12" max="12" width="16.75" style="2" bestFit="1" customWidth="1"/>
    <col min="13" max="13" width="0.75" style="2" customWidth="1"/>
    <col min="14" max="14" width="11" style="2"/>
    <col min="15" max="15" width="16.75" style="2" bestFit="1" customWidth="1"/>
  </cols>
  <sheetData>
    <row r="1" spans="1:16" ht="16.5" thickBot="1" x14ac:dyDescent="0.3">
      <c r="A1" s="10"/>
      <c r="B1" s="10"/>
      <c r="C1" s="10"/>
      <c r="D1" s="10"/>
      <c r="E1" s="10"/>
      <c r="F1" s="10"/>
      <c r="G1" s="10"/>
      <c r="H1" s="10"/>
      <c r="I1" s="10"/>
      <c r="J1" s="10"/>
      <c r="K1" s="10"/>
      <c r="L1" s="10"/>
      <c r="M1" s="10"/>
      <c r="N1" s="10"/>
      <c r="O1" s="10"/>
      <c r="P1" s="10"/>
    </row>
    <row r="2" spans="1:16" ht="20.25" thickBot="1" x14ac:dyDescent="0.35">
      <c r="A2" s="10"/>
      <c r="B2" s="10"/>
      <c r="C2" s="10"/>
      <c r="D2" s="10"/>
      <c r="E2" s="10"/>
      <c r="F2" s="26" t="s">
        <v>21</v>
      </c>
      <c r="G2" s="10"/>
      <c r="H2" s="10"/>
      <c r="I2" s="10"/>
      <c r="J2" s="10"/>
      <c r="K2" s="10"/>
      <c r="L2" s="10"/>
      <c r="M2" s="10"/>
      <c r="N2" s="10"/>
      <c r="O2" s="10"/>
      <c r="P2" s="10"/>
    </row>
    <row r="3" spans="1:16" ht="16.5" thickBot="1" x14ac:dyDescent="0.3">
      <c r="A3" s="10"/>
      <c r="B3" s="10"/>
      <c r="C3" s="10"/>
      <c r="D3" s="10"/>
      <c r="E3" s="10"/>
      <c r="F3" s="10"/>
      <c r="G3" s="10"/>
      <c r="H3" s="10"/>
      <c r="I3" s="10"/>
      <c r="J3" s="10"/>
      <c r="K3" s="10"/>
      <c r="L3" s="10"/>
      <c r="M3" s="10"/>
      <c r="N3" s="10"/>
      <c r="O3" s="10"/>
      <c r="P3" s="10"/>
    </row>
    <row r="4" spans="1:16" ht="18.75" x14ac:dyDescent="0.3">
      <c r="A4" s="10"/>
      <c r="B4" s="183" t="s">
        <v>6</v>
      </c>
      <c r="C4" s="184"/>
      <c r="D4" s="184"/>
      <c r="E4" s="184"/>
      <c r="F4" s="185"/>
      <c r="G4" s="10"/>
      <c r="H4" s="183" t="s">
        <v>7</v>
      </c>
      <c r="I4" s="185"/>
      <c r="J4" s="10"/>
      <c r="K4" s="183" t="s">
        <v>8</v>
      </c>
      <c r="L4" s="186"/>
      <c r="M4" s="10"/>
      <c r="N4" s="183" t="s">
        <v>15</v>
      </c>
      <c r="O4" s="185"/>
      <c r="P4" s="10"/>
    </row>
    <row r="5" spans="1:16" ht="16.5" thickBot="1" x14ac:dyDescent="0.3">
      <c r="A5" s="10"/>
      <c r="B5" s="187" t="s">
        <v>2</v>
      </c>
      <c r="C5" s="188"/>
      <c r="D5" s="12"/>
      <c r="E5" s="189" t="s">
        <v>14</v>
      </c>
      <c r="F5" s="190"/>
      <c r="G5" s="10"/>
      <c r="H5" s="191" t="s">
        <v>3</v>
      </c>
      <c r="I5" s="192"/>
      <c r="J5" s="10"/>
      <c r="K5" s="193" t="s">
        <v>4</v>
      </c>
      <c r="L5" s="194"/>
      <c r="M5" s="10"/>
      <c r="N5" s="195" t="s">
        <v>11</v>
      </c>
      <c r="O5" s="196"/>
      <c r="P5" s="10"/>
    </row>
    <row r="6" spans="1:16" s="1" customFormat="1" x14ac:dyDescent="0.25">
      <c r="A6" s="20" t="s">
        <v>0</v>
      </c>
      <c r="B6" s="3" t="s">
        <v>1</v>
      </c>
      <c r="C6" s="4" t="s">
        <v>16</v>
      </c>
      <c r="D6" s="13"/>
      <c r="E6" s="3" t="s">
        <v>1</v>
      </c>
      <c r="F6" s="4" t="s">
        <v>16</v>
      </c>
      <c r="G6" s="11"/>
      <c r="H6" s="3" t="s">
        <v>1</v>
      </c>
      <c r="I6" s="4" t="s">
        <v>16</v>
      </c>
      <c r="J6" s="11"/>
      <c r="K6" s="3" t="s">
        <v>1</v>
      </c>
      <c r="L6" s="4" t="s">
        <v>16</v>
      </c>
      <c r="M6" s="11"/>
      <c r="N6" s="3" t="s">
        <v>1</v>
      </c>
      <c r="O6" s="4" t="s">
        <v>16</v>
      </c>
      <c r="P6" s="11"/>
    </row>
    <row r="7" spans="1:16" x14ac:dyDescent="0.25">
      <c r="A7" s="23">
        <v>42186</v>
      </c>
      <c r="B7">
        <v>68.051276999999999</v>
      </c>
      <c r="C7" s="135" t="s">
        <v>5</v>
      </c>
      <c r="D7" s="12"/>
      <c r="E7" s="6">
        <v>56.469073999999999</v>
      </c>
      <c r="F7" s="135" t="s">
        <v>5</v>
      </c>
      <c r="G7" s="10"/>
      <c r="H7" s="6">
        <v>138.41999799999999</v>
      </c>
      <c r="I7" s="135" t="s">
        <v>5</v>
      </c>
      <c r="J7" s="10"/>
      <c r="K7" s="6">
        <v>112.432159</v>
      </c>
      <c r="L7" s="135" t="s">
        <v>5</v>
      </c>
      <c r="M7" s="10"/>
      <c r="N7" s="6">
        <v>114.13898500000001</v>
      </c>
      <c r="O7" s="135" t="s">
        <v>5</v>
      </c>
      <c r="P7" s="10"/>
    </row>
    <row r="8" spans="1:16" x14ac:dyDescent="0.25">
      <c r="A8" s="23">
        <v>42156</v>
      </c>
      <c r="B8">
        <v>66.788123999999996</v>
      </c>
      <c r="C8" s="16">
        <f t="shared" ref="C8:C39" si="0">B7/B8-1</f>
        <v>1.8912838456130343E-2</v>
      </c>
      <c r="D8" s="12"/>
      <c r="E8" s="6">
        <v>55.475140000000003</v>
      </c>
      <c r="F8" s="16">
        <f>E7/E8-1</f>
        <v>1.7916746131690697E-2</v>
      </c>
      <c r="G8" s="10"/>
      <c r="H8" s="6">
        <v>129.38000500000001</v>
      </c>
      <c r="I8" s="16">
        <f t="shared" ref="I8:I71" si="1">H7/H8-1</f>
        <v>6.9871638975435024E-2</v>
      </c>
      <c r="J8" s="10"/>
      <c r="K8" s="6">
        <v>112.764427</v>
      </c>
      <c r="L8" s="16">
        <f>K7/K8-1</f>
        <v>-2.9465675376508793E-3</v>
      </c>
      <c r="M8" s="10"/>
      <c r="N8" s="6">
        <v>115.27201100000001</v>
      </c>
      <c r="O8" s="16">
        <f>N7/N8-1</f>
        <v>-9.8291509809783628E-3</v>
      </c>
      <c r="P8" s="10"/>
    </row>
    <row r="9" spans="1:16" x14ac:dyDescent="0.25">
      <c r="A9" s="23">
        <v>42125</v>
      </c>
      <c r="B9">
        <v>68.309875000000005</v>
      </c>
      <c r="C9" s="16">
        <f t="shared" si="0"/>
        <v>-2.2277174420243129E-2</v>
      </c>
      <c r="D9" s="12"/>
      <c r="E9" s="6">
        <v>58.886028000000003</v>
      </c>
      <c r="F9" s="16">
        <f t="shared" ref="F9:F72" si="2">E8/E9-1</f>
        <v>-5.7923553614449896E-2</v>
      </c>
      <c r="G9" s="10"/>
      <c r="H9" s="6">
        <v>121.480003</v>
      </c>
      <c r="I9" s="16">
        <f t="shared" si="1"/>
        <v>6.5031295726919014E-2</v>
      </c>
      <c r="J9" s="10"/>
      <c r="K9" s="6">
        <v>114.928696</v>
      </c>
      <c r="L9" s="16">
        <f t="shared" ref="L9:L72" si="3">K8/K9-1</f>
        <v>-1.8831406561856445E-2</v>
      </c>
      <c r="M9" s="10"/>
      <c r="N9" s="6">
        <v>120.165138</v>
      </c>
      <c r="O9" s="16">
        <f t="shared" ref="O9:O72" si="4">N8/N9-1</f>
        <v>-4.0720021475779355E-2</v>
      </c>
      <c r="P9" s="10"/>
    </row>
    <row r="10" spans="1:16" x14ac:dyDescent="0.25">
      <c r="A10" s="23">
        <v>42095</v>
      </c>
      <c r="B10">
        <v>65.579284999999999</v>
      </c>
      <c r="C10" s="16">
        <f t="shared" si="0"/>
        <v>4.1637995900687397E-2</v>
      </c>
      <c r="D10" s="12"/>
      <c r="E10" s="6">
        <v>57.599800000000002</v>
      </c>
      <c r="F10" s="16">
        <f t="shared" si="2"/>
        <v>2.2330424758419287E-2</v>
      </c>
      <c r="G10" s="10"/>
      <c r="H10" s="6">
        <v>121.949997</v>
      </c>
      <c r="I10" s="16">
        <f t="shared" si="1"/>
        <v>-3.8539894347024983E-3</v>
      </c>
      <c r="J10" s="10"/>
      <c r="K10" s="6">
        <v>116.23085</v>
      </c>
      <c r="L10" s="16">
        <f t="shared" si="3"/>
        <v>-1.1203170242667926E-2</v>
      </c>
      <c r="M10" s="10"/>
      <c r="N10" s="6">
        <v>123.08528099999999</v>
      </c>
      <c r="O10" s="16">
        <f t="shared" si="4"/>
        <v>-2.3724550785239717E-2</v>
      </c>
      <c r="P10" s="10"/>
    </row>
    <row r="11" spans="1:16" x14ac:dyDescent="0.25">
      <c r="A11" s="23">
        <v>42065</v>
      </c>
      <c r="B11">
        <v>64.943848000000003</v>
      </c>
      <c r="C11" s="16">
        <f t="shared" si="0"/>
        <v>9.7844063690220029E-3</v>
      </c>
      <c r="D11" s="12"/>
      <c r="E11" s="6">
        <v>55.588253000000002</v>
      </c>
      <c r="F11" s="16">
        <f t="shared" si="2"/>
        <v>3.6186548262274076E-2</v>
      </c>
      <c r="G11" s="10"/>
      <c r="H11" s="6">
        <v>120.529999</v>
      </c>
      <c r="I11" s="16">
        <f t="shared" si="1"/>
        <v>1.178128276596091E-2</v>
      </c>
      <c r="J11" s="10"/>
      <c r="K11" s="6">
        <v>117.627281</v>
      </c>
      <c r="L11" s="16">
        <f t="shared" si="3"/>
        <v>-1.1871659262446044E-2</v>
      </c>
      <c r="M11" s="10"/>
      <c r="N11" s="6">
        <v>127.45069100000001</v>
      </c>
      <c r="O11" s="16">
        <f t="shared" si="4"/>
        <v>-3.4251756234103259E-2</v>
      </c>
      <c r="P11" s="10"/>
    </row>
    <row r="12" spans="1:16" x14ac:dyDescent="0.25">
      <c r="A12" s="23">
        <v>42037</v>
      </c>
      <c r="B12">
        <v>67.344116</v>
      </c>
      <c r="C12" s="16">
        <f t="shared" si="0"/>
        <v>-3.5641836920095593E-2</v>
      </c>
      <c r="D12" s="12"/>
      <c r="E12" s="6">
        <v>56.158923999999999</v>
      </c>
      <c r="F12" s="16">
        <f t="shared" si="2"/>
        <v>-1.0161715349104594E-2</v>
      </c>
      <c r="G12" s="10"/>
      <c r="H12" s="6">
        <v>119.370003</v>
      </c>
      <c r="I12" s="16">
        <f t="shared" si="1"/>
        <v>9.7176507568657033E-3</v>
      </c>
      <c r="J12" s="10"/>
      <c r="K12" s="6">
        <v>117.39823199999999</v>
      </c>
      <c r="L12" s="16">
        <f t="shared" si="3"/>
        <v>1.9510430105966758E-3</v>
      </c>
      <c r="M12" s="10"/>
      <c r="N12" s="6">
        <v>126.073685</v>
      </c>
      <c r="O12" s="16">
        <f t="shared" si="4"/>
        <v>1.0922231709178609E-2</v>
      </c>
      <c r="P12" s="10"/>
    </row>
    <row r="13" spans="1:16" x14ac:dyDescent="0.25">
      <c r="A13" s="23">
        <v>42006</v>
      </c>
      <c r="B13">
        <v>63.158535000000001</v>
      </c>
      <c r="C13" s="16">
        <f t="shared" si="0"/>
        <v>6.6271027344126932E-2</v>
      </c>
      <c r="D13" s="12"/>
      <c r="E13" s="6">
        <v>57.828152000000003</v>
      </c>
      <c r="F13" s="16">
        <f t="shared" si="2"/>
        <v>-2.8865318054777211E-2</v>
      </c>
      <c r="G13" s="10"/>
      <c r="H13" s="6">
        <v>106.08000199999999</v>
      </c>
      <c r="I13" s="16">
        <f t="shared" si="1"/>
        <v>0.12528281249466788</v>
      </c>
      <c r="J13" s="10"/>
      <c r="K13" s="6">
        <v>119.089806</v>
      </c>
      <c r="L13" s="16">
        <f t="shared" si="3"/>
        <v>-1.4204188056196831E-2</v>
      </c>
      <c r="M13" s="10"/>
      <c r="N13" s="6">
        <v>134.31864899999999</v>
      </c>
      <c r="O13" s="16">
        <f t="shared" si="4"/>
        <v>-6.1383613231547618E-2</v>
      </c>
      <c r="P13" s="10"/>
    </row>
    <row r="14" spans="1:16" x14ac:dyDescent="0.25">
      <c r="A14" s="23">
        <v>41974</v>
      </c>
      <c r="B14">
        <v>64.964766999999995</v>
      </c>
      <c r="C14" s="16">
        <f t="shared" si="0"/>
        <v>-2.7803255262964233E-2</v>
      </c>
      <c r="D14" s="12"/>
      <c r="E14" s="6">
        <v>54.480105999999999</v>
      </c>
      <c r="F14" s="16">
        <f t="shared" si="2"/>
        <v>6.1454469269938805E-2</v>
      </c>
      <c r="G14" s="10"/>
      <c r="H14" s="6">
        <v>109.44000200000001</v>
      </c>
      <c r="I14" s="16">
        <f t="shared" si="1"/>
        <v>-3.0701753824894928E-2</v>
      </c>
      <c r="J14" s="10"/>
      <c r="K14" s="6">
        <v>114.78338599999999</v>
      </c>
      <c r="L14" s="16">
        <f t="shared" si="3"/>
        <v>3.7517798960905457E-2</v>
      </c>
      <c r="M14" s="10"/>
      <c r="N14" s="6">
        <v>122.312729</v>
      </c>
      <c r="O14" s="16">
        <f t="shared" si="4"/>
        <v>9.8157567884860075E-2</v>
      </c>
      <c r="P14" s="10"/>
    </row>
    <row r="15" spans="1:16" x14ac:dyDescent="0.25">
      <c r="A15" s="23">
        <v>41946</v>
      </c>
      <c r="B15">
        <v>63.971214000000003</v>
      </c>
      <c r="C15" s="16">
        <f t="shared" si="0"/>
        <v>1.5531251290619386E-2</v>
      </c>
      <c r="D15" s="12"/>
      <c r="E15" s="6">
        <v>57.508552999999999</v>
      </c>
      <c r="F15" s="16">
        <f t="shared" si="2"/>
        <v>-5.2660810297209149E-2</v>
      </c>
      <c r="G15" s="10"/>
      <c r="H15" s="6">
        <v>108.58000199999999</v>
      </c>
      <c r="I15" s="16">
        <f t="shared" si="1"/>
        <v>7.9204271887931554E-3</v>
      </c>
      <c r="J15" s="10"/>
      <c r="K15" s="6">
        <v>114.80313099999999</v>
      </c>
      <c r="L15" s="16">
        <f t="shared" si="3"/>
        <v>-1.7199008274437766E-4</v>
      </c>
      <c r="M15" s="10"/>
      <c r="N15" s="6">
        <v>118.46112100000001</v>
      </c>
      <c r="O15" s="16">
        <f t="shared" si="4"/>
        <v>3.2513688605057212E-2</v>
      </c>
      <c r="P15" s="10"/>
    </row>
    <row r="16" spans="1:16" x14ac:dyDescent="0.25">
      <c r="A16" s="23">
        <v>41913</v>
      </c>
      <c r="B16">
        <v>59.703643999999997</v>
      </c>
      <c r="C16" s="16">
        <f t="shared" si="0"/>
        <v>7.1479221603291121E-2</v>
      </c>
      <c r="D16" s="12"/>
      <c r="E16" s="6">
        <v>55.166316999999999</v>
      </c>
      <c r="F16" s="16">
        <f t="shared" si="2"/>
        <v>4.2457719263731208E-2</v>
      </c>
      <c r="G16" s="10"/>
      <c r="H16" s="6">
        <v>111.91999800000001</v>
      </c>
      <c r="I16" s="16">
        <f t="shared" si="1"/>
        <v>-2.9842709611199392E-2</v>
      </c>
      <c r="J16" s="10"/>
      <c r="K16" s="6">
        <v>113.7659</v>
      </c>
      <c r="L16" s="16">
        <f t="shared" si="3"/>
        <v>9.117239875920502E-3</v>
      </c>
      <c r="M16" s="10"/>
      <c r="N16" s="6">
        <v>115.047234</v>
      </c>
      <c r="O16" s="16">
        <f t="shared" si="4"/>
        <v>2.9673785986023882E-2</v>
      </c>
      <c r="P16" s="10"/>
    </row>
    <row r="17" spans="1:16" x14ac:dyDescent="0.25">
      <c r="A17" s="23">
        <v>41884</v>
      </c>
      <c r="B17">
        <v>52.764637</v>
      </c>
      <c r="C17" s="16">
        <f t="shared" si="0"/>
        <v>0.1315086655481017</v>
      </c>
      <c r="D17" s="12"/>
      <c r="E17" s="6">
        <v>56.442169</v>
      </c>
      <c r="F17" s="16">
        <f t="shared" si="2"/>
        <v>-2.2604588423949523E-2</v>
      </c>
      <c r="G17" s="10"/>
      <c r="H17" s="6">
        <v>88.400002000000001</v>
      </c>
      <c r="I17" s="16">
        <f t="shared" si="1"/>
        <v>0.26606329714788934</v>
      </c>
      <c r="J17" s="10"/>
      <c r="K17" s="6">
        <v>112.378868</v>
      </c>
      <c r="L17" s="16">
        <f t="shared" si="3"/>
        <v>1.2342462819611377E-2</v>
      </c>
      <c r="M17" s="10"/>
      <c r="N17" s="6">
        <v>111.89344800000001</v>
      </c>
      <c r="O17" s="16">
        <f t="shared" si="4"/>
        <v>2.8185618160591508E-2</v>
      </c>
      <c r="P17" s="10"/>
    </row>
    <row r="18" spans="1:16" x14ac:dyDescent="0.25">
      <c r="A18" s="23">
        <v>41852</v>
      </c>
      <c r="B18">
        <v>52.554442999999999</v>
      </c>
      <c r="C18" s="16">
        <f t="shared" si="0"/>
        <v>3.9995476690715126E-3</v>
      </c>
      <c r="D18" s="12"/>
      <c r="E18" s="6">
        <v>56.817982000000001</v>
      </c>
      <c r="F18" s="16">
        <f t="shared" si="2"/>
        <v>-6.6143320612830347E-3</v>
      </c>
      <c r="G18" s="10"/>
      <c r="H18" s="6">
        <v>89.059997999999993</v>
      </c>
      <c r="I18" s="16">
        <f t="shared" si="1"/>
        <v>-7.4106895892810387E-3</v>
      </c>
      <c r="J18" s="10"/>
      <c r="K18" s="6">
        <v>114.300957</v>
      </c>
      <c r="L18" s="16">
        <f t="shared" si="3"/>
        <v>-1.681603593222758E-2</v>
      </c>
      <c r="M18" s="10"/>
      <c r="N18" s="6">
        <v>114.30800600000001</v>
      </c>
      <c r="O18" s="16">
        <f t="shared" si="4"/>
        <v>-2.1123262354869499E-2</v>
      </c>
      <c r="P18" s="10"/>
    </row>
    <row r="19" spans="1:16" x14ac:dyDescent="0.25">
      <c r="A19" s="23">
        <v>41821</v>
      </c>
      <c r="B19">
        <v>52.081775999999998</v>
      </c>
      <c r="C19" s="16">
        <f t="shared" si="0"/>
        <v>9.075477764045603E-3</v>
      </c>
      <c r="D19" s="12"/>
      <c r="E19" s="6">
        <v>53.632545</v>
      </c>
      <c r="F19" s="16">
        <f t="shared" si="2"/>
        <v>5.9393731921541404E-2</v>
      </c>
      <c r="G19" s="10"/>
      <c r="H19" s="6">
        <v>90.730002999999996</v>
      </c>
      <c r="I19" s="16">
        <f t="shared" si="1"/>
        <v>-1.8406314832812298E-2</v>
      </c>
      <c r="J19" s="10"/>
      <c r="K19" s="6">
        <v>112.05532100000001</v>
      </c>
      <c r="L19" s="16">
        <f t="shared" si="3"/>
        <v>2.0040422712277906E-2</v>
      </c>
      <c r="M19" s="10"/>
      <c r="N19" s="6">
        <v>109.151901</v>
      </c>
      <c r="O19" s="16">
        <f t="shared" si="4"/>
        <v>4.7237885485842401E-2</v>
      </c>
      <c r="P19" s="10"/>
    </row>
    <row r="20" spans="1:16" x14ac:dyDescent="0.25">
      <c r="A20" s="23">
        <v>41792</v>
      </c>
      <c r="B20">
        <v>52.007731999999997</v>
      </c>
      <c r="C20" s="16">
        <f t="shared" si="0"/>
        <v>1.4237113819921543E-3</v>
      </c>
      <c r="D20" s="12"/>
      <c r="E20" s="6">
        <v>54.681750999999998</v>
      </c>
      <c r="F20" s="16">
        <f t="shared" si="2"/>
        <v>-1.9187498220384347E-2</v>
      </c>
      <c r="G20" s="10"/>
      <c r="H20" s="6">
        <v>91.209998999999996</v>
      </c>
      <c r="I20" s="16">
        <f t="shared" si="1"/>
        <v>-5.2625370602186194E-3</v>
      </c>
      <c r="J20" s="10"/>
      <c r="K20" s="6">
        <v>112.414497</v>
      </c>
      <c r="L20" s="16">
        <f t="shared" si="3"/>
        <v>-3.1951039197372078E-3</v>
      </c>
      <c r="M20" s="10"/>
      <c r="N20" s="6">
        <v>108.431755</v>
      </c>
      <c r="O20" s="16">
        <f t="shared" si="4"/>
        <v>6.6414677139552403E-3</v>
      </c>
      <c r="P20" s="10"/>
    </row>
    <row r="21" spans="1:16" x14ac:dyDescent="0.25">
      <c r="A21" s="23">
        <v>41760</v>
      </c>
      <c r="B21">
        <v>53.024635000000004</v>
      </c>
      <c r="C21" s="16">
        <f t="shared" si="0"/>
        <v>-1.917793493533726E-2</v>
      </c>
      <c r="D21" s="12"/>
      <c r="E21" s="6">
        <v>54.282021</v>
      </c>
      <c r="F21" s="16">
        <f t="shared" si="2"/>
        <v>7.363948368834583E-3</v>
      </c>
      <c r="G21" s="10"/>
      <c r="H21" s="6">
        <v>78.129997000000003</v>
      </c>
      <c r="I21" s="16">
        <f t="shared" si="1"/>
        <v>0.16741331757634637</v>
      </c>
      <c r="J21" s="10"/>
      <c r="K21" s="6">
        <v>112.406952</v>
      </c>
      <c r="L21" s="16">
        <f t="shared" si="3"/>
        <v>6.7122182976664391E-5</v>
      </c>
      <c r="M21" s="10"/>
      <c r="N21" s="6">
        <v>108.704933</v>
      </c>
      <c r="O21" s="16">
        <f t="shared" si="4"/>
        <v>-2.5130230290468791E-3</v>
      </c>
      <c r="P21" s="10"/>
    </row>
    <row r="22" spans="1:16" x14ac:dyDescent="0.25">
      <c r="A22" s="23">
        <v>41730</v>
      </c>
      <c r="B22">
        <v>49.914154000000003</v>
      </c>
      <c r="C22" s="16">
        <f t="shared" si="0"/>
        <v>6.2316612638571467E-2</v>
      </c>
      <c r="D22" s="12"/>
      <c r="E22" s="6">
        <v>54.938735999999999</v>
      </c>
      <c r="F22" s="16">
        <f t="shared" si="2"/>
        <v>-1.195358771996502E-2</v>
      </c>
      <c r="G22" s="10"/>
      <c r="H22" s="6">
        <v>81.650002000000001</v>
      </c>
      <c r="I22" s="16">
        <f t="shared" si="1"/>
        <v>-4.3110899127718261E-2</v>
      </c>
      <c r="J22" s="10"/>
      <c r="K22" s="6">
        <v>110.73011</v>
      </c>
      <c r="L22" s="16">
        <f t="shared" si="3"/>
        <v>1.5143505230871712E-2</v>
      </c>
      <c r="M22" s="10"/>
      <c r="N22" s="6">
        <v>105.590508</v>
      </c>
      <c r="O22" s="16">
        <f t="shared" si="4"/>
        <v>2.9495312211207381E-2</v>
      </c>
      <c r="P22" s="10"/>
    </row>
    <row r="23" spans="1:16" x14ac:dyDescent="0.25">
      <c r="A23" s="23">
        <v>41701</v>
      </c>
      <c r="B23">
        <v>53.178367999999999</v>
      </c>
      <c r="C23" s="16">
        <f t="shared" si="0"/>
        <v>-6.1382365100034586E-2</v>
      </c>
      <c r="D23" s="12"/>
      <c r="E23" s="6">
        <v>53.259425999999998</v>
      </c>
      <c r="F23" s="16">
        <f t="shared" si="2"/>
        <v>3.1530756640148594E-2</v>
      </c>
      <c r="G23" s="10"/>
      <c r="H23" s="6">
        <v>83.68</v>
      </c>
      <c r="I23" s="16">
        <f t="shared" si="1"/>
        <v>-2.4259058317399718E-2</v>
      </c>
      <c r="J23" s="10"/>
      <c r="K23" s="6">
        <v>109.277458</v>
      </c>
      <c r="L23" s="16">
        <f t="shared" si="3"/>
        <v>1.3293244797110804E-2</v>
      </c>
      <c r="M23" s="10"/>
      <c r="N23" s="6">
        <v>103.423569</v>
      </c>
      <c r="O23" s="16">
        <f t="shared" si="4"/>
        <v>2.0952081048372984E-2</v>
      </c>
      <c r="P23" s="10"/>
    </row>
    <row r="24" spans="1:16" x14ac:dyDescent="0.25">
      <c r="A24" s="23">
        <v>41673</v>
      </c>
      <c r="B24">
        <v>55.661633000000002</v>
      </c>
      <c r="C24" s="16">
        <f t="shared" si="0"/>
        <v>-4.4613585088313923E-2</v>
      </c>
      <c r="D24" s="12"/>
      <c r="E24" s="6">
        <v>53.051723000000003</v>
      </c>
      <c r="F24" s="16">
        <f t="shared" si="2"/>
        <v>3.91510375638493E-3</v>
      </c>
      <c r="G24" s="10"/>
      <c r="H24" s="6">
        <v>93.779999000000004</v>
      </c>
      <c r="I24" s="16">
        <f t="shared" si="1"/>
        <v>-0.10769886018019681</v>
      </c>
      <c r="J24" s="10"/>
      <c r="K24" s="6">
        <v>109.30922700000001</v>
      </c>
      <c r="L24" s="16">
        <f t="shared" si="3"/>
        <v>-2.9063420236252746E-4</v>
      </c>
      <c r="M24" s="10"/>
      <c r="N24" s="6">
        <v>102.671829</v>
      </c>
      <c r="O24" s="16">
        <f t="shared" si="4"/>
        <v>7.3217747002440881E-3</v>
      </c>
      <c r="P24" s="10"/>
    </row>
    <row r="25" spans="1:16" x14ac:dyDescent="0.25">
      <c r="A25" s="23">
        <v>41641</v>
      </c>
      <c r="B25">
        <v>52.976944000000003</v>
      </c>
      <c r="C25" s="16">
        <f t="shared" si="0"/>
        <v>5.0676554691414522E-2</v>
      </c>
      <c r="D25" s="12"/>
      <c r="E25" s="6">
        <v>49.309525000000001</v>
      </c>
      <c r="F25" s="16">
        <f t="shared" si="2"/>
        <v>7.5891990442009005E-2</v>
      </c>
      <c r="G25" s="10"/>
      <c r="H25" s="6">
        <v>105.449997</v>
      </c>
      <c r="I25" s="16">
        <f t="shared" si="1"/>
        <v>-0.11066854748227251</v>
      </c>
      <c r="J25" s="10"/>
      <c r="K25" s="6">
        <v>108.071899</v>
      </c>
      <c r="L25" s="16">
        <f t="shared" si="3"/>
        <v>1.1449118701985617E-2</v>
      </c>
      <c r="M25" s="10"/>
      <c r="N25" s="6">
        <v>102.13658100000001</v>
      </c>
      <c r="O25" s="16">
        <f t="shared" si="4"/>
        <v>5.240512211780457E-3</v>
      </c>
      <c r="P25" s="10"/>
    </row>
    <row r="26" spans="1:16" x14ac:dyDescent="0.25">
      <c r="A26" s="23">
        <v>41610</v>
      </c>
      <c r="B26">
        <v>54.759810999999999</v>
      </c>
      <c r="C26" s="16">
        <f t="shared" si="0"/>
        <v>-3.2557946556827866E-2</v>
      </c>
      <c r="D26" s="12"/>
      <c r="E26" s="6">
        <v>46.591309000000003</v>
      </c>
      <c r="F26" s="16">
        <f t="shared" si="2"/>
        <v>5.8341696302200763E-2</v>
      </c>
      <c r="G26" s="10"/>
      <c r="H26" s="6">
        <v>102.129997</v>
      </c>
      <c r="I26" s="16">
        <f t="shared" si="1"/>
        <v>3.2507589322654962E-2</v>
      </c>
      <c r="J26" s="10"/>
      <c r="K26" s="6">
        <v>106.074699</v>
      </c>
      <c r="L26" s="16">
        <f t="shared" si="3"/>
        <v>1.8828241030408366E-2</v>
      </c>
      <c r="M26" s="10"/>
      <c r="N26" s="6">
        <v>96.080832999999998</v>
      </c>
      <c r="O26" s="16">
        <f t="shared" si="4"/>
        <v>6.3027638405258379E-2</v>
      </c>
      <c r="P26" s="10"/>
    </row>
    <row r="27" spans="1:16" x14ac:dyDescent="0.25">
      <c r="A27" s="23">
        <v>41579</v>
      </c>
      <c r="B27">
        <v>50.033374999999999</v>
      </c>
      <c r="C27" s="16">
        <f t="shared" si="0"/>
        <v>9.4465664169167018E-2</v>
      </c>
      <c r="D27" s="12"/>
      <c r="E27" s="6">
        <v>45.969555</v>
      </c>
      <c r="F27" s="16">
        <f t="shared" si="2"/>
        <v>1.3525343023224945E-2</v>
      </c>
      <c r="G27" s="10"/>
      <c r="H27" s="6">
        <v>102.610001</v>
      </c>
      <c r="I27" s="16">
        <f t="shared" si="1"/>
        <v>-4.6779455737456788E-3</v>
      </c>
      <c r="J27" s="10"/>
      <c r="K27" s="6">
        <v>105.847252</v>
      </c>
      <c r="L27" s="16">
        <f t="shared" si="3"/>
        <v>2.1488229094506206E-3</v>
      </c>
      <c r="M27" s="10"/>
      <c r="N27" s="6">
        <v>97.911445999999998</v>
      </c>
      <c r="O27" s="16">
        <f t="shared" si="4"/>
        <v>-1.8696618983647717E-2</v>
      </c>
      <c r="P27" s="10"/>
    </row>
    <row r="28" spans="1:16" x14ac:dyDescent="0.25">
      <c r="A28" s="23">
        <v>41548</v>
      </c>
      <c r="B28">
        <v>48.266055999999999</v>
      </c>
      <c r="C28" s="16">
        <f t="shared" si="0"/>
        <v>3.6616188403709726E-2</v>
      </c>
      <c r="D28" s="12"/>
      <c r="E28" s="6">
        <v>41.596770999999997</v>
      </c>
      <c r="F28" s="16">
        <f t="shared" si="2"/>
        <v>0.10512315967987051</v>
      </c>
      <c r="G28" s="10"/>
      <c r="H28" s="6">
        <v>96.709998999999996</v>
      </c>
      <c r="I28" s="16">
        <f t="shared" si="1"/>
        <v>6.1007156043916488E-2</v>
      </c>
      <c r="J28" s="10"/>
      <c r="K28" s="6">
        <v>105.99494900000001</v>
      </c>
      <c r="L28" s="16">
        <f t="shared" si="3"/>
        <v>-1.3934343229884405E-3</v>
      </c>
      <c r="M28" s="10"/>
      <c r="N28" s="6">
        <v>100.63179</v>
      </c>
      <c r="O28" s="16">
        <f t="shared" si="4"/>
        <v>-2.7032650417924575E-2</v>
      </c>
      <c r="P28" s="10"/>
    </row>
    <row r="29" spans="1:16" x14ac:dyDescent="0.25">
      <c r="A29" s="23">
        <v>41520</v>
      </c>
      <c r="B29">
        <v>46.899085999999997</v>
      </c>
      <c r="C29" s="16">
        <f t="shared" si="0"/>
        <v>2.9147049901995903E-2</v>
      </c>
      <c r="D29" s="12"/>
      <c r="E29" s="6">
        <v>43.921543</v>
      </c>
      <c r="F29" s="16">
        <f t="shared" si="2"/>
        <v>-5.2930107669487025E-2</v>
      </c>
      <c r="G29" s="10"/>
      <c r="H29" s="6">
        <v>87.470000999999996</v>
      </c>
      <c r="I29" s="16">
        <f t="shared" si="1"/>
        <v>0.10563619405926383</v>
      </c>
      <c r="J29" s="10"/>
      <c r="K29" s="6">
        <v>104.11243399999999</v>
      </c>
      <c r="L29" s="16">
        <f t="shared" si="3"/>
        <v>1.8081557866565845E-2</v>
      </c>
      <c r="M29" s="10"/>
      <c r="N29" s="6">
        <v>99.212615999999997</v>
      </c>
      <c r="O29" s="16">
        <f t="shared" si="4"/>
        <v>1.4304370323225735E-2</v>
      </c>
      <c r="P29" s="10"/>
    </row>
    <row r="30" spans="1:16" x14ac:dyDescent="0.25">
      <c r="A30" s="23">
        <v>41487</v>
      </c>
      <c r="B30">
        <v>42.805537999999999</v>
      </c>
      <c r="C30" s="16">
        <f t="shared" si="0"/>
        <v>9.5631270888360209E-2</v>
      </c>
      <c r="D30" s="12"/>
      <c r="E30" s="6">
        <v>43.236651999999999</v>
      </c>
      <c r="F30" s="16">
        <f t="shared" si="2"/>
        <v>1.5840518826480743E-2</v>
      </c>
      <c r="G30" s="10"/>
      <c r="H30" s="6">
        <v>73.889999000000003</v>
      </c>
      <c r="I30" s="16">
        <f t="shared" si="1"/>
        <v>0.18378673952885016</v>
      </c>
      <c r="J30" s="10"/>
      <c r="K30" s="6">
        <v>103.345726</v>
      </c>
      <c r="L30" s="16">
        <f t="shared" si="3"/>
        <v>7.4188651013975537E-3</v>
      </c>
      <c r="M30" s="10"/>
      <c r="N30" s="6">
        <v>98.570160000000001</v>
      </c>
      <c r="O30" s="16">
        <f t="shared" si="4"/>
        <v>6.5177534458704667E-3</v>
      </c>
      <c r="P30" s="10"/>
    </row>
    <row r="31" spans="1:16" x14ac:dyDescent="0.25">
      <c r="A31" s="23">
        <v>41456</v>
      </c>
      <c r="B31">
        <v>43.361182999999997</v>
      </c>
      <c r="C31" s="16">
        <f t="shared" si="0"/>
        <v>-1.2814341343039382E-2</v>
      </c>
      <c r="D31" s="12"/>
      <c r="E31" s="6">
        <v>44.041221999999998</v>
      </c>
      <c r="F31" s="16">
        <f t="shared" si="2"/>
        <v>-1.8268566662387298E-2</v>
      </c>
      <c r="G31" s="10"/>
      <c r="H31" s="6">
        <v>74.620002999999997</v>
      </c>
      <c r="I31" s="16">
        <f t="shared" si="1"/>
        <v>-9.7829532384231532E-3</v>
      </c>
      <c r="J31" s="10"/>
      <c r="K31" s="6">
        <v>104.387863</v>
      </c>
      <c r="L31" s="16">
        <f t="shared" si="3"/>
        <v>-9.9833157806861195E-3</v>
      </c>
      <c r="M31" s="10"/>
      <c r="N31" s="6">
        <v>99.909347999999994</v>
      </c>
      <c r="O31" s="16">
        <f t="shared" si="4"/>
        <v>-1.3404031022202223E-2</v>
      </c>
      <c r="P31" s="10"/>
    </row>
    <row r="32" spans="1:16" x14ac:dyDescent="0.25">
      <c r="A32" s="23">
        <v>41428</v>
      </c>
      <c r="B32">
        <v>44.767280999999997</v>
      </c>
      <c r="C32" s="16">
        <f t="shared" si="0"/>
        <v>-3.1409055198147962E-2</v>
      </c>
      <c r="D32" s="12"/>
      <c r="E32" s="6">
        <v>42.468651000000001</v>
      </c>
      <c r="F32" s="16">
        <f t="shared" si="2"/>
        <v>3.7028984038131929E-2</v>
      </c>
      <c r="G32" s="10"/>
      <c r="H32" s="6">
        <v>68.550003000000004</v>
      </c>
      <c r="I32" s="16">
        <f t="shared" si="1"/>
        <v>8.8548500865856861E-2</v>
      </c>
      <c r="J32" s="10"/>
      <c r="K32" s="6">
        <v>103.245918</v>
      </c>
      <c r="L32" s="16">
        <f t="shared" si="3"/>
        <v>1.1060437275592694E-2</v>
      </c>
      <c r="M32" s="10"/>
      <c r="N32" s="6">
        <v>102.217377</v>
      </c>
      <c r="O32" s="16">
        <f t="shared" si="4"/>
        <v>-2.2579614814416615E-2</v>
      </c>
      <c r="P32" s="10"/>
    </row>
    <row r="33" spans="1:16" x14ac:dyDescent="0.25">
      <c r="A33" s="23">
        <v>41395</v>
      </c>
      <c r="B33">
        <v>43.637993000000002</v>
      </c>
      <c r="C33" s="16">
        <f t="shared" si="0"/>
        <v>2.5878550372378406E-2</v>
      </c>
      <c r="D33" s="12"/>
      <c r="E33" s="6">
        <v>42.308655000000002</v>
      </c>
      <c r="F33" s="16">
        <f t="shared" si="2"/>
        <v>3.7816375869192953E-3</v>
      </c>
      <c r="G33" s="10"/>
      <c r="H33" s="6">
        <v>69.010002</v>
      </c>
      <c r="I33" s="16">
        <f t="shared" si="1"/>
        <v>-6.6656859392641987E-3</v>
      </c>
      <c r="J33" s="10"/>
      <c r="K33" s="6">
        <v>106.733475</v>
      </c>
      <c r="L33" s="16">
        <f t="shared" si="3"/>
        <v>-3.2675381364656197E-2</v>
      </c>
      <c r="M33" s="10"/>
      <c r="N33" s="6">
        <v>105.674301</v>
      </c>
      <c r="O33" s="16">
        <f t="shared" si="4"/>
        <v>-3.2713005596318068E-2</v>
      </c>
      <c r="P33" s="10"/>
    </row>
    <row r="34" spans="1:16" x14ac:dyDescent="0.25">
      <c r="A34" s="23">
        <v>41365</v>
      </c>
      <c r="B34">
        <v>41.191215999999997</v>
      </c>
      <c r="C34" s="16">
        <f t="shared" si="0"/>
        <v>5.9400455669966323E-2</v>
      </c>
      <c r="D34" s="12"/>
      <c r="E34" s="6">
        <v>42.580444</v>
      </c>
      <c r="F34" s="16">
        <f t="shared" si="2"/>
        <v>-6.3829536394688358E-3</v>
      </c>
      <c r="G34" s="10"/>
      <c r="H34" s="6">
        <v>63.240001999999997</v>
      </c>
      <c r="I34" s="16">
        <f t="shared" si="1"/>
        <v>9.1239718809623005E-2</v>
      </c>
      <c r="J34" s="10"/>
      <c r="K34" s="6">
        <v>110.281898</v>
      </c>
      <c r="L34" s="16">
        <f t="shared" si="3"/>
        <v>-3.217593335218083E-2</v>
      </c>
      <c r="M34" s="10"/>
      <c r="N34" s="6">
        <v>113.336952</v>
      </c>
      <c r="O34" s="16">
        <f t="shared" si="4"/>
        <v>-6.7609467740053497E-2</v>
      </c>
      <c r="P34" s="10"/>
    </row>
    <row r="35" spans="1:16" x14ac:dyDescent="0.25">
      <c r="A35" s="23">
        <v>41334</v>
      </c>
      <c r="B35">
        <v>41.528647999999997</v>
      </c>
      <c r="C35" s="16">
        <f t="shared" si="0"/>
        <v>-8.1252825760184111E-3</v>
      </c>
      <c r="D35" s="12"/>
      <c r="E35" s="6">
        <v>40.043736000000003</v>
      </c>
      <c r="F35" s="16">
        <f t="shared" si="2"/>
        <v>6.3348434821366206E-2</v>
      </c>
      <c r="G35" s="10"/>
      <c r="H35" s="6">
        <v>61.259998000000003</v>
      </c>
      <c r="I35" s="16">
        <f t="shared" si="1"/>
        <v>3.232132002354926E-2</v>
      </c>
      <c r="J35" s="10"/>
      <c r="K35" s="6">
        <v>107.93594400000001</v>
      </c>
      <c r="L35" s="16">
        <f t="shared" si="3"/>
        <v>2.1734687380878359E-2</v>
      </c>
      <c r="M35" s="10"/>
      <c r="N35" s="6">
        <v>108.264854</v>
      </c>
      <c r="O35" s="16">
        <f t="shared" si="4"/>
        <v>4.6848980187051303E-2</v>
      </c>
      <c r="P35" s="10"/>
    </row>
    <row r="36" spans="1:16" x14ac:dyDescent="0.25">
      <c r="A36" s="23">
        <v>41306</v>
      </c>
      <c r="B36">
        <v>38.790066000000003</v>
      </c>
      <c r="C36" s="16">
        <f t="shared" si="0"/>
        <v>7.0600086114831484E-2</v>
      </c>
      <c r="D36" s="12"/>
      <c r="E36" s="6">
        <v>38.342381000000003</v>
      </c>
      <c r="F36" s="16">
        <f t="shared" si="2"/>
        <v>4.437270079810629E-2</v>
      </c>
      <c r="G36" s="10"/>
      <c r="H36" s="6">
        <v>56.400002000000001</v>
      </c>
      <c r="I36" s="16">
        <f t="shared" si="1"/>
        <v>8.6170138788292938E-2</v>
      </c>
      <c r="J36" s="10"/>
      <c r="K36" s="6">
        <v>107.98635899999999</v>
      </c>
      <c r="L36" s="16">
        <f t="shared" si="3"/>
        <v>-4.6686452313837723E-4</v>
      </c>
      <c r="M36" s="10"/>
      <c r="N36" s="6">
        <v>108.720856</v>
      </c>
      <c r="O36" s="16">
        <f t="shared" si="4"/>
        <v>-4.1942458584026676E-3</v>
      </c>
      <c r="P36" s="10"/>
    </row>
    <row r="37" spans="1:16" x14ac:dyDescent="0.25">
      <c r="A37" s="23">
        <v>41276</v>
      </c>
      <c r="B37">
        <v>38.530307999999998</v>
      </c>
      <c r="C37" s="16">
        <f t="shared" si="0"/>
        <v>6.7416538689493155E-3</v>
      </c>
      <c r="D37" s="12"/>
      <c r="E37" s="6">
        <v>38.808987000000002</v>
      </c>
      <c r="F37" s="16">
        <f t="shared" si="2"/>
        <v>-1.202314299005014E-2</v>
      </c>
      <c r="G37" s="10"/>
      <c r="H37" s="6">
        <v>54.049999</v>
      </c>
      <c r="I37" s="16">
        <f t="shared" si="1"/>
        <v>4.3478317178137216E-2</v>
      </c>
      <c r="J37" s="10"/>
      <c r="K37" s="6">
        <v>106.836754</v>
      </c>
      <c r="L37" s="16">
        <f t="shared" si="3"/>
        <v>1.0760388695448375E-2</v>
      </c>
      <c r="M37" s="10"/>
      <c r="N37" s="6">
        <v>107.390625</v>
      </c>
      <c r="O37" s="16">
        <f t="shared" si="4"/>
        <v>1.2386844754837645E-2</v>
      </c>
      <c r="P37" s="10"/>
    </row>
    <row r="38" spans="1:16" x14ac:dyDescent="0.25">
      <c r="A38" s="23">
        <v>41246</v>
      </c>
      <c r="B38">
        <v>36.985774999999997</v>
      </c>
      <c r="C38" s="16">
        <f t="shared" si="0"/>
        <v>4.1760190235299977E-2</v>
      </c>
      <c r="D38" s="12"/>
      <c r="E38" s="6">
        <v>36.736179</v>
      </c>
      <c r="F38" s="16">
        <f t="shared" si="2"/>
        <v>5.6424158865297391E-2</v>
      </c>
      <c r="G38" s="10"/>
      <c r="H38" s="6">
        <v>48.439999</v>
      </c>
      <c r="I38" s="16">
        <f t="shared" si="1"/>
        <v>0.11581337976493344</v>
      </c>
      <c r="J38" s="10"/>
      <c r="K38" s="6">
        <v>108.241325</v>
      </c>
      <c r="L38" s="16">
        <f t="shared" si="3"/>
        <v>-1.2976291633532755E-2</v>
      </c>
      <c r="M38" s="10"/>
      <c r="N38" s="6">
        <v>110.923935</v>
      </c>
      <c r="O38" s="16">
        <f t="shared" si="4"/>
        <v>-3.1853449843805115E-2</v>
      </c>
      <c r="P38" s="10"/>
    </row>
    <row r="39" spans="1:16" x14ac:dyDescent="0.25">
      <c r="A39" s="23">
        <v>41214</v>
      </c>
      <c r="B39">
        <v>36.529494999999997</v>
      </c>
      <c r="C39" s="16">
        <f t="shared" si="0"/>
        <v>1.2490728382639871E-2</v>
      </c>
      <c r="D39" s="12"/>
      <c r="E39" s="6">
        <v>39.373505000000002</v>
      </c>
      <c r="F39" s="16">
        <f t="shared" si="2"/>
        <v>-6.6982251135630499E-2</v>
      </c>
      <c r="G39" s="10"/>
      <c r="H39" s="6">
        <v>46.919998</v>
      </c>
      <c r="I39" s="16">
        <f t="shared" si="1"/>
        <v>3.2395589616180276E-2</v>
      </c>
      <c r="J39" s="10"/>
      <c r="K39" s="6">
        <v>108.600266</v>
      </c>
      <c r="L39" s="16">
        <f t="shared" si="3"/>
        <v>-3.3051576503505542E-3</v>
      </c>
      <c r="M39" s="10"/>
      <c r="N39" s="6">
        <v>113.75376900000001</v>
      </c>
      <c r="O39" s="16">
        <f t="shared" si="4"/>
        <v>-2.4876837267695295E-2</v>
      </c>
      <c r="P39" s="10"/>
    </row>
    <row r="40" spans="1:16" x14ac:dyDescent="0.25">
      <c r="A40" s="23">
        <v>41183</v>
      </c>
      <c r="B40">
        <v>33.779240000000001</v>
      </c>
      <c r="C40" s="16">
        <f t="shared" ref="C40:C59" si="5">B39/B40-1</f>
        <v>8.1418498462369149E-2</v>
      </c>
      <c r="D40" s="12"/>
      <c r="E40" s="6">
        <v>40.555599000000001</v>
      </c>
      <c r="F40" s="16">
        <f t="shared" si="2"/>
        <v>-2.9147492063919422E-2</v>
      </c>
      <c r="G40" s="10"/>
      <c r="H40" s="6">
        <v>47.810001</v>
      </c>
      <c r="I40" s="16">
        <f t="shared" si="1"/>
        <v>-1.8615414795745355E-2</v>
      </c>
      <c r="J40" s="10"/>
      <c r="K40" s="6">
        <v>109.39167</v>
      </c>
      <c r="L40" s="16">
        <f t="shared" si="3"/>
        <v>-7.2345910799240798E-3</v>
      </c>
      <c r="M40" s="10"/>
      <c r="N40" s="6">
        <v>112.450233</v>
      </c>
      <c r="O40" s="16">
        <f t="shared" si="4"/>
        <v>1.1592114709090939E-2</v>
      </c>
      <c r="P40" s="10"/>
    </row>
    <row r="41" spans="1:16" x14ac:dyDescent="0.25">
      <c r="A41" s="23">
        <v>41156</v>
      </c>
      <c r="B41">
        <v>32.688643999999996</v>
      </c>
      <c r="C41" s="16">
        <f t="shared" si="5"/>
        <v>3.3363145929210303E-2</v>
      </c>
      <c r="D41" s="12"/>
      <c r="E41" s="6">
        <v>40.084538000000002</v>
      </c>
      <c r="F41" s="16">
        <f t="shared" si="2"/>
        <v>1.1751688394163295E-2</v>
      </c>
      <c r="G41" s="10"/>
      <c r="H41" s="6">
        <v>44.02</v>
      </c>
      <c r="I41" s="16">
        <f t="shared" si="1"/>
        <v>8.6097251249432016E-2</v>
      </c>
      <c r="J41" s="10"/>
      <c r="K41" s="6">
        <v>107.938698</v>
      </c>
      <c r="L41" s="16">
        <f t="shared" si="3"/>
        <v>1.3461085105918258E-2</v>
      </c>
      <c r="M41" s="10"/>
      <c r="N41" s="6">
        <v>112.997169</v>
      </c>
      <c r="O41" s="16">
        <f t="shared" si="4"/>
        <v>-4.8402628564968575E-3</v>
      </c>
      <c r="P41" s="10"/>
    </row>
    <row r="42" spans="1:16" x14ac:dyDescent="0.25">
      <c r="A42" s="23">
        <v>41122</v>
      </c>
      <c r="B42">
        <v>31.220724000000001</v>
      </c>
      <c r="C42" s="16">
        <f t="shared" si="5"/>
        <v>4.7017487486837206E-2</v>
      </c>
      <c r="D42" s="12"/>
      <c r="E42" s="6">
        <v>37.901626999999998</v>
      </c>
      <c r="F42" s="16">
        <f t="shared" si="2"/>
        <v>5.759412386175411E-2</v>
      </c>
      <c r="G42" s="10"/>
      <c r="H42" s="6">
        <v>40.259998000000003</v>
      </c>
      <c r="I42" s="16">
        <f t="shared" si="1"/>
        <v>9.3393000168554341E-2</v>
      </c>
      <c r="J42" s="10"/>
      <c r="K42" s="6">
        <v>106.76419799999999</v>
      </c>
      <c r="L42" s="16">
        <f t="shared" si="3"/>
        <v>1.1000878777734258E-2</v>
      </c>
      <c r="M42" s="10"/>
      <c r="N42" s="6">
        <v>115.933533</v>
      </c>
      <c r="O42" s="16">
        <f t="shared" si="4"/>
        <v>-2.5327995481686849E-2</v>
      </c>
      <c r="P42" s="10"/>
    </row>
    <row r="43" spans="1:16" x14ac:dyDescent="0.25">
      <c r="A43" s="23">
        <v>41092</v>
      </c>
      <c r="B43">
        <v>31.367125999999999</v>
      </c>
      <c r="C43" s="16">
        <f t="shared" si="5"/>
        <v>-4.667370545838323E-3</v>
      </c>
      <c r="D43" s="12"/>
      <c r="E43" s="6">
        <v>38.887684</v>
      </c>
      <c r="F43" s="16">
        <f t="shared" si="2"/>
        <v>-2.5356537046536398E-2</v>
      </c>
      <c r="G43" s="10"/>
      <c r="H43" s="6">
        <v>39.020000000000003</v>
      </c>
      <c r="I43" s="16">
        <f t="shared" si="1"/>
        <v>3.1778523833931205E-2</v>
      </c>
      <c r="J43" s="10"/>
      <c r="K43" s="6">
        <v>106.82163199999999</v>
      </c>
      <c r="L43" s="16">
        <f t="shared" si="3"/>
        <v>-5.3766263372567735E-4</v>
      </c>
      <c r="M43" s="10"/>
      <c r="N43" s="6">
        <v>117.48299400000001</v>
      </c>
      <c r="O43" s="16">
        <f t="shared" si="4"/>
        <v>-1.3188810969526399E-2</v>
      </c>
      <c r="P43" s="10"/>
    </row>
    <row r="44" spans="1:16" x14ac:dyDescent="0.25">
      <c r="A44" s="23">
        <v>41061</v>
      </c>
      <c r="B44">
        <v>30.045072999999999</v>
      </c>
      <c r="C44" s="16">
        <f t="shared" si="5"/>
        <v>4.4002322776849345E-2</v>
      </c>
      <c r="D44" s="12"/>
      <c r="E44" s="6">
        <v>36.757095</v>
      </c>
      <c r="F44" s="16">
        <f t="shared" si="2"/>
        <v>5.796402027962233E-2</v>
      </c>
      <c r="G44" s="10"/>
      <c r="H44" s="6">
        <v>40.349997999999999</v>
      </c>
      <c r="I44" s="16">
        <f t="shared" si="1"/>
        <v>-3.2961538188923778E-2</v>
      </c>
      <c r="J44" s="10"/>
      <c r="K44" s="6">
        <v>103.226257</v>
      </c>
      <c r="L44" s="16">
        <f t="shared" si="3"/>
        <v>3.4830043290245305E-2</v>
      </c>
      <c r="M44" s="10"/>
      <c r="N44" s="6">
        <v>113.16321600000001</v>
      </c>
      <c r="O44" s="16">
        <f t="shared" si="4"/>
        <v>3.8172987236417821E-2</v>
      </c>
      <c r="P44" s="10"/>
    </row>
    <row r="45" spans="1:16" x14ac:dyDescent="0.25">
      <c r="A45" s="23">
        <v>41030</v>
      </c>
      <c r="B45">
        <v>27.996378</v>
      </c>
      <c r="C45" s="16">
        <f t="shared" si="5"/>
        <v>7.3177144557770912E-2</v>
      </c>
      <c r="D45" s="12"/>
      <c r="E45" s="6">
        <v>32.728107000000001</v>
      </c>
      <c r="F45" s="16">
        <f t="shared" si="2"/>
        <v>0.12310482851941296</v>
      </c>
      <c r="G45" s="10"/>
      <c r="H45" s="6">
        <v>37.299999</v>
      </c>
      <c r="I45" s="16">
        <f t="shared" si="1"/>
        <v>8.1769412379876893E-2</v>
      </c>
      <c r="J45" s="10"/>
      <c r="K45" s="6">
        <v>102.334366</v>
      </c>
      <c r="L45" s="16">
        <f t="shared" si="3"/>
        <v>8.7154592817821896E-3</v>
      </c>
      <c r="M45" s="10"/>
      <c r="N45" s="6">
        <v>115.094757</v>
      </c>
      <c r="O45" s="16">
        <f t="shared" si="4"/>
        <v>-1.6782180616620068E-2</v>
      </c>
      <c r="P45" s="10"/>
    </row>
    <row r="46" spans="1:16" x14ac:dyDescent="0.25">
      <c r="A46" s="23">
        <v>41001</v>
      </c>
      <c r="B46">
        <v>29.830721</v>
      </c>
      <c r="C46" s="16">
        <f t="shared" si="5"/>
        <v>-6.1491742019913032E-2</v>
      </c>
      <c r="D46" s="12"/>
      <c r="E46" s="6">
        <v>34.173786</v>
      </c>
      <c r="F46" s="16">
        <f t="shared" si="2"/>
        <v>-4.2303741236045633E-2</v>
      </c>
      <c r="G46" s="10"/>
      <c r="H46" s="6">
        <v>39.950001</v>
      </c>
      <c r="I46" s="16">
        <f t="shared" si="1"/>
        <v>-6.6332964547360151E-2</v>
      </c>
      <c r="J46" s="10"/>
      <c r="K46" s="6">
        <v>101.565353</v>
      </c>
      <c r="L46" s="16">
        <f t="shared" si="3"/>
        <v>7.571607613080511E-3</v>
      </c>
      <c r="M46" s="10"/>
      <c r="N46" s="6">
        <v>105.566971</v>
      </c>
      <c r="O46" s="16">
        <f t="shared" si="4"/>
        <v>9.0253475208642797E-2</v>
      </c>
      <c r="P46" s="10"/>
    </row>
    <row r="47" spans="1:16" x14ac:dyDescent="0.25">
      <c r="A47" s="23">
        <v>40969</v>
      </c>
      <c r="B47">
        <v>28.622744000000001</v>
      </c>
      <c r="C47" s="16">
        <f t="shared" si="5"/>
        <v>4.2203396012625571E-2</v>
      </c>
      <c r="D47" s="12"/>
      <c r="E47" s="6">
        <v>33.442238000000003</v>
      </c>
      <c r="F47" s="16">
        <f t="shared" si="2"/>
        <v>2.1874971405920762E-2</v>
      </c>
      <c r="G47" s="10"/>
      <c r="H47" s="6">
        <v>38.409999999999997</v>
      </c>
      <c r="I47" s="16">
        <f t="shared" si="1"/>
        <v>4.009375162718043E-2</v>
      </c>
      <c r="J47" s="10"/>
      <c r="K47" s="6">
        <v>100.478027</v>
      </c>
      <c r="L47" s="16">
        <f t="shared" si="3"/>
        <v>1.082153016400289E-2</v>
      </c>
      <c r="M47" s="10"/>
      <c r="N47" s="6">
        <v>100.698936</v>
      </c>
      <c r="O47" s="16">
        <f t="shared" si="4"/>
        <v>4.8342467094190544E-2</v>
      </c>
      <c r="P47" s="10"/>
    </row>
    <row r="48" spans="1:16" x14ac:dyDescent="0.25">
      <c r="A48" s="23">
        <v>40940</v>
      </c>
      <c r="B48">
        <v>28.227361999999999</v>
      </c>
      <c r="C48" s="16">
        <f t="shared" si="5"/>
        <v>1.4007047488178381E-2</v>
      </c>
      <c r="D48" s="12"/>
      <c r="E48" s="6">
        <v>32.875481000000001</v>
      </c>
      <c r="F48" s="16">
        <f t="shared" si="2"/>
        <v>1.723950441972244E-2</v>
      </c>
      <c r="G48" s="10"/>
      <c r="H48" s="6">
        <v>37.770000000000003</v>
      </c>
      <c r="I48" s="16">
        <f t="shared" si="1"/>
        <v>1.6944665078104215E-2</v>
      </c>
      <c r="J48" s="10"/>
      <c r="K48" s="6">
        <v>101.926582</v>
      </c>
      <c r="L48" s="16">
        <f t="shared" si="3"/>
        <v>-1.4211749001845297E-2</v>
      </c>
      <c r="M48" s="10"/>
      <c r="N48" s="6">
        <v>105.15321400000001</v>
      </c>
      <c r="O48" s="16">
        <f t="shared" si="4"/>
        <v>-4.2359884501485645E-2</v>
      </c>
      <c r="P48" s="10"/>
    </row>
    <row r="49" spans="1:16" x14ac:dyDescent="0.25">
      <c r="A49" s="23">
        <v>40911</v>
      </c>
      <c r="B49">
        <v>24.365200000000002</v>
      </c>
      <c r="C49" s="16">
        <f t="shared" si="5"/>
        <v>0.15851140150706744</v>
      </c>
      <c r="D49" s="12"/>
      <c r="E49" s="6">
        <v>32.961613</v>
      </c>
      <c r="F49" s="16">
        <f t="shared" si="2"/>
        <v>-2.6131002751594856E-3</v>
      </c>
      <c r="G49" s="10"/>
      <c r="H49" s="6">
        <v>35.130001</v>
      </c>
      <c r="I49" s="16">
        <f t="shared" si="1"/>
        <v>7.5149414313993468E-2</v>
      </c>
      <c r="J49" s="10"/>
      <c r="K49" s="6">
        <v>100.289001</v>
      </c>
      <c r="L49" s="16">
        <f t="shared" si="3"/>
        <v>1.6328620124553828E-2</v>
      </c>
      <c r="M49" s="10"/>
      <c r="N49" s="6">
        <v>107.95687100000001</v>
      </c>
      <c r="O49" s="16">
        <f t="shared" si="4"/>
        <v>-2.5970158027273649E-2</v>
      </c>
      <c r="P49" s="10"/>
    </row>
    <row r="50" spans="1:16" x14ac:dyDescent="0.25">
      <c r="A50" s="23">
        <v>40878</v>
      </c>
      <c r="B50">
        <v>24.580670999999999</v>
      </c>
      <c r="C50" s="16">
        <f t="shared" si="5"/>
        <v>-8.7658713629094054E-3</v>
      </c>
      <c r="D50" s="12"/>
      <c r="E50" s="6">
        <v>32.470675999999997</v>
      </c>
      <c r="F50" s="16">
        <f t="shared" si="2"/>
        <v>1.5119395728010243E-2</v>
      </c>
      <c r="G50" s="10"/>
      <c r="H50" s="6">
        <v>30.110001</v>
      </c>
      <c r="I50" s="16">
        <f t="shared" si="1"/>
        <v>0.16672201372560558</v>
      </c>
      <c r="J50" s="10"/>
      <c r="K50" s="6">
        <v>98.183113000000006</v>
      </c>
      <c r="L50" s="16">
        <f t="shared" si="3"/>
        <v>2.1448576396227992E-2</v>
      </c>
      <c r="M50" s="10"/>
      <c r="N50" s="6">
        <v>108.314201</v>
      </c>
      <c r="O50" s="16">
        <f t="shared" si="4"/>
        <v>-3.2990133952979228E-3</v>
      </c>
      <c r="P50" s="10"/>
    </row>
    <row r="51" spans="1:16" x14ac:dyDescent="0.25">
      <c r="A51" s="23">
        <v>40848</v>
      </c>
      <c r="B51">
        <v>23.476685</v>
      </c>
      <c r="C51" s="16">
        <f t="shared" si="5"/>
        <v>4.7024782246726904E-2</v>
      </c>
      <c r="D51" s="12"/>
      <c r="E51" s="6">
        <v>30.425943</v>
      </c>
      <c r="F51" s="16">
        <f t="shared" si="2"/>
        <v>6.7203603188239702E-2</v>
      </c>
      <c r="G51" s="10"/>
      <c r="H51" s="6">
        <v>32.049999</v>
      </c>
      <c r="I51" s="16">
        <f t="shared" si="1"/>
        <v>-6.053036070297535E-2</v>
      </c>
      <c r="J51" s="10"/>
      <c r="K51" s="6">
        <v>94.873711</v>
      </c>
      <c r="L51" s="16">
        <f t="shared" si="3"/>
        <v>3.4882181429584991E-2</v>
      </c>
      <c r="M51" s="10"/>
      <c r="N51" s="6">
        <v>104.70716899999999</v>
      </c>
      <c r="O51" s="16">
        <f t="shared" si="4"/>
        <v>3.4448758709157756E-2</v>
      </c>
      <c r="P51" s="10"/>
    </row>
    <row r="52" spans="1:16" x14ac:dyDescent="0.25">
      <c r="A52" s="23">
        <v>40819</v>
      </c>
      <c r="B52">
        <v>22.526543</v>
      </c>
      <c r="C52" s="16">
        <f t="shared" si="5"/>
        <v>4.2178775500528509E-2</v>
      </c>
      <c r="D52" s="12"/>
      <c r="E52" s="6">
        <v>29.362099000000001</v>
      </c>
      <c r="F52" s="16">
        <f t="shared" si="2"/>
        <v>3.6231878381719262E-2</v>
      </c>
      <c r="G52" s="10"/>
      <c r="H52" s="6">
        <v>31.57</v>
      </c>
      <c r="I52" s="16">
        <f t="shared" si="1"/>
        <v>1.5204276211593371E-2</v>
      </c>
      <c r="J52" s="10"/>
      <c r="K52" s="6">
        <v>97.966164000000006</v>
      </c>
      <c r="L52" s="16">
        <f t="shared" si="3"/>
        <v>-3.1566541688822336E-2</v>
      </c>
      <c r="M52" s="10"/>
      <c r="N52" s="6">
        <v>102.665077</v>
      </c>
      <c r="O52" s="16">
        <f t="shared" si="4"/>
        <v>1.9890814478227936E-2</v>
      </c>
      <c r="P52" s="10"/>
    </row>
    <row r="53" spans="1:16" x14ac:dyDescent="0.25">
      <c r="A53" s="23">
        <v>40787</v>
      </c>
      <c r="B53">
        <v>20.705287999999999</v>
      </c>
      <c r="C53" s="16">
        <f t="shared" si="5"/>
        <v>8.7960862944770568E-2</v>
      </c>
      <c r="D53" s="12"/>
      <c r="E53" s="6">
        <v>27.830164</v>
      </c>
      <c r="F53" s="16">
        <f t="shared" si="2"/>
        <v>5.5045848813539244E-2</v>
      </c>
      <c r="G53" s="10"/>
      <c r="H53" s="6">
        <v>25.280000999999999</v>
      </c>
      <c r="I53" s="16">
        <f t="shared" si="1"/>
        <v>0.24881324173998265</v>
      </c>
      <c r="J53" s="10"/>
      <c r="K53" s="6">
        <v>95.567832999999993</v>
      </c>
      <c r="L53" s="16">
        <f t="shared" si="3"/>
        <v>2.5095588386941925E-2</v>
      </c>
      <c r="M53" s="10"/>
      <c r="N53" s="6">
        <v>106.752899</v>
      </c>
      <c r="O53" s="16">
        <f t="shared" si="4"/>
        <v>-3.8292374617386327E-2</v>
      </c>
      <c r="P53" s="10"/>
    </row>
    <row r="54" spans="1:16" x14ac:dyDescent="0.25">
      <c r="A54" s="23">
        <v>40756</v>
      </c>
      <c r="B54">
        <v>21.227025999999999</v>
      </c>
      <c r="C54" s="16">
        <f t="shared" si="5"/>
        <v>-2.4578949495798419E-2</v>
      </c>
      <c r="D54" s="12"/>
      <c r="E54" s="6">
        <v>27.836067</v>
      </c>
      <c r="F54" s="16">
        <f t="shared" si="2"/>
        <v>-2.1206300444676085E-4</v>
      </c>
      <c r="G54" s="10"/>
      <c r="H54" s="6">
        <v>25.23</v>
      </c>
      <c r="I54" s="16">
        <f t="shared" si="1"/>
        <v>1.9818073721760143E-3</v>
      </c>
      <c r="J54" s="10"/>
      <c r="K54" s="6">
        <v>95.233421000000007</v>
      </c>
      <c r="L54" s="16">
        <f t="shared" si="3"/>
        <v>3.5114983425827972E-3</v>
      </c>
      <c r="M54" s="10"/>
      <c r="N54" s="6">
        <v>94.299567999999994</v>
      </c>
      <c r="O54" s="16">
        <f t="shared" si="4"/>
        <v>0.1320613791146954</v>
      </c>
      <c r="P54" s="10"/>
    </row>
    <row r="55" spans="1:16" x14ac:dyDescent="0.25">
      <c r="A55" s="23">
        <v>40725</v>
      </c>
      <c r="B55">
        <v>20.625699999999998</v>
      </c>
      <c r="C55" s="16">
        <f t="shared" si="5"/>
        <v>2.9154210523764101E-2</v>
      </c>
      <c r="D55" s="12"/>
      <c r="E55" s="6">
        <v>28.702269000000001</v>
      </c>
      <c r="F55" s="16">
        <f t="shared" si="2"/>
        <v>-3.0178868437195749E-2</v>
      </c>
      <c r="G55" s="10"/>
      <c r="H55" s="6">
        <v>25.49</v>
      </c>
      <c r="I55" s="16">
        <f t="shared" si="1"/>
        <v>-1.0200078462141993E-2</v>
      </c>
      <c r="J55" s="10"/>
      <c r="K55" s="6">
        <v>94.910408000000004</v>
      </c>
      <c r="L55" s="16">
        <f t="shared" si="3"/>
        <v>3.4033464485792031E-3</v>
      </c>
      <c r="M55" s="10"/>
      <c r="N55" s="6">
        <v>85.986794000000003</v>
      </c>
      <c r="O55" s="16">
        <f t="shared" si="4"/>
        <v>9.6675008025069342E-2</v>
      </c>
      <c r="P55" s="10"/>
    </row>
    <row r="56" spans="1:16" x14ac:dyDescent="0.25">
      <c r="A56" s="23">
        <v>40695</v>
      </c>
      <c r="B56">
        <v>20.317062</v>
      </c>
      <c r="C56" s="16">
        <f t="shared" si="5"/>
        <v>1.519107437876599E-2</v>
      </c>
      <c r="D56" s="12"/>
      <c r="E56" s="6">
        <v>29.677792</v>
      </c>
      <c r="F56" s="16">
        <f t="shared" si="2"/>
        <v>-3.2870470956869013E-2</v>
      </c>
      <c r="G56" s="10"/>
      <c r="H56" s="6">
        <v>26.780000999999999</v>
      </c>
      <c r="I56" s="16">
        <f t="shared" si="1"/>
        <v>-4.8170311868173554E-2</v>
      </c>
      <c r="J56" s="10"/>
      <c r="K56" s="6">
        <v>92.658637999999996</v>
      </c>
      <c r="L56" s="16">
        <f t="shared" si="3"/>
        <v>2.4301781772358977E-2</v>
      </c>
      <c r="M56" s="10"/>
      <c r="N56" s="6">
        <v>82.351326</v>
      </c>
      <c r="O56" s="16">
        <f t="shared" si="4"/>
        <v>4.4145834397372186E-2</v>
      </c>
      <c r="P56" s="10"/>
    </row>
    <row r="57" spans="1:16" x14ac:dyDescent="0.25">
      <c r="A57" s="23">
        <v>40665</v>
      </c>
      <c r="B57">
        <v>19.545466999999999</v>
      </c>
      <c r="C57" s="16">
        <f t="shared" si="5"/>
        <v>3.9476928333306294E-2</v>
      </c>
      <c r="D57" s="12"/>
      <c r="E57" s="6">
        <v>30.574318000000002</v>
      </c>
      <c r="F57" s="16">
        <f t="shared" si="2"/>
        <v>-2.9322845402471542E-2</v>
      </c>
      <c r="G57" s="10"/>
      <c r="H57" s="6">
        <v>25.41</v>
      </c>
      <c r="I57" s="16">
        <f t="shared" si="1"/>
        <v>5.3915820543093185E-2</v>
      </c>
      <c r="J57" s="10"/>
      <c r="K57" s="6">
        <v>93.403244000000001</v>
      </c>
      <c r="L57" s="16">
        <f t="shared" si="3"/>
        <v>-7.9719500962943668E-3</v>
      </c>
      <c r="M57" s="10"/>
      <c r="N57" s="6">
        <v>84.309905999999998</v>
      </c>
      <c r="O57" s="16">
        <f t="shared" si="4"/>
        <v>-2.3230722140764826E-2</v>
      </c>
      <c r="P57" s="10"/>
    </row>
    <row r="58" spans="1:16" x14ac:dyDescent="0.25">
      <c r="A58" s="23">
        <v>40634</v>
      </c>
      <c r="B58">
        <v>18.801507999999998</v>
      </c>
      <c r="C58" s="16">
        <f t="shared" si="5"/>
        <v>3.9569113286019419E-2</v>
      </c>
      <c r="D58" s="12"/>
      <c r="E58" s="6">
        <v>29.908756</v>
      </c>
      <c r="F58" s="16">
        <f t="shared" si="2"/>
        <v>2.2253082007155367E-2</v>
      </c>
      <c r="G58" s="10"/>
      <c r="H58" s="6">
        <v>24.790001</v>
      </c>
      <c r="I58" s="16">
        <f t="shared" si="1"/>
        <v>2.5010043363854706E-2</v>
      </c>
      <c r="J58" s="10"/>
      <c r="K58" s="6">
        <v>92.232346000000007</v>
      </c>
      <c r="L58" s="16">
        <f t="shared" si="3"/>
        <v>1.26950907222938E-2</v>
      </c>
      <c r="M58" s="10"/>
      <c r="N58" s="6">
        <v>81.519630000000006</v>
      </c>
      <c r="O58" s="16">
        <f t="shared" si="4"/>
        <v>3.4228271153831091E-2</v>
      </c>
      <c r="P58" s="10"/>
    </row>
    <row r="59" spans="1:16" x14ac:dyDescent="0.25">
      <c r="A59" s="23">
        <v>40603</v>
      </c>
      <c r="B59">
        <v>17.718471999999998</v>
      </c>
      <c r="C59" s="16">
        <f t="shared" si="5"/>
        <v>6.1124683889220321E-2</v>
      </c>
      <c r="D59" s="12"/>
      <c r="E59" s="6">
        <v>27.462809</v>
      </c>
      <c r="F59" s="16">
        <f t="shared" si="2"/>
        <v>8.9063977395757332E-2</v>
      </c>
      <c r="G59" s="12"/>
      <c r="H59" s="6">
        <v>23.709999</v>
      </c>
      <c r="I59" s="16">
        <f t="shared" si="1"/>
        <v>4.555048694856545E-2</v>
      </c>
      <c r="J59" s="12"/>
      <c r="K59" s="6">
        <v>89.978927999999996</v>
      </c>
      <c r="L59" s="16">
        <f t="shared" si="3"/>
        <v>2.5043841375838705E-2</v>
      </c>
      <c r="M59" s="10"/>
      <c r="N59" s="6">
        <v>79.656372000000005</v>
      </c>
      <c r="O59" s="16">
        <f t="shared" si="4"/>
        <v>2.339119838397874E-2</v>
      </c>
      <c r="P59" s="10"/>
    </row>
    <row r="60" spans="1:16" x14ac:dyDescent="0.25">
      <c r="A60" s="23">
        <v>40575</v>
      </c>
      <c r="B60">
        <v>17.581287</v>
      </c>
      <c r="C60" s="16">
        <f t="shared" ref="C60:C95" si="6">B59/B60-1</f>
        <v>7.8028986160114666E-3</v>
      </c>
      <c r="D60"/>
      <c r="E60" s="6">
        <v>26.783777000000001</v>
      </c>
      <c r="F60" s="16">
        <f t="shared" si="2"/>
        <v>2.5352361618004693E-2</v>
      </c>
      <c r="G60"/>
      <c r="H60" s="6">
        <v>22.120000999999998</v>
      </c>
      <c r="I60" s="16">
        <f t="shared" si="1"/>
        <v>7.1880557329088823E-2</v>
      </c>
      <c r="J60"/>
      <c r="K60" s="6">
        <v>90.467911000000001</v>
      </c>
      <c r="L60" s="16">
        <f t="shared" si="3"/>
        <v>-5.4050435629049431E-3</v>
      </c>
      <c r="M60"/>
      <c r="N60" s="6">
        <v>79.633026000000001</v>
      </c>
      <c r="O60" s="16">
        <f t="shared" si="4"/>
        <v>2.9316982127491897E-4</v>
      </c>
    </row>
    <row r="61" spans="1:16" x14ac:dyDescent="0.25">
      <c r="A61" s="23">
        <v>40546</v>
      </c>
      <c r="B61">
        <v>16.777311000000001</v>
      </c>
      <c r="C61" s="16">
        <f t="shared" si="6"/>
        <v>4.792043254130518E-2</v>
      </c>
      <c r="D61"/>
      <c r="E61" s="6">
        <v>27.277183999999998</v>
      </c>
      <c r="F61" s="16">
        <f t="shared" si="2"/>
        <v>-1.8088634076010135E-2</v>
      </c>
      <c r="G61"/>
      <c r="H61" s="6">
        <v>20.75</v>
      </c>
      <c r="I61" s="16">
        <f t="shared" si="1"/>
        <v>6.6024144578313182E-2</v>
      </c>
      <c r="J61"/>
      <c r="K61" s="6">
        <v>89.501273999999995</v>
      </c>
      <c r="L61" s="16">
        <f t="shared" si="3"/>
        <v>1.0800259670046719E-2</v>
      </c>
      <c r="M61"/>
      <c r="N61" s="6">
        <v>78.340286000000006</v>
      </c>
      <c r="O61" s="16">
        <f t="shared" si="4"/>
        <v>1.6501599189974847E-2</v>
      </c>
    </row>
    <row r="62" spans="1:16" x14ac:dyDescent="0.25">
      <c r="A62" s="23">
        <v>40513</v>
      </c>
      <c r="B62">
        <v>16.904612</v>
      </c>
      <c r="C62" s="16">
        <f t="shared" si="6"/>
        <v>-7.5305484680747714E-3</v>
      </c>
      <c r="D62"/>
      <c r="E62" s="6">
        <v>29.637315999999998</v>
      </c>
      <c r="F62" s="16">
        <f t="shared" si="2"/>
        <v>-7.9633796798603496E-2</v>
      </c>
      <c r="G62"/>
      <c r="H62" s="6">
        <v>20.76</v>
      </c>
      <c r="I62" s="16">
        <f t="shared" si="1"/>
        <v>-4.8169556840083061E-4</v>
      </c>
      <c r="J62"/>
      <c r="K62" s="6">
        <v>89.468269000000006</v>
      </c>
      <c r="L62" s="16">
        <f t="shared" si="3"/>
        <v>3.6890173878290078E-4</v>
      </c>
      <c r="M62"/>
      <c r="N62" s="6">
        <v>80.830826000000002</v>
      </c>
      <c r="O62" s="16">
        <f t="shared" si="4"/>
        <v>-3.0811759860031596E-2</v>
      </c>
    </row>
    <row r="63" spans="1:16" x14ac:dyDescent="0.25">
      <c r="A63" s="23">
        <v>40483</v>
      </c>
      <c r="B63">
        <v>17.738073</v>
      </c>
      <c r="C63" s="16">
        <f t="shared" si="6"/>
        <v>-4.6987121994593206E-2</v>
      </c>
      <c r="D63"/>
      <c r="E63" s="6">
        <v>28.046939999999999</v>
      </c>
      <c r="F63" s="16">
        <f t="shared" si="2"/>
        <v>5.6704082513101328E-2</v>
      </c>
      <c r="G63"/>
      <c r="H63" s="6">
        <v>20.41</v>
      </c>
      <c r="I63" s="16">
        <f t="shared" si="1"/>
        <v>1.7148456638902632E-2</v>
      </c>
      <c r="J63"/>
      <c r="K63" s="6">
        <v>90.146202000000002</v>
      </c>
      <c r="L63" s="16">
        <f t="shared" si="3"/>
        <v>-7.5203722947750906E-3</v>
      </c>
      <c r="M63"/>
      <c r="N63" s="6">
        <v>83.935654</v>
      </c>
      <c r="O63" s="16">
        <f t="shared" si="4"/>
        <v>-3.6990573755462663E-2</v>
      </c>
    </row>
    <row r="64" spans="1:16" x14ac:dyDescent="0.25">
      <c r="A64" s="23">
        <v>40452</v>
      </c>
      <c r="B64">
        <v>18.735744</v>
      </c>
      <c r="C64" s="16">
        <f t="shared" si="6"/>
        <v>-5.3249606740997324E-2</v>
      </c>
      <c r="D64"/>
      <c r="E64" s="6">
        <v>29.544079</v>
      </c>
      <c r="F64" s="16">
        <f t="shared" si="2"/>
        <v>-5.0674756183802572E-2</v>
      </c>
      <c r="G64"/>
      <c r="H64" s="6">
        <v>20.41</v>
      </c>
      <c r="I64" s="16">
        <f t="shared" si="1"/>
        <v>0</v>
      </c>
      <c r="J64"/>
      <c r="K64" s="6">
        <v>91.626259000000005</v>
      </c>
      <c r="L64" s="16">
        <f t="shared" si="3"/>
        <v>-1.6153196869032937E-2</v>
      </c>
      <c r="M64"/>
      <c r="N64" s="6">
        <v>85.377937000000003</v>
      </c>
      <c r="O64" s="16">
        <f t="shared" si="4"/>
        <v>-1.6892923988079067E-2</v>
      </c>
    </row>
    <row r="65" spans="1:15" x14ac:dyDescent="0.25">
      <c r="A65" s="23">
        <v>40422</v>
      </c>
      <c r="B65">
        <v>17.800875000000001</v>
      </c>
      <c r="C65" s="16">
        <f t="shared" si="6"/>
        <v>5.2518148686511168E-2</v>
      </c>
      <c r="D65"/>
      <c r="E65" s="6">
        <v>29.950911000000001</v>
      </c>
      <c r="F65" s="16">
        <f t="shared" si="2"/>
        <v>-1.3583293009017394E-2</v>
      </c>
      <c r="G65"/>
      <c r="H65" s="6">
        <v>20.16</v>
      </c>
      <c r="I65" s="16">
        <f t="shared" si="1"/>
        <v>1.2400793650793718E-2</v>
      </c>
      <c r="J65"/>
      <c r="K65" s="6">
        <v>91.867637999999999</v>
      </c>
      <c r="L65" s="16">
        <f t="shared" si="3"/>
        <v>-2.627464962144721E-3</v>
      </c>
      <c r="M65"/>
      <c r="N65" s="6">
        <v>89.372214999999997</v>
      </c>
      <c r="O65" s="16">
        <f t="shared" si="4"/>
        <v>-4.4692615037011163E-2</v>
      </c>
    </row>
    <row r="66" spans="1:15" x14ac:dyDescent="0.25">
      <c r="A66" s="23">
        <v>40392</v>
      </c>
      <c r="B66">
        <v>16.535205999999999</v>
      </c>
      <c r="C66" s="16">
        <f t="shared" si="6"/>
        <v>7.6543890653675728E-2</v>
      </c>
      <c r="D66"/>
      <c r="E66" s="6">
        <v>28.311744999999998</v>
      </c>
      <c r="F66" s="16">
        <f t="shared" si="2"/>
        <v>5.7897031779567287E-2</v>
      </c>
      <c r="G66"/>
      <c r="H66" s="6">
        <v>17.309999000000001</v>
      </c>
      <c r="I66" s="16">
        <f t="shared" si="1"/>
        <v>0.16464478131974469</v>
      </c>
      <c r="J66"/>
      <c r="K66" s="6">
        <v>91.450096000000002</v>
      </c>
      <c r="L66" s="16">
        <f t="shared" si="3"/>
        <v>4.5657907237188766E-3</v>
      </c>
      <c r="M66"/>
      <c r="N66" s="6">
        <v>91.682968000000002</v>
      </c>
      <c r="O66" s="16">
        <f t="shared" si="4"/>
        <v>-2.5203732496967168E-2</v>
      </c>
    </row>
    <row r="67" spans="1:15" x14ac:dyDescent="0.25">
      <c r="A67" s="23">
        <v>40360</v>
      </c>
      <c r="B67">
        <v>17.553539000000001</v>
      </c>
      <c r="C67" s="16">
        <f t="shared" si="6"/>
        <v>-5.8012973907996646E-2</v>
      </c>
      <c r="D67"/>
      <c r="E67" s="6">
        <v>27.748087000000002</v>
      </c>
      <c r="F67" s="16">
        <f t="shared" si="2"/>
        <v>2.0313400343598298E-2</v>
      </c>
      <c r="G67"/>
      <c r="H67" s="6">
        <v>16.43</v>
      </c>
      <c r="I67" s="16">
        <f t="shared" si="1"/>
        <v>5.3560499087035973E-2</v>
      </c>
      <c r="J67"/>
      <c r="K67" s="6">
        <v>88.911345999999995</v>
      </c>
      <c r="L67" s="16">
        <f t="shared" si="3"/>
        <v>2.8553723615881488E-2</v>
      </c>
      <c r="M67"/>
      <c r="N67" s="6">
        <v>84.585487000000001</v>
      </c>
      <c r="O67" s="16">
        <f t="shared" si="4"/>
        <v>8.390896892276567E-2</v>
      </c>
    </row>
    <row r="68" spans="1:15" x14ac:dyDescent="0.25">
      <c r="A68" s="23">
        <v>40330</v>
      </c>
      <c r="B68">
        <v>16.931328000000001</v>
      </c>
      <c r="C68" s="16">
        <f t="shared" si="6"/>
        <v>3.674909611342958E-2</v>
      </c>
      <c r="D68"/>
      <c r="E68" s="6">
        <v>28.158752</v>
      </c>
      <c r="F68" s="16">
        <f t="shared" si="2"/>
        <v>-1.458392048056667E-2</v>
      </c>
      <c r="G68"/>
      <c r="H68" s="6">
        <v>15.52</v>
      </c>
      <c r="I68" s="16">
        <f t="shared" si="1"/>
        <v>5.8634020618556715E-2</v>
      </c>
      <c r="J68"/>
      <c r="K68" s="6">
        <v>87.073463000000004</v>
      </c>
      <c r="L68" s="16">
        <f t="shared" si="3"/>
        <v>2.1107268927617939E-2</v>
      </c>
      <c r="M68"/>
      <c r="N68" s="6">
        <v>85.393615999999994</v>
      </c>
      <c r="O68" s="16">
        <f t="shared" si="4"/>
        <v>-9.4635762935720846E-3</v>
      </c>
    </row>
    <row r="69" spans="1:15" x14ac:dyDescent="0.25">
      <c r="A69" s="23">
        <v>40301</v>
      </c>
      <c r="B69">
        <v>17.340551000000001</v>
      </c>
      <c r="C69" s="16">
        <f t="shared" si="6"/>
        <v>-2.3599192436272731E-2</v>
      </c>
      <c r="D69"/>
      <c r="E69" s="6">
        <v>26.830552999999998</v>
      </c>
      <c r="F69" s="16">
        <f t="shared" si="2"/>
        <v>4.950322865130663E-2</v>
      </c>
      <c r="G69"/>
      <c r="H69" s="6">
        <v>16.23</v>
      </c>
      <c r="I69" s="16">
        <f t="shared" si="1"/>
        <v>-4.3746149106592802E-2</v>
      </c>
      <c r="J69"/>
      <c r="K69" s="6">
        <v>84.309371999999996</v>
      </c>
      <c r="L69" s="16">
        <f t="shared" si="3"/>
        <v>3.2785097723180945E-2</v>
      </c>
      <c r="M69"/>
      <c r="N69" s="6">
        <v>80.713965999999999</v>
      </c>
      <c r="O69" s="16">
        <f t="shared" si="4"/>
        <v>5.7978194256988802E-2</v>
      </c>
    </row>
    <row r="70" spans="1:15" x14ac:dyDescent="0.25">
      <c r="A70" s="23">
        <v>40269</v>
      </c>
      <c r="B70">
        <v>21.561056000000001</v>
      </c>
      <c r="C70" s="16">
        <f t="shared" si="6"/>
        <v>-0.19574667400335122</v>
      </c>
      <c r="D70"/>
      <c r="E70" s="6">
        <v>27.905687</v>
      </c>
      <c r="F70" s="16">
        <f t="shared" si="2"/>
        <v>-3.8527415576617097E-2</v>
      </c>
      <c r="G70"/>
      <c r="H70" s="6">
        <v>17.040001</v>
      </c>
      <c r="I70" s="16">
        <f t="shared" si="1"/>
        <v>-4.7535267163423267E-2</v>
      </c>
      <c r="J70"/>
      <c r="K70" s="6">
        <v>85.426986999999997</v>
      </c>
      <c r="L70" s="16">
        <f t="shared" si="3"/>
        <v>-1.3082692475154256E-2</v>
      </c>
      <c r="M70"/>
      <c r="N70" s="6">
        <v>76.791175999999993</v>
      </c>
      <c r="O70" s="16">
        <f t="shared" si="4"/>
        <v>5.1083864114804145E-2</v>
      </c>
    </row>
    <row r="71" spans="1:15" x14ac:dyDescent="0.25">
      <c r="A71" s="23">
        <v>40238</v>
      </c>
      <c r="B71">
        <v>21.752220000000001</v>
      </c>
      <c r="C71" s="16">
        <f t="shared" si="6"/>
        <v>-8.7882524174544008E-3</v>
      </c>
      <c r="D71"/>
      <c r="E71" s="6">
        <v>29.745359000000001</v>
      </c>
      <c r="F71" s="16">
        <f t="shared" si="2"/>
        <v>-6.1847362474260259E-2</v>
      </c>
      <c r="G71"/>
      <c r="H71" s="6">
        <v>18.739999999999998</v>
      </c>
      <c r="I71" s="16">
        <f t="shared" si="1"/>
        <v>-9.0714994663820603E-2</v>
      </c>
      <c r="J71"/>
      <c r="K71" s="6">
        <v>83.827674999999999</v>
      </c>
      <c r="L71" s="16">
        <f t="shared" si="3"/>
        <v>1.9078568026609233E-2</v>
      </c>
      <c r="M71"/>
      <c r="N71" s="6">
        <v>74.322327000000001</v>
      </c>
      <c r="O71" s="16">
        <f t="shared" si="4"/>
        <v>3.3218133764837399E-2</v>
      </c>
    </row>
    <row r="72" spans="1:15" x14ac:dyDescent="0.25">
      <c r="A72" s="23">
        <v>40210</v>
      </c>
      <c r="B72">
        <v>20.378219999999999</v>
      </c>
      <c r="C72" s="16">
        <f t="shared" si="6"/>
        <v>6.7424927201688911E-2</v>
      </c>
      <c r="D72"/>
      <c r="E72" s="6">
        <v>29.066692</v>
      </c>
      <c r="F72" s="16">
        <f t="shared" si="2"/>
        <v>2.3348614971390624E-2</v>
      </c>
      <c r="G72"/>
      <c r="H72" s="6">
        <v>18.16</v>
      </c>
      <c r="I72" s="16">
        <f t="shared" ref="I72:I127" si="7">H71/H72-1</f>
        <v>3.1938325991189398E-2</v>
      </c>
      <c r="J72"/>
      <c r="K72" s="6">
        <v>83.284782000000007</v>
      </c>
      <c r="L72" s="16">
        <f t="shared" si="3"/>
        <v>6.5185137904304469E-3</v>
      </c>
      <c r="M72"/>
      <c r="N72" s="6">
        <v>75.883506999999994</v>
      </c>
      <c r="O72" s="16">
        <f t="shared" si="4"/>
        <v>-2.0573377031717799E-2</v>
      </c>
    </row>
    <row r="73" spans="1:15" x14ac:dyDescent="0.25">
      <c r="A73" s="23">
        <v>40182</v>
      </c>
      <c r="B73">
        <v>19.572185999999999</v>
      </c>
      <c r="C73" s="16">
        <f t="shared" si="6"/>
        <v>4.1182625180447463E-2</v>
      </c>
      <c r="D73"/>
      <c r="E73" s="6">
        <v>30.091276000000001</v>
      </c>
      <c r="F73" s="16">
        <f t="shared" ref="F73:F127" si="8">E72/E73-1</f>
        <v>-3.4049204161365587E-2</v>
      </c>
      <c r="G73"/>
      <c r="H73" s="6">
        <v>18.73</v>
      </c>
      <c r="I73" s="16">
        <f t="shared" si="7"/>
        <v>-3.043246129204491E-2</v>
      </c>
      <c r="J73"/>
      <c r="K73" s="6">
        <v>82.864922000000007</v>
      </c>
      <c r="L73" s="16">
        <f t="shared" ref="L73:L127" si="9">K72/K73-1</f>
        <v>5.0668001594209588E-3</v>
      </c>
      <c r="M73"/>
      <c r="N73" s="6">
        <v>76.144264000000007</v>
      </c>
      <c r="O73" s="16">
        <f t="shared" ref="O73:O127" si="10">N72/N73-1</f>
        <v>-3.4245127118178731E-3</v>
      </c>
    </row>
    <row r="74" spans="1:15" x14ac:dyDescent="0.25">
      <c r="A74" s="23">
        <v>40148</v>
      </c>
      <c r="B74">
        <v>20.867771000000001</v>
      </c>
      <c r="C74" s="16">
        <f t="shared" si="6"/>
        <v>-6.208545225074602E-2</v>
      </c>
      <c r="D74"/>
      <c r="E74" s="6">
        <v>28.798722999999999</v>
      </c>
      <c r="F74" s="16">
        <f t="shared" si="8"/>
        <v>4.4882302593764356E-2</v>
      </c>
      <c r="G74"/>
      <c r="H74" s="6">
        <v>19.91</v>
      </c>
      <c r="I74" s="16">
        <f t="shared" si="7"/>
        <v>-5.9266700150678031E-2</v>
      </c>
      <c r="J74"/>
      <c r="K74" s="6">
        <v>81.843361000000002</v>
      </c>
      <c r="L74" s="16">
        <f t="shared" si="9"/>
        <v>1.2481904304980862E-2</v>
      </c>
      <c r="M74"/>
      <c r="N74" s="6">
        <v>74.148064000000005</v>
      </c>
      <c r="O74" s="16">
        <f t="shared" si="10"/>
        <v>2.6921808774400313E-2</v>
      </c>
    </row>
    <row r="75" spans="1:15" x14ac:dyDescent="0.25">
      <c r="A75" s="23">
        <v>40119</v>
      </c>
      <c r="B75">
        <v>19.326429000000001</v>
      </c>
      <c r="C75" s="16">
        <f t="shared" si="6"/>
        <v>7.9753067677427625E-2</v>
      </c>
      <c r="D75"/>
      <c r="E75" s="6">
        <v>28.249752000000001</v>
      </c>
      <c r="F75" s="16">
        <f t="shared" si="8"/>
        <v>1.9432772365576723E-2</v>
      </c>
      <c r="G75"/>
      <c r="H75" s="6">
        <v>19.98</v>
      </c>
      <c r="I75" s="16">
        <f t="shared" si="7"/>
        <v>-3.5035035035034801E-3</v>
      </c>
      <c r="J75"/>
      <c r="K75" s="6">
        <v>83.571060000000003</v>
      </c>
      <c r="L75" s="16">
        <f t="shared" si="9"/>
        <v>-2.0673412542571601E-2</v>
      </c>
      <c r="M75"/>
      <c r="N75" s="6">
        <v>79.172058000000007</v>
      </c>
      <c r="O75" s="16">
        <f t="shared" si="10"/>
        <v>-6.3456655377077675E-2</v>
      </c>
    </row>
    <row r="76" spans="1:15" x14ac:dyDescent="0.25">
      <c r="A76" s="23">
        <v>40087</v>
      </c>
      <c r="B76">
        <v>18.048220000000001</v>
      </c>
      <c r="C76" s="16">
        <f t="shared" si="6"/>
        <v>7.08218871445494E-2</v>
      </c>
      <c r="D76"/>
      <c r="E76" s="6">
        <v>24.130486000000001</v>
      </c>
      <c r="F76" s="16">
        <f t="shared" si="8"/>
        <v>0.17070795838923414</v>
      </c>
      <c r="G76"/>
      <c r="H76" s="6">
        <v>19.02</v>
      </c>
      <c r="I76" s="16">
        <f t="shared" si="7"/>
        <v>5.0473186119873947E-2</v>
      </c>
      <c r="J76"/>
      <c r="K76" s="6">
        <v>81.970551</v>
      </c>
      <c r="L76" s="16">
        <f t="shared" si="9"/>
        <v>1.9525414682158182E-2</v>
      </c>
      <c r="M76"/>
      <c r="N76" s="6">
        <v>78.223274000000004</v>
      </c>
      <c r="O76" s="16">
        <f t="shared" si="10"/>
        <v>1.2129177819890424E-2</v>
      </c>
    </row>
    <row r="77" spans="1:15" x14ac:dyDescent="0.25">
      <c r="A77" s="23">
        <v>40057</v>
      </c>
      <c r="B77">
        <v>16.463996999999999</v>
      </c>
      <c r="C77" s="16">
        <f t="shared" si="6"/>
        <v>9.6223474773470929E-2</v>
      </c>
      <c r="D77"/>
      <c r="E77" s="6">
        <v>24.676600000000001</v>
      </c>
      <c r="F77" s="16">
        <f t="shared" si="8"/>
        <v>-2.2130844605820821E-2</v>
      </c>
      <c r="G77"/>
      <c r="H77" s="6">
        <v>17.09</v>
      </c>
      <c r="I77" s="16">
        <f t="shared" si="7"/>
        <v>0.11293153891164431</v>
      </c>
      <c r="J77"/>
      <c r="K77" s="6">
        <v>82.380095999999995</v>
      </c>
      <c r="L77" s="16">
        <f t="shared" si="9"/>
        <v>-4.9714071709747731E-3</v>
      </c>
      <c r="M77"/>
      <c r="N77" s="6">
        <v>80.324637999999993</v>
      </c>
      <c r="O77" s="16">
        <f t="shared" si="10"/>
        <v>-2.6160889763362394E-2</v>
      </c>
    </row>
    <row r="78" spans="1:15" x14ac:dyDescent="0.25">
      <c r="A78" s="23">
        <v>40028</v>
      </c>
      <c r="B78">
        <v>16.938071999999998</v>
      </c>
      <c r="C78" s="16">
        <f t="shared" si="6"/>
        <v>-2.7988722683431666E-2</v>
      </c>
      <c r="D78"/>
      <c r="E78" s="6">
        <v>24.998301000000001</v>
      </c>
      <c r="F78" s="16">
        <f t="shared" si="8"/>
        <v>-1.2868914571434353E-2</v>
      </c>
      <c r="G78"/>
      <c r="H78" s="6">
        <v>15.23</v>
      </c>
      <c r="I78" s="16">
        <f t="shared" si="7"/>
        <v>0.12212738017071567</v>
      </c>
      <c r="J78"/>
      <c r="K78" s="6">
        <v>80.956130999999999</v>
      </c>
      <c r="L78" s="16">
        <f t="shared" si="9"/>
        <v>1.7589341071647668E-2</v>
      </c>
      <c r="M78"/>
      <c r="N78" s="6">
        <v>78.397530000000003</v>
      </c>
      <c r="O78" s="16">
        <f t="shared" si="10"/>
        <v>2.4581233617946729E-2</v>
      </c>
    </row>
    <row r="79" spans="1:15" x14ac:dyDescent="0.25">
      <c r="A79" s="23">
        <v>39995</v>
      </c>
      <c r="B79">
        <v>15.570596999999999</v>
      </c>
      <c r="C79" s="16">
        <f t="shared" si="6"/>
        <v>8.7824185546642841E-2</v>
      </c>
      <c r="D79"/>
      <c r="E79" s="6">
        <v>23.132871999999999</v>
      </c>
      <c r="F79" s="16">
        <f t="shared" si="8"/>
        <v>8.0639749357537704E-2</v>
      </c>
      <c r="G79"/>
      <c r="H79" s="6">
        <v>15.4</v>
      </c>
      <c r="I79" s="16">
        <f t="shared" si="7"/>
        <v>-1.103896103896107E-2</v>
      </c>
      <c r="J79"/>
      <c r="K79" s="6">
        <v>79.909294000000003</v>
      </c>
      <c r="L79" s="16">
        <f t="shared" si="9"/>
        <v>1.3100315965749898E-2</v>
      </c>
      <c r="M79"/>
      <c r="N79" s="6">
        <v>76.686736999999994</v>
      </c>
      <c r="O79" s="16">
        <f t="shared" si="10"/>
        <v>2.2308851138105101E-2</v>
      </c>
    </row>
    <row r="80" spans="1:15" x14ac:dyDescent="0.25">
      <c r="A80" s="23">
        <v>39965</v>
      </c>
      <c r="B80">
        <v>14.809431</v>
      </c>
      <c r="C80" s="16">
        <f t="shared" si="6"/>
        <v>5.1397383194533131E-2</v>
      </c>
      <c r="D80"/>
      <c r="E80" s="6">
        <v>21.55265</v>
      </c>
      <c r="F80" s="16">
        <f t="shared" si="8"/>
        <v>7.3319151009272554E-2</v>
      </c>
      <c r="G80"/>
      <c r="H80" s="6">
        <v>15.62</v>
      </c>
      <c r="I80" s="16">
        <f t="shared" si="7"/>
        <v>-1.4084507042253502E-2</v>
      </c>
      <c r="J80"/>
      <c r="K80" s="6">
        <v>76.371291999999997</v>
      </c>
      <c r="L80" s="16">
        <f t="shared" si="9"/>
        <v>4.632633424611976E-2</v>
      </c>
      <c r="M80"/>
      <c r="N80" s="6">
        <v>76.247535999999997</v>
      </c>
      <c r="O80" s="16">
        <f t="shared" si="10"/>
        <v>5.760199254176479E-3</v>
      </c>
    </row>
    <row r="81" spans="1:15" x14ac:dyDescent="0.25">
      <c r="A81" s="23">
        <v>39934</v>
      </c>
      <c r="B81">
        <v>16.105791</v>
      </c>
      <c r="C81" s="16">
        <f t="shared" si="6"/>
        <v>-8.0490303146240949E-2</v>
      </c>
      <c r="D81"/>
      <c r="E81" s="6">
        <v>20.966920999999999</v>
      </c>
      <c r="F81" s="16">
        <f t="shared" si="8"/>
        <v>2.7935861445750776E-2</v>
      </c>
      <c r="G81"/>
      <c r="H81" s="6">
        <v>16.799999</v>
      </c>
      <c r="I81" s="16">
        <f t="shared" si="7"/>
        <v>-7.0238039895121451E-2</v>
      </c>
      <c r="J81"/>
      <c r="K81" s="6">
        <v>74.225150999999997</v>
      </c>
      <c r="L81" s="16">
        <f t="shared" si="9"/>
        <v>2.8913932421639643E-2</v>
      </c>
      <c r="M81"/>
      <c r="N81" s="6">
        <v>75.679123000000004</v>
      </c>
      <c r="O81" s="16">
        <f t="shared" si="10"/>
        <v>7.5108296379173822E-3</v>
      </c>
    </row>
    <row r="82" spans="1:15" x14ac:dyDescent="0.25">
      <c r="A82" s="23">
        <v>39904</v>
      </c>
      <c r="B82">
        <v>15.426788</v>
      </c>
      <c r="C82" s="16">
        <f t="shared" si="6"/>
        <v>4.4014541458662571E-2</v>
      </c>
      <c r="D82"/>
      <c r="E82" s="6">
        <v>18.427778</v>
      </c>
      <c r="F82" s="16">
        <f t="shared" si="8"/>
        <v>0.13778888588738147</v>
      </c>
      <c r="G82"/>
      <c r="H82" s="6">
        <v>16.5</v>
      </c>
      <c r="I82" s="16">
        <f t="shared" si="7"/>
        <v>1.8181757575757462E-2</v>
      </c>
      <c r="J82"/>
      <c r="K82" s="6">
        <v>72.544387999999998</v>
      </c>
      <c r="L82" s="16">
        <f t="shared" si="9"/>
        <v>2.3168752902016365E-2</v>
      </c>
      <c r="M82"/>
      <c r="N82" s="6">
        <v>78.582695000000001</v>
      </c>
      <c r="O82" s="16">
        <f t="shared" si="10"/>
        <v>-3.6949254540073917E-2</v>
      </c>
    </row>
    <row r="83" spans="1:15" x14ac:dyDescent="0.25">
      <c r="A83" s="23">
        <v>39874</v>
      </c>
      <c r="B83">
        <v>13.203963</v>
      </c>
      <c r="C83" s="16">
        <f t="shared" si="6"/>
        <v>0.16834529148559407</v>
      </c>
      <c r="D83"/>
      <c r="E83" s="6">
        <v>20.335936</v>
      </c>
      <c r="F83" s="16">
        <f t="shared" si="8"/>
        <v>-9.3831825591898066E-2</v>
      </c>
      <c r="G83"/>
      <c r="H83" s="6">
        <v>14.63</v>
      </c>
      <c r="I83" s="16">
        <f t="shared" si="7"/>
        <v>0.1278195488721805</v>
      </c>
      <c r="J83"/>
      <c r="K83" s="6">
        <v>70.584479999999999</v>
      </c>
      <c r="L83" s="16">
        <f t="shared" si="9"/>
        <v>2.7766840529249492E-2</v>
      </c>
      <c r="M83"/>
      <c r="N83" s="6">
        <v>84.453963999999999</v>
      </c>
      <c r="O83" s="16">
        <f t="shared" si="10"/>
        <v>-6.952034838767307E-2</v>
      </c>
    </row>
    <row r="84" spans="1:15" x14ac:dyDescent="0.25">
      <c r="A84" s="23">
        <v>39846</v>
      </c>
      <c r="B84">
        <v>13.467567000000001</v>
      </c>
      <c r="C84" s="16">
        <f t="shared" si="6"/>
        <v>-1.9573245857993582E-2</v>
      </c>
      <c r="D84"/>
      <c r="E84" s="6">
        <v>18.094072000000001</v>
      </c>
      <c r="F84" s="16">
        <f t="shared" si="8"/>
        <v>0.12390046861756709</v>
      </c>
      <c r="G84"/>
      <c r="H84" s="6">
        <v>13.61</v>
      </c>
      <c r="I84" s="16">
        <f t="shared" si="7"/>
        <v>7.4944893460690665E-2</v>
      </c>
      <c r="J84"/>
      <c r="K84" s="6">
        <v>70.253005999999999</v>
      </c>
      <c r="L84" s="16">
        <f t="shared" si="9"/>
        <v>4.7182892074397742E-3</v>
      </c>
      <c r="M84"/>
      <c r="N84" s="6">
        <v>81.168792999999994</v>
      </c>
      <c r="O84" s="16">
        <f t="shared" si="10"/>
        <v>4.047332575217677E-2</v>
      </c>
    </row>
    <row r="85" spans="1:15" x14ac:dyDescent="0.25">
      <c r="A85" s="23">
        <v>39815</v>
      </c>
      <c r="B85">
        <v>11.696852</v>
      </c>
      <c r="C85" s="16">
        <f t="shared" si="6"/>
        <v>0.15138389371772853</v>
      </c>
      <c r="D85"/>
      <c r="E85" s="6">
        <v>21.346519000000001</v>
      </c>
      <c r="F85" s="16">
        <f t="shared" si="8"/>
        <v>-0.15236428009644098</v>
      </c>
      <c r="G85"/>
      <c r="H85" s="6">
        <v>12.59</v>
      </c>
      <c r="I85" s="16">
        <f t="shared" si="7"/>
        <v>8.1016679904686306E-2</v>
      </c>
      <c r="J85"/>
      <c r="K85" s="6">
        <v>74.109611999999998</v>
      </c>
      <c r="L85" s="16">
        <f t="shared" si="9"/>
        <v>-5.2039214562343172E-2</v>
      </c>
      <c r="M85"/>
      <c r="N85" s="6">
        <v>82.431579999999997</v>
      </c>
      <c r="O85" s="16">
        <f t="shared" si="10"/>
        <v>-1.5319213825575106E-2</v>
      </c>
    </row>
    <row r="86" spans="1:15" x14ac:dyDescent="0.25">
      <c r="A86" s="23">
        <v>39783</v>
      </c>
      <c r="B86">
        <v>12.431609</v>
      </c>
      <c r="C86" s="16">
        <f t="shared" si="6"/>
        <v>-5.9103934172961892E-2</v>
      </c>
      <c r="D86"/>
      <c r="E86" s="6">
        <v>22.729744</v>
      </c>
      <c r="F86" s="16">
        <f t="shared" si="8"/>
        <v>-6.0855282839965108E-2</v>
      </c>
      <c r="G86"/>
      <c r="H86" s="6">
        <v>11.98</v>
      </c>
      <c r="I86" s="16">
        <f t="shared" si="7"/>
        <v>5.0918196994991671E-2</v>
      </c>
      <c r="J86"/>
      <c r="K86" s="6">
        <v>75.468261999999996</v>
      </c>
      <c r="L86" s="16">
        <f t="shared" si="9"/>
        <v>-1.8002932146496176E-2</v>
      </c>
      <c r="M86"/>
      <c r="N86" s="6">
        <v>94.826110999999997</v>
      </c>
      <c r="O86" s="16">
        <f t="shared" si="10"/>
        <v>-0.13070799666138366</v>
      </c>
    </row>
    <row r="87" spans="1:15" x14ac:dyDescent="0.25">
      <c r="A87" s="23">
        <v>39755</v>
      </c>
      <c r="B87">
        <v>12.457682</v>
      </c>
      <c r="C87" s="16">
        <f t="shared" si="6"/>
        <v>-2.0929254736153924E-3</v>
      </c>
      <c r="D87"/>
      <c r="E87" s="6">
        <v>19.693701000000001</v>
      </c>
      <c r="F87" s="16">
        <f t="shared" si="8"/>
        <v>0.15416315094862054</v>
      </c>
      <c r="G87"/>
      <c r="H87" s="6">
        <v>12.63</v>
      </c>
      <c r="I87" s="16">
        <f t="shared" si="7"/>
        <v>-5.1464766429136999E-2</v>
      </c>
      <c r="J87"/>
      <c r="K87" s="6">
        <v>66.308205000000001</v>
      </c>
      <c r="L87" s="16">
        <f t="shared" si="9"/>
        <v>0.13814364300767901</v>
      </c>
      <c r="M87"/>
      <c r="N87" s="6">
        <v>83.435226</v>
      </c>
      <c r="O87" s="16">
        <f t="shared" si="10"/>
        <v>0.13652369084491967</v>
      </c>
    </row>
    <row r="88" spans="1:15" x14ac:dyDescent="0.25">
      <c r="A88" s="23">
        <v>39722</v>
      </c>
      <c r="B88">
        <v>13.093353</v>
      </c>
      <c r="C88" s="16">
        <f t="shared" si="6"/>
        <v>-4.8549137871712444E-2</v>
      </c>
      <c r="D88"/>
      <c r="E88" s="6">
        <v>22.81138</v>
      </c>
      <c r="F88" s="16">
        <f t="shared" si="8"/>
        <v>-0.13667209085991283</v>
      </c>
      <c r="G88"/>
      <c r="H88" s="6">
        <v>13.59</v>
      </c>
      <c r="I88" s="16">
        <f t="shared" si="7"/>
        <v>-7.0640176600441418E-2</v>
      </c>
      <c r="J88"/>
      <c r="K88" s="6">
        <v>64.156540000000007</v>
      </c>
      <c r="L88" s="16">
        <f t="shared" si="9"/>
        <v>3.3537734422710352E-2</v>
      </c>
      <c r="M88"/>
      <c r="N88" s="6">
        <v>72.970305999999994</v>
      </c>
      <c r="O88" s="16">
        <f t="shared" si="10"/>
        <v>0.14341340435107952</v>
      </c>
    </row>
    <row r="89" spans="1:15" x14ac:dyDescent="0.25">
      <c r="A89" s="23">
        <v>39693</v>
      </c>
      <c r="B89">
        <v>14.522149000000001</v>
      </c>
      <c r="C89" s="16">
        <f t="shared" si="6"/>
        <v>-9.8387366773333595E-2</v>
      </c>
      <c r="D89"/>
      <c r="E89" s="6">
        <v>23.260974999999998</v>
      </c>
      <c r="F89" s="16">
        <f t="shared" si="8"/>
        <v>-1.9328295568005971E-2</v>
      </c>
      <c r="G89"/>
      <c r="H89" s="6">
        <v>15.17</v>
      </c>
      <c r="I89" s="16">
        <f t="shared" si="7"/>
        <v>-0.10415293342122611</v>
      </c>
      <c r="J89"/>
      <c r="K89" s="6">
        <v>65.426497999999995</v>
      </c>
      <c r="L89" s="16">
        <f t="shared" si="9"/>
        <v>-1.9410453544372652E-2</v>
      </c>
      <c r="M89"/>
      <c r="N89" s="6">
        <v>74.353774999999999</v>
      </c>
      <c r="O89" s="16">
        <f t="shared" si="10"/>
        <v>-1.8606573775171498E-2</v>
      </c>
    </row>
    <row r="90" spans="1:15" x14ac:dyDescent="0.25">
      <c r="A90" s="23">
        <v>39661</v>
      </c>
      <c r="B90">
        <v>17.954573</v>
      </c>
      <c r="C90" s="16">
        <f t="shared" si="6"/>
        <v>-0.19117268898569739</v>
      </c>
      <c r="D90"/>
      <c r="E90" s="6">
        <v>26.003375999999999</v>
      </c>
      <c r="F90" s="16">
        <f t="shared" si="8"/>
        <v>-0.10546326753879964</v>
      </c>
      <c r="G90"/>
      <c r="H90" s="6">
        <v>16.209999</v>
      </c>
      <c r="I90" s="16">
        <f t="shared" si="7"/>
        <v>-6.4157869473033258E-2</v>
      </c>
      <c r="J90"/>
      <c r="K90" s="6">
        <v>73.290938999999995</v>
      </c>
      <c r="L90" s="16">
        <f t="shared" si="9"/>
        <v>-0.10730441044015004</v>
      </c>
      <c r="M90"/>
      <c r="N90" s="6">
        <v>73.272323999999998</v>
      </c>
      <c r="O90" s="16">
        <f t="shared" si="10"/>
        <v>1.4759338055116089E-2</v>
      </c>
    </row>
    <row r="91" spans="1:15" x14ac:dyDescent="0.25">
      <c r="A91" s="23">
        <v>39630</v>
      </c>
      <c r="B91">
        <v>17.257826000000001</v>
      </c>
      <c r="C91" s="16">
        <f t="shared" si="6"/>
        <v>4.0372814049695283E-2</v>
      </c>
      <c r="D91"/>
      <c r="E91" s="6">
        <v>23.984052999999999</v>
      </c>
      <c r="F91" s="16">
        <f t="shared" si="8"/>
        <v>8.4194402005365765E-2</v>
      </c>
      <c r="G91"/>
      <c r="H91" s="6">
        <v>15.98</v>
      </c>
      <c r="I91" s="16">
        <f t="shared" si="7"/>
        <v>1.4392928660825977E-2</v>
      </c>
      <c r="J91"/>
      <c r="K91" s="6">
        <v>73.185035999999997</v>
      </c>
      <c r="L91" s="16">
        <f t="shared" si="9"/>
        <v>1.4470581117156378E-3</v>
      </c>
      <c r="M91"/>
      <c r="N91" s="6">
        <v>71.318702999999999</v>
      </c>
      <c r="O91" s="16">
        <f t="shared" si="10"/>
        <v>2.7392828498297161E-2</v>
      </c>
    </row>
    <row r="92" spans="1:15" x14ac:dyDescent="0.25">
      <c r="A92" s="23">
        <v>39601</v>
      </c>
      <c r="B92">
        <v>19.206596000000001</v>
      </c>
      <c r="C92" s="16">
        <f t="shared" si="6"/>
        <v>-0.10146358053243787</v>
      </c>
      <c r="D92"/>
      <c r="E92" s="6">
        <v>27.475954000000002</v>
      </c>
      <c r="F92" s="16">
        <f t="shared" si="8"/>
        <v>-0.12708934510517822</v>
      </c>
      <c r="G92"/>
      <c r="H92" s="6">
        <v>13.57</v>
      </c>
      <c r="I92" s="16">
        <f t="shared" si="7"/>
        <v>0.17759764185703752</v>
      </c>
      <c r="J92"/>
      <c r="K92" s="6">
        <v>72.900558000000004</v>
      </c>
      <c r="L92" s="16">
        <f t="shared" si="9"/>
        <v>3.90227465748616E-3</v>
      </c>
      <c r="M92"/>
      <c r="N92" s="6">
        <v>71.581665000000001</v>
      </c>
      <c r="O92" s="16">
        <f t="shared" si="10"/>
        <v>-3.6735943484969003E-3</v>
      </c>
    </row>
    <row r="93" spans="1:15" x14ac:dyDescent="0.25">
      <c r="A93" s="23">
        <v>39569</v>
      </c>
      <c r="B93">
        <v>20.399478999999999</v>
      </c>
      <c r="C93" s="16">
        <f t="shared" si="6"/>
        <v>-5.8476150297759988E-2</v>
      </c>
      <c r="D93"/>
      <c r="E93" s="6">
        <v>28.120356000000001</v>
      </c>
      <c r="F93" s="16">
        <f t="shared" si="8"/>
        <v>-2.2915854977084926E-2</v>
      </c>
      <c r="G93"/>
      <c r="H93" s="6">
        <v>15.76</v>
      </c>
      <c r="I93" s="16">
        <f t="shared" si="7"/>
        <v>-0.13895939086294418</v>
      </c>
      <c r="J93"/>
      <c r="K93" s="6">
        <v>73.854590999999999</v>
      </c>
      <c r="L93" s="16">
        <f t="shared" si="9"/>
        <v>-1.291772098500954E-2</v>
      </c>
      <c r="M93"/>
      <c r="N93" s="6">
        <v>69.731277000000006</v>
      </c>
      <c r="O93" s="16">
        <f t="shared" si="10"/>
        <v>2.6535983271896768E-2</v>
      </c>
    </row>
    <row r="94" spans="1:15" x14ac:dyDescent="0.25">
      <c r="A94" s="23">
        <v>39539</v>
      </c>
      <c r="B94">
        <v>19.712095000000001</v>
      </c>
      <c r="C94" s="16">
        <f t="shared" si="6"/>
        <v>3.487117934445827E-2</v>
      </c>
      <c r="D94"/>
      <c r="E94" s="6">
        <v>27.456323999999999</v>
      </c>
      <c r="F94" s="16">
        <f t="shared" si="8"/>
        <v>2.4185029285056503E-2</v>
      </c>
      <c r="G94"/>
      <c r="H94" s="6">
        <v>14.47</v>
      </c>
      <c r="I94" s="16">
        <f t="shared" si="7"/>
        <v>8.9149965445749713E-2</v>
      </c>
      <c r="J94"/>
      <c r="K94" s="6">
        <v>75.519890000000004</v>
      </c>
      <c r="L94" s="16">
        <f t="shared" si="9"/>
        <v>-2.2051131165577775E-2</v>
      </c>
      <c r="M94"/>
      <c r="N94" s="6">
        <v>71.657616000000004</v>
      </c>
      <c r="O94" s="16">
        <f t="shared" si="10"/>
        <v>-2.688254378990218E-2</v>
      </c>
    </row>
    <row r="95" spans="1:15" ht="16.5" thickBot="1" x14ac:dyDescent="0.3">
      <c r="A95" s="23">
        <v>39510</v>
      </c>
      <c r="B95" s="9">
        <v>14.730333</v>
      </c>
      <c r="C95" s="17">
        <f t="shared" si="6"/>
        <v>0.33819751393264519</v>
      </c>
      <c r="D95"/>
      <c r="E95" s="6">
        <v>27.391362999999998</v>
      </c>
      <c r="F95" s="16">
        <f t="shared" si="8"/>
        <v>2.3715869852842797E-3</v>
      </c>
      <c r="G95"/>
      <c r="H95" s="6">
        <v>13.98</v>
      </c>
      <c r="I95" s="16">
        <f t="shared" si="7"/>
        <v>3.5050071530758231E-2</v>
      </c>
      <c r="J95"/>
      <c r="K95" s="6">
        <v>74.591483999999994</v>
      </c>
      <c r="L95" s="16">
        <f t="shared" si="9"/>
        <v>1.2446541484548046E-2</v>
      </c>
      <c r="M95"/>
      <c r="N95" s="6">
        <v>73.484650000000002</v>
      </c>
      <c r="O95" s="16">
        <f t="shared" si="10"/>
        <v>-2.486279787683543E-2</v>
      </c>
    </row>
    <row r="96" spans="1:15" x14ac:dyDescent="0.25">
      <c r="A96" s="23">
        <v>39479</v>
      </c>
      <c r="B96"/>
      <c r="C96" s="16"/>
      <c r="D96"/>
      <c r="E96" s="6">
        <v>31.696978000000001</v>
      </c>
      <c r="F96" s="16">
        <f t="shared" si="8"/>
        <v>-0.13583676652077059</v>
      </c>
      <c r="G96"/>
      <c r="H96" s="6">
        <v>13.85</v>
      </c>
      <c r="I96" s="16">
        <f t="shared" si="7"/>
        <v>9.3862815884477868E-3</v>
      </c>
      <c r="J96"/>
      <c r="K96" s="6">
        <v>75.039597000000001</v>
      </c>
      <c r="L96" s="16">
        <f t="shared" si="9"/>
        <v>-5.9716871880323152E-3</v>
      </c>
      <c r="M96"/>
      <c r="N96" s="6">
        <v>71.945839000000007</v>
      </c>
      <c r="O96" s="16">
        <f t="shared" si="10"/>
        <v>2.1388464175113642E-2</v>
      </c>
    </row>
    <row r="97" spans="1:15" x14ac:dyDescent="0.25">
      <c r="A97" s="23">
        <v>39449</v>
      </c>
      <c r="B97"/>
      <c r="C97" s="16"/>
      <c r="D97"/>
      <c r="E97" s="6">
        <v>32.98489</v>
      </c>
      <c r="F97" s="16">
        <f t="shared" si="8"/>
        <v>-3.9045514476476861E-2</v>
      </c>
      <c r="G97"/>
      <c r="H97" s="6">
        <v>13.45</v>
      </c>
      <c r="I97" s="16">
        <f t="shared" si="7"/>
        <v>2.9739776951672958E-2</v>
      </c>
      <c r="J97"/>
      <c r="K97" s="6">
        <v>75.573372000000006</v>
      </c>
      <c r="L97" s="16">
        <f t="shared" si="9"/>
        <v>-7.0630036198464641E-3</v>
      </c>
      <c r="M97"/>
      <c r="N97" s="6">
        <v>72.274910000000006</v>
      </c>
      <c r="O97" s="16">
        <f t="shared" si="10"/>
        <v>-4.5530461400782318E-3</v>
      </c>
    </row>
    <row r="98" spans="1:15" x14ac:dyDescent="0.25">
      <c r="A98" s="23">
        <v>39419</v>
      </c>
      <c r="B98"/>
      <c r="C98" s="16"/>
      <c r="D98"/>
      <c r="E98" s="6">
        <v>41.578136000000001</v>
      </c>
      <c r="F98" s="16">
        <f t="shared" si="8"/>
        <v>-0.2066770381433165</v>
      </c>
      <c r="G98"/>
      <c r="H98" s="6">
        <v>12.89</v>
      </c>
      <c r="I98" s="16">
        <f t="shared" si="7"/>
        <v>4.3444530643909962E-2</v>
      </c>
      <c r="J98"/>
      <c r="K98" s="6">
        <v>73.682807999999994</v>
      </c>
      <c r="L98" s="16">
        <f t="shared" si="9"/>
        <v>2.5658142670133E-2</v>
      </c>
      <c r="M98"/>
      <c r="N98" s="6">
        <v>70.791213999999997</v>
      </c>
      <c r="O98" s="16">
        <f t="shared" si="10"/>
        <v>2.0958759091205925E-2</v>
      </c>
    </row>
    <row r="99" spans="1:15" x14ac:dyDescent="0.25">
      <c r="A99" s="23">
        <v>39387</v>
      </c>
      <c r="B99"/>
      <c r="C99" s="16"/>
      <c r="D99"/>
      <c r="E99" s="6">
        <v>42.196109999999997</v>
      </c>
      <c r="F99" s="16">
        <f t="shared" si="8"/>
        <v>-1.4645283652924279E-2</v>
      </c>
      <c r="G99"/>
      <c r="H99" s="6">
        <v>15.06</v>
      </c>
      <c r="I99" s="16">
        <f t="shared" si="7"/>
        <v>-0.1440903054448871</v>
      </c>
      <c r="J99"/>
      <c r="K99" s="6">
        <v>74.279540999999995</v>
      </c>
      <c r="L99" s="16">
        <f t="shared" si="9"/>
        <v>-8.0336118393623535E-3</v>
      </c>
      <c r="M99"/>
      <c r="N99" s="6">
        <v>71.238403000000005</v>
      </c>
      <c r="O99" s="16">
        <f t="shared" si="10"/>
        <v>-6.2773585758233441E-3</v>
      </c>
    </row>
    <row r="100" spans="1:15" x14ac:dyDescent="0.25">
      <c r="A100" s="23">
        <v>39356</v>
      </c>
      <c r="B100"/>
      <c r="C100" s="16"/>
      <c r="D100"/>
      <c r="E100" s="6">
        <v>41.414172999999998</v>
      </c>
      <c r="F100" s="16">
        <f t="shared" si="8"/>
        <v>1.8880903404735472E-2</v>
      </c>
      <c r="G100"/>
      <c r="H100" s="6">
        <v>16.120000999999998</v>
      </c>
      <c r="I100" s="16">
        <f t="shared" si="7"/>
        <v>-6.5756881776868226E-2</v>
      </c>
      <c r="J100"/>
      <c r="K100" s="6">
        <v>73.529915000000003</v>
      </c>
      <c r="L100" s="16">
        <f t="shared" si="9"/>
        <v>1.019484382648872E-2</v>
      </c>
      <c r="M100"/>
      <c r="N100" s="6">
        <v>67.619881000000007</v>
      </c>
      <c r="O100" s="16">
        <f t="shared" si="10"/>
        <v>5.351269399601577E-2</v>
      </c>
    </row>
    <row r="101" spans="1:15" x14ac:dyDescent="0.25">
      <c r="A101" s="23">
        <v>39329</v>
      </c>
      <c r="B101"/>
      <c r="C101" s="16"/>
      <c r="D101"/>
      <c r="E101" s="6">
        <v>36.743881000000002</v>
      </c>
      <c r="F101" s="16">
        <f t="shared" si="8"/>
        <v>0.12710393874833192</v>
      </c>
      <c r="G101"/>
      <c r="H101" s="6">
        <v>13.35</v>
      </c>
      <c r="I101" s="16">
        <f t="shared" si="7"/>
        <v>0.20749071161048671</v>
      </c>
      <c r="J101"/>
      <c r="K101" s="6">
        <v>72.827354</v>
      </c>
      <c r="L101" s="16">
        <f t="shared" si="9"/>
        <v>9.6469384292061644E-3</v>
      </c>
      <c r="M101"/>
      <c r="N101" s="6">
        <v>66.413712000000004</v>
      </c>
      <c r="O101" s="16">
        <f t="shared" si="10"/>
        <v>1.8161445335264537E-2</v>
      </c>
    </row>
    <row r="102" spans="1:15" x14ac:dyDescent="0.25">
      <c r="A102" s="23">
        <v>39295</v>
      </c>
      <c r="B102"/>
      <c r="C102" s="16"/>
      <c r="D102"/>
      <c r="E102" s="6">
        <v>35.392563000000003</v>
      </c>
      <c r="F102" s="16">
        <f t="shared" si="8"/>
        <v>3.8180846072097152E-2</v>
      </c>
      <c r="G102"/>
      <c r="H102" s="6">
        <v>14.83</v>
      </c>
      <c r="I102" s="16">
        <f t="shared" si="7"/>
        <v>-9.9797707349966291E-2</v>
      </c>
      <c r="J102"/>
      <c r="K102" s="6">
        <v>72.297141999999994</v>
      </c>
      <c r="L102" s="16">
        <f t="shared" si="9"/>
        <v>7.3337892111973169E-3</v>
      </c>
      <c r="M102"/>
      <c r="N102" s="6">
        <v>66.262505000000004</v>
      </c>
      <c r="O102" s="16">
        <f t="shared" si="10"/>
        <v>2.2819390845547627E-3</v>
      </c>
    </row>
    <row r="103" spans="1:15" x14ac:dyDescent="0.25">
      <c r="A103" s="23">
        <v>39265</v>
      </c>
      <c r="B103"/>
      <c r="C103" s="16"/>
      <c r="D103"/>
      <c r="E103" s="6">
        <v>35.025730000000003</v>
      </c>
      <c r="F103" s="16">
        <f t="shared" si="8"/>
        <v>1.0473243526972986E-2</v>
      </c>
      <c r="G103"/>
      <c r="H103" s="6">
        <v>12.03</v>
      </c>
      <c r="I103" s="16">
        <f t="shared" si="7"/>
        <v>0.23275145469659186</v>
      </c>
      <c r="J103"/>
      <c r="K103" s="6">
        <v>70.612206</v>
      </c>
      <c r="L103" s="16">
        <f t="shared" si="9"/>
        <v>2.3861823549316652E-2</v>
      </c>
      <c r="M103"/>
      <c r="N103" s="6">
        <v>65.098740000000006</v>
      </c>
      <c r="O103" s="16">
        <f t="shared" si="10"/>
        <v>1.7876920505681015E-2</v>
      </c>
    </row>
    <row r="104" spans="1:15" x14ac:dyDescent="0.25">
      <c r="A104" s="23">
        <v>39234</v>
      </c>
      <c r="B104"/>
      <c r="C104" s="16"/>
      <c r="D104"/>
      <c r="E104" s="6">
        <v>35.131546</v>
      </c>
      <c r="F104" s="16">
        <f t="shared" si="8"/>
        <v>-3.011993835967175E-3</v>
      </c>
      <c r="G104"/>
      <c r="H104" s="6">
        <v>12.41</v>
      </c>
      <c r="I104" s="16">
        <f t="shared" si="7"/>
        <v>-3.0620467365028214E-2</v>
      </c>
      <c r="J104"/>
      <c r="K104" s="6">
        <v>71.198989999999995</v>
      </c>
      <c r="L104" s="16">
        <f t="shared" si="9"/>
        <v>-8.2414652230319296E-3</v>
      </c>
      <c r="M104"/>
      <c r="N104" s="6">
        <v>63.007491999999999</v>
      </c>
      <c r="O104" s="16">
        <f t="shared" si="10"/>
        <v>3.3190465667162439E-2</v>
      </c>
    </row>
    <row r="105" spans="1:15" x14ac:dyDescent="0.25">
      <c r="A105" s="23">
        <v>39203</v>
      </c>
      <c r="B105"/>
      <c r="C105" s="16"/>
      <c r="D105"/>
      <c r="E105" s="6">
        <v>36.727660999999998</v>
      </c>
      <c r="F105" s="16">
        <f t="shared" si="8"/>
        <v>-4.3458117302923149E-2</v>
      </c>
      <c r="G105"/>
      <c r="H105" s="6">
        <v>12.13</v>
      </c>
      <c r="I105" s="16">
        <f t="shared" si="7"/>
        <v>2.3083264633140921E-2</v>
      </c>
      <c r="J105"/>
      <c r="K105" s="6">
        <v>71.780403000000007</v>
      </c>
      <c r="L105" s="16">
        <f t="shared" si="9"/>
        <v>-8.0998848669046053E-3</v>
      </c>
      <c r="M105"/>
      <c r="N105" s="6">
        <v>63.652588000000002</v>
      </c>
      <c r="O105" s="16">
        <f t="shared" si="10"/>
        <v>-1.013463898749889E-2</v>
      </c>
    </row>
    <row r="106" spans="1:15" x14ac:dyDescent="0.25">
      <c r="A106" s="23">
        <v>39174</v>
      </c>
      <c r="B106"/>
      <c r="C106" s="16"/>
      <c r="D106"/>
      <c r="E106" s="6">
        <v>36.020415999999997</v>
      </c>
      <c r="F106" s="16">
        <f t="shared" si="8"/>
        <v>1.9634559467608614E-2</v>
      </c>
      <c r="G106"/>
      <c r="H106" s="6">
        <v>11.95</v>
      </c>
      <c r="I106" s="16">
        <f t="shared" si="7"/>
        <v>1.5062761506276168E-2</v>
      </c>
      <c r="J106"/>
      <c r="K106" s="6">
        <v>72.674858</v>
      </c>
      <c r="L106" s="16">
        <f t="shared" si="9"/>
        <v>-1.2307626387106141E-2</v>
      </c>
      <c r="M106"/>
      <c r="N106" s="6">
        <v>65.160263</v>
      </c>
      <c r="O106" s="16">
        <f t="shared" si="10"/>
        <v>-2.3137951422940062E-2</v>
      </c>
    </row>
    <row r="107" spans="1:15" x14ac:dyDescent="0.25">
      <c r="A107" s="23">
        <v>39142</v>
      </c>
      <c r="B107"/>
      <c r="C107" s="16"/>
      <c r="D107"/>
      <c r="E107" s="6">
        <v>30.929660999999999</v>
      </c>
      <c r="F107" s="16">
        <f t="shared" si="8"/>
        <v>0.16459136102396976</v>
      </c>
      <c r="G107"/>
      <c r="H107" s="6">
        <v>12.7</v>
      </c>
      <c r="I107" s="16">
        <f t="shared" si="7"/>
        <v>-5.9055118110236227E-2</v>
      </c>
      <c r="J107"/>
      <c r="K107" s="6">
        <v>72.032639000000003</v>
      </c>
      <c r="L107" s="16">
        <f t="shared" si="9"/>
        <v>8.9156666882632685E-3</v>
      </c>
      <c r="M107"/>
      <c r="N107" s="6">
        <v>64.575844000000004</v>
      </c>
      <c r="O107" s="16">
        <f t="shared" si="10"/>
        <v>9.0501178737980581E-3</v>
      </c>
    </row>
    <row r="108" spans="1:15" x14ac:dyDescent="0.25">
      <c r="A108" s="23">
        <v>39114</v>
      </c>
      <c r="B108"/>
      <c r="C108" s="16"/>
      <c r="D108"/>
      <c r="E108" s="6">
        <v>30.652664000000001</v>
      </c>
      <c r="F108" s="16">
        <f t="shared" si="8"/>
        <v>9.0366370766337134E-3</v>
      </c>
      <c r="G108"/>
      <c r="H108" s="6">
        <v>13.63</v>
      </c>
      <c r="I108" s="16">
        <f t="shared" si="7"/>
        <v>-6.8231841526045556E-2</v>
      </c>
      <c r="J108"/>
      <c r="K108" s="6">
        <v>72.522163000000006</v>
      </c>
      <c r="L108" s="16">
        <f t="shared" si="9"/>
        <v>-6.7499917232198836E-3</v>
      </c>
      <c r="M108"/>
      <c r="N108" s="6">
        <v>65.692824999999999</v>
      </c>
      <c r="O108" s="16">
        <f t="shared" si="10"/>
        <v>-1.7003089759041301E-2</v>
      </c>
    </row>
    <row r="109" spans="1:15" x14ac:dyDescent="0.25">
      <c r="A109" s="23">
        <v>39085</v>
      </c>
      <c r="B109"/>
      <c r="C109" s="16"/>
      <c r="D109"/>
      <c r="E109" s="6">
        <v>31.069234999999999</v>
      </c>
      <c r="F109" s="16">
        <f t="shared" si="8"/>
        <v>-1.340782932054807E-2</v>
      </c>
      <c r="G109"/>
      <c r="H109" s="6">
        <v>13.9</v>
      </c>
      <c r="I109" s="16">
        <f t="shared" si="7"/>
        <v>-1.9424460431654689E-2</v>
      </c>
      <c r="J109"/>
      <c r="K109" s="6">
        <v>71.099807999999996</v>
      </c>
      <c r="L109" s="16">
        <f t="shared" si="9"/>
        <v>2.0005046989719055E-2</v>
      </c>
      <c r="M109"/>
      <c r="N109" s="6">
        <v>63.539501000000001</v>
      </c>
      <c r="O109" s="16">
        <f t="shared" si="10"/>
        <v>3.3889532749084683E-2</v>
      </c>
    </row>
    <row r="110" spans="1:15" x14ac:dyDescent="0.25">
      <c r="A110" s="23">
        <v>39052</v>
      </c>
      <c r="B110"/>
      <c r="C110" s="16"/>
      <c r="D110"/>
      <c r="E110" s="6">
        <v>30.270804999999999</v>
      </c>
      <c r="F110" s="16">
        <f t="shared" si="8"/>
        <v>2.6376239416163516E-2</v>
      </c>
      <c r="G110"/>
      <c r="H110" s="6">
        <v>14.06</v>
      </c>
      <c r="I110" s="16">
        <f t="shared" si="7"/>
        <v>-1.1379800853485111E-2</v>
      </c>
      <c r="J110"/>
      <c r="K110" s="6">
        <v>71.033225999999999</v>
      </c>
      <c r="L110" s="16">
        <f t="shared" si="9"/>
        <v>9.3733600104273229E-4</v>
      </c>
      <c r="M110"/>
      <c r="N110" s="6">
        <v>64.178162</v>
      </c>
      <c r="O110" s="16">
        <f t="shared" si="10"/>
        <v>-9.9513756719925572E-3</v>
      </c>
    </row>
    <row r="111" spans="1:15" x14ac:dyDescent="0.25">
      <c r="A111" s="23">
        <v>39022</v>
      </c>
      <c r="B111"/>
      <c r="C111" s="16"/>
      <c r="D111"/>
      <c r="E111" s="6">
        <v>30.643892000000001</v>
      </c>
      <c r="F111" s="16">
        <f t="shared" si="8"/>
        <v>-1.21749221671974E-2</v>
      </c>
      <c r="G111"/>
      <c r="H111" s="6">
        <v>14.45</v>
      </c>
      <c r="I111" s="16">
        <f t="shared" si="7"/>
        <v>-2.6989619377162599E-2</v>
      </c>
      <c r="J111"/>
      <c r="K111" s="6">
        <v>71.675506999999996</v>
      </c>
      <c r="L111" s="16">
        <f t="shared" si="9"/>
        <v>-8.9609551000454646E-3</v>
      </c>
      <c r="M111"/>
      <c r="N111" s="6">
        <v>65.956130999999999</v>
      </c>
      <c r="O111" s="16">
        <f t="shared" si="10"/>
        <v>-2.6956841965154021E-2</v>
      </c>
    </row>
    <row r="112" spans="1:15" x14ac:dyDescent="0.25">
      <c r="A112" s="23">
        <v>38992</v>
      </c>
      <c r="B112"/>
      <c r="C112" s="16"/>
      <c r="D112"/>
      <c r="E112" s="6">
        <v>31.270401</v>
      </c>
      <c r="F112" s="16">
        <f t="shared" si="8"/>
        <v>-2.0035208374846181E-2</v>
      </c>
      <c r="G112"/>
      <c r="H112" s="6">
        <v>14.19</v>
      </c>
      <c r="I112" s="16">
        <f t="shared" si="7"/>
        <v>1.8322762508808932E-2</v>
      </c>
      <c r="J112"/>
      <c r="K112" s="6">
        <v>70.643173000000004</v>
      </c>
      <c r="L112" s="16">
        <f t="shared" si="9"/>
        <v>1.4613358321263314E-2</v>
      </c>
      <c r="M112"/>
      <c r="N112" s="6">
        <v>64.468102000000002</v>
      </c>
      <c r="O112" s="16">
        <f t="shared" si="10"/>
        <v>2.3081631905341293E-2</v>
      </c>
    </row>
    <row r="113" spans="1:15" x14ac:dyDescent="0.25">
      <c r="A113" s="23">
        <v>38961</v>
      </c>
      <c r="B113"/>
      <c r="C113" s="16"/>
      <c r="D113"/>
      <c r="E113" s="6">
        <v>28.846981</v>
      </c>
      <c r="F113" s="16">
        <f t="shared" si="8"/>
        <v>8.4009484389371725E-2</v>
      </c>
      <c r="G113"/>
      <c r="H113" s="6">
        <v>12.93</v>
      </c>
      <c r="I113" s="16">
        <f t="shared" si="7"/>
        <v>9.7447795823665917E-2</v>
      </c>
      <c r="J113"/>
      <c r="K113" s="6">
        <v>69.942795000000004</v>
      </c>
      <c r="L113" s="16">
        <f t="shared" si="9"/>
        <v>1.0013583243277502E-2</v>
      </c>
      <c r="M113"/>
      <c r="N113" s="6">
        <v>63.926861000000002</v>
      </c>
      <c r="O113" s="16">
        <f t="shared" si="10"/>
        <v>8.4665661903844391E-3</v>
      </c>
    </row>
    <row r="114" spans="1:15" x14ac:dyDescent="0.25">
      <c r="A114" s="23">
        <v>38930</v>
      </c>
      <c r="B114"/>
      <c r="C114" s="16"/>
      <c r="D114"/>
      <c r="E114" s="6">
        <v>27.917542999999998</v>
      </c>
      <c r="F114" s="16">
        <f t="shared" si="8"/>
        <v>3.3292256413825605E-2</v>
      </c>
      <c r="G114"/>
      <c r="H114" s="6">
        <v>13.08</v>
      </c>
      <c r="I114" s="16">
        <f t="shared" si="7"/>
        <v>-1.1467889908256867E-2</v>
      </c>
      <c r="J114"/>
      <c r="K114" s="6">
        <v>69.337836999999993</v>
      </c>
      <c r="L114" s="16">
        <f t="shared" si="9"/>
        <v>8.7247890354584801E-3</v>
      </c>
      <c r="M114"/>
      <c r="N114" s="6">
        <v>62.725681000000002</v>
      </c>
      <c r="O114" s="16">
        <f t="shared" si="10"/>
        <v>1.9149732308207268E-2</v>
      </c>
    </row>
    <row r="115" spans="1:15" x14ac:dyDescent="0.25">
      <c r="A115" s="23">
        <v>38901</v>
      </c>
      <c r="B115"/>
      <c r="C115" s="16"/>
      <c r="D115"/>
      <c r="E115" s="6">
        <v>27.46949</v>
      </c>
      <c r="F115" s="16">
        <f t="shared" si="8"/>
        <v>1.6310932601952155E-2</v>
      </c>
      <c r="G115"/>
      <c r="H115" s="6">
        <v>12.02</v>
      </c>
      <c r="I115" s="16">
        <f t="shared" si="7"/>
        <v>8.8186356073211458E-2</v>
      </c>
      <c r="J115"/>
      <c r="K115" s="6">
        <v>67.828277999999997</v>
      </c>
      <c r="L115" s="16">
        <f t="shared" si="9"/>
        <v>2.2255599648276503E-2</v>
      </c>
      <c r="M115"/>
      <c r="N115" s="6">
        <v>60.865561999999997</v>
      </c>
      <c r="O115" s="16">
        <f t="shared" si="10"/>
        <v>3.0561107773883878E-2</v>
      </c>
    </row>
    <row r="116" spans="1:15" x14ac:dyDescent="0.25">
      <c r="A116" s="23">
        <v>38869</v>
      </c>
      <c r="B116"/>
      <c r="C116" s="16"/>
      <c r="D116"/>
      <c r="E116" s="6">
        <v>24.850100000000001</v>
      </c>
      <c r="F116" s="16">
        <f t="shared" si="8"/>
        <v>0.10540762411418858</v>
      </c>
      <c r="G116"/>
      <c r="H116" s="6">
        <v>11.2</v>
      </c>
      <c r="I116" s="16">
        <f t="shared" si="7"/>
        <v>7.3214285714285676E-2</v>
      </c>
      <c r="J116"/>
      <c r="K116" s="6">
        <v>66.852913000000001</v>
      </c>
      <c r="L116" s="16">
        <f t="shared" si="9"/>
        <v>1.4589715783962953E-2</v>
      </c>
      <c r="M116"/>
      <c r="N116" s="6">
        <v>59.576751999999999</v>
      </c>
      <c r="O116" s="16">
        <f t="shared" si="10"/>
        <v>2.16327670900891E-2</v>
      </c>
    </row>
    <row r="117" spans="1:15" x14ac:dyDescent="0.25">
      <c r="A117" s="23">
        <v>38838</v>
      </c>
      <c r="B117"/>
      <c r="C117" s="16"/>
      <c r="D117"/>
      <c r="E117" s="6">
        <v>22.708202</v>
      </c>
      <c r="F117" s="16">
        <f t="shared" si="8"/>
        <v>9.4322659275269949E-2</v>
      </c>
      <c r="G117"/>
      <c r="H117" s="6">
        <v>10.63</v>
      </c>
      <c r="I117" s="16">
        <f t="shared" si="7"/>
        <v>5.362182502351831E-2</v>
      </c>
      <c r="J117"/>
      <c r="K117" s="6">
        <v>66.910415999999998</v>
      </c>
      <c r="L117" s="16">
        <f t="shared" si="9"/>
        <v>-8.5940281704421917E-4</v>
      </c>
      <c r="M117"/>
      <c r="N117" s="6">
        <v>58.882914999999997</v>
      </c>
      <c r="O117" s="16">
        <f t="shared" si="10"/>
        <v>1.1783333077175273E-2</v>
      </c>
    </row>
    <row r="118" spans="1:15" x14ac:dyDescent="0.25">
      <c r="A118" s="23">
        <v>38810</v>
      </c>
      <c r="B118"/>
      <c r="C118" s="16"/>
      <c r="D118"/>
      <c r="E118" s="6">
        <v>23.209789000000001</v>
      </c>
      <c r="F118" s="16">
        <f t="shared" si="8"/>
        <v>-2.1611010767913497E-2</v>
      </c>
      <c r="G118"/>
      <c r="H118" s="6">
        <v>11.03</v>
      </c>
      <c r="I118" s="16">
        <f t="shared" si="7"/>
        <v>-3.6264732547597323E-2</v>
      </c>
      <c r="J118"/>
      <c r="K118" s="6">
        <v>67.037818999999999</v>
      </c>
      <c r="L118" s="16">
        <f t="shared" si="9"/>
        <v>-1.9004645720948066E-3</v>
      </c>
      <c r="M118"/>
      <c r="N118" s="6">
        <v>58.995517999999997</v>
      </c>
      <c r="O118" s="16">
        <f t="shared" si="10"/>
        <v>-1.9086704179799296E-3</v>
      </c>
    </row>
    <row r="119" spans="1:15" x14ac:dyDescent="0.25">
      <c r="A119" s="23">
        <v>38777</v>
      </c>
      <c r="B119"/>
      <c r="C119" s="16"/>
      <c r="D119"/>
      <c r="E119" s="6">
        <v>23.755980999999998</v>
      </c>
      <c r="F119" s="16">
        <f t="shared" si="8"/>
        <v>-2.2991767841538446E-2</v>
      </c>
      <c r="G119"/>
      <c r="H119" s="6">
        <v>11</v>
      </c>
      <c r="I119" s="16">
        <f t="shared" si="7"/>
        <v>2.7272727272726893E-3</v>
      </c>
      <c r="J119"/>
      <c r="K119" s="6">
        <v>67.173630000000003</v>
      </c>
      <c r="L119" s="16">
        <f t="shared" si="9"/>
        <v>-2.0217903960230155E-3</v>
      </c>
      <c r="M119"/>
      <c r="N119" s="6">
        <v>60.665283000000002</v>
      </c>
      <c r="O119" s="16">
        <f t="shared" si="10"/>
        <v>-2.752422666519172E-2</v>
      </c>
    </row>
    <row r="120" spans="1:15" x14ac:dyDescent="0.25">
      <c r="A120" s="23">
        <v>38749</v>
      </c>
      <c r="B120"/>
      <c r="C120" s="16"/>
      <c r="D120"/>
      <c r="E120" s="6">
        <v>23.250544000000001</v>
      </c>
      <c r="F120" s="16">
        <f t="shared" si="8"/>
        <v>2.1738717167219646E-2</v>
      </c>
      <c r="G120"/>
      <c r="H120" s="6">
        <v>9.91</v>
      </c>
      <c r="I120" s="16">
        <f t="shared" si="7"/>
        <v>0.10998990918264373</v>
      </c>
      <c r="J120"/>
      <c r="K120" s="6">
        <v>68.323798999999994</v>
      </c>
      <c r="L120" s="16">
        <f t="shared" si="9"/>
        <v>-1.6834090270653634E-2</v>
      </c>
      <c r="M120"/>
      <c r="N120" s="6">
        <v>63.570396000000002</v>
      </c>
      <c r="O120" s="16">
        <f t="shared" si="10"/>
        <v>-4.5699149018986751E-2</v>
      </c>
    </row>
    <row r="121" spans="1:15" x14ac:dyDescent="0.25">
      <c r="A121" s="23">
        <v>38720</v>
      </c>
      <c r="B121"/>
      <c r="C121" s="16"/>
      <c r="D121"/>
      <c r="E121" s="6">
        <v>23.010435000000001</v>
      </c>
      <c r="F121" s="16">
        <f t="shared" si="8"/>
        <v>1.043478752140059E-2</v>
      </c>
      <c r="G121"/>
      <c r="H121" s="6">
        <v>8.6999999999999993</v>
      </c>
      <c r="I121" s="16">
        <f t="shared" si="7"/>
        <v>0.13908045977011496</v>
      </c>
      <c r="J121"/>
      <c r="K121" s="6">
        <v>67.860641000000001</v>
      </c>
      <c r="L121" s="16">
        <f t="shared" si="9"/>
        <v>6.8251344693308624E-3</v>
      </c>
      <c r="M121"/>
      <c r="N121" s="6">
        <v>62.873798000000001</v>
      </c>
      <c r="O121" s="16">
        <f t="shared" si="10"/>
        <v>1.1079305245724091E-2</v>
      </c>
    </row>
    <row r="122" spans="1:15" x14ac:dyDescent="0.25">
      <c r="A122" s="23">
        <v>38687</v>
      </c>
      <c r="B122"/>
      <c r="C122" s="16"/>
      <c r="D122"/>
      <c r="E122" s="6">
        <v>21.216287999999999</v>
      </c>
      <c r="F122" s="16">
        <f t="shared" si="8"/>
        <v>8.4564604326638149E-2</v>
      </c>
      <c r="G122"/>
      <c r="H122" s="6">
        <v>8.7799999999999994</v>
      </c>
      <c r="I122" s="16">
        <f t="shared" si="7"/>
        <v>-9.1116173120728838E-3</v>
      </c>
      <c r="J122"/>
      <c r="K122" s="6">
        <v>68.158112000000003</v>
      </c>
      <c r="L122" s="16">
        <f t="shared" si="9"/>
        <v>-4.3644254700012652E-3</v>
      </c>
      <c r="M122"/>
      <c r="N122" s="6">
        <v>63.726726999999997</v>
      </c>
      <c r="O122" s="16">
        <f t="shared" si="10"/>
        <v>-1.338416454370861E-2</v>
      </c>
    </row>
    <row r="123" spans="1:15" x14ac:dyDescent="0.25">
      <c r="A123" s="23">
        <v>38657</v>
      </c>
      <c r="B123"/>
      <c r="C123" s="16"/>
      <c r="D123"/>
      <c r="E123" s="6">
        <v>19.608892000000001</v>
      </c>
      <c r="F123" s="16">
        <f t="shared" si="8"/>
        <v>8.19728111103879E-2</v>
      </c>
      <c r="G123"/>
      <c r="H123" s="6">
        <v>8.75</v>
      </c>
      <c r="I123" s="16">
        <f t="shared" si="7"/>
        <v>3.4285714285713365E-3</v>
      </c>
      <c r="J123"/>
      <c r="K123" s="6">
        <v>67.576324</v>
      </c>
      <c r="L123" s="16">
        <f t="shared" si="9"/>
        <v>8.6093466699965759E-3</v>
      </c>
      <c r="M123"/>
      <c r="N123" s="6">
        <v>61.881614999999996</v>
      </c>
      <c r="O123" s="16">
        <f t="shared" si="10"/>
        <v>2.9816804231757699E-2</v>
      </c>
    </row>
    <row r="124" spans="1:15" x14ac:dyDescent="0.25">
      <c r="A124" s="23">
        <v>38628</v>
      </c>
      <c r="B124"/>
      <c r="C124" s="16"/>
      <c r="D124"/>
      <c r="E124" s="6">
        <v>18.583615999999999</v>
      </c>
      <c r="F124" s="16">
        <f t="shared" si="8"/>
        <v>5.5170963498169634E-2</v>
      </c>
      <c r="G124"/>
      <c r="H124" s="6">
        <v>8.14</v>
      </c>
      <c r="I124" s="16">
        <f t="shared" si="7"/>
        <v>7.493857493857492E-2</v>
      </c>
      <c r="J124"/>
      <c r="K124" s="6">
        <v>67.135283999999999</v>
      </c>
      <c r="L124" s="16">
        <f t="shared" si="9"/>
        <v>6.5694218259357839E-3</v>
      </c>
      <c r="M124"/>
      <c r="N124" s="6">
        <v>61.457377999999999</v>
      </c>
      <c r="O124" s="16">
        <f t="shared" si="10"/>
        <v>6.9029466242440662E-3</v>
      </c>
    </row>
    <row r="125" spans="1:15" x14ac:dyDescent="0.25">
      <c r="A125" s="23">
        <v>38596</v>
      </c>
      <c r="B125"/>
      <c r="C125" s="16"/>
      <c r="D125"/>
      <c r="E125" s="6">
        <v>17.918505</v>
      </c>
      <c r="F125" s="16">
        <f t="shared" si="8"/>
        <v>3.7118665870841339E-2</v>
      </c>
      <c r="G125"/>
      <c r="H125" s="6">
        <v>8.2799999999999994</v>
      </c>
      <c r="I125" s="16">
        <f t="shared" si="7"/>
        <v>-1.6908212560386326E-2</v>
      </c>
      <c r="J125"/>
      <c r="K125" s="6">
        <v>68.214256000000006</v>
      </c>
      <c r="L125" s="16">
        <f t="shared" si="9"/>
        <v>-1.5817397466007743E-2</v>
      </c>
      <c r="M125"/>
      <c r="N125" s="6">
        <v>62.866146000000001</v>
      </c>
      <c r="O125" s="16">
        <f t="shared" si="10"/>
        <v>-2.2409008498787242E-2</v>
      </c>
    </row>
    <row r="126" spans="1:15" x14ac:dyDescent="0.25">
      <c r="A126" s="23">
        <v>38565</v>
      </c>
      <c r="B126"/>
      <c r="C126" s="16"/>
      <c r="D126"/>
      <c r="E126" s="6">
        <v>18.590202000000001</v>
      </c>
      <c r="F126" s="16">
        <f t="shared" si="8"/>
        <v>-3.6131775222238094E-2</v>
      </c>
      <c r="G126"/>
      <c r="H126" s="6">
        <v>8.1199999999999992</v>
      </c>
      <c r="I126" s="16">
        <f t="shared" si="7"/>
        <v>1.9704433497536922E-2</v>
      </c>
      <c r="J126"/>
      <c r="K126" s="6">
        <v>69.507728999999998</v>
      </c>
      <c r="L126" s="16">
        <f t="shared" si="9"/>
        <v>-1.8609052814831495E-2</v>
      </c>
      <c r="M126"/>
      <c r="N126" s="6">
        <v>65.222603000000007</v>
      </c>
      <c r="O126" s="16">
        <f t="shared" si="10"/>
        <v>-3.6129453465695072E-2</v>
      </c>
    </row>
    <row r="127" spans="1:15" ht="16.5" thickBot="1" x14ac:dyDescent="0.3">
      <c r="A127" s="25">
        <v>38544</v>
      </c>
      <c r="B127" s="6"/>
      <c r="C127" s="16"/>
      <c r="D127" s="5"/>
      <c r="E127" s="9">
        <v>20.179089000000001</v>
      </c>
      <c r="F127" s="17">
        <f t="shared" si="8"/>
        <v>-7.8739283027097984E-2</v>
      </c>
      <c r="G127" s="5"/>
      <c r="H127" s="9">
        <v>7.94</v>
      </c>
      <c r="I127" s="17">
        <f t="shared" si="7"/>
        <v>2.2670025188916698E-2</v>
      </c>
      <c r="J127" s="5"/>
      <c r="K127" s="9">
        <v>68.478401000000005</v>
      </c>
      <c r="L127" s="17">
        <f t="shared" si="9"/>
        <v>1.5031425748390337E-2</v>
      </c>
      <c r="M127" s="5"/>
      <c r="N127" s="9">
        <v>63.031306999999998</v>
      </c>
      <c r="O127" s="17">
        <f t="shared" si="10"/>
        <v>3.4765200093344273E-2</v>
      </c>
    </row>
    <row r="128" spans="1:15" x14ac:dyDescent="0.25">
      <c r="A128" s="24"/>
      <c r="C128" s="22"/>
      <c r="F128" s="22"/>
      <c r="I128" s="22"/>
      <c r="L128" s="22"/>
      <c r="O128" s="22"/>
    </row>
    <row r="129" spans="1:15" x14ac:dyDescent="0.25">
      <c r="A129" s="24"/>
      <c r="C129" s="22"/>
      <c r="F129" s="22"/>
      <c r="I129" s="22"/>
      <c r="L129" s="22"/>
      <c r="O129" s="22"/>
    </row>
    <row r="130" spans="1:15" x14ac:dyDescent="0.25">
      <c r="A130" s="24"/>
      <c r="C130" s="22"/>
      <c r="F130" s="22"/>
      <c r="I130" s="22"/>
      <c r="L130" s="22"/>
      <c r="O130" s="22"/>
    </row>
    <row r="131" spans="1:15" x14ac:dyDescent="0.25">
      <c r="A131" s="24"/>
      <c r="C131" s="22"/>
      <c r="F131" s="22"/>
      <c r="I131" s="22"/>
      <c r="L131" s="22"/>
      <c r="O131" s="22"/>
    </row>
    <row r="132" spans="1:15" x14ac:dyDescent="0.25">
      <c r="A132" s="24"/>
      <c r="C132" s="22"/>
      <c r="F132" s="22"/>
      <c r="I132" s="22"/>
      <c r="L132" s="22"/>
      <c r="O132" s="22"/>
    </row>
    <row r="133" spans="1:15" x14ac:dyDescent="0.25">
      <c r="A133" s="24"/>
      <c r="C133" s="22"/>
      <c r="F133" s="22"/>
      <c r="I133" s="22"/>
      <c r="L133" s="22"/>
      <c r="O133" s="22"/>
    </row>
    <row r="134" spans="1:15" x14ac:dyDescent="0.25">
      <c r="A134" s="24"/>
      <c r="C134" s="22"/>
      <c r="F134" s="22"/>
      <c r="I134" s="22"/>
      <c r="L134" s="22"/>
      <c r="O134" s="22"/>
    </row>
    <row r="135" spans="1:15" x14ac:dyDescent="0.25">
      <c r="A135" s="24"/>
      <c r="C135" s="22"/>
      <c r="F135" s="22"/>
      <c r="I135" s="22"/>
      <c r="L135" s="22"/>
      <c r="O135" s="22"/>
    </row>
    <row r="136" spans="1:15" x14ac:dyDescent="0.25">
      <c r="A136" s="24"/>
      <c r="C136" s="22"/>
      <c r="F136" s="22"/>
      <c r="I136" s="22"/>
      <c r="L136" s="22"/>
      <c r="O136" s="22"/>
    </row>
    <row r="137" spans="1:15" x14ac:dyDescent="0.25">
      <c r="A137" s="24"/>
      <c r="C137" s="22"/>
      <c r="F137" s="22"/>
      <c r="I137" s="22"/>
      <c r="L137" s="22"/>
      <c r="O137" s="22"/>
    </row>
    <row r="138" spans="1:15" x14ac:dyDescent="0.25">
      <c r="A138" s="24"/>
      <c r="C138" s="22"/>
      <c r="F138" s="22"/>
      <c r="I138" s="22"/>
      <c r="L138" s="22"/>
      <c r="O138" s="22"/>
    </row>
    <row r="139" spans="1:15" x14ac:dyDescent="0.25">
      <c r="A139" s="24"/>
      <c r="C139" s="22"/>
      <c r="F139" s="22"/>
      <c r="I139" s="22"/>
      <c r="L139" s="22"/>
      <c r="O139" s="22"/>
    </row>
    <row r="140" spans="1:15" x14ac:dyDescent="0.25">
      <c r="A140" s="24"/>
      <c r="C140" s="22"/>
      <c r="F140" s="22"/>
      <c r="I140" s="22"/>
      <c r="L140" s="22"/>
      <c r="O140" s="22"/>
    </row>
    <row r="141" spans="1:15" x14ac:dyDescent="0.25">
      <c r="A141" s="24"/>
      <c r="C141" s="22"/>
      <c r="F141" s="22"/>
      <c r="I141" s="22"/>
      <c r="L141" s="22"/>
      <c r="O141" s="22"/>
    </row>
    <row r="142" spans="1:15" x14ac:dyDescent="0.25">
      <c r="A142" s="24"/>
      <c r="C142" s="22"/>
      <c r="F142" s="22"/>
      <c r="I142" s="22"/>
      <c r="L142" s="22"/>
      <c r="O142" s="22"/>
    </row>
    <row r="143" spans="1:15" x14ac:dyDescent="0.25">
      <c r="A143" s="24"/>
      <c r="C143" s="22"/>
      <c r="F143" s="22"/>
      <c r="I143" s="22"/>
      <c r="L143" s="22"/>
      <c r="O143" s="22"/>
    </row>
    <row r="144" spans="1:15" x14ac:dyDescent="0.25">
      <c r="A144" s="24"/>
      <c r="C144" s="22"/>
      <c r="F144" s="22"/>
      <c r="I144" s="22"/>
      <c r="L144" s="22"/>
      <c r="O144" s="22"/>
    </row>
    <row r="145" spans="1:15" x14ac:dyDescent="0.25">
      <c r="A145" s="24"/>
      <c r="C145" s="22"/>
      <c r="F145" s="22"/>
      <c r="I145" s="22"/>
      <c r="L145" s="22"/>
      <c r="O145" s="22"/>
    </row>
    <row r="146" spans="1:15" x14ac:dyDescent="0.25">
      <c r="A146" s="24"/>
      <c r="C146" s="22"/>
      <c r="F146" s="22"/>
      <c r="I146" s="22"/>
      <c r="L146" s="22"/>
      <c r="O146" s="22"/>
    </row>
    <row r="147" spans="1:15" x14ac:dyDescent="0.25">
      <c r="A147" s="24"/>
      <c r="C147" s="22"/>
      <c r="F147" s="22"/>
      <c r="I147" s="22"/>
      <c r="L147" s="22"/>
      <c r="O147" s="22"/>
    </row>
    <row r="148" spans="1:15" x14ac:dyDescent="0.25">
      <c r="A148" s="24"/>
      <c r="C148" s="22"/>
      <c r="F148" s="22"/>
      <c r="I148" s="22"/>
      <c r="L148" s="22"/>
      <c r="O148" s="22"/>
    </row>
    <row r="149" spans="1:15" x14ac:dyDescent="0.25">
      <c r="A149" s="24"/>
      <c r="C149" s="22"/>
      <c r="F149" s="22"/>
      <c r="I149" s="22"/>
      <c r="L149" s="22"/>
      <c r="O149" s="22"/>
    </row>
    <row r="150" spans="1:15" x14ac:dyDescent="0.25">
      <c r="A150" s="24"/>
      <c r="C150" s="22"/>
      <c r="F150" s="22"/>
      <c r="I150" s="22"/>
      <c r="L150" s="22"/>
      <c r="O150" s="22"/>
    </row>
    <row r="151" spans="1:15" x14ac:dyDescent="0.25">
      <c r="A151" s="24"/>
      <c r="C151" s="22"/>
      <c r="F151" s="22"/>
      <c r="I151" s="22"/>
      <c r="L151" s="22"/>
      <c r="O151" s="22"/>
    </row>
    <row r="152" spans="1:15" x14ac:dyDescent="0.25">
      <c r="A152" s="24"/>
      <c r="C152" s="22"/>
      <c r="F152" s="22"/>
      <c r="I152" s="22"/>
      <c r="L152" s="22"/>
      <c r="O152" s="22"/>
    </row>
    <row r="153" spans="1:15" x14ac:dyDescent="0.25">
      <c r="A153" s="24"/>
      <c r="C153" s="22"/>
      <c r="F153" s="22"/>
      <c r="I153" s="22"/>
      <c r="L153" s="22"/>
      <c r="O153" s="22"/>
    </row>
    <row r="154" spans="1:15" x14ac:dyDescent="0.25">
      <c r="A154" s="24"/>
      <c r="C154" s="22"/>
      <c r="F154" s="22"/>
      <c r="I154" s="22"/>
      <c r="L154" s="22"/>
      <c r="O154" s="22"/>
    </row>
    <row r="155" spans="1:15" x14ac:dyDescent="0.25">
      <c r="A155" s="24"/>
      <c r="C155" s="22"/>
      <c r="F155" s="22"/>
      <c r="I155" s="22"/>
      <c r="L155" s="22"/>
      <c r="O155" s="22"/>
    </row>
    <row r="156" spans="1:15" x14ac:dyDescent="0.25">
      <c r="A156" s="24"/>
      <c r="C156" s="22"/>
      <c r="F156" s="22"/>
      <c r="I156" s="22"/>
      <c r="L156" s="22"/>
      <c r="O156" s="22"/>
    </row>
    <row r="157" spans="1:15" x14ac:dyDescent="0.25">
      <c r="A157" s="24"/>
      <c r="C157" s="22"/>
      <c r="F157" s="22"/>
      <c r="I157" s="22"/>
      <c r="L157" s="22"/>
      <c r="O157" s="22"/>
    </row>
    <row r="158" spans="1:15" x14ac:dyDescent="0.25">
      <c r="A158" s="24"/>
      <c r="C158" s="22"/>
      <c r="F158" s="22"/>
      <c r="I158" s="22"/>
      <c r="L158" s="22"/>
      <c r="O158" s="22"/>
    </row>
    <row r="159" spans="1:15" x14ac:dyDescent="0.25">
      <c r="A159" s="24"/>
      <c r="C159" s="22"/>
      <c r="F159" s="22"/>
      <c r="I159" s="22"/>
      <c r="L159" s="22"/>
      <c r="O159" s="22"/>
    </row>
    <row r="160" spans="1:15" x14ac:dyDescent="0.25">
      <c r="A160" s="24"/>
      <c r="C160" s="22"/>
      <c r="F160" s="22"/>
      <c r="I160" s="22"/>
      <c r="L160" s="22"/>
      <c r="O160" s="22"/>
    </row>
    <row r="161" spans="1:15" x14ac:dyDescent="0.25">
      <c r="A161" s="24"/>
      <c r="C161" s="22"/>
      <c r="F161" s="22"/>
      <c r="I161" s="22"/>
      <c r="L161" s="22"/>
      <c r="O161" s="22"/>
    </row>
    <row r="162" spans="1:15" x14ac:dyDescent="0.25">
      <c r="A162" s="24"/>
      <c r="C162" s="22"/>
      <c r="F162" s="22"/>
      <c r="I162" s="22"/>
      <c r="L162" s="22"/>
      <c r="O162" s="22"/>
    </row>
    <row r="163" spans="1:15" x14ac:dyDescent="0.25">
      <c r="A163" s="24"/>
      <c r="C163" s="22"/>
      <c r="F163" s="22"/>
      <c r="I163" s="22"/>
      <c r="L163" s="22"/>
      <c r="O163" s="22"/>
    </row>
    <row r="164" spans="1:15" x14ac:dyDescent="0.25">
      <c r="A164" s="24"/>
      <c r="C164" s="22"/>
      <c r="F164" s="22"/>
      <c r="I164" s="22"/>
      <c r="L164" s="22"/>
      <c r="O164" s="22"/>
    </row>
    <row r="165" spans="1:15" x14ac:dyDescent="0.25">
      <c r="A165" s="24"/>
      <c r="C165" s="22"/>
      <c r="F165" s="22"/>
      <c r="I165" s="22"/>
      <c r="L165" s="22"/>
      <c r="O165" s="22"/>
    </row>
    <row r="166" spans="1:15" x14ac:dyDescent="0.25">
      <c r="A166" s="24"/>
      <c r="C166" s="22"/>
      <c r="F166" s="22"/>
      <c r="I166" s="22"/>
      <c r="L166" s="22"/>
      <c r="O166" s="22"/>
    </row>
    <row r="167" spans="1:15" x14ac:dyDescent="0.25">
      <c r="A167" s="24"/>
      <c r="C167" s="22"/>
      <c r="F167" s="22"/>
      <c r="I167" s="22"/>
      <c r="L167" s="22"/>
      <c r="O167" s="22"/>
    </row>
    <row r="168" spans="1:15" x14ac:dyDescent="0.25">
      <c r="A168" s="24"/>
      <c r="C168" s="22"/>
      <c r="F168" s="22"/>
      <c r="I168" s="22"/>
      <c r="L168" s="22"/>
      <c r="O168" s="22"/>
    </row>
    <row r="169" spans="1:15" x14ac:dyDescent="0.25">
      <c r="A169" s="24"/>
      <c r="C169" s="22"/>
      <c r="F169" s="22"/>
      <c r="I169" s="22"/>
      <c r="L169" s="22"/>
      <c r="O169" s="22"/>
    </row>
    <row r="170" spans="1:15" x14ac:dyDescent="0.25">
      <c r="A170" s="24"/>
      <c r="C170" s="22"/>
      <c r="F170" s="22"/>
      <c r="I170" s="22"/>
      <c r="L170" s="22"/>
      <c r="O170" s="22"/>
    </row>
    <row r="171" spans="1:15" x14ac:dyDescent="0.25">
      <c r="A171" s="24"/>
      <c r="C171" s="22"/>
      <c r="F171" s="22"/>
      <c r="I171" s="22"/>
      <c r="L171" s="22"/>
      <c r="O171" s="22"/>
    </row>
    <row r="172" spans="1:15" x14ac:dyDescent="0.25">
      <c r="A172" s="24"/>
      <c r="C172" s="22"/>
      <c r="F172" s="22"/>
      <c r="I172" s="22"/>
      <c r="L172" s="22"/>
      <c r="O172" s="22"/>
    </row>
    <row r="173" spans="1:15" x14ac:dyDescent="0.25">
      <c r="A173" s="24"/>
      <c r="C173" s="22"/>
      <c r="F173" s="22"/>
      <c r="I173" s="22"/>
      <c r="L173" s="22"/>
      <c r="O173" s="22"/>
    </row>
    <row r="174" spans="1:15" x14ac:dyDescent="0.25">
      <c r="A174" s="24"/>
      <c r="C174" s="22"/>
      <c r="F174" s="22"/>
      <c r="I174" s="22"/>
      <c r="L174" s="22"/>
      <c r="O174" s="22"/>
    </row>
    <row r="175" spans="1:15" x14ac:dyDescent="0.25">
      <c r="A175" s="24"/>
      <c r="C175" s="22"/>
      <c r="F175" s="22"/>
      <c r="I175" s="22"/>
      <c r="L175" s="22"/>
      <c r="O175" s="22"/>
    </row>
    <row r="176" spans="1:15" x14ac:dyDescent="0.25">
      <c r="A176" s="24"/>
      <c r="C176" s="22"/>
      <c r="F176" s="22"/>
      <c r="I176" s="22"/>
      <c r="L176" s="22"/>
      <c r="O176" s="22"/>
    </row>
    <row r="177" spans="1:15" x14ac:dyDescent="0.25">
      <c r="A177" s="24"/>
      <c r="C177" s="22"/>
      <c r="F177" s="22"/>
      <c r="I177" s="22"/>
      <c r="L177" s="22"/>
      <c r="O177" s="22"/>
    </row>
    <row r="178" spans="1:15" x14ac:dyDescent="0.25">
      <c r="A178" s="24"/>
      <c r="C178" s="22"/>
      <c r="F178" s="22"/>
      <c r="I178" s="22"/>
      <c r="L178" s="22"/>
      <c r="O178" s="22"/>
    </row>
    <row r="179" spans="1:15" x14ac:dyDescent="0.25">
      <c r="A179" s="24"/>
      <c r="C179" s="22"/>
      <c r="F179" s="22"/>
      <c r="I179" s="22"/>
      <c r="L179" s="22"/>
      <c r="O179" s="22"/>
    </row>
    <row r="180" spans="1:15" x14ac:dyDescent="0.25">
      <c r="A180" s="24"/>
      <c r="C180" s="22"/>
      <c r="F180" s="22"/>
      <c r="I180" s="22"/>
      <c r="L180" s="22"/>
      <c r="O180" s="22"/>
    </row>
    <row r="181" spans="1:15" x14ac:dyDescent="0.25">
      <c r="A181" s="24"/>
      <c r="C181" s="22"/>
      <c r="F181" s="22"/>
      <c r="I181" s="22"/>
      <c r="L181" s="22"/>
      <c r="O181" s="22"/>
    </row>
    <row r="182" spans="1:15" x14ac:dyDescent="0.25">
      <c r="A182" s="24"/>
      <c r="C182" s="22"/>
      <c r="F182" s="22"/>
      <c r="I182" s="22"/>
      <c r="L182" s="22"/>
      <c r="O182" s="22"/>
    </row>
    <row r="183" spans="1:15" x14ac:dyDescent="0.25">
      <c r="A183" s="24"/>
      <c r="C183" s="22"/>
      <c r="F183" s="22"/>
      <c r="I183" s="22"/>
      <c r="L183" s="22"/>
      <c r="O183" s="22"/>
    </row>
    <row r="184" spans="1:15" x14ac:dyDescent="0.25">
      <c r="A184" s="24"/>
      <c r="C184" s="22"/>
      <c r="F184" s="22"/>
      <c r="I184" s="22"/>
      <c r="L184" s="22"/>
      <c r="O184" s="22"/>
    </row>
    <row r="185" spans="1:15" x14ac:dyDescent="0.25">
      <c r="A185" s="24"/>
      <c r="C185" s="22"/>
      <c r="F185" s="22"/>
      <c r="I185" s="22"/>
      <c r="L185" s="22"/>
      <c r="O185" s="22"/>
    </row>
    <row r="186" spans="1:15" x14ac:dyDescent="0.25">
      <c r="A186" s="24"/>
      <c r="C186" s="22"/>
      <c r="F186" s="22"/>
      <c r="I186" s="22"/>
      <c r="L186" s="22"/>
      <c r="O186" s="22"/>
    </row>
    <row r="187" spans="1:15" x14ac:dyDescent="0.25">
      <c r="A187" s="24"/>
      <c r="C187" s="22"/>
      <c r="F187" s="22"/>
      <c r="I187" s="22"/>
      <c r="L187" s="22"/>
      <c r="O187" s="22"/>
    </row>
    <row r="188" spans="1:15" x14ac:dyDescent="0.25">
      <c r="A188" s="24"/>
      <c r="C188" s="22"/>
      <c r="F188" s="22"/>
      <c r="I188" s="22"/>
      <c r="L188" s="22"/>
      <c r="O188" s="22"/>
    </row>
    <row r="189" spans="1:15" x14ac:dyDescent="0.25">
      <c r="A189" s="24"/>
      <c r="C189" s="22"/>
      <c r="F189" s="22"/>
      <c r="I189" s="22"/>
      <c r="L189" s="22"/>
      <c r="O189" s="22"/>
    </row>
    <row r="190" spans="1:15" x14ac:dyDescent="0.25">
      <c r="A190" s="24"/>
      <c r="C190" s="22"/>
      <c r="F190" s="22"/>
      <c r="I190" s="22"/>
      <c r="L190" s="22"/>
      <c r="O190" s="22"/>
    </row>
    <row r="191" spans="1:15" x14ac:dyDescent="0.25">
      <c r="A191" s="24"/>
      <c r="C191" s="22"/>
      <c r="F191" s="22"/>
      <c r="I191" s="22"/>
      <c r="L191" s="22"/>
      <c r="O191" s="22"/>
    </row>
    <row r="192" spans="1:15" x14ac:dyDescent="0.25">
      <c r="A192" s="24"/>
      <c r="C192" s="22"/>
      <c r="F192" s="22"/>
      <c r="I192" s="22"/>
      <c r="L192" s="22"/>
      <c r="O192" s="22"/>
    </row>
    <row r="193" spans="1:15" x14ac:dyDescent="0.25">
      <c r="A193" s="24"/>
      <c r="C193" s="22"/>
      <c r="F193" s="22"/>
      <c r="I193" s="22"/>
      <c r="L193" s="22"/>
      <c r="O193" s="22"/>
    </row>
    <row r="194" spans="1:15" x14ac:dyDescent="0.25">
      <c r="A194" s="24"/>
      <c r="C194" s="22"/>
      <c r="F194" s="22"/>
      <c r="I194" s="22"/>
      <c r="L194" s="22"/>
      <c r="O194" s="22"/>
    </row>
    <row r="195" spans="1:15" x14ac:dyDescent="0.25">
      <c r="A195" s="24"/>
      <c r="C195" s="22"/>
      <c r="F195" s="22"/>
      <c r="I195" s="22"/>
      <c r="L195" s="22"/>
      <c r="O195" s="22"/>
    </row>
    <row r="196" spans="1:15" x14ac:dyDescent="0.25">
      <c r="A196" s="24"/>
      <c r="C196" s="22"/>
      <c r="F196" s="22"/>
      <c r="I196" s="22"/>
      <c r="L196" s="22"/>
      <c r="O196" s="22"/>
    </row>
    <row r="197" spans="1:15" x14ac:dyDescent="0.25">
      <c r="A197" s="24"/>
      <c r="C197" s="22"/>
      <c r="F197" s="22"/>
      <c r="I197" s="22"/>
      <c r="L197" s="22"/>
      <c r="O197" s="22"/>
    </row>
    <row r="198" spans="1:15" x14ac:dyDescent="0.25">
      <c r="A198" s="24"/>
      <c r="C198" s="22"/>
      <c r="F198" s="22"/>
      <c r="I198" s="22"/>
      <c r="L198" s="22"/>
      <c r="O198" s="22"/>
    </row>
    <row r="199" spans="1:15" x14ac:dyDescent="0.25">
      <c r="A199" s="24"/>
      <c r="C199" s="22"/>
      <c r="F199" s="22"/>
      <c r="I199" s="22"/>
      <c r="L199" s="22"/>
      <c r="O199" s="22"/>
    </row>
    <row r="200" spans="1:15" x14ac:dyDescent="0.25">
      <c r="A200" s="24"/>
      <c r="C200" s="22"/>
      <c r="F200" s="22"/>
      <c r="I200" s="22"/>
      <c r="L200" s="22"/>
      <c r="O200" s="22"/>
    </row>
    <row r="201" spans="1:15" x14ac:dyDescent="0.25">
      <c r="A201" s="24"/>
      <c r="C201" s="22"/>
      <c r="F201" s="22"/>
      <c r="I201" s="22"/>
      <c r="L201" s="22"/>
      <c r="O201" s="22"/>
    </row>
    <row r="202" spans="1:15" x14ac:dyDescent="0.25">
      <c r="A202" s="24"/>
      <c r="C202" s="22"/>
      <c r="F202" s="22"/>
      <c r="I202" s="22"/>
      <c r="L202" s="22"/>
      <c r="O202" s="22"/>
    </row>
    <row r="203" spans="1:15" x14ac:dyDescent="0.25">
      <c r="A203" s="24"/>
      <c r="C203" s="22"/>
      <c r="F203" s="22"/>
      <c r="I203" s="22"/>
      <c r="L203" s="22"/>
      <c r="O203" s="22"/>
    </row>
    <row r="204" spans="1:15" x14ac:dyDescent="0.25">
      <c r="A204" s="24"/>
      <c r="C204" s="22"/>
      <c r="F204" s="22"/>
      <c r="I204" s="22"/>
      <c r="L204" s="22"/>
      <c r="O204" s="22"/>
    </row>
    <row r="205" spans="1:15" x14ac:dyDescent="0.25">
      <c r="A205" s="24"/>
      <c r="C205" s="22"/>
      <c r="F205" s="22"/>
      <c r="I205" s="22"/>
      <c r="L205" s="22"/>
      <c r="O205" s="22"/>
    </row>
    <row r="206" spans="1:15" x14ac:dyDescent="0.25">
      <c r="A206" s="24"/>
      <c r="C206" s="22"/>
      <c r="F206" s="22"/>
      <c r="I206" s="22"/>
      <c r="L206" s="22"/>
      <c r="O206" s="22"/>
    </row>
    <row r="207" spans="1:15" x14ac:dyDescent="0.25">
      <c r="A207" s="24"/>
      <c r="C207" s="22"/>
      <c r="F207" s="22"/>
      <c r="I207" s="22"/>
      <c r="L207" s="22"/>
      <c r="O207" s="22"/>
    </row>
    <row r="208" spans="1:15" x14ac:dyDescent="0.25">
      <c r="A208" s="24"/>
      <c r="C208" s="22"/>
      <c r="F208" s="22"/>
      <c r="I208" s="22"/>
      <c r="L208" s="22"/>
      <c r="O208" s="22"/>
    </row>
    <row r="209" spans="1:15" x14ac:dyDescent="0.25">
      <c r="A209" s="24"/>
      <c r="C209" s="22"/>
      <c r="F209" s="22"/>
      <c r="I209" s="22"/>
      <c r="L209" s="22"/>
      <c r="O209" s="22"/>
    </row>
    <row r="210" spans="1:15" x14ac:dyDescent="0.25">
      <c r="A210" s="24"/>
      <c r="C210" s="22"/>
      <c r="F210" s="22"/>
      <c r="I210" s="22"/>
      <c r="L210" s="22"/>
      <c r="O210" s="22"/>
    </row>
    <row r="211" spans="1:15" x14ac:dyDescent="0.25">
      <c r="A211" s="24"/>
      <c r="C211" s="22"/>
      <c r="F211" s="22"/>
      <c r="I211" s="22"/>
      <c r="L211" s="22"/>
      <c r="O211" s="22"/>
    </row>
    <row r="212" spans="1:15" x14ac:dyDescent="0.25">
      <c r="A212" s="24"/>
      <c r="C212" s="22"/>
      <c r="F212" s="22"/>
      <c r="I212" s="22"/>
      <c r="L212" s="22"/>
      <c r="O212" s="22"/>
    </row>
    <row r="213" spans="1:15" x14ac:dyDescent="0.25">
      <c r="A213" s="24"/>
      <c r="C213" s="22"/>
      <c r="F213" s="22"/>
      <c r="I213" s="22"/>
      <c r="L213" s="22"/>
      <c r="O213" s="22"/>
    </row>
    <row r="214" spans="1:15" x14ac:dyDescent="0.25">
      <c r="A214" s="24"/>
      <c r="C214" s="22"/>
      <c r="F214" s="22"/>
      <c r="I214" s="22"/>
      <c r="L214" s="22"/>
      <c r="O214" s="22"/>
    </row>
    <row r="215" spans="1:15" x14ac:dyDescent="0.25">
      <c r="A215" s="24"/>
      <c r="C215" s="22"/>
      <c r="F215" s="22"/>
      <c r="I215" s="22"/>
      <c r="L215" s="22"/>
      <c r="O215" s="22"/>
    </row>
    <row r="216" spans="1:15" x14ac:dyDescent="0.25">
      <c r="A216" s="24"/>
      <c r="C216" s="22"/>
      <c r="F216" s="22"/>
      <c r="I216" s="22"/>
      <c r="L216" s="22"/>
      <c r="O216" s="22"/>
    </row>
    <row r="217" spans="1:15" x14ac:dyDescent="0.25">
      <c r="A217" s="24"/>
      <c r="C217" s="22"/>
      <c r="F217" s="22"/>
      <c r="I217" s="22"/>
      <c r="L217" s="22"/>
      <c r="O217" s="22"/>
    </row>
    <row r="218" spans="1:15" x14ac:dyDescent="0.25">
      <c r="A218" s="24"/>
      <c r="C218" s="22"/>
      <c r="F218" s="22"/>
      <c r="I218" s="22"/>
      <c r="L218" s="22"/>
      <c r="O218" s="22"/>
    </row>
    <row r="219" spans="1:15" x14ac:dyDescent="0.25">
      <c r="A219" s="24"/>
      <c r="C219" s="22"/>
      <c r="F219" s="22"/>
      <c r="I219" s="22"/>
      <c r="L219" s="22"/>
      <c r="O219" s="22"/>
    </row>
    <row r="220" spans="1:15" x14ac:dyDescent="0.25">
      <c r="A220" s="24"/>
      <c r="C220" s="22"/>
      <c r="F220" s="22"/>
      <c r="I220" s="22"/>
      <c r="L220" s="22"/>
      <c r="O220" s="22"/>
    </row>
    <row r="221" spans="1:15" x14ac:dyDescent="0.25">
      <c r="A221" s="24"/>
      <c r="C221" s="22"/>
      <c r="F221" s="22"/>
      <c r="I221" s="22"/>
      <c r="L221" s="22"/>
      <c r="O221" s="22"/>
    </row>
    <row r="222" spans="1:15" x14ac:dyDescent="0.25">
      <c r="A222" s="24"/>
      <c r="C222" s="22"/>
      <c r="F222" s="22"/>
      <c r="I222" s="22"/>
      <c r="L222" s="22"/>
      <c r="O222" s="22"/>
    </row>
    <row r="223" spans="1:15" x14ac:dyDescent="0.25">
      <c r="A223" s="24"/>
      <c r="C223" s="22"/>
      <c r="F223" s="22"/>
      <c r="I223" s="22"/>
      <c r="L223" s="22"/>
      <c r="O223" s="22"/>
    </row>
    <row r="224" spans="1:15" x14ac:dyDescent="0.25">
      <c r="A224" s="24"/>
      <c r="C224" s="22"/>
      <c r="F224" s="22"/>
      <c r="I224" s="22"/>
      <c r="L224" s="22"/>
      <c r="O224" s="22"/>
    </row>
    <row r="225" spans="1:15" x14ac:dyDescent="0.25">
      <c r="A225" s="24"/>
      <c r="C225" s="22"/>
      <c r="F225" s="22"/>
      <c r="I225" s="22"/>
      <c r="L225" s="22"/>
      <c r="O225" s="22"/>
    </row>
    <row r="226" spans="1:15" x14ac:dyDescent="0.25">
      <c r="A226" s="24"/>
      <c r="C226" s="22"/>
      <c r="F226" s="22"/>
      <c r="I226" s="22"/>
      <c r="L226" s="22"/>
      <c r="O226" s="22"/>
    </row>
    <row r="227" spans="1:15" x14ac:dyDescent="0.25">
      <c r="A227" s="24"/>
      <c r="C227" s="22"/>
      <c r="F227" s="22"/>
      <c r="I227" s="22"/>
      <c r="L227" s="22"/>
      <c r="O227" s="22"/>
    </row>
    <row r="228" spans="1:15" x14ac:dyDescent="0.25">
      <c r="A228" s="24"/>
      <c r="C228" s="22"/>
      <c r="F228" s="22"/>
      <c r="I228" s="22"/>
      <c r="L228" s="22"/>
      <c r="O228" s="22"/>
    </row>
    <row r="229" spans="1:15" x14ac:dyDescent="0.25">
      <c r="A229" s="24"/>
      <c r="C229" s="22"/>
      <c r="F229" s="22"/>
      <c r="I229" s="22"/>
      <c r="L229" s="22"/>
      <c r="O229" s="22"/>
    </row>
    <row r="230" spans="1:15" x14ac:dyDescent="0.25">
      <c r="A230" s="24"/>
      <c r="C230" s="22"/>
      <c r="F230" s="22"/>
      <c r="I230" s="22"/>
      <c r="L230" s="22"/>
      <c r="O230" s="22"/>
    </row>
    <row r="231" spans="1:15" x14ac:dyDescent="0.25">
      <c r="A231" s="24"/>
      <c r="C231" s="22"/>
      <c r="F231" s="22"/>
      <c r="I231" s="22"/>
      <c r="L231" s="22"/>
      <c r="O231" s="22"/>
    </row>
    <row r="232" spans="1:15" x14ac:dyDescent="0.25">
      <c r="A232" s="24"/>
      <c r="C232" s="22"/>
      <c r="F232" s="22"/>
      <c r="I232" s="22"/>
      <c r="L232" s="22"/>
      <c r="O232" s="22"/>
    </row>
    <row r="233" spans="1:15" x14ac:dyDescent="0.25">
      <c r="A233" s="24"/>
      <c r="C233" s="22"/>
      <c r="F233" s="22"/>
      <c r="I233" s="22"/>
      <c r="L233" s="22"/>
      <c r="O233" s="22"/>
    </row>
    <row r="234" spans="1:15" x14ac:dyDescent="0.25">
      <c r="A234" s="24"/>
      <c r="C234" s="22"/>
      <c r="F234" s="22"/>
      <c r="I234" s="22"/>
      <c r="L234" s="22"/>
      <c r="O234" s="22"/>
    </row>
    <row r="235" spans="1:15" x14ac:dyDescent="0.25">
      <c r="A235" s="24"/>
      <c r="C235" s="22"/>
      <c r="F235" s="22"/>
      <c r="I235" s="22"/>
      <c r="L235" s="22"/>
      <c r="O235" s="22"/>
    </row>
    <row r="236" spans="1:15" x14ac:dyDescent="0.25">
      <c r="A236" s="24"/>
      <c r="C236" s="22"/>
      <c r="F236" s="22"/>
      <c r="I236" s="22"/>
      <c r="L236" s="22"/>
      <c r="O236" s="22"/>
    </row>
    <row r="237" spans="1:15" x14ac:dyDescent="0.25">
      <c r="A237" s="24"/>
      <c r="C237" s="22"/>
      <c r="F237" s="22"/>
      <c r="I237" s="22"/>
      <c r="L237" s="22"/>
      <c r="O237" s="22"/>
    </row>
    <row r="238" spans="1:15" x14ac:dyDescent="0.25">
      <c r="A238" s="24"/>
      <c r="C238" s="22"/>
      <c r="F238" s="22"/>
      <c r="I238" s="22"/>
      <c r="L238" s="22"/>
      <c r="O238" s="22"/>
    </row>
    <row r="239" spans="1:15" x14ac:dyDescent="0.25">
      <c r="A239" s="24"/>
      <c r="C239" s="22"/>
      <c r="F239" s="22"/>
      <c r="I239" s="22"/>
      <c r="L239" s="22"/>
      <c r="O239" s="22"/>
    </row>
    <row r="240" spans="1:15" x14ac:dyDescent="0.25">
      <c r="A240" s="24"/>
      <c r="C240" s="22"/>
      <c r="F240" s="22"/>
      <c r="I240" s="22"/>
      <c r="L240" s="22"/>
      <c r="O240" s="22"/>
    </row>
    <row r="241" spans="1:15" x14ac:dyDescent="0.25">
      <c r="A241" s="24"/>
      <c r="C241" s="22"/>
      <c r="F241" s="22"/>
      <c r="I241" s="22"/>
      <c r="L241" s="22"/>
      <c r="O241" s="22"/>
    </row>
    <row r="242" spans="1:15" x14ac:dyDescent="0.25">
      <c r="A242" s="24"/>
      <c r="C242" s="22"/>
      <c r="F242" s="22"/>
      <c r="I242" s="22"/>
      <c r="L242" s="22"/>
      <c r="O242" s="22"/>
    </row>
    <row r="243" spans="1:15" x14ac:dyDescent="0.25">
      <c r="A243" s="24"/>
      <c r="C243" s="22"/>
      <c r="F243" s="22"/>
      <c r="I243" s="22"/>
      <c r="L243" s="22"/>
      <c r="O243" s="22"/>
    </row>
    <row r="244" spans="1:15" x14ac:dyDescent="0.25">
      <c r="A244" s="24"/>
      <c r="C244" s="22"/>
      <c r="F244" s="22"/>
      <c r="I244" s="22"/>
      <c r="L244" s="22"/>
      <c r="O244" s="22"/>
    </row>
    <row r="245" spans="1:15" x14ac:dyDescent="0.25">
      <c r="A245" s="24"/>
      <c r="C245" s="22"/>
      <c r="F245" s="22"/>
      <c r="I245" s="22"/>
      <c r="L245" s="22"/>
      <c r="O245" s="22"/>
    </row>
    <row r="246" spans="1:15" x14ac:dyDescent="0.25">
      <c r="A246" s="24"/>
      <c r="C246" s="22"/>
      <c r="F246" s="22"/>
      <c r="I246" s="22"/>
      <c r="L246" s="22"/>
      <c r="O246" s="22"/>
    </row>
    <row r="247" spans="1:15" x14ac:dyDescent="0.25">
      <c r="A247" s="24"/>
      <c r="C247" s="22"/>
      <c r="F247" s="22"/>
      <c r="I247" s="22"/>
      <c r="L247" s="22"/>
      <c r="O247" s="22"/>
    </row>
    <row r="248" spans="1:15" x14ac:dyDescent="0.25">
      <c r="A248" s="24"/>
      <c r="C248" s="22"/>
      <c r="F248" s="22"/>
      <c r="I248" s="22"/>
      <c r="L248" s="22"/>
      <c r="O248" s="22"/>
    </row>
    <row r="249" spans="1:15" x14ac:dyDescent="0.25">
      <c r="A249" s="24"/>
      <c r="C249" s="22"/>
      <c r="F249" s="22"/>
      <c r="I249" s="22"/>
      <c r="L249" s="22"/>
      <c r="O249" s="22"/>
    </row>
    <row r="250" spans="1:15" x14ac:dyDescent="0.25">
      <c r="A250" s="24"/>
      <c r="C250" s="22"/>
      <c r="F250" s="22"/>
      <c r="I250" s="22"/>
      <c r="L250" s="22"/>
      <c r="O250" s="22"/>
    </row>
    <row r="251" spans="1:15" x14ac:dyDescent="0.25">
      <c r="A251" s="24"/>
      <c r="C251" s="22"/>
      <c r="F251" s="22"/>
      <c r="I251" s="22"/>
      <c r="L251" s="22"/>
      <c r="O251" s="22"/>
    </row>
    <row r="252" spans="1:15" x14ac:dyDescent="0.25">
      <c r="A252" s="24"/>
      <c r="C252" s="22"/>
      <c r="F252" s="22"/>
      <c r="I252" s="22"/>
      <c r="L252" s="22"/>
      <c r="O252" s="22"/>
    </row>
    <row r="253" spans="1:15" x14ac:dyDescent="0.25">
      <c r="A253" s="24"/>
      <c r="C253" s="22"/>
      <c r="F253" s="22"/>
      <c r="I253" s="22"/>
      <c r="L253" s="22"/>
      <c r="O253" s="22"/>
    </row>
    <row r="254" spans="1:15" x14ac:dyDescent="0.25">
      <c r="A254" s="24"/>
      <c r="C254" s="22"/>
      <c r="F254" s="22"/>
      <c r="I254" s="22"/>
      <c r="L254" s="22"/>
      <c r="O254" s="22"/>
    </row>
    <row r="255" spans="1:15" x14ac:dyDescent="0.25">
      <c r="A255" s="24"/>
      <c r="C255" s="22"/>
      <c r="F255" s="22"/>
      <c r="I255" s="22"/>
      <c r="L255" s="22"/>
      <c r="O255" s="22"/>
    </row>
    <row r="256" spans="1:15" x14ac:dyDescent="0.25">
      <c r="A256" s="24"/>
      <c r="C256" s="22"/>
      <c r="F256" s="22"/>
      <c r="I256" s="22"/>
      <c r="L256" s="22"/>
      <c r="O256" s="22"/>
    </row>
    <row r="257" spans="1:15" x14ac:dyDescent="0.25">
      <c r="A257" s="24"/>
      <c r="C257" s="22"/>
      <c r="F257" s="22"/>
      <c r="I257" s="22"/>
      <c r="L257" s="22"/>
      <c r="O257" s="22"/>
    </row>
    <row r="258" spans="1:15" x14ac:dyDescent="0.25">
      <c r="A258" s="24"/>
      <c r="C258" s="22"/>
      <c r="F258" s="22"/>
      <c r="I258" s="22"/>
      <c r="L258" s="22"/>
      <c r="O258" s="22"/>
    </row>
    <row r="259" spans="1:15" x14ac:dyDescent="0.25">
      <c r="A259" s="24"/>
      <c r="C259" s="22"/>
      <c r="F259" s="22"/>
      <c r="I259" s="22"/>
      <c r="L259" s="22"/>
      <c r="O259" s="22"/>
    </row>
    <row r="260" spans="1:15" x14ac:dyDescent="0.25">
      <c r="A260" s="24"/>
      <c r="C260" s="22"/>
      <c r="F260" s="22"/>
      <c r="I260" s="22"/>
      <c r="L260" s="22"/>
      <c r="O260" s="22"/>
    </row>
    <row r="261" spans="1:15" x14ac:dyDescent="0.25">
      <c r="A261" s="24"/>
      <c r="C261" s="22"/>
      <c r="F261" s="22"/>
      <c r="I261" s="22"/>
      <c r="L261" s="22"/>
      <c r="O261" s="22"/>
    </row>
    <row r="262" spans="1:15" x14ac:dyDescent="0.25">
      <c r="A262" s="24"/>
      <c r="C262" s="22"/>
      <c r="F262" s="22"/>
      <c r="I262" s="22"/>
      <c r="L262" s="22"/>
      <c r="O262" s="22"/>
    </row>
    <row r="263" spans="1:15" x14ac:dyDescent="0.25">
      <c r="A263" s="24"/>
      <c r="C263" s="22"/>
      <c r="F263" s="22"/>
      <c r="I263" s="22"/>
      <c r="L263" s="22"/>
      <c r="O263" s="22"/>
    </row>
    <row r="264" spans="1:15" x14ac:dyDescent="0.25">
      <c r="A264" s="24"/>
      <c r="C264" s="22"/>
      <c r="F264" s="22"/>
      <c r="I264" s="22"/>
      <c r="L264" s="22"/>
      <c r="O264" s="22"/>
    </row>
    <row r="265" spans="1:15" x14ac:dyDescent="0.25">
      <c r="A265" s="24"/>
      <c r="C265" s="22"/>
      <c r="F265" s="22"/>
      <c r="I265" s="22"/>
      <c r="L265" s="22"/>
      <c r="O265" s="22"/>
    </row>
    <row r="266" spans="1:15" x14ac:dyDescent="0.25">
      <c r="A266" s="24"/>
      <c r="C266" s="22"/>
      <c r="F266" s="22"/>
      <c r="I266" s="22"/>
      <c r="L266" s="22"/>
      <c r="O266" s="22"/>
    </row>
    <row r="267" spans="1:15" x14ac:dyDescent="0.25">
      <c r="A267" s="24"/>
      <c r="C267" s="22"/>
      <c r="F267" s="22"/>
      <c r="I267" s="22"/>
      <c r="L267" s="22"/>
      <c r="O267" s="22"/>
    </row>
    <row r="268" spans="1:15" x14ac:dyDescent="0.25">
      <c r="A268" s="24"/>
      <c r="C268" s="22"/>
      <c r="F268" s="22"/>
      <c r="I268" s="22"/>
      <c r="L268" s="22"/>
      <c r="O268" s="22"/>
    </row>
    <row r="269" spans="1:15" x14ac:dyDescent="0.25">
      <c r="A269" s="24"/>
      <c r="C269" s="22"/>
      <c r="F269" s="22"/>
      <c r="I269" s="22"/>
      <c r="L269" s="22"/>
      <c r="O269" s="22"/>
    </row>
    <row r="270" spans="1:15" x14ac:dyDescent="0.25">
      <c r="A270" s="24"/>
      <c r="C270" s="22"/>
      <c r="F270" s="22"/>
      <c r="I270" s="22"/>
      <c r="L270" s="22"/>
      <c r="O270" s="22"/>
    </row>
    <row r="271" spans="1:15" x14ac:dyDescent="0.25">
      <c r="A271" s="24"/>
      <c r="C271" s="22"/>
      <c r="F271" s="22"/>
      <c r="I271" s="22"/>
      <c r="L271" s="22"/>
      <c r="O271" s="22"/>
    </row>
    <row r="272" spans="1:15" x14ac:dyDescent="0.25">
      <c r="A272" s="24"/>
      <c r="C272" s="22"/>
      <c r="F272" s="22"/>
      <c r="I272" s="22"/>
      <c r="L272" s="22"/>
      <c r="O272" s="22"/>
    </row>
    <row r="273" spans="1:15" x14ac:dyDescent="0.25">
      <c r="A273" s="24"/>
      <c r="C273" s="22"/>
      <c r="F273" s="22"/>
      <c r="I273" s="22"/>
      <c r="L273" s="22"/>
      <c r="O273" s="22"/>
    </row>
    <row r="274" spans="1:15" x14ac:dyDescent="0.25">
      <c r="A274" s="24"/>
      <c r="C274" s="22"/>
      <c r="F274" s="22"/>
      <c r="I274" s="22"/>
      <c r="L274" s="22"/>
      <c r="O274" s="22"/>
    </row>
    <row r="275" spans="1:15" x14ac:dyDescent="0.25">
      <c r="A275" s="24"/>
      <c r="C275" s="22"/>
      <c r="F275" s="22"/>
      <c r="I275" s="22"/>
      <c r="L275" s="22"/>
      <c r="O275" s="22"/>
    </row>
    <row r="276" spans="1:15" x14ac:dyDescent="0.25">
      <c r="A276" s="24"/>
      <c r="C276" s="22"/>
      <c r="F276" s="22"/>
      <c r="I276" s="22"/>
      <c r="L276" s="22"/>
      <c r="O276" s="22"/>
    </row>
    <row r="277" spans="1:15" x14ac:dyDescent="0.25">
      <c r="A277" s="24"/>
      <c r="C277" s="22"/>
      <c r="F277" s="22"/>
      <c r="I277" s="22"/>
      <c r="L277" s="22"/>
      <c r="O277" s="22"/>
    </row>
    <row r="278" spans="1:15" x14ac:dyDescent="0.25">
      <c r="A278" s="24"/>
      <c r="C278" s="22"/>
      <c r="F278" s="22"/>
      <c r="I278" s="22"/>
      <c r="L278" s="22"/>
      <c r="O278" s="22"/>
    </row>
    <row r="279" spans="1:15" x14ac:dyDescent="0.25">
      <c r="A279" s="24"/>
      <c r="C279" s="22"/>
      <c r="F279" s="22"/>
      <c r="I279" s="22"/>
      <c r="L279" s="22"/>
      <c r="O279" s="22"/>
    </row>
    <row r="280" spans="1:15" x14ac:dyDescent="0.25">
      <c r="A280" s="24"/>
      <c r="C280" s="22"/>
      <c r="F280" s="22"/>
      <c r="I280" s="22"/>
      <c r="L280" s="22"/>
      <c r="O280" s="22"/>
    </row>
    <row r="281" spans="1:15" x14ac:dyDescent="0.25">
      <c r="A281" s="24"/>
      <c r="C281" s="22"/>
      <c r="F281" s="22"/>
      <c r="I281" s="22"/>
      <c r="L281" s="22"/>
      <c r="O281" s="22"/>
    </row>
    <row r="282" spans="1:15" x14ac:dyDescent="0.25">
      <c r="A282" s="24"/>
      <c r="C282" s="22"/>
      <c r="F282" s="22"/>
      <c r="I282" s="22"/>
      <c r="L282" s="22"/>
      <c r="O282" s="22"/>
    </row>
    <row r="283" spans="1:15" x14ac:dyDescent="0.25">
      <c r="A283" s="24"/>
      <c r="C283" s="22"/>
      <c r="F283" s="22"/>
      <c r="I283" s="22"/>
      <c r="L283" s="22"/>
      <c r="O283" s="22"/>
    </row>
    <row r="284" spans="1:15" x14ac:dyDescent="0.25">
      <c r="A284" s="24"/>
      <c r="C284" s="22"/>
      <c r="F284" s="22"/>
      <c r="I284" s="22"/>
      <c r="L284" s="22"/>
      <c r="O284" s="22"/>
    </row>
    <row r="285" spans="1:15" x14ac:dyDescent="0.25">
      <c r="A285" s="24"/>
      <c r="C285" s="22"/>
      <c r="F285" s="22"/>
      <c r="I285" s="22"/>
      <c r="L285" s="22"/>
      <c r="O285" s="22"/>
    </row>
    <row r="286" spans="1:15" x14ac:dyDescent="0.25">
      <c r="A286" s="24"/>
      <c r="C286" s="22"/>
      <c r="F286" s="22"/>
      <c r="I286" s="22"/>
      <c r="L286" s="22"/>
      <c r="O286" s="22"/>
    </row>
    <row r="287" spans="1:15" x14ac:dyDescent="0.25">
      <c r="A287" s="24"/>
      <c r="C287" s="22"/>
      <c r="F287" s="22"/>
      <c r="I287" s="22"/>
      <c r="L287" s="22"/>
      <c r="O287" s="22"/>
    </row>
    <row r="288" spans="1:15" x14ac:dyDescent="0.25">
      <c r="A288" s="24"/>
      <c r="C288" s="22"/>
      <c r="F288" s="22"/>
      <c r="I288" s="22"/>
      <c r="L288" s="22"/>
      <c r="O288" s="22"/>
    </row>
    <row r="289" spans="1:15" x14ac:dyDescent="0.25">
      <c r="A289" s="24"/>
      <c r="C289" s="22"/>
      <c r="F289" s="22"/>
      <c r="I289" s="22"/>
      <c r="L289" s="22"/>
      <c r="O289" s="22"/>
    </row>
    <row r="290" spans="1:15" x14ac:dyDescent="0.25">
      <c r="A290" s="24"/>
      <c r="C290" s="22"/>
      <c r="F290" s="22"/>
      <c r="I290" s="22"/>
      <c r="L290" s="22"/>
      <c r="O290" s="22"/>
    </row>
    <row r="291" spans="1:15" x14ac:dyDescent="0.25">
      <c r="A291" s="24"/>
      <c r="C291" s="22"/>
      <c r="F291" s="22"/>
      <c r="I291" s="22"/>
      <c r="L291" s="22"/>
      <c r="O291" s="22"/>
    </row>
    <row r="292" spans="1:15" x14ac:dyDescent="0.25">
      <c r="A292" s="24"/>
      <c r="C292" s="22"/>
      <c r="F292" s="22"/>
      <c r="I292" s="22"/>
      <c r="L292" s="22"/>
      <c r="O292" s="22"/>
    </row>
    <row r="293" spans="1:15" x14ac:dyDescent="0.25">
      <c r="A293" s="24"/>
      <c r="C293" s="22"/>
      <c r="F293" s="22"/>
      <c r="I293" s="22"/>
      <c r="L293" s="22"/>
      <c r="O293" s="22"/>
    </row>
    <row r="294" spans="1:15" x14ac:dyDescent="0.25">
      <c r="A294" s="24"/>
      <c r="C294" s="22"/>
      <c r="F294" s="22"/>
      <c r="I294" s="22"/>
      <c r="L294" s="22"/>
      <c r="O294" s="22"/>
    </row>
    <row r="295" spans="1:15" x14ac:dyDescent="0.25">
      <c r="A295" s="24"/>
      <c r="C295" s="22"/>
      <c r="F295" s="22"/>
      <c r="I295" s="22"/>
      <c r="L295" s="22"/>
      <c r="O295" s="22"/>
    </row>
    <row r="296" spans="1:15" x14ac:dyDescent="0.25">
      <c r="A296" s="24"/>
      <c r="C296" s="22"/>
      <c r="F296" s="22"/>
      <c r="I296" s="22"/>
      <c r="L296" s="22"/>
      <c r="O296" s="22"/>
    </row>
    <row r="297" spans="1:15" x14ac:dyDescent="0.25">
      <c r="A297" s="24"/>
      <c r="C297" s="22"/>
      <c r="F297" s="22"/>
      <c r="I297" s="22"/>
      <c r="L297" s="22"/>
      <c r="O297" s="22"/>
    </row>
    <row r="298" spans="1:15" x14ac:dyDescent="0.25">
      <c r="A298" s="24"/>
      <c r="C298" s="22"/>
      <c r="F298" s="22"/>
      <c r="I298" s="22"/>
      <c r="L298" s="22"/>
      <c r="O298" s="22"/>
    </row>
    <row r="299" spans="1:15" x14ac:dyDescent="0.25">
      <c r="A299" s="24"/>
      <c r="C299" s="22"/>
      <c r="F299" s="22"/>
      <c r="I299" s="22"/>
      <c r="L299" s="22"/>
      <c r="O299" s="22"/>
    </row>
    <row r="300" spans="1:15" x14ac:dyDescent="0.25">
      <c r="A300" s="24"/>
      <c r="C300" s="22"/>
      <c r="F300" s="22"/>
      <c r="I300" s="22"/>
      <c r="L300" s="22"/>
      <c r="O300" s="22"/>
    </row>
    <row r="301" spans="1:15" x14ac:dyDescent="0.25">
      <c r="A301" s="24"/>
      <c r="C301" s="22"/>
      <c r="F301" s="22"/>
      <c r="I301" s="22"/>
      <c r="L301" s="22"/>
      <c r="O301" s="22"/>
    </row>
    <row r="302" spans="1:15" x14ac:dyDescent="0.25">
      <c r="A302" s="24"/>
      <c r="C302" s="22"/>
      <c r="F302" s="22"/>
      <c r="I302" s="22"/>
      <c r="L302" s="22"/>
      <c r="O302" s="22"/>
    </row>
    <row r="303" spans="1:15" x14ac:dyDescent="0.25">
      <c r="A303" s="24"/>
      <c r="C303" s="22"/>
      <c r="F303" s="22"/>
      <c r="I303" s="22"/>
      <c r="L303" s="22"/>
      <c r="O303" s="22"/>
    </row>
    <row r="304" spans="1:15" x14ac:dyDescent="0.25">
      <c r="A304" s="24"/>
      <c r="C304" s="22"/>
      <c r="F304" s="22"/>
      <c r="I304" s="22"/>
      <c r="L304" s="22"/>
      <c r="O304" s="22"/>
    </row>
    <row r="305" spans="1:15" x14ac:dyDescent="0.25">
      <c r="A305" s="24"/>
      <c r="C305" s="22"/>
      <c r="F305" s="22"/>
      <c r="I305" s="22"/>
      <c r="L305" s="22"/>
      <c r="O305" s="22"/>
    </row>
    <row r="306" spans="1:15" x14ac:dyDescent="0.25">
      <c r="A306" s="24"/>
      <c r="C306" s="22"/>
      <c r="F306" s="22"/>
      <c r="I306" s="22"/>
      <c r="L306" s="22"/>
      <c r="O306" s="22"/>
    </row>
    <row r="307" spans="1:15" x14ac:dyDescent="0.25">
      <c r="A307" s="24"/>
      <c r="C307" s="22"/>
      <c r="F307" s="22"/>
      <c r="I307" s="22"/>
      <c r="L307" s="22"/>
      <c r="O307" s="22"/>
    </row>
    <row r="308" spans="1:15" x14ac:dyDescent="0.25">
      <c r="A308" s="24"/>
      <c r="C308" s="22"/>
      <c r="F308" s="22"/>
      <c r="I308" s="22"/>
      <c r="L308" s="22"/>
      <c r="O308" s="22"/>
    </row>
    <row r="309" spans="1:15" x14ac:dyDescent="0.25">
      <c r="A309" s="24"/>
      <c r="C309" s="22"/>
      <c r="F309" s="22"/>
      <c r="I309" s="22"/>
      <c r="L309" s="22"/>
      <c r="O309" s="22"/>
    </row>
    <row r="310" spans="1:15" x14ac:dyDescent="0.25">
      <c r="A310" s="24"/>
      <c r="C310" s="22"/>
      <c r="F310" s="22"/>
      <c r="I310" s="22"/>
      <c r="L310" s="22"/>
      <c r="O310" s="22"/>
    </row>
    <row r="311" spans="1:15" x14ac:dyDescent="0.25">
      <c r="A311" s="24"/>
      <c r="C311" s="22"/>
      <c r="F311" s="22"/>
      <c r="I311" s="22"/>
      <c r="L311" s="22"/>
      <c r="O311" s="22"/>
    </row>
    <row r="312" spans="1:15" x14ac:dyDescent="0.25">
      <c r="A312" s="24"/>
      <c r="C312" s="22"/>
      <c r="F312" s="22"/>
      <c r="I312" s="22"/>
      <c r="L312" s="22"/>
      <c r="O312" s="22"/>
    </row>
    <row r="313" spans="1:15" x14ac:dyDescent="0.25">
      <c r="A313" s="24"/>
      <c r="C313" s="22"/>
      <c r="F313" s="22"/>
      <c r="I313" s="22"/>
      <c r="L313" s="22"/>
      <c r="O313" s="22"/>
    </row>
    <row r="314" spans="1:15" x14ac:dyDescent="0.25">
      <c r="A314" s="24"/>
      <c r="C314" s="22"/>
      <c r="F314" s="22"/>
      <c r="I314" s="22"/>
      <c r="L314" s="22"/>
      <c r="O314" s="22"/>
    </row>
    <row r="315" spans="1:15" x14ac:dyDescent="0.25">
      <c r="A315" s="24"/>
      <c r="C315" s="22"/>
      <c r="F315" s="22"/>
      <c r="I315" s="22"/>
      <c r="L315" s="22"/>
      <c r="O315" s="22"/>
    </row>
    <row r="316" spans="1:15" x14ac:dyDescent="0.25">
      <c r="A316" s="24"/>
      <c r="C316" s="22"/>
      <c r="F316" s="22"/>
      <c r="I316" s="22"/>
      <c r="L316" s="22"/>
      <c r="O316" s="22"/>
    </row>
    <row r="317" spans="1:15" x14ac:dyDescent="0.25">
      <c r="A317" s="24"/>
      <c r="C317" s="22"/>
      <c r="F317" s="22"/>
      <c r="I317" s="22"/>
      <c r="L317" s="22"/>
      <c r="O317" s="22"/>
    </row>
    <row r="318" spans="1:15" x14ac:dyDescent="0.25">
      <c r="A318" s="24"/>
      <c r="C318" s="22"/>
      <c r="F318" s="22"/>
      <c r="I318" s="22"/>
      <c r="L318" s="22"/>
      <c r="O318" s="22"/>
    </row>
    <row r="319" spans="1:15" x14ac:dyDescent="0.25">
      <c r="A319" s="24"/>
      <c r="C319" s="22"/>
      <c r="F319" s="22"/>
      <c r="I319" s="22"/>
      <c r="L319" s="22"/>
      <c r="O319" s="22"/>
    </row>
    <row r="320" spans="1:15" x14ac:dyDescent="0.25">
      <c r="A320" s="24"/>
      <c r="C320" s="22"/>
      <c r="F320" s="22"/>
      <c r="I320" s="22"/>
      <c r="L320" s="22"/>
      <c r="O320" s="22"/>
    </row>
    <row r="321" spans="1:15" x14ac:dyDescent="0.25">
      <c r="A321" s="24"/>
      <c r="C321" s="22"/>
      <c r="F321" s="22"/>
      <c r="I321" s="22"/>
      <c r="L321" s="22"/>
      <c r="O321" s="22"/>
    </row>
    <row r="322" spans="1:15" x14ac:dyDescent="0.25">
      <c r="A322" s="24"/>
      <c r="C322" s="22"/>
      <c r="F322" s="22"/>
      <c r="I322" s="22"/>
      <c r="L322" s="22"/>
      <c r="O322" s="22"/>
    </row>
    <row r="323" spans="1:15" x14ac:dyDescent="0.25">
      <c r="A323" s="24"/>
      <c r="C323" s="22"/>
      <c r="F323" s="22"/>
      <c r="I323" s="22"/>
      <c r="L323" s="22"/>
      <c r="O323" s="22"/>
    </row>
    <row r="324" spans="1:15" x14ac:dyDescent="0.25">
      <c r="A324" s="24"/>
      <c r="C324" s="22"/>
      <c r="F324" s="22"/>
      <c r="I324" s="22"/>
      <c r="L324" s="22"/>
      <c r="O324" s="22"/>
    </row>
    <row r="325" spans="1:15" x14ac:dyDescent="0.25">
      <c r="A325" s="24"/>
      <c r="C325" s="22"/>
      <c r="F325" s="22"/>
      <c r="I325" s="22"/>
      <c r="L325" s="22"/>
      <c r="O325" s="22"/>
    </row>
    <row r="326" spans="1:15" x14ac:dyDescent="0.25">
      <c r="A326" s="24"/>
      <c r="C326" s="22"/>
      <c r="F326" s="22"/>
      <c r="I326" s="22"/>
      <c r="L326" s="22"/>
      <c r="O326" s="22"/>
    </row>
    <row r="327" spans="1:15" x14ac:dyDescent="0.25">
      <c r="A327" s="24"/>
      <c r="C327" s="22"/>
      <c r="F327" s="22"/>
      <c r="I327" s="22"/>
      <c r="L327" s="22"/>
      <c r="O327" s="22"/>
    </row>
    <row r="328" spans="1:15" x14ac:dyDescent="0.25">
      <c r="A328" s="24"/>
      <c r="C328" s="22"/>
      <c r="F328" s="22"/>
      <c r="I328" s="22"/>
      <c r="L328" s="22"/>
      <c r="O328" s="22"/>
    </row>
    <row r="329" spans="1:15" x14ac:dyDescent="0.25">
      <c r="A329" s="24"/>
      <c r="C329" s="22"/>
      <c r="F329" s="22"/>
      <c r="I329" s="22"/>
      <c r="L329" s="22"/>
      <c r="O329" s="22"/>
    </row>
    <row r="330" spans="1:15" x14ac:dyDescent="0.25">
      <c r="A330" s="24"/>
      <c r="C330" s="22"/>
      <c r="F330" s="22"/>
      <c r="I330" s="22"/>
      <c r="L330" s="22"/>
      <c r="O330" s="22"/>
    </row>
    <row r="331" spans="1:15" x14ac:dyDescent="0.25">
      <c r="A331" s="24"/>
      <c r="C331" s="22"/>
      <c r="F331" s="22"/>
      <c r="I331" s="22"/>
      <c r="L331" s="22"/>
      <c r="O331" s="22"/>
    </row>
    <row r="332" spans="1:15" x14ac:dyDescent="0.25">
      <c r="A332" s="24"/>
      <c r="C332" s="22"/>
      <c r="F332" s="22"/>
      <c r="I332" s="22"/>
      <c r="L332" s="22"/>
      <c r="O332" s="22"/>
    </row>
    <row r="333" spans="1:15" x14ac:dyDescent="0.25">
      <c r="A333" s="24"/>
      <c r="C333" s="22"/>
      <c r="F333" s="22"/>
      <c r="I333" s="22"/>
      <c r="L333" s="22"/>
      <c r="O333" s="22"/>
    </row>
    <row r="334" spans="1:15" x14ac:dyDescent="0.25">
      <c r="A334" s="24"/>
      <c r="C334" s="22"/>
      <c r="F334" s="22"/>
      <c r="I334" s="22"/>
      <c r="L334" s="22"/>
      <c r="O334" s="22"/>
    </row>
    <row r="335" spans="1:15" x14ac:dyDescent="0.25">
      <c r="A335" s="24"/>
      <c r="C335" s="22"/>
      <c r="F335" s="22"/>
      <c r="I335" s="22"/>
      <c r="L335" s="22"/>
      <c r="O335" s="22"/>
    </row>
    <row r="336" spans="1:15" x14ac:dyDescent="0.25">
      <c r="A336" s="24"/>
      <c r="C336" s="22"/>
      <c r="F336" s="22"/>
      <c r="I336" s="22"/>
      <c r="L336" s="22"/>
      <c r="O336" s="22"/>
    </row>
    <row r="337" spans="1:15" x14ac:dyDescent="0.25">
      <c r="A337" s="24"/>
      <c r="C337" s="22"/>
      <c r="F337" s="22"/>
      <c r="I337" s="22"/>
      <c r="L337" s="22"/>
      <c r="O337" s="22"/>
    </row>
    <row r="338" spans="1:15" x14ac:dyDescent="0.25">
      <c r="A338" s="24"/>
      <c r="C338" s="22"/>
      <c r="F338" s="22"/>
      <c r="I338" s="22"/>
      <c r="L338" s="22"/>
      <c r="O338" s="22"/>
    </row>
    <row r="339" spans="1:15" x14ac:dyDescent="0.25">
      <c r="A339" s="24"/>
      <c r="C339" s="22"/>
      <c r="F339" s="22"/>
      <c r="I339" s="22"/>
      <c r="L339" s="22"/>
      <c r="O339" s="22"/>
    </row>
    <row r="340" spans="1:15" x14ac:dyDescent="0.25">
      <c r="A340" s="24"/>
      <c r="C340" s="22"/>
      <c r="F340" s="22"/>
      <c r="I340" s="22"/>
      <c r="L340" s="22"/>
      <c r="O340" s="22"/>
    </row>
    <row r="341" spans="1:15" x14ac:dyDescent="0.25">
      <c r="A341" s="24"/>
      <c r="C341" s="22"/>
      <c r="F341" s="22"/>
      <c r="I341" s="22"/>
      <c r="L341" s="22"/>
      <c r="O341" s="22"/>
    </row>
    <row r="342" spans="1:15" x14ac:dyDescent="0.25">
      <c r="A342" s="24"/>
      <c r="C342" s="22"/>
      <c r="F342" s="22"/>
      <c r="I342" s="22"/>
      <c r="L342" s="22"/>
      <c r="O342" s="22"/>
    </row>
    <row r="343" spans="1:15" x14ac:dyDescent="0.25">
      <c r="A343" s="24"/>
      <c r="C343" s="22"/>
      <c r="F343" s="22"/>
      <c r="I343" s="22"/>
      <c r="L343" s="22"/>
      <c r="O343" s="22"/>
    </row>
    <row r="344" spans="1:15" x14ac:dyDescent="0.25">
      <c r="A344" s="24"/>
      <c r="C344" s="22"/>
      <c r="F344" s="22"/>
      <c r="I344" s="22"/>
      <c r="L344" s="22"/>
      <c r="O344" s="22"/>
    </row>
    <row r="345" spans="1:15" x14ac:dyDescent="0.25">
      <c r="A345" s="24"/>
      <c r="C345" s="22"/>
      <c r="F345" s="22"/>
      <c r="I345" s="22"/>
      <c r="L345" s="22"/>
      <c r="O345" s="22"/>
    </row>
    <row r="346" spans="1:15" x14ac:dyDescent="0.25">
      <c r="A346" s="24"/>
      <c r="C346" s="22"/>
      <c r="F346" s="22"/>
      <c r="I346" s="22"/>
      <c r="L346" s="22"/>
      <c r="O346" s="22"/>
    </row>
    <row r="347" spans="1:15" x14ac:dyDescent="0.25">
      <c r="A347" s="24"/>
      <c r="C347" s="22"/>
      <c r="F347" s="22"/>
      <c r="I347" s="22"/>
      <c r="L347" s="22"/>
      <c r="O347" s="22"/>
    </row>
    <row r="348" spans="1:15" x14ac:dyDescent="0.25">
      <c r="A348" s="24"/>
      <c r="C348" s="22"/>
      <c r="F348" s="22"/>
      <c r="I348" s="22"/>
      <c r="L348" s="22"/>
      <c r="O348" s="22"/>
    </row>
    <row r="349" spans="1:15" x14ac:dyDescent="0.25">
      <c r="A349" s="24"/>
      <c r="C349" s="22"/>
      <c r="F349" s="22"/>
      <c r="I349" s="22"/>
      <c r="L349" s="22"/>
      <c r="O349" s="22"/>
    </row>
    <row r="350" spans="1:15" x14ac:dyDescent="0.25">
      <c r="A350" s="24"/>
      <c r="C350" s="22"/>
      <c r="F350" s="22"/>
      <c r="I350" s="22"/>
      <c r="L350" s="22"/>
      <c r="O350" s="22"/>
    </row>
    <row r="351" spans="1:15" x14ac:dyDescent="0.25">
      <c r="A351" s="24"/>
      <c r="C351" s="22"/>
      <c r="F351" s="22"/>
      <c r="I351" s="22"/>
      <c r="L351" s="22"/>
      <c r="O351" s="22"/>
    </row>
    <row r="352" spans="1:15" x14ac:dyDescent="0.25">
      <c r="A352" s="24"/>
      <c r="C352" s="22"/>
      <c r="F352" s="22"/>
      <c r="I352" s="22"/>
      <c r="L352" s="22"/>
      <c r="O352" s="22"/>
    </row>
    <row r="353" spans="1:15" x14ac:dyDescent="0.25">
      <c r="A353" s="24"/>
      <c r="C353" s="22"/>
      <c r="F353" s="22"/>
      <c r="I353" s="22"/>
      <c r="L353" s="22"/>
      <c r="O353" s="22"/>
    </row>
    <row r="354" spans="1:15" x14ac:dyDescent="0.25">
      <c r="A354" s="24"/>
      <c r="C354" s="22"/>
      <c r="F354" s="22"/>
      <c r="I354" s="22"/>
      <c r="L354" s="22"/>
      <c r="O354" s="22"/>
    </row>
    <row r="355" spans="1:15" x14ac:dyDescent="0.25">
      <c r="A355" s="24"/>
      <c r="C355" s="22"/>
      <c r="F355" s="22"/>
      <c r="I355" s="22"/>
      <c r="L355" s="22"/>
      <c r="O355" s="22"/>
    </row>
    <row r="356" spans="1:15" x14ac:dyDescent="0.25">
      <c r="A356" s="24"/>
      <c r="C356" s="22"/>
      <c r="F356" s="22"/>
      <c r="I356" s="22"/>
      <c r="L356" s="22"/>
      <c r="O356" s="22"/>
    </row>
    <row r="357" spans="1:15" x14ac:dyDescent="0.25">
      <c r="A357" s="24"/>
      <c r="C357" s="22"/>
      <c r="F357" s="22"/>
      <c r="I357" s="22"/>
      <c r="L357" s="22"/>
      <c r="O357" s="22"/>
    </row>
    <row r="358" spans="1:15" x14ac:dyDescent="0.25">
      <c r="A358" s="24"/>
      <c r="C358" s="22"/>
      <c r="F358" s="22"/>
      <c r="I358" s="22"/>
      <c r="L358" s="22"/>
      <c r="O358" s="22"/>
    </row>
    <row r="359" spans="1:15" x14ac:dyDescent="0.25">
      <c r="A359" s="24"/>
      <c r="C359" s="22"/>
      <c r="F359" s="22"/>
      <c r="I359" s="22"/>
      <c r="L359" s="22"/>
      <c r="O359" s="22"/>
    </row>
    <row r="360" spans="1:15" x14ac:dyDescent="0.25">
      <c r="A360" s="24"/>
      <c r="C360" s="22"/>
      <c r="F360" s="22"/>
      <c r="I360" s="22"/>
      <c r="L360" s="22"/>
      <c r="O360" s="22"/>
    </row>
    <row r="361" spans="1:15" x14ac:dyDescent="0.25">
      <c r="A361" s="24"/>
      <c r="C361" s="22"/>
      <c r="F361" s="22"/>
      <c r="I361" s="22"/>
      <c r="L361" s="22"/>
      <c r="O361" s="22"/>
    </row>
    <row r="362" spans="1:15" x14ac:dyDescent="0.25">
      <c r="A362" s="24"/>
      <c r="C362" s="22"/>
      <c r="F362" s="22"/>
      <c r="I362" s="22"/>
      <c r="L362" s="22"/>
      <c r="O362" s="22"/>
    </row>
    <row r="363" spans="1:15" x14ac:dyDescent="0.25">
      <c r="A363" s="24"/>
      <c r="C363" s="22"/>
      <c r="F363" s="22"/>
      <c r="I363" s="22"/>
      <c r="L363" s="22"/>
      <c r="O363" s="22"/>
    </row>
    <row r="364" spans="1:15" x14ac:dyDescent="0.25">
      <c r="A364" s="24"/>
      <c r="C364" s="22"/>
      <c r="F364" s="22"/>
      <c r="I364" s="22"/>
      <c r="L364" s="22"/>
      <c r="O364" s="22"/>
    </row>
    <row r="365" spans="1:15" x14ac:dyDescent="0.25">
      <c r="A365" s="24"/>
      <c r="C365" s="22"/>
      <c r="F365" s="22"/>
      <c r="I365" s="22"/>
      <c r="L365" s="22"/>
      <c r="O365" s="22"/>
    </row>
    <row r="366" spans="1:15" x14ac:dyDescent="0.25">
      <c r="A366" s="24"/>
      <c r="C366" s="22"/>
      <c r="F366" s="22"/>
      <c r="I366" s="22"/>
      <c r="L366" s="22"/>
      <c r="O366" s="22"/>
    </row>
    <row r="367" spans="1:15" x14ac:dyDescent="0.25">
      <c r="A367" s="24"/>
      <c r="C367" s="22"/>
      <c r="F367" s="22"/>
      <c r="I367" s="22"/>
      <c r="L367" s="22"/>
      <c r="O367" s="22"/>
    </row>
    <row r="368" spans="1:15" x14ac:dyDescent="0.25">
      <c r="A368" s="24"/>
      <c r="C368" s="22"/>
      <c r="F368" s="22"/>
      <c r="I368" s="22"/>
      <c r="L368" s="22"/>
      <c r="O368" s="22"/>
    </row>
    <row r="369" spans="1:15" x14ac:dyDescent="0.25">
      <c r="A369" s="24"/>
      <c r="C369" s="22"/>
      <c r="F369" s="22"/>
      <c r="I369" s="22"/>
      <c r="L369" s="22"/>
      <c r="O369" s="22"/>
    </row>
    <row r="370" spans="1:15" x14ac:dyDescent="0.25">
      <c r="A370" s="24"/>
      <c r="C370" s="22"/>
      <c r="F370" s="22"/>
      <c r="I370" s="22"/>
      <c r="L370" s="22"/>
      <c r="O370" s="22"/>
    </row>
    <row r="371" spans="1:15" x14ac:dyDescent="0.25">
      <c r="A371" s="24"/>
      <c r="C371" s="22"/>
      <c r="F371" s="22"/>
      <c r="I371" s="22"/>
      <c r="L371" s="22"/>
      <c r="O371" s="22"/>
    </row>
    <row r="372" spans="1:15" x14ac:dyDescent="0.25">
      <c r="A372" s="24"/>
      <c r="C372" s="22"/>
      <c r="F372" s="22"/>
      <c r="I372" s="22"/>
      <c r="L372" s="22"/>
      <c r="O372" s="22"/>
    </row>
    <row r="373" spans="1:15" x14ac:dyDescent="0.25">
      <c r="A373" s="24"/>
      <c r="C373" s="22"/>
      <c r="F373" s="22"/>
      <c r="I373" s="22"/>
      <c r="L373" s="22"/>
      <c r="O373" s="22"/>
    </row>
    <row r="374" spans="1:15" x14ac:dyDescent="0.25">
      <c r="A374" s="24"/>
      <c r="C374" s="22"/>
      <c r="F374" s="22"/>
      <c r="I374" s="22"/>
      <c r="L374" s="22"/>
      <c r="O374" s="22"/>
    </row>
    <row r="375" spans="1:15" x14ac:dyDescent="0.25">
      <c r="A375" s="24"/>
      <c r="C375" s="22"/>
      <c r="F375" s="22"/>
      <c r="I375" s="22"/>
      <c r="L375" s="22"/>
      <c r="O375" s="22"/>
    </row>
    <row r="376" spans="1:15" x14ac:dyDescent="0.25">
      <c r="A376" s="24"/>
      <c r="C376" s="22"/>
      <c r="F376" s="22"/>
      <c r="I376" s="22"/>
      <c r="L376" s="22"/>
      <c r="O376" s="22"/>
    </row>
    <row r="377" spans="1:15" x14ac:dyDescent="0.25">
      <c r="A377" s="24"/>
      <c r="C377" s="22"/>
      <c r="F377" s="22"/>
      <c r="I377" s="22"/>
      <c r="L377" s="22"/>
      <c r="O377" s="22"/>
    </row>
    <row r="378" spans="1:15" x14ac:dyDescent="0.25">
      <c r="A378" s="24"/>
      <c r="C378" s="22"/>
      <c r="F378" s="22"/>
      <c r="I378" s="22"/>
      <c r="L378" s="22"/>
      <c r="O378" s="22"/>
    </row>
    <row r="379" spans="1:15" x14ac:dyDescent="0.25">
      <c r="A379" s="24"/>
      <c r="C379" s="22"/>
      <c r="F379" s="22"/>
      <c r="I379" s="22"/>
      <c r="L379" s="22"/>
      <c r="O379" s="22"/>
    </row>
    <row r="380" spans="1:15" x14ac:dyDescent="0.25">
      <c r="A380" s="24"/>
      <c r="C380" s="22"/>
      <c r="F380" s="22"/>
      <c r="I380" s="22"/>
      <c r="L380" s="22"/>
      <c r="O380" s="22"/>
    </row>
    <row r="381" spans="1:15" x14ac:dyDescent="0.25">
      <c r="A381" s="24"/>
      <c r="C381" s="22"/>
      <c r="F381" s="22"/>
      <c r="I381" s="22"/>
      <c r="L381" s="22"/>
      <c r="O381" s="22"/>
    </row>
    <row r="382" spans="1:15" x14ac:dyDescent="0.25">
      <c r="A382" s="24"/>
      <c r="C382" s="22"/>
      <c r="F382" s="22"/>
      <c r="I382" s="22"/>
      <c r="L382" s="22"/>
      <c r="O382" s="22"/>
    </row>
    <row r="383" spans="1:15" x14ac:dyDescent="0.25">
      <c r="A383" s="24"/>
      <c r="C383" s="22"/>
      <c r="F383" s="22"/>
      <c r="I383" s="22"/>
      <c r="L383" s="22"/>
      <c r="O383" s="22"/>
    </row>
    <row r="384" spans="1:15" x14ac:dyDescent="0.25">
      <c r="A384" s="24"/>
      <c r="C384" s="22"/>
      <c r="F384" s="22"/>
      <c r="I384" s="22"/>
      <c r="L384" s="22"/>
      <c r="O384" s="22"/>
    </row>
    <row r="385" spans="1:15" x14ac:dyDescent="0.25">
      <c r="A385" s="24"/>
      <c r="C385" s="22"/>
      <c r="F385" s="22"/>
      <c r="I385" s="22"/>
      <c r="L385" s="22"/>
      <c r="O385" s="22"/>
    </row>
    <row r="386" spans="1:15" x14ac:dyDescent="0.25">
      <c r="A386" s="24"/>
      <c r="C386" s="22"/>
      <c r="F386" s="22"/>
      <c r="I386" s="22"/>
      <c r="L386" s="22"/>
      <c r="O386" s="22"/>
    </row>
    <row r="387" spans="1:15" x14ac:dyDescent="0.25">
      <c r="A387" s="24"/>
      <c r="C387" s="22"/>
      <c r="F387" s="22"/>
      <c r="I387" s="22"/>
      <c r="L387" s="22"/>
      <c r="O387" s="22"/>
    </row>
    <row r="388" spans="1:15" x14ac:dyDescent="0.25">
      <c r="A388" s="24"/>
      <c r="C388" s="22"/>
      <c r="F388" s="22"/>
      <c r="I388" s="22"/>
      <c r="L388" s="22"/>
      <c r="O388" s="22"/>
    </row>
    <row r="389" spans="1:15" x14ac:dyDescent="0.25">
      <c r="A389" s="24"/>
      <c r="C389" s="22"/>
      <c r="F389" s="22"/>
      <c r="I389" s="22"/>
      <c r="L389" s="22"/>
      <c r="O389" s="22"/>
    </row>
    <row r="390" spans="1:15" x14ac:dyDescent="0.25">
      <c r="A390" s="24"/>
      <c r="C390" s="22"/>
      <c r="F390" s="22"/>
      <c r="I390" s="22"/>
      <c r="L390" s="22"/>
      <c r="O390" s="22"/>
    </row>
    <row r="391" spans="1:15" x14ac:dyDescent="0.25">
      <c r="A391" s="24"/>
      <c r="C391" s="22"/>
      <c r="F391" s="22"/>
      <c r="I391" s="22"/>
      <c r="L391" s="22"/>
      <c r="O391" s="22"/>
    </row>
    <row r="392" spans="1:15" x14ac:dyDescent="0.25">
      <c r="A392" s="24"/>
      <c r="C392" s="22"/>
      <c r="F392" s="22"/>
      <c r="I392" s="22"/>
      <c r="L392" s="22"/>
      <c r="O392" s="22"/>
    </row>
    <row r="393" spans="1:15" x14ac:dyDescent="0.25">
      <c r="A393" s="24"/>
      <c r="C393" s="22"/>
      <c r="F393" s="22"/>
      <c r="I393" s="22"/>
      <c r="L393" s="22"/>
      <c r="O393" s="22"/>
    </row>
    <row r="394" spans="1:15" x14ac:dyDescent="0.25">
      <c r="A394" s="24"/>
      <c r="C394" s="22"/>
      <c r="F394" s="22"/>
      <c r="I394" s="22"/>
      <c r="L394" s="22"/>
      <c r="O394" s="22"/>
    </row>
    <row r="395" spans="1:15" x14ac:dyDescent="0.25">
      <c r="A395" s="24"/>
      <c r="C395" s="22"/>
      <c r="F395" s="22"/>
      <c r="I395" s="22"/>
      <c r="L395" s="22"/>
      <c r="O395" s="22"/>
    </row>
    <row r="396" spans="1:15" x14ac:dyDescent="0.25">
      <c r="A396" s="24"/>
      <c r="C396" s="22"/>
      <c r="F396" s="22"/>
      <c r="I396" s="22"/>
      <c r="L396" s="22"/>
      <c r="O396" s="22"/>
    </row>
    <row r="397" spans="1:15" x14ac:dyDescent="0.25">
      <c r="A397" s="24"/>
      <c r="C397" s="22"/>
      <c r="F397" s="22"/>
      <c r="I397" s="22"/>
      <c r="L397" s="22"/>
      <c r="O397" s="22"/>
    </row>
    <row r="398" spans="1:15" x14ac:dyDescent="0.25">
      <c r="A398" s="24"/>
      <c r="C398" s="22"/>
      <c r="F398" s="22"/>
      <c r="I398" s="22"/>
      <c r="L398" s="22"/>
      <c r="O398" s="22"/>
    </row>
    <row r="399" spans="1:15" x14ac:dyDescent="0.25">
      <c r="A399" s="24"/>
      <c r="C399" s="22"/>
      <c r="F399" s="22"/>
      <c r="I399" s="22"/>
      <c r="L399" s="22"/>
      <c r="O399" s="22"/>
    </row>
    <row r="400" spans="1:15" x14ac:dyDescent="0.25">
      <c r="A400" s="24"/>
      <c r="C400" s="22"/>
      <c r="F400" s="22"/>
      <c r="I400" s="22"/>
      <c r="L400" s="22"/>
      <c r="O400" s="22"/>
    </row>
    <row r="401" spans="1:15" x14ac:dyDescent="0.25">
      <c r="A401" s="24"/>
      <c r="C401" s="22"/>
      <c r="F401" s="22"/>
      <c r="I401" s="22"/>
      <c r="L401" s="22"/>
      <c r="O401" s="22"/>
    </row>
    <row r="402" spans="1:15" x14ac:dyDescent="0.25">
      <c r="A402" s="24"/>
      <c r="C402" s="22"/>
      <c r="F402" s="22"/>
      <c r="I402" s="22"/>
      <c r="L402" s="22"/>
      <c r="O402" s="22"/>
    </row>
    <row r="403" spans="1:15" x14ac:dyDescent="0.25">
      <c r="A403" s="24"/>
      <c r="C403" s="22"/>
      <c r="F403" s="22"/>
      <c r="I403" s="22"/>
      <c r="L403" s="22"/>
      <c r="O403" s="22"/>
    </row>
    <row r="404" spans="1:15" x14ac:dyDescent="0.25">
      <c r="A404" s="24"/>
      <c r="C404" s="22"/>
      <c r="F404" s="22"/>
      <c r="I404" s="22"/>
      <c r="L404" s="22"/>
      <c r="O404" s="22"/>
    </row>
    <row r="405" spans="1:15" x14ac:dyDescent="0.25">
      <c r="A405" s="24"/>
      <c r="C405" s="22"/>
      <c r="F405" s="22"/>
      <c r="I405" s="22"/>
      <c r="L405" s="22"/>
      <c r="O405" s="22"/>
    </row>
    <row r="406" spans="1:15" x14ac:dyDescent="0.25">
      <c r="A406" s="24"/>
      <c r="C406" s="22"/>
      <c r="F406" s="22"/>
      <c r="I406" s="22"/>
      <c r="L406" s="22"/>
      <c r="O406" s="22"/>
    </row>
    <row r="407" spans="1:15" x14ac:dyDescent="0.25">
      <c r="A407" s="24"/>
      <c r="C407" s="22"/>
      <c r="F407" s="22"/>
      <c r="I407" s="22"/>
      <c r="L407" s="22"/>
      <c r="O407" s="22"/>
    </row>
    <row r="408" spans="1:15" x14ac:dyDescent="0.25">
      <c r="A408" s="24"/>
      <c r="C408" s="22"/>
      <c r="F408" s="22"/>
      <c r="I408" s="22"/>
      <c r="L408" s="22"/>
      <c r="O408" s="22"/>
    </row>
    <row r="409" spans="1:15" x14ac:dyDescent="0.25">
      <c r="A409" s="24"/>
      <c r="C409" s="22"/>
      <c r="F409" s="22"/>
      <c r="I409" s="22"/>
      <c r="L409" s="22"/>
      <c r="O409" s="22"/>
    </row>
    <row r="410" spans="1:15" x14ac:dyDescent="0.25">
      <c r="A410" s="24"/>
      <c r="C410" s="22"/>
      <c r="F410" s="22"/>
      <c r="I410" s="22"/>
      <c r="L410" s="22"/>
      <c r="O410" s="22"/>
    </row>
    <row r="411" spans="1:15" x14ac:dyDescent="0.25">
      <c r="A411" s="24"/>
      <c r="C411" s="22"/>
      <c r="F411" s="22"/>
      <c r="I411" s="22"/>
      <c r="L411" s="22"/>
      <c r="O411" s="22"/>
    </row>
    <row r="412" spans="1:15" x14ac:dyDescent="0.25">
      <c r="A412" s="24"/>
      <c r="C412" s="22"/>
      <c r="F412" s="22"/>
      <c r="I412" s="22"/>
      <c r="L412" s="22"/>
      <c r="O412" s="22"/>
    </row>
    <row r="413" spans="1:15" x14ac:dyDescent="0.25">
      <c r="A413" s="24"/>
      <c r="C413" s="22"/>
      <c r="F413" s="22"/>
      <c r="I413" s="22"/>
      <c r="L413" s="22"/>
      <c r="O413" s="22"/>
    </row>
    <row r="414" spans="1:15" x14ac:dyDescent="0.25">
      <c r="A414" s="24"/>
      <c r="C414" s="22"/>
      <c r="F414" s="22"/>
      <c r="I414" s="22"/>
      <c r="L414" s="22"/>
      <c r="O414" s="22"/>
    </row>
    <row r="415" spans="1:15" x14ac:dyDescent="0.25">
      <c r="A415" s="24"/>
      <c r="C415" s="22"/>
      <c r="F415" s="22"/>
      <c r="I415" s="22"/>
      <c r="L415" s="22"/>
      <c r="O415" s="22"/>
    </row>
    <row r="416" spans="1:15" x14ac:dyDescent="0.25">
      <c r="A416" s="24"/>
      <c r="C416" s="22"/>
      <c r="F416" s="22"/>
      <c r="I416" s="22"/>
      <c r="L416" s="22"/>
      <c r="O416" s="22"/>
    </row>
    <row r="417" spans="1:15" x14ac:dyDescent="0.25">
      <c r="A417" s="24"/>
      <c r="C417" s="22"/>
      <c r="F417" s="22"/>
      <c r="I417" s="22"/>
      <c r="L417" s="22"/>
      <c r="O417" s="22"/>
    </row>
    <row r="418" spans="1:15" x14ac:dyDescent="0.25">
      <c r="A418" s="24"/>
      <c r="C418" s="22"/>
      <c r="F418" s="22"/>
      <c r="I418" s="22"/>
      <c r="L418" s="22"/>
      <c r="O418" s="22"/>
    </row>
    <row r="419" spans="1:15" x14ac:dyDescent="0.25">
      <c r="A419" s="24"/>
      <c r="C419" s="22"/>
      <c r="F419" s="22"/>
      <c r="I419" s="22"/>
      <c r="L419" s="22"/>
      <c r="O419" s="22"/>
    </row>
    <row r="420" spans="1:15" x14ac:dyDescent="0.25">
      <c r="A420" s="24"/>
      <c r="C420" s="22"/>
      <c r="F420" s="22"/>
      <c r="I420" s="22"/>
      <c r="L420" s="22"/>
      <c r="O420" s="22"/>
    </row>
    <row r="421" spans="1:15" x14ac:dyDescent="0.25">
      <c r="A421" s="24"/>
      <c r="C421" s="22"/>
      <c r="F421" s="22"/>
      <c r="I421" s="22"/>
      <c r="L421" s="22"/>
      <c r="O421" s="22"/>
    </row>
    <row r="422" spans="1:15" x14ac:dyDescent="0.25">
      <c r="A422" s="24"/>
      <c r="C422" s="22"/>
      <c r="F422" s="22"/>
      <c r="I422" s="22"/>
      <c r="L422" s="22"/>
      <c r="O422" s="22"/>
    </row>
    <row r="423" spans="1:15" x14ac:dyDescent="0.25">
      <c r="A423" s="24"/>
      <c r="C423" s="22"/>
      <c r="F423" s="22"/>
      <c r="I423" s="22"/>
      <c r="L423" s="22"/>
      <c r="O423" s="22"/>
    </row>
    <row r="424" spans="1:15" x14ac:dyDescent="0.25">
      <c r="A424" s="24"/>
      <c r="C424" s="22"/>
      <c r="F424" s="22"/>
      <c r="I424" s="22"/>
      <c r="L424" s="22"/>
      <c r="O424" s="22"/>
    </row>
    <row r="425" spans="1:15" x14ac:dyDescent="0.25">
      <c r="A425" s="24"/>
      <c r="C425" s="22"/>
      <c r="F425" s="22"/>
      <c r="I425" s="22"/>
      <c r="L425" s="22"/>
      <c r="O425" s="22"/>
    </row>
    <row r="426" spans="1:15" x14ac:dyDescent="0.25">
      <c r="A426" s="24"/>
      <c r="C426" s="22"/>
      <c r="F426" s="22"/>
      <c r="I426" s="22"/>
      <c r="L426" s="22"/>
      <c r="O426" s="22"/>
    </row>
    <row r="427" spans="1:15" x14ac:dyDescent="0.25">
      <c r="A427" s="24"/>
      <c r="C427" s="22"/>
      <c r="F427" s="22"/>
      <c r="I427" s="22"/>
      <c r="L427" s="22"/>
      <c r="O427" s="22"/>
    </row>
    <row r="428" spans="1:15" x14ac:dyDescent="0.25">
      <c r="A428" s="24"/>
      <c r="C428" s="22"/>
      <c r="F428" s="22"/>
      <c r="I428" s="22"/>
      <c r="L428" s="22"/>
      <c r="O428" s="22"/>
    </row>
    <row r="429" spans="1:15" x14ac:dyDescent="0.25">
      <c r="A429" s="24"/>
      <c r="C429" s="22"/>
      <c r="F429" s="22"/>
      <c r="I429" s="22"/>
      <c r="L429" s="22"/>
      <c r="O429" s="22"/>
    </row>
    <row r="430" spans="1:15" x14ac:dyDescent="0.25">
      <c r="A430" s="24"/>
      <c r="C430" s="22"/>
      <c r="F430" s="22"/>
      <c r="I430" s="22"/>
      <c r="L430" s="22"/>
      <c r="O430" s="22"/>
    </row>
    <row r="431" spans="1:15" x14ac:dyDescent="0.25">
      <c r="A431" s="24"/>
      <c r="C431" s="22"/>
      <c r="F431" s="22"/>
      <c r="I431" s="22"/>
      <c r="L431" s="22"/>
      <c r="O431" s="22"/>
    </row>
    <row r="432" spans="1:15" x14ac:dyDescent="0.25">
      <c r="A432" s="24"/>
      <c r="C432" s="22"/>
      <c r="F432" s="22"/>
      <c r="I432" s="22"/>
      <c r="L432" s="22"/>
      <c r="O432" s="22"/>
    </row>
    <row r="433" spans="1:15" x14ac:dyDescent="0.25">
      <c r="A433" s="24"/>
      <c r="C433" s="22"/>
      <c r="F433" s="22"/>
      <c r="I433" s="22"/>
      <c r="L433" s="22"/>
      <c r="O433" s="22"/>
    </row>
    <row r="434" spans="1:15" x14ac:dyDescent="0.25">
      <c r="A434" s="24"/>
      <c r="C434" s="22"/>
      <c r="F434" s="22"/>
      <c r="I434" s="22"/>
      <c r="L434" s="22"/>
      <c r="O434" s="22"/>
    </row>
    <row r="435" spans="1:15" x14ac:dyDescent="0.25">
      <c r="A435" s="24"/>
      <c r="C435" s="22"/>
      <c r="F435" s="22"/>
      <c r="I435" s="22"/>
      <c r="L435" s="22"/>
      <c r="O435" s="22"/>
    </row>
    <row r="436" spans="1:15" x14ac:dyDescent="0.25">
      <c r="A436" s="24"/>
      <c r="C436" s="22"/>
      <c r="F436" s="22"/>
      <c r="I436" s="22"/>
      <c r="L436" s="22"/>
      <c r="O436" s="22"/>
    </row>
    <row r="437" spans="1:15" x14ac:dyDescent="0.25">
      <c r="A437" s="24"/>
      <c r="C437" s="22"/>
      <c r="F437" s="22"/>
      <c r="I437" s="22"/>
      <c r="L437" s="22"/>
      <c r="O437" s="22"/>
    </row>
    <row r="438" spans="1:15" x14ac:dyDescent="0.25">
      <c r="A438" s="24"/>
      <c r="C438" s="22"/>
      <c r="F438" s="22"/>
      <c r="I438" s="22"/>
      <c r="L438" s="22"/>
      <c r="O438" s="22"/>
    </row>
    <row r="439" spans="1:15" x14ac:dyDescent="0.25">
      <c r="A439" s="24"/>
      <c r="C439" s="22"/>
      <c r="F439" s="22"/>
      <c r="I439" s="22"/>
      <c r="L439" s="22"/>
      <c r="O439" s="22"/>
    </row>
    <row r="440" spans="1:15" x14ac:dyDescent="0.25">
      <c r="A440" s="24"/>
      <c r="C440" s="22"/>
      <c r="F440" s="22"/>
      <c r="I440" s="22"/>
      <c r="L440" s="22"/>
      <c r="O440" s="22"/>
    </row>
    <row r="441" spans="1:15" x14ac:dyDescent="0.25">
      <c r="A441" s="24"/>
      <c r="C441" s="22"/>
      <c r="F441" s="22"/>
      <c r="I441" s="22"/>
      <c r="L441" s="22"/>
      <c r="O441" s="22"/>
    </row>
    <row r="442" spans="1:15" x14ac:dyDescent="0.25">
      <c r="A442" s="24"/>
      <c r="C442" s="22"/>
      <c r="F442" s="22"/>
      <c r="I442" s="22"/>
      <c r="L442" s="22"/>
      <c r="O442" s="22"/>
    </row>
    <row r="443" spans="1:15" x14ac:dyDescent="0.25">
      <c r="A443" s="24"/>
      <c r="C443" s="22"/>
      <c r="F443" s="22"/>
      <c r="I443" s="22"/>
      <c r="L443" s="22"/>
      <c r="O443" s="22"/>
    </row>
    <row r="444" spans="1:15" x14ac:dyDescent="0.25">
      <c r="A444" s="24"/>
      <c r="C444" s="22"/>
      <c r="F444" s="22"/>
      <c r="I444" s="22"/>
      <c r="L444" s="22"/>
      <c r="O444" s="22"/>
    </row>
    <row r="445" spans="1:15" x14ac:dyDescent="0.25">
      <c r="A445" s="24"/>
      <c r="C445" s="22"/>
      <c r="F445" s="22"/>
      <c r="I445" s="22"/>
      <c r="L445" s="22"/>
      <c r="O445" s="22"/>
    </row>
    <row r="446" spans="1:15" x14ac:dyDescent="0.25">
      <c r="A446" s="24"/>
      <c r="C446" s="22"/>
      <c r="F446" s="22"/>
      <c r="I446" s="22"/>
      <c r="L446" s="22"/>
      <c r="O446" s="22"/>
    </row>
    <row r="447" spans="1:15" x14ac:dyDescent="0.25">
      <c r="A447" s="24"/>
      <c r="C447" s="22"/>
      <c r="F447" s="22"/>
      <c r="I447" s="22"/>
      <c r="L447" s="22"/>
      <c r="O447" s="22"/>
    </row>
    <row r="448" spans="1:15" x14ac:dyDescent="0.25">
      <c r="A448" s="24"/>
      <c r="C448" s="22"/>
      <c r="F448" s="22"/>
      <c r="I448" s="22"/>
      <c r="L448" s="22"/>
      <c r="O448" s="22"/>
    </row>
    <row r="449" spans="1:15" x14ac:dyDescent="0.25">
      <c r="A449" s="24"/>
      <c r="C449" s="22"/>
      <c r="F449" s="22"/>
      <c r="I449" s="22"/>
      <c r="L449" s="22"/>
      <c r="O449" s="22"/>
    </row>
    <row r="450" spans="1:15" x14ac:dyDescent="0.25">
      <c r="A450" s="24"/>
      <c r="C450" s="22"/>
      <c r="F450" s="22"/>
      <c r="I450" s="22"/>
      <c r="L450" s="22"/>
      <c r="O450" s="22"/>
    </row>
    <row r="451" spans="1:15" x14ac:dyDescent="0.25">
      <c r="A451" s="24"/>
      <c r="C451" s="22"/>
      <c r="F451" s="22"/>
      <c r="I451" s="22"/>
      <c r="L451" s="22"/>
      <c r="O451" s="22"/>
    </row>
    <row r="452" spans="1:15" x14ac:dyDescent="0.25">
      <c r="A452" s="24"/>
      <c r="C452" s="22"/>
      <c r="F452" s="22"/>
      <c r="I452" s="22"/>
      <c r="L452" s="22"/>
      <c r="O452" s="22"/>
    </row>
    <row r="453" spans="1:15" x14ac:dyDescent="0.25">
      <c r="A453" s="24"/>
      <c r="C453" s="22"/>
      <c r="F453" s="22"/>
      <c r="I453" s="22"/>
      <c r="L453" s="22"/>
      <c r="O453" s="22"/>
    </row>
    <row r="454" spans="1:15" x14ac:dyDescent="0.25">
      <c r="A454" s="24"/>
      <c r="C454" s="22"/>
      <c r="F454" s="22"/>
      <c r="I454" s="22"/>
      <c r="L454" s="22"/>
      <c r="O454" s="22"/>
    </row>
    <row r="455" spans="1:15" x14ac:dyDescent="0.25">
      <c r="A455" s="24"/>
      <c r="C455" s="22"/>
      <c r="F455" s="22"/>
      <c r="I455" s="22"/>
      <c r="L455" s="22"/>
      <c r="O455" s="22"/>
    </row>
    <row r="456" spans="1:15" x14ac:dyDescent="0.25">
      <c r="A456" s="24"/>
      <c r="C456" s="22"/>
      <c r="F456" s="22"/>
      <c r="I456" s="22"/>
      <c r="L456" s="22"/>
      <c r="O456" s="22"/>
    </row>
    <row r="457" spans="1:15" x14ac:dyDescent="0.25">
      <c r="A457" s="24"/>
      <c r="C457" s="22"/>
      <c r="F457" s="22"/>
      <c r="I457" s="22"/>
      <c r="L457" s="22"/>
      <c r="O457" s="22"/>
    </row>
    <row r="458" spans="1:15" x14ac:dyDescent="0.25">
      <c r="A458" s="24"/>
      <c r="C458" s="22"/>
      <c r="F458" s="22"/>
      <c r="I458" s="22"/>
      <c r="L458" s="22"/>
      <c r="O458" s="22"/>
    </row>
    <row r="459" spans="1:15" x14ac:dyDescent="0.25">
      <c r="A459" s="24"/>
      <c r="C459" s="22"/>
      <c r="F459" s="22"/>
      <c r="I459" s="22"/>
      <c r="L459" s="22"/>
      <c r="O459" s="22"/>
    </row>
    <row r="460" spans="1:15" x14ac:dyDescent="0.25">
      <c r="A460" s="24"/>
      <c r="C460" s="22"/>
      <c r="F460" s="22"/>
      <c r="I460" s="22"/>
      <c r="L460" s="22"/>
      <c r="O460" s="22"/>
    </row>
    <row r="461" spans="1:15" x14ac:dyDescent="0.25">
      <c r="A461" s="24"/>
      <c r="C461" s="22"/>
      <c r="F461" s="22"/>
      <c r="I461" s="22"/>
      <c r="L461" s="22"/>
      <c r="O461" s="22"/>
    </row>
    <row r="462" spans="1:15" x14ac:dyDescent="0.25">
      <c r="A462" s="24"/>
      <c r="C462" s="22"/>
      <c r="F462" s="22"/>
      <c r="I462" s="22"/>
      <c r="L462" s="22"/>
      <c r="O462" s="22"/>
    </row>
    <row r="463" spans="1:15" x14ac:dyDescent="0.25">
      <c r="A463" s="24"/>
      <c r="C463" s="22"/>
      <c r="F463" s="22"/>
      <c r="I463" s="22"/>
      <c r="L463" s="22"/>
      <c r="O463" s="22"/>
    </row>
    <row r="464" spans="1:15" x14ac:dyDescent="0.25">
      <c r="A464" s="24"/>
      <c r="C464" s="22"/>
      <c r="F464" s="22"/>
      <c r="I464" s="22"/>
      <c r="L464" s="22"/>
      <c r="O464" s="22"/>
    </row>
    <row r="465" spans="1:15" x14ac:dyDescent="0.25">
      <c r="A465" s="24"/>
      <c r="C465" s="22"/>
      <c r="F465" s="22"/>
      <c r="I465" s="22"/>
      <c r="L465" s="22"/>
      <c r="O465" s="22"/>
    </row>
    <row r="466" spans="1:15" x14ac:dyDescent="0.25">
      <c r="A466" s="24"/>
      <c r="C466" s="22"/>
      <c r="F466" s="22"/>
      <c r="I466" s="22"/>
      <c r="L466" s="22"/>
      <c r="O466" s="22"/>
    </row>
    <row r="467" spans="1:15" x14ac:dyDescent="0.25">
      <c r="A467" s="24"/>
      <c r="C467" s="22"/>
      <c r="F467" s="22"/>
      <c r="I467" s="22"/>
      <c r="L467" s="22"/>
      <c r="O467" s="22"/>
    </row>
    <row r="468" spans="1:15" x14ac:dyDescent="0.25">
      <c r="A468" s="24"/>
      <c r="C468" s="22"/>
      <c r="F468" s="22"/>
      <c r="I468" s="22"/>
      <c r="L468" s="22"/>
      <c r="O468" s="22"/>
    </row>
    <row r="469" spans="1:15" x14ac:dyDescent="0.25">
      <c r="A469" s="24"/>
      <c r="C469" s="22"/>
      <c r="F469" s="22"/>
      <c r="I469" s="22"/>
      <c r="L469" s="22"/>
      <c r="O469" s="22"/>
    </row>
    <row r="470" spans="1:15" x14ac:dyDescent="0.25">
      <c r="A470" s="24"/>
      <c r="C470" s="22"/>
      <c r="F470" s="22"/>
      <c r="I470" s="22"/>
      <c r="L470" s="22"/>
      <c r="O470" s="22"/>
    </row>
    <row r="471" spans="1:15" x14ac:dyDescent="0.25">
      <c r="A471" s="24"/>
      <c r="C471" s="22"/>
      <c r="F471" s="22"/>
      <c r="I471" s="22"/>
      <c r="L471" s="22"/>
      <c r="O471" s="22"/>
    </row>
    <row r="472" spans="1:15" x14ac:dyDescent="0.25">
      <c r="A472" s="24"/>
      <c r="C472" s="22"/>
      <c r="F472" s="22"/>
      <c r="I472" s="22"/>
      <c r="L472" s="22"/>
      <c r="O472" s="22"/>
    </row>
    <row r="473" spans="1:15" x14ac:dyDescent="0.25">
      <c r="A473" s="24"/>
      <c r="C473" s="22"/>
      <c r="F473" s="22"/>
      <c r="I473" s="22"/>
      <c r="L473" s="22"/>
      <c r="O473" s="22"/>
    </row>
    <row r="474" spans="1:15" x14ac:dyDescent="0.25">
      <c r="A474" s="24"/>
      <c r="C474" s="22"/>
      <c r="F474" s="22"/>
      <c r="I474" s="22"/>
      <c r="L474" s="22"/>
      <c r="O474" s="22"/>
    </row>
    <row r="475" spans="1:15" x14ac:dyDescent="0.25">
      <c r="A475" s="24"/>
      <c r="C475" s="22"/>
      <c r="F475" s="22"/>
      <c r="I475" s="22"/>
      <c r="L475" s="22"/>
      <c r="O475" s="22"/>
    </row>
    <row r="476" spans="1:15" x14ac:dyDescent="0.25">
      <c r="A476" s="24"/>
      <c r="C476" s="22"/>
      <c r="F476" s="22"/>
      <c r="I476" s="22"/>
      <c r="L476" s="22"/>
      <c r="O476" s="22"/>
    </row>
    <row r="477" spans="1:15" x14ac:dyDescent="0.25">
      <c r="A477" s="24"/>
      <c r="C477" s="22"/>
      <c r="F477" s="22"/>
      <c r="I477" s="22"/>
      <c r="L477" s="22"/>
      <c r="O477" s="22"/>
    </row>
    <row r="478" spans="1:15" x14ac:dyDescent="0.25">
      <c r="A478" s="24"/>
      <c r="C478" s="22"/>
      <c r="F478" s="22"/>
      <c r="I478" s="22"/>
      <c r="L478" s="22"/>
      <c r="O478" s="22"/>
    </row>
    <row r="479" spans="1:15" x14ac:dyDescent="0.25">
      <c r="A479" s="24"/>
      <c r="C479" s="22"/>
      <c r="F479" s="22"/>
      <c r="I479" s="22"/>
      <c r="L479" s="22"/>
      <c r="O479" s="22"/>
    </row>
    <row r="480" spans="1:15" x14ac:dyDescent="0.25">
      <c r="A480" s="24"/>
      <c r="C480" s="22"/>
      <c r="F480" s="22"/>
      <c r="I480" s="22"/>
      <c r="L480" s="22"/>
      <c r="O480" s="22"/>
    </row>
    <row r="481" spans="1:15" x14ac:dyDescent="0.25">
      <c r="A481" s="24"/>
      <c r="C481" s="22"/>
      <c r="F481" s="22"/>
      <c r="I481" s="22"/>
      <c r="L481" s="22"/>
      <c r="O481" s="22"/>
    </row>
    <row r="482" spans="1:15" x14ac:dyDescent="0.25">
      <c r="A482" s="24"/>
      <c r="C482" s="22"/>
      <c r="F482" s="22"/>
      <c r="I482" s="22"/>
      <c r="L482" s="22"/>
      <c r="O482" s="22"/>
    </row>
    <row r="483" spans="1:15" x14ac:dyDescent="0.25">
      <c r="A483" s="24"/>
      <c r="C483" s="22"/>
      <c r="F483" s="22"/>
      <c r="I483" s="22"/>
      <c r="L483" s="22"/>
      <c r="O483" s="22"/>
    </row>
    <row r="484" spans="1:15" x14ac:dyDescent="0.25">
      <c r="A484" s="24"/>
      <c r="C484" s="22"/>
      <c r="F484" s="22"/>
      <c r="I484" s="22"/>
      <c r="L484" s="22"/>
      <c r="O484" s="22"/>
    </row>
    <row r="485" spans="1:15" x14ac:dyDescent="0.25">
      <c r="A485" s="24"/>
      <c r="C485" s="22"/>
      <c r="F485" s="22"/>
      <c r="I485" s="22"/>
      <c r="L485" s="22"/>
      <c r="O485" s="22"/>
    </row>
    <row r="486" spans="1:15" x14ac:dyDescent="0.25">
      <c r="A486" s="24"/>
      <c r="C486" s="22"/>
      <c r="F486" s="22"/>
      <c r="I486" s="22"/>
      <c r="L486" s="22"/>
      <c r="O486" s="22"/>
    </row>
    <row r="487" spans="1:15" x14ac:dyDescent="0.25">
      <c r="A487" s="24"/>
      <c r="C487" s="22"/>
      <c r="F487" s="22"/>
      <c r="I487" s="22"/>
      <c r="L487" s="22"/>
      <c r="O487" s="22"/>
    </row>
    <row r="488" spans="1:15" x14ac:dyDescent="0.25">
      <c r="A488" s="24"/>
      <c r="C488" s="22"/>
      <c r="F488" s="22"/>
      <c r="I488" s="22"/>
      <c r="L488" s="22"/>
      <c r="O488" s="22"/>
    </row>
    <row r="489" spans="1:15" x14ac:dyDescent="0.25">
      <c r="A489" s="24"/>
      <c r="C489" s="22"/>
      <c r="F489" s="22"/>
      <c r="I489" s="22"/>
      <c r="L489" s="22"/>
      <c r="O489" s="22"/>
    </row>
    <row r="490" spans="1:15" x14ac:dyDescent="0.25">
      <c r="A490" s="24"/>
      <c r="C490" s="22"/>
      <c r="F490" s="22"/>
      <c r="I490" s="22"/>
      <c r="L490" s="22"/>
      <c r="O490" s="22"/>
    </row>
    <row r="491" spans="1:15" x14ac:dyDescent="0.25">
      <c r="A491" s="24"/>
      <c r="C491" s="22"/>
      <c r="F491" s="22"/>
      <c r="I491" s="22"/>
      <c r="L491" s="22"/>
      <c r="O491" s="22"/>
    </row>
    <row r="492" spans="1:15" x14ac:dyDescent="0.25">
      <c r="A492" s="24"/>
      <c r="C492" s="22"/>
      <c r="F492" s="22"/>
      <c r="I492" s="22"/>
      <c r="L492" s="22"/>
      <c r="O492" s="22"/>
    </row>
    <row r="493" spans="1:15" x14ac:dyDescent="0.25">
      <c r="A493" s="24"/>
      <c r="C493" s="22"/>
      <c r="F493" s="22"/>
      <c r="I493" s="22"/>
      <c r="L493" s="22"/>
      <c r="O493" s="22"/>
    </row>
    <row r="494" spans="1:15" x14ac:dyDescent="0.25">
      <c r="A494" s="24"/>
      <c r="C494" s="22"/>
      <c r="F494" s="22"/>
      <c r="I494" s="22"/>
      <c r="L494" s="22"/>
      <c r="O494" s="22"/>
    </row>
    <row r="495" spans="1:15" x14ac:dyDescent="0.25">
      <c r="A495" s="24"/>
      <c r="C495" s="22"/>
      <c r="F495" s="22"/>
      <c r="I495" s="22"/>
      <c r="L495" s="22"/>
      <c r="O495" s="22"/>
    </row>
    <row r="496" spans="1:15" x14ac:dyDescent="0.25">
      <c r="A496" s="24"/>
      <c r="C496" s="22"/>
      <c r="F496" s="22"/>
      <c r="I496" s="22"/>
      <c r="L496" s="22"/>
      <c r="O496" s="22"/>
    </row>
    <row r="497" spans="1:15" x14ac:dyDescent="0.25">
      <c r="A497" s="24"/>
      <c r="C497" s="22"/>
      <c r="F497" s="22"/>
      <c r="I497" s="22"/>
      <c r="L497" s="22"/>
      <c r="O497" s="22"/>
    </row>
    <row r="498" spans="1:15" x14ac:dyDescent="0.25">
      <c r="A498" s="24"/>
      <c r="C498" s="22"/>
      <c r="F498" s="22"/>
      <c r="I498" s="22"/>
      <c r="L498" s="22"/>
      <c r="O498" s="22"/>
    </row>
    <row r="499" spans="1:15" x14ac:dyDescent="0.25">
      <c r="A499" s="24"/>
      <c r="C499" s="22"/>
      <c r="F499" s="22"/>
      <c r="I499" s="22"/>
      <c r="L499" s="22"/>
      <c r="O499" s="22"/>
    </row>
    <row r="500" spans="1:15" x14ac:dyDescent="0.25">
      <c r="A500" s="24"/>
      <c r="C500" s="22"/>
      <c r="F500" s="22"/>
      <c r="I500" s="22"/>
      <c r="L500" s="22"/>
      <c r="O500" s="22"/>
    </row>
    <row r="501" spans="1:15" x14ac:dyDescent="0.25">
      <c r="A501" s="24"/>
      <c r="C501" s="22"/>
      <c r="F501" s="22"/>
      <c r="I501" s="22"/>
      <c r="L501" s="22"/>
      <c r="O501" s="22"/>
    </row>
    <row r="502" spans="1:15" x14ac:dyDescent="0.25">
      <c r="A502" s="24"/>
      <c r="C502" s="22"/>
      <c r="F502" s="22"/>
      <c r="I502" s="22"/>
      <c r="L502" s="22"/>
      <c r="O502" s="22"/>
    </row>
    <row r="503" spans="1:15" x14ac:dyDescent="0.25">
      <c r="A503" s="24"/>
      <c r="C503" s="22"/>
      <c r="F503" s="22"/>
      <c r="I503" s="22"/>
      <c r="L503" s="22"/>
      <c r="O503" s="22"/>
    </row>
    <row r="504" spans="1:15" x14ac:dyDescent="0.25">
      <c r="A504" s="24"/>
      <c r="C504" s="22"/>
      <c r="F504" s="22"/>
      <c r="I504" s="22"/>
      <c r="L504" s="22"/>
      <c r="O504" s="22"/>
    </row>
    <row r="505" spans="1:15" x14ac:dyDescent="0.25">
      <c r="A505" s="24"/>
      <c r="C505" s="22"/>
      <c r="F505" s="22"/>
      <c r="I505" s="22"/>
      <c r="L505" s="22"/>
      <c r="O505" s="22"/>
    </row>
    <row r="506" spans="1:15" x14ac:dyDescent="0.25">
      <c r="A506" s="24"/>
      <c r="C506" s="22"/>
      <c r="F506" s="22"/>
      <c r="I506" s="22"/>
      <c r="L506" s="22"/>
      <c r="O506" s="22"/>
    </row>
    <row r="507" spans="1:15" x14ac:dyDescent="0.25">
      <c r="A507" s="24"/>
      <c r="C507" s="22"/>
      <c r="F507" s="22"/>
      <c r="I507" s="22"/>
      <c r="L507" s="22"/>
      <c r="O507" s="22"/>
    </row>
    <row r="508" spans="1:15" x14ac:dyDescent="0.25">
      <c r="A508" s="24"/>
      <c r="C508" s="22"/>
      <c r="F508" s="22"/>
      <c r="I508" s="22"/>
      <c r="L508" s="22"/>
      <c r="O508" s="22"/>
    </row>
    <row r="509" spans="1:15" x14ac:dyDescent="0.25">
      <c r="A509" s="24"/>
      <c r="C509" s="22"/>
      <c r="F509" s="22"/>
      <c r="I509" s="22"/>
      <c r="L509" s="22"/>
      <c r="O509" s="22"/>
    </row>
    <row r="510" spans="1:15" x14ac:dyDescent="0.25">
      <c r="A510" s="24"/>
      <c r="C510" s="22"/>
      <c r="F510" s="22"/>
      <c r="I510" s="22"/>
      <c r="L510" s="22"/>
      <c r="O510" s="22"/>
    </row>
    <row r="511" spans="1:15" x14ac:dyDescent="0.25">
      <c r="A511" s="24"/>
      <c r="C511" s="22"/>
      <c r="F511" s="22"/>
      <c r="I511" s="22"/>
      <c r="L511" s="22"/>
      <c r="O511" s="22"/>
    </row>
    <row r="512" spans="1:15" x14ac:dyDescent="0.25">
      <c r="A512" s="24"/>
      <c r="C512" s="22"/>
      <c r="F512" s="22"/>
      <c r="I512" s="22"/>
      <c r="L512" s="22"/>
      <c r="O512" s="22"/>
    </row>
    <row r="513" spans="1:15" x14ac:dyDescent="0.25">
      <c r="A513" s="24"/>
      <c r="C513" s="22"/>
      <c r="F513" s="22"/>
      <c r="I513" s="22"/>
      <c r="L513" s="22"/>
      <c r="O513" s="22"/>
    </row>
    <row r="514" spans="1:15" x14ac:dyDescent="0.25">
      <c r="A514" s="24"/>
      <c r="C514" s="22"/>
      <c r="F514" s="22"/>
      <c r="I514" s="22"/>
      <c r="L514" s="22"/>
      <c r="O514" s="22"/>
    </row>
    <row r="515" spans="1:15" x14ac:dyDescent="0.25">
      <c r="A515" s="24"/>
      <c r="C515" s="22"/>
      <c r="F515" s="22"/>
      <c r="I515" s="22"/>
      <c r="L515" s="22"/>
      <c r="O515" s="22"/>
    </row>
    <row r="516" spans="1:15" x14ac:dyDescent="0.25">
      <c r="A516" s="24"/>
      <c r="C516" s="22"/>
      <c r="F516" s="22"/>
      <c r="I516" s="22"/>
      <c r="L516" s="22"/>
      <c r="O516" s="22"/>
    </row>
    <row r="517" spans="1:15" x14ac:dyDescent="0.25">
      <c r="A517" s="24"/>
      <c r="C517" s="22"/>
      <c r="F517" s="22"/>
      <c r="I517" s="22"/>
      <c r="L517" s="22"/>
      <c r="O517" s="22"/>
    </row>
    <row r="518" spans="1:15" x14ac:dyDescent="0.25">
      <c r="A518" s="24"/>
      <c r="C518" s="22"/>
      <c r="F518" s="22"/>
      <c r="I518" s="22"/>
      <c r="L518" s="22"/>
      <c r="O518" s="22"/>
    </row>
    <row r="519" spans="1:15" x14ac:dyDescent="0.25">
      <c r="A519" s="24"/>
      <c r="C519" s="22"/>
      <c r="F519" s="22"/>
      <c r="I519" s="22"/>
      <c r="L519" s="22"/>
      <c r="O519" s="22"/>
    </row>
    <row r="520" spans="1:15" x14ac:dyDescent="0.25">
      <c r="A520" s="24"/>
      <c r="C520" s="22"/>
      <c r="F520" s="22"/>
      <c r="I520" s="22"/>
      <c r="L520" s="22"/>
      <c r="O520" s="22"/>
    </row>
    <row r="521" spans="1:15" x14ac:dyDescent="0.25">
      <c r="A521" s="24"/>
      <c r="C521" s="22"/>
      <c r="F521" s="22"/>
      <c r="I521" s="22"/>
      <c r="L521" s="22"/>
      <c r="O521" s="22"/>
    </row>
    <row r="522" spans="1:15" x14ac:dyDescent="0.25">
      <c r="A522" s="24"/>
      <c r="C522" s="22"/>
      <c r="F522" s="22"/>
      <c r="I522" s="22"/>
      <c r="L522" s="22"/>
      <c r="O522" s="22"/>
    </row>
    <row r="523" spans="1:15" x14ac:dyDescent="0.25">
      <c r="A523" s="24"/>
      <c r="C523" s="22"/>
      <c r="F523" s="22"/>
      <c r="I523" s="22"/>
      <c r="L523" s="22"/>
      <c r="O523" s="22"/>
    </row>
    <row r="524" spans="1:15" x14ac:dyDescent="0.25">
      <c r="A524" s="24"/>
      <c r="C524" s="22"/>
      <c r="F524" s="22"/>
      <c r="I524" s="22"/>
      <c r="L524" s="22"/>
      <c r="O524" s="22"/>
    </row>
    <row r="525" spans="1:15" x14ac:dyDescent="0.25">
      <c r="A525" s="24"/>
      <c r="C525" s="22"/>
      <c r="F525" s="22"/>
      <c r="I525" s="22"/>
      <c r="L525" s="22"/>
      <c r="O525" s="22"/>
    </row>
    <row r="526" spans="1:15" x14ac:dyDescent="0.25">
      <c r="A526" s="24"/>
      <c r="C526" s="22"/>
      <c r="F526" s="22"/>
      <c r="I526" s="22"/>
      <c r="L526" s="22"/>
      <c r="O526" s="22"/>
    </row>
    <row r="527" spans="1:15" x14ac:dyDescent="0.25">
      <c r="A527" s="24"/>
      <c r="C527" s="22"/>
      <c r="F527" s="22"/>
      <c r="I527" s="22"/>
      <c r="L527" s="22"/>
      <c r="O527" s="22"/>
    </row>
    <row r="528" spans="1:15" x14ac:dyDescent="0.25">
      <c r="A528" s="24"/>
      <c r="C528" s="22"/>
      <c r="F528" s="22"/>
      <c r="I528" s="22"/>
      <c r="L528" s="22"/>
      <c r="O528" s="22"/>
    </row>
    <row r="529" spans="1:15" x14ac:dyDescent="0.25">
      <c r="A529" s="24"/>
      <c r="C529" s="22"/>
      <c r="F529" s="22"/>
      <c r="I529" s="22"/>
      <c r="L529" s="22"/>
      <c r="O529" s="22"/>
    </row>
    <row r="530" spans="1:15" x14ac:dyDescent="0.25">
      <c r="A530" s="24"/>
      <c r="C530" s="22"/>
      <c r="F530" s="22"/>
      <c r="I530" s="22"/>
      <c r="L530" s="22"/>
      <c r="O530" s="22"/>
    </row>
    <row r="531" spans="1:15" x14ac:dyDescent="0.25">
      <c r="A531" s="24"/>
      <c r="C531" s="22"/>
      <c r="F531" s="22"/>
      <c r="I531" s="22"/>
      <c r="L531" s="22"/>
      <c r="O531" s="22"/>
    </row>
    <row r="532" spans="1:15" x14ac:dyDescent="0.25">
      <c r="A532" s="24"/>
      <c r="C532" s="22"/>
      <c r="F532" s="22"/>
      <c r="I532" s="22"/>
      <c r="L532" s="22"/>
      <c r="O532" s="22"/>
    </row>
    <row r="533" spans="1:15" x14ac:dyDescent="0.25">
      <c r="A533" s="24"/>
      <c r="C533" s="22"/>
      <c r="F533" s="22"/>
      <c r="I533" s="22"/>
      <c r="L533" s="22"/>
      <c r="O533" s="22"/>
    </row>
    <row r="534" spans="1:15" x14ac:dyDescent="0.25">
      <c r="A534" s="24"/>
      <c r="C534" s="22"/>
      <c r="F534" s="22"/>
      <c r="I534" s="22"/>
      <c r="L534" s="22"/>
      <c r="O534" s="22"/>
    </row>
    <row r="535" spans="1:15" x14ac:dyDescent="0.25">
      <c r="A535" s="24"/>
      <c r="C535" s="22"/>
      <c r="F535" s="22"/>
      <c r="I535" s="22"/>
      <c r="L535" s="22"/>
      <c r="O535" s="22"/>
    </row>
    <row r="536" spans="1:15" x14ac:dyDescent="0.25">
      <c r="A536" s="24"/>
      <c r="C536" s="22"/>
      <c r="F536" s="22"/>
      <c r="I536" s="22"/>
      <c r="L536" s="22"/>
      <c r="O536" s="22"/>
    </row>
    <row r="537" spans="1:15" x14ac:dyDescent="0.25">
      <c r="A537" s="24"/>
      <c r="C537" s="22"/>
      <c r="F537" s="22"/>
      <c r="I537" s="22"/>
      <c r="L537" s="22"/>
      <c r="O537" s="22"/>
    </row>
    <row r="538" spans="1:15" x14ac:dyDescent="0.25">
      <c r="A538" s="24"/>
      <c r="C538" s="22"/>
      <c r="F538" s="22"/>
      <c r="I538" s="22"/>
      <c r="L538" s="22"/>
      <c r="O538" s="22"/>
    </row>
    <row r="539" spans="1:15" x14ac:dyDescent="0.25">
      <c r="A539" s="24"/>
      <c r="C539" s="22"/>
      <c r="F539" s="22"/>
      <c r="I539" s="22"/>
      <c r="L539" s="22"/>
      <c r="O539" s="22"/>
    </row>
    <row r="540" spans="1:15" x14ac:dyDescent="0.25">
      <c r="A540" s="24"/>
      <c r="C540" s="22"/>
      <c r="F540" s="22"/>
      <c r="I540" s="22"/>
      <c r="L540" s="22"/>
      <c r="O540" s="22"/>
    </row>
    <row r="541" spans="1:15" x14ac:dyDescent="0.25">
      <c r="A541" s="24"/>
      <c r="C541" s="22"/>
      <c r="F541" s="22"/>
      <c r="I541" s="22"/>
      <c r="L541" s="22"/>
      <c r="O541" s="22"/>
    </row>
    <row r="542" spans="1:15" x14ac:dyDescent="0.25">
      <c r="A542" s="24"/>
      <c r="C542" s="22"/>
      <c r="F542" s="22"/>
      <c r="I542" s="22"/>
      <c r="L542" s="22"/>
      <c r="O542" s="22"/>
    </row>
    <row r="543" spans="1:15" x14ac:dyDescent="0.25">
      <c r="A543" s="24"/>
      <c r="C543" s="22"/>
      <c r="F543" s="22"/>
      <c r="I543" s="22"/>
      <c r="L543" s="22"/>
      <c r="O543" s="22"/>
    </row>
    <row r="544" spans="1:15" x14ac:dyDescent="0.25">
      <c r="A544" s="24"/>
      <c r="C544" s="22"/>
      <c r="F544" s="22"/>
      <c r="I544" s="22"/>
      <c r="L544" s="22"/>
      <c r="O544" s="22"/>
    </row>
    <row r="545" spans="1:15" x14ac:dyDescent="0.25">
      <c r="A545" s="24"/>
      <c r="C545" s="22"/>
      <c r="F545" s="22"/>
      <c r="I545" s="22"/>
      <c r="L545" s="22"/>
      <c r="O545" s="22"/>
    </row>
    <row r="546" spans="1:15" x14ac:dyDescent="0.25">
      <c r="A546" s="24"/>
      <c r="C546" s="22"/>
      <c r="F546" s="22"/>
      <c r="I546" s="22"/>
      <c r="L546" s="22"/>
      <c r="O546" s="22"/>
    </row>
    <row r="547" spans="1:15" x14ac:dyDescent="0.25">
      <c r="A547" s="24"/>
      <c r="C547" s="22"/>
      <c r="F547" s="22"/>
      <c r="I547" s="22"/>
      <c r="L547" s="22"/>
      <c r="O547" s="22"/>
    </row>
    <row r="548" spans="1:15" x14ac:dyDescent="0.25">
      <c r="A548" s="24"/>
      <c r="C548" s="22"/>
      <c r="F548" s="22"/>
      <c r="I548" s="22"/>
      <c r="L548" s="22"/>
      <c r="O548" s="22"/>
    </row>
    <row r="549" spans="1:15" x14ac:dyDescent="0.25">
      <c r="A549" s="24"/>
      <c r="C549" s="22"/>
      <c r="F549" s="22"/>
      <c r="I549" s="22"/>
      <c r="L549" s="22"/>
      <c r="O549" s="22"/>
    </row>
    <row r="550" spans="1:15" x14ac:dyDescent="0.25">
      <c r="A550" s="24"/>
      <c r="C550" s="22"/>
      <c r="F550" s="22"/>
      <c r="I550" s="22"/>
      <c r="L550" s="22"/>
      <c r="O550" s="22"/>
    </row>
    <row r="551" spans="1:15" x14ac:dyDescent="0.25">
      <c r="A551" s="24"/>
      <c r="C551" s="22"/>
      <c r="F551" s="22"/>
      <c r="I551" s="22"/>
      <c r="L551" s="22"/>
      <c r="O551" s="22"/>
    </row>
    <row r="552" spans="1:15" x14ac:dyDescent="0.25">
      <c r="A552" s="24"/>
      <c r="C552" s="22"/>
      <c r="F552" s="22"/>
      <c r="I552" s="22"/>
      <c r="L552" s="22"/>
      <c r="O552" s="22"/>
    </row>
    <row r="553" spans="1:15" x14ac:dyDescent="0.25">
      <c r="A553" s="24"/>
      <c r="C553" s="22"/>
      <c r="F553" s="22"/>
      <c r="I553" s="22"/>
      <c r="L553" s="22"/>
      <c r="O553" s="22"/>
    </row>
    <row r="554" spans="1:15" x14ac:dyDescent="0.25">
      <c r="A554" s="24"/>
      <c r="C554" s="22"/>
      <c r="F554" s="22"/>
      <c r="I554" s="22"/>
      <c r="L554" s="22"/>
      <c r="O554" s="22"/>
    </row>
    <row r="555" spans="1:15" x14ac:dyDescent="0.25">
      <c r="A555" s="24"/>
      <c r="C555" s="22"/>
      <c r="F555" s="22"/>
      <c r="I555" s="22"/>
      <c r="L555" s="22"/>
      <c r="O555" s="22"/>
    </row>
    <row r="556" spans="1:15" x14ac:dyDescent="0.25">
      <c r="A556" s="24"/>
      <c r="C556" s="22"/>
      <c r="F556" s="22"/>
      <c r="I556" s="22"/>
      <c r="L556" s="22"/>
      <c r="O556" s="22"/>
    </row>
    <row r="557" spans="1:15" x14ac:dyDescent="0.25">
      <c r="A557" s="24"/>
      <c r="C557" s="22"/>
      <c r="F557" s="22"/>
      <c r="I557" s="22"/>
      <c r="L557" s="22"/>
      <c r="O557" s="22"/>
    </row>
    <row r="558" spans="1:15" x14ac:dyDescent="0.25">
      <c r="A558" s="24"/>
      <c r="C558" s="22"/>
      <c r="F558" s="22"/>
      <c r="I558" s="22"/>
      <c r="L558" s="22"/>
      <c r="O558" s="22"/>
    </row>
    <row r="559" spans="1:15" x14ac:dyDescent="0.25">
      <c r="A559" s="24"/>
      <c r="C559" s="22"/>
      <c r="F559" s="22"/>
      <c r="I559" s="22"/>
      <c r="L559" s="22"/>
      <c r="O559" s="22"/>
    </row>
    <row r="560" spans="1:15" x14ac:dyDescent="0.25">
      <c r="A560" s="24"/>
      <c r="C560" s="22"/>
      <c r="F560" s="22"/>
      <c r="I560" s="22"/>
      <c r="L560" s="22"/>
      <c r="O560" s="22"/>
    </row>
    <row r="561" spans="1:15" x14ac:dyDescent="0.25">
      <c r="A561" s="24"/>
      <c r="C561" s="22"/>
      <c r="F561" s="22"/>
      <c r="I561" s="22"/>
      <c r="L561" s="22"/>
      <c r="O561" s="22"/>
    </row>
    <row r="562" spans="1:15" x14ac:dyDescent="0.25">
      <c r="A562" s="24"/>
      <c r="C562" s="22"/>
      <c r="F562" s="22"/>
      <c r="I562" s="22"/>
      <c r="L562" s="22"/>
      <c r="O562" s="22"/>
    </row>
    <row r="563" spans="1:15" x14ac:dyDescent="0.25">
      <c r="A563" s="24"/>
      <c r="C563" s="22"/>
      <c r="F563" s="22"/>
      <c r="I563" s="22"/>
      <c r="L563" s="22"/>
      <c r="O563" s="22"/>
    </row>
    <row r="564" spans="1:15" x14ac:dyDescent="0.25">
      <c r="A564" s="24"/>
      <c r="C564" s="22"/>
      <c r="F564" s="22"/>
      <c r="I564" s="22"/>
      <c r="L564" s="22"/>
      <c r="O564" s="22"/>
    </row>
    <row r="565" spans="1:15" x14ac:dyDescent="0.25">
      <c r="A565" s="24"/>
      <c r="C565" s="22"/>
      <c r="F565" s="22"/>
      <c r="I565" s="22"/>
      <c r="L565" s="22"/>
      <c r="O565" s="22"/>
    </row>
    <row r="566" spans="1:15" x14ac:dyDescent="0.25">
      <c r="A566" s="24"/>
      <c r="C566" s="22"/>
      <c r="F566" s="22"/>
      <c r="I566" s="22"/>
      <c r="L566" s="22"/>
      <c r="O566" s="22"/>
    </row>
    <row r="567" spans="1:15" x14ac:dyDescent="0.25">
      <c r="A567" s="24"/>
      <c r="C567" s="22"/>
      <c r="F567" s="22"/>
      <c r="I567" s="22"/>
      <c r="L567" s="22"/>
      <c r="O567" s="22"/>
    </row>
    <row r="568" spans="1:15" x14ac:dyDescent="0.25">
      <c r="A568" s="24"/>
      <c r="C568" s="22"/>
      <c r="F568" s="22"/>
      <c r="I568" s="22"/>
      <c r="L568" s="22"/>
      <c r="O568" s="22"/>
    </row>
    <row r="569" spans="1:15" x14ac:dyDescent="0.25">
      <c r="A569" s="24"/>
      <c r="C569" s="22"/>
      <c r="F569" s="22"/>
      <c r="I569" s="22"/>
      <c r="L569" s="22"/>
      <c r="O569" s="22"/>
    </row>
    <row r="570" spans="1:15" x14ac:dyDescent="0.25">
      <c r="A570" s="24"/>
      <c r="C570" s="22"/>
      <c r="F570" s="22"/>
      <c r="I570" s="22"/>
      <c r="L570" s="22"/>
      <c r="O570" s="22"/>
    </row>
    <row r="571" spans="1:15" x14ac:dyDescent="0.25">
      <c r="A571" s="24"/>
      <c r="C571" s="22"/>
      <c r="F571" s="22"/>
      <c r="I571" s="22"/>
      <c r="L571" s="22"/>
      <c r="O571" s="22"/>
    </row>
    <row r="572" spans="1:15" x14ac:dyDescent="0.25">
      <c r="A572" s="24"/>
      <c r="C572" s="22"/>
      <c r="F572" s="22"/>
      <c r="I572" s="22"/>
      <c r="L572" s="22"/>
      <c r="O572" s="22"/>
    </row>
    <row r="573" spans="1:15" x14ac:dyDescent="0.25">
      <c r="A573" s="24"/>
      <c r="C573" s="22"/>
      <c r="F573" s="22"/>
      <c r="I573" s="22"/>
      <c r="L573" s="22"/>
      <c r="O573" s="22"/>
    </row>
    <row r="574" spans="1:15" x14ac:dyDescent="0.25">
      <c r="A574" s="24"/>
      <c r="C574" s="22"/>
      <c r="F574" s="22"/>
      <c r="I574" s="22"/>
      <c r="L574" s="22"/>
      <c r="O574" s="22"/>
    </row>
    <row r="575" spans="1:15" x14ac:dyDescent="0.25">
      <c r="A575" s="24"/>
      <c r="C575" s="22"/>
      <c r="F575" s="22"/>
      <c r="I575" s="22"/>
      <c r="L575" s="22"/>
      <c r="O575" s="22"/>
    </row>
    <row r="576" spans="1:15" x14ac:dyDescent="0.25">
      <c r="A576" s="24"/>
      <c r="C576" s="22"/>
      <c r="F576" s="22"/>
      <c r="I576" s="22"/>
      <c r="L576" s="22"/>
      <c r="O576" s="22"/>
    </row>
    <row r="577" spans="1:15" x14ac:dyDescent="0.25">
      <c r="A577" s="24"/>
      <c r="C577" s="22"/>
      <c r="F577" s="22"/>
      <c r="I577" s="22"/>
      <c r="L577" s="22"/>
      <c r="O577" s="22"/>
    </row>
    <row r="578" spans="1:15" x14ac:dyDescent="0.25">
      <c r="A578" s="24"/>
      <c r="C578" s="22"/>
      <c r="F578" s="22"/>
      <c r="I578" s="22"/>
      <c r="L578" s="22"/>
      <c r="O578" s="22"/>
    </row>
    <row r="579" spans="1:15" x14ac:dyDescent="0.25">
      <c r="A579" s="24"/>
      <c r="C579" s="22"/>
      <c r="F579" s="22"/>
      <c r="I579" s="22"/>
      <c r="L579" s="22"/>
      <c r="O579" s="22"/>
    </row>
    <row r="580" spans="1:15" x14ac:dyDescent="0.25">
      <c r="A580" s="24"/>
      <c r="C580" s="22"/>
      <c r="F580" s="22"/>
      <c r="I580" s="22"/>
      <c r="L580" s="22"/>
      <c r="O580" s="22"/>
    </row>
    <row r="581" spans="1:15" x14ac:dyDescent="0.25">
      <c r="A581" s="24"/>
      <c r="C581" s="22"/>
      <c r="F581" s="22"/>
      <c r="I581" s="22"/>
      <c r="L581" s="22"/>
      <c r="O581" s="22"/>
    </row>
    <row r="582" spans="1:15" x14ac:dyDescent="0.25">
      <c r="A582" s="24"/>
      <c r="C582" s="22"/>
      <c r="F582" s="22"/>
      <c r="I582" s="22"/>
      <c r="L582" s="22"/>
      <c r="O582" s="22"/>
    </row>
    <row r="583" spans="1:15" x14ac:dyDescent="0.25">
      <c r="A583" s="24"/>
      <c r="C583" s="22"/>
      <c r="F583" s="22"/>
      <c r="I583" s="22"/>
      <c r="L583" s="22"/>
      <c r="O583" s="22"/>
    </row>
    <row r="584" spans="1:15" x14ac:dyDescent="0.25">
      <c r="A584" s="24"/>
      <c r="C584" s="22"/>
      <c r="F584" s="22"/>
      <c r="I584" s="22"/>
      <c r="L584" s="22"/>
      <c r="O584" s="22"/>
    </row>
    <row r="585" spans="1:15" x14ac:dyDescent="0.25">
      <c r="A585" s="24"/>
      <c r="C585" s="22"/>
      <c r="F585" s="22"/>
      <c r="I585" s="22"/>
      <c r="L585" s="22"/>
      <c r="O585" s="22"/>
    </row>
    <row r="586" spans="1:15" x14ac:dyDescent="0.25">
      <c r="A586" s="24"/>
      <c r="C586" s="22"/>
      <c r="F586" s="22"/>
      <c r="I586" s="22"/>
      <c r="L586" s="22"/>
      <c r="O586" s="22"/>
    </row>
    <row r="587" spans="1:15" x14ac:dyDescent="0.25">
      <c r="A587" s="24"/>
      <c r="C587" s="22"/>
      <c r="F587" s="22"/>
      <c r="I587" s="22"/>
      <c r="L587" s="22"/>
      <c r="O587" s="22"/>
    </row>
    <row r="588" spans="1:15" x14ac:dyDescent="0.25">
      <c r="A588" s="24"/>
      <c r="C588" s="22"/>
      <c r="F588" s="22"/>
      <c r="I588" s="22"/>
      <c r="L588" s="22"/>
      <c r="O588" s="22"/>
    </row>
    <row r="589" spans="1:15" x14ac:dyDescent="0.25">
      <c r="A589" s="24"/>
      <c r="C589" s="22"/>
      <c r="F589" s="22"/>
      <c r="I589" s="22"/>
      <c r="L589" s="22"/>
      <c r="O589" s="22"/>
    </row>
    <row r="590" spans="1:15" x14ac:dyDescent="0.25">
      <c r="A590" s="24"/>
      <c r="C590" s="22"/>
      <c r="F590" s="22"/>
      <c r="I590" s="22"/>
      <c r="L590" s="22"/>
      <c r="O590" s="22"/>
    </row>
    <row r="591" spans="1:15" x14ac:dyDescent="0.25">
      <c r="A591" s="24"/>
      <c r="C591" s="22"/>
      <c r="F591" s="22"/>
      <c r="I591" s="22"/>
      <c r="L591" s="22"/>
      <c r="O591" s="22"/>
    </row>
    <row r="592" spans="1:15" x14ac:dyDescent="0.25">
      <c r="A592" s="24"/>
      <c r="C592" s="22"/>
      <c r="F592" s="22"/>
      <c r="I592" s="22"/>
      <c r="L592" s="22"/>
      <c r="O592" s="22"/>
    </row>
    <row r="593" spans="1:15" x14ac:dyDescent="0.25">
      <c r="A593" s="24"/>
      <c r="C593" s="22"/>
      <c r="F593" s="22"/>
      <c r="I593" s="22"/>
      <c r="L593" s="22"/>
      <c r="O593" s="22"/>
    </row>
    <row r="594" spans="1:15" x14ac:dyDescent="0.25">
      <c r="A594" s="24"/>
      <c r="C594" s="22"/>
      <c r="F594" s="22"/>
      <c r="I594" s="22"/>
      <c r="L594" s="22"/>
      <c r="O594" s="22"/>
    </row>
    <row r="595" spans="1:15" x14ac:dyDescent="0.25">
      <c r="A595" s="24"/>
      <c r="C595" s="22"/>
      <c r="F595" s="22"/>
      <c r="I595" s="22"/>
      <c r="L595" s="22"/>
      <c r="O595" s="22"/>
    </row>
    <row r="596" spans="1:15" x14ac:dyDescent="0.25">
      <c r="A596" s="24"/>
      <c r="C596" s="22"/>
      <c r="F596" s="22"/>
      <c r="I596" s="22"/>
      <c r="L596" s="22"/>
      <c r="O596" s="22"/>
    </row>
    <row r="597" spans="1:15" x14ac:dyDescent="0.25">
      <c r="A597" s="24"/>
      <c r="C597" s="22"/>
      <c r="F597" s="22"/>
      <c r="I597" s="22"/>
      <c r="L597" s="22"/>
      <c r="O597" s="22"/>
    </row>
    <row r="598" spans="1:15" x14ac:dyDescent="0.25">
      <c r="A598" s="24"/>
      <c r="C598" s="22"/>
      <c r="F598" s="22"/>
      <c r="I598" s="22"/>
      <c r="L598" s="22"/>
      <c r="O598" s="22"/>
    </row>
    <row r="599" spans="1:15" x14ac:dyDescent="0.25">
      <c r="A599" s="24"/>
      <c r="C599" s="22"/>
      <c r="F599" s="22"/>
      <c r="I599" s="22"/>
      <c r="L599" s="22"/>
      <c r="O599" s="22"/>
    </row>
    <row r="600" spans="1:15" x14ac:dyDescent="0.25">
      <c r="A600" s="24"/>
      <c r="C600" s="22"/>
      <c r="F600" s="22"/>
      <c r="I600" s="22"/>
      <c r="L600" s="22"/>
      <c r="O600" s="22"/>
    </row>
    <row r="601" spans="1:15" x14ac:dyDescent="0.25">
      <c r="A601" s="24"/>
      <c r="C601" s="22"/>
      <c r="F601" s="22"/>
      <c r="I601" s="22"/>
      <c r="L601" s="22"/>
      <c r="O601" s="22"/>
    </row>
    <row r="602" spans="1:15" x14ac:dyDescent="0.25">
      <c r="A602" s="24"/>
      <c r="C602" s="22"/>
      <c r="F602" s="22"/>
      <c r="I602" s="22"/>
      <c r="L602" s="22"/>
      <c r="O602" s="22"/>
    </row>
    <row r="603" spans="1:15" x14ac:dyDescent="0.25">
      <c r="A603" s="24"/>
      <c r="C603" s="22"/>
      <c r="F603" s="22"/>
      <c r="I603" s="22"/>
      <c r="L603" s="22"/>
      <c r="O603" s="22"/>
    </row>
    <row r="604" spans="1:15" x14ac:dyDescent="0.25">
      <c r="A604" s="24"/>
      <c r="C604" s="22"/>
      <c r="F604" s="22"/>
      <c r="I604" s="22"/>
      <c r="L604" s="22"/>
      <c r="O604" s="22"/>
    </row>
    <row r="605" spans="1:15" x14ac:dyDescent="0.25">
      <c r="A605" s="24"/>
      <c r="C605" s="22"/>
      <c r="F605" s="22"/>
      <c r="I605" s="22"/>
      <c r="L605" s="22"/>
      <c r="O605" s="22"/>
    </row>
    <row r="606" spans="1:15" x14ac:dyDescent="0.25">
      <c r="A606" s="24"/>
      <c r="C606" s="22"/>
      <c r="F606" s="22"/>
      <c r="I606" s="22"/>
      <c r="L606" s="22"/>
      <c r="O606" s="22"/>
    </row>
    <row r="607" spans="1:15" x14ac:dyDescent="0.25">
      <c r="A607" s="24"/>
      <c r="C607" s="22"/>
      <c r="F607" s="22"/>
      <c r="I607" s="22"/>
      <c r="L607" s="22"/>
      <c r="O607" s="22"/>
    </row>
    <row r="608" spans="1:15" x14ac:dyDescent="0.25">
      <c r="A608" s="24"/>
      <c r="C608" s="22"/>
      <c r="F608" s="22"/>
      <c r="I608" s="22"/>
      <c r="L608" s="22"/>
      <c r="O608" s="22"/>
    </row>
    <row r="609" spans="1:15" x14ac:dyDescent="0.25">
      <c r="A609" s="24"/>
      <c r="C609" s="22"/>
      <c r="F609" s="22"/>
      <c r="I609" s="22"/>
      <c r="L609" s="22"/>
      <c r="O609" s="22"/>
    </row>
    <row r="610" spans="1:15" x14ac:dyDescent="0.25">
      <c r="A610" s="24"/>
      <c r="C610" s="22"/>
      <c r="F610" s="22"/>
      <c r="I610" s="22"/>
      <c r="L610" s="22"/>
      <c r="O610" s="22"/>
    </row>
    <row r="611" spans="1:15" x14ac:dyDescent="0.25">
      <c r="A611" s="24"/>
      <c r="C611" s="22"/>
      <c r="F611" s="22"/>
      <c r="I611" s="22"/>
      <c r="L611" s="22"/>
      <c r="O611" s="22"/>
    </row>
    <row r="612" spans="1:15" x14ac:dyDescent="0.25">
      <c r="A612" s="24"/>
      <c r="C612" s="22"/>
      <c r="F612" s="22"/>
      <c r="I612" s="22"/>
      <c r="L612" s="22"/>
      <c r="O612" s="22"/>
    </row>
    <row r="613" spans="1:15" x14ac:dyDescent="0.25">
      <c r="A613" s="24"/>
      <c r="C613" s="22"/>
      <c r="F613" s="22"/>
      <c r="I613" s="22"/>
      <c r="L613" s="22"/>
      <c r="O613" s="22"/>
    </row>
    <row r="614" spans="1:15" x14ac:dyDescent="0.25">
      <c r="A614" s="24"/>
      <c r="C614" s="22"/>
      <c r="F614" s="22"/>
      <c r="I614" s="22"/>
      <c r="L614" s="22"/>
      <c r="O614" s="22"/>
    </row>
    <row r="615" spans="1:15" x14ac:dyDescent="0.25">
      <c r="A615" s="24"/>
      <c r="C615" s="22"/>
      <c r="F615" s="22"/>
      <c r="I615" s="22"/>
      <c r="L615" s="22"/>
      <c r="O615" s="22"/>
    </row>
    <row r="616" spans="1:15" x14ac:dyDescent="0.25">
      <c r="A616" s="24"/>
      <c r="C616" s="22"/>
      <c r="F616" s="22"/>
      <c r="I616" s="22"/>
      <c r="L616" s="22"/>
      <c r="O616" s="22"/>
    </row>
    <row r="617" spans="1:15" x14ac:dyDescent="0.25">
      <c r="A617" s="24"/>
      <c r="C617" s="22"/>
      <c r="F617" s="22"/>
      <c r="I617" s="22"/>
      <c r="L617" s="22"/>
      <c r="O617" s="22"/>
    </row>
    <row r="618" spans="1:15" x14ac:dyDescent="0.25">
      <c r="A618" s="24"/>
      <c r="C618" s="22"/>
      <c r="F618" s="22"/>
      <c r="I618" s="22"/>
      <c r="L618" s="22"/>
      <c r="O618" s="22"/>
    </row>
    <row r="619" spans="1:15" x14ac:dyDescent="0.25">
      <c r="A619" s="24"/>
      <c r="C619" s="22"/>
      <c r="F619" s="22"/>
      <c r="I619" s="22"/>
      <c r="L619" s="22"/>
      <c r="O619" s="22"/>
    </row>
    <row r="620" spans="1:15" x14ac:dyDescent="0.25">
      <c r="A620" s="24"/>
      <c r="C620" s="22"/>
      <c r="F620" s="22"/>
      <c r="I620" s="22"/>
      <c r="L620" s="22"/>
      <c r="O620" s="22"/>
    </row>
    <row r="621" spans="1:15" x14ac:dyDescent="0.25">
      <c r="A621" s="24"/>
      <c r="C621" s="22"/>
      <c r="F621" s="22"/>
      <c r="I621" s="22"/>
      <c r="L621" s="22"/>
      <c r="O621" s="22"/>
    </row>
    <row r="622" spans="1:15" x14ac:dyDescent="0.25">
      <c r="A622" s="24"/>
      <c r="C622" s="22"/>
      <c r="F622" s="22"/>
      <c r="I622" s="22"/>
      <c r="L622" s="22"/>
      <c r="O622" s="22"/>
    </row>
    <row r="623" spans="1:15" x14ac:dyDescent="0.25">
      <c r="A623" s="24"/>
      <c r="C623" s="22"/>
      <c r="F623" s="22"/>
      <c r="I623" s="22"/>
      <c r="L623" s="22"/>
      <c r="O623" s="22"/>
    </row>
    <row r="624" spans="1:15" x14ac:dyDescent="0.25">
      <c r="A624" s="24"/>
      <c r="C624" s="22"/>
      <c r="F624" s="22"/>
      <c r="I624" s="22"/>
      <c r="L624" s="22"/>
      <c r="O624" s="22"/>
    </row>
    <row r="625" spans="1:15" x14ac:dyDescent="0.25">
      <c r="A625" s="24"/>
      <c r="C625" s="22"/>
      <c r="F625" s="22"/>
      <c r="I625" s="22"/>
      <c r="L625" s="22"/>
      <c r="O625" s="22"/>
    </row>
    <row r="626" spans="1:15" x14ac:dyDescent="0.25">
      <c r="A626" s="24"/>
      <c r="C626" s="22"/>
      <c r="F626" s="22"/>
      <c r="I626" s="22"/>
      <c r="L626" s="22"/>
      <c r="O626" s="22"/>
    </row>
    <row r="627" spans="1:15" x14ac:dyDescent="0.25">
      <c r="A627" s="24"/>
      <c r="C627" s="22"/>
      <c r="F627" s="22"/>
      <c r="I627" s="22"/>
      <c r="L627" s="22"/>
      <c r="O627" s="22"/>
    </row>
    <row r="628" spans="1:15" x14ac:dyDescent="0.25">
      <c r="A628" s="24"/>
      <c r="C628" s="22"/>
      <c r="F628" s="22"/>
      <c r="I628" s="22"/>
      <c r="L628" s="22"/>
      <c r="O628" s="22"/>
    </row>
    <row r="629" spans="1:15" x14ac:dyDescent="0.25">
      <c r="A629" s="24"/>
      <c r="C629" s="22"/>
      <c r="F629" s="22"/>
      <c r="I629" s="22"/>
      <c r="L629" s="22"/>
      <c r="O629" s="22"/>
    </row>
    <row r="630" spans="1:15" x14ac:dyDescent="0.25">
      <c r="A630" s="24"/>
      <c r="C630" s="22"/>
      <c r="F630" s="22"/>
      <c r="I630" s="22"/>
      <c r="L630" s="22"/>
      <c r="O630" s="22"/>
    </row>
    <row r="631" spans="1:15" x14ac:dyDescent="0.25">
      <c r="A631" s="24"/>
      <c r="C631" s="22"/>
      <c r="F631" s="22"/>
      <c r="I631" s="22"/>
      <c r="L631" s="22"/>
      <c r="O631" s="22"/>
    </row>
    <row r="632" spans="1:15" x14ac:dyDescent="0.25">
      <c r="A632" s="24"/>
      <c r="C632" s="22"/>
      <c r="F632" s="22"/>
      <c r="I632" s="22"/>
      <c r="L632" s="22"/>
      <c r="O632" s="22"/>
    </row>
    <row r="633" spans="1:15" x14ac:dyDescent="0.25">
      <c r="A633" s="24"/>
      <c r="C633" s="22"/>
      <c r="F633" s="22"/>
      <c r="I633" s="22"/>
      <c r="L633" s="22"/>
      <c r="O633" s="22"/>
    </row>
    <row r="634" spans="1:15" x14ac:dyDescent="0.25">
      <c r="A634" s="24"/>
      <c r="C634" s="22"/>
      <c r="F634" s="22"/>
      <c r="I634" s="22"/>
      <c r="L634" s="22"/>
      <c r="O634" s="22"/>
    </row>
    <row r="635" spans="1:15" x14ac:dyDescent="0.25">
      <c r="A635" s="24"/>
      <c r="C635" s="22"/>
      <c r="F635" s="22"/>
      <c r="I635" s="22"/>
      <c r="L635" s="22"/>
      <c r="O635" s="22"/>
    </row>
    <row r="636" spans="1:15" x14ac:dyDescent="0.25">
      <c r="A636" s="24"/>
      <c r="C636" s="22"/>
      <c r="F636" s="22"/>
      <c r="I636" s="22"/>
      <c r="L636" s="22"/>
      <c r="O636" s="22"/>
    </row>
    <row r="637" spans="1:15" x14ac:dyDescent="0.25">
      <c r="A637" s="24"/>
      <c r="C637" s="22"/>
      <c r="F637" s="22"/>
      <c r="I637" s="22"/>
      <c r="L637" s="22"/>
      <c r="O637" s="22"/>
    </row>
    <row r="638" spans="1:15" x14ac:dyDescent="0.25">
      <c r="A638" s="24"/>
      <c r="C638" s="22"/>
      <c r="F638" s="22"/>
      <c r="I638" s="22"/>
      <c r="L638" s="22"/>
      <c r="O638" s="22"/>
    </row>
    <row r="639" spans="1:15" x14ac:dyDescent="0.25">
      <c r="A639" s="24"/>
      <c r="C639" s="22"/>
      <c r="F639" s="22"/>
      <c r="I639" s="22"/>
      <c r="L639" s="22"/>
      <c r="O639" s="22"/>
    </row>
    <row r="640" spans="1:15" x14ac:dyDescent="0.25">
      <c r="A640" s="24"/>
      <c r="C640" s="22"/>
      <c r="F640" s="22"/>
      <c r="I640" s="22"/>
      <c r="L640" s="22"/>
      <c r="O640" s="22"/>
    </row>
    <row r="641" spans="1:15" x14ac:dyDescent="0.25">
      <c r="A641" s="24"/>
      <c r="C641" s="22"/>
      <c r="F641" s="22"/>
      <c r="I641" s="22"/>
      <c r="L641" s="22"/>
      <c r="O641" s="22"/>
    </row>
    <row r="642" spans="1:15" x14ac:dyDescent="0.25">
      <c r="A642" s="24"/>
      <c r="C642" s="22"/>
      <c r="F642" s="22"/>
      <c r="I642" s="22"/>
      <c r="L642" s="22"/>
      <c r="O642" s="22"/>
    </row>
    <row r="643" spans="1:15" x14ac:dyDescent="0.25">
      <c r="A643" s="24"/>
      <c r="C643" s="22"/>
      <c r="F643" s="22"/>
      <c r="I643" s="22"/>
      <c r="L643" s="22"/>
      <c r="O643" s="22"/>
    </row>
    <row r="644" spans="1:15" x14ac:dyDescent="0.25">
      <c r="A644" s="24"/>
      <c r="C644" s="22"/>
      <c r="F644" s="22"/>
      <c r="I644" s="22"/>
      <c r="L644" s="22"/>
      <c r="O644" s="22"/>
    </row>
    <row r="645" spans="1:15" x14ac:dyDescent="0.25">
      <c r="A645" s="24"/>
      <c r="C645" s="22"/>
      <c r="F645" s="22"/>
      <c r="I645" s="22"/>
      <c r="L645" s="22"/>
      <c r="O645" s="22"/>
    </row>
    <row r="646" spans="1:15" x14ac:dyDescent="0.25">
      <c r="A646" s="24"/>
      <c r="C646" s="22"/>
      <c r="F646" s="22"/>
      <c r="I646" s="22"/>
      <c r="L646" s="22"/>
      <c r="O646" s="22"/>
    </row>
    <row r="647" spans="1:15" x14ac:dyDescent="0.25">
      <c r="A647" s="24"/>
      <c r="C647" s="22"/>
      <c r="F647" s="22"/>
      <c r="I647" s="22"/>
      <c r="L647" s="22"/>
      <c r="O647" s="22"/>
    </row>
    <row r="648" spans="1:15" x14ac:dyDescent="0.25">
      <c r="A648" s="24"/>
      <c r="C648" s="22"/>
      <c r="F648" s="22"/>
      <c r="I648" s="22"/>
      <c r="L648" s="22"/>
      <c r="O648" s="22"/>
    </row>
    <row r="649" spans="1:15" x14ac:dyDescent="0.25">
      <c r="A649" s="24"/>
      <c r="C649" s="22"/>
      <c r="F649" s="22"/>
      <c r="I649" s="22"/>
      <c r="L649" s="22"/>
      <c r="O649" s="22"/>
    </row>
    <row r="650" spans="1:15" x14ac:dyDescent="0.25">
      <c r="A650" s="24"/>
      <c r="C650" s="22"/>
      <c r="F650" s="22"/>
      <c r="I650" s="22"/>
      <c r="L650" s="22"/>
      <c r="O650" s="22"/>
    </row>
    <row r="651" spans="1:15" x14ac:dyDescent="0.25">
      <c r="A651" s="24"/>
      <c r="C651" s="22"/>
      <c r="F651" s="22"/>
      <c r="I651" s="22"/>
      <c r="L651" s="22"/>
      <c r="O651" s="22"/>
    </row>
    <row r="652" spans="1:15" x14ac:dyDescent="0.25">
      <c r="A652" s="24"/>
      <c r="C652" s="22"/>
      <c r="F652" s="22"/>
      <c r="I652" s="22"/>
      <c r="L652" s="22"/>
      <c r="O652" s="22"/>
    </row>
    <row r="653" spans="1:15" x14ac:dyDescent="0.25">
      <c r="A653" s="24"/>
      <c r="C653" s="22"/>
      <c r="F653" s="22"/>
      <c r="I653" s="22"/>
      <c r="L653" s="22"/>
      <c r="O653" s="22"/>
    </row>
    <row r="654" spans="1:15" x14ac:dyDescent="0.25">
      <c r="A654" s="24"/>
      <c r="C654" s="22"/>
      <c r="F654" s="22"/>
      <c r="I654" s="22"/>
      <c r="L654" s="22"/>
      <c r="O654" s="22"/>
    </row>
    <row r="655" spans="1:15" x14ac:dyDescent="0.25">
      <c r="A655" s="24"/>
      <c r="C655" s="22"/>
      <c r="F655" s="22"/>
      <c r="I655" s="22"/>
      <c r="L655" s="22"/>
      <c r="O655" s="22"/>
    </row>
    <row r="656" spans="1:15" x14ac:dyDescent="0.25">
      <c r="A656" s="24"/>
      <c r="C656" s="22"/>
      <c r="F656" s="22"/>
      <c r="I656" s="22"/>
      <c r="L656" s="22"/>
      <c r="O656" s="22"/>
    </row>
    <row r="657" spans="1:15" x14ac:dyDescent="0.25">
      <c r="A657" s="24"/>
      <c r="C657" s="22"/>
      <c r="F657" s="22"/>
      <c r="I657" s="22"/>
      <c r="L657" s="22"/>
      <c r="O657" s="22"/>
    </row>
    <row r="658" spans="1:15" x14ac:dyDescent="0.25">
      <c r="A658" s="24"/>
      <c r="C658" s="22"/>
      <c r="F658" s="22"/>
      <c r="I658" s="22"/>
      <c r="L658" s="22"/>
      <c r="O658" s="22"/>
    </row>
    <row r="659" spans="1:15" x14ac:dyDescent="0.25">
      <c r="A659" s="24"/>
      <c r="C659" s="22"/>
      <c r="F659" s="22"/>
      <c r="I659" s="22"/>
      <c r="L659" s="22"/>
      <c r="O659" s="22"/>
    </row>
    <row r="660" spans="1:15" x14ac:dyDescent="0.25">
      <c r="A660" s="24"/>
      <c r="C660" s="22"/>
      <c r="F660" s="22"/>
      <c r="I660" s="22"/>
      <c r="L660" s="22"/>
      <c r="O660" s="22"/>
    </row>
    <row r="661" spans="1:15" x14ac:dyDescent="0.25">
      <c r="A661" s="24"/>
      <c r="C661" s="22"/>
      <c r="F661" s="22"/>
      <c r="I661" s="22"/>
      <c r="L661" s="22"/>
      <c r="O661" s="22"/>
    </row>
    <row r="662" spans="1:15" x14ac:dyDescent="0.25">
      <c r="A662" s="24"/>
      <c r="C662" s="22"/>
      <c r="F662" s="22"/>
      <c r="I662" s="22"/>
      <c r="L662" s="22"/>
      <c r="O662" s="22"/>
    </row>
    <row r="663" spans="1:15" x14ac:dyDescent="0.25">
      <c r="A663" s="24"/>
      <c r="C663" s="22"/>
      <c r="F663" s="22"/>
      <c r="I663" s="22"/>
      <c r="L663" s="22"/>
      <c r="O663" s="22"/>
    </row>
    <row r="664" spans="1:15" x14ac:dyDescent="0.25">
      <c r="A664" s="24"/>
      <c r="C664" s="22"/>
      <c r="F664" s="22"/>
      <c r="I664" s="22"/>
      <c r="L664" s="22"/>
      <c r="O664" s="22"/>
    </row>
    <row r="665" spans="1:15" x14ac:dyDescent="0.25">
      <c r="A665" s="24"/>
      <c r="C665" s="22"/>
      <c r="F665" s="22"/>
      <c r="I665" s="22"/>
      <c r="L665" s="22"/>
      <c r="O665" s="22"/>
    </row>
    <row r="666" spans="1:15" x14ac:dyDescent="0.25">
      <c r="A666" s="24"/>
      <c r="C666" s="22"/>
      <c r="F666" s="22"/>
      <c r="I666" s="22"/>
      <c r="L666" s="22"/>
      <c r="O666" s="22"/>
    </row>
    <row r="667" spans="1:15" x14ac:dyDescent="0.25">
      <c r="A667" s="24"/>
      <c r="C667" s="22"/>
      <c r="F667" s="22"/>
      <c r="I667" s="22"/>
      <c r="L667" s="22"/>
      <c r="O667" s="22"/>
    </row>
    <row r="668" spans="1:15" x14ac:dyDescent="0.25">
      <c r="A668" s="24"/>
      <c r="C668" s="22"/>
      <c r="F668" s="22"/>
      <c r="I668" s="22"/>
      <c r="L668" s="22"/>
      <c r="O668" s="22"/>
    </row>
    <row r="669" spans="1:15" x14ac:dyDescent="0.25">
      <c r="A669" s="24"/>
      <c r="C669" s="22"/>
      <c r="F669" s="22"/>
      <c r="I669" s="22"/>
      <c r="L669" s="22"/>
      <c r="O669" s="22"/>
    </row>
    <row r="670" spans="1:15" x14ac:dyDescent="0.25">
      <c r="A670" s="24"/>
      <c r="C670" s="22"/>
      <c r="F670" s="22"/>
      <c r="I670" s="22"/>
      <c r="L670" s="22"/>
      <c r="O670" s="22"/>
    </row>
    <row r="671" spans="1:15" x14ac:dyDescent="0.25">
      <c r="A671" s="24"/>
      <c r="C671" s="22"/>
      <c r="F671" s="22"/>
      <c r="I671" s="22"/>
      <c r="L671" s="22"/>
      <c r="O671" s="22"/>
    </row>
    <row r="672" spans="1:15" x14ac:dyDescent="0.25">
      <c r="A672" s="24"/>
      <c r="C672" s="22"/>
      <c r="F672" s="22"/>
      <c r="I672" s="22"/>
      <c r="L672" s="22"/>
      <c r="O672" s="22"/>
    </row>
    <row r="673" spans="1:15" x14ac:dyDescent="0.25">
      <c r="A673" s="24"/>
      <c r="C673" s="22"/>
      <c r="F673" s="22"/>
      <c r="I673" s="22"/>
      <c r="L673" s="22"/>
      <c r="O673" s="22"/>
    </row>
    <row r="674" spans="1:15" x14ac:dyDescent="0.25">
      <c r="A674" s="24"/>
      <c r="C674" s="22"/>
      <c r="F674" s="22"/>
      <c r="I674" s="22"/>
      <c r="L674" s="22"/>
      <c r="O674" s="22"/>
    </row>
    <row r="675" spans="1:15" x14ac:dyDescent="0.25">
      <c r="A675" s="24"/>
      <c r="C675" s="22"/>
      <c r="F675" s="22"/>
      <c r="I675" s="22"/>
      <c r="L675" s="22"/>
      <c r="O675" s="22"/>
    </row>
    <row r="676" spans="1:15" x14ac:dyDescent="0.25">
      <c r="A676" s="24"/>
      <c r="C676" s="22"/>
      <c r="F676" s="22"/>
      <c r="I676" s="22"/>
      <c r="L676" s="22"/>
      <c r="O676" s="22"/>
    </row>
    <row r="677" spans="1:15" x14ac:dyDescent="0.25">
      <c r="A677" s="24"/>
      <c r="C677" s="22"/>
      <c r="F677" s="22"/>
      <c r="I677" s="22"/>
      <c r="L677" s="22"/>
      <c r="O677" s="22"/>
    </row>
    <row r="678" spans="1:15" x14ac:dyDescent="0.25">
      <c r="A678" s="24"/>
      <c r="C678" s="22"/>
      <c r="F678" s="22"/>
      <c r="I678" s="22"/>
      <c r="L678" s="22"/>
      <c r="O678" s="22"/>
    </row>
    <row r="679" spans="1:15" x14ac:dyDescent="0.25">
      <c r="A679" s="24"/>
      <c r="C679" s="22"/>
      <c r="F679" s="22"/>
      <c r="I679" s="22"/>
      <c r="L679" s="22"/>
      <c r="O679" s="22"/>
    </row>
    <row r="680" spans="1:15" x14ac:dyDescent="0.25">
      <c r="A680" s="24"/>
      <c r="C680" s="22"/>
      <c r="F680" s="22"/>
      <c r="I680" s="22"/>
      <c r="L680" s="22"/>
      <c r="O680" s="22"/>
    </row>
    <row r="681" spans="1:15" x14ac:dyDescent="0.25">
      <c r="A681" s="24"/>
      <c r="C681" s="22"/>
      <c r="F681" s="22"/>
      <c r="I681" s="22"/>
      <c r="L681" s="22"/>
      <c r="O681" s="22"/>
    </row>
    <row r="682" spans="1:15" x14ac:dyDescent="0.25">
      <c r="A682" s="24"/>
      <c r="C682" s="22"/>
      <c r="F682" s="22"/>
      <c r="I682" s="22"/>
      <c r="L682" s="22"/>
      <c r="O682" s="22"/>
    </row>
    <row r="683" spans="1:15" x14ac:dyDescent="0.25">
      <c r="A683" s="24"/>
      <c r="C683" s="22"/>
      <c r="F683" s="22"/>
      <c r="I683" s="22"/>
      <c r="L683" s="22"/>
      <c r="O683" s="22"/>
    </row>
    <row r="684" spans="1:15" x14ac:dyDescent="0.25">
      <c r="A684" s="24"/>
      <c r="C684" s="22"/>
      <c r="F684" s="22"/>
      <c r="I684" s="22"/>
      <c r="L684" s="22"/>
      <c r="O684" s="22"/>
    </row>
    <row r="685" spans="1:15" x14ac:dyDescent="0.25">
      <c r="A685" s="24"/>
      <c r="C685" s="22"/>
      <c r="F685" s="22"/>
      <c r="I685" s="22"/>
      <c r="L685" s="22"/>
      <c r="O685" s="22"/>
    </row>
    <row r="686" spans="1:15" x14ac:dyDescent="0.25">
      <c r="A686" s="24"/>
      <c r="C686" s="22"/>
      <c r="F686" s="22"/>
      <c r="I686" s="22"/>
      <c r="L686" s="22"/>
      <c r="O686" s="22"/>
    </row>
    <row r="687" spans="1:15" x14ac:dyDescent="0.25">
      <c r="A687" s="24"/>
      <c r="C687" s="22"/>
      <c r="F687" s="22"/>
      <c r="I687" s="22"/>
      <c r="L687" s="22"/>
      <c r="O687" s="22"/>
    </row>
    <row r="688" spans="1:15" x14ac:dyDescent="0.25">
      <c r="A688" s="24"/>
      <c r="C688" s="22"/>
      <c r="F688" s="22"/>
      <c r="I688" s="22"/>
      <c r="L688" s="22"/>
      <c r="O688" s="22"/>
    </row>
    <row r="689" spans="1:15" x14ac:dyDescent="0.25">
      <c r="A689" s="24"/>
      <c r="C689" s="22"/>
      <c r="F689" s="22"/>
      <c r="I689" s="22"/>
      <c r="L689" s="22"/>
      <c r="O689" s="22"/>
    </row>
    <row r="690" spans="1:15" x14ac:dyDescent="0.25">
      <c r="A690" s="24"/>
      <c r="C690" s="22"/>
      <c r="F690" s="22"/>
      <c r="I690" s="22"/>
      <c r="L690" s="22"/>
      <c r="O690" s="22"/>
    </row>
    <row r="691" spans="1:15" x14ac:dyDescent="0.25">
      <c r="A691" s="24"/>
      <c r="C691" s="22"/>
      <c r="F691" s="22"/>
      <c r="I691" s="22"/>
      <c r="L691" s="22"/>
      <c r="O691" s="22"/>
    </row>
    <row r="692" spans="1:15" x14ac:dyDescent="0.25">
      <c r="A692" s="24"/>
      <c r="C692" s="22"/>
      <c r="F692" s="22"/>
      <c r="I692" s="22"/>
      <c r="L692" s="22"/>
      <c r="O692" s="22"/>
    </row>
    <row r="693" spans="1:15" x14ac:dyDescent="0.25">
      <c r="A693" s="24"/>
      <c r="C693" s="22"/>
      <c r="F693" s="22"/>
      <c r="I693" s="22"/>
      <c r="L693" s="22"/>
      <c r="O693" s="22"/>
    </row>
    <row r="694" spans="1:15" x14ac:dyDescent="0.25">
      <c r="A694" s="24"/>
      <c r="C694" s="22"/>
      <c r="F694" s="22"/>
      <c r="I694" s="22"/>
      <c r="L694" s="22"/>
      <c r="O694" s="22"/>
    </row>
    <row r="695" spans="1:15" x14ac:dyDescent="0.25">
      <c r="A695" s="24"/>
      <c r="C695" s="22"/>
      <c r="F695" s="22"/>
      <c r="I695" s="22"/>
      <c r="L695" s="22"/>
      <c r="O695" s="22"/>
    </row>
    <row r="696" spans="1:15" x14ac:dyDescent="0.25">
      <c r="A696" s="24"/>
      <c r="C696" s="22"/>
      <c r="F696" s="22"/>
      <c r="I696" s="22"/>
      <c r="L696" s="22"/>
      <c r="O696" s="22"/>
    </row>
    <row r="697" spans="1:15" x14ac:dyDescent="0.25">
      <c r="A697" s="24"/>
      <c r="C697" s="22"/>
      <c r="F697" s="22"/>
      <c r="I697" s="22"/>
      <c r="L697" s="22"/>
      <c r="O697" s="22"/>
    </row>
    <row r="698" spans="1:15" x14ac:dyDescent="0.25">
      <c r="A698" s="24"/>
      <c r="C698" s="22"/>
      <c r="F698" s="22"/>
      <c r="I698" s="22"/>
      <c r="L698" s="22"/>
      <c r="O698" s="22"/>
    </row>
    <row r="699" spans="1:15" x14ac:dyDescent="0.25">
      <c r="A699" s="24"/>
      <c r="C699" s="22"/>
      <c r="F699" s="22"/>
      <c r="I699" s="22"/>
      <c r="L699" s="22"/>
      <c r="O699" s="22"/>
    </row>
    <row r="700" spans="1:15" x14ac:dyDescent="0.25">
      <c r="A700" s="24"/>
      <c r="C700" s="22"/>
      <c r="F700" s="22"/>
      <c r="I700" s="22"/>
      <c r="L700" s="22"/>
      <c r="O700" s="22"/>
    </row>
    <row r="701" spans="1:15" x14ac:dyDescent="0.25">
      <c r="A701" s="24"/>
      <c r="C701" s="22"/>
      <c r="F701" s="22"/>
      <c r="I701" s="22"/>
      <c r="L701" s="22"/>
      <c r="O701" s="22"/>
    </row>
    <row r="702" spans="1:15" x14ac:dyDescent="0.25">
      <c r="A702" s="24"/>
      <c r="C702" s="22"/>
      <c r="F702" s="22"/>
      <c r="I702" s="22"/>
      <c r="L702" s="22"/>
      <c r="O702" s="22"/>
    </row>
    <row r="703" spans="1:15" x14ac:dyDescent="0.25">
      <c r="A703" s="24"/>
      <c r="C703" s="22"/>
      <c r="F703" s="22"/>
      <c r="I703" s="22"/>
      <c r="L703" s="22"/>
      <c r="O703" s="22"/>
    </row>
    <row r="704" spans="1:15" x14ac:dyDescent="0.25">
      <c r="A704" s="24"/>
      <c r="C704" s="22"/>
      <c r="F704" s="22"/>
      <c r="I704" s="22"/>
      <c r="L704" s="22"/>
      <c r="O704" s="22"/>
    </row>
    <row r="705" spans="1:15" x14ac:dyDescent="0.25">
      <c r="A705" s="24"/>
      <c r="C705" s="22"/>
      <c r="F705" s="22"/>
      <c r="I705" s="22"/>
      <c r="L705" s="22"/>
      <c r="O705" s="22"/>
    </row>
    <row r="706" spans="1:15" x14ac:dyDescent="0.25">
      <c r="A706" s="24"/>
      <c r="C706" s="22"/>
      <c r="F706" s="22"/>
      <c r="I706" s="22"/>
      <c r="L706" s="22"/>
      <c r="O706" s="22"/>
    </row>
    <row r="707" spans="1:15" x14ac:dyDescent="0.25">
      <c r="A707" s="24"/>
      <c r="C707" s="22"/>
      <c r="F707" s="22"/>
      <c r="I707" s="22"/>
      <c r="L707" s="22"/>
      <c r="O707" s="22"/>
    </row>
    <row r="708" spans="1:15" x14ac:dyDescent="0.25">
      <c r="A708" s="24"/>
      <c r="C708" s="22"/>
      <c r="F708" s="22"/>
      <c r="I708" s="22"/>
      <c r="L708" s="22"/>
      <c r="O708" s="22"/>
    </row>
    <row r="709" spans="1:15" x14ac:dyDescent="0.25">
      <c r="A709" s="24"/>
      <c r="C709" s="22"/>
      <c r="F709" s="22"/>
      <c r="I709" s="22"/>
      <c r="L709" s="22"/>
      <c r="O709" s="22"/>
    </row>
    <row r="710" spans="1:15" x14ac:dyDescent="0.25">
      <c r="A710" s="24"/>
      <c r="C710" s="22"/>
      <c r="F710" s="22"/>
      <c r="I710" s="22"/>
      <c r="L710" s="22"/>
      <c r="O710" s="22"/>
    </row>
    <row r="711" spans="1:15" x14ac:dyDescent="0.25">
      <c r="A711" s="24"/>
      <c r="C711" s="22"/>
      <c r="F711" s="22"/>
      <c r="I711" s="22"/>
      <c r="L711" s="22"/>
      <c r="O711" s="22"/>
    </row>
    <row r="712" spans="1:15" x14ac:dyDescent="0.25">
      <c r="A712" s="24"/>
      <c r="C712" s="22"/>
      <c r="F712" s="22"/>
      <c r="I712" s="22"/>
      <c r="L712" s="22"/>
      <c r="O712" s="22"/>
    </row>
    <row r="713" spans="1:15" x14ac:dyDescent="0.25">
      <c r="A713" s="24"/>
      <c r="C713" s="22"/>
      <c r="F713" s="22"/>
      <c r="I713" s="22"/>
      <c r="L713" s="22"/>
      <c r="O713" s="22"/>
    </row>
    <row r="714" spans="1:15" x14ac:dyDescent="0.25">
      <c r="A714" s="24"/>
      <c r="C714" s="22"/>
      <c r="F714" s="22"/>
      <c r="I714" s="22"/>
      <c r="L714" s="22"/>
      <c r="O714" s="22"/>
    </row>
    <row r="715" spans="1:15" x14ac:dyDescent="0.25">
      <c r="A715" s="24"/>
      <c r="C715" s="22"/>
      <c r="F715" s="22"/>
      <c r="I715" s="22"/>
      <c r="L715" s="22"/>
      <c r="O715" s="22"/>
    </row>
    <row r="716" spans="1:15" x14ac:dyDescent="0.25">
      <c r="A716" s="24"/>
      <c r="C716" s="22"/>
      <c r="F716" s="22"/>
      <c r="I716" s="22"/>
      <c r="L716" s="22"/>
      <c r="O716" s="22"/>
    </row>
    <row r="717" spans="1:15" x14ac:dyDescent="0.25">
      <c r="A717" s="24"/>
      <c r="C717" s="22"/>
      <c r="F717" s="22"/>
      <c r="I717" s="22"/>
      <c r="L717" s="22"/>
      <c r="O717" s="22"/>
    </row>
    <row r="718" spans="1:15" x14ac:dyDescent="0.25">
      <c r="A718" s="24"/>
      <c r="C718" s="22"/>
      <c r="F718" s="22"/>
      <c r="I718" s="22"/>
      <c r="L718" s="22"/>
      <c r="O718" s="22"/>
    </row>
    <row r="719" spans="1:15" x14ac:dyDescent="0.25">
      <c r="A719" s="24"/>
      <c r="C719" s="22"/>
      <c r="F719" s="22"/>
      <c r="I719" s="22"/>
      <c r="L719" s="22"/>
      <c r="O719" s="22"/>
    </row>
    <row r="720" spans="1:15" x14ac:dyDescent="0.25">
      <c r="A720" s="24"/>
      <c r="C720" s="22"/>
      <c r="F720" s="22"/>
      <c r="I720" s="22"/>
      <c r="L720" s="22"/>
      <c r="O720" s="22"/>
    </row>
    <row r="721" spans="1:15" x14ac:dyDescent="0.25">
      <c r="A721" s="24"/>
      <c r="C721" s="22"/>
      <c r="F721" s="22"/>
      <c r="I721" s="22"/>
      <c r="L721" s="22"/>
      <c r="O721" s="22"/>
    </row>
    <row r="722" spans="1:15" x14ac:dyDescent="0.25">
      <c r="A722" s="24"/>
      <c r="C722" s="22"/>
      <c r="F722" s="22"/>
      <c r="I722" s="22"/>
      <c r="L722" s="22"/>
      <c r="O722" s="22"/>
    </row>
    <row r="723" spans="1:15" x14ac:dyDescent="0.25">
      <c r="A723" s="24"/>
      <c r="C723" s="22"/>
      <c r="F723" s="22"/>
      <c r="I723" s="22"/>
      <c r="L723" s="22"/>
      <c r="O723" s="22"/>
    </row>
    <row r="724" spans="1:15" x14ac:dyDescent="0.25">
      <c r="A724" s="24"/>
      <c r="C724" s="22"/>
      <c r="F724" s="22"/>
      <c r="I724" s="22"/>
      <c r="L724" s="22"/>
      <c r="O724" s="22"/>
    </row>
    <row r="725" spans="1:15" x14ac:dyDescent="0.25">
      <c r="A725" s="24"/>
      <c r="C725" s="22"/>
      <c r="F725" s="22"/>
      <c r="I725" s="22"/>
      <c r="L725" s="22"/>
      <c r="O725" s="22"/>
    </row>
    <row r="726" spans="1:15" x14ac:dyDescent="0.25">
      <c r="A726" s="24"/>
      <c r="C726" s="22"/>
      <c r="F726" s="22"/>
      <c r="I726" s="22"/>
      <c r="L726" s="22"/>
      <c r="O726" s="22"/>
    </row>
    <row r="727" spans="1:15" x14ac:dyDescent="0.25">
      <c r="A727" s="24"/>
      <c r="C727" s="22"/>
      <c r="F727" s="22"/>
      <c r="I727" s="22"/>
      <c r="L727" s="22"/>
      <c r="O727" s="22"/>
    </row>
    <row r="728" spans="1:15" x14ac:dyDescent="0.25">
      <c r="A728" s="24"/>
      <c r="C728" s="22"/>
      <c r="F728" s="22"/>
      <c r="I728" s="22"/>
      <c r="L728" s="22"/>
      <c r="O728" s="22"/>
    </row>
    <row r="729" spans="1:15" x14ac:dyDescent="0.25">
      <c r="A729" s="24"/>
      <c r="C729" s="22"/>
      <c r="F729" s="22"/>
      <c r="I729" s="22"/>
      <c r="L729" s="22"/>
      <c r="O729" s="22"/>
    </row>
    <row r="730" spans="1:15" x14ac:dyDescent="0.25">
      <c r="A730" s="24"/>
      <c r="C730" s="22"/>
      <c r="F730" s="22"/>
      <c r="I730" s="22"/>
      <c r="L730" s="22"/>
      <c r="O730" s="22"/>
    </row>
    <row r="731" spans="1:15" x14ac:dyDescent="0.25">
      <c r="A731" s="24"/>
      <c r="C731" s="22"/>
      <c r="F731" s="22"/>
      <c r="I731" s="22"/>
      <c r="L731" s="22"/>
      <c r="O731" s="22"/>
    </row>
    <row r="732" spans="1:15" x14ac:dyDescent="0.25">
      <c r="A732" s="24"/>
      <c r="C732" s="22"/>
      <c r="F732" s="22"/>
      <c r="I732" s="22"/>
      <c r="L732" s="22"/>
      <c r="O732" s="22"/>
    </row>
    <row r="733" spans="1:15" x14ac:dyDescent="0.25">
      <c r="A733" s="24"/>
      <c r="C733" s="22"/>
      <c r="F733" s="22"/>
      <c r="I733" s="22"/>
      <c r="L733" s="22"/>
      <c r="O733" s="22"/>
    </row>
    <row r="734" spans="1:15" x14ac:dyDescent="0.25">
      <c r="A734" s="24"/>
      <c r="C734" s="22"/>
      <c r="F734" s="22"/>
      <c r="I734" s="22"/>
      <c r="L734" s="22"/>
      <c r="O734" s="22"/>
    </row>
    <row r="735" spans="1:15" x14ac:dyDescent="0.25">
      <c r="A735" s="24"/>
      <c r="C735" s="22"/>
      <c r="F735" s="22"/>
      <c r="I735" s="22"/>
      <c r="L735" s="22"/>
      <c r="O735" s="22"/>
    </row>
    <row r="736" spans="1:15" x14ac:dyDescent="0.25">
      <c r="A736" s="24"/>
      <c r="C736" s="22"/>
      <c r="F736" s="22"/>
      <c r="I736" s="22"/>
      <c r="L736" s="22"/>
      <c r="O736" s="22"/>
    </row>
    <row r="737" spans="1:15" x14ac:dyDescent="0.25">
      <c r="A737" s="24"/>
      <c r="C737" s="22"/>
      <c r="F737" s="22"/>
      <c r="I737" s="22"/>
      <c r="L737" s="22"/>
      <c r="O737" s="22"/>
    </row>
    <row r="738" spans="1:15" x14ac:dyDescent="0.25">
      <c r="A738" s="24"/>
      <c r="C738" s="22"/>
      <c r="F738" s="22"/>
      <c r="I738" s="22"/>
      <c r="L738" s="22"/>
      <c r="O738" s="22"/>
    </row>
    <row r="739" spans="1:15" x14ac:dyDescent="0.25">
      <c r="A739" s="24"/>
      <c r="C739" s="22"/>
      <c r="F739" s="22"/>
      <c r="I739" s="22"/>
      <c r="L739" s="22"/>
      <c r="O739" s="22"/>
    </row>
    <row r="740" spans="1:15" x14ac:dyDescent="0.25">
      <c r="A740" s="24"/>
      <c r="C740" s="22"/>
      <c r="F740" s="22"/>
      <c r="I740" s="22"/>
      <c r="L740" s="22"/>
      <c r="O740" s="22"/>
    </row>
    <row r="741" spans="1:15" x14ac:dyDescent="0.25">
      <c r="A741" s="24"/>
      <c r="C741" s="22"/>
      <c r="F741" s="22"/>
      <c r="I741" s="22"/>
      <c r="L741" s="22"/>
      <c r="O741" s="22"/>
    </row>
    <row r="742" spans="1:15" x14ac:dyDescent="0.25">
      <c r="A742" s="24"/>
      <c r="C742" s="22"/>
      <c r="F742" s="22"/>
      <c r="I742" s="22"/>
      <c r="L742" s="22"/>
      <c r="O742" s="22"/>
    </row>
    <row r="743" spans="1:15" x14ac:dyDescent="0.25">
      <c r="A743" s="24"/>
      <c r="C743" s="22"/>
      <c r="F743" s="22"/>
      <c r="I743" s="22"/>
      <c r="L743" s="22"/>
      <c r="O743" s="22"/>
    </row>
    <row r="744" spans="1:15" x14ac:dyDescent="0.25">
      <c r="A744" s="24"/>
      <c r="C744" s="22"/>
      <c r="F744" s="22"/>
      <c r="I744" s="22"/>
      <c r="L744" s="22"/>
      <c r="O744" s="22"/>
    </row>
    <row r="745" spans="1:15" x14ac:dyDescent="0.25">
      <c r="A745" s="24"/>
      <c r="C745" s="22"/>
      <c r="F745" s="22"/>
      <c r="I745" s="22"/>
      <c r="L745" s="22"/>
      <c r="O745" s="22"/>
    </row>
    <row r="746" spans="1:15" x14ac:dyDescent="0.25">
      <c r="A746" s="24"/>
      <c r="C746" s="22"/>
      <c r="F746" s="22"/>
      <c r="I746" s="22"/>
      <c r="L746" s="22"/>
      <c r="O746" s="22"/>
    </row>
    <row r="747" spans="1:15" x14ac:dyDescent="0.25">
      <c r="A747" s="24"/>
      <c r="C747" s="22"/>
      <c r="F747" s="22"/>
      <c r="I747" s="22"/>
      <c r="L747" s="22"/>
      <c r="O747" s="22"/>
    </row>
    <row r="748" spans="1:15" x14ac:dyDescent="0.25">
      <c r="A748" s="24"/>
      <c r="C748" s="22"/>
      <c r="F748" s="22"/>
      <c r="I748" s="22"/>
      <c r="L748" s="22"/>
      <c r="O748" s="22"/>
    </row>
    <row r="749" spans="1:15" x14ac:dyDescent="0.25">
      <c r="A749" s="24"/>
      <c r="C749" s="22"/>
      <c r="F749" s="22"/>
      <c r="I749" s="22"/>
      <c r="L749" s="22"/>
      <c r="O749" s="22"/>
    </row>
    <row r="750" spans="1:15" x14ac:dyDescent="0.25">
      <c r="A750" s="24"/>
      <c r="C750" s="22"/>
      <c r="F750" s="22"/>
      <c r="I750" s="22"/>
      <c r="L750" s="22"/>
      <c r="O750" s="22"/>
    </row>
    <row r="751" spans="1:15" x14ac:dyDescent="0.25">
      <c r="A751" s="24"/>
      <c r="C751" s="22"/>
      <c r="F751" s="22"/>
      <c r="I751" s="22"/>
      <c r="L751" s="22"/>
      <c r="O751" s="22"/>
    </row>
    <row r="752" spans="1:15" x14ac:dyDescent="0.25">
      <c r="A752" s="24"/>
      <c r="C752" s="22"/>
      <c r="F752" s="22"/>
      <c r="I752" s="22"/>
      <c r="L752" s="22"/>
      <c r="O752" s="22"/>
    </row>
    <row r="753" spans="1:15" x14ac:dyDescent="0.25">
      <c r="A753" s="24"/>
      <c r="C753" s="22"/>
      <c r="F753" s="22"/>
      <c r="I753" s="22"/>
      <c r="L753" s="22"/>
      <c r="O753" s="22"/>
    </row>
    <row r="754" spans="1:15" x14ac:dyDescent="0.25">
      <c r="A754" s="24"/>
      <c r="C754" s="22"/>
      <c r="F754" s="22"/>
      <c r="I754" s="22"/>
      <c r="L754" s="22"/>
      <c r="O754" s="22"/>
    </row>
    <row r="755" spans="1:15" x14ac:dyDescent="0.25">
      <c r="A755" s="24"/>
      <c r="C755" s="22"/>
      <c r="F755" s="22"/>
      <c r="I755" s="22"/>
      <c r="L755" s="22"/>
      <c r="O755" s="22"/>
    </row>
    <row r="756" spans="1:15" x14ac:dyDescent="0.25">
      <c r="A756" s="24"/>
      <c r="C756" s="22"/>
      <c r="F756" s="22"/>
      <c r="I756" s="22"/>
      <c r="L756" s="22"/>
      <c r="O756" s="22"/>
    </row>
    <row r="757" spans="1:15" x14ac:dyDescent="0.25">
      <c r="A757" s="24"/>
      <c r="C757" s="22"/>
      <c r="F757" s="22"/>
      <c r="I757" s="22"/>
      <c r="L757" s="22"/>
      <c r="O757" s="22"/>
    </row>
    <row r="758" spans="1:15" x14ac:dyDescent="0.25">
      <c r="A758" s="24"/>
      <c r="C758" s="22"/>
      <c r="F758" s="22"/>
      <c r="I758" s="22"/>
      <c r="L758" s="22"/>
      <c r="O758" s="22"/>
    </row>
    <row r="759" spans="1:15" x14ac:dyDescent="0.25">
      <c r="A759" s="24"/>
      <c r="C759" s="22"/>
      <c r="F759" s="22"/>
      <c r="I759" s="22"/>
      <c r="L759" s="22"/>
      <c r="O759" s="22"/>
    </row>
    <row r="760" spans="1:15" x14ac:dyDescent="0.25">
      <c r="A760" s="24"/>
      <c r="C760" s="22"/>
      <c r="F760" s="22"/>
      <c r="I760" s="22"/>
      <c r="L760" s="22"/>
      <c r="O760" s="22"/>
    </row>
    <row r="761" spans="1:15" x14ac:dyDescent="0.25">
      <c r="A761" s="24"/>
      <c r="C761" s="22"/>
      <c r="F761" s="22"/>
      <c r="I761" s="22"/>
      <c r="L761" s="22"/>
      <c r="O761" s="22"/>
    </row>
    <row r="762" spans="1:15" x14ac:dyDescent="0.25">
      <c r="A762" s="24"/>
      <c r="C762" s="22"/>
      <c r="F762" s="22"/>
      <c r="I762" s="22"/>
      <c r="L762" s="22"/>
      <c r="O762" s="22"/>
    </row>
    <row r="763" spans="1:15" x14ac:dyDescent="0.25">
      <c r="A763" s="24"/>
      <c r="C763" s="22"/>
      <c r="F763" s="22"/>
      <c r="I763" s="22"/>
      <c r="L763" s="22"/>
      <c r="O763" s="22"/>
    </row>
    <row r="764" spans="1:15" x14ac:dyDescent="0.25">
      <c r="A764" s="24"/>
      <c r="C764" s="22"/>
      <c r="F764" s="22"/>
      <c r="I764" s="22"/>
      <c r="L764" s="22"/>
      <c r="O764" s="22"/>
    </row>
    <row r="765" spans="1:15" x14ac:dyDescent="0.25">
      <c r="A765" s="24"/>
      <c r="C765" s="22"/>
      <c r="F765" s="22"/>
      <c r="I765" s="22"/>
      <c r="L765" s="22"/>
      <c r="O765" s="22"/>
    </row>
    <row r="766" spans="1:15" x14ac:dyDescent="0.25">
      <c r="A766" s="24"/>
      <c r="C766" s="22"/>
      <c r="F766" s="22"/>
      <c r="I766" s="22"/>
      <c r="L766" s="22"/>
      <c r="O766" s="22"/>
    </row>
    <row r="767" spans="1:15" x14ac:dyDescent="0.25">
      <c r="A767" s="24"/>
      <c r="C767" s="22"/>
      <c r="F767" s="22"/>
      <c r="I767" s="22"/>
      <c r="L767" s="22"/>
      <c r="O767" s="22"/>
    </row>
    <row r="768" spans="1:15" x14ac:dyDescent="0.25">
      <c r="A768" s="24"/>
      <c r="C768" s="22"/>
      <c r="F768" s="22"/>
      <c r="I768" s="22"/>
      <c r="L768" s="22"/>
      <c r="O768" s="22"/>
    </row>
    <row r="769" spans="1:15" x14ac:dyDescent="0.25">
      <c r="A769" s="24"/>
      <c r="C769" s="22"/>
      <c r="F769" s="22"/>
      <c r="I769" s="22"/>
      <c r="L769" s="22"/>
      <c r="O769" s="22"/>
    </row>
    <row r="770" spans="1:15" x14ac:dyDescent="0.25">
      <c r="A770" s="24"/>
      <c r="C770" s="22"/>
      <c r="F770" s="22"/>
      <c r="I770" s="22"/>
      <c r="L770" s="22"/>
      <c r="O770" s="22"/>
    </row>
    <row r="771" spans="1:15" x14ac:dyDescent="0.25">
      <c r="A771" s="24"/>
      <c r="C771" s="22"/>
      <c r="F771" s="22"/>
      <c r="I771" s="22"/>
      <c r="L771" s="22"/>
      <c r="O771" s="22"/>
    </row>
    <row r="772" spans="1:15" x14ac:dyDescent="0.25">
      <c r="A772" s="24"/>
      <c r="C772" s="22"/>
      <c r="F772" s="22"/>
      <c r="I772" s="22"/>
      <c r="L772" s="22"/>
      <c r="O772" s="22"/>
    </row>
    <row r="773" spans="1:15" x14ac:dyDescent="0.25">
      <c r="A773" s="24"/>
      <c r="C773" s="22"/>
      <c r="F773" s="22"/>
      <c r="I773" s="22"/>
      <c r="L773" s="22"/>
      <c r="O773" s="22"/>
    </row>
    <row r="774" spans="1:15" x14ac:dyDescent="0.25">
      <c r="A774" s="24"/>
      <c r="C774" s="22"/>
      <c r="F774" s="22"/>
      <c r="I774" s="22"/>
      <c r="L774" s="22"/>
      <c r="O774" s="22"/>
    </row>
    <row r="775" spans="1:15" x14ac:dyDescent="0.25">
      <c r="A775" s="24"/>
      <c r="C775" s="22"/>
      <c r="F775" s="22"/>
      <c r="I775" s="22"/>
      <c r="L775" s="22"/>
      <c r="O775" s="22"/>
    </row>
    <row r="776" spans="1:15" x14ac:dyDescent="0.25">
      <c r="A776" s="24"/>
      <c r="C776" s="22"/>
      <c r="F776" s="22"/>
      <c r="I776" s="22"/>
      <c r="L776" s="22"/>
      <c r="O776" s="22"/>
    </row>
    <row r="777" spans="1:15" x14ac:dyDescent="0.25">
      <c r="A777" s="24"/>
      <c r="C777" s="22"/>
      <c r="F777" s="22"/>
      <c r="I777" s="22"/>
      <c r="L777" s="22"/>
      <c r="O777" s="22"/>
    </row>
    <row r="778" spans="1:15" x14ac:dyDescent="0.25">
      <c r="A778" s="24"/>
      <c r="C778" s="22"/>
      <c r="F778" s="22"/>
      <c r="I778" s="22"/>
      <c r="L778" s="22"/>
      <c r="O778" s="22"/>
    </row>
    <row r="779" spans="1:15" x14ac:dyDescent="0.25">
      <c r="A779" s="24"/>
      <c r="C779" s="22"/>
      <c r="F779" s="22"/>
      <c r="I779" s="22"/>
      <c r="L779" s="22"/>
      <c r="O779" s="22"/>
    </row>
    <row r="780" spans="1:15" x14ac:dyDescent="0.25">
      <c r="A780" s="24"/>
      <c r="C780" s="22"/>
      <c r="F780" s="22"/>
      <c r="I780" s="22"/>
      <c r="L780" s="22"/>
      <c r="O780" s="22"/>
    </row>
    <row r="781" spans="1:15" x14ac:dyDescent="0.25">
      <c r="A781" s="24"/>
      <c r="C781" s="22"/>
      <c r="F781" s="22"/>
      <c r="I781" s="22"/>
      <c r="L781" s="22"/>
      <c r="O781" s="22"/>
    </row>
    <row r="782" spans="1:15" x14ac:dyDescent="0.25">
      <c r="A782" s="24"/>
      <c r="C782" s="22"/>
      <c r="F782" s="22"/>
      <c r="I782" s="22"/>
      <c r="L782" s="22"/>
      <c r="O782" s="22"/>
    </row>
    <row r="783" spans="1:15" x14ac:dyDescent="0.25">
      <c r="A783" s="24"/>
      <c r="C783" s="22"/>
      <c r="F783" s="22"/>
      <c r="I783" s="22"/>
      <c r="L783" s="22"/>
      <c r="O783" s="22"/>
    </row>
    <row r="784" spans="1:15" x14ac:dyDescent="0.25">
      <c r="A784" s="24"/>
      <c r="C784" s="22"/>
      <c r="F784" s="22"/>
      <c r="I784" s="22"/>
      <c r="L784" s="22"/>
      <c r="O784" s="22"/>
    </row>
    <row r="785" spans="1:15" x14ac:dyDescent="0.25">
      <c r="A785" s="24"/>
      <c r="C785" s="22"/>
      <c r="F785" s="22"/>
      <c r="I785" s="22"/>
      <c r="L785" s="22"/>
      <c r="O785" s="22"/>
    </row>
    <row r="786" spans="1:15" x14ac:dyDescent="0.25">
      <c r="A786" s="24"/>
      <c r="C786" s="22"/>
      <c r="F786" s="22"/>
      <c r="I786" s="22"/>
      <c r="L786" s="22"/>
      <c r="O786" s="22"/>
    </row>
    <row r="787" spans="1:15" x14ac:dyDescent="0.25">
      <c r="A787" s="24"/>
      <c r="C787" s="22"/>
      <c r="F787" s="22"/>
      <c r="I787" s="22"/>
      <c r="L787" s="22"/>
      <c r="O787" s="22"/>
    </row>
    <row r="788" spans="1:15" x14ac:dyDescent="0.25">
      <c r="A788" s="24"/>
      <c r="C788" s="22"/>
      <c r="F788" s="22"/>
      <c r="I788" s="22"/>
      <c r="L788" s="22"/>
      <c r="O788" s="22"/>
    </row>
    <row r="789" spans="1:15" x14ac:dyDescent="0.25">
      <c r="A789" s="24"/>
      <c r="C789" s="22"/>
      <c r="F789" s="22"/>
      <c r="I789" s="22"/>
      <c r="L789" s="22"/>
      <c r="O789" s="22"/>
    </row>
    <row r="790" spans="1:15" x14ac:dyDescent="0.25">
      <c r="A790" s="24"/>
      <c r="C790" s="22"/>
      <c r="F790" s="22"/>
      <c r="I790" s="22"/>
      <c r="L790" s="22"/>
      <c r="O790" s="22"/>
    </row>
    <row r="791" spans="1:15" x14ac:dyDescent="0.25">
      <c r="A791" s="24"/>
      <c r="C791" s="22"/>
      <c r="F791" s="22"/>
      <c r="I791" s="22"/>
      <c r="L791" s="22"/>
      <c r="O791" s="22"/>
    </row>
    <row r="792" spans="1:15" x14ac:dyDescent="0.25">
      <c r="A792" s="24"/>
      <c r="C792" s="22"/>
      <c r="F792" s="22"/>
      <c r="I792" s="22"/>
      <c r="L792" s="22"/>
      <c r="O792" s="22"/>
    </row>
    <row r="793" spans="1:15" x14ac:dyDescent="0.25">
      <c r="A793" s="24"/>
      <c r="C793" s="22"/>
      <c r="F793" s="22"/>
      <c r="I793" s="22"/>
      <c r="L793" s="22"/>
      <c r="O793" s="22"/>
    </row>
    <row r="794" spans="1:15" x14ac:dyDescent="0.25">
      <c r="A794" s="24"/>
      <c r="C794" s="22"/>
      <c r="F794" s="22"/>
      <c r="I794" s="22"/>
      <c r="L794" s="22"/>
      <c r="O794" s="22"/>
    </row>
    <row r="795" spans="1:15" x14ac:dyDescent="0.25">
      <c r="A795" s="24"/>
      <c r="C795" s="22"/>
      <c r="F795" s="22"/>
      <c r="I795" s="22"/>
      <c r="L795" s="22"/>
      <c r="O795" s="22"/>
    </row>
    <row r="796" spans="1:15" x14ac:dyDescent="0.25">
      <c r="A796" s="24"/>
      <c r="C796" s="22"/>
      <c r="F796" s="22"/>
      <c r="I796" s="22"/>
      <c r="L796" s="22"/>
      <c r="O796" s="22"/>
    </row>
    <row r="797" spans="1:15" x14ac:dyDescent="0.25">
      <c r="A797" s="24"/>
      <c r="C797" s="22"/>
      <c r="F797" s="22"/>
      <c r="I797" s="22"/>
      <c r="L797" s="22"/>
      <c r="O797" s="22"/>
    </row>
    <row r="798" spans="1:15" x14ac:dyDescent="0.25">
      <c r="A798" s="24"/>
      <c r="C798" s="22"/>
      <c r="F798" s="22"/>
      <c r="I798" s="22"/>
      <c r="L798" s="22"/>
      <c r="O798" s="22"/>
    </row>
    <row r="799" spans="1:15" x14ac:dyDescent="0.25">
      <c r="A799" s="24"/>
      <c r="C799" s="22"/>
      <c r="F799" s="22"/>
      <c r="I799" s="22"/>
      <c r="L799" s="22"/>
      <c r="O799" s="22"/>
    </row>
    <row r="800" spans="1:15" x14ac:dyDescent="0.25">
      <c r="A800" s="24"/>
      <c r="C800" s="22"/>
      <c r="F800" s="22"/>
      <c r="I800" s="22"/>
      <c r="L800" s="22"/>
      <c r="O800" s="22"/>
    </row>
    <row r="801" spans="1:15" x14ac:dyDescent="0.25">
      <c r="A801" s="24"/>
      <c r="C801" s="22"/>
      <c r="F801" s="22"/>
      <c r="I801" s="22"/>
      <c r="L801" s="22"/>
      <c r="O801" s="22"/>
    </row>
    <row r="802" spans="1:15" x14ac:dyDescent="0.25">
      <c r="A802" s="24"/>
      <c r="C802" s="22"/>
      <c r="F802" s="22"/>
      <c r="I802" s="22"/>
      <c r="L802" s="22"/>
      <c r="O802" s="22"/>
    </row>
    <row r="803" spans="1:15" x14ac:dyDescent="0.25">
      <c r="A803" s="24"/>
      <c r="C803" s="22"/>
      <c r="F803" s="22"/>
      <c r="I803" s="22"/>
      <c r="L803" s="22"/>
      <c r="O803" s="22"/>
    </row>
    <row r="804" spans="1:15" x14ac:dyDescent="0.25">
      <c r="A804" s="24"/>
      <c r="C804" s="22"/>
      <c r="F804" s="22"/>
      <c r="I804" s="22"/>
      <c r="L804" s="22"/>
      <c r="O804" s="22"/>
    </row>
    <row r="805" spans="1:15" x14ac:dyDescent="0.25">
      <c r="A805" s="24"/>
      <c r="C805" s="22"/>
      <c r="F805" s="22"/>
      <c r="I805" s="22"/>
      <c r="L805" s="22"/>
      <c r="O805" s="22"/>
    </row>
    <row r="806" spans="1:15" x14ac:dyDescent="0.25">
      <c r="A806" s="24"/>
      <c r="C806" s="22"/>
      <c r="F806" s="22"/>
      <c r="I806" s="22"/>
      <c r="L806" s="22"/>
      <c r="O806" s="22"/>
    </row>
    <row r="807" spans="1:15" x14ac:dyDescent="0.25">
      <c r="A807" s="24"/>
      <c r="C807" s="22"/>
      <c r="F807" s="22"/>
      <c r="I807" s="22"/>
      <c r="L807" s="22"/>
      <c r="O807" s="22"/>
    </row>
    <row r="808" spans="1:15" x14ac:dyDescent="0.25">
      <c r="A808" s="24"/>
      <c r="C808" s="22"/>
      <c r="F808" s="22"/>
      <c r="I808" s="22"/>
      <c r="L808" s="22"/>
      <c r="O808" s="22"/>
    </row>
    <row r="809" spans="1:15" x14ac:dyDescent="0.25">
      <c r="A809" s="24"/>
      <c r="C809" s="22"/>
      <c r="F809" s="22"/>
      <c r="I809" s="22"/>
      <c r="L809" s="22"/>
      <c r="O809" s="22"/>
    </row>
    <row r="810" spans="1:15" x14ac:dyDescent="0.25">
      <c r="A810" s="24"/>
      <c r="C810" s="22"/>
      <c r="F810" s="22"/>
      <c r="I810" s="22"/>
      <c r="L810" s="22"/>
      <c r="O810" s="22"/>
    </row>
    <row r="811" spans="1:15" x14ac:dyDescent="0.25">
      <c r="A811" s="24"/>
      <c r="C811" s="22"/>
      <c r="F811" s="22"/>
      <c r="I811" s="22"/>
      <c r="L811" s="22"/>
      <c r="O811" s="22"/>
    </row>
    <row r="812" spans="1:15" x14ac:dyDescent="0.25">
      <c r="A812" s="24"/>
      <c r="C812" s="22"/>
      <c r="F812" s="22"/>
      <c r="I812" s="22"/>
      <c r="L812" s="22"/>
      <c r="O812" s="22"/>
    </row>
    <row r="813" spans="1:15" x14ac:dyDescent="0.25">
      <c r="A813" s="24"/>
      <c r="C813" s="22"/>
      <c r="F813" s="22"/>
      <c r="I813" s="22"/>
      <c r="L813" s="22"/>
      <c r="O813" s="22"/>
    </row>
    <row r="814" spans="1:15" x14ac:dyDescent="0.25">
      <c r="A814" s="24"/>
      <c r="C814" s="22"/>
      <c r="F814" s="22"/>
      <c r="I814" s="22"/>
      <c r="L814" s="22"/>
      <c r="O814" s="22"/>
    </row>
    <row r="815" spans="1:15" x14ac:dyDescent="0.25">
      <c r="A815" s="24"/>
      <c r="C815" s="22"/>
      <c r="F815" s="22"/>
      <c r="I815" s="22"/>
      <c r="L815" s="22"/>
      <c r="O815" s="22"/>
    </row>
    <row r="816" spans="1:15" x14ac:dyDescent="0.25">
      <c r="A816" s="24"/>
      <c r="C816" s="22"/>
      <c r="F816" s="22"/>
      <c r="I816" s="22"/>
      <c r="L816" s="22"/>
      <c r="O816" s="22"/>
    </row>
    <row r="817" spans="1:15" x14ac:dyDescent="0.25">
      <c r="A817" s="24"/>
      <c r="C817" s="22"/>
      <c r="F817" s="22"/>
      <c r="I817" s="22"/>
      <c r="L817" s="22"/>
      <c r="O817" s="22"/>
    </row>
    <row r="818" spans="1:15" x14ac:dyDescent="0.25">
      <c r="A818" s="24"/>
      <c r="C818" s="22"/>
      <c r="F818" s="22"/>
      <c r="I818" s="22"/>
      <c r="L818" s="22"/>
      <c r="O818" s="22"/>
    </row>
    <row r="819" spans="1:15" x14ac:dyDescent="0.25">
      <c r="A819" s="24"/>
      <c r="C819" s="22"/>
      <c r="F819" s="22"/>
      <c r="I819" s="22"/>
      <c r="L819" s="22"/>
      <c r="O819" s="22"/>
    </row>
    <row r="820" spans="1:15" x14ac:dyDescent="0.25">
      <c r="A820" s="24"/>
      <c r="C820" s="22"/>
      <c r="F820" s="22"/>
      <c r="I820" s="22"/>
      <c r="L820" s="22"/>
      <c r="O820" s="22"/>
    </row>
    <row r="821" spans="1:15" x14ac:dyDescent="0.25">
      <c r="A821" s="24"/>
      <c r="C821" s="22"/>
      <c r="F821" s="22"/>
      <c r="I821" s="22"/>
      <c r="L821" s="22"/>
      <c r="O821" s="22"/>
    </row>
    <row r="822" spans="1:15" x14ac:dyDescent="0.25">
      <c r="A822" s="24"/>
      <c r="C822" s="22"/>
      <c r="F822" s="22"/>
      <c r="I822" s="22"/>
      <c r="L822" s="22"/>
      <c r="O822" s="22"/>
    </row>
    <row r="823" spans="1:15" x14ac:dyDescent="0.25">
      <c r="A823" s="24"/>
      <c r="C823" s="22"/>
      <c r="F823" s="22"/>
      <c r="I823" s="22"/>
      <c r="L823" s="22"/>
      <c r="O823" s="22"/>
    </row>
    <row r="824" spans="1:15" x14ac:dyDescent="0.25">
      <c r="A824" s="24"/>
      <c r="C824" s="22"/>
      <c r="F824" s="22"/>
      <c r="I824" s="22"/>
      <c r="L824" s="22"/>
      <c r="O824" s="22"/>
    </row>
    <row r="825" spans="1:15" x14ac:dyDescent="0.25">
      <c r="A825" s="24"/>
      <c r="C825" s="22"/>
      <c r="F825" s="22"/>
      <c r="I825" s="22"/>
      <c r="L825" s="22"/>
      <c r="O825" s="22"/>
    </row>
    <row r="826" spans="1:15" x14ac:dyDescent="0.25">
      <c r="A826" s="24"/>
      <c r="C826" s="22"/>
      <c r="F826" s="22"/>
      <c r="I826" s="22"/>
      <c r="L826" s="22"/>
      <c r="O826" s="22"/>
    </row>
    <row r="827" spans="1:15" x14ac:dyDescent="0.25">
      <c r="A827" s="24"/>
      <c r="C827" s="22"/>
      <c r="F827" s="22"/>
      <c r="I827" s="22"/>
      <c r="L827" s="22"/>
      <c r="O827" s="22"/>
    </row>
    <row r="828" spans="1:15" x14ac:dyDescent="0.25">
      <c r="A828" s="24"/>
      <c r="C828" s="22"/>
      <c r="F828" s="22"/>
      <c r="I828" s="22"/>
      <c r="L828" s="22"/>
      <c r="O828" s="22"/>
    </row>
    <row r="829" spans="1:15" x14ac:dyDescent="0.25">
      <c r="A829" s="24"/>
      <c r="C829" s="22"/>
      <c r="F829" s="22"/>
      <c r="I829" s="22"/>
      <c r="L829" s="22"/>
      <c r="O829" s="22"/>
    </row>
    <row r="830" spans="1:15" x14ac:dyDescent="0.25">
      <c r="A830" s="24"/>
      <c r="C830" s="22"/>
      <c r="F830" s="22"/>
      <c r="I830" s="22"/>
      <c r="L830" s="22"/>
      <c r="O830" s="22"/>
    </row>
    <row r="831" spans="1:15" x14ac:dyDescent="0.25">
      <c r="A831" s="24"/>
      <c r="C831" s="22"/>
      <c r="F831" s="22"/>
      <c r="I831" s="22"/>
      <c r="L831" s="22"/>
      <c r="O831" s="22"/>
    </row>
    <row r="832" spans="1:15" x14ac:dyDescent="0.25">
      <c r="A832" s="24"/>
      <c r="C832" s="22"/>
      <c r="F832" s="22"/>
      <c r="I832" s="22"/>
      <c r="L832" s="22"/>
      <c r="O832" s="22"/>
    </row>
    <row r="833" spans="1:15" x14ac:dyDescent="0.25">
      <c r="A833" s="24"/>
      <c r="C833" s="22"/>
      <c r="F833" s="22"/>
      <c r="I833" s="22"/>
      <c r="L833" s="22"/>
      <c r="O833" s="22"/>
    </row>
    <row r="834" spans="1:15" x14ac:dyDescent="0.25">
      <c r="A834" s="24"/>
      <c r="C834" s="22"/>
      <c r="F834" s="22"/>
      <c r="I834" s="22"/>
      <c r="L834" s="22"/>
      <c r="O834" s="22"/>
    </row>
    <row r="835" spans="1:15" x14ac:dyDescent="0.25">
      <c r="A835" s="24"/>
      <c r="C835" s="22"/>
      <c r="F835" s="22"/>
      <c r="I835" s="22"/>
      <c r="L835" s="22"/>
      <c r="O835" s="22"/>
    </row>
    <row r="836" spans="1:15" x14ac:dyDescent="0.25">
      <c r="A836" s="24"/>
      <c r="C836" s="22"/>
      <c r="F836" s="22"/>
      <c r="I836" s="22"/>
      <c r="L836" s="22"/>
      <c r="O836" s="22"/>
    </row>
    <row r="837" spans="1:15" x14ac:dyDescent="0.25">
      <c r="A837" s="24"/>
      <c r="C837" s="22"/>
      <c r="F837" s="22"/>
      <c r="I837" s="22"/>
      <c r="L837" s="22"/>
      <c r="O837" s="22"/>
    </row>
    <row r="838" spans="1:15" x14ac:dyDescent="0.25">
      <c r="A838" s="24"/>
      <c r="C838" s="22"/>
      <c r="F838" s="22"/>
      <c r="I838" s="22"/>
      <c r="L838" s="22"/>
      <c r="O838" s="22"/>
    </row>
    <row r="839" spans="1:15" x14ac:dyDescent="0.25">
      <c r="A839" s="24"/>
      <c r="C839" s="22"/>
      <c r="F839" s="22"/>
      <c r="I839" s="22"/>
      <c r="L839" s="22"/>
      <c r="O839" s="22"/>
    </row>
    <row r="840" spans="1:15" x14ac:dyDescent="0.25">
      <c r="A840" s="24"/>
      <c r="C840" s="22"/>
      <c r="F840" s="22"/>
      <c r="I840" s="22"/>
      <c r="L840" s="22"/>
      <c r="O840" s="22"/>
    </row>
    <row r="841" spans="1:15" x14ac:dyDescent="0.25">
      <c r="A841" s="24"/>
      <c r="C841" s="22"/>
      <c r="F841" s="22"/>
      <c r="I841" s="22"/>
      <c r="L841" s="22"/>
      <c r="O841" s="22"/>
    </row>
    <row r="842" spans="1:15" x14ac:dyDescent="0.25">
      <c r="A842" s="24"/>
      <c r="C842" s="22"/>
      <c r="F842" s="22"/>
      <c r="I842" s="22"/>
      <c r="L842" s="22"/>
      <c r="O842" s="22"/>
    </row>
    <row r="843" spans="1:15" x14ac:dyDescent="0.25">
      <c r="A843" s="24"/>
      <c r="C843" s="22"/>
      <c r="F843" s="22"/>
      <c r="I843" s="22"/>
      <c r="L843" s="22"/>
      <c r="O843" s="22"/>
    </row>
    <row r="844" spans="1:15" x14ac:dyDescent="0.25">
      <c r="A844" s="24"/>
      <c r="C844" s="22"/>
      <c r="F844" s="22"/>
      <c r="I844" s="22"/>
      <c r="L844" s="22"/>
      <c r="O844" s="22"/>
    </row>
    <row r="845" spans="1:15" x14ac:dyDescent="0.25">
      <c r="A845" s="24"/>
      <c r="C845" s="22"/>
      <c r="F845" s="22"/>
      <c r="I845" s="22"/>
      <c r="L845" s="22"/>
      <c r="O845" s="22"/>
    </row>
    <row r="846" spans="1:15" x14ac:dyDescent="0.25">
      <c r="A846" s="24"/>
      <c r="C846" s="22"/>
      <c r="F846" s="22"/>
      <c r="I846" s="22"/>
      <c r="L846" s="22"/>
      <c r="O846" s="22"/>
    </row>
    <row r="847" spans="1:15" x14ac:dyDescent="0.25">
      <c r="A847" s="24"/>
      <c r="C847" s="22"/>
      <c r="F847" s="22"/>
      <c r="I847" s="22"/>
      <c r="L847" s="22"/>
      <c r="O847" s="22"/>
    </row>
    <row r="848" spans="1:15" x14ac:dyDescent="0.25">
      <c r="A848" s="24"/>
      <c r="C848" s="22"/>
      <c r="F848" s="22"/>
      <c r="I848" s="22"/>
      <c r="L848" s="22"/>
      <c r="O848" s="22"/>
    </row>
    <row r="849" spans="1:15" x14ac:dyDescent="0.25">
      <c r="A849" s="24"/>
      <c r="C849" s="22"/>
      <c r="F849" s="22"/>
      <c r="I849" s="22"/>
      <c r="L849" s="22"/>
      <c r="O849" s="22"/>
    </row>
    <row r="850" spans="1:15" x14ac:dyDescent="0.25">
      <c r="A850" s="24"/>
      <c r="C850" s="22"/>
      <c r="F850" s="22"/>
      <c r="I850" s="22"/>
      <c r="L850" s="22"/>
      <c r="O850" s="22"/>
    </row>
    <row r="851" spans="1:15" x14ac:dyDescent="0.25">
      <c r="A851" s="24"/>
      <c r="C851" s="22"/>
      <c r="F851" s="22"/>
      <c r="I851" s="22"/>
      <c r="L851" s="22"/>
      <c r="O851" s="22"/>
    </row>
    <row r="852" spans="1:15" x14ac:dyDescent="0.25">
      <c r="A852" s="24"/>
      <c r="C852" s="22"/>
      <c r="F852" s="22"/>
      <c r="I852" s="22"/>
      <c r="L852" s="22"/>
      <c r="O852" s="22"/>
    </row>
    <row r="853" spans="1:15" x14ac:dyDescent="0.25">
      <c r="A853" s="24"/>
      <c r="C853" s="22"/>
      <c r="F853" s="22"/>
      <c r="I853" s="22"/>
      <c r="L853" s="22"/>
      <c r="O853" s="22"/>
    </row>
    <row r="854" spans="1:15" x14ac:dyDescent="0.25">
      <c r="A854" s="24"/>
      <c r="C854" s="22"/>
      <c r="F854" s="22"/>
      <c r="I854" s="22"/>
      <c r="L854" s="22"/>
      <c r="O854" s="22"/>
    </row>
    <row r="855" spans="1:15" x14ac:dyDescent="0.25">
      <c r="A855" s="24"/>
      <c r="C855" s="22"/>
      <c r="F855" s="22"/>
      <c r="I855" s="22"/>
      <c r="L855" s="22"/>
      <c r="O855" s="22"/>
    </row>
    <row r="856" spans="1:15" x14ac:dyDescent="0.25">
      <c r="A856" s="24"/>
      <c r="C856" s="22"/>
      <c r="F856" s="22"/>
      <c r="I856" s="22"/>
      <c r="L856" s="22"/>
      <c r="O856" s="22"/>
    </row>
    <row r="857" spans="1:15" x14ac:dyDescent="0.25">
      <c r="A857" s="24"/>
      <c r="C857" s="22"/>
      <c r="F857" s="22"/>
      <c r="I857" s="22"/>
      <c r="L857" s="22"/>
      <c r="O857" s="22"/>
    </row>
    <row r="858" spans="1:15" x14ac:dyDescent="0.25">
      <c r="A858" s="24"/>
      <c r="C858" s="22"/>
      <c r="F858" s="22"/>
      <c r="I858" s="22"/>
      <c r="L858" s="22"/>
      <c r="O858" s="22"/>
    </row>
    <row r="859" spans="1:15" x14ac:dyDescent="0.25">
      <c r="A859" s="24"/>
      <c r="C859" s="22"/>
      <c r="F859" s="22"/>
      <c r="I859" s="22"/>
      <c r="L859" s="22"/>
      <c r="O859" s="22"/>
    </row>
    <row r="860" spans="1:15" x14ac:dyDescent="0.25">
      <c r="A860" s="24"/>
      <c r="C860" s="22"/>
      <c r="F860" s="22"/>
      <c r="I860" s="22"/>
      <c r="L860" s="22"/>
      <c r="O860" s="22"/>
    </row>
    <row r="861" spans="1:15" x14ac:dyDescent="0.25">
      <c r="A861" s="24"/>
      <c r="C861" s="22"/>
      <c r="F861" s="22"/>
      <c r="I861" s="22"/>
      <c r="L861" s="22"/>
      <c r="O861" s="22"/>
    </row>
    <row r="862" spans="1:15" x14ac:dyDescent="0.25">
      <c r="A862" s="24"/>
      <c r="C862" s="22"/>
      <c r="F862" s="22"/>
      <c r="I862" s="22"/>
      <c r="L862" s="22"/>
      <c r="O862" s="22"/>
    </row>
    <row r="863" spans="1:15" x14ac:dyDescent="0.25">
      <c r="A863" s="24"/>
      <c r="C863" s="22"/>
      <c r="F863" s="22"/>
      <c r="I863" s="22"/>
      <c r="L863" s="22"/>
      <c r="O863" s="22"/>
    </row>
    <row r="864" spans="1:15" x14ac:dyDescent="0.25">
      <c r="A864" s="24"/>
      <c r="C864" s="22"/>
      <c r="F864" s="22"/>
      <c r="I864" s="22"/>
      <c r="L864" s="22"/>
      <c r="O864" s="22"/>
    </row>
    <row r="865" spans="1:15" x14ac:dyDescent="0.25">
      <c r="A865" s="24"/>
      <c r="C865" s="22"/>
      <c r="F865" s="22"/>
      <c r="I865" s="22"/>
      <c r="L865" s="22"/>
      <c r="O865" s="22"/>
    </row>
    <row r="866" spans="1:15" x14ac:dyDescent="0.25">
      <c r="A866" s="24"/>
      <c r="C866" s="22"/>
      <c r="F866" s="22"/>
      <c r="I866" s="22"/>
      <c r="L866" s="22"/>
      <c r="O866" s="22"/>
    </row>
    <row r="867" spans="1:15" x14ac:dyDescent="0.25">
      <c r="A867" s="24"/>
      <c r="C867" s="22"/>
      <c r="F867" s="22"/>
      <c r="I867" s="22"/>
      <c r="L867" s="22"/>
      <c r="O867" s="22"/>
    </row>
    <row r="868" spans="1:15" x14ac:dyDescent="0.25">
      <c r="A868" s="24"/>
      <c r="C868" s="22"/>
      <c r="F868" s="22"/>
      <c r="I868" s="22"/>
      <c r="L868" s="22"/>
      <c r="O868" s="22"/>
    </row>
    <row r="869" spans="1:15" x14ac:dyDescent="0.25">
      <c r="A869" s="24"/>
      <c r="C869" s="22"/>
      <c r="F869" s="22"/>
      <c r="I869" s="22"/>
      <c r="L869" s="22"/>
      <c r="O869" s="22"/>
    </row>
    <row r="870" spans="1:15" x14ac:dyDescent="0.25">
      <c r="A870" s="24"/>
      <c r="C870" s="22"/>
      <c r="F870" s="22"/>
      <c r="I870" s="22"/>
      <c r="L870" s="22"/>
      <c r="O870" s="22"/>
    </row>
    <row r="871" spans="1:15" x14ac:dyDescent="0.25">
      <c r="A871" s="24"/>
      <c r="C871" s="22"/>
      <c r="F871" s="22"/>
      <c r="I871" s="22"/>
      <c r="L871" s="22"/>
      <c r="O871" s="22"/>
    </row>
    <row r="872" spans="1:15" x14ac:dyDescent="0.25">
      <c r="A872" s="24"/>
      <c r="C872" s="22"/>
      <c r="F872" s="22"/>
      <c r="I872" s="22"/>
      <c r="L872" s="22"/>
      <c r="O872" s="22"/>
    </row>
    <row r="873" spans="1:15" x14ac:dyDescent="0.25">
      <c r="A873" s="24"/>
      <c r="C873" s="22"/>
      <c r="F873" s="22"/>
      <c r="I873" s="22"/>
      <c r="L873" s="22"/>
      <c r="O873" s="22"/>
    </row>
    <row r="874" spans="1:15" x14ac:dyDescent="0.25">
      <c r="A874" s="24"/>
      <c r="C874" s="22"/>
      <c r="F874" s="22"/>
      <c r="I874" s="22"/>
      <c r="L874" s="22"/>
      <c r="O874" s="22"/>
    </row>
    <row r="875" spans="1:15" x14ac:dyDescent="0.25">
      <c r="A875" s="24"/>
      <c r="C875" s="22"/>
      <c r="F875" s="22"/>
      <c r="I875" s="22"/>
      <c r="L875" s="22"/>
      <c r="O875" s="22"/>
    </row>
    <row r="876" spans="1:15" x14ac:dyDescent="0.25">
      <c r="A876" s="24"/>
      <c r="C876" s="22"/>
      <c r="F876" s="22"/>
      <c r="I876" s="22"/>
      <c r="L876" s="22"/>
      <c r="O876" s="22"/>
    </row>
    <row r="877" spans="1:15" x14ac:dyDescent="0.25">
      <c r="A877" s="24"/>
      <c r="C877" s="22"/>
      <c r="F877" s="22"/>
      <c r="I877" s="22"/>
      <c r="L877" s="22"/>
      <c r="O877" s="22"/>
    </row>
    <row r="878" spans="1:15" x14ac:dyDescent="0.25">
      <c r="A878" s="24"/>
      <c r="C878" s="22"/>
      <c r="F878" s="22"/>
      <c r="I878" s="22"/>
      <c r="L878" s="22"/>
      <c r="O878" s="22"/>
    </row>
    <row r="879" spans="1:15" x14ac:dyDescent="0.25">
      <c r="A879" s="24"/>
      <c r="C879" s="22"/>
      <c r="F879" s="22"/>
      <c r="I879" s="22"/>
      <c r="L879" s="22"/>
      <c r="O879" s="22"/>
    </row>
    <row r="880" spans="1:15" x14ac:dyDescent="0.25">
      <c r="A880" s="24"/>
      <c r="C880" s="22"/>
      <c r="F880" s="22"/>
      <c r="I880" s="22"/>
      <c r="L880" s="22"/>
      <c r="O880" s="22"/>
    </row>
    <row r="881" spans="1:15" x14ac:dyDescent="0.25">
      <c r="A881" s="24"/>
      <c r="C881" s="22"/>
      <c r="F881" s="22"/>
      <c r="I881" s="22"/>
      <c r="L881" s="22"/>
      <c r="O881" s="22"/>
    </row>
    <row r="882" spans="1:15" x14ac:dyDescent="0.25">
      <c r="A882" s="24"/>
      <c r="C882" s="22"/>
      <c r="F882" s="22"/>
      <c r="I882" s="22"/>
      <c r="L882" s="22"/>
      <c r="O882" s="22"/>
    </row>
    <row r="883" spans="1:15" x14ac:dyDescent="0.25">
      <c r="A883" s="24"/>
      <c r="C883" s="22"/>
      <c r="F883" s="22"/>
      <c r="I883" s="22"/>
      <c r="L883" s="22"/>
      <c r="O883" s="22"/>
    </row>
    <row r="884" spans="1:15" x14ac:dyDescent="0.25">
      <c r="A884" s="24"/>
      <c r="C884" s="22"/>
      <c r="F884" s="22"/>
      <c r="I884" s="22"/>
      <c r="L884" s="22"/>
      <c r="O884" s="22"/>
    </row>
    <row r="885" spans="1:15" x14ac:dyDescent="0.25">
      <c r="A885" s="24"/>
      <c r="C885" s="22"/>
      <c r="F885" s="22"/>
      <c r="I885" s="22"/>
      <c r="L885" s="22"/>
      <c r="O885" s="22"/>
    </row>
    <row r="886" spans="1:15" x14ac:dyDescent="0.25">
      <c r="A886" s="24"/>
      <c r="C886" s="22"/>
      <c r="F886" s="22"/>
      <c r="I886" s="22"/>
      <c r="L886" s="22"/>
      <c r="O886" s="22"/>
    </row>
    <row r="887" spans="1:15" x14ac:dyDescent="0.25">
      <c r="A887" s="24"/>
      <c r="C887" s="22"/>
      <c r="F887" s="22"/>
      <c r="I887" s="22"/>
      <c r="L887" s="22"/>
      <c r="O887" s="22"/>
    </row>
    <row r="888" spans="1:15" x14ac:dyDescent="0.25">
      <c r="A888" s="24"/>
      <c r="C888" s="22"/>
      <c r="F888" s="22"/>
      <c r="I888" s="22"/>
      <c r="L888" s="22"/>
      <c r="O888" s="22"/>
    </row>
    <row r="889" spans="1:15" x14ac:dyDescent="0.25">
      <c r="A889" s="24"/>
      <c r="C889" s="22"/>
      <c r="F889" s="22"/>
      <c r="I889" s="22"/>
      <c r="L889" s="22"/>
      <c r="O889" s="22"/>
    </row>
    <row r="890" spans="1:15" x14ac:dyDescent="0.25">
      <c r="A890" s="24"/>
      <c r="C890" s="22"/>
      <c r="F890" s="22"/>
      <c r="I890" s="22"/>
      <c r="L890" s="22"/>
      <c r="O890" s="22"/>
    </row>
    <row r="891" spans="1:15" x14ac:dyDescent="0.25">
      <c r="A891" s="24"/>
      <c r="C891" s="22"/>
      <c r="F891" s="22"/>
      <c r="I891" s="22"/>
      <c r="L891" s="22"/>
      <c r="O891" s="22"/>
    </row>
    <row r="892" spans="1:15" x14ac:dyDescent="0.25">
      <c r="A892" s="24"/>
      <c r="C892" s="22"/>
      <c r="F892" s="22"/>
      <c r="I892" s="22"/>
      <c r="L892" s="22"/>
      <c r="O892" s="22"/>
    </row>
    <row r="893" spans="1:15" x14ac:dyDescent="0.25">
      <c r="A893" s="24"/>
      <c r="C893" s="22"/>
      <c r="F893" s="22"/>
      <c r="I893" s="22"/>
      <c r="L893" s="22"/>
      <c r="O893" s="22"/>
    </row>
    <row r="894" spans="1:15" x14ac:dyDescent="0.25">
      <c r="A894" s="24"/>
      <c r="C894" s="22"/>
      <c r="F894" s="22"/>
      <c r="I894" s="22"/>
      <c r="L894" s="22"/>
      <c r="O894" s="22"/>
    </row>
    <row r="895" spans="1:15" x14ac:dyDescent="0.25">
      <c r="A895" s="24"/>
      <c r="C895" s="22"/>
      <c r="F895" s="22"/>
      <c r="I895" s="22"/>
      <c r="L895" s="22"/>
      <c r="O895" s="22"/>
    </row>
    <row r="896" spans="1:15" x14ac:dyDescent="0.25">
      <c r="A896" s="24"/>
      <c r="C896" s="22"/>
      <c r="F896" s="22"/>
      <c r="I896" s="22"/>
      <c r="L896" s="22"/>
      <c r="O896" s="22"/>
    </row>
    <row r="897" spans="1:15" x14ac:dyDescent="0.25">
      <c r="A897" s="24"/>
      <c r="C897" s="22"/>
      <c r="F897" s="22"/>
      <c r="I897" s="22"/>
      <c r="L897" s="22"/>
      <c r="O897" s="22"/>
    </row>
    <row r="898" spans="1:15" x14ac:dyDescent="0.25">
      <c r="A898" s="24"/>
      <c r="C898" s="22"/>
      <c r="F898" s="22"/>
      <c r="I898" s="22"/>
      <c r="L898" s="22"/>
      <c r="O898" s="22"/>
    </row>
    <row r="899" spans="1:15" x14ac:dyDescent="0.25">
      <c r="A899" s="24"/>
      <c r="C899" s="22"/>
      <c r="F899" s="22"/>
      <c r="I899" s="22"/>
      <c r="L899" s="22"/>
      <c r="O899" s="22"/>
    </row>
    <row r="900" spans="1:15" x14ac:dyDescent="0.25">
      <c r="A900" s="24"/>
      <c r="C900" s="22"/>
      <c r="F900" s="22"/>
      <c r="I900" s="22"/>
      <c r="L900" s="22"/>
      <c r="O900" s="22"/>
    </row>
    <row r="901" spans="1:15" x14ac:dyDescent="0.25">
      <c r="A901" s="24"/>
      <c r="C901" s="22"/>
      <c r="F901" s="22"/>
      <c r="I901" s="22"/>
      <c r="L901" s="22"/>
      <c r="O901" s="22"/>
    </row>
    <row r="902" spans="1:15" x14ac:dyDescent="0.25">
      <c r="A902" s="24"/>
      <c r="C902" s="22"/>
      <c r="F902" s="22"/>
      <c r="I902" s="22"/>
      <c r="L902" s="22"/>
      <c r="O902" s="22"/>
    </row>
    <row r="903" spans="1:15" x14ac:dyDescent="0.25">
      <c r="A903" s="24"/>
      <c r="C903" s="22"/>
      <c r="F903" s="22"/>
      <c r="I903" s="22"/>
      <c r="L903" s="22"/>
      <c r="O903" s="22"/>
    </row>
    <row r="904" spans="1:15" x14ac:dyDescent="0.25">
      <c r="A904" s="24"/>
      <c r="C904" s="22"/>
      <c r="F904" s="22"/>
      <c r="I904" s="22"/>
      <c r="L904" s="22"/>
      <c r="O904" s="22"/>
    </row>
    <row r="905" spans="1:15" x14ac:dyDescent="0.25">
      <c r="A905" s="24"/>
      <c r="C905" s="22"/>
      <c r="F905" s="22"/>
      <c r="I905" s="22"/>
      <c r="L905" s="22"/>
      <c r="O905" s="22"/>
    </row>
    <row r="906" spans="1:15" x14ac:dyDescent="0.25">
      <c r="A906" s="24"/>
      <c r="C906" s="22"/>
      <c r="F906" s="22"/>
      <c r="I906" s="22"/>
      <c r="L906" s="22"/>
      <c r="O906" s="22"/>
    </row>
    <row r="907" spans="1:15" x14ac:dyDescent="0.25">
      <c r="A907" s="24"/>
      <c r="C907" s="22"/>
      <c r="F907" s="22"/>
      <c r="I907" s="22"/>
      <c r="L907" s="22"/>
      <c r="O907" s="22"/>
    </row>
    <row r="908" spans="1:15" x14ac:dyDescent="0.25">
      <c r="A908" s="24"/>
      <c r="C908" s="22"/>
      <c r="F908" s="22"/>
      <c r="I908" s="22"/>
      <c r="L908" s="22"/>
      <c r="O908" s="22"/>
    </row>
    <row r="909" spans="1:15" x14ac:dyDescent="0.25">
      <c r="A909" s="24"/>
      <c r="C909" s="22"/>
      <c r="F909" s="22"/>
      <c r="I909" s="22"/>
      <c r="L909" s="22"/>
      <c r="O909" s="22"/>
    </row>
    <row r="910" spans="1:15" x14ac:dyDescent="0.25">
      <c r="A910" s="24"/>
      <c r="C910" s="22"/>
      <c r="F910" s="22"/>
      <c r="I910" s="22"/>
      <c r="L910" s="22"/>
      <c r="O910" s="22"/>
    </row>
    <row r="911" spans="1:15" x14ac:dyDescent="0.25">
      <c r="A911" s="24"/>
      <c r="C911" s="22"/>
      <c r="F911" s="22"/>
      <c r="I911" s="22"/>
      <c r="L911" s="22"/>
      <c r="O911" s="22"/>
    </row>
    <row r="912" spans="1:15" x14ac:dyDescent="0.25">
      <c r="A912" s="24"/>
      <c r="C912" s="22"/>
      <c r="F912" s="22"/>
      <c r="I912" s="22"/>
      <c r="L912" s="22"/>
      <c r="O912" s="22"/>
    </row>
    <row r="913" spans="1:15" x14ac:dyDescent="0.25">
      <c r="A913" s="24"/>
      <c r="C913" s="22"/>
      <c r="F913" s="22"/>
      <c r="I913" s="22"/>
      <c r="L913" s="22"/>
      <c r="O913" s="22"/>
    </row>
    <row r="914" spans="1:15" x14ac:dyDescent="0.25">
      <c r="A914" s="24"/>
      <c r="C914" s="22"/>
      <c r="F914" s="22"/>
      <c r="I914" s="22"/>
      <c r="L914" s="22"/>
      <c r="O914" s="22"/>
    </row>
    <row r="915" spans="1:15" x14ac:dyDescent="0.25">
      <c r="A915" s="24"/>
      <c r="C915" s="22"/>
      <c r="F915" s="22"/>
      <c r="I915" s="22"/>
      <c r="L915" s="22"/>
      <c r="O915" s="22"/>
    </row>
    <row r="916" spans="1:15" x14ac:dyDescent="0.25">
      <c r="A916" s="24"/>
      <c r="C916" s="22"/>
      <c r="F916" s="22"/>
      <c r="I916" s="22"/>
      <c r="L916" s="22"/>
      <c r="O916" s="22"/>
    </row>
    <row r="917" spans="1:15" x14ac:dyDescent="0.25">
      <c r="A917" s="24"/>
      <c r="C917" s="22"/>
      <c r="F917" s="22"/>
      <c r="I917" s="22"/>
      <c r="L917" s="22"/>
      <c r="O917" s="22"/>
    </row>
    <row r="918" spans="1:15" x14ac:dyDescent="0.25">
      <c r="A918" s="24"/>
      <c r="C918" s="22"/>
      <c r="F918" s="22"/>
      <c r="I918" s="22"/>
      <c r="L918" s="22"/>
      <c r="O918" s="22"/>
    </row>
    <row r="919" spans="1:15" x14ac:dyDescent="0.25">
      <c r="A919" s="24"/>
      <c r="C919" s="22"/>
      <c r="F919" s="22"/>
      <c r="I919" s="22"/>
      <c r="L919" s="22"/>
      <c r="O919" s="22"/>
    </row>
    <row r="920" spans="1:15" x14ac:dyDescent="0.25">
      <c r="A920" s="24"/>
      <c r="C920" s="22"/>
      <c r="F920" s="22"/>
      <c r="I920" s="22"/>
      <c r="L920" s="22"/>
      <c r="O920" s="22"/>
    </row>
    <row r="921" spans="1:15" x14ac:dyDescent="0.25">
      <c r="A921" s="24"/>
      <c r="C921" s="22"/>
      <c r="F921" s="22"/>
      <c r="I921" s="22"/>
      <c r="L921" s="22"/>
      <c r="O921" s="22"/>
    </row>
    <row r="922" spans="1:15" x14ac:dyDescent="0.25">
      <c r="A922" s="24"/>
      <c r="C922" s="22"/>
      <c r="F922" s="22"/>
      <c r="I922" s="22"/>
      <c r="L922" s="22"/>
      <c r="O922" s="22"/>
    </row>
    <row r="923" spans="1:15" x14ac:dyDescent="0.25">
      <c r="A923" s="24"/>
      <c r="C923" s="22"/>
      <c r="F923" s="22"/>
      <c r="I923" s="22"/>
      <c r="L923" s="22"/>
      <c r="O923" s="22"/>
    </row>
    <row r="924" spans="1:15" x14ac:dyDescent="0.25">
      <c r="A924" s="24"/>
      <c r="C924" s="22"/>
      <c r="F924" s="22"/>
      <c r="I924" s="22"/>
      <c r="L924" s="22"/>
      <c r="O924" s="22"/>
    </row>
    <row r="925" spans="1:15" x14ac:dyDescent="0.25">
      <c r="A925" s="24"/>
      <c r="C925" s="22"/>
      <c r="F925" s="22"/>
      <c r="I925" s="22"/>
      <c r="L925" s="22"/>
      <c r="O925" s="22"/>
    </row>
    <row r="926" spans="1:15" x14ac:dyDescent="0.25">
      <c r="A926" s="24"/>
      <c r="C926" s="22"/>
      <c r="F926" s="22"/>
      <c r="I926" s="22"/>
      <c r="L926" s="22"/>
      <c r="O926" s="22"/>
    </row>
    <row r="927" spans="1:15" x14ac:dyDescent="0.25">
      <c r="A927" s="24"/>
      <c r="C927" s="22"/>
      <c r="F927" s="22"/>
      <c r="I927" s="22"/>
      <c r="L927" s="22"/>
      <c r="O927" s="22"/>
    </row>
    <row r="928" spans="1:15" x14ac:dyDescent="0.25">
      <c r="A928" s="24"/>
      <c r="C928" s="22"/>
      <c r="F928" s="22"/>
      <c r="I928" s="22"/>
      <c r="L928" s="22"/>
      <c r="O928" s="22"/>
    </row>
    <row r="929" spans="1:15" x14ac:dyDescent="0.25">
      <c r="A929" s="24"/>
      <c r="C929" s="22"/>
      <c r="F929" s="22"/>
      <c r="I929" s="22"/>
      <c r="L929" s="22"/>
      <c r="O929" s="22"/>
    </row>
    <row r="930" spans="1:15" x14ac:dyDescent="0.25">
      <c r="A930" s="24"/>
      <c r="C930" s="22"/>
      <c r="F930" s="22"/>
      <c r="I930" s="22"/>
      <c r="L930" s="22"/>
      <c r="O930" s="22"/>
    </row>
    <row r="931" spans="1:15" x14ac:dyDescent="0.25">
      <c r="A931" s="24"/>
      <c r="C931" s="22"/>
      <c r="F931" s="22"/>
      <c r="I931" s="22"/>
      <c r="L931" s="22"/>
      <c r="O931" s="22"/>
    </row>
    <row r="932" spans="1:15" x14ac:dyDescent="0.25">
      <c r="A932" s="24"/>
      <c r="C932" s="22"/>
      <c r="F932" s="22"/>
      <c r="I932" s="22"/>
      <c r="L932" s="22"/>
      <c r="O932" s="22"/>
    </row>
    <row r="933" spans="1:15" x14ac:dyDescent="0.25">
      <c r="A933" s="24"/>
      <c r="C933" s="22"/>
      <c r="F933" s="22"/>
      <c r="I933" s="22"/>
      <c r="L933" s="22"/>
      <c r="O933" s="22"/>
    </row>
    <row r="934" spans="1:15" x14ac:dyDescent="0.25">
      <c r="A934" s="24"/>
      <c r="C934" s="22"/>
      <c r="F934" s="22"/>
      <c r="I934" s="22"/>
      <c r="L934" s="22"/>
      <c r="O934" s="22"/>
    </row>
    <row r="935" spans="1:15" x14ac:dyDescent="0.25">
      <c r="A935" s="24"/>
      <c r="C935" s="22"/>
      <c r="F935" s="22"/>
      <c r="I935" s="22"/>
      <c r="L935" s="22"/>
      <c r="O935" s="22"/>
    </row>
    <row r="936" spans="1:15" x14ac:dyDescent="0.25">
      <c r="A936" s="24"/>
      <c r="C936" s="22"/>
      <c r="F936" s="22"/>
      <c r="I936" s="22"/>
      <c r="L936" s="22"/>
      <c r="O936" s="22"/>
    </row>
    <row r="937" spans="1:15" x14ac:dyDescent="0.25">
      <c r="A937" s="24"/>
      <c r="C937" s="22"/>
      <c r="F937" s="22"/>
      <c r="I937" s="22"/>
      <c r="L937" s="22"/>
      <c r="O937" s="22"/>
    </row>
    <row r="938" spans="1:15" x14ac:dyDescent="0.25">
      <c r="A938" s="24"/>
      <c r="C938" s="22"/>
      <c r="F938" s="22"/>
      <c r="I938" s="22"/>
      <c r="L938" s="22"/>
      <c r="O938" s="22"/>
    </row>
    <row r="939" spans="1:15" x14ac:dyDescent="0.25">
      <c r="A939" s="24"/>
      <c r="C939" s="22"/>
      <c r="F939" s="22"/>
      <c r="I939" s="22"/>
      <c r="L939" s="22"/>
      <c r="O939" s="22"/>
    </row>
    <row r="940" spans="1:15" x14ac:dyDescent="0.25">
      <c r="A940" s="24"/>
      <c r="C940" s="22"/>
      <c r="F940" s="22"/>
      <c r="I940" s="22"/>
      <c r="L940" s="22"/>
      <c r="O940" s="22"/>
    </row>
    <row r="941" spans="1:15" x14ac:dyDescent="0.25">
      <c r="A941" s="24"/>
      <c r="C941" s="22"/>
      <c r="F941" s="22"/>
      <c r="I941" s="22"/>
      <c r="L941" s="22"/>
      <c r="O941" s="22"/>
    </row>
    <row r="942" spans="1:15" x14ac:dyDescent="0.25">
      <c r="A942" s="24"/>
      <c r="C942" s="22"/>
      <c r="F942" s="22"/>
      <c r="I942" s="22"/>
      <c r="L942" s="22"/>
      <c r="O942" s="22"/>
    </row>
    <row r="943" spans="1:15" x14ac:dyDescent="0.25">
      <c r="A943" s="24"/>
      <c r="C943" s="22"/>
      <c r="F943" s="22"/>
      <c r="I943" s="22"/>
      <c r="L943" s="22"/>
      <c r="O943" s="22"/>
    </row>
    <row r="944" spans="1:15" x14ac:dyDescent="0.25">
      <c r="A944" s="24"/>
      <c r="C944" s="22"/>
      <c r="F944" s="22"/>
      <c r="I944" s="22"/>
      <c r="L944" s="22"/>
      <c r="O944" s="22"/>
    </row>
    <row r="945" spans="1:15" x14ac:dyDescent="0.25">
      <c r="A945" s="24"/>
      <c r="C945" s="22"/>
      <c r="F945" s="22"/>
      <c r="I945" s="22"/>
      <c r="L945" s="22"/>
      <c r="O945" s="22"/>
    </row>
    <row r="946" spans="1:15" x14ac:dyDescent="0.25">
      <c r="A946" s="24"/>
      <c r="C946" s="22"/>
      <c r="F946" s="22"/>
      <c r="I946" s="22"/>
      <c r="L946" s="22"/>
      <c r="O946" s="22"/>
    </row>
    <row r="947" spans="1:15" x14ac:dyDescent="0.25">
      <c r="A947" s="24"/>
      <c r="C947" s="22"/>
      <c r="F947" s="22"/>
      <c r="I947" s="22"/>
      <c r="L947" s="22"/>
      <c r="O947" s="22"/>
    </row>
    <row r="948" spans="1:15" x14ac:dyDescent="0.25">
      <c r="A948" s="24"/>
      <c r="C948" s="22"/>
      <c r="F948" s="22"/>
      <c r="I948" s="22"/>
      <c r="L948" s="22"/>
      <c r="O948" s="22"/>
    </row>
    <row r="949" spans="1:15" x14ac:dyDescent="0.25">
      <c r="A949" s="24"/>
      <c r="C949" s="22"/>
      <c r="F949" s="22"/>
      <c r="I949" s="22"/>
      <c r="L949" s="22"/>
      <c r="O949" s="22"/>
    </row>
    <row r="950" spans="1:15" x14ac:dyDescent="0.25">
      <c r="A950" s="24"/>
      <c r="C950" s="22"/>
      <c r="F950" s="22"/>
      <c r="I950" s="22"/>
      <c r="L950" s="22"/>
      <c r="O950" s="22"/>
    </row>
    <row r="951" spans="1:15" x14ac:dyDescent="0.25">
      <c r="A951" s="24"/>
      <c r="C951" s="22"/>
      <c r="F951" s="22"/>
      <c r="I951" s="22"/>
      <c r="L951" s="22"/>
      <c r="O951" s="22"/>
    </row>
    <row r="952" spans="1:15" x14ac:dyDescent="0.25">
      <c r="A952" s="24"/>
      <c r="C952" s="22"/>
      <c r="F952" s="22"/>
      <c r="I952" s="22"/>
      <c r="L952" s="22"/>
      <c r="O952" s="22"/>
    </row>
    <row r="953" spans="1:15" x14ac:dyDescent="0.25">
      <c r="A953" s="24"/>
      <c r="C953" s="22"/>
      <c r="F953" s="22"/>
      <c r="I953" s="22"/>
      <c r="L953" s="22"/>
      <c r="O953" s="22"/>
    </row>
    <row r="954" spans="1:15" x14ac:dyDescent="0.25">
      <c r="A954" s="24"/>
      <c r="C954" s="22"/>
      <c r="F954" s="22"/>
      <c r="I954" s="22"/>
      <c r="L954" s="22"/>
      <c r="O954" s="22"/>
    </row>
    <row r="955" spans="1:15" x14ac:dyDescent="0.25">
      <c r="A955" s="24"/>
      <c r="C955" s="22"/>
      <c r="F955" s="22"/>
      <c r="I955" s="22"/>
      <c r="L955" s="22"/>
      <c r="O955" s="22"/>
    </row>
    <row r="956" spans="1:15" x14ac:dyDescent="0.25">
      <c r="A956" s="24"/>
      <c r="C956" s="22"/>
      <c r="F956" s="22"/>
      <c r="I956" s="22"/>
      <c r="L956" s="22"/>
      <c r="O956" s="22"/>
    </row>
    <row r="957" spans="1:15" x14ac:dyDescent="0.25">
      <c r="A957" s="24"/>
      <c r="C957" s="22"/>
      <c r="F957" s="22"/>
      <c r="I957" s="22"/>
      <c r="L957" s="22"/>
      <c r="O957" s="22"/>
    </row>
    <row r="958" spans="1:15" x14ac:dyDescent="0.25">
      <c r="A958" s="24"/>
      <c r="C958" s="22"/>
      <c r="F958" s="22"/>
      <c r="I958" s="22"/>
      <c r="L958" s="22"/>
      <c r="O958" s="22"/>
    </row>
    <row r="959" spans="1:15" x14ac:dyDescent="0.25">
      <c r="A959" s="24"/>
      <c r="C959" s="22"/>
      <c r="F959" s="22"/>
      <c r="I959" s="22"/>
      <c r="L959" s="22"/>
      <c r="O959" s="22"/>
    </row>
    <row r="960" spans="1:15" x14ac:dyDescent="0.25">
      <c r="A960" s="24"/>
      <c r="C960" s="22"/>
      <c r="F960" s="22"/>
      <c r="I960" s="22"/>
      <c r="L960" s="22"/>
      <c r="O960" s="22"/>
    </row>
    <row r="961" spans="1:15" x14ac:dyDescent="0.25">
      <c r="A961" s="24"/>
      <c r="C961" s="22"/>
      <c r="F961" s="22"/>
      <c r="I961" s="22"/>
      <c r="L961" s="22"/>
      <c r="O961" s="22"/>
    </row>
    <row r="962" spans="1:15" x14ac:dyDescent="0.25">
      <c r="A962" s="24"/>
      <c r="C962" s="22"/>
      <c r="F962" s="22"/>
      <c r="I962" s="22"/>
      <c r="L962" s="22"/>
      <c r="O962" s="22"/>
    </row>
    <row r="963" spans="1:15" x14ac:dyDescent="0.25">
      <c r="A963" s="24"/>
      <c r="C963" s="22"/>
      <c r="F963" s="22"/>
      <c r="I963" s="22"/>
      <c r="L963" s="22"/>
      <c r="O963" s="22"/>
    </row>
    <row r="964" spans="1:15" x14ac:dyDescent="0.25">
      <c r="A964" s="24"/>
      <c r="C964" s="22"/>
      <c r="F964" s="22"/>
      <c r="I964" s="22"/>
      <c r="L964" s="22"/>
      <c r="O964" s="22"/>
    </row>
    <row r="965" spans="1:15" x14ac:dyDescent="0.25">
      <c r="A965" s="24"/>
      <c r="C965" s="22"/>
      <c r="F965" s="22"/>
      <c r="I965" s="22"/>
      <c r="L965" s="22"/>
      <c r="O965" s="22"/>
    </row>
    <row r="966" spans="1:15" x14ac:dyDescent="0.25">
      <c r="A966" s="24"/>
      <c r="C966" s="22"/>
      <c r="F966" s="22"/>
      <c r="I966" s="22"/>
      <c r="L966" s="22"/>
      <c r="O966" s="22"/>
    </row>
    <row r="967" spans="1:15" x14ac:dyDescent="0.25">
      <c r="A967" s="24"/>
      <c r="C967" s="22"/>
      <c r="F967" s="22"/>
      <c r="I967" s="22"/>
      <c r="L967" s="22"/>
      <c r="O967" s="22"/>
    </row>
    <row r="968" spans="1:15" x14ac:dyDescent="0.25">
      <c r="A968" s="24"/>
      <c r="C968" s="22"/>
      <c r="F968" s="22"/>
      <c r="I968" s="22"/>
      <c r="L968" s="22"/>
      <c r="O968" s="22"/>
    </row>
    <row r="969" spans="1:15" x14ac:dyDescent="0.25">
      <c r="A969" s="24"/>
      <c r="C969" s="22"/>
      <c r="F969" s="22"/>
      <c r="I969" s="22"/>
      <c r="L969" s="22"/>
      <c r="O969" s="22"/>
    </row>
    <row r="970" spans="1:15" x14ac:dyDescent="0.25">
      <c r="A970" s="24"/>
      <c r="C970" s="22"/>
      <c r="F970" s="22"/>
      <c r="I970" s="22"/>
      <c r="L970" s="22"/>
      <c r="O970" s="22"/>
    </row>
    <row r="971" spans="1:15" x14ac:dyDescent="0.25">
      <c r="A971" s="24"/>
      <c r="C971" s="22"/>
      <c r="F971" s="22"/>
      <c r="I971" s="22"/>
      <c r="L971" s="22"/>
      <c r="O971" s="22"/>
    </row>
    <row r="972" spans="1:15" x14ac:dyDescent="0.25">
      <c r="A972" s="24"/>
      <c r="C972" s="22"/>
      <c r="F972" s="22"/>
      <c r="I972" s="22"/>
      <c r="L972" s="22"/>
      <c r="O972" s="22"/>
    </row>
    <row r="973" spans="1:15" x14ac:dyDescent="0.25">
      <c r="A973" s="24"/>
      <c r="C973" s="22"/>
      <c r="F973" s="22"/>
      <c r="I973" s="22"/>
      <c r="L973" s="22"/>
      <c r="O973" s="22"/>
    </row>
    <row r="974" spans="1:15" x14ac:dyDescent="0.25">
      <c r="A974" s="24"/>
      <c r="C974" s="22"/>
      <c r="F974" s="22"/>
      <c r="I974" s="22"/>
      <c r="L974" s="22"/>
      <c r="O974" s="22"/>
    </row>
    <row r="975" spans="1:15" x14ac:dyDescent="0.25">
      <c r="A975" s="24"/>
      <c r="C975" s="22"/>
      <c r="F975" s="22"/>
      <c r="I975" s="22"/>
      <c r="L975" s="22"/>
      <c r="O975" s="22"/>
    </row>
    <row r="976" spans="1:15" x14ac:dyDescent="0.25">
      <c r="A976" s="24"/>
      <c r="C976" s="22"/>
      <c r="F976" s="22"/>
      <c r="I976" s="22"/>
      <c r="L976" s="22"/>
      <c r="O976" s="22"/>
    </row>
    <row r="977" spans="1:15" x14ac:dyDescent="0.25">
      <c r="A977" s="24"/>
      <c r="C977" s="22"/>
      <c r="F977" s="22"/>
      <c r="I977" s="22"/>
      <c r="L977" s="22"/>
      <c r="O977" s="22"/>
    </row>
    <row r="978" spans="1:15" x14ac:dyDescent="0.25">
      <c r="A978" s="24"/>
      <c r="C978" s="22"/>
      <c r="F978" s="22"/>
      <c r="I978" s="22"/>
      <c r="L978" s="22"/>
      <c r="O978" s="22"/>
    </row>
    <row r="979" spans="1:15" x14ac:dyDescent="0.25">
      <c r="A979" s="24"/>
      <c r="C979" s="22"/>
      <c r="F979" s="22"/>
      <c r="I979" s="22"/>
      <c r="L979" s="22"/>
      <c r="O979" s="22"/>
    </row>
    <row r="980" spans="1:15" x14ac:dyDescent="0.25">
      <c r="A980" s="24"/>
      <c r="C980" s="22"/>
      <c r="F980" s="22"/>
      <c r="I980" s="22"/>
      <c r="L980" s="22"/>
      <c r="O980" s="22"/>
    </row>
    <row r="981" spans="1:15" x14ac:dyDescent="0.25">
      <c r="A981" s="24"/>
      <c r="C981" s="22"/>
      <c r="F981" s="22"/>
      <c r="I981" s="22"/>
      <c r="L981" s="22"/>
      <c r="O981" s="22"/>
    </row>
    <row r="982" spans="1:15" x14ac:dyDescent="0.25">
      <c r="A982" s="24"/>
      <c r="C982" s="22"/>
      <c r="F982" s="22"/>
      <c r="I982" s="22"/>
      <c r="L982" s="22"/>
      <c r="O982" s="22"/>
    </row>
    <row r="983" spans="1:15" x14ac:dyDescent="0.25">
      <c r="A983" s="24"/>
      <c r="C983" s="22"/>
      <c r="F983" s="22"/>
      <c r="I983" s="22"/>
      <c r="L983" s="22"/>
      <c r="O983" s="22"/>
    </row>
    <row r="984" spans="1:15" x14ac:dyDescent="0.25">
      <c r="A984" s="24"/>
      <c r="C984" s="22"/>
      <c r="F984" s="22"/>
      <c r="I984" s="22"/>
      <c r="L984" s="22"/>
      <c r="O984" s="22"/>
    </row>
    <row r="985" spans="1:15" x14ac:dyDescent="0.25">
      <c r="A985" s="24"/>
      <c r="C985" s="22"/>
      <c r="F985" s="22"/>
      <c r="I985" s="22"/>
      <c r="L985" s="22"/>
      <c r="O985" s="22"/>
    </row>
    <row r="986" spans="1:15" x14ac:dyDescent="0.25">
      <c r="A986" s="24"/>
      <c r="C986" s="22"/>
      <c r="F986" s="22"/>
      <c r="I986" s="22"/>
      <c r="L986" s="22"/>
      <c r="O986" s="22"/>
    </row>
    <row r="987" spans="1:15" x14ac:dyDescent="0.25">
      <c r="A987" s="24"/>
      <c r="C987" s="22"/>
      <c r="F987" s="22"/>
      <c r="I987" s="22"/>
      <c r="L987" s="22"/>
      <c r="O987" s="22"/>
    </row>
    <row r="988" spans="1:15" x14ac:dyDescent="0.25">
      <c r="A988" s="24"/>
      <c r="C988" s="22"/>
      <c r="F988" s="22"/>
      <c r="I988" s="22"/>
      <c r="L988" s="22"/>
      <c r="O988" s="22"/>
    </row>
    <row r="989" spans="1:15" x14ac:dyDescent="0.25">
      <c r="A989" s="24"/>
      <c r="C989" s="22"/>
      <c r="F989" s="22"/>
      <c r="I989" s="22"/>
      <c r="L989" s="22"/>
      <c r="O989" s="22"/>
    </row>
    <row r="990" spans="1:15" x14ac:dyDescent="0.25">
      <c r="A990" s="24"/>
      <c r="C990" s="22"/>
      <c r="F990" s="22"/>
      <c r="I990" s="22"/>
      <c r="L990" s="22"/>
      <c r="O990" s="22"/>
    </row>
    <row r="991" spans="1:15" x14ac:dyDescent="0.25">
      <c r="A991" s="24"/>
      <c r="C991" s="22"/>
      <c r="F991" s="22"/>
      <c r="I991" s="22"/>
      <c r="L991" s="22"/>
      <c r="O991" s="22"/>
    </row>
    <row r="992" spans="1:15" x14ac:dyDescent="0.25">
      <c r="A992" s="24"/>
      <c r="C992" s="22"/>
      <c r="F992" s="22"/>
      <c r="I992" s="22"/>
      <c r="L992" s="22"/>
      <c r="O992" s="22"/>
    </row>
    <row r="993" spans="1:15" x14ac:dyDescent="0.25">
      <c r="A993" s="24"/>
      <c r="C993" s="22"/>
      <c r="F993" s="22"/>
      <c r="I993" s="22"/>
      <c r="L993" s="22"/>
      <c r="O993" s="22"/>
    </row>
    <row r="994" spans="1:15" x14ac:dyDescent="0.25">
      <c r="A994" s="24"/>
      <c r="C994" s="22"/>
      <c r="F994" s="22"/>
      <c r="I994" s="22"/>
      <c r="L994" s="22"/>
      <c r="O994" s="22"/>
    </row>
    <row r="995" spans="1:15" x14ac:dyDescent="0.25">
      <c r="A995" s="24"/>
      <c r="C995" s="22"/>
      <c r="F995" s="22"/>
      <c r="I995" s="22"/>
      <c r="L995" s="22"/>
      <c r="O995" s="22"/>
    </row>
    <row r="996" spans="1:15" x14ac:dyDescent="0.25">
      <c r="A996" s="24"/>
      <c r="C996" s="22"/>
      <c r="F996" s="22"/>
      <c r="I996" s="22"/>
      <c r="L996" s="22"/>
      <c r="O996" s="22"/>
    </row>
    <row r="997" spans="1:15" x14ac:dyDescent="0.25">
      <c r="A997" s="24"/>
      <c r="C997" s="22"/>
      <c r="F997" s="22"/>
      <c r="I997" s="22"/>
      <c r="L997" s="22"/>
      <c r="O997" s="22"/>
    </row>
    <row r="998" spans="1:15" x14ac:dyDescent="0.25">
      <c r="A998" s="24"/>
      <c r="C998" s="22"/>
      <c r="F998" s="22"/>
      <c r="I998" s="22"/>
      <c r="L998" s="22"/>
      <c r="O998" s="22"/>
    </row>
    <row r="999" spans="1:15" x14ac:dyDescent="0.25">
      <c r="A999" s="24"/>
      <c r="C999" s="22"/>
      <c r="F999" s="22"/>
      <c r="I999" s="22"/>
      <c r="L999" s="22"/>
      <c r="O999" s="22"/>
    </row>
    <row r="1000" spans="1:15" x14ac:dyDescent="0.25">
      <c r="A1000" s="24"/>
      <c r="C1000" s="22"/>
      <c r="F1000" s="22"/>
      <c r="I1000" s="22"/>
      <c r="L1000" s="22"/>
      <c r="O1000" s="22"/>
    </row>
    <row r="1001" spans="1:15" x14ac:dyDescent="0.25">
      <c r="A1001" s="24"/>
      <c r="C1001" s="22"/>
      <c r="F1001" s="22"/>
      <c r="I1001" s="22"/>
      <c r="L1001" s="22"/>
      <c r="O1001" s="22"/>
    </row>
    <row r="1002" spans="1:15" x14ac:dyDescent="0.25">
      <c r="A1002" s="24"/>
      <c r="C1002" s="22"/>
      <c r="F1002" s="22"/>
      <c r="I1002" s="22"/>
      <c r="L1002" s="22"/>
      <c r="O1002" s="22"/>
    </row>
    <row r="1003" spans="1:15" x14ac:dyDescent="0.25">
      <c r="A1003" s="24"/>
      <c r="C1003" s="22"/>
      <c r="F1003" s="22"/>
      <c r="I1003" s="22"/>
      <c r="L1003" s="22"/>
      <c r="O1003" s="22"/>
    </row>
    <row r="1004" spans="1:15" x14ac:dyDescent="0.25">
      <c r="A1004" s="24"/>
      <c r="C1004" s="22"/>
      <c r="F1004" s="22"/>
      <c r="I1004" s="22"/>
      <c r="L1004" s="22"/>
      <c r="O1004" s="22"/>
    </row>
    <row r="1005" spans="1:15" x14ac:dyDescent="0.25">
      <c r="A1005" s="24"/>
      <c r="C1005" s="22"/>
      <c r="F1005" s="22"/>
      <c r="I1005" s="22"/>
      <c r="L1005" s="22"/>
      <c r="O1005" s="22"/>
    </row>
    <row r="1006" spans="1:15" x14ac:dyDescent="0.25">
      <c r="A1006" s="24"/>
      <c r="C1006" s="22"/>
      <c r="F1006" s="22"/>
      <c r="I1006" s="22"/>
      <c r="L1006" s="22"/>
      <c r="O1006" s="22"/>
    </row>
    <row r="1007" spans="1:15" x14ac:dyDescent="0.25">
      <c r="A1007" s="24"/>
      <c r="C1007" s="22"/>
      <c r="F1007" s="22"/>
      <c r="I1007" s="22"/>
      <c r="L1007" s="22"/>
      <c r="O1007" s="22"/>
    </row>
    <row r="1008" spans="1:15" x14ac:dyDescent="0.25">
      <c r="A1008" s="24"/>
      <c r="C1008" s="22"/>
      <c r="F1008" s="22"/>
      <c r="I1008" s="22"/>
      <c r="L1008" s="22"/>
      <c r="O1008" s="22"/>
    </row>
    <row r="1009" spans="1:15" x14ac:dyDescent="0.25">
      <c r="A1009" s="24"/>
      <c r="C1009" s="22"/>
      <c r="F1009" s="22"/>
      <c r="I1009" s="22"/>
      <c r="L1009" s="22"/>
      <c r="O1009" s="22"/>
    </row>
    <row r="1010" spans="1:15" x14ac:dyDescent="0.25">
      <c r="A1010" s="24"/>
      <c r="C1010" s="22"/>
      <c r="F1010" s="22"/>
      <c r="I1010" s="22"/>
      <c r="L1010" s="22"/>
      <c r="O1010" s="22"/>
    </row>
    <row r="1011" spans="1:15" x14ac:dyDescent="0.25">
      <c r="A1011" s="24"/>
      <c r="C1011" s="22"/>
      <c r="F1011" s="22"/>
      <c r="I1011" s="22"/>
      <c r="L1011" s="22"/>
      <c r="O1011" s="22"/>
    </row>
    <row r="1012" spans="1:15" x14ac:dyDescent="0.25">
      <c r="A1012" s="24"/>
      <c r="C1012" s="22"/>
      <c r="F1012" s="22"/>
      <c r="I1012" s="22"/>
      <c r="L1012" s="22"/>
      <c r="O1012" s="22"/>
    </row>
    <row r="1013" spans="1:15" x14ac:dyDescent="0.25">
      <c r="A1013" s="24"/>
      <c r="C1013" s="22"/>
      <c r="F1013" s="22"/>
      <c r="I1013" s="22"/>
      <c r="L1013" s="22"/>
      <c r="O1013" s="22"/>
    </row>
    <row r="1014" spans="1:15" x14ac:dyDescent="0.25">
      <c r="A1014" s="24"/>
      <c r="C1014" s="22"/>
      <c r="F1014" s="22"/>
      <c r="I1014" s="22"/>
      <c r="L1014" s="22"/>
      <c r="O1014" s="22"/>
    </row>
    <row r="1015" spans="1:15" x14ac:dyDescent="0.25">
      <c r="A1015" s="24"/>
      <c r="C1015" s="22"/>
      <c r="F1015" s="22"/>
      <c r="I1015" s="22"/>
      <c r="L1015" s="22"/>
      <c r="O1015" s="22"/>
    </row>
    <row r="1016" spans="1:15" x14ac:dyDescent="0.25">
      <c r="A1016" s="24"/>
      <c r="C1016" s="22"/>
      <c r="F1016" s="22"/>
      <c r="I1016" s="22"/>
      <c r="L1016" s="22"/>
      <c r="O1016" s="22"/>
    </row>
    <row r="1017" spans="1:15" x14ac:dyDescent="0.25">
      <c r="A1017" s="24"/>
      <c r="C1017" s="22"/>
      <c r="F1017" s="22"/>
      <c r="I1017" s="22"/>
      <c r="L1017" s="22"/>
      <c r="O1017" s="22"/>
    </row>
    <row r="1018" spans="1:15" x14ac:dyDescent="0.25">
      <c r="A1018" s="24"/>
      <c r="C1018" s="22"/>
      <c r="F1018" s="22"/>
      <c r="I1018" s="22"/>
      <c r="L1018" s="22"/>
      <c r="O1018" s="22"/>
    </row>
    <row r="1019" spans="1:15" x14ac:dyDescent="0.25">
      <c r="A1019" s="24"/>
      <c r="C1019" s="22"/>
      <c r="F1019" s="22"/>
      <c r="I1019" s="22"/>
      <c r="L1019" s="22"/>
      <c r="O1019" s="22"/>
    </row>
    <row r="1020" spans="1:15" x14ac:dyDescent="0.25">
      <c r="A1020" s="24"/>
      <c r="C1020" s="22"/>
      <c r="F1020" s="22"/>
      <c r="I1020" s="22"/>
      <c r="L1020" s="22"/>
      <c r="O1020" s="22"/>
    </row>
    <row r="1021" spans="1:15" x14ac:dyDescent="0.25">
      <c r="A1021" s="24"/>
      <c r="C1021" s="22"/>
      <c r="F1021" s="22"/>
      <c r="I1021" s="22"/>
      <c r="L1021" s="22"/>
      <c r="O1021" s="22"/>
    </row>
    <row r="1022" spans="1:15" x14ac:dyDescent="0.25">
      <c r="A1022" s="24"/>
      <c r="C1022" s="22"/>
      <c r="F1022" s="22"/>
      <c r="I1022" s="22"/>
      <c r="L1022" s="22"/>
      <c r="O1022" s="22"/>
    </row>
    <row r="1023" spans="1:15" x14ac:dyDescent="0.25">
      <c r="A1023" s="24"/>
      <c r="C1023" s="22"/>
      <c r="F1023" s="22"/>
      <c r="I1023" s="22"/>
      <c r="L1023" s="22"/>
      <c r="O1023" s="22"/>
    </row>
    <row r="1024" spans="1:15" x14ac:dyDescent="0.25">
      <c r="A1024" s="24"/>
      <c r="C1024" s="22"/>
      <c r="F1024" s="22"/>
      <c r="I1024" s="22"/>
      <c r="L1024" s="22"/>
      <c r="O1024" s="22"/>
    </row>
    <row r="1025" spans="1:15" x14ac:dyDescent="0.25">
      <c r="A1025" s="24"/>
      <c r="C1025" s="22"/>
      <c r="F1025" s="22"/>
      <c r="I1025" s="22"/>
      <c r="L1025" s="22"/>
      <c r="O1025" s="22"/>
    </row>
    <row r="1026" spans="1:15" x14ac:dyDescent="0.25">
      <c r="A1026" s="24"/>
      <c r="C1026" s="22"/>
      <c r="F1026" s="22"/>
      <c r="I1026" s="22"/>
      <c r="L1026" s="22"/>
      <c r="O1026" s="22"/>
    </row>
    <row r="1027" spans="1:15" x14ac:dyDescent="0.25">
      <c r="A1027" s="24"/>
      <c r="C1027" s="22"/>
      <c r="F1027" s="22"/>
      <c r="I1027" s="22"/>
      <c r="L1027" s="22"/>
      <c r="O1027" s="22"/>
    </row>
    <row r="1028" spans="1:15" x14ac:dyDescent="0.25">
      <c r="A1028" s="24"/>
      <c r="C1028" s="22"/>
      <c r="F1028" s="22"/>
      <c r="I1028" s="22"/>
      <c r="L1028" s="22"/>
      <c r="O1028" s="22"/>
    </row>
    <row r="1029" spans="1:15" x14ac:dyDescent="0.25">
      <c r="A1029" s="24"/>
      <c r="C1029" s="22"/>
      <c r="F1029" s="22"/>
      <c r="I1029" s="22"/>
      <c r="L1029" s="22"/>
      <c r="O1029" s="22"/>
    </row>
    <row r="1030" spans="1:15" x14ac:dyDescent="0.25">
      <c r="A1030" s="24"/>
      <c r="C1030" s="22"/>
      <c r="F1030" s="22"/>
      <c r="I1030" s="22"/>
      <c r="L1030" s="22"/>
      <c r="O1030" s="22"/>
    </row>
    <row r="1031" spans="1:15" x14ac:dyDescent="0.25">
      <c r="A1031" s="24"/>
      <c r="C1031" s="22"/>
      <c r="F1031" s="22"/>
      <c r="I1031" s="22"/>
      <c r="L1031" s="22"/>
      <c r="O1031" s="22"/>
    </row>
    <row r="1032" spans="1:15" x14ac:dyDescent="0.25">
      <c r="A1032" s="24"/>
      <c r="C1032" s="22"/>
      <c r="F1032" s="22"/>
      <c r="I1032" s="22"/>
      <c r="L1032" s="22"/>
      <c r="O1032" s="22"/>
    </row>
    <row r="1033" spans="1:15" x14ac:dyDescent="0.25">
      <c r="A1033" s="24"/>
      <c r="C1033" s="22"/>
      <c r="F1033" s="22"/>
      <c r="I1033" s="22"/>
      <c r="L1033" s="22"/>
      <c r="O1033" s="22"/>
    </row>
    <row r="1034" spans="1:15" x14ac:dyDescent="0.25">
      <c r="A1034" s="24"/>
      <c r="C1034" s="22"/>
      <c r="F1034" s="22"/>
      <c r="I1034" s="22"/>
      <c r="L1034" s="22"/>
      <c r="O1034" s="22"/>
    </row>
    <row r="1035" spans="1:15" x14ac:dyDescent="0.25">
      <c r="A1035" s="24"/>
      <c r="C1035" s="22"/>
      <c r="F1035" s="22"/>
      <c r="I1035" s="22"/>
      <c r="L1035" s="22"/>
      <c r="O1035" s="22"/>
    </row>
    <row r="1036" spans="1:15" x14ac:dyDescent="0.25">
      <c r="A1036" s="24"/>
      <c r="C1036" s="22"/>
      <c r="F1036" s="22"/>
      <c r="I1036" s="22"/>
      <c r="L1036" s="22"/>
      <c r="O1036" s="22"/>
    </row>
    <row r="1037" spans="1:15" x14ac:dyDescent="0.25">
      <c r="A1037" s="24"/>
      <c r="C1037" s="22"/>
      <c r="F1037" s="22"/>
      <c r="I1037" s="22"/>
      <c r="L1037" s="22"/>
      <c r="O1037" s="22"/>
    </row>
    <row r="1038" spans="1:15" x14ac:dyDescent="0.25">
      <c r="A1038" s="24"/>
      <c r="C1038" s="22"/>
      <c r="F1038" s="22"/>
      <c r="I1038" s="22"/>
      <c r="L1038" s="22"/>
      <c r="O1038" s="22"/>
    </row>
    <row r="1039" spans="1:15" x14ac:dyDescent="0.25">
      <c r="A1039" s="24"/>
      <c r="C1039" s="22"/>
      <c r="F1039" s="22"/>
      <c r="I1039" s="22"/>
      <c r="L1039" s="22"/>
      <c r="O1039" s="22"/>
    </row>
    <row r="1040" spans="1:15" x14ac:dyDescent="0.25">
      <c r="A1040" s="24"/>
      <c r="C1040" s="22"/>
      <c r="F1040" s="22"/>
      <c r="I1040" s="22"/>
      <c r="L1040" s="22"/>
      <c r="O1040" s="22"/>
    </row>
    <row r="1041" spans="1:15" x14ac:dyDescent="0.25">
      <c r="A1041" s="24"/>
      <c r="C1041" s="22"/>
      <c r="F1041" s="22"/>
      <c r="I1041" s="22"/>
      <c r="L1041" s="22"/>
      <c r="O1041" s="22"/>
    </row>
    <row r="1042" spans="1:15" x14ac:dyDescent="0.25">
      <c r="A1042" s="24"/>
      <c r="C1042" s="22"/>
      <c r="F1042" s="22"/>
      <c r="I1042" s="22"/>
      <c r="L1042" s="22"/>
      <c r="O1042" s="22"/>
    </row>
    <row r="1043" spans="1:15" x14ac:dyDescent="0.25">
      <c r="A1043" s="24"/>
      <c r="C1043" s="22"/>
      <c r="F1043" s="22"/>
      <c r="I1043" s="22"/>
      <c r="L1043" s="22"/>
      <c r="O1043" s="22"/>
    </row>
    <row r="1044" spans="1:15" x14ac:dyDescent="0.25">
      <c r="A1044" s="24"/>
      <c r="C1044" s="22"/>
      <c r="F1044" s="22"/>
      <c r="I1044" s="22"/>
      <c r="L1044" s="22"/>
      <c r="O1044" s="22"/>
    </row>
    <row r="1045" spans="1:15" x14ac:dyDescent="0.25">
      <c r="A1045" s="24"/>
      <c r="C1045" s="22"/>
      <c r="F1045" s="22"/>
      <c r="I1045" s="22"/>
      <c r="L1045" s="22"/>
      <c r="O1045" s="22"/>
    </row>
    <row r="1046" spans="1:15" x14ac:dyDescent="0.25">
      <c r="A1046" s="24"/>
      <c r="C1046" s="22"/>
      <c r="F1046" s="22"/>
      <c r="I1046" s="22"/>
      <c r="L1046" s="22"/>
      <c r="O1046" s="22"/>
    </row>
    <row r="1047" spans="1:15" x14ac:dyDescent="0.25">
      <c r="A1047" s="24"/>
      <c r="C1047" s="22"/>
      <c r="F1047" s="22"/>
      <c r="I1047" s="22"/>
      <c r="L1047" s="22"/>
      <c r="O1047" s="22"/>
    </row>
    <row r="1048" spans="1:15" x14ac:dyDescent="0.25">
      <c r="A1048" s="24"/>
      <c r="C1048" s="22"/>
      <c r="F1048" s="22"/>
      <c r="I1048" s="22"/>
      <c r="L1048" s="22"/>
      <c r="O1048" s="22"/>
    </row>
    <row r="1049" spans="1:15" x14ac:dyDescent="0.25">
      <c r="A1049" s="24"/>
      <c r="C1049" s="22"/>
      <c r="F1049" s="22"/>
      <c r="I1049" s="22"/>
      <c r="L1049" s="22"/>
      <c r="O1049" s="22"/>
    </row>
    <row r="1050" spans="1:15" x14ac:dyDescent="0.25">
      <c r="A1050" s="24"/>
      <c r="C1050" s="22"/>
      <c r="F1050" s="22"/>
      <c r="I1050" s="22"/>
      <c r="L1050" s="22"/>
      <c r="O1050" s="22"/>
    </row>
    <row r="1051" spans="1:15" x14ac:dyDescent="0.25">
      <c r="A1051" s="24"/>
      <c r="C1051" s="22"/>
      <c r="F1051" s="22"/>
      <c r="I1051" s="22"/>
      <c r="L1051" s="22"/>
      <c r="O1051" s="22"/>
    </row>
    <row r="1052" spans="1:15" x14ac:dyDescent="0.25">
      <c r="A1052" s="24"/>
      <c r="C1052" s="22"/>
      <c r="F1052" s="22"/>
      <c r="I1052" s="22"/>
      <c r="L1052" s="22"/>
      <c r="O1052" s="22"/>
    </row>
    <row r="1053" spans="1:15" x14ac:dyDescent="0.25">
      <c r="A1053" s="24"/>
      <c r="C1053" s="22"/>
      <c r="F1053" s="22"/>
      <c r="I1053" s="22"/>
      <c r="L1053" s="22"/>
      <c r="O1053" s="22"/>
    </row>
    <row r="1054" spans="1:15" x14ac:dyDescent="0.25">
      <c r="A1054" s="24"/>
      <c r="C1054" s="22"/>
      <c r="F1054" s="22"/>
      <c r="I1054" s="22"/>
      <c r="L1054" s="22"/>
      <c r="O1054" s="22"/>
    </row>
    <row r="1055" spans="1:15" x14ac:dyDescent="0.25">
      <c r="A1055" s="24"/>
      <c r="C1055" s="22"/>
      <c r="F1055" s="22"/>
      <c r="I1055" s="22"/>
      <c r="L1055" s="22"/>
      <c r="O1055" s="22"/>
    </row>
    <row r="1056" spans="1:15" x14ac:dyDescent="0.25">
      <c r="A1056" s="24"/>
      <c r="C1056" s="22"/>
      <c r="F1056" s="22"/>
      <c r="I1056" s="22"/>
      <c r="L1056" s="22"/>
      <c r="O1056" s="22"/>
    </row>
    <row r="1057" spans="1:15" x14ac:dyDescent="0.25">
      <c r="A1057" s="24"/>
      <c r="C1057" s="22"/>
      <c r="F1057" s="22"/>
      <c r="I1057" s="22"/>
      <c r="L1057" s="22"/>
      <c r="O1057" s="22"/>
    </row>
    <row r="1058" spans="1:15" x14ac:dyDescent="0.25">
      <c r="A1058" s="24"/>
      <c r="C1058" s="22"/>
      <c r="F1058" s="22"/>
      <c r="I1058" s="22"/>
      <c r="L1058" s="22"/>
      <c r="O1058" s="22"/>
    </row>
    <row r="1059" spans="1:15" x14ac:dyDescent="0.25">
      <c r="A1059" s="24"/>
      <c r="C1059" s="22"/>
      <c r="F1059" s="22"/>
      <c r="I1059" s="22"/>
      <c r="L1059" s="22"/>
      <c r="O1059" s="22"/>
    </row>
    <row r="1060" spans="1:15" x14ac:dyDescent="0.25">
      <c r="A1060" s="24"/>
      <c r="C1060" s="22"/>
      <c r="F1060" s="22"/>
      <c r="I1060" s="22"/>
      <c r="L1060" s="22"/>
      <c r="O1060" s="22"/>
    </row>
    <row r="1061" spans="1:15" x14ac:dyDescent="0.25">
      <c r="A1061" s="24"/>
      <c r="C1061" s="22"/>
      <c r="F1061" s="22"/>
      <c r="I1061" s="22"/>
      <c r="L1061" s="22"/>
      <c r="O1061" s="22"/>
    </row>
    <row r="1062" spans="1:15" x14ac:dyDescent="0.25">
      <c r="A1062" s="24"/>
      <c r="C1062" s="22"/>
      <c r="F1062" s="22"/>
      <c r="I1062" s="22"/>
      <c r="L1062" s="22"/>
      <c r="O1062" s="22"/>
    </row>
    <row r="1063" spans="1:15" x14ac:dyDescent="0.25">
      <c r="A1063" s="24"/>
      <c r="C1063" s="22"/>
      <c r="F1063" s="22"/>
      <c r="I1063" s="22"/>
      <c r="L1063" s="22"/>
      <c r="O1063" s="22"/>
    </row>
    <row r="1064" spans="1:15" x14ac:dyDescent="0.25">
      <c r="A1064" s="24"/>
      <c r="C1064" s="22"/>
      <c r="F1064" s="22"/>
      <c r="I1064" s="22"/>
      <c r="L1064" s="22"/>
      <c r="O1064" s="22"/>
    </row>
    <row r="1065" spans="1:15" x14ac:dyDescent="0.25">
      <c r="A1065" s="24"/>
      <c r="C1065" s="22"/>
      <c r="F1065" s="22"/>
      <c r="I1065" s="22"/>
      <c r="L1065" s="22"/>
      <c r="O1065" s="22"/>
    </row>
    <row r="1066" spans="1:15" x14ac:dyDescent="0.25">
      <c r="A1066" s="24"/>
      <c r="C1066" s="22"/>
      <c r="F1066" s="22"/>
      <c r="I1066" s="22"/>
      <c r="L1066" s="22"/>
      <c r="O1066" s="22"/>
    </row>
    <row r="1067" spans="1:15" x14ac:dyDescent="0.25">
      <c r="A1067" s="24"/>
      <c r="C1067" s="22"/>
      <c r="F1067" s="22"/>
      <c r="I1067" s="22"/>
      <c r="L1067" s="22"/>
      <c r="O1067" s="22"/>
    </row>
    <row r="1068" spans="1:15" x14ac:dyDescent="0.25">
      <c r="A1068" s="24"/>
      <c r="C1068" s="22"/>
      <c r="F1068" s="22"/>
      <c r="I1068" s="22"/>
      <c r="L1068" s="22"/>
      <c r="O1068" s="22"/>
    </row>
    <row r="1069" spans="1:15" x14ac:dyDescent="0.25">
      <c r="A1069" s="24"/>
      <c r="C1069" s="22"/>
      <c r="F1069" s="22"/>
      <c r="I1069" s="22"/>
      <c r="L1069" s="22"/>
      <c r="O1069" s="22"/>
    </row>
    <row r="1070" spans="1:15" x14ac:dyDescent="0.25">
      <c r="A1070" s="24"/>
      <c r="C1070" s="22"/>
      <c r="F1070" s="22"/>
      <c r="I1070" s="22"/>
      <c r="L1070" s="22"/>
      <c r="O1070" s="22"/>
    </row>
    <row r="1071" spans="1:15" x14ac:dyDescent="0.25">
      <c r="A1071" s="24"/>
      <c r="C1071" s="22"/>
      <c r="F1071" s="22"/>
      <c r="I1071" s="22"/>
      <c r="L1071" s="22"/>
      <c r="O1071" s="22"/>
    </row>
    <row r="1072" spans="1:15" x14ac:dyDescent="0.25">
      <c r="A1072" s="24"/>
      <c r="C1072" s="22"/>
      <c r="F1072" s="22"/>
      <c r="I1072" s="22"/>
      <c r="L1072" s="22"/>
      <c r="O1072" s="22"/>
    </row>
    <row r="1073" spans="1:15" x14ac:dyDescent="0.25">
      <c r="A1073" s="24"/>
      <c r="C1073" s="22"/>
      <c r="F1073" s="22"/>
      <c r="I1073" s="22"/>
      <c r="L1073" s="22"/>
      <c r="O1073" s="22"/>
    </row>
    <row r="1074" spans="1:15" x14ac:dyDescent="0.25">
      <c r="A1074" s="24"/>
      <c r="C1074" s="22"/>
      <c r="F1074" s="22"/>
      <c r="I1074" s="22"/>
      <c r="L1074" s="22"/>
      <c r="O1074" s="22"/>
    </row>
    <row r="1075" spans="1:15" x14ac:dyDescent="0.25">
      <c r="A1075" s="24"/>
      <c r="C1075" s="22"/>
      <c r="F1075" s="22"/>
      <c r="I1075" s="22"/>
      <c r="L1075" s="22"/>
      <c r="O1075" s="22"/>
    </row>
    <row r="1076" spans="1:15" x14ac:dyDescent="0.25">
      <c r="A1076" s="24"/>
      <c r="C1076" s="22"/>
      <c r="F1076" s="22"/>
      <c r="I1076" s="22"/>
      <c r="L1076" s="22"/>
      <c r="O1076" s="22"/>
    </row>
    <row r="1077" spans="1:15" x14ac:dyDescent="0.25">
      <c r="A1077" s="24"/>
      <c r="C1077" s="22"/>
      <c r="F1077" s="22"/>
      <c r="I1077" s="22"/>
      <c r="L1077" s="22"/>
      <c r="O1077" s="22"/>
    </row>
    <row r="1078" spans="1:15" x14ac:dyDescent="0.25">
      <c r="A1078" s="24"/>
      <c r="C1078" s="22"/>
      <c r="F1078" s="22"/>
      <c r="I1078" s="22"/>
      <c r="L1078" s="22"/>
      <c r="O1078" s="22"/>
    </row>
    <row r="1079" spans="1:15" x14ac:dyDescent="0.25">
      <c r="A1079" s="24"/>
      <c r="C1079" s="22"/>
      <c r="F1079" s="22"/>
      <c r="I1079" s="22"/>
      <c r="L1079" s="22"/>
      <c r="O1079" s="22"/>
    </row>
    <row r="1080" spans="1:15" x14ac:dyDescent="0.25">
      <c r="A1080" s="24"/>
      <c r="C1080" s="22"/>
      <c r="F1080" s="22"/>
      <c r="I1080" s="22"/>
      <c r="L1080" s="22"/>
      <c r="O1080" s="22"/>
    </row>
    <row r="1081" spans="1:15" x14ac:dyDescent="0.25">
      <c r="A1081" s="24"/>
      <c r="C1081" s="22"/>
      <c r="F1081" s="22"/>
      <c r="I1081" s="22"/>
      <c r="L1081" s="22"/>
      <c r="O1081" s="22"/>
    </row>
    <row r="1082" spans="1:15" x14ac:dyDescent="0.25">
      <c r="A1082" s="24"/>
      <c r="C1082" s="22"/>
      <c r="F1082" s="22"/>
      <c r="I1082" s="22"/>
      <c r="L1082" s="22"/>
      <c r="O1082" s="22"/>
    </row>
    <row r="1083" spans="1:15" x14ac:dyDescent="0.25">
      <c r="A1083" s="24"/>
      <c r="C1083" s="22"/>
      <c r="F1083" s="22"/>
      <c r="I1083" s="22"/>
      <c r="L1083" s="22"/>
      <c r="O1083" s="22"/>
    </row>
    <row r="1084" spans="1:15" x14ac:dyDescent="0.25">
      <c r="A1084" s="24"/>
      <c r="C1084" s="22"/>
      <c r="F1084" s="22"/>
      <c r="I1084" s="22"/>
      <c r="L1084" s="22"/>
      <c r="O1084" s="22"/>
    </row>
    <row r="1085" spans="1:15" x14ac:dyDescent="0.25">
      <c r="A1085" s="24"/>
      <c r="C1085" s="22"/>
      <c r="F1085" s="22"/>
      <c r="I1085" s="22"/>
      <c r="L1085" s="22"/>
      <c r="O1085" s="22"/>
    </row>
    <row r="1086" spans="1:15" x14ac:dyDescent="0.25">
      <c r="A1086" s="24"/>
      <c r="C1086" s="22"/>
      <c r="F1086" s="22"/>
      <c r="I1086" s="22"/>
      <c r="L1086" s="22"/>
      <c r="O1086" s="22"/>
    </row>
    <row r="1087" spans="1:15" x14ac:dyDescent="0.25">
      <c r="A1087" s="24"/>
      <c r="C1087" s="22"/>
      <c r="F1087" s="22"/>
      <c r="I1087" s="22"/>
      <c r="L1087" s="22"/>
      <c r="O1087" s="22"/>
    </row>
    <row r="1088" spans="1:15" x14ac:dyDescent="0.25">
      <c r="A1088" s="24"/>
      <c r="C1088" s="22"/>
      <c r="F1088" s="22"/>
      <c r="I1088" s="22"/>
      <c r="L1088" s="22"/>
      <c r="O1088" s="22"/>
    </row>
    <row r="1089" spans="1:15" x14ac:dyDescent="0.25">
      <c r="A1089" s="24"/>
      <c r="C1089" s="22"/>
      <c r="F1089" s="22"/>
      <c r="I1089" s="22"/>
      <c r="L1089" s="22"/>
      <c r="O1089" s="22"/>
    </row>
    <row r="1090" spans="1:15" x14ac:dyDescent="0.25">
      <c r="A1090" s="24"/>
      <c r="C1090" s="22"/>
      <c r="F1090" s="22"/>
      <c r="I1090" s="22"/>
      <c r="L1090" s="22"/>
      <c r="O1090" s="22"/>
    </row>
    <row r="1091" spans="1:15" x14ac:dyDescent="0.25">
      <c r="A1091" s="24"/>
      <c r="C1091" s="22"/>
      <c r="F1091" s="22"/>
      <c r="I1091" s="22"/>
      <c r="L1091" s="22"/>
      <c r="O1091" s="22"/>
    </row>
    <row r="1092" spans="1:15" x14ac:dyDescent="0.25">
      <c r="A1092" s="24"/>
      <c r="C1092" s="22"/>
      <c r="F1092" s="22"/>
      <c r="I1092" s="22"/>
      <c r="L1092" s="22"/>
      <c r="O1092" s="22"/>
    </row>
    <row r="1093" spans="1:15" x14ac:dyDescent="0.25">
      <c r="A1093" s="24"/>
      <c r="C1093" s="22"/>
      <c r="F1093" s="22"/>
      <c r="I1093" s="22"/>
      <c r="L1093" s="22"/>
      <c r="O1093" s="22"/>
    </row>
    <row r="1094" spans="1:15" x14ac:dyDescent="0.25">
      <c r="A1094" s="24"/>
      <c r="C1094" s="22"/>
      <c r="F1094" s="22"/>
      <c r="I1094" s="22"/>
      <c r="L1094" s="22"/>
      <c r="O1094" s="22"/>
    </row>
    <row r="1095" spans="1:15" x14ac:dyDescent="0.25">
      <c r="A1095" s="24"/>
      <c r="C1095" s="22"/>
      <c r="F1095" s="22"/>
      <c r="I1095" s="22"/>
      <c r="L1095" s="22"/>
      <c r="O1095" s="22"/>
    </row>
    <row r="1096" spans="1:15" x14ac:dyDescent="0.25">
      <c r="A1096" s="24"/>
      <c r="C1096" s="22"/>
      <c r="F1096" s="22"/>
      <c r="I1096" s="22"/>
      <c r="L1096" s="22"/>
      <c r="O1096" s="22"/>
    </row>
    <row r="1097" spans="1:15" x14ac:dyDescent="0.25">
      <c r="A1097" s="24"/>
      <c r="C1097" s="22"/>
      <c r="F1097" s="22"/>
      <c r="I1097" s="22"/>
      <c r="L1097" s="22"/>
      <c r="O1097" s="22"/>
    </row>
    <row r="1098" spans="1:15" x14ac:dyDescent="0.25">
      <c r="A1098" s="24"/>
      <c r="C1098" s="22"/>
      <c r="F1098" s="22"/>
      <c r="I1098" s="22"/>
      <c r="L1098" s="22"/>
      <c r="O1098" s="22"/>
    </row>
    <row r="1099" spans="1:15" x14ac:dyDescent="0.25">
      <c r="A1099" s="24"/>
      <c r="C1099" s="22"/>
      <c r="F1099" s="22"/>
      <c r="I1099" s="22"/>
      <c r="L1099" s="22"/>
      <c r="O1099" s="22"/>
    </row>
    <row r="1100" spans="1:15" x14ac:dyDescent="0.25">
      <c r="A1100" s="24"/>
      <c r="C1100" s="22"/>
      <c r="F1100" s="22"/>
      <c r="I1100" s="22"/>
      <c r="L1100" s="22"/>
      <c r="O1100" s="22"/>
    </row>
    <row r="1101" spans="1:15" x14ac:dyDescent="0.25">
      <c r="A1101" s="24"/>
      <c r="C1101" s="22"/>
      <c r="F1101" s="22"/>
      <c r="I1101" s="22"/>
      <c r="L1101" s="22"/>
      <c r="O1101" s="22"/>
    </row>
    <row r="1102" spans="1:15" x14ac:dyDescent="0.25">
      <c r="A1102" s="24"/>
      <c r="C1102" s="22"/>
      <c r="F1102" s="22"/>
      <c r="I1102" s="22"/>
      <c r="L1102" s="22"/>
      <c r="O1102" s="22"/>
    </row>
    <row r="1103" spans="1:15" x14ac:dyDescent="0.25">
      <c r="A1103" s="24"/>
      <c r="C1103" s="22"/>
      <c r="F1103" s="22"/>
      <c r="I1103" s="22"/>
      <c r="L1103" s="22"/>
      <c r="O1103" s="22"/>
    </row>
    <row r="1104" spans="1:15" x14ac:dyDescent="0.25">
      <c r="A1104" s="24"/>
      <c r="C1104" s="22"/>
      <c r="F1104" s="22"/>
      <c r="I1104" s="22"/>
      <c r="L1104" s="22"/>
      <c r="O1104" s="22"/>
    </row>
    <row r="1105" spans="1:15" x14ac:dyDescent="0.25">
      <c r="A1105" s="24"/>
      <c r="C1105" s="22"/>
      <c r="F1105" s="22"/>
      <c r="I1105" s="22"/>
      <c r="L1105" s="22"/>
      <c r="O1105" s="22"/>
    </row>
    <row r="1106" spans="1:15" x14ac:dyDescent="0.25">
      <c r="A1106" s="24"/>
      <c r="C1106" s="22"/>
      <c r="F1106" s="22"/>
      <c r="I1106" s="22"/>
      <c r="L1106" s="22"/>
      <c r="O1106" s="22"/>
    </row>
    <row r="1107" spans="1:15" x14ac:dyDescent="0.25">
      <c r="A1107" s="24"/>
      <c r="C1107" s="22"/>
      <c r="F1107" s="22"/>
      <c r="I1107" s="22"/>
      <c r="L1107" s="22"/>
      <c r="O1107" s="22"/>
    </row>
    <row r="1108" spans="1:15" x14ac:dyDescent="0.25">
      <c r="A1108" s="24"/>
      <c r="C1108" s="22"/>
      <c r="F1108" s="22"/>
      <c r="I1108" s="22"/>
      <c r="L1108" s="22"/>
      <c r="O1108" s="22"/>
    </row>
    <row r="1109" spans="1:15" x14ac:dyDescent="0.25">
      <c r="A1109" s="24"/>
      <c r="C1109" s="22"/>
      <c r="F1109" s="22"/>
      <c r="I1109" s="22"/>
      <c r="L1109" s="22"/>
      <c r="O1109" s="22"/>
    </row>
    <row r="1110" spans="1:15" x14ac:dyDescent="0.25">
      <c r="A1110" s="24"/>
      <c r="C1110" s="22"/>
      <c r="F1110" s="22"/>
      <c r="I1110" s="22"/>
      <c r="L1110" s="22"/>
      <c r="O1110" s="22"/>
    </row>
    <row r="1111" spans="1:15" x14ac:dyDescent="0.25">
      <c r="A1111" s="24"/>
      <c r="C1111" s="22"/>
      <c r="F1111" s="22"/>
      <c r="I1111" s="22"/>
      <c r="L1111" s="22"/>
      <c r="O1111" s="22"/>
    </row>
    <row r="1112" spans="1:15" x14ac:dyDescent="0.25">
      <c r="A1112" s="24"/>
      <c r="C1112" s="22"/>
      <c r="F1112" s="22"/>
      <c r="I1112" s="22"/>
      <c r="L1112" s="22"/>
      <c r="O1112" s="22"/>
    </row>
    <row r="1113" spans="1:15" x14ac:dyDescent="0.25">
      <c r="A1113" s="24"/>
      <c r="C1113" s="22"/>
      <c r="F1113" s="22"/>
      <c r="I1113" s="22"/>
      <c r="L1113" s="22"/>
      <c r="O1113" s="22"/>
    </row>
    <row r="1114" spans="1:15" x14ac:dyDescent="0.25">
      <c r="A1114" s="24"/>
      <c r="C1114" s="22"/>
      <c r="F1114" s="22"/>
      <c r="I1114" s="22"/>
      <c r="L1114" s="22"/>
      <c r="O1114" s="22"/>
    </row>
    <row r="1115" spans="1:15" x14ac:dyDescent="0.25">
      <c r="A1115" s="24"/>
      <c r="C1115" s="22"/>
      <c r="F1115" s="22"/>
      <c r="I1115" s="22"/>
      <c r="L1115" s="22"/>
      <c r="O1115" s="22"/>
    </row>
    <row r="1116" spans="1:15" x14ac:dyDescent="0.25">
      <c r="A1116" s="24"/>
      <c r="C1116" s="22"/>
      <c r="F1116" s="22"/>
      <c r="I1116" s="22"/>
      <c r="L1116" s="22"/>
      <c r="O1116" s="22"/>
    </row>
    <row r="1117" spans="1:15" x14ac:dyDescent="0.25">
      <c r="A1117" s="24"/>
      <c r="C1117" s="22"/>
      <c r="F1117" s="22"/>
      <c r="I1117" s="22"/>
      <c r="L1117" s="22"/>
      <c r="O1117" s="22"/>
    </row>
    <row r="1118" spans="1:15" x14ac:dyDescent="0.25">
      <c r="A1118" s="24"/>
      <c r="C1118" s="22"/>
      <c r="F1118" s="22"/>
      <c r="I1118" s="22"/>
      <c r="L1118" s="22"/>
      <c r="O1118" s="22"/>
    </row>
    <row r="1119" spans="1:15" x14ac:dyDescent="0.25">
      <c r="A1119" s="24"/>
      <c r="C1119" s="22"/>
      <c r="F1119" s="22"/>
      <c r="I1119" s="22"/>
      <c r="L1119" s="22"/>
      <c r="O1119" s="22"/>
    </row>
    <row r="1120" spans="1:15" x14ac:dyDescent="0.25">
      <c r="A1120" s="24"/>
      <c r="C1120" s="22"/>
      <c r="F1120" s="22"/>
      <c r="I1120" s="22"/>
      <c r="L1120" s="22"/>
      <c r="O1120" s="22"/>
    </row>
    <row r="1121" spans="1:15" x14ac:dyDescent="0.25">
      <c r="A1121" s="24"/>
      <c r="C1121" s="22"/>
      <c r="F1121" s="22"/>
      <c r="I1121" s="22"/>
      <c r="L1121" s="22"/>
      <c r="O1121" s="22"/>
    </row>
    <row r="1122" spans="1:15" x14ac:dyDescent="0.25">
      <c r="A1122" s="24"/>
      <c r="C1122" s="22"/>
      <c r="F1122" s="22"/>
      <c r="I1122" s="22"/>
      <c r="L1122" s="22"/>
      <c r="O1122" s="22"/>
    </row>
    <row r="1123" spans="1:15" x14ac:dyDescent="0.25">
      <c r="A1123" s="24"/>
      <c r="C1123" s="22"/>
      <c r="F1123" s="22"/>
      <c r="I1123" s="22"/>
      <c r="L1123" s="22"/>
      <c r="O1123" s="22"/>
    </row>
    <row r="1124" spans="1:15" x14ac:dyDescent="0.25">
      <c r="A1124" s="24"/>
      <c r="C1124" s="22"/>
      <c r="F1124" s="22"/>
      <c r="I1124" s="22"/>
      <c r="L1124" s="22"/>
      <c r="O1124" s="22"/>
    </row>
    <row r="1125" spans="1:15" x14ac:dyDescent="0.25">
      <c r="A1125" s="24"/>
      <c r="C1125" s="22"/>
      <c r="F1125" s="22"/>
      <c r="I1125" s="22"/>
      <c r="L1125" s="22"/>
      <c r="O1125" s="22"/>
    </row>
    <row r="1126" spans="1:15" x14ac:dyDescent="0.25">
      <c r="A1126" s="24"/>
      <c r="C1126" s="22"/>
      <c r="F1126" s="22"/>
      <c r="I1126" s="22"/>
      <c r="L1126" s="22"/>
      <c r="O1126" s="22"/>
    </row>
    <row r="1127" spans="1:15" x14ac:dyDescent="0.25">
      <c r="A1127" s="24"/>
      <c r="C1127" s="22"/>
      <c r="F1127" s="22"/>
      <c r="I1127" s="22"/>
      <c r="L1127" s="22"/>
      <c r="O1127" s="22"/>
    </row>
    <row r="1128" spans="1:15" x14ac:dyDescent="0.25">
      <c r="A1128" s="24"/>
      <c r="C1128" s="22"/>
      <c r="F1128" s="22"/>
      <c r="I1128" s="22"/>
      <c r="L1128" s="22"/>
      <c r="O1128" s="22"/>
    </row>
    <row r="1129" spans="1:15" x14ac:dyDescent="0.25">
      <c r="A1129" s="24"/>
      <c r="C1129" s="22"/>
      <c r="F1129" s="22"/>
      <c r="I1129" s="22"/>
      <c r="L1129" s="22"/>
      <c r="O1129" s="22"/>
    </row>
    <row r="1130" spans="1:15" x14ac:dyDescent="0.25">
      <c r="A1130" s="24"/>
      <c r="C1130" s="22"/>
      <c r="F1130" s="22"/>
      <c r="I1130" s="22"/>
      <c r="L1130" s="22"/>
      <c r="O1130" s="22"/>
    </row>
    <row r="1131" spans="1:15" x14ac:dyDescent="0.25">
      <c r="A1131" s="24"/>
      <c r="C1131" s="22"/>
      <c r="F1131" s="22"/>
      <c r="I1131" s="22"/>
      <c r="L1131" s="22"/>
      <c r="O1131" s="22"/>
    </row>
    <row r="1132" spans="1:15" x14ac:dyDescent="0.25">
      <c r="A1132" s="24"/>
      <c r="C1132" s="22"/>
      <c r="F1132" s="22"/>
      <c r="I1132" s="22"/>
      <c r="L1132" s="22"/>
      <c r="O1132" s="22"/>
    </row>
    <row r="1133" spans="1:15" x14ac:dyDescent="0.25">
      <c r="A1133" s="24"/>
      <c r="C1133" s="22"/>
      <c r="F1133" s="22"/>
      <c r="I1133" s="22"/>
      <c r="L1133" s="22"/>
      <c r="O1133" s="22"/>
    </row>
    <row r="1134" spans="1:15" x14ac:dyDescent="0.25">
      <c r="A1134" s="24"/>
      <c r="C1134" s="22"/>
      <c r="F1134" s="22"/>
      <c r="I1134" s="22"/>
      <c r="L1134" s="22"/>
      <c r="O1134" s="22"/>
    </row>
    <row r="1135" spans="1:15" x14ac:dyDescent="0.25">
      <c r="A1135" s="24"/>
      <c r="C1135" s="22"/>
      <c r="F1135" s="22"/>
      <c r="I1135" s="22"/>
      <c r="L1135" s="22"/>
      <c r="O1135" s="22"/>
    </row>
    <row r="1136" spans="1:15" x14ac:dyDescent="0.25">
      <c r="A1136" s="24"/>
      <c r="C1136" s="22"/>
      <c r="F1136" s="22"/>
      <c r="I1136" s="22"/>
      <c r="L1136" s="22"/>
      <c r="O1136" s="22"/>
    </row>
    <row r="1137" spans="1:15" x14ac:dyDescent="0.25">
      <c r="A1137" s="24"/>
      <c r="C1137" s="22"/>
      <c r="F1137" s="22"/>
      <c r="I1137" s="22"/>
      <c r="L1137" s="22"/>
      <c r="O1137" s="22"/>
    </row>
    <row r="1138" spans="1:15" x14ac:dyDescent="0.25">
      <c r="A1138" s="24"/>
      <c r="C1138" s="22"/>
      <c r="F1138" s="22"/>
      <c r="I1138" s="22"/>
      <c r="L1138" s="22"/>
      <c r="O1138" s="22"/>
    </row>
    <row r="1139" spans="1:15" x14ac:dyDescent="0.25">
      <c r="A1139" s="24"/>
      <c r="C1139" s="22"/>
      <c r="F1139" s="22"/>
      <c r="I1139" s="22"/>
      <c r="L1139" s="22"/>
      <c r="O1139" s="22"/>
    </row>
    <row r="1140" spans="1:15" x14ac:dyDescent="0.25">
      <c r="A1140" s="24"/>
      <c r="C1140" s="22"/>
      <c r="F1140" s="22"/>
      <c r="I1140" s="22"/>
      <c r="L1140" s="22"/>
      <c r="O1140" s="22"/>
    </row>
    <row r="1141" spans="1:15" x14ac:dyDescent="0.25">
      <c r="A1141" s="24"/>
      <c r="C1141" s="22"/>
      <c r="F1141" s="22"/>
      <c r="I1141" s="22"/>
      <c r="L1141" s="22"/>
      <c r="O1141" s="22"/>
    </row>
    <row r="1142" spans="1:15" x14ac:dyDescent="0.25">
      <c r="A1142" s="24"/>
      <c r="C1142" s="22"/>
      <c r="F1142" s="22"/>
      <c r="I1142" s="22"/>
      <c r="L1142" s="22"/>
      <c r="O1142" s="22"/>
    </row>
    <row r="1143" spans="1:15" x14ac:dyDescent="0.25">
      <c r="A1143" s="24"/>
      <c r="C1143" s="22"/>
      <c r="F1143" s="22"/>
      <c r="I1143" s="22"/>
      <c r="L1143" s="22"/>
      <c r="O1143" s="22"/>
    </row>
    <row r="1144" spans="1:15" x14ac:dyDescent="0.25">
      <c r="A1144" s="24"/>
      <c r="C1144" s="22"/>
      <c r="F1144" s="22"/>
      <c r="I1144" s="22"/>
      <c r="L1144" s="22"/>
      <c r="O1144" s="22"/>
    </row>
    <row r="1145" spans="1:15" x14ac:dyDescent="0.25">
      <c r="A1145" s="24"/>
      <c r="C1145" s="22"/>
      <c r="F1145" s="22"/>
      <c r="I1145" s="22"/>
      <c r="L1145" s="22"/>
      <c r="O1145" s="22"/>
    </row>
    <row r="1146" spans="1:15" x14ac:dyDescent="0.25">
      <c r="A1146" s="24"/>
      <c r="C1146" s="22"/>
      <c r="F1146" s="22"/>
      <c r="I1146" s="22"/>
      <c r="L1146" s="22"/>
      <c r="O1146" s="22"/>
    </row>
    <row r="1147" spans="1:15" x14ac:dyDescent="0.25">
      <c r="A1147" s="24"/>
      <c r="C1147" s="22"/>
      <c r="F1147" s="22"/>
      <c r="I1147" s="22"/>
      <c r="L1147" s="22"/>
      <c r="O1147" s="22"/>
    </row>
    <row r="1148" spans="1:15" x14ac:dyDescent="0.25">
      <c r="A1148" s="24"/>
      <c r="C1148" s="22"/>
      <c r="F1148" s="22"/>
      <c r="I1148" s="22"/>
      <c r="L1148" s="22"/>
      <c r="O1148" s="22"/>
    </row>
    <row r="1149" spans="1:15" x14ac:dyDescent="0.25">
      <c r="A1149" s="24"/>
      <c r="C1149" s="22"/>
      <c r="F1149" s="22"/>
      <c r="I1149" s="22"/>
      <c r="L1149" s="22"/>
      <c r="O1149" s="22"/>
    </row>
    <row r="1150" spans="1:15" x14ac:dyDescent="0.25">
      <c r="A1150" s="24"/>
      <c r="C1150" s="22"/>
      <c r="F1150" s="22"/>
      <c r="I1150" s="22"/>
      <c r="L1150" s="22"/>
      <c r="O1150" s="22"/>
    </row>
    <row r="1151" spans="1:15" x14ac:dyDescent="0.25">
      <c r="A1151" s="24"/>
      <c r="C1151" s="22"/>
      <c r="F1151" s="22"/>
      <c r="I1151" s="22"/>
      <c r="L1151" s="22"/>
      <c r="O1151" s="22"/>
    </row>
    <row r="1152" spans="1:15" x14ac:dyDescent="0.25">
      <c r="A1152" s="24"/>
      <c r="C1152" s="22"/>
      <c r="F1152" s="22"/>
      <c r="I1152" s="22"/>
      <c r="L1152" s="22"/>
      <c r="O1152" s="22"/>
    </row>
    <row r="1153" spans="1:15" x14ac:dyDescent="0.25">
      <c r="A1153" s="24"/>
      <c r="C1153" s="22"/>
      <c r="F1153" s="22"/>
      <c r="I1153" s="22"/>
      <c r="L1153" s="22"/>
      <c r="O1153" s="22"/>
    </row>
    <row r="1154" spans="1:15" x14ac:dyDescent="0.25">
      <c r="A1154" s="24"/>
      <c r="C1154" s="22"/>
      <c r="F1154" s="22"/>
      <c r="I1154" s="22"/>
      <c r="L1154" s="22"/>
      <c r="O1154" s="22"/>
    </row>
    <row r="1155" spans="1:15" x14ac:dyDescent="0.25">
      <c r="A1155" s="24"/>
      <c r="C1155" s="22"/>
      <c r="F1155" s="22"/>
      <c r="I1155" s="22"/>
      <c r="L1155" s="22"/>
      <c r="O1155" s="22"/>
    </row>
    <row r="1156" spans="1:15" x14ac:dyDescent="0.25">
      <c r="A1156" s="24"/>
      <c r="C1156" s="22"/>
      <c r="F1156" s="22"/>
      <c r="I1156" s="22"/>
      <c r="L1156" s="22"/>
      <c r="O1156" s="22"/>
    </row>
    <row r="1157" spans="1:15" x14ac:dyDescent="0.25">
      <c r="A1157" s="24"/>
      <c r="C1157" s="22"/>
      <c r="F1157" s="22"/>
      <c r="I1157" s="22"/>
      <c r="L1157" s="22"/>
      <c r="O1157" s="22"/>
    </row>
    <row r="1158" spans="1:15" x14ac:dyDescent="0.25">
      <c r="A1158" s="24"/>
      <c r="C1158" s="22"/>
      <c r="F1158" s="22"/>
      <c r="I1158" s="22"/>
      <c r="L1158" s="22"/>
      <c r="O1158" s="22"/>
    </row>
    <row r="1159" spans="1:15" x14ac:dyDescent="0.25">
      <c r="A1159" s="24"/>
      <c r="C1159" s="22"/>
      <c r="F1159" s="22"/>
      <c r="I1159" s="22"/>
      <c r="L1159" s="22"/>
      <c r="O1159" s="22"/>
    </row>
    <row r="1160" spans="1:15" x14ac:dyDescent="0.25">
      <c r="A1160" s="24"/>
      <c r="C1160" s="22"/>
      <c r="F1160" s="22"/>
      <c r="I1160" s="22"/>
      <c r="L1160" s="22"/>
      <c r="O1160" s="22"/>
    </row>
    <row r="1161" spans="1:15" x14ac:dyDescent="0.25">
      <c r="A1161" s="24"/>
      <c r="C1161" s="22"/>
      <c r="F1161" s="22"/>
      <c r="I1161" s="22"/>
      <c r="L1161" s="22"/>
      <c r="O1161" s="22"/>
    </row>
    <row r="1162" spans="1:15" x14ac:dyDescent="0.25">
      <c r="A1162" s="24"/>
      <c r="C1162" s="22"/>
      <c r="F1162" s="22"/>
      <c r="I1162" s="22"/>
      <c r="L1162" s="22"/>
      <c r="O1162" s="22"/>
    </row>
    <row r="1163" spans="1:15" x14ac:dyDescent="0.25">
      <c r="A1163" s="24"/>
      <c r="C1163" s="22"/>
      <c r="F1163" s="22"/>
      <c r="I1163" s="22"/>
      <c r="L1163" s="22"/>
      <c r="O1163" s="22"/>
    </row>
    <row r="1164" spans="1:15" x14ac:dyDescent="0.25">
      <c r="A1164" s="24"/>
      <c r="C1164" s="22"/>
      <c r="F1164" s="22"/>
      <c r="I1164" s="22"/>
      <c r="L1164" s="22"/>
      <c r="O1164" s="22"/>
    </row>
    <row r="1165" spans="1:15" x14ac:dyDescent="0.25">
      <c r="A1165" s="24"/>
      <c r="C1165" s="22"/>
      <c r="F1165" s="22"/>
      <c r="I1165" s="22"/>
      <c r="L1165" s="22"/>
      <c r="O1165" s="22"/>
    </row>
    <row r="1166" spans="1:15" x14ac:dyDescent="0.25">
      <c r="A1166" s="24"/>
      <c r="C1166" s="22"/>
      <c r="F1166" s="22"/>
      <c r="I1166" s="22"/>
      <c r="L1166" s="22"/>
      <c r="O1166" s="22"/>
    </row>
    <row r="1167" spans="1:15" x14ac:dyDescent="0.25">
      <c r="A1167" s="24"/>
      <c r="C1167" s="22"/>
      <c r="F1167" s="22"/>
      <c r="I1167" s="22"/>
      <c r="L1167" s="22"/>
      <c r="O1167" s="22"/>
    </row>
    <row r="1168" spans="1:15" x14ac:dyDescent="0.25">
      <c r="A1168" s="24"/>
      <c r="C1168" s="22"/>
      <c r="F1168" s="22"/>
      <c r="I1168" s="22"/>
      <c r="L1168" s="22"/>
      <c r="O1168" s="22"/>
    </row>
    <row r="1169" spans="1:15" x14ac:dyDescent="0.25">
      <c r="A1169" s="24"/>
      <c r="C1169" s="22"/>
      <c r="F1169" s="22"/>
      <c r="I1169" s="22"/>
      <c r="L1169" s="22"/>
      <c r="O1169" s="22"/>
    </row>
    <row r="1170" spans="1:15" x14ac:dyDescent="0.25">
      <c r="A1170" s="24"/>
      <c r="C1170" s="22"/>
      <c r="F1170" s="22"/>
      <c r="I1170" s="22"/>
      <c r="L1170" s="22"/>
      <c r="O1170" s="22"/>
    </row>
    <row r="1171" spans="1:15" x14ac:dyDescent="0.25">
      <c r="A1171" s="24"/>
      <c r="C1171" s="22"/>
      <c r="F1171" s="22"/>
      <c r="I1171" s="22"/>
      <c r="L1171" s="22"/>
      <c r="O1171" s="22"/>
    </row>
    <row r="1172" spans="1:15" x14ac:dyDescent="0.25">
      <c r="A1172" s="24"/>
      <c r="C1172" s="22"/>
      <c r="F1172" s="22"/>
      <c r="I1172" s="22"/>
      <c r="L1172" s="22"/>
      <c r="O1172" s="22"/>
    </row>
    <row r="1173" spans="1:15" x14ac:dyDescent="0.25">
      <c r="A1173" s="24"/>
      <c r="C1173" s="22"/>
      <c r="F1173" s="22"/>
      <c r="I1173" s="22"/>
      <c r="L1173" s="22"/>
      <c r="O1173" s="22"/>
    </row>
    <row r="1174" spans="1:15" x14ac:dyDescent="0.25">
      <c r="A1174" s="24"/>
      <c r="C1174" s="22"/>
      <c r="F1174" s="22"/>
      <c r="I1174" s="22"/>
      <c r="L1174" s="22"/>
      <c r="O1174" s="22"/>
    </row>
    <row r="1175" spans="1:15" x14ac:dyDescent="0.25">
      <c r="A1175" s="24"/>
      <c r="C1175" s="22"/>
      <c r="F1175" s="22"/>
      <c r="I1175" s="22"/>
      <c r="L1175" s="22"/>
      <c r="O1175" s="22"/>
    </row>
    <row r="1176" spans="1:15" x14ac:dyDescent="0.25">
      <c r="A1176" s="24"/>
      <c r="C1176" s="22"/>
      <c r="F1176" s="22"/>
      <c r="I1176" s="22"/>
      <c r="L1176" s="22"/>
      <c r="O1176" s="22"/>
    </row>
    <row r="1177" spans="1:15" x14ac:dyDescent="0.25">
      <c r="A1177" s="24"/>
      <c r="C1177" s="22"/>
      <c r="F1177" s="22"/>
      <c r="I1177" s="22"/>
      <c r="L1177" s="22"/>
      <c r="O1177" s="22"/>
    </row>
    <row r="1178" spans="1:15" x14ac:dyDescent="0.25">
      <c r="A1178" s="24"/>
      <c r="C1178" s="22"/>
      <c r="F1178" s="22"/>
      <c r="I1178" s="22"/>
      <c r="L1178" s="22"/>
      <c r="O1178" s="22"/>
    </row>
    <row r="1179" spans="1:15" x14ac:dyDescent="0.25">
      <c r="A1179" s="24"/>
      <c r="C1179" s="22"/>
      <c r="F1179" s="22"/>
      <c r="I1179" s="22"/>
      <c r="L1179" s="22"/>
      <c r="O1179" s="22"/>
    </row>
    <row r="1180" spans="1:15" x14ac:dyDescent="0.25">
      <c r="A1180" s="24"/>
      <c r="C1180" s="22"/>
      <c r="F1180" s="22"/>
      <c r="I1180" s="22"/>
      <c r="L1180" s="22"/>
      <c r="O1180" s="22"/>
    </row>
    <row r="1181" spans="1:15" x14ac:dyDescent="0.25">
      <c r="A1181" s="24"/>
      <c r="C1181" s="22"/>
      <c r="F1181" s="22"/>
      <c r="I1181" s="22"/>
      <c r="L1181" s="22"/>
      <c r="O1181" s="22"/>
    </row>
    <row r="1182" spans="1:15" x14ac:dyDescent="0.25">
      <c r="A1182" s="24"/>
      <c r="C1182" s="22"/>
      <c r="F1182" s="22"/>
      <c r="I1182" s="22"/>
      <c r="L1182" s="22"/>
      <c r="O1182" s="22"/>
    </row>
    <row r="1183" spans="1:15" x14ac:dyDescent="0.25">
      <c r="A1183" s="24"/>
      <c r="C1183" s="22"/>
      <c r="F1183" s="22"/>
      <c r="I1183" s="22"/>
      <c r="L1183" s="22"/>
      <c r="O1183" s="22"/>
    </row>
    <row r="1184" spans="1:15" x14ac:dyDescent="0.25">
      <c r="A1184" s="24"/>
      <c r="C1184" s="22"/>
      <c r="F1184" s="22"/>
      <c r="I1184" s="22"/>
      <c r="L1184" s="22"/>
      <c r="O1184" s="22"/>
    </row>
    <row r="1185" spans="1:15" x14ac:dyDescent="0.25">
      <c r="A1185" s="24"/>
      <c r="C1185" s="22"/>
      <c r="F1185" s="22"/>
      <c r="I1185" s="22"/>
      <c r="L1185" s="22"/>
      <c r="O1185" s="22"/>
    </row>
    <row r="1186" spans="1:15" x14ac:dyDescent="0.25">
      <c r="A1186" s="24"/>
      <c r="C1186" s="22"/>
      <c r="F1186" s="22"/>
      <c r="I1186" s="22"/>
      <c r="L1186" s="22"/>
      <c r="O1186" s="22"/>
    </row>
    <row r="1187" spans="1:15" x14ac:dyDescent="0.25">
      <c r="A1187" s="24"/>
      <c r="C1187" s="22"/>
      <c r="F1187" s="22"/>
      <c r="I1187" s="22"/>
      <c r="L1187" s="22"/>
      <c r="O1187" s="22"/>
    </row>
    <row r="1188" spans="1:15" x14ac:dyDescent="0.25">
      <c r="A1188" s="24"/>
      <c r="C1188" s="22"/>
      <c r="F1188" s="22"/>
      <c r="I1188" s="22"/>
      <c r="L1188" s="22"/>
      <c r="O1188" s="22"/>
    </row>
    <row r="1189" spans="1:15" x14ac:dyDescent="0.25">
      <c r="A1189" s="24"/>
      <c r="C1189" s="22"/>
      <c r="F1189" s="22"/>
      <c r="I1189" s="22"/>
      <c r="L1189" s="22"/>
      <c r="O1189" s="22"/>
    </row>
    <row r="1190" spans="1:15" x14ac:dyDescent="0.25">
      <c r="A1190" s="24"/>
      <c r="C1190" s="22"/>
      <c r="F1190" s="22"/>
      <c r="I1190" s="22"/>
      <c r="L1190" s="22"/>
      <c r="O1190" s="22"/>
    </row>
    <row r="1191" spans="1:15" x14ac:dyDescent="0.25">
      <c r="A1191" s="24"/>
      <c r="C1191" s="22"/>
      <c r="F1191" s="22"/>
      <c r="I1191" s="22"/>
      <c r="L1191" s="22"/>
      <c r="O1191" s="22"/>
    </row>
    <row r="1192" spans="1:15" x14ac:dyDescent="0.25">
      <c r="A1192" s="24"/>
      <c r="C1192" s="22"/>
      <c r="F1192" s="22"/>
      <c r="I1192" s="22"/>
      <c r="L1192" s="22"/>
      <c r="O1192" s="22"/>
    </row>
    <row r="1193" spans="1:15" x14ac:dyDescent="0.25">
      <c r="A1193" s="24"/>
      <c r="C1193" s="22"/>
      <c r="F1193" s="22"/>
      <c r="I1193" s="22"/>
      <c r="L1193" s="22"/>
      <c r="O1193" s="22"/>
    </row>
    <row r="1194" spans="1:15" x14ac:dyDescent="0.25">
      <c r="A1194" s="24"/>
      <c r="C1194" s="22"/>
      <c r="F1194" s="22"/>
      <c r="I1194" s="22"/>
      <c r="L1194" s="22"/>
      <c r="O1194" s="22"/>
    </row>
    <row r="1195" spans="1:15" x14ac:dyDescent="0.25">
      <c r="A1195" s="24"/>
      <c r="C1195" s="22"/>
      <c r="F1195" s="22"/>
      <c r="I1195" s="22"/>
      <c r="L1195" s="22"/>
      <c r="O1195" s="22"/>
    </row>
    <row r="1196" spans="1:15" x14ac:dyDescent="0.25">
      <c r="A1196" s="24"/>
      <c r="C1196" s="22"/>
      <c r="F1196" s="22"/>
      <c r="I1196" s="22"/>
      <c r="L1196" s="22"/>
      <c r="O1196" s="22"/>
    </row>
    <row r="1197" spans="1:15" x14ac:dyDescent="0.25">
      <c r="A1197" s="24"/>
      <c r="C1197" s="22"/>
      <c r="F1197" s="22"/>
      <c r="I1197" s="22"/>
      <c r="L1197" s="22"/>
      <c r="O1197" s="22"/>
    </row>
    <row r="1198" spans="1:15" x14ac:dyDescent="0.25">
      <c r="A1198" s="24"/>
      <c r="C1198" s="22"/>
      <c r="F1198" s="22"/>
      <c r="I1198" s="22"/>
      <c r="L1198" s="22"/>
      <c r="O1198" s="22"/>
    </row>
    <row r="1199" spans="1:15" x14ac:dyDescent="0.25">
      <c r="A1199" s="24"/>
      <c r="C1199" s="22"/>
      <c r="F1199" s="22"/>
      <c r="I1199" s="22"/>
      <c r="L1199" s="22"/>
      <c r="O1199" s="22"/>
    </row>
    <row r="1200" spans="1:15" x14ac:dyDescent="0.25">
      <c r="A1200" s="24"/>
      <c r="C1200" s="22"/>
      <c r="F1200" s="22"/>
      <c r="I1200" s="22"/>
      <c r="L1200" s="22"/>
      <c r="O1200" s="22"/>
    </row>
    <row r="1201" spans="1:15" x14ac:dyDescent="0.25">
      <c r="A1201" s="24"/>
      <c r="C1201" s="22"/>
      <c r="F1201" s="22"/>
      <c r="I1201" s="22"/>
      <c r="L1201" s="22"/>
      <c r="O1201" s="22"/>
    </row>
    <row r="1202" spans="1:15" x14ac:dyDescent="0.25">
      <c r="A1202" s="24"/>
      <c r="C1202" s="22"/>
      <c r="F1202" s="22"/>
      <c r="I1202" s="22"/>
      <c r="L1202" s="22"/>
      <c r="O1202" s="22"/>
    </row>
    <row r="1203" spans="1:15" x14ac:dyDescent="0.25">
      <c r="A1203" s="24"/>
      <c r="C1203" s="22"/>
      <c r="F1203" s="22"/>
      <c r="I1203" s="22"/>
      <c r="L1203" s="22"/>
      <c r="O1203" s="22"/>
    </row>
    <row r="1204" spans="1:15" x14ac:dyDescent="0.25">
      <c r="A1204" s="24"/>
      <c r="C1204" s="22"/>
      <c r="F1204" s="22"/>
      <c r="I1204" s="22"/>
      <c r="L1204" s="22"/>
      <c r="O1204" s="22"/>
    </row>
    <row r="1205" spans="1:15" x14ac:dyDescent="0.25">
      <c r="A1205" s="24"/>
      <c r="C1205" s="22"/>
      <c r="F1205" s="22"/>
      <c r="I1205" s="22"/>
      <c r="L1205" s="22"/>
      <c r="O1205" s="22"/>
    </row>
    <row r="1206" spans="1:15" x14ac:dyDescent="0.25">
      <c r="A1206" s="24"/>
      <c r="C1206" s="22"/>
      <c r="F1206" s="22"/>
      <c r="I1206" s="22"/>
      <c r="L1206" s="22"/>
      <c r="O1206" s="22"/>
    </row>
    <row r="1207" spans="1:15" x14ac:dyDescent="0.25">
      <c r="A1207" s="24"/>
      <c r="C1207" s="22"/>
      <c r="F1207" s="22"/>
      <c r="I1207" s="22"/>
      <c r="L1207" s="22"/>
      <c r="O1207" s="22"/>
    </row>
    <row r="1208" spans="1:15" x14ac:dyDescent="0.25">
      <c r="A1208" s="24"/>
      <c r="C1208" s="22"/>
      <c r="F1208" s="22"/>
      <c r="I1208" s="22"/>
      <c r="L1208" s="22"/>
      <c r="O1208" s="22"/>
    </row>
    <row r="1209" spans="1:15" x14ac:dyDescent="0.25">
      <c r="A1209" s="24"/>
      <c r="C1209" s="22"/>
      <c r="F1209" s="22"/>
      <c r="I1209" s="22"/>
      <c r="L1209" s="22"/>
      <c r="O1209" s="22"/>
    </row>
    <row r="1210" spans="1:15" x14ac:dyDescent="0.25">
      <c r="A1210" s="24"/>
      <c r="C1210" s="22"/>
      <c r="F1210" s="22"/>
      <c r="I1210" s="22"/>
      <c r="L1210" s="22"/>
      <c r="O1210" s="22"/>
    </row>
    <row r="1211" spans="1:15" x14ac:dyDescent="0.25">
      <c r="A1211" s="24"/>
      <c r="C1211" s="22"/>
      <c r="F1211" s="22"/>
      <c r="I1211" s="22"/>
      <c r="L1211" s="22"/>
      <c r="O1211" s="22"/>
    </row>
    <row r="1212" spans="1:15" x14ac:dyDescent="0.25">
      <c r="A1212" s="24"/>
      <c r="C1212" s="22"/>
      <c r="F1212" s="22"/>
      <c r="I1212" s="22"/>
      <c r="L1212" s="22"/>
      <c r="O1212" s="22"/>
    </row>
    <row r="1213" spans="1:15" x14ac:dyDescent="0.25">
      <c r="A1213" s="24"/>
      <c r="C1213" s="22"/>
      <c r="F1213" s="22"/>
      <c r="I1213" s="22"/>
      <c r="L1213" s="22"/>
      <c r="O1213" s="22"/>
    </row>
    <row r="1214" spans="1:15" x14ac:dyDescent="0.25">
      <c r="A1214" s="24"/>
      <c r="C1214" s="22"/>
      <c r="F1214" s="22"/>
      <c r="I1214" s="22"/>
      <c r="L1214" s="22"/>
      <c r="O1214" s="22"/>
    </row>
    <row r="1215" spans="1:15" x14ac:dyDescent="0.25">
      <c r="A1215" s="24"/>
      <c r="C1215" s="22"/>
      <c r="F1215" s="22"/>
      <c r="I1215" s="22"/>
      <c r="L1215" s="22"/>
      <c r="O1215" s="22"/>
    </row>
    <row r="1216" spans="1:15" x14ac:dyDescent="0.25">
      <c r="A1216" s="24"/>
      <c r="C1216" s="22"/>
      <c r="F1216" s="22"/>
      <c r="I1216" s="22"/>
      <c r="L1216" s="22"/>
      <c r="O1216" s="22"/>
    </row>
    <row r="1217" spans="1:15" x14ac:dyDescent="0.25">
      <c r="A1217" s="24"/>
      <c r="C1217" s="22"/>
      <c r="F1217" s="22"/>
      <c r="I1217" s="22"/>
      <c r="L1217" s="22"/>
      <c r="O1217" s="22"/>
    </row>
    <row r="1218" spans="1:15" x14ac:dyDescent="0.25">
      <c r="A1218" s="24"/>
      <c r="C1218" s="22"/>
      <c r="F1218" s="22"/>
      <c r="I1218" s="22"/>
      <c r="L1218" s="22"/>
      <c r="O1218" s="22"/>
    </row>
    <row r="1219" spans="1:15" x14ac:dyDescent="0.25">
      <c r="A1219" s="24"/>
      <c r="C1219" s="22"/>
      <c r="F1219" s="22"/>
      <c r="I1219" s="22"/>
      <c r="L1219" s="22"/>
      <c r="O1219" s="22"/>
    </row>
    <row r="1220" spans="1:15" x14ac:dyDescent="0.25">
      <c r="A1220" s="24"/>
      <c r="C1220" s="22"/>
      <c r="F1220" s="22"/>
      <c r="I1220" s="22"/>
      <c r="L1220" s="22"/>
      <c r="O1220" s="22"/>
    </row>
    <row r="1221" spans="1:15" x14ac:dyDescent="0.25">
      <c r="A1221" s="24"/>
      <c r="C1221" s="22"/>
      <c r="F1221" s="22"/>
      <c r="I1221" s="22"/>
      <c r="L1221" s="22"/>
      <c r="O1221" s="22"/>
    </row>
    <row r="1222" spans="1:15" x14ac:dyDescent="0.25">
      <c r="A1222" s="24"/>
      <c r="C1222" s="22"/>
      <c r="F1222" s="22"/>
      <c r="I1222" s="22"/>
      <c r="L1222" s="22"/>
      <c r="O1222" s="22"/>
    </row>
    <row r="1223" spans="1:15" x14ac:dyDescent="0.25">
      <c r="A1223" s="24"/>
      <c r="C1223" s="22"/>
      <c r="F1223" s="22"/>
      <c r="I1223" s="22"/>
      <c r="L1223" s="22"/>
      <c r="O1223" s="22"/>
    </row>
    <row r="1224" spans="1:15" x14ac:dyDescent="0.25">
      <c r="A1224" s="24"/>
      <c r="C1224" s="22"/>
      <c r="F1224" s="22"/>
      <c r="I1224" s="22"/>
      <c r="L1224" s="22"/>
      <c r="O1224" s="22"/>
    </row>
    <row r="1225" spans="1:15" x14ac:dyDescent="0.25">
      <c r="A1225" s="24"/>
      <c r="C1225" s="22"/>
      <c r="F1225" s="22"/>
      <c r="I1225" s="22"/>
      <c r="L1225" s="22"/>
      <c r="O1225" s="22"/>
    </row>
    <row r="1226" spans="1:15" x14ac:dyDescent="0.25">
      <c r="A1226" s="24"/>
      <c r="C1226" s="22"/>
      <c r="F1226" s="22"/>
      <c r="I1226" s="22"/>
      <c r="L1226" s="22"/>
      <c r="O1226" s="22"/>
    </row>
    <row r="1227" spans="1:15" x14ac:dyDescent="0.25">
      <c r="A1227" s="24"/>
      <c r="C1227" s="22"/>
      <c r="F1227" s="22"/>
      <c r="I1227" s="22"/>
      <c r="L1227" s="22"/>
      <c r="O1227" s="22"/>
    </row>
    <row r="1228" spans="1:15" x14ac:dyDescent="0.25">
      <c r="A1228" s="24"/>
      <c r="C1228" s="22"/>
      <c r="F1228" s="22"/>
      <c r="I1228" s="22"/>
      <c r="L1228" s="22"/>
      <c r="O1228" s="22"/>
    </row>
    <row r="1229" spans="1:15" x14ac:dyDescent="0.25">
      <c r="A1229" s="24"/>
      <c r="C1229" s="22"/>
      <c r="F1229" s="22"/>
      <c r="I1229" s="22"/>
      <c r="L1229" s="22"/>
      <c r="O1229" s="22"/>
    </row>
    <row r="1230" spans="1:15" x14ac:dyDescent="0.25">
      <c r="A1230" s="24"/>
      <c r="C1230" s="22"/>
      <c r="F1230" s="22"/>
      <c r="I1230" s="22"/>
      <c r="L1230" s="22"/>
      <c r="O1230" s="22"/>
    </row>
    <row r="1231" spans="1:15" x14ac:dyDescent="0.25">
      <c r="A1231" s="24"/>
      <c r="C1231" s="22"/>
      <c r="F1231" s="22"/>
      <c r="I1231" s="22"/>
      <c r="L1231" s="22"/>
      <c r="O1231" s="22"/>
    </row>
    <row r="1232" spans="1:15" x14ac:dyDescent="0.25">
      <c r="A1232" s="24"/>
      <c r="C1232" s="22"/>
      <c r="F1232" s="22"/>
      <c r="I1232" s="22"/>
      <c r="L1232" s="22"/>
      <c r="O1232" s="22"/>
    </row>
    <row r="1233" spans="1:15" x14ac:dyDescent="0.25">
      <c r="A1233" s="24"/>
      <c r="C1233" s="22"/>
      <c r="F1233" s="22"/>
      <c r="I1233" s="22"/>
      <c r="L1233" s="22"/>
      <c r="O1233" s="22"/>
    </row>
    <row r="1234" spans="1:15" x14ac:dyDescent="0.25">
      <c r="A1234" s="24"/>
      <c r="C1234" s="22"/>
      <c r="F1234" s="22"/>
      <c r="I1234" s="22"/>
      <c r="L1234" s="22"/>
      <c r="O1234" s="22"/>
    </row>
    <row r="1235" spans="1:15" x14ac:dyDescent="0.25">
      <c r="A1235" s="24"/>
      <c r="C1235" s="22"/>
      <c r="F1235" s="22"/>
      <c r="I1235" s="22"/>
      <c r="L1235" s="22"/>
      <c r="O1235" s="22"/>
    </row>
    <row r="1236" spans="1:15" x14ac:dyDescent="0.25">
      <c r="A1236" s="24"/>
      <c r="C1236" s="22"/>
      <c r="F1236" s="22"/>
      <c r="I1236" s="22"/>
      <c r="L1236" s="22"/>
      <c r="O1236" s="22"/>
    </row>
    <row r="1237" spans="1:15" x14ac:dyDescent="0.25">
      <c r="A1237" s="24"/>
      <c r="C1237" s="22"/>
      <c r="F1237" s="22"/>
      <c r="I1237" s="22"/>
      <c r="L1237" s="22"/>
      <c r="O1237" s="22"/>
    </row>
    <row r="1238" spans="1:15" x14ac:dyDescent="0.25">
      <c r="A1238" s="24"/>
      <c r="C1238" s="22"/>
      <c r="F1238" s="22"/>
      <c r="I1238" s="22"/>
      <c r="L1238" s="22"/>
      <c r="O1238" s="22"/>
    </row>
    <row r="1239" spans="1:15" x14ac:dyDescent="0.25">
      <c r="A1239" s="24"/>
      <c r="C1239" s="22"/>
      <c r="F1239" s="22"/>
      <c r="I1239" s="22"/>
      <c r="L1239" s="22"/>
      <c r="O1239" s="22"/>
    </row>
    <row r="1240" spans="1:15" x14ac:dyDescent="0.25">
      <c r="A1240" s="24"/>
      <c r="C1240" s="22"/>
      <c r="F1240" s="22"/>
      <c r="I1240" s="22"/>
      <c r="L1240" s="22"/>
      <c r="O1240" s="22"/>
    </row>
    <row r="1241" spans="1:15" x14ac:dyDescent="0.25">
      <c r="A1241" s="24"/>
      <c r="C1241" s="22"/>
      <c r="F1241" s="22"/>
      <c r="I1241" s="22"/>
      <c r="L1241" s="22"/>
      <c r="O1241" s="22"/>
    </row>
    <row r="1242" spans="1:15" x14ac:dyDescent="0.25">
      <c r="A1242" s="24"/>
      <c r="C1242" s="22"/>
      <c r="F1242" s="22"/>
      <c r="I1242" s="22"/>
      <c r="L1242" s="22"/>
      <c r="O1242" s="22"/>
    </row>
    <row r="1243" spans="1:15" x14ac:dyDescent="0.25">
      <c r="A1243" s="24"/>
      <c r="C1243" s="22"/>
      <c r="F1243" s="22"/>
      <c r="I1243" s="22"/>
      <c r="L1243" s="22"/>
      <c r="O1243" s="22"/>
    </row>
    <row r="1244" spans="1:15" x14ac:dyDescent="0.25">
      <c r="A1244" s="24"/>
      <c r="C1244" s="22"/>
      <c r="F1244" s="22"/>
      <c r="I1244" s="22"/>
      <c r="L1244" s="22"/>
      <c r="O1244" s="22"/>
    </row>
    <row r="1245" spans="1:15" x14ac:dyDescent="0.25">
      <c r="A1245" s="24"/>
      <c r="C1245" s="22"/>
      <c r="F1245" s="22"/>
      <c r="I1245" s="22"/>
      <c r="L1245" s="22"/>
      <c r="O1245" s="22"/>
    </row>
    <row r="1246" spans="1:15" x14ac:dyDescent="0.25">
      <c r="A1246" s="24"/>
      <c r="C1246" s="22"/>
      <c r="F1246" s="22"/>
      <c r="I1246" s="22"/>
      <c r="L1246" s="22"/>
      <c r="O1246" s="22"/>
    </row>
    <row r="1247" spans="1:15" x14ac:dyDescent="0.25">
      <c r="A1247" s="24"/>
      <c r="C1247" s="22"/>
      <c r="F1247" s="22"/>
      <c r="I1247" s="22"/>
      <c r="L1247" s="22"/>
      <c r="O1247" s="22"/>
    </row>
    <row r="1248" spans="1:15" x14ac:dyDescent="0.25">
      <c r="A1248" s="24"/>
      <c r="C1248" s="22"/>
      <c r="F1248" s="22"/>
      <c r="I1248" s="22"/>
      <c r="L1248" s="22"/>
      <c r="O1248" s="22"/>
    </row>
    <row r="1249" spans="1:15" x14ac:dyDescent="0.25">
      <c r="A1249" s="24"/>
      <c r="C1249" s="22"/>
      <c r="F1249" s="22"/>
      <c r="I1249" s="22"/>
      <c r="L1249" s="22"/>
      <c r="O1249" s="22"/>
    </row>
    <row r="1250" spans="1:15" x14ac:dyDescent="0.25">
      <c r="A1250" s="24"/>
      <c r="C1250" s="22"/>
      <c r="F1250" s="22"/>
      <c r="I1250" s="22"/>
      <c r="L1250" s="22"/>
      <c r="O1250" s="22"/>
    </row>
    <row r="1251" spans="1:15" x14ac:dyDescent="0.25">
      <c r="A1251" s="24"/>
      <c r="C1251" s="22"/>
      <c r="F1251" s="22"/>
      <c r="I1251" s="22"/>
      <c r="L1251" s="22"/>
      <c r="O1251" s="22"/>
    </row>
    <row r="1252" spans="1:15" x14ac:dyDescent="0.25">
      <c r="A1252" s="24"/>
      <c r="C1252" s="22"/>
      <c r="F1252" s="22"/>
      <c r="I1252" s="22"/>
      <c r="L1252" s="22"/>
      <c r="O1252" s="22"/>
    </row>
    <row r="1253" spans="1:15" x14ac:dyDescent="0.25">
      <c r="A1253" s="24"/>
      <c r="C1253" s="22"/>
      <c r="F1253" s="22"/>
      <c r="I1253" s="22"/>
      <c r="L1253" s="22"/>
      <c r="O1253" s="22"/>
    </row>
    <row r="1254" spans="1:15" x14ac:dyDescent="0.25">
      <c r="A1254" s="24"/>
      <c r="C1254" s="22"/>
      <c r="F1254" s="22"/>
      <c r="I1254" s="22"/>
      <c r="L1254" s="22"/>
      <c r="O1254" s="22"/>
    </row>
    <row r="1255" spans="1:15" x14ac:dyDescent="0.25">
      <c r="A1255" s="24"/>
      <c r="C1255" s="22"/>
      <c r="F1255" s="22"/>
      <c r="I1255" s="22"/>
      <c r="L1255" s="22"/>
      <c r="O1255" s="22"/>
    </row>
    <row r="1256" spans="1:15" x14ac:dyDescent="0.25">
      <c r="A1256" s="24"/>
      <c r="C1256" s="22"/>
      <c r="F1256" s="22"/>
      <c r="I1256" s="22"/>
      <c r="L1256" s="22"/>
      <c r="O1256" s="22"/>
    </row>
    <row r="1257" spans="1:15" x14ac:dyDescent="0.25">
      <c r="A1257" s="24"/>
      <c r="C1257" s="22"/>
      <c r="F1257" s="22"/>
      <c r="I1257" s="22"/>
      <c r="L1257" s="22"/>
      <c r="O1257" s="22"/>
    </row>
    <row r="1258" spans="1:15" x14ac:dyDescent="0.25">
      <c r="A1258" s="24"/>
      <c r="C1258" s="22"/>
      <c r="F1258" s="22"/>
      <c r="I1258" s="22"/>
      <c r="L1258" s="22"/>
      <c r="O1258" s="22"/>
    </row>
    <row r="1259" spans="1:15" x14ac:dyDescent="0.25">
      <c r="A1259" s="24"/>
      <c r="C1259" s="22"/>
      <c r="F1259" s="22"/>
      <c r="I1259" s="22"/>
      <c r="L1259" s="22"/>
      <c r="O1259" s="22"/>
    </row>
    <row r="1260" spans="1:15" x14ac:dyDescent="0.25">
      <c r="A1260" s="24"/>
      <c r="C1260" s="22"/>
      <c r="F1260" s="22"/>
      <c r="I1260" s="22"/>
      <c r="L1260" s="22"/>
      <c r="O1260" s="22"/>
    </row>
    <row r="1261" spans="1:15" x14ac:dyDescent="0.25">
      <c r="A1261" s="24"/>
      <c r="C1261" s="22"/>
      <c r="F1261" s="22"/>
      <c r="I1261" s="22"/>
      <c r="L1261" s="22"/>
      <c r="O1261" s="22"/>
    </row>
    <row r="1262" spans="1:15" x14ac:dyDescent="0.25">
      <c r="A1262" s="24"/>
      <c r="C1262" s="22"/>
      <c r="F1262" s="22"/>
      <c r="I1262" s="22"/>
      <c r="L1262" s="22"/>
      <c r="O1262" s="22"/>
    </row>
    <row r="1263" spans="1:15" x14ac:dyDescent="0.25">
      <c r="A1263" s="24"/>
      <c r="C1263" s="22"/>
      <c r="F1263" s="22"/>
      <c r="I1263" s="22"/>
      <c r="L1263" s="22"/>
      <c r="O1263" s="22"/>
    </row>
    <row r="1264" spans="1:15" x14ac:dyDescent="0.25">
      <c r="A1264" s="24"/>
      <c r="C1264" s="22"/>
      <c r="F1264" s="22"/>
      <c r="I1264" s="22"/>
      <c r="L1264" s="22"/>
      <c r="O1264" s="22"/>
    </row>
    <row r="1265" spans="1:15" x14ac:dyDescent="0.25">
      <c r="A1265" s="24"/>
      <c r="C1265" s="22"/>
      <c r="F1265" s="22"/>
      <c r="I1265" s="22"/>
      <c r="L1265" s="22"/>
      <c r="O1265" s="22"/>
    </row>
    <row r="1266" spans="1:15" x14ac:dyDescent="0.25">
      <c r="A1266" s="24"/>
      <c r="C1266" s="22"/>
      <c r="F1266" s="22"/>
      <c r="I1266" s="22"/>
      <c r="L1266" s="22"/>
      <c r="O1266" s="22"/>
    </row>
    <row r="1267" spans="1:15" x14ac:dyDescent="0.25">
      <c r="A1267" s="24"/>
      <c r="C1267" s="22"/>
      <c r="F1267" s="22"/>
      <c r="I1267" s="22"/>
      <c r="L1267" s="22"/>
      <c r="O1267" s="22"/>
    </row>
    <row r="1268" spans="1:15" x14ac:dyDescent="0.25">
      <c r="A1268" s="24"/>
      <c r="C1268" s="22"/>
      <c r="F1268" s="22"/>
      <c r="I1268" s="22"/>
      <c r="L1268" s="22"/>
      <c r="O1268" s="22"/>
    </row>
    <row r="1269" spans="1:15" x14ac:dyDescent="0.25">
      <c r="A1269" s="24"/>
      <c r="C1269" s="22"/>
      <c r="F1269" s="22"/>
      <c r="I1269" s="22"/>
      <c r="L1269" s="22"/>
      <c r="O1269" s="22"/>
    </row>
    <row r="1270" spans="1:15" x14ac:dyDescent="0.25">
      <c r="A1270" s="24"/>
      <c r="C1270" s="22"/>
      <c r="F1270" s="22"/>
      <c r="I1270" s="22"/>
      <c r="L1270" s="22"/>
      <c r="O1270" s="22"/>
    </row>
    <row r="1271" spans="1:15" x14ac:dyDescent="0.25">
      <c r="A1271" s="24"/>
      <c r="C1271" s="22"/>
      <c r="F1271" s="22"/>
      <c r="I1271" s="22"/>
      <c r="L1271" s="22"/>
      <c r="O1271" s="22"/>
    </row>
    <row r="1272" spans="1:15" x14ac:dyDescent="0.25">
      <c r="A1272" s="24"/>
      <c r="C1272" s="22"/>
      <c r="F1272" s="22"/>
      <c r="I1272" s="22"/>
      <c r="L1272" s="22"/>
      <c r="O1272" s="22"/>
    </row>
    <row r="1273" spans="1:15" x14ac:dyDescent="0.25">
      <c r="A1273" s="24"/>
      <c r="C1273" s="22"/>
      <c r="F1273" s="22"/>
      <c r="I1273" s="22"/>
      <c r="L1273" s="22"/>
      <c r="O1273" s="22"/>
    </row>
    <row r="1274" spans="1:15" x14ac:dyDescent="0.25">
      <c r="A1274" s="24"/>
      <c r="C1274" s="22"/>
      <c r="F1274" s="22"/>
      <c r="I1274" s="22"/>
      <c r="L1274" s="22"/>
      <c r="O1274" s="22"/>
    </row>
    <row r="1275" spans="1:15" x14ac:dyDescent="0.25">
      <c r="A1275" s="24"/>
      <c r="C1275" s="22"/>
      <c r="F1275" s="22"/>
      <c r="I1275" s="22"/>
      <c r="L1275" s="22"/>
      <c r="O1275" s="22"/>
    </row>
    <row r="1276" spans="1:15" x14ac:dyDescent="0.25">
      <c r="A1276" s="24"/>
      <c r="C1276" s="22"/>
      <c r="F1276" s="22"/>
      <c r="I1276" s="22"/>
      <c r="L1276" s="22"/>
      <c r="O1276" s="22"/>
    </row>
    <row r="1277" spans="1:15" x14ac:dyDescent="0.25">
      <c r="A1277" s="24"/>
      <c r="C1277" s="22"/>
      <c r="F1277" s="22"/>
      <c r="I1277" s="22"/>
      <c r="L1277" s="22"/>
      <c r="O1277" s="22"/>
    </row>
    <row r="1278" spans="1:15" x14ac:dyDescent="0.25">
      <c r="A1278" s="24"/>
      <c r="C1278" s="22"/>
      <c r="F1278" s="22"/>
      <c r="I1278" s="22"/>
      <c r="L1278" s="22"/>
      <c r="O1278" s="22"/>
    </row>
    <row r="1279" spans="1:15" x14ac:dyDescent="0.25">
      <c r="A1279" s="24"/>
      <c r="C1279" s="22"/>
      <c r="F1279" s="22"/>
      <c r="I1279" s="22"/>
      <c r="L1279" s="22"/>
      <c r="O1279" s="22"/>
    </row>
    <row r="1280" spans="1:15" x14ac:dyDescent="0.25">
      <c r="A1280" s="24"/>
      <c r="C1280" s="22"/>
      <c r="F1280" s="22"/>
      <c r="I1280" s="22"/>
      <c r="L1280" s="22"/>
      <c r="O1280" s="22"/>
    </row>
    <row r="1281" spans="1:15" x14ac:dyDescent="0.25">
      <c r="A1281" s="24"/>
      <c r="C1281" s="22"/>
      <c r="F1281" s="22"/>
      <c r="I1281" s="22"/>
      <c r="L1281" s="22"/>
      <c r="O1281" s="22"/>
    </row>
    <row r="1282" spans="1:15" x14ac:dyDescent="0.25">
      <c r="A1282" s="24"/>
      <c r="C1282" s="22"/>
      <c r="F1282" s="22"/>
      <c r="I1282" s="22"/>
      <c r="L1282" s="22"/>
      <c r="O1282" s="22"/>
    </row>
    <row r="1283" spans="1:15" x14ac:dyDescent="0.25">
      <c r="A1283" s="24"/>
      <c r="C1283" s="22"/>
      <c r="F1283" s="22"/>
      <c r="I1283" s="22"/>
      <c r="L1283" s="22"/>
      <c r="O1283" s="22"/>
    </row>
    <row r="1284" spans="1:15" x14ac:dyDescent="0.25">
      <c r="A1284" s="24"/>
      <c r="C1284" s="22"/>
      <c r="F1284" s="22"/>
      <c r="I1284" s="22"/>
      <c r="L1284" s="22"/>
      <c r="O1284" s="22"/>
    </row>
    <row r="1285" spans="1:15" x14ac:dyDescent="0.25">
      <c r="A1285" s="24"/>
      <c r="C1285" s="22"/>
      <c r="F1285" s="22"/>
      <c r="I1285" s="22"/>
      <c r="L1285" s="22"/>
      <c r="O1285" s="22"/>
    </row>
    <row r="1286" spans="1:15" x14ac:dyDescent="0.25">
      <c r="A1286" s="24"/>
      <c r="C1286" s="22"/>
      <c r="F1286" s="22"/>
      <c r="I1286" s="22"/>
      <c r="L1286" s="22"/>
      <c r="O1286" s="22"/>
    </row>
    <row r="1287" spans="1:15" x14ac:dyDescent="0.25">
      <c r="A1287" s="24"/>
      <c r="C1287" s="22"/>
      <c r="F1287" s="22"/>
      <c r="I1287" s="22"/>
      <c r="L1287" s="22"/>
      <c r="O1287" s="22"/>
    </row>
    <row r="1288" spans="1:15" x14ac:dyDescent="0.25">
      <c r="A1288" s="24"/>
      <c r="C1288" s="22"/>
      <c r="F1288" s="22"/>
      <c r="I1288" s="22"/>
      <c r="L1288" s="22"/>
      <c r="O1288" s="22"/>
    </row>
    <row r="1289" spans="1:15" x14ac:dyDescent="0.25">
      <c r="A1289" s="24"/>
      <c r="C1289" s="22"/>
      <c r="F1289" s="22"/>
      <c r="I1289" s="22"/>
      <c r="L1289" s="22"/>
      <c r="O1289" s="22"/>
    </row>
    <row r="1290" spans="1:15" x14ac:dyDescent="0.25">
      <c r="A1290" s="24"/>
      <c r="C1290" s="22"/>
      <c r="F1290" s="22"/>
      <c r="I1290" s="22"/>
      <c r="L1290" s="22"/>
      <c r="O1290" s="22"/>
    </row>
    <row r="1291" spans="1:15" x14ac:dyDescent="0.25">
      <c r="A1291" s="24"/>
      <c r="C1291" s="22"/>
      <c r="F1291" s="22"/>
      <c r="I1291" s="22"/>
      <c r="L1291" s="22"/>
      <c r="O1291" s="22"/>
    </row>
    <row r="1292" spans="1:15" x14ac:dyDescent="0.25">
      <c r="A1292" s="24"/>
      <c r="C1292" s="22"/>
      <c r="F1292" s="22"/>
      <c r="I1292" s="22"/>
      <c r="L1292" s="22"/>
      <c r="O1292" s="22"/>
    </row>
    <row r="1293" spans="1:15" x14ac:dyDescent="0.25">
      <c r="A1293" s="24"/>
      <c r="C1293" s="22"/>
      <c r="F1293" s="22"/>
      <c r="I1293" s="22"/>
      <c r="L1293" s="22"/>
      <c r="O1293" s="22"/>
    </row>
    <row r="1294" spans="1:15" x14ac:dyDescent="0.25">
      <c r="A1294" s="24"/>
      <c r="C1294" s="22"/>
      <c r="F1294" s="22"/>
      <c r="I1294" s="22"/>
      <c r="L1294" s="22"/>
      <c r="O1294" s="22"/>
    </row>
    <row r="1295" spans="1:15" x14ac:dyDescent="0.25">
      <c r="A1295" s="24"/>
      <c r="C1295" s="22"/>
      <c r="F1295" s="22"/>
      <c r="I1295" s="22"/>
      <c r="L1295" s="22"/>
      <c r="O1295" s="22"/>
    </row>
    <row r="1296" spans="1:15" x14ac:dyDescent="0.25">
      <c r="A1296" s="24"/>
      <c r="C1296" s="22"/>
      <c r="F1296" s="22"/>
      <c r="I1296" s="22"/>
      <c r="L1296" s="22"/>
      <c r="O1296" s="22"/>
    </row>
    <row r="1297" spans="1:15" x14ac:dyDescent="0.25">
      <c r="A1297" s="24"/>
      <c r="C1297" s="22"/>
      <c r="F1297" s="22"/>
      <c r="I1297" s="22"/>
      <c r="L1297" s="22"/>
      <c r="O1297" s="22"/>
    </row>
    <row r="1298" spans="1:15" x14ac:dyDescent="0.25">
      <c r="A1298" s="24"/>
      <c r="C1298" s="22"/>
      <c r="F1298" s="22"/>
      <c r="I1298" s="22"/>
      <c r="L1298" s="22"/>
      <c r="O1298" s="22"/>
    </row>
    <row r="1299" spans="1:15" x14ac:dyDescent="0.25">
      <c r="A1299" s="24"/>
      <c r="C1299" s="22"/>
      <c r="F1299" s="22"/>
      <c r="I1299" s="22"/>
      <c r="L1299" s="22"/>
      <c r="O1299" s="22"/>
    </row>
    <row r="1300" spans="1:15" x14ac:dyDescent="0.25">
      <c r="A1300" s="24"/>
      <c r="C1300" s="22"/>
      <c r="F1300" s="22"/>
      <c r="I1300" s="22"/>
      <c r="L1300" s="22"/>
      <c r="O1300" s="22"/>
    </row>
    <row r="1301" spans="1:15" x14ac:dyDescent="0.25">
      <c r="A1301" s="24"/>
      <c r="C1301" s="22"/>
      <c r="F1301" s="22"/>
      <c r="I1301" s="22"/>
      <c r="L1301" s="22"/>
      <c r="O1301" s="22"/>
    </row>
    <row r="1302" spans="1:15" x14ac:dyDescent="0.25">
      <c r="A1302" s="24"/>
      <c r="C1302" s="22"/>
      <c r="F1302" s="22"/>
      <c r="I1302" s="22"/>
      <c r="L1302" s="22"/>
      <c r="O1302" s="22"/>
    </row>
    <row r="1303" spans="1:15" x14ac:dyDescent="0.25">
      <c r="A1303" s="24"/>
      <c r="C1303" s="22"/>
      <c r="F1303" s="22"/>
      <c r="I1303" s="22"/>
      <c r="L1303" s="22"/>
      <c r="O1303" s="22"/>
    </row>
    <row r="1304" spans="1:15" x14ac:dyDescent="0.25">
      <c r="A1304" s="24"/>
      <c r="C1304" s="22"/>
      <c r="F1304" s="22"/>
      <c r="I1304" s="22"/>
      <c r="L1304" s="22"/>
      <c r="O1304" s="22"/>
    </row>
    <row r="1305" spans="1:15" x14ac:dyDescent="0.25">
      <c r="A1305" s="24"/>
      <c r="C1305" s="22"/>
      <c r="F1305" s="22"/>
      <c r="I1305" s="22"/>
      <c r="L1305" s="22"/>
      <c r="O1305" s="22"/>
    </row>
    <row r="1306" spans="1:15" x14ac:dyDescent="0.25">
      <c r="A1306" s="24"/>
      <c r="C1306" s="22"/>
      <c r="F1306" s="22"/>
      <c r="I1306" s="22"/>
      <c r="L1306" s="22"/>
      <c r="O1306" s="22"/>
    </row>
    <row r="1307" spans="1:15" x14ac:dyDescent="0.25">
      <c r="A1307" s="24"/>
      <c r="C1307" s="22"/>
      <c r="F1307" s="22"/>
      <c r="I1307" s="22"/>
      <c r="L1307" s="22"/>
      <c r="O1307" s="22"/>
    </row>
    <row r="1308" spans="1:15" x14ac:dyDescent="0.25">
      <c r="A1308" s="24"/>
      <c r="C1308" s="22"/>
      <c r="F1308" s="22"/>
      <c r="I1308" s="22"/>
      <c r="L1308" s="22"/>
      <c r="O1308" s="22"/>
    </row>
    <row r="1309" spans="1:15" x14ac:dyDescent="0.25">
      <c r="A1309" s="24"/>
      <c r="C1309" s="22"/>
      <c r="F1309" s="22"/>
      <c r="I1309" s="22"/>
      <c r="L1309" s="22"/>
      <c r="O1309" s="22"/>
    </row>
    <row r="1310" spans="1:15" x14ac:dyDescent="0.25">
      <c r="A1310" s="24"/>
      <c r="C1310" s="22"/>
      <c r="F1310" s="22"/>
      <c r="I1310" s="22"/>
      <c r="L1310" s="22"/>
      <c r="O1310" s="22"/>
    </row>
    <row r="1311" spans="1:15" x14ac:dyDescent="0.25">
      <c r="A1311" s="24"/>
      <c r="C1311" s="22"/>
      <c r="F1311" s="22"/>
      <c r="I1311" s="22"/>
      <c r="L1311" s="22"/>
      <c r="O1311" s="22"/>
    </row>
    <row r="1312" spans="1:15" x14ac:dyDescent="0.25">
      <c r="A1312" s="24"/>
      <c r="C1312" s="22"/>
      <c r="F1312" s="22"/>
      <c r="I1312" s="22"/>
      <c r="L1312" s="22"/>
      <c r="O1312" s="22"/>
    </row>
    <row r="1313" spans="1:15" x14ac:dyDescent="0.25">
      <c r="A1313" s="24"/>
      <c r="C1313" s="22"/>
      <c r="F1313" s="22"/>
      <c r="I1313" s="22"/>
      <c r="L1313" s="22"/>
      <c r="O1313" s="22"/>
    </row>
    <row r="1314" spans="1:15" x14ac:dyDescent="0.25">
      <c r="A1314" s="24"/>
      <c r="C1314" s="22"/>
      <c r="F1314" s="22"/>
      <c r="I1314" s="22"/>
      <c r="L1314" s="22"/>
      <c r="O1314" s="22"/>
    </row>
    <row r="1315" spans="1:15" x14ac:dyDescent="0.25">
      <c r="A1315" s="24"/>
      <c r="C1315" s="22"/>
      <c r="F1315" s="22"/>
      <c r="I1315" s="22"/>
      <c r="L1315" s="22"/>
      <c r="O1315" s="22"/>
    </row>
    <row r="1316" spans="1:15" x14ac:dyDescent="0.25">
      <c r="A1316" s="24"/>
      <c r="C1316" s="22"/>
      <c r="F1316" s="22"/>
      <c r="I1316" s="22"/>
      <c r="L1316" s="22"/>
      <c r="O1316" s="22"/>
    </row>
    <row r="1317" spans="1:15" x14ac:dyDescent="0.25">
      <c r="A1317" s="24"/>
      <c r="C1317" s="22"/>
      <c r="F1317" s="22"/>
      <c r="I1317" s="22"/>
      <c r="L1317" s="22"/>
      <c r="O1317" s="22"/>
    </row>
    <row r="1318" spans="1:15" x14ac:dyDescent="0.25">
      <c r="A1318" s="24"/>
      <c r="C1318" s="22"/>
      <c r="F1318" s="22"/>
      <c r="I1318" s="22"/>
      <c r="L1318" s="22"/>
      <c r="O1318" s="22"/>
    </row>
    <row r="1319" spans="1:15" x14ac:dyDescent="0.25">
      <c r="A1319" s="24"/>
      <c r="C1319" s="22"/>
      <c r="F1319" s="22"/>
      <c r="I1319" s="22"/>
      <c r="L1319" s="22"/>
      <c r="O1319" s="22"/>
    </row>
    <row r="1320" spans="1:15" x14ac:dyDescent="0.25">
      <c r="A1320" s="24"/>
      <c r="C1320" s="22"/>
      <c r="F1320" s="22"/>
      <c r="I1320" s="22"/>
      <c r="L1320" s="22"/>
      <c r="O1320" s="22"/>
    </row>
    <row r="1321" spans="1:15" x14ac:dyDescent="0.25">
      <c r="A1321" s="24"/>
      <c r="C1321" s="22"/>
      <c r="F1321" s="22"/>
      <c r="I1321" s="22"/>
      <c r="L1321" s="22"/>
      <c r="O1321" s="22"/>
    </row>
    <row r="1322" spans="1:15" x14ac:dyDescent="0.25">
      <c r="A1322" s="24"/>
      <c r="C1322" s="22"/>
      <c r="F1322" s="22"/>
      <c r="I1322" s="22"/>
      <c r="L1322" s="22"/>
      <c r="O1322" s="22"/>
    </row>
    <row r="1323" spans="1:15" x14ac:dyDescent="0.25">
      <c r="A1323" s="24"/>
      <c r="C1323" s="22"/>
      <c r="F1323" s="22"/>
      <c r="I1323" s="22"/>
      <c r="L1323" s="22"/>
      <c r="O1323" s="22"/>
    </row>
    <row r="1324" spans="1:15" x14ac:dyDescent="0.25">
      <c r="A1324" s="24"/>
      <c r="C1324" s="22"/>
      <c r="F1324" s="22"/>
      <c r="I1324" s="22"/>
      <c r="L1324" s="22"/>
      <c r="O1324" s="22"/>
    </row>
    <row r="1325" spans="1:15" x14ac:dyDescent="0.25">
      <c r="A1325" s="24"/>
      <c r="C1325" s="22"/>
      <c r="F1325" s="22"/>
      <c r="I1325" s="22"/>
      <c r="L1325" s="22"/>
      <c r="O1325" s="22"/>
    </row>
    <row r="1326" spans="1:15" x14ac:dyDescent="0.25">
      <c r="A1326" s="24"/>
      <c r="C1326" s="22"/>
      <c r="F1326" s="22"/>
      <c r="I1326" s="22"/>
      <c r="L1326" s="22"/>
      <c r="O1326" s="22"/>
    </row>
    <row r="1327" spans="1:15" x14ac:dyDescent="0.25">
      <c r="A1327" s="24"/>
      <c r="C1327" s="22"/>
      <c r="F1327" s="22"/>
      <c r="I1327" s="22"/>
      <c r="L1327" s="22"/>
      <c r="O1327" s="22"/>
    </row>
    <row r="1328" spans="1:15" x14ac:dyDescent="0.25">
      <c r="A1328" s="24"/>
      <c r="C1328" s="22"/>
      <c r="F1328" s="22"/>
      <c r="I1328" s="22"/>
      <c r="L1328" s="22"/>
      <c r="O1328" s="22"/>
    </row>
    <row r="1329" spans="1:15" x14ac:dyDescent="0.25">
      <c r="A1329" s="24"/>
      <c r="C1329" s="22"/>
      <c r="F1329" s="22"/>
      <c r="I1329" s="22"/>
      <c r="L1329" s="22"/>
      <c r="O1329" s="22"/>
    </row>
    <row r="1330" spans="1:15" x14ac:dyDescent="0.25">
      <c r="A1330" s="24"/>
      <c r="C1330" s="22"/>
      <c r="F1330" s="22"/>
      <c r="I1330" s="22"/>
      <c r="L1330" s="22"/>
      <c r="O1330" s="22"/>
    </row>
    <row r="1331" spans="1:15" x14ac:dyDescent="0.25">
      <c r="A1331" s="24"/>
      <c r="C1331" s="22"/>
      <c r="F1331" s="22"/>
      <c r="I1331" s="22"/>
      <c r="L1331" s="22"/>
      <c r="O1331" s="22"/>
    </row>
    <row r="1332" spans="1:15" x14ac:dyDescent="0.25">
      <c r="A1332" s="24"/>
      <c r="C1332" s="22"/>
      <c r="F1332" s="22"/>
      <c r="I1332" s="22"/>
      <c r="L1332" s="22"/>
      <c r="O1332" s="22"/>
    </row>
    <row r="1333" spans="1:15" x14ac:dyDescent="0.25">
      <c r="A1333" s="24"/>
      <c r="C1333" s="22"/>
      <c r="F1333" s="22"/>
      <c r="I1333" s="22"/>
      <c r="L1333" s="22"/>
      <c r="O1333" s="22"/>
    </row>
    <row r="1334" spans="1:15" x14ac:dyDescent="0.25">
      <c r="A1334" s="24"/>
      <c r="C1334" s="22"/>
      <c r="F1334" s="22"/>
      <c r="I1334" s="22"/>
      <c r="L1334" s="22"/>
      <c r="O1334" s="22"/>
    </row>
    <row r="1335" spans="1:15" x14ac:dyDescent="0.25">
      <c r="A1335" s="24"/>
      <c r="C1335" s="22"/>
      <c r="F1335" s="22"/>
      <c r="I1335" s="22"/>
      <c r="L1335" s="22"/>
      <c r="O1335" s="22"/>
    </row>
    <row r="1336" spans="1:15" x14ac:dyDescent="0.25">
      <c r="A1336" s="24"/>
      <c r="C1336" s="22"/>
      <c r="F1336" s="22"/>
      <c r="I1336" s="22"/>
      <c r="L1336" s="22"/>
      <c r="O1336" s="22"/>
    </row>
    <row r="1337" spans="1:15" x14ac:dyDescent="0.25">
      <c r="A1337" s="24"/>
      <c r="C1337" s="22"/>
      <c r="F1337" s="22"/>
      <c r="I1337" s="22"/>
      <c r="L1337" s="22"/>
      <c r="O1337" s="22"/>
    </row>
    <row r="1338" spans="1:15" x14ac:dyDescent="0.25">
      <c r="A1338" s="24"/>
      <c r="C1338" s="22"/>
      <c r="F1338" s="22"/>
      <c r="I1338" s="22"/>
      <c r="L1338" s="22"/>
      <c r="O1338" s="22"/>
    </row>
    <row r="1339" spans="1:15" x14ac:dyDescent="0.25">
      <c r="A1339" s="24"/>
      <c r="C1339" s="22"/>
      <c r="F1339" s="22"/>
      <c r="I1339" s="22"/>
      <c r="L1339" s="22"/>
      <c r="O1339" s="22"/>
    </row>
    <row r="1340" spans="1:15" x14ac:dyDescent="0.25">
      <c r="A1340" s="24"/>
      <c r="C1340" s="22"/>
      <c r="F1340" s="22"/>
      <c r="I1340" s="22"/>
      <c r="L1340" s="22"/>
      <c r="O1340" s="22"/>
    </row>
    <row r="1341" spans="1:15" x14ac:dyDescent="0.25">
      <c r="A1341" s="24"/>
      <c r="C1341" s="22"/>
      <c r="F1341" s="22"/>
      <c r="I1341" s="22"/>
      <c r="L1341" s="22"/>
      <c r="O1341" s="22"/>
    </row>
    <row r="1342" spans="1:15" x14ac:dyDescent="0.25">
      <c r="A1342" s="24"/>
      <c r="C1342" s="22"/>
      <c r="F1342" s="22"/>
      <c r="I1342" s="22"/>
      <c r="L1342" s="22"/>
      <c r="O1342" s="22"/>
    </row>
    <row r="1343" spans="1:15" x14ac:dyDescent="0.25">
      <c r="A1343" s="24"/>
      <c r="C1343" s="22"/>
      <c r="F1343" s="22"/>
      <c r="I1343" s="22"/>
      <c r="L1343" s="22"/>
      <c r="O1343" s="22"/>
    </row>
    <row r="1344" spans="1:15" x14ac:dyDescent="0.25">
      <c r="A1344" s="24"/>
      <c r="C1344" s="22"/>
      <c r="F1344" s="22"/>
      <c r="I1344" s="22"/>
      <c r="L1344" s="22"/>
      <c r="O1344" s="22"/>
    </row>
    <row r="1345" spans="1:15" x14ac:dyDescent="0.25">
      <c r="A1345" s="24"/>
      <c r="C1345" s="22"/>
      <c r="F1345" s="22"/>
      <c r="I1345" s="22"/>
      <c r="L1345" s="22"/>
      <c r="O1345" s="22"/>
    </row>
    <row r="1346" spans="1:15" x14ac:dyDescent="0.25">
      <c r="A1346" s="24"/>
      <c r="C1346" s="22"/>
      <c r="F1346" s="22"/>
      <c r="I1346" s="22"/>
      <c r="L1346" s="22"/>
      <c r="O1346" s="22"/>
    </row>
    <row r="1347" spans="1:15" x14ac:dyDescent="0.25">
      <c r="A1347" s="24"/>
      <c r="C1347" s="22"/>
      <c r="F1347" s="22"/>
      <c r="I1347" s="22"/>
      <c r="L1347" s="22"/>
      <c r="O1347" s="22"/>
    </row>
    <row r="1348" spans="1:15" x14ac:dyDescent="0.25">
      <c r="A1348" s="24"/>
      <c r="C1348" s="22"/>
      <c r="F1348" s="22"/>
      <c r="I1348" s="22"/>
      <c r="L1348" s="22"/>
      <c r="O1348" s="22"/>
    </row>
    <row r="1349" spans="1:15" x14ac:dyDescent="0.25">
      <c r="A1349" s="24"/>
      <c r="C1349" s="22"/>
      <c r="F1349" s="22"/>
      <c r="I1349" s="22"/>
      <c r="L1349" s="22"/>
      <c r="O1349" s="22"/>
    </row>
    <row r="1350" spans="1:15" x14ac:dyDescent="0.25">
      <c r="A1350" s="24"/>
      <c r="C1350" s="22"/>
      <c r="F1350" s="22"/>
      <c r="I1350" s="22"/>
      <c r="L1350" s="22"/>
      <c r="O1350" s="22"/>
    </row>
    <row r="1351" spans="1:15" x14ac:dyDescent="0.25">
      <c r="A1351" s="24"/>
      <c r="C1351" s="22"/>
      <c r="F1351" s="22"/>
      <c r="I1351" s="22"/>
      <c r="L1351" s="22"/>
      <c r="O1351" s="22"/>
    </row>
    <row r="1352" spans="1:15" x14ac:dyDescent="0.25">
      <c r="A1352" s="24"/>
      <c r="C1352" s="22"/>
      <c r="F1352" s="22"/>
      <c r="I1352" s="22"/>
      <c r="L1352" s="22"/>
      <c r="O1352" s="22"/>
    </row>
    <row r="1353" spans="1:15" x14ac:dyDescent="0.25">
      <c r="A1353" s="24"/>
      <c r="C1353" s="22"/>
      <c r="F1353" s="22"/>
      <c r="I1353" s="22"/>
      <c r="L1353" s="22"/>
      <c r="O1353" s="22"/>
    </row>
    <row r="1354" spans="1:15" x14ac:dyDescent="0.25">
      <c r="A1354" s="24"/>
      <c r="C1354" s="22"/>
      <c r="F1354" s="22"/>
      <c r="I1354" s="22"/>
      <c r="L1354" s="22"/>
      <c r="O1354" s="22"/>
    </row>
    <row r="1355" spans="1:15" x14ac:dyDescent="0.25">
      <c r="A1355" s="24"/>
      <c r="C1355" s="22"/>
      <c r="F1355" s="22"/>
      <c r="I1355" s="22"/>
      <c r="L1355" s="22"/>
      <c r="O1355" s="22"/>
    </row>
    <row r="1356" spans="1:15" x14ac:dyDescent="0.25">
      <c r="A1356" s="24"/>
      <c r="C1356" s="22"/>
      <c r="F1356" s="22"/>
      <c r="I1356" s="22"/>
      <c r="L1356" s="22"/>
      <c r="O1356" s="22"/>
    </row>
    <row r="1357" spans="1:15" x14ac:dyDescent="0.25">
      <c r="A1357" s="24"/>
      <c r="C1357" s="22"/>
      <c r="F1357" s="22"/>
      <c r="I1357" s="22"/>
      <c r="L1357" s="22"/>
      <c r="O1357" s="22"/>
    </row>
    <row r="1358" spans="1:15" x14ac:dyDescent="0.25">
      <c r="A1358" s="24"/>
      <c r="C1358" s="22"/>
      <c r="F1358" s="22"/>
      <c r="I1358" s="22"/>
      <c r="L1358" s="22"/>
      <c r="O1358" s="22"/>
    </row>
    <row r="1359" spans="1:15" x14ac:dyDescent="0.25">
      <c r="A1359" s="24"/>
      <c r="C1359" s="22"/>
      <c r="F1359" s="22"/>
      <c r="I1359" s="22"/>
      <c r="L1359" s="22"/>
      <c r="O1359" s="22"/>
    </row>
    <row r="1360" spans="1:15" x14ac:dyDescent="0.25">
      <c r="A1360" s="24"/>
      <c r="C1360" s="22"/>
      <c r="F1360" s="22"/>
      <c r="I1360" s="22"/>
      <c r="L1360" s="22"/>
      <c r="O1360" s="22"/>
    </row>
    <row r="1361" spans="1:15" x14ac:dyDescent="0.25">
      <c r="A1361" s="24"/>
      <c r="C1361" s="22"/>
      <c r="F1361" s="22"/>
      <c r="I1361" s="22"/>
      <c r="L1361" s="22"/>
      <c r="O1361" s="22"/>
    </row>
    <row r="1362" spans="1:15" x14ac:dyDescent="0.25">
      <c r="A1362" s="24"/>
      <c r="C1362" s="22"/>
      <c r="F1362" s="22"/>
      <c r="I1362" s="22"/>
      <c r="L1362" s="22"/>
      <c r="O1362" s="22"/>
    </row>
    <row r="1363" spans="1:15" x14ac:dyDescent="0.25">
      <c r="A1363" s="24"/>
      <c r="C1363" s="22"/>
      <c r="F1363" s="22"/>
      <c r="I1363" s="22"/>
      <c r="L1363" s="22"/>
      <c r="O1363" s="22"/>
    </row>
    <row r="1364" spans="1:15" x14ac:dyDescent="0.25">
      <c r="A1364" s="24"/>
      <c r="C1364" s="22"/>
      <c r="F1364" s="22"/>
      <c r="I1364" s="22"/>
      <c r="L1364" s="22"/>
      <c r="O1364" s="22"/>
    </row>
    <row r="1365" spans="1:15" x14ac:dyDescent="0.25">
      <c r="A1365" s="24"/>
      <c r="C1365" s="22"/>
      <c r="F1365" s="22"/>
      <c r="I1365" s="22"/>
      <c r="L1365" s="22"/>
      <c r="O1365" s="22"/>
    </row>
    <row r="1366" spans="1:15" x14ac:dyDescent="0.25">
      <c r="A1366" s="24"/>
      <c r="C1366" s="22"/>
      <c r="F1366" s="22"/>
      <c r="I1366" s="22"/>
      <c r="L1366" s="22"/>
      <c r="O1366" s="22"/>
    </row>
    <row r="1367" spans="1:15" x14ac:dyDescent="0.25">
      <c r="A1367" s="24"/>
      <c r="C1367" s="22"/>
      <c r="F1367" s="22"/>
      <c r="I1367" s="22"/>
      <c r="L1367" s="22"/>
      <c r="O1367" s="22"/>
    </row>
    <row r="1368" spans="1:15" x14ac:dyDescent="0.25">
      <c r="A1368" s="24"/>
      <c r="C1368" s="22"/>
      <c r="F1368" s="22"/>
      <c r="I1368" s="22"/>
      <c r="L1368" s="22"/>
      <c r="O1368" s="22"/>
    </row>
    <row r="1369" spans="1:15" x14ac:dyDescent="0.25">
      <c r="A1369" s="24"/>
      <c r="C1369" s="22"/>
      <c r="F1369" s="22"/>
      <c r="I1369" s="22"/>
      <c r="L1369" s="22"/>
      <c r="O1369" s="22"/>
    </row>
    <row r="1370" spans="1:15" x14ac:dyDescent="0.25">
      <c r="A1370" s="24"/>
      <c r="C1370" s="22"/>
      <c r="F1370" s="22"/>
      <c r="I1370" s="22"/>
      <c r="L1370" s="22"/>
      <c r="O1370" s="22"/>
    </row>
    <row r="1371" spans="1:15" x14ac:dyDescent="0.25">
      <c r="A1371" s="24"/>
      <c r="C1371" s="22"/>
      <c r="F1371" s="22"/>
      <c r="I1371" s="22"/>
      <c r="L1371" s="22"/>
      <c r="O1371" s="22"/>
    </row>
    <row r="1372" spans="1:15" x14ac:dyDescent="0.25">
      <c r="A1372" s="24"/>
      <c r="C1372" s="22"/>
      <c r="F1372" s="22"/>
      <c r="I1372" s="22"/>
      <c r="L1372" s="22"/>
      <c r="O1372" s="22"/>
    </row>
    <row r="1373" spans="1:15" x14ac:dyDescent="0.25">
      <c r="A1373" s="24"/>
      <c r="C1373" s="22"/>
      <c r="F1373" s="22"/>
      <c r="I1373" s="22"/>
      <c r="L1373" s="22"/>
      <c r="O1373" s="22"/>
    </row>
    <row r="1374" spans="1:15" x14ac:dyDescent="0.25">
      <c r="A1374" s="24"/>
      <c r="C1374" s="22"/>
      <c r="F1374" s="22"/>
      <c r="I1374" s="22"/>
      <c r="L1374" s="22"/>
      <c r="O1374" s="22"/>
    </row>
    <row r="1375" spans="1:15" x14ac:dyDescent="0.25">
      <c r="A1375" s="24"/>
      <c r="C1375" s="22"/>
      <c r="F1375" s="22"/>
      <c r="I1375" s="22"/>
      <c r="L1375" s="22"/>
      <c r="O1375" s="22"/>
    </row>
    <row r="1376" spans="1:15" x14ac:dyDescent="0.25">
      <c r="A1376" s="24"/>
      <c r="C1376" s="22"/>
      <c r="F1376" s="22"/>
      <c r="I1376" s="22"/>
      <c r="L1376" s="22"/>
      <c r="O1376" s="22"/>
    </row>
    <row r="1377" spans="1:15" x14ac:dyDescent="0.25">
      <c r="A1377" s="24"/>
      <c r="C1377" s="22"/>
      <c r="F1377" s="22"/>
      <c r="I1377" s="22"/>
      <c r="L1377" s="22"/>
      <c r="O1377" s="22"/>
    </row>
    <row r="1378" spans="1:15" x14ac:dyDescent="0.25">
      <c r="A1378" s="24"/>
      <c r="C1378" s="22"/>
      <c r="F1378" s="22"/>
      <c r="I1378" s="22"/>
      <c r="L1378" s="22"/>
      <c r="O1378" s="22"/>
    </row>
    <row r="1379" spans="1:15" x14ac:dyDescent="0.25">
      <c r="A1379" s="24"/>
      <c r="C1379" s="22"/>
      <c r="F1379" s="22"/>
      <c r="I1379" s="22"/>
      <c r="L1379" s="22"/>
      <c r="O1379" s="22"/>
    </row>
    <row r="1380" spans="1:15" x14ac:dyDescent="0.25">
      <c r="A1380" s="24"/>
      <c r="C1380" s="22"/>
      <c r="F1380" s="22"/>
      <c r="I1380" s="22"/>
      <c r="L1380" s="22"/>
      <c r="O1380" s="22"/>
    </row>
    <row r="1381" spans="1:15" x14ac:dyDescent="0.25">
      <c r="A1381" s="24"/>
      <c r="C1381" s="22"/>
      <c r="F1381" s="22"/>
      <c r="I1381" s="22"/>
      <c r="L1381" s="22"/>
      <c r="O1381" s="22"/>
    </row>
    <row r="1382" spans="1:15" x14ac:dyDescent="0.25">
      <c r="A1382" s="24"/>
      <c r="C1382" s="22"/>
      <c r="F1382" s="22"/>
      <c r="I1382" s="22"/>
      <c r="L1382" s="22"/>
      <c r="O1382" s="22"/>
    </row>
    <row r="1383" spans="1:15" x14ac:dyDescent="0.25">
      <c r="A1383" s="24"/>
      <c r="C1383" s="22"/>
      <c r="F1383" s="22"/>
      <c r="I1383" s="22"/>
      <c r="L1383" s="22"/>
      <c r="O1383" s="22"/>
    </row>
    <row r="1384" spans="1:15" x14ac:dyDescent="0.25">
      <c r="A1384" s="24"/>
      <c r="C1384" s="22"/>
      <c r="F1384" s="22"/>
      <c r="I1384" s="22"/>
      <c r="L1384" s="22"/>
      <c r="O1384" s="22"/>
    </row>
    <row r="1385" spans="1:15" x14ac:dyDescent="0.25">
      <c r="A1385" s="24"/>
      <c r="C1385" s="22"/>
      <c r="F1385" s="22"/>
      <c r="I1385" s="22"/>
      <c r="L1385" s="22"/>
      <c r="O1385" s="22"/>
    </row>
    <row r="1386" spans="1:15" x14ac:dyDescent="0.25">
      <c r="A1386" s="24"/>
      <c r="C1386" s="22"/>
      <c r="F1386" s="22"/>
      <c r="I1386" s="22"/>
      <c r="L1386" s="22"/>
      <c r="O1386" s="22"/>
    </row>
    <row r="1387" spans="1:15" x14ac:dyDescent="0.25">
      <c r="A1387" s="24"/>
      <c r="C1387" s="22"/>
      <c r="F1387" s="22"/>
      <c r="I1387" s="22"/>
      <c r="L1387" s="22"/>
      <c r="O1387" s="22"/>
    </row>
    <row r="1388" spans="1:15" x14ac:dyDescent="0.25">
      <c r="A1388" s="24"/>
      <c r="C1388" s="22"/>
      <c r="F1388" s="22"/>
      <c r="I1388" s="22"/>
      <c r="L1388" s="22"/>
      <c r="O1388" s="22"/>
    </row>
    <row r="1389" spans="1:15" x14ac:dyDescent="0.25">
      <c r="A1389" s="24"/>
      <c r="C1389" s="22"/>
      <c r="F1389" s="22"/>
      <c r="I1389" s="22"/>
      <c r="L1389" s="22"/>
      <c r="O1389" s="22"/>
    </row>
    <row r="1390" spans="1:15" x14ac:dyDescent="0.25">
      <c r="A1390" s="24"/>
      <c r="C1390" s="22"/>
      <c r="F1390" s="22"/>
      <c r="I1390" s="22"/>
      <c r="L1390" s="22"/>
      <c r="O1390" s="22"/>
    </row>
    <row r="1391" spans="1:15" x14ac:dyDescent="0.25">
      <c r="A1391" s="24"/>
      <c r="C1391" s="22"/>
      <c r="F1391" s="22"/>
      <c r="I1391" s="22"/>
      <c r="L1391" s="22"/>
      <c r="O1391" s="22"/>
    </row>
    <row r="1392" spans="1:15" x14ac:dyDescent="0.25">
      <c r="A1392" s="24"/>
      <c r="C1392" s="22"/>
      <c r="F1392" s="22"/>
      <c r="I1392" s="22"/>
      <c r="L1392" s="22"/>
      <c r="O1392" s="22"/>
    </row>
    <row r="1393" spans="1:15" x14ac:dyDescent="0.25">
      <c r="A1393" s="24"/>
      <c r="C1393" s="22"/>
      <c r="F1393" s="22"/>
      <c r="I1393" s="22"/>
      <c r="L1393" s="22"/>
      <c r="O1393" s="22"/>
    </row>
    <row r="1394" spans="1:15" x14ac:dyDescent="0.25">
      <c r="A1394" s="24"/>
      <c r="C1394" s="22"/>
      <c r="F1394" s="22"/>
      <c r="I1394" s="22"/>
      <c r="L1394" s="22"/>
      <c r="O1394" s="22"/>
    </row>
    <row r="1395" spans="1:15" x14ac:dyDescent="0.25">
      <c r="A1395" s="24"/>
      <c r="C1395" s="22"/>
      <c r="F1395" s="22"/>
      <c r="I1395" s="22"/>
      <c r="L1395" s="22"/>
      <c r="O1395" s="22"/>
    </row>
    <row r="1396" spans="1:15" x14ac:dyDescent="0.25">
      <c r="A1396" s="24"/>
      <c r="C1396" s="22"/>
      <c r="F1396" s="22"/>
      <c r="I1396" s="22"/>
      <c r="L1396" s="22"/>
      <c r="O1396" s="22"/>
    </row>
    <row r="1397" spans="1:15" x14ac:dyDescent="0.25">
      <c r="A1397" s="24"/>
      <c r="C1397" s="22"/>
      <c r="F1397" s="22"/>
      <c r="I1397" s="22"/>
      <c r="L1397" s="22"/>
      <c r="O1397" s="22"/>
    </row>
    <row r="1398" spans="1:15" x14ac:dyDescent="0.25">
      <c r="A1398" s="24"/>
      <c r="C1398" s="22"/>
      <c r="F1398" s="22"/>
      <c r="I1398" s="22"/>
      <c r="L1398" s="22"/>
      <c r="O1398" s="22"/>
    </row>
    <row r="1399" spans="1:15" x14ac:dyDescent="0.25">
      <c r="A1399" s="24"/>
      <c r="C1399" s="22"/>
      <c r="F1399" s="22"/>
      <c r="I1399" s="22"/>
      <c r="L1399" s="22"/>
      <c r="O1399" s="22"/>
    </row>
    <row r="1400" spans="1:15" x14ac:dyDescent="0.25">
      <c r="A1400" s="24"/>
      <c r="C1400" s="22"/>
      <c r="F1400" s="22"/>
      <c r="I1400" s="22"/>
      <c r="L1400" s="22"/>
      <c r="O1400" s="22"/>
    </row>
    <row r="1401" spans="1:15" x14ac:dyDescent="0.25">
      <c r="A1401" s="24"/>
      <c r="C1401" s="22"/>
      <c r="F1401" s="22"/>
      <c r="I1401" s="22"/>
      <c r="L1401" s="22"/>
      <c r="O1401" s="22"/>
    </row>
    <row r="1402" spans="1:15" x14ac:dyDescent="0.25">
      <c r="A1402" s="24"/>
      <c r="C1402" s="22"/>
      <c r="F1402" s="22"/>
      <c r="I1402" s="22"/>
      <c r="L1402" s="22"/>
      <c r="O1402" s="22"/>
    </row>
    <row r="1403" spans="1:15" x14ac:dyDescent="0.25">
      <c r="A1403" s="24"/>
      <c r="C1403" s="22"/>
      <c r="F1403" s="22"/>
      <c r="I1403" s="22"/>
      <c r="L1403" s="22"/>
      <c r="O1403" s="22"/>
    </row>
    <row r="1404" spans="1:15" x14ac:dyDescent="0.25">
      <c r="A1404" s="24"/>
      <c r="C1404" s="22"/>
      <c r="F1404" s="22"/>
      <c r="I1404" s="22"/>
      <c r="L1404" s="22"/>
      <c r="O1404" s="22"/>
    </row>
    <row r="1405" spans="1:15" x14ac:dyDescent="0.25">
      <c r="A1405" s="24"/>
      <c r="C1405" s="22"/>
      <c r="F1405" s="22"/>
      <c r="I1405" s="22"/>
      <c r="L1405" s="22"/>
      <c r="O1405" s="22"/>
    </row>
    <row r="1406" spans="1:15" x14ac:dyDescent="0.25">
      <c r="A1406" s="24"/>
      <c r="C1406" s="22"/>
      <c r="F1406" s="22"/>
      <c r="I1406" s="22"/>
      <c r="L1406" s="22"/>
      <c r="O1406" s="22"/>
    </row>
    <row r="1407" spans="1:15" x14ac:dyDescent="0.25">
      <c r="A1407" s="24"/>
      <c r="C1407" s="22"/>
      <c r="F1407" s="22"/>
      <c r="I1407" s="22"/>
      <c r="L1407" s="22"/>
      <c r="O1407" s="22"/>
    </row>
    <row r="1408" spans="1:15" x14ac:dyDescent="0.25">
      <c r="A1408" s="24"/>
      <c r="C1408" s="22"/>
      <c r="F1408" s="22"/>
      <c r="I1408" s="22"/>
      <c r="L1408" s="22"/>
      <c r="O1408" s="22"/>
    </row>
    <row r="1409" spans="1:15" x14ac:dyDescent="0.25">
      <c r="A1409" s="24"/>
      <c r="C1409" s="22"/>
      <c r="F1409" s="22"/>
      <c r="I1409" s="22"/>
      <c r="L1409" s="22"/>
      <c r="O1409" s="22"/>
    </row>
    <row r="1410" spans="1:15" x14ac:dyDescent="0.25">
      <c r="A1410" s="24"/>
      <c r="C1410" s="22"/>
      <c r="F1410" s="22"/>
      <c r="I1410" s="22"/>
      <c r="L1410" s="22"/>
      <c r="O1410" s="22"/>
    </row>
    <row r="1411" spans="1:15" x14ac:dyDescent="0.25">
      <c r="A1411" s="24"/>
      <c r="C1411" s="22"/>
      <c r="F1411" s="22"/>
      <c r="I1411" s="22"/>
      <c r="L1411" s="22"/>
      <c r="O1411" s="22"/>
    </row>
    <row r="1412" spans="1:15" x14ac:dyDescent="0.25">
      <c r="A1412" s="24"/>
      <c r="C1412" s="22"/>
      <c r="F1412" s="22"/>
      <c r="I1412" s="22"/>
      <c r="L1412" s="22"/>
      <c r="O1412" s="22"/>
    </row>
    <row r="1413" spans="1:15" x14ac:dyDescent="0.25">
      <c r="A1413" s="24"/>
      <c r="C1413" s="22"/>
      <c r="F1413" s="22"/>
      <c r="I1413" s="22"/>
      <c r="L1413" s="22"/>
      <c r="O1413" s="22"/>
    </row>
    <row r="1414" spans="1:15" x14ac:dyDescent="0.25">
      <c r="A1414" s="24"/>
      <c r="C1414" s="22"/>
      <c r="F1414" s="22"/>
      <c r="I1414" s="22"/>
      <c r="L1414" s="22"/>
      <c r="O1414" s="22"/>
    </row>
    <row r="1415" spans="1:15" x14ac:dyDescent="0.25">
      <c r="A1415" s="24"/>
      <c r="C1415" s="22"/>
      <c r="F1415" s="22"/>
      <c r="I1415" s="22"/>
      <c r="L1415" s="22"/>
      <c r="O1415" s="22"/>
    </row>
    <row r="1416" spans="1:15" x14ac:dyDescent="0.25">
      <c r="A1416" s="24"/>
      <c r="C1416" s="22"/>
      <c r="F1416" s="22"/>
      <c r="I1416" s="22"/>
      <c r="L1416" s="22"/>
      <c r="O1416" s="22"/>
    </row>
    <row r="1417" spans="1:15" x14ac:dyDescent="0.25">
      <c r="A1417" s="24"/>
      <c r="C1417" s="22"/>
      <c r="F1417" s="22"/>
      <c r="I1417" s="22"/>
      <c r="L1417" s="22"/>
      <c r="O1417" s="22"/>
    </row>
    <row r="1418" spans="1:15" x14ac:dyDescent="0.25">
      <c r="A1418" s="24"/>
      <c r="C1418" s="22"/>
      <c r="F1418" s="22"/>
      <c r="I1418" s="22"/>
      <c r="L1418" s="22"/>
      <c r="O1418" s="22"/>
    </row>
    <row r="1419" spans="1:15" x14ac:dyDescent="0.25">
      <c r="A1419" s="24"/>
      <c r="C1419" s="22"/>
      <c r="F1419" s="22"/>
      <c r="I1419" s="22"/>
      <c r="L1419" s="22"/>
      <c r="O1419" s="22"/>
    </row>
    <row r="1420" spans="1:15" x14ac:dyDescent="0.25">
      <c r="A1420" s="24"/>
      <c r="C1420" s="22"/>
      <c r="F1420" s="22"/>
      <c r="I1420" s="22"/>
      <c r="L1420" s="22"/>
      <c r="O1420" s="22"/>
    </row>
    <row r="1421" spans="1:15" x14ac:dyDescent="0.25">
      <c r="A1421" s="24"/>
      <c r="C1421" s="22"/>
      <c r="F1421" s="22"/>
      <c r="I1421" s="22"/>
      <c r="L1421" s="22"/>
      <c r="O1421" s="22"/>
    </row>
    <row r="1422" spans="1:15" x14ac:dyDescent="0.25">
      <c r="A1422" s="24"/>
      <c r="C1422" s="22"/>
      <c r="F1422" s="22"/>
      <c r="I1422" s="22"/>
      <c r="L1422" s="22"/>
      <c r="O1422" s="22"/>
    </row>
    <row r="1423" spans="1:15" x14ac:dyDescent="0.25">
      <c r="A1423" s="24"/>
      <c r="C1423" s="22"/>
      <c r="F1423" s="22"/>
      <c r="I1423" s="22"/>
      <c r="L1423" s="22"/>
      <c r="O1423" s="22"/>
    </row>
    <row r="1424" spans="1:15" x14ac:dyDescent="0.25">
      <c r="A1424" s="24"/>
      <c r="C1424" s="22"/>
      <c r="F1424" s="22"/>
      <c r="I1424" s="22"/>
      <c r="L1424" s="22"/>
      <c r="O1424" s="22"/>
    </row>
    <row r="1425" spans="1:15" x14ac:dyDescent="0.25">
      <c r="A1425" s="24"/>
      <c r="C1425" s="22"/>
      <c r="F1425" s="22"/>
      <c r="I1425" s="22"/>
      <c r="L1425" s="22"/>
      <c r="O1425" s="22"/>
    </row>
    <row r="1426" spans="1:15" x14ac:dyDescent="0.25">
      <c r="A1426" s="24"/>
      <c r="C1426" s="22"/>
      <c r="F1426" s="22"/>
      <c r="I1426" s="22"/>
      <c r="L1426" s="22"/>
      <c r="O1426" s="22"/>
    </row>
    <row r="1427" spans="1:15" x14ac:dyDescent="0.25">
      <c r="A1427" s="24"/>
      <c r="C1427" s="22"/>
      <c r="F1427" s="22"/>
      <c r="I1427" s="22"/>
      <c r="L1427" s="22"/>
      <c r="O1427" s="22"/>
    </row>
    <row r="1428" spans="1:15" x14ac:dyDescent="0.25">
      <c r="A1428" s="24"/>
      <c r="C1428" s="22"/>
      <c r="F1428" s="22"/>
      <c r="I1428" s="22"/>
      <c r="L1428" s="22"/>
      <c r="O1428" s="22"/>
    </row>
    <row r="1429" spans="1:15" x14ac:dyDescent="0.25">
      <c r="A1429" s="24"/>
      <c r="C1429" s="22"/>
      <c r="F1429" s="22"/>
      <c r="I1429" s="22"/>
      <c r="L1429" s="22"/>
      <c r="O1429" s="22"/>
    </row>
    <row r="1430" spans="1:15" x14ac:dyDescent="0.25">
      <c r="A1430" s="24"/>
      <c r="C1430" s="22"/>
      <c r="F1430" s="22"/>
      <c r="I1430" s="22"/>
      <c r="L1430" s="22"/>
      <c r="O1430" s="22"/>
    </row>
    <row r="1431" spans="1:15" x14ac:dyDescent="0.25">
      <c r="A1431" s="24"/>
      <c r="C1431" s="22"/>
      <c r="F1431" s="22"/>
      <c r="I1431" s="22"/>
      <c r="L1431" s="22"/>
      <c r="O1431" s="22"/>
    </row>
    <row r="1432" spans="1:15" x14ac:dyDescent="0.25">
      <c r="A1432" s="24"/>
      <c r="C1432" s="22"/>
      <c r="F1432" s="22"/>
      <c r="I1432" s="22"/>
      <c r="L1432" s="22"/>
      <c r="O1432" s="22"/>
    </row>
    <row r="1433" spans="1:15" x14ac:dyDescent="0.25">
      <c r="A1433" s="24"/>
      <c r="C1433" s="22"/>
      <c r="F1433" s="22"/>
      <c r="I1433" s="22"/>
      <c r="L1433" s="22"/>
      <c r="O1433" s="22"/>
    </row>
    <row r="1434" spans="1:15" x14ac:dyDescent="0.25">
      <c r="A1434" s="24"/>
      <c r="C1434" s="22"/>
      <c r="F1434" s="22"/>
      <c r="I1434" s="22"/>
      <c r="L1434" s="22"/>
      <c r="O1434" s="22"/>
    </row>
    <row r="1435" spans="1:15" x14ac:dyDescent="0.25">
      <c r="A1435" s="24"/>
      <c r="C1435" s="22"/>
      <c r="F1435" s="22"/>
      <c r="I1435" s="22"/>
      <c r="L1435" s="22"/>
      <c r="O1435" s="22"/>
    </row>
    <row r="1436" spans="1:15" x14ac:dyDescent="0.25">
      <c r="A1436" s="24"/>
      <c r="C1436" s="22"/>
      <c r="F1436" s="22"/>
      <c r="I1436" s="22"/>
      <c r="L1436" s="22"/>
      <c r="O1436" s="22"/>
    </row>
    <row r="1437" spans="1:15" x14ac:dyDescent="0.25">
      <c r="A1437" s="24"/>
      <c r="C1437" s="22"/>
      <c r="F1437" s="22"/>
      <c r="I1437" s="22"/>
      <c r="L1437" s="22"/>
      <c r="O1437" s="22"/>
    </row>
    <row r="1438" spans="1:15" x14ac:dyDescent="0.25">
      <c r="A1438" s="24"/>
      <c r="C1438" s="22"/>
      <c r="F1438" s="22"/>
      <c r="I1438" s="22"/>
      <c r="L1438" s="22"/>
      <c r="O1438" s="22"/>
    </row>
    <row r="1439" spans="1:15" x14ac:dyDescent="0.25">
      <c r="A1439" s="24"/>
      <c r="C1439" s="22"/>
      <c r="F1439" s="22"/>
      <c r="I1439" s="22"/>
      <c r="L1439" s="22"/>
      <c r="O1439" s="22"/>
    </row>
    <row r="1440" spans="1:15" x14ac:dyDescent="0.25">
      <c r="A1440" s="24"/>
      <c r="C1440" s="22"/>
      <c r="F1440" s="22"/>
      <c r="I1440" s="22"/>
      <c r="L1440" s="22"/>
      <c r="O1440" s="22"/>
    </row>
    <row r="1441" spans="1:15" x14ac:dyDescent="0.25">
      <c r="A1441" s="24"/>
      <c r="C1441" s="22"/>
      <c r="F1441" s="22"/>
      <c r="I1441" s="22"/>
      <c r="L1441" s="22"/>
      <c r="O1441" s="22"/>
    </row>
    <row r="1442" spans="1:15" x14ac:dyDescent="0.25">
      <c r="A1442" s="24"/>
      <c r="C1442" s="22"/>
      <c r="F1442" s="22"/>
      <c r="I1442" s="22"/>
      <c r="L1442" s="22"/>
      <c r="O1442" s="22"/>
    </row>
    <row r="1443" spans="1:15" x14ac:dyDescent="0.25">
      <c r="A1443" s="24"/>
      <c r="C1443" s="22"/>
      <c r="F1443" s="22"/>
      <c r="I1443" s="22"/>
      <c r="L1443" s="22"/>
      <c r="O1443" s="22"/>
    </row>
    <row r="1444" spans="1:15" x14ac:dyDescent="0.25">
      <c r="A1444" s="24"/>
      <c r="C1444" s="22"/>
      <c r="F1444" s="22"/>
      <c r="I1444" s="22"/>
      <c r="L1444" s="22"/>
      <c r="O1444" s="22"/>
    </row>
    <row r="1445" spans="1:15" x14ac:dyDescent="0.25">
      <c r="A1445" s="24"/>
      <c r="C1445" s="22"/>
      <c r="F1445" s="22"/>
      <c r="I1445" s="22"/>
      <c r="L1445" s="22"/>
      <c r="O1445" s="22"/>
    </row>
    <row r="1446" spans="1:15" x14ac:dyDescent="0.25">
      <c r="A1446" s="24"/>
      <c r="C1446" s="22"/>
      <c r="F1446" s="22"/>
      <c r="I1446" s="22"/>
      <c r="L1446" s="22"/>
      <c r="O1446" s="22"/>
    </row>
    <row r="1447" spans="1:15" x14ac:dyDescent="0.25">
      <c r="A1447" s="24"/>
      <c r="C1447" s="22"/>
      <c r="F1447" s="22"/>
      <c r="I1447" s="22"/>
      <c r="L1447" s="22"/>
      <c r="O1447" s="22"/>
    </row>
    <row r="1448" spans="1:15" x14ac:dyDescent="0.25">
      <c r="A1448" s="24"/>
      <c r="C1448" s="22"/>
      <c r="F1448" s="22"/>
      <c r="I1448" s="22"/>
      <c r="L1448" s="22"/>
      <c r="O1448" s="22"/>
    </row>
    <row r="1449" spans="1:15" x14ac:dyDescent="0.25">
      <c r="A1449" s="24"/>
      <c r="C1449" s="22"/>
      <c r="F1449" s="22"/>
      <c r="I1449" s="22"/>
      <c r="L1449" s="22"/>
      <c r="O1449" s="22"/>
    </row>
    <row r="1450" spans="1:15" x14ac:dyDescent="0.25">
      <c r="A1450" s="24"/>
      <c r="C1450" s="22"/>
      <c r="F1450" s="22"/>
      <c r="I1450" s="22"/>
      <c r="L1450" s="22"/>
      <c r="O1450" s="22"/>
    </row>
    <row r="1451" spans="1:15" x14ac:dyDescent="0.25">
      <c r="A1451" s="24"/>
      <c r="C1451" s="22"/>
      <c r="F1451" s="22"/>
      <c r="I1451" s="22"/>
      <c r="L1451" s="22"/>
      <c r="O1451" s="22"/>
    </row>
    <row r="1452" spans="1:15" x14ac:dyDescent="0.25">
      <c r="A1452" s="24"/>
      <c r="C1452" s="22"/>
      <c r="F1452" s="22"/>
      <c r="I1452" s="22"/>
      <c r="L1452" s="22"/>
      <c r="O1452" s="22"/>
    </row>
    <row r="1453" spans="1:15" x14ac:dyDescent="0.25">
      <c r="A1453" s="24"/>
      <c r="C1453" s="22"/>
      <c r="F1453" s="22"/>
      <c r="I1453" s="22"/>
      <c r="L1453" s="22"/>
      <c r="O1453" s="22"/>
    </row>
    <row r="1454" spans="1:15" x14ac:dyDescent="0.25">
      <c r="A1454" s="24"/>
      <c r="C1454" s="22"/>
      <c r="F1454" s="22"/>
      <c r="I1454" s="22"/>
      <c r="L1454" s="22"/>
      <c r="O1454" s="22"/>
    </row>
    <row r="1455" spans="1:15" x14ac:dyDescent="0.25">
      <c r="A1455" s="24"/>
      <c r="C1455" s="22"/>
      <c r="F1455" s="22"/>
      <c r="I1455" s="22"/>
      <c r="L1455" s="22"/>
      <c r="O1455" s="22"/>
    </row>
    <row r="1456" spans="1:15" x14ac:dyDescent="0.25">
      <c r="A1456" s="24"/>
      <c r="C1456" s="22"/>
      <c r="F1456" s="22"/>
      <c r="I1456" s="22"/>
      <c r="L1456" s="22"/>
      <c r="O1456" s="22"/>
    </row>
    <row r="1457" spans="1:15" x14ac:dyDescent="0.25">
      <c r="A1457" s="24"/>
      <c r="C1457" s="22"/>
      <c r="F1457" s="22"/>
      <c r="I1457" s="22"/>
      <c r="L1457" s="22"/>
      <c r="O1457" s="22"/>
    </row>
    <row r="1458" spans="1:15" x14ac:dyDescent="0.25">
      <c r="A1458" s="24"/>
      <c r="C1458" s="22"/>
      <c r="F1458" s="22"/>
      <c r="I1458" s="22"/>
      <c r="L1458" s="22"/>
      <c r="O1458" s="22"/>
    </row>
    <row r="1459" spans="1:15" x14ac:dyDescent="0.25">
      <c r="A1459" s="24"/>
      <c r="C1459" s="22"/>
      <c r="F1459" s="22"/>
      <c r="I1459" s="22"/>
      <c r="L1459" s="22"/>
      <c r="O1459" s="22"/>
    </row>
    <row r="1460" spans="1:15" x14ac:dyDescent="0.25">
      <c r="A1460" s="24"/>
      <c r="C1460" s="22"/>
      <c r="F1460" s="22"/>
      <c r="I1460" s="22"/>
      <c r="L1460" s="22"/>
      <c r="O1460" s="22"/>
    </row>
    <row r="1461" spans="1:15" x14ac:dyDescent="0.25">
      <c r="A1461" s="24"/>
      <c r="C1461" s="22"/>
      <c r="F1461" s="22"/>
      <c r="I1461" s="22"/>
      <c r="L1461" s="22"/>
      <c r="O1461" s="22"/>
    </row>
    <row r="1462" spans="1:15" x14ac:dyDescent="0.25">
      <c r="A1462" s="24"/>
      <c r="C1462" s="22"/>
      <c r="F1462" s="22"/>
      <c r="I1462" s="22"/>
      <c r="L1462" s="22"/>
      <c r="O1462" s="22"/>
    </row>
    <row r="1463" spans="1:15" x14ac:dyDescent="0.25">
      <c r="A1463" s="24"/>
      <c r="C1463" s="22"/>
      <c r="F1463" s="22"/>
      <c r="I1463" s="22"/>
      <c r="L1463" s="22"/>
      <c r="O1463" s="22"/>
    </row>
    <row r="1464" spans="1:15" x14ac:dyDescent="0.25">
      <c r="A1464" s="24"/>
      <c r="C1464" s="22"/>
      <c r="F1464" s="22"/>
      <c r="I1464" s="22"/>
      <c r="L1464" s="22"/>
      <c r="O1464" s="22"/>
    </row>
    <row r="1465" spans="1:15" x14ac:dyDescent="0.25">
      <c r="A1465" s="24"/>
      <c r="C1465" s="22"/>
      <c r="F1465" s="22"/>
      <c r="I1465" s="22"/>
      <c r="L1465" s="22"/>
      <c r="O1465" s="22"/>
    </row>
    <row r="1466" spans="1:15" x14ac:dyDescent="0.25">
      <c r="A1466" s="24"/>
      <c r="C1466" s="22"/>
      <c r="F1466" s="22"/>
      <c r="I1466" s="22"/>
      <c r="L1466" s="22"/>
      <c r="O1466" s="22"/>
    </row>
    <row r="1467" spans="1:15" x14ac:dyDescent="0.25">
      <c r="A1467" s="24"/>
      <c r="C1467" s="22"/>
      <c r="F1467" s="22"/>
      <c r="I1467" s="22"/>
      <c r="L1467" s="22"/>
      <c r="O1467" s="22"/>
    </row>
    <row r="1468" spans="1:15" x14ac:dyDescent="0.25">
      <c r="A1468" s="24"/>
      <c r="C1468" s="22"/>
      <c r="F1468" s="22"/>
      <c r="I1468" s="22"/>
      <c r="L1468" s="22"/>
      <c r="O1468" s="22"/>
    </row>
    <row r="1469" spans="1:15" x14ac:dyDescent="0.25">
      <c r="A1469" s="24"/>
      <c r="C1469" s="22"/>
      <c r="F1469" s="22"/>
      <c r="I1469" s="22"/>
      <c r="L1469" s="22"/>
      <c r="O1469" s="22"/>
    </row>
    <row r="1470" spans="1:15" x14ac:dyDescent="0.25">
      <c r="A1470" s="24"/>
      <c r="C1470" s="22"/>
      <c r="F1470" s="22"/>
      <c r="I1470" s="22"/>
      <c r="L1470" s="22"/>
      <c r="O1470" s="22"/>
    </row>
    <row r="1471" spans="1:15" x14ac:dyDescent="0.25">
      <c r="A1471" s="24"/>
      <c r="C1471" s="22"/>
      <c r="F1471" s="22"/>
      <c r="I1471" s="22"/>
      <c r="L1471" s="22"/>
      <c r="O1471" s="22"/>
    </row>
    <row r="1472" spans="1:15" x14ac:dyDescent="0.25">
      <c r="A1472" s="24"/>
      <c r="C1472" s="22"/>
      <c r="F1472" s="22"/>
      <c r="I1472" s="22"/>
      <c r="L1472" s="22"/>
      <c r="O1472" s="22"/>
    </row>
    <row r="1473" spans="1:15" x14ac:dyDescent="0.25">
      <c r="A1473" s="24"/>
      <c r="C1473" s="22"/>
      <c r="F1473" s="22"/>
      <c r="I1473" s="22"/>
      <c r="L1473" s="22"/>
      <c r="O1473" s="22"/>
    </row>
    <row r="1474" spans="1:15" x14ac:dyDescent="0.25">
      <c r="A1474" s="24"/>
      <c r="C1474" s="22"/>
      <c r="F1474" s="22"/>
      <c r="I1474" s="22"/>
      <c r="L1474" s="22"/>
      <c r="O1474" s="22"/>
    </row>
    <row r="1475" spans="1:15" x14ac:dyDescent="0.25">
      <c r="A1475" s="24"/>
      <c r="C1475" s="22"/>
      <c r="F1475" s="22"/>
      <c r="I1475" s="22"/>
      <c r="L1475" s="22"/>
      <c r="O1475" s="22"/>
    </row>
    <row r="1476" spans="1:15" x14ac:dyDescent="0.25">
      <c r="A1476" s="24"/>
      <c r="C1476" s="22"/>
      <c r="F1476" s="22"/>
      <c r="I1476" s="22"/>
      <c r="L1476" s="22"/>
      <c r="O1476" s="22"/>
    </row>
    <row r="1477" spans="1:15" x14ac:dyDescent="0.25">
      <c r="A1477" s="24"/>
      <c r="C1477" s="22"/>
      <c r="F1477" s="22"/>
      <c r="I1477" s="22"/>
      <c r="L1477" s="22"/>
      <c r="O1477" s="22"/>
    </row>
    <row r="1478" spans="1:15" x14ac:dyDescent="0.25">
      <c r="A1478" s="24"/>
      <c r="C1478" s="22"/>
      <c r="F1478" s="22"/>
      <c r="I1478" s="22"/>
      <c r="L1478" s="22"/>
      <c r="O1478" s="22"/>
    </row>
    <row r="1479" spans="1:15" x14ac:dyDescent="0.25">
      <c r="A1479" s="24"/>
      <c r="C1479" s="22"/>
      <c r="F1479" s="22"/>
      <c r="I1479" s="22"/>
      <c r="L1479" s="22"/>
      <c r="O1479" s="22"/>
    </row>
    <row r="1480" spans="1:15" x14ac:dyDescent="0.25">
      <c r="A1480" s="24"/>
      <c r="C1480" s="22"/>
      <c r="F1480" s="22"/>
      <c r="I1480" s="22"/>
      <c r="L1480" s="22"/>
      <c r="O1480" s="22"/>
    </row>
    <row r="1481" spans="1:15" x14ac:dyDescent="0.25">
      <c r="A1481" s="24"/>
      <c r="C1481" s="22"/>
      <c r="F1481" s="22"/>
      <c r="I1481" s="22"/>
      <c r="L1481" s="22"/>
      <c r="O1481" s="22"/>
    </row>
    <row r="1482" spans="1:15" x14ac:dyDescent="0.25">
      <c r="A1482" s="24"/>
      <c r="C1482" s="22"/>
      <c r="F1482" s="22"/>
      <c r="I1482" s="22"/>
      <c r="L1482" s="22"/>
      <c r="O1482" s="22"/>
    </row>
    <row r="1483" spans="1:15" x14ac:dyDescent="0.25">
      <c r="A1483" s="24"/>
      <c r="C1483" s="22"/>
      <c r="F1483" s="22"/>
      <c r="I1483" s="22"/>
      <c r="L1483" s="22"/>
      <c r="O1483" s="22"/>
    </row>
    <row r="1484" spans="1:15" x14ac:dyDescent="0.25">
      <c r="A1484" s="24"/>
      <c r="C1484" s="22"/>
      <c r="F1484" s="22"/>
      <c r="I1484" s="22"/>
      <c r="L1484" s="22"/>
      <c r="O1484" s="22"/>
    </row>
    <row r="1485" spans="1:15" x14ac:dyDescent="0.25">
      <c r="A1485" s="24"/>
      <c r="C1485" s="22"/>
      <c r="F1485" s="22"/>
      <c r="I1485" s="22"/>
      <c r="L1485" s="22"/>
      <c r="O1485" s="22"/>
    </row>
    <row r="1486" spans="1:15" x14ac:dyDescent="0.25">
      <c r="A1486" s="24"/>
      <c r="C1486" s="22"/>
      <c r="F1486" s="22"/>
      <c r="I1486" s="22"/>
      <c r="L1486" s="22"/>
      <c r="O1486" s="22"/>
    </row>
    <row r="1487" spans="1:15" x14ac:dyDescent="0.25">
      <c r="A1487" s="24"/>
      <c r="C1487" s="22"/>
      <c r="F1487" s="22"/>
      <c r="I1487" s="22"/>
      <c r="L1487" s="22"/>
      <c r="O1487" s="22"/>
    </row>
    <row r="1488" spans="1:15" x14ac:dyDescent="0.25">
      <c r="A1488" s="24"/>
      <c r="C1488" s="22"/>
      <c r="F1488" s="22"/>
      <c r="I1488" s="22"/>
      <c r="L1488" s="22"/>
      <c r="O1488" s="22"/>
    </row>
    <row r="1489" spans="1:15" x14ac:dyDescent="0.25">
      <c r="A1489" s="24"/>
      <c r="C1489" s="22"/>
      <c r="F1489" s="22"/>
      <c r="I1489" s="22"/>
      <c r="L1489" s="22"/>
      <c r="O1489" s="22"/>
    </row>
    <row r="1490" spans="1:15" x14ac:dyDescent="0.25">
      <c r="A1490" s="24"/>
      <c r="C1490" s="22"/>
      <c r="F1490" s="22"/>
      <c r="I1490" s="22"/>
      <c r="L1490" s="22"/>
      <c r="O1490" s="22"/>
    </row>
    <row r="1491" spans="1:15" x14ac:dyDescent="0.25">
      <c r="A1491" s="24"/>
      <c r="C1491" s="22"/>
      <c r="F1491" s="22"/>
      <c r="I1491" s="22"/>
      <c r="L1491" s="22"/>
      <c r="O1491" s="22"/>
    </row>
    <row r="1492" spans="1:15" x14ac:dyDescent="0.25">
      <c r="A1492" s="24"/>
      <c r="C1492" s="22"/>
      <c r="F1492" s="22"/>
      <c r="I1492" s="22"/>
      <c r="L1492" s="22"/>
      <c r="O1492" s="22"/>
    </row>
    <row r="1493" spans="1:15" x14ac:dyDescent="0.25">
      <c r="A1493" s="24"/>
      <c r="C1493" s="22"/>
      <c r="F1493" s="22"/>
      <c r="I1493" s="22"/>
      <c r="L1493" s="22"/>
      <c r="O1493" s="22"/>
    </row>
    <row r="1494" spans="1:15" x14ac:dyDescent="0.25">
      <c r="A1494" s="24"/>
      <c r="C1494" s="22"/>
      <c r="F1494" s="22"/>
      <c r="I1494" s="22"/>
      <c r="L1494" s="22"/>
      <c r="O1494" s="22"/>
    </row>
    <row r="1495" spans="1:15" x14ac:dyDescent="0.25">
      <c r="A1495" s="24"/>
      <c r="C1495" s="22"/>
      <c r="F1495" s="22"/>
      <c r="I1495" s="22"/>
      <c r="L1495" s="22"/>
      <c r="O1495" s="22"/>
    </row>
    <row r="1496" spans="1:15" x14ac:dyDescent="0.25">
      <c r="A1496" s="24"/>
      <c r="C1496" s="22"/>
      <c r="F1496" s="22"/>
      <c r="I1496" s="22"/>
      <c r="L1496" s="22"/>
      <c r="O1496" s="22"/>
    </row>
    <row r="1497" spans="1:15" x14ac:dyDescent="0.25">
      <c r="A1497" s="24"/>
      <c r="C1497" s="22"/>
      <c r="F1497" s="22"/>
      <c r="I1497" s="22"/>
      <c r="L1497" s="22"/>
      <c r="O1497" s="22"/>
    </row>
    <row r="1498" spans="1:15" x14ac:dyDescent="0.25">
      <c r="A1498" s="24"/>
      <c r="C1498" s="22"/>
      <c r="F1498" s="22"/>
      <c r="I1498" s="22"/>
      <c r="L1498" s="22"/>
      <c r="O1498" s="22"/>
    </row>
    <row r="1499" spans="1:15" x14ac:dyDescent="0.25">
      <c r="A1499" s="24"/>
      <c r="C1499" s="22"/>
      <c r="F1499" s="22"/>
      <c r="I1499" s="22"/>
      <c r="L1499" s="22"/>
      <c r="O1499" s="22"/>
    </row>
    <row r="1500" spans="1:15" x14ac:dyDescent="0.25">
      <c r="A1500" s="24"/>
      <c r="C1500" s="22"/>
      <c r="F1500" s="22"/>
      <c r="I1500" s="22"/>
      <c r="L1500" s="22"/>
      <c r="O1500" s="22"/>
    </row>
    <row r="1501" spans="1:15" x14ac:dyDescent="0.25">
      <c r="A1501" s="24"/>
      <c r="C1501" s="22"/>
      <c r="F1501" s="22"/>
      <c r="I1501" s="22"/>
      <c r="L1501" s="22"/>
      <c r="O1501" s="22"/>
    </row>
    <row r="1502" spans="1:15" x14ac:dyDescent="0.25">
      <c r="A1502" s="24"/>
      <c r="C1502" s="22"/>
      <c r="F1502" s="22"/>
      <c r="I1502" s="22"/>
      <c r="L1502" s="22"/>
      <c r="O1502" s="22"/>
    </row>
    <row r="1503" spans="1:15" x14ac:dyDescent="0.25">
      <c r="A1503" s="24"/>
      <c r="C1503" s="22"/>
      <c r="F1503" s="22"/>
      <c r="I1503" s="22"/>
      <c r="L1503" s="22"/>
      <c r="O1503" s="22"/>
    </row>
    <row r="1504" spans="1:15" x14ac:dyDescent="0.25">
      <c r="A1504" s="24"/>
      <c r="C1504" s="22"/>
      <c r="F1504" s="22"/>
      <c r="I1504" s="22"/>
      <c r="L1504" s="22"/>
      <c r="O1504" s="22"/>
    </row>
    <row r="1505" spans="1:15" x14ac:dyDescent="0.25">
      <c r="A1505" s="24"/>
      <c r="C1505" s="22"/>
      <c r="F1505" s="22"/>
      <c r="I1505" s="22"/>
      <c r="L1505" s="22"/>
      <c r="O1505" s="22"/>
    </row>
    <row r="1506" spans="1:15" x14ac:dyDescent="0.25">
      <c r="A1506" s="24"/>
      <c r="C1506" s="22"/>
      <c r="F1506" s="22"/>
      <c r="I1506" s="22"/>
      <c r="L1506" s="22"/>
      <c r="O1506" s="22"/>
    </row>
    <row r="1507" spans="1:15" x14ac:dyDescent="0.25">
      <c r="A1507" s="24"/>
      <c r="C1507" s="22"/>
      <c r="F1507" s="22"/>
      <c r="I1507" s="22"/>
      <c r="L1507" s="22"/>
      <c r="O1507" s="22"/>
    </row>
    <row r="1508" spans="1:15" x14ac:dyDescent="0.25">
      <c r="A1508" s="24"/>
      <c r="C1508" s="22"/>
      <c r="F1508" s="22"/>
      <c r="I1508" s="22"/>
      <c r="L1508" s="22"/>
      <c r="O1508" s="22"/>
    </row>
    <row r="1509" spans="1:15" x14ac:dyDescent="0.25">
      <c r="A1509" s="24"/>
      <c r="C1509" s="22"/>
      <c r="F1509" s="22"/>
      <c r="I1509" s="22"/>
      <c r="L1509" s="22"/>
      <c r="O1509" s="22"/>
    </row>
    <row r="1510" spans="1:15" x14ac:dyDescent="0.25">
      <c r="A1510" s="24"/>
      <c r="C1510" s="22"/>
      <c r="F1510" s="22"/>
      <c r="I1510" s="22"/>
      <c r="L1510" s="22"/>
      <c r="O1510" s="22"/>
    </row>
    <row r="1511" spans="1:15" x14ac:dyDescent="0.25">
      <c r="A1511" s="24"/>
      <c r="C1511" s="22"/>
      <c r="F1511" s="22"/>
      <c r="I1511" s="22"/>
      <c r="L1511" s="22"/>
      <c r="O1511" s="22"/>
    </row>
    <row r="1512" spans="1:15" x14ac:dyDescent="0.25">
      <c r="A1512" s="24"/>
      <c r="C1512" s="22"/>
      <c r="F1512" s="22"/>
      <c r="I1512" s="22"/>
      <c r="L1512" s="22"/>
      <c r="O1512" s="22"/>
    </row>
    <row r="1513" spans="1:15" x14ac:dyDescent="0.25">
      <c r="A1513" s="24"/>
      <c r="C1513" s="22"/>
      <c r="F1513" s="22"/>
      <c r="I1513" s="22"/>
      <c r="L1513" s="22"/>
      <c r="O1513" s="22"/>
    </row>
    <row r="1514" spans="1:15" x14ac:dyDescent="0.25">
      <c r="A1514" s="24"/>
      <c r="C1514" s="22"/>
      <c r="F1514" s="22"/>
      <c r="I1514" s="22"/>
      <c r="L1514" s="22"/>
      <c r="O1514" s="22"/>
    </row>
    <row r="1515" spans="1:15" x14ac:dyDescent="0.25">
      <c r="A1515" s="24"/>
      <c r="C1515" s="22"/>
      <c r="F1515" s="22"/>
      <c r="I1515" s="22"/>
      <c r="L1515" s="22"/>
      <c r="O1515" s="22"/>
    </row>
    <row r="1516" spans="1:15" x14ac:dyDescent="0.25">
      <c r="A1516" s="24"/>
      <c r="C1516" s="22"/>
      <c r="F1516" s="22"/>
      <c r="I1516" s="22"/>
      <c r="L1516" s="22"/>
      <c r="O1516" s="22"/>
    </row>
    <row r="1517" spans="1:15" x14ac:dyDescent="0.25">
      <c r="A1517" s="24"/>
      <c r="C1517" s="22"/>
      <c r="F1517" s="22"/>
      <c r="I1517" s="22"/>
      <c r="L1517" s="22"/>
      <c r="O1517" s="22"/>
    </row>
    <row r="1518" spans="1:15" x14ac:dyDescent="0.25">
      <c r="A1518" s="24"/>
      <c r="C1518" s="22"/>
      <c r="F1518" s="22"/>
      <c r="I1518" s="22"/>
      <c r="L1518" s="22"/>
      <c r="O1518" s="22"/>
    </row>
    <row r="1519" spans="1:15" x14ac:dyDescent="0.25">
      <c r="A1519" s="24"/>
      <c r="C1519" s="22"/>
      <c r="F1519" s="22"/>
      <c r="I1519" s="22"/>
      <c r="L1519" s="22"/>
      <c r="O1519" s="22"/>
    </row>
    <row r="1520" spans="1:15" x14ac:dyDescent="0.25">
      <c r="A1520" s="24"/>
      <c r="C1520" s="22"/>
      <c r="F1520" s="22"/>
      <c r="I1520" s="22"/>
      <c r="L1520" s="22"/>
      <c r="O1520" s="22"/>
    </row>
    <row r="1521" spans="1:15" x14ac:dyDescent="0.25">
      <c r="A1521" s="24"/>
      <c r="C1521" s="22"/>
      <c r="F1521" s="22"/>
      <c r="I1521" s="22"/>
      <c r="L1521" s="22"/>
      <c r="O1521" s="22"/>
    </row>
    <row r="1522" spans="1:15" x14ac:dyDescent="0.25">
      <c r="A1522" s="24"/>
      <c r="C1522" s="22"/>
      <c r="F1522" s="22"/>
      <c r="I1522" s="22"/>
      <c r="L1522" s="22"/>
      <c r="O1522" s="22"/>
    </row>
    <row r="1523" spans="1:15" x14ac:dyDescent="0.25">
      <c r="A1523" s="24"/>
      <c r="C1523" s="22"/>
      <c r="F1523" s="22"/>
      <c r="I1523" s="22"/>
      <c r="L1523" s="22"/>
      <c r="O1523" s="22"/>
    </row>
    <row r="1524" spans="1:15" x14ac:dyDescent="0.25">
      <c r="A1524" s="24"/>
      <c r="C1524" s="22"/>
      <c r="F1524" s="22"/>
      <c r="I1524" s="22"/>
      <c r="L1524" s="22"/>
      <c r="O1524" s="22"/>
    </row>
    <row r="1525" spans="1:15" x14ac:dyDescent="0.25">
      <c r="A1525" s="24"/>
      <c r="C1525" s="22"/>
      <c r="F1525" s="22"/>
      <c r="I1525" s="22"/>
      <c r="L1525" s="22"/>
      <c r="O1525" s="22"/>
    </row>
    <row r="1526" spans="1:15" x14ac:dyDescent="0.25">
      <c r="A1526" s="24"/>
      <c r="C1526" s="22"/>
      <c r="F1526" s="22"/>
      <c r="I1526" s="22"/>
      <c r="L1526" s="22"/>
      <c r="O1526" s="22"/>
    </row>
    <row r="1527" spans="1:15" x14ac:dyDescent="0.25">
      <c r="A1527" s="24"/>
      <c r="C1527" s="22"/>
      <c r="F1527" s="22"/>
      <c r="I1527" s="22"/>
      <c r="L1527" s="22"/>
      <c r="O1527" s="22"/>
    </row>
    <row r="1528" spans="1:15" x14ac:dyDescent="0.25">
      <c r="A1528" s="24"/>
      <c r="C1528" s="22"/>
      <c r="F1528" s="22"/>
      <c r="I1528" s="22"/>
      <c r="L1528" s="22"/>
      <c r="O1528" s="22"/>
    </row>
    <row r="1529" spans="1:15" x14ac:dyDescent="0.25">
      <c r="A1529" s="24"/>
      <c r="C1529" s="22"/>
      <c r="F1529" s="22"/>
      <c r="I1529" s="22"/>
      <c r="L1529" s="22"/>
      <c r="O1529" s="22"/>
    </row>
    <row r="1530" spans="1:15" x14ac:dyDescent="0.25">
      <c r="A1530" s="24"/>
      <c r="C1530" s="22"/>
      <c r="F1530" s="22"/>
      <c r="I1530" s="22"/>
      <c r="L1530" s="22"/>
      <c r="O1530" s="22"/>
    </row>
    <row r="1531" spans="1:15" x14ac:dyDescent="0.25">
      <c r="A1531" s="24"/>
      <c r="C1531" s="22"/>
      <c r="F1531" s="22"/>
      <c r="I1531" s="22"/>
      <c r="L1531" s="22"/>
      <c r="O1531" s="22"/>
    </row>
    <row r="1532" spans="1:15" x14ac:dyDescent="0.25">
      <c r="A1532" s="24"/>
      <c r="C1532" s="22"/>
      <c r="F1532" s="22"/>
      <c r="I1532" s="22"/>
      <c r="L1532" s="22"/>
      <c r="O1532" s="22"/>
    </row>
    <row r="1533" spans="1:15" x14ac:dyDescent="0.25">
      <c r="A1533" s="24"/>
      <c r="C1533" s="22"/>
      <c r="F1533" s="22"/>
      <c r="I1533" s="22"/>
      <c r="L1533" s="22"/>
      <c r="O1533" s="22"/>
    </row>
    <row r="1534" spans="1:15" x14ac:dyDescent="0.25">
      <c r="A1534" s="24"/>
      <c r="C1534" s="22"/>
      <c r="F1534" s="22"/>
      <c r="I1534" s="22"/>
      <c r="L1534" s="22"/>
      <c r="O1534" s="22"/>
    </row>
    <row r="1535" spans="1:15" x14ac:dyDescent="0.25">
      <c r="A1535" s="24"/>
      <c r="C1535" s="22"/>
      <c r="F1535" s="22"/>
      <c r="I1535" s="22"/>
      <c r="L1535" s="22"/>
      <c r="O1535" s="22"/>
    </row>
    <row r="1536" spans="1:15" x14ac:dyDescent="0.25">
      <c r="A1536" s="24"/>
      <c r="C1536" s="22"/>
      <c r="F1536" s="22"/>
      <c r="I1536" s="22"/>
      <c r="L1536" s="22"/>
      <c r="O1536" s="22"/>
    </row>
    <row r="1537" spans="1:15" x14ac:dyDescent="0.25">
      <c r="A1537" s="24"/>
      <c r="C1537" s="22"/>
      <c r="F1537" s="22"/>
      <c r="I1537" s="22"/>
      <c r="L1537" s="22"/>
      <c r="O1537" s="22"/>
    </row>
    <row r="1538" spans="1:15" x14ac:dyDescent="0.25">
      <c r="A1538" s="24"/>
      <c r="C1538" s="22"/>
      <c r="F1538" s="22"/>
      <c r="I1538" s="22"/>
      <c r="L1538" s="22"/>
      <c r="O1538" s="22"/>
    </row>
    <row r="1539" spans="1:15" x14ac:dyDescent="0.25">
      <c r="A1539" s="24"/>
      <c r="C1539" s="22"/>
      <c r="F1539" s="22"/>
      <c r="I1539" s="22"/>
      <c r="L1539" s="22"/>
      <c r="O1539" s="22"/>
    </row>
    <row r="1540" spans="1:15" x14ac:dyDescent="0.25">
      <c r="A1540" s="24"/>
      <c r="C1540" s="22"/>
      <c r="F1540" s="22"/>
      <c r="I1540" s="22"/>
      <c r="L1540" s="22"/>
      <c r="O1540" s="22"/>
    </row>
    <row r="1541" spans="1:15" x14ac:dyDescent="0.25">
      <c r="A1541" s="24"/>
      <c r="C1541" s="22"/>
      <c r="F1541" s="22"/>
      <c r="I1541" s="22"/>
      <c r="L1541" s="22"/>
      <c r="O1541" s="22"/>
    </row>
    <row r="1542" spans="1:15" x14ac:dyDescent="0.25">
      <c r="A1542" s="24"/>
      <c r="C1542" s="22"/>
      <c r="F1542" s="22"/>
      <c r="I1542" s="22"/>
      <c r="L1542" s="22"/>
      <c r="O1542" s="22"/>
    </row>
    <row r="1543" spans="1:15" x14ac:dyDescent="0.25">
      <c r="A1543" s="24"/>
      <c r="C1543" s="22"/>
      <c r="F1543" s="22"/>
      <c r="I1543" s="22"/>
      <c r="L1543" s="22"/>
      <c r="O1543" s="22"/>
    </row>
    <row r="1544" spans="1:15" x14ac:dyDescent="0.25">
      <c r="A1544" s="24"/>
      <c r="C1544" s="22"/>
      <c r="F1544" s="22"/>
      <c r="I1544" s="22"/>
      <c r="L1544" s="22"/>
      <c r="O1544" s="22"/>
    </row>
    <row r="1545" spans="1:15" x14ac:dyDescent="0.25">
      <c r="A1545" s="24"/>
      <c r="C1545" s="22"/>
      <c r="F1545" s="22"/>
      <c r="I1545" s="22"/>
      <c r="L1545" s="22"/>
      <c r="O1545" s="22"/>
    </row>
    <row r="1546" spans="1:15" x14ac:dyDescent="0.25">
      <c r="A1546" s="24"/>
      <c r="C1546" s="22"/>
      <c r="F1546" s="22"/>
      <c r="I1546" s="22"/>
      <c r="L1546" s="22"/>
      <c r="O1546" s="22"/>
    </row>
    <row r="1547" spans="1:15" x14ac:dyDescent="0.25">
      <c r="A1547" s="24"/>
      <c r="C1547" s="22"/>
      <c r="F1547" s="22"/>
      <c r="I1547" s="22"/>
      <c r="L1547" s="22"/>
      <c r="O1547" s="22"/>
    </row>
    <row r="1548" spans="1:15" x14ac:dyDescent="0.25">
      <c r="A1548" s="24"/>
      <c r="C1548" s="22"/>
      <c r="F1548" s="22"/>
      <c r="I1548" s="22"/>
      <c r="L1548" s="22"/>
      <c r="O1548" s="22"/>
    </row>
    <row r="1549" spans="1:15" x14ac:dyDescent="0.25">
      <c r="A1549" s="24"/>
      <c r="C1549" s="22"/>
      <c r="F1549" s="22"/>
      <c r="I1549" s="22"/>
      <c r="L1549" s="22"/>
      <c r="O1549" s="22"/>
    </row>
    <row r="1550" spans="1:15" x14ac:dyDescent="0.25">
      <c r="A1550" s="24"/>
      <c r="C1550" s="22"/>
      <c r="F1550" s="22"/>
      <c r="I1550" s="22"/>
      <c r="L1550" s="22"/>
      <c r="O1550" s="22"/>
    </row>
    <row r="1551" spans="1:15" x14ac:dyDescent="0.25">
      <c r="A1551" s="24"/>
      <c r="C1551" s="22"/>
      <c r="F1551" s="22"/>
      <c r="I1551" s="22"/>
      <c r="L1551" s="22"/>
      <c r="O1551" s="22"/>
    </row>
    <row r="1552" spans="1:15" x14ac:dyDescent="0.25">
      <c r="A1552" s="24"/>
      <c r="C1552" s="22"/>
      <c r="F1552" s="22"/>
      <c r="I1552" s="22"/>
      <c r="L1552" s="22"/>
      <c r="O1552" s="22"/>
    </row>
    <row r="1553" spans="1:15" x14ac:dyDescent="0.25">
      <c r="A1553" s="24"/>
      <c r="C1553" s="22"/>
      <c r="F1553" s="22"/>
      <c r="I1553" s="22"/>
      <c r="L1553" s="22"/>
      <c r="O1553" s="22"/>
    </row>
    <row r="1554" spans="1:15" x14ac:dyDescent="0.25">
      <c r="A1554" s="24"/>
      <c r="C1554" s="22"/>
      <c r="F1554" s="22"/>
      <c r="I1554" s="22"/>
      <c r="L1554" s="22"/>
      <c r="O1554" s="22"/>
    </row>
    <row r="1555" spans="1:15" x14ac:dyDescent="0.25">
      <c r="A1555" s="24"/>
      <c r="C1555" s="22"/>
      <c r="F1555" s="22"/>
      <c r="I1555" s="22"/>
      <c r="L1555" s="22"/>
      <c r="O1555" s="22"/>
    </row>
    <row r="1556" spans="1:15" x14ac:dyDescent="0.25">
      <c r="A1556" s="24"/>
      <c r="C1556" s="22"/>
      <c r="F1556" s="22"/>
      <c r="I1556" s="22"/>
      <c r="L1556" s="22"/>
      <c r="O1556" s="22"/>
    </row>
    <row r="1557" spans="1:15" x14ac:dyDescent="0.25">
      <c r="A1557" s="24"/>
      <c r="C1557" s="22"/>
      <c r="F1557" s="22"/>
      <c r="I1557" s="22"/>
      <c r="L1557" s="22"/>
      <c r="O1557" s="22"/>
    </row>
    <row r="1558" spans="1:15" x14ac:dyDescent="0.25">
      <c r="A1558" s="24"/>
      <c r="C1558" s="22"/>
      <c r="F1558" s="22"/>
      <c r="I1558" s="22"/>
      <c r="L1558" s="22"/>
      <c r="O1558" s="22"/>
    </row>
    <row r="1559" spans="1:15" x14ac:dyDescent="0.25">
      <c r="A1559" s="24"/>
      <c r="C1559" s="22"/>
      <c r="F1559" s="22"/>
      <c r="I1559" s="22"/>
      <c r="L1559" s="22"/>
      <c r="O1559" s="22"/>
    </row>
    <row r="1560" spans="1:15" x14ac:dyDescent="0.25">
      <c r="A1560" s="24"/>
      <c r="C1560" s="22"/>
      <c r="F1560" s="22"/>
      <c r="I1560" s="22"/>
      <c r="L1560" s="22"/>
      <c r="O1560" s="22"/>
    </row>
    <row r="1561" spans="1:15" x14ac:dyDescent="0.25">
      <c r="A1561" s="24"/>
      <c r="C1561" s="22"/>
      <c r="F1561" s="22"/>
      <c r="I1561" s="22"/>
      <c r="L1561" s="22"/>
      <c r="O1561" s="22"/>
    </row>
    <row r="1562" spans="1:15" x14ac:dyDescent="0.25">
      <c r="A1562" s="24"/>
      <c r="C1562" s="22"/>
      <c r="F1562" s="22"/>
      <c r="I1562" s="22"/>
      <c r="L1562" s="22"/>
      <c r="O1562" s="22"/>
    </row>
    <row r="1563" spans="1:15" x14ac:dyDescent="0.25">
      <c r="A1563" s="24"/>
      <c r="C1563" s="22"/>
      <c r="F1563" s="22"/>
      <c r="I1563" s="22"/>
      <c r="L1563" s="22"/>
      <c r="O1563" s="22"/>
    </row>
    <row r="1564" spans="1:15" x14ac:dyDescent="0.25">
      <c r="A1564" s="24"/>
      <c r="C1564" s="22"/>
      <c r="F1564" s="22"/>
      <c r="I1564" s="22"/>
      <c r="L1564" s="22"/>
      <c r="O1564" s="22"/>
    </row>
    <row r="1565" spans="1:15" x14ac:dyDescent="0.25">
      <c r="A1565" s="24"/>
      <c r="C1565" s="22"/>
      <c r="F1565" s="22"/>
      <c r="I1565" s="22"/>
      <c r="L1565" s="22"/>
      <c r="O1565" s="22"/>
    </row>
    <row r="1566" spans="1:15" x14ac:dyDescent="0.25">
      <c r="A1566" s="24"/>
      <c r="C1566" s="22"/>
      <c r="F1566" s="22"/>
      <c r="I1566" s="22"/>
      <c r="L1566" s="22"/>
      <c r="O1566" s="22"/>
    </row>
    <row r="1567" spans="1:15" x14ac:dyDescent="0.25">
      <c r="A1567" s="24"/>
      <c r="C1567" s="22"/>
      <c r="F1567" s="22"/>
      <c r="I1567" s="22"/>
      <c r="L1567" s="22"/>
      <c r="O1567" s="22"/>
    </row>
    <row r="1568" spans="1:15" x14ac:dyDescent="0.25">
      <c r="A1568" s="24"/>
      <c r="C1568" s="22"/>
      <c r="F1568" s="22"/>
      <c r="I1568" s="22"/>
      <c r="L1568" s="22"/>
      <c r="O1568" s="22"/>
    </row>
    <row r="1569" spans="1:15" x14ac:dyDescent="0.25">
      <c r="A1569" s="24"/>
      <c r="C1569" s="22"/>
      <c r="F1569" s="22"/>
      <c r="I1569" s="22"/>
      <c r="L1569" s="22"/>
      <c r="O1569" s="22"/>
    </row>
    <row r="1570" spans="1:15" x14ac:dyDescent="0.25">
      <c r="A1570" s="24"/>
      <c r="C1570" s="22"/>
      <c r="F1570" s="22"/>
      <c r="I1570" s="22"/>
      <c r="L1570" s="22"/>
      <c r="O1570" s="22"/>
    </row>
    <row r="1571" spans="1:15" x14ac:dyDescent="0.25">
      <c r="A1571" s="24"/>
      <c r="C1571" s="22"/>
      <c r="F1571" s="22"/>
      <c r="I1571" s="22"/>
      <c r="L1571" s="22"/>
      <c r="O1571" s="22"/>
    </row>
    <row r="1572" spans="1:15" x14ac:dyDescent="0.25">
      <c r="A1572" s="24"/>
      <c r="C1572" s="22"/>
      <c r="F1572" s="22"/>
      <c r="I1572" s="22"/>
      <c r="L1572" s="22"/>
      <c r="O1572" s="22"/>
    </row>
    <row r="1573" spans="1:15" x14ac:dyDescent="0.25">
      <c r="A1573" s="24"/>
      <c r="C1573" s="22"/>
      <c r="F1573" s="22"/>
      <c r="I1573" s="22"/>
      <c r="L1573" s="22"/>
      <c r="O1573" s="22"/>
    </row>
    <row r="1574" spans="1:15" x14ac:dyDescent="0.25">
      <c r="A1574" s="24"/>
      <c r="C1574" s="22"/>
      <c r="F1574" s="22"/>
      <c r="I1574" s="22"/>
      <c r="L1574" s="22"/>
      <c r="O1574" s="22"/>
    </row>
    <row r="1575" spans="1:15" x14ac:dyDescent="0.25">
      <c r="A1575" s="24"/>
      <c r="C1575" s="22"/>
      <c r="F1575" s="22"/>
      <c r="I1575" s="22"/>
      <c r="L1575" s="22"/>
      <c r="O1575" s="22"/>
    </row>
    <row r="1576" spans="1:15" x14ac:dyDescent="0.25">
      <c r="A1576" s="24"/>
      <c r="C1576" s="22"/>
      <c r="F1576" s="22"/>
      <c r="I1576" s="22"/>
      <c r="L1576" s="22"/>
      <c r="O1576" s="22"/>
    </row>
    <row r="1577" spans="1:15" x14ac:dyDescent="0.25">
      <c r="A1577" s="24"/>
      <c r="C1577" s="22"/>
      <c r="F1577" s="22"/>
      <c r="I1577" s="22"/>
      <c r="L1577" s="22"/>
      <c r="O1577" s="22"/>
    </row>
    <row r="1578" spans="1:15" x14ac:dyDescent="0.25">
      <c r="A1578" s="24"/>
      <c r="C1578" s="22"/>
      <c r="F1578" s="22"/>
      <c r="I1578" s="22"/>
      <c r="L1578" s="22"/>
      <c r="O1578" s="22"/>
    </row>
    <row r="1579" spans="1:15" x14ac:dyDescent="0.25">
      <c r="A1579" s="24"/>
      <c r="C1579" s="22"/>
      <c r="F1579" s="22"/>
      <c r="I1579" s="22"/>
      <c r="L1579" s="22"/>
      <c r="O1579" s="22"/>
    </row>
    <row r="1580" spans="1:15" x14ac:dyDescent="0.25">
      <c r="A1580" s="24"/>
      <c r="C1580" s="22"/>
      <c r="F1580" s="22"/>
      <c r="I1580" s="22"/>
      <c r="L1580" s="22"/>
      <c r="O1580" s="22"/>
    </row>
    <row r="1581" spans="1:15" x14ac:dyDescent="0.25">
      <c r="A1581" s="24"/>
      <c r="C1581" s="22"/>
      <c r="F1581" s="22"/>
      <c r="I1581" s="22"/>
      <c r="L1581" s="22"/>
      <c r="O1581" s="22"/>
    </row>
    <row r="1582" spans="1:15" x14ac:dyDescent="0.25">
      <c r="A1582" s="24"/>
      <c r="C1582" s="22"/>
      <c r="F1582" s="22"/>
      <c r="I1582" s="22"/>
      <c r="L1582" s="22"/>
      <c r="O1582" s="22"/>
    </row>
    <row r="1583" spans="1:15" x14ac:dyDescent="0.25">
      <c r="A1583" s="24"/>
      <c r="C1583" s="22"/>
      <c r="F1583" s="22"/>
      <c r="I1583" s="22"/>
      <c r="L1583" s="22"/>
      <c r="O1583" s="22"/>
    </row>
    <row r="1584" spans="1:15" x14ac:dyDescent="0.25">
      <c r="A1584" s="24"/>
      <c r="C1584" s="22"/>
      <c r="F1584" s="22"/>
      <c r="I1584" s="22"/>
      <c r="L1584" s="22"/>
      <c r="O1584" s="22"/>
    </row>
    <row r="1585" spans="1:15" x14ac:dyDescent="0.25">
      <c r="A1585" s="24"/>
      <c r="C1585" s="22"/>
      <c r="F1585" s="22"/>
      <c r="I1585" s="22"/>
      <c r="L1585" s="22"/>
      <c r="O1585" s="22"/>
    </row>
    <row r="1586" spans="1:15" x14ac:dyDescent="0.25">
      <c r="A1586" s="24"/>
      <c r="C1586" s="22"/>
      <c r="F1586" s="22"/>
      <c r="I1586" s="22"/>
      <c r="L1586" s="22"/>
      <c r="O1586" s="22"/>
    </row>
    <row r="1587" spans="1:15" x14ac:dyDescent="0.25">
      <c r="A1587" s="24"/>
      <c r="C1587" s="22"/>
      <c r="F1587" s="22"/>
      <c r="I1587" s="22"/>
      <c r="L1587" s="22"/>
      <c r="O1587" s="22"/>
    </row>
    <row r="1588" spans="1:15" x14ac:dyDescent="0.25">
      <c r="A1588" s="24"/>
      <c r="C1588" s="22"/>
      <c r="F1588" s="22"/>
      <c r="I1588" s="22"/>
      <c r="L1588" s="22"/>
      <c r="O1588" s="22"/>
    </row>
    <row r="1589" spans="1:15" x14ac:dyDescent="0.25">
      <c r="A1589" s="24"/>
      <c r="C1589" s="22"/>
      <c r="F1589" s="22"/>
      <c r="I1589" s="22"/>
      <c r="L1589" s="22"/>
      <c r="O1589" s="22"/>
    </row>
    <row r="1590" spans="1:15" x14ac:dyDescent="0.25">
      <c r="A1590" s="24"/>
      <c r="C1590" s="22"/>
      <c r="F1590" s="22"/>
      <c r="I1590" s="22"/>
      <c r="L1590" s="22"/>
      <c r="O1590" s="22"/>
    </row>
    <row r="1591" spans="1:15" x14ac:dyDescent="0.25">
      <c r="A1591" s="24"/>
      <c r="C1591" s="22"/>
      <c r="F1591" s="22"/>
      <c r="I1591" s="22"/>
      <c r="L1591" s="22"/>
      <c r="O1591" s="22"/>
    </row>
    <row r="1592" spans="1:15" x14ac:dyDescent="0.25">
      <c r="A1592" s="24"/>
      <c r="C1592" s="22"/>
      <c r="F1592" s="22"/>
      <c r="I1592" s="22"/>
      <c r="L1592" s="22"/>
      <c r="O1592" s="22"/>
    </row>
    <row r="1593" spans="1:15" x14ac:dyDescent="0.25">
      <c r="A1593" s="24"/>
      <c r="C1593" s="22"/>
      <c r="F1593" s="22"/>
      <c r="I1593" s="22"/>
      <c r="L1593" s="22"/>
      <c r="O1593" s="22"/>
    </row>
    <row r="1594" spans="1:15" x14ac:dyDescent="0.25">
      <c r="A1594" s="24"/>
      <c r="C1594" s="22"/>
      <c r="F1594" s="22"/>
      <c r="I1594" s="22"/>
      <c r="L1594" s="22"/>
      <c r="O1594" s="22"/>
    </row>
    <row r="1595" spans="1:15" x14ac:dyDescent="0.25">
      <c r="A1595" s="24"/>
      <c r="C1595" s="22"/>
      <c r="F1595" s="22"/>
      <c r="I1595" s="22"/>
      <c r="L1595" s="22"/>
      <c r="O1595" s="22"/>
    </row>
    <row r="1596" spans="1:15" x14ac:dyDescent="0.25">
      <c r="A1596" s="24"/>
      <c r="C1596" s="22"/>
      <c r="F1596" s="22"/>
      <c r="I1596" s="22"/>
      <c r="L1596" s="22"/>
      <c r="O1596" s="22"/>
    </row>
    <row r="1597" spans="1:15" x14ac:dyDescent="0.25">
      <c r="A1597" s="24"/>
      <c r="C1597" s="22"/>
      <c r="F1597" s="22"/>
      <c r="I1597" s="22"/>
      <c r="L1597" s="22"/>
      <c r="O1597" s="22"/>
    </row>
    <row r="1598" spans="1:15" x14ac:dyDescent="0.25">
      <c r="A1598" s="24"/>
      <c r="C1598" s="22"/>
      <c r="F1598" s="22"/>
      <c r="I1598" s="22"/>
      <c r="L1598" s="22"/>
      <c r="O1598" s="22"/>
    </row>
    <row r="1599" spans="1:15" x14ac:dyDescent="0.25">
      <c r="A1599" s="24"/>
      <c r="C1599" s="22"/>
      <c r="F1599" s="22"/>
      <c r="I1599" s="22"/>
      <c r="L1599" s="22"/>
      <c r="O1599" s="22"/>
    </row>
    <row r="1600" spans="1:15" x14ac:dyDescent="0.25">
      <c r="A1600" s="24"/>
      <c r="C1600" s="22"/>
      <c r="F1600" s="22"/>
      <c r="I1600" s="22"/>
      <c r="L1600" s="22"/>
      <c r="O1600" s="22"/>
    </row>
    <row r="1601" spans="1:15" x14ac:dyDescent="0.25">
      <c r="A1601" s="24"/>
      <c r="C1601" s="22"/>
      <c r="F1601" s="22"/>
      <c r="I1601" s="22"/>
      <c r="L1601" s="22"/>
      <c r="O1601" s="22"/>
    </row>
    <row r="1602" spans="1:15" x14ac:dyDescent="0.25">
      <c r="A1602" s="24"/>
      <c r="C1602" s="22"/>
      <c r="F1602" s="22"/>
      <c r="I1602" s="22"/>
      <c r="L1602" s="22"/>
      <c r="O1602" s="22"/>
    </row>
    <row r="1603" spans="1:15" x14ac:dyDescent="0.25">
      <c r="A1603" s="24"/>
      <c r="C1603" s="22"/>
      <c r="F1603" s="22"/>
      <c r="I1603" s="22"/>
      <c r="L1603" s="22"/>
      <c r="O1603" s="22"/>
    </row>
    <row r="1604" spans="1:15" x14ac:dyDescent="0.25">
      <c r="A1604" s="24"/>
      <c r="C1604" s="22"/>
      <c r="F1604" s="22"/>
      <c r="I1604" s="22"/>
      <c r="L1604" s="22"/>
      <c r="O1604" s="22"/>
    </row>
    <row r="1605" spans="1:15" x14ac:dyDescent="0.25">
      <c r="A1605" s="24"/>
      <c r="C1605" s="22"/>
      <c r="F1605" s="22"/>
      <c r="I1605" s="22"/>
      <c r="L1605" s="22"/>
      <c r="O1605" s="22"/>
    </row>
    <row r="1606" spans="1:15" x14ac:dyDescent="0.25">
      <c r="A1606" s="24"/>
      <c r="C1606" s="22"/>
      <c r="F1606" s="22"/>
      <c r="I1606" s="22"/>
      <c r="L1606" s="22"/>
      <c r="O1606" s="22"/>
    </row>
    <row r="1607" spans="1:15" x14ac:dyDescent="0.25">
      <c r="A1607" s="24"/>
      <c r="C1607" s="22"/>
      <c r="F1607" s="22"/>
      <c r="I1607" s="22"/>
      <c r="L1607" s="22"/>
      <c r="O1607" s="22"/>
    </row>
    <row r="1608" spans="1:15" x14ac:dyDescent="0.25">
      <c r="A1608" s="24"/>
      <c r="C1608" s="22"/>
      <c r="F1608" s="22"/>
      <c r="I1608" s="22"/>
      <c r="L1608" s="22"/>
      <c r="O1608" s="22"/>
    </row>
    <row r="1609" spans="1:15" x14ac:dyDescent="0.25">
      <c r="A1609" s="24"/>
      <c r="C1609" s="22"/>
      <c r="F1609" s="22"/>
      <c r="I1609" s="22"/>
      <c r="L1609" s="22"/>
      <c r="O1609" s="22"/>
    </row>
    <row r="1610" spans="1:15" x14ac:dyDescent="0.25">
      <c r="A1610" s="24"/>
      <c r="C1610" s="22"/>
      <c r="F1610" s="22"/>
      <c r="I1610" s="22"/>
      <c r="L1610" s="22"/>
      <c r="O1610" s="22"/>
    </row>
    <row r="1611" spans="1:15" x14ac:dyDescent="0.25">
      <c r="A1611" s="24"/>
      <c r="C1611" s="22"/>
      <c r="F1611" s="22"/>
      <c r="I1611" s="22"/>
      <c r="L1611" s="22"/>
      <c r="O1611" s="22"/>
    </row>
    <row r="1612" spans="1:15" x14ac:dyDescent="0.25">
      <c r="A1612" s="24"/>
      <c r="C1612" s="22"/>
      <c r="F1612" s="22"/>
      <c r="I1612" s="22"/>
      <c r="L1612" s="22"/>
      <c r="O1612" s="22"/>
    </row>
    <row r="1613" spans="1:15" x14ac:dyDescent="0.25">
      <c r="A1613" s="24"/>
      <c r="C1613" s="22"/>
      <c r="F1613" s="22"/>
      <c r="I1613" s="22"/>
      <c r="L1613" s="22"/>
      <c r="O1613" s="22"/>
    </row>
    <row r="1614" spans="1:15" x14ac:dyDescent="0.25">
      <c r="A1614" s="24"/>
      <c r="C1614" s="22"/>
      <c r="F1614" s="22"/>
      <c r="I1614" s="22"/>
      <c r="L1614" s="22"/>
      <c r="O1614" s="22"/>
    </row>
    <row r="1615" spans="1:15" x14ac:dyDescent="0.25">
      <c r="A1615" s="24"/>
      <c r="C1615" s="22"/>
      <c r="F1615" s="22"/>
      <c r="I1615" s="22"/>
      <c r="L1615" s="22"/>
      <c r="O1615" s="22"/>
    </row>
    <row r="1616" spans="1:15" x14ac:dyDescent="0.25">
      <c r="A1616" s="24"/>
      <c r="C1616" s="22"/>
      <c r="F1616" s="22"/>
      <c r="I1616" s="22"/>
      <c r="L1616" s="22"/>
      <c r="O1616" s="22"/>
    </row>
    <row r="1617" spans="1:15" x14ac:dyDescent="0.25">
      <c r="A1617" s="24"/>
      <c r="C1617" s="22"/>
      <c r="F1617" s="22"/>
      <c r="I1617" s="22"/>
      <c r="L1617" s="22"/>
      <c r="O1617" s="22"/>
    </row>
    <row r="1618" spans="1:15" x14ac:dyDescent="0.25">
      <c r="A1618" s="24"/>
      <c r="C1618" s="22"/>
      <c r="F1618" s="22"/>
      <c r="I1618" s="22"/>
      <c r="L1618" s="22"/>
      <c r="O1618" s="22"/>
    </row>
    <row r="1619" spans="1:15" x14ac:dyDescent="0.25">
      <c r="A1619" s="24"/>
      <c r="C1619" s="22"/>
      <c r="F1619" s="22"/>
      <c r="I1619" s="22"/>
      <c r="L1619" s="22"/>
      <c r="O1619" s="22"/>
    </row>
    <row r="1620" spans="1:15" x14ac:dyDescent="0.25">
      <c r="A1620" s="24"/>
      <c r="C1620" s="22"/>
      <c r="F1620" s="22"/>
      <c r="I1620" s="22"/>
      <c r="L1620" s="22"/>
      <c r="O1620" s="22"/>
    </row>
    <row r="1621" spans="1:15" x14ac:dyDescent="0.25">
      <c r="A1621" s="24"/>
      <c r="C1621" s="22"/>
      <c r="F1621" s="22"/>
      <c r="I1621" s="22"/>
      <c r="L1621" s="22"/>
      <c r="O1621" s="22"/>
    </row>
    <row r="1622" spans="1:15" x14ac:dyDescent="0.25">
      <c r="A1622" s="24"/>
      <c r="C1622" s="22"/>
      <c r="F1622" s="22"/>
      <c r="I1622" s="22"/>
      <c r="L1622" s="22"/>
      <c r="O1622" s="22"/>
    </row>
    <row r="1623" spans="1:15" x14ac:dyDescent="0.25">
      <c r="A1623" s="24"/>
      <c r="C1623" s="22"/>
      <c r="F1623" s="22"/>
      <c r="I1623" s="22"/>
      <c r="L1623" s="22"/>
      <c r="O1623" s="22"/>
    </row>
    <row r="1624" spans="1:15" x14ac:dyDescent="0.25">
      <c r="A1624" s="24"/>
      <c r="C1624" s="22"/>
      <c r="F1624" s="22"/>
      <c r="I1624" s="22"/>
      <c r="L1624" s="22"/>
      <c r="O1624" s="22"/>
    </row>
    <row r="1625" spans="1:15" x14ac:dyDescent="0.25">
      <c r="A1625" s="24"/>
      <c r="C1625" s="22"/>
      <c r="F1625" s="22"/>
      <c r="I1625" s="22"/>
      <c r="L1625" s="22"/>
      <c r="O1625" s="22"/>
    </row>
    <row r="1626" spans="1:15" x14ac:dyDescent="0.25">
      <c r="A1626" s="24"/>
      <c r="C1626" s="22"/>
      <c r="F1626" s="22"/>
      <c r="I1626" s="22"/>
      <c r="L1626" s="22"/>
      <c r="O1626" s="22"/>
    </row>
    <row r="1627" spans="1:15" x14ac:dyDescent="0.25">
      <c r="A1627" s="24"/>
      <c r="C1627" s="22"/>
      <c r="F1627" s="22"/>
      <c r="I1627" s="22"/>
      <c r="L1627" s="22"/>
      <c r="O1627" s="22"/>
    </row>
    <row r="1628" spans="1:15" x14ac:dyDescent="0.25">
      <c r="A1628" s="24"/>
      <c r="C1628" s="22"/>
      <c r="F1628" s="22"/>
      <c r="I1628" s="22"/>
      <c r="L1628" s="22"/>
      <c r="O1628" s="22"/>
    </row>
    <row r="1629" spans="1:15" x14ac:dyDescent="0.25">
      <c r="A1629" s="24"/>
      <c r="C1629" s="22"/>
      <c r="F1629" s="22"/>
      <c r="I1629" s="22"/>
      <c r="L1629" s="22"/>
      <c r="O1629" s="22"/>
    </row>
    <row r="1630" spans="1:15" x14ac:dyDescent="0.25">
      <c r="A1630" s="24"/>
      <c r="C1630" s="22"/>
      <c r="F1630" s="22"/>
      <c r="I1630" s="22"/>
      <c r="L1630" s="22"/>
      <c r="O1630" s="22"/>
    </row>
    <row r="1631" spans="1:15" x14ac:dyDescent="0.25">
      <c r="A1631" s="24"/>
      <c r="C1631" s="22"/>
      <c r="F1631" s="22"/>
      <c r="I1631" s="22"/>
      <c r="L1631" s="22"/>
      <c r="O1631" s="22"/>
    </row>
    <row r="1632" spans="1:15" x14ac:dyDescent="0.25">
      <c r="A1632" s="24"/>
      <c r="C1632" s="22"/>
      <c r="F1632" s="22"/>
      <c r="I1632" s="22"/>
      <c r="L1632" s="22"/>
      <c r="O1632" s="22"/>
    </row>
    <row r="1633" spans="1:15" x14ac:dyDescent="0.25">
      <c r="A1633" s="24"/>
      <c r="C1633" s="22"/>
      <c r="F1633" s="22"/>
      <c r="I1633" s="22"/>
      <c r="L1633" s="22"/>
      <c r="O1633" s="22"/>
    </row>
    <row r="1634" spans="1:15" x14ac:dyDescent="0.25">
      <c r="A1634" s="24"/>
      <c r="C1634" s="22"/>
      <c r="F1634" s="22"/>
      <c r="I1634" s="22"/>
      <c r="L1634" s="22"/>
      <c r="O1634" s="22"/>
    </row>
    <row r="1635" spans="1:15" x14ac:dyDescent="0.25">
      <c r="A1635" s="24"/>
      <c r="C1635" s="22"/>
      <c r="F1635" s="22"/>
      <c r="I1635" s="22"/>
      <c r="L1635" s="22"/>
      <c r="O1635" s="22"/>
    </row>
    <row r="1636" spans="1:15" x14ac:dyDescent="0.25">
      <c r="A1636" s="24"/>
      <c r="C1636" s="22"/>
      <c r="F1636" s="22"/>
      <c r="I1636" s="22"/>
      <c r="L1636" s="22"/>
      <c r="O1636" s="22"/>
    </row>
    <row r="1637" spans="1:15" x14ac:dyDescent="0.25">
      <c r="A1637" s="24"/>
      <c r="C1637" s="22"/>
      <c r="F1637" s="22"/>
      <c r="I1637" s="22"/>
      <c r="L1637" s="22"/>
      <c r="O1637" s="22"/>
    </row>
    <row r="1638" spans="1:15" x14ac:dyDescent="0.25">
      <c r="A1638" s="24"/>
      <c r="C1638" s="22"/>
      <c r="F1638" s="22"/>
      <c r="I1638" s="22"/>
      <c r="L1638" s="22"/>
      <c r="O1638" s="22"/>
    </row>
    <row r="1639" spans="1:15" x14ac:dyDescent="0.25">
      <c r="A1639" s="24"/>
      <c r="C1639" s="22"/>
      <c r="F1639" s="22"/>
      <c r="I1639" s="22"/>
      <c r="L1639" s="22"/>
      <c r="O1639" s="22"/>
    </row>
    <row r="1640" spans="1:15" x14ac:dyDescent="0.25">
      <c r="A1640" s="24"/>
      <c r="C1640" s="22"/>
      <c r="F1640" s="22"/>
      <c r="I1640" s="22"/>
      <c r="L1640" s="22"/>
      <c r="O1640" s="22"/>
    </row>
    <row r="1641" spans="1:15" x14ac:dyDescent="0.25">
      <c r="A1641" s="24"/>
      <c r="C1641" s="22"/>
      <c r="F1641" s="22"/>
      <c r="I1641" s="22"/>
      <c r="L1641" s="22"/>
      <c r="O1641" s="22"/>
    </row>
    <row r="1642" spans="1:15" x14ac:dyDescent="0.25">
      <c r="A1642" s="24"/>
      <c r="C1642" s="22"/>
      <c r="F1642" s="22"/>
      <c r="I1642" s="22"/>
      <c r="L1642" s="22"/>
      <c r="O1642" s="22"/>
    </row>
    <row r="1643" spans="1:15" x14ac:dyDescent="0.25">
      <c r="A1643" s="24"/>
      <c r="C1643" s="22"/>
      <c r="F1643" s="22"/>
      <c r="I1643" s="22"/>
      <c r="L1643" s="22"/>
      <c r="O1643" s="22"/>
    </row>
    <row r="1644" spans="1:15" x14ac:dyDescent="0.25">
      <c r="A1644" s="24"/>
      <c r="C1644" s="22"/>
      <c r="F1644" s="22"/>
      <c r="I1644" s="22"/>
      <c r="L1644" s="22"/>
      <c r="O1644" s="22"/>
    </row>
    <row r="1645" spans="1:15" x14ac:dyDescent="0.25">
      <c r="A1645" s="24"/>
      <c r="C1645" s="22"/>
      <c r="F1645" s="22"/>
      <c r="I1645" s="22"/>
      <c r="L1645" s="22"/>
      <c r="O1645" s="22"/>
    </row>
    <row r="1646" spans="1:15" x14ac:dyDescent="0.25">
      <c r="A1646" s="24"/>
      <c r="C1646" s="22"/>
      <c r="F1646" s="22"/>
      <c r="I1646" s="22"/>
      <c r="L1646" s="22"/>
      <c r="O1646" s="22"/>
    </row>
    <row r="1647" spans="1:15" x14ac:dyDescent="0.25">
      <c r="A1647" s="24"/>
      <c r="C1647" s="22"/>
      <c r="F1647" s="22"/>
      <c r="I1647" s="22"/>
      <c r="L1647" s="22"/>
      <c r="O1647" s="22"/>
    </row>
    <row r="1648" spans="1:15" x14ac:dyDescent="0.25">
      <c r="A1648" s="24"/>
      <c r="C1648" s="22"/>
      <c r="F1648" s="22"/>
      <c r="I1648" s="22"/>
      <c r="L1648" s="22"/>
      <c r="O1648" s="22"/>
    </row>
    <row r="1649" spans="1:15" x14ac:dyDescent="0.25">
      <c r="A1649" s="24"/>
      <c r="C1649" s="22"/>
      <c r="F1649" s="22"/>
      <c r="I1649" s="22"/>
      <c r="L1649" s="22"/>
      <c r="O1649" s="22"/>
    </row>
    <row r="1650" spans="1:15" x14ac:dyDescent="0.25">
      <c r="A1650" s="24"/>
      <c r="C1650" s="22"/>
      <c r="F1650" s="22"/>
      <c r="I1650" s="22"/>
      <c r="L1650" s="22"/>
      <c r="O1650" s="22"/>
    </row>
    <row r="1651" spans="1:15" x14ac:dyDescent="0.25">
      <c r="A1651" s="24"/>
      <c r="C1651" s="22"/>
      <c r="F1651" s="22"/>
      <c r="I1651" s="22"/>
      <c r="L1651" s="22"/>
      <c r="O1651" s="22"/>
    </row>
    <row r="1652" spans="1:15" x14ac:dyDescent="0.25">
      <c r="A1652" s="24"/>
      <c r="C1652" s="22"/>
      <c r="F1652" s="22"/>
      <c r="I1652" s="22"/>
      <c r="L1652" s="22"/>
      <c r="O1652" s="22"/>
    </row>
    <row r="1653" spans="1:15" x14ac:dyDescent="0.25">
      <c r="A1653" s="24"/>
      <c r="C1653" s="22"/>
      <c r="F1653" s="22"/>
      <c r="I1653" s="22"/>
      <c r="L1653" s="22"/>
      <c r="O1653" s="22"/>
    </row>
    <row r="1654" spans="1:15" x14ac:dyDescent="0.25">
      <c r="A1654" s="24"/>
      <c r="C1654" s="22"/>
      <c r="F1654" s="22"/>
      <c r="I1654" s="22"/>
      <c r="L1654" s="22"/>
      <c r="O1654" s="22"/>
    </row>
    <row r="1655" spans="1:15" x14ac:dyDescent="0.25">
      <c r="A1655" s="24"/>
      <c r="C1655" s="22"/>
      <c r="F1655" s="22"/>
      <c r="I1655" s="22"/>
      <c r="L1655" s="22"/>
      <c r="O1655" s="22"/>
    </row>
    <row r="1656" spans="1:15" x14ac:dyDescent="0.25">
      <c r="A1656" s="24"/>
      <c r="C1656" s="22"/>
      <c r="F1656" s="22"/>
      <c r="I1656" s="22"/>
      <c r="L1656" s="22"/>
      <c r="O1656" s="22"/>
    </row>
    <row r="1657" spans="1:15" x14ac:dyDescent="0.25">
      <c r="A1657" s="24"/>
      <c r="C1657" s="22"/>
      <c r="F1657" s="22"/>
      <c r="I1657" s="22"/>
      <c r="L1657" s="22"/>
      <c r="O1657" s="22"/>
    </row>
    <row r="1658" spans="1:15" x14ac:dyDescent="0.25">
      <c r="A1658" s="24"/>
      <c r="C1658" s="22"/>
      <c r="F1658" s="22"/>
      <c r="I1658" s="22"/>
      <c r="L1658" s="22"/>
      <c r="O1658" s="22"/>
    </row>
    <row r="1659" spans="1:15" x14ac:dyDescent="0.25">
      <c r="A1659" s="24"/>
      <c r="C1659" s="22"/>
      <c r="F1659" s="22"/>
      <c r="I1659" s="22"/>
      <c r="L1659" s="22"/>
      <c r="O1659" s="22"/>
    </row>
    <row r="1660" spans="1:15" x14ac:dyDescent="0.25">
      <c r="A1660" s="24"/>
      <c r="C1660" s="22"/>
      <c r="F1660" s="22"/>
      <c r="I1660" s="22"/>
      <c r="L1660" s="22"/>
      <c r="O1660" s="22"/>
    </row>
    <row r="1661" spans="1:15" x14ac:dyDescent="0.25">
      <c r="A1661" s="24"/>
      <c r="C1661" s="22"/>
      <c r="F1661" s="22"/>
      <c r="I1661" s="22"/>
      <c r="L1661" s="22"/>
      <c r="O1661" s="22"/>
    </row>
    <row r="1662" spans="1:15" x14ac:dyDescent="0.25">
      <c r="A1662" s="24"/>
      <c r="C1662" s="22"/>
      <c r="F1662" s="22"/>
      <c r="I1662" s="22"/>
      <c r="L1662" s="22"/>
      <c r="O1662" s="22"/>
    </row>
    <row r="1663" spans="1:15" x14ac:dyDescent="0.25">
      <c r="A1663" s="24"/>
      <c r="C1663" s="22"/>
      <c r="F1663" s="22"/>
      <c r="I1663" s="22"/>
      <c r="L1663" s="22"/>
      <c r="O1663" s="22"/>
    </row>
    <row r="1664" spans="1:15" x14ac:dyDescent="0.25">
      <c r="A1664" s="24"/>
      <c r="C1664" s="22"/>
      <c r="F1664" s="22"/>
      <c r="I1664" s="22"/>
      <c r="L1664" s="22"/>
      <c r="O1664" s="22"/>
    </row>
    <row r="1665" spans="1:15" x14ac:dyDescent="0.25">
      <c r="A1665" s="24"/>
      <c r="C1665" s="22"/>
      <c r="F1665" s="22"/>
      <c r="I1665" s="22"/>
      <c r="L1665" s="22"/>
      <c r="O1665" s="22"/>
    </row>
    <row r="1666" spans="1:15" x14ac:dyDescent="0.25">
      <c r="A1666" s="24"/>
      <c r="C1666" s="22"/>
      <c r="F1666" s="22"/>
      <c r="I1666" s="22"/>
      <c r="L1666" s="22"/>
      <c r="O1666" s="22"/>
    </row>
    <row r="1667" spans="1:15" x14ac:dyDescent="0.25">
      <c r="A1667" s="24"/>
      <c r="C1667" s="22"/>
      <c r="F1667" s="22"/>
      <c r="I1667" s="22"/>
      <c r="L1667" s="22"/>
      <c r="O1667" s="22"/>
    </row>
    <row r="1668" spans="1:15" x14ac:dyDescent="0.25">
      <c r="A1668" s="24"/>
      <c r="C1668" s="22"/>
      <c r="F1668" s="22"/>
      <c r="I1668" s="22"/>
      <c r="L1668" s="22"/>
      <c r="O1668" s="22"/>
    </row>
    <row r="1669" spans="1:15" x14ac:dyDescent="0.25">
      <c r="A1669" s="24"/>
      <c r="C1669" s="22"/>
      <c r="F1669" s="22"/>
      <c r="I1669" s="22"/>
      <c r="L1669" s="22"/>
      <c r="O1669" s="22"/>
    </row>
    <row r="1670" spans="1:15" x14ac:dyDescent="0.25">
      <c r="A1670" s="24"/>
      <c r="C1670" s="22"/>
      <c r="F1670" s="22"/>
      <c r="I1670" s="22"/>
      <c r="L1670" s="22"/>
      <c r="O1670" s="22"/>
    </row>
    <row r="1671" spans="1:15" x14ac:dyDescent="0.25">
      <c r="A1671" s="24"/>
      <c r="C1671" s="22"/>
      <c r="F1671" s="22"/>
      <c r="I1671" s="22"/>
      <c r="L1671" s="22"/>
      <c r="O1671" s="22"/>
    </row>
    <row r="1672" spans="1:15" x14ac:dyDescent="0.25">
      <c r="A1672" s="24"/>
      <c r="C1672" s="22"/>
      <c r="F1672" s="22"/>
      <c r="I1672" s="22"/>
      <c r="L1672" s="22"/>
      <c r="O1672" s="22"/>
    </row>
    <row r="1673" spans="1:15" x14ac:dyDescent="0.25">
      <c r="A1673" s="24"/>
      <c r="C1673" s="22"/>
      <c r="F1673" s="22"/>
      <c r="I1673" s="22"/>
      <c r="L1673" s="22"/>
      <c r="O1673" s="22"/>
    </row>
    <row r="1674" spans="1:15" x14ac:dyDescent="0.25">
      <c r="A1674" s="24"/>
      <c r="C1674" s="22"/>
      <c r="F1674" s="22"/>
      <c r="I1674" s="22"/>
      <c r="L1674" s="22"/>
      <c r="O1674" s="22"/>
    </row>
    <row r="1675" spans="1:15" x14ac:dyDescent="0.25">
      <c r="A1675" s="24"/>
      <c r="C1675" s="22"/>
      <c r="F1675" s="22"/>
      <c r="I1675" s="22"/>
      <c r="L1675" s="22"/>
      <c r="O1675" s="22"/>
    </row>
    <row r="1676" spans="1:15" x14ac:dyDescent="0.25">
      <c r="A1676" s="24"/>
      <c r="C1676" s="22"/>
      <c r="F1676" s="22"/>
      <c r="I1676" s="22"/>
      <c r="L1676" s="22"/>
      <c r="O1676" s="22"/>
    </row>
    <row r="1677" spans="1:15" x14ac:dyDescent="0.25">
      <c r="A1677" s="24"/>
      <c r="C1677" s="22"/>
      <c r="F1677" s="22"/>
      <c r="I1677" s="22"/>
      <c r="L1677" s="22"/>
      <c r="O1677" s="22"/>
    </row>
    <row r="1678" spans="1:15" x14ac:dyDescent="0.25">
      <c r="A1678" s="24"/>
      <c r="C1678" s="22"/>
      <c r="F1678" s="22"/>
      <c r="I1678" s="22"/>
      <c r="L1678" s="22"/>
      <c r="O1678" s="22"/>
    </row>
    <row r="1679" spans="1:15" x14ac:dyDescent="0.25">
      <c r="A1679" s="24"/>
      <c r="C1679" s="22"/>
      <c r="F1679" s="22"/>
      <c r="I1679" s="22"/>
      <c r="L1679" s="22"/>
      <c r="O1679" s="22"/>
    </row>
    <row r="1680" spans="1:15" x14ac:dyDescent="0.25">
      <c r="A1680" s="24"/>
      <c r="C1680" s="22"/>
      <c r="F1680" s="22"/>
      <c r="I1680" s="22"/>
      <c r="L1680" s="22"/>
      <c r="O1680" s="22"/>
    </row>
    <row r="1681" spans="1:15" x14ac:dyDescent="0.25">
      <c r="A1681" s="24"/>
      <c r="C1681" s="22"/>
      <c r="F1681" s="22"/>
      <c r="I1681" s="22"/>
      <c r="L1681" s="22"/>
      <c r="O1681" s="22"/>
    </row>
    <row r="1682" spans="1:15" x14ac:dyDescent="0.25">
      <c r="A1682" s="24"/>
      <c r="C1682" s="22"/>
      <c r="F1682" s="22"/>
      <c r="I1682" s="22"/>
      <c r="L1682" s="22"/>
      <c r="O1682" s="22"/>
    </row>
    <row r="1683" spans="1:15" x14ac:dyDescent="0.25">
      <c r="A1683" s="24"/>
      <c r="C1683" s="22"/>
      <c r="F1683" s="22"/>
      <c r="I1683" s="22"/>
      <c r="L1683" s="22"/>
      <c r="O1683" s="22"/>
    </row>
    <row r="1684" spans="1:15" x14ac:dyDescent="0.25">
      <c r="A1684" s="24"/>
      <c r="C1684" s="22"/>
      <c r="F1684" s="22"/>
      <c r="I1684" s="22"/>
      <c r="L1684" s="22"/>
      <c r="O1684" s="22"/>
    </row>
    <row r="1685" spans="1:15" x14ac:dyDescent="0.25">
      <c r="A1685" s="24"/>
      <c r="C1685" s="22"/>
      <c r="F1685" s="22"/>
      <c r="I1685" s="22"/>
      <c r="L1685" s="22"/>
      <c r="O1685" s="22"/>
    </row>
    <row r="1686" spans="1:15" x14ac:dyDescent="0.25">
      <c r="A1686" s="24"/>
      <c r="C1686" s="22"/>
      <c r="F1686" s="22"/>
      <c r="I1686" s="22"/>
      <c r="L1686" s="22"/>
      <c r="O1686" s="22"/>
    </row>
    <row r="1687" spans="1:15" x14ac:dyDescent="0.25">
      <c r="A1687" s="24"/>
      <c r="C1687" s="22"/>
      <c r="F1687" s="22"/>
      <c r="I1687" s="22"/>
      <c r="L1687" s="22"/>
      <c r="O1687" s="22"/>
    </row>
    <row r="1688" spans="1:15" x14ac:dyDescent="0.25">
      <c r="A1688" s="24"/>
      <c r="C1688" s="22"/>
      <c r="F1688" s="22"/>
      <c r="I1688" s="22"/>
      <c r="L1688" s="22"/>
      <c r="O1688" s="22"/>
    </row>
    <row r="1689" spans="1:15" x14ac:dyDescent="0.25">
      <c r="A1689" s="24"/>
      <c r="C1689" s="22"/>
      <c r="F1689" s="22"/>
      <c r="I1689" s="22"/>
      <c r="L1689" s="22"/>
      <c r="O1689" s="22"/>
    </row>
    <row r="1690" spans="1:15" x14ac:dyDescent="0.25">
      <c r="A1690" s="24"/>
      <c r="C1690" s="22"/>
      <c r="F1690" s="22"/>
      <c r="I1690" s="22"/>
      <c r="L1690" s="22"/>
      <c r="O1690" s="22"/>
    </row>
    <row r="1691" spans="1:15" x14ac:dyDescent="0.25">
      <c r="A1691" s="24"/>
      <c r="C1691" s="22"/>
      <c r="F1691" s="22"/>
      <c r="I1691" s="22"/>
      <c r="L1691" s="22"/>
      <c r="O1691" s="22"/>
    </row>
    <row r="1692" spans="1:15" x14ac:dyDescent="0.25">
      <c r="A1692" s="24"/>
      <c r="C1692" s="22"/>
      <c r="F1692" s="22"/>
      <c r="I1692" s="22"/>
      <c r="L1692" s="22"/>
      <c r="O1692" s="22"/>
    </row>
    <row r="1693" spans="1:15" x14ac:dyDescent="0.25">
      <c r="A1693" s="24"/>
      <c r="C1693" s="22"/>
      <c r="F1693" s="22"/>
      <c r="I1693" s="22"/>
      <c r="L1693" s="22"/>
      <c r="O1693" s="22"/>
    </row>
    <row r="1694" spans="1:15" x14ac:dyDescent="0.25">
      <c r="A1694" s="24"/>
      <c r="C1694" s="22"/>
      <c r="F1694" s="22"/>
      <c r="I1694" s="22"/>
      <c r="L1694" s="22"/>
      <c r="O1694" s="22"/>
    </row>
    <row r="1695" spans="1:15" x14ac:dyDescent="0.25">
      <c r="A1695" s="24"/>
      <c r="C1695" s="22"/>
      <c r="F1695" s="22"/>
      <c r="I1695" s="22"/>
      <c r="L1695" s="22"/>
      <c r="O1695" s="22"/>
    </row>
    <row r="1696" spans="1:15" x14ac:dyDescent="0.25">
      <c r="A1696" s="24"/>
      <c r="C1696" s="22"/>
      <c r="F1696" s="22"/>
      <c r="I1696" s="22"/>
      <c r="L1696" s="22"/>
      <c r="O1696" s="22"/>
    </row>
    <row r="1697" spans="1:15" x14ac:dyDescent="0.25">
      <c r="A1697" s="24"/>
      <c r="C1697" s="22"/>
      <c r="F1697" s="22"/>
      <c r="I1697" s="22"/>
      <c r="L1697" s="22"/>
      <c r="O1697" s="22"/>
    </row>
    <row r="1698" spans="1:15" x14ac:dyDescent="0.25">
      <c r="A1698" s="24"/>
      <c r="C1698" s="22"/>
      <c r="F1698" s="22"/>
      <c r="I1698" s="22"/>
      <c r="L1698" s="22"/>
      <c r="O1698" s="22"/>
    </row>
    <row r="1699" spans="1:15" x14ac:dyDescent="0.25">
      <c r="A1699" s="24"/>
      <c r="C1699" s="22"/>
      <c r="F1699" s="22"/>
      <c r="I1699" s="22"/>
      <c r="L1699" s="22"/>
      <c r="O1699" s="22"/>
    </row>
    <row r="1700" spans="1:15" x14ac:dyDescent="0.25">
      <c r="A1700" s="24"/>
      <c r="C1700" s="22"/>
      <c r="F1700" s="22"/>
      <c r="I1700" s="22"/>
      <c r="L1700" s="22"/>
      <c r="O1700" s="22"/>
    </row>
    <row r="1701" spans="1:15" x14ac:dyDescent="0.25">
      <c r="A1701" s="24"/>
      <c r="C1701" s="22"/>
      <c r="F1701" s="22"/>
      <c r="I1701" s="22"/>
      <c r="L1701" s="22"/>
      <c r="O1701" s="22"/>
    </row>
    <row r="1702" spans="1:15" x14ac:dyDescent="0.25">
      <c r="A1702" s="24"/>
      <c r="C1702" s="22"/>
      <c r="F1702" s="22"/>
      <c r="I1702" s="22"/>
      <c r="L1702" s="22"/>
      <c r="O1702" s="22"/>
    </row>
    <row r="1703" spans="1:15" x14ac:dyDescent="0.25">
      <c r="A1703" s="24"/>
      <c r="C1703" s="22"/>
      <c r="F1703" s="22"/>
      <c r="I1703" s="22"/>
      <c r="L1703" s="22"/>
      <c r="O1703" s="22"/>
    </row>
    <row r="1704" spans="1:15" x14ac:dyDescent="0.25">
      <c r="A1704" s="24"/>
      <c r="C1704" s="22"/>
      <c r="F1704" s="22"/>
      <c r="I1704" s="22"/>
      <c r="L1704" s="22"/>
      <c r="O1704" s="22"/>
    </row>
    <row r="1705" spans="1:15" x14ac:dyDescent="0.25">
      <c r="A1705" s="24"/>
      <c r="C1705" s="22"/>
      <c r="F1705" s="22"/>
      <c r="I1705" s="22"/>
      <c r="L1705" s="22"/>
      <c r="O1705" s="22"/>
    </row>
    <row r="1706" spans="1:15" x14ac:dyDescent="0.25">
      <c r="A1706" s="24"/>
      <c r="C1706" s="22"/>
      <c r="F1706" s="22"/>
      <c r="I1706" s="22"/>
      <c r="L1706" s="22"/>
      <c r="O1706" s="22"/>
    </row>
    <row r="1707" spans="1:15" x14ac:dyDescent="0.25">
      <c r="A1707" s="24"/>
      <c r="C1707" s="22"/>
      <c r="F1707" s="22"/>
      <c r="I1707" s="22"/>
      <c r="L1707" s="22"/>
      <c r="O1707" s="22"/>
    </row>
    <row r="1708" spans="1:15" x14ac:dyDescent="0.25">
      <c r="A1708" s="24"/>
      <c r="C1708" s="22"/>
      <c r="F1708" s="22"/>
      <c r="I1708" s="22"/>
      <c r="L1708" s="22"/>
      <c r="O1708" s="22"/>
    </row>
    <row r="1709" spans="1:15" x14ac:dyDescent="0.25">
      <c r="A1709" s="24"/>
      <c r="C1709" s="22"/>
      <c r="F1709" s="22"/>
      <c r="I1709" s="22"/>
      <c r="L1709" s="22"/>
      <c r="O1709" s="22"/>
    </row>
    <row r="1710" spans="1:15" x14ac:dyDescent="0.25">
      <c r="A1710" s="24"/>
      <c r="C1710" s="22"/>
      <c r="F1710" s="22"/>
      <c r="I1710" s="22"/>
      <c r="L1710" s="22"/>
      <c r="O1710" s="22"/>
    </row>
    <row r="1711" spans="1:15" x14ac:dyDescent="0.25">
      <c r="A1711" s="24"/>
      <c r="C1711" s="22"/>
      <c r="F1711" s="22"/>
      <c r="I1711" s="22"/>
      <c r="L1711" s="22"/>
      <c r="O1711" s="22"/>
    </row>
    <row r="1712" spans="1:15" x14ac:dyDescent="0.25">
      <c r="A1712" s="24"/>
      <c r="C1712" s="22"/>
      <c r="F1712" s="22"/>
      <c r="I1712" s="22"/>
      <c r="L1712" s="22"/>
      <c r="O1712" s="22"/>
    </row>
    <row r="1713" spans="1:15" x14ac:dyDescent="0.25">
      <c r="A1713" s="24"/>
      <c r="C1713" s="22"/>
      <c r="F1713" s="22"/>
      <c r="I1713" s="22"/>
      <c r="L1713" s="22"/>
      <c r="O1713" s="22"/>
    </row>
    <row r="1714" spans="1:15" x14ac:dyDescent="0.25">
      <c r="A1714" s="24"/>
      <c r="C1714" s="22"/>
      <c r="F1714" s="22"/>
      <c r="I1714" s="22"/>
      <c r="L1714" s="22"/>
      <c r="O1714" s="22"/>
    </row>
    <row r="1715" spans="1:15" x14ac:dyDescent="0.25">
      <c r="A1715" s="24"/>
      <c r="C1715" s="22"/>
      <c r="F1715" s="22"/>
      <c r="I1715" s="22"/>
      <c r="L1715" s="22"/>
      <c r="O1715" s="22"/>
    </row>
    <row r="1716" spans="1:15" x14ac:dyDescent="0.25">
      <c r="A1716" s="24"/>
      <c r="C1716" s="22"/>
      <c r="F1716" s="22"/>
      <c r="I1716" s="22"/>
      <c r="L1716" s="22"/>
      <c r="O1716" s="22"/>
    </row>
    <row r="1717" spans="1:15" x14ac:dyDescent="0.25">
      <c r="A1717" s="24"/>
      <c r="C1717" s="22"/>
      <c r="F1717" s="22"/>
      <c r="I1717" s="22"/>
      <c r="L1717" s="22"/>
      <c r="O1717" s="22"/>
    </row>
    <row r="1718" spans="1:15" x14ac:dyDescent="0.25">
      <c r="A1718" s="24"/>
      <c r="C1718" s="22"/>
      <c r="F1718" s="22"/>
      <c r="I1718" s="22"/>
      <c r="L1718" s="22"/>
      <c r="O1718" s="22"/>
    </row>
    <row r="1719" spans="1:15" x14ac:dyDescent="0.25">
      <c r="A1719" s="24"/>
      <c r="C1719" s="22"/>
      <c r="F1719" s="22"/>
      <c r="I1719" s="22"/>
      <c r="L1719" s="22"/>
      <c r="O1719" s="22"/>
    </row>
    <row r="1720" spans="1:15" x14ac:dyDescent="0.25">
      <c r="A1720" s="24"/>
      <c r="C1720" s="22"/>
      <c r="F1720" s="22"/>
      <c r="I1720" s="22"/>
      <c r="L1720" s="22"/>
      <c r="O1720" s="22"/>
    </row>
    <row r="1721" spans="1:15" x14ac:dyDescent="0.25">
      <c r="A1721" s="24"/>
      <c r="C1721" s="22"/>
      <c r="F1721" s="22"/>
      <c r="I1721" s="22"/>
      <c r="L1721" s="22"/>
      <c r="O1721" s="22"/>
    </row>
    <row r="1722" spans="1:15" x14ac:dyDescent="0.25">
      <c r="A1722" s="24"/>
      <c r="C1722" s="22"/>
      <c r="F1722" s="22"/>
      <c r="I1722" s="22"/>
      <c r="L1722" s="22"/>
      <c r="O1722" s="22"/>
    </row>
    <row r="1723" spans="1:15" x14ac:dyDescent="0.25">
      <c r="A1723" s="24"/>
      <c r="C1723" s="22"/>
      <c r="F1723" s="22"/>
      <c r="I1723" s="22"/>
      <c r="L1723" s="22"/>
      <c r="O1723" s="22"/>
    </row>
    <row r="1724" spans="1:15" x14ac:dyDescent="0.25">
      <c r="A1724" s="24"/>
      <c r="C1724" s="22"/>
      <c r="F1724" s="22"/>
      <c r="I1724" s="22"/>
      <c r="L1724" s="22"/>
      <c r="O1724" s="22"/>
    </row>
    <row r="1725" spans="1:15" x14ac:dyDescent="0.25">
      <c r="A1725" s="24"/>
      <c r="C1725" s="22"/>
      <c r="F1725" s="22"/>
      <c r="I1725" s="22"/>
      <c r="L1725" s="22"/>
      <c r="O1725" s="22"/>
    </row>
    <row r="1726" spans="1:15" x14ac:dyDescent="0.25">
      <c r="A1726" s="24"/>
      <c r="C1726" s="22"/>
      <c r="F1726" s="22"/>
      <c r="I1726" s="22"/>
      <c r="L1726" s="22"/>
      <c r="O1726" s="22"/>
    </row>
    <row r="1727" spans="1:15" x14ac:dyDescent="0.25">
      <c r="A1727" s="24"/>
      <c r="C1727" s="22"/>
      <c r="F1727" s="22"/>
      <c r="I1727" s="22"/>
      <c r="L1727" s="22"/>
      <c r="O1727" s="22"/>
    </row>
    <row r="1728" spans="1:15" x14ac:dyDescent="0.25">
      <c r="A1728" s="24"/>
      <c r="C1728" s="22"/>
      <c r="F1728" s="22"/>
      <c r="I1728" s="22"/>
      <c r="L1728" s="22"/>
      <c r="O1728" s="22"/>
    </row>
    <row r="1729" spans="1:15" x14ac:dyDescent="0.25">
      <c r="A1729" s="24"/>
      <c r="C1729" s="22"/>
      <c r="F1729" s="22"/>
      <c r="I1729" s="22"/>
      <c r="L1729" s="22"/>
      <c r="O1729" s="22"/>
    </row>
    <row r="1730" spans="1:15" x14ac:dyDescent="0.25">
      <c r="A1730" s="24"/>
      <c r="C1730" s="22"/>
      <c r="F1730" s="22"/>
      <c r="I1730" s="22"/>
      <c r="L1730" s="22"/>
      <c r="O1730" s="22"/>
    </row>
    <row r="1731" spans="1:15" x14ac:dyDescent="0.25">
      <c r="A1731" s="24"/>
      <c r="C1731" s="22"/>
      <c r="F1731" s="22"/>
      <c r="I1731" s="22"/>
      <c r="L1731" s="22"/>
      <c r="O1731" s="22"/>
    </row>
    <row r="1732" spans="1:15" x14ac:dyDescent="0.25">
      <c r="A1732" s="24"/>
      <c r="C1732" s="22"/>
      <c r="F1732" s="22"/>
      <c r="I1732" s="22"/>
      <c r="L1732" s="22"/>
      <c r="O1732" s="22"/>
    </row>
    <row r="1733" spans="1:15" x14ac:dyDescent="0.25">
      <c r="A1733" s="24"/>
      <c r="C1733" s="22"/>
      <c r="F1733" s="22"/>
      <c r="I1733" s="22"/>
      <c r="L1733" s="22"/>
      <c r="O1733" s="22"/>
    </row>
    <row r="1734" spans="1:15" x14ac:dyDescent="0.25">
      <c r="A1734" s="24"/>
      <c r="C1734" s="22"/>
      <c r="F1734" s="22"/>
      <c r="I1734" s="22"/>
      <c r="L1734" s="22"/>
      <c r="O1734" s="22"/>
    </row>
    <row r="1735" spans="1:15" x14ac:dyDescent="0.25">
      <c r="A1735" s="24"/>
      <c r="C1735" s="22"/>
      <c r="F1735" s="22"/>
      <c r="I1735" s="22"/>
      <c r="L1735" s="22"/>
      <c r="O1735" s="22"/>
    </row>
    <row r="1736" spans="1:15" x14ac:dyDescent="0.25">
      <c r="A1736" s="24"/>
      <c r="C1736" s="22"/>
      <c r="F1736" s="22"/>
      <c r="I1736" s="22"/>
      <c r="L1736" s="22"/>
      <c r="O1736" s="22"/>
    </row>
    <row r="1737" spans="1:15" x14ac:dyDescent="0.25">
      <c r="A1737" s="24"/>
      <c r="C1737" s="22"/>
      <c r="F1737" s="22"/>
      <c r="I1737" s="22"/>
      <c r="L1737" s="22"/>
      <c r="O1737" s="22"/>
    </row>
    <row r="1738" spans="1:15" x14ac:dyDescent="0.25">
      <c r="A1738" s="24"/>
      <c r="C1738" s="22"/>
      <c r="F1738" s="22"/>
      <c r="I1738" s="22"/>
      <c r="L1738" s="22"/>
      <c r="O1738" s="22"/>
    </row>
    <row r="1739" spans="1:15" x14ac:dyDescent="0.25">
      <c r="A1739" s="24"/>
      <c r="C1739" s="22"/>
      <c r="F1739" s="22"/>
      <c r="I1739" s="22"/>
      <c r="L1739" s="22"/>
      <c r="O1739" s="22"/>
    </row>
    <row r="1740" spans="1:15" x14ac:dyDescent="0.25">
      <c r="A1740" s="24"/>
      <c r="C1740" s="22"/>
      <c r="F1740" s="22"/>
      <c r="I1740" s="22"/>
      <c r="L1740" s="22"/>
      <c r="O1740" s="22"/>
    </row>
    <row r="1741" spans="1:15" x14ac:dyDescent="0.25">
      <c r="A1741" s="24"/>
      <c r="C1741" s="22"/>
      <c r="F1741" s="22"/>
      <c r="I1741" s="22"/>
      <c r="L1741" s="22"/>
      <c r="O1741" s="22"/>
    </row>
    <row r="1742" spans="1:15" x14ac:dyDescent="0.25">
      <c r="A1742" s="24"/>
      <c r="C1742" s="22"/>
      <c r="F1742" s="22"/>
      <c r="I1742" s="22"/>
      <c r="L1742" s="22"/>
      <c r="O1742" s="22"/>
    </row>
    <row r="1743" spans="1:15" x14ac:dyDescent="0.25">
      <c r="A1743" s="24"/>
      <c r="C1743" s="22"/>
      <c r="F1743" s="22"/>
      <c r="I1743" s="22"/>
      <c r="L1743" s="22"/>
      <c r="O1743" s="22"/>
    </row>
    <row r="1744" spans="1:15" x14ac:dyDescent="0.25">
      <c r="A1744" s="24"/>
      <c r="C1744" s="22"/>
      <c r="F1744" s="22"/>
      <c r="I1744" s="22"/>
      <c r="L1744" s="22"/>
      <c r="O1744" s="22"/>
    </row>
    <row r="1745" spans="1:15" x14ac:dyDescent="0.25">
      <c r="A1745" s="24"/>
      <c r="C1745" s="22"/>
      <c r="F1745" s="22"/>
      <c r="I1745" s="22"/>
      <c r="L1745" s="22"/>
      <c r="O1745" s="22"/>
    </row>
    <row r="1746" spans="1:15" x14ac:dyDescent="0.25">
      <c r="A1746" s="24"/>
      <c r="C1746" s="22"/>
      <c r="F1746" s="22"/>
      <c r="I1746" s="22"/>
      <c r="L1746" s="22"/>
      <c r="O1746" s="22"/>
    </row>
    <row r="1747" spans="1:15" x14ac:dyDescent="0.25">
      <c r="A1747" s="24"/>
      <c r="C1747" s="22"/>
      <c r="F1747" s="22"/>
      <c r="I1747" s="22"/>
      <c r="L1747" s="22"/>
      <c r="O1747" s="22"/>
    </row>
    <row r="1748" spans="1:15" x14ac:dyDescent="0.25">
      <c r="A1748" s="24"/>
      <c r="C1748" s="22"/>
      <c r="F1748" s="22"/>
      <c r="I1748" s="22"/>
      <c r="L1748" s="22"/>
      <c r="O1748" s="22"/>
    </row>
    <row r="1749" spans="1:15" x14ac:dyDescent="0.25">
      <c r="A1749" s="24"/>
      <c r="C1749" s="22"/>
      <c r="F1749" s="22"/>
      <c r="I1749" s="22"/>
      <c r="L1749" s="22"/>
      <c r="O1749" s="22"/>
    </row>
    <row r="1750" spans="1:15" x14ac:dyDescent="0.25">
      <c r="A1750" s="24"/>
      <c r="C1750" s="22"/>
      <c r="F1750" s="22"/>
      <c r="I1750" s="22"/>
      <c r="L1750" s="22"/>
      <c r="O1750" s="22"/>
    </row>
    <row r="1751" spans="1:15" x14ac:dyDescent="0.25">
      <c r="A1751" s="24"/>
      <c r="C1751" s="22"/>
      <c r="F1751" s="22"/>
      <c r="I1751" s="22"/>
      <c r="L1751" s="22"/>
      <c r="O1751" s="22"/>
    </row>
    <row r="1752" spans="1:15" x14ac:dyDescent="0.25">
      <c r="A1752" s="24"/>
      <c r="C1752" s="22"/>
      <c r="F1752" s="22"/>
      <c r="I1752" s="22"/>
      <c r="L1752" s="22"/>
      <c r="O1752" s="22"/>
    </row>
    <row r="1753" spans="1:15" x14ac:dyDescent="0.25">
      <c r="A1753" s="24"/>
      <c r="C1753" s="22"/>
      <c r="F1753" s="22"/>
      <c r="I1753" s="22"/>
      <c r="L1753" s="22"/>
      <c r="O1753" s="22"/>
    </row>
    <row r="1754" spans="1:15" x14ac:dyDescent="0.25">
      <c r="A1754" s="24"/>
      <c r="C1754" s="22"/>
      <c r="F1754" s="22"/>
      <c r="I1754" s="22"/>
      <c r="L1754" s="22"/>
      <c r="O1754" s="22"/>
    </row>
    <row r="1755" spans="1:15" x14ac:dyDescent="0.25">
      <c r="A1755" s="24"/>
      <c r="C1755" s="22"/>
      <c r="F1755" s="22"/>
      <c r="I1755" s="22"/>
      <c r="L1755" s="22"/>
      <c r="O1755" s="22"/>
    </row>
    <row r="1756" spans="1:15" x14ac:dyDescent="0.25">
      <c r="A1756" s="24"/>
      <c r="C1756" s="22"/>
      <c r="F1756" s="22"/>
      <c r="I1756" s="22"/>
      <c r="L1756" s="22"/>
      <c r="O1756" s="22"/>
    </row>
    <row r="1757" spans="1:15" x14ac:dyDescent="0.25">
      <c r="A1757" s="24"/>
      <c r="C1757" s="22"/>
      <c r="F1757" s="22"/>
      <c r="I1757" s="22"/>
      <c r="L1757" s="22"/>
      <c r="O1757" s="22"/>
    </row>
    <row r="1758" spans="1:15" x14ac:dyDescent="0.25">
      <c r="A1758" s="24"/>
      <c r="C1758" s="22"/>
      <c r="F1758" s="22"/>
      <c r="I1758" s="22"/>
      <c r="L1758" s="22"/>
      <c r="O1758" s="22"/>
    </row>
    <row r="1759" spans="1:15" x14ac:dyDescent="0.25">
      <c r="A1759" s="24"/>
      <c r="C1759" s="22"/>
      <c r="F1759" s="22"/>
      <c r="I1759" s="22"/>
      <c r="L1759" s="22"/>
      <c r="O1759" s="22"/>
    </row>
    <row r="1760" spans="1:15" x14ac:dyDescent="0.25">
      <c r="A1760" s="24"/>
      <c r="C1760" s="22"/>
      <c r="F1760" s="22"/>
      <c r="I1760" s="22"/>
      <c r="L1760" s="22"/>
      <c r="O1760" s="22"/>
    </row>
    <row r="1761" spans="1:15" x14ac:dyDescent="0.25">
      <c r="A1761" s="24"/>
      <c r="C1761" s="22"/>
      <c r="F1761" s="22"/>
      <c r="I1761" s="22"/>
      <c r="L1761" s="22"/>
      <c r="O1761" s="22"/>
    </row>
    <row r="1762" spans="1:15" x14ac:dyDescent="0.25">
      <c r="A1762" s="24"/>
      <c r="C1762" s="22"/>
      <c r="F1762" s="22"/>
      <c r="I1762" s="22"/>
      <c r="L1762" s="22"/>
      <c r="O1762" s="22"/>
    </row>
    <row r="1763" spans="1:15" x14ac:dyDescent="0.25">
      <c r="A1763" s="24"/>
      <c r="C1763" s="22"/>
      <c r="F1763" s="22"/>
      <c r="I1763" s="22"/>
      <c r="L1763" s="22"/>
      <c r="O1763" s="22"/>
    </row>
    <row r="1764" spans="1:15" x14ac:dyDescent="0.25">
      <c r="A1764" s="24"/>
      <c r="C1764" s="22"/>
      <c r="F1764" s="22"/>
      <c r="I1764" s="22"/>
      <c r="L1764" s="22"/>
      <c r="O1764" s="22"/>
    </row>
    <row r="1765" spans="1:15" x14ac:dyDescent="0.25">
      <c r="A1765" s="24"/>
      <c r="C1765" s="22"/>
      <c r="F1765" s="22"/>
      <c r="I1765" s="22"/>
      <c r="L1765" s="22"/>
      <c r="O1765" s="22"/>
    </row>
    <row r="1766" spans="1:15" x14ac:dyDescent="0.25">
      <c r="A1766" s="24"/>
      <c r="C1766" s="22"/>
      <c r="F1766" s="22"/>
      <c r="I1766" s="22"/>
      <c r="L1766" s="22"/>
      <c r="O1766" s="22"/>
    </row>
    <row r="1767" spans="1:15" x14ac:dyDescent="0.25">
      <c r="A1767" s="24"/>
      <c r="C1767" s="22"/>
      <c r="F1767" s="22"/>
      <c r="I1767" s="22"/>
      <c r="L1767" s="22"/>
      <c r="O1767" s="22"/>
    </row>
    <row r="1768" spans="1:15" x14ac:dyDescent="0.25">
      <c r="A1768" s="24"/>
      <c r="C1768" s="22"/>
      <c r="F1768" s="22"/>
      <c r="I1768" s="22"/>
      <c r="L1768" s="22"/>
      <c r="O1768" s="22"/>
    </row>
    <row r="1769" spans="1:15" x14ac:dyDescent="0.25">
      <c r="A1769" s="24"/>
      <c r="C1769" s="22"/>
      <c r="F1769" s="22"/>
      <c r="I1769" s="22"/>
      <c r="L1769" s="22"/>
      <c r="O1769" s="22"/>
    </row>
    <row r="1770" spans="1:15" x14ac:dyDescent="0.25">
      <c r="A1770" s="24"/>
      <c r="C1770" s="22"/>
      <c r="F1770" s="22"/>
      <c r="I1770" s="22"/>
      <c r="L1770" s="22"/>
      <c r="O1770" s="22"/>
    </row>
    <row r="1771" spans="1:15" x14ac:dyDescent="0.25">
      <c r="A1771" s="24"/>
      <c r="C1771" s="22"/>
      <c r="F1771" s="22"/>
      <c r="I1771" s="22"/>
      <c r="L1771" s="22"/>
      <c r="O1771" s="22"/>
    </row>
    <row r="1772" spans="1:15" x14ac:dyDescent="0.25">
      <c r="A1772" s="24"/>
      <c r="C1772" s="22"/>
      <c r="F1772" s="22"/>
      <c r="I1772" s="22"/>
      <c r="L1772" s="22"/>
      <c r="O1772" s="22"/>
    </row>
    <row r="1773" spans="1:15" x14ac:dyDescent="0.25">
      <c r="A1773" s="24"/>
      <c r="C1773" s="22"/>
      <c r="F1773" s="22"/>
      <c r="I1773" s="22"/>
      <c r="L1773" s="22"/>
      <c r="O1773" s="22"/>
    </row>
    <row r="1774" spans="1:15" x14ac:dyDescent="0.25">
      <c r="A1774" s="24"/>
      <c r="C1774" s="22"/>
      <c r="F1774" s="22"/>
      <c r="I1774" s="22"/>
      <c r="L1774" s="22"/>
      <c r="O1774" s="22"/>
    </row>
    <row r="1775" spans="1:15" x14ac:dyDescent="0.25">
      <c r="A1775" s="24"/>
      <c r="C1775" s="22"/>
      <c r="F1775" s="22"/>
      <c r="I1775" s="22"/>
      <c r="L1775" s="22"/>
      <c r="O1775" s="22"/>
    </row>
    <row r="1776" spans="1:15" x14ac:dyDescent="0.25">
      <c r="A1776" s="24"/>
      <c r="C1776" s="22"/>
      <c r="F1776" s="22"/>
      <c r="I1776" s="22"/>
      <c r="L1776" s="22"/>
      <c r="O1776" s="22"/>
    </row>
    <row r="1777" spans="1:15" x14ac:dyDescent="0.25">
      <c r="A1777" s="24"/>
      <c r="C1777" s="22"/>
      <c r="F1777" s="22"/>
      <c r="I1777" s="22"/>
      <c r="L1777" s="22"/>
      <c r="O1777" s="22"/>
    </row>
    <row r="1778" spans="1:15" x14ac:dyDescent="0.25">
      <c r="A1778" s="24"/>
      <c r="C1778" s="22"/>
      <c r="F1778" s="22"/>
      <c r="I1778" s="22"/>
      <c r="L1778" s="22"/>
      <c r="O1778" s="22"/>
    </row>
    <row r="1779" spans="1:15" x14ac:dyDescent="0.25">
      <c r="A1779" s="24"/>
      <c r="C1779" s="22"/>
      <c r="F1779" s="22"/>
      <c r="I1779" s="22"/>
      <c r="L1779" s="22"/>
      <c r="O1779" s="22"/>
    </row>
    <row r="1780" spans="1:15" x14ac:dyDescent="0.25">
      <c r="A1780" s="24"/>
      <c r="C1780" s="22"/>
      <c r="F1780" s="22"/>
      <c r="I1780" s="22"/>
      <c r="L1780" s="22"/>
      <c r="O1780" s="22"/>
    </row>
    <row r="1781" spans="1:15" x14ac:dyDescent="0.25">
      <c r="A1781" s="24"/>
      <c r="C1781" s="22"/>
      <c r="F1781" s="22"/>
      <c r="I1781" s="22"/>
      <c r="L1781" s="22"/>
      <c r="O1781" s="22"/>
    </row>
    <row r="1782" spans="1:15" x14ac:dyDescent="0.25">
      <c r="A1782" s="24"/>
      <c r="C1782" s="22"/>
      <c r="F1782" s="22"/>
      <c r="I1782" s="22"/>
      <c r="L1782" s="22"/>
      <c r="O1782" s="22"/>
    </row>
    <row r="1783" spans="1:15" x14ac:dyDescent="0.25">
      <c r="A1783" s="24"/>
      <c r="C1783" s="22"/>
      <c r="F1783" s="22"/>
      <c r="I1783" s="22"/>
      <c r="L1783" s="22"/>
      <c r="O1783" s="22"/>
    </row>
    <row r="1784" spans="1:15" x14ac:dyDescent="0.25">
      <c r="A1784" s="24"/>
      <c r="C1784" s="22"/>
      <c r="F1784" s="22"/>
      <c r="I1784" s="22"/>
      <c r="L1784" s="22"/>
      <c r="O1784" s="22"/>
    </row>
    <row r="1785" spans="1:15" x14ac:dyDescent="0.25">
      <c r="A1785" s="24"/>
      <c r="C1785" s="22"/>
      <c r="F1785" s="22"/>
      <c r="I1785" s="22"/>
      <c r="L1785" s="22"/>
      <c r="O1785" s="22"/>
    </row>
    <row r="1786" spans="1:15" x14ac:dyDescent="0.25">
      <c r="A1786" s="24"/>
      <c r="C1786" s="22"/>
      <c r="F1786" s="22"/>
      <c r="I1786" s="22"/>
      <c r="L1786" s="22"/>
      <c r="O1786" s="22"/>
    </row>
    <row r="1787" spans="1:15" x14ac:dyDescent="0.25">
      <c r="A1787" s="24"/>
      <c r="C1787" s="22"/>
      <c r="F1787" s="22"/>
      <c r="I1787" s="22"/>
      <c r="L1787" s="22"/>
      <c r="O1787" s="22"/>
    </row>
    <row r="1788" spans="1:15" x14ac:dyDescent="0.25">
      <c r="A1788" s="24"/>
      <c r="C1788" s="22"/>
      <c r="F1788" s="22"/>
      <c r="I1788" s="22"/>
      <c r="L1788" s="22"/>
      <c r="O1788" s="22"/>
    </row>
    <row r="1789" spans="1:15" x14ac:dyDescent="0.25">
      <c r="A1789" s="24"/>
      <c r="C1789" s="22"/>
      <c r="F1789" s="22"/>
      <c r="I1789" s="22"/>
      <c r="L1789" s="22"/>
      <c r="O1789" s="22"/>
    </row>
    <row r="1790" spans="1:15" x14ac:dyDescent="0.25">
      <c r="A1790" s="24"/>
      <c r="C1790" s="22"/>
      <c r="F1790" s="22"/>
      <c r="I1790" s="22"/>
      <c r="L1790" s="22"/>
      <c r="O1790" s="22"/>
    </row>
    <row r="1791" spans="1:15" x14ac:dyDescent="0.25">
      <c r="A1791" s="24"/>
      <c r="C1791" s="22"/>
      <c r="F1791" s="22"/>
      <c r="I1791" s="22"/>
      <c r="L1791" s="22"/>
      <c r="O1791" s="22"/>
    </row>
    <row r="1792" spans="1:15" x14ac:dyDescent="0.25">
      <c r="A1792" s="24"/>
      <c r="C1792" s="22"/>
      <c r="F1792" s="22"/>
      <c r="I1792" s="22"/>
      <c r="L1792" s="22"/>
      <c r="O1792" s="22"/>
    </row>
    <row r="1793" spans="1:15" x14ac:dyDescent="0.25">
      <c r="A1793" s="24"/>
      <c r="C1793" s="22"/>
      <c r="F1793" s="22"/>
      <c r="I1793" s="22"/>
      <c r="L1793" s="22"/>
      <c r="O1793" s="22"/>
    </row>
    <row r="1794" spans="1:15" x14ac:dyDescent="0.25">
      <c r="A1794" s="24"/>
      <c r="C1794" s="22"/>
      <c r="F1794" s="22"/>
      <c r="I1794" s="22"/>
      <c r="L1794" s="22"/>
      <c r="O1794" s="22"/>
    </row>
    <row r="1795" spans="1:15" x14ac:dyDescent="0.25">
      <c r="A1795" s="24"/>
      <c r="C1795" s="22"/>
      <c r="F1795" s="22"/>
      <c r="I1795" s="22"/>
      <c r="L1795" s="22"/>
      <c r="O1795" s="22"/>
    </row>
    <row r="1796" spans="1:15" x14ac:dyDescent="0.25">
      <c r="A1796" s="24"/>
      <c r="C1796" s="22"/>
      <c r="F1796" s="22"/>
      <c r="I1796" s="22"/>
      <c r="L1796" s="22"/>
      <c r="O1796" s="22"/>
    </row>
    <row r="1797" spans="1:15" x14ac:dyDescent="0.25">
      <c r="A1797" s="24"/>
      <c r="C1797" s="22"/>
      <c r="F1797" s="22"/>
      <c r="I1797" s="22"/>
      <c r="L1797" s="22"/>
      <c r="O1797" s="22"/>
    </row>
    <row r="1798" spans="1:15" x14ac:dyDescent="0.25">
      <c r="A1798" s="24"/>
      <c r="C1798" s="22"/>
      <c r="F1798" s="22"/>
      <c r="I1798" s="22"/>
      <c r="L1798" s="22"/>
      <c r="O1798" s="22"/>
    </row>
    <row r="1799" spans="1:15" x14ac:dyDescent="0.25">
      <c r="A1799" s="24"/>
      <c r="C1799" s="22"/>
      <c r="F1799" s="22"/>
      <c r="I1799" s="22"/>
      <c r="L1799" s="22"/>
      <c r="O1799" s="22"/>
    </row>
    <row r="1800" spans="1:15" x14ac:dyDescent="0.25">
      <c r="A1800" s="24"/>
      <c r="C1800" s="22"/>
      <c r="F1800" s="22"/>
      <c r="I1800" s="22"/>
      <c r="L1800" s="22"/>
      <c r="O1800" s="22"/>
    </row>
    <row r="1801" spans="1:15" x14ac:dyDescent="0.25">
      <c r="A1801" s="24"/>
      <c r="C1801" s="22"/>
      <c r="F1801" s="22"/>
      <c r="I1801" s="22"/>
      <c r="L1801" s="22"/>
      <c r="O1801" s="22"/>
    </row>
    <row r="1802" spans="1:15" x14ac:dyDescent="0.25">
      <c r="A1802" s="24"/>
      <c r="C1802" s="22"/>
      <c r="F1802" s="22"/>
      <c r="I1802" s="22"/>
      <c r="L1802" s="22"/>
      <c r="O1802" s="22"/>
    </row>
    <row r="1803" spans="1:15" x14ac:dyDescent="0.25">
      <c r="A1803" s="24"/>
      <c r="C1803" s="22"/>
      <c r="F1803" s="22"/>
      <c r="I1803" s="22"/>
      <c r="L1803" s="22"/>
      <c r="O1803" s="22"/>
    </row>
    <row r="1804" spans="1:15" x14ac:dyDescent="0.25">
      <c r="A1804" s="24"/>
      <c r="C1804" s="22"/>
      <c r="F1804" s="22"/>
      <c r="I1804" s="22"/>
      <c r="L1804" s="22"/>
      <c r="O1804" s="22"/>
    </row>
    <row r="1805" spans="1:15" x14ac:dyDescent="0.25">
      <c r="A1805" s="24"/>
      <c r="C1805" s="22"/>
      <c r="F1805" s="22"/>
      <c r="I1805" s="22"/>
      <c r="L1805" s="22"/>
      <c r="O1805" s="22"/>
    </row>
    <row r="1806" spans="1:15" x14ac:dyDescent="0.25">
      <c r="A1806" s="24"/>
      <c r="C1806" s="22"/>
      <c r="F1806" s="22"/>
      <c r="I1806" s="22"/>
      <c r="L1806" s="22"/>
      <c r="O1806" s="22"/>
    </row>
    <row r="1807" spans="1:15" x14ac:dyDescent="0.25">
      <c r="A1807" s="24"/>
      <c r="C1807" s="22"/>
      <c r="F1807" s="22"/>
      <c r="I1807" s="22"/>
      <c r="L1807" s="22"/>
      <c r="O1807" s="22"/>
    </row>
    <row r="1808" spans="1:15" x14ac:dyDescent="0.25">
      <c r="A1808" s="24"/>
      <c r="C1808" s="22"/>
      <c r="F1808" s="22"/>
      <c r="I1808" s="22"/>
      <c r="L1808" s="22"/>
      <c r="O1808" s="22"/>
    </row>
    <row r="1809" spans="1:15" x14ac:dyDescent="0.25">
      <c r="A1809" s="24"/>
      <c r="C1809" s="22"/>
      <c r="F1809" s="22"/>
      <c r="I1809" s="22"/>
      <c r="L1809" s="22"/>
      <c r="O1809" s="22"/>
    </row>
    <row r="1810" spans="1:15" x14ac:dyDescent="0.25">
      <c r="A1810" s="24"/>
      <c r="C1810" s="22"/>
      <c r="F1810" s="22"/>
      <c r="I1810" s="22"/>
      <c r="L1810" s="22"/>
      <c r="O1810" s="22"/>
    </row>
    <row r="1811" spans="1:15" x14ac:dyDescent="0.25">
      <c r="A1811" s="24"/>
      <c r="C1811" s="22"/>
      <c r="F1811" s="22"/>
      <c r="I1811" s="22"/>
      <c r="L1811" s="22"/>
      <c r="O1811" s="22"/>
    </row>
    <row r="1812" spans="1:15" x14ac:dyDescent="0.25">
      <c r="A1812" s="24"/>
      <c r="C1812" s="22"/>
      <c r="F1812" s="22"/>
      <c r="I1812" s="22"/>
      <c r="L1812" s="22"/>
      <c r="O1812" s="22"/>
    </row>
    <row r="1813" spans="1:15" x14ac:dyDescent="0.25">
      <c r="A1813" s="24"/>
      <c r="C1813" s="22"/>
      <c r="F1813" s="22"/>
      <c r="I1813" s="22"/>
      <c r="L1813" s="22"/>
      <c r="O1813" s="22"/>
    </row>
    <row r="1814" spans="1:15" x14ac:dyDescent="0.25">
      <c r="A1814" s="24"/>
      <c r="C1814" s="22"/>
      <c r="F1814" s="22"/>
      <c r="I1814" s="22"/>
      <c r="L1814" s="22"/>
      <c r="O1814" s="22"/>
    </row>
    <row r="1815" spans="1:15" x14ac:dyDescent="0.25">
      <c r="A1815" s="24"/>
      <c r="C1815" s="22"/>
      <c r="F1815" s="22"/>
      <c r="I1815" s="22"/>
      <c r="L1815" s="22"/>
      <c r="O1815" s="22"/>
    </row>
    <row r="1816" spans="1:15" x14ac:dyDescent="0.25">
      <c r="A1816" s="24"/>
      <c r="C1816" s="22"/>
      <c r="F1816" s="22"/>
      <c r="I1816" s="22"/>
      <c r="L1816" s="22"/>
      <c r="O1816" s="22"/>
    </row>
    <row r="1817" spans="1:15" x14ac:dyDescent="0.25">
      <c r="A1817" s="24"/>
      <c r="C1817" s="22"/>
      <c r="F1817" s="22"/>
      <c r="I1817" s="22"/>
      <c r="L1817" s="22"/>
      <c r="O1817" s="22"/>
    </row>
    <row r="1818" spans="1:15" x14ac:dyDescent="0.25">
      <c r="A1818" s="24"/>
      <c r="C1818" s="22"/>
      <c r="F1818" s="22"/>
      <c r="I1818" s="22"/>
      <c r="L1818" s="22"/>
      <c r="O1818" s="22"/>
    </row>
    <row r="1819" spans="1:15" x14ac:dyDescent="0.25">
      <c r="A1819" s="24"/>
      <c r="C1819" s="22"/>
      <c r="F1819" s="22"/>
      <c r="I1819" s="22"/>
      <c r="L1819" s="22"/>
      <c r="O1819" s="22"/>
    </row>
    <row r="1820" spans="1:15" x14ac:dyDescent="0.25">
      <c r="A1820" s="24"/>
      <c r="C1820" s="22"/>
      <c r="F1820" s="22"/>
      <c r="I1820" s="22"/>
      <c r="L1820" s="22"/>
      <c r="O1820" s="22"/>
    </row>
    <row r="1821" spans="1:15" x14ac:dyDescent="0.25">
      <c r="A1821" s="24"/>
      <c r="C1821" s="22"/>
      <c r="F1821" s="22"/>
      <c r="I1821" s="22"/>
      <c r="L1821" s="22"/>
      <c r="O1821" s="22"/>
    </row>
    <row r="1822" spans="1:15" x14ac:dyDescent="0.25">
      <c r="A1822" s="24"/>
      <c r="C1822" s="22"/>
      <c r="F1822" s="22"/>
      <c r="I1822" s="22"/>
      <c r="L1822" s="22"/>
      <c r="O1822" s="22"/>
    </row>
    <row r="1823" spans="1:15" x14ac:dyDescent="0.25">
      <c r="A1823" s="24"/>
      <c r="C1823" s="22"/>
      <c r="F1823" s="22"/>
      <c r="I1823" s="22"/>
      <c r="L1823" s="22"/>
      <c r="O1823" s="22"/>
    </row>
    <row r="1824" spans="1:15" x14ac:dyDescent="0.25">
      <c r="A1824" s="24"/>
      <c r="C1824" s="22"/>
      <c r="F1824" s="22"/>
      <c r="I1824" s="22"/>
      <c r="L1824" s="22"/>
      <c r="O1824" s="22"/>
    </row>
    <row r="1825" spans="1:15" x14ac:dyDescent="0.25">
      <c r="A1825" s="24"/>
      <c r="C1825" s="22"/>
      <c r="F1825" s="22"/>
      <c r="I1825" s="22"/>
      <c r="L1825" s="22"/>
      <c r="O1825" s="22"/>
    </row>
    <row r="1826" spans="1:15" x14ac:dyDescent="0.25">
      <c r="A1826" s="24"/>
      <c r="C1826" s="22"/>
      <c r="F1826" s="22"/>
      <c r="I1826" s="22"/>
      <c r="L1826" s="22"/>
      <c r="O1826" s="22"/>
    </row>
    <row r="1827" spans="1:15" x14ac:dyDescent="0.25">
      <c r="A1827" s="24"/>
      <c r="C1827" s="22"/>
      <c r="F1827" s="22"/>
      <c r="I1827" s="22"/>
      <c r="L1827" s="22"/>
      <c r="O1827" s="22"/>
    </row>
    <row r="1828" spans="1:15" x14ac:dyDescent="0.25">
      <c r="A1828" s="24"/>
      <c r="C1828" s="22"/>
      <c r="F1828" s="22"/>
      <c r="I1828" s="22"/>
      <c r="L1828" s="22"/>
      <c r="O1828" s="22"/>
    </row>
    <row r="1829" spans="1:15" x14ac:dyDescent="0.25">
      <c r="A1829" s="24"/>
      <c r="C1829" s="22"/>
      <c r="F1829" s="22"/>
      <c r="I1829" s="22"/>
      <c r="L1829" s="22"/>
      <c r="O1829" s="22"/>
    </row>
    <row r="1830" spans="1:15" x14ac:dyDescent="0.25">
      <c r="A1830" s="24"/>
      <c r="C1830" s="22"/>
      <c r="F1830" s="22"/>
      <c r="I1830" s="22"/>
      <c r="L1830" s="22"/>
      <c r="O1830" s="22"/>
    </row>
    <row r="1831" spans="1:15" x14ac:dyDescent="0.25">
      <c r="A1831" s="24"/>
      <c r="C1831" s="22"/>
      <c r="F1831" s="22"/>
      <c r="I1831" s="22"/>
      <c r="L1831" s="22"/>
      <c r="O1831" s="22"/>
    </row>
    <row r="1832" spans="1:15" x14ac:dyDescent="0.25">
      <c r="A1832" s="24"/>
      <c r="C1832" s="22"/>
      <c r="F1832" s="22"/>
      <c r="I1832" s="22"/>
      <c r="L1832" s="22"/>
      <c r="O1832" s="22"/>
    </row>
    <row r="1833" spans="1:15" x14ac:dyDescent="0.25">
      <c r="A1833" s="24"/>
      <c r="C1833" s="22"/>
      <c r="F1833" s="22"/>
      <c r="I1833" s="22"/>
      <c r="L1833" s="22"/>
      <c r="O1833" s="22"/>
    </row>
    <row r="1834" spans="1:15" x14ac:dyDescent="0.25">
      <c r="A1834" s="24"/>
      <c r="C1834" s="22"/>
      <c r="F1834" s="22"/>
      <c r="I1834" s="22"/>
      <c r="L1834" s="22"/>
      <c r="O1834" s="22"/>
    </row>
    <row r="1835" spans="1:15" x14ac:dyDescent="0.25">
      <c r="A1835" s="24"/>
      <c r="C1835" s="22"/>
      <c r="F1835" s="22"/>
      <c r="I1835" s="22"/>
      <c r="L1835" s="22"/>
      <c r="O1835" s="22"/>
    </row>
    <row r="1836" spans="1:15" x14ac:dyDescent="0.25">
      <c r="A1836" s="24"/>
      <c r="C1836" s="22"/>
      <c r="F1836" s="22"/>
      <c r="I1836" s="22"/>
      <c r="L1836" s="22"/>
      <c r="O1836" s="22"/>
    </row>
    <row r="1837" spans="1:15" x14ac:dyDescent="0.25">
      <c r="A1837" s="24"/>
      <c r="C1837" s="22"/>
      <c r="F1837" s="22"/>
      <c r="I1837" s="22"/>
      <c r="L1837" s="22"/>
      <c r="O1837" s="22"/>
    </row>
    <row r="1838" spans="1:15" x14ac:dyDescent="0.25">
      <c r="A1838" s="24"/>
      <c r="C1838" s="22"/>
      <c r="F1838" s="22"/>
      <c r="I1838" s="22"/>
      <c r="L1838" s="22"/>
      <c r="O1838" s="22"/>
    </row>
    <row r="1839" spans="1:15" x14ac:dyDescent="0.25">
      <c r="A1839" s="24"/>
      <c r="C1839" s="22"/>
      <c r="F1839" s="22"/>
      <c r="I1839" s="22"/>
      <c r="L1839" s="22"/>
      <c r="O1839" s="22"/>
    </row>
    <row r="1840" spans="1:15" x14ac:dyDescent="0.25">
      <c r="A1840" s="24"/>
      <c r="C1840" s="22"/>
      <c r="F1840" s="22"/>
      <c r="I1840" s="22"/>
      <c r="L1840" s="22"/>
      <c r="O1840" s="22"/>
    </row>
    <row r="1841" spans="1:15" x14ac:dyDescent="0.25">
      <c r="A1841" s="24"/>
      <c r="C1841" s="22"/>
      <c r="F1841" s="22"/>
      <c r="I1841" s="22"/>
      <c r="L1841" s="22"/>
      <c r="O1841" s="22"/>
    </row>
    <row r="1842" spans="1:15" x14ac:dyDescent="0.25">
      <c r="A1842" s="24"/>
      <c r="C1842" s="22"/>
      <c r="F1842" s="22"/>
      <c r="I1842" s="22"/>
      <c r="L1842" s="22"/>
      <c r="O1842" s="22"/>
    </row>
    <row r="1843" spans="1:15" x14ac:dyDescent="0.25">
      <c r="A1843" s="24"/>
      <c r="C1843" s="22"/>
      <c r="F1843" s="22"/>
      <c r="I1843" s="22"/>
      <c r="L1843" s="22"/>
      <c r="O1843" s="22"/>
    </row>
    <row r="1844" spans="1:15" x14ac:dyDescent="0.25">
      <c r="A1844" s="24"/>
      <c r="C1844" s="22"/>
      <c r="F1844" s="22"/>
      <c r="I1844" s="22"/>
      <c r="L1844" s="22"/>
      <c r="O1844" s="22"/>
    </row>
    <row r="1845" spans="1:15" x14ac:dyDescent="0.25">
      <c r="A1845" s="24"/>
      <c r="C1845" s="22"/>
      <c r="F1845" s="22"/>
      <c r="I1845" s="22"/>
      <c r="L1845" s="22"/>
      <c r="O1845" s="22"/>
    </row>
    <row r="1846" spans="1:15" x14ac:dyDescent="0.25">
      <c r="A1846" s="24"/>
      <c r="C1846" s="22"/>
      <c r="F1846" s="22"/>
      <c r="I1846" s="22"/>
      <c r="L1846" s="22"/>
      <c r="O1846" s="22"/>
    </row>
    <row r="1847" spans="1:15" x14ac:dyDescent="0.25">
      <c r="A1847" s="24"/>
      <c r="C1847" s="22"/>
      <c r="F1847" s="22"/>
      <c r="I1847" s="22"/>
      <c r="L1847" s="22"/>
      <c r="O1847" s="22"/>
    </row>
    <row r="1848" spans="1:15" x14ac:dyDescent="0.25">
      <c r="A1848" s="24"/>
      <c r="C1848" s="22"/>
      <c r="F1848" s="22"/>
      <c r="I1848" s="22"/>
      <c r="L1848" s="22"/>
      <c r="O1848" s="22"/>
    </row>
    <row r="1849" spans="1:15" x14ac:dyDescent="0.25">
      <c r="A1849" s="24"/>
      <c r="C1849" s="22"/>
      <c r="F1849" s="22"/>
      <c r="I1849" s="22"/>
      <c r="L1849" s="22"/>
      <c r="O1849" s="22"/>
    </row>
    <row r="1850" spans="1:15" x14ac:dyDescent="0.25">
      <c r="A1850" s="24"/>
      <c r="C1850" s="22"/>
      <c r="F1850" s="22"/>
      <c r="I1850" s="22"/>
      <c r="L1850" s="22"/>
      <c r="O1850" s="22"/>
    </row>
    <row r="1851" spans="1:15" x14ac:dyDescent="0.25">
      <c r="A1851" s="24"/>
      <c r="C1851" s="22"/>
      <c r="F1851" s="22"/>
      <c r="I1851" s="22"/>
      <c r="L1851" s="22"/>
      <c r="O1851" s="22"/>
    </row>
    <row r="1852" spans="1:15" x14ac:dyDescent="0.25">
      <c r="A1852" s="24"/>
      <c r="C1852" s="22"/>
      <c r="F1852" s="22"/>
      <c r="I1852" s="22"/>
      <c r="L1852" s="22"/>
      <c r="O1852" s="22"/>
    </row>
    <row r="1853" spans="1:15" x14ac:dyDescent="0.25">
      <c r="A1853" s="24"/>
      <c r="C1853" s="22"/>
      <c r="F1853" s="22"/>
      <c r="I1853" s="22"/>
      <c r="L1853" s="22"/>
      <c r="O1853" s="22"/>
    </row>
    <row r="1854" spans="1:15" x14ac:dyDescent="0.25">
      <c r="A1854" s="24"/>
      <c r="C1854" s="22"/>
      <c r="F1854" s="22"/>
      <c r="I1854" s="22"/>
      <c r="L1854" s="22"/>
      <c r="O1854" s="22"/>
    </row>
    <row r="1855" spans="1:15" x14ac:dyDescent="0.25">
      <c r="A1855" s="24"/>
      <c r="C1855" s="22"/>
      <c r="F1855" s="22"/>
      <c r="I1855" s="22"/>
      <c r="L1855" s="22"/>
      <c r="O1855" s="22"/>
    </row>
    <row r="1856" spans="1:15" x14ac:dyDescent="0.25">
      <c r="A1856" s="24"/>
      <c r="C1856" s="22"/>
      <c r="F1856" s="22"/>
      <c r="I1856" s="22"/>
      <c r="L1856" s="22"/>
      <c r="O1856" s="22"/>
    </row>
    <row r="1857" spans="1:15" x14ac:dyDescent="0.25">
      <c r="A1857" s="24"/>
      <c r="C1857" s="22"/>
      <c r="F1857" s="22"/>
      <c r="I1857" s="22"/>
      <c r="L1857" s="22"/>
      <c r="O1857" s="22"/>
    </row>
    <row r="1858" spans="1:15" x14ac:dyDescent="0.25">
      <c r="A1858" s="24"/>
      <c r="C1858" s="22"/>
      <c r="F1858" s="22"/>
      <c r="I1858" s="22"/>
      <c r="L1858" s="22"/>
      <c r="O1858" s="22"/>
    </row>
    <row r="1859" spans="1:15" x14ac:dyDescent="0.25">
      <c r="A1859" s="24"/>
      <c r="C1859" s="22"/>
      <c r="F1859" s="22"/>
      <c r="I1859" s="22"/>
      <c r="L1859" s="22"/>
      <c r="O1859" s="22"/>
    </row>
    <row r="1860" spans="1:15" x14ac:dyDescent="0.25">
      <c r="A1860" s="24"/>
      <c r="C1860" s="22"/>
      <c r="F1860" s="22"/>
      <c r="I1860" s="22"/>
      <c r="L1860" s="22"/>
      <c r="O1860" s="22"/>
    </row>
    <row r="1861" spans="1:15" x14ac:dyDescent="0.25">
      <c r="A1861" s="24"/>
      <c r="C1861" s="22"/>
      <c r="F1861" s="22"/>
      <c r="I1861" s="22"/>
      <c r="L1861" s="22"/>
      <c r="O1861" s="22"/>
    </row>
    <row r="1862" spans="1:15" x14ac:dyDescent="0.25">
      <c r="A1862" s="24"/>
      <c r="C1862" s="22"/>
      <c r="F1862" s="22"/>
      <c r="I1862" s="22"/>
      <c r="L1862" s="22"/>
      <c r="O1862" s="22"/>
    </row>
    <row r="1863" spans="1:15" x14ac:dyDescent="0.25">
      <c r="A1863" s="24"/>
      <c r="C1863" s="22"/>
      <c r="F1863" s="22"/>
      <c r="I1863" s="22"/>
      <c r="L1863" s="22"/>
      <c r="O1863" s="22"/>
    </row>
    <row r="1864" spans="1:15" x14ac:dyDescent="0.25">
      <c r="A1864" s="24"/>
      <c r="C1864" s="22"/>
      <c r="F1864" s="22"/>
      <c r="I1864" s="22"/>
      <c r="L1864" s="22"/>
      <c r="O1864" s="22"/>
    </row>
    <row r="1865" spans="1:15" x14ac:dyDescent="0.25">
      <c r="A1865" s="24"/>
      <c r="C1865" s="22"/>
      <c r="F1865" s="22"/>
      <c r="I1865" s="22"/>
      <c r="L1865" s="22"/>
      <c r="O1865" s="22"/>
    </row>
    <row r="1866" spans="1:15" x14ac:dyDescent="0.25">
      <c r="A1866" s="24"/>
      <c r="C1866" s="22"/>
      <c r="F1866" s="22"/>
      <c r="I1866" s="22"/>
      <c r="L1866" s="22"/>
      <c r="O1866" s="22"/>
    </row>
    <row r="1867" spans="1:15" x14ac:dyDescent="0.25">
      <c r="A1867" s="24"/>
      <c r="C1867" s="22"/>
      <c r="F1867" s="22"/>
      <c r="I1867" s="22"/>
      <c r="L1867" s="22"/>
      <c r="O1867" s="22"/>
    </row>
    <row r="1868" spans="1:15" x14ac:dyDescent="0.25">
      <c r="A1868" s="24"/>
      <c r="C1868" s="22"/>
      <c r="F1868" s="22"/>
      <c r="I1868" s="22"/>
      <c r="L1868" s="22"/>
      <c r="O1868" s="22"/>
    </row>
    <row r="1869" spans="1:15" x14ac:dyDescent="0.25">
      <c r="A1869" s="24"/>
      <c r="C1869" s="22"/>
      <c r="F1869" s="22"/>
      <c r="I1869" s="22"/>
      <c r="L1869" s="22"/>
      <c r="O1869" s="22"/>
    </row>
    <row r="1870" spans="1:15" x14ac:dyDescent="0.25">
      <c r="A1870" s="24"/>
      <c r="C1870" s="22"/>
      <c r="F1870" s="22"/>
      <c r="I1870" s="22"/>
      <c r="L1870" s="22"/>
      <c r="O1870" s="22"/>
    </row>
    <row r="1871" spans="1:15" x14ac:dyDescent="0.25">
      <c r="A1871" s="24"/>
      <c r="C1871" s="22"/>
      <c r="F1871" s="22"/>
      <c r="I1871" s="22"/>
      <c r="L1871" s="22"/>
      <c r="O1871" s="22"/>
    </row>
    <row r="1872" spans="1:15" x14ac:dyDescent="0.25">
      <c r="A1872" s="24"/>
      <c r="C1872" s="22"/>
      <c r="F1872" s="22"/>
      <c r="I1872" s="22"/>
      <c r="L1872" s="22"/>
      <c r="O1872" s="22"/>
    </row>
    <row r="1873" spans="1:15" x14ac:dyDescent="0.25">
      <c r="A1873" s="24"/>
      <c r="C1873" s="22"/>
      <c r="F1873" s="22"/>
      <c r="I1873" s="22"/>
      <c r="L1873" s="22"/>
      <c r="O1873" s="22"/>
    </row>
    <row r="1874" spans="1:15" x14ac:dyDescent="0.25">
      <c r="A1874" s="24"/>
      <c r="C1874" s="22"/>
      <c r="F1874" s="22"/>
      <c r="I1874" s="22"/>
      <c r="L1874" s="22"/>
      <c r="O1874" s="22"/>
    </row>
    <row r="1875" spans="1:15" x14ac:dyDescent="0.25">
      <c r="A1875" s="24"/>
      <c r="C1875" s="22"/>
      <c r="F1875" s="22"/>
      <c r="I1875" s="22"/>
      <c r="L1875" s="22"/>
      <c r="O1875" s="22"/>
    </row>
    <row r="1876" spans="1:15" x14ac:dyDescent="0.25">
      <c r="A1876" s="24"/>
      <c r="C1876" s="22"/>
      <c r="F1876" s="22"/>
      <c r="I1876" s="22"/>
      <c r="L1876" s="22"/>
      <c r="O1876" s="22"/>
    </row>
    <row r="1877" spans="1:15" x14ac:dyDescent="0.25">
      <c r="A1877" s="24"/>
      <c r="C1877" s="22"/>
      <c r="F1877" s="22"/>
      <c r="I1877" s="22"/>
      <c r="L1877" s="22"/>
      <c r="O1877" s="22"/>
    </row>
    <row r="1878" spans="1:15" x14ac:dyDescent="0.25">
      <c r="A1878" s="24"/>
      <c r="C1878" s="22"/>
      <c r="F1878" s="22"/>
      <c r="I1878" s="22"/>
      <c r="L1878" s="22"/>
      <c r="O1878" s="22"/>
    </row>
    <row r="1879" spans="1:15" x14ac:dyDescent="0.25">
      <c r="A1879" s="24"/>
      <c r="C1879" s="22"/>
      <c r="F1879" s="22"/>
      <c r="I1879" s="22"/>
      <c r="L1879" s="22"/>
      <c r="O1879" s="22"/>
    </row>
    <row r="1880" spans="1:15" x14ac:dyDescent="0.25">
      <c r="A1880" s="24"/>
      <c r="C1880" s="22"/>
      <c r="F1880" s="22"/>
      <c r="I1880" s="22"/>
      <c r="L1880" s="22"/>
      <c r="O1880" s="22"/>
    </row>
    <row r="1881" spans="1:15" x14ac:dyDescent="0.25">
      <c r="A1881" s="24"/>
      <c r="C1881" s="22"/>
      <c r="F1881" s="22"/>
      <c r="I1881" s="22"/>
      <c r="L1881" s="22"/>
      <c r="O1881" s="22"/>
    </row>
    <row r="1882" spans="1:15" x14ac:dyDescent="0.25">
      <c r="A1882" s="24"/>
      <c r="C1882" s="22"/>
      <c r="F1882" s="22"/>
      <c r="I1882" s="22"/>
      <c r="L1882" s="22"/>
      <c r="O1882" s="22"/>
    </row>
    <row r="1883" spans="1:15" x14ac:dyDescent="0.25">
      <c r="A1883" s="24"/>
      <c r="C1883" s="22"/>
      <c r="F1883" s="22"/>
      <c r="I1883" s="22"/>
      <c r="L1883" s="22"/>
      <c r="O1883" s="22"/>
    </row>
    <row r="1884" spans="1:15" x14ac:dyDescent="0.25">
      <c r="A1884" s="24"/>
      <c r="C1884" s="22"/>
      <c r="F1884" s="22"/>
      <c r="I1884" s="22"/>
      <c r="L1884" s="22"/>
      <c r="O1884" s="22"/>
    </row>
    <row r="1885" spans="1:15" x14ac:dyDescent="0.25">
      <c r="A1885" s="24"/>
      <c r="C1885" s="22"/>
      <c r="F1885" s="22"/>
      <c r="I1885" s="22"/>
      <c r="L1885" s="22"/>
      <c r="O1885" s="22"/>
    </row>
    <row r="1886" spans="1:15" x14ac:dyDescent="0.25">
      <c r="A1886" s="24"/>
      <c r="C1886" s="22"/>
      <c r="F1886" s="22"/>
      <c r="I1886" s="22"/>
      <c r="L1886" s="22"/>
      <c r="O1886" s="22"/>
    </row>
    <row r="1887" spans="1:15" x14ac:dyDescent="0.25">
      <c r="A1887" s="24"/>
      <c r="C1887" s="22"/>
      <c r="F1887" s="22"/>
      <c r="I1887" s="22"/>
      <c r="L1887" s="22"/>
      <c r="O1887" s="22"/>
    </row>
    <row r="1888" spans="1:15" x14ac:dyDescent="0.25">
      <c r="A1888" s="24"/>
      <c r="C1888" s="22"/>
      <c r="F1888" s="22"/>
      <c r="I1888" s="22"/>
      <c r="L1888" s="22"/>
      <c r="O1888" s="22"/>
    </row>
    <row r="1889" spans="1:15" x14ac:dyDescent="0.25">
      <c r="A1889" s="24"/>
      <c r="C1889" s="22"/>
      <c r="F1889" s="22"/>
      <c r="I1889" s="22"/>
      <c r="L1889" s="22"/>
      <c r="O1889" s="22"/>
    </row>
    <row r="1890" spans="1:15" x14ac:dyDescent="0.25">
      <c r="A1890" s="24"/>
      <c r="C1890" s="22"/>
      <c r="F1890" s="22"/>
      <c r="I1890" s="22"/>
      <c r="L1890" s="22"/>
      <c r="O1890" s="22"/>
    </row>
    <row r="1891" spans="1:15" x14ac:dyDescent="0.25">
      <c r="A1891" s="24"/>
      <c r="C1891" s="22"/>
      <c r="F1891" s="22"/>
      <c r="I1891" s="22"/>
      <c r="L1891" s="22"/>
      <c r="O1891" s="22"/>
    </row>
    <row r="1892" spans="1:15" x14ac:dyDescent="0.25">
      <c r="A1892" s="24"/>
      <c r="C1892" s="22"/>
      <c r="F1892" s="22"/>
      <c r="I1892" s="22"/>
      <c r="L1892" s="22"/>
      <c r="O1892" s="22"/>
    </row>
    <row r="1893" spans="1:15" x14ac:dyDescent="0.25">
      <c r="A1893" s="24"/>
      <c r="C1893" s="22"/>
      <c r="F1893" s="22"/>
      <c r="I1893" s="22"/>
      <c r="L1893" s="22"/>
      <c r="O1893" s="22"/>
    </row>
    <row r="1894" spans="1:15" x14ac:dyDescent="0.25">
      <c r="A1894" s="24"/>
      <c r="C1894" s="22"/>
      <c r="F1894" s="22"/>
      <c r="I1894" s="22"/>
      <c r="L1894" s="22"/>
      <c r="O1894" s="22"/>
    </row>
    <row r="1895" spans="1:15" x14ac:dyDescent="0.25">
      <c r="A1895" s="24"/>
      <c r="C1895" s="22"/>
      <c r="F1895" s="22"/>
      <c r="I1895" s="22"/>
      <c r="L1895" s="22"/>
      <c r="O1895" s="22"/>
    </row>
    <row r="1896" spans="1:15" x14ac:dyDescent="0.25">
      <c r="A1896" s="24"/>
      <c r="C1896" s="22"/>
      <c r="F1896" s="22"/>
      <c r="I1896" s="22"/>
      <c r="L1896" s="22"/>
      <c r="O1896" s="22"/>
    </row>
    <row r="1897" spans="1:15" x14ac:dyDescent="0.25">
      <c r="A1897" s="24"/>
      <c r="C1897" s="22"/>
      <c r="F1897" s="22"/>
      <c r="I1897" s="22"/>
      <c r="L1897" s="22"/>
      <c r="O1897" s="22"/>
    </row>
    <row r="1898" spans="1:15" x14ac:dyDescent="0.25">
      <c r="A1898" s="24"/>
      <c r="C1898" s="22"/>
      <c r="F1898" s="22"/>
      <c r="I1898" s="22"/>
      <c r="L1898" s="22"/>
      <c r="O1898" s="22"/>
    </row>
    <row r="1899" spans="1:15" x14ac:dyDescent="0.25">
      <c r="A1899" s="24"/>
      <c r="C1899" s="22"/>
      <c r="F1899" s="22"/>
      <c r="I1899" s="22"/>
      <c r="L1899" s="22"/>
      <c r="O1899" s="22"/>
    </row>
    <row r="1900" spans="1:15" x14ac:dyDescent="0.25">
      <c r="A1900" s="24"/>
      <c r="C1900" s="22"/>
      <c r="F1900" s="22"/>
      <c r="I1900" s="22"/>
      <c r="L1900" s="22"/>
      <c r="O1900" s="22"/>
    </row>
    <row r="1901" spans="1:15" x14ac:dyDescent="0.25">
      <c r="A1901" s="24"/>
      <c r="C1901" s="22"/>
      <c r="F1901" s="22"/>
      <c r="I1901" s="22"/>
      <c r="L1901" s="22"/>
      <c r="O1901" s="22"/>
    </row>
    <row r="1902" spans="1:15" x14ac:dyDescent="0.25">
      <c r="A1902" s="24"/>
      <c r="C1902" s="22"/>
      <c r="F1902" s="22"/>
      <c r="I1902" s="22"/>
      <c r="L1902" s="22"/>
      <c r="O1902" s="22"/>
    </row>
    <row r="1903" spans="1:15" x14ac:dyDescent="0.25">
      <c r="A1903" s="24"/>
      <c r="C1903" s="22"/>
      <c r="F1903" s="22"/>
      <c r="I1903" s="22"/>
      <c r="L1903" s="22"/>
      <c r="O1903" s="22"/>
    </row>
    <row r="1904" spans="1:15" x14ac:dyDescent="0.25">
      <c r="A1904" s="24"/>
      <c r="C1904" s="22"/>
      <c r="F1904" s="22"/>
      <c r="I1904" s="22"/>
      <c r="L1904" s="22"/>
      <c r="O1904" s="22"/>
    </row>
    <row r="1905" spans="1:15" x14ac:dyDescent="0.25">
      <c r="A1905" s="24"/>
      <c r="C1905" s="22"/>
      <c r="F1905" s="22"/>
      <c r="I1905" s="22"/>
      <c r="L1905" s="22"/>
      <c r="O1905" s="22"/>
    </row>
    <row r="1906" spans="1:15" x14ac:dyDescent="0.25">
      <c r="A1906" s="24"/>
      <c r="C1906" s="22"/>
      <c r="F1906" s="22"/>
      <c r="I1906" s="22"/>
      <c r="L1906" s="22"/>
      <c r="O1906" s="22"/>
    </row>
    <row r="1907" spans="1:15" x14ac:dyDescent="0.25">
      <c r="A1907" s="24"/>
      <c r="C1907" s="22"/>
      <c r="F1907" s="22"/>
      <c r="I1907" s="22"/>
      <c r="L1907" s="22"/>
      <c r="O1907" s="22"/>
    </row>
    <row r="1908" spans="1:15" x14ac:dyDescent="0.25">
      <c r="A1908" s="24"/>
      <c r="C1908" s="22"/>
      <c r="F1908" s="22"/>
      <c r="I1908" s="22"/>
      <c r="L1908" s="22"/>
      <c r="O1908" s="22"/>
    </row>
    <row r="1909" spans="1:15" x14ac:dyDescent="0.25">
      <c r="A1909" s="24"/>
      <c r="C1909" s="22"/>
      <c r="F1909" s="22"/>
      <c r="I1909" s="22"/>
      <c r="L1909" s="22"/>
      <c r="O1909" s="22"/>
    </row>
    <row r="1910" spans="1:15" x14ac:dyDescent="0.25">
      <c r="A1910" s="24"/>
      <c r="C1910" s="22"/>
      <c r="F1910" s="22"/>
      <c r="I1910" s="22"/>
      <c r="L1910" s="22"/>
      <c r="O1910" s="22"/>
    </row>
    <row r="1911" spans="1:15" x14ac:dyDescent="0.25">
      <c r="A1911" s="24"/>
      <c r="C1911" s="22"/>
      <c r="F1911" s="22"/>
      <c r="I1911" s="22"/>
      <c r="L1911" s="22"/>
      <c r="O1911" s="22"/>
    </row>
    <row r="1912" spans="1:15" x14ac:dyDescent="0.25">
      <c r="A1912" s="24"/>
      <c r="C1912" s="22"/>
      <c r="F1912" s="22"/>
      <c r="I1912" s="22"/>
      <c r="L1912" s="22"/>
      <c r="O1912" s="22"/>
    </row>
    <row r="1913" spans="1:15" x14ac:dyDescent="0.25">
      <c r="A1913" s="24"/>
      <c r="C1913" s="22"/>
      <c r="F1913" s="22"/>
      <c r="I1913" s="22"/>
      <c r="L1913" s="22"/>
      <c r="O1913" s="22"/>
    </row>
    <row r="1914" spans="1:15" x14ac:dyDescent="0.25">
      <c r="A1914" s="24"/>
      <c r="C1914" s="22"/>
      <c r="F1914" s="22"/>
      <c r="I1914" s="22"/>
      <c r="L1914" s="22"/>
      <c r="O1914" s="22"/>
    </row>
    <row r="1915" spans="1:15" x14ac:dyDescent="0.25">
      <c r="A1915" s="24"/>
      <c r="C1915" s="22"/>
      <c r="F1915" s="22"/>
      <c r="I1915" s="22"/>
      <c r="L1915" s="22"/>
      <c r="O1915" s="22"/>
    </row>
    <row r="1916" spans="1:15" x14ac:dyDescent="0.25">
      <c r="A1916" s="24"/>
      <c r="C1916" s="22"/>
      <c r="F1916" s="22"/>
      <c r="I1916" s="22"/>
      <c r="L1916" s="22"/>
      <c r="O1916" s="22"/>
    </row>
    <row r="1917" spans="1:15" x14ac:dyDescent="0.25">
      <c r="A1917" s="24"/>
      <c r="C1917" s="22"/>
      <c r="F1917" s="22"/>
      <c r="I1917" s="22"/>
      <c r="L1917" s="22"/>
      <c r="O1917" s="22"/>
    </row>
    <row r="1918" spans="1:15" x14ac:dyDescent="0.25">
      <c r="A1918" s="24"/>
      <c r="C1918" s="22"/>
      <c r="F1918" s="22"/>
      <c r="I1918" s="22"/>
      <c r="L1918" s="22"/>
      <c r="O1918" s="22"/>
    </row>
    <row r="1919" spans="1:15" x14ac:dyDescent="0.25">
      <c r="A1919" s="24"/>
      <c r="C1919" s="22"/>
      <c r="F1919" s="22"/>
      <c r="I1919" s="22"/>
      <c r="L1919" s="22"/>
      <c r="O1919" s="22"/>
    </row>
    <row r="1920" spans="1:15" x14ac:dyDescent="0.25">
      <c r="A1920" s="24"/>
      <c r="C1920" s="22"/>
      <c r="F1920" s="22"/>
      <c r="I1920" s="22"/>
      <c r="L1920" s="22"/>
      <c r="O1920" s="22"/>
    </row>
    <row r="1921" spans="1:15" x14ac:dyDescent="0.25">
      <c r="A1921" s="24"/>
      <c r="C1921" s="22"/>
      <c r="F1921" s="22"/>
      <c r="I1921" s="22"/>
      <c r="L1921" s="22"/>
      <c r="O1921" s="22"/>
    </row>
    <row r="1922" spans="1:15" x14ac:dyDescent="0.25">
      <c r="A1922" s="24"/>
      <c r="C1922" s="22"/>
      <c r="F1922" s="22"/>
      <c r="I1922" s="22"/>
      <c r="L1922" s="22"/>
      <c r="O1922" s="22"/>
    </row>
    <row r="1923" spans="1:15" x14ac:dyDescent="0.25">
      <c r="A1923" s="24"/>
      <c r="C1923" s="22"/>
      <c r="F1923" s="22"/>
      <c r="I1923" s="22"/>
      <c r="L1923" s="22"/>
      <c r="O1923" s="22"/>
    </row>
    <row r="1924" spans="1:15" x14ac:dyDescent="0.25">
      <c r="A1924" s="24"/>
      <c r="C1924" s="22"/>
      <c r="F1924" s="22"/>
      <c r="I1924" s="22"/>
      <c r="L1924" s="22"/>
      <c r="O1924" s="22"/>
    </row>
    <row r="1925" spans="1:15" x14ac:dyDescent="0.25">
      <c r="A1925" s="24"/>
      <c r="C1925" s="22"/>
      <c r="F1925" s="22"/>
      <c r="I1925" s="22"/>
      <c r="L1925" s="22"/>
      <c r="O1925" s="22"/>
    </row>
    <row r="1926" spans="1:15" x14ac:dyDescent="0.25">
      <c r="A1926" s="24"/>
      <c r="C1926" s="22"/>
      <c r="F1926" s="22"/>
      <c r="I1926" s="22"/>
      <c r="L1926" s="22"/>
      <c r="O1926" s="22"/>
    </row>
    <row r="1927" spans="1:15" x14ac:dyDescent="0.25">
      <c r="A1927" s="24"/>
      <c r="C1927" s="22"/>
      <c r="F1927" s="22"/>
      <c r="I1927" s="22"/>
      <c r="L1927" s="22"/>
      <c r="O1927" s="22"/>
    </row>
    <row r="1928" spans="1:15" x14ac:dyDescent="0.25">
      <c r="A1928" s="24"/>
      <c r="C1928" s="22"/>
      <c r="F1928" s="22"/>
      <c r="I1928" s="22"/>
      <c r="L1928" s="22"/>
      <c r="O1928" s="22"/>
    </row>
    <row r="1929" spans="1:15" x14ac:dyDescent="0.25">
      <c r="A1929" s="24"/>
      <c r="C1929" s="22"/>
      <c r="F1929" s="22"/>
      <c r="I1929" s="22"/>
      <c r="L1929" s="22"/>
      <c r="O1929" s="22"/>
    </row>
    <row r="1930" spans="1:15" x14ac:dyDescent="0.25">
      <c r="A1930" s="24"/>
      <c r="C1930" s="22"/>
      <c r="F1930" s="22"/>
      <c r="I1930" s="22"/>
      <c r="L1930" s="22"/>
      <c r="O1930" s="22"/>
    </row>
    <row r="1931" spans="1:15" x14ac:dyDescent="0.25">
      <c r="A1931" s="24"/>
      <c r="C1931" s="22"/>
      <c r="F1931" s="22"/>
      <c r="I1931" s="22"/>
      <c r="L1931" s="22"/>
      <c r="O1931" s="22"/>
    </row>
    <row r="1932" spans="1:15" x14ac:dyDescent="0.25">
      <c r="A1932" s="24"/>
      <c r="C1932" s="22"/>
      <c r="F1932" s="22"/>
      <c r="I1932" s="22"/>
      <c r="L1932" s="22"/>
      <c r="O1932" s="22"/>
    </row>
    <row r="1933" spans="1:15" x14ac:dyDescent="0.25">
      <c r="A1933" s="24"/>
      <c r="C1933" s="22"/>
      <c r="F1933" s="22"/>
      <c r="I1933" s="22"/>
      <c r="L1933" s="22"/>
      <c r="O1933" s="22"/>
    </row>
    <row r="1934" spans="1:15" x14ac:dyDescent="0.25">
      <c r="A1934" s="24"/>
      <c r="C1934" s="22"/>
      <c r="F1934" s="22"/>
      <c r="I1934" s="22"/>
      <c r="L1934" s="22"/>
      <c r="O1934" s="22"/>
    </row>
    <row r="1935" spans="1:15" x14ac:dyDescent="0.25">
      <c r="A1935" s="24"/>
      <c r="C1935" s="22"/>
      <c r="F1935" s="22"/>
      <c r="I1935" s="22"/>
      <c r="L1935" s="22"/>
      <c r="O1935" s="22"/>
    </row>
    <row r="1936" spans="1:15" x14ac:dyDescent="0.25">
      <c r="A1936" s="24"/>
      <c r="C1936" s="22"/>
      <c r="F1936" s="22"/>
      <c r="I1936" s="22"/>
      <c r="L1936" s="22"/>
      <c r="O1936" s="22"/>
    </row>
    <row r="1937" spans="1:15" x14ac:dyDescent="0.25">
      <c r="A1937" s="24"/>
      <c r="C1937" s="22"/>
      <c r="F1937" s="22"/>
      <c r="I1937" s="22"/>
      <c r="L1937" s="22"/>
      <c r="O1937" s="22"/>
    </row>
    <row r="1938" spans="1:15" x14ac:dyDescent="0.25">
      <c r="A1938" s="24"/>
      <c r="C1938" s="22"/>
      <c r="F1938" s="22"/>
      <c r="I1938" s="22"/>
      <c r="L1938" s="22"/>
      <c r="O1938" s="22"/>
    </row>
    <row r="1939" spans="1:15" x14ac:dyDescent="0.25">
      <c r="A1939" s="24"/>
      <c r="C1939" s="22"/>
      <c r="F1939" s="22"/>
      <c r="I1939" s="22"/>
      <c r="L1939" s="22"/>
      <c r="O1939" s="22"/>
    </row>
    <row r="1940" spans="1:15" x14ac:dyDescent="0.25">
      <c r="A1940" s="24"/>
      <c r="C1940" s="22"/>
      <c r="F1940" s="22"/>
      <c r="I1940" s="22"/>
      <c r="L1940" s="22"/>
      <c r="O1940" s="22"/>
    </row>
    <row r="1941" spans="1:15" x14ac:dyDescent="0.25">
      <c r="A1941" s="24"/>
      <c r="C1941" s="22"/>
      <c r="F1941" s="22"/>
      <c r="I1941" s="22"/>
      <c r="L1941" s="22"/>
      <c r="O1941" s="22"/>
    </row>
    <row r="1942" spans="1:15" x14ac:dyDescent="0.25">
      <c r="A1942" s="24"/>
      <c r="C1942" s="22"/>
      <c r="F1942" s="22"/>
      <c r="I1942" s="22"/>
      <c r="L1942" s="22"/>
      <c r="O1942" s="22"/>
    </row>
    <row r="1943" spans="1:15" x14ac:dyDescent="0.25">
      <c r="A1943" s="24"/>
      <c r="C1943" s="22"/>
      <c r="F1943" s="22"/>
      <c r="I1943" s="22"/>
      <c r="L1943" s="22"/>
      <c r="O1943" s="22"/>
    </row>
    <row r="1944" spans="1:15" x14ac:dyDescent="0.25">
      <c r="A1944" s="24"/>
      <c r="C1944" s="22"/>
      <c r="F1944" s="22"/>
      <c r="I1944" s="22"/>
      <c r="L1944" s="22"/>
      <c r="O1944" s="22"/>
    </row>
    <row r="1945" spans="1:15" x14ac:dyDescent="0.25">
      <c r="A1945" s="24"/>
      <c r="C1945" s="22"/>
      <c r="F1945" s="22"/>
      <c r="I1945" s="22"/>
      <c r="L1945" s="22"/>
      <c r="O1945" s="22"/>
    </row>
    <row r="1946" spans="1:15" x14ac:dyDescent="0.25">
      <c r="A1946" s="24"/>
      <c r="C1946" s="22"/>
      <c r="F1946" s="22"/>
      <c r="I1946" s="22"/>
      <c r="L1946" s="22"/>
      <c r="O1946" s="22"/>
    </row>
    <row r="1947" spans="1:15" x14ac:dyDescent="0.25">
      <c r="A1947" s="24"/>
      <c r="C1947" s="22"/>
      <c r="F1947" s="22"/>
      <c r="I1947" s="22"/>
      <c r="L1947" s="22"/>
      <c r="O1947" s="22"/>
    </row>
    <row r="1948" spans="1:15" x14ac:dyDescent="0.25">
      <c r="A1948" s="24"/>
      <c r="C1948" s="22"/>
      <c r="F1948" s="22"/>
      <c r="I1948" s="22"/>
      <c r="L1948" s="22"/>
      <c r="O1948" s="22"/>
    </row>
    <row r="1949" spans="1:15" x14ac:dyDescent="0.25">
      <c r="A1949" s="24"/>
      <c r="C1949" s="22"/>
      <c r="F1949" s="22"/>
      <c r="I1949" s="22"/>
      <c r="L1949" s="22"/>
      <c r="O1949" s="22"/>
    </row>
    <row r="1950" spans="1:15" x14ac:dyDescent="0.25">
      <c r="A1950" s="24"/>
      <c r="C1950" s="22"/>
      <c r="F1950" s="22"/>
      <c r="I1950" s="22"/>
      <c r="L1950" s="22"/>
      <c r="O1950" s="22"/>
    </row>
    <row r="1951" spans="1:15" x14ac:dyDescent="0.25">
      <c r="A1951" s="24"/>
      <c r="C1951" s="22"/>
      <c r="F1951" s="22"/>
      <c r="I1951" s="22"/>
      <c r="L1951" s="22"/>
      <c r="O1951" s="22"/>
    </row>
    <row r="1952" spans="1:15" x14ac:dyDescent="0.25">
      <c r="A1952" s="24"/>
      <c r="C1952" s="22"/>
      <c r="F1952" s="22"/>
      <c r="I1952" s="22"/>
      <c r="L1952" s="22"/>
      <c r="O1952" s="22"/>
    </row>
    <row r="1953" spans="1:15" x14ac:dyDescent="0.25">
      <c r="A1953" s="24"/>
      <c r="C1953" s="22"/>
      <c r="F1953" s="22"/>
      <c r="I1953" s="22"/>
      <c r="L1953" s="22"/>
      <c r="O1953" s="22"/>
    </row>
    <row r="1954" spans="1:15" x14ac:dyDescent="0.25">
      <c r="A1954" s="24"/>
      <c r="C1954" s="22"/>
      <c r="F1954" s="22"/>
      <c r="I1954" s="22"/>
      <c r="L1954" s="22"/>
      <c r="O1954" s="22"/>
    </row>
    <row r="1955" spans="1:15" x14ac:dyDescent="0.25">
      <c r="A1955" s="24"/>
      <c r="C1955" s="22"/>
      <c r="F1955" s="22"/>
      <c r="I1955" s="22"/>
      <c r="L1955" s="22"/>
      <c r="O1955" s="22"/>
    </row>
    <row r="1956" spans="1:15" x14ac:dyDescent="0.25">
      <c r="A1956" s="24"/>
      <c r="C1956" s="22"/>
      <c r="F1956" s="22"/>
      <c r="I1956" s="22"/>
      <c r="L1956" s="22"/>
      <c r="O1956" s="22"/>
    </row>
    <row r="1957" spans="1:15" x14ac:dyDescent="0.25">
      <c r="A1957" s="24"/>
      <c r="C1957" s="22"/>
      <c r="F1957" s="22"/>
      <c r="I1957" s="22"/>
      <c r="L1957" s="22"/>
      <c r="O1957" s="22"/>
    </row>
    <row r="1958" spans="1:15" x14ac:dyDescent="0.25">
      <c r="A1958" s="24"/>
      <c r="C1958" s="22"/>
      <c r="F1958" s="22"/>
      <c r="I1958" s="22"/>
      <c r="L1958" s="22"/>
      <c r="O1958" s="22"/>
    </row>
    <row r="1959" spans="1:15" x14ac:dyDescent="0.25">
      <c r="A1959" s="24"/>
      <c r="C1959" s="22"/>
      <c r="F1959" s="22"/>
      <c r="I1959" s="22"/>
      <c r="L1959" s="22"/>
      <c r="O1959" s="22"/>
    </row>
    <row r="1960" spans="1:15" x14ac:dyDescent="0.25">
      <c r="A1960" s="24"/>
      <c r="C1960" s="22"/>
      <c r="F1960" s="22"/>
      <c r="I1960" s="22"/>
      <c r="L1960" s="22"/>
      <c r="O1960" s="22"/>
    </row>
    <row r="1961" spans="1:15" x14ac:dyDescent="0.25">
      <c r="A1961" s="24"/>
      <c r="C1961" s="22"/>
      <c r="F1961" s="22"/>
      <c r="I1961" s="22"/>
      <c r="L1961" s="22"/>
      <c r="O1961" s="22"/>
    </row>
    <row r="1962" spans="1:15" x14ac:dyDescent="0.25">
      <c r="A1962" s="24"/>
      <c r="C1962" s="22"/>
      <c r="F1962" s="22"/>
      <c r="I1962" s="22"/>
      <c r="L1962" s="22"/>
      <c r="O1962" s="22"/>
    </row>
    <row r="1963" spans="1:15" x14ac:dyDescent="0.25">
      <c r="A1963" s="24"/>
      <c r="C1963" s="22"/>
      <c r="F1963" s="22"/>
      <c r="I1963" s="22"/>
      <c r="L1963" s="22"/>
      <c r="O1963" s="22"/>
    </row>
    <row r="1964" spans="1:15" x14ac:dyDescent="0.25">
      <c r="A1964" s="24"/>
      <c r="C1964" s="22"/>
      <c r="F1964" s="22"/>
      <c r="I1964" s="22"/>
      <c r="L1964" s="22"/>
      <c r="O1964" s="22"/>
    </row>
    <row r="1965" spans="1:15" x14ac:dyDescent="0.25">
      <c r="A1965" s="24"/>
      <c r="C1965" s="22"/>
      <c r="F1965" s="22"/>
      <c r="I1965" s="22"/>
      <c r="L1965" s="22"/>
      <c r="O1965" s="22"/>
    </row>
    <row r="1966" spans="1:15" x14ac:dyDescent="0.25">
      <c r="A1966" s="24"/>
      <c r="C1966" s="22"/>
      <c r="F1966" s="22"/>
      <c r="I1966" s="22"/>
      <c r="L1966" s="22"/>
      <c r="O1966" s="22"/>
    </row>
    <row r="1967" spans="1:15" x14ac:dyDescent="0.25">
      <c r="A1967" s="24"/>
      <c r="C1967" s="22"/>
      <c r="F1967" s="22"/>
      <c r="I1967" s="22"/>
      <c r="L1967" s="22"/>
      <c r="O1967" s="22"/>
    </row>
    <row r="1968" spans="1:15" x14ac:dyDescent="0.25">
      <c r="A1968" s="24"/>
      <c r="C1968" s="22"/>
      <c r="F1968" s="22"/>
      <c r="I1968" s="22"/>
      <c r="L1968" s="22"/>
      <c r="O1968" s="22"/>
    </row>
    <row r="1969" spans="1:15" x14ac:dyDescent="0.25">
      <c r="A1969" s="24"/>
      <c r="C1969" s="22"/>
      <c r="F1969" s="22"/>
      <c r="I1969" s="22"/>
      <c r="L1969" s="22"/>
      <c r="O1969" s="22"/>
    </row>
    <row r="1970" spans="1:15" x14ac:dyDescent="0.25">
      <c r="A1970" s="24"/>
      <c r="C1970" s="22"/>
      <c r="F1970" s="22"/>
      <c r="I1970" s="22"/>
      <c r="L1970" s="22"/>
      <c r="O1970" s="22"/>
    </row>
    <row r="1971" spans="1:15" x14ac:dyDescent="0.25">
      <c r="A1971" s="24"/>
      <c r="C1971" s="22"/>
      <c r="F1971" s="22"/>
      <c r="I1971" s="22"/>
      <c r="L1971" s="22"/>
      <c r="O1971" s="22"/>
    </row>
    <row r="1972" spans="1:15" x14ac:dyDescent="0.25">
      <c r="A1972" s="24"/>
      <c r="C1972" s="22"/>
      <c r="F1972" s="22"/>
      <c r="I1972" s="22"/>
      <c r="L1972" s="22"/>
      <c r="O1972" s="22"/>
    </row>
    <row r="1973" spans="1:15" x14ac:dyDescent="0.25">
      <c r="A1973" s="24"/>
      <c r="C1973" s="22"/>
      <c r="F1973" s="22"/>
      <c r="I1973" s="22"/>
      <c r="L1973" s="22"/>
      <c r="O1973" s="22"/>
    </row>
    <row r="1974" spans="1:15" x14ac:dyDescent="0.25">
      <c r="A1974" s="24"/>
      <c r="C1974" s="22"/>
      <c r="F1974" s="22"/>
      <c r="I1974" s="22"/>
      <c r="L1974" s="22"/>
      <c r="O1974" s="22"/>
    </row>
    <row r="1975" spans="1:15" x14ac:dyDescent="0.25">
      <c r="A1975" s="24"/>
      <c r="C1975" s="22"/>
      <c r="F1975" s="22"/>
      <c r="I1975" s="22"/>
      <c r="L1975" s="22"/>
      <c r="O1975" s="22"/>
    </row>
    <row r="1976" spans="1:15" x14ac:dyDescent="0.25">
      <c r="A1976" s="24"/>
      <c r="C1976" s="22"/>
      <c r="F1976" s="22"/>
      <c r="I1976" s="22"/>
      <c r="L1976" s="22"/>
      <c r="O1976" s="22"/>
    </row>
    <row r="1977" spans="1:15" x14ac:dyDescent="0.25">
      <c r="A1977" s="24"/>
      <c r="C1977" s="22"/>
      <c r="F1977" s="22"/>
      <c r="I1977" s="22"/>
      <c r="L1977" s="22"/>
      <c r="O1977" s="22"/>
    </row>
    <row r="1978" spans="1:15" x14ac:dyDescent="0.25">
      <c r="A1978" s="24"/>
      <c r="C1978" s="22"/>
      <c r="F1978" s="22"/>
      <c r="I1978" s="22"/>
      <c r="L1978" s="22"/>
      <c r="O1978" s="22"/>
    </row>
    <row r="1979" spans="1:15" x14ac:dyDescent="0.25">
      <c r="A1979" s="24"/>
      <c r="C1979" s="22"/>
      <c r="F1979" s="22"/>
      <c r="I1979" s="22"/>
      <c r="L1979" s="22"/>
      <c r="O1979" s="22"/>
    </row>
    <row r="1980" spans="1:15" x14ac:dyDescent="0.25">
      <c r="A1980" s="24"/>
      <c r="C1980" s="22"/>
      <c r="F1980" s="22"/>
      <c r="I1980" s="22"/>
      <c r="L1980" s="22"/>
      <c r="O1980" s="22"/>
    </row>
    <row r="1981" spans="1:15" x14ac:dyDescent="0.25">
      <c r="A1981" s="24"/>
      <c r="C1981" s="22"/>
      <c r="F1981" s="22"/>
      <c r="I1981" s="22"/>
      <c r="L1981" s="22"/>
      <c r="O1981" s="22"/>
    </row>
    <row r="1982" spans="1:15" x14ac:dyDescent="0.25">
      <c r="A1982" s="24"/>
      <c r="C1982" s="22"/>
      <c r="F1982" s="22"/>
      <c r="I1982" s="22"/>
      <c r="L1982" s="22"/>
      <c r="O1982" s="22"/>
    </row>
    <row r="1983" spans="1:15" x14ac:dyDescent="0.25">
      <c r="A1983" s="24"/>
      <c r="C1983" s="22"/>
      <c r="F1983" s="22"/>
      <c r="I1983" s="22"/>
      <c r="L1983" s="22"/>
      <c r="O1983" s="22"/>
    </row>
    <row r="1984" spans="1:15" x14ac:dyDescent="0.25">
      <c r="A1984" s="24"/>
      <c r="C1984" s="22"/>
      <c r="F1984" s="22"/>
      <c r="I1984" s="22"/>
      <c r="L1984" s="22"/>
      <c r="O1984" s="22"/>
    </row>
    <row r="1985" spans="1:15" x14ac:dyDescent="0.25">
      <c r="A1985" s="24"/>
      <c r="C1985" s="22"/>
      <c r="F1985" s="22"/>
      <c r="I1985" s="22"/>
      <c r="L1985" s="22"/>
      <c r="O1985" s="22"/>
    </row>
    <row r="1986" spans="1:15" x14ac:dyDescent="0.25">
      <c r="A1986" s="24"/>
      <c r="C1986" s="22"/>
      <c r="F1986" s="22"/>
      <c r="I1986" s="22"/>
      <c r="L1986" s="22"/>
      <c r="O1986" s="22"/>
    </row>
    <row r="1987" spans="1:15" x14ac:dyDescent="0.25">
      <c r="A1987" s="24"/>
      <c r="C1987" s="22"/>
      <c r="F1987" s="22"/>
      <c r="I1987" s="22"/>
      <c r="L1987" s="22"/>
      <c r="O1987" s="22"/>
    </row>
    <row r="1988" spans="1:15" x14ac:dyDescent="0.25">
      <c r="A1988" s="24"/>
      <c r="C1988" s="22"/>
      <c r="F1988" s="22"/>
      <c r="I1988" s="22"/>
      <c r="L1988" s="22"/>
      <c r="O1988" s="22"/>
    </row>
    <row r="1989" spans="1:15" x14ac:dyDescent="0.25">
      <c r="A1989" s="24"/>
      <c r="C1989" s="22"/>
      <c r="F1989" s="22"/>
      <c r="I1989" s="22"/>
      <c r="L1989" s="22"/>
      <c r="O1989" s="22"/>
    </row>
    <row r="1990" spans="1:15" x14ac:dyDescent="0.25">
      <c r="A1990" s="24"/>
      <c r="C1990" s="22"/>
      <c r="F1990" s="22"/>
      <c r="I1990" s="22"/>
      <c r="L1990" s="22"/>
      <c r="O1990" s="22"/>
    </row>
    <row r="1991" spans="1:15" x14ac:dyDescent="0.25">
      <c r="A1991" s="24"/>
      <c r="C1991" s="22"/>
      <c r="F1991" s="22"/>
      <c r="I1991" s="22"/>
      <c r="L1991" s="22"/>
      <c r="O1991" s="22"/>
    </row>
    <row r="1992" spans="1:15" x14ac:dyDescent="0.25">
      <c r="A1992" s="24"/>
      <c r="C1992" s="22"/>
      <c r="F1992" s="22"/>
      <c r="I1992" s="22"/>
      <c r="L1992" s="22"/>
      <c r="O1992" s="22"/>
    </row>
    <row r="1993" spans="1:15" x14ac:dyDescent="0.25">
      <c r="A1993" s="24"/>
      <c r="C1993" s="22"/>
      <c r="F1993" s="22"/>
      <c r="I1993" s="22"/>
      <c r="L1993" s="22"/>
      <c r="O1993" s="22"/>
    </row>
    <row r="1994" spans="1:15" x14ac:dyDescent="0.25">
      <c r="A1994" s="24"/>
      <c r="C1994" s="22"/>
      <c r="F1994" s="22"/>
      <c r="I1994" s="22"/>
      <c r="L1994" s="22"/>
      <c r="O1994" s="22"/>
    </row>
    <row r="1995" spans="1:15" x14ac:dyDescent="0.25">
      <c r="A1995" s="24"/>
      <c r="C1995" s="22"/>
      <c r="F1995" s="22"/>
      <c r="I1995" s="22"/>
      <c r="L1995" s="22"/>
      <c r="O1995" s="22"/>
    </row>
    <row r="1996" spans="1:15" x14ac:dyDescent="0.25">
      <c r="A1996" s="24"/>
      <c r="C1996" s="22"/>
      <c r="F1996" s="22"/>
      <c r="I1996" s="22"/>
      <c r="L1996" s="22"/>
      <c r="O1996" s="22"/>
    </row>
    <row r="1997" spans="1:15" x14ac:dyDescent="0.25">
      <c r="A1997" s="24"/>
      <c r="C1997" s="22"/>
      <c r="F1997" s="22"/>
      <c r="I1997" s="22"/>
      <c r="L1997" s="22"/>
      <c r="O1997" s="22"/>
    </row>
    <row r="1998" spans="1:15" x14ac:dyDescent="0.25">
      <c r="A1998" s="24"/>
      <c r="C1998" s="22"/>
      <c r="F1998" s="22"/>
      <c r="I1998" s="22"/>
      <c r="L1998" s="22"/>
      <c r="O1998" s="22"/>
    </row>
    <row r="1999" spans="1:15" x14ac:dyDescent="0.25">
      <c r="A1999" s="24"/>
      <c r="C1999" s="22"/>
      <c r="F1999" s="22"/>
      <c r="I1999" s="22"/>
      <c r="L1999" s="22"/>
      <c r="O1999" s="22"/>
    </row>
    <row r="2000" spans="1:15" x14ac:dyDescent="0.25">
      <c r="A2000" s="24"/>
      <c r="C2000" s="22"/>
      <c r="F2000" s="22"/>
      <c r="I2000" s="22"/>
      <c r="L2000" s="22"/>
      <c r="O2000" s="22"/>
    </row>
    <row r="2001" spans="1:15" x14ac:dyDescent="0.25">
      <c r="A2001" s="24"/>
      <c r="C2001" s="22"/>
      <c r="F2001" s="22"/>
      <c r="I2001" s="22"/>
      <c r="L2001" s="22"/>
      <c r="O2001" s="22"/>
    </row>
    <row r="2002" spans="1:15" x14ac:dyDescent="0.25">
      <c r="A2002" s="24"/>
      <c r="C2002" s="22"/>
      <c r="F2002" s="22"/>
      <c r="I2002" s="22"/>
      <c r="L2002" s="22"/>
      <c r="O2002" s="22"/>
    </row>
    <row r="2003" spans="1:15" x14ac:dyDescent="0.25">
      <c r="A2003" s="24"/>
      <c r="C2003" s="22"/>
      <c r="F2003" s="22"/>
      <c r="I2003" s="22"/>
      <c r="L2003" s="22"/>
      <c r="O2003" s="22"/>
    </row>
    <row r="2004" spans="1:15" x14ac:dyDescent="0.25">
      <c r="A2004" s="24"/>
      <c r="C2004" s="22"/>
      <c r="F2004" s="22"/>
      <c r="I2004" s="22"/>
      <c r="L2004" s="22"/>
      <c r="O2004" s="22"/>
    </row>
    <row r="2005" spans="1:15" x14ac:dyDescent="0.25">
      <c r="A2005" s="24"/>
      <c r="C2005" s="22"/>
      <c r="F2005" s="22"/>
      <c r="I2005" s="22"/>
      <c r="L2005" s="22"/>
      <c r="O2005" s="22"/>
    </row>
    <row r="2006" spans="1:15" x14ac:dyDescent="0.25">
      <c r="A2006" s="24"/>
      <c r="C2006" s="22"/>
      <c r="F2006" s="22"/>
      <c r="I2006" s="22"/>
      <c r="L2006" s="22"/>
      <c r="O2006" s="22"/>
    </row>
    <row r="2007" spans="1:15" x14ac:dyDescent="0.25">
      <c r="A2007" s="24"/>
      <c r="C2007" s="22"/>
      <c r="F2007" s="22"/>
      <c r="I2007" s="22"/>
      <c r="L2007" s="22"/>
      <c r="O2007" s="22"/>
    </row>
    <row r="2008" spans="1:15" x14ac:dyDescent="0.25">
      <c r="A2008" s="24"/>
      <c r="C2008" s="22"/>
      <c r="F2008" s="22"/>
      <c r="I2008" s="22"/>
      <c r="L2008" s="22"/>
      <c r="O2008" s="22"/>
    </row>
    <row r="2009" spans="1:15" x14ac:dyDescent="0.25">
      <c r="A2009" s="24"/>
      <c r="C2009" s="22"/>
      <c r="F2009" s="22"/>
      <c r="I2009" s="22"/>
      <c r="L2009" s="22"/>
      <c r="O2009" s="22"/>
    </row>
    <row r="2010" spans="1:15" x14ac:dyDescent="0.25">
      <c r="A2010" s="24"/>
      <c r="C2010" s="22"/>
      <c r="F2010" s="22"/>
      <c r="I2010" s="22"/>
      <c r="L2010" s="22"/>
      <c r="O2010" s="22"/>
    </row>
    <row r="2011" spans="1:15" x14ac:dyDescent="0.25">
      <c r="A2011" s="24"/>
      <c r="C2011" s="22"/>
      <c r="F2011" s="22"/>
      <c r="I2011" s="22"/>
      <c r="L2011" s="22"/>
      <c r="O2011" s="22"/>
    </row>
    <row r="2012" spans="1:15" x14ac:dyDescent="0.25">
      <c r="A2012" s="24"/>
      <c r="C2012" s="22"/>
      <c r="F2012" s="22"/>
      <c r="I2012" s="22"/>
      <c r="L2012" s="22"/>
      <c r="O2012" s="22"/>
    </row>
    <row r="2013" spans="1:15" x14ac:dyDescent="0.25">
      <c r="A2013" s="24"/>
      <c r="C2013" s="22"/>
      <c r="F2013" s="22"/>
      <c r="I2013" s="22"/>
      <c r="L2013" s="22"/>
      <c r="O2013" s="22"/>
    </row>
    <row r="2014" spans="1:15" x14ac:dyDescent="0.25">
      <c r="A2014" s="24"/>
      <c r="C2014" s="22"/>
      <c r="F2014" s="22"/>
      <c r="I2014" s="22"/>
      <c r="L2014" s="22"/>
      <c r="O2014" s="22"/>
    </row>
    <row r="2015" spans="1:15" x14ac:dyDescent="0.25">
      <c r="A2015" s="24"/>
      <c r="C2015" s="22"/>
      <c r="F2015" s="22"/>
      <c r="I2015" s="22"/>
      <c r="L2015" s="22"/>
      <c r="O2015" s="22"/>
    </row>
    <row r="2016" spans="1:15" x14ac:dyDescent="0.25">
      <c r="A2016" s="24"/>
      <c r="C2016" s="22"/>
      <c r="F2016" s="22"/>
      <c r="I2016" s="22"/>
      <c r="L2016" s="22"/>
      <c r="O2016" s="22"/>
    </row>
    <row r="2017" spans="1:15" x14ac:dyDescent="0.25">
      <c r="A2017" s="24"/>
      <c r="C2017" s="22"/>
      <c r="F2017" s="22"/>
      <c r="I2017" s="22"/>
      <c r="L2017" s="22"/>
      <c r="O2017" s="22"/>
    </row>
    <row r="2018" spans="1:15" x14ac:dyDescent="0.25">
      <c r="A2018" s="24"/>
      <c r="C2018" s="22"/>
      <c r="F2018" s="22"/>
      <c r="I2018" s="22"/>
      <c r="L2018" s="22"/>
      <c r="O2018" s="22"/>
    </row>
    <row r="2019" spans="1:15" x14ac:dyDescent="0.25">
      <c r="A2019" s="24"/>
      <c r="C2019" s="22"/>
      <c r="F2019" s="22"/>
      <c r="I2019" s="22"/>
      <c r="L2019" s="22"/>
      <c r="O2019" s="22"/>
    </row>
    <row r="2020" spans="1:15" x14ac:dyDescent="0.25">
      <c r="A2020" s="24"/>
      <c r="C2020" s="22"/>
      <c r="F2020" s="22"/>
      <c r="I2020" s="22"/>
      <c r="L2020" s="22"/>
      <c r="O2020" s="22"/>
    </row>
    <row r="2021" spans="1:15" x14ac:dyDescent="0.25">
      <c r="A2021" s="24"/>
      <c r="C2021" s="22"/>
      <c r="F2021" s="22"/>
      <c r="I2021" s="22"/>
      <c r="L2021" s="22"/>
      <c r="O2021" s="22"/>
    </row>
    <row r="2022" spans="1:15" x14ac:dyDescent="0.25">
      <c r="A2022" s="24"/>
      <c r="C2022" s="22"/>
      <c r="F2022" s="22"/>
      <c r="I2022" s="22"/>
      <c r="L2022" s="22"/>
      <c r="O2022" s="22"/>
    </row>
    <row r="2023" spans="1:15" x14ac:dyDescent="0.25">
      <c r="A2023" s="24"/>
      <c r="C2023" s="22"/>
      <c r="F2023" s="22"/>
      <c r="I2023" s="22"/>
      <c r="L2023" s="22"/>
      <c r="O2023" s="22"/>
    </row>
    <row r="2024" spans="1:15" x14ac:dyDescent="0.25">
      <c r="A2024" s="24"/>
      <c r="C2024" s="22"/>
      <c r="F2024" s="22"/>
      <c r="I2024" s="22"/>
      <c r="L2024" s="22"/>
      <c r="O2024" s="22"/>
    </row>
    <row r="2025" spans="1:15" x14ac:dyDescent="0.25">
      <c r="A2025" s="24"/>
      <c r="C2025" s="22"/>
      <c r="F2025" s="22"/>
      <c r="I2025" s="22"/>
      <c r="L2025" s="22"/>
      <c r="O2025" s="22"/>
    </row>
    <row r="2026" spans="1:15" x14ac:dyDescent="0.25">
      <c r="A2026" s="24"/>
      <c r="C2026" s="22"/>
      <c r="F2026" s="22"/>
      <c r="I2026" s="22"/>
      <c r="L2026" s="22"/>
      <c r="O2026" s="22"/>
    </row>
    <row r="2027" spans="1:15" x14ac:dyDescent="0.25">
      <c r="A2027" s="24"/>
      <c r="C2027" s="22"/>
      <c r="F2027" s="22"/>
      <c r="I2027" s="22"/>
      <c r="L2027" s="22"/>
      <c r="O2027" s="22"/>
    </row>
    <row r="2028" spans="1:15" x14ac:dyDescent="0.25">
      <c r="A2028" s="24"/>
      <c r="C2028" s="22"/>
      <c r="F2028" s="22"/>
      <c r="I2028" s="22"/>
      <c r="L2028" s="22"/>
      <c r="O2028" s="22"/>
    </row>
    <row r="2029" spans="1:15" x14ac:dyDescent="0.25">
      <c r="A2029" s="24"/>
      <c r="C2029" s="22"/>
      <c r="F2029" s="22"/>
      <c r="I2029" s="22"/>
      <c r="L2029" s="22"/>
      <c r="O2029" s="22"/>
    </row>
    <row r="2030" spans="1:15" x14ac:dyDescent="0.25">
      <c r="A2030" s="24"/>
      <c r="C2030" s="22"/>
      <c r="F2030" s="22"/>
      <c r="I2030" s="22"/>
      <c r="L2030" s="22"/>
      <c r="O2030" s="22"/>
    </row>
    <row r="2031" spans="1:15" x14ac:dyDescent="0.25">
      <c r="A2031" s="24"/>
      <c r="C2031" s="22"/>
      <c r="F2031" s="22"/>
      <c r="I2031" s="22"/>
      <c r="L2031" s="22"/>
      <c r="O2031" s="22"/>
    </row>
    <row r="2032" spans="1:15" x14ac:dyDescent="0.25">
      <c r="A2032" s="24"/>
      <c r="C2032" s="22"/>
      <c r="F2032" s="22"/>
      <c r="I2032" s="22"/>
      <c r="L2032" s="22"/>
      <c r="O2032" s="22"/>
    </row>
    <row r="2033" spans="1:15" x14ac:dyDescent="0.25">
      <c r="A2033" s="24"/>
      <c r="C2033" s="22"/>
      <c r="F2033" s="22"/>
      <c r="I2033" s="22"/>
      <c r="L2033" s="22"/>
      <c r="O2033" s="22"/>
    </row>
    <row r="2034" spans="1:15" x14ac:dyDescent="0.25">
      <c r="A2034" s="24"/>
      <c r="C2034" s="22"/>
      <c r="F2034" s="22"/>
      <c r="I2034" s="22"/>
      <c r="L2034" s="22"/>
      <c r="O2034" s="22"/>
    </row>
    <row r="2035" spans="1:15" x14ac:dyDescent="0.25">
      <c r="A2035" s="24"/>
      <c r="C2035" s="22"/>
      <c r="F2035" s="22"/>
      <c r="I2035" s="22"/>
      <c r="L2035" s="22"/>
      <c r="O2035" s="22"/>
    </row>
    <row r="2036" spans="1:15" x14ac:dyDescent="0.25">
      <c r="A2036" s="24"/>
      <c r="C2036" s="22"/>
      <c r="F2036" s="22"/>
      <c r="I2036" s="22"/>
      <c r="L2036" s="22"/>
      <c r="O2036" s="22"/>
    </row>
    <row r="2037" spans="1:15" x14ac:dyDescent="0.25">
      <c r="A2037" s="24"/>
      <c r="C2037" s="22"/>
      <c r="F2037" s="22"/>
      <c r="I2037" s="22"/>
      <c r="L2037" s="22"/>
      <c r="O2037" s="22"/>
    </row>
    <row r="2038" spans="1:15" x14ac:dyDescent="0.25">
      <c r="A2038" s="24"/>
      <c r="C2038" s="22"/>
      <c r="F2038" s="22"/>
      <c r="I2038" s="22"/>
      <c r="L2038" s="22"/>
      <c r="O2038" s="22"/>
    </row>
    <row r="2039" spans="1:15" x14ac:dyDescent="0.25">
      <c r="A2039" s="24"/>
      <c r="C2039" s="22"/>
      <c r="F2039" s="22"/>
      <c r="I2039" s="22"/>
      <c r="L2039" s="22"/>
      <c r="O2039" s="22"/>
    </row>
    <row r="2040" spans="1:15" x14ac:dyDescent="0.25">
      <c r="A2040" s="24"/>
      <c r="C2040" s="22"/>
      <c r="F2040" s="22"/>
      <c r="I2040" s="22"/>
      <c r="L2040" s="22"/>
      <c r="O2040" s="22"/>
    </row>
    <row r="2041" spans="1:15" x14ac:dyDescent="0.25">
      <c r="A2041" s="24"/>
      <c r="C2041" s="22"/>
      <c r="F2041" s="22"/>
      <c r="I2041" s="22"/>
      <c r="L2041" s="22"/>
      <c r="O2041" s="22"/>
    </row>
    <row r="2042" spans="1:15" x14ac:dyDescent="0.25">
      <c r="A2042" s="24"/>
      <c r="C2042" s="22"/>
      <c r="F2042" s="22"/>
      <c r="I2042" s="22"/>
      <c r="L2042" s="22"/>
      <c r="O2042" s="22"/>
    </row>
    <row r="2043" spans="1:15" x14ac:dyDescent="0.25">
      <c r="A2043" s="24"/>
      <c r="C2043" s="22"/>
      <c r="F2043" s="22"/>
      <c r="I2043" s="22"/>
      <c r="L2043" s="22"/>
      <c r="O2043" s="22"/>
    </row>
    <row r="2044" spans="1:15" x14ac:dyDescent="0.25">
      <c r="A2044" s="24"/>
      <c r="C2044" s="22"/>
      <c r="F2044" s="22"/>
      <c r="I2044" s="22"/>
      <c r="L2044" s="22"/>
      <c r="O2044" s="22"/>
    </row>
    <row r="2045" spans="1:15" x14ac:dyDescent="0.25">
      <c r="A2045" s="24"/>
      <c r="C2045" s="22"/>
      <c r="F2045" s="22"/>
      <c r="I2045" s="22"/>
      <c r="L2045" s="22"/>
      <c r="O2045" s="22"/>
    </row>
    <row r="2046" spans="1:15" x14ac:dyDescent="0.25">
      <c r="A2046" s="24"/>
      <c r="C2046" s="22"/>
      <c r="F2046" s="22"/>
      <c r="I2046" s="22"/>
      <c r="L2046" s="22"/>
      <c r="O2046" s="22"/>
    </row>
    <row r="2047" spans="1:15" x14ac:dyDescent="0.25">
      <c r="A2047" s="24"/>
      <c r="C2047" s="22"/>
      <c r="F2047" s="22"/>
      <c r="I2047" s="22"/>
      <c r="L2047" s="22"/>
      <c r="O2047" s="22"/>
    </row>
    <row r="2048" spans="1:15" x14ac:dyDescent="0.25">
      <c r="A2048" s="24"/>
      <c r="C2048" s="22"/>
      <c r="F2048" s="22"/>
      <c r="I2048" s="22"/>
      <c r="L2048" s="22"/>
      <c r="O2048" s="22"/>
    </row>
    <row r="2049" spans="1:15" x14ac:dyDescent="0.25">
      <c r="A2049" s="24"/>
      <c r="C2049" s="22"/>
      <c r="F2049" s="22"/>
      <c r="I2049" s="22"/>
      <c r="L2049" s="22"/>
      <c r="O2049" s="22"/>
    </row>
    <row r="2050" spans="1:15" x14ac:dyDescent="0.25">
      <c r="A2050" s="24"/>
      <c r="C2050" s="22"/>
      <c r="F2050" s="22"/>
      <c r="I2050" s="22"/>
      <c r="L2050" s="22"/>
      <c r="O2050" s="22"/>
    </row>
    <row r="2051" spans="1:15" x14ac:dyDescent="0.25">
      <c r="A2051" s="24"/>
      <c r="C2051" s="22"/>
      <c r="F2051" s="22"/>
      <c r="I2051" s="22"/>
      <c r="L2051" s="22"/>
      <c r="O2051" s="22"/>
    </row>
    <row r="2052" spans="1:15" x14ac:dyDescent="0.25">
      <c r="A2052" s="24"/>
      <c r="C2052" s="22"/>
      <c r="F2052" s="22"/>
      <c r="I2052" s="22"/>
      <c r="L2052" s="22"/>
      <c r="O2052" s="22"/>
    </row>
    <row r="2053" spans="1:15" x14ac:dyDescent="0.25">
      <c r="A2053" s="24"/>
      <c r="C2053" s="22"/>
      <c r="F2053" s="22"/>
      <c r="I2053" s="22"/>
      <c r="L2053" s="22"/>
      <c r="O2053" s="22"/>
    </row>
    <row r="2054" spans="1:15" x14ac:dyDescent="0.25">
      <c r="A2054" s="24"/>
      <c r="C2054" s="22"/>
      <c r="F2054" s="22"/>
      <c r="I2054" s="22"/>
      <c r="L2054" s="22"/>
      <c r="O2054" s="22"/>
    </row>
    <row r="2055" spans="1:15" x14ac:dyDescent="0.25">
      <c r="A2055" s="24"/>
      <c r="C2055" s="22"/>
      <c r="F2055" s="22"/>
      <c r="I2055" s="22"/>
      <c r="L2055" s="22"/>
      <c r="O2055" s="22"/>
    </row>
    <row r="2056" spans="1:15" x14ac:dyDescent="0.25">
      <c r="A2056" s="24"/>
      <c r="C2056" s="22"/>
      <c r="F2056" s="22"/>
      <c r="I2056" s="22"/>
      <c r="L2056" s="22"/>
      <c r="O2056" s="22"/>
    </row>
    <row r="2057" spans="1:15" x14ac:dyDescent="0.25">
      <c r="A2057" s="24"/>
      <c r="C2057" s="22"/>
      <c r="F2057" s="22"/>
      <c r="I2057" s="22"/>
      <c r="L2057" s="22"/>
      <c r="O2057" s="22"/>
    </row>
    <row r="2058" spans="1:15" x14ac:dyDescent="0.25">
      <c r="A2058" s="24"/>
      <c r="C2058" s="22"/>
      <c r="F2058" s="22"/>
      <c r="I2058" s="22"/>
      <c r="L2058" s="22"/>
      <c r="O2058" s="22"/>
    </row>
    <row r="2059" spans="1:15" x14ac:dyDescent="0.25">
      <c r="A2059" s="24"/>
      <c r="C2059" s="22"/>
      <c r="F2059" s="22"/>
      <c r="I2059" s="22"/>
      <c r="L2059" s="22"/>
      <c r="O2059" s="22"/>
    </row>
    <row r="2060" spans="1:15" x14ac:dyDescent="0.25">
      <c r="A2060" s="24"/>
      <c r="C2060" s="22"/>
      <c r="F2060" s="22"/>
      <c r="I2060" s="22"/>
      <c r="L2060" s="22"/>
      <c r="O2060" s="22"/>
    </row>
    <row r="2061" spans="1:15" x14ac:dyDescent="0.25">
      <c r="A2061" s="24"/>
      <c r="C2061" s="22"/>
      <c r="F2061" s="22"/>
      <c r="I2061" s="22"/>
      <c r="L2061" s="22"/>
      <c r="O2061" s="22"/>
    </row>
    <row r="2062" spans="1:15" x14ac:dyDescent="0.25">
      <c r="A2062" s="24"/>
      <c r="C2062" s="22"/>
      <c r="F2062" s="22"/>
      <c r="I2062" s="22"/>
      <c r="L2062" s="22"/>
      <c r="O2062" s="22"/>
    </row>
    <row r="2063" spans="1:15" x14ac:dyDescent="0.25">
      <c r="A2063" s="24"/>
      <c r="C2063" s="22"/>
      <c r="F2063" s="22"/>
      <c r="I2063" s="22"/>
      <c r="L2063" s="22"/>
      <c r="O2063" s="22"/>
    </row>
    <row r="2064" spans="1:15" x14ac:dyDescent="0.25">
      <c r="A2064" s="24"/>
      <c r="C2064" s="22"/>
      <c r="F2064" s="22"/>
      <c r="I2064" s="22"/>
      <c r="L2064" s="22"/>
      <c r="O2064" s="22"/>
    </row>
    <row r="2065" spans="1:15" x14ac:dyDescent="0.25">
      <c r="A2065" s="24"/>
      <c r="C2065" s="22"/>
      <c r="F2065" s="22"/>
      <c r="I2065" s="22"/>
      <c r="L2065" s="22"/>
      <c r="O2065" s="22"/>
    </row>
    <row r="2066" spans="1:15" x14ac:dyDescent="0.25">
      <c r="A2066" s="24"/>
      <c r="C2066" s="22"/>
      <c r="F2066" s="22"/>
      <c r="I2066" s="22"/>
      <c r="L2066" s="22"/>
      <c r="O2066" s="22"/>
    </row>
    <row r="2067" spans="1:15" x14ac:dyDescent="0.25">
      <c r="A2067" s="24"/>
      <c r="C2067" s="22"/>
      <c r="F2067" s="22"/>
      <c r="I2067" s="22"/>
      <c r="L2067" s="22"/>
      <c r="O2067" s="22"/>
    </row>
    <row r="2068" spans="1:15" x14ac:dyDescent="0.25">
      <c r="A2068" s="24"/>
      <c r="C2068" s="22"/>
      <c r="F2068" s="22"/>
      <c r="I2068" s="22"/>
      <c r="L2068" s="22"/>
      <c r="O2068" s="22"/>
    </row>
    <row r="2069" spans="1:15" x14ac:dyDescent="0.25">
      <c r="A2069" s="24"/>
      <c r="C2069" s="22"/>
      <c r="F2069" s="22"/>
      <c r="I2069" s="22"/>
      <c r="L2069" s="22"/>
      <c r="O2069" s="22"/>
    </row>
    <row r="2070" spans="1:15" x14ac:dyDescent="0.25">
      <c r="A2070" s="24"/>
      <c r="C2070" s="22"/>
      <c r="F2070" s="22"/>
      <c r="I2070" s="22"/>
      <c r="L2070" s="22"/>
      <c r="O2070" s="22"/>
    </row>
    <row r="2071" spans="1:15" x14ac:dyDescent="0.25">
      <c r="A2071" s="24"/>
      <c r="C2071" s="22"/>
      <c r="F2071" s="22"/>
      <c r="I2071" s="22"/>
      <c r="L2071" s="22"/>
      <c r="O2071" s="22"/>
    </row>
    <row r="2072" spans="1:15" x14ac:dyDescent="0.25">
      <c r="A2072" s="24"/>
      <c r="C2072" s="22"/>
      <c r="F2072" s="22"/>
      <c r="I2072" s="22"/>
      <c r="L2072" s="22"/>
      <c r="O2072" s="22"/>
    </row>
    <row r="2073" spans="1:15" x14ac:dyDescent="0.25">
      <c r="A2073" s="24"/>
      <c r="C2073" s="22"/>
      <c r="F2073" s="22"/>
      <c r="I2073" s="22"/>
      <c r="L2073" s="22"/>
      <c r="O2073" s="22"/>
    </row>
    <row r="2074" spans="1:15" x14ac:dyDescent="0.25">
      <c r="A2074" s="24"/>
      <c r="C2074" s="22"/>
      <c r="F2074" s="22"/>
      <c r="I2074" s="22"/>
      <c r="L2074" s="22"/>
      <c r="O2074" s="22"/>
    </row>
    <row r="2075" spans="1:15" x14ac:dyDescent="0.25">
      <c r="A2075" s="24"/>
      <c r="C2075" s="22"/>
      <c r="F2075" s="22"/>
      <c r="I2075" s="22"/>
      <c r="L2075" s="22"/>
      <c r="O2075" s="22"/>
    </row>
    <row r="2076" spans="1:15" x14ac:dyDescent="0.25">
      <c r="A2076" s="24"/>
      <c r="C2076" s="22"/>
      <c r="F2076" s="22"/>
      <c r="I2076" s="22"/>
      <c r="L2076" s="22"/>
      <c r="O2076" s="22"/>
    </row>
    <row r="2077" spans="1:15" x14ac:dyDescent="0.25">
      <c r="A2077" s="24"/>
      <c r="C2077" s="22"/>
      <c r="F2077" s="22"/>
      <c r="I2077" s="22"/>
      <c r="L2077" s="22"/>
      <c r="O2077" s="22"/>
    </row>
    <row r="2078" spans="1:15" x14ac:dyDescent="0.25">
      <c r="A2078" s="24"/>
      <c r="C2078" s="22"/>
      <c r="F2078" s="22"/>
      <c r="I2078" s="22"/>
      <c r="L2078" s="22"/>
      <c r="O2078" s="22"/>
    </row>
    <row r="2079" spans="1:15" x14ac:dyDescent="0.25">
      <c r="A2079" s="24"/>
      <c r="C2079" s="22"/>
      <c r="F2079" s="22"/>
      <c r="I2079" s="22"/>
      <c r="L2079" s="22"/>
      <c r="O2079" s="22"/>
    </row>
    <row r="2080" spans="1:15" x14ac:dyDescent="0.25">
      <c r="A2080" s="24"/>
      <c r="C2080" s="22"/>
      <c r="F2080" s="22"/>
      <c r="I2080" s="22"/>
      <c r="L2080" s="22"/>
      <c r="O2080" s="22"/>
    </row>
    <row r="2081" spans="1:15" x14ac:dyDescent="0.25">
      <c r="A2081" s="24"/>
      <c r="C2081" s="22"/>
      <c r="F2081" s="22"/>
      <c r="I2081" s="22"/>
      <c r="L2081" s="22"/>
      <c r="O2081" s="22"/>
    </row>
    <row r="2082" spans="1:15" x14ac:dyDescent="0.25">
      <c r="A2082" s="24"/>
      <c r="C2082" s="22"/>
      <c r="F2082" s="22"/>
      <c r="I2082" s="22"/>
      <c r="L2082" s="22"/>
      <c r="O2082" s="22"/>
    </row>
    <row r="2083" spans="1:15" x14ac:dyDescent="0.25">
      <c r="A2083" s="24"/>
      <c r="C2083" s="22"/>
      <c r="F2083" s="22"/>
      <c r="I2083" s="22"/>
      <c r="L2083" s="22"/>
      <c r="O2083" s="22"/>
    </row>
    <row r="2084" spans="1:15" x14ac:dyDescent="0.25">
      <c r="A2084" s="24"/>
      <c r="C2084" s="22"/>
      <c r="F2084" s="22"/>
      <c r="I2084" s="22"/>
      <c r="L2084" s="22"/>
      <c r="O2084" s="22"/>
    </row>
    <row r="2085" spans="1:15" x14ac:dyDescent="0.25">
      <c r="A2085" s="24"/>
      <c r="C2085" s="22"/>
      <c r="F2085" s="22"/>
      <c r="I2085" s="22"/>
      <c r="L2085" s="22"/>
      <c r="O2085" s="22"/>
    </row>
    <row r="2086" spans="1:15" x14ac:dyDescent="0.25">
      <c r="A2086" s="24"/>
      <c r="C2086" s="22"/>
      <c r="F2086" s="22"/>
      <c r="I2086" s="22"/>
      <c r="L2086" s="22"/>
      <c r="O2086" s="22"/>
    </row>
    <row r="2087" spans="1:15" x14ac:dyDescent="0.25">
      <c r="A2087" s="24"/>
      <c r="C2087" s="22"/>
      <c r="F2087" s="22"/>
      <c r="I2087" s="22"/>
      <c r="L2087" s="22"/>
      <c r="O2087" s="22"/>
    </row>
    <row r="2088" spans="1:15" x14ac:dyDescent="0.25">
      <c r="A2088" s="24"/>
      <c r="C2088" s="22"/>
      <c r="F2088" s="22"/>
      <c r="I2088" s="22"/>
      <c r="L2088" s="22"/>
      <c r="O2088" s="22"/>
    </row>
    <row r="2089" spans="1:15" x14ac:dyDescent="0.25">
      <c r="A2089" s="24"/>
      <c r="C2089" s="22"/>
      <c r="F2089" s="22"/>
      <c r="I2089" s="22"/>
      <c r="L2089" s="22"/>
      <c r="O2089" s="22"/>
    </row>
    <row r="2090" spans="1:15" x14ac:dyDescent="0.25">
      <c r="A2090" s="24"/>
      <c r="C2090" s="22"/>
      <c r="F2090" s="22"/>
      <c r="I2090" s="22"/>
      <c r="L2090" s="22"/>
      <c r="O2090" s="22"/>
    </row>
    <row r="2091" spans="1:15" x14ac:dyDescent="0.25">
      <c r="A2091" s="24"/>
      <c r="C2091" s="22"/>
      <c r="F2091" s="22"/>
      <c r="I2091" s="22"/>
      <c r="L2091" s="22"/>
      <c r="O2091" s="22"/>
    </row>
    <row r="2092" spans="1:15" x14ac:dyDescent="0.25">
      <c r="A2092" s="24"/>
      <c r="C2092" s="22"/>
      <c r="F2092" s="22"/>
      <c r="I2092" s="22"/>
      <c r="L2092" s="22"/>
      <c r="O2092" s="22"/>
    </row>
    <row r="2093" spans="1:15" x14ac:dyDescent="0.25">
      <c r="A2093" s="24"/>
      <c r="C2093" s="22"/>
      <c r="F2093" s="22"/>
      <c r="I2093" s="22"/>
      <c r="L2093" s="22"/>
      <c r="O2093" s="22"/>
    </row>
    <row r="2094" spans="1:15" x14ac:dyDescent="0.25">
      <c r="A2094" s="24"/>
      <c r="C2094" s="22"/>
      <c r="F2094" s="22"/>
      <c r="I2094" s="22"/>
      <c r="L2094" s="22"/>
      <c r="O2094" s="22"/>
    </row>
    <row r="2095" spans="1:15" x14ac:dyDescent="0.25">
      <c r="A2095" s="24"/>
      <c r="C2095" s="22"/>
      <c r="F2095" s="22"/>
      <c r="I2095" s="22"/>
      <c r="L2095" s="22"/>
      <c r="O2095" s="22"/>
    </row>
    <row r="2096" spans="1:15" x14ac:dyDescent="0.25">
      <c r="A2096" s="24"/>
      <c r="C2096" s="22"/>
      <c r="F2096" s="22"/>
      <c r="I2096" s="22"/>
      <c r="L2096" s="22"/>
      <c r="O2096" s="22"/>
    </row>
    <row r="2097" spans="1:15" x14ac:dyDescent="0.25">
      <c r="A2097" s="24"/>
      <c r="C2097" s="22"/>
      <c r="F2097" s="22"/>
      <c r="I2097" s="22"/>
      <c r="L2097" s="22"/>
      <c r="O2097" s="22"/>
    </row>
    <row r="2098" spans="1:15" x14ac:dyDescent="0.25">
      <c r="A2098" s="24"/>
      <c r="C2098" s="22"/>
      <c r="F2098" s="22"/>
      <c r="I2098" s="22"/>
      <c r="L2098" s="22"/>
      <c r="O2098" s="22"/>
    </row>
    <row r="2099" spans="1:15" x14ac:dyDescent="0.25">
      <c r="A2099" s="24"/>
      <c r="C2099" s="22"/>
      <c r="F2099" s="22"/>
      <c r="I2099" s="22"/>
      <c r="L2099" s="22"/>
      <c r="O2099" s="22"/>
    </row>
    <row r="2100" spans="1:15" x14ac:dyDescent="0.25">
      <c r="A2100" s="24"/>
      <c r="C2100" s="22"/>
      <c r="F2100" s="22"/>
      <c r="I2100" s="22"/>
      <c r="L2100" s="22"/>
      <c r="O2100" s="22"/>
    </row>
    <row r="2101" spans="1:15" x14ac:dyDescent="0.25">
      <c r="A2101" s="24"/>
      <c r="C2101" s="22"/>
      <c r="F2101" s="22"/>
      <c r="I2101" s="22"/>
      <c r="L2101" s="22"/>
      <c r="O2101" s="22"/>
    </row>
    <row r="2102" spans="1:15" x14ac:dyDescent="0.25">
      <c r="A2102" s="24"/>
      <c r="C2102" s="22"/>
      <c r="F2102" s="22"/>
      <c r="I2102" s="22"/>
      <c r="L2102" s="22"/>
      <c r="O2102" s="22"/>
    </row>
    <row r="2103" spans="1:15" x14ac:dyDescent="0.25">
      <c r="A2103" s="24"/>
      <c r="C2103" s="22"/>
      <c r="F2103" s="22"/>
      <c r="I2103" s="22"/>
      <c r="L2103" s="22"/>
      <c r="O2103" s="22"/>
    </row>
    <row r="2104" spans="1:15" x14ac:dyDescent="0.25">
      <c r="A2104" s="24"/>
      <c r="C2104" s="22"/>
      <c r="F2104" s="22"/>
      <c r="I2104" s="22"/>
      <c r="L2104" s="22"/>
      <c r="O2104" s="22"/>
    </row>
    <row r="2105" spans="1:15" x14ac:dyDescent="0.25">
      <c r="A2105" s="24"/>
      <c r="C2105" s="22"/>
      <c r="F2105" s="22"/>
      <c r="I2105" s="22"/>
      <c r="L2105" s="22"/>
      <c r="O2105" s="22"/>
    </row>
    <row r="2106" spans="1:15" x14ac:dyDescent="0.25">
      <c r="A2106" s="24"/>
      <c r="C2106" s="22"/>
      <c r="F2106" s="22"/>
      <c r="I2106" s="22"/>
      <c r="L2106" s="22"/>
      <c r="O2106" s="22"/>
    </row>
    <row r="2107" spans="1:15" x14ac:dyDescent="0.25">
      <c r="A2107" s="24"/>
      <c r="C2107" s="22"/>
      <c r="F2107" s="22"/>
      <c r="I2107" s="22"/>
      <c r="L2107" s="22"/>
      <c r="O2107" s="22"/>
    </row>
    <row r="2108" spans="1:15" x14ac:dyDescent="0.25">
      <c r="A2108" s="24"/>
      <c r="C2108" s="22"/>
      <c r="F2108" s="22"/>
      <c r="I2108" s="22"/>
      <c r="L2108" s="22"/>
      <c r="O2108" s="22"/>
    </row>
    <row r="2109" spans="1:15" x14ac:dyDescent="0.25">
      <c r="A2109" s="24"/>
      <c r="C2109" s="22"/>
      <c r="F2109" s="22"/>
      <c r="I2109" s="22"/>
      <c r="L2109" s="22"/>
      <c r="O2109" s="22"/>
    </row>
    <row r="2110" spans="1:15" x14ac:dyDescent="0.25">
      <c r="A2110" s="24"/>
      <c r="C2110" s="22"/>
      <c r="F2110" s="22"/>
      <c r="I2110" s="22"/>
      <c r="L2110" s="22"/>
      <c r="O2110" s="22"/>
    </row>
    <row r="2111" spans="1:15" x14ac:dyDescent="0.25">
      <c r="A2111" s="24"/>
      <c r="C2111" s="22"/>
      <c r="F2111" s="22"/>
      <c r="I2111" s="22"/>
      <c r="L2111" s="22"/>
      <c r="O2111" s="22"/>
    </row>
    <row r="2112" spans="1:15" x14ac:dyDescent="0.25">
      <c r="A2112" s="24"/>
      <c r="C2112" s="22"/>
      <c r="F2112" s="22"/>
      <c r="I2112" s="22"/>
      <c r="L2112" s="22"/>
      <c r="O2112" s="22"/>
    </row>
    <row r="2113" spans="1:15" x14ac:dyDescent="0.25">
      <c r="A2113" s="24"/>
      <c r="C2113" s="22"/>
      <c r="F2113" s="22"/>
      <c r="I2113" s="22"/>
      <c r="L2113" s="22"/>
      <c r="O2113" s="22"/>
    </row>
    <row r="2114" spans="1:15" x14ac:dyDescent="0.25">
      <c r="A2114" s="24"/>
      <c r="C2114" s="22"/>
      <c r="F2114" s="22"/>
      <c r="I2114" s="22"/>
      <c r="L2114" s="22"/>
      <c r="O2114" s="22"/>
    </row>
    <row r="2115" spans="1:15" x14ac:dyDescent="0.25">
      <c r="A2115" s="24"/>
      <c r="C2115" s="22"/>
      <c r="F2115" s="22"/>
      <c r="I2115" s="22"/>
      <c r="L2115" s="22"/>
      <c r="O2115" s="22"/>
    </row>
    <row r="2116" spans="1:15" x14ac:dyDescent="0.25">
      <c r="A2116" s="24"/>
      <c r="C2116" s="22"/>
      <c r="F2116" s="22"/>
      <c r="I2116" s="22"/>
      <c r="L2116" s="22"/>
      <c r="O2116" s="22"/>
    </row>
    <row r="2117" spans="1:15" x14ac:dyDescent="0.25">
      <c r="A2117" s="24"/>
      <c r="C2117" s="22"/>
      <c r="F2117" s="22"/>
      <c r="I2117" s="22"/>
      <c r="L2117" s="22"/>
      <c r="O2117" s="22"/>
    </row>
    <row r="2118" spans="1:15" x14ac:dyDescent="0.25">
      <c r="A2118" s="24"/>
      <c r="C2118" s="22"/>
      <c r="F2118" s="22"/>
      <c r="I2118" s="22"/>
      <c r="L2118" s="22"/>
      <c r="O2118" s="22"/>
    </row>
    <row r="2119" spans="1:15" x14ac:dyDescent="0.25">
      <c r="A2119" s="24"/>
      <c r="C2119" s="22"/>
      <c r="F2119" s="22"/>
      <c r="I2119" s="22"/>
      <c r="L2119" s="22"/>
      <c r="O2119" s="22"/>
    </row>
    <row r="2120" spans="1:15" x14ac:dyDescent="0.25">
      <c r="A2120" s="24"/>
      <c r="C2120" s="22"/>
      <c r="F2120" s="22"/>
      <c r="I2120" s="22"/>
      <c r="L2120" s="22"/>
      <c r="O2120" s="22"/>
    </row>
    <row r="2121" spans="1:15" x14ac:dyDescent="0.25">
      <c r="A2121" s="24"/>
      <c r="C2121" s="22"/>
      <c r="F2121" s="22"/>
      <c r="I2121" s="22"/>
      <c r="L2121" s="22"/>
      <c r="O2121" s="22"/>
    </row>
    <row r="2122" spans="1:15" x14ac:dyDescent="0.25">
      <c r="A2122" s="24"/>
      <c r="C2122" s="22"/>
      <c r="F2122" s="22"/>
      <c r="I2122" s="22"/>
      <c r="L2122" s="22"/>
      <c r="O2122" s="22"/>
    </row>
    <row r="2123" spans="1:15" x14ac:dyDescent="0.25">
      <c r="A2123" s="24"/>
      <c r="C2123" s="22"/>
      <c r="F2123" s="22"/>
      <c r="I2123" s="22"/>
      <c r="L2123" s="22"/>
      <c r="O2123" s="22"/>
    </row>
    <row r="2124" spans="1:15" x14ac:dyDescent="0.25">
      <c r="A2124" s="24"/>
      <c r="C2124" s="22"/>
      <c r="F2124" s="22"/>
      <c r="I2124" s="22"/>
      <c r="L2124" s="22"/>
      <c r="O2124" s="22"/>
    </row>
    <row r="2125" spans="1:15" x14ac:dyDescent="0.25">
      <c r="A2125" s="24"/>
      <c r="C2125" s="22"/>
      <c r="F2125" s="22"/>
      <c r="I2125" s="22"/>
      <c r="L2125" s="22"/>
      <c r="O2125" s="22"/>
    </row>
    <row r="2126" spans="1:15" x14ac:dyDescent="0.25">
      <c r="A2126" s="24"/>
      <c r="C2126" s="22"/>
      <c r="F2126" s="22"/>
      <c r="I2126" s="22"/>
      <c r="L2126" s="22"/>
      <c r="O2126" s="22"/>
    </row>
    <row r="2127" spans="1:15" x14ac:dyDescent="0.25">
      <c r="A2127" s="24"/>
      <c r="C2127" s="22"/>
      <c r="F2127" s="22"/>
      <c r="I2127" s="22"/>
      <c r="L2127" s="22"/>
      <c r="O2127" s="22"/>
    </row>
    <row r="2128" spans="1:15" x14ac:dyDescent="0.25">
      <c r="A2128" s="24"/>
      <c r="C2128" s="22"/>
      <c r="F2128" s="22"/>
      <c r="I2128" s="22"/>
      <c r="L2128" s="22"/>
      <c r="O2128" s="22"/>
    </row>
    <row r="2129" spans="1:15" x14ac:dyDescent="0.25">
      <c r="A2129" s="24"/>
      <c r="C2129" s="22"/>
      <c r="F2129" s="22"/>
      <c r="I2129" s="22"/>
      <c r="L2129" s="22"/>
      <c r="O2129" s="22"/>
    </row>
    <row r="2130" spans="1:15" x14ac:dyDescent="0.25">
      <c r="A2130" s="24"/>
      <c r="C2130" s="22"/>
      <c r="F2130" s="22"/>
      <c r="I2130" s="22"/>
      <c r="L2130" s="22"/>
      <c r="O2130" s="22"/>
    </row>
    <row r="2131" spans="1:15" x14ac:dyDescent="0.25">
      <c r="A2131" s="24"/>
      <c r="C2131" s="22"/>
      <c r="F2131" s="22"/>
      <c r="I2131" s="22"/>
      <c r="L2131" s="22"/>
      <c r="O2131" s="22"/>
    </row>
    <row r="2132" spans="1:15" x14ac:dyDescent="0.25">
      <c r="A2132" s="24"/>
      <c r="C2132" s="22"/>
      <c r="F2132" s="22"/>
      <c r="I2132" s="22"/>
      <c r="L2132" s="22"/>
      <c r="O2132" s="22"/>
    </row>
    <row r="2133" spans="1:15" x14ac:dyDescent="0.25">
      <c r="A2133" s="24"/>
      <c r="C2133" s="22"/>
      <c r="F2133" s="22"/>
      <c r="I2133" s="22"/>
      <c r="L2133" s="22"/>
      <c r="O2133" s="22"/>
    </row>
    <row r="2134" spans="1:15" x14ac:dyDescent="0.25">
      <c r="A2134" s="24"/>
      <c r="C2134" s="22"/>
      <c r="F2134" s="22"/>
      <c r="I2134" s="22"/>
      <c r="L2134" s="22"/>
      <c r="O2134" s="22"/>
    </row>
    <row r="2135" spans="1:15" x14ac:dyDescent="0.25">
      <c r="A2135" s="24"/>
      <c r="C2135" s="22"/>
      <c r="F2135" s="22"/>
      <c r="I2135" s="22"/>
      <c r="L2135" s="22"/>
      <c r="O2135" s="22"/>
    </row>
    <row r="2136" spans="1:15" x14ac:dyDescent="0.25">
      <c r="A2136" s="24"/>
      <c r="C2136" s="22"/>
      <c r="F2136" s="22"/>
      <c r="I2136" s="22"/>
      <c r="L2136" s="22"/>
      <c r="O2136" s="22"/>
    </row>
    <row r="2137" spans="1:15" x14ac:dyDescent="0.25">
      <c r="A2137" s="24"/>
      <c r="C2137" s="22"/>
      <c r="F2137" s="22"/>
      <c r="I2137" s="22"/>
      <c r="L2137" s="22"/>
      <c r="O2137" s="22"/>
    </row>
    <row r="2138" spans="1:15" x14ac:dyDescent="0.25">
      <c r="A2138" s="24"/>
      <c r="C2138" s="22"/>
      <c r="F2138" s="22"/>
      <c r="I2138" s="22"/>
      <c r="L2138" s="22"/>
      <c r="O2138" s="22"/>
    </row>
    <row r="2139" spans="1:15" x14ac:dyDescent="0.25">
      <c r="A2139" s="24"/>
      <c r="C2139" s="22"/>
      <c r="F2139" s="22"/>
      <c r="I2139" s="22"/>
      <c r="L2139" s="22"/>
      <c r="O2139" s="22"/>
    </row>
    <row r="2140" spans="1:15" x14ac:dyDescent="0.25">
      <c r="A2140" s="24"/>
      <c r="C2140" s="22"/>
      <c r="F2140" s="22"/>
      <c r="I2140" s="22"/>
      <c r="L2140" s="22"/>
      <c r="O2140" s="22"/>
    </row>
    <row r="2141" spans="1:15" x14ac:dyDescent="0.25">
      <c r="A2141" s="24"/>
      <c r="C2141" s="22"/>
      <c r="F2141" s="22"/>
      <c r="I2141" s="22"/>
      <c r="L2141" s="22"/>
      <c r="O2141" s="22"/>
    </row>
    <row r="2142" spans="1:15" x14ac:dyDescent="0.25">
      <c r="A2142" s="24"/>
      <c r="C2142" s="22"/>
      <c r="F2142" s="22"/>
      <c r="I2142" s="22"/>
      <c r="L2142" s="22"/>
      <c r="O2142" s="22"/>
    </row>
    <row r="2143" spans="1:15" x14ac:dyDescent="0.25">
      <c r="A2143" s="24"/>
      <c r="C2143" s="22"/>
      <c r="F2143" s="22"/>
      <c r="I2143" s="22"/>
      <c r="L2143" s="22"/>
      <c r="O2143" s="22"/>
    </row>
    <row r="2144" spans="1:15" x14ac:dyDescent="0.25">
      <c r="A2144" s="24"/>
      <c r="C2144" s="22"/>
      <c r="F2144" s="22"/>
      <c r="I2144" s="22"/>
      <c r="L2144" s="22"/>
      <c r="O2144" s="22"/>
    </row>
    <row r="2145" spans="1:15" x14ac:dyDescent="0.25">
      <c r="A2145" s="24"/>
      <c r="C2145" s="22"/>
      <c r="F2145" s="22"/>
      <c r="I2145" s="22"/>
      <c r="L2145" s="22"/>
      <c r="O2145" s="22"/>
    </row>
    <row r="2146" spans="1:15" x14ac:dyDescent="0.25">
      <c r="A2146" s="24"/>
      <c r="C2146" s="22"/>
      <c r="F2146" s="22"/>
      <c r="I2146" s="22"/>
      <c r="L2146" s="22"/>
      <c r="O2146" s="22"/>
    </row>
    <row r="2147" spans="1:15" x14ac:dyDescent="0.25">
      <c r="A2147" s="24"/>
      <c r="C2147" s="22"/>
      <c r="F2147" s="22"/>
      <c r="I2147" s="22"/>
      <c r="L2147" s="22"/>
      <c r="O2147" s="22"/>
    </row>
    <row r="2148" spans="1:15" x14ac:dyDescent="0.25">
      <c r="A2148" s="24"/>
      <c r="C2148" s="22"/>
      <c r="F2148" s="22"/>
      <c r="I2148" s="22"/>
      <c r="L2148" s="22"/>
      <c r="O2148" s="22"/>
    </row>
    <row r="2149" spans="1:15" x14ac:dyDescent="0.25">
      <c r="A2149" s="24"/>
      <c r="C2149" s="22"/>
      <c r="F2149" s="22"/>
      <c r="I2149" s="22"/>
      <c r="L2149" s="22"/>
      <c r="O2149" s="22"/>
    </row>
    <row r="2150" spans="1:15" x14ac:dyDescent="0.25">
      <c r="A2150" s="24"/>
      <c r="C2150" s="22"/>
      <c r="F2150" s="22"/>
      <c r="I2150" s="22"/>
      <c r="L2150" s="22"/>
      <c r="O2150" s="22"/>
    </row>
    <row r="2151" spans="1:15" x14ac:dyDescent="0.25">
      <c r="A2151" s="24"/>
      <c r="C2151" s="22"/>
      <c r="F2151" s="22"/>
      <c r="I2151" s="22"/>
      <c r="L2151" s="22"/>
      <c r="O2151" s="22"/>
    </row>
    <row r="2152" spans="1:15" x14ac:dyDescent="0.25">
      <c r="A2152" s="24"/>
      <c r="C2152" s="22"/>
      <c r="F2152" s="22"/>
      <c r="I2152" s="22"/>
      <c r="L2152" s="22"/>
      <c r="O2152" s="22"/>
    </row>
    <row r="2153" spans="1:15" x14ac:dyDescent="0.25">
      <c r="A2153" s="24"/>
      <c r="C2153" s="22"/>
      <c r="F2153" s="22"/>
      <c r="I2153" s="22"/>
      <c r="L2153" s="22"/>
      <c r="O2153" s="22"/>
    </row>
    <row r="2154" spans="1:15" x14ac:dyDescent="0.25">
      <c r="A2154" s="24"/>
      <c r="C2154" s="22"/>
      <c r="F2154" s="22"/>
      <c r="I2154" s="22"/>
      <c r="L2154" s="22"/>
      <c r="O2154" s="22"/>
    </row>
    <row r="2155" spans="1:15" x14ac:dyDescent="0.25">
      <c r="A2155" s="24"/>
      <c r="C2155" s="22"/>
      <c r="F2155" s="22"/>
      <c r="I2155" s="22"/>
      <c r="L2155" s="22"/>
      <c r="O2155" s="22"/>
    </row>
    <row r="2156" spans="1:15" x14ac:dyDescent="0.25">
      <c r="A2156" s="24"/>
      <c r="C2156" s="22"/>
      <c r="F2156" s="22"/>
      <c r="I2156" s="22"/>
      <c r="L2156" s="22"/>
      <c r="O2156" s="22"/>
    </row>
    <row r="2157" spans="1:15" x14ac:dyDescent="0.25">
      <c r="A2157" s="24"/>
      <c r="C2157" s="22"/>
      <c r="F2157" s="22"/>
      <c r="I2157" s="22"/>
      <c r="L2157" s="22"/>
      <c r="O2157" s="22"/>
    </row>
    <row r="2158" spans="1:15" x14ac:dyDescent="0.25">
      <c r="A2158" s="24"/>
      <c r="C2158" s="22"/>
      <c r="F2158" s="22"/>
      <c r="I2158" s="22"/>
      <c r="L2158" s="22"/>
      <c r="O2158" s="22"/>
    </row>
    <row r="2159" spans="1:15" x14ac:dyDescent="0.25">
      <c r="A2159" s="24"/>
      <c r="C2159" s="22"/>
      <c r="F2159" s="22"/>
      <c r="I2159" s="22"/>
      <c r="L2159" s="22"/>
      <c r="O2159" s="22"/>
    </row>
    <row r="2160" spans="1:15" x14ac:dyDescent="0.25">
      <c r="A2160" s="24"/>
      <c r="C2160" s="22"/>
      <c r="F2160" s="22"/>
      <c r="I2160" s="22"/>
      <c r="L2160" s="22"/>
      <c r="O2160" s="22"/>
    </row>
    <row r="2161" spans="1:15" x14ac:dyDescent="0.25">
      <c r="A2161" s="24"/>
      <c r="C2161" s="22"/>
      <c r="F2161" s="22"/>
      <c r="I2161" s="22"/>
      <c r="L2161" s="22"/>
      <c r="O2161" s="22"/>
    </row>
    <row r="2162" spans="1:15" x14ac:dyDescent="0.25">
      <c r="A2162" s="24"/>
      <c r="C2162" s="22"/>
      <c r="F2162" s="22"/>
      <c r="I2162" s="22"/>
      <c r="L2162" s="22"/>
      <c r="O2162" s="22"/>
    </row>
    <row r="2163" spans="1:15" x14ac:dyDescent="0.25">
      <c r="A2163" s="24"/>
      <c r="C2163" s="22"/>
      <c r="F2163" s="22"/>
      <c r="I2163" s="22"/>
      <c r="L2163" s="22"/>
      <c r="O2163" s="22"/>
    </row>
    <row r="2164" spans="1:15" x14ac:dyDescent="0.25">
      <c r="A2164" s="24"/>
      <c r="C2164" s="22"/>
      <c r="F2164" s="22"/>
      <c r="I2164" s="22"/>
      <c r="L2164" s="22"/>
      <c r="O2164" s="22"/>
    </row>
    <row r="2165" spans="1:15" x14ac:dyDescent="0.25">
      <c r="A2165" s="24"/>
      <c r="C2165" s="22"/>
      <c r="F2165" s="22"/>
      <c r="I2165" s="22"/>
      <c r="L2165" s="22"/>
      <c r="O2165" s="22"/>
    </row>
    <row r="2166" spans="1:15" x14ac:dyDescent="0.25">
      <c r="A2166" s="24"/>
      <c r="C2166" s="22"/>
      <c r="F2166" s="22"/>
      <c r="I2166" s="22"/>
      <c r="L2166" s="22"/>
      <c r="O2166" s="22"/>
    </row>
    <row r="2167" spans="1:15" x14ac:dyDescent="0.25">
      <c r="A2167" s="24"/>
      <c r="C2167" s="22"/>
      <c r="F2167" s="22"/>
      <c r="I2167" s="22"/>
      <c r="L2167" s="22"/>
      <c r="O2167" s="22"/>
    </row>
    <row r="2168" spans="1:15" x14ac:dyDescent="0.25">
      <c r="A2168" s="24"/>
      <c r="C2168" s="22"/>
      <c r="F2168" s="22"/>
      <c r="I2168" s="22"/>
      <c r="L2168" s="22"/>
      <c r="O2168" s="22"/>
    </row>
    <row r="2169" spans="1:15" x14ac:dyDescent="0.25">
      <c r="A2169" s="24"/>
      <c r="C2169" s="22"/>
      <c r="F2169" s="22"/>
      <c r="I2169" s="22"/>
      <c r="L2169" s="22"/>
      <c r="O2169" s="22"/>
    </row>
    <row r="2170" spans="1:15" x14ac:dyDescent="0.25">
      <c r="A2170" s="24"/>
      <c r="C2170" s="22"/>
      <c r="F2170" s="22"/>
      <c r="I2170" s="22"/>
      <c r="L2170" s="22"/>
      <c r="O2170" s="22"/>
    </row>
    <row r="2171" spans="1:15" x14ac:dyDescent="0.25">
      <c r="A2171" s="24"/>
      <c r="C2171" s="22"/>
      <c r="F2171" s="22"/>
      <c r="I2171" s="22"/>
      <c r="L2171" s="22"/>
      <c r="O2171" s="22"/>
    </row>
    <row r="2172" spans="1:15" x14ac:dyDescent="0.25">
      <c r="A2172" s="24"/>
      <c r="C2172" s="22"/>
      <c r="F2172" s="22"/>
      <c r="I2172" s="22"/>
      <c r="L2172" s="22"/>
      <c r="O2172" s="22"/>
    </row>
    <row r="2173" spans="1:15" x14ac:dyDescent="0.25">
      <c r="A2173" s="24"/>
      <c r="C2173" s="22"/>
      <c r="F2173" s="22"/>
      <c r="I2173" s="22"/>
      <c r="L2173" s="22"/>
      <c r="O2173" s="22"/>
    </row>
    <row r="2174" spans="1:15" x14ac:dyDescent="0.25">
      <c r="A2174" s="24"/>
      <c r="C2174" s="22"/>
      <c r="F2174" s="22"/>
      <c r="I2174" s="22"/>
      <c r="L2174" s="22"/>
      <c r="O2174" s="22"/>
    </row>
    <row r="2175" spans="1:15" x14ac:dyDescent="0.25">
      <c r="A2175" s="24"/>
      <c r="C2175" s="22"/>
      <c r="F2175" s="22"/>
      <c r="I2175" s="22"/>
      <c r="L2175" s="22"/>
      <c r="O2175" s="22"/>
    </row>
    <row r="2176" spans="1:15" x14ac:dyDescent="0.25">
      <c r="A2176" s="24"/>
      <c r="C2176" s="22"/>
      <c r="F2176" s="22"/>
      <c r="I2176" s="22"/>
      <c r="L2176" s="22"/>
      <c r="O2176" s="22"/>
    </row>
    <row r="2177" spans="1:15" x14ac:dyDescent="0.25">
      <c r="A2177" s="24"/>
      <c r="C2177" s="22"/>
      <c r="F2177" s="22"/>
      <c r="I2177" s="22"/>
      <c r="L2177" s="22"/>
      <c r="O2177" s="22"/>
    </row>
    <row r="2178" spans="1:15" x14ac:dyDescent="0.25">
      <c r="A2178" s="24"/>
      <c r="C2178" s="22"/>
      <c r="F2178" s="22"/>
      <c r="I2178" s="22"/>
      <c r="L2178" s="22"/>
      <c r="O2178" s="22"/>
    </row>
    <row r="2179" spans="1:15" x14ac:dyDescent="0.25">
      <c r="A2179" s="24"/>
      <c r="C2179" s="22"/>
      <c r="F2179" s="22"/>
      <c r="I2179" s="22"/>
      <c r="L2179" s="22"/>
      <c r="O2179" s="22"/>
    </row>
    <row r="2180" spans="1:15" x14ac:dyDescent="0.25">
      <c r="A2180" s="24"/>
      <c r="C2180" s="22"/>
      <c r="F2180" s="22"/>
      <c r="I2180" s="22"/>
      <c r="L2180" s="22"/>
      <c r="O2180" s="22"/>
    </row>
    <row r="2181" spans="1:15" x14ac:dyDescent="0.25">
      <c r="A2181" s="24"/>
      <c r="C2181" s="22"/>
      <c r="F2181" s="22"/>
      <c r="I2181" s="22"/>
      <c r="L2181" s="22"/>
      <c r="O2181" s="22"/>
    </row>
    <row r="2182" spans="1:15" x14ac:dyDescent="0.25">
      <c r="A2182" s="24"/>
      <c r="C2182" s="22"/>
      <c r="F2182" s="22"/>
      <c r="I2182" s="22"/>
      <c r="L2182" s="22"/>
      <c r="O2182" s="22"/>
    </row>
    <row r="2183" spans="1:15" x14ac:dyDescent="0.25">
      <c r="A2183" s="24"/>
      <c r="C2183" s="22"/>
      <c r="F2183" s="22"/>
      <c r="I2183" s="22"/>
      <c r="L2183" s="22"/>
      <c r="O2183" s="22"/>
    </row>
    <row r="2184" spans="1:15" x14ac:dyDescent="0.25">
      <c r="A2184" s="24"/>
      <c r="C2184" s="22"/>
      <c r="F2184" s="22"/>
      <c r="I2184" s="22"/>
      <c r="L2184" s="22"/>
      <c r="O2184" s="22"/>
    </row>
    <row r="2185" spans="1:15" x14ac:dyDescent="0.25">
      <c r="A2185" s="24"/>
      <c r="C2185" s="22"/>
      <c r="F2185" s="22"/>
      <c r="I2185" s="22"/>
      <c r="L2185" s="22"/>
      <c r="O2185" s="22"/>
    </row>
    <row r="2186" spans="1:15" x14ac:dyDescent="0.25">
      <c r="A2186" s="24"/>
      <c r="C2186" s="22"/>
      <c r="F2186" s="22"/>
      <c r="I2186" s="22"/>
      <c r="L2186" s="22"/>
      <c r="O2186" s="22"/>
    </row>
    <row r="2187" spans="1:15" x14ac:dyDescent="0.25">
      <c r="A2187" s="24"/>
      <c r="C2187" s="22"/>
      <c r="F2187" s="22"/>
      <c r="I2187" s="22"/>
      <c r="L2187" s="22"/>
      <c r="O2187" s="22"/>
    </row>
    <row r="2188" spans="1:15" x14ac:dyDescent="0.25">
      <c r="A2188" s="24"/>
      <c r="C2188" s="22"/>
      <c r="F2188" s="22"/>
      <c r="I2188" s="22"/>
      <c r="L2188" s="22"/>
      <c r="O2188" s="22"/>
    </row>
    <row r="2189" spans="1:15" x14ac:dyDescent="0.25">
      <c r="A2189" s="24"/>
      <c r="C2189" s="22"/>
      <c r="F2189" s="22"/>
      <c r="I2189" s="22"/>
      <c r="L2189" s="22"/>
      <c r="O2189" s="22"/>
    </row>
    <row r="2190" spans="1:15" x14ac:dyDescent="0.25">
      <c r="A2190" s="24"/>
      <c r="C2190" s="22"/>
      <c r="F2190" s="22"/>
      <c r="I2190" s="22"/>
      <c r="L2190" s="22"/>
      <c r="O2190" s="22"/>
    </row>
    <row r="2191" spans="1:15" x14ac:dyDescent="0.25">
      <c r="A2191" s="24"/>
      <c r="C2191" s="22"/>
      <c r="F2191" s="22"/>
      <c r="I2191" s="22"/>
      <c r="L2191" s="22"/>
      <c r="O2191" s="22"/>
    </row>
    <row r="2192" spans="1:15" x14ac:dyDescent="0.25">
      <c r="A2192" s="24"/>
      <c r="C2192" s="22"/>
      <c r="F2192" s="22"/>
      <c r="I2192" s="22"/>
      <c r="L2192" s="22"/>
      <c r="O2192" s="22"/>
    </row>
    <row r="2193" spans="1:15" x14ac:dyDescent="0.25">
      <c r="A2193" s="24"/>
      <c r="C2193" s="22"/>
      <c r="F2193" s="22"/>
      <c r="I2193" s="22"/>
      <c r="L2193" s="22"/>
      <c r="O2193" s="22"/>
    </row>
    <row r="2194" spans="1:15" x14ac:dyDescent="0.25">
      <c r="A2194" s="24"/>
      <c r="C2194" s="22"/>
      <c r="F2194" s="22"/>
      <c r="I2194" s="22"/>
      <c r="L2194" s="22"/>
      <c r="O2194" s="22"/>
    </row>
    <row r="2195" spans="1:15" x14ac:dyDescent="0.25">
      <c r="A2195" s="24"/>
      <c r="C2195" s="22"/>
      <c r="F2195" s="22"/>
      <c r="I2195" s="22"/>
      <c r="L2195" s="22"/>
      <c r="O2195" s="22"/>
    </row>
    <row r="2196" spans="1:15" x14ac:dyDescent="0.25">
      <c r="A2196" s="24"/>
      <c r="C2196" s="22"/>
      <c r="F2196" s="22"/>
      <c r="I2196" s="22"/>
      <c r="L2196" s="22"/>
      <c r="O2196" s="22"/>
    </row>
    <row r="2197" spans="1:15" x14ac:dyDescent="0.25">
      <c r="A2197" s="24"/>
      <c r="C2197" s="22"/>
      <c r="F2197" s="22"/>
      <c r="I2197" s="22"/>
      <c r="L2197" s="22"/>
      <c r="O2197" s="22"/>
    </row>
    <row r="2198" spans="1:15" x14ac:dyDescent="0.25">
      <c r="A2198" s="24"/>
      <c r="C2198" s="22"/>
      <c r="F2198" s="22"/>
      <c r="I2198" s="22"/>
      <c r="L2198" s="22"/>
      <c r="O2198" s="22"/>
    </row>
    <row r="2199" spans="1:15" x14ac:dyDescent="0.25">
      <c r="A2199" s="24"/>
      <c r="C2199" s="22"/>
      <c r="F2199" s="22"/>
      <c r="I2199" s="22"/>
      <c r="L2199" s="22"/>
      <c r="O2199" s="22"/>
    </row>
    <row r="2200" spans="1:15" x14ac:dyDescent="0.25">
      <c r="A2200" s="24"/>
      <c r="C2200" s="22"/>
      <c r="F2200" s="22"/>
      <c r="I2200" s="22"/>
      <c r="L2200" s="22"/>
      <c r="O2200" s="22"/>
    </row>
    <row r="2201" spans="1:15" x14ac:dyDescent="0.25">
      <c r="A2201" s="24"/>
      <c r="C2201" s="22"/>
      <c r="F2201" s="22"/>
      <c r="I2201" s="22"/>
      <c r="L2201" s="22"/>
      <c r="O2201" s="22"/>
    </row>
    <row r="2202" spans="1:15" x14ac:dyDescent="0.25">
      <c r="A2202" s="24"/>
      <c r="C2202" s="22"/>
      <c r="F2202" s="22"/>
      <c r="I2202" s="22"/>
      <c r="L2202" s="22"/>
      <c r="O2202" s="22"/>
    </row>
    <row r="2203" spans="1:15" x14ac:dyDescent="0.25">
      <c r="A2203" s="24"/>
      <c r="C2203" s="22"/>
      <c r="F2203" s="22"/>
      <c r="I2203" s="22"/>
      <c r="L2203" s="22"/>
      <c r="O2203" s="22"/>
    </row>
    <row r="2204" spans="1:15" x14ac:dyDescent="0.25">
      <c r="A2204" s="24"/>
      <c r="C2204" s="22"/>
      <c r="F2204" s="22"/>
      <c r="I2204" s="22"/>
      <c r="L2204" s="22"/>
      <c r="O2204" s="22"/>
    </row>
    <row r="2205" spans="1:15" x14ac:dyDescent="0.25">
      <c r="A2205" s="24"/>
      <c r="C2205" s="22"/>
      <c r="F2205" s="22"/>
      <c r="I2205" s="22"/>
      <c r="L2205" s="22"/>
      <c r="O2205" s="22"/>
    </row>
    <row r="2206" spans="1:15" x14ac:dyDescent="0.25">
      <c r="A2206" s="24"/>
      <c r="C2206" s="22"/>
      <c r="F2206" s="22"/>
      <c r="I2206" s="22"/>
      <c r="L2206" s="22"/>
      <c r="O2206" s="22"/>
    </row>
    <row r="2207" spans="1:15" x14ac:dyDescent="0.25">
      <c r="A2207" s="24"/>
      <c r="C2207" s="22"/>
      <c r="F2207" s="22"/>
      <c r="I2207" s="22"/>
      <c r="L2207" s="22"/>
      <c r="O2207" s="22"/>
    </row>
    <row r="2208" spans="1:15" x14ac:dyDescent="0.25">
      <c r="A2208" s="24"/>
      <c r="C2208" s="22"/>
      <c r="F2208" s="22"/>
      <c r="I2208" s="22"/>
      <c r="L2208" s="22"/>
      <c r="O2208" s="22"/>
    </row>
    <row r="2209" spans="1:15" x14ac:dyDescent="0.25">
      <c r="A2209" s="24"/>
      <c r="C2209" s="22"/>
      <c r="F2209" s="22"/>
      <c r="I2209" s="22"/>
      <c r="L2209" s="22"/>
      <c r="O2209" s="22"/>
    </row>
    <row r="2210" spans="1:15" x14ac:dyDescent="0.25">
      <c r="A2210" s="24"/>
      <c r="C2210" s="22"/>
      <c r="F2210" s="22"/>
      <c r="I2210" s="22"/>
      <c r="L2210" s="22"/>
      <c r="O2210" s="22"/>
    </row>
    <row r="2211" spans="1:15" x14ac:dyDescent="0.25">
      <c r="A2211" s="24"/>
      <c r="C2211" s="22"/>
      <c r="F2211" s="22"/>
      <c r="I2211" s="22"/>
      <c r="L2211" s="22"/>
      <c r="O2211" s="22"/>
    </row>
    <row r="2212" spans="1:15" x14ac:dyDescent="0.25">
      <c r="A2212" s="24"/>
      <c r="C2212" s="22"/>
      <c r="F2212" s="22"/>
      <c r="I2212" s="22"/>
      <c r="L2212" s="22"/>
      <c r="O2212" s="22"/>
    </row>
    <row r="2213" spans="1:15" x14ac:dyDescent="0.25">
      <c r="A2213" s="24"/>
      <c r="C2213" s="22"/>
      <c r="F2213" s="22"/>
      <c r="I2213" s="22"/>
      <c r="L2213" s="22"/>
      <c r="O2213" s="22"/>
    </row>
    <row r="2214" spans="1:15" x14ac:dyDescent="0.25">
      <c r="A2214" s="24"/>
      <c r="C2214" s="22"/>
      <c r="F2214" s="22"/>
      <c r="I2214" s="22"/>
      <c r="L2214" s="22"/>
      <c r="O2214" s="22"/>
    </row>
    <row r="2215" spans="1:15" x14ac:dyDescent="0.25">
      <c r="A2215" s="24"/>
      <c r="C2215" s="22"/>
      <c r="F2215" s="22"/>
      <c r="I2215" s="22"/>
      <c r="L2215" s="22"/>
      <c r="O2215" s="22"/>
    </row>
    <row r="2216" spans="1:15" x14ac:dyDescent="0.25">
      <c r="A2216" s="24"/>
      <c r="C2216" s="22"/>
      <c r="F2216" s="22"/>
      <c r="I2216" s="22"/>
      <c r="L2216" s="22"/>
      <c r="O2216" s="22"/>
    </row>
    <row r="2217" spans="1:15" x14ac:dyDescent="0.25">
      <c r="A2217" s="24"/>
      <c r="C2217" s="22"/>
      <c r="F2217" s="22"/>
      <c r="I2217" s="22"/>
      <c r="L2217" s="22"/>
      <c r="O2217" s="22"/>
    </row>
    <row r="2218" spans="1:15" x14ac:dyDescent="0.25">
      <c r="A2218" s="24"/>
      <c r="C2218" s="22"/>
      <c r="F2218" s="22"/>
      <c r="I2218" s="22"/>
      <c r="L2218" s="22"/>
      <c r="O2218" s="22"/>
    </row>
    <row r="2219" spans="1:15" x14ac:dyDescent="0.25">
      <c r="A2219" s="24"/>
      <c r="C2219" s="22"/>
      <c r="F2219" s="22"/>
      <c r="I2219" s="22"/>
      <c r="L2219" s="22"/>
      <c r="O2219" s="22"/>
    </row>
    <row r="2220" spans="1:15" x14ac:dyDescent="0.25">
      <c r="A2220" s="24"/>
      <c r="C2220" s="22"/>
      <c r="F2220" s="22"/>
      <c r="I2220" s="22"/>
      <c r="L2220" s="22"/>
      <c r="O2220" s="22"/>
    </row>
    <row r="2221" spans="1:15" x14ac:dyDescent="0.25">
      <c r="A2221" s="24"/>
      <c r="C2221" s="22"/>
      <c r="F2221" s="22"/>
      <c r="I2221" s="22"/>
      <c r="L2221" s="22"/>
      <c r="O2221" s="22"/>
    </row>
    <row r="2222" spans="1:15" x14ac:dyDescent="0.25">
      <c r="A2222" s="24"/>
      <c r="C2222" s="22"/>
      <c r="F2222" s="22"/>
      <c r="I2222" s="22"/>
      <c r="L2222" s="22"/>
      <c r="O2222" s="22"/>
    </row>
    <row r="2223" spans="1:15" x14ac:dyDescent="0.25">
      <c r="A2223" s="24"/>
      <c r="C2223" s="22"/>
      <c r="F2223" s="22"/>
      <c r="I2223" s="22"/>
      <c r="L2223" s="22"/>
      <c r="O2223" s="22"/>
    </row>
    <row r="2224" spans="1:15" x14ac:dyDescent="0.25">
      <c r="A2224" s="24"/>
      <c r="C2224" s="22"/>
      <c r="F2224" s="22"/>
      <c r="I2224" s="22"/>
      <c r="L2224" s="22"/>
      <c r="O2224" s="22"/>
    </row>
    <row r="2225" spans="1:15" x14ac:dyDescent="0.25">
      <c r="A2225" s="24"/>
      <c r="C2225" s="22"/>
      <c r="F2225" s="22"/>
      <c r="I2225" s="22"/>
      <c r="L2225" s="22"/>
      <c r="O2225" s="22"/>
    </row>
    <row r="2226" spans="1:15" x14ac:dyDescent="0.25">
      <c r="A2226" s="24"/>
      <c r="C2226" s="22"/>
      <c r="F2226" s="22"/>
      <c r="I2226" s="22"/>
      <c r="L2226" s="22"/>
      <c r="O2226" s="22"/>
    </row>
    <row r="2227" spans="1:15" x14ac:dyDescent="0.25">
      <c r="A2227" s="24"/>
      <c r="C2227" s="22"/>
      <c r="F2227" s="22"/>
      <c r="I2227" s="22"/>
      <c r="L2227" s="22"/>
      <c r="O2227" s="22"/>
    </row>
    <row r="2228" spans="1:15" x14ac:dyDescent="0.25">
      <c r="A2228" s="24"/>
      <c r="C2228" s="22"/>
      <c r="F2228" s="22"/>
      <c r="I2228" s="22"/>
      <c r="L2228" s="22"/>
      <c r="O2228" s="22"/>
    </row>
    <row r="2229" spans="1:15" x14ac:dyDescent="0.25">
      <c r="A2229" s="24"/>
      <c r="C2229" s="22"/>
      <c r="F2229" s="22"/>
      <c r="I2229" s="22"/>
      <c r="L2229" s="22"/>
      <c r="O2229" s="22"/>
    </row>
    <row r="2230" spans="1:15" x14ac:dyDescent="0.25">
      <c r="A2230" s="24"/>
      <c r="C2230" s="22"/>
      <c r="F2230" s="22"/>
      <c r="I2230" s="22"/>
      <c r="L2230" s="22"/>
      <c r="O2230" s="22"/>
    </row>
    <row r="2231" spans="1:15" x14ac:dyDescent="0.25">
      <c r="A2231" s="24"/>
      <c r="C2231" s="22"/>
      <c r="F2231" s="22"/>
      <c r="I2231" s="22"/>
      <c r="L2231" s="22"/>
      <c r="O2231" s="22"/>
    </row>
    <row r="2232" spans="1:15" x14ac:dyDescent="0.25">
      <c r="A2232" s="24"/>
      <c r="C2232" s="22"/>
      <c r="F2232" s="22"/>
      <c r="I2232" s="22"/>
      <c r="L2232" s="22"/>
      <c r="O2232" s="22"/>
    </row>
    <row r="2233" spans="1:15" x14ac:dyDescent="0.25">
      <c r="A2233" s="24"/>
      <c r="C2233" s="22"/>
      <c r="F2233" s="22"/>
      <c r="I2233" s="22"/>
      <c r="L2233" s="22"/>
      <c r="O2233" s="22"/>
    </row>
    <row r="2234" spans="1:15" x14ac:dyDescent="0.25">
      <c r="A2234" s="24"/>
      <c r="C2234" s="22"/>
      <c r="F2234" s="22"/>
      <c r="I2234" s="22"/>
      <c r="L2234" s="22"/>
      <c r="O2234" s="22"/>
    </row>
    <row r="2235" spans="1:15" x14ac:dyDescent="0.25">
      <c r="A2235" s="24"/>
      <c r="C2235" s="22"/>
      <c r="F2235" s="22"/>
      <c r="I2235" s="22"/>
      <c r="L2235" s="22"/>
      <c r="O2235" s="22"/>
    </row>
    <row r="2236" spans="1:15" x14ac:dyDescent="0.25">
      <c r="A2236" s="24"/>
      <c r="C2236" s="22"/>
      <c r="F2236" s="22"/>
      <c r="I2236" s="22"/>
      <c r="L2236" s="22"/>
      <c r="O2236" s="22"/>
    </row>
    <row r="2237" spans="1:15" x14ac:dyDescent="0.25">
      <c r="A2237" s="24"/>
      <c r="C2237" s="22"/>
      <c r="F2237" s="22"/>
      <c r="I2237" s="22"/>
      <c r="L2237" s="22"/>
      <c r="O2237" s="22"/>
    </row>
    <row r="2238" spans="1:15" x14ac:dyDescent="0.25">
      <c r="A2238" s="24"/>
      <c r="C2238" s="22"/>
      <c r="F2238" s="22"/>
      <c r="I2238" s="22"/>
      <c r="L2238" s="22"/>
      <c r="O2238" s="22"/>
    </row>
    <row r="2239" spans="1:15" x14ac:dyDescent="0.25">
      <c r="A2239" s="24"/>
      <c r="C2239" s="22"/>
      <c r="F2239" s="22"/>
      <c r="I2239" s="22"/>
      <c r="L2239" s="22"/>
      <c r="O2239" s="22"/>
    </row>
    <row r="2240" spans="1:15" x14ac:dyDescent="0.25">
      <c r="A2240" s="24"/>
      <c r="C2240" s="22"/>
      <c r="F2240" s="22"/>
      <c r="I2240" s="22"/>
      <c r="L2240" s="22"/>
      <c r="O2240" s="22"/>
    </row>
    <row r="2241" spans="1:15" x14ac:dyDescent="0.25">
      <c r="A2241" s="24"/>
      <c r="C2241" s="22"/>
      <c r="F2241" s="22"/>
      <c r="I2241" s="22"/>
      <c r="L2241" s="22"/>
      <c r="O2241" s="22"/>
    </row>
    <row r="2242" spans="1:15" x14ac:dyDescent="0.25">
      <c r="A2242" s="24"/>
      <c r="C2242" s="22"/>
      <c r="F2242" s="22"/>
      <c r="I2242" s="22"/>
      <c r="L2242" s="22"/>
      <c r="O2242" s="22"/>
    </row>
    <row r="2243" spans="1:15" x14ac:dyDescent="0.25">
      <c r="A2243" s="24"/>
      <c r="C2243" s="22"/>
      <c r="F2243" s="22"/>
      <c r="I2243" s="22"/>
      <c r="L2243" s="22"/>
      <c r="O2243" s="22"/>
    </row>
    <row r="2244" spans="1:15" x14ac:dyDescent="0.25">
      <c r="A2244" s="24"/>
      <c r="C2244" s="22"/>
      <c r="F2244" s="22"/>
      <c r="I2244" s="22"/>
      <c r="L2244" s="22"/>
      <c r="O2244" s="22"/>
    </row>
    <row r="2245" spans="1:15" x14ac:dyDescent="0.25">
      <c r="A2245" s="24"/>
      <c r="C2245" s="22"/>
      <c r="F2245" s="22"/>
      <c r="I2245" s="22"/>
      <c r="L2245" s="22"/>
      <c r="O2245" s="22"/>
    </row>
    <row r="2246" spans="1:15" x14ac:dyDescent="0.25">
      <c r="A2246" s="24"/>
      <c r="C2246" s="22"/>
      <c r="F2246" s="22"/>
      <c r="I2246" s="22"/>
      <c r="L2246" s="22"/>
      <c r="O2246" s="22"/>
    </row>
    <row r="2247" spans="1:15" x14ac:dyDescent="0.25">
      <c r="A2247" s="24"/>
      <c r="C2247" s="22"/>
      <c r="F2247" s="22"/>
      <c r="I2247" s="22"/>
      <c r="L2247" s="22"/>
      <c r="O2247" s="22"/>
    </row>
    <row r="2248" spans="1:15" x14ac:dyDescent="0.25">
      <c r="A2248" s="24"/>
      <c r="C2248" s="22"/>
      <c r="F2248" s="22"/>
      <c r="I2248" s="22"/>
      <c r="L2248" s="22"/>
      <c r="O2248" s="22"/>
    </row>
    <row r="2249" spans="1:15" x14ac:dyDescent="0.25">
      <c r="A2249" s="24"/>
      <c r="C2249" s="22"/>
      <c r="F2249" s="22"/>
      <c r="I2249" s="22"/>
      <c r="L2249" s="22"/>
      <c r="O2249" s="22"/>
    </row>
    <row r="2250" spans="1:15" x14ac:dyDescent="0.25">
      <c r="A2250" s="24"/>
      <c r="C2250" s="22"/>
      <c r="F2250" s="22"/>
      <c r="I2250" s="22"/>
      <c r="L2250" s="22"/>
      <c r="O2250" s="22"/>
    </row>
    <row r="2251" spans="1:15" x14ac:dyDescent="0.25">
      <c r="A2251" s="24"/>
      <c r="C2251" s="22"/>
      <c r="F2251" s="22"/>
      <c r="I2251" s="22"/>
      <c r="L2251" s="22"/>
      <c r="O2251" s="22"/>
    </row>
    <row r="2252" spans="1:15" x14ac:dyDescent="0.25">
      <c r="A2252" s="24"/>
      <c r="C2252" s="22"/>
      <c r="F2252" s="22"/>
      <c r="I2252" s="22"/>
      <c r="L2252" s="22"/>
      <c r="O2252" s="22"/>
    </row>
    <row r="2253" spans="1:15" x14ac:dyDescent="0.25">
      <c r="A2253" s="24"/>
      <c r="C2253" s="22"/>
      <c r="F2253" s="22"/>
      <c r="I2253" s="22"/>
      <c r="L2253" s="22"/>
      <c r="O2253" s="22"/>
    </row>
    <row r="2254" spans="1:15" x14ac:dyDescent="0.25">
      <c r="A2254" s="24"/>
      <c r="C2254" s="22"/>
      <c r="F2254" s="22"/>
      <c r="I2254" s="22"/>
      <c r="L2254" s="22"/>
      <c r="O2254" s="22"/>
    </row>
    <row r="2255" spans="1:15" x14ac:dyDescent="0.25">
      <c r="A2255" s="24"/>
      <c r="C2255" s="22"/>
      <c r="F2255" s="22"/>
      <c r="I2255" s="22"/>
      <c r="L2255" s="22"/>
      <c r="O2255" s="22"/>
    </row>
    <row r="2256" spans="1:15" x14ac:dyDescent="0.25">
      <c r="A2256" s="24"/>
      <c r="C2256" s="22"/>
      <c r="F2256" s="22"/>
      <c r="I2256" s="22"/>
      <c r="L2256" s="22"/>
      <c r="O2256" s="22"/>
    </row>
    <row r="2257" spans="1:15" x14ac:dyDescent="0.25">
      <c r="A2257" s="24"/>
      <c r="C2257" s="22"/>
      <c r="F2257" s="22"/>
      <c r="I2257" s="22"/>
      <c r="L2257" s="22"/>
      <c r="O2257" s="22"/>
    </row>
    <row r="2258" spans="1:15" x14ac:dyDescent="0.25">
      <c r="A2258" s="24"/>
      <c r="C2258" s="22"/>
      <c r="F2258" s="22"/>
      <c r="I2258" s="22"/>
      <c r="L2258" s="22"/>
      <c r="O2258" s="22"/>
    </row>
    <row r="2259" spans="1:15" x14ac:dyDescent="0.25">
      <c r="A2259" s="24"/>
      <c r="C2259" s="22"/>
      <c r="F2259" s="22"/>
      <c r="I2259" s="22"/>
      <c r="L2259" s="22"/>
      <c r="O2259" s="22"/>
    </row>
    <row r="2260" spans="1:15" x14ac:dyDescent="0.25">
      <c r="A2260" s="24"/>
      <c r="C2260" s="22"/>
      <c r="F2260" s="22"/>
      <c r="I2260" s="22"/>
      <c r="L2260" s="22"/>
      <c r="O2260" s="22"/>
    </row>
    <row r="2261" spans="1:15" x14ac:dyDescent="0.25">
      <c r="A2261" s="24"/>
      <c r="C2261" s="22"/>
      <c r="F2261" s="22"/>
      <c r="I2261" s="22"/>
      <c r="L2261" s="22"/>
      <c r="O2261" s="22"/>
    </row>
    <row r="2262" spans="1:15" x14ac:dyDescent="0.25">
      <c r="A2262" s="24"/>
      <c r="C2262" s="22"/>
      <c r="F2262" s="22"/>
      <c r="I2262" s="22"/>
      <c r="L2262" s="22"/>
      <c r="O2262" s="22"/>
    </row>
    <row r="2263" spans="1:15" x14ac:dyDescent="0.25">
      <c r="A2263" s="24"/>
      <c r="C2263" s="22"/>
      <c r="F2263" s="22"/>
      <c r="I2263" s="22"/>
      <c r="L2263" s="22"/>
      <c r="O2263" s="22"/>
    </row>
    <row r="2264" spans="1:15" x14ac:dyDescent="0.25">
      <c r="A2264" s="24"/>
      <c r="C2264" s="22"/>
      <c r="F2264" s="22"/>
      <c r="I2264" s="22"/>
      <c r="L2264" s="22"/>
      <c r="O2264" s="22"/>
    </row>
    <row r="2265" spans="1:15" x14ac:dyDescent="0.25">
      <c r="A2265" s="24"/>
      <c r="C2265" s="22"/>
      <c r="F2265" s="22"/>
      <c r="I2265" s="22"/>
      <c r="L2265" s="22"/>
      <c r="O2265" s="22"/>
    </row>
    <row r="2266" spans="1:15" x14ac:dyDescent="0.25">
      <c r="A2266" s="24"/>
      <c r="C2266" s="22"/>
      <c r="F2266" s="22"/>
      <c r="I2266" s="22"/>
      <c r="L2266" s="22"/>
      <c r="O2266" s="22"/>
    </row>
    <row r="2267" spans="1:15" x14ac:dyDescent="0.25">
      <c r="A2267" s="24"/>
      <c r="C2267" s="22"/>
      <c r="F2267" s="22"/>
      <c r="I2267" s="22"/>
      <c r="L2267" s="22"/>
      <c r="O2267" s="22"/>
    </row>
    <row r="2268" spans="1:15" x14ac:dyDescent="0.25">
      <c r="A2268" s="24"/>
      <c r="C2268" s="22"/>
      <c r="F2268" s="22"/>
      <c r="I2268" s="22"/>
      <c r="L2268" s="22"/>
      <c r="O2268" s="22"/>
    </row>
    <row r="2269" spans="1:15" x14ac:dyDescent="0.25">
      <c r="A2269" s="24"/>
      <c r="C2269" s="22"/>
      <c r="F2269" s="22"/>
      <c r="I2269" s="22"/>
      <c r="L2269" s="22"/>
      <c r="O2269" s="22"/>
    </row>
    <row r="2270" spans="1:15" x14ac:dyDescent="0.25">
      <c r="A2270" s="24"/>
      <c r="C2270" s="22"/>
      <c r="F2270" s="22"/>
      <c r="I2270" s="22"/>
      <c r="L2270" s="22"/>
      <c r="O2270" s="22"/>
    </row>
    <row r="2271" spans="1:15" x14ac:dyDescent="0.25">
      <c r="A2271" s="24"/>
      <c r="C2271" s="22"/>
      <c r="F2271" s="22"/>
      <c r="I2271" s="22"/>
      <c r="L2271" s="22"/>
      <c r="O2271" s="22"/>
    </row>
    <row r="2272" spans="1:15" x14ac:dyDescent="0.25">
      <c r="A2272" s="24"/>
      <c r="C2272" s="22"/>
      <c r="F2272" s="22"/>
      <c r="I2272" s="22"/>
      <c r="L2272" s="22"/>
      <c r="O2272" s="22"/>
    </row>
    <row r="2273" spans="1:15" x14ac:dyDescent="0.25">
      <c r="A2273" s="24"/>
      <c r="C2273" s="22"/>
      <c r="F2273" s="22"/>
      <c r="I2273" s="22"/>
      <c r="L2273" s="22"/>
      <c r="O2273" s="22"/>
    </row>
    <row r="2274" spans="1:15" x14ac:dyDescent="0.25">
      <c r="A2274" s="24"/>
      <c r="C2274" s="22"/>
      <c r="F2274" s="22"/>
      <c r="I2274" s="22"/>
      <c r="L2274" s="22"/>
      <c r="O2274" s="22"/>
    </row>
    <row r="2275" spans="1:15" x14ac:dyDescent="0.25">
      <c r="A2275" s="24"/>
      <c r="C2275" s="22"/>
      <c r="F2275" s="22"/>
      <c r="I2275" s="22"/>
      <c r="L2275" s="22"/>
      <c r="O2275" s="22"/>
    </row>
    <row r="2276" spans="1:15" x14ac:dyDescent="0.25">
      <c r="A2276" s="24"/>
      <c r="C2276" s="22"/>
      <c r="F2276" s="22"/>
      <c r="I2276" s="22"/>
      <c r="L2276" s="22"/>
      <c r="O2276" s="22"/>
    </row>
    <row r="2277" spans="1:15" x14ac:dyDescent="0.25">
      <c r="A2277" s="24"/>
      <c r="C2277" s="22"/>
      <c r="F2277" s="22"/>
      <c r="I2277" s="22"/>
      <c r="L2277" s="22"/>
      <c r="O2277" s="22"/>
    </row>
    <row r="2278" spans="1:15" x14ac:dyDescent="0.25">
      <c r="A2278" s="24"/>
      <c r="C2278" s="22"/>
      <c r="F2278" s="22"/>
      <c r="I2278" s="22"/>
      <c r="L2278" s="22"/>
      <c r="O2278" s="22"/>
    </row>
    <row r="2279" spans="1:15" x14ac:dyDescent="0.25">
      <c r="A2279" s="24"/>
      <c r="C2279" s="22"/>
      <c r="F2279" s="22"/>
      <c r="I2279" s="22"/>
      <c r="L2279" s="22"/>
      <c r="O2279" s="22"/>
    </row>
    <row r="2280" spans="1:15" x14ac:dyDescent="0.25">
      <c r="A2280" s="24"/>
      <c r="C2280" s="22"/>
      <c r="F2280" s="22"/>
      <c r="I2280" s="22"/>
      <c r="L2280" s="22"/>
      <c r="O2280" s="22"/>
    </row>
    <row r="2281" spans="1:15" x14ac:dyDescent="0.25">
      <c r="A2281" s="24"/>
      <c r="C2281" s="22"/>
      <c r="F2281" s="22"/>
      <c r="I2281" s="22"/>
      <c r="L2281" s="22"/>
      <c r="O2281" s="22"/>
    </row>
    <row r="2282" spans="1:15" x14ac:dyDescent="0.25">
      <c r="A2282" s="24"/>
      <c r="C2282" s="22"/>
      <c r="F2282" s="22"/>
      <c r="I2282" s="22"/>
      <c r="L2282" s="22"/>
      <c r="O2282" s="22"/>
    </row>
    <row r="2283" spans="1:15" x14ac:dyDescent="0.25">
      <c r="A2283" s="24"/>
      <c r="C2283" s="22"/>
      <c r="F2283" s="22"/>
      <c r="I2283" s="22"/>
      <c r="L2283" s="22"/>
      <c r="O2283" s="22"/>
    </row>
    <row r="2284" spans="1:15" x14ac:dyDescent="0.25">
      <c r="A2284" s="24"/>
      <c r="C2284" s="22"/>
      <c r="F2284" s="22"/>
      <c r="I2284" s="22"/>
      <c r="L2284" s="22"/>
      <c r="O2284" s="22"/>
    </row>
    <row r="2285" spans="1:15" x14ac:dyDescent="0.25">
      <c r="A2285" s="24"/>
      <c r="C2285" s="22"/>
      <c r="F2285" s="22"/>
      <c r="I2285" s="22"/>
      <c r="L2285" s="22"/>
      <c r="O2285" s="22"/>
    </row>
    <row r="2286" spans="1:15" x14ac:dyDescent="0.25">
      <c r="A2286" s="24"/>
      <c r="C2286" s="22"/>
      <c r="F2286" s="22"/>
      <c r="I2286" s="22"/>
      <c r="L2286" s="22"/>
      <c r="O2286" s="22"/>
    </row>
    <row r="2287" spans="1:15" x14ac:dyDescent="0.25">
      <c r="A2287" s="24"/>
      <c r="C2287" s="22"/>
      <c r="F2287" s="22"/>
      <c r="I2287" s="22"/>
      <c r="L2287" s="22"/>
      <c r="O2287" s="22"/>
    </row>
    <row r="2288" spans="1:15" x14ac:dyDescent="0.25">
      <c r="A2288" s="24"/>
      <c r="C2288" s="22"/>
      <c r="F2288" s="22"/>
      <c r="I2288" s="22"/>
      <c r="L2288" s="22"/>
      <c r="O2288" s="22"/>
    </row>
    <row r="2289" spans="1:15" x14ac:dyDescent="0.25">
      <c r="A2289" s="24"/>
      <c r="C2289" s="22"/>
      <c r="F2289" s="22"/>
      <c r="I2289" s="22"/>
      <c r="L2289" s="22"/>
      <c r="O2289" s="22"/>
    </row>
    <row r="2290" spans="1:15" x14ac:dyDescent="0.25">
      <c r="A2290" s="24"/>
      <c r="C2290" s="22"/>
      <c r="F2290" s="22"/>
      <c r="I2290" s="22"/>
      <c r="L2290" s="22"/>
      <c r="O2290" s="22"/>
    </row>
    <row r="2291" spans="1:15" x14ac:dyDescent="0.25">
      <c r="A2291" s="24"/>
      <c r="C2291" s="22"/>
      <c r="F2291" s="22"/>
      <c r="I2291" s="22"/>
      <c r="L2291" s="22"/>
      <c r="O2291" s="22"/>
    </row>
    <row r="2292" spans="1:15" x14ac:dyDescent="0.25">
      <c r="A2292" s="24"/>
      <c r="C2292" s="22"/>
      <c r="F2292" s="22"/>
      <c r="I2292" s="22"/>
      <c r="L2292" s="22"/>
      <c r="O2292" s="22"/>
    </row>
    <row r="2293" spans="1:15" x14ac:dyDescent="0.25">
      <c r="A2293" s="24"/>
      <c r="C2293" s="22"/>
      <c r="F2293" s="22"/>
      <c r="I2293" s="22"/>
      <c r="L2293" s="22"/>
      <c r="O2293" s="22"/>
    </row>
    <row r="2294" spans="1:15" x14ac:dyDescent="0.25">
      <c r="A2294" s="24"/>
      <c r="C2294" s="22"/>
      <c r="F2294" s="22"/>
      <c r="I2294" s="22"/>
      <c r="L2294" s="22"/>
      <c r="O2294" s="22"/>
    </row>
    <row r="2295" spans="1:15" x14ac:dyDescent="0.25">
      <c r="A2295" s="24"/>
      <c r="C2295" s="22"/>
      <c r="F2295" s="22"/>
      <c r="I2295" s="22"/>
      <c r="L2295" s="22"/>
      <c r="O2295" s="22"/>
    </row>
    <row r="2296" spans="1:15" x14ac:dyDescent="0.25">
      <c r="A2296" s="24"/>
      <c r="C2296" s="22"/>
      <c r="F2296" s="22"/>
      <c r="I2296" s="22"/>
      <c r="L2296" s="22"/>
      <c r="O2296" s="22"/>
    </row>
    <row r="2297" spans="1:15" x14ac:dyDescent="0.25">
      <c r="A2297" s="24"/>
      <c r="C2297" s="22"/>
      <c r="F2297" s="22"/>
      <c r="I2297" s="22"/>
      <c r="L2297" s="22"/>
      <c r="O2297" s="22"/>
    </row>
    <row r="2298" spans="1:15" x14ac:dyDescent="0.25">
      <c r="A2298" s="24"/>
      <c r="C2298" s="22"/>
      <c r="F2298" s="22"/>
      <c r="I2298" s="22"/>
      <c r="L2298" s="22"/>
      <c r="O2298" s="22"/>
    </row>
    <row r="2299" spans="1:15" x14ac:dyDescent="0.25">
      <c r="A2299" s="24"/>
      <c r="C2299" s="22"/>
      <c r="F2299" s="22"/>
      <c r="I2299" s="22"/>
      <c r="L2299" s="22"/>
      <c r="O2299" s="22"/>
    </row>
    <row r="2300" spans="1:15" x14ac:dyDescent="0.25">
      <c r="A2300" s="24"/>
      <c r="C2300" s="22"/>
      <c r="F2300" s="22"/>
      <c r="I2300" s="22"/>
      <c r="L2300" s="22"/>
      <c r="O2300" s="22"/>
    </row>
    <row r="2301" spans="1:15" x14ac:dyDescent="0.25">
      <c r="A2301" s="24"/>
      <c r="C2301" s="22"/>
      <c r="F2301" s="22"/>
      <c r="I2301" s="22"/>
      <c r="L2301" s="22"/>
      <c r="O2301" s="22"/>
    </row>
    <row r="2302" spans="1:15" x14ac:dyDescent="0.25">
      <c r="A2302" s="24"/>
      <c r="C2302" s="22"/>
      <c r="F2302" s="22"/>
      <c r="I2302" s="22"/>
      <c r="L2302" s="22"/>
      <c r="O2302" s="22"/>
    </row>
    <row r="2303" spans="1:15" x14ac:dyDescent="0.25">
      <c r="A2303" s="24"/>
      <c r="C2303" s="22"/>
      <c r="F2303" s="22"/>
      <c r="I2303" s="22"/>
      <c r="L2303" s="22"/>
      <c r="O2303" s="22"/>
    </row>
    <row r="2304" spans="1:15" x14ac:dyDescent="0.25">
      <c r="A2304" s="24"/>
      <c r="C2304" s="22"/>
      <c r="F2304" s="22"/>
      <c r="I2304" s="22"/>
      <c r="L2304" s="22"/>
      <c r="O2304" s="22"/>
    </row>
    <row r="2305" spans="1:15" x14ac:dyDescent="0.25">
      <c r="A2305" s="24"/>
      <c r="C2305" s="22"/>
      <c r="F2305" s="22"/>
      <c r="I2305" s="22"/>
      <c r="L2305" s="22"/>
      <c r="O2305" s="22"/>
    </row>
    <row r="2306" spans="1:15" x14ac:dyDescent="0.25">
      <c r="A2306" s="24"/>
      <c r="C2306" s="22"/>
      <c r="F2306" s="22"/>
      <c r="I2306" s="22"/>
      <c r="L2306" s="22"/>
      <c r="O2306" s="22"/>
    </row>
    <row r="2307" spans="1:15" x14ac:dyDescent="0.25">
      <c r="A2307" s="24"/>
      <c r="C2307" s="22"/>
      <c r="F2307" s="22"/>
      <c r="I2307" s="22"/>
      <c r="L2307" s="22"/>
      <c r="O2307" s="22"/>
    </row>
    <row r="2308" spans="1:15" x14ac:dyDescent="0.25">
      <c r="A2308" s="24"/>
      <c r="C2308" s="22"/>
      <c r="F2308" s="22"/>
      <c r="I2308" s="22"/>
      <c r="L2308" s="22"/>
      <c r="O2308" s="22"/>
    </row>
    <row r="2309" spans="1:15" x14ac:dyDescent="0.25">
      <c r="A2309" s="24"/>
      <c r="C2309" s="22"/>
      <c r="F2309" s="22"/>
      <c r="I2309" s="22"/>
      <c r="L2309" s="22"/>
      <c r="O2309" s="22"/>
    </row>
    <row r="2310" spans="1:15" x14ac:dyDescent="0.25">
      <c r="A2310" s="24"/>
      <c r="C2310" s="22"/>
      <c r="F2310" s="22"/>
      <c r="I2310" s="22"/>
      <c r="L2310" s="22"/>
      <c r="O2310" s="22"/>
    </row>
    <row r="2311" spans="1:15" x14ac:dyDescent="0.25">
      <c r="A2311" s="24"/>
      <c r="C2311" s="22"/>
      <c r="F2311" s="22"/>
      <c r="I2311" s="22"/>
      <c r="L2311" s="22"/>
      <c r="O2311" s="22"/>
    </row>
    <row r="2312" spans="1:15" x14ac:dyDescent="0.25">
      <c r="A2312" s="24"/>
      <c r="C2312" s="22"/>
      <c r="F2312" s="22"/>
      <c r="I2312" s="22"/>
      <c r="L2312" s="22"/>
      <c r="O2312" s="22"/>
    </row>
    <row r="2313" spans="1:15" x14ac:dyDescent="0.25">
      <c r="A2313" s="24"/>
      <c r="C2313" s="22"/>
      <c r="F2313" s="22"/>
      <c r="I2313" s="22"/>
      <c r="L2313" s="22"/>
      <c r="O2313" s="22"/>
    </row>
    <row r="2314" spans="1:15" x14ac:dyDescent="0.25">
      <c r="A2314" s="24"/>
      <c r="C2314" s="22"/>
      <c r="F2314" s="22"/>
      <c r="I2314" s="22"/>
      <c r="L2314" s="22"/>
      <c r="O2314" s="22"/>
    </row>
    <row r="2315" spans="1:15" x14ac:dyDescent="0.25">
      <c r="A2315" s="24"/>
      <c r="C2315" s="22"/>
      <c r="F2315" s="22"/>
      <c r="I2315" s="22"/>
      <c r="L2315" s="22"/>
      <c r="O2315" s="22"/>
    </row>
    <row r="2316" spans="1:15" x14ac:dyDescent="0.25">
      <c r="A2316" s="24"/>
      <c r="C2316" s="22"/>
      <c r="F2316" s="22"/>
      <c r="I2316" s="22"/>
      <c r="L2316" s="22"/>
      <c r="O2316" s="22"/>
    </row>
    <row r="2317" spans="1:15" x14ac:dyDescent="0.25">
      <c r="A2317" s="24"/>
      <c r="C2317" s="22"/>
      <c r="F2317" s="22"/>
      <c r="I2317" s="22"/>
      <c r="L2317" s="22"/>
      <c r="O2317" s="22"/>
    </row>
    <row r="2318" spans="1:15" x14ac:dyDescent="0.25">
      <c r="A2318" s="24"/>
      <c r="C2318" s="22"/>
      <c r="F2318" s="22"/>
      <c r="I2318" s="22"/>
      <c r="L2318" s="22"/>
      <c r="O2318" s="22"/>
    </row>
    <row r="2319" spans="1:15" x14ac:dyDescent="0.25">
      <c r="A2319" s="24"/>
      <c r="C2319" s="22"/>
      <c r="F2319" s="22"/>
      <c r="I2319" s="22"/>
      <c r="L2319" s="22"/>
      <c r="O2319" s="22"/>
    </row>
    <row r="2320" spans="1:15" x14ac:dyDescent="0.25">
      <c r="A2320" s="24"/>
      <c r="C2320" s="22"/>
      <c r="F2320" s="22"/>
      <c r="I2320" s="22"/>
      <c r="L2320" s="22"/>
      <c r="O2320" s="22"/>
    </row>
    <row r="2321" spans="1:15" x14ac:dyDescent="0.25">
      <c r="A2321" s="24"/>
      <c r="C2321" s="22"/>
      <c r="F2321" s="22"/>
      <c r="I2321" s="22"/>
      <c r="L2321" s="22"/>
      <c r="O2321" s="22"/>
    </row>
    <row r="2322" spans="1:15" x14ac:dyDescent="0.25">
      <c r="A2322" s="24"/>
      <c r="C2322" s="22"/>
      <c r="F2322" s="22"/>
      <c r="I2322" s="22"/>
      <c r="L2322" s="22"/>
      <c r="O2322" s="22"/>
    </row>
    <row r="2323" spans="1:15" x14ac:dyDescent="0.25">
      <c r="A2323" s="24"/>
      <c r="C2323" s="22"/>
      <c r="F2323" s="22"/>
      <c r="I2323" s="22"/>
      <c r="L2323" s="22"/>
      <c r="O2323" s="22"/>
    </row>
    <row r="2324" spans="1:15" x14ac:dyDescent="0.25">
      <c r="A2324" s="24"/>
      <c r="C2324" s="22"/>
      <c r="F2324" s="22"/>
      <c r="I2324" s="22"/>
      <c r="L2324" s="22"/>
      <c r="O2324" s="22"/>
    </row>
    <row r="2325" spans="1:15" x14ac:dyDescent="0.25">
      <c r="A2325" s="24"/>
      <c r="C2325" s="22"/>
      <c r="F2325" s="22"/>
      <c r="I2325" s="22"/>
      <c r="L2325" s="22"/>
      <c r="O2325" s="22"/>
    </row>
    <row r="2326" spans="1:15" x14ac:dyDescent="0.25">
      <c r="A2326" s="24"/>
      <c r="C2326" s="22"/>
      <c r="F2326" s="22"/>
      <c r="I2326" s="22"/>
      <c r="L2326" s="22"/>
      <c r="O2326" s="22"/>
    </row>
    <row r="2327" spans="1:15" x14ac:dyDescent="0.25">
      <c r="A2327" s="24"/>
      <c r="C2327" s="22"/>
      <c r="F2327" s="22"/>
      <c r="I2327" s="22"/>
      <c r="L2327" s="22"/>
      <c r="O2327" s="22"/>
    </row>
    <row r="2328" spans="1:15" x14ac:dyDescent="0.25">
      <c r="A2328" s="24"/>
      <c r="C2328" s="22"/>
      <c r="F2328" s="22"/>
      <c r="I2328" s="22"/>
      <c r="L2328" s="22"/>
      <c r="O2328" s="22"/>
    </row>
    <row r="2329" spans="1:15" x14ac:dyDescent="0.25">
      <c r="A2329" s="24"/>
      <c r="C2329" s="22"/>
      <c r="F2329" s="22"/>
      <c r="I2329" s="22"/>
      <c r="L2329" s="22"/>
      <c r="O2329" s="22"/>
    </row>
    <row r="2330" spans="1:15" x14ac:dyDescent="0.25">
      <c r="A2330" s="24"/>
      <c r="C2330" s="22"/>
      <c r="F2330" s="22"/>
      <c r="I2330" s="22"/>
      <c r="L2330" s="22"/>
      <c r="O2330" s="22"/>
    </row>
    <row r="2331" spans="1:15" x14ac:dyDescent="0.25">
      <c r="A2331" s="24"/>
      <c r="C2331" s="22"/>
      <c r="F2331" s="22"/>
      <c r="I2331" s="22"/>
      <c r="L2331" s="22"/>
      <c r="O2331" s="22"/>
    </row>
    <row r="2332" spans="1:15" x14ac:dyDescent="0.25">
      <c r="A2332" s="24"/>
      <c r="C2332" s="22"/>
      <c r="F2332" s="22"/>
      <c r="I2332" s="22"/>
      <c r="L2332" s="22"/>
      <c r="O2332" s="22"/>
    </row>
    <row r="2333" spans="1:15" x14ac:dyDescent="0.25">
      <c r="A2333" s="24"/>
      <c r="C2333" s="22"/>
      <c r="F2333" s="22"/>
      <c r="I2333" s="22"/>
      <c r="L2333" s="22"/>
      <c r="O2333" s="22"/>
    </row>
    <row r="2334" spans="1:15" x14ac:dyDescent="0.25">
      <c r="A2334" s="24"/>
      <c r="C2334" s="22"/>
      <c r="F2334" s="22"/>
      <c r="I2334" s="22"/>
      <c r="L2334" s="22"/>
      <c r="O2334" s="22"/>
    </row>
    <row r="2335" spans="1:15" x14ac:dyDescent="0.25">
      <c r="A2335" s="24"/>
      <c r="C2335" s="22"/>
      <c r="F2335" s="22"/>
      <c r="I2335" s="22"/>
      <c r="L2335" s="22"/>
      <c r="O2335" s="22"/>
    </row>
    <row r="2336" spans="1:15" x14ac:dyDescent="0.25">
      <c r="A2336" s="24"/>
      <c r="C2336" s="22"/>
      <c r="F2336" s="22"/>
      <c r="I2336" s="22"/>
      <c r="L2336" s="22"/>
      <c r="O2336" s="22"/>
    </row>
    <row r="2337" spans="1:15" x14ac:dyDescent="0.25">
      <c r="A2337" s="24"/>
      <c r="C2337" s="22"/>
      <c r="F2337" s="22"/>
      <c r="I2337" s="22"/>
      <c r="L2337" s="22"/>
      <c r="O2337" s="22"/>
    </row>
    <row r="2338" spans="1:15" x14ac:dyDescent="0.25">
      <c r="A2338" s="24"/>
      <c r="C2338" s="22"/>
      <c r="F2338" s="22"/>
      <c r="I2338" s="22"/>
      <c r="L2338" s="22"/>
      <c r="O2338" s="22"/>
    </row>
    <row r="2339" spans="1:15" x14ac:dyDescent="0.25">
      <c r="A2339" s="24"/>
      <c r="C2339" s="22"/>
      <c r="F2339" s="22"/>
      <c r="I2339" s="22"/>
      <c r="L2339" s="22"/>
      <c r="O2339" s="22"/>
    </row>
    <row r="2340" spans="1:15" x14ac:dyDescent="0.25">
      <c r="A2340" s="24"/>
      <c r="C2340" s="22"/>
      <c r="F2340" s="22"/>
      <c r="I2340" s="22"/>
      <c r="L2340" s="22"/>
      <c r="O2340" s="22"/>
    </row>
    <row r="2341" spans="1:15" x14ac:dyDescent="0.25">
      <c r="A2341" s="24"/>
      <c r="C2341" s="22"/>
      <c r="F2341" s="22"/>
      <c r="I2341" s="22"/>
      <c r="L2341" s="22"/>
      <c r="O2341" s="22"/>
    </row>
    <row r="2342" spans="1:15" x14ac:dyDescent="0.25">
      <c r="A2342" s="24"/>
      <c r="C2342" s="22"/>
      <c r="F2342" s="22"/>
      <c r="I2342" s="22"/>
      <c r="L2342" s="22"/>
      <c r="O2342" s="22"/>
    </row>
    <row r="2343" spans="1:15" x14ac:dyDescent="0.25">
      <c r="A2343" s="24"/>
      <c r="C2343" s="22"/>
      <c r="F2343" s="22"/>
      <c r="I2343" s="22"/>
      <c r="L2343" s="22"/>
      <c r="O2343" s="22"/>
    </row>
    <row r="2344" spans="1:15" x14ac:dyDescent="0.25">
      <c r="A2344" s="24"/>
      <c r="C2344" s="22"/>
      <c r="F2344" s="22"/>
      <c r="I2344" s="22"/>
      <c r="L2344" s="22"/>
      <c r="O2344" s="22"/>
    </row>
    <row r="2345" spans="1:15" x14ac:dyDescent="0.25">
      <c r="A2345" s="24"/>
      <c r="C2345" s="22"/>
      <c r="F2345" s="22"/>
      <c r="I2345" s="22"/>
      <c r="L2345" s="22"/>
      <c r="O2345" s="22"/>
    </row>
    <row r="2346" spans="1:15" x14ac:dyDescent="0.25">
      <c r="A2346" s="24"/>
      <c r="C2346" s="22"/>
      <c r="F2346" s="22"/>
      <c r="I2346" s="22"/>
      <c r="L2346" s="22"/>
      <c r="O2346" s="22"/>
    </row>
    <row r="2347" spans="1:15" x14ac:dyDescent="0.25">
      <c r="A2347" s="24"/>
      <c r="C2347" s="22"/>
      <c r="F2347" s="22"/>
      <c r="I2347" s="22"/>
      <c r="L2347" s="22"/>
      <c r="O2347" s="22"/>
    </row>
    <row r="2348" spans="1:15" x14ac:dyDescent="0.25">
      <c r="A2348" s="24"/>
      <c r="C2348" s="22"/>
      <c r="F2348" s="22"/>
      <c r="I2348" s="22"/>
      <c r="L2348" s="22"/>
      <c r="O2348" s="22"/>
    </row>
    <row r="2349" spans="1:15" x14ac:dyDescent="0.25">
      <c r="A2349" s="24"/>
      <c r="C2349" s="22"/>
      <c r="F2349" s="22"/>
      <c r="I2349" s="22"/>
      <c r="L2349" s="22"/>
      <c r="O2349" s="22"/>
    </row>
    <row r="2350" spans="1:15" x14ac:dyDescent="0.25">
      <c r="A2350" s="24"/>
      <c r="C2350" s="22"/>
      <c r="F2350" s="22"/>
      <c r="I2350" s="22"/>
      <c r="L2350" s="22"/>
      <c r="O2350" s="22"/>
    </row>
    <row r="2351" spans="1:15" x14ac:dyDescent="0.25">
      <c r="A2351" s="24"/>
      <c r="C2351" s="22"/>
      <c r="F2351" s="22"/>
      <c r="I2351" s="22"/>
      <c r="L2351" s="22"/>
      <c r="O2351" s="22"/>
    </row>
    <row r="2352" spans="1:15" x14ac:dyDescent="0.25">
      <c r="A2352" s="24"/>
      <c r="C2352" s="22"/>
      <c r="F2352" s="22"/>
      <c r="I2352" s="22"/>
      <c r="L2352" s="22"/>
      <c r="O2352" s="22"/>
    </row>
    <row r="2353" spans="1:15" x14ac:dyDescent="0.25">
      <c r="A2353" s="24"/>
      <c r="C2353" s="22"/>
      <c r="F2353" s="22"/>
      <c r="I2353" s="22"/>
      <c r="L2353" s="22"/>
      <c r="O2353" s="22"/>
    </row>
    <row r="2354" spans="1:15" x14ac:dyDescent="0.25">
      <c r="A2354" s="24"/>
      <c r="C2354" s="22"/>
      <c r="F2354" s="22"/>
      <c r="I2354" s="22"/>
      <c r="L2354" s="22"/>
      <c r="O2354" s="22"/>
    </row>
    <row r="2355" spans="1:15" x14ac:dyDescent="0.25">
      <c r="A2355" s="24"/>
      <c r="C2355" s="22"/>
      <c r="F2355" s="22"/>
      <c r="I2355" s="22"/>
      <c r="L2355" s="22"/>
      <c r="O2355" s="22"/>
    </row>
    <row r="2356" spans="1:15" x14ac:dyDescent="0.25">
      <c r="A2356" s="24"/>
      <c r="C2356" s="22"/>
      <c r="F2356" s="22"/>
      <c r="I2356" s="22"/>
      <c r="L2356" s="22"/>
      <c r="O2356" s="22"/>
    </row>
    <row r="2357" spans="1:15" x14ac:dyDescent="0.25">
      <c r="A2357" s="24"/>
      <c r="C2357" s="22"/>
      <c r="F2357" s="22"/>
      <c r="I2357" s="22"/>
      <c r="L2357" s="22"/>
      <c r="O2357" s="22"/>
    </row>
    <row r="2358" spans="1:15" x14ac:dyDescent="0.25">
      <c r="A2358" s="24"/>
      <c r="C2358" s="22"/>
      <c r="F2358" s="22"/>
      <c r="I2358" s="22"/>
      <c r="L2358" s="22"/>
      <c r="O2358" s="22"/>
    </row>
    <row r="2359" spans="1:15" x14ac:dyDescent="0.25">
      <c r="A2359" s="24"/>
      <c r="C2359" s="22"/>
      <c r="F2359" s="22"/>
      <c r="I2359" s="22"/>
      <c r="L2359" s="22"/>
      <c r="O2359" s="22"/>
    </row>
    <row r="2360" spans="1:15" x14ac:dyDescent="0.25">
      <c r="A2360" s="24"/>
      <c r="C2360" s="22"/>
      <c r="F2360" s="22"/>
      <c r="I2360" s="22"/>
      <c r="L2360" s="22"/>
      <c r="O2360" s="22"/>
    </row>
    <row r="2361" spans="1:15" x14ac:dyDescent="0.25">
      <c r="A2361" s="24"/>
      <c r="C2361" s="22"/>
      <c r="F2361" s="22"/>
      <c r="I2361" s="22"/>
      <c r="L2361" s="22"/>
      <c r="O2361" s="22"/>
    </row>
    <row r="2362" spans="1:15" x14ac:dyDescent="0.25">
      <c r="A2362" s="24"/>
      <c r="C2362" s="22"/>
      <c r="F2362" s="22"/>
      <c r="I2362" s="22"/>
      <c r="L2362" s="22"/>
      <c r="O2362" s="22"/>
    </row>
    <row r="2363" spans="1:15" x14ac:dyDescent="0.25">
      <c r="A2363" s="24"/>
      <c r="C2363" s="22"/>
      <c r="F2363" s="22"/>
      <c r="I2363" s="22"/>
      <c r="L2363" s="22"/>
      <c r="O2363" s="22"/>
    </row>
    <row r="2364" spans="1:15" x14ac:dyDescent="0.25">
      <c r="A2364" s="24"/>
      <c r="C2364" s="22"/>
      <c r="F2364" s="22"/>
      <c r="I2364" s="22"/>
      <c r="L2364" s="22"/>
      <c r="O2364" s="22"/>
    </row>
    <row r="2365" spans="1:15" x14ac:dyDescent="0.25">
      <c r="A2365" s="24"/>
      <c r="C2365" s="22"/>
      <c r="F2365" s="22"/>
      <c r="I2365" s="22"/>
      <c r="L2365" s="22"/>
      <c r="O2365" s="22"/>
    </row>
    <row r="2366" spans="1:15" x14ac:dyDescent="0.25">
      <c r="A2366" s="24"/>
      <c r="C2366" s="22"/>
      <c r="F2366" s="22"/>
      <c r="I2366" s="22"/>
      <c r="L2366" s="22"/>
      <c r="O2366" s="22"/>
    </row>
    <row r="2367" spans="1:15" x14ac:dyDescent="0.25">
      <c r="A2367" s="24"/>
      <c r="C2367" s="22"/>
      <c r="F2367" s="22"/>
      <c r="I2367" s="22"/>
      <c r="L2367" s="22"/>
      <c r="O2367" s="22"/>
    </row>
    <row r="2368" spans="1:15" x14ac:dyDescent="0.25">
      <c r="A2368" s="24"/>
      <c r="C2368" s="22"/>
      <c r="F2368" s="22"/>
      <c r="I2368" s="22"/>
      <c r="L2368" s="22"/>
      <c r="O2368" s="22"/>
    </row>
    <row r="2369" spans="1:15" x14ac:dyDescent="0.25">
      <c r="A2369" s="24"/>
      <c r="C2369" s="22"/>
      <c r="F2369" s="22"/>
      <c r="I2369" s="22"/>
      <c r="L2369" s="22"/>
      <c r="O2369" s="22"/>
    </row>
    <row r="2370" spans="1:15" x14ac:dyDescent="0.25">
      <c r="A2370" s="24"/>
      <c r="C2370" s="22"/>
      <c r="F2370" s="22"/>
      <c r="I2370" s="22"/>
      <c r="L2370" s="22"/>
      <c r="O2370" s="22"/>
    </row>
    <row r="2371" spans="1:15" x14ac:dyDescent="0.25">
      <c r="A2371" s="24"/>
      <c r="C2371" s="22"/>
      <c r="F2371" s="22"/>
      <c r="I2371" s="22"/>
      <c r="L2371" s="22"/>
      <c r="O2371" s="22"/>
    </row>
    <row r="2372" spans="1:15" x14ac:dyDescent="0.25">
      <c r="A2372" s="24"/>
      <c r="C2372" s="22"/>
      <c r="F2372" s="22"/>
      <c r="I2372" s="22"/>
      <c r="L2372" s="22"/>
      <c r="O2372" s="22"/>
    </row>
    <row r="2373" spans="1:15" x14ac:dyDescent="0.25">
      <c r="A2373" s="24"/>
      <c r="C2373" s="22"/>
      <c r="F2373" s="22"/>
      <c r="I2373" s="22"/>
      <c r="L2373" s="22"/>
      <c r="O2373" s="22"/>
    </row>
    <row r="2374" spans="1:15" x14ac:dyDescent="0.25">
      <c r="A2374" s="24"/>
      <c r="C2374" s="22"/>
      <c r="F2374" s="22"/>
      <c r="I2374" s="22"/>
      <c r="L2374" s="22"/>
      <c r="O2374" s="22"/>
    </row>
    <row r="2375" spans="1:15" x14ac:dyDescent="0.25">
      <c r="A2375" s="24"/>
      <c r="C2375" s="22"/>
      <c r="F2375" s="22"/>
      <c r="I2375" s="22"/>
      <c r="L2375" s="22"/>
      <c r="O2375" s="22"/>
    </row>
    <row r="2376" spans="1:15" x14ac:dyDescent="0.25">
      <c r="A2376" s="24"/>
      <c r="C2376" s="22"/>
      <c r="F2376" s="22"/>
      <c r="I2376" s="22"/>
      <c r="L2376" s="22"/>
      <c r="O2376" s="22"/>
    </row>
    <row r="2377" spans="1:15" x14ac:dyDescent="0.25">
      <c r="A2377" s="24"/>
      <c r="C2377" s="22"/>
      <c r="F2377" s="22"/>
      <c r="I2377" s="22"/>
      <c r="L2377" s="22"/>
      <c r="O2377" s="22"/>
    </row>
    <row r="2378" spans="1:15" x14ac:dyDescent="0.25">
      <c r="A2378" s="24"/>
      <c r="C2378" s="22"/>
      <c r="F2378" s="22"/>
      <c r="I2378" s="22"/>
      <c r="L2378" s="22"/>
      <c r="O2378" s="22"/>
    </row>
    <row r="2379" spans="1:15" x14ac:dyDescent="0.25">
      <c r="A2379" s="24"/>
      <c r="C2379" s="22"/>
      <c r="F2379" s="22"/>
      <c r="I2379" s="22"/>
      <c r="L2379" s="22"/>
      <c r="O2379" s="22"/>
    </row>
    <row r="2380" spans="1:15" x14ac:dyDescent="0.25">
      <c r="A2380" s="24"/>
      <c r="C2380" s="22"/>
      <c r="F2380" s="22"/>
      <c r="I2380" s="22"/>
      <c r="L2380" s="22"/>
      <c r="O2380" s="22"/>
    </row>
    <row r="2381" spans="1:15" x14ac:dyDescent="0.25">
      <c r="A2381" s="24"/>
      <c r="C2381" s="22"/>
      <c r="F2381" s="22"/>
      <c r="I2381" s="22"/>
      <c r="L2381" s="22"/>
      <c r="O2381" s="22"/>
    </row>
    <row r="2382" spans="1:15" x14ac:dyDescent="0.25">
      <c r="A2382" s="24"/>
      <c r="C2382" s="22"/>
      <c r="F2382" s="22"/>
      <c r="I2382" s="22"/>
      <c r="L2382" s="22"/>
      <c r="O2382" s="22"/>
    </row>
    <row r="2383" spans="1:15" x14ac:dyDescent="0.25">
      <c r="A2383" s="24"/>
      <c r="C2383" s="22"/>
      <c r="F2383" s="22"/>
      <c r="I2383" s="22"/>
      <c r="L2383" s="22"/>
      <c r="O2383" s="22"/>
    </row>
    <row r="2384" spans="1:15" x14ac:dyDescent="0.25">
      <c r="A2384" s="24"/>
      <c r="C2384" s="22"/>
      <c r="F2384" s="22"/>
      <c r="I2384" s="22"/>
      <c r="L2384" s="22"/>
      <c r="O2384" s="22"/>
    </row>
    <row r="2385" spans="1:15" x14ac:dyDescent="0.25">
      <c r="A2385" s="24"/>
      <c r="C2385" s="22"/>
      <c r="F2385" s="22"/>
      <c r="I2385" s="22"/>
      <c r="L2385" s="22"/>
      <c r="O2385" s="22"/>
    </row>
    <row r="2386" spans="1:15" x14ac:dyDescent="0.25">
      <c r="A2386" s="24"/>
      <c r="C2386" s="22"/>
      <c r="F2386" s="22"/>
      <c r="I2386" s="22"/>
      <c r="L2386" s="22"/>
      <c r="O2386" s="22"/>
    </row>
    <row r="2387" spans="1:15" x14ac:dyDescent="0.25">
      <c r="A2387" s="24"/>
      <c r="C2387" s="22"/>
      <c r="F2387" s="22"/>
      <c r="I2387" s="22"/>
      <c r="L2387" s="22"/>
      <c r="O2387" s="22"/>
    </row>
    <row r="2388" spans="1:15" x14ac:dyDescent="0.25">
      <c r="A2388" s="24"/>
      <c r="C2388" s="22"/>
      <c r="F2388" s="22"/>
      <c r="I2388" s="22"/>
      <c r="L2388" s="22"/>
      <c r="O2388" s="22"/>
    </row>
    <row r="2389" spans="1:15" x14ac:dyDescent="0.25">
      <c r="A2389" s="24"/>
      <c r="C2389" s="22"/>
      <c r="F2389" s="22"/>
      <c r="I2389" s="22"/>
      <c r="L2389" s="22"/>
      <c r="O2389" s="22"/>
    </row>
    <row r="2390" spans="1:15" x14ac:dyDescent="0.25">
      <c r="A2390" s="24"/>
      <c r="C2390" s="22"/>
      <c r="F2390" s="22"/>
      <c r="I2390" s="22"/>
      <c r="L2390" s="22"/>
      <c r="O2390" s="22"/>
    </row>
    <row r="2391" spans="1:15" x14ac:dyDescent="0.25">
      <c r="A2391" s="24"/>
      <c r="C2391" s="22"/>
      <c r="F2391" s="22"/>
      <c r="I2391" s="22"/>
      <c r="L2391" s="22"/>
      <c r="O2391" s="22"/>
    </row>
    <row r="2392" spans="1:15" x14ac:dyDescent="0.25">
      <c r="A2392" s="24"/>
      <c r="C2392" s="22"/>
      <c r="F2392" s="22"/>
      <c r="I2392" s="22"/>
      <c r="L2392" s="22"/>
      <c r="O2392" s="22"/>
    </row>
    <row r="2393" spans="1:15" x14ac:dyDescent="0.25">
      <c r="A2393" s="24"/>
      <c r="C2393" s="22"/>
      <c r="F2393" s="22"/>
      <c r="I2393" s="22"/>
      <c r="L2393" s="22"/>
      <c r="O2393" s="22"/>
    </row>
    <row r="2394" spans="1:15" x14ac:dyDescent="0.25">
      <c r="A2394" s="24"/>
      <c r="C2394" s="22"/>
      <c r="F2394" s="22"/>
      <c r="I2394" s="22"/>
      <c r="L2394" s="22"/>
      <c r="O2394" s="22"/>
    </row>
    <row r="2395" spans="1:15" x14ac:dyDescent="0.25">
      <c r="A2395" s="24"/>
      <c r="C2395" s="22"/>
      <c r="F2395" s="22"/>
      <c r="I2395" s="22"/>
      <c r="L2395" s="22"/>
      <c r="O2395" s="22"/>
    </row>
    <row r="2396" spans="1:15" x14ac:dyDescent="0.25">
      <c r="A2396" s="24"/>
      <c r="C2396" s="22"/>
      <c r="F2396" s="22"/>
      <c r="I2396" s="22"/>
      <c r="L2396" s="22"/>
      <c r="O2396" s="22"/>
    </row>
    <row r="2397" spans="1:15" x14ac:dyDescent="0.25">
      <c r="A2397" s="24"/>
      <c r="C2397" s="22"/>
      <c r="F2397" s="22"/>
      <c r="I2397" s="22"/>
      <c r="L2397" s="22"/>
      <c r="O2397" s="22"/>
    </row>
    <row r="2398" spans="1:15" x14ac:dyDescent="0.25">
      <c r="A2398" s="24"/>
      <c r="C2398" s="22"/>
      <c r="F2398" s="22"/>
      <c r="I2398" s="22"/>
      <c r="L2398" s="22"/>
      <c r="O2398" s="22"/>
    </row>
    <row r="2399" spans="1:15" x14ac:dyDescent="0.25">
      <c r="A2399" s="24"/>
      <c r="C2399" s="22"/>
      <c r="F2399" s="22"/>
      <c r="I2399" s="22"/>
      <c r="L2399" s="22"/>
      <c r="O2399" s="22"/>
    </row>
    <row r="2400" spans="1:15" x14ac:dyDescent="0.25">
      <c r="A2400" s="24"/>
      <c r="C2400" s="22"/>
      <c r="F2400" s="22"/>
      <c r="I2400" s="22"/>
      <c r="L2400" s="22"/>
      <c r="O2400" s="22"/>
    </row>
    <row r="2401" spans="1:15" x14ac:dyDescent="0.25">
      <c r="A2401" s="24"/>
      <c r="C2401" s="22"/>
      <c r="F2401" s="22"/>
      <c r="I2401" s="22"/>
      <c r="L2401" s="22"/>
      <c r="O2401" s="22"/>
    </row>
    <row r="2402" spans="1:15" x14ac:dyDescent="0.25">
      <c r="A2402" s="24"/>
      <c r="C2402" s="22"/>
      <c r="F2402" s="22"/>
      <c r="I2402" s="22"/>
      <c r="L2402" s="22"/>
      <c r="O2402" s="22"/>
    </row>
    <row r="2403" spans="1:15" x14ac:dyDescent="0.25">
      <c r="A2403" s="24"/>
      <c r="C2403" s="22"/>
      <c r="F2403" s="22"/>
      <c r="I2403" s="22"/>
      <c r="L2403" s="22"/>
      <c r="O2403" s="22"/>
    </row>
    <row r="2404" spans="1:15" x14ac:dyDescent="0.25">
      <c r="A2404" s="24"/>
      <c r="C2404" s="22"/>
      <c r="F2404" s="22"/>
      <c r="I2404" s="22"/>
      <c r="L2404" s="22"/>
      <c r="O2404" s="22"/>
    </row>
    <row r="2405" spans="1:15" x14ac:dyDescent="0.25">
      <c r="A2405" s="24"/>
      <c r="C2405" s="22"/>
      <c r="F2405" s="22"/>
      <c r="I2405" s="22"/>
      <c r="L2405" s="22"/>
      <c r="O2405" s="22"/>
    </row>
    <row r="2406" spans="1:15" x14ac:dyDescent="0.25">
      <c r="A2406" s="24"/>
      <c r="C2406" s="22"/>
      <c r="F2406" s="22"/>
      <c r="I2406" s="22"/>
      <c r="L2406" s="22"/>
      <c r="O2406" s="22"/>
    </row>
    <row r="2407" spans="1:15" x14ac:dyDescent="0.25">
      <c r="A2407" s="24"/>
      <c r="C2407" s="22"/>
      <c r="F2407" s="22"/>
      <c r="I2407" s="22"/>
      <c r="L2407" s="22"/>
      <c r="O2407" s="22"/>
    </row>
    <row r="2408" spans="1:15" x14ac:dyDescent="0.25">
      <c r="A2408" s="24"/>
      <c r="C2408" s="22"/>
      <c r="F2408" s="22"/>
      <c r="I2408" s="22"/>
      <c r="L2408" s="22"/>
      <c r="O2408" s="22"/>
    </row>
    <row r="2409" spans="1:15" x14ac:dyDescent="0.25">
      <c r="A2409" s="24"/>
      <c r="C2409" s="22"/>
      <c r="F2409" s="22"/>
      <c r="I2409" s="22"/>
      <c r="L2409" s="22"/>
      <c r="O2409" s="22"/>
    </row>
    <row r="2410" spans="1:15" x14ac:dyDescent="0.25">
      <c r="A2410" s="24"/>
      <c r="C2410" s="22"/>
      <c r="F2410" s="22"/>
      <c r="I2410" s="22"/>
      <c r="L2410" s="22"/>
      <c r="O2410" s="22"/>
    </row>
    <row r="2411" spans="1:15" x14ac:dyDescent="0.25">
      <c r="A2411" s="24"/>
      <c r="C2411" s="22"/>
      <c r="F2411" s="22"/>
      <c r="I2411" s="22"/>
      <c r="L2411" s="22"/>
      <c r="O2411" s="22"/>
    </row>
    <row r="2412" spans="1:15" x14ac:dyDescent="0.25">
      <c r="A2412" s="24"/>
      <c r="C2412" s="22"/>
      <c r="F2412" s="22"/>
      <c r="I2412" s="22"/>
      <c r="L2412" s="22"/>
      <c r="O2412" s="22"/>
    </row>
    <row r="2413" spans="1:15" x14ac:dyDescent="0.25">
      <c r="A2413" s="24"/>
      <c r="C2413" s="22"/>
      <c r="F2413" s="22"/>
      <c r="I2413" s="22"/>
      <c r="L2413" s="22"/>
      <c r="O2413" s="22"/>
    </row>
    <row r="2414" spans="1:15" x14ac:dyDescent="0.25">
      <c r="A2414" s="24"/>
      <c r="C2414" s="22"/>
      <c r="F2414" s="22"/>
      <c r="I2414" s="22"/>
      <c r="L2414" s="22"/>
      <c r="O2414" s="22"/>
    </row>
    <row r="2415" spans="1:15" x14ac:dyDescent="0.25">
      <c r="A2415" s="24"/>
      <c r="C2415" s="22"/>
      <c r="F2415" s="22"/>
      <c r="I2415" s="22"/>
      <c r="L2415" s="22"/>
      <c r="O2415" s="22"/>
    </row>
    <row r="2416" spans="1:15" x14ac:dyDescent="0.25">
      <c r="A2416" s="24"/>
      <c r="C2416" s="22"/>
      <c r="F2416" s="22"/>
      <c r="I2416" s="22"/>
      <c r="L2416" s="22"/>
      <c r="O2416" s="22"/>
    </row>
    <row r="2417" spans="1:15" x14ac:dyDescent="0.25">
      <c r="A2417" s="24"/>
      <c r="C2417" s="22"/>
      <c r="F2417" s="22"/>
      <c r="I2417" s="22"/>
      <c r="L2417" s="22"/>
      <c r="O2417" s="22"/>
    </row>
    <row r="2418" spans="1:15" x14ac:dyDescent="0.25">
      <c r="A2418" s="24"/>
      <c r="C2418" s="22"/>
      <c r="F2418" s="22"/>
      <c r="I2418" s="22"/>
      <c r="L2418" s="22"/>
      <c r="O2418" s="22"/>
    </row>
    <row r="2419" spans="1:15" x14ac:dyDescent="0.25">
      <c r="A2419" s="24"/>
      <c r="C2419" s="22"/>
      <c r="F2419" s="22"/>
      <c r="I2419" s="22"/>
      <c r="L2419" s="22"/>
      <c r="O2419" s="22"/>
    </row>
    <row r="2420" spans="1:15" x14ac:dyDescent="0.25">
      <c r="A2420" s="24"/>
      <c r="C2420" s="22"/>
      <c r="F2420" s="22"/>
      <c r="I2420" s="22"/>
      <c r="L2420" s="22"/>
      <c r="O2420" s="22"/>
    </row>
    <row r="2421" spans="1:15" x14ac:dyDescent="0.25">
      <c r="A2421" s="24"/>
      <c r="C2421" s="22"/>
      <c r="F2421" s="22"/>
      <c r="I2421" s="22"/>
      <c r="L2421" s="22"/>
      <c r="O2421" s="22"/>
    </row>
    <row r="2422" spans="1:15" x14ac:dyDescent="0.25">
      <c r="A2422" s="24"/>
      <c r="C2422" s="22"/>
      <c r="F2422" s="22"/>
      <c r="I2422" s="22"/>
      <c r="L2422" s="22"/>
      <c r="O2422" s="22"/>
    </row>
    <row r="2423" spans="1:15" x14ac:dyDescent="0.25">
      <c r="A2423" s="24"/>
      <c r="C2423" s="22"/>
      <c r="F2423" s="22"/>
      <c r="I2423" s="22"/>
      <c r="L2423" s="22"/>
      <c r="O2423" s="22"/>
    </row>
    <row r="2424" spans="1:15" x14ac:dyDescent="0.25">
      <c r="A2424" s="24"/>
      <c r="C2424" s="22"/>
      <c r="F2424" s="22"/>
      <c r="I2424" s="22"/>
      <c r="L2424" s="22"/>
      <c r="O2424" s="22"/>
    </row>
    <row r="2425" spans="1:15" x14ac:dyDescent="0.25">
      <c r="A2425" s="24"/>
      <c r="C2425" s="22"/>
      <c r="F2425" s="22"/>
      <c r="I2425" s="22"/>
      <c r="L2425" s="22"/>
      <c r="O2425" s="22"/>
    </row>
    <row r="2426" spans="1:15" x14ac:dyDescent="0.25">
      <c r="A2426" s="24"/>
      <c r="C2426" s="22"/>
      <c r="F2426" s="22"/>
      <c r="I2426" s="22"/>
      <c r="L2426" s="22"/>
      <c r="O2426" s="22"/>
    </row>
    <row r="2427" spans="1:15" x14ac:dyDescent="0.25">
      <c r="A2427" s="24"/>
      <c r="C2427" s="22"/>
      <c r="F2427" s="22"/>
      <c r="I2427" s="22"/>
      <c r="L2427" s="22"/>
      <c r="O2427" s="22"/>
    </row>
    <row r="2428" spans="1:15" x14ac:dyDescent="0.25">
      <c r="A2428" s="24"/>
      <c r="C2428" s="22"/>
      <c r="F2428" s="22"/>
      <c r="I2428" s="22"/>
      <c r="L2428" s="22"/>
      <c r="O2428" s="22"/>
    </row>
    <row r="2429" spans="1:15" x14ac:dyDescent="0.25">
      <c r="A2429" s="24"/>
      <c r="C2429" s="22"/>
      <c r="F2429" s="22"/>
      <c r="I2429" s="22"/>
      <c r="L2429" s="22"/>
      <c r="O2429" s="22"/>
    </row>
    <row r="2430" spans="1:15" x14ac:dyDescent="0.25">
      <c r="A2430" s="24"/>
      <c r="C2430" s="22"/>
      <c r="F2430" s="22"/>
      <c r="I2430" s="22"/>
      <c r="L2430" s="22"/>
      <c r="O2430" s="22"/>
    </row>
    <row r="2431" spans="1:15" x14ac:dyDescent="0.25">
      <c r="A2431" s="24"/>
      <c r="C2431" s="22"/>
      <c r="F2431" s="22"/>
      <c r="I2431" s="22"/>
      <c r="L2431" s="22"/>
      <c r="O2431" s="22"/>
    </row>
    <row r="2432" spans="1:15" x14ac:dyDescent="0.25">
      <c r="A2432" s="24"/>
      <c r="C2432" s="22"/>
      <c r="F2432" s="22"/>
      <c r="I2432" s="22"/>
      <c r="L2432" s="22"/>
      <c r="O2432" s="22"/>
    </row>
    <row r="2433" spans="1:15" x14ac:dyDescent="0.25">
      <c r="A2433" s="24"/>
      <c r="C2433" s="22"/>
      <c r="F2433" s="22"/>
      <c r="I2433" s="22"/>
      <c r="L2433" s="22"/>
      <c r="O2433" s="22"/>
    </row>
    <row r="2434" spans="1:15" x14ac:dyDescent="0.25">
      <c r="A2434" s="24"/>
      <c r="C2434" s="22"/>
      <c r="F2434" s="22"/>
      <c r="I2434" s="22"/>
      <c r="L2434" s="22"/>
      <c r="O2434" s="22"/>
    </row>
    <row r="2435" spans="1:15" x14ac:dyDescent="0.25">
      <c r="A2435" s="24"/>
      <c r="C2435" s="22"/>
      <c r="F2435" s="22"/>
      <c r="I2435" s="22"/>
      <c r="L2435" s="22"/>
      <c r="O2435" s="22"/>
    </row>
    <row r="2436" spans="1:15" x14ac:dyDescent="0.25">
      <c r="A2436" s="24"/>
      <c r="C2436" s="22"/>
      <c r="F2436" s="22"/>
      <c r="I2436" s="22"/>
      <c r="L2436" s="22"/>
      <c r="O2436" s="22"/>
    </row>
    <row r="2437" spans="1:15" x14ac:dyDescent="0.25">
      <c r="A2437" s="24"/>
      <c r="C2437" s="22"/>
      <c r="F2437" s="22"/>
      <c r="I2437" s="22"/>
      <c r="L2437" s="22"/>
      <c r="O2437" s="22"/>
    </row>
    <row r="2438" spans="1:15" x14ac:dyDescent="0.25">
      <c r="A2438" s="24"/>
      <c r="C2438" s="22"/>
      <c r="F2438" s="22"/>
      <c r="I2438" s="22"/>
      <c r="L2438" s="22"/>
      <c r="O2438" s="22"/>
    </row>
    <row r="2439" spans="1:15" x14ac:dyDescent="0.25">
      <c r="A2439" s="24"/>
      <c r="C2439" s="22"/>
      <c r="F2439" s="22"/>
      <c r="I2439" s="22"/>
      <c r="L2439" s="22"/>
      <c r="O2439" s="22"/>
    </row>
    <row r="2440" spans="1:15" x14ac:dyDescent="0.25">
      <c r="A2440" s="24"/>
      <c r="C2440" s="22"/>
      <c r="F2440" s="22"/>
      <c r="I2440" s="22"/>
      <c r="L2440" s="22"/>
      <c r="O2440" s="22"/>
    </row>
    <row r="2441" spans="1:15" x14ac:dyDescent="0.25">
      <c r="A2441" s="24"/>
      <c r="C2441" s="22"/>
      <c r="F2441" s="22"/>
      <c r="I2441" s="22"/>
      <c r="L2441" s="22"/>
      <c r="O2441" s="22"/>
    </row>
    <row r="2442" spans="1:15" x14ac:dyDescent="0.25">
      <c r="A2442" s="24"/>
      <c r="C2442" s="22"/>
      <c r="F2442" s="22"/>
      <c r="I2442" s="22"/>
      <c r="L2442" s="22"/>
      <c r="O2442" s="22"/>
    </row>
    <row r="2443" spans="1:15" x14ac:dyDescent="0.25">
      <c r="A2443" s="24"/>
      <c r="C2443" s="22"/>
      <c r="F2443" s="22"/>
      <c r="I2443" s="22"/>
      <c r="L2443" s="22"/>
      <c r="O2443" s="22"/>
    </row>
    <row r="2444" spans="1:15" x14ac:dyDescent="0.25">
      <c r="A2444" s="24"/>
      <c r="C2444" s="22"/>
      <c r="F2444" s="22"/>
      <c r="I2444" s="22"/>
      <c r="L2444" s="22"/>
      <c r="O2444" s="22"/>
    </row>
    <row r="2445" spans="1:15" x14ac:dyDescent="0.25">
      <c r="A2445" s="24"/>
      <c r="C2445" s="22"/>
      <c r="F2445" s="22"/>
      <c r="I2445" s="22"/>
      <c r="L2445" s="22"/>
      <c r="O2445" s="22"/>
    </row>
    <row r="2446" spans="1:15" x14ac:dyDescent="0.25">
      <c r="A2446" s="24"/>
      <c r="C2446" s="22"/>
      <c r="F2446" s="22"/>
      <c r="I2446" s="22"/>
      <c r="L2446" s="22"/>
      <c r="O2446" s="22"/>
    </row>
    <row r="2447" spans="1:15" x14ac:dyDescent="0.25">
      <c r="A2447" s="24"/>
      <c r="C2447" s="22"/>
      <c r="F2447" s="22"/>
      <c r="I2447" s="22"/>
      <c r="L2447" s="22"/>
      <c r="O2447" s="22"/>
    </row>
    <row r="2448" spans="1:15" x14ac:dyDescent="0.25">
      <c r="A2448" s="24"/>
      <c r="C2448" s="22"/>
      <c r="F2448" s="22"/>
      <c r="I2448" s="22"/>
      <c r="L2448" s="22"/>
      <c r="O2448" s="22"/>
    </row>
    <row r="2449" spans="1:15" x14ac:dyDescent="0.25">
      <c r="A2449" s="24"/>
      <c r="C2449" s="22"/>
      <c r="F2449" s="22"/>
      <c r="I2449" s="22"/>
      <c r="L2449" s="22"/>
      <c r="O2449" s="22"/>
    </row>
    <row r="2450" spans="1:15" x14ac:dyDescent="0.25">
      <c r="A2450" s="24"/>
      <c r="C2450" s="22"/>
      <c r="F2450" s="22"/>
      <c r="I2450" s="22"/>
      <c r="L2450" s="22"/>
      <c r="O2450" s="22"/>
    </row>
    <row r="2451" spans="1:15" x14ac:dyDescent="0.25">
      <c r="A2451" s="24"/>
      <c r="C2451" s="22"/>
      <c r="F2451" s="22"/>
      <c r="I2451" s="22"/>
      <c r="L2451" s="22"/>
      <c r="O2451" s="22"/>
    </row>
    <row r="2452" spans="1:15" x14ac:dyDescent="0.25">
      <c r="A2452" s="24"/>
      <c r="C2452" s="22"/>
      <c r="F2452" s="22"/>
      <c r="I2452" s="22"/>
      <c r="L2452" s="22"/>
      <c r="O2452" s="22"/>
    </row>
    <row r="2453" spans="1:15" x14ac:dyDescent="0.25">
      <c r="A2453" s="24"/>
      <c r="C2453" s="22"/>
      <c r="F2453" s="22"/>
      <c r="I2453" s="22"/>
      <c r="L2453" s="22"/>
      <c r="O2453" s="22"/>
    </row>
    <row r="2454" spans="1:15" x14ac:dyDescent="0.25">
      <c r="A2454" s="24"/>
      <c r="C2454" s="22"/>
      <c r="F2454" s="22"/>
      <c r="I2454" s="22"/>
      <c r="L2454" s="22"/>
      <c r="O2454" s="22"/>
    </row>
    <row r="2455" spans="1:15" x14ac:dyDescent="0.25">
      <c r="A2455" s="24"/>
      <c r="C2455" s="22"/>
      <c r="F2455" s="22"/>
      <c r="I2455" s="22"/>
      <c r="L2455" s="22"/>
      <c r="O2455" s="22"/>
    </row>
    <row r="2456" spans="1:15" x14ac:dyDescent="0.25">
      <c r="A2456" s="24"/>
      <c r="C2456" s="22"/>
      <c r="F2456" s="22"/>
      <c r="I2456" s="22"/>
      <c r="L2456" s="22"/>
      <c r="O2456" s="22"/>
    </row>
    <row r="2457" spans="1:15" x14ac:dyDescent="0.25">
      <c r="A2457" s="24"/>
      <c r="C2457" s="22"/>
      <c r="F2457" s="22"/>
      <c r="I2457" s="22"/>
      <c r="L2457" s="22"/>
      <c r="O2457" s="22"/>
    </row>
    <row r="2458" spans="1:15" x14ac:dyDescent="0.25">
      <c r="A2458" s="24"/>
      <c r="C2458" s="22"/>
      <c r="F2458" s="22"/>
      <c r="I2458" s="22"/>
      <c r="L2458" s="22"/>
      <c r="O2458" s="22"/>
    </row>
    <row r="2459" spans="1:15" x14ac:dyDescent="0.25">
      <c r="A2459" s="24"/>
      <c r="C2459" s="22"/>
      <c r="F2459" s="22"/>
      <c r="I2459" s="22"/>
      <c r="L2459" s="22"/>
      <c r="O2459" s="22"/>
    </row>
    <row r="2460" spans="1:15" x14ac:dyDescent="0.25">
      <c r="A2460" s="24"/>
      <c r="C2460" s="22"/>
      <c r="F2460" s="22"/>
      <c r="I2460" s="22"/>
      <c r="L2460" s="22"/>
      <c r="O2460" s="22"/>
    </row>
    <row r="2461" spans="1:15" x14ac:dyDescent="0.25">
      <c r="A2461" s="24"/>
      <c r="C2461" s="22"/>
      <c r="F2461" s="22"/>
      <c r="I2461" s="22"/>
      <c r="L2461" s="22"/>
      <c r="O2461" s="22"/>
    </row>
    <row r="2462" spans="1:15" x14ac:dyDescent="0.25">
      <c r="A2462" s="24"/>
      <c r="C2462" s="22"/>
      <c r="F2462" s="22"/>
      <c r="I2462" s="22"/>
      <c r="L2462" s="22"/>
      <c r="O2462" s="22"/>
    </row>
    <row r="2463" spans="1:15" x14ac:dyDescent="0.25">
      <c r="A2463" s="24"/>
      <c r="C2463" s="22"/>
      <c r="F2463" s="22"/>
      <c r="I2463" s="22"/>
      <c r="L2463" s="22"/>
      <c r="O2463" s="22"/>
    </row>
    <row r="2464" spans="1:15" x14ac:dyDescent="0.25">
      <c r="A2464" s="24"/>
      <c r="C2464" s="22"/>
      <c r="F2464" s="22"/>
      <c r="I2464" s="22"/>
      <c r="L2464" s="22"/>
      <c r="O2464" s="22"/>
    </row>
    <row r="2465" spans="1:15" x14ac:dyDescent="0.25">
      <c r="A2465" s="24"/>
      <c r="C2465" s="22"/>
      <c r="F2465" s="22"/>
      <c r="I2465" s="22"/>
      <c r="L2465" s="22"/>
      <c r="O2465" s="22"/>
    </row>
    <row r="2466" spans="1:15" x14ac:dyDescent="0.25">
      <c r="A2466" s="24"/>
      <c r="C2466" s="22"/>
      <c r="F2466" s="22"/>
      <c r="I2466" s="22"/>
      <c r="L2466" s="22"/>
      <c r="O2466" s="22"/>
    </row>
    <row r="2467" spans="1:15" x14ac:dyDescent="0.25">
      <c r="A2467" s="24"/>
      <c r="C2467" s="22"/>
      <c r="F2467" s="22"/>
      <c r="I2467" s="22"/>
      <c r="L2467" s="22"/>
      <c r="O2467" s="22"/>
    </row>
    <row r="2468" spans="1:15" x14ac:dyDescent="0.25">
      <c r="A2468" s="24"/>
      <c r="C2468" s="22"/>
      <c r="F2468" s="22"/>
      <c r="I2468" s="22"/>
      <c r="L2468" s="22"/>
      <c r="O2468" s="22"/>
    </row>
    <row r="2469" spans="1:15" x14ac:dyDescent="0.25">
      <c r="A2469" s="24"/>
      <c r="C2469" s="22"/>
      <c r="F2469" s="22"/>
      <c r="I2469" s="22"/>
      <c r="L2469" s="22"/>
      <c r="O2469" s="22"/>
    </row>
    <row r="2470" spans="1:15" x14ac:dyDescent="0.25">
      <c r="A2470" s="24"/>
      <c r="C2470" s="22"/>
      <c r="F2470" s="22"/>
      <c r="I2470" s="22"/>
      <c r="L2470" s="22"/>
      <c r="O2470" s="22"/>
    </row>
    <row r="2471" spans="1:15" x14ac:dyDescent="0.25">
      <c r="A2471" s="24"/>
      <c r="C2471" s="22"/>
      <c r="F2471" s="22"/>
      <c r="I2471" s="22"/>
      <c r="L2471" s="22"/>
      <c r="O2471" s="22"/>
    </row>
    <row r="2472" spans="1:15" x14ac:dyDescent="0.25">
      <c r="A2472" s="24"/>
      <c r="C2472" s="22"/>
      <c r="F2472" s="22"/>
      <c r="I2472" s="22"/>
      <c r="L2472" s="22"/>
      <c r="O2472" s="22"/>
    </row>
    <row r="2473" spans="1:15" x14ac:dyDescent="0.25">
      <c r="A2473" s="24"/>
      <c r="C2473" s="22"/>
      <c r="F2473" s="22"/>
      <c r="I2473" s="22"/>
      <c r="L2473" s="22"/>
      <c r="O2473" s="22"/>
    </row>
    <row r="2474" spans="1:15" x14ac:dyDescent="0.25">
      <c r="A2474" s="24"/>
      <c r="C2474" s="22"/>
      <c r="F2474" s="22"/>
      <c r="I2474" s="22"/>
      <c r="L2474" s="22"/>
      <c r="O2474" s="22"/>
    </row>
    <row r="2475" spans="1:15" x14ac:dyDescent="0.25">
      <c r="A2475" s="24"/>
      <c r="C2475" s="22"/>
      <c r="F2475" s="22"/>
      <c r="I2475" s="22"/>
      <c r="L2475" s="22"/>
      <c r="O2475" s="22"/>
    </row>
    <row r="2476" spans="1:15" x14ac:dyDescent="0.25">
      <c r="A2476" s="24"/>
      <c r="C2476" s="22"/>
      <c r="F2476" s="22"/>
      <c r="I2476" s="22"/>
      <c r="L2476" s="22"/>
      <c r="O2476" s="22"/>
    </row>
    <row r="2477" spans="1:15" x14ac:dyDescent="0.25">
      <c r="A2477" s="24"/>
      <c r="C2477" s="22"/>
      <c r="F2477" s="22"/>
      <c r="I2477" s="22"/>
      <c r="L2477" s="22"/>
      <c r="O2477" s="22"/>
    </row>
    <row r="2478" spans="1:15" x14ac:dyDescent="0.25">
      <c r="A2478" s="24"/>
      <c r="C2478" s="22"/>
      <c r="F2478" s="22"/>
      <c r="I2478" s="22"/>
      <c r="L2478" s="22"/>
      <c r="O2478" s="22"/>
    </row>
    <row r="2479" spans="1:15" x14ac:dyDescent="0.25">
      <c r="A2479" s="24"/>
      <c r="C2479" s="22"/>
      <c r="F2479" s="22"/>
      <c r="I2479" s="22"/>
      <c r="L2479" s="22"/>
      <c r="O2479" s="22"/>
    </row>
    <row r="2480" spans="1:15" x14ac:dyDescent="0.25">
      <c r="A2480" s="24"/>
      <c r="C2480" s="22"/>
      <c r="F2480" s="22"/>
      <c r="I2480" s="22"/>
      <c r="L2480" s="22"/>
      <c r="O2480" s="22"/>
    </row>
    <row r="2481" spans="1:15" x14ac:dyDescent="0.25">
      <c r="A2481" s="24"/>
      <c r="C2481" s="22"/>
      <c r="F2481" s="22"/>
      <c r="I2481" s="22"/>
      <c r="L2481" s="22"/>
      <c r="O2481" s="22"/>
    </row>
    <row r="2482" spans="1:15" x14ac:dyDescent="0.25">
      <c r="A2482" s="24"/>
      <c r="C2482" s="22"/>
      <c r="F2482" s="22"/>
      <c r="I2482" s="22"/>
      <c r="L2482" s="22"/>
      <c r="O2482" s="22"/>
    </row>
    <row r="2483" spans="1:15" x14ac:dyDescent="0.25">
      <c r="A2483" s="24"/>
      <c r="C2483" s="22"/>
      <c r="F2483" s="22"/>
      <c r="I2483" s="22"/>
      <c r="L2483" s="22"/>
      <c r="O2483" s="22"/>
    </row>
    <row r="2484" spans="1:15" x14ac:dyDescent="0.25">
      <c r="A2484" s="24"/>
      <c r="C2484" s="22"/>
      <c r="F2484" s="22"/>
      <c r="I2484" s="22"/>
      <c r="L2484" s="22"/>
      <c r="O2484" s="22"/>
    </row>
    <row r="2485" spans="1:15" x14ac:dyDescent="0.25">
      <c r="A2485" s="24"/>
      <c r="C2485" s="22"/>
      <c r="F2485" s="22"/>
      <c r="I2485" s="22"/>
      <c r="L2485" s="22"/>
      <c r="O2485" s="22"/>
    </row>
    <row r="2486" spans="1:15" x14ac:dyDescent="0.25">
      <c r="A2486" s="24"/>
      <c r="C2486" s="22"/>
      <c r="F2486" s="22"/>
      <c r="I2486" s="22"/>
      <c r="L2486" s="22"/>
      <c r="O2486" s="22"/>
    </row>
    <row r="2487" spans="1:15" x14ac:dyDescent="0.25">
      <c r="A2487" s="24"/>
      <c r="C2487" s="22"/>
      <c r="F2487" s="22"/>
      <c r="I2487" s="22"/>
      <c r="L2487" s="22"/>
      <c r="O2487" s="22"/>
    </row>
    <row r="2488" spans="1:15" x14ac:dyDescent="0.25">
      <c r="A2488" s="24"/>
      <c r="C2488" s="22"/>
      <c r="F2488" s="22"/>
      <c r="I2488" s="22"/>
      <c r="L2488" s="22"/>
      <c r="O2488" s="22"/>
    </row>
    <row r="2489" spans="1:15" x14ac:dyDescent="0.25">
      <c r="A2489" s="24"/>
      <c r="C2489" s="22"/>
      <c r="F2489" s="22"/>
      <c r="I2489" s="22"/>
      <c r="L2489" s="22"/>
      <c r="O2489" s="22"/>
    </row>
    <row r="2490" spans="1:15" x14ac:dyDescent="0.25">
      <c r="A2490" s="24"/>
      <c r="C2490" s="22"/>
      <c r="F2490" s="22"/>
      <c r="I2490" s="22"/>
      <c r="L2490" s="22"/>
      <c r="O2490" s="22"/>
    </row>
    <row r="2491" spans="1:15" x14ac:dyDescent="0.25">
      <c r="A2491" s="24"/>
      <c r="C2491" s="22"/>
      <c r="F2491" s="22"/>
      <c r="I2491" s="22"/>
      <c r="L2491" s="22"/>
      <c r="O2491" s="22"/>
    </row>
    <row r="2492" spans="1:15" x14ac:dyDescent="0.25">
      <c r="A2492" s="24"/>
      <c r="C2492" s="22"/>
      <c r="F2492" s="22"/>
      <c r="I2492" s="22"/>
      <c r="L2492" s="22"/>
      <c r="O2492" s="22"/>
    </row>
    <row r="2493" spans="1:15" x14ac:dyDescent="0.25">
      <c r="A2493" s="24"/>
      <c r="C2493" s="22"/>
      <c r="F2493" s="22"/>
      <c r="I2493" s="22"/>
      <c r="L2493" s="22"/>
      <c r="O2493" s="22"/>
    </row>
    <row r="2494" spans="1:15" x14ac:dyDescent="0.25">
      <c r="A2494" s="24"/>
      <c r="C2494" s="22"/>
      <c r="F2494" s="22"/>
      <c r="I2494" s="22"/>
      <c r="L2494" s="22"/>
      <c r="O2494" s="22"/>
    </row>
    <row r="2495" spans="1:15" x14ac:dyDescent="0.25">
      <c r="A2495" s="24"/>
      <c r="C2495" s="22"/>
      <c r="F2495" s="22"/>
      <c r="I2495" s="22"/>
      <c r="L2495" s="22"/>
      <c r="O2495" s="22"/>
    </row>
    <row r="2496" spans="1:15" x14ac:dyDescent="0.25">
      <c r="A2496" s="24"/>
      <c r="C2496" s="22"/>
      <c r="F2496" s="22"/>
      <c r="I2496" s="22"/>
      <c r="L2496" s="22"/>
      <c r="O2496" s="22"/>
    </row>
    <row r="2497" spans="1:15" x14ac:dyDescent="0.25">
      <c r="A2497" s="24"/>
      <c r="C2497" s="22"/>
      <c r="F2497" s="22"/>
      <c r="I2497" s="22"/>
      <c r="L2497" s="22"/>
      <c r="O2497" s="22"/>
    </row>
    <row r="2498" spans="1:15" x14ac:dyDescent="0.25">
      <c r="A2498" s="24"/>
      <c r="C2498" s="22"/>
      <c r="F2498" s="22"/>
      <c r="I2498" s="22"/>
      <c r="L2498" s="22"/>
      <c r="O2498" s="22"/>
    </row>
    <row r="2499" spans="1:15" x14ac:dyDescent="0.25">
      <c r="A2499" s="24"/>
      <c r="C2499" s="22"/>
      <c r="F2499" s="22"/>
      <c r="I2499" s="22"/>
      <c r="L2499" s="22"/>
      <c r="O2499" s="22"/>
    </row>
    <row r="2500" spans="1:15" x14ac:dyDescent="0.25">
      <c r="A2500" s="24"/>
      <c r="C2500" s="22"/>
      <c r="F2500" s="22"/>
      <c r="I2500" s="22"/>
      <c r="L2500" s="22"/>
      <c r="O2500" s="22"/>
    </row>
    <row r="2501" spans="1:15" x14ac:dyDescent="0.25">
      <c r="A2501" s="24"/>
      <c r="C2501" s="22"/>
      <c r="F2501" s="22"/>
      <c r="I2501" s="22"/>
      <c r="L2501" s="22"/>
      <c r="O2501" s="22"/>
    </row>
    <row r="2502" spans="1:15" x14ac:dyDescent="0.25">
      <c r="A2502" s="24"/>
      <c r="C2502" s="22"/>
      <c r="F2502" s="22"/>
      <c r="I2502" s="22"/>
      <c r="L2502" s="22"/>
      <c r="O2502" s="22"/>
    </row>
    <row r="2503" spans="1:15" x14ac:dyDescent="0.25">
      <c r="A2503" s="24"/>
      <c r="C2503" s="22"/>
      <c r="F2503" s="22"/>
      <c r="I2503" s="22"/>
      <c r="L2503" s="22"/>
      <c r="O2503" s="22"/>
    </row>
    <row r="2504" spans="1:15" x14ac:dyDescent="0.25">
      <c r="A2504" s="24"/>
      <c r="C2504" s="22"/>
      <c r="F2504" s="22"/>
      <c r="I2504" s="22"/>
      <c r="L2504" s="22"/>
      <c r="O2504" s="22"/>
    </row>
    <row r="2505" spans="1:15" x14ac:dyDescent="0.25">
      <c r="A2505" s="24"/>
      <c r="C2505" s="22"/>
      <c r="F2505" s="22"/>
      <c r="I2505" s="22"/>
      <c r="L2505" s="22"/>
      <c r="O2505" s="22"/>
    </row>
    <row r="2506" spans="1:15" x14ac:dyDescent="0.25">
      <c r="A2506" s="24"/>
      <c r="C2506" s="22"/>
      <c r="F2506" s="22"/>
      <c r="I2506" s="22"/>
      <c r="L2506" s="22"/>
      <c r="O2506" s="22"/>
    </row>
    <row r="2507" spans="1:15" x14ac:dyDescent="0.25">
      <c r="A2507" s="24"/>
      <c r="C2507" s="22"/>
      <c r="F2507" s="22"/>
      <c r="I2507" s="22"/>
      <c r="L2507" s="22"/>
      <c r="O2507" s="22"/>
    </row>
    <row r="2508" spans="1:15" x14ac:dyDescent="0.25">
      <c r="A2508" s="24"/>
      <c r="C2508" s="22"/>
      <c r="F2508" s="22"/>
      <c r="I2508" s="22"/>
      <c r="L2508" s="22"/>
      <c r="O2508" s="22"/>
    </row>
    <row r="2509" spans="1:15" x14ac:dyDescent="0.25">
      <c r="A2509" s="24"/>
      <c r="C2509" s="22"/>
      <c r="F2509" s="22"/>
      <c r="I2509" s="22"/>
      <c r="L2509" s="22"/>
      <c r="O2509" s="22"/>
    </row>
    <row r="2510" spans="1:15" x14ac:dyDescent="0.25">
      <c r="A2510" s="24"/>
      <c r="C2510" s="22"/>
      <c r="F2510" s="22"/>
      <c r="I2510" s="22"/>
      <c r="L2510" s="22"/>
      <c r="O2510" s="22"/>
    </row>
    <row r="2511" spans="1:15" x14ac:dyDescent="0.25">
      <c r="A2511" s="24"/>
      <c r="C2511" s="22"/>
      <c r="F2511" s="22"/>
      <c r="I2511" s="22"/>
      <c r="L2511" s="22"/>
      <c r="O2511" s="22"/>
    </row>
    <row r="2512" spans="1:15" x14ac:dyDescent="0.25">
      <c r="A2512" s="24"/>
      <c r="C2512" s="22"/>
      <c r="F2512" s="22"/>
      <c r="I2512" s="22"/>
      <c r="L2512" s="22"/>
      <c r="O2512" s="22"/>
    </row>
    <row r="2513" spans="1:15" x14ac:dyDescent="0.25">
      <c r="A2513" s="24"/>
      <c r="C2513" s="22"/>
      <c r="F2513" s="22"/>
      <c r="I2513" s="22"/>
      <c r="L2513" s="22"/>
      <c r="O2513" s="22"/>
    </row>
    <row r="2514" spans="1:15" x14ac:dyDescent="0.25">
      <c r="A2514" s="24"/>
      <c r="C2514" s="22"/>
      <c r="F2514" s="22"/>
      <c r="I2514" s="22"/>
      <c r="L2514" s="22"/>
      <c r="O2514" s="22"/>
    </row>
    <row r="2515" spans="1:15" x14ac:dyDescent="0.25">
      <c r="A2515" s="24"/>
      <c r="C2515" s="22"/>
      <c r="F2515" s="22"/>
      <c r="I2515" s="22"/>
      <c r="L2515" s="22"/>
      <c r="O2515" s="22"/>
    </row>
    <row r="2516" spans="1:15" x14ac:dyDescent="0.25">
      <c r="A2516" s="24"/>
      <c r="C2516" s="22"/>
      <c r="F2516" s="22"/>
      <c r="I2516" s="22"/>
      <c r="L2516" s="22"/>
      <c r="O2516" s="22"/>
    </row>
    <row r="2517" spans="1:15" x14ac:dyDescent="0.25">
      <c r="A2517" s="24"/>
      <c r="C2517" s="22"/>
      <c r="F2517" s="22"/>
      <c r="I2517" s="22"/>
      <c r="L2517" s="22"/>
      <c r="O2517" s="22"/>
    </row>
    <row r="2518" spans="1:15" x14ac:dyDescent="0.25">
      <c r="A2518" s="24"/>
      <c r="C2518" s="22"/>
      <c r="F2518" s="22"/>
      <c r="I2518" s="22"/>
      <c r="L2518" s="22"/>
      <c r="O2518" s="22"/>
    </row>
    <row r="2519" spans="1:15" x14ac:dyDescent="0.25">
      <c r="A2519" s="24"/>
      <c r="C2519" s="22"/>
      <c r="F2519" s="22"/>
      <c r="I2519" s="22"/>
      <c r="L2519" s="22"/>
      <c r="O2519" s="22"/>
    </row>
    <row r="2520" spans="1:15" x14ac:dyDescent="0.25">
      <c r="A2520" s="24"/>
      <c r="C2520" s="22"/>
      <c r="F2520" s="22"/>
      <c r="I2520" s="22"/>
      <c r="L2520" s="22"/>
      <c r="O2520" s="22"/>
    </row>
    <row r="2521" spans="1:15" x14ac:dyDescent="0.25">
      <c r="A2521" s="24"/>
      <c r="C2521" s="22"/>
      <c r="F2521" s="22"/>
      <c r="I2521" s="22"/>
      <c r="L2521" s="22"/>
      <c r="O2521" s="22"/>
    </row>
    <row r="2522" spans="1:15" x14ac:dyDescent="0.25">
      <c r="A2522" s="24"/>
      <c r="C2522" s="22"/>
      <c r="F2522" s="22"/>
      <c r="I2522" s="22"/>
      <c r="L2522" s="22"/>
      <c r="O2522" s="22"/>
    </row>
    <row r="2523" spans="1:15" x14ac:dyDescent="0.25">
      <c r="A2523" s="24"/>
      <c r="C2523" s="22"/>
      <c r="F2523" s="22"/>
      <c r="I2523" s="22"/>
      <c r="L2523" s="22"/>
      <c r="O2523" s="22"/>
    </row>
    <row r="2524" spans="1:15" x14ac:dyDescent="0.25">
      <c r="A2524" s="24"/>
      <c r="C2524" s="22"/>
      <c r="F2524" s="22"/>
      <c r="I2524" s="22"/>
      <c r="L2524" s="22"/>
      <c r="O2524" s="22"/>
    </row>
  </sheetData>
  <mergeCells count="9">
    <mergeCell ref="B4:F4"/>
    <mergeCell ref="H4:I4"/>
    <mergeCell ref="K4:L4"/>
    <mergeCell ref="N4:O4"/>
    <mergeCell ref="B5:C5"/>
    <mergeCell ref="E5:F5"/>
    <mergeCell ref="H5:I5"/>
    <mergeCell ref="K5:L5"/>
    <mergeCell ref="N5:O5"/>
  </mergeCells>
  <pageMargins left="0.75" right="0.75" top="1" bottom="1" header="0.5" footer="0.5"/>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Z2523"/>
  <sheetViews>
    <sheetView topLeftCell="D1" zoomScale="70" zoomScaleNormal="70" workbookViewId="0">
      <pane ySplit="5" topLeftCell="A6" activePane="bottomLeft" state="frozen"/>
      <selection pane="bottomLeft" activeCell="K8" sqref="K8"/>
    </sheetView>
  </sheetViews>
  <sheetFormatPr defaultRowHeight="15.75" x14ac:dyDescent="0.25"/>
  <cols>
    <col min="1" max="1" width="11.5" bestFit="1" customWidth="1"/>
    <col min="2" max="2" width="9.875" bestFit="1" customWidth="1"/>
    <col min="3" max="3" width="16.75" bestFit="1" customWidth="1"/>
    <col min="4" max="4" width="1.75" customWidth="1"/>
    <col min="5" max="5" width="19.125" customWidth="1"/>
    <col min="6" max="6" width="9.875" bestFit="1" customWidth="1"/>
    <col min="7" max="7" width="19.625" customWidth="1"/>
    <col min="8" max="8" width="3.875" style="38" customWidth="1"/>
    <col min="9" max="9" width="11.5" bestFit="1" customWidth="1"/>
    <col min="10" max="10" width="9.875" bestFit="1" customWidth="1"/>
    <col min="11" max="11" width="16.75" bestFit="1" customWidth="1"/>
    <col min="12" max="12" width="1" customWidth="1"/>
    <col min="13" max="13" width="9.875" bestFit="1" customWidth="1"/>
    <col min="14" max="14" width="19.625" customWidth="1"/>
    <col min="15" max="15" width="4.5" style="38" customWidth="1"/>
    <col min="16" max="16" width="10.625" bestFit="1" customWidth="1"/>
    <col min="17" max="17" width="9.875" bestFit="1" customWidth="1"/>
    <col min="18" max="18" width="20.375" bestFit="1" customWidth="1"/>
    <col min="19" max="19" width="1" customWidth="1"/>
    <col min="20" max="20" width="9.875" bestFit="1" customWidth="1"/>
    <col min="21" max="21" width="15.25" customWidth="1"/>
  </cols>
  <sheetData>
    <row r="1" spans="1:26" ht="20.25" thickTop="1" thickBot="1" x14ac:dyDescent="0.35">
      <c r="A1" s="10"/>
      <c r="B1" s="10"/>
      <c r="C1" s="10"/>
      <c r="D1" s="10"/>
      <c r="E1" s="37" t="s">
        <v>32</v>
      </c>
      <c r="F1" s="10"/>
      <c r="G1" s="10"/>
      <c r="I1" s="10"/>
      <c r="J1" s="10"/>
      <c r="K1" s="37" t="s">
        <v>27</v>
      </c>
      <c r="L1" s="10"/>
      <c r="M1" s="10"/>
      <c r="N1" s="10"/>
      <c r="P1" s="10"/>
      <c r="Q1" s="10"/>
      <c r="R1" s="37" t="s">
        <v>28</v>
      </c>
      <c r="S1" s="10"/>
      <c r="T1" s="10"/>
      <c r="U1" s="10"/>
      <c r="V1" s="10"/>
      <c r="W1" s="10"/>
      <c r="X1" s="10"/>
      <c r="Y1" s="10"/>
      <c r="Z1" s="10"/>
    </row>
    <row r="2" spans="1:26" ht="17.25" thickTop="1" thickBot="1" x14ac:dyDescent="0.3">
      <c r="A2" s="10"/>
      <c r="B2" s="197" t="s">
        <v>23</v>
      </c>
      <c r="C2" s="198"/>
      <c r="D2" s="10"/>
      <c r="E2" s="10"/>
      <c r="F2" s="197" t="s">
        <v>24</v>
      </c>
      <c r="G2" s="198"/>
      <c r="I2" s="10"/>
      <c r="J2" s="10"/>
      <c r="K2" s="10"/>
      <c r="L2" s="10"/>
      <c r="M2" s="10"/>
      <c r="N2" s="10"/>
      <c r="P2" s="10"/>
      <c r="Q2" s="10"/>
      <c r="R2" s="10"/>
      <c r="S2" s="10"/>
      <c r="T2" s="10"/>
      <c r="U2" s="10"/>
      <c r="V2" s="10"/>
      <c r="W2" s="10"/>
      <c r="X2" s="10"/>
      <c r="Y2" s="10"/>
      <c r="Z2" s="10"/>
    </row>
    <row r="3" spans="1:26" ht="18.75" x14ac:dyDescent="0.3">
      <c r="A3" s="10"/>
      <c r="B3" s="183" t="s">
        <v>17</v>
      </c>
      <c r="C3" s="185"/>
      <c r="D3" s="28"/>
      <c r="E3" s="28"/>
      <c r="F3" s="183" t="s">
        <v>18</v>
      </c>
      <c r="G3" s="185"/>
      <c r="I3" s="10"/>
      <c r="J3" s="183" t="s">
        <v>17</v>
      </c>
      <c r="K3" s="185"/>
      <c r="L3" s="28"/>
      <c r="M3" s="183" t="s">
        <v>18</v>
      </c>
      <c r="N3" s="185"/>
      <c r="P3" s="10"/>
      <c r="Q3" s="183" t="s">
        <v>17</v>
      </c>
      <c r="R3" s="185"/>
      <c r="S3" s="28"/>
      <c r="T3" s="183" t="s">
        <v>18</v>
      </c>
      <c r="U3" s="185"/>
      <c r="V3" s="10"/>
      <c r="W3" s="10"/>
      <c r="X3" s="10"/>
      <c r="Y3" s="10"/>
      <c r="Z3" s="10"/>
    </row>
    <row r="4" spans="1:26" ht="16.5" thickBot="1" x14ac:dyDescent="0.3">
      <c r="A4" s="10"/>
      <c r="B4" s="187" t="s">
        <v>30</v>
      </c>
      <c r="C4" s="188"/>
      <c r="D4" s="29"/>
      <c r="E4" s="29"/>
      <c r="F4" s="189" t="s">
        <v>31</v>
      </c>
      <c r="G4" s="190"/>
      <c r="I4" s="10"/>
      <c r="J4" s="187" t="s">
        <v>26</v>
      </c>
      <c r="K4" s="188"/>
      <c r="L4" s="29"/>
      <c r="M4" s="189" t="s">
        <v>29</v>
      </c>
      <c r="N4" s="190"/>
      <c r="P4" s="10"/>
      <c r="Q4" s="187" t="s">
        <v>26</v>
      </c>
      <c r="R4" s="188"/>
      <c r="S4" s="29"/>
      <c r="T4" s="189" t="s">
        <v>29</v>
      </c>
      <c r="U4" s="190"/>
      <c r="V4" s="10"/>
      <c r="W4" s="10"/>
      <c r="X4" s="10"/>
      <c r="Y4" s="10"/>
      <c r="Z4" s="10"/>
    </row>
    <row r="5" spans="1:26" x14ac:dyDescent="0.25">
      <c r="A5" s="21" t="s">
        <v>0</v>
      </c>
      <c r="B5" s="3" t="s">
        <v>25</v>
      </c>
      <c r="C5" s="4" t="s">
        <v>19</v>
      </c>
      <c r="D5" s="13"/>
      <c r="E5" s="30" t="s">
        <v>0</v>
      </c>
      <c r="F5" s="3" t="s">
        <v>25</v>
      </c>
      <c r="G5" s="4" t="s">
        <v>19</v>
      </c>
      <c r="I5" s="30" t="s">
        <v>0</v>
      </c>
      <c r="J5" s="3" t="s">
        <v>22</v>
      </c>
      <c r="K5" s="4" t="s">
        <v>19</v>
      </c>
      <c r="L5" s="13"/>
      <c r="M5" s="3" t="s">
        <v>22</v>
      </c>
      <c r="N5" s="4" t="s">
        <v>19</v>
      </c>
      <c r="P5" s="30" t="s">
        <v>0</v>
      </c>
      <c r="Q5" s="3" t="s">
        <v>22</v>
      </c>
      <c r="R5" s="4" t="s">
        <v>16</v>
      </c>
      <c r="S5" s="13"/>
      <c r="T5" s="3" t="s">
        <v>22</v>
      </c>
      <c r="U5" s="4" t="s">
        <v>16</v>
      </c>
      <c r="V5" s="10"/>
      <c r="W5" s="10"/>
      <c r="X5" s="10"/>
      <c r="Y5" s="10"/>
      <c r="Z5" s="10"/>
    </row>
    <row r="6" spans="1:26" x14ac:dyDescent="0.25">
      <c r="A6" s="31">
        <v>42452</v>
      </c>
      <c r="B6">
        <v>2028.75</v>
      </c>
      <c r="C6" s="18" t="s">
        <v>5</v>
      </c>
      <c r="D6" s="32"/>
      <c r="E6" s="34">
        <v>42452</v>
      </c>
      <c r="F6">
        <v>1071.5</v>
      </c>
      <c r="G6" s="18" t="s">
        <v>5</v>
      </c>
      <c r="I6" s="31">
        <v>42195</v>
      </c>
      <c r="J6">
        <v>2076.6201169999999</v>
      </c>
      <c r="K6" s="18" t="s">
        <v>5</v>
      </c>
      <c r="L6" s="32"/>
      <c r="M6" s="6">
        <v>1252.0200199999999</v>
      </c>
      <c r="N6" s="18" t="s">
        <v>5</v>
      </c>
      <c r="P6" s="31">
        <v>42186</v>
      </c>
      <c r="Q6">
        <v>2076.6201169999999</v>
      </c>
      <c r="R6" s="18" t="s">
        <v>5</v>
      </c>
      <c r="S6" s="32"/>
      <c r="T6" s="6">
        <v>1252.0200199999999</v>
      </c>
      <c r="U6" s="18" t="s">
        <v>5</v>
      </c>
      <c r="V6" s="10"/>
      <c r="W6" s="10"/>
      <c r="X6" s="10"/>
      <c r="Y6" s="10"/>
      <c r="Z6" s="10"/>
    </row>
    <row r="7" spans="1:26" x14ac:dyDescent="0.25">
      <c r="A7" s="31">
        <v>42451</v>
      </c>
      <c r="B7">
        <v>2042.5</v>
      </c>
      <c r="C7" s="14">
        <f t="shared" ref="C7:C70" si="0">B7/B6-1</f>
        <v>6.7775723967959944E-3</v>
      </c>
      <c r="D7" s="33"/>
      <c r="E7" s="34">
        <v>42451</v>
      </c>
      <c r="F7">
        <v>1091.9000000000001</v>
      </c>
      <c r="G7" s="14">
        <f t="shared" ref="G7:G70" si="1">F7/F6-1</f>
        <v>1.9038730751283373E-2</v>
      </c>
      <c r="I7" s="31">
        <v>42194</v>
      </c>
      <c r="J7">
        <v>2051.3100589999999</v>
      </c>
      <c r="K7" s="14">
        <f t="shared" ref="K7:K70" si="2">J7/J6-1</f>
        <v>-1.2188102095709419E-2</v>
      </c>
      <c r="L7" s="33"/>
      <c r="M7" s="6">
        <v>1234.150024</v>
      </c>
      <c r="N7" s="14">
        <f t="shared" ref="N7:N70" si="3">M7/M6-1</f>
        <v>-1.4272931514305864E-2</v>
      </c>
      <c r="P7" s="31">
        <v>42156</v>
      </c>
      <c r="Q7">
        <v>2063.110107</v>
      </c>
      <c r="R7" s="14">
        <f t="shared" ref="R7:R70" si="4">Q7/Q6-1</f>
        <v>-6.5057686234482048E-3</v>
      </c>
      <c r="S7" s="33"/>
      <c r="T7" s="6">
        <v>1253.9499510000001</v>
      </c>
      <c r="U7" s="14">
        <f t="shared" ref="U7:U70" si="5">T7/T6-1</f>
        <v>1.541453786018554E-3</v>
      </c>
      <c r="V7" s="10"/>
      <c r="W7" s="10"/>
      <c r="X7" s="10"/>
      <c r="Y7" s="10"/>
      <c r="Z7" s="10"/>
    </row>
    <row r="8" spans="1:26" x14ac:dyDescent="0.25">
      <c r="A8" s="31">
        <v>42450</v>
      </c>
      <c r="B8">
        <v>2042.75</v>
      </c>
      <c r="C8" s="14">
        <f t="shared" si="0"/>
        <v>1.2239902080790621E-4</v>
      </c>
      <c r="D8" s="33"/>
      <c r="E8" s="34">
        <v>42450</v>
      </c>
      <c r="F8">
        <v>1094</v>
      </c>
      <c r="G8" s="14">
        <f t="shared" si="1"/>
        <v>1.9232530451505081E-3</v>
      </c>
      <c r="I8" s="31">
        <v>42193</v>
      </c>
      <c r="J8">
        <v>2046.6800539999999</v>
      </c>
      <c r="K8" s="14">
        <f t="shared" si="2"/>
        <v>-2.2570966196387987E-3</v>
      </c>
      <c r="L8" s="33"/>
      <c r="M8" s="6">
        <v>1228.959961</v>
      </c>
      <c r="N8" s="14">
        <f t="shared" si="3"/>
        <v>-4.2053744675047966E-3</v>
      </c>
      <c r="P8" s="31">
        <v>42125</v>
      </c>
      <c r="Q8">
        <v>2107.389893</v>
      </c>
      <c r="R8" s="14">
        <f t="shared" si="4"/>
        <v>2.1462638300186576E-2</v>
      </c>
      <c r="S8" s="33"/>
      <c r="T8" s="6">
        <v>1246.530029</v>
      </c>
      <c r="U8" s="14">
        <f t="shared" si="5"/>
        <v>-5.9172393555921854E-3</v>
      </c>
      <c r="V8" s="10"/>
      <c r="W8" s="10"/>
      <c r="X8" s="10"/>
      <c r="Y8" s="10"/>
      <c r="Z8" s="10"/>
    </row>
    <row r="9" spans="1:26" x14ac:dyDescent="0.25">
      <c r="A9" s="31">
        <v>42447</v>
      </c>
      <c r="B9">
        <v>2050.0700000000002</v>
      </c>
      <c r="C9" s="14">
        <f t="shared" si="0"/>
        <v>3.5834047240239641E-3</v>
      </c>
      <c r="D9" s="33"/>
      <c r="E9" s="34">
        <v>42447</v>
      </c>
      <c r="F9">
        <v>1097.8499999999999</v>
      </c>
      <c r="G9" s="14">
        <f t="shared" si="1"/>
        <v>3.5191956124314139E-3</v>
      </c>
      <c r="I9" s="31">
        <v>42192</v>
      </c>
      <c r="J9">
        <v>2081.3400879999999</v>
      </c>
      <c r="K9" s="14">
        <f t="shared" si="2"/>
        <v>1.6934759261595822E-2</v>
      </c>
      <c r="L9" s="33"/>
      <c r="M9" s="6">
        <v>1248.0500489999999</v>
      </c>
      <c r="N9" s="14">
        <f t="shared" si="3"/>
        <v>1.5533531283205004E-2</v>
      </c>
      <c r="P9" s="31">
        <v>42095</v>
      </c>
      <c r="Q9">
        <v>2085.51001</v>
      </c>
      <c r="R9" s="14">
        <f t="shared" si="4"/>
        <v>-1.0382456076437174E-2</v>
      </c>
      <c r="S9" s="33"/>
      <c r="T9" s="6">
        <v>1220.130005</v>
      </c>
      <c r="U9" s="14">
        <f t="shared" si="5"/>
        <v>-2.1178811088232496E-2</v>
      </c>
      <c r="V9" s="10"/>
      <c r="W9" s="10"/>
      <c r="X9" s="10"/>
      <c r="Y9" s="10"/>
      <c r="Z9" s="10"/>
    </row>
    <row r="10" spans="1:26" x14ac:dyDescent="0.25">
      <c r="A10" s="31">
        <v>42446</v>
      </c>
      <c r="B10">
        <v>2039.75</v>
      </c>
      <c r="C10" s="14">
        <f t="shared" si="0"/>
        <v>-5.0339744496530336E-3</v>
      </c>
      <c r="D10" s="33"/>
      <c r="E10" s="34">
        <v>42446</v>
      </c>
      <c r="F10">
        <v>1090.9000000000001</v>
      </c>
      <c r="G10" s="14">
        <f t="shared" si="1"/>
        <v>-6.330555176025654E-3</v>
      </c>
      <c r="I10" s="31">
        <v>42191</v>
      </c>
      <c r="J10">
        <v>2068.76001</v>
      </c>
      <c r="K10" s="14">
        <f t="shared" si="2"/>
        <v>-6.0442202946699997E-3</v>
      </c>
      <c r="L10" s="33"/>
      <c r="M10" s="6">
        <v>1246.959961</v>
      </c>
      <c r="N10" s="14">
        <f t="shared" si="3"/>
        <v>-8.7343292111830007E-4</v>
      </c>
      <c r="P10" s="31">
        <v>42065</v>
      </c>
      <c r="Q10">
        <v>2067.889893</v>
      </c>
      <c r="R10" s="14">
        <f t="shared" si="4"/>
        <v>-8.4488287831330222E-3</v>
      </c>
      <c r="S10" s="33"/>
      <c r="T10" s="6">
        <v>1252.7700199999999</v>
      </c>
      <c r="U10" s="14">
        <f t="shared" si="5"/>
        <v>2.6751260002002786E-2</v>
      </c>
      <c r="V10" s="10"/>
      <c r="W10" s="10"/>
      <c r="X10" s="10"/>
      <c r="Y10" s="10"/>
      <c r="Z10" s="10"/>
    </row>
    <row r="11" spans="1:26" x14ac:dyDescent="0.25">
      <c r="A11" s="31">
        <v>42445</v>
      </c>
      <c r="B11">
        <v>2027</v>
      </c>
      <c r="C11" s="14">
        <f t="shared" si="0"/>
        <v>-6.2507660252482111E-3</v>
      </c>
      <c r="D11" s="33"/>
      <c r="E11" s="34">
        <v>42445</v>
      </c>
      <c r="F11">
        <v>1073.0999999999999</v>
      </c>
      <c r="G11" s="14">
        <f t="shared" si="1"/>
        <v>-1.6316802640022221E-2</v>
      </c>
      <c r="I11" s="31">
        <v>42187</v>
      </c>
      <c r="J11">
        <v>2076.780029</v>
      </c>
      <c r="K11" s="14">
        <f t="shared" si="2"/>
        <v>3.8767275862028328E-3</v>
      </c>
      <c r="L11" s="33"/>
      <c r="M11" s="6">
        <v>1248.26001</v>
      </c>
      <c r="N11" s="14">
        <f t="shared" si="3"/>
        <v>1.0425747743796343E-3</v>
      </c>
      <c r="P11" s="31">
        <v>42037</v>
      </c>
      <c r="Q11">
        <v>2104.5</v>
      </c>
      <c r="R11" s="14">
        <f t="shared" si="4"/>
        <v>1.7704089141268309E-2</v>
      </c>
      <c r="S11" s="33"/>
      <c r="T11" s="6">
        <v>1233.369995</v>
      </c>
      <c r="U11" s="14">
        <f t="shared" si="5"/>
        <v>-1.5485703433420261E-2</v>
      </c>
      <c r="V11" s="10"/>
      <c r="W11" s="10"/>
      <c r="X11" s="10"/>
      <c r="Y11" s="10"/>
      <c r="Z11" s="10"/>
    </row>
    <row r="12" spans="1:26" x14ac:dyDescent="0.25">
      <c r="A12" s="31">
        <v>42444</v>
      </c>
      <c r="B12">
        <v>2015.75</v>
      </c>
      <c r="C12" s="14">
        <f t="shared" si="0"/>
        <v>-5.5500740009867267E-3</v>
      </c>
      <c r="D12" s="33"/>
      <c r="E12" s="34">
        <v>42444</v>
      </c>
      <c r="F12">
        <v>1065.9000000000001</v>
      </c>
      <c r="G12" s="14">
        <f t="shared" si="1"/>
        <v>-6.709533128319678E-3</v>
      </c>
      <c r="I12" s="31">
        <v>42186</v>
      </c>
      <c r="J12">
        <v>2077.419922</v>
      </c>
      <c r="K12" s="14">
        <f t="shared" si="2"/>
        <v>3.0811785122386581E-4</v>
      </c>
      <c r="L12" s="33"/>
      <c r="M12" s="6">
        <v>1256.400024</v>
      </c>
      <c r="N12" s="14">
        <f t="shared" si="3"/>
        <v>6.5210885030275723E-3</v>
      </c>
      <c r="P12" s="31">
        <v>42006</v>
      </c>
      <c r="Q12">
        <v>1994.98999</v>
      </c>
      <c r="R12" s="14">
        <f t="shared" si="4"/>
        <v>-5.2036117842717999E-2</v>
      </c>
      <c r="S12" s="33"/>
      <c r="T12" s="6">
        <v>1165.3900149999999</v>
      </c>
      <c r="U12" s="14">
        <f t="shared" si="5"/>
        <v>-5.5117264304779923E-2</v>
      </c>
      <c r="V12" s="10"/>
      <c r="W12" s="10"/>
      <c r="X12" s="10"/>
      <c r="Y12" s="10"/>
      <c r="Z12" s="10"/>
    </row>
    <row r="13" spans="1:26" x14ac:dyDescent="0.25">
      <c r="A13" s="31">
        <v>42443</v>
      </c>
      <c r="B13">
        <v>2018.75</v>
      </c>
      <c r="C13" s="14">
        <f t="shared" si="0"/>
        <v>1.4882797966018213E-3</v>
      </c>
      <c r="D13" s="33"/>
      <c r="E13" s="34">
        <v>42443</v>
      </c>
      <c r="F13">
        <v>1082.5999999999999</v>
      </c>
      <c r="G13" s="14">
        <f t="shared" si="1"/>
        <v>1.566751102354802E-2</v>
      </c>
      <c r="I13" s="31">
        <v>42185</v>
      </c>
      <c r="J13">
        <v>2063.110107</v>
      </c>
      <c r="K13" s="14">
        <f t="shared" si="2"/>
        <v>-6.8882631038906794E-3</v>
      </c>
      <c r="L13" s="33"/>
      <c r="M13" s="6">
        <v>1253.9499510000001</v>
      </c>
      <c r="N13" s="14">
        <f t="shared" si="3"/>
        <v>-1.9500739837616798E-3</v>
      </c>
      <c r="P13" s="31">
        <v>41974</v>
      </c>
      <c r="Q13">
        <v>2058.8999020000001</v>
      </c>
      <c r="R13" s="14">
        <f t="shared" si="4"/>
        <v>3.2035204347065527E-2</v>
      </c>
      <c r="S13" s="33"/>
      <c r="T13" s="6">
        <v>1204.6999510000001</v>
      </c>
      <c r="U13" s="14">
        <f t="shared" si="5"/>
        <v>3.373114193019755E-2</v>
      </c>
      <c r="V13" s="10"/>
      <c r="W13" s="10"/>
      <c r="X13" s="10"/>
      <c r="Y13" s="10"/>
      <c r="Z13" s="10"/>
    </row>
    <row r="14" spans="1:26" x14ac:dyDescent="0.25">
      <c r="A14" s="31">
        <v>42440</v>
      </c>
      <c r="B14">
        <v>2020</v>
      </c>
      <c r="C14" s="14">
        <f t="shared" si="0"/>
        <v>6.1919504643959122E-4</v>
      </c>
      <c r="D14" s="33"/>
      <c r="E14" s="34">
        <v>42440</v>
      </c>
      <c r="F14">
        <v>1086.8</v>
      </c>
      <c r="G14" s="14">
        <f t="shared" si="1"/>
        <v>3.8795492333272286E-3</v>
      </c>
      <c r="I14" s="31">
        <v>42184</v>
      </c>
      <c r="J14">
        <v>2057.639893</v>
      </c>
      <c r="K14" s="14">
        <f t="shared" si="2"/>
        <v>-2.6514406484849928E-3</v>
      </c>
      <c r="L14" s="33"/>
      <c r="M14" s="6">
        <v>1246.75</v>
      </c>
      <c r="N14" s="14">
        <f t="shared" si="3"/>
        <v>-5.7418168837266581E-3</v>
      </c>
      <c r="P14" s="31">
        <v>41946</v>
      </c>
      <c r="Q14">
        <v>2067.5600589999999</v>
      </c>
      <c r="R14" s="14">
        <f t="shared" si="4"/>
        <v>4.2062059411374086E-3</v>
      </c>
      <c r="S14" s="33"/>
      <c r="T14" s="6">
        <v>1173.2299800000001</v>
      </c>
      <c r="U14" s="14">
        <f t="shared" si="5"/>
        <v>-2.6122663136059154E-2</v>
      </c>
      <c r="V14" s="10"/>
      <c r="W14" s="10"/>
      <c r="X14" s="10"/>
      <c r="Y14" s="10"/>
      <c r="Z14" s="10"/>
    </row>
    <row r="15" spans="1:26" x14ac:dyDescent="0.25">
      <c r="A15" s="31">
        <v>42439</v>
      </c>
      <c r="B15">
        <v>1988.75</v>
      </c>
      <c r="C15" s="14">
        <f t="shared" si="0"/>
        <v>-1.5470297029702929E-2</v>
      </c>
      <c r="D15" s="33"/>
      <c r="E15" s="34">
        <v>42439</v>
      </c>
      <c r="F15">
        <v>1063.0999999999999</v>
      </c>
      <c r="G15" s="14">
        <f t="shared" si="1"/>
        <v>-2.1807140228192856E-2</v>
      </c>
      <c r="I15" s="31">
        <v>42181</v>
      </c>
      <c r="J15">
        <v>2101.48999</v>
      </c>
      <c r="K15" s="14">
        <f t="shared" si="2"/>
        <v>2.13108703564584E-2</v>
      </c>
      <c r="L15" s="33"/>
      <c r="M15" s="6">
        <v>1279.8000489999999</v>
      </c>
      <c r="N15" s="14">
        <f t="shared" si="3"/>
        <v>2.6508962502506561E-2</v>
      </c>
      <c r="P15" s="31">
        <v>41913</v>
      </c>
      <c r="Q15">
        <v>2018.0500489999999</v>
      </c>
      <c r="R15" s="14">
        <f t="shared" si="4"/>
        <v>-2.3946104871045981E-2</v>
      </c>
      <c r="S15" s="33"/>
      <c r="T15" s="6">
        <v>1173.51001</v>
      </c>
      <c r="U15" s="14">
        <f t="shared" si="5"/>
        <v>2.3868295626061631E-4</v>
      </c>
      <c r="V15" s="10"/>
      <c r="W15" s="10"/>
      <c r="X15" s="10"/>
      <c r="Y15" s="10"/>
      <c r="Z15" s="10"/>
    </row>
    <row r="16" spans="1:26" x14ac:dyDescent="0.25">
      <c r="A16" s="31">
        <v>42438</v>
      </c>
      <c r="B16">
        <v>1989</v>
      </c>
      <c r="C16" s="14">
        <f t="shared" si="0"/>
        <v>1.257071024511891E-4</v>
      </c>
      <c r="D16" s="33"/>
      <c r="E16" s="34">
        <v>42438</v>
      </c>
      <c r="F16">
        <v>1073.7</v>
      </c>
      <c r="G16" s="14">
        <f t="shared" si="1"/>
        <v>9.9708399962374905E-3</v>
      </c>
      <c r="I16" s="31">
        <v>42180</v>
      </c>
      <c r="J16">
        <v>2102.3100589999999</v>
      </c>
      <c r="K16" s="14">
        <f t="shared" si="2"/>
        <v>3.9023217046096903E-4</v>
      </c>
      <c r="L16" s="33"/>
      <c r="M16" s="6">
        <v>1283.280029</v>
      </c>
      <c r="N16" s="14">
        <f t="shared" si="3"/>
        <v>2.7191591395228087E-3</v>
      </c>
      <c r="P16" s="31">
        <v>41884</v>
      </c>
      <c r="Q16">
        <v>1972.290039</v>
      </c>
      <c r="R16" s="14">
        <f t="shared" si="4"/>
        <v>-2.2675359326531752E-2</v>
      </c>
      <c r="S16" s="33"/>
      <c r="T16" s="6">
        <v>1101.6800539999999</v>
      </c>
      <c r="U16" s="14">
        <f t="shared" si="5"/>
        <v>-6.1209495775839229E-2</v>
      </c>
      <c r="V16" s="10"/>
      <c r="W16" s="10"/>
      <c r="X16" s="10"/>
      <c r="Y16" s="10"/>
      <c r="Z16" s="10"/>
    </row>
    <row r="17" spans="1:26" x14ac:dyDescent="0.25">
      <c r="A17" s="31">
        <v>42437</v>
      </c>
      <c r="B17">
        <v>1981</v>
      </c>
      <c r="C17" s="14">
        <f t="shared" si="0"/>
        <v>-4.0221216691804784E-3</v>
      </c>
      <c r="D17" s="33"/>
      <c r="E17" s="34">
        <v>42437</v>
      </c>
      <c r="F17">
        <v>1067.5</v>
      </c>
      <c r="G17" s="14">
        <f t="shared" si="1"/>
        <v>-5.7744248859086245E-3</v>
      </c>
      <c r="I17" s="31">
        <v>42179</v>
      </c>
      <c r="J17">
        <v>2108.580078</v>
      </c>
      <c r="K17" s="14">
        <f t="shared" si="2"/>
        <v>2.9824425627218432E-3</v>
      </c>
      <c r="L17" s="33"/>
      <c r="M17" s="6">
        <v>1283.920044</v>
      </c>
      <c r="N17" s="14">
        <f t="shared" si="3"/>
        <v>4.9873370233832759E-4</v>
      </c>
      <c r="P17" s="31">
        <v>41852</v>
      </c>
      <c r="Q17">
        <v>2003.369995</v>
      </c>
      <c r="R17" s="14">
        <f t="shared" si="4"/>
        <v>1.5758309064805909E-2</v>
      </c>
      <c r="S17" s="33"/>
      <c r="T17" s="6">
        <v>1174.349976</v>
      </c>
      <c r="U17" s="14">
        <f t="shared" si="5"/>
        <v>6.5962819001895046E-2</v>
      </c>
      <c r="V17" s="10"/>
      <c r="W17" s="10"/>
      <c r="X17" s="10"/>
      <c r="Y17" s="10"/>
      <c r="Z17" s="10"/>
    </row>
    <row r="18" spans="1:26" x14ac:dyDescent="0.25">
      <c r="A18" s="31">
        <v>42436</v>
      </c>
      <c r="B18">
        <v>1999</v>
      </c>
      <c r="C18" s="14">
        <f t="shared" si="0"/>
        <v>9.0863200403836775E-3</v>
      </c>
      <c r="D18" s="33"/>
      <c r="E18" s="34">
        <v>42436</v>
      </c>
      <c r="F18">
        <v>1093.9000000000001</v>
      </c>
      <c r="G18" s="14">
        <f t="shared" si="1"/>
        <v>2.4730679156908852E-2</v>
      </c>
      <c r="I18" s="31">
        <v>42178</v>
      </c>
      <c r="J18">
        <v>2124.1999510000001</v>
      </c>
      <c r="K18" s="14">
        <f t="shared" si="2"/>
        <v>7.4077684613313988E-3</v>
      </c>
      <c r="L18" s="33"/>
      <c r="M18" s="6">
        <v>1295.8000489999999</v>
      </c>
      <c r="N18" s="14">
        <f t="shared" si="3"/>
        <v>9.2529165313037787E-3</v>
      </c>
      <c r="P18" s="31">
        <v>41821</v>
      </c>
      <c r="Q18">
        <v>1930.670044</v>
      </c>
      <c r="R18" s="14">
        <f t="shared" si="4"/>
        <v>-3.628882891400198E-2</v>
      </c>
      <c r="S18" s="33"/>
      <c r="T18" s="6">
        <v>1120.0699460000001</v>
      </c>
      <c r="U18" s="14">
        <f t="shared" si="5"/>
        <v>-4.6221340409002498E-2</v>
      </c>
      <c r="V18" s="10"/>
      <c r="W18" s="10"/>
      <c r="X18" s="10"/>
      <c r="Y18" s="10"/>
      <c r="Z18" s="10"/>
    </row>
    <row r="19" spans="1:26" x14ac:dyDescent="0.25">
      <c r="A19" s="31">
        <v>42433</v>
      </c>
      <c r="B19">
        <v>1995</v>
      </c>
      <c r="C19" s="14">
        <f t="shared" si="0"/>
        <v>-2.0010005002500941E-3</v>
      </c>
      <c r="D19" s="33"/>
      <c r="E19" s="34">
        <v>42433</v>
      </c>
      <c r="F19">
        <v>1080.4000000000001</v>
      </c>
      <c r="G19" s="14">
        <f t="shared" si="1"/>
        <v>-1.2341164640277902E-2</v>
      </c>
      <c r="I19" s="31">
        <v>42177</v>
      </c>
      <c r="J19">
        <v>2122.8500979999999</v>
      </c>
      <c r="K19" s="14">
        <f t="shared" si="2"/>
        <v>-6.3546418940674254E-4</v>
      </c>
      <c r="L19" s="33"/>
      <c r="M19" s="6">
        <v>1292.3900149999999</v>
      </c>
      <c r="N19" s="14">
        <f t="shared" si="3"/>
        <v>-2.6316050864727547E-3</v>
      </c>
      <c r="P19" s="31">
        <v>41792</v>
      </c>
      <c r="Q19">
        <v>1960.2299800000001</v>
      </c>
      <c r="R19" s="14">
        <f t="shared" si="4"/>
        <v>1.5310713548316812E-2</v>
      </c>
      <c r="S19" s="33"/>
      <c r="T19" s="6">
        <v>1192.959961</v>
      </c>
      <c r="U19" s="14">
        <f t="shared" si="5"/>
        <v>6.5076306404171502E-2</v>
      </c>
      <c r="V19" s="10"/>
      <c r="W19" s="10"/>
      <c r="X19" s="10"/>
      <c r="Y19" s="10"/>
      <c r="Z19" s="10"/>
    </row>
    <row r="20" spans="1:26" x14ac:dyDescent="0.25">
      <c r="A20" s="31">
        <v>42432</v>
      </c>
      <c r="B20">
        <v>1990.5</v>
      </c>
      <c r="C20" s="14">
        <f t="shared" si="0"/>
        <v>-2.2556390977443996E-3</v>
      </c>
      <c r="D20" s="33"/>
      <c r="E20" s="34">
        <v>42432</v>
      </c>
      <c r="F20">
        <v>1074.3</v>
      </c>
      <c r="G20" s="14">
        <f t="shared" si="1"/>
        <v>-5.6460570159201362E-3</v>
      </c>
      <c r="I20" s="31">
        <v>42174</v>
      </c>
      <c r="J20">
        <v>2109.98999</v>
      </c>
      <c r="K20" s="14">
        <f t="shared" si="2"/>
        <v>-6.0579444644328628E-3</v>
      </c>
      <c r="L20" s="33"/>
      <c r="M20" s="6">
        <v>1284.660034</v>
      </c>
      <c r="N20" s="14">
        <f t="shared" si="3"/>
        <v>-5.981151904829507E-3</v>
      </c>
      <c r="P20" s="31">
        <v>41760</v>
      </c>
      <c r="Q20">
        <v>1923.5699460000001</v>
      </c>
      <c r="R20" s="14">
        <f t="shared" si="4"/>
        <v>-1.8701904559178306E-2</v>
      </c>
      <c r="S20" s="33"/>
      <c r="T20" s="6">
        <v>1134.5</v>
      </c>
      <c r="U20" s="14">
        <f t="shared" si="5"/>
        <v>-4.900412663556275E-2</v>
      </c>
      <c r="V20" s="10"/>
      <c r="W20" s="10"/>
      <c r="X20" s="10"/>
      <c r="Y20" s="10"/>
      <c r="Z20" s="10"/>
    </row>
    <row r="21" spans="1:26" x14ac:dyDescent="0.25">
      <c r="A21" s="31">
        <v>42431</v>
      </c>
      <c r="B21">
        <v>1983.5</v>
      </c>
      <c r="C21" s="14">
        <f t="shared" si="0"/>
        <v>-3.5167043456417746E-3</v>
      </c>
      <c r="D21" s="33"/>
      <c r="E21" s="34">
        <v>42431</v>
      </c>
      <c r="F21">
        <v>1064.4000000000001</v>
      </c>
      <c r="G21" s="14">
        <f t="shared" si="1"/>
        <v>-9.2153029879920023E-3</v>
      </c>
      <c r="I21" s="31">
        <v>42173</v>
      </c>
      <c r="J21">
        <v>2121.23999</v>
      </c>
      <c r="K21" s="14">
        <f t="shared" si="2"/>
        <v>5.3317788488655982E-3</v>
      </c>
      <c r="L21" s="33"/>
      <c r="M21" s="6">
        <v>1284.6800539999999</v>
      </c>
      <c r="N21" s="14">
        <f t="shared" si="3"/>
        <v>1.558388948841305E-5</v>
      </c>
      <c r="P21" s="31">
        <v>41730</v>
      </c>
      <c r="Q21">
        <v>1883.9499510000001</v>
      </c>
      <c r="R21" s="14">
        <f t="shared" si="4"/>
        <v>-2.0597116877599686E-2</v>
      </c>
      <c r="S21" s="33"/>
      <c r="T21" s="6">
        <v>1126.8599850000001</v>
      </c>
      <c r="U21" s="14">
        <f t="shared" si="5"/>
        <v>-6.7342573821066454E-3</v>
      </c>
      <c r="V21" s="10"/>
      <c r="W21" s="10"/>
      <c r="X21" s="10"/>
      <c r="Y21" s="10"/>
      <c r="Z21" s="10"/>
    </row>
    <row r="22" spans="1:26" x14ac:dyDescent="0.25">
      <c r="A22" s="31">
        <v>42430</v>
      </c>
      <c r="B22">
        <v>1978</v>
      </c>
      <c r="C22" s="14">
        <f t="shared" si="0"/>
        <v>-2.7728762288883324E-3</v>
      </c>
      <c r="D22" s="33"/>
      <c r="E22" s="34">
        <v>42430</v>
      </c>
      <c r="F22">
        <v>1054.7</v>
      </c>
      <c r="G22" s="14">
        <f t="shared" si="1"/>
        <v>-9.113115370161684E-3</v>
      </c>
      <c r="I22" s="31">
        <v>42172</v>
      </c>
      <c r="J22">
        <v>2100.4399410000001</v>
      </c>
      <c r="K22" s="14">
        <f t="shared" si="2"/>
        <v>-9.8056085582282071E-3</v>
      </c>
      <c r="L22" s="33"/>
      <c r="M22" s="6">
        <v>1268.329956</v>
      </c>
      <c r="N22" s="14">
        <f t="shared" si="3"/>
        <v>-1.2726980503115937E-2</v>
      </c>
      <c r="P22" s="31">
        <v>41701</v>
      </c>
      <c r="Q22">
        <v>1872.339966</v>
      </c>
      <c r="R22" s="14">
        <f t="shared" si="4"/>
        <v>-6.162576130983477E-3</v>
      </c>
      <c r="S22" s="33"/>
      <c r="T22" s="6">
        <v>1173.040039</v>
      </c>
      <c r="U22" s="14">
        <f t="shared" si="5"/>
        <v>4.0981181881260875E-2</v>
      </c>
      <c r="V22" s="10"/>
      <c r="W22" s="10"/>
      <c r="X22" s="10"/>
      <c r="Y22" s="10"/>
      <c r="Z22" s="10"/>
    </row>
    <row r="23" spans="1:26" x14ac:dyDescent="0.25">
      <c r="A23" s="31">
        <v>42429</v>
      </c>
      <c r="B23">
        <v>1929.5</v>
      </c>
      <c r="C23" s="14">
        <f t="shared" si="0"/>
        <v>-2.451971688574317E-2</v>
      </c>
      <c r="D23" s="33"/>
      <c r="E23" s="34">
        <v>42429</v>
      </c>
      <c r="F23">
        <v>1031.7</v>
      </c>
      <c r="G23" s="14">
        <f t="shared" si="1"/>
        <v>-2.180714895230873E-2</v>
      </c>
      <c r="I23" s="31">
        <v>42171</v>
      </c>
      <c r="J23">
        <v>2096.290039</v>
      </c>
      <c r="K23" s="14">
        <f t="shared" si="2"/>
        <v>-1.9757299025766617E-3</v>
      </c>
      <c r="L23" s="33"/>
      <c r="M23" s="6">
        <v>1269.530029</v>
      </c>
      <c r="N23" s="14">
        <f t="shared" si="3"/>
        <v>9.4618359703857458E-4</v>
      </c>
      <c r="P23" s="31">
        <v>41673</v>
      </c>
      <c r="Q23">
        <v>1859.4499510000001</v>
      </c>
      <c r="R23" s="14">
        <f t="shared" si="4"/>
        <v>-6.884441519206419E-3</v>
      </c>
      <c r="S23" s="33"/>
      <c r="T23" s="6">
        <v>1183.030029</v>
      </c>
      <c r="U23" s="14">
        <f t="shared" si="5"/>
        <v>8.5163248208615094E-3</v>
      </c>
      <c r="V23" s="10"/>
      <c r="W23" s="10"/>
      <c r="X23" s="10"/>
      <c r="Y23" s="10"/>
      <c r="Z23" s="10"/>
    </row>
    <row r="24" spans="1:26" x14ac:dyDescent="0.25">
      <c r="A24" s="31">
        <v>42426</v>
      </c>
      <c r="B24">
        <v>1942.75</v>
      </c>
      <c r="C24" s="14">
        <f t="shared" si="0"/>
        <v>6.8670640062191701E-3</v>
      </c>
      <c r="D24" s="33"/>
      <c r="E24" s="34">
        <v>42426</v>
      </c>
      <c r="F24">
        <v>1035.5</v>
      </c>
      <c r="G24" s="14">
        <f t="shared" si="1"/>
        <v>3.6832412523020164E-3</v>
      </c>
      <c r="I24" s="31">
        <v>42170</v>
      </c>
      <c r="J24">
        <v>2084.429932</v>
      </c>
      <c r="K24" s="14">
        <f t="shared" si="2"/>
        <v>-5.6576651032781422E-3</v>
      </c>
      <c r="L24" s="33"/>
      <c r="M24" s="6">
        <v>1261.040039</v>
      </c>
      <c r="N24" s="14">
        <f t="shared" si="3"/>
        <v>-6.6875062472430136E-3</v>
      </c>
      <c r="P24" s="31">
        <v>41641</v>
      </c>
      <c r="Q24">
        <v>1782.589966</v>
      </c>
      <c r="R24" s="14">
        <f t="shared" si="4"/>
        <v>-4.1334796324399736E-2</v>
      </c>
      <c r="S24" s="33"/>
      <c r="T24" s="6">
        <v>1130.880005</v>
      </c>
      <c r="U24" s="14">
        <f t="shared" si="5"/>
        <v>-4.4081741563298915E-2</v>
      </c>
      <c r="V24" s="10"/>
      <c r="W24" s="10"/>
      <c r="X24" s="10"/>
      <c r="Y24" s="10"/>
      <c r="Z24" s="10"/>
    </row>
    <row r="25" spans="1:26" x14ac:dyDescent="0.25">
      <c r="A25" s="31">
        <v>42425</v>
      </c>
      <c r="B25">
        <v>1950.5</v>
      </c>
      <c r="C25" s="14">
        <f t="shared" si="0"/>
        <v>3.9891905803628447E-3</v>
      </c>
      <c r="D25" s="33"/>
      <c r="E25" s="34">
        <v>42425</v>
      </c>
      <c r="F25">
        <v>1030.3</v>
      </c>
      <c r="G25" s="14">
        <f t="shared" si="1"/>
        <v>-5.0217286335104694E-3</v>
      </c>
      <c r="I25" s="31">
        <v>42167</v>
      </c>
      <c r="J25">
        <v>2094.110107</v>
      </c>
      <c r="K25" s="14">
        <f t="shared" si="2"/>
        <v>4.6440395291733605E-3</v>
      </c>
      <c r="L25" s="33"/>
      <c r="M25" s="6">
        <v>1265.0200199999999</v>
      </c>
      <c r="N25" s="14">
        <f t="shared" si="3"/>
        <v>3.1561099385519764E-3</v>
      </c>
      <c r="P25" s="31">
        <v>41610</v>
      </c>
      <c r="Q25">
        <v>1848.3599850000001</v>
      </c>
      <c r="R25" s="14">
        <f t="shared" si="4"/>
        <v>3.6895764171489764E-2</v>
      </c>
      <c r="S25" s="33"/>
      <c r="T25" s="6">
        <v>1163.6400149999999</v>
      </c>
      <c r="U25" s="14">
        <f t="shared" si="5"/>
        <v>2.8968599546509877E-2</v>
      </c>
      <c r="V25" s="10"/>
      <c r="W25" s="10"/>
      <c r="X25" s="10"/>
      <c r="Y25" s="10"/>
      <c r="Z25" s="10"/>
    </row>
    <row r="26" spans="1:26" x14ac:dyDescent="0.25">
      <c r="A26" s="31">
        <v>42424</v>
      </c>
      <c r="B26">
        <v>1930.25</v>
      </c>
      <c r="C26" s="14">
        <f t="shared" si="0"/>
        <v>-1.0381953345296124E-2</v>
      </c>
      <c r="D26" s="33"/>
      <c r="E26" s="34">
        <v>42424</v>
      </c>
      <c r="F26">
        <v>1022</v>
      </c>
      <c r="G26" s="14">
        <f t="shared" si="1"/>
        <v>-8.0559060467824128E-3</v>
      </c>
      <c r="I26" s="31">
        <v>42166</v>
      </c>
      <c r="J26">
        <v>2108.860107</v>
      </c>
      <c r="K26" s="14">
        <f t="shared" si="2"/>
        <v>7.043564686830539E-3</v>
      </c>
      <c r="L26" s="33"/>
      <c r="M26" s="6">
        <v>1268.920044</v>
      </c>
      <c r="N26" s="14">
        <f t="shared" si="3"/>
        <v>3.0829741334845728E-3</v>
      </c>
      <c r="P26" s="31">
        <v>41579</v>
      </c>
      <c r="Q26">
        <v>1805.8100589999999</v>
      </c>
      <c r="R26" s="14">
        <f t="shared" si="4"/>
        <v>-2.3020367431293542E-2</v>
      </c>
      <c r="S26" s="33"/>
      <c r="T26" s="6">
        <v>1142.8900149999999</v>
      </c>
      <c r="U26" s="14">
        <f t="shared" si="5"/>
        <v>-1.7831975295211855E-2</v>
      </c>
      <c r="V26" s="10"/>
      <c r="W26" s="10"/>
      <c r="X26" s="10"/>
      <c r="Y26" s="10"/>
      <c r="Z26" s="10"/>
    </row>
    <row r="27" spans="1:26" x14ac:dyDescent="0.25">
      <c r="A27" s="31">
        <v>42423</v>
      </c>
      <c r="B27">
        <v>1916</v>
      </c>
      <c r="C27" s="14">
        <f t="shared" si="0"/>
        <v>-7.382463411475193E-3</v>
      </c>
      <c r="D27" s="33"/>
      <c r="E27" s="34">
        <v>42423</v>
      </c>
      <c r="F27">
        <v>1009.8</v>
      </c>
      <c r="G27" s="14">
        <f t="shared" si="1"/>
        <v>-1.1937377690802387E-2</v>
      </c>
      <c r="I27" s="31">
        <v>42165</v>
      </c>
      <c r="J27">
        <v>2105.1999510000001</v>
      </c>
      <c r="K27" s="14">
        <f t="shared" si="2"/>
        <v>-1.7356087242822449E-3</v>
      </c>
      <c r="L27" s="33"/>
      <c r="M27" s="6">
        <v>1266.9300539999999</v>
      </c>
      <c r="N27" s="14">
        <f t="shared" si="3"/>
        <v>-1.568254839546035E-3</v>
      </c>
      <c r="P27" s="31">
        <v>41548</v>
      </c>
      <c r="Q27">
        <v>1756.540039</v>
      </c>
      <c r="R27" s="14">
        <f t="shared" si="4"/>
        <v>-2.7284165216846845E-2</v>
      </c>
      <c r="S27" s="33"/>
      <c r="T27" s="6">
        <v>1100.150024</v>
      </c>
      <c r="U27" s="14">
        <f t="shared" si="5"/>
        <v>-3.7396416487197937E-2</v>
      </c>
      <c r="V27" s="10"/>
      <c r="W27" s="10"/>
      <c r="X27" s="10"/>
      <c r="Y27" s="10"/>
      <c r="Z27" s="10"/>
    </row>
    <row r="28" spans="1:26" x14ac:dyDescent="0.25">
      <c r="A28" s="31">
        <v>42422</v>
      </c>
      <c r="B28">
        <v>1936.25</v>
      </c>
      <c r="C28" s="14">
        <f t="shared" si="0"/>
        <v>1.0568893528183798E-2</v>
      </c>
      <c r="D28" s="33"/>
      <c r="E28" s="34">
        <v>42422</v>
      </c>
      <c r="F28">
        <v>1017</v>
      </c>
      <c r="G28" s="14">
        <f t="shared" si="1"/>
        <v>7.1301247771835552E-3</v>
      </c>
      <c r="I28" s="31">
        <v>42164</v>
      </c>
      <c r="J28">
        <v>2080.1499020000001</v>
      </c>
      <c r="K28" s="14">
        <f t="shared" si="2"/>
        <v>-1.1899130525867996E-2</v>
      </c>
      <c r="L28" s="33"/>
      <c r="M28" s="6">
        <v>1249.660034</v>
      </c>
      <c r="N28" s="14">
        <f t="shared" si="3"/>
        <v>-1.3631391840042251E-2</v>
      </c>
      <c r="P28" s="31">
        <v>41520</v>
      </c>
      <c r="Q28">
        <v>1681.5500489999999</v>
      </c>
      <c r="R28" s="14">
        <f t="shared" si="4"/>
        <v>-4.2691876265281148E-2</v>
      </c>
      <c r="S28" s="33"/>
      <c r="T28" s="6">
        <v>1073.790039</v>
      </c>
      <c r="U28" s="14">
        <f t="shared" si="5"/>
        <v>-2.3960354883380885E-2</v>
      </c>
      <c r="V28" s="10"/>
      <c r="W28" s="10"/>
      <c r="X28" s="10"/>
      <c r="Y28" s="10"/>
      <c r="Z28" s="10"/>
    </row>
    <row r="29" spans="1:26" x14ac:dyDescent="0.25">
      <c r="A29" s="31">
        <v>42419</v>
      </c>
      <c r="B29">
        <v>1914.5</v>
      </c>
      <c r="C29" s="14">
        <f t="shared" si="0"/>
        <v>-1.1233053582956787E-2</v>
      </c>
      <c r="D29" s="33"/>
      <c r="E29" s="34">
        <v>42419</v>
      </c>
      <c r="F29">
        <v>1008.5</v>
      </c>
      <c r="G29" s="14">
        <f t="shared" si="1"/>
        <v>-8.3579154375614806E-3</v>
      </c>
      <c r="I29" s="31">
        <v>42163</v>
      </c>
      <c r="J29">
        <v>2079.280029</v>
      </c>
      <c r="K29" s="14">
        <f t="shared" si="2"/>
        <v>-4.1817803570975975E-4</v>
      </c>
      <c r="L29" s="33"/>
      <c r="M29" s="6">
        <v>1253.6999510000001</v>
      </c>
      <c r="N29" s="14">
        <f t="shared" si="3"/>
        <v>3.2328128371592602E-3</v>
      </c>
      <c r="P29" s="31">
        <v>41487</v>
      </c>
      <c r="Q29">
        <v>1632.969971</v>
      </c>
      <c r="R29" s="14">
        <f t="shared" si="4"/>
        <v>-2.8890057735058261E-2</v>
      </c>
      <c r="S29" s="33"/>
      <c r="T29" s="6">
        <v>1010.900024</v>
      </c>
      <c r="U29" s="14">
        <f t="shared" si="5"/>
        <v>-5.8568260754745083E-2</v>
      </c>
      <c r="V29" s="10"/>
      <c r="W29" s="10"/>
      <c r="X29" s="10"/>
      <c r="Y29" s="10"/>
      <c r="Z29" s="10"/>
    </row>
    <row r="30" spans="1:26" x14ac:dyDescent="0.25">
      <c r="A30" s="31">
        <v>42418</v>
      </c>
      <c r="B30">
        <v>1916.5</v>
      </c>
      <c r="C30" s="14">
        <f t="shared" si="0"/>
        <v>1.0446591799424532E-3</v>
      </c>
      <c r="D30" s="33"/>
      <c r="E30" s="34">
        <v>42418</v>
      </c>
      <c r="F30">
        <v>1004.4</v>
      </c>
      <c r="G30" s="14">
        <f t="shared" si="1"/>
        <v>-4.0654437283094147E-3</v>
      </c>
      <c r="I30" s="31">
        <v>42160</v>
      </c>
      <c r="J30">
        <v>2092.830078</v>
      </c>
      <c r="K30" s="14">
        <f t="shared" si="2"/>
        <v>6.5167023253316358E-3</v>
      </c>
      <c r="L30" s="33"/>
      <c r="M30" s="6">
        <v>1261.01001</v>
      </c>
      <c r="N30" s="14">
        <f t="shared" si="3"/>
        <v>5.8307882952131074E-3</v>
      </c>
      <c r="P30" s="31">
        <v>41456</v>
      </c>
      <c r="Q30">
        <v>1685.7299800000001</v>
      </c>
      <c r="R30" s="14">
        <f t="shared" si="4"/>
        <v>3.2309234056331571E-2</v>
      </c>
      <c r="S30" s="33"/>
      <c r="T30" s="6">
        <v>1045.26001</v>
      </c>
      <c r="U30" s="14">
        <f t="shared" si="5"/>
        <v>3.3989499638195531E-2</v>
      </c>
      <c r="V30" s="10"/>
      <c r="W30" s="10"/>
      <c r="X30" s="10"/>
      <c r="Y30" s="10"/>
      <c r="Z30" s="10"/>
    </row>
    <row r="31" spans="1:26" x14ac:dyDescent="0.25">
      <c r="A31" s="31">
        <v>42417</v>
      </c>
      <c r="B31">
        <v>1922.75</v>
      </c>
      <c r="C31" s="14">
        <f t="shared" si="0"/>
        <v>3.2611531437516383E-3</v>
      </c>
      <c r="D31" s="33"/>
      <c r="E31" s="34">
        <v>42417</v>
      </c>
      <c r="F31">
        <v>1009.3</v>
      </c>
      <c r="G31" s="14">
        <f t="shared" si="1"/>
        <v>4.8785344484270077E-3</v>
      </c>
      <c r="I31" s="31">
        <v>42159</v>
      </c>
      <c r="J31">
        <v>2095.8400879999999</v>
      </c>
      <c r="K31" s="14">
        <f t="shared" si="2"/>
        <v>1.4382486335806632E-3</v>
      </c>
      <c r="L31" s="33"/>
      <c r="M31" s="6">
        <v>1251.290039</v>
      </c>
      <c r="N31" s="14">
        <f t="shared" si="3"/>
        <v>-7.7080839350355257E-3</v>
      </c>
      <c r="P31" s="31">
        <v>41428</v>
      </c>
      <c r="Q31">
        <v>1606.280029</v>
      </c>
      <c r="R31" s="14">
        <f t="shared" si="4"/>
        <v>-4.7130888067850596E-2</v>
      </c>
      <c r="S31" s="33"/>
      <c r="T31" s="6">
        <v>977.47997999999995</v>
      </c>
      <c r="U31" s="14">
        <f t="shared" si="5"/>
        <v>-6.484513838810313E-2</v>
      </c>
      <c r="V31" s="10"/>
      <c r="W31" s="10"/>
      <c r="X31" s="10"/>
      <c r="Y31" s="10"/>
      <c r="Z31" s="10"/>
    </row>
    <row r="32" spans="1:26" x14ac:dyDescent="0.25">
      <c r="A32" s="31">
        <v>42416</v>
      </c>
      <c r="B32">
        <v>1888.75</v>
      </c>
      <c r="C32" s="14">
        <f t="shared" si="0"/>
        <v>-1.7683006111038901E-2</v>
      </c>
      <c r="D32" s="33"/>
      <c r="E32" s="34">
        <v>42416</v>
      </c>
      <c r="F32">
        <v>991</v>
      </c>
      <c r="G32" s="14">
        <f t="shared" si="1"/>
        <v>-1.8131378182899005E-2</v>
      </c>
      <c r="I32" s="31">
        <v>42158</v>
      </c>
      <c r="J32">
        <v>2114.070068</v>
      </c>
      <c r="K32" s="14">
        <f t="shared" si="2"/>
        <v>8.6981731594781841E-3</v>
      </c>
      <c r="L32" s="33"/>
      <c r="M32" s="6">
        <v>1264.579956</v>
      </c>
      <c r="N32" s="14">
        <f t="shared" si="3"/>
        <v>1.0620972425082975E-2</v>
      </c>
      <c r="P32" s="31">
        <v>41395</v>
      </c>
      <c r="Q32">
        <v>1630.73999</v>
      </c>
      <c r="R32" s="14">
        <f t="shared" si="4"/>
        <v>1.5227706600590585E-2</v>
      </c>
      <c r="S32" s="33"/>
      <c r="T32" s="6">
        <v>984.15002400000003</v>
      </c>
      <c r="U32" s="14">
        <f t="shared" si="5"/>
        <v>6.8237141798035417E-3</v>
      </c>
      <c r="V32" s="10"/>
      <c r="W32" s="10"/>
      <c r="X32" s="10"/>
      <c r="Y32" s="10"/>
      <c r="Z32" s="10"/>
    </row>
    <row r="33" spans="1:26" x14ac:dyDescent="0.25">
      <c r="A33" s="31">
        <v>42412</v>
      </c>
      <c r="B33">
        <v>1858.25</v>
      </c>
      <c r="C33" s="14">
        <f t="shared" si="0"/>
        <v>-1.6148246194573113E-2</v>
      </c>
      <c r="D33" s="33"/>
      <c r="E33" s="34">
        <v>42415</v>
      </c>
      <c r="F33">
        <v>968.4</v>
      </c>
      <c r="G33" s="14">
        <f t="shared" si="1"/>
        <v>-2.2805247225025305E-2</v>
      </c>
      <c r="I33" s="31">
        <v>42157</v>
      </c>
      <c r="J33">
        <v>2109.6000979999999</v>
      </c>
      <c r="K33" s="14">
        <f t="shared" si="2"/>
        <v>-2.1143906569893733E-3</v>
      </c>
      <c r="L33" s="33"/>
      <c r="M33" s="6">
        <v>1251.8000489999999</v>
      </c>
      <c r="N33" s="14">
        <f t="shared" si="3"/>
        <v>-1.0106049000194739E-2</v>
      </c>
      <c r="P33" s="31">
        <v>41365</v>
      </c>
      <c r="Q33">
        <v>1597.5699460000001</v>
      </c>
      <c r="R33" s="14">
        <f t="shared" si="4"/>
        <v>-2.0340486039101768E-2</v>
      </c>
      <c r="S33" s="33"/>
      <c r="T33" s="6">
        <v>947.46002199999998</v>
      </c>
      <c r="U33" s="14">
        <f t="shared" si="5"/>
        <v>-3.7280903424537271E-2</v>
      </c>
      <c r="V33" s="10"/>
      <c r="W33" s="10"/>
      <c r="X33" s="10"/>
      <c r="Y33" s="10"/>
      <c r="Z33" s="10"/>
    </row>
    <row r="34" spans="1:26" x14ac:dyDescent="0.25">
      <c r="A34" s="31">
        <v>42411</v>
      </c>
      <c r="B34">
        <v>1824.5</v>
      </c>
      <c r="C34" s="14">
        <f t="shared" si="0"/>
        <v>-1.816224942822553E-2</v>
      </c>
      <c r="D34" s="33"/>
      <c r="E34" s="34">
        <v>42412</v>
      </c>
      <c r="F34">
        <v>968.4</v>
      </c>
      <c r="G34" s="14">
        <f t="shared" si="1"/>
        <v>0</v>
      </c>
      <c r="I34" s="31">
        <v>42156</v>
      </c>
      <c r="J34">
        <v>2111.7299800000001</v>
      </c>
      <c r="K34" s="14">
        <f t="shared" si="2"/>
        <v>1.0096140979607426E-3</v>
      </c>
      <c r="L34" s="33"/>
      <c r="M34" s="6">
        <v>1249.619995</v>
      </c>
      <c r="N34" s="14">
        <f t="shared" si="3"/>
        <v>-1.7415353208697359E-3</v>
      </c>
      <c r="P34" s="31">
        <v>41334</v>
      </c>
      <c r="Q34">
        <v>1569.1899410000001</v>
      </c>
      <c r="R34" s="14">
        <f t="shared" si="4"/>
        <v>-1.7764483533918463E-2</v>
      </c>
      <c r="S34" s="33"/>
      <c r="T34" s="6">
        <v>951.53997800000002</v>
      </c>
      <c r="U34" s="14">
        <f t="shared" si="5"/>
        <v>4.3062038558498994E-3</v>
      </c>
      <c r="V34" s="10"/>
      <c r="W34" s="10"/>
      <c r="X34" s="10"/>
      <c r="Y34" s="10"/>
      <c r="Z34" s="10"/>
    </row>
    <row r="35" spans="1:26" x14ac:dyDescent="0.25">
      <c r="A35" s="31">
        <v>42410</v>
      </c>
      <c r="B35">
        <v>1846.75</v>
      </c>
      <c r="C35" s="14">
        <f t="shared" si="0"/>
        <v>1.2195121951219523E-2</v>
      </c>
      <c r="D35" s="33"/>
      <c r="E35" s="34">
        <v>42411</v>
      </c>
      <c r="F35">
        <v>950.7</v>
      </c>
      <c r="G35" s="14">
        <f t="shared" si="1"/>
        <v>-1.827757125154883E-2</v>
      </c>
      <c r="I35" s="31">
        <v>42153</v>
      </c>
      <c r="J35">
        <v>2107.389893</v>
      </c>
      <c r="K35" s="14">
        <f t="shared" si="2"/>
        <v>-2.0552281973096331E-3</v>
      </c>
      <c r="L35" s="33"/>
      <c r="M35" s="6">
        <v>1246.530029</v>
      </c>
      <c r="N35" s="14">
        <f t="shared" si="3"/>
        <v>-2.472724518144398E-3</v>
      </c>
      <c r="P35" s="31">
        <v>41306</v>
      </c>
      <c r="Q35">
        <v>1514.6800539999999</v>
      </c>
      <c r="R35" s="14">
        <f t="shared" si="4"/>
        <v>-3.4737596498523704E-2</v>
      </c>
      <c r="S35" s="33"/>
      <c r="T35" s="6">
        <v>911.10998500000005</v>
      </c>
      <c r="U35" s="14">
        <f t="shared" si="5"/>
        <v>-4.248901142858752E-2</v>
      </c>
      <c r="V35" s="10"/>
      <c r="W35" s="10"/>
      <c r="X35" s="10"/>
      <c r="Y35" s="10"/>
      <c r="Z35" s="10"/>
    </row>
    <row r="36" spans="1:26" x14ac:dyDescent="0.25">
      <c r="A36" s="31">
        <v>42409</v>
      </c>
      <c r="B36">
        <v>1848.25</v>
      </c>
      <c r="C36" s="14">
        <f t="shared" si="0"/>
        <v>8.1223771490446239E-4</v>
      </c>
      <c r="D36" s="33"/>
      <c r="E36" s="34">
        <v>42410</v>
      </c>
      <c r="F36">
        <v>959.5</v>
      </c>
      <c r="G36" s="14">
        <f t="shared" si="1"/>
        <v>9.2563374355736361E-3</v>
      </c>
      <c r="I36" s="31">
        <v>42152</v>
      </c>
      <c r="J36">
        <v>2120.790039</v>
      </c>
      <c r="K36" s="14">
        <f t="shared" si="2"/>
        <v>6.3586458512070454E-3</v>
      </c>
      <c r="L36" s="33"/>
      <c r="M36" s="6">
        <v>1253.099976</v>
      </c>
      <c r="N36" s="14">
        <f t="shared" si="3"/>
        <v>5.270588631764106E-3</v>
      </c>
      <c r="P36" s="31">
        <v>41276</v>
      </c>
      <c r="Q36">
        <v>1498.1099850000001</v>
      </c>
      <c r="R36" s="14">
        <f t="shared" si="4"/>
        <v>-1.0939649569056686E-2</v>
      </c>
      <c r="S36" s="33"/>
      <c r="T36" s="6">
        <v>902.09002699999996</v>
      </c>
      <c r="U36" s="14">
        <f t="shared" si="5"/>
        <v>-9.8999661385558158E-3</v>
      </c>
      <c r="V36" s="10"/>
      <c r="W36" s="10"/>
      <c r="X36" s="10"/>
      <c r="Y36" s="10"/>
      <c r="Z36" s="10"/>
    </row>
    <row r="37" spans="1:26" x14ac:dyDescent="0.25">
      <c r="A37" s="31">
        <v>42408</v>
      </c>
      <c r="B37">
        <v>1852</v>
      </c>
      <c r="C37" s="14">
        <f t="shared" si="0"/>
        <v>2.0289463005545016E-3</v>
      </c>
      <c r="D37" s="33"/>
      <c r="E37" s="34">
        <v>42409</v>
      </c>
      <c r="F37">
        <v>960.6</v>
      </c>
      <c r="G37" s="14">
        <f t="shared" si="1"/>
        <v>1.1464304325170538E-3</v>
      </c>
      <c r="I37" s="31">
        <v>42151</v>
      </c>
      <c r="J37">
        <v>2123.4799800000001</v>
      </c>
      <c r="K37" s="14">
        <f t="shared" si="2"/>
        <v>1.2683674246547483E-3</v>
      </c>
      <c r="L37" s="33"/>
      <c r="M37" s="6">
        <v>1254.3599850000001</v>
      </c>
      <c r="N37" s="14">
        <f t="shared" si="3"/>
        <v>1.0055135457125441E-3</v>
      </c>
      <c r="P37" s="31">
        <v>41246</v>
      </c>
      <c r="Q37">
        <v>1426.1899410000001</v>
      </c>
      <c r="R37" s="14">
        <f t="shared" si="4"/>
        <v>-4.8007185533844421E-2</v>
      </c>
      <c r="S37" s="33"/>
      <c r="T37" s="6">
        <v>849.34997599999997</v>
      </c>
      <c r="U37" s="14">
        <f t="shared" si="5"/>
        <v>-5.8464287844299578E-2</v>
      </c>
      <c r="V37" s="10"/>
      <c r="W37" s="10"/>
      <c r="X37" s="10"/>
      <c r="Y37" s="10"/>
      <c r="Z37" s="10"/>
    </row>
    <row r="38" spans="1:26" x14ac:dyDescent="0.25">
      <c r="A38" s="31">
        <v>42405</v>
      </c>
      <c r="B38">
        <v>1875.25</v>
      </c>
      <c r="C38" s="14">
        <f t="shared" si="0"/>
        <v>1.2553995680345542E-2</v>
      </c>
      <c r="D38" s="33"/>
      <c r="E38" s="34">
        <v>42408</v>
      </c>
      <c r="F38">
        <v>970</v>
      </c>
      <c r="G38" s="14">
        <f t="shared" si="1"/>
        <v>9.7855506974806605E-3</v>
      </c>
      <c r="I38" s="31">
        <v>42150</v>
      </c>
      <c r="J38">
        <v>2104.1999510000001</v>
      </c>
      <c r="K38" s="14">
        <f t="shared" si="2"/>
        <v>-9.0794493857201397E-3</v>
      </c>
      <c r="L38" s="33"/>
      <c r="M38" s="6">
        <v>1238.76001</v>
      </c>
      <c r="N38" s="14">
        <f t="shared" si="3"/>
        <v>-1.2436601283960846E-2</v>
      </c>
      <c r="P38" s="31">
        <v>41214</v>
      </c>
      <c r="Q38">
        <v>1416.1800539999999</v>
      </c>
      <c r="R38" s="14">
        <f t="shared" si="4"/>
        <v>-7.0186212314620189E-3</v>
      </c>
      <c r="S38" s="33"/>
      <c r="T38" s="6">
        <v>821.919983</v>
      </c>
      <c r="U38" s="14">
        <f t="shared" si="5"/>
        <v>-3.229527730039039E-2</v>
      </c>
      <c r="V38" s="10"/>
      <c r="W38" s="10"/>
      <c r="X38" s="10"/>
      <c r="Y38" s="10"/>
      <c r="Z38" s="10"/>
    </row>
    <row r="39" spans="1:26" x14ac:dyDescent="0.25">
      <c r="A39" s="31">
        <v>42404</v>
      </c>
      <c r="B39">
        <v>1907.75</v>
      </c>
      <c r="C39" s="14">
        <f t="shared" si="0"/>
        <v>1.7331022530329365E-2</v>
      </c>
      <c r="D39" s="33"/>
      <c r="E39" s="34">
        <v>42405</v>
      </c>
      <c r="F39">
        <v>985.4</v>
      </c>
      <c r="G39" s="14">
        <f t="shared" si="1"/>
        <v>1.5876288659793847E-2</v>
      </c>
      <c r="I39" s="31">
        <v>42146</v>
      </c>
      <c r="J39">
        <v>2126.0600589999999</v>
      </c>
      <c r="K39" s="14">
        <f t="shared" si="2"/>
        <v>1.0388797884731016E-2</v>
      </c>
      <c r="L39" s="33"/>
      <c r="M39" s="6">
        <v>1252.219971</v>
      </c>
      <c r="N39" s="14">
        <f t="shared" si="3"/>
        <v>1.0865672843281438E-2</v>
      </c>
      <c r="P39" s="31">
        <v>41183</v>
      </c>
      <c r="Q39">
        <v>1412.160034</v>
      </c>
      <c r="R39" s="14">
        <f t="shared" si="4"/>
        <v>-2.8386362233003837E-3</v>
      </c>
      <c r="S39" s="33"/>
      <c r="T39" s="6">
        <v>818.72997999999995</v>
      </c>
      <c r="U39" s="14">
        <f t="shared" si="5"/>
        <v>-3.8811600471819752E-3</v>
      </c>
      <c r="V39" s="10"/>
      <c r="W39" s="10"/>
      <c r="X39" s="10"/>
      <c r="Y39" s="10"/>
      <c r="Z39" s="10"/>
    </row>
    <row r="40" spans="1:26" x14ac:dyDescent="0.25">
      <c r="A40" s="31">
        <v>42403</v>
      </c>
      <c r="B40">
        <v>1908.5</v>
      </c>
      <c r="C40" s="14">
        <f t="shared" si="0"/>
        <v>3.9313327217915806E-4</v>
      </c>
      <c r="D40" s="33"/>
      <c r="E40" s="34">
        <v>42404</v>
      </c>
      <c r="F40">
        <v>1010.1</v>
      </c>
      <c r="G40" s="14">
        <f t="shared" si="1"/>
        <v>2.5065963060685981E-2</v>
      </c>
      <c r="I40" s="31">
        <v>42145</v>
      </c>
      <c r="J40">
        <v>2130.820068</v>
      </c>
      <c r="K40" s="14">
        <f t="shared" si="2"/>
        <v>2.2388873634355821E-3</v>
      </c>
      <c r="L40" s="33"/>
      <c r="M40" s="6">
        <v>1256.73999</v>
      </c>
      <c r="N40" s="14">
        <f t="shared" si="3"/>
        <v>3.6096046259272985E-3</v>
      </c>
      <c r="P40" s="31">
        <v>41156</v>
      </c>
      <c r="Q40">
        <v>1440.670044</v>
      </c>
      <c r="R40" s="14">
        <f t="shared" si="4"/>
        <v>2.0188937028081888E-2</v>
      </c>
      <c r="S40" s="33"/>
      <c r="T40" s="6">
        <v>837.45001200000002</v>
      </c>
      <c r="U40" s="14">
        <f t="shared" si="5"/>
        <v>2.2864720307420594E-2</v>
      </c>
      <c r="V40" s="10"/>
      <c r="W40" s="10"/>
      <c r="X40" s="10"/>
      <c r="Y40" s="10"/>
      <c r="Z40" s="10"/>
    </row>
    <row r="41" spans="1:26" x14ac:dyDescent="0.25">
      <c r="A41" s="31">
        <v>42402</v>
      </c>
      <c r="B41">
        <v>1897.5</v>
      </c>
      <c r="C41" s="14">
        <f t="shared" si="0"/>
        <v>-5.7636887608069065E-3</v>
      </c>
      <c r="D41" s="33"/>
      <c r="E41" s="34">
        <v>42403</v>
      </c>
      <c r="F41">
        <v>1007.6</v>
      </c>
      <c r="G41" s="14">
        <f t="shared" si="1"/>
        <v>-2.4750024750024302E-3</v>
      </c>
      <c r="I41" s="31">
        <v>42144</v>
      </c>
      <c r="J41">
        <v>2125.8500979999999</v>
      </c>
      <c r="K41" s="14">
        <f t="shared" si="2"/>
        <v>-2.3324212469356675E-3</v>
      </c>
      <c r="L41" s="33"/>
      <c r="M41" s="6">
        <v>1257.73999</v>
      </c>
      <c r="N41" s="14">
        <f t="shared" si="3"/>
        <v>7.9570954052310405E-4</v>
      </c>
      <c r="P41" s="31">
        <v>41122</v>
      </c>
      <c r="Q41">
        <v>1406.579956</v>
      </c>
      <c r="R41" s="14">
        <f t="shared" si="4"/>
        <v>-2.3662661788503181E-2</v>
      </c>
      <c r="S41" s="33"/>
      <c r="T41" s="6">
        <v>812.09002699999996</v>
      </c>
      <c r="U41" s="14">
        <f t="shared" si="5"/>
        <v>-3.0282386574256859E-2</v>
      </c>
      <c r="V41" s="10"/>
      <c r="W41" s="10"/>
      <c r="X41" s="10"/>
      <c r="Y41" s="10"/>
      <c r="Z41" s="10"/>
    </row>
    <row r="42" spans="1:26" x14ac:dyDescent="0.25">
      <c r="A42" s="31">
        <v>42401</v>
      </c>
      <c r="B42">
        <v>1931.25</v>
      </c>
      <c r="C42" s="14">
        <f t="shared" si="0"/>
        <v>1.7786561264822032E-2</v>
      </c>
      <c r="D42" s="33"/>
      <c r="E42" s="34">
        <v>42402</v>
      </c>
      <c r="F42">
        <v>1007.4</v>
      </c>
      <c r="G42" s="14">
        <f t="shared" si="1"/>
        <v>-1.984914648670566E-4</v>
      </c>
      <c r="I42" s="31">
        <v>42143</v>
      </c>
      <c r="J42">
        <v>2127.830078</v>
      </c>
      <c r="K42" s="14">
        <f t="shared" si="2"/>
        <v>9.3138269808523688E-4</v>
      </c>
      <c r="L42" s="33"/>
      <c r="M42" s="6">
        <v>1255.660034</v>
      </c>
      <c r="N42" s="14">
        <f t="shared" si="3"/>
        <v>-1.6537249483496996E-3</v>
      </c>
      <c r="P42" s="31">
        <v>41092</v>
      </c>
      <c r="Q42">
        <v>1379.3199460000001</v>
      </c>
      <c r="R42" s="14">
        <f t="shared" si="4"/>
        <v>-1.9380348684564952E-2</v>
      </c>
      <c r="S42" s="33"/>
      <c r="T42" s="6">
        <v>786.94000200000005</v>
      </c>
      <c r="U42" s="14">
        <f t="shared" si="5"/>
        <v>-3.0969503581897762E-2</v>
      </c>
      <c r="V42" s="10"/>
      <c r="W42" s="10"/>
      <c r="X42" s="10"/>
      <c r="Y42" s="10"/>
      <c r="Z42" s="10"/>
    </row>
    <row r="43" spans="1:26" x14ac:dyDescent="0.25">
      <c r="A43" s="31">
        <v>42398</v>
      </c>
      <c r="B43">
        <v>1930</v>
      </c>
      <c r="C43" s="14">
        <f t="shared" si="0"/>
        <v>-6.4724919093850364E-4</v>
      </c>
      <c r="D43" s="10"/>
      <c r="E43" s="34">
        <v>42401</v>
      </c>
      <c r="F43">
        <v>1026.3</v>
      </c>
      <c r="G43" s="14">
        <f t="shared" si="1"/>
        <v>1.8761167361524667E-2</v>
      </c>
      <c r="I43" s="31">
        <v>42142</v>
      </c>
      <c r="J43">
        <v>2129.1999510000001</v>
      </c>
      <c r="K43" s="14">
        <f t="shared" si="2"/>
        <v>6.4378871892234457E-4</v>
      </c>
      <c r="L43" s="10"/>
      <c r="M43" s="6">
        <v>1257.5200199999999</v>
      </c>
      <c r="N43" s="14">
        <f t="shared" si="3"/>
        <v>1.4812815170002214E-3</v>
      </c>
      <c r="P43" s="31">
        <v>41061</v>
      </c>
      <c r="Q43">
        <v>1362.160034</v>
      </c>
      <c r="R43" s="14">
        <f t="shared" si="4"/>
        <v>-1.2440849601112136E-2</v>
      </c>
      <c r="S43" s="10"/>
      <c r="T43" s="6">
        <v>798.48999000000003</v>
      </c>
      <c r="U43" s="14">
        <f t="shared" si="5"/>
        <v>1.4677088431958918E-2</v>
      </c>
      <c r="V43" s="10"/>
      <c r="W43" s="10"/>
      <c r="X43" s="10"/>
      <c r="Y43" s="10"/>
      <c r="Z43" s="10"/>
    </row>
    <row r="44" spans="1:26" x14ac:dyDescent="0.25">
      <c r="A44" s="31">
        <v>42397</v>
      </c>
      <c r="B44">
        <v>1880.75</v>
      </c>
      <c r="C44" s="14">
        <f t="shared" si="0"/>
        <v>-2.5518134715025953E-2</v>
      </c>
      <c r="D44" s="10"/>
      <c r="E44" s="34">
        <v>42398</v>
      </c>
      <c r="F44">
        <v>1031.4000000000001</v>
      </c>
      <c r="G44" s="14">
        <f t="shared" si="1"/>
        <v>4.9693072201111299E-3</v>
      </c>
      <c r="I44" s="31">
        <v>42139</v>
      </c>
      <c r="J44">
        <v>2122.7299800000001</v>
      </c>
      <c r="K44" s="14">
        <f t="shared" si="2"/>
        <v>-3.0386864310049111E-3</v>
      </c>
      <c r="L44" s="10"/>
      <c r="M44" s="6">
        <v>1243.9499510000001</v>
      </c>
      <c r="N44" s="14">
        <f t="shared" si="3"/>
        <v>-1.0791135555837772E-2</v>
      </c>
      <c r="P44" s="31">
        <v>41030</v>
      </c>
      <c r="Q44">
        <v>1310.329956</v>
      </c>
      <c r="R44" s="14">
        <f t="shared" si="4"/>
        <v>-3.8049918296163998E-2</v>
      </c>
      <c r="S44" s="10"/>
      <c r="T44" s="6">
        <v>761.82000700000003</v>
      </c>
      <c r="U44" s="14">
        <f t="shared" si="5"/>
        <v>-4.5924161178276024E-2</v>
      </c>
      <c r="V44" s="10"/>
      <c r="W44" s="10"/>
      <c r="X44" s="10"/>
      <c r="Y44" s="10"/>
      <c r="Z44" s="10"/>
    </row>
    <row r="45" spans="1:26" x14ac:dyDescent="0.25">
      <c r="A45" s="31">
        <v>42396</v>
      </c>
      <c r="B45">
        <v>1875</v>
      </c>
      <c r="C45" s="14">
        <f t="shared" si="0"/>
        <v>-3.0572909743453724E-3</v>
      </c>
      <c r="D45" s="10"/>
      <c r="E45" s="34">
        <v>42397</v>
      </c>
      <c r="F45">
        <v>997.2</v>
      </c>
      <c r="G45" s="14">
        <f t="shared" si="1"/>
        <v>-3.3158813263525322E-2</v>
      </c>
      <c r="I45" s="31">
        <v>42138</v>
      </c>
      <c r="J45">
        <v>2121.1000979999999</v>
      </c>
      <c r="K45" s="14">
        <f t="shared" si="2"/>
        <v>-7.6782351752535671E-4</v>
      </c>
      <c r="L45" s="10"/>
      <c r="M45" s="6">
        <v>1245.1099850000001</v>
      </c>
      <c r="N45" s="14">
        <f t="shared" si="3"/>
        <v>9.3254073370663271E-4</v>
      </c>
      <c r="P45" s="31">
        <v>41001</v>
      </c>
      <c r="Q45">
        <v>1397.910034</v>
      </c>
      <c r="R45" s="14">
        <f t="shared" si="4"/>
        <v>6.6838186518571874E-2</v>
      </c>
      <c r="S45" s="10"/>
      <c r="T45" s="6">
        <v>816.88000499999998</v>
      </c>
      <c r="U45" s="14">
        <f t="shared" si="5"/>
        <v>7.2274287225433831E-2</v>
      </c>
      <c r="V45" s="10"/>
      <c r="W45" s="10"/>
      <c r="X45" s="10"/>
      <c r="Y45" s="10"/>
      <c r="Z45" s="10"/>
    </row>
    <row r="46" spans="1:26" x14ac:dyDescent="0.25">
      <c r="A46" s="31">
        <v>42395</v>
      </c>
      <c r="B46">
        <v>1896</v>
      </c>
      <c r="C46" s="14">
        <f t="shared" si="0"/>
        <v>1.1200000000000099E-2</v>
      </c>
      <c r="D46" s="10"/>
      <c r="E46" s="34">
        <v>42396</v>
      </c>
      <c r="F46">
        <v>998.5</v>
      </c>
      <c r="G46" s="14">
        <f t="shared" si="1"/>
        <v>1.3036502206176248E-3</v>
      </c>
      <c r="I46" s="31">
        <v>42137</v>
      </c>
      <c r="J46">
        <v>2098.4799800000001</v>
      </c>
      <c r="K46" s="14">
        <f t="shared" si="2"/>
        <v>-1.0664333107772039E-2</v>
      </c>
      <c r="L46" s="10"/>
      <c r="M46" s="6">
        <v>1232.280029</v>
      </c>
      <c r="N46" s="14">
        <f t="shared" si="3"/>
        <v>-1.0304275248423145E-2</v>
      </c>
      <c r="P46" s="31">
        <v>40969</v>
      </c>
      <c r="Q46">
        <v>1408.469971</v>
      </c>
      <c r="R46" s="14">
        <f t="shared" si="4"/>
        <v>7.5540891353240713E-3</v>
      </c>
      <c r="S46" s="10"/>
      <c r="T46" s="6">
        <v>830.29998799999998</v>
      </c>
      <c r="U46" s="14">
        <f t="shared" si="5"/>
        <v>1.6428340659409235E-2</v>
      </c>
      <c r="V46" s="10"/>
      <c r="W46" s="10"/>
      <c r="X46" s="10"/>
      <c r="Y46" s="10"/>
      <c r="Z46" s="10"/>
    </row>
    <row r="47" spans="1:26" x14ac:dyDescent="0.25">
      <c r="A47" s="31">
        <v>42394</v>
      </c>
      <c r="B47">
        <v>1870.25</v>
      </c>
      <c r="C47" s="14">
        <f t="shared" si="0"/>
        <v>-1.3581223628691963E-2</v>
      </c>
      <c r="D47" s="10"/>
      <c r="E47" s="34">
        <v>42395</v>
      </c>
      <c r="F47">
        <v>1014.1</v>
      </c>
      <c r="G47" s="14">
        <f t="shared" si="1"/>
        <v>1.5623435152729126E-2</v>
      </c>
      <c r="I47" s="31">
        <v>42136</v>
      </c>
      <c r="J47">
        <v>2099.1201169999999</v>
      </c>
      <c r="K47" s="14">
        <f t="shared" si="2"/>
        <v>3.0504794236829724E-4</v>
      </c>
      <c r="L47" s="10"/>
      <c r="M47" s="6">
        <v>1233.130005</v>
      </c>
      <c r="N47" s="14">
        <f t="shared" si="3"/>
        <v>6.8975880481469964E-4</v>
      </c>
      <c r="P47" s="31">
        <v>40940</v>
      </c>
      <c r="Q47">
        <v>1365.6800539999999</v>
      </c>
      <c r="R47" s="14">
        <f t="shared" si="4"/>
        <v>-3.0380425483703899E-2</v>
      </c>
      <c r="S47" s="10"/>
      <c r="T47" s="6">
        <v>810.94000200000005</v>
      </c>
      <c r="U47" s="14">
        <f t="shared" si="5"/>
        <v>-2.3316856894859961E-2</v>
      </c>
      <c r="V47" s="10"/>
      <c r="W47" s="10"/>
      <c r="X47" s="10"/>
      <c r="Y47" s="10"/>
      <c r="Z47" s="10"/>
    </row>
    <row r="48" spans="1:26" x14ac:dyDescent="0.25">
      <c r="A48" s="31">
        <v>42391</v>
      </c>
      <c r="B48">
        <v>1899.25</v>
      </c>
      <c r="C48" s="14">
        <f t="shared" si="0"/>
        <v>1.5505948402619874E-2</v>
      </c>
      <c r="D48" s="10"/>
      <c r="E48" s="34">
        <v>42394</v>
      </c>
      <c r="F48">
        <v>994.6</v>
      </c>
      <c r="G48" s="14">
        <f t="shared" si="1"/>
        <v>-1.922887289221975E-2</v>
      </c>
      <c r="I48" s="31">
        <v>42135</v>
      </c>
      <c r="J48">
        <v>2105.330078</v>
      </c>
      <c r="K48" s="14">
        <f t="shared" si="2"/>
        <v>2.9583638162047343E-3</v>
      </c>
      <c r="L48" s="10"/>
      <c r="M48" s="6">
        <v>1235.829956</v>
      </c>
      <c r="N48" s="14">
        <f t="shared" si="3"/>
        <v>2.1895104239233465E-3</v>
      </c>
      <c r="P48" s="31">
        <v>40911</v>
      </c>
      <c r="Q48">
        <v>1312.410034</v>
      </c>
      <c r="R48" s="14">
        <f t="shared" si="4"/>
        <v>-3.9006222463288553E-2</v>
      </c>
      <c r="S48" s="10"/>
      <c r="T48" s="6">
        <v>792.82000700000003</v>
      </c>
      <c r="U48" s="14">
        <f t="shared" si="5"/>
        <v>-2.2344433565135713E-2</v>
      </c>
      <c r="V48" s="10"/>
      <c r="W48" s="10"/>
      <c r="X48" s="10"/>
      <c r="Y48" s="10"/>
      <c r="Z48" s="10"/>
    </row>
    <row r="49" spans="1:26" x14ac:dyDescent="0.25">
      <c r="A49" s="31">
        <v>42390</v>
      </c>
      <c r="B49">
        <v>1861</v>
      </c>
      <c r="C49" s="14">
        <f t="shared" si="0"/>
        <v>-2.0139528761353165E-2</v>
      </c>
      <c r="D49" s="10"/>
      <c r="E49" s="34">
        <v>42391</v>
      </c>
      <c r="F49">
        <v>1015.8</v>
      </c>
      <c r="G49" s="14">
        <f t="shared" si="1"/>
        <v>2.1315101548361026E-2</v>
      </c>
      <c r="I49" s="31">
        <v>42132</v>
      </c>
      <c r="J49">
        <v>2116.1000979999999</v>
      </c>
      <c r="K49" s="14">
        <f t="shared" si="2"/>
        <v>5.1155968902658611E-3</v>
      </c>
      <c r="L49" s="10"/>
      <c r="M49" s="6">
        <v>1234.9300539999999</v>
      </c>
      <c r="N49" s="14">
        <f t="shared" si="3"/>
        <v>-7.2817623139098675E-4</v>
      </c>
      <c r="P49" s="31">
        <v>40878</v>
      </c>
      <c r="Q49">
        <v>1257.599976</v>
      </c>
      <c r="R49" s="14">
        <f t="shared" si="4"/>
        <v>-4.1762906850802084E-2</v>
      </c>
      <c r="S49" s="10"/>
      <c r="T49" s="6">
        <v>740.919983</v>
      </c>
      <c r="U49" s="14">
        <f t="shared" si="5"/>
        <v>-6.5462555866100947E-2</v>
      </c>
      <c r="V49" s="10"/>
      <c r="W49" s="10"/>
      <c r="X49" s="10"/>
      <c r="Y49" s="10"/>
      <c r="Z49" s="10"/>
    </row>
    <row r="50" spans="1:26" x14ac:dyDescent="0.25">
      <c r="A50" s="31">
        <v>42389</v>
      </c>
      <c r="B50">
        <v>1855</v>
      </c>
      <c r="C50" s="14">
        <f t="shared" si="0"/>
        <v>-3.2240730789897531E-3</v>
      </c>
      <c r="D50" s="10"/>
      <c r="E50" s="34">
        <v>42390</v>
      </c>
      <c r="F50">
        <v>992.3</v>
      </c>
      <c r="G50" s="14">
        <f t="shared" si="1"/>
        <v>-2.313447529041146E-2</v>
      </c>
      <c r="I50" s="31">
        <v>42131</v>
      </c>
      <c r="J50">
        <v>2088</v>
      </c>
      <c r="K50" s="14">
        <f t="shared" si="2"/>
        <v>-1.3279191294664261E-2</v>
      </c>
      <c r="L50" s="10"/>
      <c r="M50" s="6">
        <v>1225.540039</v>
      </c>
      <c r="N50" s="14">
        <f t="shared" si="3"/>
        <v>-7.6036816575847377E-3</v>
      </c>
      <c r="P50" s="31">
        <v>40848</v>
      </c>
      <c r="Q50">
        <v>1246.959961</v>
      </c>
      <c r="R50" s="14">
        <f t="shared" si="4"/>
        <v>-8.4605718853798528E-3</v>
      </c>
      <c r="S50" s="10"/>
      <c r="T50" s="6">
        <v>737.419983</v>
      </c>
      <c r="U50" s="14">
        <f t="shared" si="5"/>
        <v>-4.7238569350341875E-3</v>
      </c>
      <c r="V50" s="10"/>
      <c r="W50" s="10"/>
      <c r="X50" s="10"/>
      <c r="Y50" s="10"/>
      <c r="Z50" s="10"/>
    </row>
    <row r="51" spans="1:26" x14ac:dyDescent="0.25">
      <c r="A51" s="31">
        <v>42388</v>
      </c>
      <c r="B51">
        <v>1873</v>
      </c>
      <c r="C51" s="14">
        <f t="shared" si="0"/>
        <v>9.7035040431265873E-3</v>
      </c>
      <c r="D51" s="10"/>
      <c r="E51" s="34">
        <v>42389</v>
      </c>
      <c r="F51">
        <v>998.5</v>
      </c>
      <c r="G51" s="14">
        <f t="shared" si="1"/>
        <v>6.2481104504685803E-3</v>
      </c>
      <c r="I51" s="31">
        <v>42130</v>
      </c>
      <c r="J51">
        <v>2080.1499020000001</v>
      </c>
      <c r="K51" s="14">
        <f t="shared" si="2"/>
        <v>-3.7596254789271644E-3</v>
      </c>
      <c r="L51" s="10"/>
      <c r="M51" s="6">
        <v>1219.3599850000001</v>
      </c>
      <c r="N51" s="14">
        <f t="shared" si="3"/>
        <v>-5.0427189674215889E-3</v>
      </c>
      <c r="P51" s="31">
        <v>40819</v>
      </c>
      <c r="Q51">
        <v>1253.3000489999999</v>
      </c>
      <c r="R51" s="14">
        <f t="shared" si="4"/>
        <v>5.0844359067596656E-3</v>
      </c>
      <c r="S51" s="10"/>
      <c r="T51" s="6">
        <v>741.05999799999995</v>
      </c>
      <c r="U51" s="14">
        <f t="shared" si="5"/>
        <v>4.9361491197885687E-3</v>
      </c>
      <c r="V51" s="10"/>
      <c r="W51" s="10"/>
      <c r="X51" s="10"/>
      <c r="Y51" s="10"/>
      <c r="Z51" s="10"/>
    </row>
    <row r="52" spans="1:26" x14ac:dyDescent="0.25">
      <c r="A52" s="31">
        <v>42384</v>
      </c>
      <c r="B52">
        <v>1875</v>
      </c>
      <c r="C52" s="14">
        <f t="shared" si="0"/>
        <v>1.0678056593700358E-3</v>
      </c>
      <c r="D52" s="10"/>
      <c r="E52" s="34">
        <v>42388</v>
      </c>
      <c r="F52">
        <v>990.1</v>
      </c>
      <c r="G52" s="14">
        <f t="shared" si="1"/>
        <v>-8.4126189283925124E-3</v>
      </c>
      <c r="I52" s="31">
        <v>42129</v>
      </c>
      <c r="J52">
        <v>2089.459961</v>
      </c>
      <c r="K52" s="14">
        <f t="shared" si="2"/>
        <v>4.475667350246626E-3</v>
      </c>
      <c r="L52" s="10"/>
      <c r="M52" s="6">
        <v>1215.420044</v>
      </c>
      <c r="N52" s="14">
        <f t="shared" si="3"/>
        <v>-3.2311549078757329E-3</v>
      </c>
      <c r="P52" s="31">
        <v>40787</v>
      </c>
      <c r="Q52">
        <v>1131.420044</v>
      </c>
      <c r="R52" s="14">
        <f t="shared" si="4"/>
        <v>-9.7247267401965876E-2</v>
      </c>
      <c r="S52" s="10"/>
      <c r="T52" s="6">
        <v>644.15997300000004</v>
      </c>
      <c r="U52" s="14">
        <f t="shared" si="5"/>
        <v>-0.13075867711321254</v>
      </c>
      <c r="V52" s="10"/>
      <c r="W52" s="10"/>
      <c r="X52" s="10"/>
      <c r="Y52" s="10"/>
      <c r="Z52" s="10"/>
    </row>
    <row r="53" spans="1:26" x14ac:dyDescent="0.25">
      <c r="A53" s="31">
        <v>42383</v>
      </c>
      <c r="B53">
        <v>1914.5</v>
      </c>
      <c r="C53" s="14">
        <f t="shared" si="0"/>
        <v>2.1066666666666567E-2</v>
      </c>
      <c r="D53" s="10"/>
      <c r="E53" s="34">
        <v>42387</v>
      </c>
      <c r="F53">
        <v>1005.9</v>
      </c>
      <c r="G53" s="14">
        <f t="shared" si="1"/>
        <v>1.5957984042015871E-2</v>
      </c>
      <c r="I53" s="31">
        <v>42128</v>
      </c>
      <c r="J53">
        <v>2114.48999</v>
      </c>
      <c r="K53" s="14">
        <f t="shared" si="2"/>
        <v>1.1979185754782629E-2</v>
      </c>
      <c r="L53" s="10"/>
      <c r="M53" s="6">
        <v>1233.219971</v>
      </c>
      <c r="N53" s="14">
        <f t="shared" si="3"/>
        <v>1.4645082650948993E-2</v>
      </c>
      <c r="P53" s="31">
        <v>40756</v>
      </c>
      <c r="Q53">
        <v>1218.8900149999999</v>
      </c>
      <c r="R53" s="14">
        <f t="shared" si="4"/>
        <v>7.7309900477598337E-2</v>
      </c>
      <c r="S53" s="10"/>
      <c r="T53" s="6">
        <v>726.80999799999995</v>
      </c>
      <c r="U53" s="14">
        <f t="shared" si="5"/>
        <v>0.12830667608091173</v>
      </c>
      <c r="V53" s="10"/>
      <c r="W53" s="10"/>
      <c r="X53" s="10"/>
      <c r="Y53" s="10"/>
      <c r="Z53" s="10"/>
    </row>
    <row r="54" spans="1:26" x14ac:dyDescent="0.25">
      <c r="A54" s="31">
        <v>42382</v>
      </c>
      <c r="B54">
        <v>1881.5</v>
      </c>
      <c r="C54" s="14">
        <f t="shared" si="0"/>
        <v>-1.7236876469051921E-2</v>
      </c>
      <c r="D54" s="10"/>
      <c r="E54" s="34">
        <v>42384</v>
      </c>
      <c r="F54">
        <v>1005.9</v>
      </c>
      <c r="G54" s="14">
        <f t="shared" si="1"/>
        <v>0</v>
      </c>
      <c r="I54" s="31">
        <v>42125</v>
      </c>
      <c r="J54">
        <v>2108.290039</v>
      </c>
      <c r="K54" s="14">
        <f t="shared" si="2"/>
        <v>-2.9321259638594999E-3</v>
      </c>
      <c r="L54" s="10"/>
      <c r="M54" s="6">
        <v>1228.1099850000001</v>
      </c>
      <c r="N54" s="14">
        <f t="shared" si="3"/>
        <v>-4.1436127537379797E-3</v>
      </c>
      <c r="P54" s="31">
        <v>40725</v>
      </c>
      <c r="Q54">
        <v>1292.280029</v>
      </c>
      <c r="R54" s="14">
        <f t="shared" si="4"/>
        <v>6.0210530151894037E-2</v>
      </c>
      <c r="S54" s="10"/>
      <c r="T54" s="6">
        <v>797.03002900000001</v>
      </c>
      <c r="U54" s="14">
        <f t="shared" si="5"/>
        <v>9.6614013556814093E-2</v>
      </c>
      <c r="V54" s="10"/>
      <c r="W54" s="10"/>
      <c r="X54" s="10"/>
      <c r="Y54" s="10"/>
      <c r="Z54" s="10"/>
    </row>
    <row r="55" spans="1:26" x14ac:dyDescent="0.25">
      <c r="A55" s="31">
        <v>42381</v>
      </c>
      <c r="B55">
        <v>1925</v>
      </c>
      <c r="C55" s="14">
        <f t="shared" si="0"/>
        <v>2.3119851182567208E-2</v>
      </c>
      <c r="D55" s="10"/>
      <c r="E55" s="34">
        <v>42383</v>
      </c>
      <c r="F55">
        <v>1020.5</v>
      </c>
      <c r="G55" s="14">
        <f t="shared" si="1"/>
        <v>1.4514365245054117E-2</v>
      </c>
      <c r="I55" s="31">
        <v>42124</v>
      </c>
      <c r="J55">
        <v>2085.51001</v>
      </c>
      <c r="K55" s="14">
        <f t="shared" si="2"/>
        <v>-1.0804978716687841E-2</v>
      </c>
      <c r="L55" s="10"/>
      <c r="M55" s="6">
        <v>1220.130005</v>
      </c>
      <c r="N55" s="14">
        <f t="shared" si="3"/>
        <v>-6.4977730801529798E-3</v>
      </c>
      <c r="P55" s="31">
        <v>40695</v>
      </c>
      <c r="Q55">
        <v>1320.6400149999999</v>
      </c>
      <c r="R55" s="14">
        <f t="shared" si="4"/>
        <v>2.1945697034369216E-2</v>
      </c>
      <c r="S55" s="10"/>
      <c r="T55" s="6">
        <v>827.42999299999997</v>
      </c>
      <c r="U55" s="14">
        <f t="shared" si="5"/>
        <v>3.8141554137102629E-2</v>
      </c>
      <c r="V55" s="10"/>
      <c r="W55" s="10"/>
      <c r="X55" s="10"/>
      <c r="Y55" s="10"/>
      <c r="Z55" s="10"/>
    </row>
    <row r="56" spans="1:26" x14ac:dyDescent="0.25">
      <c r="A56" s="31">
        <v>42380</v>
      </c>
      <c r="B56">
        <v>1914.25</v>
      </c>
      <c r="C56" s="14">
        <f t="shared" si="0"/>
        <v>-5.5844155844155807E-3</v>
      </c>
      <c r="D56" s="10"/>
      <c r="E56" s="34">
        <v>42382</v>
      </c>
      <c r="F56">
        <v>1006.9</v>
      </c>
      <c r="G56" s="14">
        <f t="shared" si="1"/>
        <v>-1.3326800587947107E-2</v>
      </c>
      <c r="I56" s="31">
        <v>42123</v>
      </c>
      <c r="J56">
        <v>2106.8500979999999</v>
      </c>
      <c r="K56" s="14">
        <f t="shared" si="2"/>
        <v>1.0232551221367681E-2</v>
      </c>
      <c r="L56" s="10"/>
      <c r="M56" s="6">
        <v>1246.9499510000001</v>
      </c>
      <c r="N56" s="14">
        <f t="shared" si="3"/>
        <v>2.1981219943853603E-2</v>
      </c>
      <c r="P56" s="31">
        <v>40665</v>
      </c>
      <c r="Q56">
        <v>1345.1999510000001</v>
      </c>
      <c r="R56" s="14">
        <f t="shared" si="4"/>
        <v>1.8596995184944509E-2</v>
      </c>
      <c r="S56" s="10"/>
      <c r="T56" s="6">
        <v>848.29998799999998</v>
      </c>
      <c r="U56" s="14">
        <f t="shared" si="5"/>
        <v>2.5222671617609604E-2</v>
      </c>
      <c r="V56" s="10"/>
      <c r="W56" s="10"/>
      <c r="X56" s="10"/>
      <c r="Y56" s="10"/>
      <c r="Z56" s="10"/>
    </row>
    <row r="57" spans="1:26" x14ac:dyDescent="0.25">
      <c r="A57" s="31">
        <v>42377</v>
      </c>
      <c r="B57">
        <v>1911.5</v>
      </c>
      <c r="C57" s="14">
        <f t="shared" si="0"/>
        <v>-1.4365939663053551E-3</v>
      </c>
      <c r="D57" s="10"/>
      <c r="E57" s="34">
        <v>42381</v>
      </c>
      <c r="F57">
        <v>1036.8</v>
      </c>
      <c r="G57" s="14">
        <f t="shared" si="1"/>
        <v>2.9695103783891064E-2</v>
      </c>
      <c r="I57" s="31">
        <v>42122</v>
      </c>
      <c r="J57">
        <v>2114.76001</v>
      </c>
      <c r="K57" s="14">
        <f t="shared" si="2"/>
        <v>3.754378162693639E-3</v>
      </c>
      <c r="L57" s="10"/>
      <c r="M57" s="6">
        <v>1259.3599850000001</v>
      </c>
      <c r="N57" s="14">
        <f t="shared" si="3"/>
        <v>9.9523112295305527E-3</v>
      </c>
      <c r="P57" s="31">
        <v>40634</v>
      </c>
      <c r="Q57">
        <v>1363.6099850000001</v>
      </c>
      <c r="R57" s="14">
        <f t="shared" si="4"/>
        <v>1.3685723067648148E-2</v>
      </c>
      <c r="S57" s="10"/>
      <c r="T57" s="6">
        <v>865.28997800000002</v>
      </c>
      <c r="U57" s="14">
        <f t="shared" si="5"/>
        <v>2.0028280372909713E-2</v>
      </c>
      <c r="V57" s="10"/>
      <c r="W57" s="10"/>
      <c r="X57" s="10"/>
      <c r="Y57" s="10"/>
      <c r="Z57" s="10"/>
    </row>
    <row r="58" spans="1:26" x14ac:dyDescent="0.25">
      <c r="A58" s="31">
        <v>42376</v>
      </c>
      <c r="B58">
        <v>1933</v>
      </c>
      <c r="C58" s="14">
        <f t="shared" si="0"/>
        <v>1.1247711221553658E-2</v>
      </c>
      <c r="D58" s="10"/>
      <c r="E58" s="34">
        <v>42380</v>
      </c>
      <c r="F58">
        <v>1038</v>
      </c>
      <c r="G58" s="14">
        <f t="shared" si="1"/>
        <v>1.1574074074074403E-3</v>
      </c>
      <c r="I58" s="31">
        <v>42121</v>
      </c>
      <c r="J58">
        <v>2108.919922</v>
      </c>
      <c r="K58" s="14">
        <f t="shared" si="2"/>
        <v>-2.7615842801944623E-3</v>
      </c>
      <c r="L58" s="10"/>
      <c r="M58" s="6">
        <v>1252.6999510000001</v>
      </c>
      <c r="N58" s="14">
        <f t="shared" si="3"/>
        <v>-5.2884275182047968E-3</v>
      </c>
      <c r="P58" s="31">
        <v>40603</v>
      </c>
      <c r="Q58">
        <v>1325.829956</v>
      </c>
      <c r="R58" s="14">
        <f t="shared" si="4"/>
        <v>-2.7705890551982137E-2</v>
      </c>
      <c r="S58" s="10"/>
      <c r="T58" s="6">
        <v>843.54998799999998</v>
      </c>
      <c r="U58" s="14">
        <f t="shared" si="5"/>
        <v>-2.5124513807786242E-2</v>
      </c>
      <c r="V58" s="10"/>
      <c r="W58" s="10"/>
      <c r="X58" s="10"/>
      <c r="Y58" s="10"/>
      <c r="Z58" s="10"/>
    </row>
    <row r="59" spans="1:26" x14ac:dyDescent="0.25">
      <c r="A59" s="31">
        <v>42375</v>
      </c>
      <c r="B59">
        <v>1986</v>
      </c>
      <c r="C59" s="14">
        <f t="shared" si="0"/>
        <v>2.7418520434557614E-2</v>
      </c>
      <c r="D59" s="10"/>
      <c r="E59" s="34">
        <v>42377</v>
      </c>
      <c r="F59">
        <v>1041.2</v>
      </c>
      <c r="G59" s="14">
        <f t="shared" si="1"/>
        <v>3.082851637765005E-3</v>
      </c>
      <c r="I59" s="31">
        <v>42118</v>
      </c>
      <c r="J59">
        <v>2117.6899410000001</v>
      </c>
      <c r="K59" s="14">
        <f t="shared" si="2"/>
        <v>4.1585358023850105E-3</v>
      </c>
      <c r="L59" s="10"/>
      <c r="M59" s="6">
        <v>1267.540039</v>
      </c>
      <c r="N59" s="14">
        <f t="shared" si="3"/>
        <v>1.1846482462263497E-2</v>
      </c>
      <c r="P59" s="31">
        <v>40575</v>
      </c>
      <c r="Q59">
        <v>1327.219971</v>
      </c>
      <c r="R59" s="14">
        <f t="shared" si="4"/>
        <v>1.0484112187310046E-3</v>
      </c>
      <c r="S59" s="10"/>
      <c r="T59" s="6">
        <v>823.45001200000002</v>
      </c>
      <c r="U59" s="14">
        <f t="shared" si="5"/>
        <v>-2.3827842197776117E-2</v>
      </c>
      <c r="V59" s="10"/>
      <c r="W59" s="10"/>
      <c r="X59" s="10"/>
      <c r="Y59" s="10"/>
      <c r="Z59" s="10"/>
    </row>
    <row r="60" spans="1:26" x14ac:dyDescent="0.25">
      <c r="A60" s="31">
        <v>42374</v>
      </c>
      <c r="B60">
        <v>2011.75</v>
      </c>
      <c r="C60" s="14">
        <f t="shared" si="0"/>
        <v>1.2965760322255715E-2</v>
      </c>
      <c r="D60" s="10"/>
      <c r="E60" s="34">
        <v>42376</v>
      </c>
      <c r="F60">
        <v>1057.8</v>
      </c>
      <c r="G60" s="14">
        <f t="shared" si="1"/>
        <v>1.594314252785245E-2</v>
      </c>
      <c r="I60" s="31">
        <v>42117</v>
      </c>
      <c r="J60">
        <v>2112.929932</v>
      </c>
      <c r="K60" s="14">
        <f t="shared" si="2"/>
        <v>-2.2477365113007242E-3</v>
      </c>
      <c r="L60" s="10"/>
      <c r="M60" s="6">
        <v>1271.540039</v>
      </c>
      <c r="N60" s="14">
        <f t="shared" si="3"/>
        <v>3.1557188545741077E-3</v>
      </c>
      <c r="P60" s="31">
        <v>40546</v>
      </c>
      <c r="Q60">
        <v>1286.119995</v>
      </c>
      <c r="R60" s="14">
        <f t="shared" si="4"/>
        <v>-3.0966966213620939E-2</v>
      </c>
      <c r="S60" s="10"/>
      <c r="T60" s="6">
        <v>781.25</v>
      </c>
      <c r="U60" s="14">
        <f t="shared" si="5"/>
        <v>-5.1247812720901398E-2</v>
      </c>
      <c r="V60" s="10"/>
      <c r="W60" s="10"/>
      <c r="X60" s="10"/>
      <c r="Y60" s="10"/>
      <c r="Z60" s="10"/>
    </row>
    <row r="61" spans="1:26" x14ac:dyDescent="0.25">
      <c r="A61" s="31">
        <v>42373</v>
      </c>
      <c r="B61">
        <v>2009</v>
      </c>
      <c r="C61" s="14">
        <f t="shared" si="0"/>
        <v>-1.3669690567913451E-3</v>
      </c>
      <c r="D61" s="10"/>
      <c r="E61" s="34">
        <v>42375</v>
      </c>
      <c r="F61">
        <v>1091.2</v>
      </c>
      <c r="G61" s="14">
        <f t="shared" si="1"/>
        <v>3.1574966912459868E-2</v>
      </c>
      <c r="I61" s="31">
        <v>42116</v>
      </c>
      <c r="J61">
        <v>2107.959961</v>
      </c>
      <c r="K61" s="14">
        <f t="shared" si="2"/>
        <v>-2.3521702848402493E-3</v>
      </c>
      <c r="L61" s="10"/>
      <c r="M61" s="6">
        <v>1265.4799800000001</v>
      </c>
      <c r="N61" s="14">
        <f t="shared" si="3"/>
        <v>-4.7659207057025865E-3</v>
      </c>
      <c r="P61" s="31">
        <v>40513</v>
      </c>
      <c r="Q61">
        <v>1257.6400149999999</v>
      </c>
      <c r="R61" s="14">
        <f t="shared" si="4"/>
        <v>-2.2144107945386571E-2</v>
      </c>
      <c r="S61" s="10"/>
      <c r="T61" s="6">
        <v>783.65002400000003</v>
      </c>
      <c r="U61" s="14">
        <f t="shared" si="5"/>
        <v>3.0720307200000629E-3</v>
      </c>
      <c r="V61" s="10"/>
      <c r="W61" s="10"/>
      <c r="X61" s="10"/>
      <c r="Y61" s="10"/>
      <c r="Z61" s="10"/>
    </row>
    <row r="62" spans="1:26" x14ac:dyDescent="0.25">
      <c r="A62" s="31">
        <v>42369</v>
      </c>
      <c r="B62">
        <v>2035.5</v>
      </c>
      <c r="C62" s="14">
        <f t="shared" si="0"/>
        <v>1.3190642110502804E-2</v>
      </c>
      <c r="D62" s="10"/>
      <c r="E62" s="34">
        <v>42374</v>
      </c>
      <c r="F62">
        <v>1107.9000000000001</v>
      </c>
      <c r="G62" s="14">
        <f t="shared" si="1"/>
        <v>1.5304252199413559E-2</v>
      </c>
      <c r="I62" s="31">
        <v>42115</v>
      </c>
      <c r="J62">
        <v>2097.290039</v>
      </c>
      <c r="K62" s="14">
        <f t="shared" si="2"/>
        <v>-5.0617289689592893E-3</v>
      </c>
      <c r="L62" s="10"/>
      <c r="M62" s="6">
        <v>1264.150024</v>
      </c>
      <c r="N62" s="14">
        <f t="shared" si="3"/>
        <v>-1.050949853825478E-3</v>
      </c>
      <c r="P62" s="31">
        <v>40483</v>
      </c>
      <c r="Q62">
        <v>1180.5500489999999</v>
      </c>
      <c r="R62" s="14">
        <f t="shared" si="4"/>
        <v>-6.1297322827311596E-2</v>
      </c>
      <c r="S62" s="10"/>
      <c r="T62" s="6">
        <v>727.01000999999997</v>
      </c>
      <c r="U62" s="14">
        <f t="shared" si="5"/>
        <v>-7.2277180202064417E-2</v>
      </c>
      <c r="V62" s="10"/>
      <c r="W62" s="10"/>
      <c r="X62" s="10"/>
      <c r="Y62" s="10"/>
      <c r="Z62" s="10"/>
    </row>
    <row r="63" spans="1:26" x14ac:dyDescent="0.25">
      <c r="A63" s="31">
        <v>42368</v>
      </c>
      <c r="B63">
        <v>2054.5</v>
      </c>
      <c r="C63" s="14">
        <f t="shared" si="0"/>
        <v>9.3343158929009018E-3</v>
      </c>
      <c r="D63" s="10"/>
      <c r="E63" s="34">
        <v>42373</v>
      </c>
      <c r="F63">
        <v>1106</v>
      </c>
      <c r="G63" s="14">
        <f t="shared" si="1"/>
        <v>-1.7149562234859417E-3</v>
      </c>
      <c r="I63" s="31">
        <v>42114</v>
      </c>
      <c r="J63">
        <v>2100.3999020000001</v>
      </c>
      <c r="K63" s="14">
        <f t="shared" si="2"/>
        <v>1.4828006342331168E-3</v>
      </c>
      <c r="L63" s="10"/>
      <c r="M63" s="6">
        <v>1264.920044</v>
      </c>
      <c r="N63" s="14">
        <f t="shared" si="3"/>
        <v>6.0912074151087126E-4</v>
      </c>
      <c r="P63" s="31">
        <v>40452</v>
      </c>
      <c r="Q63">
        <v>1183.26001</v>
      </c>
      <c r="R63" s="14">
        <f t="shared" si="4"/>
        <v>2.2955070835797287E-3</v>
      </c>
      <c r="S63" s="10"/>
      <c r="T63" s="6">
        <v>703.34997599999997</v>
      </c>
      <c r="U63" s="14">
        <f t="shared" si="5"/>
        <v>-3.2544302931949987E-2</v>
      </c>
      <c r="V63" s="10"/>
      <c r="W63" s="10"/>
      <c r="X63" s="10"/>
      <c r="Y63" s="10"/>
      <c r="Z63" s="10"/>
    </row>
    <row r="64" spans="1:26" x14ac:dyDescent="0.25">
      <c r="A64" s="31">
        <v>42367</v>
      </c>
      <c r="B64">
        <v>2072.75</v>
      </c>
      <c r="C64" s="14">
        <f t="shared" si="0"/>
        <v>8.8829398880505561E-3</v>
      </c>
      <c r="D64" s="10"/>
      <c r="E64" s="34">
        <v>42369</v>
      </c>
      <c r="F64">
        <v>1131.5</v>
      </c>
      <c r="G64" s="14">
        <f t="shared" si="1"/>
        <v>2.3056057866184476E-2</v>
      </c>
      <c r="I64" s="31">
        <v>42111</v>
      </c>
      <c r="J64">
        <v>2081.179932</v>
      </c>
      <c r="K64" s="14">
        <f t="shared" si="2"/>
        <v>-9.1506241176734227E-3</v>
      </c>
      <c r="L64" s="10"/>
      <c r="M64" s="6">
        <v>1251.8599850000001</v>
      </c>
      <c r="N64" s="14">
        <f t="shared" si="3"/>
        <v>-1.0324809905534194E-2</v>
      </c>
      <c r="P64" s="31">
        <v>40422</v>
      </c>
      <c r="Q64">
        <v>1141.1999510000001</v>
      </c>
      <c r="R64" s="14">
        <f t="shared" si="4"/>
        <v>-3.5545914375995746E-2</v>
      </c>
      <c r="S64" s="10"/>
      <c r="T64" s="6">
        <v>676.14001499999995</v>
      </c>
      <c r="U64" s="14">
        <f t="shared" si="5"/>
        <v>-3.8686232925953856E-2</v>
      </c>
      <c r="V64" s="10"/>
      <c r="W64" s="10"/>
      <c r="X64" s="10"/>
      <c r="Y64" s="10"/>
      <c r="Z64" s="10"/>
    </row>
    <row r="65" spans="1:26" x14ac:dyDescent="0.25">
      <c r="A65" s="31">
        <v>42366</v>
      </c>
      <c r="B65">
        <v>2048.75</v>
      </c>
      <c r="C65" s="14">
        <f t="shared" si="0"/>
        <v>-1.1578820407670998E-2</v>
      </c>
      <c r="D65" s="10"/>
      <c r="E65" s="34">
        <v>42368</v>
      </c>
      <c r="F65">
        <v>1143</v>
      </c>
      <c r="G65" s="14">
        <f t="shared" si="1"/>
        <v>1.0163499779054286E-2</v>
      </c>
      <c r="I65" s="31">
        <v>42110</v>
      </c>
      <c r="J65">
        <v>2104.98999</v>
      </c>
      <c r="K65" s="14">
        <f t="shared" si="2"/>
        <v>1.1440653272645651E-2</v>
      </c>
      <c r="L65" s="10"/>
      <c r="M65" s="6">
        <v>1272.900024</v>
      </c>
      <c r="N65" s="14">
        <f t="shared" si="3"/>
        <v>1.6807022552126627E-2</v>
      </c>
      <c r="P65" s="31">
        <v>40392</v>
      </c>
      <c r="Q65">
        <v>1049.329956</v>
      </c>
      <c r="R65" s="14">
        <f t="shared" si="4"/>
        <v>-8.0502978395238345E-2</v>
      </c>
      <c r="S65" s="10"/>
      <c r="T65" s="6">
        <v>602.05999799999995</v>
      </c>
      <c r="U65" s="14">
        <f t="shared" si="5"/>
        <v>-0.10956313094411374</v>
      </c>
      <c r="V65" s="10"/>
      <c r="W65" s="10"/>
      <c r="X65" s="10"/>
      <c r="Y65" s="10"/>
      <c r="Z65" s="10"/>
    </row>
    <row r="66" spans="1:26" x14ac:dyDescent="0.25">
      <c r="A66" s="31">
        <v>42362</v>
      </c>
      <c r="B66">
        <v>2051.25</v>
      </c>
      <c r="C66" s="14">
        <f t="shared" si="0"/>
        <v>1.2202562538132788E-3</v>
      </c>
      <c r="D66" s="10"/>
      <c r="E66" s="34">
        <v>42367</v>
      </c>
      <c r="F66">
        <v>1159.5999999999999</v>
      </c>
      <c r="G66" s="14">
        <f t="shared" si="1"/>
        <v>1.4523184601924699E-2</v>
      </c>
      <c r="I66" s="31">
        <v>42109</v>
      </c>
      <c r="J66">
        <v>2106.6298830000001</v>
      </c>
      <c r="K66" s="14">
        <f t="shared" si="2"/>
        <v>7.7905026047186965E-4</v>
      </c>
      <c r="L66" s="10"/>
      <c r="M66" s="6">
        <v>1275.349976</v>
      </c>
      <c r="N66" s="14">
        <f t="shared" si="3"/>
        <v>1.924701039992982E-3</v>
      </c>
      <c r="P66" s="31">
        <v>40360</v>
      </c>
      <c r="Q66">
        <v>1101.599976</v>
      </c>
      <c r="R66" s="14">
        <f t="shared" si="4"/>
        <v>4.9812758800150014E-2</v>
      </c>
      <c r="S66" s="10"/>
      <c r="T66" s="6">
        <v>650.89001499999995</v>
      </c>
      <c r="U66" s="14">
        <f t="shared" si="5"/>
        <v>8.1104901774257998E-2</v>
      </c>
      <c r="V66" s="10"/>
      <c r="W66" s="10"/>
      <c r="X66" s="10"/>
      <c r="Y66" s="10"/>
      <c r="Z66" s="10"/>
    </row>
    <row r="67" spans="1:26" x14ac:dyDescent="0.25">
      <c r="A67" s="31">
        <v>42361</v>
      </c>
      <c r="B67">
        <v>2053</v>
      </c>
      <c r="C67" s="14">
        <f t="shared" si="0"/>
        <v>8.5313833028632935E-4</v>
      </c>
      <c r="D67" s="10"/>
      <c r="E67" s="34">
        <v>42366</v>
      </c>
      <c r="F67">
        <v>1143.2</v>
      </c>
      <c r="G67" s="14">
        <f t="shared" si="1"/>
        <v>-1.4142807864780838E-2</v>
      </c>
      <c r="I67" s="31">
        <v>42108</v>
      </c>
      <c r="J67">
        <v>2095.8400879999999</v>
      </c>
      <c r="K67" s="14">
        <f t="shared" si="2"/>
        <v>-5.1218275631003118E-3</v>
      </c>
      <c r="L67" s="10"/>
      <c r="M67" s="6">
        <v>1265.349976</v>
      </c>
      <c r="N67" s="14">
        <f t="shared" si="3"/>
        <v>-7.8409849752488769E-3</v>
      </c>
      <c r="P67" s="31">
        <v>40330</v>
      </c>
      <c r="Q67">
        <v>1030.709961</v>
      </c>
      <c r="R67" s="14">
        <f t="shared" si="4"/>
        <v>-6.4351866870410945E-2</v>
      </c>
      <c r="S67" s="10"/>
      <c r="T67" s="6">
        <v>609.48999000000003</v>
      </c>
      <c r="U67" s="14">
        <f t="shared" si="5"/>
        <v>-6.3605254414603185E-2</v>
      </c>
      <c r="V67" s="10"/>
      <c r="W67" s="10"/>
      <c r="X67" s="10"/>
      <c r="Y67" s="10"/>
      <c r="Z67" s="10"/>
    </row>
    <row r="68" spans="1:26" x14ac:dyDescent="0.25">
      <c r="A68" s="31">
        <v>42360</v>
      </c>
      <c r="B68">
        <v>2036</v>
      </c>
      <c r="C68" s="14">
        <f t="shared" si="0"/>
        <v>-8.2805650267900877E-3</v>
      </c>
      <c r="D68" s="10"/>
      <c r="E68" s="34">
        <v>42362</v>
      </c>
      <c r="F68">
        <v>1146.2</v>
      </c>
      <c r="G68" s="14">
        <f t="shared" si="1"/>
        <v>2.6242127361790768E-3</v>
      </c>
      <c r="I68" s="31">
        <v>42107</v>
      </c>
      <c r="J68">
        <v>2092.429932</v>
      </c>
      <c r="K68" s="14">
        <f t="shared" si="2"/>
        <v>-1.6271069627521451E-3</v>
      </c>
      <c r="L68" s="10"/>
      <c r="M68" s="6">
        <v>1265.589966</v>
      </c>
      <c r="N68" s="14">
        <f t="shared" si="3"/>
        <v>1.8966294270517103E-4</v>
      </c>
      <c r="P68" s="31">
        <v>40301</v>
      </c>
      <c r="Q68">
        <v>1089.410034</v>
      </c>
      <c r="R68" s="14">
        <f t="shared" si="4"/>
        <v>5.6951106733313051E-2</v>
      </c>
      <c r="S68" s="10"/>
      <c r="T68" s="6">
        <v>661.60998500000005</v>
      </c>
      <c r="U68" s="14">
        <f t="shared" si="5"/>
        <v>8.5514111560716533E-2</v>
      </c>
      <c r="V68" s="10"/>
      <c r="W68" s="10"/>
      <c r="X68" s="10"/>
      <c r="Y68" s="10"/>
      <c r="Z68" s="10"/>
    </row>
    <row r="69" spans="1:26" x14ac:dyDescent="0.25">
      <c r="A69" s="31">
        <v>42359</v>
      </c>
      <c r="B69">
        <v>2015</v>
      </c>
      <c r="C69" s="14">
        <f t="shared" si="0"/>
        <v>-1.031434184675839E-2</v>
      </c>
      <c r="D69" s="10"/>
      <c r="E69" s="34">
        <v>42361</v>
      </c>
      <c r="F69">
        <v>1145.9000000000001</v>
      </c>
      <c r="G69" s="14">
        <f t="shared" si="1"/>
        <v>-2.6173442680155201E-4</v>
      </c>
      <c r="I69" s="31">
        <v>42104</v>
      </c>
      <c r="J69">
        <v>2102.0600589999999</v>
      </c>
      <c r="K69" s="14">
        <f t="shared" si="2"/>
        <v>4.6023653421909394E-3</v>
      </c>
      <c r="L69" s="10"/>
      <c r="M69" s="6">
        <v>1264.7700199999999</v>
      </c>
      <c r="N69" s="14">
        <f t="shared" si="3"/>
        <v>-6.4787650189068735E-4</v>
      </c>
      <c r="P69" s="31">
        <v>40269</v>
      </c>
      <c r="Q69">
        <v>1186.6899410000001</v>
      </c>
      <c r="R69" s="14">
        <f t="shared" si="4"/>
        <v>8.9295952822112667E-2</v>
      </c>
      <c r="S69" s="10"/>
      <c r="T69" s="6">
        <v>716.59997599999997</v>
      </c>
      <c r="U69" s="14">
        <f t="shared" si="5"/>
        <v>8.3115418821860576E-2</v>
      </c>
      <c r="V69" s="10"/>
      <c r="W69" s="10"/>
      <c r="X69" s="10"/>
      <c r="Y69" s="10"/>
      <c r="Z69" s="10"/>
    </row>
    <row r="70" spans="1:26" x14ac:dyDescent="0.25">
      <c r="A70" s="31">
        <v>42356</v>
      </c>
      <c r="B70">
        <v>2029.72</v>
      </c>
      <c r="C70" s="14">
        <f t="shared" si="0"/>
        <v>7.3052109181142022E-3</v>
      </c>
      <c r="D70" s="10"/>
      <c r="E70" s="34">
        <v>42360</v>
      </c>
      <c r="F70">
        <v>1136.0999999999999</v>
      </c>
      <c r="G70" s="14">
        <f t="shared" si="1"/>
        <v>-8.5522296884545934E-3</v>
      </c>
      <c r="I70" s="31">
        <v>42103</v>
      </c>
      <c r="J70">
        <v>2091.179932</v>
      </c>
      <c r="K70" s="14">
        <f t="shared" si="2"/>
        <v>-5.1759353656031237E-3</v>
      </c>
      <c r="L70" s="10"/>
      <c r="M70" s="6">
        <v>1259.1099850000001</v>
      </c>
      <c r="N70" s="14">
        <f t="shared" si="3"/>
        <v>-4.4751495611825565E-3</v>
      </c>
      <c r="P70" s="31">
        <v>40238</v>
      </c>
      <c r="Q70">
        <v>1169.4300539999999</v>
      </c>
      <c r="R70" s="14">
        <f t="shared" si="4"/>
        <v>-1.4544563330043614E-2</v>
      </c>
      <c r="S70" s="10"/>
      <c r="T70" s="6">
        <v>678.64001499999995</v>
      </c>
      <c r="U70" s="14">
        <f t="shared" si="5"/>
        <v>-5.2972316873200698E-2</v>
      </c>
      <c r="V70" s="10"/>
      <c r="W70" s="10"/>
      <c r="X70" s="10"/>
      <c r="Y70" s="10"/>
      <c r="Z70" s="10"/>
    </row>
    <row r="71" spans="1:26" x14ac:dyDescent="0.25">
      <c r="A71" s="31">
        <v>42355</v>
      </c>
      <c r="B71">
        <v>2034.25</v>
      </c>
      <c r="C71" s="14">
        <f t="shared" ref="C71:C134" si="6">B71/B70-1</f>
        <v>2.2318349328971365E-3</v>
      </c>
      <c r="D71" s="10"/>
      <c r="E71" s="34">
        <v>42359</v>
      </c>
      <c r="F71">
        <v>1124.4000000000001</v>
      </c>
      <c r="G71" s="14">
        <f t="shared" ref="G71:G134" si="7">F71/F70-1</f>
        <v>-1.0298389226300331E-2</v>
      </c>
      <c r="I71" s="31">
        <v>42102</v>
      </c>
      <c r="J71">
        <v>2081.8999020000001</v>
      </c>
      <c r="K71" s="14">
        <f t="shared" ref="K71:K134" si="8">J71/J70-1</f>
        <v>-4.4377003900972767E-3</v>
      </c>
      <c r="L71" s="10"/>
      <c r="M71" s="6">
        <v>1262.709961</v>
      </c>
      <c r="N71" s="14">
        <f t="shared" ref="N71:N134" si="9">M71/M70-1</f>
        <v>2.8591433972307012E-3</v>
      </c>
      <c r="P71" s="31">
        <v>40210</v>
      </c>
      <c r="Q71">
        <v>1104.48999</v>
      </c>
      <c r="R71" s="14">
        <f t="shared" ref="R71:R126" si="10">Q71/Q70-1</f>
        <v>-5.5531379391075442E-2</v>
      </c>
      <c r="S71" s="10"/>
      <c r="T71" s="6">
        <v>628.55999799999995</v>
      </c>
      <c r="U71" s="14">
        <f t="shared" ref="U71:U126" si="11">T71/T70-1</f>
        <v>-7.3794671538783385E-2</v>
      </c>
      <c r="V71" s="10"/>
      <c r="W71" s="10"/>
      <c r="X71" s="10"/>
      <c r="Y71" s="10"/>
      <c r="Z71" s="10"/>
    </row>
    <row r="72" spans="1:26" x14ac:dyDescent="0.25">
      <c r="A72" s="31">
        <v>42354</v>
      </c>
      <c r="B72">
        <v>2072</v>
      </c>
      <c r="C72" s="14">
        <f t="shared" si="6"/>
        <v>1.8557207816148447E-2</v>
      </c>
      <c r="D72" s="10"/>
      <c r="E72" s="34">
        <v>42356</v>
      </c>
      <c r="F72">
        <v>1130.67</v>
      </c>
      <c r="G72" s="14">
        <f t="shared" si="7"/>
        <v>5.5763073639274463E-3</v>
      </c>
      <c r="I72" s="31">
        <v>42101</v>
      </c>
      <c r="J72">
        <v>2076.330078</v>
      </c>
      <c r="K72" s="14">
        <f t="shared" si="8"/>
        <v>-2.6753562909770379E-3</v>
      </c>
      <c r="L72" s="10"/>
      <c r="M72" s="6">
        <v>1253.3599850000001</v>
      </c>
      <c r="N72" s="14">
        <f t="shared" si="9"/>
        <v>-7.4046901416658928E-3</v>
      </c>
      <c r="P72" s="31">
        <v>40182</v>
      </c>
      <c r="Q72">
        <v>1073.869995</v>
      </c>
      <c r="R72" s="14">
        <f t="shared" si="10"/>
        <v>-2.7723198288107653E-2</v>
      </c>
      <c r="S72" s="10"/>
      <c r="T72" s="6">
        <v>602.03997800000002</v>
      </c>
      <c r="U72" s="14">
        <f t="shared" si="11"/>
        <v>-4.2191708165303821E-2</v>
      </c>
      <c r="V72" s="10"/>
      <c r="W72" s="10"/>
      <c r="X72" s="10"/>
      <c r="Y72" s="10"/>
      <c r="Z72" s="10"/>
    </row>
    <row r="73" spans="1:26" x14ac:dyDescent="0.25">
      <c r="A73" s="31">
        <v>42353</v>
      </c>
      <c r="B73">
        <v>2045.5</v>
      </c>
      <c r="C73" s="14">
        <f t="shared" si="6"/>
        <v>-1.278957528957525E-2</v>
      </c>
      <c r="D73" s="10"/>
      <c r="E73" s="34">
        <v>42355</v>
      </c>
      <c r="F73">
        <v>1131.0999999999999</v>
      </c>
      <c r="G73" s="14">
        <f t="shared" si="7"/>
        <v>3.8030548258971564E-4</v>
      </c>
      <c r="I73" s="31">
        <v>42100</v>
      </c>
      <c r="J73">
        <v>2080.6201169999999</v>
      </c>
      <c r="K73" s="14">
        <f t="shared" si="8"/>
        <v>2.066164260420722E-3</v>
      </c>
      <c r="L73" s="10"/>
      <c r="M73" s="6">
        <v>1260.540039</v>
      </c>
      <c r="N73" s="14">
        <f t="shared" si="9"/>
        <v>5.7286446718656236E-3</v>
      </c>
      <c r="P73" s="31">
        <v>40148</v>
      </c>
      <c r="Q73">
        <v>1115.099976</v>
      </c>
      <c r="R73" s="14">
        <f t="shared" si="10"/>
        <v>3.8393829040730409E-2</v>
      </c>
      <c r="S73" s="10"/>
      <c r="T73" s="6">
        <v>625.39001499999995</v>
      </c>
      <c r="U73" s="14">
        <f t="shared" si="11"/>
        <v>3.8784861227272094E-2</v>
      </c>
      <c r="V73" s="10"/>
      <c r="W73" s="10"/>
      <c r="X73" s="10"/>
      <c r="Y73" s="10"/>
      <c r="Z73" s="10"/>
    </row>
    <row r="74" spans="1:26" x14ac:dyDescent="0.25">
      <c r="A74" s="31">
        <v>42352</v>
      </c>
      <c r="B74">
        <v>2018.5</v>
      </c>
      <c r="C74" s="14">
        <f t="shared" si="6"/>
        <v>-1.3199706673185041E-2</v>
      </c>
      <c r="D74" s="10"/>
      <c r="E74" s="34">
        <v>42354</v>
      </c>
      <c r="F74">
        <v>1149.3</v>
      </c>
      <c r="G74" s="14">
        <f t="shared" si="7"/>
        <v>1.6090531341172332E-2</v>
      </c>
      <c r="I74" s="31">
        <v>42096</v>
      </c>
      <c r="J74">
        <v>2066.959961</v>
      </c>
      <c r="K74" s="14">
        <f t="shared" si="8"/>
        <v>-6.565425321224061E-3</v>
      </c>
      <c r="L74" s="10"/>
      <c r="M74" s="6">
        <v>1255.660034</v>
      </c>
      <c r="N74" s="14">
        <f t="shared" si="9"/>
        <v>-3.8713605669132845E-3</v>
      </c>
      <c r="P74" s="31">
        <v>40119</v>
      </c>
      <c r="Q74">
        <v>1095.630005</v>
      </c>
      <c r="R74" s="14">
        <f t="shared" si="10"/>
        <v>-1.7460291829474506E-2</v>
      </c>
      <c r="S74" s="10"/>
      <c r="T74" s="6">
        <v>579.72997999999995</v>
      </c>
      <c r="U74" s="14">
        <f t="shared" si="11"/>
        <v>-7.3010495698432321E-2</v>
      </c>
      <c r="V74" s="10"/>
      <c r="W74" s="10"/>
      <c r="X74" s="10"/>
      <c r="Y74" s="10"/>
      <c r="Z74" s="10"/>
    </row>
    <row r="75" spans="1:26" x14ac:dyDescent="0.25">
      <c r="A75" s="31">
        <v>42349</v>
      </c>
      <c r="B75">
        <v>2009.75</v>
      </c>
      <c r="C75" s="14">
        <f t="shared" si="6"/>
        <v>-4.3349021550656008E-3</v>
      </c>
      <c r="D75" s="10"/>
      <c r="E75" s="34">
        <v>42353</v>
      </c>
      <c r="F75">
        <v>1133.7</v>
      </c>
      <c r="G75" s="14">
        <f t="shared" si="7"/>
        <v>-1.3573479509266462E-2</v>
      </c>
      <c r="I75" s="31">
        <v>42095</v>
      </c>
      <c r="J75">
        <v>2059.6899410000001</v>
      </c>
      <c r="K75" s="14">
        <f t="shared" si="8"/>
        <v>-3.5172524563478191E-3</v>
      </c>
      <c r="L75" s="10"/>
      <c r="M75" s="6">
        <v>1251.709961</v>
      </c>
      <c r="N75" s="14">
        <f t="shared" si="9"/>
        <v>-3.1458140683324753E-3</v>
      </c>
      <c r="P75" s="31">
        <v>40087</v>
      </c>
      <c r="Q75">
        <v>1036.1899410000001</v>
      </c>
      <c r="R75" s="14">
        <f t="shared" si="10"/>
        <v>-5.4251949772039954E-2</v>
      </c>
      <c r="S75" s="10"/>
      <c r="T75" s="6">
        <v>562.77002000000005</v>
      </c>
      <c r="U75" s="14">
        <f t="shared" si="11"/>
        <v>-2.9254930027941439E-2</v>
      </c>
      <c r="V75" s="10"/>
      <c r="W75" s="10"/>
      <c r="X75" s="10"/>
      <c r="Y75" s="10"/>
      <c r="Z75" s="10"/>
    </row>
    <row r="76" spans="1:26" x14ac:dyDescent="0.25">
      <c r="A76" s="31">
        <v>42348</v>
      </c>
      <c r="B76">
        <v>2049.25</v>
      </c>
      <c r="C76" s="14">
        <f t="shared" si="6"/>
        <v>1.9654185844010463E-2</v>
      </c>
      <c r="D76" s="10"/>
      <c r="E76" s="34">
        <v>42352</v>
      </c>
      <c r="F76">
        <v>1112.5999999999999</v>
      </c>
      <c r="G76" s="14">
        <f t="shared" si="7"/>
        <v>-1.8611625650524988E-2</v>
      </c>
      <c r="I76" s="31">
        <v>42094</v>
      </c>
      <c r="J76">
        <v>2067.889893</v>
      </c>
      <c r="K76" s="14">
        <f t="shared" si="8"/>
        <v>3.9811584436921787E-3</v>
      </c>
      <c r="L76" s="10"/>
      <c r="M76" s="6">
        <v>1252.7700199999999</v>
      </c>
      <c r="N76" s="14">
        <f t="shared" si="9"/>
        <v>8.4688868270488271E-4</v>
      </c>
      <c r="P76" s="31">
        <v>40057</v>
      </c>
      <c r="Q76">
        <v>1057.079956</v>
      </c>
      <c r="R76" s="14">
        <f t="shared" si="10"/>
        <v>2.0160410918329763E-2</v>
      </c>
      <c r="S76" s="10"/>
      <c r="T76" s="6">
        <v>604.28002900000001</v>
      </c>
      <c r="U76" s="14">
        <f t="shared" si="11"/>
        <v>7.3760164054225807E-2</v>
      </c>
      <c r="V76" s="10"/>
      <c r="W76" s="10"/>
      <c r="X76" s="10"/>
      <c r="Y76" s="10"/>
      <c r="Z76" s="10"/>
    </row>
    <row r="77" spans="1:26" x14ac:dyDescent="0.25">
      <c r="A77" s="31">
        <v>42347</v>
      </c>
      <c r="B77">
        <v>2042</v>
      </c>
      <c r="C77" s="14">
        <f t="shared" si="6"/>
        <v>-3.5378797120897421E-3</v>
      </c>
      <c r="D77" s="10"/>
      <c r="E77" s="34">
        <v>42349</v>
      </c>
      <c r="F77">
        <v>1123.2</v>
      </c>
      <c r="G77" s="14">
        <f t="shared" si="7"/>
        <v>9.5272335071006076E-3</v>
      </c>
      <c r="I77" s="31">
        <v>42093</v>
      </c>
      <c r="J77">
        <v>2086.23999</v>
      </c>
      <c r="K77" s="14">
        <f t="shared" si="8"/>
        <v>8.873826919951977E-3</v>
      </c>
      <c r="L77" s="10"/>
      <c r="M77" s="6">
        <v>1257.8000489999999</v>
      </c>
      <c r="N77" s="14">
        <f t="shared" si="9"/>
        <v>4.0151256173899252E-3</v>
      </c>
      <c r="P77" s="31">
        <v>40028</v>
      </c>
      <c r="Q77">
        <v>1020.619995</v>
      </c>
      <c r="R77" s="14">
        <f t="shared" si="10"/>
        <v>-3.4491204561256539E-2</v>
      </c>
      <c r="S77" s="10"/>
      <c r="T77" s="6">
        <v>572.07000700000003</v>
      </c>
      <c r="U77" s="14">
        <f t="shared" si="11"/>
        <v>-5.33031383699758E-2</v>
      </c>
      <c r="V77" s="10"/>
      <c r="W77" s="10"/>
      <c r="X77" s="10"/>
      <c r="Y77" s="10"/>
      <c r="Z77" s="10"/>
    </row>
    <row r="78" spans="1:26" x14ac:dyDescent="0.25">
      <c r="A78" s="31">
        <v>42346</v>
      </c>
      <c r="B78">
        <v>2058.75</v>
      </c>
      <c r="C78" s="14">
        <f t="shared" si="6"/>
        <v>8.2027424094024415E-3</v>
      </c>
      <c r="D78" s="10"/>
      <c r="E78" s="34">
        <v>42348</v>
      </c>
      <c r="F78">
        <v>1147.7</v>
      </c>
      <c r="G78" s="14">
        <f t="shared" si="7"/>
        <v>2.181267806267817E-2</v>
      </c>
      <c r="I78" s="31">
        <v>42090</v>
      </c>
      <c r="J78">
        <v>2061.0200199999999</v>
      </c>
      <c r="K78" s="14">
        <f t="shared" si="8"/>
        <v>-1.2088719476612164E-2</v>
      </c>
      <c r="L78" s="10"/>
      <c r="M78" s="6">
        <v>1240.410034</v>
      </c>
      <c r="N78" s="14">
        <f t="shared" si="9"/>
        <v>-1.3825738847621838E-2</v>
      </c>
      <c r="P78" s="31">
        <v>39995</v>
      </c>
      <c r="Q78">
        <v>987.47997999999995</v>
      </c>
      <c r="R78" s="14">
        <f t="shared" si="10"/>
        <v>-3.2470473988705284E-2</v>
      </c>
      <c r="S78" s="10"/>
      <c r="T78" s="6">
        <v>556.71002199999998</v>
      </c>
      <c r="U78" s="14">
        <f t="shared" si="11"/>
        <v>-2.6849834481883716E-2</v>
      </c>
      <c r="V78" s="10"/>
      <c r="W78" s="10"/>
      <c r="X78" s="10"/>
      <c r="Y78" s="10"/>
      <c r="Z78" s="10"/>
    </row>
    <row r="79" spans="1:26" x14ac:dyDescent="0.25">
      <c r="A79" s="31">
        <v>42345</v>
      </c>
      <c r="B79">
        <v>2081</v>
      </c>
      <c r="C79" s="14">
        <f t="shared" si="6"/>
        <v>1.0807528840315772E-2</v>
      </c>
      <c r="D79" s="10"/>
      <c r="E79" s="34">
        <v>42347</v>
      </c>
      <c r="F79">
        <v>1142.4000000000001</v>
      </c>
      <c r="G79" s="14">
        <f t="shared" si="7"/>
        <v>-4.6179315152042877E-3</v>
      </c>
      <c r="I79" s="31">
        <v>42089</v>
      </c>
      <c r="J79">
        <v>2056.1499020000001</v>
      </c>
      <c r="K79" s="14">
        <f t="shared" si="8"/>
        <v>-2.3629649167599132E-3</v>
      </c>
      <c r="L79" s="10"/>
      <c r="M79" s="6">
        <v>1231.98999</v>
      </c>
      <c r="N79" s="14">
        <f t="shared" si="9"/>
        <v>-6.7881134215332928E-3</v>
      </c>
      <c r="P79" s="31">
        <v>39965</v>
      </c>
      <c r="Q79">
        <v>919.32000700000003</v>
      </c>
      <c r="R79" s="14">
        <f t="shared" si="10"/>
        <v>-6.9024156823918492E-2</v>
      </c>
      <c r="S79" s="10"/>
      <c r="T79" s="6">
        <v>508.27999899999998</v>
      </c>
      <c r="U79" s="14">
        <f t="shared" si="11"/>
        <v>-8.6993265948425824E-2</v>
      </c>
      <c r="V79" s="10"/>
      <c r="W79" s="10"/>
      <c r="X79" s="10"/>
      <c r="Y79" s="10"/>
      <c r="Z79" s="10"/>
    </row>
    <row r="80" spans="1:26" x14ac:dyDescent="0.25">
      <c r="A80" s="31">
        <v>42342</v>
      </c>
      <c r="B80">
        <v>2088.5</v>
      </c>
      <c r="C80" s="14">
        <f t="shared" si="6"/>
        <v>3.6040365209033531E-3</v>
      </c>
      <c r="D80" s="10"/>
      <c r="E80" s="34">
        <v>42346</v>
      </c>
      <c r="F80">
        <v>1156.4000000000001</v>
      </c>
      <c r="G80" s="14">
        <f t="shared" si="7"/>
        <v>1.225490196078427E-2</v>
      </c>
      <c r="I80" s="31">
        <v>42088</v>
      </c>
      <c r="J80">
        <v>2061.0500489999999</v>
      </c>
      <c r="K80" s="14">
        <f t="shared" si="8"/>
        <v>2.3831662250080043E-3</v>
      </c>
      <c r="L80" s="10"/>
      <c r="M80" s="6">
        <v>1233.849976</v>
      </c>
      <c r="N80" s="14">
        <f t="shared" si="9"/>
        <v>1.5097411627507107E-3</v>
      </c>
      <c r="P80" s="31">
        <v>39934</v>
      </c>
      <c r="Q80">
        <v>919.14001499999995</v>
      </c>
      <c r="R80" s="14">
        <f t="shared" si="10"/>
        <v>-1.9578818978105428E-4</v>
      </c>
      <c r="S80" s="10"/>
      <c r="T80" s="6">
        <v>501.57998700000002</v>
      </c>
      <c r="U80" s="14">
        <f t="shared" si="11"/>
        <v>-1.3181734502993758E-2</v>
      </c>
      <c r="V80" s="10"/>
      <c r="W80" s="10"/>
      <c r="X80" s="10"/>
      <c r="Y80" s="10"/>
      <c r="Z80" s="10"/>
    </row>
    <row r="81" spans="1:26" x14ac:dyDescent="0.25">
      <c r="A81" s="31">
        <v>42341</v>
      </c>
      <c r="B81">
        <v>2051.25</v>
      </c>
      <c r="C81" s="14">
        <f t="shared" si="6"/>
        <v>-1.7835767297103233E-2</v>
      </c>
      <c r="D81" s="10"/>
      <c r="E81" s="34">
        <v>42345</v>
      </c>
      <c r="F81">
        <v>1165.8</v>
      </c>
      <c r="G81" s="14">
        <f t="shared" si="7"/>
        <v>8.1286751988929318E-3</v>
      </c>
      <c r="I81" s="31">
        <v>42087</v>
      </c>
      <c r="J81">
        <v>2091.5</v>
      </c>
      <c r="K81" s="14">
        <f t="shared" si="8"/>
        <v>1.4773998823936374E-2</v>
      </c>
      <c r="L81" s="10"/>
      <c r="M81" s="6">
        <v>1263.459961</v>
      </c>
      <c r="N81" s="14">
        <f t="shared" si="9"/>
        <v>2.3998043178630413E-2</v>
      </c>
      <c r="P81" s="31">
        <v>39904</v>
      </c>
      <c r="Q81">
        <v>872.80999799999995</v>
      </c>
      <c r="R81" s="14">
        <f t="shared" si="10"/>
        <v>-5.0405831803547407E-2</v>
      </c>
      <c r="S81" s="10"/>
      <c r="T81" s="6">
        <v>487.55999800000001</v>
      </c>
      <c r="U81" s="14">
        <f t="shared" si="11"/>
        <v>-2.7951651507977737E-2</v>
      </c>
      <c r="V81" s="10"/>
      <c r="W81" s="10"/>
      <c r="X81" s="10"/>
      <c r="Y81" s="10"/>
      <c r="Z81" s="10"/>
    </row>
    <row r="82" spans="1:26" x14ac:dyDescent="0.25">
      <c r="A82" s="31">
        <v>42340</v>
      </c>
      <c r="B82">
        <v>2081.5</v>
      </c>
      <c r="C82" s="14">
        <f t="shared" si="6"/>
        <v>1.47471054235222E-2</v>
      </c>
      <c r="D82" s="10"/>
      <c r="E82" s="34">
        <v>42342</v>
      </c>
      <c r="F82">
        <v>1183.5</v>
      </c>
      <c r="G82" s="14">
        <f t="shared" si="7"/>
        <v>1.5182707153885699E-2</v>
      </c>
      <c r="I82" s="31">
        <v>42086</v>
      </c>
      <c r="J82">
        <v>2104.419922</v>
      </c>
      <c r="K82" s="14">
        <f t="shared" si="8"/>
        <v>6.1773473583552896E-3</v>
      </c>
      <c r="L82" s="10"/>
      <c r="M82" s="6">
        <v>1264.709961</v>
      </c>
      <c r="N82" s="14">
        <f t="shared" si="9"/>
        <v>9.8934674511630405E-4</v>
      </c>
      <c r="P82" s="31">
        <v>39874</v>
      </c>
      <c r="Q82">
        <v>797.86999500000002</v>
      </c>
      <c r="R82" s="14">
        <f t="shared" si="10"/>
        <v>-8.5860614763489385E-2</v>
      </c>
      <c r="S82" s="10"/>
      <c r="T82" s="6">
        <v>422.75</v>
      </c>
      <c r="U82" s="14">
        <f t="shared" si="11"/>
        <v>-0.13292722591240969</v>
      </c>
      <c r="V82" s="10"/>
      <c r="W82" s="10"/>
      <c r="X82" s="10"/>
      <c r="Y82" s="10"/>
      <c r="Z82" s="10"/>
    </row>
    <row r="83" spans="1:26" x14ac:dyDescent="0.25">
      <c r="A83" s="31">
        <v>42339</v>
      </c>
      <c r="B83">
        <v>2100</v>
      </c>
      <c r="C83" s="14">
        <f t="shared" si="6"/>
        <v>8.8878212827288028E-3</v>
      </c>
      <c r="D83" s="10"/>
      <c r="E83" s="34">
        <v>42341</v>
      </c>
      <c r="F83">
        <v>1170.3</v>
      </c>
      <c r="G83" s="14">
        <f t="shared" si="7"/>
        <v>-1.1153358681875836E-2</v>
      </c>
      <c r="I83" s="31">
        <v>42083</v>
      </c>
      <c r="J83">
        <v>2108.1000979999999</v>
      </c>
      <c r="K83" s="14">
        <f t="shared" si="8"/>
        <v>1.7487840528054299E-3</v>
      </c>
      <c r="L83" s="10"/>
      <c r="M83" s="6">
        <v>1266.369995</v>
      </c>
      <c r="N83" s="14">
        <f t="shared" si="9"/>
        <v>1.3125807902132358E-3</v>
      </c>
      <c r="P83" s="31">
        <v>39846</v>
      </c>
      <c r="Q83">
        <v>735.09002699999996</v>
      </c>
      <c r="R83" s="14">
        <f t="shared" si="10"/>
        <v>-7.8684457860832446E-2</v>
      </c>
      <c r="S83" s="10"/>
      <c r="T83" s="6">
        <v>389.01998900000001</v>
      </c>
      <c r="U83" s="14">
        <f t="shared" si="11"/>
        <v>-7.9787134240094648E-2</v>
      </c>
      <c r="V83" s="10"/>
      <c r="W83" s="10"/>
      <c r="X83" s="10"/>
      <c r="Y83" s="10"/>
      <c r="Z83" s="10"/>
    </row>
    <row r="84" spans="1:26" x14ac:dyDescent="0.25">
      <c r="A84" s="31">
        <v>42338</v>
      </c>
      <c r="B84">
        <v>2079.75</v>
      </c>
      <c r="C84" s="14">
        <f t="shared" si="6"/>
        <v>-9.6428571428571752E-3</v>
      </c>
      <c r="D84" s="10"/>
      <c r="E84" s="34">
        <v>42340</v>
      </c>
      <c r="F84">
        <v>1193.7</v>
      </c>
      <c r="G84" s="14">
        <f t="shared" si="7"/>
        <v>1.9994873109459244E-2</v>
      </c>
      <c r="I84" s="31">
        <v>42082</v>
      </c>
      <c r="J84">
        <v>2089.2700199999999</v>
      </c>
      <c r="K84" s="14">
        <f t="shared" si="8"/>
        <v>-8.9322504267537184E-3</v>
      </c>
      <c r="L84" s="10"/>
      <c r="M84" s="6">
        <v>1254.8599850000001</v>
      </c>
      <c r="N84" s="14">
        <f t="shared" si="9"/>
        <v>-9.0889787703789526E-3</v>
      </c>
      <c r="P84" s="31">
        <v>39815</v>
      </c>
      <c r="Q84">
        <v>825.88000499999998</v>
      </c>
      <c r="R84" s="14">
        <f t="shared" si="10"/>
        <v>0.12350865154643165</v>
      </c>
      <c r="S84" s="10"/>
      <c r="T84" s="6">
        <v>443.52999899999998</v>
      </c>
      <c r="U84" s="14">
        <f t="shared" si="11"/>
        <v>0.14012136019056842</v>
      </c>
      <c r="V84" s="10"/>
      <c r="W84" s="10"/>
      <c r="X84" s="10"/>
      <c r="Y84" s="10"/>
      <c r="Z84" s="10"/>
    </row>
    <row r="85" spans="1:26" x14ac:dyDescent="0.25">
      <c r="A85" s="31">
        <v>42335</v>
      </c>
      <c r="B85">
        <v>2090</v>
      </c>
      <c r="C85" s="14">
        <f t="shared" si="6"/>
        <v>4.9284769804063266E-3</v>
      </c>
      <c r="D85" s="10"/>
      <c r="E85" s="34">
        <v>42339</v>
      </c>
      <c r="F85">
        <v>1204.0999999999999</v>
      </c>
      <c r="G85" s="14">
        <f t="shared" si="7"/>
        <v>8.7124068023789469E-3</v>
      </c>
      <c r="I85" s="31">
        <v>42081</v>
      </c>
      <c r="J85">
        <v>2099.5</v>
      </c>
      <c r="K85" s="14">
        <f t="shared" si="8"/>
        <v>4.8964374647946229E-3</v>
      </c>
      <c r="L85" s="10"/>
      <c r="M85" s="6">
        <v>1252.1400149999999</v>
      </c>
      <c r="N85" s="14">
        <f t="shared" si="9"/>
        <v>-2.1675485970652497E-3</v>
      </c>
      <c r="P85" s="31">
        <v>39783</v>
      </c>
      <c r="Q85">
        <v>903.25</v>
      </c>
      <c r="R85" s="14">
        <f t="shared" si="10"/>
        <v>9.368188421028556E-2</v>
      </c>
      <c r="S85" s="10"/>
      <c r="T85" s="6">
        <v>499.45001200000002</v>
      </c>
      <c r="U85" s="14">
        <f t="shared" si="11"/>
        <v>0.12607943797731713</v>
      </c>
      <c r="V85" s="10"/>
      <c r="W85" s="10"/>
      <c r="X85" s="10"/>
      <c r="Y85" s="10"/>
      <c r="Z85" s="10"/>
    </row>
    <row r="86" spans="1:26" x14ac:dyDescent="0.25">
      <c r="A86" s="31">
        <v>42333</v>
      </c>
      <c r="B86">
        <v>2088</v>
      </c>
      <c r="C86" s="14">
        <f t="shared" si="6"/>
        <v>-9.5693779904304499E-4</v>
      </c>
      <c r="D86" s="10"/>
      <c r="E86" s="34">
        <v>42338</v>
      </c>
      <c r="F86">
        <v>1195.9000000000001</v>
      </c>
      <c r="G86" s="14">
        <f t="shared" si="7"/>
        <v>-6.8100656091685252E-3</v>
      </c>
      <c r="I86" s="31">
        <v>42080</v>
      </c>
      <c r="J86">
        <v>2074.280029</v>
      </c>
      <c r="K86" s="14">
        <f t="shared" si="8"/>
        <v>-1.2012370088116175E-2</v>
      </c>
      <c r="L86" s="10"/>
      <c r="M86" s="6">
        <v>1242.2299800000001</v>
      </c>
      <c r="N86" s="14">
        <f t="shared" si="9"/>
        <v>-7.9144783181455125E-3</v>
      </c>
      <c r="P86" s="31">
        <v>39755</v>
      </c>
      <c r="Q86">
        <v>896.23999000000003</v>
      </c>
      <c r="R86" s="14">
        <f t="shared" si="10"/>
        <v>-7.7608746194297584E-3</v>
      </c>
      <c r="S86" s="10"/>
      <c r="T86" s="6">
        <v>473.14001500000001</v>
      </c>
      <c r="U86" s="14">
        <f t="shared" si="11"/>
        <v>-5.2677938468044361E-2</v>
      </c>
      <c r="V86" s="10"/>
      <c r="W86" s="10"/>
      <c r="X86" s="10"/>
      <c r="Y86" s="10"/>
      <c r="Z86" s="10"/>
    </row>
    <row r="87" spans="1:26" x14ac:dyDescent="0.25">
      <c r="A87" s="31">
        <v>42332</v>
      </c>
      <c r="B87">
        <v>2084.75</v>
      </c>
      <c r="C87" s="14">
        <f t="shared" si="6"/>
        <v>-1.5565134099616573E-3</v>
      </c>
      <c r="D87" s="10"/>
      <c r="E87" s="34">
        <v>42335</v>
      </c>
      <c r="F87">
        <v>1200.8</v>
      </c>
      <c r="G87" s="14">
        <f t="shared" si="7"/>
        <v>4.0973325528890214E-3</v>
      </c>
      <c r="I87" s="31">
        <v>42079</v>
      </c>
      <c r="J87">
        <v>2081.1899410000001</v>
      </c>
      <c r="K87" s="14">
        <f t="shared" si="8"/>
        <v>3.3312339237683286E-3</v>
      </c>
      <c r="L87" s="10"/>
      <c r="M87" s="6">
        <v>1239.780029</v>
      </c>
      <c r="N87" s="14">
        <f t="shared" si="9"/>
        <v>-1.9722201520204763E-3</v>
      </c>
      <c r="P87" s="31">
        <v>39722</v>
      </c>
      <c r="Q87">
        <v>968.75</v>
      </c>
      <c r="R87" s="14">
        <f t="shared" si="10"/>
        <v>8.0904680452832611E-2</v>
      </c>
      <c r="S87" s="10"/>
      <c r="T87" s="6">
        <v>537.52002000000005</v>
      </c>
      <c r="U87" s="14">
        <f t="shared" si="11"/>
        <v>0.13606966851028246</v>
      </c>
      <c r="V87" s="10"/>
      <c r="W87" s="10"/>
      <c r="X87" s="10"/>
      <c r="Y87" s="10"/>
      <c r="Z87" s="10"/>
    </row>
    <row r="88" spans="1:26" x14ac:dyDescent="0.25">
      <c r="A88" s="31">
        <v>42331</v>
      </c>
      <c r="B88">
        <v>2084.25</v>
      </c>
      <c r="C88" s="14">
        <f t="shared" si="6"/>
        <v>-2.3983691090057047E-4</v>
      </c>
      <c r="D88" s="10"/>
      <c r="E88" s="34">
        <v>42334</v>
      </c>
      <c r="F88">
        <v>1196.9000000000001</v>
      </c>
      <c r="G88" s="14">
        <f t="shared" si="7"/>
        <v>-3.2478347768153393E-3</v>
      </c>
      <c r="I88" s="31">
        <v>42076</v>
      </c>
      <c r="J88">
        <v>2053.3999020000001</v>
      </c>
      <c r="K88" s="14">
        <f t="shared" si="8"/>
        <v>-1.3352956619926304E-2</v>
      </c>
      <c r="L88" s="10"/>
      <c r="M88" s="6">
        <v>1232.1400149999999</v>
      </c>
      <c r="N88" s="14">
        <f t="shared" si="9"/>
        <v>-6.1623947968918458E-3</v>
      </c>
      <c r="P88" s="31">
        <v>39693</v>
      </c>
      <c r="Q88">
        <v>1166.3599850000001</v>
      </c>
      <c r="R88" s="14">
        <f t="shared" si="10"/>
        <v>0.20398450064516127</v>
      </c>
      <c r="S88" s="10"/>
      <c r="T88" s="6">
        <v>679.580017</v>
      </c>
      <c r="U88" s="14">
        <f t="shared" si="11"/>
        <v>0.2642878250376608</v>
      </c>
      <c r="V88" s="10"/>
      <c r="W88" s="10"/>
      <c r="X88" s="10"/>
      <c r="Y88" s="10"/>
      <c r="Z88" s="10"/>
    </row>
    <row r="89" spans="1:26" x14ac:dyDescent="0.25">
      <c r="A89" s="31">
        <v>42328</v>
      </c>
      <c r="B89">
        <v>2088.75</v>
      </c>
      <c r="C89" s="14">
        <f t="shared" si="6"/>
        <v>2.1590500179919925E-3</v>
      </c>
      <c r="D89" s="10"/>
      <c r="E89" s="34">
        <v>42333</v>
      </c>
      <c r="F89">
        <v>1196.9000000000001</v>
      </c>
      <c r="G89" s="14">
        <f t="shared" si="7"/>
        <v>0</v>
      </c>
      <c r="I89" s="31">
        <v>42075</v>
      </c>
      <c r="J89">
        <v>2065.9499510000001</v>
      </c>
      <c r="K89" s="14">
        <f t="shared" si="8"/>
        <v>6.1118387060290491E-3</v>
      </c>
      <c r="L89" s="10"/>
      <c r="M89" s="6">
        <v>1236.6400149999999</v>
      </c>
      <c r="N89" s="14">
        <f t="shared" si="9"/>
        <v>3.6521823374107143E-3</v>
      </c>
      <c r="P89" s="31">
        <v>39661</v>
      </c>
      <c r="Q89">
        <v>1282.829956</v>
      </c>
      <c r="R89" s="14">
        <f t="shared" si="10"/>
        <v>9.9857653295607474E-2</v>
      </c>
      <c r="S89" s="10"/>
      <c r="T89" s="6">
        <v>739.5</v>
      </c>
      <c r="U89" s="14">
        <f t="shared" si="11"/>
        <v>8.8172079079835486E-2</v>
      </c>
      <c r="V89" s="10"/>
      <c r="W89" s="10"/>
      <c r="X89" s="10"/>
      <c r="Y89" s="10"/>
      <c r="Z89" s="10"/>
    </row>
    <row r="90" spans="1:26" x14ac:dyDescent="0.25">
      <c r="A90" s="31">
        <v>42327</v>
      </c>
      <c r="B90">
        <v>2079.25</v>
      </c>
      <c r="C90" s="14">
        <f t="shared" si="6"/>
        <v>-4.5481747456612709E-3</v>
      </c>
      <c r="D90" s="10"/>
      <c r="E90" s="34">
        <v>42332</v>
      </c>
      <c r="F90">
        <v>1186.9000000000001</v>
      </c>
      <c r="G90" s="14">
        <f t="shared" si="7"/>
        <v>-8.3549168685771447E-3</v>
      </c>
      <c r="I90" s="31">
        <v>42074</v>
      </c>
      <c r="J90">
        <v>2040.23999</v>
      </c>
      <c r="K90" s="14">
        <f t="shared" si="8"/>
        <v>-1.2444619477618657E-2</v>
      </c>
      <c r="L90" s="10"/>
      <c r="M90" s="6">
        <v>1215.780029</v>
      </c>
      <c r="N90" s="14">
        <f t="shared" si="9"/>
        <v>-1.686827673937108E-2</v>
      </c>
      <c r="P90" s="31">
        <v>39630</v>
      </c>
      <c r="Q90">
        <v>1267.380005</v>
      </c>
      <c r="R90" s="14">
        <f t="shared" si="10"/>
        <v>-1.2043646882221704E-2</v>
      </c>
      <c r="S90" s="10"/>
      <c r="T90" s="6">
        <v>714.52002000000005</v>
      </c>
      <c r="U90" s="14">
        <f t="shared" si="11"/>
        <v>-3.3779553752535385E-2</v>
      </c>
      <c r="V90" s="10"/>
      <c r="W90" s="10"/>
      <c r="X90" s="10"/>
      <c r="Y90" s="10"/>
      <c r="Z90" s="10"/>
    </row>
    <row r="91" spans="1:26" x14ac:dyDescent="0.25">
      <c r="A91" s="31">
        <v>42326</v>
      </c>
      <c r="B91">
        <v>2079.75</v>
      </c>
      <c r="C91" s="14">
        <f t="shared" si="6"/>
        <v>2.4047132379467762E-4</v>
      </c>
      <c r="D91" s="10"/>
      <c r="E91" s="34">
        <v>42331</v>
      </c>
      <c r="F91">
        <v>1179.3</v>
      </c>
      <c r="G91" s="14">
        <f t="shared" si="7"/>
        <v>-6.4032353188980817E-3</v>
      </c>
      <c r="I91" s="31">
        <v>42073</v>
      </c>
      <c r="J91">
        <v>2044.160034</v>
      </c>
      <c r="K91" s="14">
        <f t="shared" si="8"/>
        <v>1.9213641626540934E-3</v>
      </c>
      <c r="L91" s="10"/>
      <c r="M91" s="6">
        <v>1208.469971</v>
      </c>
      <c r="N91" s="14">
        <f t="shared" si="9"/>
        <v>-6.0126485265699081E-3</v>
      </c>
      <c r="P91" s="31">
        <v>39601</v>
      </c>
      <c r="Q91">
        <v>1280</v>
      </c>
      <c r="R91" s="14">
        <f t="shared" si="10"/>
        <v>9.9575462372865076E-3</v>
      </c>
      <c r="S91" s="10"/>
      <c r="T91" s="6">
        <v>689.65997300000004</v>
      </c>
      <c r="U91" s="14">
        <f t="shared" si="11"/>
        <v>-3.4792652835675675E-2</v>
      </c>
      <c r="V91" s="10"/>
      <c r="W91" s="10"/>
      <c r="X91" s="10"/>
      <c r="Y91" s="10"/>
      <c r="Z91" s="10"/>
    </row>
    <row r="92" spans="1:26" x14ac:dyDescent="0.25">
      <c r="A92" s="31">
        <v>42325</v>
      </c>
      <c r="B92">
        <v>2049</v>
      </c>
      <c r="C92" s="14">
        <f t="shared" si="6"/>
        <v>-1.4785430941218869E-2</v>
      </c>
      <c r="D92" s="10"/>
      <c r="E92" s="34">
        <v>42328</v>
      </c>
      <c r="F92">
        <v>1172.9000000000001</v>
      </c>
      <c r="G92" s="14">
        <f t="shared" si="7"/>
        <v>-5.4269481896038752E-3</v>
      </c>
      <c r="I92" s="31">
        <v>42072</v>
      </c>
      <c r="J92">
        <v>2079.429932</v>
      </c>
      <c r="K92" s="14">
        <f t="shared" si="8"/>
        <v>1.7253980810388869E-2</v>
      </c>
      <c r="L92" s="10"/>
      <c r="M92" s="6">
        <v>1223.589966</v>
      </c>
      <c r="N92" s="14">
        <f t="shared" si="9"/>
        <v>1.2511684495964959E-2</v>
      </c>
      <c r="P92" s="31">
        <v>39569</v>
      </c>
      <c r="Q92">
        <v>1400.380005</v>
      </c>
      <c r="R92" s="14">
        <f t="shared" si="10"/>
        <v>9.4046878906250075E-2</v>
      </c>
      <c r="S92" s="10"/>
      <c r="T92" s="6">
        <v>748.28002900000001</v>
      </c>
      <c r="U92" s="14">
        <f t="shared" si="11"/>
        <v>8.4998489538264055E-2</v>
      </c>
      <c r="V92" s="10"/>
      <c r="W92" s="10"/>
      <c r="X92" s="10"/>
      <c r="Y92" s="10"/>
      <c r="Z92" s="10"/>
    </row>
    <row r="93" spans="1:26" x14ac:dyDescent="0.25">
      <c r="A93" s="31">
        <v>42324</v>
      </c>
      <c r="B93">
        <v>2048</v>
      </c>
      <c r="C93" s="14">
        <f t="shared" si="6"/>
        <v>-4.8804294777937685E-4</v>
      </c>
      <c r="D93" s="10"/>
      <c r="E93" s="34">
        <v>42327</v>
      </c>
      <c r="F93">
        <v>1163.7</v>
      </c>
      <c r="G93" s="14">
        <f t="shared" si="7"/>
        <v>-7.8438059510614888E-3</v>
      </c>
      <c r="I93" s="31">
        <v>42069</v>
      </c>
      <c r="J93">
        <v>2071.26001</v>
      </c>
      <c r="K93" s="14">
        <f t="shared" si="8"/>
        <v>-3.9289239200968051E-3</v>
      </c>
      <c r="L93" s="10"/>
      <c r="M93" s="6">
        <v>1217.5200199999999</v>
      </c>
      <c r="N93" s="14">
        <f t="shared" si="9"/>
        <v>-4.9607680421269729E-3</v>
      </c>
      <c r="P93" s="31">
        <v>39539</v>
      </c>
      <c r="Q93">
        <v>1385.589966</v>
      </c>
      <c r="R93" s="14">
        <f t="shared" si="10"/>
        <v>-1.0561446855276935E-2</v>
      </c>
      <c r="S93" s="10"/>
      <c r="T93" s="6">
        <v>716.17999299999997</v>
      </c>
      <c r="U93" s="14">
        <f t="shared" si="11"/>
        <v>-4.2898426733235739E-2</v>
      </c>
      <c r="V93" s="10"/>
      <c r="W93" s="10"/>
      <c r="X93" s="10"/>
      <c r="Y93" s="10"/>
      <c r="Z93" s="10"/>
    </row>
    <row r="94" spans="1:26" x14ac:dyDescent="0.25">
      <c r="A94" s="31">
        <v>42321</v>
      </c>
      <c r="B94">
        <v>2018.5</v>
      </c>
      <c r="C94" s="14">
        <f t="shared" si="6"/>
        <v>-1.4404296875E-2</v>
      </c>
      <c r="D94" s="10"/>
      <c r="E94" s="34">
        <v>42326</v>
      </c>
      <c r="F94">
        <v>1170.4000000000001</v>
      </c>
      <c r="G94" s="14">
        <f t="shared" si="7"/>
        <v>5.7574976368479636E-3</v>
      </c>
      <c r="I94" s="31">
        <v>42068</v>
      </c>
      <c r="J94">
        <v>2101.040039</v>
      </c>
      <c r="K94" s="14">
        <f t="shared" si="8"/>
        <v>1.4377735704944161E-2</v>
      </c>
      <c r="L94" s="10"/>
      <c r="M94" s="6">
        <v>1234.3100589999999</v>
      </c>
      <c r="N94" s="14">
        <f t="shared" si="9"/>
        <v>1.3790359685420084E-2</v>
      </c>
      <c r="P94" s="31">
        <v>39510</v>
      </c>
      <c r="Q94">
        <v>1322.6999510000001</v>
      </c>
      <c r="R94" s="14">
        <f t="shared" si="10"/>
        <v>-4.538861895886448E-2</v>
      </c>
      <c r="S94" s="10"/>
      <c r="T94" s="6">
        <v>687.96997099999999</v>
      </c>
      <c r="U94" s="14">
        <f t="shared" si="11"/>
        <v>-3.9389570046255096E-2</v>
      </c>
      <c r="V94" s="10"/>
      <c r="W94" s="10"/>
      <c r="X94" s="10"/>
      <c r="Y94" s="10"/>
      <c r="Z94" s="10"/>
    </row>
    <row r="95" spans="1:26" x14ac:dyDescent="0.25">
      <c r="A95" s="31">
        <v>42320</v>
      </c>
      <c r="B95">
        <v>2040.5</v>
      </c>
      <c r="C95" s="14">
        <f t="shared" si="6"/>
        <v>1.0899182561307841E-2</v>
      </c>
      <c r="D95" s="10"/>
      <c r="E95" s="34">
        <v>42325</v>
      </c>
      <c r="F95">
        <v>1151</v>
      </c>
      <c r="G95" s="14">
        <f t="shared" si="7"/>
        <v>-1.6575529733424577E-2</v>
      </c>
      <c r="I95" s="31">
        <v>42067</v>
      </c>
      <c r="J95">
        <v>2098.530029</v>
      </c>
      <c r="K95" s="14">
        <f t="shared" si="8"/>
        <v>-1.194651198172636E-3</v>
      </c>
      <c r="L95" s="10"/>
      <c r="M95" s="6">
        <v>1230.7299800000001</v>
      </c>
      <c r="N95" s="14">
        <f t="shared" si="9"/>
        <v>-2.9004697595191864E-3</v>
      </c>
      <c r="P95" s="31">
        <v>39479</v>
      </c>
      <c r="Q95">
        <v>1330.630005</v>
      </c>
      <c r="R95" s="14">
        <f t="shared" si="10"/>
        <v>5.9953536658141626E-3</v>
      </c>
      <c r="S95" s="10"/>
      <c r="T95" s="6">
        <v>686.17999299999997</v>
      </c>
      <c r="U95" s="14">
        <f t="shared" si="11"/>
        <v>-2.6018257706774683E-3</v>
      </c>
      <c r="V95" s="10"/>
      <c r="W95" s="10"/>
      <c r="X95" s="10"/>
      <c r="Y95" s="10"/>
      <c r="Z95" s="10"/>
    </row>
    <row r="96" spans="1:26" x14ac:dyDescent="0.25">
      <c r="A96" s="31">
        <v>42319</v>
      </c>
      <c r="B96">
        <v>2069</v>
      </c>
      <c r="C96" s="14">
        <f t="shared" si="6"/>
        <v>1.3967164910561047E-2</v>
      </c>
      <c r="D96" s="10"/>
      <c r="E96" s="34">
        <v>42324</v>
      </c>
      <c r="F96">
        <v>1152.7</v>
      </c>
      <c r="G96" s="14">
        <f t="shared" si="7"/>
        <v>1.4769765421374093E-3</v>
      </c>
      <c r="I96" s="31">
        <v>42066</v>
      </c>
      <c r="J96">
        <v>2107.780029</v>
      </c>
      <c r="K96" s="14">
        <f t="shared" si="8"/>
        <v>4.4078473370274818E-3</v>
      </c>
      <c r="L96" s="10"/>
      <c r="M96" s="6">
        <v>1234.76001</v>
      </c>
      <c r="N96" s="14">
        <f t="shared" si="9"/>
        <v>3.2745038030193019E-3</v>
      </c>
      <c r="P96" s="31">
        <v>39449</v>
      </c>
      <c r="Q96">
        <v>1378.5500489999999</v>
      </c>
      <c r="R96" s="14">
        <f t="shared" si="10"/>
        <v>3.6013049322452417E-2</v>
      </c>
      <c r="S96" s="10"/>
      <c r="T96" s="6">
        <v>713.29998799999998</v>
      </c>
      <c r="U96" s="14">
        <f t="shared" si="11"/>
        <v>3.9523150305549759E-2</v>
      </c>
      <c r="V96" s="10"/>
      <c r="W96" s="10"/>
      <c r="X96" s="10"/>
      <c r="Y96" s="10"/>
      <c r="Z96" s="10"/>
    </row>
    <row r="97" spans="1:26" x14ac:dyDescent="0.25">
      <c r="A97" s="31">
        <v>42318</v>
      </c>
      <c r="B97">
        <v>2078</v>
      </c>
      <c r="C97" s="14">
        <f t="shared" si="6"/>
        <v>4.3499275012082173E-3</v>
      </c>
      <c r="D97" s="10"/>
      <c r="E97" s="34">
        <v>42321</v>
      </c>
      <c r="F97">
        <v>1143</v>
      </c>
      <c r="G97" s="14">
        <f t="shared" si="7"/>
        <v>-8.4150255920881767E-3</v>
      </c>
      <c r="I97" s="31">
        <v>42065</v>
      </c>
      <c r="J97">
        <v>2117.389893</v>
      </c>
      <c r="K97" s="14">
        <f t="shared" si="8"/>
        <v>4.5592347720266879E-3</v>
      </c>
      <c r="L97" s="10"/>
      <c r="M97" s="6">
        <v>1242.619995</v>
      </c>
      <c r="N97" s="14">
        <f t="shared" si="9"/>
        <v>6.3655973114971065E-3</v>
      </c>
      <c r="P97" s="31">
        <v>39419</v>
      </c>
      <c r="Q97">
        <v>1468.3599850000001</v>
      </c>
      <c r="R97" s="14">
        <f t="shared" si="10"/>
        <v>6.5148114183557038E-2</v>
      </c>
      <c r="S97" s="10"/>
      <c r="T97" s="6">
        <v>766.03002900000001</v>
      </c>
      <c r="U97" s="14">
        <f t="shared" si="11"/>
        <v>7.3924073863856687E-2</v>
      </c>
      <c r="V97" s="10"/>
      <c r="W97" s="10"/>
      <c r="X97" s="10"/>
      <c r="Y97" s="10"/>
      <c r="Z97" s="10"/>
    </row>
    <row r="98" spans="1:26" x14ac:dyDescent="0.25">
      <c r="A98" s="31">
        <v>42317</v>
      </c>
      <c r="B98">
        <v>2073</v>
      </c>
      <c r="C98" s="14">
        <f t="shared" si="6"/>
        <v>-2.4061597690087089E-3</v>
      </c>
      <c r="D98" s="10"/>
      <c r="E98" s="34">
        <v>42320</v>
      </c>
      <c r="F98">
        <v>1153.0999999999999</v>
      </c>
      <c r="G98" s="14">
        <f t="shared" si="7"/>
        <v>8.8363954505685793E-3</v>
      </c>
      <c r="I98" s="31">
        <v>42062</v>
      </c>
      <c r="J98">
        <v>2104.5</v>
      </c>
      <c r="K98" s="14">
        <f t="shared" si="8"/>
        <v>-6.0876331952908203E-3</v>
      </c>
      <c r="L98" s="10"/>
      <c r="M98" s="6">
        <v>1233.369995</v>
      </c>
      <c r="N98" s="14">
        <f t="shared" si="9"/>
        <v>-7.4439491052934459E-3</v>
      </c>
      <c r="P98" s="31">
        <v>39387</v>
      </c>
      <c r="Q98">
        <v>1481.1400149999999</v>
      </c>
      <c r="R98" s="14">
        <f t="shared" si="10"/>
        <v>8.7036081959150913E-3</v>
      </c>
      <c r="S98" s="10"/>
      <c r="T98" s="6">
        <v>767.77002000000005</v>
      </c>
      <c r="U98" s="14">
        <f t="shared" si="11"/>
        <v>2.2714396748537702E-3</v>
      </c>
      <c r="V98" s="10"/>
      <c r="W98" s="10"/>
      <c r="X98" s="10"/>
      <c r="Y98" s="10"/>
      <c r="Z98" s="10"/>
    </row>
    <row r="99" spans="1:26" x14ac:dyDescent="0.25">
      <c r="A99" s="31">
        <v>42314</v>
      </c>
      <c r="B99">
        <v>2093.75</v>
      </c>
      <c r="C99" s="14">
        <f t="shared" si="6"/>
        <v>1.0009647853352677E-2</v>
      </c>
      <c r="D99" s="10"/>
      <c r="E99" s="34">
        <v>42319</v>
      </c>
      <c r="F99">
        <v>1174.7</v>
      </c>
      <c r="G99" s="14">
        <f t="shared" si="7"/>
        <v>1.8732113433353792E-2</v>
      </c>
      <c r="I99" s="31">
        <v>42061</v>
      </c>
      <c r="J99">
        <v>2110.73999</v>
      </c>
      <c r="K99" s="14">
        <f t="shared" si="8"/>
        <v>2.9650700879069181E-3</v>
      </c>
      <c r="L99" s="10"/>
      <c r="M99" s="6">
        <v>1239.1099850000001</v>
      </c>
      <c r="N99" s="14">
        <f t="shared" si="9"/>
        <v>4.6539076053979667E-3</v>
      </c>
      <c r="P99" s="31">
        <v>39356</v>
      </c>
      <c r="Q99">
        <v>1549.380005</v>
      </c>
      <c r="R99" s="14">
        <f t="shared" si="10"/>
        <v>4.607261252070094E-2</v>
      </c>
      <c r="S99" s="10"/>
      <c r="T99" s="6">
        <v>828.02002000000005</v>
      </c>
      <c r="U99" s="14">
        <f t="shared" si="11"/>
        <v>7.8474020123890709E-2</v>
      </c>
      <c r="V99" s="10"/>
      <c r="W99" s="10"/>
      <c r="X99" s="10"/>
      <c r="Y99" s="10"/>
      <c r="Z99" s="10"/>
    </row>
    <row r="100" spans="1:26" x14ac:dyDescent="0.25">
      <c r="A100" s="31">
        <v>42313</v>
      </c>
      <c r="B100">
        <v>2094</v>
      </c>
      <c r="C100" s="14">
        <f t="shared" si="6"/>
        <v>1.1940298507462366E-4</v>
      </c>
      <c r="D100" s="10"/>
      <c r="E100" s="34">
        <v>42318</v>
      </c>
      <c r="F100">
        <v>1187</v>
      </c>
      <c r="G100" s="14">
        <f t="shared" si="7"/>
        <v>1.0470758491529786E-2</v>
      </c>
      <c r="I100" s="31">
        <v>42060</v>
      </c>
      <c r="J100">
        <v>2113.860107</v>
      </c>
      <c r="K100" s="14">
        <f t="shared" si="8"/>
        <v>1.4782100186578884E-3</v>
      </c>
      <c r="L100" s="10"/>
      <c r="M100" s="6">
        <v>1235.099976</v>
      </c>
      <c r="N100" s="14">
        <f t="shared" si="9"/>
        <v>-3.2362010221393955E-3</v>
      </c>
      <c r="P100" s="31">
        <v>39329</v>
      </c>
      <c r="Q100">
        <v>1526.75</v>
      </c>
      <c r="R100" s="14">
        <f t="shared" si="10"/>
        <v>-1.4605845516897586E-2</v>
      </c>
      <c r="S100" s="10"/>
      <c r="T100" s="6">
        <v>805.45001200000002</v>
      </c>
      <c r="U100" s="14">
        <f t="shared" si="11"/>
        <v>-2.7257804708634925E-2</v>
      </c>
      <c r="V100" s="10"/>
      <c r="W100" s="10"/>
      <c r="X100" s="10"/>
      <c r="Y100" s="10"/>
      <c r="Z100" s="10"/>
    </row>
    <row r="101" spans="1:26" x14ac:dyDescent="0.25">
      <c r="A101" s="31">
        <v>42312</v>
      </c>
      <c r="B101">
        <v>2094.75</v>
      </c>
      <c r="C101" s="14">
        <f t="shared" si="6"/>
        <v>3.5816618911166387E-4</v>
      </c>
      <c r="D101" s="10"/>
      <c r="E101" s="34">
        <v>42317</v>
      </c>
      <c r="F101">
        <v>1180.4000000000001</v>
      </c>
      <c r="G101" s="14">
        <f t="shared" si="7"/>
        <v>-5.5602358887951731E-3</v>
      </c>
      <c r="I101" s="31">
        <v>42059</v>
      </c>
      <c r="J101">
        <v>2115.4799800000001</v>
      </c>
      <c r="K101" s="14">
        <f t="shared" si="8"/>
        <v>7.6631040750330115E-4</v>
      </c>
      <c r="L101" s="10"/>
      <c r="M101" s="6">
        <v>1233.9799800000001</v>
      </c>
      <c r="N101" s="14">
        <f t="shared" si="9"/>
        <v>-9.068059442662868E-4</v>
      </c>
      <c r="P101" s="31">
        <v>39295</v>
      </c>
      <c r="Q101">
        <v>1473.98999</v>
      </c>
      <c r="R101" s="14">
        <f t="shared" si="10"/>
        <v>-3.4557072212215489E-2</v>
      </c>
      <c r="S101" s="10"/>
      <c r="T101" s="6">
        <v>792.85998500000005</v>
      </c>
      <c r="U101" s="14">
        <f t="shared" si="11"/>
        <v>-1.5631047007793608E-2</v>
      </c>
      <c r="V101" s="10"/>
      <c r="W101" s="10"/>
      <c r="X101" s="10"/>
      <c r="Y101" s="10"/>
      <c r="Z101" s="10"/>
    </row>
    <row r="102" spans="1:26" x14ac:dyDescent="0.25">
      <c r="A102" s="31">
        <v>42311</v>
      </c>
      <c r="B102">
        <v>2103</v>
      </c>
      <c r="C102" s="14">
        <f t="shared" si="6"/>
        <v>3.9384174722520982E-3</v>
      </c>
      <c r="D102" s="10"/>
      <c r="E102" s="34">
        <v>42314</v>
      </c>
      <c r="F102">
        <v>1198.8</v>
      </c>
      <c r="G102" s="14">
        <f t="shared" si="7"/>
        <v>1.558793629278199E-2</v>
      </c>
      <c r="I102" s="31">
        <v>42058</v>
      </c>
      <c r="J102">
        <v>2109.6599120000001</v>
      </c>
      <c r="K102" s="14">
        <f t="shared" si="8"/>
        <v>-2.7511808454930842E-3</v>
      </c>
      <c r="L102" s="10"/>
      <c r="M102" s="6">
        <v>1231.829956</v>
      </c>
      <c r="N102" s="14">
        <f t="shared" si="9"/>
        <v>-1.7423491749031239E-3</v>
      </c>
      <c r="P102" s="31">
        <v>39265</v>
      </c>
      <c r="Q102">
        <v>1455.2700199999999</v>
      </c>
      <c r="R102" s="14">
        <f t="shared" si="10"/>
        <v>-1.2700201580066461E-2</v>
      </c>
      <c r="S102" s="10"/>
      <c r="T102" s="6">
        <v>776.11999500000002</v>
      </c>
      <c r="U102" s="14">
        <f t="shared" si="11"/>
        <v>-2.111342521592896E-2</v>
      </c>
      <c r="V102" s="10"/>
      <c r="W102" s="10"/>
      <c r="X102" s="10"/>
      <c r="Y102" s="10"/>
      <c r="Z102" s="10"/>
    </row>
    <row r="103" spans="1:26" x14ac:dyDescent="0.25">
      <c r="A103" s="31">
        <v>42310</v>
      </c>
      <c r="B103">
        <v>2095.5</v>
      </c>
      <c r="C103" s="14">
        <f t="shared" si="6"/>
        <v>-3.566333808844524E-3</v>
      </c>
      <c r="D103" s="10"/>
      <c r="E103" s="34">
        <v>42313</v>
      </c>
      <c r="F103">
        <v>1187.2</v>
      </c>
      <c r="G103" s="14">
        <f t="shared" si="7"/>
        <v>-9.676343009676236E-3</v>
      </c>
      <c r="I103" s="31">
        <v>42055</v>
      </c>
      <c r="J103">
        <v>2110.3000489999999</v>
      </c>
      <c r="K103" s="14">
        <f t="shared" si="8"/>
        <v>3.0343137126442876E-4</v>
      </c>
      <c r="L103" s="10"/>
      <c r="M103" s="6">
        <v>1231.790039</v>
      </c>
      <c r="N103" s="14">
        <f t="shared" si="9"/>
        <v>-3.2404634913829611E-5</v>
      </c>
      <c r="P103" s="31">
        <v>39234</v>
      </c>
      <c r="Q103">
        <v>1503.349976</v>
      </c>
      <c r="R103" s="14">
        <f t="shared" si="10"/>
        <v>3.3038511986936969E-2</v>
      </c>
      <c r="S103" s="10"/>
      <c r="T103" s="6">
        <v>833.70001200000002</v>
      </c>
      <c r="U103" s="14">
        <f t="shared" si="11"/>
        <v>7.4189580697505475E-2</v>
      </c>
      <c r="V103" s="10"/>
      <c r="W103" s="10"/>
      <c r="X103" s="10"/>
      <c r="Y103" s="10"/>
      <c r="Z103" s="10"/>
    </row>
    <row r="104" spans="1:26" x14ac:dyDescent="0.25">
      <c r="A104" s="31">
        <v>42307</v>
      </c>
      <c r="B104">
        <v>2073.75</v>
      </c>
      <c r="C104" s="14">
        <f t="shared" si="6"/>
        <v>-1.0379384395132418E-2</v>
      </c>
      <c r="D104" s="10"/>
      <c r="E104" s="34">
        <v>42312</v>
      </c>
      <c r="F104">
        <v>1186</v>
      </c>
      <c r="G104" s="14">
        <f t="shared" si="7"/>
        <v>-1.0107816711590889E-3</v>
      </c>
      <c r="I104" s="31">
        <v>42054</v>
      </c>
      <c r="J104">
        <v>2097.4499510000001</v>
      </c>
      <c r="K104" s="14">
        <f t="shared" si="8"/>
        <v>-6.0892279304495256E-3</v>
      </c>
      <c r="L104" s="10"/>
      <c r="M104" s="6">
        <v>1227.910034</v>
      </c>
      <c r="N104" s="14">
        <f t="shared" si="9"/>
        <v>-3.149891521407211E-3</v>
      </c>
      <c r="P104" s="31">
        <v>39203</v>
      </c>
      <c r="Q104">
        <v>1530.619995</v>
      </c>
      <c r="R104" s="14">
        <f t="shared" si="10"/>
        <v>1.8139501403763747E-2</v>
      </c>
      <c r="S104" s="10"/>
      <c r="T104" s="6">
        <v>847.17999299999997</v>
      </c>
      <c r="U104" s="14">
        <f t="shared" si="11"/>
        <v>1.6168862667594652E-2</v>
      </c>
      <c r="V104" s="10"/>
      <c r="W104" s="10"/>
      <c r="X104" s="10"/>
      <c r="Y104" s="10"/>
      <c r="Z104" s="10"/>
    </row>
    <row r="105" spans="1:26" x14ac:dyDescent="0.25">
      <c r="A105" s="31">
        <v>42306</v>
      </c>
      <c r="B105">
        <v>2083</v>
      </c>
      <c r="C105" s="14">
        <f t="shared" si="6"/>
        <v>4.4605183845689567E-3</v>
      </c>
      <c r="D105" s="10"/>
      <c r="E105" s="34">
        <v>42311</v>
      </c>
      <c r="F105">
        <v>1187.9000000000001</v>
      </c>
      <c r="G105" s="14">
        <f t="shared" si="7"/>
        <v>1.6020236087690432E-3</v>
      </c>
      <c r="I105" s="31">
        <v>42053</v>
      </c>
      <c r="J105">
        <v>2099.679932</v>
      </c>
      <c r="K105" s="14">
        <f t="shared" si="8"/>
        <v>1.0631867515773497E-3</v>
      </c>
      <c r="L105" s="10"/>
      <c r="M105" s="6">
        <v>1227.9499510000001</v>
      </c>
      <c r="N105" s="14">
        <f t="shared" si="9"/>
        <v>3.2508081939885969E-5</v>
      </c>
      <c r="P105" s="31">
        <v>39174</v>
      </c>
      <c r="Q105">
        <v>1482.369995</v>
      </c>
      <c r="R105" s="14">
        <f t="shared" si="10"/>
        <v>-3.152317371889557E-2</v>
      </c>
      <c r="S105" s="10"/>
      <c r="T105" s="6">
        <v>814.57000700000003</v>
      </c>
      <c r="U105" s="14">
        <f t="shared" si="11"/>
        <v>-3.8492393906190747E-2</v>
      </c>
      <c r="V105" s="10"/>
      <c r="W105" s="10"/>
      <c r="X105" s="10"/>
      <c r="Y105" s="10"/>
      <c r="Z105" s="10"/>
    </row>
    <row r="106" spans="1:26" x14ac:dyDescent="0.25">
      <c r="A106" s="31">
        <v>42305</v>
      </c>
      <c r="B106">
        <v>2084.5</v>
      </c>
      <c r="C106" s="14">
        <f t="shared" si="6"/>
        <v>7.2011521843484694E-4</v>
      </c>
      <c r="D106" s="10"/>
      <c r="E106" s="34">
        <v>42310</v>
      </c>
      <c r="F106">
        <v>1180.4000000000001</v>
      </c>
      <c r="G106" s="14">
        <f t="shared" si="7"/>
        <v>-6.3136627662261358E-3</v>
      </c>
      <c r="I106" s="31">
        <v>42052</v>
      </c>
      <c r="J106">
        <v>2100.3400879999999</v>
      </c>
      <c r="K106" s="14">
        <f t="shared" si="8"/>
        <v>3.1440791995906991E-4</v>
      </c>
      <c r="L106" s="10"/>
      <c r="M106" s="6">
        <v>1225.01001</v>
      </c>
      <c r="N106" s="14">
        <f t="shared" si="9"/>
        <v>-2.3941863409057129E-3</v>
      </c>
      <c r="P106" s="31">
        <v>39142</v>
      </c>
      <c r="Q106">
        <v>1420.8599850000001</v>
      </c>
      <c r="R106" s="14">
        <f t="shared" si="10"/>
        <v>-4.1494370641251388E-2</v>
      </c>
      <c r="S106" s="10"/>
      <c r="T106" s="6">
        <v>800.71002199999998</v>
      </c>
      <c r="U106" s="14">
        <f t="shared" si="11"/>
        <v>-1.7015093706979623E-2</v>
      </c>
      <c r="V106" s="10"/>
      <c r="W106" s="10"/>
      <c r="X106" s="10"/>
      <c r="Y106" s="10"/>
      <c r="Z106" s="10"/>
    </row>
    <row r="107" spans="1:26" x14ac:dyDescent="0.25">
      <c r="A107" s="31">
        <v>42304</v>
      </c>
      <c r="B107">
        <v>2060.5</v>
      </c>
      <c r="C107" s="14">
        <f t="shared" si="6"/>
        <v>-1.1513552410649996E-2</v>
      </c>
      <c r="D107" s="10"/>
      <c r="E107" s="34">
        <v>42307</v>
      </c>
      <c r="F107">
        <v>1158.3</v>
      </c>
      <c r="G107" s="14">
        <f t="shared" si="7"/>
        <v>-1.8722466960352513E-2</v>
      </c>
      <c r="I107" s="31">
        <v>42048</v>
      </c>
      <c r="J107">
        <v>2096.98999</v>
      </c>
      <c r="K107" s="14">
        <f t="shared" si="8"/>
        <v>-1.595026452687498E-3</v>
      </c>
      <c r="L107" s="10"/>
      <c r="M107" s="6">
        <v>1223.130005</v>
      </c>
      <c r="N107" s="14">
        <f t="shared" si="9"/>
        <v>-1.5346854186113479E-3</v>
      </c>
      <c r="P107" s="31">
        <v>39114</v>
      </c>
      <c r="Q107">
        <v>1406.8199460000001</v>
      </c>
      <c r="R107" s="14">
        <f t="shared" si="10"/>
        <v>-9.8813670229441763E-3</v>
      </c>
      <c r="S107" s="10"/>
      <c r="T107" s="6">
        <v>793.29998799999998</v>
      </c>
      <c r="U107" s="14">
        <f t="shared" si="11"/>
        <v>-9.2543290284932134E-3</v>
      </c>
      <c r="V107" s="10"/>
      <c r="W107" s="10"/>
      <c r="X107" s="10"/>
      <c r="Y107" s="10"/>
      <c r="Z107" s="10"/>
    </row>
    <row r="108" spans="1:26" x14ac:dyDescent="0.25">
      <c r="A108" s="31">
        <v>42303</v>
      </c>
      <c r="B108">
        <v>2062.25</v>
      </c>
      <c r="C108" s="14">
        <f t="shared" si="6"/>
        <v>8.4930842028629883E-4</v>
      </c>
      <c r="D108" s="10"/>
      <c r="E108" s="34">
        <v>42306</v>
      </c>
      <c r="F108">
        <v>1160.9000000000001</v>
      </c>
      <c r="G108" s="14">
        <f t="shared" si="7"/>
        <v>2.2446689113357898E-3</v>
      </c>
      <c r="I108" s="31">
        <v>42047</v>
      </c>
      <c r="J108">
        <v>2088.4799800000001</v>
      </c>
      <c r="K108" s="14">
        <f t="shared" si="8"/>
        <v>-4.0582024905135849E-3</v>
      </c>
      <c r="L108" s="10"/>
      <c r="M108" s="6">
        <v>1216.2700199999999</v>
      </c>
      <c r="N108" s="14">
        <f t="shared" si="9"/>
        <v>-5.6085493544899556E-3</v>
      </c>
      <c r="P108" s="31">
        <v>39085</v>
      </c>
      <c r="Q108">
        <v>1438.23999</v>
      </c>
      <c r="R108" s="14">
        <f t="shared" si="10"/>
        <v>2.2334090506277215E-2</v>
      </c>
      <c r="S108" s="10"/>
      <c r="T108" s="6">
        <v>800.34002699999996</v>
      </c>
      <c r="U108" s="14">
        <f t="shared" si="11"/>
        <v>8.8743717464925265E-3</v>
      </c>
      <c r="V108" s="10"/>
      <c r="W108" s="10"/>
      <c r="X108" s="10"/>
      <c r="Y108" s="10"/>
      <c r="Z108" s="10"/>
    </row>
    <row r="109" spans="1:26" x14ac:dyDescent="0.25">
      <c r="A109" s="31">
        <v>42300</v>
      </c>
      <c r="B109">
        <v>2066</v>
      </c>
      <c r="C109" s="14">
        <f t="shared" si="6"/>
        <v>1.8184022305733905E-3</v>
      </c>
      <c r="D109" s="10"/>
      <c r="E109" s="34">
        <v>42305</v>
      </c>
      <c r="F109">
        <v>1175.7</v>
      </c>
      <c r="G109" s="14">
        <f t="shared" si="7"/>
        <v>1.2748729434059802E-2</v>
      </c>
      <c r="I109" s="31">
        <v>42046</v>
      </c>
      <c r="J109">
        <v>2068.530029</v>
      </c>
      <c r="K109" s="14">
        <f t="shared" si="8"/>
        <v>-9.552378376162407E-3</v>
      </c>
      <c r="L109" s="10"/>
      <c r="M109" s="6">
        <v>1201.5500489999999</v>
      </c>
      <c r="N109" s="14">
        <f t="shared" si="9"/>
        <v>-1.2102551865908806E-2</v>
      </c>
      <c r="P109" s="31">
        <v>39052</v>
      </c>
      <c r="Q109">
        <v>1418.3000489999999</v>
      </c>
      <c r="R109" s="14">
        <f t="shared" si="10"/>
        <v>-1.3864126389643849E-2</v>
      </c>
      <c r="S109" s="10"/>
      <c r="T109" s="6">
        <v>787.65997300000004</v>
      </c>
      <c r="U109" s="14">
        <f t="shared" si="11"/>
        <v>-1.5843333548529293E-2</v>
      </c>
      <c r="V109" s="10"/>
      <c r="W109" s="10"/>
      <c r="X109" s="10"/>
      <c r="Y109" s="10"/>
      <c r="Z109" s="10"/>
    </row>
    <row r="110" spans="1:26" x14ac:dyDescent="0.25">
      <c r="A110" s="31">
        <v>42299</v>
      </c>
      <c r="B110">
        <v>2053</v>
      </c>
      <c r="C110" s="14">
        <f t="shared" si="6"/>
        <v>-6.2923523717328678E-3</v>
      </c>
      <c r="D110" s="10"/>
      <c r="E110" s="34">
        <v>42304</v>
      </c>
      <c r="F110">
        <v>1141.9000000000001</v>
      </c>
      <c r="G110" s="14">
        <f t="shared" si="7"/>
        <v>-2.8748830483966925E-2</v>
      </c>
      <c r="I110" s="31">
        <v>42045</v>
      </c>
      <c r="J110">
        <v>2068.5900879999999</v>
      </c>
      <c r="K110" s="14">
        <f t="shared" si="8"/>
        <v>2.9034628048929534E-5</v>
      </c>
      <c r="L110" s="10"/>
      <c r="M110" s="6">
        <v>1203.1800539999999</v>
      </c>
      <c r="N110" s="14">
        <f t="shared" si="9"/>
        <v>1.3565851887373803E-3</v>
      </c>
      <c r="P110" s="31">
        <v>39022</v>
      </c>
      <c r="Q110">
        <v>1400.630005</v>
      </c>
      <c r="R110" s="14">
        <f t="shared" si="10"/>
        <v>-1.2458607762481977E-2</v>
      </c>
      <c r="S110" s="10"/>
      <c r="T110" s="6">
        <v>786.11999500000002</v>
      </c>
      <c r="U110" s="14">
        <f t="shared" si="11"/>
        <v>-1.9551304532267055E-3</v>
      </c>
      <c r="V110" s="10"/>
      <c r="W110" s="10"/>
      <c r="X110" s="10"/>
      <c r="Y110" s="10"/>
      <c r="Z110" s="10"/>
    </row>
    <row r="111" spans="1:26" x14ac:dyDescent="0.25">
      <c r="A111" s="31">
        <v>42298</v>
      </c>
      <c r="B111">
        <v>2008.5</v>
      </c>
      <c r="C111" s="14">
        <f t="shared" si="6"/>
        <v>-2.1675596687773968E-2</v>
      </c>
      <c r="D111" s="10"/>
      <c r="E111" s="34">
        <v>42303</v>
      </c>
      <c r="F111">
        <v>1154.9000000000001</v>
      </c>
      <c r="G111" s="14">
        <f t="shared" si="7"/>
        <v>1.1384534547683733E-2</v>
      </c>
      <c r="I111" s="31">
        <v>42044</v>
      </c>
      <c r="J111">
        <v>2046.73999</v>
      </c>
      <c r="K111" s="14">
        <f t="shared" si="8"/>
        <v>-1.056279739845678E-2</v>
      </c>
      <c r="L111" s="10"/>
      <c r="M111" s="6">
        <v>1195.829956</v>
      </c>
      <c r="N111" s="14">
        <f t="shared" si="9"/>
        <v>-6.1088928257780895E-3</v>
      </c>
      <c r="P111" s="31">
        <v>38992</v>
      </c>
      <c r="Q111">
        <v>1377.9399410000001</v>
      </c>
      <c r="R111" s="14">
        <f t="shared" si="10"/>
        <v>-1.6199898559220105E-2</v>
      </c>
      <c r="S111" s="10"/>
      <c r="T111" s="6">
        <v>766.84002699999996</v>
      </c>
      <c r="U111" s="14">
        <f t="shared" si="11"/>
        <v>-2.4525477182398947E-2</v>
      </c>
      <c r="V111" s="10"/>
      <c r="W111" s="10"/>
      <c r="X111" s="10"/>
      <c r="Y111" s="10"/>
      <c r="Z111" s="10"/>
    </row>
    <row r="112" spans="1:26" x14ac:dyDescent="0.25">
      <c r="A112" s="31">
        <v>42297</v>
      </c>
      <c r="B112">
        <v>2020.5</v>
      </c>
      <c r="C112" s="14">
        <f t="shared" si="6"/>
        <v>5.9746079163554011E-3</v>
      </c>
      <c r="D112" s="10"/>
      <c r="E112" s="34">
        <v>42300</v>
      </c>
      <c r="F112">
        <v>1161.4000000000001</v>
      </c>
      <c r="G112" s="14">
        <f t="shared" si="7"/>
        <v>5.6281929171357881E-3</v>
      </c>
      <c r="I112" s="31">
        <v>42041</v>
      </c>
      <c r="J112">
        <v>2055.469971</v>
      </c>
      <c r="K112" s="14">
        <f t="shared" si="8"/>
        <v>4.2653102214511573E-3</v>
      </c>
      <c r="L112" s="10"/>
      <c r="M112" s="6">
        <v>1205.459961</v>
      </c>
      <c r="N112" s="14">
        <f t="shared" si="9"/>
        <v>8.0529885973186222E-3</v>
      </c>
      <c r="P112" s="31">
        <v>38961</v>
      </c>
      <c r="Q112">
        <v>1335.849976</v>
      </c>
      <c r="R112" s="14">
        <f t="shared" si="10"/>
        <v>-3.0545572958321054E-2</v>
      </c>
      <c r="S112" s="10"/>
      <c r="T112" s="6">
        <v>725.59002699999996</v>
      </c>
      <c r="U112" s="14">
        <f t="shared" si="11"/>
        <v>-5.3792184220451511E-2</v>
      </c>
      <c r="V112" s="10"/>
      <c r="W112" s="10"/>
      <c r="X112" s="10"/>
      <c r="Y112" s="10"/>
      <c r="Z112" s="10"/>
    </row>
    <row r="113" spans="1:26" x14ac:dyDescent="0.25">
      <c r="A113" s="31">
        <v>42296</v>
      </c>
      <c r="B113">
        <v>2027.5</v>
      </c>
      <c r="C113" s="14">
        <f t="shared" si="6"/>
        <v>3.4644889878743257E-3</v>
      </c>
      <c r="D113" s="10"/>
      <c r="E113" s="34">
        <v>42299</v>
      </c>
      <c r="F113">
        <v>1155</v>
      </c>
      <c r="G113" s="14">
        <f t="shared" si="7"/>
        <v>-5.5105906664371096E-3</v>
      </c>
      <c r="I113" s="31">
        <v>42040</v>
      </c>
      <c r="J113">
        <v>2062.5200199999999</v>
      </c>
      <c r="K113" s="14">
        <f t="shared" si="8"/>
        <v>3.429896373805974E-3</v>
      </c>
      <c r="L113" s="10"/>
      <c r="M113" s="6">
        <v>1208.709961</v>
      </c>
      <c r="N113" s="14">
        <f t="shared" si="9"/>
        <v>2.6960663192030498E-3</v>
      </c>
      <c r="P113" s="31">
        <v>38930</v>
      </c>
      <c r="Q113">
        <v>1303.8199460000001</v>
      </c>
      <c r="R113" s="14">
        <f t="shared" si="10"/>
        <v>-2.39772658423133E-2</v>
      </c>
      <c r="S113" s="10"/>
      <c r="T113" s="6">
        <v>720.53002900000001</v>
      </c>
      <c r="U113" s="14">
        <f t="shared" si="11"/>
        <v>-6.9736322326822142E-3</v>
      </c>
      <c r="V113" s="10"/>
      <c r="W113" s="10"/>
      <c r="X113" s="10"/>
      <c r="Y113" s="10"/>
      <c r="Z113" s="10"/>
    </row>
    <row r="114" spans="1:26" x14ac:dyDescent="0.25">
      <c r="A114" s="31">
        <v>42293</v>
      </c>
      <c r="B114">
        <v>2025.5</v>
      </c>
      <c r="C114" s="14">
        <f t="shared" si="6"/>
        <v>-9.8643649815044476E-4</v>
      </c>
      <c r="D114" s="10"/>
      <c r="E114" s="34">
        <v>42298</v>
      </c>
      <c r="F114">
        <v>1140.5</v>
      </c>
      <c r="G114" s="14">
        <f t="shared" si="7"/>
        <v>-1.255411255411254E-2</v>
      </c>
      <c r="I114" s="31">
        <v>42039</v>
      </c>
      <c r="J114">
        <v>2041.51001</v>
      </c>
      <c r="K114" s="14">
        <f t="shared" si="8"/>
        <v>-1.0186572637486457E-2</v>
      </c>
      <c r="L114" s="10"/>
      <c r="M114" s="6">
        <v>1191.4399410000001</v>
      </c>
      <c r="N114" s="14">
        <f t="shared" si="9"/>
        <v>-1.4287976898702759E-2</v>
      </c>
      <c r="P114" s="31">
        <v>38901</v>
      </c>
      <c r="Q114">
        <v>1276.660034</v>
      </c>
      <c r="R114" s="14">
        <f t="shared" si="10"/>
        <v>-2.0831029685750901E-2</v>
      </c>
      <c r="S114" s="10"/>
      <c r="T114" s="6">
        <v>700.55999799999995</v>
      </c>
      <c r="U114" s="14">
        <f t="shared" si="11"/>
        <v>-2.7715751177943004E-2</v>
      </c>
      <c r="V114" s="10"/>
      <c r="W114" s="10"/>
      <c r="X114" s="10"/>
      <c r="Y114" s="10"/>
      <c r="Z114" s="10"/>
    </row>
    <row r="115" spans="1:26" x14ac:dyDescent="0.25">
      <c r="A115" s="31">
        <v>42292</v>
      </c>
      <c r="B115">
        <v>2019</v>
      </c>
      <c r="C115" s="14">
        <f t="shared" si="6"/>
        <v>-3.2090841767464795E-3</v>
      </c>
      <c r="D115" s="10"/>
      <c r="E115" s="34">
        <v>42297</v>
      </c>
      <c r="F115">
        <v>1157.2</v>
      </c>
      <c r="G115" s="14">
        <f t="shared" si="7"/>
        <v>1.4642700569925449E-2</v>
      </c>
      <c r="I115" s="31">
        <v>42038</v>
      </c>
      <c r="J115">
        <v>2050.030029</v>
      </c>
      <c r="K115" s="14">
        <f t="shared" si="8"/>
        <v>4.1733907540331128E-3</v>
      </c>
      <c r="L115" s="10"/>
      <c r="M115" s="6">
        <v>1196.98999</v>
      </c>
      <c r="N115" s="14">
        <f t="shared" si="9"/>
        <v>4.6582700554269607E-3</v>
      </c>
      <c r="P115" s="31">
        <v>38869</v>
      </c>
      <c r="Q115">
        <v>1270.1999510000001</v>
      </c>
      <c r="R115" s="14">
        <f t="shared" si="10"/>
        <v>-5.0601435213408763E-3</v>
      </c>
      <c r="S115" s="10"/>
      <c r="T115" s="6">
        <v>724.669983</v>
      </c>
      <c r="U115" s="14">
        <f t="shared" si="11"/>
        <v>3.4415303569759415E-2</v>
      </c>
      <c r="V115" s="10"/>
      <c r="W115" s="10"/>
      <c r="X115" s="10"/>
      <c r="Y115" s="10"/>
      <c r="Z115" s="10"/>
    </row>
    <row r="116" spans="1:26" x14ac:dyDescent="0.25">
      <c r="A116" s="31">
        <v>42291</v>
      </c>
      <c r="B116">
        <v>1984</v>
      </c>
      <c r="C116" s="14">
        <f t="shared" si="6"/>
        <v>-1.733531451213477E-2</v>
      </c>
      <c r="D116" s="10"/>
      <c r="E116" s="34">
        <v>42296</v>
      </c>
      <c r="F116">
        <v>1160.9000000000001</v>
      </c>
      <c r="G116" s="14">
        <f t="shared" si="7"/>
        <v>3.1973729692360564E-3</v>
      </c>
      <c r="I116" s="31">
        <v>42037</v>
      </c>
      <c r="J116">
        <v>2020.849976</v>
      </c>
      <c r="K116" s="14">
        <f t="shared" si="8"/>
        <v>-1.4233963691855811E-2</v>
      </c>
      <c r="L116" s="10"/>
      <c r="M116" s="6">
        <v>1175.51001</v>
      </c>
      <c r="N116" s="14">
        <f t="shared" si="9"/>
        <v>-1.7944995513287543E-2</v>
      </c>
      <c r="P116" s="31">
        <v>38838</v>
      </c>
      <c r="Q116">
        <v>1270.089966</v>
      </c>
      <c r="R116" s="14">
        <f t="shared" si="10"/>
        <v>-8.6588729525161057E-5</v>
      </c>
      <c r="S116" s="10"/>
      <c r="T116" s="6">
        <v>721.01000999999997</v>
      </c>
      <c r="U116" s="14">
        <f t="shared" si="11"/>
        <v>-5.0505376045084649E-3</v>
      </c>
      <c r="V116" s="10"/>
      <c r="W116" s="10"/>
      <c r="X116" s="10"/>
      <c r="Y116" s="10"/>
      <c r="Z116" s="10"/>
    </row>
    <row r="117" spans="1:26" x14ac:dyDescent="0.25">
      <c r="A117" s="31">
        <v>42290</v>
      </c>
      <c r="B117">
        <v>1994</v>
      </c>
      <c r="C117" s="14">
        <f t="shared" si="6"/>
        <v>5.0403225806452401E-3</v>
      </c>
      <c r="D117" s="10"/>
      <c r="E117" s="34">
        <v>42293</v>
      </c>
      <c r="F117">
        <v>1156.7</v>
      </c>
      <c r="G117" s="14">
        <f t="shared" si="7"/>
        <v>-3.6178826772331751E-3</v>
      </c>
      <c r="I117" s="31">
        <v>42034</v>
      </c>
      <c r="J117">
        <v>1994.98999</v>
      </c>
      <c r="K117" s="14">
        <f t="shared" si="8"/>
        <v>-1.2796588716192714E-2</v>
      </c>
      <c r="L117" s="10"/>
      <c r="M117" s="6">
        <v>1165.3900149999999</v>
      </c>
      <c r="N117" s="14">
        <f t="shared" si="9"/>
        <v>-8.6090249456914902E-3</v>
      </c>
      <c r="P117" s="31">
        <v>38810</v>
      </c>
      <c r="Q117">
        <v>1310.6099850000001</v>
      </c>
      <c r="R117" s="14">
        <f t="shared" si="10"/>
        <v>3.1903266764332638E-2</v>
      </c>
      <c r="S117" s="10"/>
      <c r="T117" s="6">
        <v>764.53997800000002</v>
      </c>
      <c r="U117" s="14">
        <f t="shared" si="11"/>
        <v>6.0373597309696159E-2</v>
      </c>
      <c r="V117" s="10"/>
      <c r="W117" s="10"/>
      <c r="X117" s="10"/>
      <c r="Y117" s="10"/>
      <c r="Z117" s="10"/>
    </row>
    <row r="118" spans="1:26" x14ac:dyDescent="0.25">
      <c r="A118" s="31">
        <v>42289</v>
      </c>
      <c r="B118">
        <v>2011</v>
      </c>
      <c r="C118" s="14">
        <f t="shared" si="6"/>
        <v>8.5255767301906094E-3</v>
      </c>
      <c r="D118" s="10"/>
      <c r="E118" s="34">
        <v>42292</v>
      </c>
      <c r="F118">
        <v>1162.3</v>
      </c>
      <c r="G118" s="14">
        <f t="shared" si="7"/>
        <v>4.841359038644244E-3</v>
      </c>
      <c r="I118" s="31">
        <v>42033</v>
      </c>
      <c r="J118">
        <v>2021.25</v>
      </c>
      <c r="K118" s="14">
        <f t="shared" si="8"/>
        <v>1.3162978326522801E-2</v>
      </c>
      <c r="L118" s="10"/>
      <c r="M118" s="6">
        <v>1190.1800539999999</v>
      </c>
      <c r="N118" s="14">
        <f t="shared" si="9"/>
        <v>2.1271882100345696E-2</v>
      </c>
      <c r="P118" s="31">
        <v>38777</v>
      </c>
      <c r="Q118">
        <v>1294.869995</v>
      </c>
      <c r="R118" s="14">
        <f t="shared" si="10"/>
        <v>-1.2009667391630674E-2</v>
      </c>
      <c r="S118" s="10"/>
      <c r="T118" s="6">
        <v>765.14001499999995</v>
      </c>
      <c r="U118" s="14">
        <f t="shared" si="11"/>
        <v>7.8483404042462013E-4</v>
      </c>
      <c r="V118" s="10"/>
      <c r="W118" s="10"/>
      <c r="X118" s="10"/>
      <c r="Y118" s="10"/>
      <c r="Z118" s="10"/>
    </row>
    <row r="119" spans="1:26" x14ac:dyDescent="0.25">
      <c r="A119" s="31">
        <v>42286</v>
      </c>
      <c r="B119">
        <v>2007.5</v>
      </c>
      <c r="C119" s="14">
        <f t="shared" si="6"/>
        <v>-1.7404276479363601E-3</v>
      </c>
      <c r="D119" s="10"/>
      <c r="E119" s="34">
        <v>42291</v>
      </c>
      <c r="F119">
        <v>1130.7</v>
      </c>
      <c r="G119" s="14">
        <f t="shared" si="7"/>
        <v>-2.7187473113653882E-2</v>
      </c>
      <c r="I119" s="31">
        <v>42032</v>
      </c>
      <c r="J119">
        <v>2002.160034</v>
      </c>
      <c r="K119" s="14">
        <f t="shared" si="8"/>
        <v>-9.4446337662337232E-3</v>
      </c>
      <c r="L119" s="10"/>
      <c r="M119" s="6">
        <v>1175.119995</v>
      </c>
      <c r="N119" s="14">
        <f t="shared" si="9"/>
        <v>-1.2653597201016331E-2</v>
      </c>
      <c r="P119" s="31">
        <v>38749</v>
      </c>
      <c r="Q119">
        <v>1280.660034</v>
      </c>
      <c r="R119" s="14">
        <f t="shared" si="10"/>
        <v>-1.0974044541050665E-2</v>
      </c>
      <c r="S119" s="10"/>
      <c r="T119" s="6">
        <v>730.64001499999995</v>
      </c>
      <c r="U119" s="14">
        <f t="shared" si="11"/>
        <v>-4.5089786605919446E-2</v>
      </c>
      <c r="V119" s="10"/>
      <c r="W119" s="10"/>
      <c r="X119" s="10"/>
      <c r="Y119" s="10"/>
      <c r="Z119" s="10"/>
    </row>
    <row r="120" spans="1:26" x14ac:dyDescent="0.25">
      <c r="A120" s="31">
        <v>42285</v>
      </c>
      <c r="B120">
        <v>2006.5</v>
      </c>
      <c r="C120" s="14">
        <f t="shared" si="6"/>
        <v>-4.9813200498127763E-4</v>
      </c>
      <c r="D120" s="10"/>
      <c r="E120" s="34">
        <v>42290</v>
      </c>
      <c r="F120">
        <v>1142.9000000000001</v>
      </c>
      <c r="G120" s="14">
        <f t="shared" si="7"/>
        <v>1.078977624480415E-2</v>
      </c>
      <c r="I120" s="31">
        <v>42031</v>
      </c>
      <c r="J120">
        <v>2029.5500489999999</v>
      </c>
      <c r="K120" s="14">
        <f t="shared" si="8"/>
        <v>1.368023261621043E-2</v>
      </c>
      <c r="L120" s="10"/>
      <c r="M120" s="6">
        <v>1194.660034</v>
      </c>
      <c r="N120" s="14">
        <f t="shared" si="9"/>
        <v>1.662812230507571E-2</v>
      </c>
      <c r="P120" s="31">
        <v>38720</v>
      </c>
      <c r="Q120">
        <v>1280.079956</v>
      </c>
      <c r="R120" s="14">
        <f t="shared" si="10"/>
        <v>-4.5295237190168258E-4</v>
      </c>
      <c r="S120" s="10"/>
      <c r="T120" s="6">
        <v>733.20001200000002</v>
      </c>
      <c r="U120" s="14">
        <f t="shared" si="11"/>
        <v>3.5037733322067499E-3</v>
      </c>
      <c r="V120" s="10"/>
      <c r="W120" s="10"/>
      <c r="X120" s="10"/>
      <c r="Y120" s="10"/>
      <c r="Z120" s="10"/>
    </row>
    <row r="121" spans="1:26" x14ac:dyDescent="0.25">
      <c r="A121" s="31">
        <v>42284</v>
      </c>
      <c r="B121">
        <v>1987.25</v>
      </c>
      <c r="C121" s="14">
        <f t="shared" si="6"/>
        <v>-9.5938200847246469E-3</v>
      </c>
      <c r="D121" s="10"/>
      <c r="E121" s="34">
        <v>42289</v>
      </c>
      <c r="F121">
        <v>1161.3</v>
      </c>
      <c r="G121" s="14">
        <f t="shared" si="7"/>
        <v>1.6099396272639677E-2</v>
      </c>
      <c r="I121" s="31">
        <v>42030</v>
      </c>
      <c r="J121">
        <v>2057.0900879999999</v>
      </c>
      <c r="K121" s="14">
        <f t="shared" si="8"/>
        <v>1.3569529371088684E-2</v>
      </c>
      <c r="L121" s="10"/>
      <c r="M121" s="6">
        <v>1200.73999</v>
      </c>
      <c r="N121" s="14">
        <f t="shared" si="9"/>
        <v>5.089277139072701E-3</v>
      </c>
      <c r="P121" s="31">
        <v>38687</v>
      </c>
      <c r="Q121">
        <v>1248.290039</v>
      </c>
      <c r="R121" s="14">
        <f t="shared" si="10"/>
        <v>-2.4834321364844536E-2</v>
      </c>
      <c r="S121" s="10"/>
      <c r="T121" s="6">
        <v>673.21997099999999</v>
      </c>
      <c r="U121" s="14">
        <f t="shared" si="11"/>
        <v>-8.1805837449986374E-2</v>
      </c>
      <c r="V121" s="10"/>
      <c r="W121" s="10"/>
      <c r="X121" s="10"/>
      <c r="Y121" s="10"/>
      <c r="Z121" s="10"/>
    </row>
    <row r="122" spans="1:26" x14ac:dyDescent="0.25">
      <c r="A122" s="31">
        <v>42283</v>
      </c>
      <c r="B122">
        <v>1968.5</v>
      </c>
      <c r="C122" s="14">
        <f t="shared" si="6"/>
        <v>-9.4351490753553646E-3</v>
      </c>
      <c r="D122" s="10"/>
      <c r="E122" s="34">
        <v>42286</v>
      </c>
      <c r="F122">
        <v>1161.5</v>
      </c>
      <c r="G122" s="14">
        <f t="shared" si="7"/>
        <v>1.7222078704892674E-4</v>
      </c>
      <c r="I122" s="31">
        <v>42027</v>
      </c>
      <c r="J122">
        <v>2051.820068</v>
      </c>
      <c r="K122" s="14">
        <f t="shared" si="8"/>
        <v>-2.5618809942949961E-3</v>
      </c>
      <c r="L122" s="10"/>
      <c r="M122" s="6">
        <v>1188.9300539999999</v>
      </c>
      <c r="N122" s="14">
        <f t="shared" si="9"/>
        <v>-9.835548160597285E-3</v>
      </c>
      <c r="P122" s="31">
        <v>38657</v>
      </c>
      <c r="Q122">
        <v>1249.4799800000001</v>
      </c>
      <c r="R122" s="14">
        <f t="shared" si="10"/>
        <v>9.5325682559588287E-4</v>
      </c>
      <c r="S122" s="10"/>
      <c r="T122" s="6">
        <v>677.28997800000002</v>
      </c>
      <c r="U122" s="14">
        <f t="shared" si="11"/>
        <v>6.0455826851875116E-3</v>
      </c>
      <c r="V122" s="10"/>
      <c r="W122" s="10"/>
      <c r="X122" s="10"/>
      <c r="Y122" s="10"/>
      <c r="Z122" s="10"/>
    </row>
    <row r="123" spans="1:26" x14ac:dyDescent="0.25">
      <c r="A123" s="31">
        <v>42282</v>
      </c>
      <c r="B123">
        <v>1974.75</v>
      </c>
      <c r="C123" s="14">
        <f t="shared" si="6"/>
        <v>3.1750063500126657E-3</v>
      </c>
      <c r="D123" s="10"/>
      <c r="E123" s="34">
        <v>42285</v>
      </c>
      <c r="F123">
        <v>1159.7</v>
      </c>
      <c r="G123" s="14">
        <f t="shared" si="7"/>
        <v>-1.5497201894102419E-3</v>
      </c>
      <c r="I123" s="31">
        <v>42026</v>
      </c>
      <c r="J123">
        <v>2063.1499020000001</v>
      </c>
      <c r="K123" s="14">
        <f t="shared" si="8"/>
        <v>5.5218457878929428E-3</v>
      </c>
      <c r="L123" s="10"/>
      <c r="M123" s="6">
        <v>1190.369995</v>
      </c>
      <c r="N123" s="14">
        <f t="shared" si="9"/>
        <v>1.2111233921252573E-3</v>
      </c>
      <c r="P123" s="31">
        <v>38628</v>
      </c>
      <c r="Q123">
        <v>1207.01001</v>
      </c>
      <c r="R123" s="14">
        <f t="shared" si="10"/>
        <v>-3.3990116432277784E-2</v>
      </c>
      <c r="S123" s="10"/>
      <c r="T123" s="6">
        <v>646.60998500000005</v>
      </c>
      <c r="U123" s="14">
        <f t="shared" si="11"/>
        <v>-4.5298164739712043E-2</v>
      </c>
      <c r="V123" s="10"/>
      <c r="W123" s="10"/>
      <c r="X123" s="10"/>
      <c r="Y123" s="10"/>
      <c r="Z123" s="10"/>
    </row>
    <row r="124" spans="1:26" x14ac:dyDescent="0.25">
      <c r="A124" s="31">
        <v>42279</v>
      </c>
      <c r="B124">
        <v>1943</v>
      </c>
      <c r="C124" s="14">
        <f t="shared" si="6"/>
        <v>-1.6077984555006974E-2</v>
      </c>
      <c r="D124" s="10"/>
      <c r="E124" s="34">
        <v>42284</v>
      </c>
      <c r="F124">
        <v>1149.9000000000001</v>
      </c>
      <c r="G124" s="14">
        <f t="shared" si="7"/>
        <v>-8.4504613262049721E-3</v>
      </c>
      <c r="I124" s="31">
        <v>42025</v>
      </c>
      <c r="J124">
        <v>2032.119995</v>
      </c>
      <c r="K124" s="14">
        <f t="shared" si="8"/>
        <v>-1.5040064209546733E-2</v>
      </c>
      <c r="L124" s="10"/>
      <c r="M124" s="6">
        <v>1166.25</v>
      </c>
      <c r="N124" s="14">
        <f t="shared" si="9"/>
        <v>-2.0262603309318172E-2</v>
      </c>
      <c r="P124" s="31">
        <v>38596</v>
      </c>
      <c r="Q124">
        <v>1228.8100589999999</v>
      </c>
      <c r="R124" s="14">
        <f t="shared" si="10"/>
        <v>1.8061199840422093E-2</v>
      </c>
      <c r="S124" s="10"/>
      <c r="T124" s="6">
        <v>667.79998799999998</v>
      </c>
      <c r="U124" s="14">
        <f t="shared" si="11"/>
        <v>3.2770918314847686E-2</v>
      </c>
      <c r="V124" s="10"/>
      <c r="W124" s="10"/>
      <c r="X124" s="10"/>
      <c r="Y124" s="10"/>
      <c r="Z124" s="10"/>
    </row>
    <row r="125" spans="1:26" x14ac:dyDescent="0.25">
      <c r="A125" s="31">
        <v>42278</v>
      </c>
      <c r="B125">
        <v>1916.75</v>
      </c>
      <c r="C125" s="14">
        <f t="shared" si="6"/>
        <v>-1.3510036026762706E-2</v>
      </c>
      <c r="D125" s="10"/>
      <c r="E125" s="34">
        <v>42283</v>
      </c>
      <c r="F125">
        <v>1128.3</v>
      </c>
      <c r="G125" s="14">
        <f t="shared" si="7"/>
        <v>-1.8784242108009552E-2</v>
      </c>
      <c r="I125" s="31">
        <v>42024</v>
      </c>
      <c r="J125">
        <v>2022.5500489999999</v>
      </c>
      <c r="K125" s="14">
        <f t="shared" si="8"/>
        <v>-4.7093409953874454E-3</v>
      </c>
      <c r="L125" s="10"/>
      <c r="M125" s="6">
        <v>1170.25</v>
      </c>
      <c r="N125" s="14">
        <f t="shared" si="9"/>
        <v>3.4297963558413969E-3</v>
      </c>
      <c r="P125" s="31">
        <v>38565</v>
      </c>
      <c r="Q125">
        <v>1220.329956</v>
      </c>
      <c r="R125" s="14">
        <f t="shared" si="10"/>
        <v>-6.9010689958877158E-3</v>
      </c>
      <c r="S125" s="10"/>
      <c r="T125" s="6">
        <v>666.51000999999997</v>
      </c>
      <c r="U125" s="14">
        <f t="shared" si="11"/>
        <v>-1.9316831733755535E-3</v>
      </c>
      <c r="V125" s="10"/>
      <c r="W125" s="10"/>
      <c r="X125" s="10"/>
      <c r="Y125" s="10"/>
      <c r="Z125" s="10"/>
    </row>
    <row r="126" spans="1:26" ht="16.5" thickBot="1" x14ac:dyDescent="0.3">
      <c r="A126" s="31">
        <v>42277</v>
      </c>
      <c r="B126">
        <v>1908.75</v>
      </c>
      <c r="C126" s="14">
        <f t="shared" si="6"/>
        <v>-4.1737315768879402E-3</v>
      </c>
      <c r="D126" s="10"/>
      <c r="E126" s="34">
        <v>42282</v>
      </c>
      <c r="F126">
        <v>1135.8</v>
      </c>
      <c r="G126" s="14">
        <f t="shared" si="7"/>
        <v>6.6471683063014098E-3</v>
      </c>
      <c r="I126" s="31">
        <v>42020</v>
      </c>
      <c r="J126">
        <v>2019.420044</v>
      </c>
      <c r="K126" s="14">
        <f t="shared" si="8"/>
        <v>-1.547553793068035E-3</v>
      </c>
      <c r="L126" s="10"/>
      <c r="M126" s="6">
        <v>1176.650024</v>
      </c>
      <c r="N126" s="14">
        <f t="shared" si="9"/>
        <v>5.4689374065370888E-3</v>
      </c>
      <c r="P126" s="35">
        <v>38544</v>
      </c>
      <c r="Q126" s="9">
        <v>1234.1800539999999</v>
      </c>
      <c r="R126" s="15">
        <f t="shared" si="10"/>
        <v>1.1349469815030711E-2</v>
      </c>
      <c r="S126" s="39"/>
      <c r="T126" s="9">
        <v>679.75</v>
      </c>
      <c r="U126" s="15">
        <f t="shared" si="11"/>
        <v>1.9864652895460688E-2</v>
      </c>
      <c r="V126" s="10"/>
      <c r="W126" s="10"/>
      <c r="X126" s="10"/>
      <c r="Y126" s="10"/>
      <c r="Z126" s="10"/>
    </row>
    <row r="127" spans="1:26" x14ac:dyDescent="0.25">
      <c r="A127" s="31">
        <v>42276</v>
      </c>
      <c r="B127">
        <v>1874.5</v>
      </c>
      <c r="C127" s="14">
        <f t="shared" si="6"/>
        <v>-1.7943680419122421E-2</v>
      </c>
      <c r="D127" s="10"/>
      <c r="E127" s="34">
        <v>42279</v>
      </c>
      <c r="F127">
        <v>1112.2</v>
      </c>
      <c r="G127" s="14">
        <f t="shared" si="7"/>
        <v>-2.0778306039795691E-2</v>
      </c>
      <c r="I127" s="31">
        <v>42019</v>
      </c>
      <c r="J127">
        <v>1992.670044</v>
      </c>
      <c r="K127" s="14">
        <f t="shared" si="8"/>
        <v>-1.3246377384179331E-2</v>
      </c>
      <c r="L127" s="10"/>
      <c r="M127" s="6">
        <v>1154.709961</v>
      </c>
      <c r="N127" s="14">
        <f t="shared" si="9"/>
        <v>-1.8646209622649845E-2</v>
      </c>
      <c r="V127" s="10"/>
      <c r="W127" s="10"/>
      <c r="X127" s="10"/>
      <c r="Y127" s="10"/>
      <c r="Z127" s="10"/>
    </row>
    <row r="128" spans="1:26" x14ac:dyDescent="0.25">
      <c r="A128" s="31">
        <v>42275</v>
      </c>
      <c r="B128">
        <v>1872</v>
      </c>
      <c r="C128" s="14">
        <f t="shared" si="6"/>
        <v>-1.3336889837289867E-3</v>
      </c>
      <c r="D128" s="10"/>
      <c r="E128" s="34">
        <v>42278</v>
      </c>
      <c r="F128">
        <v>1095.0999999999999</v>
      </c>
      <c r="G128" s="14">
        <f t="shared" si="7"/>
        <v>-1.5374932566085353E-2</v>
      </c>
      <c r="I128" s="31">
        <v>42018</v>
      </c>
      <c r="J128">
        <v>2011.2700199999999</v>
      </c>
      <c r="K128" s="14">
        <f t="shared" si="8"/>
        <v>9.3341976289578188E-3</v>
      </c>
      <c r="L128" s="10"/>
      <c r="M128" s="6">
        <v>1177.0600589999999</v>
      </c>
      <c r="N128" s="14">
        <f t="shared" si="9"/>
        <v>1.9355594698987622E-2</v>
      </c>
      <c r="V128" s="10"/>
      <c r="W128" s="10"/>
      <c r="X128" s="10"/>
      <c r="Y128" s="10"/>
      <c r="Z128" s="10"/>
    </row>
    <row r="129" spans="1:26" x14ac:dyDescent="0.25">
      <c r="A129" s="31">
        <v>42272</v>
      </c>
      <c r="B129">
        <v>1919.25</v>
      </c>
      <c r="C129" s="14">
        <f t="shared" si="6"/>
        <v>2.5240384615384581E-2</v>
      </c>
      <c r="D129" s="10"/>
      <c r="E129" s="34">
        <v>42277</v>
      </c>
      <c r="F129">
        <v>1095.9000000000001</v>
      </c>
      <c r="G129" s="14">
        <f t="shared" si="7"/>
        <v>7.3052689252128822E-4</v>
      </c>
      <c r="I129" s="31">
        <v>42017</v>
      </c>
      <c r="J129">
        <v>2023.030029</v>
      </c>
      <c r="K129" s="14">
        <f t="shared" si="8"/>
        <v>5.8470562793950798E-3</v>
      </c>
      <c r="L129" s="10"/>
      <c r="M129" s="6">
        <v>1180.6400149999999</v>
      </c>
      <c r="N129" s="14">
        <f t="shared" si="9"/>
        <v>3.0414386866899346E-3</v>
      </c>
      <c r="V129" s="10"/>
      <c r="W129" s="10"/>
      <c r="X129" s="10"/>
      <c r="Y129" s="10"/>
      <c r="Z129" s="10"/>
    </row>
    <row r="130" spans="1:26" x14ac:dyDescent="0.25">
      <c r="A130" s="31">
        <v>42271</v>
      </c>
      <c r="B130">
        <v>1918.75</v>
      </c>
      <c r="C130" s="14">
        <f t="shared" si="6"/>
        <v>-2.6051843167906874E-4</v>
      </c>
      <c r="D130" s="10"/>
      <c r="E130" s="34">
        <v>42276</v>
      </c>
      <c r="F130">
        <v>1078.4000000000001</v>
      </c>
      <c r="G130" s="14">
        <f t="shared" si="7"/>
        <v>-1.5968610274660122E-2</v>
      </c>
      <c r="I130" s="31">
        <v>42016</v>
      </c>
      <c r="J130">
        <v>2028.26001</v>
      </c>
      <c r="K130" s="14">
        <f t="shared" si="8"/>
        <v>2.5852216353827728E-3</v>
      </c>
      <c r="L130" s="10"/>
      <c r="M130" s="6">
        <v>1180.089966</v>
      </c>
      <c r="N130" s="14">
        <f t="shared" si="9"/>
        <v>-4.6589052802847863E-4</v>
      </c>
      <c r="V130" s="10"/>
      <c r="W130" s="10"/>
      <c r="X130" s="10"/>
      <c r="Y130" s="10"/>
      <c r="Z130" s="10"/>
    </row>
    <row r="131" spans="1:26" x14ac:dyDescent="0.25">
      <c r="A131" s="31">
        <v>42270</v>
      </c>
      <c r="B131">
        <v>1928.5</v>
      </c>
      <c r="C131" s="14">
        <f t="shared" si="6"/>
        <v>5.0814332247557381E-3</v>
      </c>
      <c r="D131" s="10"/>
      <c r="E131" s="34">
        <v>42275</v>
      </c>
      <c r="F131">
        <v>1085.3</v>
      </c>
      <c r="G131" s="14">
        <f t="shared" si="7"/>
        <v>6.3983679525221326E-3</v>
      </c>
      <c r="I131" s="31">
        <v>42013</v>
      </c>
      <c r="J131">
        <v>2044.8100589999999</v>
      </c>
      <c r="K131" s="14">
        <f t="shared" si="8"/>
        <v>8.1597275094922317E-3</v>
      </c>
      <c r="L131" s="10"/>
      <c r="M131" s="6">
        <v>1185.6800539999999</v>
      </c>
      <c r="N131" s="14">
        <f t="shared" si="9"/>
        <v>4.737001551625708E-3</v>
      </c>
      <c r="V131" s="10"/>
      <c r="W131" s="10"/>
      <c r="X131" s="10"/>
      <c r="Y131" s="10"/>
      <c r="Z131" s="10"/>
    </row>
    <row r="132" spans="1:26" x14ac:dyDescent="0.25">
      <c r="A132" s="31">
        <v>42269</v>
      </c>
      <c r="B132">
        <v>1932</v>
      </c>
      <c r="C132" s="14">
        <f t="shared" si="6"/>
        <v>1.814882032667775E-3</v>
      </c>
      <c r="D132" s="10"/>
      <c r="E132" s="34">
        <v>42272</v>
      </c>
      <c r="F132">
        <v>1115</v>
      </c>
      <c r="G132" s="14">
        <f t="shared" si="7"/>
        <v>2.7365705334930546E-2</v>
      </c>
      <c r="I132" s="31">
        <v>42012</v>
      </c>
      <c r="J132">
        <v>2062.139893</v>
      </c>
      <c r="K132" s="14">
        <f t="shared" si="8"/>
        <v>8.4750336216925515E-3</v>
      </c>
      <c r="L132" s="10"/>
      <c r="M132" s="6">
        <v>1196.130005</v>
      </c>
      <c r="N132" s="14">
        <f t="shared" si="9"/>
        <v>8.8134661325760533E-3</v>
      </c>
      <c r="V132" s="10"/>
      <c r="W132" s="10"/>
      <c r="X132" s="10"/>
      <c r="Y132" s="10"/>
      <c r="Z132" s="10"/>
    </row>
    <row r="133" spans="1:26" x14ac:dyDescent="0.25">
      <c r="A133" s="31">
        <v>42268</v>
      </c>
      <c r="B133">
        <v>1963</v>
      </c>
      <c r="C133" s="14">
        <f t="shared" si="6"/>
        <v>1.6045548654244346E-2</v>
      </c>
      <c r="D133" s="10"/>
      <c r="E133" s="34">
        <v>42271</v>
      </c>
      <c r="F133">
        <v>1131.5999999999999</v>
      </c>
      <c r="G133" s="14">
        <f t="shared" si="7"/>
        <v>1.4887892376681533E-2</v>
      </c>
      <c r="I133" s="31">
        <v>42011</v>
      </c>
      <c r="J133">
        <v>2025.900024</v>
      </c>
      <c r="K133" s="14">
        <f t="shared" si="8"/>
        <v>-1.7573913934266772E-2</v>
      </c>
      <c r="L133" s="10"/>
      <c r="M133" s="6">
        <v>1175.969971</v>
      </c>
      <c r="N133" s="14">
        <f t="shared" si="9"/>
        <v>-1.6854383650379168E-2</v>
      </c>
      <c r="V133" s="10"/>
      <c r="W133" s="10"/>
      <c r="X133" s="10"/>
      <c r="Y133" s="10"/>
      <c r="Z133" s="10"/>
    </row>
    <row r="134" spans="1:26" x14ac:dyDescent="0.25">
      <c r="A134" s="31">
        <v>42265</v>
      </c>
      <c r="B134">
        <v>1960</v>
      </c>
      <c r="C134" s="14">
        <f t="shared" si="6"/>
        <v>-1.5282730514518672E-3</v>
      </c>
      <c r="D134" s="10"/>
      <c r="E134" s="34">
        <v>42270</v>
      </c>
      <c r="F134">
        <v>1134</v>
      </c>
      <c r="G134" s="14">
        <f t="shared" si="7"/>
        <v>2.1208907741252503E-3</v>
      </c>
      <c r="I134" s="31">
        <v>42010</v>
      </c>
      <c r="J134">
        <v>2002.6099850000001</v>
      </c>
      <c r="K134" s="14">
        <f t="shared" si="8"/>
        <v>-1.1496144293446142E-2</v>
      </c>
      <c r="L134" s="10"/>
      <c r="M134" s="6">
        <v>1161.3100589999999</v>
      </c>
      <c r="N134" s="14">
        <f t="shared" si="9"/>
        <v>-1.246622988810997E-2</v>
      </c>
      <c r="V134" s="10"/>
      <c r="W134" s="10"/>
      <c r="X134" s="10"/>
      <c r="Y134" s="10"/>
      <c r="Z134" s="10"/>
    </row>
    <row r="135" spans="1:26" x14ac:dyDescent="0.25">
      <c r="A135" s="31">
        <v>42264</v>
      </c>
      <c r="B135">
        <v>1987.75</v>
      </c>
      <c r="C135" s="14">
        <f t="shared" ref="C135:C198" si="12">B135/B134-1</f>
        <v>1.4158163265306056E-2</v>
      </c>
      <c r="D135" s="10"/>
      <c r="E135" s="34">
        <v>42269</v>
      </c>
      <c r="F135">
        <v>1139.0999999999999</v>
      </c>
      <c r="G135" s="14">
        <f t="shared" ref="G135:G198" si="13">F135/F134-1</f>
        <v>4.4973544973543333E-3</v>
      </c>
      <c r="I135" s="31">
        <v>42009</v>
      </c>
      <c r="J135">
        <v>2020.579956</v>
      </c>
      <c r="K135" s="14">
        <f t="shared" ref="K135:K198" si="14">J135/J134-1</f>
        <v>8.973275442846651E-3</v>
      </c>
      <c r="L135" s="10"/>
      <c r="M135" s="6">
        <v>1181.349976</v>
      </c>
      <c r="N135" s="14">
        <f t="shared" ref="N135:N198" si="15">M135/M134-1</f>
        <v>1.7256301919279293E-2</v>
      </c>
      <c r="V135" s="10"/>
      <c r="W135" s="10"/>
      <c r="X135" s="10"/>
      <c r="Y135" s="10"/>
      <c r="Z135" s="10"/>
    </row>
    <row r="136" spans="1:26" x14ac:dyDescent="0.25">
      <c r="A136" s="31">
        <v>42263</v>
      </c>
      <c r="B136">
        <v>1998.25</v>
      </c>
      <c r="C136" s="14">
        <f t="shared" si="12"/>
        <v>5.2823544208275841E-3</v>
      </c>
      <c r="D136" s="10"/>
      <c r="E136" s="34">
        <v>42268</v>
      </c>
      <c r="F136">
        <v>1159.7</v>
      </c>
      <c r="G136" s="14">
        <f t="shared" si="13"/>
        <v>1.8084452638047699E-2</v>
      </c>
      <c r="I136" s="31">
        <v>42006</v>
      </c>
      <c r="J136">
        <v>2058.1999510000001</v>
      </c>
      <c r="K136" s="14">
        <f t="shared" si="14"/>
        <v>1.8618414425170204E-2</v>
      </c>
      <c r="L136" s="10"/>
      <c r="M136" s="6">
        <v>1198.8000489999999</v>
      </c>
      <c r="N136" s="14">
        <f t="shared" si="15"/>
        <v>1.4771298391256682E-2</v>
      </c>
      <c r="V136" s="10"/>
      <c r="W136" s="10"/>
      <c r="X136" s="10"/>
      <c r="Y136" s="10"/>
      <c r="Z136" s="10"/>
    </row>
    <row r="137" spans="1:26" x14ac:dyDescent="0.25">
      <c r="A137" s="31">
        <v>42262</v>
      </c>
      <c r="B137">
        <v>1979.75</v>
      </c>
      <c r="C137" s="14">
        <f t="shared" si="12"/>
        <v>-9.2581008382334185E-3</v>
      </c>
      <c r="D137" s="10"/>
      <c r="E137" s="34">
        <v>42265</v>
      </c>
      <c r="F137">
        <v>1164.9000000000001</v>
      </c>
      <c r="G137" s="14">
        <f t="shared" si="13"/>
        <v>4.4839182547211642E-3</v>
      </c>
      <c r="I137" s="31">
        <v>42004</v>
      </c>
      <c r="J137">
        <v>2058.8999020000001</v>
      </c>
      <c r="K137" s="14">
        <f t="shared" si="14"/>
        <v>3.4007920350975773E-4</v>
      </c>
      <c r="L137" s="10"/>
      <c r="M137" s="6">
        <v>1204.6999510000001</v>
      </c>
      <c r="N137" s="14">
        <f t="shared" si="15"/>
        <v>4.9215063053438257E-3</v>
      </c>
      <c r="V137" s="10"/>
      <c r="W137" s="10"/>
      <c r="X137" s="10"/>
      <c r="Y137" s="10"/>
      <c r="Z137" s="10"/>
    </row>
    <row r="138" spans="1:26" x14ac:dyDescent="0.25">
      <c r="A138" s="31">
        <v>42261</v>
      </c>
      <c r="B138">
        <v>1954</v>
      </c>
      <c r="C138" s="14">
        <f t="shared" si="12"/>
        <v>-1.3006692764237937E-2</v>
      </c>
      <c r="D138" s="10"/>
      <c r="E138" s="34">
        <v>42264</v>
      </c>
      <c r="F138">
        <v>1177</v>
      </c>
      <c r="G138" s="14">
        <f t="shared" si="13"/>
        <v>1.0387157695939564E-2</v>
      </c>
      <c r="I138" s="31">
        <v>42003</v>
      </c>
      <c r="J138">
        <v>2080.3500979999999</v>
      </c>
      <c r="K138" s="14">
        <f t="shared" si="14"/>
        <v>1.041828015978985E-2</v>
      </c>
      <c r="L138" s="10"/>
      <c r="M138" s="6">
        <v>1213.0500489999999</v>
      </c>
      <c r="N138" s="14">
        <f t="shared" si="15"/>
        <v>6.931267817408493E-3</v>
      </c>
      <c r="V138" s="10"/>
      <c r="W138" s="10"/>
      <c r="X138" s="10"/>
      <c r="Y138" s="10"/>
      <c r="Z138" s="10"/>
    </row>
    <row r="139" spans="1:26" x14ac:dyDescent="0.25">
      <c r="A139" s="31">
        <v>42258</v>
      </c>
      <c r="B139">
        <v>1960.25</v>
      </c>
      <c r="C139" s="14">
        <f t="shared" si="12"/>
        <v>3.1985670419651946E-3</v>
      </c>
      <c r="D139" s="10"/>
      <c r="E139" s="34">
        <v>42263</v>
      </c>
      <c r="F139">
        <v>1177.0999999999999</v>
      </c>
      <c r="G139" s="14">
        <f t="shared" si="13"/>
        <v>8.4961767204738692E-5</v>
      </c>
      <c r="I139" s="31">
        <v>42002</v>
      </c>
      <c r="J139">
        <v>2090.570068</v>
      </c>
      <c r="K139" s="14">
        <f t="shared" si="14"/>
        <v>4.9126202410956221E-3</v>
      </c>
      <c r="L139" s="10"/>
      <c r="M139" s="6">
        <v>1219.1099850000001</v>
      </c>
      <c r="N139" s="14">
        <f t="shared" si="15"/>
        <v>4.9956191049129739E-3</v>
      </c>
      <c r="V139" s="10"/>
      <c r="W139" s="10"/>
      <c r="X139" s="10"/>
      <c r="Y139" s="10"/>
      <c r="Z139" s="10"/>
    </row>
    <row r="140" spans="1:26" x14ac:dyDescent="0.25">
      <c r="A140" s="31">
        <v>42257</v>
      </c>
      <c r="B140">
        <v>1949.5</v>
      </c>
      <c r="C140" s="14">
        <f t="shared" si="12"/>
        <v>-5.4839943884708031E-3</v>
      </c>
      <c r="D140" s="10"/>
      <c r="E140" s="34">
        <v>42262</v>
      </c>
      <c r="F140">
        <v>1167.4000000000001</v>
      </c>
      <c r="G140" s="14">
        <f t="shared" si="13"/>
        <v>-8.2405912836630568E-3</v>
      </c>
      <c r="I140" s="31">
        <v>41999</v>
      </c>
      <c r="J140">
        <v>2088.7700199999999</v>
      </c>
      <c r="K140" s="14">
        <f t="shared" si="14"/>
        <v>-8.6103213068677853E-4</v>
      </c>
      <c r="L140" s="10"/>
      <c r="M140" s="6">
        <v>1215.209961</v>
      </c>
      <c r="N140" s="14">
        <f t="shared" si="15"/>
        <v>-3.1990747742092207E-3</v>
      </c>
      <c r="V140" s="10"/>
      <c r="W140" s="10"/>
      <c r="X140" s="10"/>
      <c r="Y140" s="10"/>
      <c r="Z140" s="10"/>
    </row>
    <row r="141" spans="1:26" x14ac:dyDescent="0.25">
      <c r="A141" s="31">
        <v>42256</v>
      </c>
      <c r="B141">
        <v>1942.75</v>
      </c>
      <c r="C141" s="14">
        <f t="shared" si="12"/>
        <v>-3.4624262631444136E-3</v>
      </c>
      <c r="D141" s="10"/>
      <c r="E141" s="34">
        <v>42261</v>
      </c>
      <c r="F141">
        <v>1153.2</v>
      </c>
      <c r="G141" s="14">
        <f t="shared" si="13"/>
        <v>-1.2163782765119091E-2</v>
      </c>
      <c r="I141" s="31">
        <v>41997</v>
      </c>
      <c r="J141">
        <v>2081.8798830000001</v>
      </c>
      <c r="K141" s="14">
        <f t="shared" si="14"/>
        <v>-3.2986575515862038E-3</v>
      </c>
      <c r="L141" s="10"/>
      <c r="M141" s="6">
        <v>1206.780029</v>
      </c>
      <c r="N141" s="14">
        <f t="shared" si="15"/>
        <v>-6.9370168699596224E-3</v>
      </c>
      <c r="V141" s="10"/>
      <c r="W141" s="10"/>
      <c r="X141" s="10"/>
      <c r="Y141" s="10"/>
      <c r="Z141" s="10"/>
    </row>
    <row r="142" spans="1:26" x14ac:dyDescent="0.25">
      <c r="A142" s="31">
        <v>42255</v>
      </c>
      <c r="B142">
        <v>1965.75</v>
      </c>
      <c r="C142" s="14">
        <f t="shared" si="12"/>
        <v>1.1838888173980155E-2</v>
      </c>
      <c r="D142" s="10"/>
      <c r="E142" s="34">
        <v>42258</v>
      </c>
      <c r="F142">
        <v>1160.4000000000001</v>
      </c>
      <c r="G142" s="14">
        <f t="shared" si="13"/>
        <v>6.2434963579605096E-3</v>
      </c>
      <c r="I142" s="31">
        <v>41996</v>
      </c>
      <c r="J142">
        <v>2082.169922</v>
      </c>
      <c r="K142" s="14">
        <f t="shared" si="14"/>
        <v>1.3931591460591974E-4</v>
      </c>
      <c r="L142" s="10"/>
      <c r="M142" s="6">
        <v>1202.4399410000001</v>
      </c>
      <c r="N142" s="14">
        <f t="shared" si="15"/>
        <v>-3.5964201392993944E-3</v>
      </c>
      <c r="V142" s="10"/>
      <c r="W142" s="10"/>
      <c r="X142" s="10"/>
      <c r="Y142" s="10"/>
      <c r="Z142" s="10"/>
    </row>
    <row r="143" spans="1:26" x14ac:dyDescent="0.25">
      <c r="A143" s="31">
        <v>42251</v>
      </c>
      <c r="B143">
        <v>1921.75</v>
      </c>
      <c r="C143" s="14">
        <f t="shared" si="12"/>
        <v>-2.2383314256645082E-2</v>
      </c>
      <c r="D143" s="10"/>
      <c r="E143" s="34">
        <v>42257</v>
      </c>
      <c r="F143">
        <v>1151</v>
      </c>
      <c r="G143" s="14">
        <f t="shared" si="13"/>
        <v>-8.100654946570196E-3</v>
      </c>
      <c r="I143" s="31">
        <v>41995</v>
      </c>
      <c r="J143">
        <v>2078.540039</v>
      </c>
      <c r="K143" s="14">
        <f t="shared" si="14"/>
        <v>-1.7433173736912666E-3</v>
      </c>
      <c r="L143" s="10"/>
      <c r="M143" s="6">
        <v>1201.8599850000001</v>
      </c>
      <c r="N143" s="14">
        <f t="shared" si="15"/>
        <v>-4.8231598121872832E-4</v>
      </c>
      <c r="V143" s="10"/>
      <c r="W143" s="10"/>
      <c r="X143" s="10"/>
      <c r="Y143" s="10"/>
      <c r="Z143" s="10"/>
    </row>
    <row r="144" spans="1:26" x14ac:dyDescent="0.25">
      <c r="A144" s="31">
        <v>42250</v>
      </c>
      <c r="B144">
        <v>1946</v>
      </c>
      <c r="C144" s="14">
        <f t="shared" si="12"/>
        <v>1.2618706907766342E-2</v>
      </c>
      <c r="D144" s="10"/>
      <c r="E144" s="34">
        <v>42256</v>
      </c>
      <c r="F144">
        <v>1147.7</v>
      </c>
      <c r="G144" s="14">
        <f t="shared" si="13"/>
        <v>-2.8670721112076247E-3</v>
      </c>
      <c r="I144" s="31">
        <v>41992</v>
      </c>
      <c r="J144">
        <v>2070.6499020000001</v>
      </c>
      <c r="K144" s="14">
        <f t="shared" si="14"/>
        <v>-3.795999524645155E-3</v>
      </c>
      <c r="L144" s="10"/>
      <c r="M144" s="6">
        <v>1195.959961</v>
      </c>
      <c r="N144" s="14">
        <f t="shared" si="15"/>
        <v>-4.9090776576607986E-3</v>
      </c>
      <c r="V144" s="10"/>
      <c r="W144" s="10"/>
      <c r="X144" s="10"/>
      <c r="Y144" s="10"/>
      <c r="Z144" s="10"/>
    </row>
    <row r="145" spans="1:26" x14ac:dyDescent="0.25">
      <c r="A145" s="31">
        <v>42249</v>
      </c>
      <c r="B145">
        <v>1947</v>
      </c>
      <c r="C145" s="14">
        <f t="shared" si="12"/>
        <v>5.1387461459406758E-4</v>
      </c>
      <c r="D145" s="10"/>
      <c r="E145" s="34">
        <v>42255</v>
      </c>
      <c r="F145">
        <v>1159.3</v>
      </c>
      <c r="G145" s="14">
        <f t="shared" si="13"/>
        <v>1.0107170863465909E-2</v>
      </c>
      <c r="I145" s="31">
        <v>41991</v>
      </c>
      <c r="J145">
        <v>2061.2299800000001</v>
      </c>
      <c r="K145" s="14">
        <f t="shared" si="14"/>
        <v>-4.5492586607236429E-3</v>
      </c>
      <c r="L145" s="10"/>
      <c r="M145" s="6">
        <v>1192.160034</v>
      </c>
      <c r="N145" s="14">
        <f t="shared" si="15"/>
        <v>-3.1773028562116501E-3</v>
      </c>
      <c r="V145" s="10"/>
      <c r="W145" s="10"/>
      <c r="X145" s="10"/>
      <c r="Y145" s="10"/>
      <c r="Z145" s="10"/>
    </row>
    <row r="146" spans="1:26" x14ac:dyDescent="0.25">
      <c r="A146" s="31">
        <v>42248</v>
      </c>
      <c r="B146">
        <v>1916</v>
      </c>
      <c r="C146" s="14">
        <f t="shared" si="12"/>
        <v>-1.5921931176168469E-2</v>
      </c>
      <c r="D146" s="10"/>
      <c r="E146" s="34">
        <v>42254</v>
      </c>
      <c r="F146">
        <v>1136.2</v>
      </c>
      <c r="G146" s="14">
        <f t="shared" si="13"/>
        <v>-1.9925817303545146E-2</v>
      </c>
      <c r="I146" s="31">
        <v>41990</v>
      </c>
      <c r="J146">
        <v>2012.8900149999999</v>
      </c>
      <c r="K146" s="14">
        <f t="shared" si="14"/>
        <v>-2.3451999761812226E-2</v>
      </c>
      <c r="L146" s="10"/>
      <c r="M146" s="6">
        <v>1174.839966</v>
      </c>
      <c r="N146" s="14">
        <f t="shared" si="15"/>
        <v>-1.4528307866425227E-2</v>
      </c>
      <c r="V146" s="10"/>
      <c r="W146" s="10"/>
      <c r="X146" s="10"/>
      <c r="Y146" s="10"/>
      <c r="Z146" s="10"/>
    </row>
    <row r="147" spans="1:26" x14ac:dyDescent="0.25">
      <c r="A147" s="31">
        <v>42247</v>
      </c>
      <c r="B147">
        <v>1969.25</v>
      </c>
      <c r="C147" s="14">
        <f t="shared" si="12"/>
        <v>2.7792275574112679E-2</v>
      </c>
      <c r="D147" s="10"/>
      <c r="E147" s="34">
        <v>42251</v>
      </c>
      <c r="F147">
        <v>1136.2</v>
      </c>
      <c r="G147" s="14">
        <f t="shared" si="13"/>
        <v>0</v>
      </c>
      <c r="I147" s="31">
        <v>41989</v>
      </c>
      <c r="J147">
        <v>1972.73999</v>
      </c>
      <c r="K147" s="14">
        <f t="shared" si="14"/>
        <v>-1.9946457432250653E-2</v>
      </c>
      <c r="L147" s="10"/>
      <c r="M147" s="6">
        <v>1139.369995</v>
      </c>
      <c r="N147" s="14">
        <f t="shared" si="15"/>
        <v>-3.0191321393981285E-2</v>
      </c>
      <c r="V147" s="10"/>
      <c r="W147" s="10"/>
      <c r="X147" s="10"/>
      <c r="Y147" s="10"/>
      <c r="Z147" s="10"/>
    </row>
    <row r="148" spans="1:26" x14ac:dyDescent="0.25">
      <c r="A148" s="31">
        <v>42244</v>
      </c>
      <c r="B148">
        <v>1989.75</v>
      </c>
      <c r="C148" s="14">
        <f t="shared" si="12"/>
        <v>1.0410054589310658E-2</v>
      </c>
      <c r="D148" s="10"/>
      <c r="E148" s="34">
        <v>42250</v>
      </c>
      <c r="F148">
        <v>1143.3</v>
      </c>
      <c r="G148" s="14">
        <f t="shared" si="13"/>
        <v>6.2488998415770602E-3</v>
      </c>
      <c r="I148" s="31">
        <v>41988</v>
      </c>
      <c r="J148">
        <v>1989.630005</v>
      </c>
      <c r="K148" s="14">
        <f t="shared" si="14"/>
        <v>8.5617035623635207E-3</v>
      </c>
      <c r="L148" s="10"/>
      <c r="M148" s="6">
        <v>1140.3000489999999</v>
      </c>
      <c r="N148" s="14">
        <f t="shared" si="15"/>
        <v>8.1628795218535721E-4</v>
      </c>
      <c r="V148" s="10"/>
      <c r="W148" s="10"/>
      <c r="X148" s="10"/>
      <c r="Y148" s="10"/>
      <c r="Z148" s="10"/>
    </row>
    <row r="149" spans="1:26" x14ac:dyDescent="0.25">
      <c r="A149" s="31">
        <v>42243</v>
      </c>
      <c r="B149">
        <v>1989.25</v>
      </c>
      <c r="C149" s="14">
        <f t="shared" si="12"/>
        <v>-2.5128785023242894E-4</v>
      </c>
      <c r="D149" s="10"/>
      <c r="E149" s="34">
        <v>42249</v>
      </c>
      <c r="F149">
        <v>1145.8</v>
      </c>
      <c r="G149" s="14">
        <f t="shared" si="13"/>
        <v>2.1866526720895063E-3</v>
      </c>
      <c r="I149" s="31">
        <v>41985</v>
      </c>
      <c r="J149">
        <v>2002.329956</v>
      </c>
      <c r="K149" s="14">
        <f t="shared" si="14"/>
        <v>6.3830717108632751E-3</v>
      </c>
      <c r="L149" s="10"/>
      <c r="M149" s="6">
        <v>1152.4399410000001</v>
      </c>
      <c r="N149" s="14">
        <f t="shared" si="15"/>
        <v>1.0646225974160428E-2</v>
      </c>
      <c r="V149" s="10"/>
      <c r="W149" s="10"/>
      <c r="X149" s="10"/>
      <c r="Y149" s="10"/>
      <c r="Z149" s="10"/>
    </row>
    <row r="150" spans="1:26" x14ac:dyDescent="0.25">
      <c r="A150" s="31">
        <v>42242</v>
      </c>
      <c r="B150">
        <v>1938</v>
      </c>
      <c r="C150" s="14">
        <f t="shared" si="12"/>
        <v>-2.5763478698001774E-2</v>
      </c>
      <c r="D150" s="10"/>
      <c r="E150" s="34">
        <v>42248</v>
      </c>
      <c r="F150">
        <v>1130.2</v>
      </c>
      <c r="G150" s="14">
        <f t="shared" si="13"/>
        <v>-1.3614941525571522E-2</v>
      </c>
      <c r="I150" s="31">
        <v>41984</v>
      </c>
      <c r="J150">
        <v>2035.329956</v>
      </c>
      <c r="K150" s="14">
        <f t="shared" si="14"/>
        <v>1.64808002303094E-2</v>
      </c>
      <c r="L150" s="10"/>
      <c r="M150" s="6">
        <v>1166.959961</v>
      </c>
      <c r="N150" s="14">
        <f t="shared" si="15"/>
        <v>1.2599372412761545E-2</v>
      </c>
      <c r="V150" s="10"/>
      <c r="W150" s="10"/>
      <c r="X150" s="10"/>
      <c r="Y150" s="10"/>
      <c r="Z150" s="10"/>
    </row>
    <row r="151" spans="1:26" x14ac:dyDescent="0.25">
      <c r="A151" s="31">
        <v>42241</v>
      </c>
      <c r="B151">
        <v>1872.75</v>
      </c>
      <c r="C151" s="14">
        <f t="shared" si="12"/>
        <v>-3.3668730650154743E-2</v>
      </c>
      <c r="D151" s="10"/>
      <c r="E151" s="34">
        <v>42247</v>
      </c>
      <c r="F151">
        <v>1157.5</v>
      </c>
      <c r="G151" s="14">
        <f t="shared" si="13"/>
        <v>2.4155016811183927E-2</v>
      </c>
      <c r="I151" s="31">
        <v>41983</v>
      </c>
      <c r="J151">
        <v>2026.1400149999999</v>
      </c>
      <c r="K151" s="14">
        <f t="shared" si="14"/>
        <v>-4.515209424844735E-3</v>
      </c>
      <c r="L151" s="10"/>
      <c r="M151" s="6">
        <v>1161.8599850000001</v>
      </c>
      <c r="N151" s="14">
        <f t="shared" si="15"/>
        <v>-4.3703093254627845E-3</v>
      </c>
      <c r="V151" s="10"/>
      <c r="W151" s="10"/>
      <c r="X151" s="10"/>
      <c r="Y151" s="10"/>
      <c r="Z151" s="10"/>
    </row>
    <row r="152" spans="1:26" x14ac:dyDescent="0.25">
      <c r="A152" s="31">
        <v>42240</v>
      </c>
      <c r="B152">
        <v>1871.25</v>
      </c>
      <c r="C152" s="14">
        <f t="shared" si="12"/>
        <v>-8.0096115338401663E-4</v>
      </c>
      <c r="D152" s="10"/>
      <c r="E152" s="34">
        <v>42244</v>
      </c>
      <c r="F152">
        <v>1164</v>
      </c>
      <c r="G152" s="14">
        <f t="shared" si="13"/>
        <v>5.6155507559394469E-3</v>
      </c>
      <c r="I152" s="31">
        <v>41982</v>
      </c>
      <c r="J152">
        <v>2059.820068</v>
      </c>
      <c r="K152" s="14">
        <f t="shared" si="14"/>
        <v>1.6622766813082279E-2</v>
      </c>
      <c r="L152" s="10"/>
      <c r="M152" s="6">
        <v>1188.0600589999999</v>
      </c>
      <c r="N152" s="14">
        <f t="shared" si="15"/>
        <v>2.2550113041374553E-2</v>
      </c>
      <c r="V152" s="10"/>
      <c r="W152" s="10"/>
      <c r="X152" s="10"/>
      <c r="Y152" s="10"/>
      <c r="Z152" s="10"/>
    </row>
    <row r="153" spans="1:26" x14ac:dyDescent="0.25">
      <c r="A153" s="31">
        <v>42237</v>
      </c>
      <c r="B153">
        <v>1971.5</v>
      </c>
      <c r="C153" s="14">
        <f t="shared" si="12"/>
        <v>5.3573814295257094E-2</v>
      </c>
      <c r="D153" s="10"/>
      <c r="E153" s="34">
        <v>42243</v>
      </c>
      <c r="F153">
        <v>1153.5</v>
      </c>
      <c r="G153" s="14">
        <f t="shared" si="13"/>
        <v>-9.0206185567009989E-3</v>
      </c>
      <c r="I153" s="31">
        <v>41981</v>
      </c>
      <c r="J153">
        <v>2060.3100589999999</v>
      </c>
      <c r="K153" s="14">
        <f t="shared" si="14"/>
        <v>2.3788048655903893E-4</v>
      </c>
      <c r="L153" s="10"/>
      <c r="M153" s="6">
        <v>1167.209961</v>
      </c>
      <c r="N153" s="14">
        <f t="shared" si="15"/>
        <v>-1.7549700322010309E-2</v>
      </c>
      <c r="V153" s="10"/>
      <c r="W153" s="10"/>
      <c r="X153" s="10"/>
      <c r="Y153" s="10"/>
      <c r="Z153" s="10"/>
    </row>
    <row r="154" spans="1:26" x14ac:dyDescent="0.25">
      <c r="A154" s="31">
        <v>42236</v>
      </c>
      <c r="B154">
        <v>2025.5</v>
      </c>
      <c r="C154" s="14">
        <f t="shared" si="12"/>
        <v>2.7390311945219459E-2</v>
      </c>
      <c r="D154" s="10"/>
      <c r="E154" s="34">
        <v>42242</v>
      </c>
      <c r="F154">
        <v>1129.5999999999999</v>
      </c>
      <c r="G154" s="14">
        <f t="shared" si="13"/>
        <v>-2.0719549198092824E-2</v>
      </c>
      <c r="I154" s="31">
        <v>41978</v>
      </c>
      <c r="J154">
        <v>2075.3701169999999</v>
      </c>
      <c r="K154" s="14">
        <f t="shared" si="14"/>
        <v>7.3096075681491346E-3</v>
      </c>
      <c r="L154" s="10"/>
      <c r="M154" s="6">
        <v>1182.4300539999999</v>
      </c>
      <c r="N154" s="14">
        <f t="shared" si="15"/>
        <v>1.3039721651244562E-2</v>
      </c>
      <c r="V154" s="10"/>
      <c r="W154" s="10"/>
      <c r="X154" s="10"/>
      <c r="Y154" s="10"/>
      <c r="Z154" s="10"/>
    </row>
    <row r="155" spans="1:26" x14ac:dyDescent="0.25">
      <c r="A155" s="31">
        <v>42235</v>
      </c>
      <c r="B155">
        <v>2072.75</v>
      </c>
      <c r="C155" s="14">
        <f t="shared" si="12"/>
        <v>2.3327573438657101E-2</v>
      </c>
      <c r="D155" s="10"/>
      <c r="E155" s="34">
        <v>42241</v>
      </c>
      <c r="F155">
        <v>1109.4000000000001</v>
      </c>
      <c r="G155" s="14">
        <f t="shared" si="13"/>
        <v>-1.7882436260623025E-2</v>
      </c>
      <c r="I155" s="31">
        <v>41977</v>
      </c>
      <c r="J155">
        <v>2071.919922</v>
      </c>
      <c r="K155" s="14">
        <f t="shared" si="14"/>
        <v>-1.6624480480557091E-3</v>
      </c>
      <c r="L155" s="10"/>
      <c r="M155" s="6">
        <v>1173.01001</v>
      </c>
      <c r="N155" s="14">
        <f t="shared" si="15"/>
        <v>-7.9666818076327139E-3</v>
      </c>
      <c r="V155" s="10"/>
      <c r="W155" s="10"/>
      <c r="X155" s="10"/>
      <c r="Y155" s="10"/>
      <c r="Z155" s="10"/>
    </row>
    <row r="156" spans="1:26" x14ac:dyDescent="0.25">
      <c r="A156" s="31">
        <v>42234</v>
      </c>
      <c r="B156">
        <v>2094</v>
      </c>
      <c r="C156" s="14">
        <f t="shared" si="12"/>
        <v>1.0252080569292055E-2</v>
      </c>
      <c r="D156" s="10"/>
      <c r="E156" s="34">
        <v>42240</v>
      </c>
      <c r="F156">
        <v>1099.4000000000001</v>
      </c>
      <c r="G156" s="14">
        <f t="shared" si="13"/>
        <v>-9.0138813773210646E-3</v>
      </c>
      <c r="I156" s="31">
        <v>41976</v>
      </c>
      <c r="J156">
        <v>2074.330078</v>
      </c>
      <c r="K156" s="14">
        <f t="shared" si="14"/>
        <v>1.1632476595300201E-3</v>
      </c>
      <c r="L156" s="10"/>
      <c r="M156" s="6">
        <v>1179.01001</v>
      </c>
      <c r="N156" s="14">
        <f t="shared" si="15"/>
        <v>5.115045863930856E-3</v>
      </c>
      <c r="V156" s="10"/>
      <c r="W156" s="10"/>
      <c r="X156" s="10"/>
      <c r="Y156" s="10"/>
      <c r="Z156" s="10"/>
    </row>
    <row r="157" spans="1:26" x14ac:dyDescent="0.25">
      <c r="A157" s="31">
        <v>42233</v>
      </c>
      <c r="B157">
        <v>2099.25</v>
      </c>
      <c r="C157" s="14">
        <f t="shared" si="12"/>
        <v>2.5071633237823132E-3</v>
      </c>
      <c r="D157" s="10"/>
      <c r="E157" s="34">
        <v>42237</v>
      </c>
      <c r="F157">
        <v>1155.9000000000001</v>
      </c>
      <c r="G157" s="14">
        <f t="shared" si="13"/>
        <v>5.1391668182645178E-2</v>
      </c>
      <c r="I157" s="31">
        <v>41975</v>
      </c>
      <c r="J157">
        <v>2066.5500489999999</v>
      </c>
      <c r="K157" s="14">
        <f t="shared" si="14"/>
        <v>-3.7506224696415291E-3</v>
      </c>
      <c r="L157" s="10"/>
      <c r="M157" s="6">
        <v>1168.4499510000001</v>
      </c>
      <c r="N157" s="14">
        <f t="shared" si="15"/>
        <v>-8.9567170002228247E-3</v>
      </c>
      <c r="V157" s="10"/>
      <c r="W157" s="10"/>
      <c r="X157" s="10"/>
      <c r="Y157" s="10"/>
      <c r="Z157" s="10"/>
    </row>
    <row r="158" spans="1:26" x14ac:dyDescent="0.25">
      <c r="A158" s="31">
        <v>42230</v>
      </c>
      <c r="B158">
        <v>2089.5</v>
      </c>
      <c r="C158" s="14">
        <f t="shared" si="12"/>
        <v>-4.6445158985352064E-3</v>
      </c>
      <c r="D158" s="10"/>
      <c r="E158" s="34">
        <v>42236</v>
      </c>
      <c r="F158">
        <v>1166.7</v>
      </c>
      <c r="G158" s="14">
        <f t="shared" si="13"/>
        <v>9.3433688035295948E-3</v>
      </c>
      <c r="I158" s="31">
        <v>41974</v>
      </c>
      <c r="J158">
        <v>2053.4399410000001</v>
      </c>
      <c r="K158" s="14">
        <f t="shared" si="14"/>
        <v>-6.3439586214444343E-3</v>
      </c>
      <c r="L158" s="10"/>
      <c r="M158" s="6">
        <v>1154.0500489999999</v>
      </c>
      <c r="N158" s="14">
        <f t="shared" si="15"/>
        <v>-1.23239356445487E-2</v>
      </c>
      <c r="V158" s="10"/>
      <c r="W158" s="10"/>
      <c r="X158" s="10"/>
      <c r="Y158" s="10"/>
      <c r="Z158" s="10"/>
    </row>
    <row r="159" spans="1:26" x14ac:dyDescent="0.25">
      <c r="A159" s="31">
        <v>42229</v>
      </c>
      <c r="B159">
        <v>2080.5</v>
      </c>
      <c r="C159" s="14">
        <f t="shared" si="12"/>
        <v>-4.3072505384063042E-3</v>
      </c>
      <c r="D159" s="10"/>
      <c r="E159" s="34">
        <v>42235</v>
      </c>
      <c r="F159">
        <v>1197.7</v>
      </c>
      <c r="G159" s="14">
        <f t="shared" si="13"/>
        <v>2.6570669409445413E-2</v>
      </c>
      <c r="I159" s="31">
        <v>41971</v>
      </c>
      <c r="J159">
        <v>2067.5600589999999</v>
      </c>
      <c r="K159" s="14">
        <f t="shared" si="14"/>
        <v>6.8763238301108309E-3</v>
      </c>
      <c r="L159" s="10"/>
      <c r="M159" s="6">
        <v>1173.2299800000001</v>
      </c>
      <c r="N159" s="14">
        <f t="shared" si="15"/>
        <v>1.661967001918141E-2</v>
      </c>
      <c r="V159" s="10"/>
      <c r="W159" s="10"/>
      <c r="X159" s="10"/>
      <c r="Y159" s="10"/>
      <c r="Z159" s="10"/>
    </row>
    <row r="160" spans="1:26" x14ac:dyDescent="0.25">
      <c r="A160" s="31">
        <v>42228</v>
      </c>
      <c r="B160">
        <v>2084.25</v>
      </c>
      <c r="C160" s="14">
        <f t="shared" si="12"/>
        <v>1.8024513338139592E-3</v>
      </c>
      <c r="D160" s="10"/>
      <c r="E160" s="34">
        <v>42234</v>
      </c>
      <c r="F160">
        <v>1211.8</v>
      </c>
      <c r="G160" s="14">
        <f t="shared" si="13"/>
        <v>1.1772564081155457E-2</v>
      </c>
      <c r="I160" s="31">
        <v>41969</v>
      </c>
      <c r="J160">
        <v>2072.830078</v>
      </c>
      <c r="K160" s="14">
        <f t="shared" si="14"/>
        <v>2.5489073350299929E-3</v>
      </c>
      <c r="L160" s="10"/>
      <c r="M160" s="6">
        <v>1190.619995</v>
      </c>
      <c r="N160" s="14">
        <f t="shared" si="15"/>
        <v>1.4822341140651618E-2</v>
      </c>
      <c r="V160" s="10"/>
      <c r="W160" s="10"/>
      <c r="X160" s="10"/>
      <c r="Y160" s="10"/>
      <c r="Z160" s="10"/>
    </row>
    <row r="161" spans="1:26" x14ac:dyDescent="0.25">
      <c r="A161" s="31">
        <v>42227</v>
      </c>
      <c r="B161">
        <v>2079.75</v>
      </c>
      <c r="C161" s="14">
        <f t="shared" si="12"/>
        <v>-2.1590500179921035E-3</v>
      </c>
      <c r="D161" s="10"/>
      <c r="E161" s="34">
        <v>42233</v>
      </c>
      <c r="F161">
        <v>1222.7</v>
      </c>
      <c r="G161" s="14">
        <f t="shared" si="13"/>
        <v>8.9948836441657853E-3</v>
      </c>
      <c r="I161" s="31">
        <v>41968</v>
      </c>
      <c r="J161">
        <v>2067.030029</v>
      </c>
      <c r="K161" s="14">
        <f t="shared" si="14"/>
        <v>-2.7981304698145859E-3</v>
      </c>
      <c r="L161" s="10"/>
      <c r="M161" s="6">
        <v>1186.329956</v>
      </c>
      <c r="N161" s="14">
        <f t="shared" si="15"/>
        <v>-3.6031975088743895E-3</v>
      </c>
      <c r="V161" s="10"/>
      <c r="W161" s="10"/>
      <c r="X161" s="10"/>
      <c r="Y161" s="10"/>
      <c r="Z161" s="10"/>
    </row>
    <row r="162" spans="1:26" x14ac:dyDescent="0.25">
      <c r="A162" s="31">
        <v>42226</v>
      </c>
      <c r="B162">
        <v>2099.75</v>
      </c>
      <c r="C162" s="14">
        <f t="shared" si="12"/>
        <v>9.6165404495731632E-3</v>
      </c>
      <c r="D162" s="10"/>
      <c r="E162" s="34">
        <v>42230</v>
      </c>
      <c r="F162">
        <v>1210.0999999999999</v>
      </c>
      <c r="G162" s="14">
        <f t="shared" si="13"/>
        <v>-1.0305062566451362E-2</v>
      </c>
      <c r="I162" s="31">
        <v>41967</v>
      </c>
      <c r="J162">
        <v>2069.4099120000001</v>
      </c>
      <c r="K162" s="14">
        <f t="shared" si="14"/>
        <v>1.1513538587299976E-3</v>
      </c>
      <c r="L162" s="10"/>
      <c r="M162" s="6">
        <v>1186.9399410000001</v>
      </c>
      <c r="N162" s="14">
        <f t="shared" si="15"/>
        <v>5.1417819883492477E-4</v>
      </c>
      <c r="V162" s="10"/>
      <c r="W162" s="10"/>
      <c r="X162" s="10"/>
      <c r="Y162" s="10"/>
      <c r="Z162" s="10"/>
    </row>
    <row r="163" spans="1:26" x14ac:dyDescent="0.25">
      <c r="A163" s="31">
        <v>42223</v>
      </c>
      <c r="B163">
        <v>2073.5</v>
      </c>
      <c r="C163" s="14">
        <f t="shared" si="12"/>
        <v>-1.2501488272413375E-2</v>
      </c>
      <c r="D163" s="10"/>
      <c r="E163" s="34">
        <v>42229</v>
      </c>
      <c r="F163">
        <v>1201.7</v>
      </c>
      <c r="G163" s="14">
        <f t="shared" si="13"/>
        <v>-6.9415750764398876E-3</v>
      </c>
      <c r="I163" s="31">
        <v>41964</v>
      </c>
      <c r="J163">
        <v>2063.5</v>
      </c>
      <c r="K163" s="14">
        <f t="shared" si="14"/>
        <v>-2.855844057636836E-3</v>
      </c>
      <c r="L163" s="10"/>
      <c r="M163" s="6">
        <v>1172.420044</v>
      </c>
      <c r="N163" s="14">
        <f t="shared" si="15"/>
        <v>-1.2233051141380513E-2</v>
      </c>
      <c r="V163" s="10"/>
      <c r="W163" s="10"/>
      <c r="X163" s="10"/>
      <c r="Y163" s="10"/>
      <c r="Z163" s="10"/>
    </row>
    <row r="164" spans="1:26" x14ac:dyDescent="0.25">
      <c r="A164" s="31">
        <v>42222</v>
      </c>
      <c r="B164">
        <v>2079.5</v>
      </c>
      <c r="C164" s="14">
        <f t="shared" si="12"/>
        <v>2.8936580660718914E-3</v>
      </c>
      <c r="D164" s="10"/>
      <c r="E164" s="34">
        <v>42228</v>
      </c>
      <c r="F164">
        <v>1206.2</v>
      </c>
      <c r="G164" s="14">
        <f t="shared" si="13"/>
        <v>3.7446950153947611E-3</v>
      </c>
      <c r="I164" s="31">
        <v>41963</v>
      </c>
      <c r="J164">
        <v>2052.75</v>
      </c>
      <c r="K164" s="14">
        <f t="shared" si="14"/>
        <v>-5.2095953477101498E-3</v>
      </c>
      <c r="L164" s="10"/>
      <c r="M164" s="6">
        <v>1170.75</v>
      </c>
      <c r="N164" s="14">
        <f t="shared" si="15"/>
        <v>-1.4244416994971809E-3</v>
      </c>
      <c r="V164" s="10"/>
      <c r="W164" s="10"/>
      <c r="X164" s="10"/>
      <c r="Y164" s="10"/>
      <c r="Z164" s="10"/>
    </row>
    <row r="165" spans="1:26" x14ac:dyDescent="0.25">
      <c r="A165" s="31">
        <v>42221</v>
      </c>
      <c r="B165">
        <v>2093.75</v>
      </c>
      <c r="C165" s="14">
        <f t="shared" si="12"/>
        <v>6.8526088001923391E-3</v>
      </c>
      <c r="D165" s="10"/>
      <c r="E165" s="34">
        <v>42227</v>
      </c>
      <c r="F165">
        <v>1208</v>
      </c>
      <c r="G165" s="14">
        <f t="shared" si="13"/>
        <v>1.4922898358480374E-3</v>
      </c>
      <c r="I165" s="31">
        <v>41962</v>
      </c>
      <c r="J165">
        <v>2048.719971</v>
      </c>
      <c r="K165" s="14">
        <f t="shared" si="14"/>
        <v>-1.9632341980270196E-3</v>
      </c>
      <c r="L165" s="10"/>
      <c r="M165" s="6">
        <v>1157.6899410000001</v>
      </c>
      <c r="N165" s="14">
        <f t="shared" si="15"/>
        <v>-1.1155292761050539E-2</v>
      </c>
      <c r="V165" s="10"/>
      <c r="W165" s="10"/>
      <c r="X165" s="10"/>
      <c r="Y165" s="10"/>
      <c r="Z165" s="10"/>
    </row>
    <row r="166" spans="1:26" x14ac:dyDescent="0.25">
      <c r="A166" s="31">
        <v>42220</v>
      </c>
      <c r="B166">
        <v>2083</v>
      </c>
      <c r="C166" s="14">
        <f t="shared" si="12"/>
        <v>-5.1343283582089283E-3</v>
      </c>
      <c r="D166" s="10"/>
      <c r="E166" s="34">
        <v>42226</v>
      </c>
      <c r="F166">
        <v>1218.2</v>
      </c>
      <c r="G166" s="14">
        <f t="shared" si="13"/>
        <v>8.4437086092714608E-3</v>
      </c>
      <c r="I166" s="31">
        <v>41961</v>
      </c>
      <c r="J166">
        <v>2051.8000489999999</v>
      </c>
      <c r="K166" s="14">
        <f t="shared" si="14"/>
        <v>1.5034158126043806E-3</v>
      </c>
      <c r="L166" s="10"/>
      <c r="M166" s="6">
        <v>1170.280029</v>
      </c>
      <c r="N166" s="14">
        <f t="shared" si="15"/>
        <v>1.0875181302106407E-2</v>
      </c>
      <c r="V166" s="10"/>
      <c r="W166" s="10"/>
      <c r="X166" s="10"/>
      <c r="Y166" s="10"/>
      <c r="Z166" s="10"/>
    </row>
    <row r="167" spans="1:26" x14ac:dyDescent="0.25">
      <c r="A167" s="31">
        <v>42219</v>
      </c>
      <c r="B167">
        <v>2091</v>
      </c>
      <c r="C167" s="14">
        <f t="shared" si="12"/>
        <v>3.8406144983196278E-3</v>
      </c>
      <c r="D167" s="10"/>
      <c r="E167" s="34">
        <v>42223</v>
      </c>
      <c r="F167">
        <v>1204</v>
      </c>
      <c r="G167" s="14">
        <f t="shared" si="13"/>
        <v>-1.1656542439665074E-2</v>
      </c>
      <c r="I167" s="31">
        <v>41960</v>
      </c>
      <c r="J167">
        <v>2041.3199460000001</v>
      </c>
      <c r="K167" s="14">
        <f t="shared" si="14"/>
        <v>-5.1077603809921435E-3</v>
      </c>
      <c r="L167" s="10"/>
      <c r="M167" s="6">
        <v>1164.2299800000001</v>
      </c>
      <c r="N167" s="14">
        <f t="shared" si="15"/>
        <v>-5.1697447192785573E-3</v>
      </c>
      <c r="V167" s="10"/>
      <c r="W167" s="10"/>
      <c r="X167" s="10"/>
      <c r="Y167" s="10"/>
      <c r="Z167" s="10"/>
    </row>
    <row r="168" spans="1:26" x14ac:dyDescent="0.25">
      <c r="A168" s="31">
        <v>42216</v>
      </c>
      <c r="B168">
        <v>2098.5</v>
      </c>
      <c r="C168" s="14">
        <f t="shared" si="12"/>
        <v>3.5868005738881603E-3</v>
      </c>
      <c r="D168" s="10"/>
      <c r="E168" s="34">
        <v>42222</v>
      </c>
      <c r="F168">
        <v>1211.9000000000001</v>
      </c>
      <c r="G168" s="14">
        <f t="shared" si="13"/>
        <v>6.5614617940199516E-3</v>
      </c>
      <c r="I168" s="31">
        <v>41957</v>
      </c>
      <c r="J168">
        <v>2039.8199460000001</v>
      </c>
      <c r="K168" s="14">
        <f t="shared" si="14"/>
        <v>-7.3481866619651282E-4</v>
      </c>
      <c r="L168" s="10"/>
      <c r="M168" s="6">
        <v>1173.8100589999999</v>
      </c>
      <c r="N168" s="14">
        <f t="shared" si="15"/>
        <v>8.228682618188321E-3</v>
      </c>
      <c r="V168" s="10"/>
      <c r="W168" s="10"/>
      <c r="X168" s="10"/>
      <c r="Y168" s="10"/>
      <c r="Z168" s="10"/>
    </row>
    <row r="169" spans="1:26" x14ac:dyDescent="0.25">
      <c r="A169" s="31">
        <v>42215</v>
      </c>
      <c r="B169">
        <v>2103.75</v>
      </c>
      <c r="C169" s="14">
        <f t="shared" si="12"/>
        <v>2.5017869907075774E-3</v>
      </c>
      <c r="D169" s="10"/>
      <c r="E169" s="34">
        <v>42221</v>
      </c>
      <c r="F169">
        <v>1229.4000000000001</v>
      </c>
      <c r="G169" s="14">
        <f t="shared" si="13"/>
        <v>1.444013532469679E-2</v>
      </c>
      <c r="I169" s="31">
        <v>41956</v>
      </c>
      <c r="J169">
        <v>2039.329956</v>
      </c>
      <c r="K169" s="14">
        <f t="shared" si="14"/>
        <v>-2.402123780389509E-4</v>
      </c>
      <c r="L169" s="10"/>
      <c r="M169" s="6">
        <v>1175.420044</v>
      </c>
      <c r="N169" s="14">
        <f t="shared" si="15"/>
        <v>1.3715890298058309E-3</v>
      </c>
      <c r="V169" s="10"/>
      <c r="W169" s="10"/>
      <c r="X169" s="10"/>
      <c r="Y169" s="10"/>
      <c r="Z169" s="10"/>
    </row>
    <row r="170" spans="1:26" x14ac:dyDescent="0.25">
      <c r="A170" s="31">
        <v>42214</v>
      </c>
      <c r="B170">
        <v>2101.5</v>
      </c>
      <c r="C170" s="14">
        <f t="shared" si="12"/>
        <v>-1.0695187165775666E-3</v>
      </c>
      <c r="D170" s="10"/>
      <c r="E170" s="34">
        <v>42220</v>
      </c>
      <c r="F170">
        <v>1223.7</v>
      </c>
      <c r="G170" s="14">
        <f t="shared" si="13"/>
        <v>-4.6364080039044131E-3</v>
      </c>
      <c r="I170" s="31">
        <v>41955</v>
      </c>
      <c r="J170">
        <v>2038.25</v>
      </c>
      <c r="K170" s="14">
        <f t="shared" si="14"/>
        <v>-5.2956413297544636E-4</v>
      </c>
      <c r="L170" s="10"/>
      <c r="M170" s="6">
        <v>1186.469971</v>
      </c>
      <c r="N170" s="14">
        <f t="shared" si="15"/>
        <v>9.4008325418688532E-3</v>
      </c>
      <c r="V170" s="10"/>
      <c r="W170" s="10"/>
      <c r="X170" s="10"/>
      <c r="Y170" s="10"/>
      <c r="Z170" s="10"/>
    </row>
    <row r="171" spans="1:26" x14ac:dyDescent="0.25">
      <c r="A171" s="31">
        <v>42213</v>
      </c>
      <c r="B171">
        <v>2087.25</v>
      </c>
      <c r="C171" s="14">
        <f t="shared" si="12"/>
        <v>-6.7808708065667522E-3</v>
      </c>
      <c r="D171" s="10"/>
      <c r="E171" s="34">
        <v>42219</v>
      </c>
      <c r="F171">
        <v>1229.4000000000001</v>
      </c>
      <c r="G171" s="14">
        <f t="shared" si="13"/>
        <v>4.6580044128463616E-3</v>
      </c>
      <c r="I171" s="31">
        <v>41954</v>
      </c>
      <c r="J171">
        <v>2039.6800539999999</v>
      </c>
      <c r="K171" s="14">
        <f t="shared" si="14"/>
        <v>7.0160873298164006E-4</v>
      </c>
      <c r="L171" s="10"/>
      <c r="M171" s="6">
        <v>1179.959961</v>
      </c>
      <c r="N171" s="14">
        <f t="shared" si="15"/>
        <v>-5.4868729585402232E-3</v>
      </c>
      <c r="V171" s="10"/>
      <c r="W171" s="10"/>
      <c r="X171" s="10"/>
      <c r="Y171" s="10"/>
      <c r="Z171" s="10"/>
    </row>
    <row r="172" spans="1:26" x14ac:dyDescent="0.25">
      <c r="A172" s="31">
        <v>42212</v>
      </c>
      <c r="B172">
        <v>2064.5</v>
      </c>
      <c r="C172" s="14">
        <f t="shared" si="12"/>
        <v>-1.0899508923224333E-2</v>
      </c>
      <c r="D172" s="10"/>
      <c r="E172" s="34">
        <v>42216</v>
      </c>
      <c r="F172">
        <v>1235.2</v>
      </c>
      <c r="G172" s="14">
        <f t="shared" si="13"/>
        <v>4.7177484952007909E-3</v>
      </c>
      <c r="I172" s="31">
        <v>41953</v>
      </c>
      <c r="J172">
        <v>2038.26001</v>
      </c>
      <c r="K172" s="14">
        <f t="shared" si="14"/>
        <v>-6.9620919085577881E-4</v>
      </c>
      <c r="L172" s="10"/>
      <c r="M172" s="6">
        <v>1179.5699460000001</v>
      </c>
      <c r="N172" s="14">
        <f t="shared" si="15"/>
        <v>-3.3053240185321187E-4</v>
      </c>
      <c r="V172" s="10"/>
      <c r="W172" s="10"/>
      <c r="X172" s="10"/>
      <c r="Y172" s="10"/>
      <c r="Z172" s="10"/>
    </row>
    <row r="173" spans="1:26" x14ac:dyDescent="0.25">
      <c r="A173" s="31">
        <v>42209</v>
      </c>
      <c r="B173">
        <v>2077.5</v>
      </c>
      <c r="C173" s="14">
        <f t="shared" si="12"/>
        <v>6.296924194720166E-3</v>
      </c>
      <c r="D173" s="10"/>
      <c r="E173" s="34">
        <v>42215</v>
      </c>
      <c r="F173">
        <v>1229.8</v>
      </c>
      <c r="G173" s="14">
        <f t="shared" si="13"/>
        <v>-4.3717616580312146E-3</v>
      </c>
      <c r="I173" s="31">
        <v>41950</v>
      </c>
      <c r="J173">
        <v>2031.920044</v>
      </c>
      <c r="K173" s="14">
        <f t="shared" si="14"/>
        <v>-3.1104795113946482E-3</v>
      </c>
      <c r="L173" s="10"/>
      <c r="M173" s="6">
        <v>1173.3199460000001</v>
      </c>
      <c r="N173" s="14">
        <f t="shared" si="15"/>
        <v>-5.2985412363160123E-3</v>
      </c>
      <c r="V173" s="10"/>
      <c r="W173" s="10"/>
      <c r="X173" s="10"/>
      <c r="Y173" s="10"/>
      <c r="Z173" s="10"/>
    </row>
    <row r="174" spans="1:26" x14ac:dyDescent="0.25">
      <c r="A174" s="31">
        <v>42208</v>
      </c>
      <c r="B174">
        <v>2098.5</v>
      </c>
      <c r="C174" s="14">
        <f t="shared" si="12"/>
        <v>1.0108303249097395E-2</v>
      </c>
      <c r="D174" s="10"/>
      <c r="E174" s="34">
        <v>42214</v>
      </c>
      <c r="F174">
        <v>1224.4000000000001</v>
      </c>
      <c r="G174" s="14">
        <f t="shared" si="13"/>
        <v>-4.3909578793298598E-3</v>
      </c>
      <c r="I174" s="31">
        <v>41949</v>
      </c>
      <c r="J174">
        <v>2031.209961</v>
      </c>
      <c r="K174" s="14">
        <f t="shared" si="14"/>
        <v>-3.4946404613545035E-4</v>
      </c>
      <c r="L174" s="10"/>
      <c r="M174" s="6">
        <v>1171.8599850000001</v>
      </c>
      <c r="N174" s="14">
        <f t="shared" si="15"/>
        <v>-1.2442991402108472E-3</v>
      </c>
      <c r="V174" s="10"/>
      <c r="W174" s="10"/>
      <c r="X174" s="10"/>
      <c r="Y174" s="10"/>
      <c r="Z174" s="10"/>
    </row>
    <row r="175" spans="1:26" x14ac:dyDescent="0.25">
      <c r="A175" s="31">
        <v>42207</v>
      </c>
      <c r="B175">
        <v>2108</v>
      </c>
      <c r="C175" s="14">
        <f t="shared" si="12"/>
        <v>4.5270431260424626E-3</v>
      </c>
      <c r="D175" s="10"/>
      <c r="E175" s="34">
        <v>42213</v>
      </c>
      <c r="F175">
        <v>1220.3</v>
      </c>
      <c r="G175" s="14">
        <f t="shared" si="13"/>
        <v>-3.3485788957857698E-3</v>
      </c>
      <c r="I175" s="31">
        <v>41948</v>
      </c>
      <c r="J175">
        <v>2023.5699460000001</v>
      </c>
      <c r="K175" s="14">
        <f t="shared" si="14"/>
        <v>-3.761312294982333E-3</v>
      </c>
      <c r="L175" s="10"/>
      <c r="M175" s="6">
        <v>1167.0699460000001</v>
      </c>
      <c r="N175" s="14">
        <f t="shared" si="15"/>
        <v>-4.0875523196569619E-3</v>
      </c>
      <c r="V175" s="10"/>
      <c r="W175" s="10"/>
      <c r="X175" s="10"/>
      <c r="Y175" s="10"/>
      <c r="Z175" s="10"/>
    </row>
    <row r="176" spans="1:26" x14ac:dyDescent="0.25">
      <c r="A176" s="31">
        <v>42206</v>
      </c>
      <c r="B176">
        <v>2114.5</v>
      </c>
      <c r="C176" s="14">
        <f t="shared" si="12"/>
        <v>3.0834914611006514E-3</v>
      </c>
      <c r="D176" s="10"/>
      <c r="E176" s="34">
        <v>42212</v>
      </c>
      <c r="F176">
        <v>1212</v>
      </c>
      <c r="G176" s="14">
        <f t="shared" si="13"/>
        <v>-6.8016061624190938E-3</v>
      </c>
      <c r="I176" s="31">
        <v>41947</v>
      </c>
      <c r="J176">
        <v>2012.099976</v>
      </c>
      <c r="K176" s="14">
        <f t="shared" si="14"/>
        <v>-5.6681855859110897E-3</v>
      </c>
      <c r="L176" s="10"/>
      <c r="M176" s="6">
        <v>1165.420044</v>
      </c>
      <c r="N176" s="14">
        <f t="shared" si="15"/>
        <v>-1.4137130389271224E-3</v>
      </c>
      <c r="V176" s="10"/>
      <c r="W176" s="10"/>
      <c r="X176" s="10"/>
      <c r="Y176" s="10"/>
      <c r="Z176" s="10"/>
    </row>
    <row r="177" spans="1:26" x14ac:dyDescent="0.25">
      <c r="A177" s="31">
        <v>42205</v>
      </c>
      <c r="B177">
        <v>2122</v>
      </c>
      <c r="C177" s="14">
        <f t="shared" si="12"/>
        <v>3.546937810356976E-3</v>
      </c>
      <c r="D177" s="10"/>
      <c r="E177" s="34">
        <v>42209</v>
      </c>
      <c r="F177">
        <v>1223.5</v>
      </c>
      <c r="G177" s="14">
        <f t="shared" si="13"/>
        <v>9.4884488448845339E-3</v>
      </c>
      <c r="I177" s="31">
        <v>41946</v>
      </c>
      <c r="J177">
        <v>2017.8100589999999</v>
      </c>
      <c r="K177" s="14">
        <f t="shared" si="14"/>
        <v>2.8378724059980875E-3</v>
      </c>
      <c r="L177" s="10"/>
      <c r="M177" s="6">
        <v>1170.1999510000001</v>
      </c>
      <c r="N177" s="14">
        <f t="shared" si="15"/>
        <v>4.1014456758392548E-3</v>
      </c>
      <c r="V177" s="10"/>
      <c r="W177" s="10"/>
      <c r="X177" s="10"/>
      <c r="Y177" s="10"/>
      <c r="Z177" s="10"/>
    </row>
    <row r="178" spans="1:26" x14ac:dyDescent="0.25">
      <c r="A178" s="31">
        <v>42202</v>
      </c>
      <c r="B178">
        <v>2118.75</v>
      </c>
      <c r="C178" s="14">
        <f t="shared" si="12"/>
        <v>-1.5315739868049238E-3</v>
      </c>
      <c r="D178" s="10"/>
      <c r="E178" s="34">
        <v>42208</v>
      </c>
      <c r="F178">
        <v>1242.2</v>
      </c>
      <c r="G178" s="14">
        <f t="shared" si="13"/>
        <v>1.528402125051076E-2</v>
      </c>
      <c r="I178" s="31">
        <v>41943</v>
      </c>
      <c r="J178">
        <v>2018.0500489999999</v>
      </c>
      <c r="K178" s="14">
        <f t="shared" si="14"/>
        <v>1.1893587254641069E-4</v>
      </c>
      <c r="L178" s="10"/>
      <c r="M178" s="6">
        <v>1173.51001</v>
      </c>
      <c r="N178" s="14">
        <f t="shared" si="15"/>
        <v>2.8286268489170485E-3</v>
      </c>
      <c r="V178" s="10"/>
      <c r="W178" s="10"/>
      <c r="X178" s="10"/>
      <c r="Y178" s="10"/>
      <c r="Z178" s="10"/>
    </row>
    <row r="179" spans="1:26" x14ac:dyDescent="0.25">
      <c r="A179" s="31">
        <v>42201</v>
      </c>
      <c r="B179">
        <v>2117</v>
      </c>
      <c r="C179" s="14">
        <f t="shared" si="12"/>
        <v>-8.2595870206492172E-4</v>
      </c>
      <c r="D179" s="10"/>
      <c r="E179" s="34">
        <v>42207</v>
      </c>
      <c r="F179">
        <v>1256.0999999999999</v>
      </c>
      <c r="G179" s="14">
        <f t="shared" si="13"/>
        <v>1.1189824504910462E-2</v>
      </c>
      <c r="I179" s="31">
        <v>41942</v>
      </c>
      <c r="J179">
        <v>1994.650024</v>
      </c>
      <c r="K179" s="14">
        <f t="shared" si="14"/>
        <v>-1.1595364055314361E-2</v>
      </c>
      <c r="L179" s="10"/>
      <c r="M179" s="6">
        <v>1155.7700199999999</v>
      </c>
      <c r="N179" s="14">
        <f t="shared" si="15"/>
        <v>-1.5117033386021217E-2</v>
      </c>
      <c r="V179" s="10"/>
      <c r="W179" s="10"/>
      <c r="X179" s="10"/>
      <c r="Y179" s="10"/>
      <c r="Z179" s="10"/>
    </row>
    <row r="180" spans="1:26" x14ac:dyDescent="0.25">
      <c r="A180" s="31">
        <v>42200</v>
      </c>
      <c r="B180">
        <v>2104.25</v>
      </c>
      <c r="C180" s="14">
        <f t="shared" si="12"/>
        <v>-6.0226735947095378E-3</v>
      </c>
      <c r="D180" s="10"/>
      <c r="E180" s="34">
        <v>42206</v>
      </c>
      <c r="F180">
        <v>1251.5999999999999</v>
      </c>
      <c r="G180" s="14">
        <f t="shared" si="13"/>
        <v>-3.5825173155004109E-3</v>
      </c>
      <c r="I180" s="31">
        <v>41941</v>
      </c>
      <c r="J180">
        <v>1982.3000489999999</v>
      </c>
      <c r="K180" s="14">
        <f t="shared" si="14"/>
        <v>-6.1915498214738518E-3</v>
      </c>
      <c r="L180" s="10"/>
      <c r="M180" s="6">
        <v>1146.369995</v>
      </c>
      <c r="N180" s="14">
        <f t="shared" si="15"/>
        <v>-8.1331275576779216E-3</v>
      </c>
      <c r="V180" s="10"/>
      <c r="W180" s="10"/>
      <c r="X180" s="10"/>
      <c r="Y180" s="10"/>
      <c r="Z180" s="10"/>
    </row>
    <row r="181" spans="1:26" x14ac:dyDescent="0.25">
      <c r="A181" s="31">
        <v>42199</v>
      </c>
      <c r="B181">
        <v>2102</v>
      </c>
      <c r="C181" s="14">
        <f t="shared" si="12"/>
        <v>-1.069264583580809E-3</v>
      </c>
      <c r="D181" s="10"/>
      <c r="E181" s="34">
        <v>42205</v>
      </c>
      <c r="F181">
        <v>1258.0999999999999</v>
      </c>
      <c r="G181" s="14">
        <f t="shared" si="13"/>
        <v>5.1933525087888288E-3</v>
      </c>
      <c r="I181" s="31">
        <v>41940</v>
      </c>
      <c r="J181">
        <v>1985.0500489999999</v>
      </c>
      <c r="K181" s="14">
        <f t="shared" si="14"/>
        <v>1.3872773707428454E-3</v>
      </c>
      <c r="L181" s="10"/>
      <c r="M181" s="6">
        <v>1149.4499510000001</v>
      </c>
      <c r="N181" s="14">
        <f t="shared" si="15"/>
        <v>2.6867032576163297E-3</v>
      </c>
      <c r="V181" s="10"/>
      <c r="W181" s="10"/>
      <c r="X181" s="10"/>
      <c r="Y181" s="10"/>
      <c r="Z181" s="10"/>
    </row>
    <row r="182" spans="1:26" x14ac:dyDescent="0.25">
      <c r="A182" s="31">
        <v>42198</v>
      </c>
      <c r="B182">
        <v>2094.5</v>
      </c>
      <c r="C182" s="14">
        <f t="shared" si="12"/>
        <v>-3.5680304471931157E-3</v>
      </c>
      <c r="D182" s="10"/>
      <c r="E182" s="34">
        <v>42202</v>
      </c>
      <c r="F182">
        <v>1263</v>
      </c>
      <c r="G182" s="14">
        <f t="shared" si="13"/>
        <v>3.8947619426119573E-3</v>
      </c>
      <c r="I182" s="31">
        <v>41939</v>
      </c>
      <c r="J182">
        <v>1961.630005</v>
      </c>
      <c r="K182" s="14">
        <f t="shared" si="14"/>
        <v>-1.1798213355778242E-2</v>
      </c>
      <c r="L182" s="10"/>
      <c r="M182" s="6">
        <v>1117.4799800000001</v>
      </c>
      <c r="N182" s="14">
        <f t="shared" si="15"/>
        <v>-2.781327797020372E-2</v>
      </c>
      <c r="V182" s="10"/>
      <c r="W182" s="10"/>
      <c r="X182" s="10"/>
      <c r="Y182" s="10"/>
      <c r="Z182" s="10"/>
    </row>
    <row r="183" spans="1:26" x14ac:dyDescent="0.25">
      <c r="A183" s="31">
        <v>42195</v>
      </c>
      <c r="B183">
        <v>2069</v>
      </c>
      <c r="C183" s="14">
        <f t="shared" si="12"/>
        <v>-1.217474337550728E-2</v>
      </c>
      <c r="D183" s="10"/>
      <c r="E183" s="34">
        <v>42201</v>
      </c>
      <c r="F183">
        <v>1270.3</v>
      </c>
      <c r="G183" s="14">
        <f t="shared" si="13"/>
        <v>5.779889152810691E-3</v>
      </c>
      <c r="I183" s="31">
        <v>41936</v>
      </c>
      <c r="J183">
        <v>1964.579956</v>
      </c>
      <c r="K183" s="14">
        <f t="shared" si="14"/>
        <v>1.5038264058364614E-3</v>
      </c>
      <c r="L183" s="10"/>
      <c r="M183" s="6">
        <v>1118.8199460000001</v>
      </c>
      <c r="N183" s="14">
        <f t="shared" si="15"/>
        <v>1.1990962021530827E-3</v>
      </c>
      <c r="V183" s="10"/>
      <c r="W183" s="10"/>
      <c r="X183" s="10"/>
      <c r="Y183" s="10"/>
      <c r="Z183" s="10"/>
    </row>
    <row r="184" spans="1:26" x14ac:dyDescent="0.25">
      <c r="A184" s="31">
        <v>42194</v>
      </c>
      <c r="B184">
        <v>2041.25</v>
      </c>
      <c r="C184" s="14">
        <f t="shared" si="12"/>
        <v>-1.3412276462059003E-2</v>
      </c>
      <c r="D184" s="10"/>
      <c r="E184" s="34">
        <v>42200</v>
      </c>
      <c r="F184">
        <v>1263.5</v>
      </c>
      <c r="G184" s="14">
        <f t="shared" si="13"/>
        <v>-5.3530662048334454E-3</v>
      </c>
      <c r="I184" s="31">
        <v>41935</v>
      </c>
      <c r="J184">
        <v>1950.8199460000001</v>
      </c>
      <c r="K184" s="14">
        <f t="shared" si="14"/>
        <v>-7.0040468233302233E-3</v>
      </c>
      <c r="L184" s="10"/>
      <c r="M184" s="6">
        <v>1116.48999</v>
      </c>
      <c r="N184" s="14">
        <f t="shared" si="15"/>
        <v>-2.0825120327270241E-3</v>
      </c>
      <c r="V184" s="10"/>
      <c r="W184" s="10"/>
      <c r="X184" s="10"/>
      <c r="Y184" s="10"/>
      <c r="Z184" s="10"/>
    </row>
    <row r="185" spans="1:26" x14ac:dyDescent="0.25">
      <c r="A185" s="31">
        <v>42193</v>
      </c>
      <c r="B185">
        <v>2039.25</v>
      </c>
      <c r="C185" s="14">
        <f t="shared" si="12"/>
        <v>-9.7979179424367846E-4</v>
      </c>
      <c r="D185" s="10"/>
      <c r="E185" s="34">
        <v>42199</v>
      </c>
      <c r="F185">
        <v>1268.7</v>
      </c>
      <c r="G185" s="14">
        <f t="shared" si="13"/>
        <v>4.1155520379898558E-3</v>
      </c>
      <c r="I185" s="31">
        <v>41934</v>
      </c>
      <c r="J185">
        <v>1927.1099850000001</v>
      </c>
      <c r="K185" s="14">
        <f t="shared" si="14"/>
        <v>-1.2153843848385582E-2</v>
      </c>
      <c r="L185" s="10"/>
      <c r="M185" s="6">
        <v>1096.869995</v>
      </c>
      <c r="N185" s="14">
        <f t="shared" si="15"/>
        <v>-1.7572925127613548E-2</v>
      </c>
      <c r="V185" s="10"/>
      <c r="W185" s="10"/>
      <c r="X185" s="10"/>
      <c r="Y185" s="10"/>
      <c r="Z185" s="10"/>
    </row>
    <row r="186" spans="1:26" x14ac:dyDescent="0.25">
      <c r="A186" s="31">
        <v>42192</v>
      </c>
      <c r="B186">
        <v>2073.75</v>
      </c>
      <c r="C186" s="14">
        <f t="shared" si="12"/>
        <v>1.6917984553144638E-2</v>
      </c>
      <c r="D186" s="10"/>
      <c r="E186" s="34">
        <v>42198</v>
      </c>
      <c r="F186">
        <v>1262</v>
      </c>
      <c r="G186" s="14">
        <f t="shared" si="13"/>
        <v>-5.2809962954205592E-3</v>
      </c>
      <c r="I186" s="31">
        <v>41933</v>
      </c>
      <c r="J186">
        <v>1941.280029</v>
      </c>
      <c r="K186" s="14">
        <f t="shared" si="14"/>
        <v>7.3530022210952506E-3</v>
      </c>
      <c r="L186" s="10"/>
      <c r="M186" s="6">
        <v>1112.849976</v>
      </c>
      <c r="N186" s="14">
        <f t="shared" si="15"/>
        <v>1.4568710123208373E-2</v>
      </c>
      <c r="V186" s="10"/>
      <c r="W186" s="10"/>
      <c r="X186" s="10"/>
      <c r="Y186" s="10"/>
      <c r="Z186" s="10"/>
    </row>
    <row r="187" spans="1:26" x14ac:dyDescent="0.25">
      <c r="A187" s="31">
        <v>42191</v>
      </c>
      <c r="B187">
        <v>2064.5</v>
      </c>
      <c r="C187" s="14">
        <f t="shared" si="12"/>
        <v>-4.4605183845690677E-3</v>
      </c>
      <c r="D187" s="10"/>
      <c r="E187" s="34">
        <v>42195</v>
      </c>
      <c r="F187">
        <v>1244.3</v>
      </c>
      <c r="G187" s="14">
        <f t="shared" si="13"/>
        <v>-1.4025356576862213E-2</v>
      </c>
      <c r="I187" s="31">
        <v>41932</v>
      </c>
      <c r="J187">
        <v>1904.01001</v>
      </c>
      <c r="K187" s="14">
        <f t="shared" si="14"/>
        <v>-1.9198682541023526E-2</v>
      </c>
      <c r="L187" s="10"/>
      <c r="M187" s="6">
        <v>1094.969971</v>
      </c>
      <c r="N187" s="14">
        <f t="shared" si="15"/>
        <v>-1.6066860210814271E-2</v>
      </c>
      <c r="V187" s="10"/>
      <c r="W187" s="10"/>
      <c r="X187" s="10"/>
      <c r="Y187" s="10"/>
      <c r="Z187" s="10"/>
    </row>
    <row r="188" spans="1:26" x14ac:dyDescent="0.25">
      <c r="A188" s="31">
        <v>42187</v>
      </c>
      <c r="B188">
        <v>2068.75</v>
      </c>
      <c r="C188" s="14">
        <f t="shared" si="12"/>
        <v>2.0586098328894131E-3</v>
      </c>
      <c r="D188" s="10"/>
      <c r="E188" s="34">
        <v>42194</v>
      </c>
      <c r="F188">
        <v>1228.0999999999999</v>
      </c>
      <c r="G188" s="14">
        <f t="shared" si="13"/>
        <v>-1.3019368319537095E-2</v>
      </c>
      <c r="I188" s="31">
        <v>41929</v>
      </c>
      <c r="J188">
        <v>1886.76001</v>
      </c>
      <c r="K188" s="14">
        <f t="shared" si="14"/>
        <v>-9.0598263188752526E-3</v>
      </c>
      <c r="L188" s="10"/>
      <c r="M188" s="6">
        <v>1082.329956</v>
      </c>
      <c r="N188" s="14">
        <f t="shared" si="15"/>
        <v>-1.1543709265794955E-2</v>
      </c>
      <c r="V188" s="10"/>
      <c r="W188" s="10"/>
      <c r="X188" s="10"/>
      <c r="Y188" s="10"/>
      <c r="Z188" s="10"/>
    </row>
    <row r="189" spans="1:26" x14ac:dyDescent="0.25">
      <c r="A189" s="31">
        <v>42186</v>
      </c>
      <c r="B189">
        <v>2071</v>
      </c>
      <c r="C189" s="14">
        <f t="shared" si="12"/>
        <v>1.0876132930512927E-3</v>
      </c>
      <c r="D189" s="10"/>
      <c r="E189" s="34">
        <v>42193</v>
      </c>
      <c r="F189">
        <v>1226.2</v>
      </c>
      <c r="G189" s="14">
        <f t="shared" si="13"/>
        <v>-1.5471052845857924E-3</v>
      </c>
      <c r="I189" s="31">
        <v>41928</v>
      </c>
      <c r="J189">
        <v>1862.76001</v>
      </c>
      <c r="K189" s="14">
        <f t="shared" si="14"/>
        <v>-1.2720218720344789E-2</v>
      </c>
      <c r="L189" s="10"/>
      <c r="M189" s="6">
        <v>1086.1099850000001</v>
      </c>
      <c r="N189" s="14">
        <f t="shared" si="15"/>
        <v>3.492492265454672E-3</v>
      </c>
      <c r="V189" s="10"/>
      <c r="W189" s="10"/>
      <c r="X189" s="10"/>
      <c r="Y189" s="10"/>
      <c r="Z189" s="10"/>
    </row>
    <row r="190" spans="1:26" x14ac:dyDescent="0.25">
      <c r="A190" s="31">
        <v>42185</v>
      </c>
      <c r="B190">
        <v>2054.5</v>
      </c>
      <c r="C190" s="14">
        <f t="shared" si="12"/>
        <v>-7.9671656204731711E-3</v>
      </c>
      <c r="D190" s="10"/>
      <c r="E190" s="34">
        <v>42192</v>
      </c>
      <c r="F190">
        <v>1244.9000000000001</v>
      </c>
      <c r="G190" s="14">
        <f t="shared" si="13"/>
        <v>1.5250366987440866E-2</v>
      </c>
      <c r="I190" s="31">
        <v>41927</v>
      </c>
      <c r="J190">
        <v>1862.48999</v>
      </c>
      <c r="K190" s="14">
        <f t="shared" si="14"/>
        <v>-1.4495694482941079E-4</v>
      </c>
      <c r="L190" s="10"/>
      <c r="M190" s="6">
        <v>1072.4499510000001</v>
      </c>
      <c r="N190" s="14">
        <f t="shared" si="15"/>
        <v>-1.2577026441755845E-2</v>
      </c>
      <c r="V190" s="10"/>
      <c r="W190" s="10"/>
      <c r="X190" s="10"/>
      <c r="Y190" s="10"/>
      <c r="Z190" s="10"/>
    </row>
    <row r="191" spans="1:26" x14ac:dyDescent="0.25">
      <c r="A191" s="31">
        <v>42184</v>
      </c>
      <c r="B191">
        <v>2050.5</v>
      </c>
      <c r="C191" s="14">
        <f t="shared" si="12"/>
        <v>-1.9469457288877612E-3</v>
      </c>
      <c r="D191" s="10"/>
      <c r="E191" s="34">
        <v>42191</v>
      </c>
      <c r="F191">
        <v>1246.0999999999999</v>
      </c>
      <c r="G191" s="14">
        <f t="shared" si="13"/>
        <v>9.6393284601159479E-4</v>
      </c>
      <c r="I191" s="31">
        <v>41926</v>
      </c>
      <c r="J191">
        <v>1877.6999510000001</v>
      </c>
      <c r="K191" s="14">
        <f t="shared" si="14"/>
        <v>8.1664659040663334E-3</v>
      </c>
      <c r="L191" s="10"/>
      <c r="M191" s="6">
        <v>1061.599976</v>
      </c>
      <c r="N191" s="14">
        <f t="shared" si="15"/>
        <v>-1.0116998923710208E-2</v>
      </c>
      <c r="V191" s="10"/>
      <c r="W191" s="10"/>
      <c r="X191" s="10"/>
      <c r="Y191" s="10"/>
      <c r="Z191" s="10"/>
    </row>
    <row r="192" spans="1:26" x14ac:dyDescent="0.25">
      <c r="A192" s="31">
        <v>42181</v>
      </c>
      <c r="B192">
        <v>2095.75</v>
      </c>
      <c r="C192" s="14">
        <f t="shared" si="12"/>
        <v>2.2067788344306338E-2</v>
      </c>
      <c r="D192" s="10"/>
      <c r="E192" s="34">
        <v>42188</v>
      </c>
      <c r="F192">
        <v>1244.8</v>
      </c>
      <c r="G192" s="14">
        <f t="shared" si="13"/>
        <v>-1.0432549554609816E-3</v>
      </c>
      <c r="I192" s="31">
        <v>41925</v>
      </c>
      <c r="J192">
        <v>1874.73999</v>
      </c>
      <c r="K192" s="14">
        <f t="shared" si="14"/>
        <v>-1.5763759265284838E-3</v>
      </c>
      <c r="L192" s="10"/>
      <c r="M192" s="6">
        <v>1049.3000489999999</v>
      </c>
      <c r="N192" s="14">
        <f t="shared" si="15"/>
        <v>-1.1586216350856438E-2</v>
      </c>
      <c r="V192" s="10"/>
      <c r="W192" s="10"/>
      <c r="X192" s="10"/>
      <c r="Y192" s="10"/>
      <c r="Z192" s="10"/>
    </row>
    <row r="193" spans="1:26" x14ac:dyDescent="0.25">
      <c r="A193" s="31">
        <v>42180</v>
      </c>
      <c r="B193">
        <v>2094</v>
      </c>
      <c r="C193" s="14">
        <f t="shared" si="12"/>
        <v>-8.3502326136231098E-4</v>
      </c>
      <c r="D193" s="10"/>
      <c r="E193" s="34">
        <v>42187</v>
      </c>
      <c r="F193">
        <v>1244.8</v>
      </c>
      <c r="G193" s="14">
        <f t="shared" si="13"/>
        <v>0</v>
      </c>
      <c r="I193" s="31">
        <v>41922</v>
      </c>
      <c r="J193">
        <v>1906.130005</v>
      </c>
      <c r="K193" s="14">
        <f t="shared" si="14"/>
        <v>1.6743663210597948E-2</v>
      </c>
      <c r="L193" s="10"/>
      <c r="M193" s="6">
        <v>1053.3199460000001</v>
      </c>
      <c r="N193" s="14">
        <f t="shared" si="15"/>
        <v>3.8310271726673673E-3</v>
      </c>
      <c r="V193" s="10"/>
      <c r="W193" s="10"/>
      <c r="X193" s="10"/>
      <c r="Y193" s="10"/>
      <c r="Z193" s="10"/>
    </row>
    <row r="194" spans="1:26" x14ac:dyDescent="0.25">
      <c r="A194" s="31">
        <v>42179</v>
      </c>
      <c r="B194">
        <v>2099.5</v>
      </c>
      <c r="C194" s="14">
        <f t="shared" si="12"/>
        <v>2.6265520534860531E-3</v>
      </c>
      <c r="D194" s="10"/>
      <c r="E194" s="34">
        <v>42186</v>
      </c>
      <c r="F194">
        <v>1251.5</v>
      </c>
      <c r="G194" s="14">
        <f t="shared" si="13"/>
        <v>5.3823907455012865E-3</v>
      </c>
      <c r="I194" s="31">
        <v>41921</v>
      </c>
      <c r="J194">
        <v>1928.209961</v>
      </c>
      <c r="K194" s="14">
        <f t="shared" si="14"/>
        <v>1.1583656908018769E-2</v>
      </c>
      <c r="L194" s="10"/>
      <c r="M194" s="6">
        <v>1067.98999</v>
      </c>
      <c r="N194" s="14">
        <f t="shared" si="15"/>
        <v>1.3927433972659164E-2</v>
      </c>
      <c r="V194" s="10"/>
      <c r="W194" s="10"/>
      <c r="X194" s="10"/>
      <c r="Y194" s="10"/>
      <c r="Z194" s="10"/>
    </row>
    <row r="195" spans="1:26" x14ac:dyDescent="0.25">
      <c r="A195" s="31">
        <v>42178</v>
      </c>
      <c r="B195">
        <v>2116.5</v>
      </c>
      <c r="C195" s="14">
        <f t="shared" si="12"/>
        <v>8.0971659919029104E-3</v>
      </c>
      <c r="D195" s="10"/>
      <c r="E195" s="34">
        <v>42185</v>
      </c>
      <c r="F195">
        <v>1250.4000000000001</v>
      </c>
      <c r="G195" s="14">
        <f t="shared" si="13"/>
        <v>-8.7894526568110809E-4</v>
      </c>
      <c r="I195" s="31">
        <v>41920</v>
      </c>
      <c r="J195">
        <v>1968.8900149999999</v>
      </c>
      <c r="K195" s="14">
        <f t="shared" si="14"/>
        <v>2.1097315553179063E-2</v>
      </c>
      <c r="L195" s="10"/>
      <c r="M195" s="6">
        <v>1097.119995</v>
      </c>
      <c r="N195" s="14">
        <f t="shared" si="15"/>
        <v>2.7275541224875965E-2</v>
      </c>
      <c r="V195" s="10"/>
      <c r="W195" s="10"/>
      <c r="X195" s="10"/>
      <c r="Y195" s="10"/>
      <c r="Z195" s="10"/>
    </row>
    <row r="196" spans="1:26" x14ac:dyDescent="0.25">
      <c r="A196" s="31">
        <v>42177</v>
      </c>
      <c r="B196">
        <v>2112.75</v>
      </c>
      <c r="C196" s="14">
        <f t="shared" si="12"/>
        <v>-1.7717930545712024E-3</v>
      </c>
      <c r="D196" s="10"/>
      <c r="E196" s="34">
        <v>42184</v>
      </c>
      <c r="F196">
        <v>1245.5</v>
      </c>
      <c r="G196" s="14">
        <f t="shared" si="13"/>
        <v>-3.918746001279616E-3</v>
      </c>
      <c r="I196" s="31">
        <v>41919</v>
      </c>
      <c r="J196">
        <v>1935.099976</v>
      </c>
      <c r="K196" s="14">
        <f t="shared" si="14"/>
        <v>-1.7161973874909364E-2</v>
      </c>
      <c r="L196" s="10"/>
      <c r="M196" s="6">
        <v>1076.3100589999999</v>
      </c>
      <c r="N196" s="14">
        <f t="shared" si="15"/>
        <v>-1.8967784831959156E-2</v>
      </c>
      <c r="V196" s="10"/>
      <c r="W196" s="10"/>
      <c r="X196" s="10"/>
      <c r="Y196" s="10"/>
      <c r="Z196" s="10"/>
    </row>
    <row r="197" spans="1:26" x14ac:dyDescent="0.25">
      <c r="A197" s="31">
        <v>42174</v>
      </c>
      <c r="B197">
        <v>2117.11</v>
      </c>
      <c r="C197" s="14">
        <f t="shared" si="12"/>
        <v>2.0636611051947362E-3</v>
      </c>
      <c r="D197" s="10"/>
      <c r="E197" s="34">
        <v>42181</v>
      </c>
      <c r="F197">
        <v>1279.5999999999999</v>
      </c>
      <c r="G197" s="14">
        <f t="shared" si="13"/>
        <v>2.7378562826174235E-2</v>
      </c>
      <c r="I197" s="31">
        <v>41918</v>
      </c>
      <c r="J197">
        <v>1964.8199460000001</v>
      </c>
      <c r="K197" s="14">
        <f t="shared" si="14"/>
        <v>1.5358364099323563E-2</v>
      </c>
      <c r="L197" s="10"/>
      <c r="M197" s="6">
        <v>1094.650024</v>
      </c>
      <c r="N197" s="14">
        <f t="shared" si="15"/>
        <v>1.7039667005472214E-2</v>
      </c>
      <c r="V197" s="10"/>
      <c r="W197" s="10"/>
      <c r="X197" s="10"/>
      <c r="Y197" s="10"/>
      <c r="Z197" s="10"/>
    </row>
    <row r="198" spans="1:26" x14ac:dyDescent="0.25">
      <c r="A198" s="31">
        <v>42173</v>
      </c>
      <c r="B198">
        <v>2123</v>
      </c>
      <c r="C198" s="14">
        <f t="shared" si="12"/>
        <v>2.7820944589558305E-3</v>
      </c>
      <c r="D198" s="10"/>
      <c r="E198" s="34">
        <v>42180</v>
      </c>
      <c r="F198">
        <v>1280.2</v>
      </c>
      <c r="G198" s="14">
        <f t="shared" si="13"/>
        <v>4.6889653016579658E-4</v>
      </c>
      <c r="I198" s="31">
        <v>41915</v>
      </c>
      <c r="J198">
        <v>1967.900024</v>
      </c>
      <c r="K198" s="14">
        <f t="shared" si="14"/>
        <v>1.5676133613518051E-3</v>
      </c>
      <c r="L198" s="10"/>
      <c r="M198" s="6">
        <v>1104.73999</v>
      </c>
      <c r="N198" s="14">
        <f t="shared" si="15"/>
        <v>9.2175268613523542E-3</v>
      </c>
      <c r="V198" s="10"/>
      <c r="W198" s="10"/>
      <c r="X198" s="10"/>
      <c r="Y198" s="10"/>
      <c r="Z198" s="10"/>
    </row>
    <row r="199" spans="1:26" x14ac:dyDescent="0.25">
      <c r="A199" s="31">
        <v>42172</v>
      </c>
      <c r="B199">
        <v>2097.5</v>
      </c>
      <c r="C199" s="14">
        <f t="shared" ref="C199:C259" si="16">B199/B198-1</f>
        <v>-1.2011304757418739E-2</v>
      </c>
      <c r="D199" s="10"/>
      <c r="E199" s="34">
        <v>42179</v>
      </c>
      <c r="F199">
        <v>1280.3</v>
      </c>
      <c r="G199" s="14">
        <f t="shared" ref="G199:G262" si="17">F199/F198-1</f>
        <v>7.8112794875684344E-5</v>
      </c>
      <c r="I199" s="31">
        <v>41914</v>
      </c>
      <c r="J199">
        <v>1946.170044</v>
      </c>
      <c r="K199" s="14">
        <f t="shared" ref="K199:K262" si="18">J199/J198-1</f>
        <v>-1.1042217457689296E-2</v>
      </c>
      <c r="L199" s="10"/>
      <c r="M199" s="6">
        <v>1096.380005</v>
      </c>
      <c r="N199" s="14">
        <f t="shared" ref="N199:N262" si="19">M199/M198-1</f>
        <v>-7.5673779130599472E-3</v>
      </c>
      <c r="V199" s="10"/>
      <c r="W199" s="10"/>
      <c r="X199" s="10"/>
      <c r="Y199" s="10"/>
      <c r="Z199" s="10"/>
    </row>
    <row r="200" spans="1:26" x14ac:dyDescent="0.25">
      <c r="A200" s="31">
        <v>42171</v>
      </c>
      <c r="B200">
        <v>2097.5</v>
      </c>
      <c r="C200" s="14">
        <f t="shared" si="16"/>
        <v>0</v>
      </c>
      <c r="D200" s="10"/>
      <c r="E200" s="34">
        <v>42178</v>
      </c>
      <c r="F200">
        <v>1291.5</v>
      </c>
      <c r="G200" s="14">
        <f t="shared" si="17"/>
        <v>8.7479496992892702E-3</v>
      </c>
      <c r="I200" s="31">
        <v>41913</v>
      </c>
      <c r="J200">
        <v>1946.160034</v>
      </c>
      <c r="K200" s="14">
        <f t="shared" si="18"/>
        <v>-5.1434354519930281E-6</v>
      </c>
      <c r="L200" s="10"/>
      <c r="M200" s="6">
        <v>1085.410034</v>
      </c>
      <c r="N200" s="14">
        <f t="shared" si="19"/>
        <v>-1.0005628477327111E-2</v>
      </c>
      <c r="V200" s="10"/>
      <c r="W200" s="10"/>
      <c r="X200" s="10"/>
      <c r="Y200" s="10"/>
      <c r="Z200" s="10"/>
    </row>
    <row r="201" spans="1:26" x14ac:dyDescent="0.25">
      <c r="A201" s="31">
        <v>42170</v>
      </c>
      <c r="B201">
        <v>2084</v>
      </c>
      <c r="C201" s="14">
        <f t="shared" si="16"/>
        <v>-6.4362336114421881E-3</v>
      </c>
      <c r="D201" s="10"/>
      <c r="E201" s="34">
        <v>42177</v>
      </c>
      <c r="F201">
        <v>1287.5</v>
      </c>
      <c r="G201" s="14">
        <f t="shared" si="17"/>
        <v>-3.0971738288811945E-3</v>
      </c>
      <c r="I201" s="31">
        <v>41912</v>
      </c>
      <c r="J201">
        <v>1972.290039</v>
      </c>
      <c r="K201" s="14">
        <f t="shared" si="18"/>
        <v>1.3426442092891122E-2</v>
      </c>
      <c r="L201" s="10"/>
      <c r="M201" s="6">
        <v>1101.6800539999999</v>
      </c>
      <c r="N201" s="14">
        <f t="shared" si="19"/>
        <v>1.4989745340791671E-2</v>
      </c>
      <c r="V201" s="10"/>
      <c r="W201" s="10"/>
      <c r="X201" s="10"/>
      <c r="Y201" s="10"/>
      <c r="Z201" s="10"/>
    </row>
    <row r="202" spans="1:26" x14ac:dyDescent="0.25">
      <c r="A202" s="31">
        <v>42167</v>
      </c>
      <c r="B202">
        <v>2093</v>
      </c>
      <c r="C202" s="14">
        <f t="shared" si="16"/>
        <v>4.3186180422265519E-3</v>
      </c>
      <c r="D202" s="10"/>
      <c r="E202" s="34">
        <v>42174</v>
      </c>
      <c r="F202">
        <v>1286.1099999999999</v>
      </c>
      <c r="G202" s="14">
        <f t="shared" si="17"/>
        <v>-1.0796116504855346E-3</v>
      </c>
      <c r="I202" s="31">
        <v>41911</v>
      </c>
      <c r="J202">
        <v>1977.8000489999999</v>
      </c>
      <c r="K202" s="14">
        <f t="shared" si="18"/>
        <v>2.7937118228278379E-3</v>
      </c>
      <c r="L202" s="10"/>
      <c r="M202" s="6">
        <v>1117.910034</v>
      </c>
      <c r="N202" s="14">
        <f t="shared" si="19"/>
        <v>1.4732026726881342E-2</v>
      </c>
      <c r="V202" s="10"/>
      <c r="W202" s="10"/>
      <c r="X202" s="10"/>
      <c r="Y202" s="10"/>
      <c r="Z202" s="10"/>
    </row>
    <row r="203" spans="1:26" x14ac:dyDescent="0.25">
      <c r="A203" s="31">
        <v>42166</v>
      </c>
      <c r="B203">
        <v>2109.25</v>
      </c>
      <c r="C203" s="14">
        <f t="shared" si="16"/>
        <v>7.763975155279601E-3</v>
      </c>
      <c r="D203" s="10"/>
      <c r="E203" s="34">
        <v>42173</v>
      </c>
      <c r="F203">
        <v>1285.5</v>
      </c>
      <c r="G203" s="14">
        <f t="shared" si="17"/>
        <v>-4.742984659165117E-4</v>
      </c>
      <c r="I203" s="31">
        <v>41908</v>
      </c>
      <c r="J203">
        <v>1982.849976</v>
      </c>
      <c r="K203" s="14">
        <f t="shared" si="18"/>
        <v>2.5533051243240568E-3</v>
      </c>
      <c r="L203" s="10"/>
      <c r="M203" s="6">
        <v>1119.329956</v>
      </c>
      <c r="N203" s="14">
        <f t="shared" si="19"/>
        <v>1.2701576663727288E-3</v>
      </c>
      <c r="V203" s="10"/>
      <c r="W203" s="10"/>
      <c r="X203" s="10"/>
      <c r="Y203" s="10"/>
      <c r="Z203" s="10"/>
    </row>
    <row r="204" spans="1:26" x14ac:dyDescent="0.25">
      <c r="A204" s="31">
        <v>42165</v>
      </c>
      <c r="B204">
        <v>2107</v>
      </c>
      <c r="C204" s="14">
        <f t="shared" si="16"/>
        <v>-1.0667298802892189E-3</v>
      </c>
      <c r="D204" s="10"/>
      <c r="E204" s="34">
        <v>42172</v>
      </c>
      <c r="F204">
        <v>1267.4000000000001</v>
      </c>
      <c r="G204" s="14">
        <f t="shared" si="17"/>
        <v>-1.4080124465188582E-2</v>
      </c>
      <c r="I204" s="31">
        <v>41907</v>
      </c>
      <c r="J204">
        <v>1965.98999</v>
      </c>
      <c r="K204" s="14">
        <f t="shared" si="18"/>
        <v>-8.5029055168417411E-3</v>
      </c>
      <c r="L204" s="10"/>
      <c r="M204" s="6">
        <v>1110.23999</v>
      </c>
      <c r="N204" s="14">
        <f t="shared" si="19"/>
        <v>-8.120899428514905E-3</v>
      </c>
      <c r="V204" s="10"/>
      <c r="W204" s="10"/>
      <c r="X204" s="10"/>
      <c r="Y204" s="10"/>
      <c r="Z204" s="10"/>
    </row>
    <row r="205" spans="1:26" x14ac:dyDescent="0.25">
      <c r="A205" s="31">
        <v>42164</v>
      </c>
      <c r="B205">
        <v>2080</v>
      </c>
      <c r="C205" s="14">
        <f t="shared" si="16"/>
        <v>-1.2814428096820096E-2</v>
      </c>
      <c r="D205" s="10"/>
      <c r="E205" s="34">
        <v>42171</v>
      </c>
      <c r="F205">
        <v>1271.0999999999999</v>
      </c>
      <c r="G205" s="14">
        <f t="shared" si="17"/>
        <v>2.919362474356868E-3</v>
      </c>
      <c r="I205" s="31">
        <v>41906</v>
      </c>
      <c r="J205">
        <v>1998.3000489999999</v>
      </c>
      <c r="K205" s="14">
        <f t="shared" si="18"/>
        <v>1.6434498224479732E-2</v>
      </c>
      <c r="L205" s="10"/>
      <c r="M205" s="6">
        <v>1128.3100589999999</v>
      </c>
      <c r="N205" s="14">
        <f t="shared" si="19"/>
        <v>1.6275822491315539E-2</v>
      </c>
      <c r="V205" s="10"/>
      <c r="W205" s="10"/>
      <c r="X205" s="10"/>
      <c r="Y205" s="10"/>
      <c r="Z205" s="10"/>
    </row>
    <row r="206" spans="1:26" x14ac:dyDescent="0.25">
      <c r="A206" s="31">
        <v>42163</v>
      </c>
      <c r="B206">
        <v>2078.25</v>
      </c>
      <c r="C206" s="14">
        <f t="shared" si="16"/>
        <v>-8.413461538461231E-4</v>
      </c>
      <c r="D206" s="10"/>
      <c r="E206" s="34">
        <v>42170</v>
      </c>
      <c r="F206">
        <v>1260.5</v>
      </c>
      <c r="G206" s="14">
        <f t="shared" si="17"/>
        <v>-8.3392337345605805E-3</v>
      </c>
      <c r="I206" s="31">
        <v>41905</v>
      </c>
      <c r="J206">
        <v>1982.7700199999999</v>
      </c>
      <c r="K206" s="14">
        <f t="shared" si="18"/>
        <v>-7.7716201867540358E-3</v>
      </c>
      <c r="L206" s="10"/>
      <c r="M206" s="6">
        <v>1118.719971</v>
      </c>
      <c r="N206" s="14">
        <f t="shared" si="19"/>
        <v>-8.4995147597101139E-3</v>
      </c>
      <c r="V206" s="10"/>
      <c r="W206" s="10"/>
      <c r="X206" s="10"/>
      <c r="Y206" s="10"/>
      <c r="Z206" s="10"/>
    </row>
    <row r="207" spans="1:26" x14ac:dyDescent="0.25">
      <c r="A207" s="31">
        <v>42160</v>
      </c>
      <c r="B207">
        <v>2092.25</v>
      </c>
      <c r="C207" s="14">
        <f t="shared" si="16"/>
        <v>6.7364369060507467E-3</v>
      </c>
      <c r="D207" s="10"/>
      <c r="E207" s="34">
        <v>42167</v>
      </c>
      <c r="F207">
        <v>1265.8</v>
      </c>
      <c r="G207" s="14">
        <f t="shared" si="17"/>
        <v>4.2046806822688687E-3</v>
      </c>
      <c r="I207" s="31">
        <v>41904</v>
      </c>
      <c r="J207">
        <v>1994.290039</v>
      </c>
      <c r="K207" s="14">
        <f t="shared" si="18"/>
        <v>5.8100631358144472E-3</v>
      </c>
      <c r="L207" s="10"/>
      <c r="M207" s="6">
        <v>1129.3599850000001</v>
      </c>
      <c r="N207" s="14">
        <f t="shared" si="19"/>
        <v>9.5108823260652287E-3</v>
      </c>
      <c r="V207" s="10"/>
      <c r="W207" s="10"/>
      <c r="X207" s="10"/>
      <c r="Y207" s="10"/>
      <c r="Z207" s="10"/>
    </row>
    <row r="208" spans="1:26" x14ac:dyDescent="0.25">
      <c r="A208" s="31">
        <v>42159</v>
      </c>
      <c r="B208">
        <v>2099</v>
      </c>
      <c r="C208" s="14">
        <f t="shared" si="16"/>
        <v>3.2261918986735694E-3</v>
      </c>
      <c r="D208" s="10"/>
      <c r="E208" s="34">
        <v>42166</v>
      </c>
      <c r="F208">
        <v>1268.0999999999999</v>
      </c>
      <c r="G208" s="14">
        <f t="shared" si="17"/>
        <v>1.8170327065887282E-3</v>
      </c>
      <c r="I208" s="31">
        <v>41901</v>
      </c>
      <c r="J208">
        <v>2010.400024</v>
      </c>
      <c r="K208" s="14">
        <f t="shared" si="18"/>
        <v>8.0780551900454522E-3</v>
      </c>
      <c r="L208" s="10"/>
      <c r="M208" s="6">
        <v>1146.920044</v>
      </c>
      <c r="N208" s="14">
        <f t="shared" si="19"/>
        <v>1.5548681760669814E-2</v>
      </c>
      <c r="V208" s="10"/>
      <c r="W208" s="10"/>
      <c r="X208" s="10"/>
      <c r="Y208" s="10"/>
      <c r="Z208" s="10"/>
    </row>
    <row r="209" spans="1:26" x14ac:dyDescent="0.25">
      <c r="A209" s="31">
        <v>42158</v>
      </c>
      <c r="B209">
        <v>2116</v>
      </c>
      <c r="C209" s="14">
        <f t="shared" si="16"/>
        <v>8.099094807050955E-3</v>
      </c>
      <c r="D209" s="10"/>
      <c r="E209" s="34">
        <v>42165</v>
      </c>
      <c r="F209">
        <v>1266.7</v>
      </c>
      <c r="G209" s="14">
        <f t="shared" si="17"/>
        <v>-1.1040138790314735E-3</v>
      </c>
      <c r="I209" s="31">
        <v>41900</v>
      </c>
      <c r="J209">
        <v>2011.3599850000001</v>
      </c>
      <c r="K209" s="14">
        <f t="shared" si="18"/>
        <v>4.7749750723236062E-4</v>
      </c>
      <c r="L209" s="10"/>
      <c r="M209" s="6">
        <v>1159.2700199999999</v>
      </c>
      <c r="N209" s="14">
        <f t="shared" si="19"/>
        <v>1.0767948528415339E-2</v>
      </c>
      <c r="V209" s="10"/>
      <c r="W209" s="10"/>
      <c r="X209" s="10"/>
      <c r="Y209" s="10"/>
      <c r="Z209" s="10"/>
    </row>
    <row r="210" spans="1:26" x14ac:dyDescent="0.25">
      <c r="A210" s="31">
        <v>42157</v>
      </c>
      <c r="B210">
        <v>2106.75</v>
      </c>
      <c r="C210" s="14">
        <f t="shared" si="16"/>
        <v>-4.3714555765594909E-3</v>
      </c>
      <c r="D210" s="10"/>
      <c r="E210" s="34">
        <v>42164</v>
      </c>
      <c r="F210">
        <v>1250.9000000000001</v>
      </c>
      <c r="G210" s="14">
        <f t="shared" si="17"/>
        <v>-1.2473355964316646E-2</v>
      </c>
      <c r="I210" s="31">
        <v>41899</v>
      </c>
      <c r="J210">
        <v>2001.5699460000001</v>
      </c>
      <c r="K210" s="14">
        <f t="shared" si="18"/>
        <v>-4.8673728586680065E-3</v>
      </c>
      <c r="L210" s="10"/>
      <c r="M210" s="6">
        <v>1153.8900149999999</v>
      </c>
      <c r="N210" s="14">
        <f t="shared" si="19"/>
        <v>-4.6408558033786962E-3</v>
      </c>
      <c r="V210" s="10"/>
      <c r="W210" s="10"/>
      <c r="X210" s="10"/>
      <c r="Y210" s="10"/>
      <c r="Z210" s="10"/>
    </row>
    <row r="211" spans="1:26" x14ac:dyDescent="0.25">
      <c r="A211" s="31">
        <v>42156</v>
      </c>
      <c r="B211">
        <v>2109.25</v>
      </c>
      <c r="C211" s="14">
        <f t="shared" si="16"/>
        <v>1.1866619200189277E-3</v>
      </c>
      <c r="D211" s="10"/>
      <c r="E211" s="34">
        <v>42163</v>
      </c>
      <c r="F211">
        <v>1252.3</v>
      </c>
      <c r="G211" s="14">
        <f t="shared" si="17"/>
        <v>1.1191941801902416E-3</v>
      </c>
      <c r="I211" s="31">
        <v>41898</v>
      </c>
      <c r="J211">
        <v>1998.9799800000001</v>
      </c>
      <c r="K211" s="14">
        <f t="shared" si="18"/>
        <v>-1.2939672706296923E-3</v>
      </c>
      <c r="L211" s="10"/>
      <c r="M211" s="6">
        <v>1150.969971</v>
      </c>
      <c r="N211" s="14">
        <f t="shared" si="19"/>
        <v>-2.5306086039751374E-3</v>
      </c>
      <c r="V211" s="10"/>
      <c r="W211" s="10"/>
      <c r="X211" s="10"/>
      <c r="Y211" s="10"/>
      <c r="Z211" s="10"/>
    </row>
    <row r="212" spans="1:26" x14ac:dyDescent="0.25">
      <c r="A212" s="31">
        <v>42153</v>
      </c>
      <c r="B212">
        <v>2106</v>
      </c>
      <c r="C212" s="14">
        <f t="shared" si="16"/>
        <v>-1.5408320493066618E-3</v>
      </c>
      <c r="D212" s="10"/>
      <c r="E212" s="34">
        <v>42160</v>
      </c>
      <c r="F212">
        <v>1260.4000000000001</v>
      </c>
      <c r="G212" s="14">
        <f t="shared" si="17"/>
        <v>6.4680986983951527E-3</v>
      </c>
      <c r="I212" s="31">
        <v>41897</v>
      </c>
      <c r="J212">
        <v>1984.130005</v>
      </c>
      <c r="K212" s="14">
        <f t="shared" si="18"/>
        <v>-7.4287762501753507E-3</v>
      </c>
      <c r="L212" s="10"/>
      <c r="M212" s="6">
        <v>1146.5200199999999</v>
      </c>
      <c r="N212" s="14">
        <f t="shared" si="19"/>
        <v>-3.866261598583498E-3</v>
      </c>
      <c r="V212" s="10"/>
      <c r="W212" s="10"/>
      <c r="X212" s="10"/>
      <c r="Y212" s="10"/>
      <c r="Z212" s="10"/>
    </row>
    <row r="213" spans="1:26" x14ac:dyDescent="0.25">
      <c r="A213" s="31">
        <v>42152</v>
      </c>
      <c r="B213">
        <v>2121.75</v>
      </c>
      <c r="C213" s="14">
        <f t="shared" si="16"/>
        <v>7.4786324786324521E-3</v>
      </c>
      <c r="D213" s="10"/>
      <c r="E213" s="34">
        <v>42159</v>
      </c>
      <c r="F213">
        <v>1252.0999999999999</v>
      </c>
      <c r="G213" s="14">
        <f t="shared" si="17"/>
        <v>-6.5852110441131373E-3</v>
      </c>
      <c r="I213" s="31">
        <v>41894</v>
      </c>
      <c r="J213">
        <v>1985.540039</v>
      </c>
      <c r="K213" s="14">
        <f t="shared" si="18"/>
        <v>7.1065605401199328E-4</v>
      </c>
      <c r="L213" s="10"/>
      <c r="M213" s="6">
        <v>1160.6099850000001</v>
      </c>
      <c r="N213" s="14">
        <f t="shared" si="19"/>
        <v>1.228933185135328E-2</v>
      </c>
      <c r="V213" s="10"/>
      <c r="W213" s="10"/>
      <c r="X213" s="10"/>
      <c r="Y213" s="10"/>
      <c r="Z213" s="10"/>
    </row>
    <row r="214" spans="1:26" x14ac:dyDescent="0.25">
      <c r="A214" s="31">
        <v>42151</v>
      </c>
      <c r="B214">
        <v>2121</v>
      </c>
      <c r="C214" s="14">
        <f t="shared" si="16"/>
        <v>-3.5348179568750471E-4</v>
      </c>
      <c r="D214" s="10"/>
      <c r="E214" s="34">
        <v>42158</v>
      </c>
      <c r="F214">
        <v>1264.3</v>
      </c>
      <c r="G214" s="14">
        <f t="shared" si="17"/>
        <v>9.7436307004232781E-3</v>
      </c>
      <c r="I214" s="31">
        <v>41893</v>
      </c>
      <c r="J214">
        <v>1997.4499510000001</v>
      </c>
      <c r="K214" s="14">
        <f t="shared" si="18"/>
        <v>5.9983237638452369E-3</v>
      </c>
      <c r="L214" s="10"/>
      <c r="M214" s="6">
        <v>1172.339966</v>
      </c>
      <c r="N214" s="14">
        <f t="shared" si="19"/>
        <v>1.0106737966759649E-2</v>
      </c>
      <c r="V214" s="10"/>
      <c r="W214" s="10"/>
      <c r="X214" s="10"/>
      <c r="Y214" s="10"/>
      <c r="Z214" s="10"/>
    </row>
    <row r="215" spans="1:26" x14ac:dyDescent="0.25">
      <c r="A215" s="31">
        <v>42150</v>
      </c>
      <c r="B215">
        <v>2105</v>
      </c>
      <c r="C215" s="14">
        <f t="shared" si="16"/>
        <v>-7.543611504007508E-3</v>
      </c>
      <c r="D215" s="10"/>
      <c r="E215" s="34">
        <v>42157</v>
      </c>
      <c r="F215">
        <v>1250.4000000000001</v>
      </c>
      <c r="G215" s="14">
        <f t="shared" si="17"/>
        <v>-1.0994226053942735E-2</v>
      </c>
      <c r="I215" s="31">
        <v>41892</v>
      </c>
      <c r="J215">
        <v>1995.6899410000001</v>
      </c>
      <c r="K215" s="14">
        <f t="shared" si="18"/>
        <v>-8.8112846037458059E-4</v>
      </c>
      <c r="L215" s="10"/>
      <c r="M215" s="6">
        <v>1164.98999</v>
      </c>
      <c r="N215" s="14">
        <f t="shared" si="19"/>
        <v>-6.2694919674861627E-3</v>
      </c>
      <c r="V215" s="10"/>
      <c r="W215" s="10"/>
      <c r="X215" s="10"/>
      <c r="Y215" s="10"/>
      <c r="Z215" s="10"/>
    </row>
    <row r="216" spans="1:26" x14ac:dyDescent="0.25">
      <c r="A216" s="31">
        <v>42146</v>
      </c>
      <c r="B216">
        <v>2124.5</v>
      </c>
      <c r="C216" s="14">
        <f t="shared" si="16"/>
        <v>9.2636579572447086E-3</v>
      </c>
      <c r="D216" s="10"/>
      <c r="E216" s="34">
        <v>42156</v>
      </c>
      <c r="F216">
        <v>1248.4000000000001</v>
      </c>
      <c r="G216" s="14">
        <f t="shared" si="17"/>
        <v>-1.5994881637876324E-3</v>
      </c>
      <c r="I216" s="31">
        <v>41891</v>
      </c>
      <c r="J216">
        <v>1988.4399410000001</v>
      </c>
      <c r="K216" s="14">
        <f t="shared" si="18"/>
        <v>-3.6328288533473696E-3</v>
      </c>
      <c r="L216" s="10"/>
      <c r="M216" s="6">
        <v>1158.5</v>
      </c>
      <c r="N216" s="14">
        <f t="shared" si="19"/>
        <v>-5.5708547332669056E-3</v>
      </c>
      <c r="V216" s="10"/>
      <c r="W216" s="10"/>
      <c r="X216" s="10"/>
      <c r="Y216" s="10"/>
      <c r="Z216" s="10"/>
    </row>
    <row r="217" spans="1:26" x14ac:dyDescent="0.25">
      <c r="A217" s="31">
        <v>42145</v>
      </c>
      <c r="B217">
        <v>2128</v>
      </c>
      <c r="C217" s="14">
        <f t="shared" si="16"/>
        <v>1.6474464579900872E-3</v>
      </c>
      <c r="D217" s="10"/>
      <c r="E217" s="34">
        <v>42153</v>
      </c>
      <c r="F217">
        <v>1244.3</v>
      </c>
      <c r="G217" s="14">
        <f t="shared" si="17"/>
        <v>-3.2842037808396007E-3</v>
      </c>
      <c r="I217" s="31">
        <v>41890</v>
      </c>
      <c r="J217">
        <v>2001.540039</v>
      </c>
      <c r="K217" s="14">
        <f t="shared" si="18"/>
        <v>6.5881285775277743E-3</v>
      </c>
      <c r="L217" s="10"/>
      <c r="M217" s="6">
        <v>1172.3100589999999</v>
      </c>
      <c r="N217" s="14">
        <f t="shared" si="19"/>
        <v>1.1920637893828134E-2</v>
      </c>
      <c r="V217" s="10"/>
      <c r="W217" s="10"/>
      <c r="X217" s="10"/>
      <c r="Y217" s="10"/>
      <c r="Z217" s="10"/>
    </row>
    <row r="218" spans="1:26" x14ac:dyDescent="0.25">
      <c r="A218" s="31">
        <v>42144</v>
      </c>
      <c r="B218">
        <v>2122.5</v>
      </c>
      <c r="C218" s="14">
        <f t="shared" si="16"/>
        <v>-2.5845864661654394E-3</v>
      </c>
      <c r="D218" s="10"/>
      <c r="E218" s="34">
        <v>42152</v>
      </c>
      <c r="F218">
        <v>1252.9000000000001</v>
      </c>
      <c r="G218" s="14">
        <f t="shared" si="17"/>
        <v>6.9115165153099678E-3</v>
      </c>
      <c r="I218" s="31">
        <v>41887</v>
      </c>
      <c r="J218">
        <v>2007.709961</v>
      </c>
      <c r="K218" s="14">
        <f t="shared" si="18"/>
        <v>3.0825873476318932E-3</v>
      </c>
      <c r="L218" s="10"/>
      <c r="M218" s="6">
        <v>1170.130005</v>
      </c>
      <c r="N218" s="14">
        <f t="shared" si="19"/>
        <v>-1.8596223612202811E-3</v>
      </c>
      <c r="V218" s="10"/>
      <c r="W218" s="10"/>
      <c r="X218" s="10"/>
      <c r="Y218" s="10"/>
      <c r="Z218" s="10"/>
    </row>
    <row r="219" spans="1:26" x14ac:dyDescent="0.25">
      <c r="A219" s="31">
        <v>42143</v>
      </c>
      <c r="B219">
        <v>2124.5</v>
      </c>
      <c r="C219" s="14">
        <f t="shared" si="16"/>
        <v>9.4228504122506607E-4</v>
      </c>
      <c r="D219" s="10"/>
      <c r="E219" s="34">
        <v>42151</v>
      </c>
      <c r="F219">
        <v>1252.9000000000001</v>
      </c>
      <c r="G219" s="14">
        <f t="shared" si="17"/>
        <v>0</v>
      </c>
      <c r="I219" s="31">
        <v>41886</v>
      </c>
      <c r="J219">
        <v>1997.650024</v>
      </c>
      <c r="K219" s="14">
        <f t="shared" si="18"/>
        <v>-5.0106525321961248E-3</v>
      </c>
      <c r="L219" s="10"/>
      <c r="M219" s="6">
        <v>1167.209961</v>
      </c>
      <c r="N219" s="14">
        <f t="shared" si="19"/>
        <v>-2.495486815586756E-3</v>
      </c>
      <c r="V219" s="10"/>
      <c r="W219" s="10"/>
      <c r="X219" s="10"/>
      <c r="Y219" s="10"/>
      <c r="Z219" s="10"/>
    </row>
    <row r="220" spans="1:26" x14ac:dyDescent="0.25">
      <c r="A220" s="31">
        <v>42142</v>
      </c>
      <c r="B220">
        <v>2126</v>
      </c>
      <c r="C220" s="14">
        <f t="shared" si="16"/>
        <v>7.060484819958468E-4</v>
      </c>
      <c r="D220" s="10"/>
      <c r="E220" s="34">
        <v>42150</v>
      </c>
      <c r="F220">
        <v>1238.7</v>
      </c>
      <c r="G220" s="14">
        <f t="shared" si="17"/>
        <v>-1.1333705802538119E-2</v>
      </c>
      <c r="I220" s="31">
        <v>41885</v>
      </c>
      <c r="J220">
        <v>2000.719971</v>
      </c>
      <c r="K220" s="14">
        <f t="shared" si="18"/>
        <v>1.5367791971152567E-3</v>
      </c>
      <c r="L220" s="10"/>
      <c r="M220" s="6">
        <v>1172.1999510000001</v>
      </c>
      <c r="N220" s="14">
        <f t="shared" si="19"/>
        <v>4.2751434332559679E-3</v>
      </c>
      <c r="V220" s="10"/>
      <c r="W220" s="10"/>
      <c r="X220" s="10"/>
      <c r="Y220" s="10"/>
      <c r="Z220" s="10"/>
    </row>
    <row r="221" spans="1:26" x14ac:dyDescent="0.25">
      <c r="A221" s="31">
        <v>42139</v>
      </c>
      <c r="B221">
        <v>2119</v>
      </c>
      <c r="C221" s="14">
        <f t="shared" si="16"/>
        <v>-3.2925682031984538E-3</v>
      </c>
      <c r="D221" s="10"/>
      <c r="E221" s="34">
        <v>42149</v>
      </c>
      <c r="F221">
        <v>1249.5999999999999</v>
      </c>
      <c r="G221" s="14">
        <f t="shared" si="17"/>
        <v>8.7995479131346421E-3</v>
      </c>
      <c r="I221" s="31">
        <v>41884</v>
      </c>
      <c r="J221">
        <v>2002.280029</v>
      </c>
      <c r="K221" s="14">
        <f t="shared" si="18"/>
        <v>7.7974830191762656E-4</v>
      </c>
      <c r="L221" s="10"/>
      <c r="M221" s="6">
        <v>1179.469971</v>
      </c>
      <c r="N221" s="14">
        <f t="shared" si="19"/>
        <v>6.2020306294996441E-3</v>
      </c>
      <c r="V221" s="10"/>
      <c r="W221" s="10"/>
      <c r="X221" s="10"/>
      <c r="Y221" s="10"/>
      <c r="Z221" s="10"/>
    </row>
    <row r="222" spans="1:26" x14ac:dyDescent="0.25">
      <c r="A222" s="31">
        <v>42138</v>
      </c>
      <c r="B222">
        <v>2117.5</v>
      </c>
      <c r="C222" s="14">
        <f t="shared" si="16"/>
        <v>-7.078810759791887E-4</v>
      </c>
      <c r="D222" s="10"/>
      <c r="E222" s="34">
        <v>42146</v>
      </c>
      <c r="F222">
        <v>1249.5999999999999</v>
      </c>
      <c r="G222" s="14">
        <f t="shared" si="17"/>
        <v>0</v>
      </c>
      <c r="I222" s="31">
        <v>41880</v>
      </c>
      <c r="J222">
        <v>2003.369995</v>
      </c>
      <c r="K222" s="14">
        <f t="shared" si="18"/>
        <v>5.4436241894917359E-4</v>
      </c>
      <c r="L222" s="10"/>
      <c r="M222" s="6">
        <v>1174.349976</v>
      </c>
      <c r="N222" s="14">
        <f t="shared" si="19"/>
        <v>-4.3409286593868446E-3</v>
      </c>
      <c r="V222" s="10"/>
      <c r="W222" s="10"/>
      <c r="X222" s="10"/>
      <c r="Y222" s="10"/>
      <c r="Z222" s="10"/>
    </row>
    <row r="223" spans="1:26" x14ac:dyDescent="0.25">
      <c r="A223" s="31">
        <v>42137</v>
      </c>
      <c r="B223">
        <v>2094.5</v>
      </c>
      <c r="C223" s="14">
        <f t="shared" si="16"/>
        <v>-1.0861865407319926E-2</v>
      </c>
      <c r="D223" s="10"/>
      <c r="E223" s="34">
        <v>42145</v>
      </c>
      <c r="F223">
        <v>1253.5</v>
      </c>
      <c r="G223" s="14">
        <f t="shared" si="17"/>
        <v>3.1209987195903732E-3</v>
      </c>
      <c r="I223" s="31">
        <v>41879</v>
      </c>
      <c r="J223">
        <v>1996.73999</v>
      </c>
      <c r="K223" s="14">
        <f t="shared" si="18"/>
        <v>-3.3094261252525348E-3</v>
      </c>
      <c r="L223" s="10"/>
      <c r="M223" s="6">
        <v>1165.9499510000001</v>
      </c>
      <c r="N223" s="14">
        <f t="shared" si="19"/>
        <v>-7.1529145243495185E-3</v>
      </c>
      <c r="V223" s="10"/>
      <c r="W223" s="10"/>
      <c r="X223" s="10"/>
      <c r="Y223" s="10"/>
      <c r="Z223" s="10"/>
    </row>
    <row r="224" spans="1:26" x14ac:dyDescent="0.25">
      <c r="A224" s="31">
        <v>42136</v>
      </c>
      <c r="B224">
        <v>2095</v>
      </c>
      <c r="C224" s="14">
        <f t="shared" si="16"/>
        <v>2.3872045834338884E-4</v>
      </c>
      <c r="D224" s="10"/>
      <c r="E224" s="34">
        <v>42144</v>
      </c>
      <c r="F224">
        <v>1256.2</v>
      </c>
      <c r="G224" s="14">
        <f t="shared" si="17"/>
        <v>2.1539688871161644E-3</v>
      </c>
      <c r="I224" s="31">
        <v>41878</v>
      </c>
      <c r="J224">
        <v>2000.119995</v>
      </c>
      <c r="K224" s="14">
        <f t="shared" si="18"/>
        <v>1.6927617100512826E-3</v>
      </c>
      <c r="L224" s="10"/>
      <c r="M224" s="6">
        <v>1172.709961</v>
      </c>
      <c r="N224" s="14">
        <f t="shared" si="19"/>
        <v>5.7978560693812131E-3</v>
      </c>
      <c r="V224" s="10"/>
      <c r="W224" s="10"/>
      <c r="X224" s="10"/>
      <c r="Y224" s="10"/>
      <c r="Z224" s="10"/>
    </row>
    <row r="225" spans="1:26" x14ac:dyDescent="0.25">
      <c r="A225" s="31">
        <v>42135</v>
      </c>
      <c r="B225">
        <v>2097.75</v>
      </c>
      <c r="C225" s="14">
        <f t="shared" si="16"/>
        <v>1.3126491646777705E-3</v>
      </c>
      <c r="D225" s="10"/>
      <c r="E225" s="34">
        <v>42143</v>
      </c>
      <c r="F225">
        <v>1254.8</v>
      </c>
      <c r="G225" s="14">
        <f t="shared" si="17"/>
        <v>-1.1144722177998112E-3</v>
      </c>
      <c r="I225" s="31">
        <v>41877</v>
      </c>
      <c r="J225">
        <v>2000.0200199999999</v>
      </c>
      <c r="K225" s="14">
        <f t="shared" si="18"/>
        <v>-4.9984501054978203E-5</v>
      </c>
      <c r="L225" s="10"/>
      <c r="M225" s="6">
        <v>1175.170044</v>
      </c>
      <c r="N225" s="14">
        <f t="shared" si="19"/>
        <v>2.0977761610398993E-3</v>
      </c>
      <c r="V225" s="10"/>
      <c r="W225" s="10"/>
      <c r="X225" s="10"/>
      <c r="Y225" s="10"/>
      <c r="Z225" s="10"/>
    </row>
    <row r="226" spans="1:26" x14ac:dyDescent="0.25">
      <c r="A226" s="31">
        <v>42132</v>
      </c>
      <c r="B226">
        <v>2108.5</v>
      </c>
      <c r="C226" s="14">
        <f t="shared" si="16"/>
        <v>5.1245381956859237E-3</v>
      </c>
      <c r="D226" s="10"/>
      <c r="E226" s="34">
        <v>42142</v>
      </c>
      <c r="F226">
        <v>1255.5999999999999</v>
      </c>
      <c r="G226" s="14">
        <f t="shared" si="17"/>
        <v>6.3755180108371334E-4</v>
      </c>
      <c r="I226" s="31">
        <v>41876</v>
      </c>
      <c r="J226">
        <v>1997.920044</v>
      </c>
      <c r="K226" s="14">
        <f t="shared" si="18"/>
        <v>-1.0499774897253511E-3</v>
      </c>
      <c r="L226" s="10"/>
      <c r="M226" s="6">
        <v>1165.219971</v>
      </c>
      <c r="N226" s="14">
        <f t="shared" si="19"/>
        <v>-8.4669219155146802E-3</v>
      </c>
      <c r="V226" s="10"/>
      <c r="W226" s="10"/>
      <c r="X226" s="10"/>
      <c r="Y226" s="10"/>
      <c r="Z226" s="10"/>
    </row>
    <row r="227" spans="1:26" x14ac:dyDescent="0.25">
      <c r="A227" s="31">
        <v>42131</v>
      </c>
      <c r="B227">
        <v>2084.25</v>
      </c>
      <c r="C227" s="14">
        <f t="shared" si="16"/>
        <v>-1.1501067109319418E-2</v>
      </c>
      <c r="D227" s="10"/>
      <c r="E227" s="34">
        <v>42139</v>
      </c>
      <c r="F227">
        <v>1241.2</v>
      </c>
      <c r="G227" s="14">
        <f t="shared" si="17"/>
        <v>-1.1468620579802358E-2</v>
      </c>
      <c r="I227" s="31">
        <v>41873</v>
      </c>
      <c r="J227">
        <v>1988.400024</v>
      </c>
      <c r="K227" s="14">
        <f t="shared" si="18"/>
        <v>-4.7649654592483159E-3</v>
      </c>
      <c r="L227" s="10"/>
      <c r="M227" s="6">
        <v>1160.339966</v>
      </c>
      <c r="N227" s="14">
        <f t="shared" si="19"/>
        <v>-4.1880547205279672E-3</v>
      </c>
      <c r="V227" s="10"/>
      <c r="W227" s="10"/>
      <c r="X227" s="10"/>
      <c r="Y227" s="10"/>
      <c r="Z227" s="10"/>
    </row>
    <row r="228" spans="1:26" x14ac:dyDescent="0.25">
      <c r="A228" s="31">
        <v>42130</v>
      </c>
      <c r="B228">
        <v>2074.25</v>
      </c>
      <c r="C228" s="14">
        <f t="shared" si="16"/>
        <v>-4.7978889288713411E-3</v>
      </c>
      <c r="D228" s="10"/>
      <c r="E228" s="34">
        <v>42138</v>
      </c>
      <c r="F228">
        <v>1242.4000000000001</v>
      </c>
      <c r="G228" s="14">
        <f t="shared" si="17"/>
        <v>9.668063164680607E-4</v>
      </c>
      <c r="I228" s="31">
        <v>41872</v>
      </c>
      <c r="J228">
        <v>1992.369995</v>
      </c>
      <c r="K228" s="14">
        <f t="shared" si="18"/>
        <v>1.9965655562674822E-3</v>
      </c>
      <c r="L228" s="10"/>
      <c r="M228" s="6">
        <v>1160.030029</v>
      </c>
      <c r="N228" s="14">
        <f t="shared" si="19"/>
        <v>-2.671087862882171E-4</v>
      </c>
      <c r="V228" s="10"/>
      <c r="W228" s="10"/>
      <c r="X228" s="10"/>
      <c r="Y228" s="10"/>
      <c r="Z228" s="10"/>
    </row>
    <row r="229" spans="1:26" x14ac:dyDescent="0.25">
      <c r="A229" s="31">
        <v>42129</v>
      </c>
      <c r="B229">
        <v>2084</v>
      </c>
      <c r="C229" s="14">
        <f t="shared" si="16"/>
        <v>4.7004941545136791E-3</v>
      </c>
      <c r="D229" s="10"/>
      <c r="E229" s="34">
        <v>42137</v>
      </c>
      <c r="F229">
        <v>1228.9000000000001</v>
      </c>
      <c r="G229" s="14">
        <f t="shared" si="17"/>
        <v>-1.086606567933035E-2</v>
      </c>
      <c r="I229" s="31">
        <v>41871</v>
      </c>
      <c r="J229">
        <v>1986.51001</v>
      </c>
      <c r="K229" s="14">
        <f t="shared" si="18"/>
        <v>-2.9412132358478393E-3</v>
      </c>
      <c r="L229" s="10"/>
      <c r="M229" s="6">
        <v>1157.51001</v>
      </c>
      <c r="N229" s="14">
        <f t="shared" si="19"/>
        <v>-2.1723739360198779E-3</v>
      </c>
      <c r="V229" s="10"/>
      <c r="W229" s="10"/>
      <c r="X229" s="10"/>
      <c r="Y229" s="10"/>
      <c r="Z229" s="10"/>
    </row>
    <row r="230" spans="1:26" x14ac:dyDescent="0.25">
      <c r="A230" s="31">
        <v>42128</v>
      </c>
      <c r="B230">
        <v>2109.25</v>
      </c>
      <c r="C230" s="14">
        <f t="shared" si="16"/>
        <v>1.2116122840690968E-2</v>
      </c>
      <c r="D230" s="10"/>
      <c r="E230" s="34">
        <v>42136</v>
      </c>
      <c r="F230">
        <v>1231.2</v>
      </c>
      <c r="G230" s="14">
        <f t="shared" si="17"/>
        <v>1.8715924810805973E-3</v>
      </c>
      <c r="I230" s="31">
        <v>41870</v>
      </c>
      <c r="J230">
        <v>1981.599976</v>
      </c>
      <c r="K230" s="14">
        <f t="shared" si="18"/>
        <v>-2.4716885267545008E-3</v>
      </c>
      <c r="L230" s="10"/>
      <c r="M230" s="6">
        <v>1162.469971</v>
      </c>
      <c r="N230" s="14">
        <f t="shared" si="19"/>
        <v>4.2850264422336082E-3</v>
      </c>
      <c r="V230" s="10"/>
      <c r="W230" s="10"/>
      <c r="X230" s="10"/>
      <c r="Y230" s="10"/>
      <c r="Z230" s="10"/>
    </row>
    <row r="231" spans="1:26" x14ac:dyDescent="0.25">
      <c r="A231" s="31">
        <v>42125</v>
      </c>
      <c r="B231">
        <v>2101.5</v>
      </c>
      <c r="C231" s="14">
        <f t="shared" si="16"/>
        <v>-3.6742918098849886E-3</v>
      </c>
      <c r="D231" s="10"/>
      <c r="E231" s="34">
        <v>42135</v>
      </c>
      <c r="F231">
        <v>1231.4000000000001</v>
      </c>
      <c r="G231" s="14">
        <f t="shared" si="17"/>
        <v>1.6244314489921585E-4</v>
      </c>
      <c r="I231" s="31">
        <v>41869</v>
      </c>
      <c r="J231">
        <v>1971.73999</v>
      </c>
      <c r="K231" s="14">
        <f t="shared" si="18"/>
        <v>-4.9757701450435787E-3</v>
      </c>
      <c r="L231" s="10"/>
      <c r="M231" s="6">
        <v>1158.400024</v>
      </c>
      <c r="N231" s="14">
        <f t="shared" si="19"/>
        <v>-3.501120116245926E-3</v>
      </c>
      <c r="V231" s="10"/>
      <c r="W231" s="10"/>
      <c r="X231" s="10"/>
      <c r="Y231" s="10"/>
      <c r="Z231" s="10"/>
    </row>
    <row r="232" spans="1:26" x14ac:dyDescent="0.25">
      <c r="A232" s="31">
        <v>42124</v>
      </c>
      <c r="B232">
        <v>2079</v>
      </c>
      <c r="C232" s="14">
        <f t="shared" si="16"/>
        <v>-1.0706638115631661E-2</v>
      </c>
      <c r="D232" s="10"/>
      <c r="E232" s="34">
        <v>42132</v>
      </c>
      <c r="F232">
        <v>1229.2</v>
      </c>
      <c r="G232" s="14">
        <f t="shared" si="17"/>
        <v>-1.786584375507605E-3</v>
      </c>
      <c r="I232" s="31">
        <v>41866</v>
      </c>
      <c r="J232">
        <v>1955.0600589999999</v>
      </c>
      <c r="K232" s="14">
        <f t="shared" si="18"/>
        <v>-8.4594982526068341E-3</v>
      </c>
      <c r="L232" s="10"/>
      <c r="M232" s="6">
        <v>1141.650024</v>
      </c>
      <c r="N232" s="14">
        <f t="shared" si="19"/>
        <v>-1.4459599147936486E-2</v>
      </c>
      <c r="V232" s="10"/>
      <c r="W232" s="10"/>
      <c r="X232" s="10"/>
      <c r="Y232" s="10"/>
      <c r="Z232" s="10"/>
    </row>
    <row r="233" spans="1:26" x14ac:dyDescent="0.25">
      <c r="A233" s="31">
        <v>42123</v>
      </c>
      <c r="B233">
        <v>2099</v>
      </c>
      <c r="C233" s="14">
        <f t="shared" si="16"/>
        <v>9.6200096200096397E-3</v>
      </c>
      <c r="D233" s="10"/>
      <c r="E233" s="34">
        <v>42131</v>
      </c>
      <c r="F233">
        <v>1223.8</v>
      </c>
      <c r="G233" s="14">
        <f t="shared" si="17"/>
        <v>-4.3931012040352435E-3</v>
      </c>
      <c r="I233" s="31">
        <v>41865</v>
      </c>
      <c r="J233">
        <v>1955.1800539999999</v>
      </c>
      <c r="K233" s="14">
        <f t="shared" si="18"/>
        <v>6.1376631089959943E-5</v>
      </c>
      <c r="L233" s="10"/>
      <c r="M233" s="6">
        <v>1143.339966</v>
      </c>
      <c r="N233" s="14">
        <f t="shared" si="19"/>
        <v>1.4802627464403084E-3</v>
      </c>
      <c r="V233" s="10"/>
      <c r="W233" s="10"/>
      <c r="X233" s="10"/>
      <c r="Y233" s="10"/>
      <c r="Z233" s="10"/>
    </row>
    <row r="234" spans="1:26" x14ac:dyDescent="0.25">
      <c r="A234" s="31">
        <v>42122</v>
      </c>
      <c r="B234">
        <v>2112</v>
      </c>
      <c r="C234" s="14">
        <f t="shared" si="16"/>
        <v>6.1934254406861289E-3</v>
      </c>
      <c r="D234" s="10"/>
      <c r="E234" s="34">
        <v>42130</v>
      </c>
      <c r="F234">
        <v>1218</v>
      </c>
      <c r="G234" s="14">
        <f t="shared" si="17"/>
        <v>-4.7393364928909332E-3</v>
      </c>
      <c r="I234" s="31">
        <v>41864</v>
      </c>
      <c r="J234">
        <v>1946.719971</v>
      </c>
      <c r="K234" s="14">
        <f t="shared" si="18"/>
        <v>-4.3270096698725391E-3</v>
      </c>
      <c r="L234" s="10"/>
      <c r="M234" s="6">
        <v>1141.780029</v>
      </c>
      <c r="N234" s="14">
        <f t="shared" si="19"/>
        <v>-1.3643684699113923E-3</v>
      </c>
      <c r="V234" s="10"/>
      <c r="W234" s="10"/>
      <c r="X234" s="10"/>
      <c r="Y234" s="10"/>
      <c r="Z234" s="10"/>
    </row>
    <row r="235" spans="1:26" x14ac:dyDescent="0.25">
      <c r="A235" s="31">
        <v>42121</v>
      </c>
      <c r="B235">
        <v>2104.75</v>
      </c>
      <c r="C235" s="14">
        <f t="shared" si="16"/>
        <v>-3.4327651515151381E-3</v>
      </c>
      <c r="D235" s="10"/>
      <c r="E235" s="34">
        <v>42129</v>
      </c>
      <c r="F235">
        <v>1214.2</v>
      </c>
      <c r="G235" s="14">
        <f t="shared" si="17"/>
        <v>-3.1198686371100015E-3</v>
      </c>
      <c r="I235" s="31">
        <v>41863</v>
      </c>
      <c r="J235">
        <v>1933.75</v>
      </c>
      <c r="K235" s="14">
        <f t="shared" si="18"/>
        <v>-6.6624739013374512E-3</v>
      </c>
      <c r="L235" s="10"/>
      <c r="M235" s="6">
        <v>1133.030029</v>
      </c>
      <c r="N235" s="14">
        <f t="shared" si="19"/>
        <v>-7.6634726284917631E-3</v>
      </c>
      <c r="V235" s="10"/>
      <c r="W235" s="10"/>
      <c r="X235" s="10"/>
      <c r="Y235" s="10"/>
      <c r="Z235" s="10"/>
    </row>
    <row r="236" spans="1:26" x14ac:dyDescent="0.25">
      <c r="A236" s="31">
        <v>42118</v>
      </c>
      <c r="B236">
        <v>2111.75</v>
      </c>
      <c r="C236" s="14">
        <f t="shared" si="16"/>
        <v>3.3258106663498488E-3</v>
      </c>
      <c r="D236" s="10"/>
      <c r="E236" s="34">
        <v>42128</v>
      </c>
      <c r="F236">
        <v>1228.3</v>
      </c>
      <c r="G236" s="14">
        <f t="shared" si="17"/>
        <v>1.1612584417723504E-2</v>
      </c>
      <c r="I236" s="31">
        <v>41862</v>
      </c>
      <c r="J236">
        <v>1936.920044</v>
      </c>
      <c r="K236" s="14">
        <f t="shared" si="18"/>
        <v>1.6393246283128438E-3</v>
      </c>
      <c r="L236" s="10"/>
      <c r="M236" s="6">
        <v>1141.9300539999999</v>
      </c>
      <c r="N236" s="14">
        <f t="shared" si="19"/>
        <v>7.8550654194531333E-3</v>
      </c>
      <c r="V236" s="10"/>
      <c r="W236" s="10"/>
      <c r="X236" s="10"/>
      <c r="Y236" s="10"/>
      <c r="Z236" s="10"/>
    </row>
    <row r="237" spans="1:26" x14ac:dyDescent="0.25">
      <c r="A237" s="31">
        <v>42117</v>
      </c>
      <c r="B237">
        <v>2107</v>
      </c>
      <c r="C237" s="14">
        <f t="shared" si="16"/>
        <v>-2.2493192849531995E-3</v>
      </c>
      <c r="D237" s="10"/>
      <c r="E237" s="34">
        <v>42125</v>
      </c>
      <c r="F237">
        <v>1224.2</v>
      </c>
      <c r="G237" s="14">
        <f t="shared" si="17"/>
        <v>-3.3379467556785558E-3</v>
      </c>
      <c r="I237" s="31">
        <v>41859</v>
      </c>
      <c r="J237">
        <v>1931.589966</v>
      </c>
      <c r="K237" s="14">
        <f t="shared" si="18"/>
        <v>-2.7518317116449476E-3</v>
      </c>
      <c r="L237" s="10"/>
      <c r="M237" s="6">
        <v>1131.349976</v>
      </c>
      <c r="N237" s="14">
        <f t="shared" si="19"/>
        <v>-9.2650841117103422E-3</v>
      </c>
      <c r="V237" s="10"/>
      <c r="W237" s="10"/>
      <c r="X237" s="10"/>
      <c r="Y237" s="10"/>
      <c r="Z237" s="10"/>
    </row>
    <row r="238" spans="1:26" x14ac:dyDescent="0.25">
      <c r="A238" s="31">
        <v>42116</v>
      </c>
      <c r="B238">
        <v>2100.25</v>
      </c>
      <c r="C238" s="14">
        <f t="shared" si="16"/>
        <v>-3.2036070242050796E-3</v>
      </c>
      <c r="D238" s="10"/>
      <c r="E238" s="34">
        <v>42124</v>
      </c>
      <c r="F238">
        <v>1216.4000000000001</v>
      </c>
      <c r="G238" s="14">
        <f t="shared" si="17"/>
        <v>-6.3715079235419081E-3</v>
      </c>
      <c r="I238" s="31">
        <v>41858</v>
      </c>
      <c r="J238">
        <v>1909.5699460000001</v>
      </c>
      <c r="K238" s="14">
        <f t="shared" si="18"/>
        <v>-1.1399945323592564E-2</v>
      </c>
      <c r="L238" s="10"/>
      <c r="M238" s="6">
        <v>1119.76001</v>
      </c>
      <c r="N238" s="14">
        <f t="shared" si="19"/>
        <v>-1.0244368449962349E-2</v>
      </c>
      <c r="V238" s="10"/>
      <c r="W238" s="10"/>
      <c r="X238" s="10"/>
      <c r="Y238" s="10"/>
      <c r="Z238" s="10"/>
    </row>
    <row r="239" spans="1:26" x14ac:dyDescent="0.25">
      <c r="A239" s="31">
        <v>42115</v>
      </c>
      <c r="B239">
        <v>2091</v>
      </c>
      <c r="C239" s="14">
        <f t="shared" si="16"/>
        <v>-4.4042375907630271E-3</v>
      </c>
      <c r="D239" s="10"/>
      <c r="E239" s="34">
        <v>42123</v>
      </c>
      <c r="F239">
        <v>1240.5999999999999</v>
      </c>
      <c r="G239" s="14">
        <f t="shared" si="17"/>
        <v>1.9894771456757443E-2</v>
      </c>
      <c r="I239" s="31">
        <v>41857</v>
      </c>
      <c r="J239">
        <v>1920.23999</v>
      </c>
      <c r="K239" s="14">
        <f t="shared" si="18"/>
        <v>5.5876685859821418E-3</v>
      </c>
      <c r="L239" s="10"/>
      <c r="M239" s="6">
        <v>1125.5500489999999</v>
      </c>
      <c r="N239" s="14">
        <f t="shared" si="19"/>
        <v>5.1707856579017442E-3</v>
      </c>
    </row>
    <row r="240" spans="1:26" x14ac:dyDescent="0.25">
      <c r="A240" s="31">
        <v>42114</v>
      </c>
      <c r="B240">
        <v>2091</v>
      </c>
      <c r="C240" s="14">
        <f t="shared" si="16"/>
        <v>0</v>
      </c>
      <c r="D240" s="10"/>
      <c r="E240" s="34">
        <v>42122</v>
      </c>
      <c r="F240">
        <v>1259.5</v>
      </c>
      <c r="G240" s="14">
        <f t="shared" si="17"/>
        <v>1.5234563920683675E-2</v>
      </c>
      <c r="I240" s="31">
        <v>41856</v>
      </c>
      <c r="J240">
        <v>1920.209961</v>
      </c>
      <c r="K240" s="14">
        <f t="shared" si="18"/>
        <v>-1.5638149479468844E-5</v>
      </c>
      <c r="L240" s="10"/>
      <c r="M240" s="6">
        <v>1121.5600589999999</v>
      </c>
      <c r="N240" s="14">
        <f t="shared" si="19"/>
        <v>-3.5449245491526726E-3</v>
      </c>
    </row>
    <row r="241" spans="1:14" x14ac:dyDescent="0.25">
      <c r="A241" s="31">
        <v>42111</v>
      </c>
      <c r="B241">
        <v>2075.5</v>
      </c>
      <c r="C241" s="14">
        <f t="shared" si="16"/>
        <v>-7.4127211860354203E-3</v>
      </c>
      <c r="D241" s="10"/>
      <c r="E241" s="34">
        <v>42121</v>
      </c>
      <c r="F241">
        <v>1251.7</v>
      </c>
      <c r="G241" s="14">
        <f t="shared" si="17"/>
        <v>-6.192933703850656E-3</v>
      </c>
      <c r="I241" s="31">
        <v>41855</v>
      </c>
      <c r="J241">
        <v>1938.98999</v>
      </c>
      <c r="K241" s="14">
        <f t="shared" si="18"/>
        <v>9.7801955939338381E-3</v>
      </c>
      <c r="L241" s="10"/>
      <c r="M241" s="6">
        <v>1124.8199460000001</v>
      </c>
      <c r="N241" s="14">
        <f t="shared" si="19"/>
        <v>2.9065648101864738E-3</v>
      </c>
    </row>
    <row r="242" spans="1:14" x14ac:dyDescent="0.25">
      <c r="A242" s="31">
        <v>42110</v>
      </c>
      <c r="B242">
        <v>2100.75</v>
      </c>
      <c r="C242" s="14">
        <f t="shared" si="16"/>
        <v>1.2165743194410883E-2</v>
      </c>
      <c r="D242" s="10"/>
      <c r="E242" s="34">
        <v>42118</v>
      </c>
      <c r="F242">
        <v>1264.2</v>
      </c>
      <c r="G242" s="14">
        <f t="shared" si="17"/>
        <v>9.9864184708795545E-3</v>
      </c>
      <c r="I242" s="31">
        <v>41852</v>
      </c>
      <c r="J242">
        <v>1925.150024</v>
      </c>
      <c r="K242" s="14">
        <f t="shared" si="18"/>
        <v>-7.1377191586223798E-3</v>
      </c>
      <c r="L242" s="10"/>
      <c r="M242" s="6">
        <v>1114.8599850000001</v>
      </c>
      <c r="N242" s="14">
        <f t="shared" si="19"/>
        <v>-8.8547158462284337E-3</v>
      </c>
    </row>
    <row r="243" spans="1:14" x14ac:dyDescent="0.25">
      <c r="A243" s="31">
        <v>42109</v>
      </c>
      <c r="B243">
        <v>2099.75</v>
      </c>
      <c r="C243" s="14">
        <f t="shared" si="16"/>
        <v>-4.7602046888017835E-4</v>
      </c>
      <c r="D243" s="10"/>
      <c r="E243" s="34">
        <v>42117</v>
      </c>
      <c r="F243">
        <v>1267.8</v>
      </c>
      <c r="G243" s="14">
        <f t="shared" si="17"/>
        <v>2.8476506881822683E-3</v>
      </c>
      <c r="I243" s="31">
        <v>41851</v>
      </c>
      <c r="J243">
        <v>1930.670044</v>
      </c>
      <c r="K243" s="14">
        <f t="shared" si="18"/>
        <v>2.8673193939092734E-3</v>
      </c>
      <c r="L243" s="10"/>
      <c r="M243" s="6">
        <v>1120.0699460000001</v>
      </c>
      <c r="N243" s="14">
        <f t="shared" si="19"/>
        <v>4.6731975944047655E-3</v>
      </c>
    </row>
    <row r="244" spans="1:14" x14ac:dyDescent="0.25">
      <c r="A244" s="31">
        <v>42108</v>
      </c>
      <c r="B244">
        <v>2091</v>
      </c>
      <c r="C244" s="14">
        <f t="shared" si="16"/>
        <v>-4.1671627574710879E-3</v>
      </c>
      <c r="D244" s="10"/>
      <c r="E244" s="34">
        <v>42116</v>
      </c>
      <c r="F244">
        <v>1263.0999999999999</v>
      </c>
      <c r="G244" s="14">
        <f t="shared" si="17"/>
        <v>-3.7072093390124738E-3</v>
      </c>
      <c r="I244" s="31">
        <v>41850</v>
      </c>
      <c r="J244">
        <v>1970.0699460000001</v>
      </c>
      <c r="K244" s="14">
        <f t="shared" si="18"/>
        <v>2.0407372105059718E-2</v>
      </c>
      <c r="L244" s="10"/>
      <c r="M244" s="6">
        <v>1146.5699460000001</v>
      </c>
      <c r="N244" s="14">
        <f t="shared" si="19"/>
        <v>2.3659236724132171E-2</v>
      </c>
    </row>
    <row r="245" spans="1:14" x14ac:dyDescent="0.25">
      <c r="A245" s="31">
        <v>42107</v>
      </c>
      <c r="B245">
        <v>2086.5</v>
      </c>
      <c r="C245" s="14">
        <f t="shared" si="16"/>
        <v>-2.1520803443328962E-3</v>
      </c>
      <c r="D245" s="10"/>
      <c r="E245" s="34">
        <v>42115</v>
      </c>
      <c r="F245">
        <v>1260.3</v>
      </c>
      <c r="G245" s="14">
        <f t="shared" si="17"/>
        <v>-2.2167682685455548E-3</v>
      </c>
      <c r="I245" s="31">
        <v>41849</v>
      </c>
      <c r="J245">
        <v>1969.9499510000001</v>
      </c>
      <c r="K245" s="14">
        <f t="shared" si="18"/>
        <v>-6.0909004902964803E-5</v>
      </c>
      <c r="L245" s="10"/>
      <c r="M245" s="6">
        <v>1141.6400149999999</v>
      </c>
      <c r="N245" s="14">
        <f t="shared" si="19"/>
        <v>-4.2997211092083987E-3</v>
      </c>
    </row>
    <row r="246" spans="1:14" x14ac:dyDescent="0.25">
      <c r="A246" s="31">
        <v>42104</v>
      </c>
      <c r="B246">
        <v>2095.5</v>
      </c>
      <c r="C246" s="14">
        <f t="shared" si="16"/>
        <v>4.3134435657801173E-3</v>
      </c>
      <c r="D246" s="10"/>
      <c r="E246" s="34">
        <v>42114</v>
      </c>
      <c r="F246">
        <v>1261.5</v>
      </c>
      <c r="G246" s="14">
        <f t="shared" si="17"/>
        <v>9.521542489883128E-4</v>
      </c>
      <c r="I246" s="31">
        <v>41848</v>
      </c>
      <c r="J246">
        <v>1978.910034</v>
      </c>
      <c r="K246" s="14">
        <f t="shared" si="18"/>
        <v>4.5483810365087862E-3</v>
      </c>
      <c r="L246" s="10"/>
      <c r="M246" s="6">
        <v>1139.5</v>
      </c>
      <c r="N246" s="14">
        <f t="shared" si="19"/>
        <v>-1.8745094529644124E-3</v>
      </c>
    </row>
    <row r="247" spans="1:14" x14ac:dyDescent="0.25">
      <c r="A247" s="31">
        <v>42103</v>
      </c>
      <c r="B247">
        <v>2085.75</v>
      </c>
      <c r="C247" s="14">
        <f t="shared" si="16"/>
        <v>-4.652827487473199E-3</v>
      </c>
      <c r="D247" s="10"/>
      <c r="E247" s="34">
        <v>42111</v>
      </c>
      <c r="F247">
        <v>1249.3</v>
      </c>
      <c r="G247" s="14">
        <f t="shared" si="17"/>
        <v>-9.6710265556877451E-3</v>
      </c>
      <c r="I247" s="31">
        <v>41845</v>
      </c>
      <c r="J247">
        <v>1978.339966</v>
      </c>
      <c r="K247" s="14">
        <f t="shared" si="18"/>
        <v>-2.8807171129840992E-4</v>
      </c>
      <c r="L247" s="10"/>
      <c r="M247" s="6">
        <v>1144.719971</v>
      </c>
      <c r="N247" s="14">
        <f t="shared" si="19"/>
        <v>4.5809311101359107E-3</v>
      </c>
    </row>
    <row r="248" spans="1:14" x14ac:dyDescent="0.25">
      <c r="A248" s="31">
        <v>42102</v>
      </c>
      <c r="B248">
        <v>2076</v>
      </c>
      <c r="C248" s="14">
        <f t="shared" si="16"/>
        <v>-4.6745774901114645E-3</v>
      </c>
      <c r="D248" s="10"/>
      <c r="E248" s="34">
        <v>42110</v>
      </c>
      <c r="F248">
        <v>1270.5</v>
      </c>
      <c r="G248" s="14">
        <f t="shared" si="17"/>
        <v>1.6969502921636126E-2</v>
      </c>
      <c r="I248" s="31">
        <v>41844</v>
      </c>
      <c r="J248">
        <v>1987.9799800000001</v>
      </c>
      <c r="K248" s="14">
        <f t="shared" si="18"/>
        <v>4.8727792824663219E-3</v>
      </c>
      <c r="L248" s="10"/>
      <c r="M248" s="6">
        <v>1156.26001</v>
      </c>
      <c r="N248" s="14">
        <f t="shared" si="19"/>
        <v>1.0081102184247737E-2</v>
      </c>
    </row>
    <row r="249" spans="1:14" x14ac:dyDescent="0.25">
      <c r="A249" s="31">
        <v>42101</v>
      </c>
      <c r="B249">
        <v>2067.75</v>
      </c>
      <c r="C249" s="14">
        <f t="shared" si="16"/>
        <v>-3.9739884393064084E-3</v>
      </c>
      <c r="D249" s="10"/>
      <c r="E249" s="34">
        <v>42109</v>
      </c>
      <c r="F249">
        <v>1271.4000000000001</v>
      </c>
      <c r="G249" s="14">
        <f t="shared" si="17"/>
        <v>7.0838252656435508E-4</v>
      </c>
      <c r="I249" s="31">
        <v>41843</v>
      </c>
      <c r="J249">
        <v>1987.01001</v>
      </c>
      <c r="K249" s="14">
        <f t="shared" si="18"/>
        <v>-4.8791738838338539E-4</v>
      </c>
      <c r="L249" s="10"/>
      <c r="M249" s="6">
        <v>1158.1099850000001</v>
      </c>
      <c r="N249" s="14">
        <f t="shared" si="19"/>
        <v>1.599964527009945E-3</v>
      </c>
    </row>
    <row r="250" spans="1:14" x14ac:dyDescent="0.25">
      <c r="A250" s="31">
        <v>42100</v>
      </c>
      <c r="B250">
        <v>2073.25</v>
      </c>
      <c r="C250" s="14">
        <f t="shared" si="16"/>
        <v>2.6598960222463663E-3</v>
      </c>
      <c r="D250" s="10"/>
      <c r="E250" s="34">
        <v>42108</v>
      </c>
      <c r="F250">
        <v>1262.7</v>
      </c>
      <c r="G250" s="14">
        <f t="shared" si="17"/>
        <v>-6.8428504011326385E-3</v>
      </c>
      <c r="I250" s="31">
        <v>41842</v>
      </c>
      <c r="J250">
        <v>1983.530029</v>
      </c>
      <c r="K250" s="14">
        <f t="shared" si="18"/>
        <v>-1.7513656108858466E-3</v>
      </c>
      <c r="L250" s="10"/>
      <c r="M250" s="6">
        <v>1156.150024</v>
      </c>
      <c r="N250" s="14">
        <f t="shared" si="19"/>
        <v>-1.6923789841947201E-3</v>
      </c>
    </row>
    <row r="251" spans="1:14" x14ac:dyDescent="0.25">
      <c r="A251" s="31">
        <v>42097</v>
      </c>
      <c r="B251">
        <v>2059.5</v>
      </c>
      <c r="C251" s="14">
        <f t="shared" si="16"/>
        <v>-6.6320993609068069E-3</v>
      </c>
      <c r="D251" s="10"/>
      <c r="E251" s="34">
        <v>42107</v>
      </c>
      <c r="F251">
        <v>1262.3</v>
      </c>
      <c r="G251" s="14">
        <f t="shared" si="17"/>
        <v>-3.1678149996050564E-4</v>
      </c>
      <c r="I251" s="31">
        <v>41841</v>
      </c>
      <c r="J251">
        <v>1973.630005</v>
      </c>
      <c r="K251" s="14">
        <f t="shared" si="18"/>
        <v>-4.9911137493547919E-3</v>
      </c>
      <c r="L251" s="10"/>
      <c r="M251" s="6">
        <v>1146.660034</v>
      </c>
      <c r="N251" s="14">
        <f t="shared" si="19"/>
        <v>-8.2082686528578419E-3</v>
      </c>
    </row>
    <row r="252" spans="1:14" x14ac:dyDescent="0.25">
      <c r="A252" s="31">
        <v>42096</v>
      </c>
      <c r="B252">
        <v>2059.5</v>
      </c>
      <c r="C252" s="14">
        <f t="shared" si="16"/>
        <v>0</v>
      </c>
      <c r="D252" s="10"/>
      <c r="E252" s="34">
        <v>42104</v>
      </c>
      <c r="F252">
        <v>1262.2</v>
      </c>
      <c r="G252" s="14">
        <f t="shared" si="17"/>
        <v>-7.9220470569518753E-5</v>
      </c>
      <c r="I252" s="31">
        <v>41838</v>
      </c>
      <c r="J252">
        <v>1978.219971</v>
      </c>
      <c r="K252" s="14">
        <f t="shared" si="18"/>
        <v>2.3256466452028501E-3</v>
      </c>
      <c r="L252" s="10"/>
      <c r="M252" s="6">
        <v>1151.6099850000001</v>
      </c>
      <c r="N252" s="14">
        <f t="shared" si="19"/>
        <v>4.3168427024815603E-3</v>
      </c>
    </row>
    <row r="253" spans="1:14" x14ac:dyDescent="0.25">
      <c r="A253" s="31">
        <v>42095</v>
      </c>
      <c r="B253">
        <v>2053</v>
      </c>
      <c r="C253" s="14">
        <f t="shared" si="16"/>
        <v>-3.1561058509347317E-3</v>
      </c>
      <c r="D253" s="10"/>
      <c r="E253" s="34">
        <v>42103</v>
      </c>
      <c r="F253">
        <v>1256.7</v>
      </c>
      <c r="G253" s="14">
        <f t="shared" si="17"/>
        <v>-4.3574710822373852E-3</v>
      </c>
      <c r="I253" s="31">
        <v>41837</v>
      </c>
      <c r="J253">
        <v>1958.119995</v>
      </c>
      <c r="K253" s="14">
        <f t="shared" si="18"/>
        <v>-1.016063748959084E-2</v>
      </c>
      <c r="L253" s="10"/>
      <c r="M253" s="6">
        <v>1133.599976</v>
      </c>
      <c r="N253" s="14">
        <f t="shared" si="19"/>
        <v>-1.5638983019064412E-2</v>
      </c>
    </row>
    <row r="254" spans="1:14" x14ac:dyDescent="0.25">
      <c r="A254" s="31">
        <v>42094</v>
      </c>
      <c r="B254">
        <v>2060.75</v>
      </c>
      <c r="C254" s="14">
        <f t="shared" si="16"/>
        <v>3.7749634680954713E-3</v>
      </c>
      <c r="D254" s="10"/>
      <c r="E254" s="34">
        <v>42102</v>
      </c>
      <c r="F254">
        <v>1260.3</v>
      </c>
      <c r="G254" s="14">
        <f t="shared" si="17"/>
        <v>2.8646455001193338E-3</v>
      </c>
      <c r="I254" s="31">
        <v>41836</v>
      </c>
      <c r="J254">
        <v>1981.5699460000001</v>
      </c>
      <c r="K254" s="14">
        <f t="shared" si="18"/>
        <v>1.1975747686494564E-2</v>
      </c>
      <c r="L254" s="10"/>
      <c r="M254" s="6">
        <v>1151.5500489999999</v>
      </c>
      <c r="N254" s="14">
        <f t="shared" si="19"/>
        <v>1.5834574259024237E-2</v>
      </c>
    </row>
    <row r="255" spans="1:14" x14ac:dyDescent="0.25">
      <c r="A255" s="31">
        <v>42093</v>
      </c>
      <c r="B255">
        <v>2075.5</v>
      </c>
      <c r="C255" s="14">
        <f t="shared" si="16"/>
        <v>7.1575882567027627E-3</v>
      </c>
      <c r="D255" s="10"/>
      <c r="E255" s="34">
        <v>42101</v>
      </c>
      <c r="F255">
        <v>1248.0999999999999</v>
      </c>
      <c r="G255" s="14">
        <f t="shared" si="17"/>
        <v>-9.6802348647148095E-3</v>
      </c>
      <c r="I255" s="31">
        <v>41835</v>
      </c>
      <c r="J255">
        <v>1973.280029</v>
      </c>
      <c r="K255" s="14">
        <f t="shared" si="18"/>
        <v>-4.1835096544202699E-3</v>
      </c>
      <c r="L255" s="10"/>
      <c r="M255" s="6">
        <v>1153.8100589999999</v>
      </c>
      <c r="N255" s="14">
        <f t="shared" si="19"/>
        <v>1.9625807857526212E-3</v>
      </c>
    </row>
    <row r="256" spans="1:14" x14ac:dyDescent="0.25">
      <c r="A256" s="31">
        <v>42090</v>
      </c>
      <c r="B256">
        <v>2052.5</v>
      </c>
      <c r="C256" s="14">
        <f t="shared" si="16"/>
        <v>-1.1081667068176371E-2</v>
      </c>
      <c r="D256" s="10"/>
      <c r="E256" s="34">
        <v>42100</v>
      </c>
      <c r="F256">
        <v>1257.5</v>
      </c>
      <c r="G256" s="14">
        <f t="shared" si="17"/>
        <v>7.5314478006571761E-3</v>
      </c>
      <c r="I256" s="31">
        <v>41834</v>
      </c>
      <c r="J256">
        <v>1977.099976</v>
      </c>
      <c r="K256" s="14">
        <f t="shared" si="18"/>
        <v>1.935836244152167E-3</v>
      </c>
      <c r="L256" s="10"/>
      <c r="M256" s="6">
        <v>1167.209961</v>
      </c>
      <c r="N256" s="14">
        <f t="shared" si="19"/>
        <v>1.1613611699323956E-2</v>
      </c>
    </row>
    <row r="257" spans="1:14" x14ac:dyDescent="0.25">
      <c r="A257" s="31">
        <v>42089</v>
      </c>
      <c r="B257">
        <v>2048.5</v>
      </c>
      <c r="C257" s="14">
        <f t="shared" si="16"/>
        <v>-1.9488428745432218E-3</v>
      </c>
      <c r="D257" s="10"/>
      <c r="E257" s="34">
        <v>42097</v>
      </c>
      <c r="F257">
        <v>1252.3</v>
      </c>
      <c r="G257" s="14">
        <f t="shared" si="17"/>
        <v>-4.1351888667991998E-3</v>
      </c>
      <c r="I257" s="31">
        <v>41831</v>
      </c>
      <c r="J257">
        <v>1967.5699460000001</v>
      </c>
      <c r="K257" s="14">
        <f t="shared" si="18"/>
        <v>-4.8202064213670459E-3</v>
      </c>
      <c r="L257" s="10"/>
      <c r="M257" s="6">
        <v>1159.9300539999999</v>
      </c>
      <c r="N257" s="14">
        <f t="shared" si="19"/>
        <v>-6.2370158268381104E-3</v>
      </c>
    </row>
    <row r="258" spans="1:14" x14ac:dyDescent="0.25">
      <c r="A258" s="31">
        <v>42088</v>
      </c>
      <c r="B258">
        <v>2053.75</v>
      </c>
      <c r="C258" s="14">
        <f t="shared" si="16"/>
        <v>2.5628508664876648E-3</v>
      </c>
      <c r="D258" s="10"/>
      <c r="E258" s="34">
        <v>42096</v>
      </c>
      <c r="F258">
        <v>1252.3</v>
      </c>
      <c r="G258" s="14">
        <f t="shared" si="17"/>
        <v>0</v>
      </c>
      <c r="I258" s="31">
        <v>41830</v>
      </c>
      <c r="J258">
        <v>1964.6800539999999</v>
      </c>
      <c r="K258" s="14">
        <f t="shared" si="18"/>
        <v>-1.4687620157418646E-3</v>
      </c>
      <c r="L258" s="10"/>
      <c r="M258" s="6">
        <v>1161.8599850000001</v>
      </c>
      <c r="N258" s="14">
        <f t="shared" si="19"/>
        <v>1.6638339470080865E-3</v>
      </c>
    </row>
    <row r="259" spans="1:14" ht="16.5" thickBot="1" x14ac:dyDescent="0.3">
      <c r="A259" s="35">
        <v>42087</v>
      </c>
      <c r="B259" s="5">
        <v>2085</v>
      </c>
      <c r="C259" s="15">
        <f t="shared" si="16"/>
        <v>1.5216068167985375E-2</v>
      </c>
      <c r="D259" s="10"/>
      <c r="E259" s="34">
        <v>42095</v>
      </c>
      <c r="F259">
        <v>1249.3</v>
      </c>
      <c r="G259" s="14">
        <f t="shared" si="17"/>
        <v>-2.3955921105166533E-3</v>
      </c>
      <c r="I259" s="31">
        <v>41829</v>
      </c>
      <c r="J259">
        <v>1972.829956</v>
      </c>
      <c r="K259" s="14">
        <f t="shared" si="18"/>
        <v>4.1482082456159031E-3</v>
      </c>
      <c r="L259" s="10"/>
      <c r="M259" s="6">
        <v>1173.8100589999999</v>
      </c>
      <c r="N259" s="14">
        <f t="shared" si="19"/>
        <v>1.0285296123697663E-2</v>
      </c>
    </row>
    <row r="260" spans="1:14" x14ac:dyDescent="0.25">
      <c r="D260" s="10"/>
      <c r="E260" s="34">
        <v>42094</v>
      </c>
      <c r="F260">
        <v>1248.9000000000001</v>
      </c>
      <c r="G260" s="14">
        <f t="shared" si="17"/>
        <v>-3.2017930040817433E-4</v>
      </c>
      <c r="I260" s="31">
        <v>41828</v>
      </c>
      <c r="J260">
        <v>1963.709961</v>
      </c>
      <c r="K260" s="14">
        <f t="shared" si="18"/>
        <v>-4.6227983168357634E-3</v>
      </c>
      <c r="L260" s="10"/>
      <c r="M260" s="6">
        <v>1172.150024</v>
      </c>
      <c r="N260" s="14">
        <f t="shared" si="19"/>
        <v>-1.4142279555979798E-3</v>
      </c>
    </row>
    <row r="261" spans="1:14" x14ac:dyDescent="0.25">
      <c r="D261" s="10"/>
      <c r="E261" s="34">
        <v>42093</v>
      </c>
      <c r="F261">
        <v>1251.5999999999999</v>
      </c>
      <c r="G261" s="14">
        <f t="shared" si="17"/>
        <v>2.1619024741770243E-3</v>
      </c>
      <c r="I261" s="31">
        <v>41827</v>
      </c>
      <c r="J261">
        <v>1977.650024</v>
      </c>
      <c r="K261" s="14">
        <f t="shared" si="18"/>
        <v>7.0988400918947647E-3</v>
      </c>
      <c r="L261" s="10"/>
      <c r="M261" s="6">
        <v>1186.73999</v>
      </c>
      <c r="N261" s="14">
        <f t="shared" si="19"/>
        <v>1.2447183126108152E-2</v>
      </c>
    </row>
    <row r="262" spans="1:14" x14ac:dyDescent="0.25">
      <c r="D262" s="10"/>
      <c r="E262" s="34">
        <v>42090</v>
      </c>
      <c r="F262">
        <v>1234.7</v>
      </c>
      <c r="G262" s="14">
        <f t="shared" si="17"/>
        <v>-1.3502716522850622E-2</v>
      </c>
      <c r="I262" s="31">
        <v>41823</v>
      </c>
      <c r="J262">
        <v>1985.4399410000001</v>
      </c>
      <c r="K262" s="14">
        <f t="shared" si="18"/>
        <v>3.9389765152906264E-3</v>
      </c>
      <c r="L262" s="10"/>
      <c r="M262" s="6">
        <v>1208.150024</v>
      </c>
      <c r="N262" s="14">
        <f t="shared" si="19"/>
        <v>1.8041048738906884E-2</v>
      </c>
    </row>
    <row r="263" spans="1:14" x14ac:dyDescent="0.25">
      <c r="D263" s="10"/>
      <c r="E263" s="34">
        <v>42089</v>
      </c>
      <c r="F263">
        <v>1227.0999999999999</v>
      </c>
      <c r="G263" s="14">
        <f t="shared" ref="G263:G265" si="20">F263/F262-1</f>
        <v>-6.155341378472623E-3</v>
      </c>
      <c r="I263" s="31">
        <v>41822</v>
      </c>
      <c r="J263">
        <v>1974.619995</v>
      </c>
      <c r="K263" s="14">
        <f t="shared" ref="K263:K326" si="21">J263/J262-1</f>
        <v>-5.4496465879246836E-3</v>
      </c>
      <c r="L263" s="10"/>
      <c r="M263" s="6">
        <v>1199.5</v>
      </c>
      <c r="N263" s="14">
        <f t="shared" ref="N263:N326" si="22">M263/M262-1</f>
        <v>-7.1597267128805653E-3</v>
      </c>
    </row>
    <row r="264" spans="1:14" x14ac:dyDescent="0.25">
      <c r="D264" s="10"/>
      <c r="E264" s="34">
        <v>42088</v>
      </c>
      <c r="F264">
        <v>1231.0999999999999</v>
      </c>
      <c r="G264" s="14">
        <f t="shared" si="20"/>
        <v>3.2597180343900689E-3</v>
      </c>
      <c r="I264" s="31">
        <v>41821</v>
      </c>
      <c r="J264">
        <v>1973.3199460000001</v>
      </c>
      <c r="K264" s="14">
        <f t="shared" si="21"/>
        <v>-6.5837933541235127E-4</v>
      </c>
      <c r="L264" s="10"/>
      <c r="M264" s="6">
        <v>1205.9499510000001</v>
      </c>
      <c r="N264" s="14">
        <f t="shared" si="22"/>
        <v>5.3771996665277211E-3</v>
      </c>
    </row>
    <row r="265" spans="1:14" ht="16.5" thickBot="1" x14ac:dyDescent="0.3">
      <c r="D265" s="10"/>
      <c r="E265" s="36">
        <v>42087</v>
      </c>
      <c r="F265" s="5">
        <v>1261.2</v>
      </c>
      <c r="G265" s="15">
        <f t="shared" si="20"/>
        <v>2.4449679148728976E-2</v>
      </c>
      <c r="I265" s="31">
        <v>41820</v>
      </c>
      <c r="J265">
        <v>1960.2299800000001</v>
      </c>
      <c r="K265" s="14">
        <f t="shared" si="21"/>
        <v>-6.6334737185087533E-3</v>
      </c>
      <c r="L265" s="10"/>
      <c r="M265" s="6">
        <v>1192.959961</v>
      </c>
      <c r="N265" s="14">
        <f t="shared" si="22"/>
        <v>-1.0771583007427865E-2</v>
      </c>
    </row>
    <row r="266" spans="1:14" x14ac:dyDescent="0.25">
      <c r="I266" s="31">
        <v>41817</v>
      </c>
      <c r="J266">
        <v>1960.959961</v>
      </c>
      <c r="K266" s="14">
        <f t="shared" si="21"/>
        <v>3.7239559003166001E-4</v>
      </c>
      <c r="M266" s="6">
        <v>1189.5</v>
      </c>
      <c r="N266" s="14">
        <f t="shared" si="22"/>
        <v>-2.9003161154710355E-3</v>
      </c>
    </row>
    <row r="267" spans="1:14" x14ac:dyDescent="0.25">
      <c r="I267" s="31">
        <v>41816</v>
      </c>
      <c r="J267">
        <v>1957.219971</v>
      </c>
      <c r="K267" s="14">
        <f t="shared" si="21"/>
        <v>-1.9072240506597948E-3</v>
      </c>
      <c r="M267" s="6">
        <v>1180.709961</v>
      </c>
      <c r="N267" s="14">
        <f t="shared" si="22"/>
        <v>-7.3896923076922638E-3</v>
      </c>
    </row>
    <row r="268" spans="1:14" x14ac:dyDescent="0.25">
      <c r="I268" s="31">
        <v>41815</v>
      </c>
      <c r="J268">
        <v>1959.530029</v>
      </c>
      <c r="K268" s="14">
        <f t="shared" si="21"/>
        <v>1.1802751015359547E-3</v>
      </c>
      <c r="M268" s="6">
        <v>1182.6800539999999</v>
      </c>
      <c r="N268" s="14">
        <f t="shared" si="22"/>
        <v>1.6685664261961719E-3</v>
      </c>
    </row>
    <row r="269" spans="1:14" x14ac:dyDescent="0.25">
      <c r="I269" s="31">
        <v>41814</v>
      </c>
      <c r="J269">
        <v>1949.9799800000001</v>
      </c>
      <c r="K269" s="14">
        <f t="shared" si="21"/>
        <v>-4.8736425870817834E-3</v>
      </c>
      <c r="M269" s="6">
        <v>1173.23999</v>
      </c>
      <c r="N269" s="14">
        <f t="shared" si="22"/>
        <v>-7.9819254312036847E-3</v>
      </c>
    </row>
    <row r="270" spans="1:14" x14ac:dyDescent="0.25">
      <c r="I270" s="31">
        <v>41813</v>
      </c>
      <c r="J270">
        <v>1962.6099850000001</v>
      </c>
      <c r="K270" s="14">
        <f t="shared" si="21"/>
        <v>6.4769921381448992E-3</v>
      </c>
      <c r="M270" s="6">
        <v>1184.9499510000001</v>
      </c>
      <c r="N270" s="14">
        <f t="shared" si="22"/>
        <v>9.9808744159837204E-3</v>
      </c>
    </row>
    <row r="271" spans="1:14" x14ac:dyDescent="0.25">
      <c r="I271" s="31">
        <v>41810</v>
      </c>
      <c r="J271">
        <v>1962.869995</v>
      </c>
      <c r="K271" s="14">
        <f t="shared" si="21"/>
        <v>1.3248174725855044E-4</v>
      </c>
      <c r="M271" s="6">
        <v>1188.4300539999999</v>
      </c>
      <c r="N271" s="14">
        <f t="shared" si="22"/>
        <v>2.9369198227005011E-3</v>
      </c>
    </row>
    <row r="272" spans="1:14" x14ac:dyDescent="0.25">
      <c r="I272" s="31">
        <v>41809</v>
      </c>
      <c r="J272">
        <v>1959.4799800000001</v>
      </c>
      <c r="K272" s="14">
        <f t="shared" si="21"/>
        <v>-1.7270705694393262E-3</v>
      </c>
      <c r="M272" s="6">
        <v>1184.030029</v>
      </c>
      <c r="N272" s="14">
        <f t="shared" si="22"/>
        <v>-3.7023844905220704E-3</v>
      </c>
    </row>
    <row r="273" spans="9:14" x14ac:dyDescent="0.25">
      <c r="I273" s="31">
        <v>41808</v>
      </c>
      <c r="J273">
        <v>1956.9799800000001</v>
      </c>
      <c r="K273" s="14">
        <f t="shared" si="21"/>
        <v>-1.2758487075739122E-3</v>
      </c>
      <c r="M273" s="6">
        <v>1183.130005</v>
      </c>
      <c r="N273" s="14">
        <f t="shared" si="22"/>
        <v>-7.6013612658132335E-4</v>
      </c>
    </row>
    <row r="274" spans="9:14" x14ac:dyDescent="0.25">
      <c r="I274" s="31">
        <v>41807</v>
      </c>
      <c r="J274">
        <v>1941.98999</v>
      </c>
      <c r="K274" s="14">
        <f t="shared" si="21"/>
        <v>-7.6597564375696647E-3</v>
      </c>
      <c r="M274" s="6">
        <v>1176.619995</v>
      </c>
      <c r="N274" s="14">
        <f t="shared" si="22"/>
        <v>-5.5023623545072953E-3</v>
      </c>
    </row>
    <row r="275" spans="9:14" x14ac:dyDescent="0.25">
      <c r="I275" s="31">
        <v>41806</v>
      </c>
      <c r="J275">
        <v>1937.780029</v>
      </c>
      <c r="K275" s="14">
        <f t="shared" si="21"/>
        <v>-2.1678592689348131E-3</v>
      </c>
      <c r="M275" s="6">
        <v>1166.8199460000001</v>
      </c>
      <c r="N275" s="14">
        <f t="shared" si="22"/>
        <v>-8.3289839044422553E-3</v>
      </c>
    </row>
    <row r="276" spans="9:14" x14ac:dyDescent="0.25">
      <c r="I276" s="31">
        <v>41803</v>
      </c>
      <c r="J276">
        <v>1936.160034</v>
      </c>
      <c r="K276" s="14">
        <f t="shared" si="21"/>
        <v>-8.3600562280339297E-4</v>
      </c>
      <c r="M276" s="6">
        <v>1162.6800539999999</v>
      </c>
      <c r="N276" s="14">
        <f t="shared" si="22"/>
        <v>-3.5480127111232607E-3</v>
      </c>
    </row>
    <row r="277" spans="9:14" x14ac:dyDescent="0.25">
      <c r="I277" s="31">
        <v>41802</v>
      </c>
      <c r="J277">
        <v>1930.1099850000001</v>
      </c>
      <c r="K277" s="14">
        <f t="shared" si="21"/>
        <v>-3.124767009832774E-3</v>
      </c>
      <c r="M277" s="6">
        <v>1159.400024</v>
      </c>
      <c r="N277" s="14">
        <f t="shared" si="22"/>
        <v>-2.8210942371597048E-3</v>
      </c>
    </row>
    <row r="278" spans="9:14" x14ac:dyDescent="0.25">
      <c r="I278" s="31">
        <v>41801</v>
      </c>
      <c r="J278">
        <v>1943.8900149999999</v>
      </c>
      <c r="K278" s="14">
        <f t="shared" si="21"/>
        <v>7.1395050577907071E-3</v>
      </c>
      <c r="M278" s="6">
        <v>1166.709961</v>
      </c>
      <c r="N278" s="14">
        <f t="shared" si="22"/>
        <v>6.3049308682781025E-3</v>
      </c>
    </row>
    <row r="279" spans="9:14" x14ac:dyDescent="0.25">
      <c r="I279" s="31">
        <v>41800</v>
      </c>
      <c r="J279">
        <v>1950.790039</v>
      </c>
      <c r="K279" s="14">
        <f t="shared" si="21"/>
        <v>3.5495958859586008E-3</v>
      </c>
      <c r="M279" s="6">
        <v>1172.709961</v>
      </c>
      <c r="N279" s="14">
        <f t="shared" si="22"/>
        <v>5.1426663014493279E-3</v>
      </c>
    </row>
    <row r="280" spans="9:14" x14ac:dyDescent="0.25">
      <c r="I280" s="31">
        <v>41799</v>
      </c>
      <c r="J280">
        <v>1951.2700199999999</v>
      </c>
      <c r="K280" s="14">
        <f t="shared" si="21"/>
        <v>2.4604441810960331E-4</v>
      </c>
      <c r="M280" s="6">
        <v>1175.880005</v>
      </c>
      <c r="N280" s="14">
        <f t="shared" si="22"/>
        <v>2.7031781987225667E-3</v>
      </c>
    </row>
    <row r="281" spans="9:14" x14ac:dyDescent="0.25">
      <c r="I281" s="31">
        <v>41796</v>
      </c>
      <c r="J281">
        <v>1949.4399410000001</v>
      </c>
      <c r="K281" s="14">
        <f t="shared" si="21"/>
        <v>-9.3789120995146913E-4</v>
      </c>
      <c r="M281" s="6">
        <v>1165.209961</v>
      </c>
      <c r="N281" s="14">
        <f t="shared" si="22"/>
        <v>-9.0740925558980834E-3</v>
      </c>
    </row>
    <row r="282" spans="9:14" x14ac:dyDescent="0.25">
      <c r="I282" s="31">
        <v>41795</v>
      </c>
      <c r="J282">
        <v>1940.459961</v>
      </c>
      <c r="K282" s="14">
        <f t="shared" si="21"/>
        <v>-4.6064409634459791E-3</v>
      </c>
      <c r="M282" s="6">
        <v>1153.9399410000001</v>
      </c>
      <c r="N282" s="14">
        <f t="shared" si="22"/>
        <v>-9.6720937661122219E-3</v>
      </c>
    </row>
    <row r="283" spans="9:14" x14ac:dyDescent="0.25">
      <c r="I283" s="31">
        <v>41794</v>
      </c>
      <c r="J283">
        <v>1927.880005</v>
      </c>
      <c r="K283" s="14">
        <f t="shared" si="21"/>
        <v>-6.4829763318162703E-3</v>
      </c>
      <c r="M283" s="6">
        <v>1131.219971</v>
      </c>
      <c r="N283" s="14">
        <f t="shared" si="22"/>
        <v>-1.9689040298155436E-2</v>
      </c>
    </row>
    <row r="284" spans="9:14" x14ac:dyDescent="0.25">
      <c r="I284" s="31">
        <v>41793</v>
      </c>
      <c r="J284">
        <v>1924.23999</v>
      </c>
      <c r="K284" s="14">
        <f t="shared" si="21"/>
        <v>-1.8880920962712766E-3</v>
      </c>
      <c r="M284" s="6">
        <v>1126.150024</v>
      </c>
      <c r="N284" s="14">
        <f t="shared" si="22"/>
        <v>-4.4818400752932863E-3</v>
      </c>
    </row>
    <row r="285" spans="9:14" x14ac:dyDescent="0.25">
      <c r="I285" s="31">
        <v>41792</v>
      </c>
      <c r="J285">
        <v>1924.969971</v>
      </c>
      <c r="K285" s="14">
        <f t="shared" si="21"/>
        <v>3.793606846305142E-4</v>
      </c>
      <c r="M285" s="6">
        <v>1128.900024</v>
      </c>
      <c r="N285" s="14">
        <f t="shared" si="22"/>
        <v>2.4419481786557284E-3</v>
      </c>
    </row>
    <row r="286" spans="9:14" x14ac:dyDescent="0.25">
      <c r="I286" s="31">
        <v>41789</v>
      </c>
      <c r="J286">
        <v>1923.5699460000001</v>
      </c>
      <c r="K286" s="14">
        <f t="shared" si="21"/>
        <v>-7.2729705974194925E-4</v>
      </c>
      <c r="M286" s="6">
        <v>1134.5</v>
      </c>
      <c r="N286" s="14">
        <f t="shared" si="22"/>
        <v>4.9605597315498517E-3</v>
      </c>
    </row>
    <row r="287" spans="9:14" x14ac:dyDescent="0.25">
      <c r="I287" s="31">
        <v>41788</v>
      </c>
      <c r="J287">
        <v>1920.030029</v>
      </c>
      <c r="K287" s="14">
        <f t="shared" si="21"/>
        <v>-1.8402850425902617E-3</v>
      </c>
      <c r="M287" s="6">
        <v>1140.0699460000001</v>
      </c>
      <c r="N287" s="14">
        <f t="shared" si="22"/>
        <v>4.909604230938891E-3</v>
      </c>
    </row>
    <row r="288" spans="9:14" x14ac:dyDescent="0.25">
      <c r="I288" s="31">
        <v>41787</v>
      </c>
      <c r="J288">
        <v>1909.780029</v>
      </c>
      <c r="K288" s="14">
        <f t="shared" si="21"/>
        <v>-5.3384581726247937E-3</v>
      </c>
      <c r="M288" s="6">
        <v>1136.6800539999999</v>
      </c>
      <c r="N288" s="14">
        <f t="shared" si="22"/>
        <v>-2.9734070369048515E-3</v>
      </c>
    </row>
    <row r="289" spans="9:14" x14ac:dyDescent="0.25">
      <c r="I289" s="31">
        <v>41786</v>
      </c>
      <c r="J289">
        <v>1911.910034</v>
      </c>
      <c r="K289" s="14">
        <f t="shared" si="21"/>
        <v>1.1153143124631448E-3</v>
      </c>
      <c r="M289" s="6">
        <v>1142.1999510000001</v>
      </c>
      <c r="N289" s="14">
        <f t="shared" si="22"/>
        <v>4.8561571750780352E-3</v>
      </c>
    </row>
    <row r="290" spans="9:14" x14ac:dyDescent="0.25">
      <c r="I290" s="31">
        <v>41782</v>
      </c>
      <c r="J290">
        <v>1900.530029</v>
      </c>
      <c r="K290" s="14">
        <f t="shared" si="21"/>
        <v>-5.9521655295627918E-3</v>
      </c>
      <c r="M290" s="6">
        <v>1126.1899410000001</v>
      </c>
      <c r="N290" s="14">
        <f t="shared" si="22"/>
        <v>-1.4016819021908655E-2</v>
      </c>
    </row>
    <row r="291" spans="9:14" x14ac:dyDescent="0.25">
      <c r="I291" s="31">
        <v>41781</v>
      </c>
      <c r="J291">
        <v>1892.48999</v>
      </c>
      <c r="K291" s="14">
        <f t="shared" si="21"/>
        <v>-4.2304193447710858E-3</v>
      </c>
      <c r="M291" s="6">
        <v>1113.869995</v>
      </c>
      <c r="N291" s="14">
        <f t="shared" si="22"/>
        <v>-1.0939492133148154E-2</v>
      </c>
    </row>
    <row r="292" spans="9:14" x14ac:dyDescent="0.25">
      <c r="I292" s="31">
        <v>41780</v>
      </c>
      <c r="J292">
        <v>1888.030029</v>
      </c>
      <c r="K292" s="14">
        <f t="shared" si="21"/>
        <v>-2.3566629274482942E-3</v>
      </c>
      <c r="M292" s="6">
        <v>1103.630005</v>
      </c>
      <c r="N292" s="14">
        <f t="shared" si="22"/>
        <v>-9.1931644141289848E-3</v>
      </c>
    </row>
    <row r="293" spans="9:14" x14ac:dyDescent="0.25">
      <c r="I293" s="31">
        <v>41779</v>
      </c>
      <c r="J293">
        <v>1872.829956</v>
      </c>
      <c r="K293" s="14">
        <f t="shared" si="21"/>
        <v>-8.0507580740390994E-3</v>
      </c>
      <c r="M293" s="6">
        <v>1097.900024</v>
      </c>
      <c r="N293" s="14">
        <f t="shared" si="22"/>
        <v>-5.1919402100706336E-3</v>
      </c>
    </row>
    <row r="294" spans="9:14" x14ac:dyDescent="0.25">
      <c r="I294" s="31">
        <v>41778</v>
      </c>
      <c r="J294">
        <v>1885.079956</v>
      </c>
      <c r="K294" s="14">
        <f t="shared" si="21"/>
        <v>6.5409034924683862E-3</v>
      </c>
      <c r="M294" s="6">
        <v>1114.4300539999999</v>
      </c>
      <c r="N294" s="14">
        <f t="shared" si="22"/>
        <v>1.5056043026372867E-2</v>
      </c>
    </row>
    <row r="295" spans="9:14" x14ac:dyDescent="0.25">
      <c r="I295" s="31">
        <v>41775</v>
      </c>
      <c r="J295">
        <v>1877.8599850000001</v>
      </c>
      <c r="K295" s="14">
        <f t="shared" si="21"/>
        <v>-3.8300608825739824E-3</v>
      </c>
      <c r="M295" s="6">
        <v>1102.910034</v>
      </c>
      <c r="N295" s="14">
        <f t="shared" si="22"/>
        <v>-1.0337140459063643E-2</v>
      </c>
    </row>
    <row r="296" spans="9:14" x14ac:dyDescent="0.25">
      <c r="I296" s="31">
        <v>41774</v>
      </c>
      <c r="J296">
        <v>1870.849976</v>
      </c>
      <c r="K296" s="14">
        <f t="shared" si="21"/>
        <v>-3.7329774615758593E-3</v>
      </c>
      <c r="M296" s="6">
        <v>1095.98999</v>
      </c>
      <c r="N296" s="14">
        <f t="shared" si="22"/>
        <v>-6.2743503882203289E-3</v>
      </c>
    </row>
    <row r="297" spans="9:14" x14ac:dyDescent="0.25">
      <c r="I297" s="31">
        <v>41773</v>
      </c>
      <c r="J297">
        <v>1888.530029</v>
      </c>
      <c r="K297" s="14">
        <f t="shared" si="21"/>
        <v>9.4502783370162824E-3</v>
      </c>
      <c r="M297" s="6">
        <v>1103.1400149999999</v>
      </c>
      <c r="N297" s="14">
        <f t="shared" si="22"/>
        <v>6.5238050212483856E-3</v>
      </c>
    </row>
    <row r="298" spans="9:14" x14ac:dyDescent="0.25">
      <c r="I298" s="31">
        <v>41772</v>
      </c>
      <c r="J298">
        <v>1897.4499510000001</v>
      </c>
      <c r="K298" s="14">
        <f t="shared" si="21"/>
        <v>4.7232089842506042E-3</v>
      </c>
      <c r="M298" s="6">
        <v>1121.160034</v>
      </c>
      <c r="N298" s="14">
        <f t="shared" si="22"/>
        <v>1.6335205644770312E-2</v>
      </c>
    </row>
    <row r="299" spans="9:14" x14ac:dyDescent="0.25">
      <c r="I299" s="31">
        <v>41771</v>
      </c>
      <c r="J299">
        <v>1896.650024</v>
      </c>
      <c r="K299" s="14">
        <f t="shared" si="21"/>
        <v>-4.2158002617065371E-4</v>
      </c>
      <c r="M299" s="6">
        <v>1133.650024</v>
      </c>
      <c r="N299" s="14">
        <f t="shared" si="22"/>
        <v>1.1140238343529951E-2</v>
      </c>
    </row>
    <row r="300" spans="9:14" x14ac:dyDescent="0.25">
      <c r="I300" s="31">
        <v>41768</v>
      </c>
      <c r="J300">
        <v>1878.4799800000001</v>
      </c>
      <c r="K300" s="14">
        <f t="shared" si="21"/>
        <v>-9.5800721113954435E-3</v>
      </c>
      <c r="M300" s="6">
        <v>1107.219971</v>
      </c>
      <c r="N300" s="14">
        <f t="shared" si="22"/>
        <v>-2.3314120266802907E-2</v>
      </c>
    </row>
    <row r="301" spans="9:14" x14ac:dyDescent="0.25">
      <c r="I301" s="31">
        <v>41767</v>
      </c>
      <c r="J301">
        <v>1875.630005</v>
      </c>
      <c r="K301" s="14">
        <f t="shared" si="21"/>
        <v>-1.5171708138194129E-3</v>
      </c>
      <c r="M301" s="6">
        <v>1097.4300539999999</v>
      </c>
      <c r="N301" s="14">
        <f t="shared" si="22"/>
        <v>-8.8418898289543968E-3</v>
      </c>
    </row>
    <row r="302" spans="9:14" x14ac:dyDescent="0.25">
      <c r="I302" s="31">
        <v>41766</v>
      </c>
      <c r="J302">
        <v>1878.209961</v>
      </c>
      <c r="K302" s="14">
        <f t="shared" si="21"/>
        <v>1.3755143568414674E-3</v>
      </c>
      <c r="M302" s="6">
        <v>1108.5500489999999</v>
      </c>
      <c r="N302" s="14">
        <f t="shared" si="22"/>
        <v>1.0132759677456527E-2</v>
      </c>
    </row>
    <row r="303" spans="9:14" x14ac:dyDescent="0.25">
      <c r="I303" s="31">
        <v>41765</v>
      </c>
      <c r="J303">
        <v>1867.719971</v>
      </c>
      <c r="K303" s="14">
        <f t="shared" si="21"/>
        <v>-5.5850997587164608E-3</v>
      </c>
      <c r="M303" s="6">
        <v>1108.01001</v>
      </c>
      <c r="N303" s="14">
        <f t="shared" si="22"/>
        <v>-4.871579776548618E-4</v>
      </c>
    </row>
    <row r="304" spans="9:14" x14ac:dyDescent="0.25">
      <c r="I304" s="31">
        <v>41764</v>
      </c>
      <c r="J304">
        <v>1884.660034</v>
      </c>
      <c r="K304" s="14">
        <f t="shared" si="21"/>
        <v>9.0699158669540481E-3</v>
      </c>
      <c r="M304" s="6">
        <v>1126.3000489999999</v>
      </c>
      <c r="N304" s="14">
        <f t="shared" si="22"/>
        <v>1.6507106285077677E-2</v>
      </c>
    </row>
    <row r="305" spans="9:14" x14ac:dyDescent="0.25">
      <c r="I305" s="31">
        <v>41761</v>
      </c>
      <c r="J305">
        <v>1881.1400149999999</v>
      </c>
      <c r="K305" s="14">
        <f t="shared" si="21"/>
        <v>-1.8677209345439039E-3</v>
      </c>
      <c r="M305" s="6">
        <v>1128.8000489999999</v>
      </c>
      <c r="N305" s="14">
        <f t="shared" si="22"/>
        <v>2.2196571883483784E-3</v>
      </c>
    </row>
    <row r="306" spans="9:14" x14ac:dyDescent="0.25">
      <c r="I306" s="31">
        <v>41760</v>
      </c>
      <c r="J306">
        <v>1883.6800539999999</v>
      </c>
      <c r="K306" s="14">
        <f t="shared" si="21"/>
        <v>1.3502657855055666E-3</v>
      </c>
      <c r="M306" s="6">
        <v>1125.969971</v>
      </c>
      <c r="N306" s="14">
        <f t="shared" si="22"/>
        <v>-2.5071561633144279E-3</v>
      </c>
    </row>
    <row r="307" spans="9:14" x14ac:dyDescent="0.25">
      <c r="I307" s="31">
        <v>41759</v>
      </c>
      <c r="J307">
        <v>1883.9499510000001</v>
      </c>
      <c r="K307" s="14">
        <f t="shared" si="21"/>
        <v>1.4328176349631683E-4</v>
      </c>
      <c r="M307" s="6">
        <v>1126.8599850000001</v>
      </c>
      <c r="N307" s="14">
        <f t="shared" si="22"/>
        <v>7.9044203923994694E-4</v>
      </c>
    </row>
    <row r="308" spans="9:14" x14ac:dyDescent="0.25">
      <c r="I308" s="31">
        <v>41758</v>
      </c>
      <c r="J308">
        <v>1878.329956</v>
      </c>
      <c r="K308" s="14">
        <f t="shared" si="21"/>
        <v>-2.9830914547475107E-3</v>
      </c>
      <c r="M308" s="6">
        <v>1120.829956</v>
      </c>
      <c r="N308" s="14">
        <f t="shared" si="22"/>
        <v>-5.351178567228998E-3</v>
      </c>
    </row>
    <row r="309" spans="9:14" x14ac:dyDescent="0.25">
      <c r="I309" s="31">
        <v>41757</v>
      </c>
      <c r="J309">
        <v>1869.4300539999999</v>
      </c>
      <c r="K309" s="14">
        <f t="shared" si="21"/>
        <v>-4.7381994689329465E-3</v>
      </c>
      <c r="M309" s="6">
        <v>1117.0600589999999</v>
      </c>
      <c r="N309" s="14">
        <f t="shared" si="22"/>
        <v>-3.3634870122976057E-3</v>
      </c>
    </row>
    <row r="310" spans="9:14" x14ac:dyDescent="0.25">
      <c r="I310" s="31">
        <v>41754</v>
      </c>
      <c r="J310">
        <v>1863.400024</v>
      </c>
      <c r="K310" s="14">
        <f t="shared" si="21"/>
        <v>-3.2255980838103993E-3</v>
      </c>
      <c r="M310" s="6">
        <v>1123.030029</v>
      </c>
      <c r="N310" s="14">
        <f t="shared" si="22"/>
        <v>5.3443590180319855E-3</v>
      </c>
    </row>
    <row r="311" spans="9:14" x14ac:dyDescent="0.25">
      <c r="I311" s="31">
        <v>41753</v>
      </c>
      <c r="J311">
        <v>1878.6099850000001</v>
      </c>
      <c r="K311" s="14">
        <f t="shared" si="21"/>
        <v>8.1624776237525509E-3</v>
      </c>
      <c r="M311" s="6">
        <v>1144.349976</v>
      </c>
      <c r="N311" s="14">
        <f t="shared" si="22"/>
        <v>1.8984307141799439E-2</v>
      </c>
    </row>
    <row r="312" spans="9:14" x14ac:dyDescent="0.25">
      <c r="I312" s="31">
        <v>41752</v>
      </c>
      <c r="J312">
        <v>1875.3900149999999</v>
      </c>
      <c r="K312" s="14">
        <f t="shared" si="21"/>
        <v>-1.7140172924184904E-3</v>
      </c>
      <c r="M312" s="6">
        <v>1147.079956</v>
      </c>
      <c r="N312" s="14">
        <f t="shared" si="22"/>
        <v>2.3856163387554474E-3</v>
      </c>
    </row>
    <row r="313" spans="9:14" x14ac:dyDescent="0.25">
      <c r="I313" s="31">
        <v>41751</v>
      </c>
      <c r="J313">
        <v>1879.5500489999999</v>
      </c>
      <c r="K313" s="14">
        <f t="shared" si="21"/>
        <v>2.2182233917886762E-3</v>
      </c>
      <c r="M313" s="6">
        <v>1155.6099850000001</v>
      </c>
      <c r="N313" s="14">
        <f t="shared" si="22"/>
        <v>7.4362985381988267E-3</v>
      </c>
    </row>
    <row r="314" spans="9:14" x14ac:dyDescent="0.25">
      <c r="I314" s="31">
        <v>41750</v>
      </c>
      <c r="J314">
        <v>1871.8900149999999</v>
      </c>
      <c r="K314" s="14">
        <f t="shared" si="21"/>
        <v>-4.0754615734097666E-3</v>
      </c>
      <c r="M314" s="6">
        <v>1142.3100589999999</v>
      </c>
      <c r="N314" s="14">
        <f t="shared" si="22"/>
        <v>-1.1509009244152657E-2</v>
      </c>
    </row>
    <row r="315" spans="9:14" x14ac:dyDescent="0.25">
      <c r="I315" s="31">
        <v>41746</v>
      </c>
      <c r="J315">
        <v>1864.849976</v>
      </c>
      <c r="K315" s="14">
        <f t="shared" si="21"/>
        <v>-3.7609255584388768E-3</v>
      </c>
      <c r="M315" s="6">
        <v>1137.900024</v>
      </c>
      <c r="N315" s="14">
        <f t="shared" si="22"/>
        <v>-3.8606287016859087E-3</v>
      </c>
    </row>
    <row r="316" spans="9:14" x14ac:dyDescent="0.25">
      <c r="I316" s="31">
        <v>41745</v>
      </c>
      <c r="J316">
        <v>1862.3100589999999</v>
      </c>
      <c r="K316" s="14">
        <f t="shared" si="21"/>
        <v>-1.3619953522738815E-3</v>
      </c>
      <c r="M316" s="6">
        <v>1131.7700199999999</v>
      </c>
      <c r="N316" s="14">
        <f t="shared" si="22"/>
        <v>-5.3871200199571145E-3</v>
      </c>
    </row>
    <row r="317" spans="9:14" x14ac:dyDescent="0.25">
      <c r="I317" s="31">
        <v>41744</v>
      </c>
      <c r="J317">
        <v>1842.9799800000001</v>
      </c>
      <c r="K317" s="14">
        <f t="shared" si="21"/>
        <v>-1.0379624438252466E-2</v>
      </c>
      <c r="M317" s="6">
        <v>1119.48999</v>
      </c>
      <c r="N317" s="14">
        <f t="shared" si="22"/>
        <v>-1.0850287410864579E-2</v>
      </c>
    </row>
    <row r="318" spans="9:14" x14ac:dyDescent="0.25">
      <c r="I318" s="31">
        <v>41743</v>
      </c>
      <c r="J318">
        <v>1830.6099850000001</v>
      </c>
      <c r="K318" s="14">
        <f t="shared" si="21"/>
        <v>-6.7119529969066338E-3</v>
      </c>
      <c r="M318" s="6">
        <v>1115.349976</v>
      </c>
      <c r="N318" s="14">
        <f t="shared" si="22"/>
        <v>-3.6981250721144221E-3</v>
      </c>
    </row>
    <row r="319" spans="9:14" x14ac:dyDescent="0.25">
      <c r="I319" s="31">
        <v>41740</v>
      </c>
      <c r="J319">
        <v>1815.6899410000001</v>
      </c>
      <c r="K319" s="14">
        <f t="shared" si="21"/>
        <v>-8.1503128040678607E-3</v>
      </c>
      <c r="M319" s="6">
        <v>1111.4399410000001</v>
      </c>
      <c r="N319" s="14">
        <f t="shared" si="22"/>
        <v>-3.5056574923886252E-3</v>
      </c>
    </row>
    <row r="320" spans="9:14" x14ac:dyDescent="0.25">
      <c r="I320" s="31">
        <v>41739</v>
      </c>
      <c r="J320">
        <v>1833.079956</v>
      </c>
      <c r="K320" s="14">
        <f t="shared" si="21"/>
        <v>9.5776347091631742E-3</v>
      </c>
      <c r="M320" s="6">
        <v>1127.660034</v>
      </c>
      <c r="N320" s="14">
        <f t="shared" si="22"/>
        <v>1.4593764720571611E-2</v>
      </c>
    </row>
    <row r="321" spans="9:14" x14ac:dyDescent="0.25">
      <c r="I321" s="31">
        <v>41738</v>
      </c>
      <c r="J321">
        <v>1872.1800539999999</v>
      </c>
      <c r="K321" s="14">
        <f t="shared" si="21"/>
        <v>2.1330274149809147E-2</v>
      </c>
      <c r="M321" s="6">
        <v>1159.959961</v>
      </c>
      <c r="N321" s="14">
        <f t="shared" si="22"/>
        <v>2.8643319818143054E-2</v>
      </c>
    </row>
    <row r="322" spans="9:14" x14ac:dyDescent="0.25">
      <c r="I322" s="31">
        <v>41737</v>
      </c>
      <c r="J322">
        <v>1851.959961</v>
      </c>
      <c r="K322" s="14">
        <f t="shared" si="21"/>
        <v>-1.0800292929517563E-2</v>
      </c>
      <c r="M322" s="6">
        <v>1144.23999</v>
      </c>
      <c r="N322" s="14">
        <f t="shared" si="22"/>
        <v>-1.3552166909664543E-2</v>
      </c>
    </row>
    <row r="323" spans="9:14" x14ac:dyDescent="0.25">
      <c r="I323" s="31">
        <v>41736</v>
      </c>
      <c r="J323">
        <v>1845.040039</v>
      </c>
      <c r="K323" s="14">
        <f t="shared" si="21"/>
        <v>-3.7365397447705062E-3</v>
      </c>
      <c r="M323" s="6">
        <v>1135.780029</v>
      </c>
      <c r="N323" s="14">
        <f t="shared" si="22"/>
        <v>-7.3935197807586395E-3</v>
      </c>
    </row>
    <row r="324" spans="9:14" x14ac:dyDescent="0.25">
      <c r="I324" s="31">
        <v>41733</v>
      </c>
      <c r="J324">
        <v>1865.089966</v>
      </c>
      <c r="K324" s="14">
        <f t="shared" si="21"/>
        <v>1.0866933278514068E-2</v>
      </c>
      <c r="M324" s="6">
        <v>1153.380005</v>
      </c>
      <c r="N324" s="14">
        <f t="shared" si="22"/>
        <v>1.5495937197888443E-2</v>
      </c>
    </row>
    <row r="325" spans="9:14" x14ac:dyDescent="0.25">
      <c r="I325" s="31">
        <v>41732</v>
      </c>
      <c r="J325">
        <v>1888.7700199999999</v>
      </c>
      <c r="K325" s="14">
        <f t="shared" si="21"/>
        <v>1.2696467426065228E-2</v>
      </c>
      <c r="M325" s="6">
        <v>1181.119995</v>
      </c>
      <c r="N325" s="14">
        <f t="shared" si="22"/>
        <v>2.4051041183083433E-2</v>
      </c>
    </row>
    <row r="326" spans="9:14" x14ac:dyDescent="0.25">
      <c r="I326" s="31">
        <v>41731</v>
      </c>
      <c r="J326">
        <v>1890.900024</v>
      </c>
      <c r="K326" s="14">
        <f t="shared" si="21"/>
        <v>1.1277201445627494E-3</v>
      </c>
      <c r="M326" s="6">
        <v>1192.8100589999999</v>
      </c>
      <c r="N326" s="14">
        <f t="shared" si="22"/>
        <v>9.8974397601319097E-3</v>
      </c>
    </row>
    <row r="327" spans="9:14" x14ac:dyDescent="0.25">
      <c r="I327" s="31">
        <v>41730</v>
      </c>
      <c r="J327">
        <v>1885.5200199999999</v>
      </c>
      <c r="K327" s="14">
        <f t="shared" ref="K327:K390" si="23">J327/J326-1</f>
        <v>-2.845208065849647E-3</v>
      </c>
      <c r="M327" s="6">
        <v>1188.6999510000001</v>
      </c>
      <c r="N327" s="14">
        <f t="shared" ref="N327:N390" si="24">M327/M326-1</f>
        <v>-3.4457355292976111E-3</v>
      </c>
    </row>
    <row r="328" spans="9:14" x14ac:dyDescent="0.25">
      <c r="I328" s="31">
        <v>41729</v>
      </c>
      <c r="J328">
        <v>1872.339966</v>
      </c>
      <c r="K328" s="14">
        <f t="shared" si="23"/>
        <v>-6.9901426981400228E-3</v>
      </c>
      <c r="M328" s="6">
        <v>1173.040039</v>
      </c>
      <c r="N328" s="14">
        <f t="shared" si="24"/>
        <v>-1.3173982203689039E-2</v>
      </c>
    </row>
    <row r="329" spans="9:14" x14ac:dyDescent="0.25">
      <c r="I329" s="31">
        <v>41726</v>
      </c>
      <c r="J329">
        <v>1857.619995</v>
      </c>
      <c r="K329" s="14">
        <f t="shared" si="23"/>
        <v>-7.8618046227187932E-3</v>
      </c>
      <c r="M329" s="6">
        <v>1151.8100589999999</v>
      </c>
      <c r="N329" s="14">
        <f t="shared" si="24"/>
        <v>-1.8098256917213451E-2</v>
      </c>
    </row>
    <row r="330" spans="9:14" x14ac:dyDescent="0.25">
      <c r="I330" s="31">
        <v>41725</v>
      </c>
      <c r="J330">
        <v>1849.040039</v>
      </c>
      <c r="K330" s="14">
        <f t="shared" si="23"/>
        <v>-4.6187896464798817E-3</v>
      </c>
      <c r="M330" s="6">
        <v>1151.4399410000001</v>
      </c>
      <c r="N330" s="14">
        <f t="shared" si="24"/>
        <v>-3.213359677732841E-4</v>
      </c>
    </row>
    <row r="331" spans="9:14" x14ac:dyDescent="0.25">
      <c r="I331" s="31">
        <v>41724</v>
      </c>
      <c r="J331">
        <v>1852.5600589999999</v>
      </c>
      <c r="K331" s="14">
        <f t="shared" si="23"/>
        <v>1.9037013400227121E-3</v>
      </c>
      <c r="M331" s="6">
        <v>1155.48999</v>
      </c>
      <c r="N331" s="14">
        <f t="shared" si="24"/>
        <v>3.5173775511752048E-3</v>
      </c>
    </row>
    <row r="332" spans="9:14" x14ac:dyDescent="0.25">
      <c r="I332" s="31">
        <v>41723</v>
      </c>
      <c r="J332">
        <v>1865.619995</v>
      </c>
      <c r="K332" s="14">
        <f t="shared" si="23"/>
        <v>7.0496694218107336E-3</v>
      </c>
      <c r="M332" s="6">
        <v>1178.0500489999999</v>
      </c>
      <c r="N332" s="14">
        <f t="shared" si="24"/>
        <v>1.9524235774643017E-2</v>
      </c>
    </row>
    <row r="333" spans="9:14" x14ac:dyDescent="0.25">
      <c r="I333" s="31">
        <v>41722</v>
      </c>
      <c r="J333">
        <v>1857.4399410000001</v>
      </c>
      <c r="K333" s="14">
        <f t="shared" si="23"/>
        <v>-4.3846303223180616E-3</v>
      </c>
      <c r="M333" s="6">
        <v>1178.2299800000001</v>
      </c>
      <c r="N333" s="14">
        <f t="shared" si="24"/>
        <v>1.5273629516232567E-4</v>
      </c>
    </row>
    <row r="334" spans="9:14" x14ac:dyDescent="0.25">
      <c r="I334" s="31">
        <v>41719</v>
      </c>
      <c r="J334">
        <v>1866.5200199999999</v>
      </c>
      <c r="K334" s="14">
        <f t="shared" si="23"/>
        <v>4.8884913043871769E-3</v>
      </c>
      <c r="M334" s="6">
        <v>1193.7299800000001</v>
      </c>
      <c r="N334" s="14">
        <f t="shared" si="24"/>
        <v>1.3155326432960024E-2</v>
      </c>
    </row>
    <row r="335" spans="9:14" x14ac:dyDescent="0.25">
      <c r="I335" s="31">
        <v>41718</v>
      </c>
      <c r="J335">
        <v>1872.01001</v>
      </c>
      <c r="K335" s="14">
        <f t="shared" si="23"/>
        <v>2.9412971418329992E-3</v>
      </c>
      <c r="M335" s="6">
        <v>1198.969971</v>
      </c>
      <c r="N335" s="14">
        <f t="shared" si="24"/>
        <v>4.3895948730381384E-3</v>
      </c>
    </row>
    <row r="336" spans="9:14" x14ac:dyDescent="0.25">
      <c r="I336" s="31">
        <v>41717</v>
      </c>
      <c r="J336">
        <v>1860.7700199999999</v>
      </c>
      <c r="K336" s="14">
        <f t="shared" si="23"/>
        <v>-6.0042360564087627E-3</v>
      </c>
      <c r="M336" s="6">
        <v>1195.660034</v>
      </c>
      <c r="N336" s="14">
        <f t="shared" si="24"/>
        <v>-2.7606504583591596E-3</v>
      </c>
    </row>
    <row r="337" spans="9:14" x14ac:dyDescent="0.25">
      <c r="I337" s="31">
        <v>41716</v>
      </c>
      <c r="J337">
        <v>1872.25</v>
      </c>
      <c r="K337" s="14">
        <f t="shared" si="23"/>
        <v>6.1694781604446636E-3</v>
      </c>
      <c r="M337" s="6">
        <v>1205.040039</v>
      </c>
      <c r="N337" s="14">
        <f t="shared" si="24"/>
        <v>7.8450435184487244E-3</v>
      </c>
    </row>
    <row r="338" spans="9:14" x14ac:dyDescent="0.25">
      <c r="I338" s="31">
        <v>41715</v>
      </c>
      <c r="J338">
        <v>1858.829956</v>
      </c>
      <c r="K338" s="14">
        <f t="shared" si="23"/>
        <v>-7.1678696755240745E-3</v>
      </c>
      <c r="M338" s="6">
        <v>1188.2299800000001</v>
      </c>
      <c r="N338" s="14">
        <f t="shared" si="24"/>
        <v>-1.3949792916382875E-2</v>
      </c>
    </row>
    <row r="339" spans="9:14" x14ac:dyDescent="0.25">
      <c r="I339" s="31">
        <v>41712</v>
      </c>
      <c r="J339">
        <v>1841.130005</v>
      </c>
      <c r="K339" s="14">
        <f t="shared" si="23"/>
        <v>-9.5220926168461117E-3</v>
      </c>
      <c r="M339" s="6">
        <v>1181.410034</v>
      </c>
      <c r="N339" s="14">
        <f t="shared" si="24"/>
        <v>-5.7395841838632222E-3</v>
      </c>
    </row>
    <row r="340" spans="9:14" x14ac:dyDescent="0.25">
      <c r="I340" s="31">
        <v>41711</v>
      </c>
      <c r="J340">
        <v>1846.339966</v>
      </c>
      <c r="K340" s="14">
        <f t="shared" si="23"/>
        <v>2.8297626923960983E-3</v>
      </c>
      <c r="M340" s="6">
        <v>1176.73999</v>
      </c>
      <c r="N340" s="14">
        <f t="shared" si="24"/>
        <v>-3.952940863544363E-3</v>
      </c>
    </row>
    <row r="341" spans="9:14" x14ac:dyDescent="0.25">
      <c r="I341" s="31">
        <v>41710</v>
      </c>
      <c r="J341">
        <v>1868.1999510000001</v>
      </c>
      <c r="K341" s="14">
        <f t="shared" si="23"/>
        <v>1.1839631596860523E-2</v>
      </c>
      <c r="M341" s="6">
        <v>1191.369995</v>
      </c>
      <c r="N341" s="14">
        <f t="shared" si="24"/>
        <v>1.2432657277161141E-2</v>
      </c>
    </row>
    <row r="342" spans="9:14" x14ac:dyDescent="0.25">
      <c r="I342" s="31">
        <v>41709</v>
      </c>
      <c r="J342">
        <v>1867.630005</v>
      </c>
      <c r="K342" s="14">
        <f t="shared" si="23"/>
        <v>-3.0507762281817286E-4</v>
      </c>
      <c r="M342" s="6">
        <v>1187.0500489999999</v>
      </c>
      <c r="N342" s="14">
        <f t="shared" si="24"/>
        <v>-3.6260322302309467E-3</v>
      </c>
    </row>
    <row r="343" spans="9:14" x14ac:dyDescent="0.25">
      <c r="I343" s="31">
        <v>41708</v>
      </c>
      <c r="J343">
        <v>1877.170044</v>
      </c>
      <c r="K343" s="14">
        <f t="shared" si="23"/>
        <v>5.1080990209300126E-3</v>
      </c>
      <c r="M343" s="6">
        <v>1200.540039</v>
      </c>
      <c r="N343" s="14">
        <f t="shared" si="24"/>
        <v>1.1364297580682692E-2</v>
      </c>
    </row>
    <row r="344" spans="9:14" x14ac:dyDescent="0.25">
      <c r="I344" s="31">
        <v>41705</v>
      </c>
      <c r="J344">
        <v>1878.040039</v>
      </c>
      <c r="K344" s="14">
        <f t="shared" si="23"/>
        <v>4.6346094365867785E-4</v>
      </c>
      <c r="M344" s="6">
        <v>1203.3199460000001</v>
      </c>
      <c r="N344" s="14">
        <f t="shared" si="24"/>
        <v>2.3155470952185286E-3</v>
      </c>
    </row>
    <row r="345" spans="9:14" x14ac:dyDescent="0.25">
      <c r="I345" s="31">
        <v>41704</v>
      </c>
      <c r="J345">
        <v>1877.030029</v>
      </c>
      <c r="K345" s="14">
        <f t="shared" si="23"/>
        <v>-5.3780003568926205E-4</v>
      </c>
      <c r="M345" s="6">
        <v>1204.540039</v>
      </c>
      <c r="N345" s="14">
        <f t="shared" si="24"/>
        <v>1.0139389811127941E-3</v>
      </c>
    </row>
    <row r="346" spans="9:14" x14ac:dyDescent="0.25">
      <c r="I346" s="31">
        <v>41703</v>
      </c>
      <c r="J346">
        <v>1873.8100589999999</v>
      </c>
      <c r="K346" s="14">
        <f t="shared" si="23"/>
        <v>-1.7154600354025717E-3</v>
      </c>
      <c r="M346" s="6">
        <v>1205.910034</v>
      </c>
      <c r="N346" s="14">
        <f t="shared" si="24"/>
        <v>1.1373594531050024E-3</v>
      </c>
    </row>
    <row r="347" spans="9:14" x14ac:dyDescent="0.25">
      <c r="I347" s="31">
        <v>41702</v>
      </c>
      <c r="J347">
        <v>1873.910034</v>
      </c>
      <c r="K347" s="14">
        <f t="shared" si="23"/>
        <v>5.3353860237859152E-5</v>
      </c>
      <c r="M347" s="6">
        <v>1208.650024</v>
      </c>
      <c r="N347" s="14">
        <f t="shared" si="24"/>
        <v>2.2721346723615365E-3</v>
      </c>
    </row>
    <row r="348" spans="9:14" x14ac:dyDescent="0.25">
      <c r="I348" s="31">
        <v>41701</v>
      </c>
      <c r="J348">
        <v>1845.7299800000001</v>
      </c>
      <c r="K348" s="14">
        <f t="shared" si="23"/>
        <v>-1.5038104011774522E-2</v>
      </c>
      <c r="M348" s="6">
        <v>1176.3599850000001</v>
      </c>
      <c r="N348" s="14">
        <f t="shared" si="24"/>
        <v>-2.6715788986738098E-2</v>
      </c>
    </row>
    <row r="349" spans="9:14" x14ac:dyDescent="0.25">
      <c r="I349" s="31">
        <v>41698</v>
      </c>
      <c r="J349">
        <v>1859.4499510000001</v>
      </c>
      <c r="K349" s="14">
        <f t="shared" si="23"/>
        <v>7.4333576138803092E-3</v>
      </c>
      <c r="M349" s="6">
        <v>1183.030029</v>
      </c>
      <c r="N349" s="14">
        <f t="shared" si="24"/>
        <v>5.6700704589165429E-3</v>
      </c>
    </row>
    <row r="350" spans="9:14" x14ac:dyDescent="0.25">
      <c r="I350" s="31">
        <v>41697</v>
      </c>
      <c r="J350">
        <v>1854.290039</v>
      </c>
      <c r="K350" s="14">
        <f t="shared" si="23"/>
        <v>-2.7749668643810566E-3</v>
      </c>
      <c r="M350" s="6">
        <v>1187.9399410000001</v>
      </c>
      <c r="N350" s="14">
        <f t="shared" si="24"/>
        <v>4.1502851826595855E-3</v>
      </c>
    </row>
    <row r="351" spans="9:14" x14ac:dyDescent="0.25">
      <c r="I351" s="31">
        <v>41696</v>
      </c>
      <c r="J351">
        <v>1845.160034</v>
      </c>
      <c r="K351" s="14">
        <f t="shared" si="23"/>
        <v>-4.9237200265195291E-3</v>
      </c>
      <c r="M351" s="6">
        <v>1181.719971</v>
      </c>
      <c r="N351" s="14">
        <f t="shared" si="24"/>
        <v>-5.2359296840917002E-3</v>
      </c>
    </row>
    <row r="352" spans="9:14" x14ac:dyDescent="0.25">
      <c r="I352" s="31">
        <v>41695</v>
      </c>
      <c r="J352">
        <v>1845.119995</v>
      </c>
      <c r="K352" s="14">
        <f t="shared" si="23"/>
        <v>-2.1699472816605336E-5</v>
      </c>
      <c r="M352" s="6">
        <v>1173.9499510000001</v>
      </c>
      <c r="N352" s="14">
        <f t="shared" si="24"/>
        <v>-6.5751787146532958E-3</v>
      </c>
    </row>
    <row r="353" spans="9:14" x14ac:dyDescent="0.25">
      <c r="I353" s="31">
        <v>41694</v>
      </c>
      <c r="J353">
        <v>1847.6099850000001</v>
      </c>
      <c r="K353" s="14">
        <f t="shared" si="23"/>
        <v>1.3495003071601896E-3</v>
      </c>
      <c r="M353" s="6">
        <v>1174.5500489999999</v>
      </c>
      <c r="N353" s="14">
        <f t="shared" si="24"/>
        <v>5.1117852127235963E-4</v>
      </c>
    </row>
    <row r="354" spans="9:14" x14ac:dyDescent="0.25">
      <c r="I354" s="31">
        <v>41691</v>
      </c>
      <c r="J354">
        <v>1836.25</v>
      </c>
      <c r="K354" s="14">
        <f t="shared" si="23"/>
        <v>-6.1484756481222647E-3</v>
      </c>
      <c r="M354" s="6">
        <v>1164.630005</v>
      </c>
      <c r="N354" s="14">
        <f t="shared" si="24"/>
        <v>-8.4458248573109351E-3</v>
      </c>
    </row>
    <row r="355" spans="9:14" x14ac:dyDescent="0.25">
      <c r="I355" s="31">
        <v>41690</v>
      </c>
      <c r="J355">
        <v>1839.780029</v>
      </c>
      <c r="K355" s="14">
        <f t="shared" si="23"/>
        <v>1.9224119809393425E-3</v>
      </c>
      <c r="M355" s="6">
        <v>1162.119995</v>
      </c>
      <c r="N355" s="14">
        <f t="shared" si="24"/>
        <v>-2.1551994961696019E-3</v>
      </c>
    </row>
    <row r="356" spans="9:14" x14ac:dyDescent="0.25">
      <c r="I356" s="31">
        <v>41689</v>
      </c>
      <c r="J356">
        <v>1828.75</v>
      </c>
      <c r="K356" s="14">
        <f t="shared" si="23"/>
        <v>-5.9952977128441276E-3</v>
      </c>
      <c r="M356" s="6">
        <v>1149.0699460000001</v>
      </c>
      <c r="N356" s="14">
        <f t="shared" si="24"/>
        <v>-1.1229519375062447E-2</v>
      </c>
    </row>
    <row r="357" spans="9:14" x14ac:dyDescent="0.25">
      <c r="I357" s="31">
        <v>41688</v>
      </c>
      <c r="J357">
        <v>1840.76001</v>
      </c>
      <c r="K357" s="14">
        <f t="shared" si="23"/>
        <v>6.5673328776485462E-3</v>
      </c>
      <c r="M357" s="6">
        <v>1161.4799800000001</v>
      </c>
      <c r="N357" s="14">
        <f t="shared" si="24"/>
        <v>1.0800068388526096E-2</v>
      </c>
    </row>
    <row r="358" spans="9:14" x14ac:dyDescent="0.25">
      <c r="I358" s="31">
        <v>41684</v>
      </c>
      <c r="J358">
        <v>1838.630005</v>
      </c>
      <c r="K358" s="14">
        <f t="shared" si="23"/>
        <v>-1.1571334603254213E-3</v>
      </c>
      <c r="M358" s="6">
        <v>1149.209961</v>
      </c>
      <c r="N358" s="14">
        <f t="shared" si="24"/>
        <v>-1.0564124402729691E-2</v>
      </c>
    </row>
    <row r="359" spans="9:14" x14ac:dyDescent="0.25">
      <c r="I359" s="31">
        <v>41683</v>
      </c>
      <c r="J359">
        <v>1829.829956</v>
      </c>
      <c r="K359" s="14">
        <f t="shared" si="23"/>
        <v>-4.7861989503429347E-3</v>
      </c>
      <c r="M359" s="6">
        <v>1147.790039</v>
      </c>
      <c r="N359" s="14">
        <f t="shared" si="24"/>
        <v>-1.235563602985601E-3</v>
      </c>
    </row>
    <row r="360" spans="9:14" x14ac:dyDescent="0.25">
      <c r="I360" s="31">
        <v>41682</v>
      </c>
      <c r="J360">
        <v>1819.26001</v>
      </c>
      <c r="K360" s="14">
        <f t="shared" si="23"/>
        <v>-5.7764635262097519E-3</v>
      </c>
      <c r="M360" s="6">
        <v>1132.540039</v>
      </c>
      <c r="N360" s="14">
        <f t="shared" si="24"/>
        <v>-1.3286402113479201E-2</v>
      </c>
    </row>
    <row r="361" spans="9:14" x14ac:dyDescent="0.25">
      <c r="I361" s="31">
        <v>41681</v>
      </c>
      <c r="J361">
        <v>1819.75</v>
      </c>
      <c r="K361" s="14">
        <f t="shared" si="23"/>
        <v>2.6933478299229208E-4</v>
      </c>
      <c r="M361" s="6">
        <v>1129.160034</v>
      </c>
      <c r="N361" s="14">
        <f t="shared" si="24"/>
        <v>-2.9844463626950146E-3</v>
      </c>
    </row>
    <row r="362" spans="9:14" x14ac:dyDescent="0.25">
      <c r="I362" s="31">
        <v>41680</v>
      </c>
      <c r="J362">
        <v>1799.839966</v>
      </c>
      <c r="K362" s="14">
        <f t="shared" si="23"/>
        <v>-1.0941082016760584E-2</v>
      </c>
      <c r="M362" s="6">
        <v>1118.7299800000001</v>
      </c>
      <c r="N362" s="14">
        <f t="shared" si="24"/>
        <v>-9.2370024495570524E-3</v>
      </c>
    </row>
    <row r="363" spans="9:14" x14ac:dyDescent="0.25">
      <c r="I363" s="31">
        <v>41677</v>
      </c>
      <c r="J363">
        <v>1797.0200199999999</v>
      </c>
      <c r="K363" s="14">
        <f t="shared" si="23"/>
        <v>-1.5667759652360225E-3</v>
      </c>
      <c r="M363" s="6">
        <v>1116.5500489999999</v>
      </c>
      <c r="N363" s="14">
        <f t="shared" si="24"/>
        <v>-1.9485765457005755E-3</v>
      </c>
    </row>
    <row r="364" spans="9:14" x14ac:dyDescent="0.25">
      <c r="I364" s="31">
        <v>41676</v>
      </c>
      <c r="J364">
        <v>1773.4300539999999</v>
      </c>
      <c r="K364" s="14">
        <f t="shared" si="23"/>
        <v>-1.3127269444666467E-2</v>
      </c>
      <c r="M364" s="6">
        <v>1103.9300539999999</v>
      </c>
      <c r="N364" s="14">
        <f t="shared" si="24"/>
        <v>-1.1302668439540753E-2</v>
      </c>
    </row>
    <row r="365" spans="9:14" x14ac:dyDescent="0.25">
      <c r="I365" s="31">
        <v>41675</v>
      </c>
      <c r="J365">
        <v>1751.6400149999999</v>
      </c>
      <c r="K365" s="14">
        <f t="shared" si="23"/>
        <v>-1.2286945826170181E-2</v>
      </c>
      <c r="M365" s="6">
        <v>1093.589966</v>
      </c>
      <c r="N365" s="14">
        <f t="shared" si="24"/>
        <v>-9.3666151786822027E-3</v>
      </c>
    </row>
    <row r="366" spans="9:14" x14ac:dyDescent="0.25">
      <c r="I366" s="31">
        <v>41674</v>
      </c>
      <c r="J366">
        <v>1755.1999510000001</v>
      </c>
      <c r="K366" s="14">
        <f t="shared" si="23"/>
        <v>2.0323445282792729E-3</v>
      </c>
      <c r="M366" s="6">
        <v>1102.839966</v>
      </c>
      <c r="N366" s="14">
        <f t="shared" si="24"/>
        <v>8.4583804603048929E-3</v>
      </c>
    </row>
    <row r="367" spans="9:14" x14ac:dyDescent="0.25">
      <c r="I367" s="31">
        <v>41673</v>
      </c>
      <c r="J367">
        <v>1741.8900149999999</v>
      </c>
      <c r="K367" s="14">
        <f t="shared" si="23"/>
        <v>-7.5831451524466242E-3</v>
      </c>
      <c r="M367" s="6">
        <v>1094.579956</v>
      </c>
      <c r="N367" s="14">
        <f t="shared" si="24"/>
        <v>-7.4897630251459235E-3</v>
      </c>
    </row>
    <row r="368" spans="9:14" x14ac:dyDescent="0.25">
      <c r="I368" s="31">
        <v>41670</v>
      </c>
      <c r="J368">
        <v>1782.589966</v>
      </c>
      <c r="K368" s="14">
        <f t="shared" si="23"/>
        <v>2.3365396580449449E-2</v>
      </c>
      <c r="M368" s="6">
        <v>1130.880005</v>
      </c>
      <c r="N368" s="14">
        <f t="shared" si="24"/>
        <v>3.3163451240833641E-2</v>
      </c>
    </row>
    <row r="369" spans="9:14" x14ac:dyDescent="0.25">
      <c r="I369" s="31">
        <v>41669</v>
      </c>
      <c r="J369">
        <v>1794.1899410000001</v>
      </c>
      <c r="K369" s="14">
        <f t="shared" si="23"/>
        <v>6.5073714209384903E-3</v>
      </c>
      <c r="M369" s="6">
        <v>1139.3599850000001</v>
      </c>
      <c r="N369" s="14">
        <f t="shared" si="24"/>
        <v>7.4985674541130365E-3</v>
      </c>
    </row>
    <row r="370" spans="9:14" x14ac:dyDescent="0.25">
      <c r="I370" s="31">
        <v>41668</v>
      </c>
      <c r="J370">
        <v>1774.1999510000001</v>
      </c>
      <c r="K370" s="14">
        <f t="shared" si="23"/>
        <v>-1.1141512692273037E-2</v>
      </c>
      <c r="M370" s="6">
        <v>1122.4499510000001</v>
      </c>
      <c r="N370" s="14">
        <f t="shared" si="24"/>
        <v>-1.484169553312864E-2</v>
      </c>
    </row>
    <row r="371" spans="9:14" x14ac:dyDescent="0.25">
      <c r="I371" s="31">
        <v>41667</v>
      </c>
      <c r="J371">
        <v>1792.5</v>
      </c>
      <c r="K371" s="14">
        <f t="shared" si="23"/>
        <v>1.0314535850192819E-2</v>
      </c>
      <c r="M371" s="6">
        <v>1138.23999</v>
      </c>
      <c r="N371" s="14">
        <f t="shared" si="24"/>
        <v>1.4067477116402882E-2</v>
      </c>
    </row>
    <row r="372" spans="9:14" x14ac:dyDescent="0.25">
      <c r="I372" s="31">
        <v>41666</v>
      </c>
      <c r="J372">
        <v>1781.5600589999999</v>
      </c>
      <c r="K372" s="14">
        <f t="shared" si="23"/>
        <v>-6.1031748953975784E-3</v>
      </c>
      <c r="M372" s="6">
        <v>1127.7299800000001</v>
      </c>
      <c r="N372" s="14">
        <f t="shared" si="24"/>
        <v>-9.2335624229824553E-3</v>
      </c>
    </row>
    <row r="373" spans="9:14" x14ac:dyDescent="0.25">
      <c r="I373" s="31">
        <v>41663</v>
      </c>
      <c r="J373">
        <v>1790.290039</v>
      </c>
      <c r="K373" s="14">
        <f t="shared" si="23"/>
        <v>4.9001884364763271E-3</v>
      </c>
      <c r="M373" s="6">
        <v>1144.130005</v>
      </c>
      <c r="N373" s="14">
        <f t="shared" si="24"/>
        <v>1.4542510433215527E-2</v>
      </c>
    </row>
    <row r="374" spans="9:14" x14ac:dyDescent="0.25">
      <c r="I374" s="31">
        <v>41662</v>
      </c>
      <c r="J374">
        <v>1828.459961</v>
      </c>
      <c r="K374" s="14">
        <f t="shared" si="23"/>
        <v>2.1320524143294994E-2</v>
      </c>
      <c r="M374" s="6">
        <v>1172.400024</v>
      </c>
      <c r="N374" s="14">
        <f t="shared" si="24"/>
        <v>2.4708747149761123E-2</v>
      </c>
    </row>
    <row r="375" spans="9:14" x14ac:dyDescent="0.25">
      <c r="I375" s="31">
        <v>41661</v>
      </c>
      <c r="J375">
        <v>1844.8599850000001</v>
      </c>
      <c r="K375" s="14">
        <f t="shared" si="23"/>
        <v>8.9693098836196583E-3</v>
      </c>
      <c r="M375" s="6">
        <v>1181.290039</v>
      </c>
      <c r="N375" s="14">
        <f t="shared" si="24"/>
        <v>7.5827489065285469E-3</v>
      </c>
    </row>
    <row r="376" spans="9:14" x14ac:dyDescent="0.25">
      <c r="I376" s="31">
        <v>41660</v>
      </c>
      <c r="J376">
        <v>1843.8000489999999</v>
      </c>
      <c r="K376" s="14">
        <f t="shared" si="23"/>
        <v>-5.7453465770740397E-4</v>
      </c>
      <c r="M376" s="6">
        <v>1175.719971</v>
      </c>
      <c r="N376" s="14">
        <f t="shared" si="24"/>
        <v>-4.7152416562449284E-3</v>
      </c>
    </row>
    <row r="377" spans="9:14" x14ac:dyDescent="0.25">
      <c r="I377" s="31">
        <v>41656</v>
      </c>
      <c r="J377">
        <v>1838.6999510000001</v>
      </c>
      <c r="K377" s="14">
        <f t="shared" si="23"/>
        <v>-2.7660797616129162E-3</v>
      </c>
      <c r="M377" s="6">
        <v>1168.4300539999999</v>
      </c>
      <c r="N377" s="14">
        <f t="shared" si="24"/>
        <v>-6.2003854487558963E-3</v>
      </c>
    </row>
    <row r="378" spans="9:14" x14ac:dyDescent="0.25">
      <c r="I378" s="31">
        <v>41655</v>
      </c>
      <c r="J378">
        <v>1845.8900149999999</v>
      </c>
      <c r="K378" s="14">
        <f t="shared" si="23"/>
        <v>3.9104063695054592E-3</v>
      </c>
      <c r="M378" s="6">
        <v>1173.130005</v>
      </c>
      <c r="N378" s="14">
        <f t="shared" si="24"/>
        <v>4.0224495971412644E-3</v>
      </c>
    </row>
    <row r="379" spans="9:14" x14ac:dyDescent="0.25">
      <c r="I379" s="31">
        <v>41654</v>
      </c>
      <c r="J379">
        <v>1848.380005</v>
      </c>
      <c r="K379" s="14">
        <f t="shared" si="23"/>
        <v>1.3489373580040098E-3</v>
      </c>
      <c r="M379" s="6">
        <v>1171.349976</v>
      </c>
      <c r="N379" s="14">
        <f t="shared" si="24"/>
        <v>-1.5173331109198385E-3</v>
      </c>
    </row>
    <row r="380" spans="9:14" x14ac:dyDescent="0.25">
      <c r="I380" s="31">
        <v>41653</v>
      </c>
      <c r="J380">
        <v>1838.880005</v>
      </c>
      <c r="K380" s="14">
        <f t="shared" si="23"/>
        <v>-5.1396357752744315E-3</v>
      </c>
      <c r="M380" s="6">
        <v>1163.4300539999999</v>
      </c>
      <c r="N380" s="14">
        <f t="shared" si="24"/>
        <v>-6.7613626689484452E-3</v>
      </c>
    </row>
    <row r="381" spans="9:14" x14ac:dyDescent="0.25">
      <c r="I381" s="31">
        <v>41652</v>
      </c>
      <c r="J381">
        <v>1819.1999510000001</v>
      </c>
      <c r="K381" s="14">
        <f t="shared" si="23"/>
        <v>-1.0702195872753451E-2</v>
      </c>
      <c r="M381" s="6">
        <v>1148.089966</v>
      </c>
      <c r="N381" s="14">
        <f t="shared" si="24"/>
        <v>-1.3185225830516401E-2</v>
      </c>
    </row>
    <row r="382" spans="9:14" x14ac:dyDescent="0.25">
      <c r="I382" s="31">
        <v>41649</v>
      </c>
      <c r="J382">
        <v>1842.369995</v>
      </c>
      <c r="K382" s="14">
        <f t="shared" si="23"/>
        <v>1.2736392163634092E-2</v>
      </c>
      <c r="M382" s="6">
        <v>1164.530029</v>
      </c>
      <c r="N382" s="14">
        <f t="shared" si="24"/>
        <v>1.4319490185318751E-2</v>
      </c>
    </row>
    <row r="383" spans="9:14" x14ac:dyDescent="0.25">
      <c r="I383" s="31">
        <v>41648</v>
      </c>
      <c r="J383">
        <v>1838.130005</v>
      </c>
      <c r="K383" s="14">
        <f t="shared" si="23"/>
        <v>-2.3013781224764385E-3</v>
      </c>
      <c r="M383" s="6">
        <v>1158.349976</v>
      </c>
      <c r="N383" s="14">
        <f t="shared" si="24"/>
        <v>-5.3069073755933616E-3</v>
      </c>
    </row>
    <row r="384" spans="9:14" x14ac:dyDescent="0.25">
      <c r="I384" s="31">
        <v>41647</v>
      </c>
      <c r="J384">
        <v>1837.48999</v>
      </c>
      <c r="K384" s="14">
        <f t="shared" si="23"/>
        <v>-3.4818810326742167E-4</v>
      </c>
      <c r="M384" s="6">
        <v>1157.459961</v>
      </c>
      <c r="N384" s="14">
        <f t="shared" si="24"/>
        <v>-7.6834723394503257E-4</v>
      </c>
    </row>
    <row r="385" spans="9:14" x14ac:dyDescent="0.25">
      <c r="I385" s="31">
        <v>41646</v>
      </c>
      <c r="J385">
        <v>1837.880005</v>
      </c>
      <c r="K385" s="14">
        <f t="shared" si="23"/>
        <v>2.122542175044817E-4</v>
      </c>
      <c r="M385" s="6">
        <v>1157.630005</v>
      </c>
      <c r="N385" s="14">
        <f t="shared" si="24"/>
        <v>1.4691134529876138E-4</v>
      </c>
    </row>
    <row r="386" spans="9:14" x14ac:dyDescent="0.25">
      <c r="I386" s="31">
        <v>41645</v>
      </c>
      <c r="J386">
        <v>1826.7700199999999</v>
      </c>
      <c r="K386" s="14">
        <f t="shared" si="23"/>
        <v>-6.045000201196471E-3</v>
      </c>
      <c r="M386" s="6">
        <v>1147.160034</v>
      </c>
      <c r="N386" s="14">
        <f t="shared" si="24"/>
        <v>-9.0443155021712185E-3</v>
      </c>
    </row>
    <row r="387" spans="9:14" x14ac:dyDescent="0.25">
      <c r="I387" s="31">
        <v>41642</v>
      </c>
      <c r="J387">
        <v>1831.369995</v>
      </c>
      <c r="K387" s="14">
        <f t="shared" si="23"/>
        <v>2.5180920146696817E-3</v>
      </c>
      <c r="M387" s="6">
        <v>1156.089966</v>
      </c>
      <c r="N387" s="14">
        <f t="shared" si="24"/>
        <v>7.7843820699214916E-3</v>
      </c>
    </row>
    <row r="388" spans="9:14" x14ac:dyDescent="0.25">
      <c r="I388" s="31">
        <v>41641</v>
      </c>
      <c r="J388">
        <v>1831.9799800000001</v>
      </c>
      <c r="K388" s="14">
        <f t="shared" si="23"/>
        <v>3.3307578570429541E-4</v>
      </c>
      <c r="M388" s="6">
        <v>1150.719971</v>
      </c>
      <c r="N388" s="14">
        <f t="shared" si="24"/>
        <v>-4.6449628990206104E-3</v>
      </c>
    </row>
    <row r="389" spans="9:14" x14ac:dyDescent="0.25">
      <c r="I389" s="31">
        <v>41639</v>
      </c>
      <c r="J389">
        <v>1848.3599850000001</v>
      </c>
      <c r="K389" s="14">
        <f t="shared" si="23"/>
        <v>8.9411484725940849E-3</v>
      </c>
      <c r="M389" s="6">
        <v>1163.6400149999999</v>
      </c>
      <c r="N389" s="14">
        <f t="shared" si="24"/>
        <v>1.1227791578842794E-2</v>
      </c>
    </row>
    <row r="390" spans="9:14" x14ac:dyDescent="0.25">
      <c r="I390" s="31">
        <v>41638</v>
      </c>
      <c r="J390">
        <v>1841.0699460000001</v>
      </c>
      <c r="K390" s="14">
        <f t="shared" si="23"/>
        <v>-3.9440580077262366E-3</v>
      </c>
      <c r="M390" s="6">
        <v>1160.589966</v>
      </c>
      <c r="N390" s="14">
        <f t="shared" si="24"/>
        <v>-2.6211276345631251E-3</v>
      </c>
    </row>
    <row r="391" spans="9:14" x14ac:dyDescent="0.25">
      <c r="I391" s="31">
        <v>41635</v>
      </c>
      <c r="J391">
        <v>1841.400024</v>
      </c>
      <c r="K391" s="14">
        <f t="shared" ref="K391:K454" si="25">J391/J390-1</f>
        <v>1.7928596396732388E-4</v>
      </c>
      <c r="M391" s="6">
        <v>1161.089966</v>
      </c>
      <c r="N391" s="14">
        <f t="shared" ref="N391:N454" si="26">M391/M390-1</f>
        <v>4.3081537377354095E-4</v>
      </c>
    </row>
    <row r="392" spans="9:14" x14ac:dyDescent="0.25">
      <c r="I392" s="31">
        <v>41634</v>
      </c>
      <c r="J392">
        <v>1842.0200199999999</v>
      </c>
      <c r="K392" s="14">
        <f t="shared" si="25"/>
        <v>3.3669816005166275E-4</v>
      </c>
      <c r="M392" s="6">
        <v>1162.650024</v>
      </c>
      <c r="N392" s="14">
        <f t="shared" si="26"/>
        <v>1.3436150907191191E-3</v>
      </c>
    </row>
    <row r="393" spans="9:14" x14ac:dyDescent="0.25">
      <c r="I393" s="31">
        <v>41632</v>
      </c>
      <c r="J393">
        <v>1833.3199460000001</v>
      </c>
      <c r="K393" s="14">
        <f t="shared" si="25"/>
        <v>-4.7231158757981007E-3</v>
      </c>
      <c r="M393" s="6">
        <v>1161.8000489999999</v>
      </c>
      <c r="N393" s="14">
        <f t="shared" si="26"/>
        <v>-7.3106694401103844E-4</v>
      </c>
    </row>
    <row r="394" spans="9:14" x14ac:dyDescent="0.25">
      <c r="I394" s="31">
        <v>41631</v>
      </c>
      <c r="J394">
        <v>1827.98999</v>
      </c>
      <c r="K394" s="14">
        <f t="shared" si="25"/>
        <v>-2.9072699566865534E-3</v>
      </c>
      <c r="M394" s="6">
        <v>1157.219971</v>
      </c>
      <c r="N394" s="14">
        <f t="shared" si="26"/>
        <v>-3.9422256901625596E-3</v>
      </c>
    </row>
    <row r="395" spans="9:14" x14ac:dyDescent="0.25">
      <c r="I395" s="31">
        <v>41628</v>
      </c>
      <c r="J395">
        <v>1818.3199460000001</v>
      </c>
      <c r="K395" s="14">
        <f t="shared" si="25"/>
        <v>-5.2899873921081753E-3</v>
      </c>
      <c r="M395" s="6">
        <v>1146.469971</v>
      </c>
      <c r="N395" s="14">
        <f t="shared" si="26"/>
        <v>-9.2895043893085338E-3</v>
      </c>
    </row>
    <row r="396" spans="9:14" x14ac:dyDescent="0.25">
      <c r="I396" s="31">
        <v>41627</v>
      </c>
      <c r="J396">
        <v>1809.599976</v>
      </c>
      <c r="K396" s="14">
        <f t="shared" si="25"/>
        <v>-4.795619175372634E-3</v>
      </c>
      <c r="M396" s="6">
        <v>1125.4499510000001</v>
      </c>
      <c r="N396" s="14">
        <f t="shared" si="26"/>
        <v>-1.8334557844254196E-2</v>
      </c>
    </row>
    <row r="397" spans="9:14" x14ac:dyDescent="0.25">
      <c r="I397" s="31">
        <v>41626</v>
      </c>
      <c r="J397">
        <v>1810.650024</v>
      </c>
      <c r="K397" s="14">
        <f t="shared" si="25"/>
        <v>5.8026525968535303E-4</v>
      </c>
      <c r="M397" s="6">
        <v>1133.719971</v>
      </c>
      <c r="N397" s="14">
        <f t="shared" si="26"/>
        <v>7.3481899329701506E-3</v>
      </c>
    </row>
    <row r="398" spans="9:14" x14ac:dyDescent="0.25">
      <c r="I398" s="31">
        <v>41625</v>
      </c>
      <c r="J398">
        <v>1781</v>
      </c>
      <c r="K398" s="14">
        <f t="shared" si="25"/>
        <v>-1.6375347862365275E-2</v>
      </c>
      <c r="M398" s="6">
        <v>1118.8900149999999</v>
      </c>
      <c r="N398" s="14">
        <f t="shared" si="26"/>
        <v>-1.3080792770122307E-2</v>
      </c>
    </row>
    <row r="399" spans="9:14" x14ac:dyDescent="0.25">
      <c r="I399" s="31">
        <v>41624</v>
      </c>
      <c r="J399">
        <v>1786.540039</v>
      </c>
      <c r="K399" s="14">
        <f t="shared" si="25"/>
        <v>3.110633913531613E-3</v>
      </c>
      <c r="M399" s="6">
        <v>1119.849976</v>
      </c>
      <c r="N399" s="14">
        <f t="shared" si="26"/>
        <v>8.5795832220392221E-4</v>
      </c>
    </row>
    <row r="400" spans="9:14" x14ac:dyDescent="0.25">
      <c r="I400" s="31">
        <v>41621</v>
      </c>
      <c r="J400">
        <v>1775.3199460000001</v>
      </c>
      <c r="K400" s="14">
        <f t="shared" si="25"/>
        <v>-6.2803479099635684E-3</v>
      </c>
      <c r="M400" s="6">
        <v>1107.0500489999999</v>
      </c>
      <c r="N400" s="14">
        <f t="shared" si="26"/>
        <v>-1.1430037303496787E-2</v>
      </c>
    </row>
    <row r="401" spans="9:14" x14ac:dyDescent="0.25">
      <c r="I401" s="31">
        <v>41620</v>
      </c>
      <c r="J401">
        <v>1775.5</v>
      </c>
      <c r="K401" s="14">
        <f t="shared" si="25"/>
        <v>1.0142059204909515E-4</v>
      </c>
      <c r="M401" s="6">
        <v>1103.2700199999999</v>
      </c>
      <c r="N401" s="14">
        <f t="shared" si="26"/>
        <v>-3.4145059687360479E-3</v>
      </c>
    </row>
    <row r="402" spans="9:14" x14ac:dyDescent="0.25">
      <c r="I402" s="31">
        <v>41619</v>
      </c>
      <c r="J402">
        <v>1782.219971</v>
      </c>
      <c r="K402" s="14">
        <f t="shared" si="25"/>
        <v>3.7848330047873802E-3</v>
      </c>
      <c r="M402" s="6">
        <v>1101.5</v>
      </c>
      <c r="N402" s="14">
        <f t="shared" si="26"/>
        <v>-1.6043397970697537E-3</v>
      </c>
    </row>
    <row r="403" spans="9:14" x14ac:dyDescent="0.25">
      <c r="I403" s="31">
        <v>41618</v>
      </c>
      <c r="J403">
        <v>1802.619995</v>
      </c>
      <c r="K403" s="14">
        <f t="shared" si="25"/>
        <v>1.1446411964822545E-2</v>
      </c>
      <c r="M403" s="6">
        <v>1119.6899410000001</v>
      </c>
      <c r="N403" s="14">
        <f t="shared" si="26"/>
        <v>1.6513791193826677E-2</v>
      </c>
    </row>
    <row r="404" spans="9:14" x14ac:dyDescent="0.25">
      <c r="I404" s="31">
        <v>41617</v>
      </c>
      <c r="J404">
        <v>1808.369995</v>
      </c>
      <c r="K404" s="14">
        <f t="shared" si="25"/>
        <v>3.1898015199813834E-3</v>
      </c>
      <c r="M404" s="6">
        <v>1129.459961</v>
      </c>
      <c r="N404" s="14">
        <f t="shared" si="26"/>
        <v>8.7256477371533414E-3</v>
      </c>
    </row>
    <row r="405" spans="9:14" x14ac:dyDescent="0.25">
      <c r="I405" s="31">
        <v>41614</v>
      </c>
      <c r="J405">
        <v>1805.089966</v>
      </c>
      <c r="K405" s="14">
        <f t="shared" si="25"/>
        <v>-1.8138041490785017E-3</v>
      </c>
      <c r="M405" s="6">
        <v>1131.380005</v>
      </c>
      <c r="N405" s="14">
        <f t="shared" si="26"/>
        <v>1.6999664143029225E-3</v>
      </c>
    </row>
    <row r="406" spans="9:14" x14ac:dyDescent="0.25">
      <c r="I406" s="31">
        <v>41613</v>
      </c>
      <c r="J406">
        <v>1785.030029</v>
      </c>
      <c r="K406" s="14">
        <f t="shared" si="25"/>
        <v>-1.1112984603449894E-2</v>
      </c>
      <c r="M406" s="6">
        <v>1122.469971</v>
      </c>
      <c r="N406" s="14">
        <f t="shared" si="26"/>
        <v>-7.875368099686364E-3</v>
      </c>
    </row>
    <row r="407" spans="9:14" x14ac:dyDescent="0.25">
      <c r="I407" s="31">
        <v>41612</v>
      </c>
      <c r="J407">
        <v>1792.8100589999999</v>
      </c>
      <c r="K407" s="14">
        <f t="shared" si="25"/>
        <v>4.3584869013988392E-3</v>
      </c>
      <c r="M407" s="6">
        <v>1121.380005</v>
      </c>
      <c r="N407" s="14">
        <f t="shared" si="26"/>
        <v>-9.7104245829304769E-4</v>
      </c>
    </row>
    <row r="408" spans="9:14" x14ac:dyDescent="0.25">
      <c r="I408" s="31">
        <v>41611</v>
      </c>
      <c r="J408">
        <v>1795.150024</v>
      </c>
      <c r="K408" s="14">
        <f t="shared" si="25"/>
        <v>1.305194037847679E-3</v>
      </c>
      <c r="M408" s="6">
        <v>1123.780029</v>
      </c>
      <c r="N408" s="14">
        <f t="shared" si="26"/>
        <v>2.1402414786235724E-3</v>
      </c>
    </row>
    <row r="409" spans="9:14" x14ac:dyDescent="0.25">
      <c r="I409" s="31">
        <v>41610</v>
      </c>
      <c r="J409">
        <v>1800.900024</v>
      </c>
      <c r="K409" s="14">
        <f t="shared" si="25"/>
        <v>3.2030749091307431E-3</v>
      </c>
      <c r="M409" s="6">
        <v>1129.119995</v>
      </c>
      <c r="N409" s="14">
        <f t="shared" si="26"/>
        <v>4.7517893735411487E-3</v>
      </c>
    </row>
    <row r="410" spans="9:14" x14ac:dyDescent="0.25">
      <c r="I410" s="31">
        <v>41607</v>
      </c>
      <c r="J410">
        <v>1805.8100589999999</v>
      </c>
      <c r="K410" s="14">
        <f t="shared" si="25"/>
        <v>2.7264339688852779E-3</v>
      </c>
      <c r="M410" s="6">
        <v>1142.8900149999999</v>
      </c>
      <c r="N410" s="14">
        <f t="shared" si="26"/>
        <v>1.2195355729219814E-2</v>
      </c>
    </row>
    <row r="411" spans="9:14" x14ac:dyDescent="0.25">
      <c r="I411" s="31">
        <v>41605</v>
      </c>
      <c r="J411">
        <v>1807.2299800000001</v>
      </c>
      <c r="K411" s="14">
        <f t="shared" si="25"/>
        <v>7.863069501266029E-4</v>
      </c>
      <c r="M411" s="6">
        <v>1141.329956</v>
      </c>
      <c r="N411" s="14">
        <f t="shared" si="26"/>
        <v>-1.3650123629787014E-3</v>
      </c>
    </row>
    <row r="412" spans="9:14" x14ac:dyDescent="0.25">
      <c r="I412" s="31">
        <v>41604</v>
      </c>
      <c r="J412">
        <v>1802.75</v>
      </c>
      <c r="K412" s="14">
        <f t="shared" si="25"/>
        <v>-2.4789208067476087E-3</v>
      </c>
      <c r="M412" s="6">
        <v>1134.530029</v>
      </c>
      <c r="N412" s="14">
        <f t="shared" si="26"/>
        <v>-5.9578975950405066E-3</v>
      </c>
    </row>
    <row r="413" spans="9:14" x14ac:dyDescent="0.25">
      <c r="I413" s="31">
        <v>41603</v>
      </c>
      <c r="J413">
        <v>1802.4799800000001</v>
      </c>
      <c r="K413" s="14">
        <f t="shared" si="25"/>
        <v>-1.4978227707662661E-4</v>
      </c>
      <c r="M413" s="6">
        <v>1124.719971</v>
      </c>
      <c r="N413" s="14">
        <f t="shared" si="26"/>
        <v>-8.6468033011403156E-3</v>
      </c>
    </row>
    <row r="414" spans="9:14" x14ac:dyDescent="0.25">
      <c r="I414" s="31">
        <v>41600</v>
      </c>
      <c r="J414">
        <v>1804.76001</v>
      </c>
      <c r="K414" s="14">
        <f t="shared" si="25"/>
        <v>1.2649405404214775E-3</v>
      </c>
      <c r="M414" s="6">
        <v>1124.920044</v>
      </c>
      <c r="N414" s="14">
        <f t="shared" si="26"/>
        <v>1.7788694533638072E-4</v>
      </c>
    </row>
    <row r="415" spans="9:14" x14ac:dyDescent="0.25">
      <c r="I415" s="31">
        <v>41599</v>
      </c>
      <c r="J415">
        <v>1795.849976</v>
      </c>
      <c r="K415" s="14">
        <f t="shared" si="25"/>
        <v>-4.9369633361945331E-3</v>
      </c>
      <c r="M415" s="6">
        <v>1119.619995</v>
      </c>
      <c r="N415" s="14">
        <f t="shared" si="26"/>
        <v>-4.7114895216499031E-3</v>
      </c>
    </row>
    <row r="416" spans="9:14" x14ac:dyDescent="0.25">
      <c r="I416" s="31">
        <v>41598</v>
      </c>
      <c r="J416">
        <v>1781.369995</v>
      </c>
      <c r="K416" s="14">
        <f t="shared" si="25"/>
        <v>-8.0630237455870946E-3</v>
      </c>
      <c r="M416" s="6">
        <v>1099.790039</v>
      </c>
      <c r="N416" s="14">
        <f t="shared" si="26"/>
        <v>-1.7711327136489818E-2</v>
      </c>
    </row>
    <row r="417" spans="9:14" x14ac:dyDescent="0.25">
      <c r="I417" s="31">
        <v>41597</v>
      </c>
      <c r="J417">
        <v>1787.869995</v>
      </c>
      <c r="K417" s="14">
        <f t="shared" si="25"/>
        <v>3.6488769981779523E-3</v>
      </c>
      <c r="M417" s="6">
        <v>1101.380005</v>
      </c>
      <c r="N417" s="14">
        <f t="shared" si="26"/>
        <v>1.4456995823000085E-3</v>
      </c>
    </row>
    <row r="418" spans="9:14" x14ac:dyDescent="0.25">
      <c r="I418" s="31">
        <v>41596</v>
      </c>
      <c r="J418">
        <v>1791.530029</v>
      </c>
      <c r="K418" s="14">
        <f t="shared" si="25"/>
        <v>2.0471477289936146E-3</v>
      </c>
      <c r="M418" s="6">
        <v>1107.290039</v>
      </c>
      <c r="N418" s="14">
        <f t="shared" si="26"/>
        <v>5.3660262336068243E-3</v>
      </c>
    </row>
    <row r="419" spans="9:14" x14ac:dyDescent="0.25">
      <c r="I419" s="31">
        <v>41593</v>
      </c>
      <c r="J419">
        <v>1798.1800539999999</v>
      </c>
      <c r="K419" s="14">
        <f t="shared" si="25"/>
        <v>3.7119249425654477E-3</v>
      </c>
      <c r="M419" s="6">
        <v>1116.1999510000001</v>
      </c>
      <c r="N419" s="14">
        <f t="shared" si="26"/>
        <v>8.0465927500319445E-3</v>
      </c>
    </row>
    <row r="420" spans="9:14" x14ac:dyDescent="0.25">
      <c r="I420" s="31">
        <v>41592</v>
      </c>
      <c r="J420">
        <v>1790.619995</v>
      </c>
      <c r="K420" s="14">
        <f t="shared" si="25"/>
        <v>-4.2042836495616021E-3</v>
      </c>
      <c r="M420" s="6">
        <v>1111.4399410000001</v>
      </c>
      <c r="N420" s="14">
        <f t="shared" si="26"/>
        <v>-4.2644778793758942E-3</v>
      </c>
    </row>
    <row r="421" spans="9:14" x14ac:dyDescent="0.25">
      <c r="I421" s="31">
        <v>41591</v>
      </c>
      <c r="J421">
        <v>1782</v>
      </c>
      <c r="K421" s="14">
        <f t="shared" si="25"/>
        <v>-4.8139722688621545E-3</v>
      </c>
      <c r="M421" s="6">
        <v>1112.1800539999999</v>
      </c>
      <c r="N421" s="14">
        <f t="shared" si="26"/>
        <v>6.6590462758964186E-4</v>
      </c>
    </row>
    <row r="422" spans="9:14" x14ac:dyDescent="0.25">
      <c r="I422" s="31">
        <v>41590</v>
      </c>
      <c r="J422">
        <v>1767.6899410000001</v>
      </c>
      <c r="K422" s="14">
        <f t="shared" si="25"/>
        <v>-8.0303361391693695E-3</v>
      </c>
      <c r="M422" s="6">
        <v>1101.469971</v>
      </c>
      <c r="N422" s="14">
        <f t="shared" si="26"/>
        <v>-9.6298103544302238E-3</v>
      </c>
    </row>
    <row r="423" spans="9:14" x14ac:dyDescent="0.25">
      <c r="I423" s="31">
        <v>41589</v>
      </c>
      <c r="J423">
        <v>1771.8900149999999</v>
      </c>
      <c r="K423" s="14">
        <f t="shared" si="25"/>
        <v>2.3760241559240836E-3</v>
      </c>
      <c r="M423" s="6">
        <v>1101.5</v>
      </c>
      <c r="N423" s="14">
        <f t="shared" si="26"/>
        <v>2.7262658802040818E-5</v>
      </c>
    </row>
    <row r="424" spans="9:14" x14ac:dyDescent="0.25">
      <c r="I424" s="31">
        <v>41586</v>
      </c>
      <c r="J424">
        <v>1770.6099850000001</v>
      </c>
      <c r="K424" s="14">
        <f t="shared" si="25"/>
        <v>-7.2240939853140951E-4</v>
      </c>
      <c r="M424" s="6">
        <v>1099.969971</v>
      </c>
      <c r="N424" s="14">
        <f t="shared" si="26"/>
        <v>-1.3890413073082142E-3</v>
      </c>
    </row>
    <row r="425" spans="9:14" x14ac:dyDescent="0.25">
      <c r="I425" s="31">
        <v>41585</v>
      </c>
      <c r="J425">
        <v>1747.150024</v>
      </c>
      <c r="K425" s="14">
        <f t="shared" si="25"/>
        <v>-1.3249649103272199E-2</v>
      </c>
      <c r="M425" s="6">
        <v>1079.089966</v>
      </c>
      <c r="N425" s="14">
        <f t="shared" si="26"/>
        <v>-1.8982340927923391E-2</v>
      </c>
    </row>
    <row r="426" spans="9:14" x14ac:dyDescent="0.25">
      <c r="I426" s="31">
        <v>41584</v>
      </c>
      <c r="J426">
        <v>1770.48999</v>
      </c>
      <c r="K426" s="14">
        <f t="shared" si="25"/>
        <v>1.335887913423961E-2</v>
      </c>
      <c r="M426" s="6">
        <v>1098.630005</v>
      </c>
      <c r="N426" s="14">
        <f t="shared" si="26"/>
        <v>1.8107886845089904E-2</v>
      </c>
    </row>
    <row r="427" spans="9:14" x14ac:dyDescent="0.25">
      <c r="I427" s="31">
        <v>41583</v>
      </c>
      <c r="J427">
        <v>1762.969971</v>
      </c>
      <c r="K427" s="14">
        <f t="shared" si="25"/>
        <v>-4.2474224889574863E-3</v>
      </c>
      <c r="M427" s="6">
        <v>1103.589966</v>
      </c>
      <c r="N427" s="14">
        <f t="shared" si="26"/>
        <v>4.5146782605851588E-3</v>
      </c>
    </row>
    <row r="428" spans="9:14" x14ac:dyDescent="0.25">
      <c r="I428" s="31">
        <v>41582</v>
      </c>
      <c r="J428">
        <v>1767.9300539999999</v>
      </c>
      <c r="K428" s="14">
        <f t="shared" si="25"/>
        <v>2.8134812739812887E-3</v>
      </c>
      <c r="M428" s="6">
        <v>1108.280029</v>
      </c>
      <c r="N428" s="14">
        <f t="shared" si="26"/>
        <v>4.2498238879420391E-3</v>
      </c>
    </row>
    <row r="429" spans="9:14" x14ac:dyDescent="0.25">
      <c r="I429" s="31">
        <v>41579</v>
      </c>
      <c r="J429">
        <v>1761.6400149999999</v>
      </c>
      <c r="K429" s="14">
        <f t="shared" si="25"/>
        <v>-3.5578551231529865E-3</v>
      </c>
      <c r="M429" s="6">
        <v>1095.670044</v>
      </c>
      <c r="N429" s="14">
        <f t="shared" si="26"/>
        <v>-1.1377977289167673E-2</v>
      </c>
    </row>
    <row r="430" spans="9:14" x14ac:dyDescent="0.25">
      <c r="I430" s="31">
        <v>41578</v>
      </c>
      <c r="J430">
        <v>1756.540039</v>
      </c>
      <c r="K430" s="14">
        <f t="shared" si="25"/>
        <v>-2.8950159831604427E-3</v>
      </c>
      <c r="M430" s="6">
        <v>1100.150024</v>
      </c>
      <c r="N430" s="14">
        <f t="shared" si="26"/>
        <v>4.0888039465283299E-3</v>
      </c>
    </row>
    <row r="431" spans="9:14" x14ac:dyDescent="0.25">
      <c r="I431" s="31">
        <v>41577</v>
      </c>
      <c r="J431">
        <v>1763.3100589999999</v>
      </c>
      <c r="K431" s="14">
        <f t="shared" si="25"/>
        <v>3.8541791531572223E-3</v>
      </c>
      <c r="M431" s="6">
        <v>1105.5</v>
      </c>
      <c r="N431" s="14">
        <f t="shared" si="26"/>
        <v>4.8629513096296595E-3</v>
      </c>
    </row>
    <row r="432" spans="9:14" x14ac:dyDescent="0.25">
      <c r="I432" s="31">
        <v>41576</v>
      </c>
      <c r="J432">
        <v>1771.9499510000001</v>
      </c>
      <c r="K432" s="14">
        <f t="shared" si="25"/>
        <v>4.8998143893650425E-3</v>
      </c>
      <c r="M432" s="6">
        <v>1121.0699460000001</v>
      </c>
      <c r="N432" s="14">
        <f t="shared" si="26"/>
        <v>1.4084075983717748E-2</v>
      </c>
    </row>
    <row r="433" spans="9:14" x14ac:dyDescent="0.25">
      <c r="I433" s="31">
        <v>41575</v>
      </c>
      <c r="J433">
        <v>1762.1099850000001</v>
      </c>
      <c r="K433" s="14">
        <f t="shared" si="25"/>
        <v>-5.5531850628437462E-3</v>
      </c>
      <c r="M433" s="6">
        <v>1117.969971</v>
      </c>
      <c r="N433" s="14">
        <f t="shared" si="26"/>
        <v>-2.7651932076681041E-3</v>
      </c>
    </row>
    <row r="434" spans="9:14" x14ac:dyDescent="0.25">
      <c r="I434" s="31">
        <v>41572</v>
      </c>
      <c r="J434">
        <v>1759.7700199999999</v>
      </c>
      <c r="K434" s="14">
        <f t="shared" si="25"/>
        <v>-1.3279335682330196E-3</v>
      </c>
      <c r="M434" s="6">
        <v>1118.339966</v>
      </c>
      <c r="N434" s="14">
        <f t="shared" si="26"/>
        <v>3.3095253861703533E-4</v>
      </c>
    </row>
    <row r="435" spans="9:14" x14ac:dyDescent="0.25">
      <c r="I435" s="31">
        <v>41571</v>
      </c>
      <c r="J435">
        <v>1752.0699460000001</v>
      </c>
      <c r="K435" s="14">
        <f t="shared" si="25"/>
        <v>-4.3756138088998364E-3</v>
      </c>
      <c r="M435" s="6">
        <v>1118.849976</v>
      </c>
      <c r="N435" s="14">
        <f t="shared" si="26"/>
        <v>4.5604200467241895E-4</v>
      </c>
    </row>
    <row r="436" spans="9:14" x14ac:dyDescent="0.25">
      <c r="I436" s="31">
        <v>41570</v>
      </c>
      <c r="J436">
        <v>1746.380005</v>
      </c>
      <c r="K436" s="14">
        <f t="shared" si="25"/>
        <v>-3.2475535654215015E-3</v>
      </c>
      <c r="M436" s="6">
        <v>1110.9300539999999</v>
      </c>
      <c r="N436" s="14">
        <f t="shared" si="26"/>
        <v>-7.0786273136587141E-3</v>
      </c>
    </row>
    <row r="437" spans="9:14" x14ac:dyDescent="0.25">
      <c r="I437" s="31">
        <v>41569</v>
      </c>
      <c r="J437">
        <v>1754.670044</v>
      </c>
      <c r="K437" s="14">
        <f t="shared" si="25"/>
        <v>4.7469846060221865E-3</v>
      </c>
      <c r="M437" s="6">
        <v>1115.630005</v>
      </c>
      <c r="N437" s="14">
        <f t="shared" si="26"/>
        <v>4.230645289572843E-3</v>
      </c>
    </row>
    <row r="438" spans="9:14" x14ac:dyDescent="0.25">
      <c r="I438" s="31">
        <v>41568</v>
      </c>
      <c r="J438">
        <v>1744.660034</v>
      </c>
      <c r="K438" s="14">
        <f t="shared" si="25"/>
        <v>-5.7047819527259458E-3</v>
      </c>
      <c r="M438" s="6">
        <v>1112.4799800000001</v>
      </c>
      <c r="N438" s="14">
        <f t="shared" si="26"/>
        <v>-2.8235391535564869E-3</v>
      </c>
    </row>
    <row r="439" spans="9:14" x14ac:dyDescent="0.25">
      <c r="I439" s="31">
        <v>41565</v>
      </c>
      <c r="J439">
        <v>1744.5</v>
      </c>
      <c r="K439" s="14">
        <f t="shared" si="25"/>
        <v>-9.1727899350746434E-5</v>
      </c>
      <c r="M439" s="6">
        <v>1114.7700199999999</v>
      </c>
      <c r="N439" s="14">
        <f t="shared" si="26"/>
        <v>2.0584999650958835E-3</v>
      </c>
    </row>
    <row r="440" spans="9:14" x14ac:dyDescent="0.25">
      <c r="I440" s="31">
        <v>41564</v>
      </c>
      <c r="J440">
        <v>1733.150024</v>
      </c>
      <c r="K440" s="14">
        <f t="shared" si="25"/>
        <v>-6.5061484666093516E-3</v>
      </c>
      <c r="M440" s="6">
        <v>1102.2700199999999</v>
      </c>
      <c r="N440" s="14">
        <f t="shared" si="26"/>
        <v>-1.1213075141722983E-2</v>
      </c>
    </row>
    <row r="441" spans="9:14" x14ac:dyDescent="0.25">
      <c r="I441" s="31">
        <v>41563</v>
      </c>
      <c r="J441">
        <v>1721.540039</v>
      </c>
      <c r="K441" s="14">
        <f t="shared" si="25"/>
        <v>-6.6987767009372146E-3</v>
      </c>
      <c r="M441" s="6">
        <v>1092.420044</v>
      </c>
      <c r="N441" s="14">
        <f t="shared" si="26"/>
        <v>-8.9360826487868694E-3</v>
      </c>
    </row>
    <row r="442" spans="9:14" x14ac:dyDescent="0.25">
      <c r="I442" s="31">
        <v>41562</v>
      </c>
      <c r="J442">
        <v>1698.0600589999999</v>
      </c>
      <c r="K442" s="14">
        <f t="shared" si="25"/>
        <v>-1.3638939245141812E-2</v>
      </c>
      <c r="M442" s="6">
        <v>1079.619995</v>
      </c>
      <c r="N442" s="14">
        <f t="shared" si="26"/>
        <v>-1.1717149525315662E-2</v>
      </c>
    </row>
    <row r="443" spans="9:14" x14ac:dyDescent="0.25">
      <c r="I443" s="31">
        <v>41561</v>
      </c>
      <c r="J443">
        <v>1710.1400149999999</v>
      </c>
      <c r="K443" s="14">
        <f t="shared" si="25"/>
        <v>7.1139745240307306E-3</v>
      </c>
      <c r="M443" s="6">
        <v>1090.3000489999999</v>
      </c>
      <c r="N443" s="14">
        <f t="shared" si="26"/>
        <v>9.8924196008429721E-3</v>
      </c>
    </row>
    <row r="444" spans="9:14" x14ac:dyDescent="0.25">
      <c r="I444" s="31">
        <v>41558</v>
      </c>
      <c r="J444">
        <v>1703.1999510000001</v>
      </c>
      <c r="K444" s="14">
        <f t="shared" si="25"/>
        <v>-4.0581846744285333E-3</v>
      </c>
      <c r="M444" s="6">
        <v>1084.3100589999999</v>
      </c>
      <c r="N444" s="14">
        <f t="shared" si="26"/>
        <v>-5.4938913425657265E-3</v>
      </c>
    </row>
    <row r="445" spans="9:14" x14ac:dyDescent="0.25">
      <c r="I445" s="31">
        <v>41557</v>
      </c>
      <c r="J445">
        <v>1692.5600589999999</v>
      </c>
      <c r="K445" s="14">
        <f t="shared" si="25"/>
        <v>-6.2470011191305685E-3</v>
      </c>
      <c r="M445" s="6">
        <v>1069.5</v>
      </c>
      <c r="N445" s="14">
        <f t="shared" si="26"/>
        <v>-1.3658509277003739E-2</v>
      </c>
    </row>
    <row r="446" spans="9:14" x14ac:dyDescent="0.25">
      <c r="I446" s="31">
        <v>41556</v>
      </c>
      <c r="J446">
        <v>1656.400024</v>
      </c>
      <c r="K446" s="14">
        <f t="shared" si="25"/>
        <v>-2.1364107470055793E-2</v>
      </c>
      <c r="M446" s="6">
        <v>1043.459961</v>
      </c>
      <c r="N446" s="14">
        <f t="shared" si="26"/>
        <v>-2.434786255259469E-2</v>
      </c>
    </row>
    <row r="447" spans="9:14" x14ac:dyDescent="0.25">
      <c r="I447" s="31">
        <v>41555</v>
      </c>
      <c r="J447">
        <v>1655.4499510000001</v>
      </c>
      <c r="K447" s="14">
        <f t="shared" si="25"/>
        <v>-5.7357702622196083E-4</v>
      </c>
      <c r="M447" s="6">
        <v>1047.26001</v>
      </c>
      <c r="N447" s="14">
        <f t="shared" si="26"/>
        <v>3.6417774922175017E-3</v>
      </c>
    </row>
    <row r="448" spans="9:14" x14ac:dyDescent="0.25">
      <c r="I448" s="31">
        <v>41554</v>
      </c>
      <c r="J448">
        <v>1676.119995</v>
      </c>
      <c r="K448" s="14">
        <f t="shared" si="25"/>
        <v>1.2486057937006079E-2</v>
      </c>
      <c r="M448" s="6">
        <v>1065.790039</v>
      </c>
      <c r="N448" s="14">
        <f t="shared" si="26"/>
        <v>1.769381893995936E-2</v>
      </c>
    </row>
    <row r="449" spans="9:14" x14ac:dyDescent="0.25">
      <c r="I449" s="31">
        <v>41551</v>
      </c>
      <c r="J449">
        <v>1690.5</v>
      </c>
      <c r="K449" s="14">
        <f t="shared" si="25"/>
        <v>8.5793410035657214E-3</v>
      </c>
      <c r="M449" s="6">
        <v>1078.25</v>
      </c>
      <c r="N449" s="14">
        <f t="shared" si="26"/>
        <v>1.1690821403895768E-2</v>
      </c>
    </row>
    <row r="450" spans="9:14" x14ac:dyDescent="0.25">
      <c r="I450" s="31">
        <v>41550</v>
      </c>
      <c r="J450">
        <v>1678.660034</v>
      </c>
      <c r="K450" s="14">
        <f t="shared" si="25"/>
        <v>-7.0038249038746336E-3</v>
      </c>
      <c r="M450" s="6">
        <v>1070.900024</v>
      </c>
      <c r="N450" s="14">
        <f t="shared" si="26"/>
        <v>-6.8165787155112234E-3</v>
      </c>
    </row>
    <row r="451" spans="9:14" x14ac:dyDescent="0.25">
      <c r="I451" s="31">
        <v>41549</v>
      </c>
      <c r="J451">
        <v>1693.869995</v>
      </c>
      <c r="K451" s="14">
        <f t="shared" si="25"/>
        <v>9.0607750777009777E-3</v>
      </c>
      <c r="M451" s="6">
        <v>1082.5500489999999</v>
      </c>
      <c r="N451" s="14">
        <f t="shared" si="26"/>
        <v>1.0878723259791334E-2</v>
      </c>
    </row>
    <row r="452" spans="9:14" x14ac:dyDescent="0.25">
      <c r="I452" s="31">
        <v>41548</v>
      </c>
      <c r="J452">
        <v>1695</v>
      </c>
      <c r="K452" s="14">
        <f t="shared" si="25"/>
        <v>6.671143613945496E-4</v>
      </c>
      <c r="M452" s="6">
        <v>1087.4300539999999</v>
      </c>
      <c r="N452" s="14">
        <f t="shared" si="26"/>
        <v>4.5078793396275962E-3</v>
      </c>
    </row>
    <row r="453" spans="9:14" x14ac:dyDescent="0.25">
      <c r="I453" s="31">
        <v>41547</v>
      </c>
      <c r="J453">
        <v>1681.5500489999999</v>
      </c>
      <c r="K453" s="14">
        <f t="shared" si="25"/>
        <v>-7.9350743362832654E-3</v>
      </c>
      <c r="M453" s="6">
        <v>1073.790039</v>
      </c>
      <c r="N453" s="14">
        <f t="shared" si="26"/>
        <v>-1.2543349293893891E-2</v>
      </c>
    </row>
    <row r="454" spans="9:14" x14ac:dyDescent="0.25">
      <c r="I454" s="31">
        <v>41544</v>
      </c>
      <c r="J454">
        <v>1691.75</v>
      </c>
      <c r="K454" s="14">
        <f t="shared" si="25"/>
        <v>6.0658028026379096E-3</v>
      </c>
      <c r="M454" s="6">
        <v>1074.1899410000001</v>
      </c>
      <c r="N454" s="14">
        <f t="shared" si="26"/>
        <v>3.7242103714474339E-4</v>
      </c>
    </row>
    <row r="455" spans="9:14" x14ac:dyDescent="0.25">
      <c r="I455" s="31">
        <v>41543</v>
      </c>
      <c r="J455">
        <v>1698.670044</v>
      </c>
      <c r="K455" s="14">
        <f t="shared" ref="K455:K518" si="27">J455/J454-1</f>
        <v>4.0904649032067475E-3</v>
      </c>
      <c r="M455" s="6">
        <v>1078.410034</v>
      </c>
      <c r="N455" s="14">
        <f t="shared" ref="N455:N518" si="28">M455/M454-1</f>
        <v>3.9286282983355125E-3</v>
      </c>
    </row>
    <row r="456" spans="9:14" x14ac:dyDescent="0.25">
      <c r="I456" s="31">
        <v>41542</v>
      </c>
      <c r="J456">
        <v>1692.7700199999999</v>
      </c>
      <c r="K456" s="14">
        <f t="shared" si="27"/>
        <v>-3.4733196248676323E-3</v>
      </c>
      <c r="M456" s="6">
        <v>1073.51001</v>
      </c>
      <c r="N456" s="14">
        <f t="shared" si="28"/>
        <v>-4.5437485237642683E-3</v>
      </c>
    </row>
    <row r="457" spans="9:14" x14ac:dyDescent="0.25">
      <c r="I457" s="31">
        <v>41541</v>
      </c>
      <c r="J457">
        <v>1697.420044</v>
      </c>
      <c r="K457" s="14">
        <f t="shared" si="27"/>
        <v>2.7469909940867066E-3</v>
      </c>
      <c r="M457" s="6">
        <v>1074.6800539999999</v>
      </c>
      <c r="N457" s="14">
        <f t="shared" si="28"/>
        <v>1.0899236980566052E-3</v>
      </c>
    </row>
    <row r="458" spans="9:14" x14ac:dyDescent="0.25">
      <c r="I458" s="31">
        <v>41540</v>
      </c>
      <c r="J458">
        <v>1701.839966</v>
      </c>
      <c r="K458" s="14">
        <f t="shared" si="27"/>
        <v>2.6039058603222198E-3</v>
      </c>
      <c r="M458" s="6">
        <v>1072.130005</v>
      </c>
      <c r="N458" s="14">
        <f t="shared" si="28"/>
        <v>-2.3728448206594699E-3</v>
      </c>
    </row>
    <row r="459" spans="9:14" x14ac:dyDescent="0.25">
      <c r="I459" s="31">
        <v>41537</v>
      </c>
      <c r="J459">
        <v>1709.910034</v>
      </c>
      <c r="K459" s="14">
        <f t="shared" si="27"/>
        <v>4.7419664370487169E-3</v>
      </c>
      <c r="M459" s="6">
        <v>1072.829956</v>
      </c>
      <c r="N459" s="14">
        <f t="shared" si="28"/>
        <v>6.5286019114818572E-4</v>
      </c>
    </row>
    <row r="460" spans="9:14" x14ac:dyDescent="0.25">
      <c r="I460" s="31">
        <v>41536</v>
      </c>
      <c r="J460">
        <v>1722.339966</v>
      </c>
      <c r="K460" s="14">
        <f t="shared" si="27"/>
        <v>7.2693485346257969E-3</v>
      </c>
      <c r="M460" s="6">
        <v>1075.2700199999999</v>
      </c>
      <c r="N460" s="14">
        <f t="shared" si="28"/>
        <v>2.2744182210361341E-3</v>
      </c>
    </row>
    <row r="461" spans="9:14" x14ac:dyDescent="0.25">
      <c r="I461" s="31">
        <v>41535</v>
      </c>
      <c r="J461">
        <v>1725.5200199999999</v>
      </c>
      <c r="K461" s="14">
        <f t="shared" si="27"/>
        <v>1.8463567372157819E-3</v>
      </c>
      <c r="M461" s="6">
        <v>1076.969971</v>
      </c>
      <c r="N461" s="14">
        <f t="shared" si="28"/>
        <v>1.5809526615464531E-3</v>
      </c>
    </row>
    <row r="462" spans="9:14" x14ac:dyDescent="0.25">
      <c r="I462" s="31">
        <v>41534</v>
      </c>
      <c r="J462">
        <v>1704.76001</v>
      </c>
      <c r="K462" s="14">
        <f t="shared" si="27"/>
        <v>-1.2031161481395047E-2</v>
      </c>
      <c r="M462" s="6">
        <v>1066.3900149999999</v>
      </c>
      <c r="N462" s="14">
        <f t="shared" si="28"/>
        <v>-9.8238170839398675E-3</v>
      </c>
    </row>
    <row r="463" spans="9:14" x14ac:dyDescent="0.25">
      <c r="I463" s="31">
        <v>41533</v>
      </c>
      <c r="J463">
        <v>1697.599976</v>
      </c>
      <c r="K463" s="14">
        <f t="shared" si="27"/>
        <v>-4.2000246122619878E-3</v>
      </c>
      <c r="M463" s="6">
        <v>1056.25</v>
      </c>
      <c r="N463" s="14">
        <f t="shared" si="28"/>
        <v>-9.5087302556935427E-3</v>
      </c>
    </row>
    <row r="464" spans="9:14" x14ac:dyDescent="0.25">
      <c r="I464" s="31">
        <v>41530</v>
      </c>
      <c r="J464">
        <v>1687.98999</v>
      </c>
      <c r="K464" s="14">
        <f t="shared" si="27"/>
        <v>-5.6609249150931795E-3</v>
      </c>
      <c r="M464" s="6">
        <v>1053.9799800000001</v>
      </c>
      <c r="N464" s="14">
        <f t="shared" si="28"/>
        <v>-2.1491313609466323E-3</v>
      </c>
    </row>
    <row r="465" spans="9:14" x14ac:dyDescent="0.25">
      <c r="I465" s="31">
        <v>41529</v>
      </c>
      <c r="J465">
        <v>1683.420044</v>
      </c>
      <c r="K465" s="14">
        <f t="shared" si="27"/>
        <v>-2.7073300357663976E-3</v>
      </c>
      <c r="M465" s="6">
        <v>1048.4799800000001</v>
      </c>
      <c r="N465" s="14">
        <f t="shared" si="28"/>
        <v>-5.2183154370730733E-3</v>
      </c>
    </row>
    <row r="466" spans="9:14" x14ac:dyDescent="0.25">
      <c r="I466" s="31">
        <v>41528</v>
      </c>
      <c r="J466">
        <v>1689.130005</v>
      </c>
      <c r="K466" s="14">
        <f t="shared" si="27"/>
        <v>3.3918813194313557E-3</v>
      </c>
      <c r="M466" s="6">
        <v>1055.339966</v>
      </c>
      <c r="N466" s="14">
        <f t="shared" si="28"/>
        <v>6.5427915943612192E-3</v>
      </c>
    </row>
    <row r="467" spans="9:14" x14ac:dyDescent="0.25">
      <c r="I467" s="31">
        <v>41527</v>
      </c>
      <c r="J467">
        <v>1683.98999</v>
      </c>
      <c r="K467" s="14">
        <f t="shared" si="27"/>
        <v>-3.0429954975549345E-3</v>
      </c>
      <c r="M467" s="6">
        <v>1055.719971</v>
      </c>
      <c r="N467" s="14">
        <f t="shared" si="28"/>
        <v>3.6007828021555888E-4</v>
      </c>
    </row>
    <row r="468" spans="9:14" x14ac:dyDescent="0.25">
      <c r="I468" s="31">
        <v>41526</v>
      </c>
      <c r="J468">
        <v>1671.709961</v>
      </c>
      <c r="K468" s="14">
        <f t="shared" si="27"/>
        <v>-7.2922220873771204E-3</v>
      </c>
      <c r="M468" s="6">
        <v>1046.079956</v>
      </c>
      <c r="N468" s="14">
        <f t="shared" si="28"/>
        <v>-9.1312234918401458E-3</v>
      </c>
    </row>
    <row r="469" spans="9:14" x14ac:dyDescent="0.25">
      <c r="I469" s="31">
        <v>41523</v>
      </c>
      <c r="J469">
        <v>1655.170044</v>
      </c>
      <c r="K469" s="14">
        <f t="shared" si="27"/>
        <v>-9.8940111537686448E-3</v>
      </c>
      <c r="M469" s="6">
        <v>1029.5500489999999</v>
      </c>
      <c r="N469" s="14">
        <f t="shared" si="28"/>
        <v>-1.5801762480190495E-2</v>
      </c>
    </row>
    <row r="470" spans="9:14" x14ac:dyDescent="0.25">
      <c r="I470" s="31">
        <v>41522</v>
      </c>
      <c r="J470">
        <v>1655.079956</v>
      </c>
      <c r="K470" s="14">
        <f t="shared" si="27"/>
        <v>-5.4428244594229014E-5</v>
      </c>
      <c r="M470" s="6">
        <v>1028.6899410000001</v>
      </c>
      <c r="N470" s="14">
        <f t="shared" si="28"/>
        <v>-8.3542126080737855E-4</v>
      </c>
    </row>
    <row r="471" spans="9:14" x14ac:dyDescent="0.25">
      <c r="I471" s="31">
        <v>41521</v>
      </c>
      <c r="J471">
        <v>1653.079956</v>
      </c>
      <c r="K471" s="14">
        <f t="shared" si="27"/>
        <v>-1.2084008345032426E-3</v>
      </c>
      <c r="M471" s="6">
        <v>1025.579956</v>
      </c>
      <c r="N471" s="14">
        <f t="shared" si="28"/>
        <v>-3.0232481878619266E-3</v>
      </c>
    </row>
    <row r="472" spans="9:14" x14ac:dyDescent="0.25">
      <c r="I472" s="31">
        <v>41520</v>
      </c>
      <c r="J472">
        <v>1639.7700199999999</v>
      </c>
      <c r="K472" s="14">
        <f t="shared" si="27"/>
        <v>-8.0515984430701293E-3</v>
      </c>
      <c r="M472" s="6">
        <v>1016.26001</v>
      </c>
      <c r="N472" s="14">
        <f t="shared" si="28"/>
        <v>-9.0874884454158478E-3</v>
      </c>
    </row>
    <row r="473" spans="9:14" x14ac:dyDescent="0.25">
      <c r="I473" s="31">
        <v>41516</v>
      </c>
      <c r="J473">
        <v>1632.969971</v>
      </c>
      <c r="K473" s="14">
        <f t="shared" si="27"/>
        <v>-4.1469528757452911E-3</v>
      </c>
      <c r="M473" s="6">
        <v>1010.900024</v>
      </c>
      <c r="N473" s="14">
        <f t="shared" si="28"/>
        <v>-5.2742270159779059E-3</v>
      </c>
    </row>
    <row r="474" spans="9:14" x14ac:dyDescent="0.25">
      <c r="I474" s="31">
        <v>41515</v>
      </c>
      <c r="J474">
        <v>1638.170044</v>
      </c>
      <c r="K474" s="14">
        <f t="shared" si="27"/>
        <v>3.184426592251155E-3</v>
      </c>
      <c r="M474" s="6">
        <v>1026.9399410000001</v>
      </c>
      <c r="N474" s="14">
        <f t="shared" si="28"/>
        <v>1.586696668235521E-2</v>
      </c>
    </row>
    <row r="475" spans="9:14" x14ac:dyDescent="0.25">
      <c r="I475" s="31">
        <v>41514</v>
      </c>
      <c r="J475">
        <v>1634.959961</v>
      </c>
      <c r="K475" s="14">
        <f t="shared" si="27"/>
        <v>-1.9595542060832916E-3</v>
      </c>
      <c r="M475" s="6">
        <v>1016.5</v>
      </c>
      <c r="N475" s="14">
        <f t="shared" si="28"/>
        <v>-1.0166067735016715E-2</v>
      </c>
    </row>
    <row r="476" spans="9:14" x14ac:dyDescent="0.25">
      <c r="I476" s="31">
        <v>41513</v>
      </c>
      <c r="J476">
        <v>1630.4799800000001</v>
      </c>
      <c r="K476" s="14">
        <f t="shared" si="27"/>
        <v>-2.7401166431377799E-3</v>
      </c>
      <c r="M476" s="6">
        <v>1013.48999</v>
      </c>
      <c r="N476" s="14">
        <f t="shared" si="28"/>
        <v>-2.9611510083620285E-3</v>
      </c>
    </row>
    <row r="477" spans="9:14" x14ac:dyDescent="0.25">
      <c r="I477" s="31">
        <v>41512</v>
      </c>
      <c r="J477">
        <v>1656.780029</v>
      </c>
      <c r="K477" s="14">
        <f t="shared" si="27"/>
        <v>1.6130249572276156E-2</v>
      </c>
      <c r="M477" s="6">
        <v>1038.469971</v>
      </c>
      <c r="N477" s="14">
        <f t="shared" si="28"/>
        <v>2.4647486651545369E-2</v>
      </c>
    </row>
    <row r="478" spans="9:14" x14ac:dyDescent="0.25">
      <c r="I478" s="31">
        <v>41509</v>
      </c>
      <c r="J478">
        <v>1663.5</v>
      </c>
      <c r="K478" s="14">
        <f t="shared" si="27"/>
        <v>4.0560429763605299E-3</v>
      </c>
      <c r="M478" s="6">
        <v>1038.23999</v>
      </c>
      <c r="N478" s="14">
        <f t="shared" si="28"/>
        <v>-2.2146138686951478E-4</v>
      </c>
    </row>
    <row r="479" spans="9:14" x14ac:dyDescent="0.25">
      <c r="I479" s="31">
        <v>41508</v>
      </c>
      <c r="J479">
        <v>1656.959961</v>
      </c>
      <c r="K479" s="14">
        <f t="shared" si="27"/>
        <v>-3.9314932371505851E-3</v>
      </c>
      <c r="M479" s="6">
        <v>1036.1999510000001</v>
      </c>
      <c r="N479" s="14">
        <f t="shared" si="28"/>
        <v>-1.9649011978434272E-3</v>
      </c>
    </row>
    <row r="480" spans="9:14" x14ac:dyDescent="0.25">
      <c r="I480" s="31">
        <v>41507</v>
      </c>
      <c r="J480">
        <v>1642.8000489999999</v>
      </c>
      <c r="K480" s="14">
        <f t="shared" si="27"/>
        <v>-8.5457176596194229E-3</v>
      </c>
      <c r="M480" s="6">
        <v>1021.580017</v>
      </c>
      <c r="N480" s="14">
        <f t="shared" si="28"/>
        <v>-1.4109182292366351E-2</v>
      </c>
    </row>
    <row r="481" spans="9:14" x14ac:dyDescent="0.25">
      <c r="I481" s="31">
        <v>41506</v>
      </c>
      <c r="J481">
        <v>1652.349976</v>
      </c>
      <c r="K481" s="14">
        <f t="shared" si="27"/>
        <v>5.8132010683913382E-3</v>
      </c>
      <c r="M481" s="6">
        <v>1028.5699460000001</v>
      </c>
      <c r="N481" s="14">
        <f t="shared" si="28"/>
        <v>6.8422726401078382E-3</v>
      </c>
    </row>
    <row r="482" spans="9:14" x14ac:dyDescent="0.25">
      <c r="I482" s="31">
        <v>41505</v>
      </c>
      <c r="J482">
        <v>1646.0600589999999</v>
      </c>
      <c r="K482" s="14">
        <f t="shared" si="27"/>
        <v>-3.8066493729292938E-3</v>
      </c>
      <c r="M482" s="6">
        <v>1013.25</v>
      </c>
      <c r="N482" s="14">
        <f t="shared" si="28"/>
        <v>-1.4894413413086505E-2</v>
      </c>
    </row>
    <row r="483" spans="9:14" x14ac:dyDescent="0.25">
      <c r="I483" s="31">
        <v>41502</v>
      </c>
      <c r="J483">
        <v>1655.829956</v>
      </c>
      <c r="K483" s="14">
        <f t="shared" si="27"/>
        <v>5.9353223149922751E-3</v>
      </c>
      <c r="M483" s="6">
        <v>1024.3000489999999</v>
      </c>
      <c r="N483" s="14">
        <f t="shared" si="28"/>
        <v>1.0905550456451918E-2</v>
      </c>
    </row>
    <row r="484" spans="9:14" x14ac:dyDescent="0.25">
      <c r="I484" s="31">
        <v>41501</v>
      </c>
      <c r="J484">
        <v>1661.3199460000001</v>
      </c>
      <c r="K484" s="14">
        <f t="shared" si="27"/>
        <v>3.3155518053691324E-3</v>
      </c>
      <c r="M484" s="6">
        <v>1027.6099850000001</v>
      </c>
      <c r="N484" s="14">
        <f t="shared" si="28"/>
        <v>3.2314125174859321E-3</v>
      </c>
    </row>
    <row r="485" spans="9:14" x14ac:dyDescent="0.25">
      <c r="I485" s="31">
        <v>41500</v>
      </c>
      <c r="J485">
        <v>1685.3900149999999</v>
      </c>
      <c r="K485" s="14">
        <f t="shared" si="27"/>
        <v>1.4488521044940139E-2</v>
      </c>
      <c r="M485" s="6">
        <v>1047.8000489999999</v>
      </c>
      <c r="N485" s="14">
        <f t="shared" si="28"/>
        <v>1.9647594218345388E-2</v>
      </c>
    </row>
    <row r="486" spans="9:14" x14ac:dyDescent="0.25">
      <c r="I486" s="31">
        <v>41499</v>
      </c>
      <c r="J486">
        <v>1694.160034</v>
      </c>
      <c r="K486" s="14">
        <f t="shared" si="27"/>
        <v>5.2035546205606575E-3</v>
      </c>
      <c r="M486" s="6">
        <v>1051.98999</v>
      </c>
      <c r="N486" s="14">
        <f t="shared" si="28"/>
        <v>3.9987982478135731E-3</v>
      </c>
    </row>
    <row r="487" spans="9:14" x14ac:dyDescent="0.25">
      <c r="I487" s="31">
        <v>41498</v>
      </c>
      <c r="J487">
        <v>1689.469971</v>
      </c>
      <c r="K487" s="14">
        <f t="shared" si="27"/>
        <v>-2.7683707004506619E-3</v>
      </c>
      <c r="M487" s="6">
        <v>1053.670044</v>
      </c>
      <c r="N487" s="14">
        <f t="shared" si="28"/>
        <v>1.5970247017274009E-3</v>
      </c>
    </row>
    <row r="488" spans="9:14" x14ac:dyDescent="0.25">
      <c r="I488" s="31">
        <v>41495</v>
      </c>
      <c r="J488">
        <v>1691.420044</v>
      </c>
      <c r="K488" s="14">
        <f t="shared" si="27"/>
        <v>1.154251353071345E-3</v>
      </c>
      <c r="M488" s="6">
        <v>1048.400024</v>
      </c>
      <c r="N488" s="14">
        <f t="shared" si="28"/>
        <v>-5.0015847275999281E-3</v>
      </c>
    </row>
    <row r="489" spans="9:14" x14ac:dyDescent="0.25">
      <c r="I489" s="31">
        <v>41494</v>
      </c>
      <c r="J489">
        <v>1697.4799800000001</v>
      </c>
      <c r="K489" s="14">
        <f t="shared" si="27"/>
        <v>3.5827504950627365E-3</v>
      </c>
      <c r="M489" s="6">
        <v>1049.469971</v>
      </c>
      <c r="N489" s="14">
        <f t="shared" si="28"/>
        <v>1.0205522467634509E-3</v>
      </c>
    </row>
    <row r="490" spans="9:14" x14ac:dyDescent="0.25">
      <c r="I490" s="31">
        <v>41493</v>
      </c>
      <c r="J490">
        <v>1690.910034</v>
      </c>
      <c r="K490" s="14">
        <f t="shared" si="27"/>
        <v>-3.8704114790208966E-3</v>
      </c>
      <c r="M490" s="6">
        <v>1044.339966</v>
      </c>
      <c r="N490" s="14">
        <f t="shared" si="28"/>
        <v>-4.8881865529813995E-3</v>
      </c>
    </row>
    <row r="491" spans="9:14" x14ac:dyDescent="0.25">
      <c r="I491" s="31">
        <v>41492</v>
      </c>
      <c r="J491">
        <v>1697.369995</v>
      </c>
      <c r="K491" s="14">
        <f t="shared" si="27"/>
        <v>3.8204049122108064E-3</v>
      </c>
      <c r="M491" s="6">
        <v>1052.1400149999999</v>
      </c>
      <c r="N491" s="14">
        <f t="shared" si="28"/>
        <v>7.4688791523276343E-3</v>
      </c>
    </row>
    <row r="492" spans="9:14" x14ac:dyDescent="0.25">
      <c r="I492" s="31">
        <v>41491</v>
      </c>
      <c r="J492">
        <v>1707.1400149999999</v>
      </c>
      <c r="K492" s="14">
        <f t="shared" si="27"/>
        <v>5.7559754377536354E-3</v>
      </c>
      <c r="M492" s="6">
        <v>1063.01001</v>
      </c>
      <c r="N492" s="14">
        <f t="shared" si="28"/>
        <v>1.0331319829138819E-2</v>
      </c>
    </row>
    <row r="493" spans="9:14" x14ac:dyDescent="0.25">
      <c r="I493" s="31">
        <v>41488</v>
      </c>
      <c r="J493">
        <v>1709.670044</v>
      </c>
      <c r="K493" s="14">
        <f t="shared" si="27"/>
        <v>1.4820278230078809E-3</v>
      </c>
      <c r="M493" s="6">
        <v>1059.8599850000001</v>
      </c>
      <c r="N493" s="14">
        <f t="shared" si="28"/>
        <v>-2.9633069965163683E-3</v>
      </c>
    </row>
    <row r="494" spans="9:14" x14ac:dyDescent="0.25">
      <c r="I494" s="31">
        <v>41487</v>
      </c>
      <c r="J494">
        <v>1706.869995</v>
      </c>
      <c r="K494" s="14">
        <f t="shared" si="27"/>
        <v>-1.6377715745951038E-3</v>
      </c>
      <c r="M494" s="6">
        <v>1059.880005</v>
      </c>
      <c r="N494" s="14">
        <f t="shared" si="28"/>
        <v>1.888928753168706E-5</v>
      </c>
    </row>
    <row r="495" spans="9:14" x14ac:dyDescent="0.25">
      <c r="I495" s="31">
        <v>41486</v>
      </c>
      <c r="J495">
        <v>1685.7299800000001</v>
      </c>
      <c r="K495" s="14">
        <f t="shared" si="27"/>
        <v>-1.2385251988684676E-2</v>
      </c>
      <c r="M495" s="6">
        <v>1045.26001</v>
      </c>
      <c r="N495" s="14">
        <f t="shared" si="28"/>
        <v>-1.3794009634137794E-2</v>
      </c>
    </row>
    <row r="496" spans="9:14" x14ac:dyDescent="0.25">
      <c r="I496" s="31">
        <v>41485</v>
      </c>
      <c r="J496">
        <v>1685.959961</v>
      </c>
      <c r="K496" s="14">
        <f t="shared" si="27"/>
        <v>1.3642813661052244E-4</v>
      </c>
      <c r="M496" s="6">
        <v>1043.51001</v>
      </c>
      <c r="N496" s="14">
        <f t="shared" si="28"/>
        <v>-1.6742245788203824E-3</v>
      </c>
    </row>
    <row r="497" spans="9:14" x14ac:dyDescent="0.25">
      <c r="I497" s="31">
        <v>41484</v>
      </c>
      <c r="J497">
        <v>1685.329956</v>
      </c>
      <c r="K497" s="14">
        <f t="shared" si="27"/>
        <v>-3.7367732008675159E-4</v>
      </c>
      <c r="M497" s="6">
        <v>1040.660034</v>
      </c>
      <c r="N497" s="14">
        <f t="shared" si="28"/>
        <v>-2.7311439015328398E-3</v>
      </c>
    </row>
    <row r="498" spans="9:14" x14ac:dyDescent="0.25">
      <c r="I498" s="31">
        <v>41481</v>
      </c>
      <c r="J498">
        <v>1691.650024</v>
      </c>
      <c r="K498" s="14">
        <f t="shared" si="27"/>
        <v>3.7500478630310141E-3</v>
      </c>
      <c r="M498" s="6">
        <v>1048.51001</v>
      </c>
      <c r="N498" s="14">
        <f t="shared" si="28"/>
        <v>7.5432665265591226E-3</v>
      </c>
    </row>
    <row r="499" spans="9:14" x14ac:dyDescent="0.25">
      <c r="I499" s="31">
        <v>41480</v>
      </c>
      <c r="J499">
        <v>1690.25</v>
      </c>
      <c r="K499" s="14">
        <f t="shared" si="27"/>
        <v>-8.2760853612595664E-4</v>
      </c>
      <c r="M499" s="6">
        <v>1054.1800539999999</v>
      </c>
      <c r="N499" s="14">
        <f t="shared" si="28"/>
        <v>5.4077156592906572E-3</v>
      </c>
    </row>
    <row r="500" spans="9:14" x14ac:dyDescent="0.25">
      <c r="I500" s="31">
        <v>41479</v>
      </c>
      <c r="J500">
        <v>1685.9399410000001</v>
      </c>
      <c r="K500" s="14">
        <f t="shared" si="27"/>
        <v>-2.5499535571660292E-3</v>
      </c>
      <c r="M500" s="6">
        <v>1043.829956</v>
      </c>
      <c r="N500" s="14">
        <f t="shared" si="28"/>
        <v>-9.8181500975352831E-3</v>
      </c>
    </row>
    <row r="501" spans="9:14" x14ac:dyDescent="0.25">
      <c r="I501" s="31">
        <v>41478</v>
      </c>
      <c r="J501">
        <v>1692.3900149999999</v>
      </c>
      <c r="K501" s="14">
        <f t="shared" si="27"/>
        <v>3.8258029501181401E-3</v>
      </c>
      <c r="M501" s="6">
        <v>1052.1999510000001</v>
      </c>
      <c r="N501" s="14">
        <f t="shared" si="28"/>
        <v>8.0185426293706286E-3</v>
      </c>
    </row>
    <row r="502" spans="9:14" x14ac:dyDescent="0.25">
      <c r="I502" s="31">
        <v>41477</v>
      </c>
      <c r="J502">
        <v>1695.530029</v>
      </c>
      <c r="K502" s="14">
        <f t="shared" si="27"/>
        <v>1.8553725631618168E-3</v>
      </c>
      <c r="M502" s="6">
        <v>1053.410034</v>
      </c>
      <c r="N502" s="14">
        <f t="shared" si="28"/>
        <v>1.1500504242087928E-3</v>
      </c>
    </row>
    <row r="503" spans="9:14" x14ac:dyDescent="0.25">
      <c r="I503" s="31">
        <v>41474</v>
      </c>
      <c r="J503">
        <v>1692.089966</v>
      </c>
      <c r="K503" s="14">
        <f t="shared" si="27"/>
        <v>-2.0289012528010852E-3</v>
      </c>
      <c r="M503" s="6">
        <v>1050.4799800000001</v>
      </c>
      <c r="N503" s="14">
        <f t="shared" si="28"/>
        <v>-2.7814942951264188E-3</v>
      </c>
    </row>
    <row r="504" spans="9:14" x14ac:dyDescent="0.25">
      <c r="I504" s="31">
        <v>41473</v>
      </c>
      <c r="J504">
        <v>1689.369995</v>
      </c>
      <c r="K504" s="14">
        <f t="shared" si="27"/>
        <v>-1.6074624013224792E-3</v>
      </c>
      <c r="M504" s="6">
        <v>1050.2700199999999</v>
      </c>
      <c r="N504" s="14">
        <f t="shared" si="28"/>
        <v>-1.998705391798028E-4</v>
      </c>
    </row>
    <row r="505" spans="9:14" x14ac:dyDescent="0.25">
      <c r="I505" s="31">
        <v>41472</v>
      </c>
      <c r="J505">
        <v>1680.910034</v>
      </c>
      <c r="K505" s="14">
        <f t="shared" si="27"/>
        <v>-5.0077608960966691E-3</v>
      </c>
      <c r="M505" s="6">
        <v>1042.530029</v>
      </c>
      <c r="N505" s="14">
        <f t="shared" si="28"/>
        <v>-7.3695248389551438E-3</v>
      </c>
    </row>
    <row r="506" spans="9:14" x14ac:dyDescent="0.25">
      <c r="I506" s="31">
        <v>41471</v>
      </c>
      <c r="J506">
        <v>1676.26001</v>
      </c>
      <c r="K506" s="14">
        <f t="shared" si="27"/>
        <v>-2.7663729205866794E-3</v>
      </c>
      <c r="M506" s="6">
        <v>1038.75</v>
      </c>
      <c r="N506" s="14">
        <f t="shared" si="28"/>
        <v>-3.6258226572387642E-3</v>
      </c>
    </row>
    <row r="507" spans="9:14" x14ac:dyDescent="0.25">
      <c r="I507" s="31">
        <v>41470</v>
      </c>
      <c r="J507">
        <v>1682.5</v>
      </c>
      <c r="K507" s="14">
        <f t="shared" si="27"/>
        <v>3.7225668826879055E-3</v>
      </c>
      <c r="M507" s="6">
        <v>1043.3000489999999</v>
      </c>
      <c r="N507" s="14">
        <f t="shared" si="28"/>
        <v>4.3803119133574153E-3</v>
      </c>
    </row>
    <row r="508" spans="9:14" x14ac:dyDescent="0.25">
      <c r="I508" s="31">
        <v>41467</v>
      </c>
      <c r="J508">
        <v>1680.1899410000001</v>
      </c>
      <c r="K508" s="14">
        <f t="shared" si="27"/>
        <v>-1.372991976225757E-3</v>
      </c>
      <c r="M508" s="6">
        <v>1036.5200199999999</v>
      </c>
      <c r="N508" s="14">
        <f t="shared" si="28"/>
        <v>-6.498637670436902E-3</v>
      </c>
    </row>
    <row r="509" spans="9:14" x14ac:dyDescent="0.25">
      <c r="I509" s="31">
        <v>41466</v>
      </c>
      <c r="J509">
        <v>1675.0200199999999</v>
      </c>
      <c r="K509" s="14">
        <f t="shared" si="27"/>
        <v>-3.0769860441630659E-3</v>
      </c>
      <c r="M509" s="6">
        <v>1033.1800539999999</v>
      </c>
      <c r="N509" s="14">
        <f t="shared" si="28"/>
        <v>-3.222287978576599E-3</v>
      </c>
    </row>
    <row r="510" spans="9:14" x14ac:dyDescent="0.25">
      <c r="I510" s="31">
        <v>41465</v>
      </c>
      <c r="J510">
        <v>1652.619995</v>
      </c>
      <c r="K510" s="14">
        <f t="shared" si="27"/>
        <v>-1.3372989416568282E-2</v>
      </c>
      <c r="M510" s="6">
        <v>1020.419983</v>
      </c>
      <c r="N510" s="14">
        <f t="shared" si="28"/>
        <v>-1.2350287784398062E-2</v>
      </c>
    </row>
    <row r="511" spans="9:14" x14ac:dyDescent="0.25">
      <c r="I511" s="31">
        <v>41464</v>
      </c>
      <c r="J511">
        <v>1652.3199460000001</v>
      </c>
      <c r="K511" s="14">
        <f t="shared" si="27"/>
        <v>-1.8155958472465539E-4</v>
      </c>
      <c r="M511" s="6">
        <v>1018.049988</v>
      </c>
      <c r="N511" s="14">
        <f t="shared" si="28"/>
        <v>-2.3225681969029077E-3</v>
      </c>
    </row>
    <row r="512" spans="9:14" x14ac:dyDescent="0.25">
      <c r="I512" s="31">
        <v>41463</v>
      </c>
      <c r="J512">
        <v>1640.459961</v>
      </c>
      <c r="K512" s="14">
        <f t="shared" si="27"/>
        <v>-7.1777775416383971E-3</v>
      </c>
      <c r="M512" s="6">
        <v>1009.25</v>
      </c>
      <c r="N512" s="14">
        <f t="shared" si="28"/>
        <v>-8.6439645437135226E-3</v>
      </c>
    </row>
    <row r="513" spans="9:14" x14ac:dyDescent="0.25">
      <c r="I513" s="31">
        <v>41460</v>
      </c>
      <c r="J513">
        <v>1631.8900149999999</v>
      </c>
      <c r="K513" s="14">
        <f t="shared" si="27"/>
        <v>-5.224111653890029E-3</v>
      </c>
      <c r="M513" s="6">
        <v>1005.3900149999999</v>
      </c>
      <c r="N513" s="14">
        <f t="shared" si="28"/>
        <v>-3.8246073817191917E-3</v>
      </c>
    </row>
    <row r="514" spans="9:14" x14ac:dyDescent="0.25">
      <c r="I514" s="31">
        <v>41458</v>
      </c>
      <c r="J514">
        <v>1615.410034</v>
      </c>
      <c r="K514" s="14">
        <f t="shared" si="27"/>
        <v>-1.0098708153441271E-2</v>
      </c>
      <c r="M514" s="6">
        <v>991.13000499999998</v>
      </c>
      <c r="N514" s="14">
        <f t="shared" si="28"/>
        <v>-1.4183560396708317E-2</v>
      </c>
    </row>
    <row r="515" spans="9:14" x14ac:dyDescent="0.25">
      <c r="I515" s="31">
        <v>41457</v>
      </c>
      <c r="J515">
        <v>1614.079956</v>
      </c>
      <c r="K515" s="14">
        <f t="shared" si="27"/>
        <v>-8.2336866306720324E-4</v>
      </c>
      <c r="M515" s="6">
        <v>989.46997099999999</v>
      </c>
      <c r="N515" s="14">
        <f t="shared" si="28"/>
        <v>-1.6748902683053624E-3</v>
      </c>
    </row>
    <row r="516" spans="9:14" x14ac:dyDescent="0.25">
      <c r="I516" s="31">
        <v>41456</v>
      </c>
      <c r="J516">
        <v>1614.959961</v>
      </c>
      <c r="K516" s="14">
        <f t="shared" si="27"/>
        <v>5.4520533306212648E-4</v>
      </c>
      <c r="M516" s="6">
        <v>989.84002699999996</v>
      </c>
      <c r="N516" s="14">
        <f t="shared" si="28"/>
        <v>3.739941694500537E-4</v>
      </c>
    </row>
    <row r="517" spans="9:14" x14ac:dyDescent="0.25">
      <c r="I517" s="31">
        <v>41453</v>
      </c>
      <c r="J517">
        <v>1606.280029</v>
      </c>
      <c r="K517" s="14">
        <f t="shared" si="27"/>
        <v>-5.3747041472318458E-3</v>
      </c>
      <c r="M517" s="6">
        <v>977.47997999999995</v>
      </c>
      <c r="N517" s="14">
        <f t="shared" si="28"/>
        <v>-1.2486913706107439E-2</v>
      </c>
    </row>
    <row r="518" spans="9:14" x14ac:dyDescent="0.25">
      <c r="I518" s="31">
        <v>41452</v>
      </c>
      <c r="J518">
        <v>1613.1999510000001</v>
      </c>
      <c r="K518" s="14">
        <f t="shared" si="27"/>
        <v>4.3080421066481467E-3</v>
      </c>
      <c r="M518" s="6">
        <v>979.919983</v>
      </c>
      <c r="N518" s="14">
        <f t="shared" si="28"/>
        <v>2.4962178765033372E-3</v>
      </c>
    </row>
    <row r="519" spans="9:14" x14ac:dyDescent="0.25">
      <c r="I519" s="31">
        <v>41451</v>
      </c>
      <c r="J519">
        <v>1603.26001</v>
      </c>
      <c r="K519" s="14">
        <f t="shared" ref="K519:K582" si="29">J519/J518-1</f>
        <v>-6.1616298672947378E-3</v>
      </c>
      <c r="M519" s="6">
        <v>963.830017</v>
      </c>
      <c r="N519" s="14">
        <f t="shared" ref="N519:N582" si="30">M519/M518-1</f>
        <v>-1.6419673319387762E-2</v>
      </c>
    </row>
    <row r="520" spans="9:14" x14ac:dyDescent="0.25">
      <c r="I520" s="31">
        <v>41450</v>
      </c>
      <c r="J520">
        <v>1588.030029</v>
      </c>
      <c r="K520" s="14">
        <f t="shared" si="29"/>
        <v>-9.4993830726183281E-3</v>
      </c>
      <c r="M520" s="6">
        <v>961.26000999999997</v>
      </c>
      <c r="N520" s="14">
        <f t="shared" si="30"/>
        <v>-2.6664525431563391E-3</v>
      </c>
    </row>
    <row r="521" spans="9:14" x14ac:dyDescent="0.25">
      <c r="I521" s="31">
        <v>41449</v>
      </c>
      <c r="J521">
        <v>1573.089966</v>
      </c>
      <c r="K521" s="14">
        <f t="shared" si="29"/>
        <v>-9.4079222226093329E-3</v>
      </c>
      <c r="M521" s="6">
        <v>951.04998799999998</v>
      </c>
      <c r="N521" s="14">
        <f t="shared" si="30"/>
        <v>-1.0621498755576053E-2</v>
      </c>
    </row>
    <row r="522" spans="9:14" x14ac:dyDescent="0.25">
      <c r="I522" s="31">
        <v>41446</v>
      </c>
      <c r="J522">
        <v>1592.4300539999999</v>
      </c>
      <c r="K522" s="14">
        <f t="shared" si="29"/>
        <v>1.2294330532904851E-2</v>
      </c>
      <c r="M522" s="6">
        <v>963.67999299999997</v>
      </c>
      <c r="N522" s="14">
        <f t="shared" si="30"/>
        <v>1.3280064307198192E-2</v>
      </c>
    </row>
    <row r="523" spans="9:14" x14ac:dyDescent="0.25">
      <c r="I523" s="31">
        <v>41445</v>
      </c>
      <c r="J523">
        <v>1588.1899410000001</v>
      </c>
      <c r="K523" s="14">
        <f t="shared" si="29"/>
        <v>-2.6626682844557159E-3</v>
      </c>
      <c r="M523" s="6">
        <v>960.52002000000005</v>
      </c>
      <c r="N523" s="14">
        <f t="shared" si="30"/>
        <v>-3.2790688018360381E-3</v>
      </c>
    </row>
    <row r="524" spans="9:14" x14ac:dyDescent="0.25">
      <c r="I524" s="31">
        <v>41444</v>
      </c>
      <c r="J524">
        <v>1628.9300539999999</v>
      </c>
      <c r="K524" s="14">
        <f t="shared" si="29"/>
        <v>2.5651914766786632E-2</v>
      </c>
      <c r="M524" s="6">
        <v>986.5</v>
      </c>
      <c r="N524" s="14">
        <f t="shared" si="30"/>
        <v>2.7047827696501381E-2</v>
      </c>
    </row>
    <row r="525" spans="9:14" x14ac:dyDescent="0.25">
      <c r="I525" s="31">
        <v>41443</v>
      </c>
      <c r="J525">
        <v>1651.8100589999999</v>
      </c>
      <c r="K525" s="14">
        <f t="shared" si="29"/>
        <v>1.4046032820019372E-2</v>
      </c>
      <c r="M525" s="6">
        <v>999.98999000000003</v>
      </c>
      <c r="N525" s="14">
        <f t="shared" si="30"/>
        <v>1.3674597060314264E-2</v>
      </c>
    </row>
    <row r="526" spans="9:14" x14ac:dyDescent="0.25">
      <c r="I526" s="31">
        <v>41442</v>
      </c>
      <c r="J526">
        <v>1639.040039</v>
      </c>
      <c r="K526" s="14">
        <f t="shared" si="29"/>
        <v>-7.7309251935000489E-3</v>
      </c>
      <c r="M526" s="6">
        <v>987.84002699999996</v>
      </c>
      <c r="N526" s="14">
        <f t="shared" si="30"/>
        <v>-1.2150084622347124E-2</v>
      </c>
    </row>
    <row r="527" spans="9:14" x14ac:dyDescent="0.25">
      <c r="I527" s="31">
        <v>41439</v>
      </c>
      <c r="J527">
        <v>1626.7299800000001</v>
      </c>
      <c r="K527" s="14">
        <f t="shared" si="29"/>
        <v>-7.5105297656489212E-3</v>
      </c>
      <c r="M527" s="6">
        <v>981.38000499999998</v>
      </c>
      <c r="N527" s="14">
        <f t="shared" si="30"/>
        <v>-6.5395426622046893E-3</v>
      </c>
    </row>
    <row r="528" spans="9:14" x14ac:dyDescent="0.25">
      <c r="I528" s="31">
        <v>41438</v>
      </c>
      <c r="J528">
        <v>1636.3599850000001</v>
      </c>
      <c r="K528" s="14">
        <f t="shared" si="29"/>
        <v>5.9198546276253428E-3</v>
      </c>
      <c r="M528" s="6">
        <v>989.69000200000005</v>
      </c>
      <c r="N528" s="14">
        <f t="shared" si="30"/>
        <v>8.4676648776842445E-3</v>
      </c>
    </row>
    <row r="529" spans="9:14" x14ac:dyDescent="0.25">
      <c r="I529" s="31">
        <v>41437</v>
      </c>
      <c r="J529">
        <v>1612.5200199999999</v>
      </c>
      <c r="K529" s="14">
        <f t="shared" si="29"/>
        <v>-1.4568900008881669E-2</v>
      </c>
      <c r="M529" s="6">
        <v>972.30999799999995</v>
      </c>
      <c r="N529" s="14">
        <f t="shared" si="30"/>
        <v>-1.7561058477783886E-2</v>
      </c>
    </row>
    <row r="530" spans="9:14" x14ac:dyDescent="0.25">
      <c r="I530" s="31">
        <v>41436</v>
      </c>
      <c r="J530">
        <v>1626.130005</v>
      </c>
      <c r="K530" s="14">
        <f t="shared" si="29"/>
        <v>8.4401959859079501E-3</v>
      </c>
      <c r="M530" s="6">
        <v>981.45001200000002</v>
      </c>
      <c r="N530" s="14">
        <f t="shared" si="30"/>
        <v>9.4003085629075223E-3</v>
      </c>
    </row>
    <row r="531" spans="9:14" x14ac:dyDescent="0.25">
      <c r="I531" s="31">
        <v>41435</v>
      </c>
      <c r="J531">
        <v>1642.8100589999999</v>
      </c>
      <c r="K531" s="14">
        <f t="shared" si="29"/>
        <v>1.025751566523736E-2</v>
      </c>
      <c r="M531" s="6">
        <v>992.669983</v>
      </c>
      <c r="N531" s="14">
        <f t="shared" si="30"/>
        <v>1.143203511418367E-2</v>
      </c>
    </row>
    <row r="532" spans="9:14" x14ac:dyDescent="0.25">
      <c r="I532" s="31">
        <v>41432</v>
      </c>
      <c r="J532">
        <v>1643.380005</v>
      </c>
      <c r="K532" s="14">
        <f t="shared" si="29"/>
        <v>3.4693359520021616E-4</v>
      </c>
      <c r="M532" s="6">
        <v>987.61999500000002</v>
      </c>
      <c r="N532" s="14">
        <f t="shared" si="30"/>
        <v>-5.0872778329995594E-3</v>
      </c>
    </row>
    <row r="533" spans="9:14" x14ac:dyDescent="0.25">
      <c r="I533" s="31">
        <v>41431</v>
      </c>
      <c r="J533">
        <v>1622.5600589999999</v>
      </c>
      <c r="K533" s="14">
        <f t="shared" si="29"/>
        <v>-1.2668978530014474E-2</v>
      </c>
      <c r="M533" s="6">
        <v>979.46002199999998</v>
      </c>
      <c r="N533" s="14">
        <f t="shared" si="30"/>
        <v>-8.2622598178564433E-3</v>
      </c>
    </row>
    <row r="534" spans="9:14" x14ac:dyDescent="0.25">
      <c r="I534" s="31">
        <v>41430</v>
      </c>
      <c r="J534">
        <v>1608.900024</v>
      </c>
      <c r="K534" s="14">
        <f t="shared" si="29"/>
        <v>-8.4188162553555657E-3</v>
      </c>
      <c r="M534" s="6">
        <v>968.15997300000004</v>
      </c>
      <c r="N534" s="14">
        <f t="shared" si="30"/>
        <v>-1.1537019118887493E-2</v>
      </c>
    </row>
    <row r="535" spans="9:14" x14ac:dyDescent="0.25">
      <c r="I535" s="31">
        <v>41429</v>
      </c>
      <c r="J535">
        <v>1631.380005</v>
      </c>
      <c r="K535" s="14">
        <f t="shared" si="29"/>
        <v>1.3972267179231501E-2</v>
      </c>
      <c r="M535" s="6">
        <v>981.96997099999999</v>
      </c>
      <c r="N535" s="14">
        <f t="shared" si="30"/>
        <v>1.4264169543394267E-2</v>
      </c>
    </row>
    <row r="536" spans="9:14" x14ac:dyDescent="0.25">
      <c r="I536" s="31">
        <v>41428</v>
      </c>
      <c r="J536">
        <v>1640.420044</v>
      </c>
      <c r="K536" s="14">
        <f t="shared" si="29"/>
        <v>5.5413447340859623E-3</v>
      </c>
      <c r="M536" s="6">
        <v>990.53002900000001</v>
      </c>
      <c r="N536" s="14">
        <f t="shared" si="30"/>
        <v>8.7172299080415794E-3</v>
      </c>
    </row>
    <row r="537" spans="9:14" x14ac:dyDescent="0.25">
      <c r="I537" s="31">
        <v>41425</v>
      </c>
      <c r="J537">
        <v>1630.73999</v>
      </c>
      <c r="K537" s="14">
        <f t="shared" si="29"/>
        <v>-5.9009605712913027E-3</v>
      </c>
      <c r="M537" s="6">
        <v>984.15002400000003</v>
      </c>
      <c r="N537" s="14">
        <f t="shared" si="30"/>
        <v>-6.4410010935670448E-3</v>
      </c>
    </row>
    <row r="538" spans="9:14" x14ac:dyDescent="0.25">
      <c r="I538" s="31">
        <v>41424</v>
      </c>
      <c r="J538">
        <v>1654.410034</v>
      </c>
      <c r="K538" s="14">
        <f t="shared" si="29"/>
        <v>1.4514909884560945E-2</v>
      </c>
      <c r="M538" s="6">
        <v>994.42999299999997</v>
      </c>
      <c r="N538" s="14">
        <f t="shared" si="30"/>
        <v>1.0445530406246295E-2</v>
      </c>
    </row>
    <row r="539" spans="9:14" x14ac:dyDescent="0.25">
      <c r="I539" s="31">
        <v>41423</v>
      </c>
      <c r="J539">
        <v>1648.3599850000001</v>
      </c>
      <c r="K539" s="14">
        <f t="shared" si="29"/>
        <v>-3.6569223322299171E-3</v>
      </c>
      <c r="M539" s="6">
        <v>986.96002199999998</v>
      </c>
      <c r="N539" s="14">
        <f t="shared" si="30"/>
        <v>-7.5118118445568482E-3</v>
      </c>
    </row>
    <row r="540" spans="9:14" x14ac:dyDescent="0.25">
      <c r="I540" s="31">
        <v>41422</v>
      </c>
      <c r="J540">
        <v>1660.0600589999999</v>
      </c>
      <c r="K540" s="14">
        <f t="shared" si="29"/>
        <v>7.0980089946794944E-3</v>
      </c>
      <c r="M540" s="6">
        <v>997.34997599999997</v>
      </c>
      <c r="N540" s="14">
        <f t="shared" si="30"/>
        <v>1.0527228832375224E-2</v>
      </c>
    </row>
    <row r="541" spans="9:14" x14ac:dyDescent="0.25">
      <c r="I541" s="31">
        <v>41418</v>
      </c>
      <c r="J541">
        <v>1649.599976</v>
      </c>
      <c r="K541" s="14">
        <f t="shared" si="29"/>
        <v>-6.3010268473665532E-3</v>
      </c>
      <c r="M541" s="6">
        <v>984.28002900000001</v>
      </c>
      <c r="N541" s="14">
        <f t="shared" si="30"/>
        <v>-1.3104674702473673E-2</v>
      </c>
    </row>
    <row r="542" spans="9:14" x14ac:dyDescent="0.25">
      <c r="I542" s="31">
        <v>41417</v>
      </c>
      <c r="J542">
        <v>1650.51001</v>
      </c>
      <c r="K542" s="14">
        <f t="shared" si="29"/>
        <v>5.5166950366158929E-4</v>
      </c>
      <c r="M542" s="6">
        <v>984.28002900000001</v>
      </c>
      <c r="N542" s="14">
        <f t="shared" si="30"/>
        <v>0</v>
      </c>
    </row>
    <row r="543" spans="9:14" x14ac:dyDescent="0.25">
      <c r="I543" s="31">
        <v>41416</v>
      </c>
      <c r="J543">
        <v>1655.349976</v>
      </c>
      <c r="K543" s="14">
        <f t="shared" si="29"/>
        <v>2.9324063293623137E-3</v>
      </c>
      <c r="M543" s="6">
        <v>982.26000999999997</v>
      </c>
      <c r="N543" s="14">
        <f t="shared" si="30"/>
        <v>-2.0522807945746457E-3</v>
      </c>
    </row>
    <row r="544" spans="9:14" x14ac:dyDescent="0.25">
      <c r="I544" s="31">
        <v>41415</v>
      </c>
      <c r="J544">
        <v>1669.160034</v>
      </c>
      <c r="K544" s="14">
        <f t="shared" si="29"/>
        <v>8.342681729075041E-3</v>
      </c>
      <c r="M544" s="6">
        <v>998.78002900000001</v>
      </c>
      <c r="N544" s="14">
        <f t="shared" si="30"/>
        <v>1.6818376836903015E-2</v>
      </c>
    </row>
    <row r="545" spans="9:14" x14ac:dyDescent="0.25">
      <c r="I545" s="31">
        <v>41414</v>
      </c>
      <c r="J545">
        <v>1666.290039</v>
      </c>
      <c r="K545" s="14">
        <f t="shared" si="29"/>
        <v>-1.7194247055641876E-3</v>
      </c>
      <c r="M545" s="6">
        <v>997.97997999999995</v>
      </c>
      <c r="N545" s="14">
        <f t="shared" si="30"/>
        <v>-8.010262287694303E-4</v>
      </c>
    </row>
    <row r="546" spans="9:14" x14ac:dyDescent="0.25">
      <c r="I546" s="31">
        <v>41411</v>
      </c>
      <c r="J546">
        <v>1667.469971</v>
      </c>
      <c r="K546" s="14">
        <f t="shared" si="29"/>
        <v>7.0811921837332648E-4</v>
      </c>
      <c r="M546" s="6">
        <v>996.28002900000001</v>
      </c>
      <c r="N546" s="14">
        <f t="shared" si="30"/>
        <v>-1.7033918856768082E-3</v>
      </c>
    </row>
    <row r="547" spans="9:14" x14ac:dyDescent="0.25">
      <c r="I547" s="31">
        <v>41410</v>
      </c>
      <c r="J547">
        <v>1650.469971</v>
      </c>
      <c r="K547" s="14">
        <f t="shared" si="29"/>
        <v>-1.0195086145872168E-2</v>
      </c>
      <c r="M547" s="6">
        <v>985.34002699999996</v>
      </c>
      <c r="N547" s="14">
        <f t="shared" si="30"/>
        <v>-1.0980850445211576E-2</v>
      </c>
    </row>
    <row r="548" spans="9:14" x14ac:dyDescent="0.25">
      <c r="I548" s="31">
        <v>41409</v>
      </c>
      <c r="J548">
        <v>1658.780029</v>
      </c>
      <c r="K548" s="14">
        <f t="shared" si="29"/>
        <v>5.0349646743133025E-3</v>
      </c>
      <c r="M548" s="6">
        <v>988.53997800000002</v>
      </c>
      <c r="N548" s="14">
        <f t="shared" si="30"/>
        <v>3.2475601440273838E-3</v>
      </c>
    </row>
    <row r="549" spans="9:14" x14ac:dyDescent="0.25">
      <c r="I549" s="31">
        <v>41408</v>
      </c>
      <c r="J549">
        <v>1650.339966</v>
      </c>
      <c r="K549" s="14">
        <f t="shared" si="29"/>
        <v>-5.0881146700856306E-3</v>
      </c>
      <c r="M549" s="6">
        <v>985.96002199999998</v>
      </c>
      <c r="N549" s="14">
        <f t="shared" si="30"/>
        <v>-2.6098651115959992E-3</v>
      </c>
    </row>
    <row r="550" spans="9:14" x14ac:dyDescent="0.25">
      <c r="I550" s="31">
        <v>41407</v>
      </c>
      <c r="J550">
        <v>1633.7700199999999</v>
      </c>
      <c r="K550" s="14">
        <f t="shared" si="29"/>
        <v>-1.0040322807040369E-2</v>
      </c>
      <c r="M550" s="6">
        <v>973.78997800000002</v>
      </c>
      <c r="N550" s="14">
        <f t="shared" si="30"/>
        <v>-1.234334428216799E-2</v>
      </c>
    </row>
    <row r="551" spans="9:14" x14ac:dyDescent="0.25">
      <c r="I551" s="31">
        <v>41404</v>
      </c>
      <c r="J551">
        <v>1633.6999510000001</v>
      </c>
      <c r="K551" s="14">
        <f t="shared" si="29"/>
        <v>-4.2887921275380769E-5</v>
      </c>
      <c r="M551" s="6">
        <v>975.15997300000004</v>
      </c>
      <c r="N551" s="14">
        <f t="shared" si="30"/>
        <v>1.4068690692563557E-3</v>
      </c>
    </row>
    <row r="552" spans="9:14" x14ac:dyDescent="0.25">
      <c r="I552" s="31">
        <v>41403</v>
      </c>
      <c r="J552">
        <v>1626.670044</v>
      </c>
      <c r="K552" s="14">
        <f t="shared" si="29"/>
        <v>-4.3030588301707917E-3</v>
      </c>
      <c r="M552" s="6">
        <v>966.26000999999997</v>
      </c>
      <c r="N552" s="14">
        <f t="shared" si="30"/>
        <v>-9.1266697223226778E-3</v>
      </c>
    </row>
    <row r="553" spans="9:14" x14ac:dyDescent="0.25">
      <c r="I553" s="31">
        <v>41402</v>
      </c>
      <c r="J553">
        <v>1632.6899410000001</v>
      </c>
      <c r="K553" s="14">
        <f t="shared" si="29"/>
        <v>3.7007486688556135E-3</v>
      </c>
      <c r="M553" s="6">
        <v>970.40997300000004</v>
      </c>
      <c r="N553" s="14">
        <f t="shared" si="30"/>
        <v>4.2948719361779464E-3</v>
      </c>
    </row>
    <row r="554" spans="9:14" x14ac:dyDescent="0.25">
      <c r="I554" s="31">
        <v>41401</v>
      </c>
      <c r="J554">
        <v>1625.959961</v>
      </c>
      <c r="K554" s="14">
        <f t="shared" si="29"/>
        <v>-4.1220196382651952E-3</v>
      </c>
      <c r="M554" s="6">
        <v>967.82000700000003</v>
      </c>
      <c r="N554" s="14">
        <f t="shared" si="30"/>
        <v>-2.668940006864462E-3</v>
      </c>
    </row>
    <row r="555" spans="9:14" x14ac:dyDescent="0.25">
      <c r="I555" s="31">
        <v>41400</v>
      </c>
      <c r="J555">
        <v>1617.5</v>
      </c>
      <c r="K555" s="14">
        <f t="shared" si="29"/>
        <v>-5.203056165538622E-3</v>
      </c>
      <c r="M555" s="6">
        <v>959.79998799999998</v>
      </c>
      <c r="N555" s="14">
        <f t="shared" si="30"/>
        <v>-8.2866844475142365E-3</v>
      </c>
    </row>
    <row r="556" spans="9:14" x14ac:dyDescent="0.25">
      <c r="I556" s="31">
        <v>41397</v>
      </c>
      <c r="J556">
        <v>1614.420044</v>
      </c>
      <c r="K556" s="14">
        <f t="shared" si="29"/>
        <v>-1.9041459041730935E-3</v>
      </c>
      <c r="M556" s="6">
        <v>954.419983</v>
      </c>
      <c r="N556" s="14">
        <f t="shared" si="30"/>
        <v>-5.6053397241759839E-3</v>
      </c>
    </row>
    <row r="557" spans="9:14" x14ac:dyDescent="0.25">
      <c r="I557" s="31">
        <v>41396</v>
      </c>
      <c r="J557">
        <v>1597.589966</v>
      </c>
      <c r="K557" s="14">
        <f t="shared" si="29"/>
        <v>-1.0424844551793711E-2</v>
      </c>
      <c r="M557" s="6">
        <v>939.84997599999997</v>
      </c>
      <c r="N557" s="14">
        <f t="shared" si="30"/>
        <v>-1.5265823494393538E-2</v>
      </c>
    </row>
    <row r="558" spans="9:14" x14ac:dyDescent="0.25">
      <c r="I558" s="31">
        <v>41395</v>
      </c>
      <c r="J558">
        <v>1582.6999510000001</v>
      </c>
      <c r="K558" s="14">
        <f t="shared" si="29"/>
        <v>-9.3202982723290528E-3</v>
      </c>
      <c r="M558" s="6">
        <v>924.21002199999998</v>
      </c>
      <c r="N558" s="14">
        <f t="shared" si="30"/>
        <v>-1.6640904824580249E-2</v>
      </c>
    </row>
    <row r="559" spans="9:14" x14ac:dyDescent="0.25">
      <c r="I559" s="31">
        <v>41394</v>
      </c>
      <c r="J559">
        <v>1597.5699460000001</v>
      </c>
      <c r="K559" s="14">
        <f t="shared" si="29"/>
        <v>9.3953342139201368E-3</v>
      </c>
      <c r="M559" s="6">
        <v>947.46002199999998</v>
      </c>
      <c r="N559" s="14">
        <f t="shared" si="30"/>
        <v>2.5156619649813861E-2</v>
      </c>
    </row>
    <row r="560" spans="9:14" x14ac:dyDescent="0.25">
      <c r="I560" s="31">
        <v>41393</v>
      </c>
      <c r="J560">
        <v>1593.6099850000001</v>
      </c>
      <c r="K560" s="14">
        <f t="shared" si="29"/>
        <v>-2.4787402954812299E-3</v>
      </c>
      <c r="M560" s="6">
        <v>942.42999299999997</v>
      </c>
      <c r="N560" s="14">
        <f t="shared" si="30"/>
        <v>-5.3089617326355087E-3</v>
      </c>
    </row>
    <row r="561" spans="9:14" x14ac:dyDescent="0.25">
      <c r="I561" s="31">
        <v>41390</v>
      </c>
      <c r="J561">
        <v>1582.23999</v>
      </c>
      <c r="K561" s="14">
        <f t="shared" si="29"/>
        <v>-7.1347413150150141E-3</v>
      </c>
      <c r="M561" s="6">
        <v>935.25</v>
      </c>
      <c r="N561" s="14">
        <f t="shared" si="30"/>
        <v>-7.6185956021456169E-3</v>
      </c>
    </row>
    <row r="562" spans="9:14" x14ac:dyDescent="0.25">
      <c r="I562" s="31">
        <v>41389</v>
      </c>
      <c r="J562">
        <v>1585.160034</v>
      </c>
      <c r="K562" s="14">
        <f t="shared" si="29"/>
        <v>1.8455127025325258E-3</v>
      </c>
      <c r="M562" s="6">
        <v>940.28002900000001</v>
      </c>
      <c r="N562" s="14">
        <f t="shared" si="30"/>
        <v>5.3782721197541683E-3</v>
      </c>
    </row>
    <row r="563" spans="9:14" x14ac:dyDescent="0.25">
      <c r="I563" s="31">
        <v>41388</v>
      </c>
      <c r="J563">
        <v>1578.790039</v>
      </c>
      <c r="K563" s="14">
        <f t="shared" si="29"/>
        <v>-4.0185185491498077E-3</v>
      </c>
      <c r="M563" s="6">
        <v>934.10998500000005</v>
      </c>
      <c r="N563" s="14">
        <f t="shared" si="30"/>
        <v>-6.5619217783046135E-3</v>
      </c>
    </row>
    <row r="564" spans="9:14" x14ac:dyDescent="0.25">
      <c r="I564" s="31">
        <v>41387</v>
      </c>
      <c r="J564">
        <v>1578.780029</v>
      </c>
      <c r="K564" s="14">
        <f t="shared" si="29"/>
        <v>-6.3402984264993023E-6</v>
      </c>
      <c r="M564" s="6">
        <v>929.35998500000005</v>
      </c>
      <c r="N564" s="14">
        <f t="shared" si="30"/>
        <v>-5.0850543043922114E-3</v>
      </c>
    </row>
    <row r="565" spans="9:14" x14ac:dyDescent="0.25">
      <c r="I565" s="31">
        <v>41386</v>
      </c>
      <c r="J565">
        <v>1562.5</v>
      </c>
      <c r="K565" s="14">
        <f t="shared" si="29"/>
        <v>-1.0311777892396901E-2</v>
      </c>
      <c r="M565" s="6">
        <v>914.79998799999998</v>
      </c>
      <c r="N565" s="14">
        <f t="shared" si="30"/>
        <v>-1.566669238508267E-2</v>
      </c>
    </row>
    <row r="566" spans="9:14" x14ac:dyDescent="0.25">
      <c r="I566" s="31">
        <v>41383</v>
      </c>
      <c r="J566">
        <v>1555.25</v>
      </c>
      <c r="K566" s="14">
        <f t="shared" si="29"/>
        <v>-4.6399999999999775E-3</v>
      </c>
      <c r="M566" s="6">
        <v>912.5</v>
      </c>
      <c r="N566" s="14">
        <f t="shared" si="30"/>
        <v>-2.5141976718083825E-3</v>
      </c>
    </row>
    <row r="567" spans="9:14" x14ac:dyDescent="0.25">
      <c r="I567" s="31">
        <v>41382</v>
      </c>
      <c r="J567">
        <v>1541.6099850000001</v>
      </c>
      <c r="K567" s="14">
        <f t="shared" si="29"/>
        <v>-8.7703038096769159E-3</v>
      </c>
      <c r="M567" s="6">
        <v>901.51000999999997</v>
      </c>
      <c r="N567" s="14">
        <f t="shared" si="30"/>
        <v>-1.2043824657534286E-2</v>
      </c>
    </row>
    <row r="568" spans="9:14" x14ac:dyDescent="0.25">
      <c r="I568" s="31">
        <v>41381</v>
      </c>
      <c r="J568">
        <v>1552.01001</v>
      </c>
      <c r="K568" s="14">
        <f t="shared" si="29"/>
        <v>6.7462101966080379E-3</v>
      </c>
      <c r="M568" s="6">
        <v>906.79998799999998</v>
      </c>
      <c r="N568" s="14">
        <f t="shared" si="30"/>
        <v>5.8679082221173573E-3</v>
      </c>
    </row>
    <row r="569" spans="9:14" x14ac:dyDescent="0.25">
      <c r="I569" s="31">
        <v>41380</v>
      </c>
      <c r="J569">
        <v>1574.5699460000001</v>
      </c>
      <c r="K569" s="14">
        <f t="shared" si="29"/>
        <v>1.4535947483998557E-2</v>
      </c>
      <c r="M569" s="6">
        <v>923.29998799999998</v>
      </c>
      <c r="N569" s="14">
        <f t="shared" si="30"/>
        <v>1.819585379174038E-2</v>
      </c>
    </row>
    <row r="570" spans="9:14" x14ac:dyDescent="0.25">
      <c r="I570" s="31">
        <v>41379</v>
      </c>
      <c r="J570">
        <v>1552.3599850000001</v>
      </c>
      <c r="K570" s="14">
        <f t="shared" si="29"/>
        <v>-1.4105414025221141E-2</v>
      </c>
      <c r="M570" s="6">
        <v>907.17999299999997</v>
      </c>
      <c r="N570" s="14">
        <f t="shared" si="30"/>
        <v>-1.7459108858994155E-2</v>
      </c>
    </row>
    <row r="571" spans="9:14" x14ac:dyDescent="0.25">
      <c r="I571" s="31">
        <v>41376</v>
      </c>
      <c r="J571">
        <v>1588.849976</v>
      </c>
      <c r="K571" s="14">
        <f t="shared" si="29"/>
        <v>2.3506139911226853E-2</v>
      </c>
      <c r="M571" s="6">
        <v>942.84997599999997</v>
      </c>
      <c r="N571" s="14">
        <f t="shared" si="30"/>
        <v>3.9319631468107019E-2</v>
      </c>
    </row>
    <row r="572" spans="9:14" x14ac:dyDescent="0.25">
      <c r="I572" s="31">
        <v>41375</v>
      </c>
      <c r="J572">
        <v>1593.369995</v>
      </c>
      <c r="K572" s="14">
        <f t="shared" si="29"/>
        <v>2.8448368746427644E-3</v>
      </c>
      <c r="M572" s="6">
        <v>947.04998799999998</v>
      </c>
      <c r="N572" s="14">
        <f t="shared" si="30"/>
        <v>4.4545920421172891E-3</v>
      </c>
    </row>
    <row r="573" spans="9:14" x14ac:dyDescent="0.25">
      <c r="I573" s="31">
        <v>41374</v>
      </c>
      <c r="J573">
        <v>1587.7299800000001</v>
      </c>
      <c r="K573" s="14">
        <f t="shared" si="29"/>
        <v>-3.5396769223082769E-3</v>
      </c>
      <c r="M573" s="6">
        <v>946.09002699999996</v>
      </c>
      <c r="N573" s="14">
        <f t="shared" si="30"/>
        <v>-1.0136328727771149E-3</v>
      </c>
    </row>
    <row r="574" spans="9:14" x14ac:dyDescent="0.25">
      <c r="I574" s="31">
        <v>41373</v>
      </c>
      <c r="J574">
        <v>1568.6099850000001</v>
      </c>
      <c r="K574" s="14">
        <f t="shared" si="29"/>
        <v>-1.2042346772339729E-2</v>
      </c>
      <c r="M574" s="6">
        <v>929.34002699999996</v>
      </c>
      <c r="N574" s="14">
        <f t="shared" si="30"/>
        <v>-1.7704446217569059E-2</v>
      </c>
    </row>
    <row r="575" spans="9:14" x14ac:dyDescent="0.25">
      <c r="I575" s="31">
        <v>41372</v>
      </c>
      <c r="J575">
        <v>1563.0699460000001</v>
      </c>
      <c r="K575" s="14">
        <f t="shared" si="29"/>
        <v>-3.5318141877057618E-3</v>
      </c>
      <c r="M575" s="6">
        <v>931.48999000000003</v>
      </c>
      <c r="N575" s="14">
        <f t="shared" si="30"/>
        <v>2.3134298938358722E-3</v>
      </c>
    </row>
    <row r="576" spans="9:14" x14ac:dyDescent="0.25">
      <c r="I576" s="31">
        <v>41369</v>
      </c>
      <c r="J576">
        <v>1553.280029</v>
      </c>
      <c r="K576" s="14">
        <f t="shared" si="29"/>
        <v>-6.2632622583864705E-3</v>
      </c>
      <c r="M576" s="6">
        <v>923.28002900000001</v>
      </c>
      <c r="N576" s="14">
        <f t="shared" si="30"/>
        <v>-8.8137941235417738E-3</v>
      </c>
    </row>
    <row r="577" spans="9:14" x14ac:dyDescent="0.25">
      <c r="I577" s="31">
        <v>41368</v>
      </c>
      <c r="J577">
        <v>1559.9799800000001</v>
      </c>
      <c r="K577" s="14">
        <f t="shared" si="29"/>
        <v>4.3134211957347457E-3</v>
      </c>
      <c r="M577" s="6">
        <v>925.65997300000004</v>
      </c>
      <c r="N577" s="14">
        <f t="shared" si="30"/>
        <v>2.5777054904758678E-3</v>
      </c>
    </row>
    <row r="578" spans="9:14" x14ac:dyDescent="0.25">
      <c r="I578" s="31">
        <v>41367</v>
      </c>
      <c r="J578">
        <v>1553.6899410000001</v>
      </c>
      <c r="K578" s="14">
        <f t="shared" si="29"/>
        <v>-4.0321280276942595E-3</v>
      </c>
      <c r="M578" s="6">
        <v>918.71002199999998</v>
      </c>
      <c r="N578" s="14">
        <f t="shared" si="30"/>
        <v>-7.5081036262978351E-3</v>
      </c>
    </row>
    <row r="579" spans="9:14" x14ac:dyDescent="0.25">
      <c r="I579" s="31">
        <v>41366</v>
      </c>
      <c r="J579">
        <v>1570.25</v>
      </c>
      <c r="K579" s="14">
        <f t="shared" si="29"/>
        <v>1.0658535247606293E-2</v>
      </c>
      <c r="M579" s="6">
        <v>934.29998799999998</v>
      </c>
      <c r="N579" s="14">
        <f t="shared" si="30"/>
        <v>1.6969408874043967E-2</v>
      </c>
    </row>
    <row r="580" spans="9:14" x14ac:dyDescent="0.25">
      <c r="I580" s="31">
        <v>41365</v>
      </c>
      <c r="J580">
        <v>1562.170044</v>
      </c>
      <c r="K580" s="14">
        <f t="shared" si="29"/>
        <v>-5.1456494188824031E-3</v>
      </c>
      <c r="M580" s="6">
        <v>938.78997800000002</v>
      </c>
      <c r="N580" s="14">
        <f t="shared" si="30"/>
        <v>4.8057262738614437E-3</v>
      </c>
    </row>
    <row r="581" spans="9:14" x14ac:dyDescent="0.25">
      <c r="I581" s="31">
        <v>41361</v>
      </c>
      <c r="J581">
        <v>1569.1899410000001</v>
      </c>
      <c r="K581" s="14">
        <f t="shared" si="29"/>
        <v>4.4936830193116339E-3</v>
      </c>
      <c r="M581" s="6">
        <v>951.53997800000002</v>
      </c>
      <c r="N581" s="14">
        <f t="shared" si="30"/>
        <v>1.3581312432800585E-2</v>
      </c>
    </row>
    <row r="582" spans="9:14" x14ac:dyDescent="0.25">
      <c r="I582" s="31">
        <v>41360</v>
      </c>
      <c r="J582">
        <v>1562.849976</v>
      </c>
      <c r="K582" s="14">
        <f t="shared" si="29"/>
        <v>-4.0402788944465806E-3</v>
      </c>
      <c r="M582" s="6">
        <v>950.23999000000003</v>
      </c>
      <c r="N582" s="14">
        <f t="shared" si="30"/>
        <v>-1.3661937806673796E-3</v>
      </c>
    </row>
    <row r="583" spans="9:14" x14ac:dyDescent="0.25">
      <c r="I583" s="31">
        <v>41359</v>
      </c>
      <c r="J583">
        <v>1563.7700199999999</v>
      </c>
      <c r="K583" s="14">
        <f t="shared" ref="K583:K646" si="31">J583/J582-1</f>
        <v>5.8869630107083459E-4</v>
      </c>
      <c r="M583" s="6">
        <v>949.82000700000003</v>
      </c>
      <c r="N583" s="14">
        <f t="shared" ref="N583:N646" si="32">M583/M582-1</f>
        <v>-4.4197571605042452E-4</v>
      </c>
    </row>
    <row r="584" spans="9:14" x14ac:dyDescent="0.25">
      <c r="I584" s="31">
        <v>41358</v>
      </c>
      <c r="J584">
        <v>1551.6899410000001</v>
      </c>
      <c r="K584" s="14">
        <f t="shared" si="31"/>
        <v>-7.7249716042003813E-3</v>
      </c>
      <c r="M584" s="6">
        <v>945.84997599999997</v>
      </c>
      <c r="N584" s="14">
        <f t="shared" si="32"/>
        <v>-4.1797719259877297E-3</v>
      </c>
    </row>
    <row r="585" spans="9:14" x14ac:dyDescent="0.25">
      <c r="I585" s="31">
        <v>41355</v>
      </c>
      <c r="J585">
        <v>1556.8900149999999</v>
      </c>
      <c r="K585" s="14">
        <f t="shared" si="31"/>
        <v>3.3512326545395155E-3</v>
      </c>
      <c r="M585" s="6">
        <v>946.27002000000005</v>
      </c>
      <c r="N585" s="14">
        <f t="shared" si="32"/>
        <v>4.4409156912639247E-4</v>
      </c>
    </row>
    <row r="586" spans="9:14" x14ac:dyDescent="0.25">
      <c r="I586" s="31">
        <v>41354</v>
      </c>
      <c r="J586">
        <v>1545.8000489999999</v>
      </c>
      <c r="K586" s="14">
        <f t="shared" si="31"/>
        <v>-7.1231531406539261E-3</v>
      </c>
      <c r="M586" s="6">
        <v>943.919983</v>
      </c>
      <c r="N586" s="14">
        <f t="shared" si="32"/>
        <v>-2.4834740088247598E-3</v>
      </c>
    </row>
    <row r="587" spans="9:14" x14ac:dyDescent="0.25">
      <c r="I587" s="31">
        <v>41353</v>
      </c>
      <c r="J587">
        <v>1558.709961</v>
      </c>
      <c r="K587" s="14">
        <f t="shared" si="31"/>
        <v>8.3516053763561526E-3</v>
      </c>
      <c r="M587" s="6">
        <v>951.95001200000002</v>
      </c>
      <c r="N587" s="14">
        <f t="shared" si="32"/>
        <v>8.5071077470768586E-3</v>
      </c>
    </row>
    <row r="588" spans="9:14" x14ac:dyDescent="0.25">
      <c r="I588" s="31">
        <v>41352</v>
      </c>
      <c r="J588">
        <v>1548.339966</v>
      </c>
      <c r="K588" s="14">
        <f t="shared" si="31"/>
        <v>-6.6529343235524063E-3</v>
      </c>
      <c r="M588" s="6">
        <v>942.84997599999997</v>
      </c>
      <c r="N588" s="14">
        <f t="shared" si="32"/>
        <v>-9.5593632914414695E-3</v>
      </c>
    </row>
    <row r="589" spans="9:14" x14ac:dyDescent="0.25">
      <c r="I589" s="31">
        <v>41351</v>
      </c>
      <c r="J589">
        <v>1552.099976</v>
      </c>
      <c r="K589" s="14">
        <f t="shared" si="31"/>
        <v>2.4284137092409619E-3</v>
      </c>
      <c r="M589" s="6">
        <v>947.20001200000002</v>
      </c>
      <c r="N589" s="14">
        <f t="shared" si="32"/>
        <v>4.6137096152401025E-3</v>
      </c>
    </row>
    <row r="590" spans="9:14" x14ac:dyDescent="0.25">
      <c r="I590" s="31">
        <v>41348</v>
      </c>
      <c r="J590">
        <v>1560.6999510000001</v>
      </c>
      <c r="K590" s="14">
        <f t="shared" si="31"/>
        <v>5.5408640764003092E-3</v>
      </c>
      <c r="M590" s="6">
        <v>952.47997999999995</v>
      </c>
      <c r="N590" s="14">
        <f t="shared" si="32"/>
        <v>5.5742904699203066E-3</v>
      </c>
    </row>
    <row r="591" spans="9:14" x14ac:dyDescent="0.25">
      <c r="I591" s="31">
        <v>41347</v>
      </c>
      <c r="J591">
        <v>1563.2299800000001</v>
      </c>
      <c r="K591" s="14">
        <f t="shared" si="31"/>
        <v>1.6210861020267142E-3</v>
      </c>
      <c r="M591" s="6">
        <v>953.07000700000003</v>
      </c>
      <c r="N591" s="14">
        <f t="shared" si="32"/>
        <v>6.1946393875911276E-4</v>
      </c>
    </row>
    <row r="592" spans="9:14" x14ac:dyDescent="0.25">
      <c r="I592" s="31">
        <v>41346</v>
      </c>
      <c r="J592">
        <v>1554.5200199999999</v>
      </c>
      <c r="K592" s="14">
        <f t="shared" si="31"/>
        <v>-5.5717713397488433E-3</v>
      </c>
      <c r="M592" s="6">
        <v>943.90002400000003</v>
      </c>
      <c r="N592" s="14">
        <f t="shared" si="32"/>
        <v>-9.6215209089042242E-3</v>
      </c>
    </row>
    <row r="593" spans="9:14" x14ac:dyDescent="0.25">
      <c r="I593" s="31">
        <v>41345</v>
      </c>
      <c r="J593">
        <v>1552.4799800000001</v>
      </c>
      <c r="K593" s="14">
        <f t="shared" si="31"/>
        <v>-1.3123279042748237E-3</v>
      </c>
      <c r="M593" s="6">
        <v>940.26000999999997</v>
      </c>
      <c r="N593" s="14">
        <f t="shared" si="32"/>
        <v>-3.8563554480851581E-3</v>
      </c>
    </row>
    <row r="594" spans="9:14" x14ac:dyDescent="0.25">
      <c r="I594" s="31">
        <v>41344</v>
      </c>
      <c r="J594">
        <v>1556.219971</v>
      </c>
      <c r="K594" s="14">
        <f t="shared" si="31"/>
        <v>2.4090429816685521E-3</v>
      </c>
      <c r="M594" s="6">
        <v>942.51000999999997</v>
      </c>
      <c r="N594" s="14">
        <f t="shared" si="32"/>
        <v>2.3929551146177896E-3</v>
      </c>
    </row>
    <row r="595" spans="9:14" x14ac:dyDescent="0.25">
      <c r="I595" s="31">
        <v>41341</v>
      </c>
      <c r="J595">
        <v>1551.1800539999999</v>
      </c>
      <c r="K595" s="14">
        <f t="shared" si="31"/>
        <v>-3.2385633740206199E-3</v>
      </c>
      <c r="M595" s="6">
        <v>942.5</v>
      </c>
      <c r="N595" s="14">
        <f t="shared" si="32"/>
        <v>-1.062057685730089E-5</v>
      </c>
    </row>
    <row r="596" spans="9:14" x14ac:dyDescent="0.25">
      <c r="I596" s="31">
        <v>41340</v>
      </c>
      <c r="J596">
        <v>1544.26001</v>
      </c>
      <c r="K596" s="14">
        <f t="shared" si="31"/>
        <v>-4.4611481318079793E-3</v>
      </c>
      <c r="M596" s="6">
        <v>934.57000700000003</v>
      </c>
      <c r="N596" s="14">
        <f t="shared" si="32"/>
        <v>-8.4137856763925045E-3</v>
      </c>
    </row>
    <row r="597" spans="9:14" x14ac:dyDescent="0.25">
      <c r="I597" s="31">
        <v>41339</v>
      </c>
      <c r="J597">
        <v>1541.459961</v>
      </c>
      <c r="K597" s="14">
        <f t="shared" si="31"/>
        <v>-1.8131978953466188E-3</v>
      </c>
      <c r="M597" s="6">
        <v>929.96002199999998</v>
      </c>
      <c r="N597" s="14">
        <f t="shared" si="32"/>
        <v>-4.9327337336645405E-3</v>
      </c>
    </row>
    <row r="598" spans="9:14" x14ac:dyDescent="0.25">
      <c r="I598" s="31">
        <v>41338</v>
      </c>
      <c r="J598">
        <v>1539.790039</v>
      </c>
      <c r="K598" s="14">
        <f t="shared" si="31"/>
        <v>-1.0833379018918565E-3</v>
      </c>
      <c r="M598" s="6">
        <v>927.40002400000003</v>
      </c>
      <c r="N598" s="14">
        <f t="shared" si="32"/>
        <v>-2.7528043565725469E-3</v>
      </c>
    </row>
    <row r="599" spans="9:14" x14ac:dyDescent="0.25">
      <c r="I599" s="31">
        <v>41337</v>
      </c>
      <c r="J599">
        <v>1525.1999510000001</v>
      </c>
      <c r="K599" s="14">
        <f t="shared" si="31"/>
        <v>-9.4753749735095871E-3</v>
      </c>
      <c r="M599" s="6">
        <v>916.67999299999997</v>
      </c>
      <c r="N599" s="14">
        <f t="shared" si="32"/>
        <v>-1.1559230884816141E-2</v>
      </c>
    </row>
    <row r="600" spans="9:14" x14ac:dyDescent="0.25">
      <c r="I600" s="31">
        <v>41334</v>
      </c>
      <c r="J600">
        <v>1518.1999510000001</v>
      </c>
      <c r="K600" s="14">
        <f t="shared" si="31"/>
        <v>-4.5895621721010471E-3</v>
      </c>
      <c r="M600" s="6">
        <v>914.72997999999995</v>
      </c>
      <c r="N600" s="14">
        <f t="shared" si="32"/>
        <v>-2.1272559834302207E-3</v>
      </c>
    </row>
    <row r="601" spans="9:14" x14ac:dyDescent="0.25">
      <c r="I601" s="31">
        <v>41333</v>
      </c>
      <c r="J601">
        <v>1514.6800539999999</v>
      </c>
      <c r="K601" s="14">
        <f t="shared" si="31"/>
        <v>-2.318467338693897E-3</v>
      </c>
      <c r="M601" s="6">
        <v>911.10998500000005</v>
      </c>
      <c r="N601" s="14">
        <f t="shared" si="32"/>
        <v>-3.9574465461380548E-3</v>
      </c>
    </row>
    <row r="602" spans="9:14" x14ac:dyDescent="0.25">
      <c r="I602" s="31">
        <v>41332</v>
      </c>
      <c r="J602">
        <v>1515.98999</v>
      </c>
      <c r="K602" s="14">
        <f t="shared" si="31"/>
        <v>8.6482686329758529E-4</v>
      </c>
      <c r="M602" s="6">
        <v>909.919983</v>
      </c>
      <c r="N602" s="14">
        <f t="shared" si="32"/>
        <v>-1.3061013704070978E-3</v>
      </c>
    </row>
    <row r="603" spans="9:14" x14ac:dyDescent="0.25">
      <c r="I603" s="31">
        <v>41331</v>
      </c>
      <c r="J603">
        <v>1496.9399410000001</v>
      </c>
      <c r="K603" s="14">
        <f t="shared" si="31"/>
        <v>-1.2566078355174315E-2</v>
      </c>
      <c r="M603" s="6">
        <v>900.04998799999998</v>
      </c>
      <c r="N603" s="14">
        <f t="shared" si="32"/>
        <v>-1.0847102145683962E-2</v>
      </c>
    </row>
    <row r="604" spans="9:14" x14ac:dyDescent="0.25">
      <c r="I604" s="31">
        <v>41330</v>
      </c>
      <c r="J604">
        <v>1487.849976</v>
      </c>
      <c r="K604" s="14">
        <f t="shared" si="31"/>
        <v>-6.0723645291526074E-3</v>
      </c>
      <c r="M604" s="6">
        <v>895.84002699999996</v>
      </c>
      <c r="N604" s="14">
        <f t="shared" si="32"/>
        <v>-4.6774746471082151E-3</v>
      </c>
    </row>
    <row r="605" spans="9:14" x14ac:dyDescent="0.25">
      <c r="I605" s="31">
        <v>41327</v>
      </c>
      <c r="J605">
        <v>1515.599976</v>
      </c>
      <c r="K605" s="14">
        <f t="shared" si="31"/>
        <v>1.8651073997799417E-2</v>
      </c>
      <c r="M605" s="6">
        <v>916.15002400000003</v>
      </c>
      <c r="N605" s="14">
        <f t="shared" si="32"/>
        <v>2.2671455157026621E-2</v>
      </c>
    </row>
    <row r="606" spans="9:14" x14ac:dyDescent="0.25">
      <c r="I606" s="31">
        <v>41326</v>
      </c>
      <c r="J606">
        <v>1502.420044</v>
      </c>
      <c r="K606" s="14">
        <f t="shared" si="31"/>
        <v>-8.6961811881158813E-3</v>
      </c>
      <c r="M606" s="6">
        <v>905.40002400000003</v>
      </c>
      <c r="N606" s="14">
        <f t="shared" si="32"/>
        <v>-1.1733886064931198E-2</v>
      </c>
    </row>
    <row r="607" spans="9:14" x14ac:dyDescent="0.25">
      <c r="I607" s="31">
        <v>41325</v>
      </c>
      <c r="J607">
        <v>1511.9499510000001</v>
      </c>
      <c r="K607" s="14">
        <f t="shared" si="31"/>
        <v>6.3430377130937465E-3</v>
      </c>
      <c r="M607" s="6">
        <v>913.5</v>
      </c>
      <c r="N607" s="14">
        <f t="shared" si="32"/>
        <v>8.9462953228285347E-3</v>
      </c>
    </row>
    <row r="608" spans="9:14" x14ac:dyDescent="0.25">
      <c r="I608" s="31">
        <v>41324</v>
      </c>
      <c r="J608">
        <v>1530.9399410000001</v>
      </c>
      <c r="K608" s="14">
        <f t="shared" si="31"/>
        <v>1.2559932944500085E-2</v>
      </c>
      <c r="M608" s="6">
        <v>932</v>
      </c>
      <c r="N608" s="14">
        <f t="shared" si="32"/>
        <v>2.025177887246854E-2</v>
      </c>
    </row>
    <row r="609" spans="9:14" x14ac:dyDescent="0.25">
      <c r="I609" s="31">
        <v>41320</v>
      </c>
      <c r="J609">
        <v>1519.790039</v>
      </c>
      <c r="K609" s="14">
        <f t="shared" si="31"/>
        <v>-7.2830433783817039E-3</v>
      </c>
      <c r="M609" s="6">
        <v>923.15002400000003</v>
      </c>
      <c r="N609" s="14">
        <f t="shared" si="32"/>
        <v>-9.4956824034334586E-3</v>
      </c>
    </row>
    <row r="610" spans="9:14" x14ac:dyDescent="0.25">
      <c r="I610" s="31">
        <v>41319</v>
      </c>
      <c r="J610">
        <v>1521.380005</v>
      </c>
      <c r="K610" s="14">
        <f t="shared" si="31"/>
        <v>1.0461747736194571E-3</v>
      </c>
      <c r="M610" s="6">
        <v>923.76000999999997</v>
      </c>
      <c r="N610" s="14">
        <f t="shared" si="32"/>
        <v>6.6076583885776863E-4</v>
      </c>
    </row>
    <row r="611" spans="9:14" x14ac:dyDescent="0.25">
      <c r="I611" s="31">
        <v>41318</v>
      </c>
      <c r="J611">
        <v>1520.329956</v>
      </c>
      <c r="K611" s="14">
        <f t="shared" si="31"/>
        <v>-6.901950837719939E-4</v>
      </c>
      <c r="M611" s="6">
        <v>920.580017</v>
      </c>
      <c r="N611" s="14">
        <f t="shared" si="32"/>
        <v>-3.4424449700956039E-3</v>
      </c>
    </row>
    <row r="612" spans="9:14" x14ac:dyDescent="0.25">
      <c r="I612" s="31">
        <v>41317</v>
      </c>
      <c r="J612">
        <v>1519.4300539999999</v>
      </c>
      <c r="K612" s="14">
        <f t="shared" si="31"/>
        <v>-5.9191229933253098E-4</v>
      </c>
      <c r="M612" s="6">
        <v>917.52002000000005</v>
      </c>
      <c r="N612" s="14">
        <f t="shared" si="32"/>
        <v>-3.3239880765302265E-3</v>
      </c>
    </row>
    <row r="613" spans="9:14" x14ac:dyDescent="0.25">
      <c r="I613" s="31">
        <v>41316</v>
      </c>
      <c r="J613">
        <v>1517.01001</v>
      </c>
      <c r="K613" s="14">
        <f t="shared" si="31"/>
        <v>-1.5927314282280225E-3</v>
      </c>
      <c r="M613" s="6">
        <v>913.03002900000001</v>
      </c>
      <c r="N613" s="14">
        <f t="shared" si="32"/>
        <v>-4.8936163812535183E-3</v>
      </c>
    </row>
    <row r="614" spans="9:14" x14ac:dyDescent="0.25">
      <c r="I614" s="31">
        <v>41313</v>
      </c>
      <c r="J614">
        <v>1517.9300539999999</v>
      </c>
      <c r="K614" s="14">
        <f t="shared" si="31"/>
        <v>6.0648512134742205E-4</v>
      </c>
      <c r="M614" s="6">
        <v>913.669983</v>
      </c>
      <c r="N614" s="14">
        <f t="shared" si="32"/>
        <v>7.009123245387272E-4</v>
      </c>
    </row>
    <row r="615" spans="9:14" x14ac:dyDescent="0.25">
      <c r="I615" s="31">
        <v>41312</v>
      </c>
      <c r="J615">
        <v>1509.3900149999999</v>
      </c>
      <c r="K615" s="14">
        <f t="shared" si="31"/>
        <v>-5.6261083819346691E-3</v>
      </c>
      <c r="M615" s="6">
        <v>908.09997599999997</v>
      </c>
      <c r="N615" s="14">
        <f t="shared" si="32"/>
        <v>-6.0963007471375175E-3</v>
      </c>
    </row>
    <row r="616" spans="9:14" x14ac:dyDescent="0.25">
      <c r="I616" s="31">
        <v>41311</v>
      </c>
      <c r="J616">
        <v>1512.119995</v>
      </c>
      <c r="K616" s="14">
        <f t="shared" si="31"/>
        <v>1.8086644093773252E-3</v>
      </c>
      <c r="M616" s="6">
        <v>911.28997800000002</v>
      </c>
      <c r="N616" s="14">
        <f t="shared" si="32"/>
        <v>3.5128312788326177E-3</v>
      </c>
    </row>
    <row r="617" spans="9:14" x14ac:dyDescent="0.25">
      <c r="I617" s="31">
        <v>41310</v>
      </c>
      <c r="J617">
        <v>1511.290039</v>
      </c>
      <c r="K617" s="14">
        <f t="shared" si="31"/>
        <v>-5.4886913918494873E-4</v>
      </c>
      <c r="M617" s="6">
        <v>908.21997099999999</v>
      </c>
      <c r="N617" s="14">
        <f t="shared" si="32"/>
        <v>-3.368858512784012E-3</v>
      </c>
    </row>
    <row r="618" spans="9:14" x14ac:dyDescent="0.25">
      <c r="I618" s="31">
        <v>41309</v>
      </c>
      <c r="J618">
        <v>1495.709961</v>
      </c>
      <c r="K618" s="14">
        <f t="shared" si="31"/>
        <v>-1.0309125050747436E-2</v>
      </c>
      <c r="M618" s="6">
        <v>899.28002900000001</v>
      </c>
      <c r="N618" s="14">
        <f t="shared" si="32"/>
        <v>-9.8433664590711345E-3</v>
      </c>
    </row>
    <row r="619" spans="9:14" x14ac:dyDescent="0.25">
      <c r="I619" s="31">
        <v>41306</v>
      </c>
      <c r="J619">
        <v>1513.170044</v>
      </c>
      <c r="K619" s="14">
        <f t="shared" si="31"/>
        <v>1.1673441680047691E-2</v>
      </c>
      <c r="M619" s="6">
        <v>911.20001200000002</v>
      </c>
      <c r="N619" s="14">
        <f t="shared" si="32"/>
        <v>1.325502915177057E-2</v>
      </c>
    </row>
    <row r="620" spans="9:14" x14ac:dyDescent="0.25">
      <c r="I620" s="31">
        <v>41305</v>
      </c>
      <c r="J620">
        <v>1498.1099850000001</v>
      </c>
      <c r="K620" s="14">
        <f t="shared" si="31"/>
        <v>-9.952654732834465E-3</v>
      </c>
      <c r="M620" s="6">
        <v>902.09002699999996</v>
      </c>
      <c r="N620" s="14">
        <f t="shared" si="32"/>
        <v>-9.9977884987122456E-3</v>
      </c>
    </row>
    <row r="621" spans="9:14" x14ac:dyDescent="0.25">
      <c r="I621" s="31">
        <v>41304</v>
      </c>
      <c r="J621">
        <v>1501.959961</v>
      </c>
      <c r="K621" s="14">
        <f t="shared" si="31"/>
        <v>2.5698887521932168E-3</v>
      </c>
      <c r="M621" s="6">
        <v>896.90997300000004</v>
      </c>
      <c r="N621" s="14">
        <f t="shared" si="32"/>
        <v>-5.7422805318297909E-3</v>
      </c>
    </row>
    <row r="622" spans="9:14" x14ac:dyDescent="0.25">
      <c r="I622" s="31">
        <v>41303</v>
      </c>
      <c r="J622">
        <v>1507.839966</v>
      </c>
      <c r="K622" s="14">
        <f t="shared" si="31"/>
        <v>3.9148879814911997E-3</v>
      </c>
      <c r="M622" s="6">
        <v>907.30999799999995</v>
      </c>
      <c r="N622" s="14">
        <f t="shared" si="32"/>
        <v>1.1595394535767856E-2</v>
      </c>
    </row>
    <row r="623" spans="9:14" x14ac:dyDescent="0.25">
      <c r="I623" s="31">
        <v>41302</v>
      </c>
      <c r="J623">
        <v>1500.1800539999999</v>
      </c>
      <c r="K623" s="14">
        <f t="shared" si="31"/>
        <v>-5.080056353938045E-3</v>
      </c>
      <c r="M623" s="6">
        <v>906.71002199999998</v>
      </c>
      <c r="N623" s="14">
        <f t="shared" si="32"/>
        <v>-6.6126902747953853E-4</v>
      </c>
    </row>
    <row r="624" spans="9:14" x14ac:dyDescent="0.25">
      <c r="I624" s="31">
        <v>41299</v>
      </c>
      <c r="J624">
        <v>1502.959961</v>
      </c>
      <c r="K624" s="14">
        <f t="shared" si="31"/>
        <v>1.8530489007555495E-3</v>
      </c>
      <c r="M624" s="6">
        <v>905.23999000000003</v>
      </c>
      <c r="N624" s="14">
        <f t="shared" si="32"/>
        <v>-1.6212812964804257E-3</v>
      </c>
    </row>
    <row r="625" spans="9:14" x14ac:dyDescent="0.25">
      <c r="I625" s="31">
        <v>41298</v>
      </c>
      <c r="J625">
        <v>1494.8199460000001</v>
      </c>
      <c r="K625" s="14">
        <f t="shared" si="31"/>
        <v>-5.4159892553518052E-3</v>
      </c>
      <c r="M625" s="6">
        <v>900.19000200000005</v>
      </c>
      <c r="N625" s="14">
        <f t="shared" si="32"/>
        <v>-5.5786178867329728E-3</v>
      </c>
    </row>
    <row r="626" spans="9:14" x14ac:dyDescent="0.25">
      <c r="I626" s="31">
        <v>41297</v>
      </c>
      <c r="J626">
        <v>1494.8100589999999</v>
      </c>
      <c r="K626" s="14">
        <f t="shared" si="31"/>
        <v>-6.6141745208581071E-6</v>
      </c>
      <c r="M626" s="6">
        <v>896.70001200000002</v>
      </c>
      <c r="N626" s="14">
        <f t="shared" si="32"/>
        <v>-3.8769481912108716E-3</v>
      </c>
    </row>
    <row r="627" spans="9:14" x14ac:dyDescent="0.25">
      <c r="I627" s="31">
        <v>41296</v>
      </c>
      <c r="J627">
        <v>1492.5600589999999</v>
      </c>
      <c r="K627" s="14">
        <f t="shared" si="31"/>
        <v>-1.5052079603379287E-3</v>
      </c>
      <c r="M627" s="6">
        <v>899.23999000000003</v>
      </c>
      <c r="N627" s="14">
        <f t="shared" si="32"/>
        <v>2.8325838809066806E-3</v>
      </c>
    </row>
    <row r="628" spans="9:14" x14ac:dyDescent="0.25">
      <c r="I628" s="31">
        <v>41292</v>
      </c>
      <c r="J628">
        <v>1485.9799800000001</v>
      </c>
      <c r="K628" s="14">
        <f t="shared" si="31"/>
        <v>-4.4085857452251798E-3</v>
      </c>
      <c r="M628" s="6">
        <v>892.79998799999998</v>
      </c>
      <c r="N628" s="14">
        <f t="shared" si="32"/>
        <v>-7.1616054352743319E-3</v>
      </c>
    </row>
    <row r="629" spans="9:14" x14ac:dyDescent="0.25">
      <c r="I629" s="31">
        <v>41291</v>
      </c>
      <c r="J629">
        <v>1480.9399410000001</v>
      </c>
      <c r="K629" s="14">
        <f t="shared" si="31"/>
        <v>-3.3917273905668122E-3</v>
      </c>
      <c r="M629" s="6">
        <v>890.35998500000005</v>
      </c>
      <c r="N629" s="14">
        <f t="shared" si="32"/>
        <v>-2.7329783073428704E-3</v>
      </c>
    </row>
    <row r="630" spans="9:14" x14ac:dyDescent="0.25">
      <c r="I630" s="31">
        <v>41290</v>
      </c>
      <c r="J630">
        <v>1472.630005</v>
      </c>
      <c r="K630" s="14">
        <f t="shared" si="31"/>
        <v>-5.6112579382447958E-3</v>
      </c>
      <c r="M630" s="6">
        <v>882.30999799999995</v>
      </c>
      <c r="N630" s="14">
        <f t="shared" si="32"/>
        <v>-9.0412722220440944E-3</v>
      </c>
    </row>
    <row r="631" spans="9:14" x14ac:dyDescent="0.25">
      <c r="I631" s="31">
        <v>41289</v>
      </c>
      <c r="J631">
        <v>1472.339966</v>
      </c>
      <c r="K631" s="14">
        <f t="shared" si="31"/>
        <v>-1.969530696883659E-4</v>
      </c>
      <c r="M631" s="6">
        <v>884.59997599999997</v>
      </c>
      <c r="N631" s="14">
        <f t="shared" si="32"/>
        <v>2.5954347170391578E-3</v>
      </c>
    </row>
    <row r="632" spans="9:14" x14ac:dyDescent="0.25">
      <c r="I632" s="31">
        <v>41288</v>
      </c>
      <c r="J632">
        <v>1470.6800539999999</v>
      </c>
      <c r="K632" s="14">
        <f t="shared" si="31"/>
        <v>-1.1273972304844948E-3</v>
      </c>
      <c r="M632" s="6">
        <v>880.09997599999997</v>
      </c>
      <c r="N632" s="14">
        <f t="shared" si="32"/>
        <v>-5.0870451301029407E-3</v>
      </c>
    </row>
    <row r="633" spans="9:14" x14ac:dyDescent="0.25">
      <c r="I633" s="31">
        <v>41285</v>
      </c>
      <c r="J633">
        <v>1472.0500489999999</v>
      </c>
      <c r="K633" s="14">
        <f t="shared" si="31"/>
        <v>9.3153843779547607E-4</v>
      </c>
      <c r="M633" s="6">
        <v>880.77002000000005</v>
      </c>
      <c r="N633" s="14">
        <f t="shared" si="32"/>
        <v>7.6132714267918011E-4</v>
      </c>
    </row>
    <row r="634" spans="9:14" x14ac:dyDescent="0.25">
      <c r="I634" s="31">
        <v>41284</v>
      </c>
      <c r="J634">
        <v>1472.119995</v>
      </c>
      <c r="K634" s="14">
        <f t="shared" si="31"/>
        <v>4.751604746555671E-5</v>
      </c>
      <c r="M634" s="6">
        <v>881.23999000000003</v>
      </c>
      <c r="N634" s="14">
        <f t="shared" si="32"/>
        <v>5.3358991487928442E-4</v>
      </c>
    </row>
    <row r="635" spans="9:14" x14ac:dyDescent="0.25">
      <c r="I635" s="31">
        <v>41283</v>
      </c>
      <c r="J635">
        <v>1461.0200199999999</v>
      </c>
      <c r="K635" s="14">
        <f t="shared" si="31"/>
        <v>-7.5401292270336207E-3</v>
      </c>
      <c r="M635" s="6">
        <v>879.51000999999997</v>
      </c>
      <c r="N635" s="14">
        <f t="shared" si="32"/>
        <v>-1.9631201711579616E-3</v>
      </c>
    </row>
    <row r="636" spans="9:14" x14ac:dyDescent="0.25">
      <c r="I636" s="31">
        <v>41282</v>
      </c>
      <c r="J636">
        <v>1457.150024</v>
      </c>
      <c r="K636" s="14">
        <f t="shared" si="31"/>
        <v>-2.6488316019105396E-3</v>
      </c>
      <c r="M636" s="6">
        <v>874.70001200000002</v>
      </c>
      <c r="N636" s="14">
        <f t="shared" si="32"/>
        <v>-5.4689519679258503E-3</v>
      </c>
    </row>
    <row r="637" spans="9:14" x14ac:dyDescent="0.25">
      <c r="I637" s="31">
        <v>41281</v>
      </c>
      <c r="J637">
        <v>1461.8900149999999</v>
      </c>
      <c r="K637" s="14">
        <f t="shared" si="31"/>
        <v>3.2529190007410946E-3</v>
      </c>
      <c r="M637" s="6">
        <v>875.79998799999998</v>
      </c>
      <c r="N637" s="14">
        <f t="shared" si="32"/>
        <v>1.2575465701489819E-3</v>
      </c>
    </row>
    <row r="638" spans="9:14" x14ac:dyDescent="0.25">
      <c r="I638" s="31">
        <v>41278</v>
      </c>
      <c r="J638">
        <v>1466.469971</v>
      </c>
      <c r="K638" s="14">
        <f t="shared" si="31"/>
        <v>3.1329005280880118E-3</v>
      </c>
      <c r="M638" s="6">
        <v>879.15002400000003</v>
      </c>
      <c r="N638" s="14">
        <f t="shared" si="32"/>
        <v>3.8251153755439748E-3</v>
      </c>
    </row>
    <row r="639" spans="9:14" x14ac:dyDescent="0.25">
      <c r="I639" s="31">
        <v>41277</v>
      </c>
      <c r="J639">
        <v>1459.369995</v>
      </c>
      <c r="K639" s="14">
        <f t="shared" si="31"/>
        <v>-4.8415420297753808E-3</v>
      </c>
      <c r="M639" s="6">
        <v>872.59997599999997</v>
      </c>
      <c r="N639" s="14">
        <f t="shared" si="32"/>
        <v>-7.4504326010234045E-3</v>
      </c>
    </row>
    <row r="640" spans="9:14" x14ac:dyDescent="0.25">
      <c r="I640" s="31">
        <v>41276</v>
      </c>
      <c r="J640">
        <v>1462.420044</v>
      </c>
      <c r="K640" s="14">
        <f t="shared" si="31"/>
        <v>2.0899765038679963E-3</v>
      </c>
      <c r="M640" s="6">
        <v>873.419983</v>
      </c>
      <c r="N640" s="14">
        <f t="shared" si="32"/>
        <v>9.3972842373779564E-4</v>
      </c>
    </row>
    <row r="641" spans="9:14" x14ac:dyDescent="0.25">
      <c r="I641" s="31">
        <v>41274</v>
      </c>
      <c r="J641">
        <v>1426.1899410000001</v>
      </c>
      <c r="K641" s="14">
        <f t="shared" si="31"/>
        <v>-2.4774074417705294E-2</v>
      </c>
      <c r="M641" s="6">
        <v>849.34997599999997</v>
      </c>
      <c r="N641" s="14">
        <f t="shared" si="32"/>
        <v>-2.7558342456655227E-2</v>
      </c>
    </row>
    <row r="642" spans="9:14" x14ac:dyDescent="0.25">
      <c r="I642" s="31">
        <v>41271</v>
      </c>
      <c r="J642">
        <v>1402.4300539999999</v>
      </c>
      <c r="K642" s="14">
        <f t="shared" si="31"/>
        <v>-1.6659693296771194E-2</v>
      </c>
      <c r="M642" s="6">
        <v>832.09997599999997</v>
      </c>
      <c r="N642" s="14">
        <f t="shared" si="32"/>
        <v>-2.0309649128664953E-2</v>
      </c>
    </row>
    <row r="643" spans="9:14" x14ac:dyDescent="0.25">
      <c r="I643" s="31">
        <v>41270</v>
      </c>
      <c r="J643">
        <v>1418.099976</v>
      </c>
      <c r="K643" s="14">
        <f t="shared" si="31"/>
        <v>1.1173407155177895E-2</v>
      </c>
      <c r="M643" s="6">
        <v>837.40002400000003</v>
      </c>
      <c r="N643" s="14">
        <f t="shared" si="32"/>
        <v>6.3694846206798772E-3</v>
      </c>
    </row>
    <row r="644" spans="9:14" x14ac:dyDescent="0.25">
      <c r="I644" s="31">
        <v>41269</v>
      </c>
      <c r="J644">
        <v>1419.829956</v>
      </c>
      <c r="K644" s="14">
        <f t="shared" si="31"/>
        <v>1.2199280934195311E-3</v>
      </c>
      <c r="M644" s="6">
        <v>838.89001499999995</v>
      </c>
      <c r="N644" s="14">
        <f t="shared" si="32"/>
        <v>1.7793061348179151E-3</v>
      </c>
    </row>
    <row r="645" spans="9:14" x14ac:dyDescent="0.25">
      <c r="I645" s="31">
        <v>41267</v>
      </c>
      <c r="J645">
        <v>1426.660034</v>
      </c>
      <c r="K645" s="14">
        <f t="shared" si="31"/>
        <v>4.8104901373133835E-3</v>
      </c>
      <c r="M645" s="6">
        <v>844.73999000000003</v>
      </c>
      <c r="N645" s="14">
        <f t="shared" si="32"/>
        <v>6.9734707713740018E-3</v>
      </c>
    </row>
    <row r="646" spans="9:14" x14ac:dyDescent="0.25">
      <c r="I646" s="31">
        <v>41264</v>
      </c>
      <c r="J646">
        <v>1430.150024</v>
      </c>
      <c r="K646" s="14">
        <f t="shared" si="31"/>
        <v>2.4462660457480467E-3</v>
      </c>
      <c r="M646" s="6">
        <v>847.919983</v>
      </c>
      <c r="N646" s="14">
        <f t="shared" si="32"/>
        <v>3.7644636665064013E-3</v>
      </c>
    </row>
    <row r="647" spans="9:14" x14ac:dyDescent="0.25">
      <c r="I647" s="31">
        <v>41263</v>
      </c>
      <c r="J647">
        <v>1443.6899410000001</v>
      </c>
      <c r="K647" s="14">
        <f t="shared" ref="K647:K710" si="33">J647/J646-1</f>
        <v>9.4674801753527049E-3</v>
      </c>
      <c r="M647" s="6">
        <v>852.48999000000003</v>
      </c>
      <c r="N647" s="14">
        <f t="shared" ref="N647:N710" si="34">M647/M646-1</f>
        <v>5.3896677653839653E-3</v>
      </c>
    </row>
    <row r="648" spans="9:14" x14ac:dyDescent="0.25">
      <c r="I648" s="31">
        <v>41262</v>
      </c>
      <c r="J648">
        <v>1435.8100589999999</v>
      </c>
      <c r="K648" s="14">
        <f t="shared" si="33"/>
        <v>-5.4581539818321367E-3</v>
      </c>
      <c r="M648" s="6">
        <v>847.89001499999995</v>
      </c>
      <c r="N648" s="14">
        <f t="shared" si="34"/>
        <v>-5.3959284612832281E-3</v>
      </c>
    </row>
    <row r="649" spans="9:14" x14ac:dyDescent="0.25">
      <c r="I649" s="31">
        <v>41261</v>
      </c>
      <c r="J649">
        <v>1446.790039</v>
      </c>
      <c r="K649" s="14">
        <f t="shared" si="33"/>
        <v>7.6472371336131495E-3</v>
      </c>
      <c r="M649" s="6">
        <v>847.69000200000005</v>
      </c>
      <c r="N649" s="14">
        <f t="shared" si="34"/>
        <v>-2.358949822046652E-4</v>
      </c>
    </row>
    <row r="650" spans="9:14" x14ac:dyDescent="0.25">
      <c r="I650" s="31">
        <v>41260</v>
      </c>
      <c r="J650">
        <v>1430.3599850000001</v>
      </c>
      <c r="K650" s="14">
        <f t="shared" si="33"/>
        <v>-1.1356211721886167E-2</v>
      </c>
      <c r="M650" s="6">
        <v>835</v>
      </c>
      <c r="N650" s="14">
        <f t="shared" si="34"/>
        <v>-1.4970097523929526E-2</v>
      </c>
    </row>
    <row r="651" spans="9:14" x14ac:dyDescent="0.25">
      <c r="I651" s="31">
        <v>41257</v>
      </c>
      <c r="J651">
        <v>1413.579956</v>
      </c>
      <c r="K651" s="14">
        <f t="shared" si="33"/>
        <v>-1.1731332794520211E-2</v>
      </c>
      <c r="M651" s="6">
        <v>823.75</v>
      </c>
      <c r="N651" s="14">
        <f t="shared" si="34"/>
        <v>-1.3473053892215536E-2</v>
      </c>
    </row>
    <row r="652" spans="9:14" x14ac:dyDescent="0.25">
      <c r="I652" s="31">
        <v>41256</v>
      </c>
      <c r="J652">
        <v>1419.4499510000001</v>
      </c>
      <c r="K652" s="14">
        <f t="shared" si="33"/>
        <v>4.152573736692089E-3</v>
      </c>
      <c r="M652" s="6">
        <v>824.20001200000002</v>
      </c>
      <c r="N652" s="14">
        <f t="shared" si="34"/>
        <v>5.4629681335360836E-4</v>
      </c>
    </row>
    <row r="653" spans="9:14" x14ac:dyDescent="0.25">
      <c r="I653" s="31">
        <v>41255</v>
      </c>
      <c r="J653">
        <v>1428.4799800000001</v>
      </c>
      <c r="K653" s="14">
        <f t="shared" si="33"/>
        <v>6.361639586967005E-3</v>
      </c>
      <c r="M653" s="6">
        <v>829.39001499999995</v>
      </c>
      <c r="N653" s="14">
        <f t="shared" si="34"/>
        <v>6.2970188357627244E-3</v>
      </c>
    </row>
    <row r="654" spans="9:14" x14ac:dyDescent="0.25">
      <c r="I654" s="31">
        <v>41254</v>
      </c>
      <c r="J654">
        <v>1427.839966</v>
      </c>
      <c r="K654" s="14">
        <f t="shared" si="33"/>
        <v>-4.4803848073537988E-4</v>
      </c>
      <c r="M654" s="6">
        <v>834.98999000000003</v>
      </c>
      <c r="N654" s="14">
        <f t="shared" si="34"/>
        <v>6.7519199637340321E-3</v>
      </c>
    </row>
    <row r="655" spans="9:14" x14ac:dyDescent="0.25">
      <c r="I655" s="31">
        <v>41253</v>
      </c>
      <c r="J655">
        <v>1418.5500489999999</v>
      </c>
      <c r="K655" s="14">
        <f t="shared" si="33"/>
        <v>-6.5062732667618972E-3</v>
      </c>
      <c r="M655" s="6">
        <v>826.26000999999997</v>
      </c>
      <c r="N655" s="14">
        <f t="shared" si="34"/>
        <v>-1.0455191205346104E-2</v>
      </c>
    </row>
    <row r="656" spans="9:14" x14ac:dyDescent="0.25">
      <c r="I656" s="31">
        <v>41250</v>
      </c>
      <c r="J656">
        <v>1418.0699460000001</v>
      </c>
      <c r="K656" s="14">
        <f t="shared" si="33"/>
        <v>-3.3844628910928432E-4</v>
      </c>
      <c r="M656" s="6">
        <v>822.27002000000005</v>
      </c>
      <c r="N656" s="14">
        <f t="shared" si="34"/>
        <v>-4.8289762928257485E-3</v>
      </c>
    </row>
    <row r="657" spans="9:14" x14ac:dyDescent="0.25">
      <c r="I657" s="31">
        <v>41249</v>
      </c>
      <c r="J657">
        <v>1413.9399410000001</v>
      </c>
      <c r="K657" s="14">
        <f t="shared" si="33"/>
        <v>-2.9124127562604185E-3</v>
      </c>
      <c r="M657" s="6">
        <v>821.78997800000002</v>
      </c>
      <c r="N657" s="14">
        <f t="shared" si="34"/>
        <v>-5.8380092709697795E-4</v>
      </c>
    </row>
    <row r="658" spans="9:14" x14ac:dyDescent="0.25">
      <c r="I658" s="31">
        <v>41248</v>
      </c>
      <c r="J658">
        <v>1409.280029</v>
      </c>
      <c r="K658" s="14">
        <f t="shared" si="33"/>
        <v>-3.2956930240646276E-3</v>
      </c>
      <c r="M658" s="6">
        <v>820.59997599999997</v>
      </c>
      <c r="N658" s="14">
        <f t="shared" si="34"/>
        <v>-1.4480609789087051E-3</v>
      </c>
    </row>
    <row r="659" spans="9:14" x14ac:dyDescent="0.25">
      <c r="I659" s="31">
        <v>41247</v>
      </c>
      <c r="J659">
        <v>1407.0500489999999</v>
      </c>
      <c r="K659" s="14">
        <f t="shared" si="33"/>
        <v>-1.5823540773386435E-3</v>
      </c>
      <c r="M659" s="6">
        <v>822.11999500000002</v>
      </c>
      <c r="N659" s="14">
        <f t="shared" si="34"/>
        <v>1.8523264007506146E-3</v>
      </c>
    </row>
    <row r="660" spans="9:14" x14ac:dyDescent="0.25">
      <c r="I660" s="31">
        <v>41246</v>
      </c>
      <c r="J660">
        <v>1409.459961</v>
      </c>
      <c r="K660" s="14">
        <f t="shared" si="33"/>
        <v>1.712740781120603E-3</v>
      </c>
      <c r="M660" s="6">
        <v>820.79998799999998</v>
      </c>
      <c r="N660" s="14">
        <f t="shared" si="34"/>
        <v>-1.6056135455020382E-3</v>
      </c>
    </row>
    <row r="661" spans="9:14" x14ac:dyDescent="0.25">
      <c r="I661" s="31">
        <v>41243</v>
      </c>
      <c r="J661">
        <v>1416.1800539999999</v>
      </c>
      <c r="K661" s="14">
        <f t="shared" si="33"/>
        <v>4.7678495210548011E-3</v>
      </c>
      <c r="M661" s="6">
        <v>821.919983</v>
      </c>
      <c r="N661" s="14">
        <f t="shared" si="34"/>
        <v>1.3645163454851783E-3</v>
      </c>
    </row>
    <row r="662" spans="9:14" x14ac:dyDescent="0.25">
      <c r="I662" s="31">
        <v>41242</v>
      </c>
      <c r="J662">
        <v>1415.9499510000001</v>
      </c>
      <c r="K662" s="14">
        <f t="shared" si="33"/>
        <v>-1.6248145802499891E-4</v>
      </c>
      <c r="M662" s="6">
        <v>823.20001200000002</v>
      </c>
      <c r="N662" s="14">
        <f t="shared" si="34"/>
        <v>1.557364495906155E-3</v>
      </c>
    </row>
    <row r="663" spans="9:14" x14ac:dyDescent="0.25">
      <c r="I663" s="31">
        <v>41241</v>
      </c>
      <c r="J663">
        <v>1409.9300539999999</v>
      </c>
      <c r="K663" s="14">
        <f t="shared" si="33"/>
        <v>-4.2514899596194367E-3</v>
      </c>
      <c r="M663" s="6">
        <v>813.5</v>
      </c>
      <c r="N663" s="14">
        <f t="shared" si="34"/>
        <v>-1.1783299147959725E-2</v>
      </c>
    </row>
    <row r="664" spans="9:14" x14ac:dyDescent="0.25">
      <c r="I664" s="31">
        <v>41240</v>
      </c>
      <c r="J664">
        <v>1398.9399410000001</v>
      </c>
      <c r="K664" s="14">
        <f t="shared" si="33"/>
        <v>-7.7947930599966408E-3</v>
      </c>
      <c r="M664" s="6">
        <v>807.73999000000003</v>
      </c>
      <c r="N664" s="14">
        <f t="shared" si="34"/>
        <v>-7.0805285802089113E-3</v>
      </c>
    </row>
    <row r="665" spans="9:14" x14ac:dyDescent="0.25">
      <c r="I665" s="31">
        <v>41239</v>
      </c>
      <c r="J665">
        <v>1406.290039</v>
      </c>
      <c r="K665" s="14">
        <f t="shared" si="33"/>
        <v>5.2540482865517379E-3</v>
      </c>
      <c r="M665" s="6">
        <v>809.02002000000005</v>
      </c>
      <c r="N665" s="14">
        <f t="shared" si="34"/>
        <v>1.5847054941529048E-3</v>
      </c>
    </row>
    <row r="666" spans="9:14" x14ac:dyDescent="0.25">
      <c r="I666" s="31">
        <v>41236</v>
      </c>
      <c r="J666">
        <v>1409.150024</v>
      </c>
      <c r="K666" s="14">
        <f t="shared" si="33"/>
        <v>2.0337092069810936E-3</v>
      </c>
      <c r="M666" s="6">
        <v>807.17999299999997</v>
      </c>
      <c r="N666" s="14">
        <f t="shared" si="34"/>
        <v>-2.274389946493649E-3</v>
      </c>
    </row>
    <row r="667" spans="9:14" x14ac:dyDescent="0.25">
      <c r="I667" s="31">
        <v>41234</v>
      </c>
      <c r="J667">
        <v>1391.030029</v>
      </c>
      <c r="K667" s="14">
        <f t="shared" si="33"/>
        <v>-1.2858811830811834E-2</v>
      </c>
      <c r="M667" s="6">
        <v>798.38000499999998</v>
      </c>
      <c r="N667" s="14">
        <f t="shared" si="34"/>
        <v>-1.0902138403224737E-2</v>
      </c>
    </row>
    <row r="668" spans="9:14" x14ac:dyDescent="0.25">
      <c r="I668" s="31">
        <v>41233</v>
      </c>
      <c r="J668">
        <v>1387.8100589999999</v>
      </c>
      <c r="K668" s="14">
        <f t="shared" si="33"/>
        <v>-2.3148098408162232E-3</v>
      </c>
      <c r="M668" s="6">
        <v>793.80999799999995</v>
      </c>
      <c r="N668" s="14">
        <f t="shared" si="34"/>
        <v>-5.7241000167583822E-3</v>
      </c>
    </row>
    <row r="669" spans="9:14" x14ac:dyDescent="0.25">
      <c r="I669" s="31">
        <v>41232</v>
      </c>
      <c r="J669">
        <v>1386.8900149999999</v>
      </c>
      <c r="K669" s="14">
        <f t="shared" si="33"/>
        <v>-6.6294662877919297E-4</v>
      </c>
      <c r="M669" s="6">
        <v>793.05999799999995</v>
      </c>
      <c r="N669" s="14">
        <f t="shared" si="34"/>
        <v>-9.4481047340000401E-4</v>
      </c>
    </row>
    <row r="670" spans="9:14" x14ac:dyDescent="0.25">
      <c r="I670" s="31">
        <v>41229</v>
      </c>
      <c r="J670">
        <v>1359.880005</v>
      </c>
      <c r="K670" s="14">
        <f t="shared" si="33"/>
        <v>-1.9475235748957376E-2</v>
      </c>
      <c r="M670" s="6">
        <v>776.28002900000001</v>
      </c>
      <c r="N670" s="14">
        <f t="shared" si="34"/>
        <v>-2.1158511389197443E-2</v>
      </c>
    </row>
    <row r="671" spans="9:14" x14ac:dyDescent="0.25">
      <c r="I671" s="31">
        <v>41228</v>
      </c>
      <c r="J671">
        <v>1353.329956</v>
      </c>
      <c r="K671" s="14">
        <f t="shared" si="33"/>
        <v>-4.8166374797163902E-3</v>
      </c>
      <c r="M671" s="6">
        <v>769.47997999999995</v>
      </c>
      <c r="N671" s="14">
        <f t="shared" si="34"/>
        <v>-8.7597886664170233E-3</v>
      </c>
    </row>
    <row r="672" spans="9:14" x14ac:dyDescent="0.25">
      <c r="I672" s="31">
        <v>41227</v>
      </c>
      <c r="J672">
        <v>1355.48999</v>
      </c>
      <c r="K672" s="14">
        <f t="shared" si="33"/>
        <v>1.5960882195975579E-3</v>
      </c>
      <c r="M672" s="6">
        <v>773.20001200000002</v>
      </c>
      <c r="N672" s="14">
        <f t="shared" si="34"/>
        <v>4.834475355681267E-3</v>
      </c>
    </row>
    <row r="673" spans="9:14" x14ac:dyDescent="0.25">
      <c r="I673" s="31">
        <v>41226</v>
      </c>
      <c r="J673">
        <v>1374.530029</v>
      </c>
      <c r="K673" s="14">
        <f t="shared" si="33"/>
        <v>1.4046609816720235E-2</v>
      </c>
      <c r="M673" s="6">
        <v>789.01000999999997</v>
      </c>
      <c r="N673" s="14">
        <f t="shared" si="34"/>
        <v>2.0447488042718787E-2</v>
      </c>
    </row>
    <row r="674" spans="9:14" x14ac:dyDescent="0.25">
      <c r="I674" s="31">
        <v>41225</v>
      </c>
      <c r="J674">
        <v>1380.030029</v>
      </c>
      <c r="K674" s="14">
        <f t="shared" si="33"/>
        <v>4.0013676558243727E-3</v>
      </c>
      <c r="M674" s="6">
        <v>793.76000999999997</v>
      </c>
      <c r="N674" s="14">
        <f t="shared" si="34"/>
        <v>6.0202024559865563E-3</v>
      </c>
    </row>
    <row r="675" spans="9:14" x14ac:dyDescent="0.25">
      <c r="I675" s="31">
        <v>41222</v>
      </c>
      <c r="J675">
        <v>1379.849976</v>
      </c>
      <c r="K675" s="14">
        <f t="shared" si="33"/>
        <v>-1.3047034935209645E-4</v>
      </c>
      <c r="M675" s="6">
        <v>795.02002000000005</v>
      </c>
      <c r="N675" s="14">
        <f t="shared" si="34"/>
        <v>1.5873941545632153E-3</v>
      </c>
    </row>
    <row r="676" spans="9:14" x14ac:dyDescent="0.25">
      <c r="I676" s="31">
        <v>41221</v>
      </c>
      <c r="J676">
        <v>1377.51001</v>
      </c>
      <c r="K676" s="14">
        <f t="shared" si="33"/>
        <v>-1.6958118931039712E-3</v>
      </c>
      <c r="M676" s="6">
        <v>793.65002400000003</v>
      </c>
      <c r="N676" s="14">
        <f t="shared" si="34"/>
        <v>-1.7232220139563603E-3</v>
      </c>
    </row>
    <row r="677" spans="9:14" x14ac:dyDescent="0.25">
      <c r="I677" s="31">
        <v>41220</v>
      </c>
      <c r="J677">
        <v>1394.530029</v>
      </c>
      <c r="K677" s="14">
        <f t="shared" si="33"/>
        <v>1.2355640885687746E-2</v>
      </c>
      <c r="M677" s="6">
        <v>804.52002000000005</v>
      </c>
      <c r="N677" s="14">
        <f t="shared" si="34"/>
        <v>1.369620824203488E-2</v>
      </c>
    </row>
    <row r="678" spans="9:14" x14ac:dyDescent="0.25">
      <c r="I678" s="31">
        <v>41219</v>
      </c>
      <c r="J678">
        <v>1428.3900149999999</v>
      </c>
      <c r="K678" s="14">
        <f t="shared" si="33"/>
        <v>2.4280571444044385E-2</v>
      </c>
      <c r="M678" s="6">
        <v>825.64001499999995</v>
      </c>
      <c r="N678" s="14">
        <f t="shared" si="34"/>
        <v>2.6251671151700906E-2</v>
      </c>
    </row>
    <row r="679" spans="9:14" x14ac:dyDescent="0.25">
      <c r="I679" s="31">
        <v>41218</v>
      </c>
      <c r="J679">
        <v>1417.26001</v>
      </c>
      <c r="K679" s="14">
        <f t="shared" si="33"/>
        <v>-7.7919930012951832E-3</v>
      </c>
      <c r="M679" s="6">
        <v>819.53997800000002</v>
      </c>
      <c r="N679" s="14">
        <f t="shared" si="34"/>
        <v>-7.3882526151545225E-3</v>
      </c>
    </row>
    <row r="680" spans="9:14" x14ac:dyDescent="0.25">
      <c r="I680" s="31">
        <v>41215</v>
      </c>
      <c r="J680">
        <v>1414.1999510000001</v>
      </c>
      <c r="K680" s="14">
        <f t="shared" si="33"/>
        <v>-2.159137334298955E-3</v>
      </c>
      <c r="M680" s="6">
        <v>814.36999500000002</v>
      </c>
      <c r="N680" s="14">
        <f t="shared" si="34"/>
        <v>-6.3083963428077761E-3</v>
      </c>
    </row>
    <row r="681" spans="9:14" x14ac:dyDescent="0.25">
      <c r="I681" s="31">
        <v>41214</v>
      </c>
      <c r="J681">
        <v>1427.589966</v>
      </c>
      <c r="K681" s="14">
        <f t="shared" si="33"/>
        <v>9.4682615358117062E-3</v>
      </c>
      <c r="M681" s="6">
        <v>827.84997599999997</v>
      </c>
      <c r="N681" s="14">
        <f t="shared" si="34"/>
        <v>1.6552649388807517E-2</v>
      </c>
    </row>
    <row r="682" spans="9:14" x14ac:dyDescent="0.25">
      <c r="I682" s="31">
        <v>41213</v>
      </c>
      <c r="J682">
        <v>1412.160034</v>
      </c>
      <c r="K682" s="14">
        <f t="shared" si="33"/>
        <v>-1.0808378012934328E-2</v>
      </c>
      <c r="M682" s="6">
        <v>818.72997999999995</v>
      </c>
      <c r="N682" s="14">
        <f t="shared" si="34"/>
        <v>-1.1016483981875491E-2</v>
      </c>
    </row>
    <row r="683" spans="9:14" x14ac:dyDescent="0.25">
      <c r="I683" s="31">
        <v>41208</v>
      </c>
      <c r="J683">
        <v>1411.9399410000001</v>
      </c>
      <c r="K683" s="14">
        <f t="shared" si="33"/>
        <v>-1.558555650215121E-4</v>
      </c>
      <c r="M683" s="6">
        <v>813.25</v>
      </c>
      <c r="N683" s="14">
        <f t="shared" si="34"/>
        <v>-6.693269006712077E-3</v>
      </c>
    </row>
    <row r="684" spans="9:14" x14ac:dyDescent="0.25">
      <c r="I684" s="31">
        <v>41207</v>
      </c>
      <c r="J684">
        <v>1412.969971</v>
      </c>
      <c r="K684" s="14">
        <f t="shared" si="33"/>
        <v>7.295140324952154E-4</v>
      </c>
      <c r="M684" s="6">
        <v>816.82000700000003</v>
      </c>
      <c r="N684" s="14">
        <f t="shared" si="34"/>
        <v>4.3898026437134696E-3</v>
      </c>
    </row>
    <row r="685" spans="9:14" x14ac:dyDescent="0.25">
      <c r="I685" s="31">
        <v>41206</v>
      </c>
      <c r="J685">
        <v>1408.75</v>
      </c>
      <c r="K685" s="14">
        <f t="shared" si="33"/>
        <v>-2.9865963796904538E-3</v>
      </c>
      <c r="M685" s="6">
        <v>813.65002400000003</v>
      </c>
      <c r="N685" s="14">
        <f t="shared" si="34"/>
        <v>-3.8808831478585049E-3</v>
      </c>
    </row>
    <row r="686" spans="9:14" x14ac:dyDescent="0.25">
      <c r="I686" s="31">
        <v>41205</v>
      </c>
      <c r="J686">
        <v>1413.1099850000001</v>
      </c>
      <c r="K686" s="14">
        <f t="shared" si="33"/>
        <v>3.0949316770185753E-3</v>
      </c>
      <c r="M686" s="6">
        <v>816.20001200000002</v>
      </c>
      <c r="N686" s="14">
        <f t="shared" si="34"/>
        <v>3.1340108459210203E-3</v>
      </c>
    </row>
    <row r="687" spans="9:14" x14ac:dyDescent="0.25">
      <c r="I687" s="31">
        <v>41204</v>
      </c>
      <c r="J687">
        <v>1433.8199460000001</v>
      </c>
      <c r="K687" s="14">
        <f t="shared" si="33"/>
        <v>1.465559030778496E-2</v>
      </c>
      <c r="M687" s="6">
        <v>820.52002000000005</v>
      </c>
      <c r="N687" s="14">
        <f t="shared" si="34"/>
        <v>5.2928301108625675E-3</v>
      </c>
    </row>
    <row r="688" spans="9:14" x14ac:dyDescent="0.25">
      <c r="I688" s="31">
        <v>41201</v>
      </c>
      <c r="J688">
        <v>1433.1899410000001</v>
      </c>
      <c r="K688" s="14">
        <f t="shared" si="33"/>
        <v>-4.39389200685536E-4</v>
      </c>
      <c r="M688" s="6">
        <v>821</v>
      </c>
      <c r="N688" s="14">
        <f t="shared" si="34"/>
        <v>5.8497049224959241E-4</v>
      </c>
    </row>
    <row r="689" spans="9:14" x14ac:dyDescent="0.25">
      <c r="I689" s="31">
        <v>41200</v>
      </c>
      <c r="J689">
        <v>1457.339966</v>
      </c>
      <c r="K689" s="14">
        <f t="shared" si="33"/>
        <v>1.6850540398817948E-2</v>
      </c>
      <c r="M689" s="6">
        <v>837.11999500000002</v>
      </c>
      <c r="N689" s="14">
        <f t="shared" si="34"/>
        <v>1.9634585870889287E-2</v>
      </c>
    </row>
    <row r="690" spans="9:14" x14ac:dyDescent="0.25">
      <c r="I690" s="31">
        <v>41199</v>
      </c>
      <c r="J690">
        <v>1460.910034</v>
      </c>
      <c r="K690" s="14">
        <f t="shared" si="33"/>
        <v>2.449715291757748E-3</v>
      </c>
      <c r="M690" s="6">
        <v>842.52002000000005</v>
      </c>
      <c r="N690" s="14">
        <f t="shared" si="34"/>
        <v>6.4507179762203215E-3</v>
      </c>
    </row>
    <row r="691" spans="9:14" x14ac:dyDescent="0.25">
      <c r="I691" s="31">
        <v>41198</v>
      </c>
      <c r="J691">
        <v>1454.920044</v>
      </c>
      <c r="K691" s="14">
        <f t="shared" si="33"/>
        <v>-4.1001771913355967E-3</v>
      </c>
      <c r="M691" s="6">
        <v>835.44000200000005</v>
      </c>
      <c r="N691" s="14">
        <f t="shared" si="34"/>
        <v>-8.4033825095337633E-3</v>
      </c>
    </row>
    <row r="692" spans="9:14" x14ac:dyDescent="0.25">
      <c r="I692" s="31">
        <v>41197</v>
      </c>
      <c r="J692">
        <v>1440.130005</v>
      </c>
      <c r="K692" s="14">
        <f t="shared" si="33"/>
        <v>-1.0165533880018507E-2</v>
      </c>
      <c r="M692" s="6">
        <v>828.28002900000001</v>
      </c>
      <c r="N692" s="14">
        <f t="shared" si="34"/>
        <v>-8.570301856338447E-3</v>
      </c>
    </row>
    <row r="693" spans="9:14" x14ac:dyDescent="0.25">
      <c r="I693" s="31">
        <v>41194</v>
      </c>
      <c r="J693">
        <v>1428.589966</v>
      </c>
      <c r="K693" s="14">
        <f t="shared" si="33"/>
        <v>-8.0131925311840435E-3</v>
      </c>
      <c r="M693" s="6">
        <v>823.09002699999996</v>
      </c>
      <c r="N693" s="14">
        <f t="shared" si="34"/>
        <v>-6.2659992010987153E-3</v>
      </c>
    </row>
    <row r="694" spans="9:14" x14ac:dyDescent="0.25">
      <c r="I694" s="31">
        <v>41193</v>
      </c>
      <c r="J694">
        <v>1432.839966</v>
      </c>
      <c r="K694" s="14">
        <f t="shared" si="33"/>
        <v>2.9749613963059307E-3</v>
      </c>
      <c r="M694" s="6">
        <v>829.78002900000001</v>
      </c>
      <c r="N694" s="14">
        <f t="shared" si="34"/>
        <v>8.1279104114331258E-3</v>
      </c>
    </row>
    <row r="695" spans="9:14" x14ac:dyDescent="0.25">
      <c r="I695" s="31">
        <v>41192</v>
      </c>
      <c r="J695">
        <v>1432.5600589999999</v>
      </c>
      <c r="K695" s="14">
        <f t="shared" si="33"/>
        <v>-1.9535119527791522E-4</v>
      </c>
      <c r="M695" s="6">
        <v>826.75</v>
      </c>
      <c r="N695" s="14">
        <f t="shared" si="34"/>
        <v>-3.6516051171436859E-3</v>
      </c>
    </row>
    <row r="696" spans="9:14" x14ac:dyDescent="0.25">
      <c r="I696" s="31">
        <v>41191</v>
      </c>
      <c r="J696">
        <v>1441.4799800000001</v>
      </c>
      <c r="K696" s="14">
        <f t="shared" si="33"/>
        <v>6.2265598876369843E-3</v>
      </c>
      <c r="M696" s="6">
        <v>827.919983</v>
      </c>
      <c r="N696" s="14">
        <f t="shared" si="34"/>
        <v>1.4151593589355471E-3</v>
      </c>
    </row>
    <row r="697" spans="9:14" x14ac:dyDescent="0.25">
      <c r="I697" s="31">
        <v>41190</v>
      </c>
      <c r="J697">
        <v>1455.880005</v>
      </c>
      <c r="K697" s="14">
        <f t="shared" si="33"/>
        <v>9.9897502565382545E-3</v>
      </c>
      <c r="M697" s="6">
        <v>838.40997300000004</v>
      </c>
      <c r="N697" s="14">
        <f t="shared" si="34"/>
        <v>1.2670294491490708E-2</v>
      </c>
    </row>
    <row r="698" spans="9:14" x14ac:dyDescent="0.25">
      <c r="I698" s="31">
        <v>41187</v>
      </c>
      <c r="J698">
        <v>1460.9300539999999</v>
      </c>
      <c r="K698" s="14">
        <f t="shared" si="33"/>
        <v>3.4687261193617758E-3</v>
      </c>
      <c r="M698" s="6">
        <v>842.85998500000005</v>
      </c>
      <c r="N698" s="14">
        <f t="shared" si="34"/>
        <v>5.3076801842861787E-3</v>
      </c>
    </row>
    <row r="699" spans="9:14" x14ac:dyDescent="0.25">
      <c r="I699" s="31">
        <v>41186</v>
      </c>
      <c r="J699">
        <v>1461.400024</v>
      </c>
      <c r="K699" s="14">
        <f t="shared" si="33"/>
        <v>3.2169233476531112E-4</v>
      </c>
      <c r="M699" s="6">
        <v>844.65002400000003</v>
      </c>
      <c r="N699" s="14">
        <f t="shared" si="34"/>
        <v>2.1237679233283568E-3</v>
      </c>
    </row>
    <row r="700" spans="9:14" x14ac:dyDescent="0.25">
      <c r="I700" s="31">
        <v>41185</v>
      </c>
      <c r="J700">
        <v>1450.98999</v>
      </c>
      <c r="K700" s="14">
        <f t="shared" si="33"/>
        <v>-7.1233295668811092E-3</v>
      </c>
      <c r="M700" s="6">
        <v>838.78002900000001</v>
      </c>
      <c r="N700" s="14">
        <f t="shared" si="34"/>
        <v>-6.9496179875796482E-3</v>
      </c>
    </row>
    <row r="701" spans="9:14" x14ac:dyDescent="0.25">
      <c r="I701" s="31">
        <v>41184</v>
      </c>
      <c r="J701">
        <v>1445.75</v>
      </c>
      <c r="K701" s="14">
        <f t="shared" si="33"/>
        <v>-3.6113205715498919E-3</v>
      </c>
      <c r="M701" s="6">
        <v>840.51000999999997</v>
      </c>
      <c r="N701" s="14">
        <f t="shared" si="34"/>
        <v>2.0624966501199271E-3</v>
      </c>
    </row>
    <row r="702" spans="9:14" x14ac:dyDescent="0.25">
      <c r="I702" s="31">
        <v>41183</v>
      </c>
      <c r="J702">
        <v>1444.48999</v>
      </c>
      <c r="K702" s="14">
        <f t="shared" si="33"/>
        <v>-8.7152688915781429E-4</v>
      </c>
      <c r="M702" s="6">
        <v>840.30999799999995</v>
      </c>
      <c r="N702" s="14">
        <f t="shared" si="34"/>
        <v>-2.3796504220097159E-4</v>
      </c>
    </row>
    <row r="703" spans="9:14" x14ac:dyDescent="0.25">
      <c r="I703" s="31">
        <v>41180</v>
      </c>
      <c r="J703">
        <v>1440.670044</v>
      </c>
      <c r="K703" s="14">
        <f t="shared" si="33"/>
        <v>-2.6444946150163684E-3</v>
      </c>
      <c r="M703" s="6">
        <v>837.45001200000002</v>
      </c>
      <c r="N703" s="14">
        <f t="shared" si="34"/>
        <v>-3.4034891966142622E-3</v>
      </c>
    </row>
    <row r="704" spans="9:14" x14ac:dyDescent="0.25">
      <c r="I704" s="31">
        <v>41179</v>
      </c>
      <c r="J704">
        <v>1447.150024</v>
      </c>
      <c r="K704" s="14">
        <f t="shared" si="33"/>
        <v>4.4978932039210218E-3</v>
      </c>
      <c r="M704" s="6">
        <v>843.53997800000002</v>
      </c>
      <c r="N704" s="14">
        <f t="shared" si="34"/>
        <v>7.2720352411912437E-3</v>
      </c>
    </row>
    <row r="705" spans="9:14" x14ac:dyDescent="0.25">
      <c r="I705" s="31">
        <v>41178</v>
      </c>
      <c r="J705">
        <v>1433.3199460000001</v>
      </c>
      <c r="K705" s="14">
        <f t="shared" si="33"/>
        <v>-9.5567686629841608E-3</v>
      </c>
      <c r="M705" s="6">
        <v>833.92999299999997</v>
      </c>
      <c r="N705" s="14">
        <f t="shared" si="34"/>
        <v>-1.1392447602525002E-2</v>
      </c>
    </row>
    <row r="706" spans="9:14" x14ac:dyDescent="0.25">
      <c r="I706" s="31">
        <v>41177</v>
      </c>
      <c r="J706">
        <v>1441.589966</v>
      </c>
      <c r="K706" s="14">
        <f t="shared" si="33"/>
        <v>5.7698352856103696E-3</v>
      </c>
      <c r="M706" s="6">
        <v>839.11999500000002</v>
      </c>
      <c r="N706" s="14">
        <f t="shared" si="34"/>
        <v>6.2235463930604418E-3</v>
      </c>
    </row>
    <row r="707" spans="9:14" x14ac:dyDescent="0.25">
      <c r="I707" s="31">
        <v>41176</v>
      </c>
      <c r="J707">
        <v>1456.8900149999999</v>
      </c>
      <c r="K707" s="14">
        <f t="shared" si="33"/>
        <v>1.0613315409272239E-2</v>
      </c>
      <c r="M707" s="6">
        <v>851.76000999999997</v>
      </c>
      <c r="N707" s="14">
        <f t="shared" si="34"/>
        <v>1.506341771774844E-2</v>
      </c>
    </row>
    <row r="708" spans="9:14" x14ac:dyDescent="0.25">
      <c r="I708" s="31">
        <v>41173</v>
      </c>
      <c r="J708">
        <v>1460.150024</v>
      </c>
      <c r="K708" s="14">
        <f t="shared" si="33"/>
        <v>2.2376493533728947E-3</v>
      </c>
      <c r="M708" s="6">
        <v>855.51000999999997</v>
      </c>
      <c r="N708" s="14">
        <f t="shared" si="34"/>
        <v>4.4026485817290073E-3</v>
      </c>
    </row>
    <row r="709" spans="9:14" x14ac:dyDescent="0.25">
      <c r="I709" s="31">
        <v>41172</v>
      </c>
      <c r="J709">
        <v>1460.26001</v>
      </c>
      <c r="K709" s="14">
        <f t="shared" si="33"/>
        <v>7.532513659014306E-5</v>
      </c>
      <c r="M709" s="6">
        <v>851.51000999999997</v>
      </c>
      <c r="N709" s="14">
        <f t="shared" si="34"/>
        <v>-4.6755735797877618E-3</v>
      </c>
    </row>
    <row r="710" spans="9:14" x14ac:dyDescent="0.25">
      <c r="I710" s="31">
        <v>41171</v>
      </c>
      <c r="J710">
        <v>1461.0500489999999</v>
      </c>
      <c r="K710" s="14">
        <f t="shared" si="33"/>
        <v>5.410262518932285E-4</v>
      </c>
      <c r="M710" s="6">
        <v>856.080017</v>
      </c>
      <c r="N710" s="14">
        <f t="shared" si="34"/>
        <v>5.3669445412627415E-3</v>
      </c>
    </row>
    <row r="711" spans="9:14" x14ac:dyDescent="0.25">
      <c r="I711" s="31">
        <v>41170</v>
      </c>
      <c r="J711">
        <v>1459.3199460000001</v>
      </c>
      <c r="K711" s="14">
        <f t="shared" ref="K711:K774" si="35">J711/J710-1</f>
        <v>-1.1841504000387193E-3</v>
      </c>
      <c r="M711" s="6">
        <v>856.92999299999997</v>
      </c>
      <c r="N711" s="14">
        <f t="shared" ref="N711:N774" si="36">M711/M710-1</f>
        <v>9.9286980553348059E-4</v>
      </c>
    </row>
    <row r="712" spans="9:14" x14ac:dyDescent="0.25">
      <c r="I712" s="31">
        <v>41169</v>
      </c>
      <c r="J712">
        <v>1461.1899410000001</v>
      </c>
      <c r="K712" s="14">
        <f t="shared" si="35"/>
        <v>1.2814153641398374E-3</v>
      </c>
      <c r="M712" s="6">
        <v>858.90002400000003</v>
      </c>
      <c r="N712" s="14">
        <f t="shared" si="36"/>
        <v>2.298940422313045E-3</v>
      </c>
    </row>
    <row r="713" spans="9:14" x14ac:dyDescent="0.25">
      <c r="I713" s="31">
        <v>41166</v>
      </c>
      <c r="J713">
        <v>1465.7700199999999</v>
      </c>
      <c r="K713" s="14">
        <f t="shared" si="35"/>
        <v>3.1344857170760854E-3</v>
      </c>
      <c r="M713" s="6">
        <v>864.70001200000002</v>
      </c>
      <c r="N713" s="14">
        <f t="shared" si="36"/>
        <v>6.7528092186897037E-3</v>
      </c>
    </row>
    <row r="714" spans="9:14" x14ac:dyDescent="0.25">
      <c r="I714" s="31">
        <v>41165</v>
      </c>
      <c r="J714">
        <v>1459.98999</v>
      </c>
      <c r="K714" s="14">
        <f t="shared" si="35"/>
        <v>-3.9433403065508577E-3</v>
      </c>
      <c r="M714" s="6">
        <v>856.11999500000002</v>
      </c>
      <c r="N714" s="14">
        <f t="shared" si="36"/>
        <v>-9.9225360020002151E-3</v>
      </c>
    </row>
    <row r="715" spans="9:14" x14ac:dyDescent="0.25">
      <c r="I715" s="31">
        <v>41164</v>
      </c>
      <c r="J715">
        <v>1436.5600589999999</v>
      </c>
      <c r="K715" s="14">
        <f t="shared" si="35"/>
        <v>-1.6048007972986222E-2</v>
      </c>
      <c r="M715" s="6">
        <v>845.11999500000002</v>
      </c>
      <c r="N715" s="14">
        <f t="shared" si="36"/>
        <v>-1.2848666149889443E-2</v>
      </c>
    </row>
    <row r="716" spans="9:14" x14ac:dyDescent="0.25">
      <c r="I716" s="31">
        <v>41163</v>
      </c>
      <c r="J716">
        <v>1433.5600589999999</v>
      </c>
      <c r="K716" s="14">
        <f t="shared" si="35"/>
        <v>-2.0883220170330175E-3</v>
      </c>
      <c r="M716" s="6">
        <v>841.919983</v>
      </c>
      <c r="N716" s="14">
        <f t="shared" si="36"/>
        <v>-3.7864587501565961E-3</v>
      </c>
    </row>
    <row r="717" spans="9:14" x14ac:dyDescent="0.25">
      <c r="I717" s="31">
        <v>41162</v>
      </c>
      <c r="J717">
        <v>1429.079956</v>
      </c>
      <c r="K717" s="14">
        <f t="shared" si="35"/>
        <v>-3.1251589159961846E-3</v>
      </c>
      <c r="M717" s="6">
        <v>839.36999500000002</v>
      </c>
      <c r="N717" s="14">
        <f t="shared" si="36"/>
        <v>-3.0287771421146914E-3</v>
      </c>
    </row>
    <row r="718" spans="9:14" x14ac:dyDescent="0.25">
      <c r="I718" s="31">
        <v>41159</v>
      </c>
      <c r="J718">
        <v>1437.920044</v>
      </c>
      <c r="K718" s="14">
        <f t="shared" si="35"/>
        <v>6.1858596244981356E-3</v>
      </c>
      <c r="M718" s="6">
        <v>842.27002000000005</v>
      </c>
      <c r="N718" s="14">
        <f t="shared" si="36"/>
        <v>3.4550019863410775E-3</v>
      </c>
    </row>
    <row r="719" spans="9:14" x14ac:dyDescent="0.25">
      <c r="I719" s="31">
        <v>41158</v>
      </c>
      <c r="J719">
        <v>1432.119995</v>
      </c>
      <c r="K719" s="14">
        <f t="shared" si="35"/>
        <v>-4.0336380483753098E-3</v>
      </c>
      <c r="M719" s="6">
        <v>837.95001200000002</v>
      </c>
      <c r="N719" s="14">
        <f t="shared" si="36"/>
        <v>-5.1290060163842188E-3</v>
      </c>
    </row>
    <row r="720" spans="9:14" x14ac:dyDescent="0.25">
      <c r="I720" s="31">
        <v>41157</v>
      </c>
      <c r="J720">
        <v>1403.4399410000001</v>
      </c>
      <c r="K720" s="14">
        <f t="shared" si="35"/>
        <v>-2.0026292559374492E-2</v>
      </c>
      <c r="M720" s="6">
        <v>821.22997999999995</v>
      </c>
      <c r="N720" s="14">
        <f t="shared" si="36"/>
        <v>-1.9953495746235617E-2</v>
      </c>
    </row>
    <row r="721" spans="9:14" x14ac:dyDescent="0.25">
      <c r="I721" s="31">
        <v>41156</v>
      </c>
      <c r="J721">
        <v>1404.9399410000001</v>
      </c>
      <c r="K721" s="14">
        <f t="shared" si="35"/>
        <v>1.0688024162481824E-3</v>
      </c>
      <c r="M721" s="6">
        <v>822.14001499999995</v>
      </c>
      <c r="N721" s="14">
        <f t="shared" si="36"/>
        <v>1.1081366026115536E-3</v>
      </c>
    </row>
    <row r="722" spans="9:14" x14ac:dyDescent="0.25">
      <c r="I722" s="31">
        <v>41152</v>
      </c>
      <c r="J722">
        <v>1406.579956</v>
      </c>
      <c r="K722" s="14">
        <f t="shared" si="35"/>
        <v>1.1673203616324734E-3</v>
      </c>
      <c r="M722" s="6">
        <v>812.09002699999996</v>
      </c>
      <c r="N722" s="14">
        <f t="shared" si="36"/>
        <v>-1.2224180573427001E-2</v>
      </c>
    </row>
    <row r="723" spans="9:14" x14ac:dyDescent="0.25">
      <c r="I723" s="31">
        <v>41151</v>
      </c>
      <c r="J723">
        <v>1399.4799800000001</v>
      </c>
      <c r="K723" s="14">
        <f t="shared" si="35"/>
        <v>-5.0476874561690144E-3</v>
      </c>
      <c r="M723" s="6">
        <v>808.64001499999995</v>
      </c>
      <c r="N723" s="14">
        <f t="shared" si="36"/>
        <v>-4.2483122379238791E-3</v>
      </c>
    </row>
    <row r="724" spans="9:14" x14ac:dyDescent="0.25">
      <c r="I724" s="31">
        <v>41150</v>
      </c>
      <c r="J724">
        <v>1410.48999</v>
      </c>
      <c r="K724" s="14">
        <f t="shared" si="35"/>
        <v>7.8672150779892647E-3</v>
      </c>
      <c r="M724" s="6">
        <v>817.84002699999996</v>
      </c>
      <c r="N724" s="14">
        <f t="shared" si="36"/>
        <v>1.1377141656785383E-2</v>
      </c>
    </row>
    <row r="725" spans="9:14" x14ac:dyDescent="0.25">
      <c r="I725" s="31">
        <v>41149</v>
      </c>
      <c r="J725">
        <v>1409.3000489999999</v>
      </c>
      <c r="K725" s="14">
        <f t="shared" si="35"/>
        <v>-8.4363661453568106E-4</v>
      </c>
      <c r="M725" s="6">
        <v>814.28002900000001</v>
      </c>
      <c r="N725" s="14">
        <f t="shared" si="36"/>
        <v>-4.3529270792219688E-3</v>
      </c>
    </row>
    <row r="726" spans="9:14" x14ac:dyDescent="0.25">
      <c r="I726" s="31">
        <v>41148</v>
      </c>
      <c r="J726">
        <v>1410.4399410000001</v>
      </c>
      <c r="K726" s="14">
        <f t="shared" si="35"/>
        <v>8.0883556401567525E-4</v>
      </c>
      <c r="M726" s="6">
        <v>810.40002400000003</v>
      </c>
      <c r="N726" s="14">
        <f t="shared" si="36"/>
        <v>-4.7649516896108857E-3</v>
      </c>
    </row>
    <row r="727" spans="9:14" x14ac:dyDescent="0.25">
      <c r="I727" s="31">
        <v>41145</v>
      </c>
      <c r="J727">
        <v>1411.130005</v>
      </c>
      <c r="K727" s="14">
        <f t="shared" si="35"/>
        <v>4.8925443752723119E-4</v>
      </c>
      <c r="M727" s="6">
        <v>809.19000200000005</v>
      </c>
      <c r="N727" s="14">
        <f t="shared" si="36"/>
        <v>-1.4931169350508311E-3</v>
      </c>
    </row>
    <row r="728" spans="9:14" x14ac:dyDescent="0.25">
      <c r="I728" s="31">
        <v>41144</v>
      </c>
      <c r="J728">
        <v>1402.079956</v>
      </c>
      <c r="K728" s="14">
        <f t="shared" si="35"/>
        <v>-6.4133346806696245E-3</v>
      </c>
      <c r="M728" s="6">
        <v>806</v>
      </c>
      <c r="N728" s="14">
        <f t="shared" si="36"/>
        <v>-3.9422162806208583E-3</v>
      </c>
    </row>
    <row r="729" spans="9:14" x14ac:dyDescent="0.25">
      <c r="I729" s="31">
        <v>41143</v>
      </c>
      <c r="J729">
        <v>1413.48999</v>
      </c>
      <c r="K729" s="14">
        <f t="shared" si="35"/>
        <v>8.137933896831262E-3</v>
      </c>
      <c r="M729" s="6">
        <v>812.55999799999995</v>
      </c>
      <c r="N729" s="14">
        <f t="shared" si="36"/>
        <v>8.138955334987541E-3</v>
      </c>
    </row>
    <row r="730" spans="9:14" x14ac:dyDescent="0.25">
      <c r="I730" s="31">
        <v>41142</v>
      </c>
      <c r="J730">
        <v>1413.170044</v>
      </c>
      <c r="K730" s="14">
        <f t="shared" si="35"/>
        <v>-2.2635179751084866E-4</v>
      </c>
      <c r="M730" s="6">
        <v>815.35998500000005</v>
      </c>
      <c r="N730" s="14">
        <f t="shared" si="36"/>
        <v>3.4458833894013274E-3</v>
      </c>
    </row>
    <row r="731" spans="9:14" x14ac:dyDescent="0.25">
      <c r="I731" s="31">
        <v>41141</v>
      </c>
      <c r="J731">
        <v>1418.130005</v>
      </c>
      <c r="K731" s="14">
        <f t="shared" si="35"/>
        <v>3.5098118737082462E-3</v>
      </c>
      <c r="M731" s="6">
        <v>816.51000999999997</v>
      </c>
      <c r="N731" s="14">
        <f t="shared" si="36"/>
        <v>1.4104506244563275E-3</v>
      </c>
    </row>
    <row r="732" spans="9:14" x14ac:dyDescent="0.25">
      <c r="I732" s="31">
        <v>41138</v>
      </c>
      <c r="J732">
        <v>1418.160034</v>
      </c>
      <c r="K732" s="14">
        <f t="shared" si="35"/>
        <v>2.1175068501522176E-5</v>
      </c>
      <c r="M732" s="6">
        <v>819.89001499999995</v>
      </c>
      <c r="N732" s="14">
        <f t="shared" si="36"/>
        <v>4.1395757046505111E-3</v>
      </c>
    </row>
    <row r="733" spans="9:14" x14ac:dyDescent="0.25">
      <c r="I733" s="31">
        <v>41137</v>
      </c>
      <c r="J733">
        <v>1415.51001</v>
      </c>
      <c r="K733" s="14">
        <f t="shared" si="35"/>
        <v>-1.8686353701038438E-3</v>
      </c>
      <c r="M733" s="6">
        <v>813.080017</v>
      </c>
      <c r="N733" s="14">
        <f t="shared" si="36"/>
        <v>-8.3059896759444252E-3</v>
      </c>
    </row>
    <row r="734" spans="9:14" x14ac:dyDescent="0.25">
      <c r="I734" s="31">
        <v>41136</v>
      </c>
      <c r="J734">
        <v>1405.530029</v>
      </c>
      <c r="K734" s="14">
        <f t="shared" si="35"/>
        <v>-7.0504489049850738E-3</v>
      </c>
      <c r="M734" s="6">
        <v>804.26000999999997</v>
      </c>
      <c r="N734" s="14">
        <f t="shared" si="36"/>
        <v>-1.084764945096417E-2</v>
      </c>
    </row>
    <row r="735" spans="9:14" x14ac:dyDescent="0.25">
      <c r="I735" s="31">
        <v>41135</v>
      </c>
      <c r="J735">
        <v>1403.9300539999999</v>
      </c>
      <c r="K735" s="14">
        <f t="shared" si="35"/>
        <v>-1.1383428080425917E-3</v>
      </c>
      <c r="M735" s="6">
        <v>796.88000499999998</v>
      </c>
      <c r="N735" s="14">
        <f t="shared" si="36"/>
        <v>-9.1761431729024956E-3</v>
      </c>
    </row>
    <row r="736" spans="9:14" x14ac:dyDescent="0.25">
      <c r="I736" s="31">
        <v>41134</v>
      </c>
      <c r="J736">
        <v>1404.1099850000001</v>
      </c>
      <c r="K736" s="14">
        <f t="shared" si="35"/>
        <v>1.2816236783841362E-4</v>
      </c>
      <c r="M736" s="6">
        <v>799.48999000000003</v>
      </c>
      <c r="N736" s="14">
        <f t="shared" si="36"/>
        <v>3.2752547229493167E-3</v>
      </c>
    </row>
    <row r="737" spans="9:14" x14ac:dyDescent="0.25">
      <c r="I737" s="31">
        <v>41131</v>
      </c>
      <c r="J737">
        <v>1405.869995</v>
      </c>
      <c r="K737" s="14">
        <f t="shared" si="35"/>
        <v>1.2534701831068418E-3</v>
      </c>
      <c r="M737" s="6">
        <v>801.54998799999998</v>
      </c>
      <c r="N737" s="14">
        <f t="shared" si="36"/>
        <v>2.5766401402973482E-3</v>
      </c>
    </row>
    <row r="738" spans="9:14" x14ac:dyDescent="0.25">
      <c r="I738" s="31">
        <v>41130</v>
      </c>
      <c r="J738">
        <v>1402.8000489999999</v>
      </c>
      <c r="K738" s="14">
        <f t="shared" si="35"/>
        <v>-2.1836627930877928E-3</v>
      </c>
      <c r="M738" s="6">
        <v>802.90002400000003</v>
      </c>
      <c r="N738" s="14">
        <f t="shared" si="36"/>
        <v>1.6842817294135948E-3</v>
      </c>
    </row>
    <row r="739" spans="9:14" x14ac:dyDescent="0.25">
      <c r="I739" s="31">
        <v>41129</v>
      </c>
      <c r="J739">
        <v>1402.219971</v>
      </c>
      <c r="K739" s="14">
        <f t="shared" si="35"/>
        <v>-4.135143853277734E-4</v>
      </c>
      <c r="M739" s="6">
        <v>800.15997300000004</v>
      </c>
      <c r="N739" s="14">
        <f t="shared" si="36"/>
        <v>-3.4126926368107657E-3</v>
      </c>
    </row>
    <row r="740" spans="9:14" x14ac:dyDescent="0.25">
      <c r="I740" s="31">
        <v>41128</v>
      </c>
      <c r="J740">
        <v>1401.349976</v>
      </c>
      <c r="K740" s="14">
        <f t="shared" si="35"/>
        <v>-6.2044117042459046E-4</v>
      </c>
      <c r="M740" s="6">
        <v>801.34002699999996</v>
      </c>
      <c r="N740" s="14">
        <f t="shared" si="36"/>
        <v>1.4747725952544144E-3</v>
      </c>
    </row>
    <row r="741" spans="9:14" x14ac:dyDescent="0.25">
      <c r="I741" s="31">
        <v>41127</v>
      </c>
      <c r="J741">
        <v>1394.2299800000001</v>
      </c>
      <c r="K741" s="14">
        <f t="shared" si="35"/>
        <v>-5.0808121610871337E-3</v>
      </c>
      <c r="M741" s="6">
        <v>794.34997599999997</v>
      </c>
      <c r="N741" s="14">
        <f t="shared" si="36"/>
        <v>-8.722952510145876E-3</v>
      </c>
    </row>
    <row r="742" spans="9:14" x14ac:dyDescent="0.25">
      <c r="I742" s="31">
        <v>41124</v>
      </c>
      <c r="J742">
        <v>1390.98999</v>
      </c>
      <c r="K742" s="14">
        <f t="shared" si="35"/>
        <v>-2.3238562120145856E-3</v>
      </c>
      <c r="M742" s="6">
        <v>788.47997999999995</v>
      </c>
      <c r="N742" s="14">
        <f t="shared" si="36"/>
        <v>-7.3896848710927054E-3</v>
      </c>
    </row>
    <row r="743" spans="9:14" x14ac:dyDescent="0.25">
      <c r="I743" s="31">
        <v>41123</v>
      </c>
      <c r="J743">
        <v>1365</v>
      </c>
      <c r="K743" s="14">
        <f t="shared" si="35"/>
        <v>-1.8684526982110095E-2</v>
      </c>
      <c r="M743" s="6">
        <v>768.59997599999997</v>
      </c>
      <c r="N743" s="14">
        <f t="shared" si="36"/>
        <v>-2.5213073894406302E-2</v>
      </c>
    </row>
    <row r="744" spans="9:14" x14ac:dyDescent="0.25">
      <c r="I744" s="31">
        <v>41122</v>
      </c>
      <c r="J744">
        <v>1375.3199460000001</v>
      </c>
      <c r="K744" s="14">
        <f t="shared" si="35"/>
        <v>7.5604000000000227E-3</v>
      </c>
      <c r="M744" s="6">
        <v>771.13000499999998</v>
      </c>
      <c r="N744" s="14">
        <f t="shared" si="36"/>
        <v>3.2917370270644231E-3</v>
      </c>
    </row>
    <row r="745" spans="9:14" x14ac:dyDescent="0.25">
      <c r="I745" s="31">
        <v>41121</v>
      </c>
      <c r="J745">
        <v>1379.3199460000001</v>
      </c>
      <c r="K745" s="14">
        <f t="shared" si="35"/>
        <v>2.9084141560178356E-3</v>
      </c>
      <c r="M745" s="6">
        <v>786.94000200000005</v>
      </c>
      <c r="N745" s="14">
        <f t="shared" si="36"/>
        <v>2.0502375601374911E-2</v>
      </c>
    </row>
    <row r="746" spans="9:14" x14ac:dyDescent="0.25">
      <c r="I746" s="31">
        <v>41120</v>
      </c>
      <c r="J746">
        <v>1385.3000489999999</v>
      </c>
      <c r="K746" s="14">
        <f t="shared" si="35"/>
        <v>4.3355444959249922E-3</v>
      </c>
      <c r="M746" s="6">
        <v>791.580017</v>
      </c>
      <c r="N746" s="14">
        <f t="shared" si="36"/>
        <v>5.8962754316813637E-3</v>
      </c>
    </row>
    <row r="747" spans="9:14" x14ac:dyDescent="0.25">
      <c r="I747" s="31">
        <v>41117</v>
      </c>
      <c r="J747">
        <v>1385.969971</v>
      </c>
      <c r="K747" s="14">
        <f t="shared" si="35"/>
        <v>4.8359342835779806E-4</v>
      </c>
      <c r="M747" s="6">
        <v>796</v>
      </c>
      <c r="N747" s="14">
        <f t="shared" si="36"/>
        <v>5.583747574567699E-3</v>
      </c>
    </row>
    <row r="748" spans="9:14" x14ac:dyDescent="0.25">
      <c r="I748" s="31">
        <v>41116</v>
      </c>
      <c r="J748">
        <v>1360.0200199999999</v>
      </c>
      <c r="K748" s="14">
        <f t="shared" si="35"/>
        <v>-1.8723314027703442E-2</v>
      </c>
      <c r="M748" s="6">
        <v>777.10998500000005</v>
      </c>
      <c r="N748" s="14">
        <f t="shared" si="36"/>
        <v>-2.373117462311547E-2</v>
      </c>
    </row>
    <row r="749" spans="9:14" x14ac:dyDescent="0.25">
      <c r="I749" s="31">
        <v>41115</v>
      </c>
      <c r="J749">
        <v>1337.8900149999999</v>
      </c>
      <c r="K749" s="14">
        <f t="shared" si="35"/>
        <v>-1.6271822969194272E-2</v>
      </c>
      <c r="M749" s="6">
        <v>769.30999799999995</v>
      </c>
      <c r="N749" s="14">
        <f t="shared" si="36"/>
        <v>-1.0037172537424199E-2</v>
      </c>
    </row>
    <row r="750" spans="9:14" x14ac:dyDescent="0.25">
      <c r="I750" s="31">
        <v>41114</v>
      </c>
      <c r="J750">
        <v>1338.3100589999999</v>
      </c>
      <c r="K750" s="14">
        <f t="shared" si="35"/>
        <v>3.1396003803796368E-4</v>
      </c>
      <c r="M750" s="6">
        <v>767.75</v>
      </c>
      <c r="N750" s="14">
        <f t="shared" si="36"/>
        <v>-2.0277885430523002E-3</v>
      </c>
    </row>
    <row r="751" spans="9:14" x14ac:dyDescent="0.25">
      <c r="I751" s="31">
        <v>41113</v>
      </c>
      <c r="J751">
        <v>1350.5200199999999</v>
      </c>
      <c r="K751" s="14">
        <f t="shared" si="35"/>
        <v>9.1234171916210194E-3</v>
      </c>
      <c r="M751" s="6">
        <v>778.90002400000003</v>
      </c>
      <c r="N751" s="14">
        <f t="shared" si="36"/>
        <v>1.4522987951807176E-2</v>
      </c>
    </row>
    <row r="752" spans="9:14" x14ac:dyDescent="0.25">
      <c r="I752" s="31">
        <v>41110</v>
      </c>
      <c r="J752">
        <v>1362.660034</v>
      </c>
      <c r="K752" s="14">
        <f t="shared" si="35"/>
        <v>8.9891403461017649E-3</v>
      </c>
      <c r="M752" s="6">
        <v>791.53997800000002</v>
      </c>
      <c r="N752" s="14">
        <f t="shared" si="36"/>
        <v>1.6227954308035697E-2</v>
      </c>
    </row>
    <row r="753" spans="9:14" x14ac:dyDescent="0.25">
      <c r="I753" s="31">
        <v>41109</v>
      </c>
      <c r="J753">
        <v>1376.51001</v>
      </c>
      <c r="K753" s="14">
        <f t="shared" si="35"/>
        <v>1.0163926184394212E-2</v>
      </c>
      <c r="M753" s="6">
        <v>802.169983</v>
      </c>
      <c r="N753" s="14">
        <f t="shared" si="36"/>
        <v>1.3429523833854873E-2</v>
      </c>
    </row>
    <row r="754" spans="9:14" x14ac:dyDescent="0.25">
      <c r="I754" s="31">
        <v>41108</v>
      </c>
      <c r="J754">
        <v>1372.780029</v>
      </c>
      <c r="K754" s="14">
        <f t="shared" si="35"/>
        <v>-2.7097376502187576E-3</v>
      </c>
      <c r="M754" s="6">
        <v>805.05999799999995</v>
      </c>
      <c r="N754" s="14">
        <f t="shared" si="36"/>
        <v>3.602746377010746E-3</v>
      </c>
    </row>
    <row r="755" spans="9:14" x14ac:dyDescent="0.25">
      <c r="I755" s="31">
        <v>41107</v>
      </c>
      <c r="J755">
        <v>1363.670044</v>
      </c>
      <c r="K755" s="14">
        <f t="shared" si="35"/>
        <v>-6.6361578749336569E-3</v>
      </c>
      <c r="M755" s="6">
        <v>799.45001200000002</v>
      </c>
      <c r="N755" s="14">
        <f t="shared" si="36"/>
        <v>-6.9684073409891356E-3</v>
      </c>
    </row>
    <row r="756" spans="9:14" x14ac:dyDescent="0.25">
      <c r="I756" s="31">
        <v>41106</v>
      </c>
      <c r="J756">
        <v>1353.6400149999999</v>
      </c>
      <c r="K756" s="14">
        <f t="shared" si="35"/>
        <v>-7.3551729350740391E-3</v>
      </c>
      <c r="M756" s="6">
        <v>796.65997300000004</v>
      </c>
      <c r="N756" s="14">
        <f t="shared" si="36"/>
        <v>-3.4899480369261493E-3</v>
      </c>
    </row>
    <row r="757" spans="9:14" x14ac:dyDescent="0.25">
      <c r="I757" s="31">
        <v>41103</v>
      </c>
      <c r="J757">
        <v>1356.780029</v>
      </c>
      <c r="K757" s="14">
        <f t="shared" si="35"/>
        <v>2.3196817212884913E-3</v>
      </c>
      <c r="M757" s="6">
        <v>800.98999000000003</v>
      </c>
      <c r="N757" s="14">
        <f t="shared" si="36"/>
        <v>5.4352134495905258E-3</v>
      </c>
    </row>
    <row r="758" spans="9:14" x14ac:dyDescent="0.25">
      <c r="I758" s="31">
        <v>41102</v>
      </c>
      <c r="J758">
        <v>1334.76001</v>
      </c>
      <c r="K758" s="14">
        <f t="shared" si="35"/>
        <v>-1.6229616097923949E-2</v>
      </c>
      <c r="M758" s="6">
        <v>789.61999500000002</v>
      </c>
      <c r="N758" s="14">
        <f t="shared" si="36"/>
        <v>-1.4194927704402449E-2</v>
      </c>
    </row>
    <row r="759" spans="9:14" x14ac:dyDescent="0.25">
      <c r="I759" s="31">
        <v>41101</v>
      </c>
      <c r="J759">
        <v>1341.4499510000001</v>
      </c>
      <c r="K759" s="14">
        <f t="shared" si="35"/>
        <v>5.0120927731420739E-3</v>
      </c>
      <c r="M759" s="6">
        <v>792.26000999999997</v>
      </c>
      <c r="N759" s="14">
        <f t="shared" si="36"/>
        <v>3.3433993778233528E-3</v>
      </c>
    </row>
    <row r="760" spans="9:14" x14ac:dyDescent="0.25">
      <c r="I760" s="31">
        <v>41100</v>
      </c>
      <c r="J760">
        <v>1341.469971</v>
      </c>
      <c r="K760" s="14">
        <f t="shared" si="35"/>
        <v>1.4924149786654795E-5</v>
      </c>
      <c r="M760" s="6">
        <v>795.169983</v>
      </c>
      <c r="N760" s="14">
        <f t="shared" si="36"/>
        <v>3.6730025033069325E-3</v>
      </c>
    </row>
    <row r="761" spans="9:14" x14ac:dyDescent="0.25">
      <c r="I761" s="31">
        <v>41099</v>
      </c>
      <c r="J761">
        <v>1352.459961</v>
      </c>
      <c r="K761" s="14">
        <f t="shared" si="35"/>
        <v>8.1924979593896996E-3</v>
      </c>
      <c r="M761" s="6">
        <v>804.79998799999998</v>
      </c>
      <c r="N761" s="14">
        <f t="shared" si="36"/>
        <v>1.2110624402178916E-2</v>
      </c>
    </row>
    <row r="762" spans="9:14" x14ac:dyDescent="0.25">
      <c r="I762" s="31">
        <v>41096</v>
      </c>
      <c r="J762">
        <v>1354.6800539999999</v>
      </c>
      <c r="K762" s="14">
        <f t="shared" si="35"/>
        <v>1.6415221625920573E-3</v>
      </c>
      <c r="M762" s="6">
        <v>807.14001499999995</v>
      </c>
      <c r="N762" s="14">
        <f t="shared" si="36"/>
        <v>2.9075882640297035E-3</v>
      </c>
    </row>
    <row r="763" spans="9:14" x14ac:dyDescent="0.25">
      <c r="I763" s="31">
        <v>41095</v>
      </c>
      <c r="J763">
        <v>1367.579956</v>
      </c>
      <c r="K763" s="14">
        <f t="shared" si="35"/>
        <v>9.5224713480575041E-3</v>
      </c>
      <c r="M763" s="6">
        <v>817.42999299999997</v>
      </c>
      <c r="N763" s="14">
        <f t="shared" si="36"/>
        <v>1.2748690200918844E-2</v>
      </c>
    </row>
    <row r="764" spans="9:14" x14ac:dyDescent="0.25">
      <c r="I764" s="31">
        <v>41093</v>
      </c>
      <c r="J764">
        <v>1374.0200199999999</v>
      </c>
      <c r="K764" s="14">
        <f t="shared" si="35"/>
        <v>4.7090950490649153E-3</v>
      </c>
      <c r="M764" s="6">
        <v>818.48999000000003</v>
      </c>
      <c r="N764" s="14">
        <f t="shared" si="36"/>
        <v>1.2967434631434571E-3</v>
      </c>
    </row>
    <row r="765" spans="9:14" x14ac:dyDescent="0.25">
      <c r="I765" s="31">
        <v>41092</v>
      </c>
      <c r="J765">
        <v>1365.51001</v>
      </c>
      <c r="K765" s="14">
        <f t="shared" si="35"/>
        <v>-6.1935123769156775E-3</v>
      </c>
      <c r="M765" s="6">
        <v>807.94000200000005</v>
      </c>
      <c r="N765" s="14">
        <f t="shared" si="36"/>
        <v>-1.2889574862118947E-2</v>
      </c>
    </row>
    <row r="766" spans="9:14" x14ac:dyDescent="0.25">
      <c r="I766" s="31">
        <v>41089</v>
      </c>
      <c r="J766">
        <v>1362.160034</v>
      </c>
      <c r="K766" s="14">
        <f t="shared" si="35"/>
        <v>-2.45327824436814E-3</v>
      </c>
      <c r="M766" s="6">
        <v>798.48999000000003</v>
      </c>
      <c r="N766" s="14">
        <f t="shared" si="36"/>
        <v>-1.1696427923617025E-2</v>
      </c>
    </row>
    <row r="767" spans="9:14" x14ac:dyDescent="0.25">
      <c r="I767" s="31">
        <v>41088</v>
      </c>
      <c r="J767">
        <v>1329.040039</v>
      </c>
      <c r="K767" s="14">
        <f t="shared" si="35"/>
        <v>-2.4314320030916492E-2</v>
      </c>
      <c r="M767" s="6">
        <v>775.89001499999995</v>
      </c>
      <c r="N767" s="14">
        <f t="shared" si="36"/>
        <v>-2.8303391755731488E-2</v>
      </c>
    </row>
    <row r="768" spans="9:14" x14ac:dyDescent="0.25">
      <c r="I768" s="31">
        <v>41087</v>
      </c>
      <c r="J768">
        <v>1331.849976</v>
      </c>
      <c r="K768" s="14">
        <f t="shared" si="35"/>
        <v>2.1142606073134562E-3</v>
      </c>
      <c r="M768" s="6">
        <v>776.23999000000003</v>
      </c>
      <c r="N768" s="14">
        <f t="shared" si="36"/>
        <v>4.5106264191341339E-4</v>
      </c>
    </row>
    <row r="769" spans="9:14" x14ac:dyDescent="0.25">
      <c r="I769" s="31">
        <v>41086</v>
      </c>
      <c r="J769">
        <v>1319.98999</v>
      </c>
      <c r="K769" s="14">
        <f t="shared" si="35"/>
        <v>-8.9048963574858142E-3</v>
      </c>
      <c r="M769" s="6">
        <v>765.02002000000005</v>
      </c>
      <c r="N769" s="14">
        <f t="shared" si="36"/>
        <v>-1.4454254025227375E-2</v>
      </c>
    </row>
    <row r="770" spans="9:14" x14ac:dyDescent="0.25">
      <c r="I770" s="31">
        <v>41085</v>
      </c>
      <c r="J770">
        <v>1313.719971</v>
      </c>
      <c r="K770" s="14">
        <f t="shared" si="35"/>
        <v>-4.7500504151550826E-3</v>
      </c>
      <c r="M770" s="6">
        <v>761.90002400000003</v>
      </c>
      <c r="N770" s="14">
        <f t="shared" si="36"/>
        <v>-4.0783194144383694E-3</v>
      </c>
    </row>
    <row r="771" spans="9:14" x14ac:dyDescent="0.25">
      <c r="I771" s="31">
        <v>41082</v>
      </c>
      <c r="J771">
        <v>1335.0200199999999</v>
      </c>
      <c r="K771" s="14">
        <f t="shared" si="35"/>
        <v>1.6213538250306359E-2</v>
      </c>
      <c r="M771" s="6">
        <v>775.15997300000004</v>
      </c>
      <c r="N771" s="14">
        <f t="shared" si="36"/>
        <v>1.7403791287976089E-2</v>
      </c>
    </row>
    <row r="772" spans="9:14" x14ac:dyDescent="0.25">
      <c r="I772" s="31">
        <v>41081</v>
      </c>
      <c r="J772">
        <v>1325.51001</v>
      </c>
      <c r="K772" s="14">
        <f t="shared" si="35"/>
        <v>-7.1234961704919053E-3</v>
      </c>
      <c r="M772" s="6">
        <v>764.830017</v>
      </c>
      <c r="N772" s="14">
        <f t="shared" si="36"/>
        <v>-1.3326224727550628E-2</v>
      </c>
    </row>
    <row r="773" spans="9:14" x14ac:dyDescent="0.25">
      <c r="I773" s="31">
        <v>41080</v>
      </c>
      <c r="J773">
        <v>1355.6899410000001</v>
      </c>
      <c r="K773" s="14">
        <f t="shared" si="35"/>
        <v>2.2768542502368705E-2</v>
      </c>
      <c r="M773" s="6">
        <v>784.04998799999998</v>
      </c>
      <c r="N773" s="14">
        <f t="shared" si="36"/>
        <v>2.5129728923806161E-2</v>
      </c>
    </row>
    <row r="774" spans="9:14" x14ac:dyDescent="0.25">
      <c r="I774" s="31">
        <v>41079</v>
      </c>
      <c r="J774">
        <v>1357.9799800000001</v>
      </c>
      <c r="K774" s="14">
        <f t="shared" si="35"/>
        <v>1.6892055703465747E-3</v>
      </c>
      <c r="M774" s="6">
        <v>786.42999299999997</v>
      </c>
      <c r="N774" s="14">
        <f t="shared" si="36"/>
        <v>3.0355271174367093E-3</v>
      </c>
    </row>
    <row r="775" spans="9:14" x14ac:dyDescent="0.25">
      <c r="I775" s="31">
        <v>41078</v>
      </c>
      <c r="J775">
        <v>1344.780029</v>
      </c>
      <c r="K775" s="14">
        <f t="shared" ref="K775:K838" si="37">J775/J774-1</f>
        <v>-9.7202839470431623E-3</v>
      </c>
      <c r="M775" s="6">
        <v>772.53002900000001</v>
      </c>
      <c r="N775" s="14">
        <f t="shared" ref="N775:N838" si="38">M775/M774-1</f>
        <v>-1.7674763327598542E-2</v>
      </c>
    </row>
    <row r="776" spans="9:14" x14ac:dyDescent="0.25">
      <c r="I776" s="31">
        <v>41075</v>
      </c>
      <c r="J776">
        <v>1342.839966</v>
      </c>
      <c r="K776" s="14">
        <f t="shared" si="37"/>
        <v>-1.4426619656470185E-3</v>
      </c>
      <c r="M776" s="6">
        <v>771.32000700000003</v>
      </c>
      <c r="N776" s="14">
        <f t="shared" si="38"/>
        <v>-1.5663106346380795E-3</v>
      </c>
    </row>
    <row r="777" spans="9:14" x14ac:dyDescent="0.25">
      <c r="I777" s="31">
        <v>41074</v>
      </c>
      <c r="J777">
        <v>1329.099976</v>
      </c>
      <c r="K777" s="14">
        <f t="shared" si="37"/>
        <v>-1.0232038327640969E-2</v>
      </c>
      <c r="M777" s="6">
        <v>762.34002699999996</v>
      </c>
      <c r="N777" s="14">
        <f t="shared" si="38"/>
        <v>-1.1642353262593441E-2</v>
      </c>
    </row>
    <row r="778" spans="9:14" x14ac:dyDescent="0.25">
      <c r="I778" s="31">
        <v>41073</v>
      </c>
      <c r="J778">
        <v>1314.880005</v>
      </c>
      <c r="K778" s="14">
        <f t="shared" si="37"/>
        <v>-1.0698947601214925E-2</v>
      </c>
      <c r="M778" s="6">
        <v>752.38000499999998</v>
      </c>
      <c r="N778" s="14">
        <f t="shared" si="38"/>
        <v>-1.3065064993629139E-2</v>
      </c>
    </row>
    <row r="779" spans="9:14" x14ac:dyDescent="0.25">
      <c r="I779" s="31">
        <v>41072</v>
      </c>
      <c r="J779">
        <v>1324.1800539999999</v>
      </c>
      <c r="K779" s="14">
        <f t="shared" si="37"/>
        <v>7.0729260195876442E-3</v>
      </c>
      <c r="M779" s="6">
        <v>761.53002900000001</v>
      </c>
      <c r="N779" s="14">
        <f t="shared" si="38"/>
        <v>1.2161439617205172E-2</v>
      </c>
    </row>
    <row r="780" spans="9:14" x14ac:dyDescent="0.25">
      <c r="I780" s="31">
        <v>41071</v>
      </c>
      <c r="J780">
        <v>1308.9300539999999</v>
      </c>
      <c r="K780" s="14">
        <f t="shared" si="37"/>
        <v>-1.1516560722942271E-2</v>
      </c>
      <c r="M780" s="6">
        <v>751.01000999999997</v>
      </c>
      <c r="N780" s="14">
        <f t="shared" si="38"/>
        <v>-1.3814319330012981E-2</v>
      </c>
    </row>
    <row r="781" spans="9:14" x14ac:dyDescent="0.25">
      <c r="I781" s="31">
        <v>41068</v>
      </c>
      <c r="J781">
        <v>1325.660034</v>
      </c>
      <c r="K781" s="14">
        <f t="shared" si="37"/>
        <v>1.2781416355193587E-2</v>
      </c>
      <c r="M781" s="6">
        <v>769.19000200000005</v>
      </c>
      <c r="N781" s="14">
        <f t="shared" si="38"/>
        <v>2.4207389725737549E-2</v>
      </c>
    </row>
    <row r="782" spans="9:14" x14ac:dyDescent="0.25">
      <c r="I782" s="31">
        <v>41067</v>
      </c>
      <c r="J782">
        <v>1314.98999</v>
      </c>
      <c r="K782" s="14">
        <f t="shared" si="37"/>
        <v>-8.0488539492320488E-3</v>
      </c>
      <c r="M782" s="6">
        <v>760.34002699999996</v>
      </c>
      <c r="N782" s="14">
        <f t="shared" si="38"/>
        <v>-1.1505577265680689E-2</v>
      </c>
    </row>
    <row r="783" spans="9:14" x14ac:dyDescent="0.25">
      <c r="I783" s="31">
        <v>41066</v>
      </c>
      <c r="J783">
        <v>1315.130005</v>
      </c>
      <c r="K783" s="14">
        <f t="shared" si="37"/>
        <v>1.0647609568481542E-4</v>
      </c>
      <c r="M783" s="6">
        <v>765.169983</v>
      </c>
      <c r="N783" s="14">
        <f t="shared" si="38"/>
        <v>6.3523631907913547E-3</v>
      </c>
    </row>
    <row r="784" spans="9:14" x14ac:dyDescent="0.25">
      <c r="I784" s="31">
        <v>41065</v>
      </c>
      <c r="J784">
        <v>1285.5</v>
      </c>
      <c r="K784" s="14">
        <f t="shared" si="37"/>
        <v>-2.2530095798399818E-2</v>
      </c>
      <c r="M784" s="6">
        <v>746.09002699999996</v>
      </c>
      <c r="N784" s="14">
        <f t="shared" si="38"/>
        <v>-2.4935578268757141E-2</v>
      </c>
    </row>
    <row r="785" spans="9:14" x14ac:dyDescent="0.25">
      <c r="I785" s="31">
        <v>41064</v>
      </c>
      <c r="J785">
        <v>1278.1800539999999</v>
      </c>
      <c r="K785" s="14">
        <f t="shared" si="37"/>
        <v>-5.6942403733956093E-3</v>
      </c>
      <c r="M785" s="6">
        <v>737.23999000000003</v>
      </c>
      <c r="N785" s="14">
        <f t="shared" si="38"/>
        <v>-1.186188888703632E-2</v>
      </c>
    </row>
    <row r="786" spans="9:14" x14ac:dyDescent="0.25">
      <c r="I786" s="31">
        <v>41061</v>
      </c>
      <c r="J786">
        <v>1278.040039</v>
      </c>
      <c r="K786" s="14">
        <f t="shared" si="37"/>
        <v>-1.0954246982797233E-4</v>
      </c>
      <c r="M786" s="6">
        <v>737.419983</v>
      </c>
      <c r="N786" s="14">
        <f t="shared" si="38"/>
        <v>2.4414437963415914E-4</v>
      </c>
    </row>
    <row r="787" spans="9:14" x14ac:dyDescent="0.25">
      <c r="I787" s="31">
        <v>41060</v>
      </c>
      <c r="J787">
        <v>1310.329956</v>
      </c>
      <c r="K787" s="14">
        <f t="shared" si="37"/>
        <v>2.5265184199757318E-2</v>
      </c>
      <c r="M787" s="6">
        <v>761.82000700000003</v>
      </c>
      <c r="N787" s="14">
        <f t="shared" si="38"/>
        <v>3.3088368314532213E-2</v>
      </c>
    </row>
    <row r="788" spans="9:14" x14ac:dyDescent="0.25">
      <c r="I788" s="31">
        <v>41059</v>
      </c>
      <c r="J788">
        <v>1313.3199460000001</v>
      </c>
      <c r="K788" s="14">
        <f t="shared" si="37"/>
        <v>2.2818603713583574E-3</v>
      </c>
      <c r="M788" s="6">
        <v>762</v>
      </c>
      <c r="N788" s="14">
        <f t="shared" si="38"/>
        <v>2.3626709504354082E-4</v>
      </c>
    </row>
    <row r="789" spans="9:14" x14ac:dyDescent="0.25">
      <c r="I789" s="31">
        <v>41058</v>
      </c>
      <c r="J789">
        <v>1332.420044</v>
      </c>
      <c r="K789" s="14">
        <f t="shared" si="37"/>
        <v>1.4543370073814454E-2</v>
      </c>
      <c r="M789" s="6">
        <v>777.15997300000004</v>
      </c>
      <c r="N789" s="14">
        <f t="shared" si="38"/>
        <v>1.9894977690288806E-2</v>
      </c>
    </row>
    <row r="790" spans="9:14" x14ac:dyDescent="0.25">
      <c r="I790" s="31">
        <v>41054</v>
      </c>
      <c r="J790">
        <v>1317.8199460000001</v>
      </c>
      <c r="K790" s="14">
        <f t="shared" si="37"/>
        <v>-1.0957579080069668E-2</v>
      </c>
      <c r="M790" s="6">
        <v>766.40997300000004</v>
      </c>
      <c r="N790" s="14">
        <f t="shared" si="38"/>
        <v>-1.3832415941987808E-2</v>
      </c>
    </row>
    <row r="791" spans="9:14" x14ac:dyDescent="0.25">
      <c r="I791" s="31">
        <v>41053</v>
      </c>
      <c r="J791">
        <v>1320.6800539999999</v>
      </c>
      <c r="K791" s="14">
        <f t="shared" si="37"/>
        <v>2.1703329113216263E-3</v>
      </c>
      <c r="M791" s="6">
        <v>766.57000700000003</v>
      </c>
      <c r="N791" s="14">
        <f t="shared" si="38"/>
        <v>2.0880991328131593E-4</v>
      </c>
    </row>
    <row r="792" spans="9:14" x14ac:dyDescent="0.25">
      <c r="I792" s="31">
        <v>41052</v>
      </c>
      <c r="J792">
        <v>1318.8599850000001</v>
      </c>
      <c r="K792" s="14">
        <f t="shared" si="37"/>
        <v>-1.3781301493025477E-3</v>
      </c>
      <c r="M792" s="6">
        <v>765.169983</v>
      </c>
      <c r="N792" s="14">
        <f t="shared" si="38"/>
        <v>-1.826348522921073E-3</v>
      </c>
    </row>
    <row r="793" spans="9:14" x14ac:dyDescent="0.25">
      <c r="I793" s="31">
        <v>41051</v>
      </c>
      <c r="J793">
        <v>1316.630005</v>
      </c>
      <c r="K793" s="14">
        <f t="shared" si="37"/>
        <v>-1.6908390772050197E-3</v>
      </c>
      <c r="M793" s="6">
        <v>759.63000499999998</v>
      </c>
      <c r="N793" s="14">
        <f t="shared" si="38"/>
        <v>-7.2401925364079522E-3</v>
      </c>
    </row>
    <row r="794" spans="9:14" x14ac:dyDescent="0.25">
      <c r="I794" s="31">
        <v>41050</v>
      </c>
      <c r="J794">
        <v>1315.98999</v>
      </c>
      <c r="K794" s="14">
        <f t="shared" si="37"/>
        <v>-4.8610087691258741E-4</v>
      </c>
      <c r="M794" s="6">
        <v>764.64001499999995</v>
      </c>
      <c r="N794" s="14">
        <f t="shared" si="38"/>
        <v>6.5953292616449666E-3</v>
      </c>
    </row>
    <row r="795" spans="9:14" x14ac:dyDescent="0.25">
      <c r="I795" s="31">
        <v>41047</v>
      </c>
      <c r="J795">
        <v>1295.219971</v>
      </c>
      <c r="K795" s="14">
        <f t="shared" si="37"/>
        <v>-1.5782809259818231E-2</v>
      </c>
      <c r="M795" s="6">
        <v>747.21002199999998</v>
      </c>
      <c r="N795" s="14">
        <f t="shared" si="38"/>
        <v>-2.2795031201708671E-2</v>
      </c>
    </row>
    <row r="796" spans="9:14" x14ac:dyDescent="0.25">
      <c r="I796" s="31">
        <v>41046</v>
      </c>
      <c r="J796">
        <v>1304.8599850000001</v>
      </c>
      <c r="K796" s="14">
        <f t="shared" si="37"/>
        <v>7.4427620140518069E-3</v>
      </c>
      <c r="M796" s="6">
        <v>754.330017</v>
      </c>
      <c r="N796" s="14">
        <f t="shared" si="38"/>
        <v>9.5287734242943678E-3</v>
      </c>
    </row>
    <row r="797" spans="9:14" x14ac:dyDescent="0.25">
      <c r="I797" s="31">
        <v>41045</v>
      </c>
      <c r="J797">
        <v>1324.8000489999999</v>
      </c>
      <c r="K797" s="14">
        <f t="shared" si="37"/>
        <v>1.5281382086369977E-2</v>
      </c>
      <c r="M797" s="6">
        <v>772.10998500000005</v>
      </c>
      <c r="N797" s="14">
        <f t="shared" si="38"/>
        <v>2.3570542864927546E-2</v>
      </c>
    </row>
    <row r="798" spans="9:14" x14ac:dyDescent="0.25">
      <c r="I798" s="31">
        <v>41044</v>
      </c>
      <c r="J798">
        <v>1330.660034</v>
      </c>
      <c r="K798" s="14">
        <f t="shared" si="37"/>
        <v>4.4232976926770196E-3</v>
      </c>
      <c r="M798" s="6">
        <v>777.35998500000005</v>
      </c>
      <c r="N798" s="14">
        <f t="shared" si="38"/>
        <v>6.7995494191155359E-3</v>
      </c>
    </row>
    <row r="799" spans="9:14" x14ac:dyDescent="0.25">
      <c r="I799" s="31">
        <v>41043</v>
      </c>
      <c r="J799">
        <v>1338.349976</v>
      </c>
      <c r="K799" s="14">
        <f t="shared" si="37"/>
        <v>5.779043334520173E-3</v>
      </c>
      <c r="M799" s="6">
        <v>778.95001200000002</v>
      </c>
      <c r="N799" s="14">
        <f t="shared" si="38"/>
        <v>2.0454191503052055E-3</v>
      </c>
    </row>
    <row r="800" spans="9:14" x14ac:dyDescent="0.25">
      <c r="I800" s="31">
        <v>41040</v>
      </c>
      <c r="J800">
        <v>1353.3900149999999</v>
      </c>
      <c r="K800" s="14">
        <f t="shared" si="37"/>
        <v>1.12377474275831E-2</v>
      </c>
      <c r="M800" s="6">
        <v>790.05999799999995</v>
      </c>
      <c r="N800" s="14">
        <f t="shared" si="38"/>
        <v>1.4262771460102242E-2</v>
      </c>
    </row>
    <row r="801" spans="9:14" x14ac:dyDescent="0.25">
      <c r="I801" s="31">
        <v>41039</v>
      </c>
      <c r="J801">
        <v>1357.98999</v>
      </c>
      <c r="K801" s="14">
        <f t="shared" si="37"/>
        <v>3.3988539512019855E-3</v>
      </c>
      <c r="M801" s="6">
        <v>791.75</v>
      </c>
      <c r="N801" s="14">
        <f t="shared" si="38"/>
        <v>2.139080581573749E-3</v>
      </c>
    </row>
    <row r="802" spans="9:14" x14ac:dyDescent="0.25">
      <c r="I802" s="31">
        <v>41038</v>
      </c>
      <c r="J802">
        <v>1354.579956</v>
      </c>
      <c r="K802" s="14">
        <f t="shared" si="37"/>
        <v>-2.5110892017694564E-3</v>
      </c>
      <c r="M802" s="6">
        <v>788.919983</v>
      </c>
      <c r="N802" s="14">
        <f t="shared" si="38"/>
        <v>-3.5743820650457891E-3</v>
      </c>
    </row>
    <row r="803" spans="9:14" x14ac:dyDescent="0.25">
      <c r="I803" s="31">
        <v>41037</v>
      </c>
      <c r="J803">
        <v>1363.719971</v>
      </c>
      <c r="K803" s="14">
        <f t="shared" si="37"/>
        <v>6.7474902160740147E-3</v>
      </c>
      <c r="M803" s="6">
        <v>793.05999799999995</v>
      </c>
      <c r="N803" s="14">
        <f t="shared" si="38"/>
        <v>5.2476994995827031E-3</v>
      </c>
    </row>
    <row r="804" spans="9:14" x14ac:dyDescent="0.25">
      <c r="I804" s="31">
        <v>41036</v>
      </c>
      <c r="J804">
        <v>1369.579956</v>
      </c>
      <c r="K804" s="14">
        <f t="shared" si="37"/>
        <v>4.2970588717734515E-3</v>
      </c>
      <c r="M804" s="6">
        <v>793.80999799999995</v>
      </c>
      <c r="N804" s="14">
        <f t="shared" si="38"/>
        <v>9.4570398442916925E-4</v>
      </c>
    </row>
    <row r="805" spans="9:14" x14ac:dyDescent="0.25">
      <c r="I805" s="31">
        <v>41033</v>
      </c>
      <c r="J805">
        <v>1369.099976</v>
      </c>
      <c r="K805" s="14">
        <f t="shared" si="37"/>
        <v>-3.5045781584153168E-4</v>
      </c>
      <c r="M805" s="6">
        <v>791.84002699999996</v>
      </c>
      <c r="N805" s="14">
        <f t="shared" si="38"/>
        <v>-2.4816656441255525E-3</v>
      </c>
    </row>
    <row r="806" spans="9:14" x14ac:dyDescent="0.25">
      <c r="I806" s="31">
        <v>41032</v>
      </c>
      <c r="J806">
        <v>1391.5699460000001</v>
      </c>
      <c r="K806" s="14">
        <f t="shared" si="37"/>
        <v>1.6412219994078825E-2</v>
      </c>
      <c r="M806" s="6">
        <v>806.59002699999996</v>
      </c>
      <c r="N806" s="14">
        <f t="shared" si="38"/>
        <v>1.8627499869995789E-2</v>
      </c>
    </row>
    <row r="807" spans="9:14" x14ac:dyDescent="0.25">
      <c r="I807" s="31">
        <v>41031</v>
      </c>
      <c r="J807">
        <v>1402.3100589999999</v>
      </c>
      <c r="K807" s="14">
        <f t="shared" si="37"/>
        <v>7.7179828659506011E-3</v>
      </c>
      <c r="M807" s="6">
        <v>818.59997599999997</v>
      </c>
      <c r="N807" s="14">
        <f t="shared" si="38"/>
        <v>1.4889781175040584E-2</v>
      </c>
    </row>
    <row r="808" spans="9:14" x14ac:dyDescent="0.25">
      <c r="I808" s="31">
        <v>41030</v>
      </c>
      <c r="J808">
        <v>1405.8199460000001</v>
      </c>
      <c r="K808" s="14">
        <f t="shared" si="37"/>
        <v>2.5029321992477982E-3</v>
      </c>
      <c r="M808" s="6">
        <v>815.89001499999995</v>
      </c>
      <c r="N808" s="14">
        <f t="shared" si="38"/>
        <v>-3.3104826282086552E-3</v>
      </c>
    </row>
    <row r="809" spans="9:14" x14ac:dyDescent="0.25">
      <c r="I809" s="31">
        <v>41029</v>
      </c>
      <c r="J809">
        <v>1397.910034</v>
      </c>
      <c r="K809" s="14">
        <f t="shared" si="37"/>
        <v>-5.6265470002088147E-3</v>
      </c>
      <c r="M809" s="6">
        <v>816.88000499999998</v>
      </c>
      <c r="N809" s="14">
        <f t="shared" si="38"/>
        <v>1.2133865861809756E-3</v>
      </c>
    </row>
    <row r="810" spans="9:14" x14ac:dyDescent="0.25">
      <c r="I810" s="31">
        <v>41026</v>
      </c>
      <c r="J810">
        <v>1403.3599850000001</v>
      </c>
      <c r="K810" s="14">
        <f t="shared" si="37"/>
        <v>3.898642163977728E-3</v>
      </c>
      <c r="M810" s="6">
        <v>825.46997099999999</v>
      </c>
      <c r="N810" s="14">
        <f t="shared" si="38"/>
        <v>1.0515578723217844E-2</v>
      </c>
    </row>
    <row r="811" spans="9:14" x14ac:dyDescent="0.25">
      <c r="I811" s="31">
        <v>41025</v>
      </c>
      <c r="J811">
        <v>1399.9799800000001</v>
      </c>
      <c r="K811" s="14">
        <f t="shared" si="37"/>
        <v>-2.4085088901832918E-3</v>
      </c>
      <c r="M811" s="6">
        <v>818.330017</v>
      </c>
      <c r="N811" s="14">
        <f t="shared" si="38"/>
        <v>-8.649562371542685E-3</v>
      </c>
    </row>
    <row r="812" spans="9:14" x14ac:dyDescent="0.25">
      <c r="I812" s="31">
        <v>41024</v>
      </c>
      <c r="J812">
        <v>1390.6899410000001</v>
      </c>
      <c r="K812" s="14">
        <f t="shared" si="37"/>
        <v>-6.6358370353267748E-3</v>
      </c>
      <c r="M812" s="6">
        <v>812.11999500000002</v>
      </c>
      <c r="N812" s="14">
        <f t="shared" si="38"/>
        <v>-7.5886523419560481E-3</v>
      </c>
    </row>
    <row r="813" spans="9:14" x14ac:dyDescent="0.25">
      <c r="I813" s="31">
        <v>41023</v>
      </c>
      <c r="J813">
        <v>1371.969971</v>
      </c>
      <c r="K813" s="14">
        <f t="shared" si="37"/>
        <v>-1.346092284707201E-2</v>
      </c>
      <c r="M813" s="6">
        <v>798.04998799999998</v>
      </c>
      <c r="N813" s="14">
        <f t="shared" si="38"/>
        <v>-1.732503458432888E-2</v>
      </c>
    </row>
    <row r="814" spans="9:14" x14ac:dyDescent="0.25">
      <c r="I814" s="31">
        <v>41022</v>
      </c>
      <c r="J814">
        <v>1366.9399410000001</v>
      </c>
      <c r="K814" s="14">
        <f t="shared" si="37"/>
        <v>-3.6662828679359105E-3</v>
      </c>
      <c r="M814" s="6">
        <v>791.84997599999997</v>
      </c>
      <c r="N814" s="14">
        <f t="shared" si="38"/>
        <v>-7.7689519368804305E-3</v>
      </c>
    </row>
    <row r="815" spans="9:14" x14ac:dyDescent="0.25">
      <c r="I815" s="31">
        <v>41019</v>
      </c>
      <c r="J815">
        <v>1378.530029</v>
      </c>
      <c r="K815" s="14">
        <f t="shared" si="37"/>
        <v>8.4788567898024247E-3</v>
      </c>
      <c r="M815" s="6">
        <v>804.04998799999998</v>
      </c>
      <c r="N815" s="14">
        <f t="shared" si="38"/>
        <v>1.5406974009935404E-2</v>
      </c>
    </row>
    <row r="816" spans="9:14" x14ac:dyDescent="0.25">
      <c r="I816" s="31">
        <v>41018</v>
      </c>
      <c r="J816">
        <v>1376.920044</v>
      </c>
      <c r="K816" s="14">
        <f t="shared" si="37"/>
        <v>-1.1678998397792739E-3</v>
      </c>
      <c r="M816" s="6">
        <v>798.90002400000003</v>
      </c>
      <c r="N816" s="14">
        <f t="shared" si="38"/>
        <v>-6.4050296335554924E-3</v>
      </c>
    </row>
    <row r="817" spans="9:14" x14ac:dyDescent="0.25">
      <c r="I817" s="31">
        <v>41017</v>
      </c>
      <c r="J817">
        <v>1385.1400149999999</v>
      </c>
      <c r="K817" s="14">
        <f t="shared" si="37"/>
        <v>5.9698244904045072E-3</v>
      </c>
      <c r="M817" s="6">
        <v>803.32000700000003</v>
      </c>
      <c r="N817" s="14">
        <f t="shared" si="38"/>
        <v>5.5325858896206892E-3</v>
      </c>
    </row>
    <row r="818" spans="9:14" x14ac:dyDescent="0.25">
      <c r="I818" s="31">
        <v>41016</v>
      </c>
      <c r="J818">
        <v>1390.780029</v>
      </c>
      <c r="K818" s="14">
        <f t="shared" si="37"/>
        <v>4.0718006403128726E-3</v>
      </c>
      <c r="M818" s="6">
        <v>810.63000499999998</v>
      </c>
      <c r="N818" s="14">
        <f t="shared" si="38"/>
        <v>9.0997335262432699E-3</v>
      </c>
    </row>
    <row r="819" spans="9:14" x14ac:dyDescent="0.25">
      <c r="I819" s="31">
        <v>41015</v>
      </c>
      <c r="J819">
        <v>1369.5699460000001</v>
      </c>
      <c r="K819" s="14">
        <f t="shared" si="37"/>
        <v>-1.5250494368437617E-2</v>
      </c>
      <c r="M819" s="6">
        <v>798.080017</v>
      </c>
      <c r="N819" s="14">
        <f t="shared" si="38"/>
        <v>-1.5481770872767031E-2</v>
      </c>
    </row>
    <row r="820" spans="9:14" x14ac:dyDescent="0.25">
      <c r="I820" s="31">
        <v>41012</v>
      </c>
      <c r="J820">
        <v>1370.26001</v>
      </c>
      <c r="K820" s="14">
        <f t="shared" si="37"/>
        <v>5.0385451434253881E-4</v>
      </c>
      <c r="M820" s="6">
        <v>796.28997800000002</v>
      </c>
      <c r="N820" s="14">
        <f t="shared" si="38"/>
        <v>-2.24293173851009E-3</v>
      </c>
    </row>
    <row r="821" spans="9:14" x14ac:dyDescent="0.25">
      <c r="I821" s="31">
        <v>41011</v>
      </c>
      <c r="J821">
        <v>1387.5699460000001</v>
      </c>
      <c r="K821" s="14">
        <f t="shared" si="37"/>
        <v>1.263259226254454E-2</v>
      </c>
      <c r="M821" s="6">
        <v>808.59002699999996</v>
      </c>
      <c r="N821" s="14">
        <f t="shared" si="38"/>
        <v>1.5446695726214488E-2</v>
      </c>
    </row>
    <row r="822" spans="9:14" x14ac:dyDescent="0.25">
      <c r="I822" s="31">
        <v>41010</v>
      </c>
      <c r="J822">
        <v>1368.709961</v>
      </c>
      <c r="K822" s="14">
        <f t="shared" si="37"/>
        <v>-1.3592096783566432E-2</v>
      </c>
      <c r="M822" s="6">
        <v>796.59002699999996</v>
      </c>
      <c r="N822" s="14">
        <f t="shared" si="38"/>
        <v>-1.4840648040790105E-2</v>
      </c>
    </row>
    <row r="823" spans="9:14" x14ac:dyDescent="0.25">
      <c r="I823" s="31">
        <v>41009</v>
      </c>
      <c r="J823">
        <v>1358.589966</v>
      </c>
      <c r="K823" s="14">
        <f t="shared" si="37"/>
        <v>-7.3938199387445502E-3</v>
      </c>
      <c r="M823" s="6">
        <v>784.15002400000003</v>
      </c>
      <c r="N823" s="14">
        <f t="shared" si="38"/>
        <v>-1.5616568847653833E-2</v>
      </c>
    </row>
    <row r="824" spans="9:14" x14ac:dyDescent="0.25">
      <c r="I824" s="31">
        <v>41008</v>
      </c>
      <c r="J824">
        <v>1382.1999510000001</v>
      </c>
      <c r="K824" s="14">
        <f t="shared" si="37"/>
        <v>1.7378300731539564E-2</v>
      </c>
      <c r="M824" s="6">
        <v>803.46002199999998</v>
      </c>
      <c r="N824" s="14">
        <f t="shared" si="38"/>
        <v>2.4625387246050678E-2</v>
      </c>
    </row>
    <row r="825" spans="9:14" x14ac:dyDescent="0.25">
      <c r="I825" s="31">
        <v>41004</v>
      </c>
      <c r="J825">
        <v>1398.079956</v>
      </c>
      <c r="K825" s="14">
        <f t="shared" si="37"/>
        <v>1.1488934714916743E-2</v>
      </c>
      <c r="M825" s="6">
        <v>818.17999299999997</v>
      </c>
      <c r="N825" s="14">
        <f t="shared" si="38"/>
        <v>1.8320726105772511E-2</v>
      </c>
    </row>
    <row r="826" spans="9:14" x14ac:dyDescent="0.25">
      <c r="I826" s="31">
        <v>41003</v>
      </c>
      <c r="J826">
        <v>1398.959961</v>
      </c>
      <c r="K826" s="14">
        <f t="shared" si="37"/>
        <v>6.2943824938144211E-4</v>
      </c>
      <c r="M826" s="6">
        <v>820.38000499999998</v>
      </c>
      <c r="N826" s="14">
        <f t="shared" si="38"/>
        <v>2.6889095539153196E-3</v>
      </c>
    </row>
    <row r="827" spans="9:14" x14ac:dyDescent="0.25">
      <c r="I827" s="31">
        <v>41002</v>
      </c>
      <c r="J827">
        <v>1413.380005</v>
      </c>
      <c r="K827" s="14">
        <f t="shared" si="37"/>
        <v>1.0307688856007191E-2</v>
      </c>
      <c r="M827" s="6">
        <v>834.79998799999998</v>
      </c>
      <c r="N827" s="14">
        <f t="shared" si="38"/>
        <v>1.7577199483305384E-2</v>
      </c>
    </row>
    <row r="828" spans="9:14" x14ac:dyDescent="0.25">
      <c r="I828" s="31">
        <v>41001</v>
      </c>
      <c r="J828">
        <v>1419.040039</v>
      </c>
      <c r="K828" s="14">
        <f t="shared" si="37"/>
        <v>4.0046087959195731E-3</v>
      </c>
      <c r="M828" s="6">
        <v>840.63000499999998</v>
      </c>
      <c r="N828" s="14">
        <f t="shared" si="38"/>
        <v>6.9837291372840671E-3</v>
      </c>
    </row>
    <row r="829" spans="9:14" x14ac:dyDescent="0.25">
      <c r="I829" s="31">
        <v>40998</v>
      </c>
      <c r="J829">
        <v>1408.469971</v>
      </c>
      <c r="K829" s="14">
        <f t="shared" si="37"/>
        <v>-7.448745426132386E-3</v>
      </c>
      <c r="M829" s="6">
        <v>830.29998799999998</v>
      </c>
      <c r="N829" s="14">
        <f t="shared" si="38"/>
        <v>-1.2288422895397333E-2</v>
      </c>
    </row>
    <row r="830" spans="9:14" x14ac:dyDescent="0.25">
      <c r="I830" s="31">
        <v>40997</v>
      </c>
      <c r="J830">
        <v>1403.280029</v>
      </c>
      <c r="K830" s="14">
        <f t="shared" si="37"/>
        <v>-3.6848084139948778E-3</v>
      </c>
      <c r="M830" s="6">
        <v>832.21997099999999</v>
      </c>
      <c r="N830" s="14">
        <f t="shared" si="38"/>
        <v>2.3123967574958382E-3</v>
      </c>
    </row>
    <row r="831" spans="9:14" x14ac:dyDescent="0.25">
      <c r="I831" s="31">
        <v>40996</v>
      </c>
      <c r="J831">
        <v>1405.540039</v>
      </c>
      <c r="K831" s="14">
        <f t="shared" si="37"/>
        <v>1.6105196064184479E-3</v>
      </c>
      <c r="M831" s="6">
        <v>834.45001200000002</v>
      </c>
      <c r="N831" s="14">
        <f t="shared" si="38"/>
        <v>2.6796292779664999E-3</v>
      </c>
    </row>
    <row r="832" spans="9:14" x14ac:dyDescent="0.25">
      <c r="I832" s="31">
        <v>40995</v>
      </c>
      <c r="J832">
        <v>1412.5200199999999</v>
      </c>
      <c r="K832" s="14">
        <f t="shared" si="37"/>
        <v>4.966049209786938E-3</v>
      </c>
      <c r="M832" s="6">
        <v>839.97997999999995</v>
      </c>
      <c r="N832" s="14">
        <f t="shared" si="38"/>
        <v>6.6270812157409598E-3</v>
      </c>
    </row>
    <row r="833" spans="9:14" x14ac:dyDescent="0.25">
      <c r="I833" s="31">
        <v>40994</v>
      </c>
      <c r="J833">
        <v>1416.51001</v>
      </c>
      <c r="K833" s="14">
        <f t="shared" si="37"/>
        <v>2.8247316452194582E-3</v>
      </c>
      <c r="M833" s="6">
        <v>846.13000499999998</v>
      </c>
      <c r="N833" s="14">
        <f t="shared" si="38"/>
        <v>7.3216328322491808E-3</v>
      </c>
    </row>
    <row r="834" spans="9:14" x14ac:dyDescent="0.25">
      <c r="I834" s="31">
        <v>40991</v>
      </c>
      <c r="J834">
        <v>1397.1099850000001</v>
      </c>
      <c r="K834" s="14">
        <f t="shared" si="37"/>
        <v>-1.3695649775182228E-2</v>
      </c>
      <c r="M834" s="6">
        <v>830.03002900000001</v>
      </c>
      <c r="N834" s="14">
        <f t="shared" si="38"/>
        <v>-1.9027780488649615E-2</v>
      </c>
    </row>
    <row r="835" spans="9:14" x14ac:dyDescent="0.25">
      <c r="I835" s="31">
        <v>40990</v>
      </c>
      <c r="J835">
        <v>1392.780029</v>
      </c>
      <c r="K835" s="14">
        <f t="shared" si="37"/>
        <v>-3.0992234301439048E-3</v>
      </c>
      <c r="M835" s="6">
        <v>821.44000200000005</v>
      </c>
      <c r="N835" s="14">
        <f t="shared" si="38"/>
        <v>-1.0349055696634246E-2</v>
      </c>
    </row>
    <row r="836" spans="9:14" x14ac:dyDescent="0.25">
      <c r="I836" s="31">
        <v>40989</v>
      </c>
      <c r="J836">
        <v>1402.8900149999999</v>
      </c>
      <c r="K836" s="14">
        <f t="shared" si="37"/>
        <v>7.2588533648481057E-3</v>
      </c>
      <c r="M836" s="6">
        <v>829.919983</v>
      </c>
      <c r="N836" s="14">
        <f t="shared" si="38"/>
        <v>1.0323311476618358E-2</v>
      </c>
    </row>
    <row r="837" spans="9:14" x14ac:dyDescent="0.25">
      <c r="I837" s="31">
        <v>40988</v>
      </c>
      <c r="J837">
        <v>1405.5200199999999</v>
      </c>
      <c r="K837" s="14">
        <f t="shared" si="37"/>
        <v>1.8747050530543152E-3</v>
      </c>
      <c r="M837" s="6">
        <v>829.23999000000003</v>
      </c>
      <c r="N837" s="14">
        <f t="shared" si="38"/>
        <v>-8.1934766474944798E-4</v>
      </c>
    </row>
    <row r="838" spans="9:14" x14ac:dyDescent="0.25">
      <c r="I838" s="31">
        <v>40987</v>
      </c>
      <c r="J838">
        <v>1409.75</v>
      </c>
      <c r="K838" s="14">
        <f t="shared" si="37"/>
        <v>3.0095480247944728E-3</v>
      </c>
      <c r="M838" s="6">
        <v>837.77002000000005</v>
      </c>
      <c r="N838" s="14">
        <f t="shared" si="38"/>
        <v>1.0286563724453357E-2</v>
      </c>
    </row>
    <row r="839" spans="9:14" x14ac:dyDescent="0.25">
      <c r="I839" s="31">
        <v>40984</v>
      </c>
      <c r="J839">
        <v>1404.170044</v>
      </c>
      <c r="K839" s="14">
        <f t="shared" ref="K839:K902" si="39">J839/J838-1</f>
        <v>-3.9581173967015992E-3</v>
      </c>
      <c r="M839" s="6">
        <v>830.17999299999997</v>
      </c>
      <c r="N839" s="14">
        <f t="shared" ref="N839:N902" si="40">M839/M838-1</f>
        <v>-9.0597978189767003E-3</v>
      </c>
    </row>
    <row r="840" spans="9:14" x14ac:dyDescent="0.25">
      <c r="I840" s="31">
        <v>40983</v>
      </c>
      <c r="J840">
        <v>1402.599976</v>
      </c>
      <c r="K840" s="14">
        <f t="shared" si="39"/>
        <v>-1.1181466281159347E-3</v>
      </c>
      <c r="M840" s="6">
        <v>831.46002199999998</v>
      </c>
      <c r="N840" s="14">
        <f t="shared" si="40"/>
        <v>1.5418692461792727E-3</v>
      </c>
    </row>
    <row r="841" spans="9:14" x14ac:dyDescent="0.25">
      <c r="I841" s="31">
        <v>40982</v>
      </c>
      <c r="J841">
        <v>1394.280029</v>
      </c>
      <c r="K841" s="14">
        <f t="shared" si="39"/>
        <v>-5.9318031814937777E-3</v>
      </c>
      <c r="M841" s="6">
        <v>823.40002400000003</v>
      </c>
      <c r="N841" s="14">
        <f t="shared" si="40"/>
        <v>-9.6937889817148015E-3</v>
      </c>
    </row>
    <row r="842" spans="9:14" x14ac:dyDescent="0.25">
      <c r="I842" s="31">
        <v>40981</v>
      </c>
      <c r="J842">
        <v>1395.9499510000001</v>
      </c>
      <c r="K842" s="14">
        <f t="shared" si="39"/>
        <v>1.1976948426908329E-3</v>
      </c>
      <c r="M842" s="6">
        <v>831.22997999999995</v>
      </c>
      <c r="N842" s="14">
        <f t="shared" si="40"/>
        <v>9.5092977553761227E-3</v>
      </c>
    </row>
    <row r="843" spans="9:14" x14ac:dyDescent="0.25">
      <c r="I843" s="31">
        <v>40980</v>
      </c>
      <c r="J843">
        <v>1371.089966</v>
      </c>
      <c r="K843" s="14">
        <f t="shared" si="39"/>
        <v>-1.7808650648392765E-2</v>
      </c>
      <c r="M843" s="6">
        <v>814.28997800000002</v>
      </c>
      <c r="N843" s="14">
        <f t="shared" si="40"/>
        <v>-2.0379440597173781E-2</v>
      </c>
    </row>
    <row r="844" spans="9:14" x14ac:dyDescent="0.25">
      <c r="I844" s="31">
        <v>40977</v>
      </c>
      <c r="J844">
        <v>1370.869995</v>
      </c>
      <c r="K844" s="14">
        <f t="shared" si="39"/>
        <v>-1.6043513223407135E-4</v>
      </c>
      <c r="M844" s="6">
        <v>817</v>
      </c>
      <c r="N844" s="14">
        <f t="shared" si="40"/>
        <v>3.3280797666896955E-3</v>
      </c>
    </row>
    <row r="845" spans="9:14" x14ac:dyDescent="0.25">
      <c r="I845" s="31">
        <v>40976</v>
      </c>
      <c r="J845">
        <v>1365.910034</v>
      </c>
      <c r="K845" s="14">
        <f t="shared" si="39"/>
        <v>-3.6181118691710479E-3</v>
      </c>
      <c r="M845" s="6">
        <v>806.34002699999996</v>
      </c>
      <c r="N845" s="14">
        <f t="shared" si="40"/>
        <v>-1.304770257037946E-2</v>
      </c>
    </row>
    <row r="846" spans="9:14" x14ac:dyDescent="0.25">
      <c r="I846" s="31">
        <v>40975</v>
      </c>
      <c r="J846">
        <v>1352.630005</v>
      </c>
      <c r="K846" s="14">
        <f t="shared" si="39"/>
        <v>-9.722477080800207E-3</v>
      </c>
      <c r="M846" s="6">
        <v>795.95001200000002</v>
      </c>
      <c r="N846" s="14">
        <f t="shared" si="40"/>
        <v>-1.2885401508165417E-2</v>
      </c>
    </row>
    <row r="847" spans="9:14" x14ac:dyDescent="0.25">
      <c r="I847" s="31">
        <v>40974</v>
      </c>
      <c r="J847">
        <v>1343.3599850000001</v>
      </c>
      <c r="K847" s="14">
        <f t="shared" si="39"/>
        <v>-6.8533301536511937E-3</v>
      </c>
      <c r="M847" s="6">
        <v>787.09002699999996</v>
      </c>
      <c r="N847" s="14">
        <f t="shared" si="40"/>
        <v>-1.1131333458664572E-2</v>
      </c>
    </row>
    <row r="848" spans="9:14" x14ac:dyDescent="0.25">
      <c r="I848" s="31">
        <v>40973</v>
      </c>
      <c r="J848">
        <v>1364.329956</v>
      </c>
      <c r="K848" s="14">
        <f t="shared" si="39"/>
        <v>1.5610090544717181E-2</v>
      </c>
      <c r="M848" s="6">
        <v>803.65002400000003</v>
      </c>
      <c r="N848" s="14">
        <f t="shared" si="40"/>
        <v>2.1039520806938272E-2</v>
      </c>
    </row>
    <row r="849" spans="9:14" x14ac:dyDescent="0.25">
      <c r="I849" s="31">
        <v>40970</v>
      </c>
      <c r="J849">
        <v>1369.630005</v>
      </c>
      <c r="K849" s="14">
        <f t="shared" si="39"/>
        <v>3.8847266943686787E-3</v>
      </c>
      <c r="M849" s="6">
        <v>802.419983</v>
      </c>
      <c r="N849" s="14">
        <f t="shared" si="40"/>
        <v>-1.5305679876393974E-3</v>
      </c>
    </row>
    <row r="850" spans="9:14" x14ac:dyDescent="0.25">
      <c r="I850" s="31">
        <v>40969</v>
      </c>
      <c r="J850">
        <v>1374.089966</v>
      </c>
      <c r="K850" s="14">
        <f t="shared" si="39"/>
        <v>3.2563254190682844E-3</v>
      </c>
      <c r="M850" s="6">
        <v>815.21997099999999</v>
      </c>
      <c r="N850" s="14">
        <f t="shared" si="40"/>
        <v>1.5951731351635523E-2</v>
      </c>
    </row>
    <row r="851" spans="9:14" x14ac:dyDescent="0.25">
      <c r="I851" s="31">
        <v>40968</v>
      </c>
      <c r="J851">
        <v>1365.6800539999999</v>
      </c>
      <c r="K851" s="14">
        <f t="shared" si="39"/>
        <v>-6.1203503468418852E-3</v>
      </c>
      <c r="M851" s="6">
        <v>810.94000200000005</v>
      </c>
      <c r="N851" s="14">
        <f t="shared" si="40"/>
        <v>-5.2500786931776178E-3</v>
      </c>
    </row>
    <row r="852" spans="9:14" x14ac:dyDescent="0.25">
      <c r="I852" s="31">
        <v>40967</v>
      </c>
      <c r="J852">
        <v>1372.1800539999999</v>
      </c>
      <c r="K852" s="14">
        <f t="shared" si="39"/>
        <v>4.7595335239478676E-3</v>
      </c>
      <c r="M852" s="6">
        <v>823.79998799999998</v>
      </c>
      <c r="N852" s="14">
        <f t="shared" si="40"/>
        <v>1.585812263334363E-2</v>
      </c>
    </row>
    <row r="853" spans="9:14" x14ac:dyDescent="0.25">
      <c r="I853" s="31">
        <v>40966</v>
      </c>
      <c r="J853">
        <v>1367.589966</v>
      </c>
      <c r="K853" s="14">
        <f t="shared" si="39"/>
        <v>-3.345106195516756E-3</v>
      </c>
      <c r="M853" s="6">
        <v>826.65997300000004</v>
      </c>
      <c r="N853" s="14">
        <f t="shared" si="40"/>
        <v>3.471698278296298E-3</v>
      </c>
    </row>
    <row r="854" spans="9:14" x14ac:dyDescent="0.25">
      <c r="I854" s="31">
        <v>40963</v>
      </c>
      <c r="J854">
        <v>1365.73999</v>
      </c>
      <c r="K854" s="14">
        <f t="shared" si="39"/>
        <v>-1.3527270936410929E-3</v>
      </c>
      <c r="M854" s="6">
        <v>826.919983</v>
      </c>
      <c r="N854" s="14">
        <f t="shared" si="40"/>
        <v>3.1453077261778262E-4</v>
      </c>
    </row>
    <row r="855" spans="9:14" x14ac:dyDescent="0.25">
      <c r="I855" s="31">
        <v>40962</v>
      </c>
      <c r="J855">
        <v>1363.459961</v>
      </c>
      <c r="K855" s="14">
        <f t="shared" si="39"/>
        <v>-1.6694458803977463E-3</v>
      </c>
      <c r="M855" s="6">
        <v>829.22997999999995</v>
      </c>
      <c r="N855" s="14">
        <f t="shared" si="40"/>
        <v>2.7934951960157939E-3</v>
      </c>
    </row>
    <row r="856" spans="9:14" x14ac:dyDescent="0.25">
      <c r="I856" s="31">
        <v>40961</v>
      </c>
      <c r="J856">
        <v>1357.660034</v>
      </c>
      <c r="K856" s="14">
        <f t="shared" si="39"/>
        <v>-4.2538300836837406E-3</v>
      </c>
      <c r="M856" s="6">
        <v>816.5</v>
      </c>
      <c r="N856" s="14">
        <f t="shared" si="40"/>
        <v>-1.5351567486742268E-2</v>
      </c>
    </row>
    <row r="857" spans="9:14" x14ac:dyDescent="0.25">
      <c r="I857" s="31">
        <v>40960</v>
      </c>
      <c r="J857">
        <v>1362.209961</v>
      </c>
      <c r="K857" s="14">
        <f t="shared" si="39"/>
        <v>3.3513006835701464E-3</v>
      </c>
      <c r="M857" s="6">
        <v>823.20001200000002</v>
      </c>
      <c r="N857" s="14">
        <f t="shared" si="40"/>
        <v>8.2057709736680362E-3</v>
      </c>
    </row>
    <row r="858" spans="9:14" x14ac:dyDescent="0.25">
      <c r="I858" s="31">
        <v>40956</v>
      </c>
      <c r="J858">
        <v>1361.2299800000001</v>
      </c>
      <c r="K858" s="14">
        <f t="shared" si="39"/>
        <v>-7.194052518016969E-4</v>
      </c>
      <c r="M858" s="6">
        <v>828.67999299999997</v>
      </c>
      <c r="N858" s="14">
        <f t="shared" si="40"/>
        <v>6.6569253159824981E-3</v>
      </c>
    </row>
    <row r="859" spans="9:14" x14ac:dyDescent="0.25">
      <c r="I859" s="31">
        <v>40955</v>
      </c>
      <c r="J859">
        <v>1358.040039</v>
      </c>
      <c r="K859" s="14">
        <f t="shared" si="39"/>
        <v>-2.3434254658423193E-3</v>
      </c>
      <c r="M859" s="6">
        <v>829.96002199999998</v>
      </c>
      <c r="N859" s="14">
        <f t="shared" si="40"/>
        <v>1.5446601955069195E-3</v>
      </c>
    </row>
    <row r="860" spans="9:14" x14ac:dyDescent="0.25">
      <c r="I860" s="31">
        <v>40954</v>
      </c>
      <c r="J860">
        <v>1343.2299800000001</v>
      </c>
      <c r="K860" s="14">
        <f t="shared" si="39"/>
        <v>-1.0905465652474744E-2</v>
      </c>
      <c r="M860" s="6">
        <v>813.97997999999995</v>
      </c>
      <c r="N860" s="14">
        <f t="shared" si="40"/>
        <v>-1.9253990043390345E-2</v>
      </c>
    </row>
    <row r="861" spans="9:14" x14ac:dyDescent="0.25">
      <c r="I861" s="31">
        <v>40953</v>
      </c>
      <c r="J861">
        <v>1350.5</v>
      </c>
      <c r="K861" s="14">
        <f t="shared" si="39"/>
        <v>5.4123419728913102E-3</v>
      </c>
      <c r="M861" s="6">
        <v>820.65002400000003</v>
      </c>
      <c r="N861" s="14">
        <f t="shared" si="40"/>
        <v>8.1943587850896726E-3</v>
      </c>
    </row>
    <row r="862" spans="9:14" x14ac:dyDescent="0.25">
      <c r="I862" s="31">
        <v>40952</v>
      </c>
      <c r="J862">
        <v>1351.7700199999999</v>
      </c>
      <c r="K862" s="14">
        <f t="shared" si="39"/>
        <v>9.4040725657151825E-4</v>
      </c>
      <c r="M862" s="6">
        <v>824.80999799999995</v>
      </c>
      <c r="N862" s="14">
        <f t="shared" si="40"/>
        <v>5.0691206706159342E-3</v>
      </c>
    </row>
    <row r="863" spans="9:14" x14ac:dyDescent="0.25">
      <c r="I863" s="31">
        <v>40949</v>
      </c>
      <c r="J863">
        <v>1342.6400149999999</v>
      </c>
      <c r="K863" s="14">
        <f t="shared" si="39"/>
        <v>-6.7541111763966821E-3</v>
      </c>
      <c r="M863" s="6">
        <v>813.330017</v>
      </c>
      <c r="N863" s="14">
        <f t="shared" si="40"/>
        <v>-1.3918333953075956E-2</v>
      </c>
    </row>
    <row r="864" spans="9:14" x14ac:dyDescent="0.25">
      <c r="I864" s="31">
        <v>40948</v>
      </c>
      <c r="J864">
        <v>1351.9499510000001</v>
      </c>
      <c r="K864" s="14">
        <f t="shared" si="39"/>
        <v>6.9340522373750879E-3</v>
      </c>
      <c r="M864" s="6">
        <v>824.98999000000003</v>
      </c>
      <c r="N864" s="14">
        <f t="shared" si="40"/>
        <v>1.433609083187215E-2</v>
      </c>
    </row>
    <row r="865" spans="9:14" x14ac:dyDescent="0.25">
      <c r="I865" s="31">
        <v>40947</v>
      </c>
      <c r="J865">
        <v>1349.959961</v>
      </c>
      <c r="K865" s="14">
        <f t="shared" si="39"/>
        <v>-1.4719405836940425E-3</v>
      </c>
      <c r="M865" s="6">
        <v>828.39001499999995</v>
      </c>
      <c r="N865" s="14">
        <f t="shared" si="40"/>
        <v>4.121292429257073E-3</v>
      </c>
    </row>
    <row r="866" spans="9:14" x14ac:dyDescent="0.25">
      <c r="I866" s="31">
        <v>40946</v>
      </c>
      <c r="J866">
        <v>1347.0500489999999</v>
      </c>
      <c r="K866" s="14">
        <f t="shared" si="39"/>
        <v>-2.1555543009176281E-3</v>
      </c>
      <c r="M866" s="6">
        <v>827.36999500000002</v>
      </c>
      <c r="N866" s="14">
        <f t="shared" si="40"/>
        <v>-1.2313282168181505E-3</v>
      </c>
    </row>
    <row r="867" spans="9:14" x14ac:dyDescent="0.25">
      <c r="I867" s="31">
        <v>40945</v>
      </c>
      <c r="J867">
        <v>1344.329956</v>
      </c>
      <c r="K867" s="14">
        <f t="shared" si="39"/>
        <v>-2.0192961664781128E-3</v>
      </c>
      <c r="M867" s="6">
        <v>828.36999500000002</v>
      </c>
      <c r="N867" s="14">
        <f t="shared" si="40"/>
        <v>1.2086491002130106E-3</v>
      </c>
    </row>
    <row r="868" spans="9:14" x14ac:dyDescent="0.25">
      <c r="I868" s="31">
        <v>40942</v>
      </c>
      <c r="J868">
        <v>1344.900024</v>
      </c>
      <c r="K868" s="14">
        <f t="shared" si="39"/>
        <v>4.2405363166664323E-4</v>
      </c>
      <c r="M868" s="6">
        <v>831.10998500000005</v>
      </c>
      <c r="N868" s="14">
        <f t="shared" si="40"/>
        <v>3.3076886132266115E-3</v>
      </c>
    </row>
    <row r="869" spans="9:14" x14ac:dyDescent="0.25">
      <c r="I869" s="31">
        <v>40941</v>
      </c>
      <c r="J869">
        <v>1325.540039</v>
      </c>
      <c r="K869" s="14">
        <f t="shared" si="39"/>
        <v>-1.4395110903797637E-2</v>
      </c>
      <c r="M869" s="6">
        <v>812.89001499999995</v>
      </c>
      <c r="N869" s="14">
        <f t="shared" si="40"/>
        <v>-2.1922453500543782E-2</v>
      </c>
    </row>
    <row r="870" spans="9:14" x14ac:dyDescent="0.25">
      <c r="I870" s="31">
        <v>40940</v>
      </c>
      <c r="J870">
        <v>1324.089966</v>
      </c>
      <c r="K870" s="14">
        <f t="shared" si="39"/>
        <v>-1.0939488490244731E-3</v>
      </c>
      <c r="M870" s="6">
        <v>809.65997300000004</v>
      </c>
      <c r="N870" s="14">
        <f t="shared" si="40"/>
        <v>-3.9735289404433383E-3</v>
      </c>
    </row>
    <row r="871" spans="9:14" x14ac:dyDescent="0.25">
      <c r="I871" s="31">
        <v>40939</v>
      </c>
      <c r="J871">
        <v>1312.410034</v>
      </c>
      <c r="K871" s="14">
        <f t="shared" si="39"/>
        <v>-8.8211015111642199E-3</v>
      </c>
      <c r="M871" s="6">
        <v>792.82000700000003</v>
      </c>
      <c r="N871" s="14">
        <f t="shared" si="40"/>
        <v>-2.0798812540532952E-2</v>
      </c>
    </row>
    <row r="872" spans="9:14" x14ac:dyDescent="0.25">
      <c r="I872" s="31">
        <v>40938</v>
      </c>
      <c r="J872">
        <v>1313.01001</v>
      </c>
      <c r="K872" s="14">
        <f t="shared" si="39"/>
        <v>4.5715590741979284E-4</v>
      </c>
      <c r="M872" s="6">
        <v>792.38000499999998</v>
      </c>
      <c r="N872" s="14">
        <f t="shared" si="40"/>
        <v>-5.5498347180338303E-4</v>
      </c>
    </row>
    <row r="873" spans="9:14" x14ac:dyDescent="0.25">
      <c r="I873" s="31">
        <v>40935</v>
      </c>
      <c r="J873">
        <v>1316.329956</v>
      </c>
      <c r="K873" s="14">
        <f t="shared" si="39"/>
        <v>2.5285001444885769E-3</v>
      </c>
      <c r="M873" s="6">
        <v>798.84997599999997</v>
      </c>
      <c r="N873" s="14">
        <f t="shared" si="40"/>
        <v>8.1652375869831761E-3</v>
      </c>
    </row>
    <row r="874" spans="9:14" x14ac:dyDescent="0.25">
      <c r="I874" s="31">
        <v>40934</v>
      </c>
      <c r="J874">
        <v>1318.4300539999999</v>
      </c>
      <c r="K874" s="14">
        <f t="shared" si="39"/>
        <v>1.5954191351699176E-3</v>
      </c>
      <c r="M874" s="6">
        <v>792.90997300000004</v>
      </c>
      <c r="N874" s="14">
        <f t="shared" si="40"/>
        <v>-7.4356927814440699E-3</v>
      </c>
    </row>
    <row r="875" spans="9:14" x14ac:dyDescent="0.25">
      <c r="I875" s="31">
        <v>40933</v>
      </c>
      <c r="J875">
        <v>1326.0600589999999</v>
      </c>
      <c r="K875" s="14">
        <f t="shared" si="39"/>
        <v>5.7871898299430846E-3</v>
      </c>
      <c r="M875" s="6">
        <v>795.580017</v>
      </c>
      <c r="N875" s="14">
        <f t="shared" si="40"/>
        <v>3.3673986844908743E-3</v>
      </c>
    </row>
    <row r="876" spans="9:14" x14ac:dyDescent="0.25">
      <c r="I876" s="31">
        <v>40932</v>
      </c>
      <c r="J876">
        <v>1314.650024</v>
      </c>
      <c r="K876" s="14">
        <f t="shared" si="39"/>
        <v>-8.6044632160962031E-3</v>
      </c>
      <c r="M876" s="6">
        <v>788.27002000000005</v>
      </c>
      <c r="N876" s="14">
        <f t="shared" si="40"/>
        <v>-9.1882611978676421E-3</v>
      </c>
    </row>
    <row r="877" spans="9:14" x14ac:dyDescent="0.25">
      <c r="I877" s="31">
        <v>40931</v>
      </c>
      <c r="J877">
        <v>1316</v>
      </c>
      <c r="K877" s="14">
        <f t="shared" si="39"/>
        <v>1.0268710115659552E-3</v>
      </c>
      <c r="M877" s="6">
        <v>783.04998799999998</v>
      </c>
      <c r="N877" s="14">
        <f t="shared" si="40"/>
        <v>-6.6221369169920941E-3</v>
      </c>
    </row>
    <row r="878" spans="9:14" x14ac:dyDescent="0.25">
      <c r="I878" s="31">
        <v>40928</v>
      </c>
      <c r="J878">
        <v>1315.380005</v>
      </c>
      <c r="K878" s="14">
        <f t="shared" si="39"/>
        <v>-4.7112082066869121E-4</v>
      </c>
      <c r="M878" s="6">
        <v>784.61999500000002</v>
      </c>
      <c r="N878" s="14">
        <f t="shared" si="40"/>
        <v>2.0049894950002756E-3</v>
      </c>
    </row>
    <row r="879" spans="9:14" x14ac:dyDescent="0.25">
      <c r="I879" s="31">
        <v>40927</v>
      </c>
      <c r="J879">
        <v>1314.5</v>
      </c>
      <c r="K879" s="14">
        <f t="shared" si="39"/>
        <v>-6.6901199399027611E-4</v>
      </c>
      <c r="M879" s="6">
        <v>782.36999500000002</v>
      </c>
      <c r="N879" s="14">
        <f t="shared" si="40"/>
        <v>-2.867630208684635E-3</v>
      </c>
    </row>
    <row r="880" spans="9:14" x14ac:dyDescent="0.25">
      <c r="I880" s="31">
        <v>40926</v>
      </c>
      <c r="J880">
        <v>1308.040039</v>
      </c>
      <c r="K880" s="14">
        <f t="shared" si="39"/>
        <v>-4.9143864587295472E-3</v>
      </c>
      <c r="M880" s="6">
        <v>779.26000999999997</v>
      </c>
      <c r="N880" s="14">
        <f t="shared" si="40"/>
        <v>-3.9750821476737253E-3</v>
      </c>
    </row>
    <row r="881" spans="9:14" x14ac:dyDescent="0.25">
      <c r="I881" s="31">
        <v>40925</v>
      </c>
      <c r="J881">
        <v>1293.670044</v>
      </c>
      <c r="K881" s="14">
        <f t="shared" si="39"/>
        <v>-1.0985898421722595E-2</v>
      </c>
      <c r="M881" s="6">
        <v>765.53002900000001</v>
      </c>
      <c r="N881" s="14">
        <f t="shared" si="40"/>
        <v>-1.7619255221373309E-2</v>
      </c>
    </row>
    <row r="882" spans="9:14" x14ac:dyDescent="0.25">
      <c r="I882" s="31">
        <v>40921</v>
      </c>
      <c r="J882">
        <v>1289.089966</v>
      </c>
      <c r="K882" s="14">
        <f t="shared" si="39"/>
        <v>-3.5403757095885391E-3</v>
      </c>
      <c r="M882" s="6">
        <v>764.20001200000002</v>
      </c>
      <c r="N882" s="14">
        <f t="shared" si="40"/>
        <v>-1.7373805724347768E-3</v>
      </c>
    </row>
    <row r="883" spans="9:14" x14ac:dyDescent="0.25">
      <c r="I883" s="31">
        <v>40920</v>
      </c>
      <c r="J883">
        <v>1295.5</v>
      </c>
      <c r="K883" s="14">
        <f t="shared" si="39"/>
        <v>4.9725264869526775E-3</v>
      </c>
      <c r="M883" s="6">
        <v>770.48999000000003</v>
      </c>
      <c r="N883" s="14">
        <f t="shared" si="40"/>
        <v>8.230800708231456E-3</v>
      </c>
    </row>
    <row r="884" spans="9:14" x14ac:dyDescent="0.25">
      <c r="I884" s="31">
        <v>40919</v>
      </c>
      <c r="J884">
        <v>1292.4799800000001</v>
      </c>
      <c r="K884" s="14">
        <f t="shared" si="39"/>
        <v>-2.3311617136240192E-3</v>
      </c>
      <c r="M884" s="6">
        <v>767.23999000000003</v>
      </c>
      <c r="N884" s="14">
        <f t="shared" si="40"/>
        <v>-4.2180950332657563E-3</v>
      </c>
    </row>
    <row r="885" spans="9:14" x14ac:dyDescent="0.25">
      <c r="I885" s="31">
        <v>40918</v>
      </c>
      <c r="J885">
        <v>1292.079956</v>
      </c>
      <c r="K885" s="14">
        <f t="shared" si="39"/>
        <v>-3.0950111892646959E-4</v>
      </c>
      <c r="M885" s="6">
        <v>764.75</v>
      </c>
      <c r="N885" s="14">
        <f t="shared" si="40"/>
        <v>-3.2453861014205554E-3</v>
      </c>
    </row>
    <row r="886" spans="9:14" x14ac:dyDescent="0.25">
      <c r="I886" s="31">
        <v>40917</v>
      </c>
      <c r="J886">
        <v>1280.6999510000001</v>
      </c>
      <c r="K886" s="14">
        <f t="shared" si="39"/>
        <v>-8.8075083489647099E-3</v>
      </c>
      <c r="M886" s="6">
        <v>753.51000999999997</v>
      </c>
      <c r="N886" s="14">
        <f t="shared" si="40"/>
        <v>-1.4697600523046805E-2</v>
      </c>
    </row>
    <row r="887" spans="9:14" x14ac:dyDescent="0.25">
      <c r="I887" s="31">
        <v>40914</v>
      </c>
      <c r="J887">
        <v>1277.8100589999999</v>
      </c>
      <c r="K887" s="14">
        <f t="shared" si="39"/>
        <v>-2.2564941911207281E-3</v>
      </c>
      <c r="M887" s="6">
        <v>749.71002199999998</v>
      </c>
      <c r="N887" s="14">
        <f t="shared" si="40"/>
        <v>-5.0430491294999324E-3</v>
      </c>
    </row>
    <row r="888" spans="9:14" x14ac:dyDescent="0.25">
      <c r="I888" s="31">
        <v>40913</v>
      </c>
      <c r="J888">
        <v>1281.0600589999999</v>
      </c>
      <c r="K888" s="14">
        <f t="shared" si="39"/>
        <v>2.5434140051638909E-3</v>
      </c>
      <c r="M888" s="6">
        <v>752.28997800000002</v>
      </c>
      <c r="N888" s="14">
        <f t="shared" si="40"/>
        <v>3.441271857507644E-3</v>
      </c>
    </row>
    <row r="889" spans="9:14" x14ac:dyDescent="0.25">
      <c r="I889" s="31">
        <v>40912</v>
      </c>
      <c r="J889">
        <v>1277.3000489999999</v>
      </c>
      <c r="K889" s="14">
        <f t="shared" si="39"/>
        <v>-2.9350770665155235E-3</v>
      </c>
      <c r="M889" s="6">
        <v>747.28002900000001</v>
      </c>
      <c r="N889" s="14">
        <f t="shared" si="40"/>
        <v>-6.6595982221100414E-3</v>
      </c>
    </row>
    <row r="890" spans="9:14" x14ac:dyDescent="0.25">
      <c r="I890" s="31">
        <v>40911</v>
      </c>
      <c r="J890">
        <v>1277.0600589999999</v>
      </c>
      <c r="K890" s="14">
        <f t="shared" si="39"/>
        <v>-1.8788850762818665E-4</v>
      </c>
      <c r="M890" s="6">
        <v>752.28002900000001</v>
      </c>
      <c r="N890" s="14">
        <f t="shared" si="40"/>
        <v>6.6909321886883255E-3</v>
      </c>
    </row>
    <row r="891" spans="9:14" x14ac:dyDescent="0.25">
      <c r="I891" s="31">
        <v>40907</v>
      </c>
      <c r="J891">
        <v>1257.599976</v>
      </c>
      <c r="K891" s="14">
        <f t="shared" si="39"/>
        <v>-1.5238189357545284E-2</v>
      </c>
      <c r="M891" s="6">
        <v>740.919983</v>
      </c>
      <c r="N891" s="14">
        <f t="shared" si="40"/>
        <v>-1.5100820920503244E-2</v>
      </c>
    </row>
    <row r="892" spans="9:14" x14ac:dyDescent="0.25">
      <c r="I892" s="31">
        <v>40906</v>
      </c>
      <c r="J892">
        <v>1263.0200199999999</v>
      </c>
      <c r="K892" s="14">
        <f t="shared" si="39"/>
        <v>4.3098315071850024E-3</v>
      </c>
      <c r="M892" s="6">
        <v>744.97997999999995</v>
      </c>
      <c r="N892" s="14">
        <f t="shared" si="40"/>
        <v>5.4796699956194406E-3</v>
      </c>
    </row>
    <row r="893" spans="9:14" x14ac:dyDescent="0.25">
      <c r="I893" s="31">
        <v>40905</v>
      </c>
      <c r="J893">
        <v>1249.6400149999999</v>
      </c>
      <c r="K893" s="14">
        <f t="shared" si="39"/>
        <v>-1.0593660265179272E-2</v>
      </c>
      <c r="M893" s="6">
        <v>735.21002199999998</v>
      </c>
      <c r="N893" s="14">
        <f t="shared" si="40"/>
        <v>-1.3114390000117826E-2</v>
      </c>
    </row>
    <row r="894" spans="9:14" x14ac:dyDescent="0.25">
      <c r="I894" s="31">
        <v>40904</v>
      </c>
      <c r="J894">
        <v>1265.4300539999999</v>
      </c>
      <c r="K894" s="14">
        <f t="shared" si="39"/>
        <v>1.2635670121366793E-2</v>
      </c>
      <c r="M894" s="6">
        <v>751.30999799999995</v>
      </c>
      <c r="N894" s="14">
        <f t="shared" si="40"/>
        <v>2.1898471889981952E-2</v>
      </c>
    </row>
    <row r="895" spans="9:14" x14ac:dyDescent="0.25">
      <c r="I895" s="31">
        <v>40900</v>
      </c>
      <c r="J895">
        <v>1265.329956</v>
      </c>
      <c r="K895" s="14">
        <f t="shared" si="39"/>
        <v>-7.910196196425634E-5</v>
      </c>
      <c r="M895" s="6">
        <v>747.97997999999995</v>
      </c>
      <c r="N895" s="14">
        <f t="shared" si="40"/>
        <v>-4.4322822920825899E-3</v>
      </c>
    </row>
    <row r="896" spans="9:14" x14ac:dyDescent="0.25">
      <c r="I896" s="31">
        <v>40899</v>
      </c>
      <c r="J896">
        <v>1254</v>
      </c>
      <c r="K896" s="14">
        <f t="shared" si="39"/>
        <v>-8.9541514023873114E-3</v>
      </c>
      <c r="M896" s="6">
        <v>745.51000999999997</v>
      </c>
      <c r="N896" s="14">
        <f t="shared" si="40"/>
        <v>-3.3021873125534951E-3</v>
      </c>
    </row>
    <row r="897" spans="9:14" x14ac:dyDescent="0.25">
      <c r="I897" s="31">
        <v>40898</v>
      </c>
      <c r="J897">
        <v>1243.719971</v>
      </c>
      <c r="K897" s="14">
        <f t="shared" si="39"/>
        <v>-8.1977902711324324E-3</v>
      </c>
      <c r="M897" s="6">
        <v>740.45001200000002</v>
      </c>
      <c r="N897" s="14">
        <f t="shared" si="40"/>
        <v>-6.7872971953789607E-3</v>
      </c>
    </row>
    <row r="898" spans="9:14" x14ac:dyDescent="0.25">
      <c r="I898" s="31">
        <v>40897</v>
      </c>
      <c r="J898">
        <v>1241.3000489999999</v>
      </c>
      <c r="K898" s="14">
        <f t="shared" si="39"/>
        <v>-1.9457129067842471E-3</v>
      </c>
      <c r="M898" s="6">
        <v>738.21997099999999</v>
      </c>
      <c r="N898" s="14">
        <f t="shared" si="40"/>
        <v>-3.0117374081425341E-3</v>
      </c>
    </row>
    <row r="899" spans="9:14" x14ac:dyDescent="0.25">
      <c r="I899" s="31">
        <v>40896</v>
      </c>
      <c r="J899">
        <v>1205.349976</v>
      </c>
      <c r="K899" s="14">
        <f t="shared" si="39"/>
        <v>-2.8961630210972422E-2</v>
      </c>
      <c r="M899" s="6">
        <v>708.55999799999995</v>
      </c>
      <c r="N899" s="14">
        <f t="shared" si="40"/>
        <v>-4.0177689801350613E-2</v>
      </c>
    </row>
    <row r="900" spans="9:14" x14ac:dyDescent="0.25">
      <c r="I900" s="31">
        <v>40893</v>
      </c>
      <c r="J900">
        <v>1219.660034</v>
      </c>
      <c r="K900" s="14">
        <f t="shared" si="39"/>
        <v>1.1872118708201596E-2</v>
      </c>
      <c r="M900" s="6">
        <v>722.04998799999998</v>
      </c>
      <c r="N900" s="14">
        <f t="shared" si="40"/>
        <v>1.9038599466632666E-2</v>
      </c>
    </row>
    <row r="901" spans="9:14" x14ac:dyDescent="0.25">
      <c r="I901" s="31">
        <v>40892</v>
      </c>
      <c r="J901">
        <v>1215.75</v>
      </c>
      <c r="K901" s="14">
        <f t="shared" si="39"/>
        <v>-3.205839242904962E-3</v>
      </c>
      <c r="M901" s="6">
        <v>716.01000999999997</v>
      </c>
      <c r="N901" s="14">
        <f t="shared" si="40"/>
        <v>-8.3650413411543445E-3</v>
      </c>
    </row>
    <row r="902" spans="9:14" x14ac:dyDescent="0.25">
      <c r="I902" s="31">
        <v>40891</v>
      </c>
      <c r="J902">
        <v>1211.8199460000001</v>
      </c>
      <c r="K902" s="14">
        <f t="shared" si="39"/>
        <v>-3.2326169031461349E-3</v>
      </c>
      <c r="M902" s="6">
        <v>708.46002199999998</v>
      </c>
      <c r="N902" s="14">
        <f t="shared" si="40"/>
        <v>-1.0544528560431643E-2</v>
      </c>
    </row>
    <row r="903" spans="9:14" x14ac:dyDescent="0.25">
      <c r="I903" s="31">
        <v>40890</v>
      </c>
      <c r="J903">
        <v>1225.7299800000001</v>
      </c>
      <c r="K903" s="14">
        <f t="shared" ref="K903:K966" si="41">J903/J902-1</f>
        <v>1.1478631001176742E-2</v>
      </c>
      <c r="M903" s="6">
        <v>718.05999799999995</v>
      </c>
      <c r="N903" s="14">
        <f t="shared" ref="N903:N966" si="42">M903/M902-1</f>
        <v>1.3550483727930107E-2</v>
      </c>
    </row>
    <row r="904" spans="9:14" x14ac:dyDescent="0.25">
      <c r="I904" s="31">
        <v>40889</v>
      </c>
      <c r="J904">
        <v>1236.469971</v>
      </c>
      <c r="K904" s="14">
        <f t="shared" si="41"/>
        <v>8.7621182277028975E-3</v>
      </c>
      <c r="M904" s="6">
        <v>733.15002400000003</v>
      </c>
      <c r="N904" s="14">
        <f t="shared" si="42"/>
        <v>2.101499323459044E-2</v>
      </c>
    </row>
    <row r="905" spans="9:14" x14ac:dyDescent="0.25">
      <c r="I905" s="31">
        <v>40886</v>
      </c>
      <c r="J905">
        <v>1255.1899410000001</v>
      </c>
      <c r="K905" s="14">
        <f t="shared" si="41"/>
        <v>1.5139850088603746E-2</v>
      </c>
      <c r="M905" s="6">
        <v>745.40002400000003</v>
      </c>
      <c r="N905" s="14">
        <f t="shared" si="42"/>
        <v>1.6708722088236705E-2</v>
      </c>
    </row>
    <row r="906" spans="9:14" x14ac:dyDescent="0.25">
      <c r="I906" s="31">
        <v>40885</v>
      </c>
      <c r="J906">
        <v>1234.349976</v>
      </c>
      <c r="K906" s="14">
        <f t="shared" si="41"/>
        <v>-1.6603036974146779E-2</v>
      </c>
      <c r="M906" s="6">
        <v>722.67999299999997</v>
      </c>
      <c r="N906" s="14">
        <f t="shared" si="42"/>
        <v>-3.0480319651827736E-2</v>
      </c>
    </row>
    <row r="907" spans="9:14" x14ac:dyDescent="0.25">
      <c r="I907" s="31">
        <v>40884</v>
      </c>
      <c r="J907">
        <v>1261.01001</v>
      </c>
      <c r="K907" s="14">
        <f t="shared" si="41"/>
        <v>2.1598440084548587E-2</v>
      </c>
      <c r="M907" s="6">
        <v>746.14001499999995</v>
      </c>
      <c r="N907" s="14">
        <f t="shared" si="42"/>
        <v>3.2462531448549381E-2</v>
      </c>
    </row>
    <row r="908" spans="9:14" x14ac:dyDescent="0.25">
      <c r="I908" s="31">
        <v>40883</v>
      </c>
      <c r="J908">
        <v>1258.469971</v>
      </c>
      <c r="K908" s="14">
        <f t="shared" si="41"/>
        <v>-2.0142893235240988E-3</v>
      </c>
      <c r="M908" s="6">
        <v>746.78002900000001</v>
      </c>
      <c r="N908" s="14">
        <f t="shared" si="42"/>
        <v>8.5776662172465379E-4</v>
      </c>
    </row>
    <row r="909" spans="9:14" x14ac:dyDescent="0.25">
      <c r="I909" s="31">
        <v>40882</v>
      </c>
      <c r="J909">
        <v>1257.079956</v>
      </c>
      <c r="K909" s="14">
        <f t="shared" si="41"/>
        <v>-1.1045277456206426E-3</v>
      </c>
      <c r="M909" s="6">
        <v>747.03002900000001</v>
      </c>
      <c r="N909" s="14">
        <f t="shared" si="42"/>
        <v>3.3477060217412813E-4</v>
      </c>
    </row>
    <row r="910" spans="9:14" x14ac:dyDescent="0.25">
      <c r="I910" s="31">
        <v>40879</v>
      </c>
      <c r="J910">
        <v>1244.280029</v>
      </c>
      <c r="K910" s="14">
        <f t="shared" si="41"/>
        <v>-1.0182269583494996E-2</v>
      </c>
      <c r="M910" s="6">
        <v>735.02002000000005</v>
      </c>
      <c r="N910" s="14">
        <f t="shared" si="42"/>
        <v>-1.6077009669982045E-2</v>
      </c>
    </row>
    <row r="911" spans="9:14" x14ac:dyDescent="0.25">
      <c r="I911" s="31">
        <v>40878</v>
      </c>
      <c r="J911">
        <v>1244.579956</v>
      </c>
      <c r="K911" s="14">
        <f t="shared" si="41"/>
        <v>2.4104461456397885E-4</v>
      </c>
      <c r="M911" s="6">
        <v>730.75</v>
      </c>
      <c r="N911" s="14">
        <f t="shared" si="42"/>
        <v>-5.8093927836142534E-3</v>
      </c>
    </row>
    <row r="912" spans="9:14" x14ac:dyDescent="0.25">
      <c r="I912" s="31">
        <v>40877</v>
      </c>
      <c r="J912">
        <v>1246.959961</v>
      </c>
      <c r="K912" s="14">
        <f t="shared" si="41"/>
        <v>1.912295781822726E-3</v>
      </c>
      <c r="M912" s="6">
        <v>737.419983</v>
      </c>
      <c r="N912" s="14">
        <f t="shared" si="42"/>
        <v>9.1275853575094601E-3</v>
      </c>
    </row>
    <row r="913" spans="9:14" x14ac:dyDescent="0.25">
      <c r="I913" s="31">
        <v>40876</v>
      </c>
      <c r="J913">
        <v>1195.1899410000001</v>
      </c>
      <c r="K913" s="14">
        <f t="shared" si="41"/>
        <v>-4.1516986606757511E-2</v>
      </c>
      <c r="M913" s="6">
        <v>696.09997599999997</v>
      </c>
      <c r="N913" s="14">
        <f t="shared" si="42"/>
        <v>-5.6033207605658331E-2</v>
      </c>
    </row>
    <row r="914" spans="9:14" x14ac:dyDescent="0.25">
      <c r="I914" s="31">
        <v>40875</v>
      </c>
      <c r="J914">
        <v>1192.5500489999999</v>
      </c>
      <c r="K914" s="14">
        <f t="shared" si="41"/>
        <v>-2.208763569237715E-3</v>
      </c>
      <c r="M914" s="6">
        <v>697.90002400000003</v>
      </c>
      <c r="N914" s="14">
        <f t="shared" si="42"/>
        <v>2.5859044132476861E-3</v>
      </c>
    </row>
    <row r="915" spans="9:14" x14ac:dyDescent="0.25">
      <c r="I915" s="31">
        <v>40872</v>
      </c>
      <c r="J915">
        <v>1158.670044</v>
      </c>
      <c r="K915" s="14">
        <f t="shared" si="41"/>
        <v>-2.8409713310070028E-2</v>
      </c>
      <c r="M915" s="6">
        <v>666.15997300000004</v>
      </c>
      <c r="N915" s="14">
        <f t="shared" si="42"/>
        <v>-4.5479366540328359E-2</v>
      </c>
    </row>
    <row r="916" spans="9:14" x14ac:dyDescent="0.25">
      <c r="I916" s="31">
        <v>40870</v>
      </c>
      <c r="J916">
        <v>1161.790039</v>
      </c>
      <c r="K916" s="14">
        <f t="shared" si="41"/>
        <v>2.6927381234687076E-3</v>
      </c>
      <c r="M916" s="6">
        <v>674.34002699999996</v>
      </c>
      <c r="N916" s="14">
        <f t="shared" si="42"/>
        <v>1.2279413851843612E-2</v>
      </c>
    </row>
    <row r="917" spans="9:14" x14ac:dyDescent="0.25">
      <c r="I917" s="31">
        <v>40869</v>
      </c>
      <c r="J917">
        <v>1188.040039</v>
      </c>
      <c r="K917" s="14">
        <f t="shared" si="41"/>
        <v>2.259444402070665E-2</v>
      </c>
      <c r="M917" s="6">
        <v>696.26000999999997</v>
      </c>
      <c r="N917" s="14">
        <f t="shared" si="42"/>
        <v>3.2505831067922042E-2</v>
      </c>
    </row>
    <row r="918" spans="9:14" x14ac:dyDescent="0.25">
      <c r="I918" s="31">
        <v>40868</v>
      </c>
      <c r="J918">
        <v>1192.9799800000001</v>
      </c>
      <c r="K918" s="14">
        <f t="shared" si="41"/>
        <v>4.1580593564491952E-3</v>
      </c>
      <c r="M918" s="6">
        <v>701.90002400000003</v>
      </c>
      <c r="N918" s="14">
        <f t="shared" si="42"/>
        <v>8.1004422471429027E-3</v>
      </c>
    </row>
    <row r="919" spans="9:14" x14ac:dyDescent="0.25">
      <c r="I919" s="31">
        <v>40865</v>
      </c>
      <c r="J919">
        <v>1215.650024</v>
      </c>
      <c r="K919" s="14">
        <f t="shared" si="41"/>
        <v>1.9002870442134334E-2</v>
      </c>
      <c r="M919" s="6">
        <v>719.419983</v>
      </c>
      <c r="N919" s="14">
        <f t="shared" si="42"/>
        <v>2.4960761363359119E-2</v>
      </c>
    </row>
    <row r="920" spans="9:14" x14ac:dyDescent="0.25">
      <c r="I920" s="31">
        <v>40864</v>
      </c>
      <c r="J920">
        <v>1216.130005</v>
      </c>
      <c r="K920" s="14">
        <f t="shared" si="41"/>
        <v>3.9483485421287767E-4</v>
      </c>
      <c r="M920" s="6">
        <v>718.75</v>
      </c>
      <c r="N920" s="14">
        <f t="shared" si="42"/>
        <v>-9.3128216595561586E-4</v>
      </c>
    </row>
    <row r="921" spans="9:14" x14ac:dyDescent="0.25">
      <c r="I921" s="31">
        <v>40863</v>
      </c>
      <c r="J921">
        <v>1236.910034</v>
      </c>
      <c r="K921" s="14">
        <f t="shared" si="41"/>
        <v>1.7087012831329629E-2</v>
      </c>
      <c r="M921" s="6">
        <v>729.85998500000005</v>
      </c>
      <c r="N921" s="14">
        <f t="shared" si="42"/>
        <v>1.545737043478268E-2</v>
      </c>
    </row>
    <row r="922" spans="9:14" x14ac:dyDescent="0.25">
      <c r="I922" s="31">
        <v>40862</v>
      </c>
      <c r="J922">
        <v>1257.8100589999999</v>
      </c>
      <c r="K922" s="14">
        <f t="shared" si="41"/>
        <v>1.6896964553203553E-2</v>
      </c>
      <c r="M922" s="6">
        <v>743.080017</v>
      </c>
      <c r="N922" s="14">
        <f t="shared" si="42"/>
        <v>1.8113106995446548E-2</v>
      </c>
    </row>
    <row r="923" spans="9:14" x14ac:dyDescent="0.25">
      <c r="I923" s="31">
        <v>40861</v>
      </c>
      <c r="J923">
        <v>1251.780029</v>
      </c>
      <c r="K923" s="14">
        <f t="shared" si="41"/>
        <v>-4.7940704217248609E-3</v>
      </c>
      <c r="M923" s="6">
        <v>732.89001499999995</v>
      </c>
      <c r="N923" s="14">
        <f t="shared" si="42"/>
        <v>-1.3713196111960646E-2</v>
      </c>
    </row>
    <row r="924" spans="9:14" x14ac:dyDescent="0.25">
      <c r="I924" s="31">
        <v>40858</v>
      </c>
      <c r="J924">
        <v>1263.849976</v>
      </c>
      <c r="K924" s="14">
        <f t="shared" si="41"/>
        <v>9.6422268452727167E-3</v>
      </c>
      <c r="M924" s="6">
        <v>744.64001499999995</v>
      </c>
      <c r="N924" s="14">
        <f t="shared" si="42"/>
        <v>1.6032419270987086E-2</v>
      </c>
    </row>
    <row r="925" spans="9:14" x14ac:dyDescent="0.25">
      <c r="I925" s="31">
        <v>40857</v>
      </c>
      <c r="J925">
        <v>1239.6999510000001</v>
      </c>
      <c r="K925" s="14">
        <f t="shared" si="41"/>
        <v>-1.910830039846434E-2</v>
      </c>
      <c r="M925" s="6">
        <v>725.47997999999995</v>
      </c>
      <c r="N925" s="14">
        <f t="shared" si="42"/>
        <v>-2.5730600846101459E-2</v>
      </c>
    </row>
    <row r="926" spans="9:14" x14ac:dyDescent="0.25">
      <c r="I926" s="31">
        <v>40856</v>
      </c>
      <c r="J926">
        <v>1229.099976</v>
      </c>
      <c r="K926" s="14">
        <f t="shared" si="41"/>
        <v>-8.5504359272173813E-3</v>
      </c>
      <c r="M926" s="6">
        <v>718.85998500000005</v>
      </c>
      <c r="N926" s="14">
        <f t="shared" si="42"/>
        <v>-9.1249864675795322E-3</v>
      </c>
    </row>
    <row r="927" spans="9:14" x14ac:dyDescent="0.25">
      <c r="I927" s="31">
        <v>40855</v>
      </c>
      <c r="J927">
        <v>1275.920044</v>
      </c>
      <c r="K927" s="14">
        <f t="shared" si="41"/>
        <v>3.809296958280961E-2</v>
      </c>
      <c r="M927" s="6">
        <v>755.27002000000005</v>
      </c>
      <c r="N927" s="14">
        <f t="shared" si="42"/>
        <v>5.0649689452390456E-2</v>
      </c>
    </row>
    <row r="928" spans="9:14" x14ac:dyDescent="0.25">
      <c r="I928" s="31">
        <v>40854</v>
      </c>
      <c r="J928">
        <v>1261.119995</v>
      </c>
      <c r="K928" s="14">
        <f t="shared" si="41"/>
        <v>-1.1599511324864809E-2</v>
      </c>
      <c r="M928" s="6">
        <v>745.27002000000005</v>
      </c>
      <c r="N928" s="14">
        <f t="shared" si="42"/>
        <v>-1.3240297820903857E-2</v>
      </c>
    </row>
    <row r="929" spans="9:14" x14ac:dyDescent="0.25">
      <c r="I929" s="31">
        <v>40851</v>
      </c>
      <c r="J929">
        <v>1253.2299800000001</v>
      </c>
      <c r="K929" s="14">
        <f t="shared" si="41"/>
        <v>-6.2563554866164051E-3</v>
      </c>
      <c r="M929" s="6">
        <v>746.48999000000003</v>
      </c>
      <c r="N929" s="14">
        <f t="shared" si="42"/>
        <v>1.6369503230519999E-3</v>
      </c>
    </row>
    <row r="930" spans="9:14" x14ac:dyDescent="0.25">
      <c r="I930" s="31">
        <v>40850</v>
      </c>
      <c r="J930">
        <v>1261.150024</v>
      </c>
      <c r="K930" s="14">
        <f t="shared" si="41"/>
        <v>6.3197051829226858E-3</v>
      </c>
      <c r="M930" s="6">
        <v>751.53002900000001</v>
      </c>
      <c r="N930" s="14">
        <f t="shared" si="42"/>
        <v>6.7516498111381829E-3</v>
      </c>
    </row>
    <row r="931" spans="9:14" x14ac:dyDescent="0.25">
      <c r="I931" s="31">
        <v>40849</v>
      </c>
      <c r="J931">
        <v>1237.900024</v>
      </c>
      <c r="K931" s="14">
        <f t="shared" si="41"/>
        <v>-1.843555449989831E-2</v>
      </c>
      <c r="M931" s="6">
        <v>733.26000999999997</v>
      </c>
      <c r="N931" s="14">
        <f t="shared" si="42"/>
        <v>-2.4310431113857778E-2</v>
      </c>
    </row>
    <row r="932" spans="9:14" x14ac:dyDescent="0.25">
      <c r="I932" s="31">
        <v>40848</v>
      </c>
      <c r="J932">
        <v>1218.280029</v>
      </c>
      <c r="K932" s="14">
        <f t="shared" si="41"/>
        <v>-1.5849418062536591E-2</v>
      </c>
      <c r="M932" s="6">
        <v>713.89001499999995</v>
      </c>
      <c r="N932" s="14">
        <f t="shared" si="42"/>
        <v>-2.6416270812313902E-2</v>
      </c>
    </row>
    <row r="933" spans="9:14" x14ac:dyDescent="0.25">
      <c r="I933" s="31">
        <v>40847</v>
      </c>
      <c r="J933">
        <v>1253.3000489999999</v>
      </c>
      <c r="K933" s="14">
        <f t="shared" si="41"/>
        <v>2.8745460129347533E-2</v>
      </c>
      <c r="M933" s="6">
        <v>741.05999799999995</v>
      </c>
      <c r="N933" s="14">
        <f t="shared" si="42"/>
        <v>3.8059060120066324E-2</v>
      </c>
    </row>
    <row r="934" spans="9:14" x14ac:dyDescent="0.25">
      <c r="I934" s="31">
        <v>40844</v>
      </c>
      <c r="J934">
        <v>1285.089966</v>
      </c>
      <c r="K934" s="14">
        <f t="shared" si="41"/>
        <v>2.5364969087302791E-2</v>
      </c>
      <c r="M934" s="6">
        <v>761</v>
      </c>
      <c r="N934" s="14">
        <f t="shared" si="42"/>
        <v>2.6907405680801633E-2</v>
      </c>
    </row>
    <row r="935" spans="9:14" x14ac:dyDescent="0.25">
      <c r="I935" s="31">
        <v>40843</v>
      </c>
      <c r="J935">
        <v>1284.589966</v>
      </c>
      <c r="K935" s="14">
        <f t="shared" si="41"/>
        <v>-3.8907781807395736E-4</v>
      </c>
      <c r="M935" s="6">
        <v>765.42999299999997</v>
      </c>
      <c r="N935" s="14">
        <f t="shared" si="42"/>
        <v>5.8212785808147149E-3</v>
      </c>
    </row>
    <row r="936" spans="9:14" x14ac:dyDescent="0.25">
      <c r="I936" s="31">
        <v>40842</v>
      </c>
      <c r="J936">
        <v>1242</v>
      </c>
      <c r="K936" s="14">
        <f t="shared" si="41"/>
        <v>-3.3154521775238588E-2</v>
      </c>
      <c r="M936" s="6">
        <v>727.15002400000003</v>
      </c>
      <c r="N936" s="14">
        <f t="shared" si="42"/>
        <v>-5.0011064826407936E-2</v>
      </c>
    </row>
    <row r="937" spans="9:14" x14ac:dyDescent="0.25">
      <c r="I937" s="31">
        <v>40841</v>
      </c>
      <c r="J937">
        <v>1229.0500489999999</v>
      </c>
      <c r="K937" s="14">
        <f t="shared" si="41"/>
        <v>-1.0426691626409079E-2</v>
      </c>
      <c r="M937" s="6">
        <v>713.65002400000003</v>
      </c>
      <c r="N937" s="14">
        <f t="shared" si="42"/>
        <v>-1.8565632337791182E-2</v>
      </c>
    </row>
    <row r="938" spans="9:14" x14ac:dyDescent="0.25">
      <c r="I938" s="31">
        <v>40840</v>
      </c>
      <c r="J938">
        <v>1254.1899410000001</v>
      </c>
      <c r="K938" s="14">
        <f t="shared" si="41"/>
        <v>2.0454734142401287E-2</v>
      </c>
      <c r="M938" s="6">
        <v>736.03002900000001</v>
      </c>
      <c r="N938" s="14">
        <f t="shared" si="42"/>
        <v>3.1359916271788579E-2</v>
      </c>
    </row>
    <row r="939" spans="9:14" x14ac:dyDescent="0.25">
      <c r="I939" s="31">
        <v>40837</v>
      </c>
      <c r="J939">
        <v>1238.25</v>
      </c>
      <c r="K939" s="14">
        <f t="shared" si="41"/>
        <v>-1.2709351653140133E-2</v>
      </c>
      <c r="M939" s="6">
        <v>712.419983</v>
      </c>
      <c r="N939" s="14">
        <f t="shared" si="42"/>
        <v>-3.2077558074739887E-2</v>
      </c>
    </row>
    <row r="940" spans="9:14" x14ac:dyDescent="0.25">
      <c r="I940" s="31">
        <v>40836</v>
      </c>
      <c r="J940">
        <v>1215.3900149999999</v>
      </c>
      <c r="K940" s="14">
        <f t="shared" si="41"/>
        <v>-1.8461526347668067E-2</v>
      </c>
      <c r="M940" s="6">
        <v>696.419983</v>
      </c>
      <c r="N940" s="14">
        <f t="shared" si="42"/>
        <v>-2.2458662561125831E-2</v>
      </c>
    </row>
    <row r="941" spans="9:14" x14ac:dyDescent="0.25">
      <c r="I941" s="31">
        <v>40835</v>
      </c>
      <c r="J941">
        <v>1209.880005</v>
      </c>
      <c r="K941" s="14">
        <f t="shared" si="41"/>
        <v>-4.5335323904236446E-3</v>
      </c>
      <c r="M941" s="6">
        <v>694.36999500000002</v>
      </c>
      <c r="N941" s="14">
        <f t="shared" si="42"/>
        <v>-2.9436088137062555E-3</v>
      </c>
    </row>
    <row r="942" spans="9:14" x14ac:dyDescent="0.25">
      <c r="I942" s="31">
        <v>40834</v>
      </c>
      <c r="J942">
        <v>1225.380005</v>
      </c>
      <c r="K942" s="14">
        <f t="shared" si="41"/>
        <v>1.2811187833457804E-2</v>
      </c>
      <c r="M942" s="6">
        <v>709.34002699999996</v>
      </c>
      <c r="N942" s="14">
        <f t="shared" si="42"/>
        <v>2.1559157376896732E-2</v>
      </c>
    </row>
    <row r="943" spans="9:14" x14ac:dyDescent="0.25">
      <c r="I943" s="31">
        <v>40833</v>
      </c>
      <c r="J943">
        <v>1200.8599850000001</v>
      </c>
      <c r="K943" s="14">
        <f t="shared" si="41"/>
        <v>-2.0010135549747177E-2</v>
      </c>
      <c r="M943" s="6">
        <v>688.59997599999997</v>
      </c>
      <c r="N943" s="14">
        <f t="shared" si="42"/>
        <v>-2.9238517791975616E-2</v>
      </c>
    </row>
    <row r="944" spans="9:14" x14ac:dyDescent="0.25">
      <c r="I944" s="31">
        <v>40830</v>
      </c>
      <c r="J944">
        <v>1224.579956</v>
      </c>
      <c r="K944" s="14">
        <f t="shared" si="41"/>
        <v>1.9752486798034097E-2</v>
      </c>
      <c r="M944" s="6">
        <v>712.46002199999998</v>
      </c>
      <c r="N944" s="14">
        <f t="shared" si="42"/>
        <v>3.4650082532097004E-2</v>
      </c>
    </row>
    <row r="945" spans="9:14" x14ac:dyDescent="0.25">
      <c r="I945" s="31">
        <v>40829</v>
      </c>
      <c r="J945">
        <v>1203.660034</v>
      </c>
      <c r="K945" s="14">
        <f t="shared" si="41"/>
        <v>-1.7083345107438697E-2</v>
      </c>
      <c r="M945" s="6">
        <v>698.82000700000003</v>
      </c>
      <c r="N945" s="14">
        <f t="shared" si="42"/>
        <v>-1.9144954915098267E-2</v>
      </c>
    </row>
    <row r="946" spans="9:14" x14ac:dyDescent="0.25">
      <c r="I946" s="31">
        <v>40828</v>
      </c>
      <c r="J946">
        <v>1207.25</v>
      </c>
      <c r="K946" s="14">
        <f t="shared" si="41"/>
        <v>2.9825414972612929E-3</v>
      </c>
      <c r="M946" s="6">
        <v>700.38000499999998</v>
      </c>
      <c r="N946" s="14">
        <f t="shared" si="42"/>
        <v>2.232331622411543E-3</v>
      </c>
    </row>
    <row r="947" spans="9:14" x14ac:dyDescent="0.25">
      <c r="I947" s="31">
        <v>40827</v>
      </c>
      <c r="J947">
        <v>1195.540039</v>
      </c>
      <c r="K947" s="14">
        <f t="shared" si="41"/>
        <v>-9.6996984882998794E-3</v>
      </c>
      <c r="M947" s="6">
        <v>688.96997099999999</v>
      </c>
      <c r="N947" s="14">
        <f t="shared" si="42"/>
        <v>-1.6291204658248293E-2</v>
      </c>
    </row>
    <row r="948" spans="9:14" x14ac:dyDescent="0.25">
      <c r="I948" s="31">
        <v>40826</v>
      </c>
      <c r="J948">
        <v>1194.8900149999999</v>
      </c>
      <c r="K948" s="14">
        <f t="shared" si="41"/>
        <v>-5.4370742827125618E-4</v>
      </c>
      <c r="M948" s="6">
        <v>684.90002400000003</v>
      </c>
      <c r="N948" s="14">
        <f t="shared" si="42"/>
        <v>-5.9072922932950078E-3</v>
      </c>
    </row>
    <row r="949" spans="9:14" x14ac:dyDescent="0.25">
      <c r="I949" s="31">
        <v>40823</v>
      </c>
      <c r="J949">
        <v>1155.459961</v>
      </c>
      <c r="K949" s="14">
        <f t="shared" si="41"/>
        <v>-3.2998898229139484E-2</v>
      </c>
      <c r="M949" s="6">
        <v>656.21002199999998</v>
      </c>
      <c r="N949" s="14">
        <f t="shared" si="42"/>
        <v>-4.1889328361302658E-2</v>
      </c>
    </row>
    <row r="950" spans="9:14" x14ac:dyDescent="0.25">
      <c r="I950" s="31">
        <v>40822</v>
      </c>
      <c r="J950">
        <v>1164.969971</v>
      </c>
      <c r="K950" s="14">
        <f t="shared" si="41"/>
        <v>8.2304972227418283E-3</v>
      </c>
      <c r="M950" s="6">
        <v>673.79998799999998</v>
      </c>
      <c r="N950" s="14">
        <f t="shared" si="42"/>
        <v>2.6805390668050544E-2</v>
      </c>
    </row>
    <row r="951" spans="9:14" x14ac:dyDescent="0.25">
      <c r="I951" s="31">
        <v>40821</v>
      </c>
      <c r="J951">
        <v>1144.030029</v>
      </c>
      <c r="K951" s="14">
        <f t="shared" si="41"/>
        <v>-1.7974662455913171E-2</v>
      </c>
      <c r="M951" s="6">
        <v>658.10998500000005</v>
      </c>
      <c r="N951" s="14">
        <f t="shared" si="42"/>
        <v>-2.3285846363060414E-2</v>
      </c>
    </row>
    <row r="952" spans="9:14" x14ac:dyDescent="0.25">
      <c r="I952" s="31">
        <v>40820</v>
      </c>
      <c r="J952">
        <v>1123.9499510000001</v>
      </c>
      <c r="K952" s="14">
        <f t="shared" si="41"/>
        <v>-1.755205500816448E-2</v>
      </c>
      <c r="M952" s="6">
        <v>648.64001499999995</v>
      </c>
      <c r="N952" s="14">
        <f t="shared" si="42"/>
        <v>-1.4389646435770342E-2</v>
      </c>
    </row>
    <row r="953" spans="9:14" x14ac:dyDescent="0.25">
      <c r="I953" s="31">
        <v>40819</v>
      </c>
      <c r="J953">
        <v>1099.2299800000001</v>
      </c>
      <c r="K953" s="14">
        <f t="shared" si="41"/>
        <v>-2.1993836093863517E-2</v>
      </c>
      <c r="M953" s="6">
        <v>609.48999000000003</v>
      </c>
      <c r="N953" s="14">
        <f t="shared" si="42"/>
        <v>-6.035709190713423E-2</v>
      </c>
    </row>
    <row r="954" spans="9:14" x14ac:dyDescent="0.25">
      <c r="I954" s="31">
        <v>40816</v>
      </c>
      <c r="J954">
        <v>1131.420044</v>
      </c>
      <c r="K954" s="14">
        <f t="shared" si="41"/>
        <v>2.9284194013703857E-2</v>
      </c>
      <c r="M954" s="6">
        <v>644.15997300000004</v>
      </c>
      <c r="N954" s="14">
        <f t="shared" si="42"/>
        <v>5.688359705464574E-2</v>
      </c>
    </row>
    <row r="955" spans="9:14" x14ac:dyDescent="0.25">
      <c r="I955" s="31">
        <v>40815</v>
      </c>
      <c r="J955">
        <v>1160.400024</v>
      </c>
      <c r="K955" s="14">
        <f t="shared" si="41"/>
        <v>2.561381173480437E-2</v>
      </c>
      <c r="M955" s="6">
        <v>662.79998799999998</v>
      </c>
      <c r="N955" s="14">
        <f t="shared" si="42"/>
        <v>2.8936934583484231E-2</v>
      </c>
    </row>
    <row r="956" spans="9:14" x14ac:dyDescent="0.25">
      <c r="I956" s="31">
        <v>40814</v>
      </c>
      <c r="J956">
        <v>1151.0600589999999</v>
      </c>
      <c r="K956" s="14">
        <f t="shared" si="41"/>
        <v>-8.0489183099156092E-3</v>
      </c>
      <c r="M956" s="6">
        <v>651.96997099999999</v>
      </c>
      <c r="N956" s="14">
        <f t="shared" si="42"/>
        <v>-1.6339796614480373E-2</v>
      </c>
    </row>
    <row r="957" spans="9:14" x14ac:dyDescent="0.25">
      <c r="I957" s="31">
        <v>40813</v>
      </c>
      <c r="J957">
        <v>1175.380005</v>
      </c>
      <c r="K957" s="14">
        <f t="shared" si="41"/>
        <v>2.1128303262584192E-2</v>
      </c>
      <c r="M957" s="6">
        <v>680.22997999999995</v>
      </c>
      <c r="N957" s="14">
        <f t="shared" si="42"/>
        <v>4.334556844183246E-2</v>
      </c>
    </row>
    <row r="958" spans="9:14" x14ac:dyDescent="0.25">
      <c r="I958" s="31">
        <v>40812</v>
      </c>
      <c r="J958">
        <v>1162.9499510000001</v>
      </c>
      <c r="K958" s="14">
        <f t="shared" si="41"/>
        <v>-1.0575349203766571E-2</v>
      </c>
      <c r="M958" s="6">
        <v>665.61999500000002</v>
      </c>
      <c r="N958" s="14">
        <f t="shared" si="42"/>
        <v>-2.1478008070152876E-2</v>
      </c>
    </row>
    <row r="959" spans="9:14" x14ac:dyDescent="0.25">
      <c r="I959" s="31">
        <v>40809</v>
      </c>
      <c r="J959">
        <v>1136.4300539999999</v>
      </c>
      <c r="K959" s="14">
        <f t="shared" si="41"/>
        <v>-2.2803988234572081E-2</v>
      </c>
      <c r="M959" s="6">
        <v>652.42999299999997</v>
      </c>
      <c r="N959" s="14">
        <f t="shared" si="42"/>
        <v>-1.9816114448304778E-2</v>
      </c>
    </row>
    <row r="960" spans="9:14" x14ac:dyDescent="0.25">
      <c r="I960" s="31">
        <v>40808</v>
      </c>
      <c r="J960">
        <v>1129.5600589999999</v>
      </c>
      <c r="K960" s="14">
        <f t="shared" si="41"/>
        <v>-6.0452422705814524E-3</v>
      </c>
      <c r="M960" s="6">
        <v>643.419983</v>
      </c>
      <c r="N960" s="14">
        <f t="shared" si="42"/>
        <v>-1.3809926117237747E-2</v>
      </c>
    </row>
    <row r="961" spans="9:14" x14ac:dyDescent="0.25">
      <c r="I961" s="31">
        <v>40807</v>
      </c>
      <c r="J961">
        <v>1166.76001</v>
      </c>
      <c r="K961" s="14">
        <f t="shared" si="41"/>
        <v>3.2933132420539968E-2</v>
      </c>
      <c r="M961" s="6">
        <v>664.580017</v>
      </c>
      <c r="N961" s="14">
        <f t="shared" si="42"/>
        <v>3.2886815080469756E-2</v>
      </c>
    </row>
    <row r="962" spans="9:14" x14ac:dyDescent="0.25">
      <c r="I962" s="31">
        <v>40806</v>
      </c>
      <c r="J962">
        <v>1202.089966</v>
      </c>
      <c r="K962" s="14">
        <f t="shared" si="41"/>
        <v>3.0280396737286219E-2</v>
      </c>
      <c r="M962" s="6">
        <v>689.95001200000002</v>
      </c>
      <c r="N962" s="14">
        <f t="shared" si="42"/>
        <v>3.8174477641568894E-2</v>
      </c>
    </row>
    <row r="963" spans="9:14" x14ac:dyDescent="0.25">
      <c r="I963" s="31">
        <v>40805</v>
      </c>
      <c r="J963">
        <v>1204.089966</v>
      </c>
      <c r="K963" s="14">
        <f t="shared" si="41"/>
        <v>1.6637689828282731E-3</v>
      </c>
      <c r="M963" s="6">
        <v>702.22997999999995</v>
      </c>
      <c r="N963" s="14">
        <f t="shared" si="42"/>
        <v>1.7798344498035856E-2</v>
      </c>
    </row>
    <row r="964" spans="9:14" x14ac:dyDescent="0.25">
      <c r="I964" s="31">
        <v>40802</v>
      </c>
      <c r="J964">
        <v>1216.01001</v>
      </c>
      <c r="K964" s="14">
        <f t="shared" si="41"/>
        <v>9.8996290448283286E-3</v>
      </c>
      <c r="M964" s="6">
        <v>714.30999799999995</v>
      </c>
      <c r="N964" s="14">
        <f t="shared" si="42"/>
        <v>1.7202367235873428E-2</v>
      </c>
    </row>
    <row r="965" spans="9:14" x14ac:dyDescent="0.25">
      <c r="I965" s="31">
        <v>40801</v>
      </c>
      <c r="J965">
        <v>1209.1099850000001</v>
      </c>
      <c r="K965" s="14">
        <f t="shared" si="41"/>
        <v>-5.6743159540273425E-3</v>
      </c>
      <c r="M965" s="6">
        <v>713.51000999999997</v>
      </c>
      <c r="N965" s="14">
        <f t="shared" si="42"/>
        <v>-1.1199451250015757E-3</v>
      </c>
    </row>
    <row r="966" spans="9:14" x14ac:dyDescent="0.25">
      <c r="I966" s="31">
        <v>40800</v>
      </c>
      <c r="J966">
        <v>1188.6800539999999</v>
      </c>
      <c r="K966" s="14">
        <f t="shared" si="41"/>
        <v>-1.6896668833646378E-2</v>
      </c>
      <c r="M966" s="6">
        <v>704.11999500000002</v>
      </c>
      <c r="N966" s="14">
        <f t="shared" si="42"/>
        <v>-1.316031291558184E-2</v>
      </c>
    </row>
    <row r="967" spans="9:14" x14ac:dyDescent="0.25">
      <c r="I967" s="31">
        <v>40799</v>
      </c>
      <c r="J967">
        <v>1172.869995</v>
      </c>
      <c r="K967" s="14">
        <f t="shared" ref="K967:K1030" si="43">J967/J966-1</f>
        <v>-1.3300516776400761E-2</v>
      </c>
      <c r="M967" s="6">
        <v>691.73999000000003</v>
      </c>
      <c r="N967" s="14">
        <f t="shared" ref="N967:N1030" si="44">M967/M966-1</f>
        <v>-1.7582237527567934E-2</v>
      </c>
    </row>
    <row r="968" spans="9:14" x14ac:dyDescent="0.25">
      <c r="I968" s="31">
        <v>40798</v>
      </c>
      <c r="J968">
        <v>1162.2700199999999</v>
      </c>
      <c r="K968" s="14">
        <f t="shared" si="43"/>
        <v>-9.0376384809810473E-3</v>
      </c>
      <c r="M968" s="6">
        <v>679.76000999999997</v>
      </c>
      <c r="N968" s="14">
        <f t="shared" si="44"/>
        <v>-1.7318617071712228E-2</v>
      </c>
    </row>
    <row r="969" spans="9:14" x14ac:dyDescent="0.25">
      <c r="I969" s="31">
        <v>40795</v>
      </c>
      <c r="J969">
        <v>1154.2299800000001</v>
      </c>
      <c r="K969" s="14">
        <f t="shared" si="43"/>
        <v>-6.9175319518263167E-3</v>
      </c>
      <c r="M969" s="6">
        <v>673.96002199999998</v>
      </c>
      <c r="N969" s="14">
        <f t="shared" si="44"/>
        <v>-8.5324054293808294E-3</v>
      </c>
    </row>
    <row r="970" spans="9:14" x14ac:dyDescent="0.25">
      <c r="I970" s="31">
        <v>40794</v>
      </c>
      <c r="J970">
        <v>1185.900024</v>
      </c>
      <c r="K970" s="14">
        <f t="shared" si="43"/>
        <v>2.7438244153041191E-2</v>
      </c>
      <c r="M970" s="6">
        <v>694.919983</v>
      </c>
      <c r="N970" s="14">
        <f t="shared" si="44"/>
        <v>3.1099709650137086E-2</v>
      </c>
    </row>
    <row r="971" spans="9:14" x14ac:dyDescent="0.25">
      <c r="I971" s="31">
        <v>40793</v>
      </c>
      <c r="J971">
        <v>1198.619995</v>
      </c>
      <c r="K971" s="14">
        <f t="shared" si="43"/>
        <v>1.0726006191564164E-2</v>
      </c>
      <c r="M971" s="6">
        <v>709.46997099999999</v>
      </c>
      <c r="N971" s="14">
        <f t="shared" si="44"/>
        <v>2.0937645133166427E-2</v>
      </c>
    </row>
    <row r="972" spans="9:14" x14ac:dyDescent="0.25">
      <c r="I972" s="31">
        <v>40792</v>
      </c>
      <c r="J972">
        <v>1165.23999</v>
      </c>
      <c r="K972" s="14">
        <f t="shared" si="43"/>
        <v>-2.7848696950863006E-2</v>
      </c>
      <c r="M972" s="6">
        <v>680.86999500000002</v>
      </c>
      <c r="N972" s="14">
        <f t="shared" si="44"/>
        <v>-4.0311749854173851E-2</v>
      </c>
    </row>
    <row r="973" spans="9:14" x14ac:dyDescent="0.25">
      <c r="I973" s="31">
        <v>40788</v>
      </c>
      <c r="J973">
        <v>1173.969971</v>
      </c>
      <c r="K973" s="14">
        <f t="shared" si="43"/>
        <v>7.4920025702172044E-3</v>
      </c>
      <c r="M973" s="6">
        <v>683.35998500000005</v>
      </c>
      <c r="N973" s="14">
        <f t="shared" si="44"/>
        <v>3.6570711270660361E-3</v>
      </c>
    </row>
    <row r="974" spans="9:14" x14ac:dyDescent="0.25">
      <c r="I974" s="31">
        <v>40787</v>
      </c>
      <c r="J974">
        <v>1204.420044</v>
      </c>
      <c r="K974" s="14">
        <f t="shared" si="43"/>
        <v>2.5937693256380623E-2</v>
      </c>
      <c r="M974" s="6">
        <v>708.919983</v>
      </c>
      <c r="N974" s="14">
        <f t="shared" si="44"/>
        <v>3.7403416297487668E-2</v>
      </c>
    </row>
    <row r="975" spans="9:14" x14ac:dyDescent="0.25">
      <c r="I975" s="31">
        <v>40786</v>
      </c>
      <c r="J975">
        <v>1218.8900149999999</v>
      </c>
      <c r="K975" s="14">
        <f t="shared" si="43"/>
        <v>1.2014056949719798E-2</v>
      </c>
      <c r="M975" s="6">
        <v>726.80999799999995</v>
      </c>
      <c r="N975" s="14">
        <f t="shared" si="44"/>
        <v>2.5235591362925192E-2</v>
      </c>
    </row>
    <row r="976" spans="9:14" x14ac:dyDescent="0.25">
      <c r="I976" s="31">
        <v>40785</v>
      </c>
      <c r="J976">
        <v>1212.920044</v>
      </c>
      <c r="K976" s="14">
        <f t="shared" si="43"/>
        <v>-4.8978750556094575E-3</v>
      </c>
      <c r="M976" s="6">
        <v>728.080017</v>
      </c>
      <c r="N976" s="14">
        <f t="shared" si="44"/>
        <v>1.7473879053602204E-3</v>
      </c>
    </row>
    <row r="977" spans="9:14" x14ac:dyDescent="0.25">
      <c r="I977" s="31">
        <v>40784</v>
      </c>
      <c r="J977">
        <v>1210.079956</v>
      </c>
      <c r="K977" s="14">
        <f t="shared" si="43"/>
        <v>-2.3415294470967574E-3</v>
      </c>
      <c r="M977" s="6">
        <v>724.65002400000003</v>
      </c>
      <c r="N977" s="14">
        <f t="shared" si="44"/>
        <v>-4.7110110426227259E-3</v>
      </c>
    </row>
    <row r="978" spans="9:14" x14ac:dyDescent="0.25">
      <c r="I978" s="31">
        <v>40781</v>
      </c>
      <c r="J978">
        <v>1176.8000489999999</v>
      </c>
      <c r="K978" s="14">
        <f t="shared" si="43"/>
        <v>-2.7502238042194427E-2</v>
      </c>
      <c r="M978" s="6">
        <v>691.78997800000002</v>
      </c>
      <c r="N978" s="14">
        <f t="shared" si="44"/>
        <v>-4.534609109458887E-2</v>
      </c>
    </row>
    <row r="979" spans="9:14" x14ac:dyDescent="0.25">
      <c r="I979" s="31">
        <v>40780</v>
      </c>
      <c r="J979">
        <v>1159.2700199999999</v>
      </c>
      <c r="K979" s="14">
        <f t="shared" si="43"/>
        <v>-1.4896353050712685E-2</v>
      </c>
      <c r="M979" s="6">
        <v>674.419983</v>
      </c>
      <c r="N979" s="14">
        <f t="shared" si="44"/>
        <v>-2.510876935543005E-2</v>
      </c>
    </row>
    <row r="980" spans="9:14" x14ac:dyDescent="0.25">
      <c r="I980" s="31">
        <v>40779</v>
      </c>
      <c r="J980">
        <v>1177.599976</v>
      </c>
      <c r="K980" s="14">
        <f t="shared" si="43"/>
        <v>1.5811636360612447E-2</v>
      </c>
      <c r="M980" s="6">
        <v>692.57000700000003</v>
      </c>
      <c r="N980" s="14">
        <f t="shared" si="44"/>
        <v>2.6912049549990824E-2</v>
      </c>
    </row>
    <row r="981" spans="9:14" x14ac:dyDescent="0.25">
      <c r="I981" s="31">
        <v>40778</v>
      </c>
      <c r="J981">
        <v>1162.349976</v>
      </c>
      <c r="K981" s="14">
        <f t="shared" si="43"/>
        <v>-1.2950068198710585E-2</v>
      </c>
      <c r="M981" s="6">
        <v>683.07000700000003</v>
      </c>
      <c r="N981" s="14">
        <f t="shared" si="44"/>
        <v>-1.3717024855221638E-2</v>
      </c>
    </row>
    <row r="982" spans="9:14" x14ac:dyDescent="0.25">
      <c r="I982" s="31">
        <v>40777</v>
      </c>
      <c r="J982">
        <v>1123.8199460000001</v>
      </c>
      <c r="K982" s="14">
        <f t="shared" si="43"/>
        <v>-3.3148389723888005E-2</v>
      </c>
      <c r="M982" s="6">
        <v>651.34002699999996</v>
      </c>
      <c r="N982" s="14">
        <f t="shared" si="44"/>
        <v>-4.6452017618744734E-2</v>
      </c>
    </row>
    <row r="983" spans="9:14" x14ac:dyDescent="0.25">
      <c r="I983" s="31">
        <v>40774</v>
      </c>
      <c r="J983">
        <v>1123.530029</v>
      </c>
      <c r="K983" s="14">
        <f t="shared" si="43"/>
        <v>-2.5797459907339615E-4</v>
      </c>
      <c r="M983" s="6">
        <v>651.70001200000002</v>
      </c>
      <c r="N983" s="14">
        <f t="shared" si="44"/>
        <v>5.5268367531180473E-4</v>
      </c>
    </row>
    <row r="984" spans="9:14" x14ac:dyDescent="0.25">
      <c r="I984" s="31">
        <v>40773</v>
      </c>
      <c r="J984">
        <v>1140.650024</v>
      </c>
      <c r="K984" s="14">
        <f t="shared" si="43"/>
        <v>1.523768351366428E-2</v>
      </c>
      <c r="M984" s="6">
        <v>662.51000999999997</v>
      </c>
      <c r="N984" s="14">
        <f t="shared" si="44"/>
        <v>1.6587383460106464E-2</v>
      </c>
    </row>
    <row r="985" spans="9:14" x14ac:dyDescent="0.25">
      <c r="I985" s="31">
        <v>40772</v>
      </c>
      <c r="J985">
        <v>1193.8900149999999</v>
      </c>
      <c r="K985" s="14">
        <f t="shared" si="43"/>
        <v>4.6675132494452098E-2</v>
      </c>
      <c r="M985" s="6">
        <v>704.03002900000001</v>
      </c>
      <c r="N985" s="14">
        <f t="shared" si="44"/>
        <v>6.2670779872443072E-2</v>
      </c>
    </row>
    <row r="986" spans="9:14" x14ac:dyDescent="0.25">
      <c r="I986" s="31">
        <v>40771</v>
      </c>
      <c r="J986">
        <v>1192.76001</v>
      </c>
      <c r="K986" s="14">
        <f t="shared" si="43"/>
        <v>-9.4649003325486536E-4</v>
      </c>
      <c r="M986" s="6">
        <v>704.76000999999997</v>
      </c>
      <c r="N986" s="14">
        <f t="shared" si="44"/>
        <v>1.0368606024331317E-3</v>
      </c>
    </row>
    <row r="987" spans="9:14" x14ac:dyDescent="0.25">
      <c r="I987" s="31">
        <v>40770</v>
      </c>
      <c r="J987">
        <v>1204.48999</v>
      </c>
      <c r="K987" s="14">
        <f t="shared" si="43"/>
        <v>9.8343169637284955E-3</v>
      </c>
      <c r="M987" s="6">
        <v>718.63000499999998</v>
      </c>
      <c r="N987" s="14">
        <f t="shared" si="44"/>
        <v>1.968045122196993E-2</v>
      </c>
    </row>
    <row r="988" spans="9:14" x14ac:dyDescent="0.25">
      <c r="I988" s="31">
        <v>40767</v>
      </c>
      <c r="J988">
        <v>1178.8100589999999</v>
      </c>
      <c r="K988" s="14">
        <f t="shared" si="43"/>
        <v>-2.1320169709339032E-2</v>
      </c>
      <c r="M988" s="6">
        <v>697.5</v>
      </c>
      <c r="N988" s="14">
        <f t="shared" si="44"/>
        <v>-2.9403176673648557E-2</v>
      </c>
    </row>
    <row r="989" spans="9:14" x14ac:dyDescent="0.25">
      <c r="I989" s="31">
        <v>40766</v>
      </c>
      <c r="J989">
        <v>1172.6400149999999</v>
      </c>
      <c r="K989" s="14">
        <f t="shared" si="43"/>
        <v>-5.2341290718490585E-3</v>
      </c>
      <c r="M989" s="6">
        <v>695.89001499999995</v>
      </c>
      <c r="N989" s="14">
        <f t="shared" si="44"/>
        <v>-2.308222222222267E-3</v>
      </c>
    </row>
    <row r="990" spans="9:14" x14ac:dyDescent="0.25">
      <c r="I990" s="31">
        <v>40765</v>
      </c>
      <c r="J990">
        <v>1120.76001</v>
      </c>
      <c r="K990" s="14">
        <f t="shared" si="43"/>
        <v>-4.4242055819662562E-2</v>
      </c>
      <c r="M990" s="6">
        <v>660.21002199999998</v>
      </c>
      <c r="N990" s="14">
        <f t="shared" si="44"/>
        <v>-5.127246005965469E-2</v>
      </c>
    </row>
    <row r="991" spans="9:14" x14ac:dyDescent="0.25">
      <c r="I991" s="31">
        <v>40764</v>
      </c>
      <c r="J991">
        <v>1172.530029</v>
      </c>
      <c r="K991" s="14">
        <f t="shared" si="43"/>
        <v>4.6191886343268207E-2</v>
      </c>
      <c r="M991" s="6">
        <v>696.15997300000004</v>
      </c>
      <c r="N991" s="14">
        <f t="shared" si="44"/>
        <v>5.4452295181911081E-2</v>
      </c>
    </row>
    <row r="992" spans="9:14" x14ac:dyDescent="0.25">
      <c r="I992" s="31">
        <v>40763</v>
      </c>
      <c r="J992">
        <v>1119.459961</v>
      </c>
      <c r="K992" s="14">
        <f t="shared" si="43"/>
        <v>-4.526115893616911E-2</v>
      </c>
      <c r="M992" s="6">
        <v>650.96002199999998</v>
      </c>
      <c r="N992" s="14">
        <f t="shared" si="44"/>
        <v>-6.4927534981963242E-2</v>
      </c>
    </row>
    <row r="993" spans="9:14" x14ac:dyDescent="0.25">
      <c r="I993" s="31">
        <v>40760</v>
      </c>
      <c r="J993">
        <v>1199.380005</v>
      </c>
      <c r="K993" s="14">
        <f t="shared" si="43"/>
        <v>7.1391605581505813E-2</v>
      </c>
      <c r="M993" s="6">
        <v>714.63000499999998</v>
      </c>
      <c r="N993" s="14">
        <f t="shared" si="44"/>
        <v>9.7809359788918027E-2</v>
      </c>
    </row>
    <row r="994" spans="9:14" x14ac:dyDescent="0.25">
      <c r="I994" s="31">
        <v>40759</v>
      </c>
      <c r="J994">
        <v>1200.0699460000001</v>
      </c>
      <c r="K994" s="14">
        <f t="shared" si="43"/>
        <v>5.7524804242503613E-4</v>
      </c>
      <c r="M994" s="6">
        <v>726.79998799999998</v>
      </c>
      <c r="N994" s="14">
        <f t="shared" si="44"/>
        <v>1.702976773274445E-2</v>
      </c>
    </row>
    <row r="995" spans="9:14" x14ac:dyDescent="0.25">
      <c r="I995" s="31">
        <v>40758</v>
      </c>
      <c r="J995">
        <v>1260.339966</v>
      </c>
      <c r="K995" s="14">
        <f t="shared" si="43"/>
        <v>5.0222089304784445E-2</v>
      </c>
      <c r="M995" s="6">
        <v>772.78002900000001</v>
      </c>
      <c r="N995" s="14">
        <f t="shared" si="44"/>
        <v>6.3263678810077328E-2</v>
      </c>
    </row>
    <row r="996" spans="9:14" x14ac:dyDescent="0.25">
      <c r="I996" s="31">
        <v>40757</v>
      </c>
      <c r="J996">
        <v>1254.0500489999999</v>
      </c>
      <c r="K996" s="14">
        <f t="shared" si="43"/>
        <v>-4.9906510700938878E-3</v>
      </c>
      <c r="M996" s="6">
        <v>767.01000999999997</v>
      </c>
      <c r="N996" s="14">
        <f t="shared" si="44"/>
        <v>-7.4665736476997591E-3</v>
      </c>
    </row>
    <row r="997" spans="9:14" x14ac:dyDescent="0.25">
      <c r="I997" s="31">
        <v>40756</v>
      </c>
      <c r="J997">
        <v>1286.9399410000001</v>
      </c>
      <c r="K997" s="14">
        <f t="shared" si="43"/>
        <v>2.6226937295068087E-2</v>
      </c>
      <c r="M997" s="6">
        <v>792.84997599999997</v>
      </c>
      <c r="N997" s="14">
        <f t="shared" si="44"/>
        <v>3.3689216129004551E-2</v>
      </c>
    </row>
    <row r="998" spans="9:14" x14ac:dyDescent="0.25">
      <c r="I998" s="31">
        <v>40753</v>
      </c>
      <c r="J998">
        <v>1292.280029</v>
      </c>
      <c r="K998" s="14">
        <f t="shared" si="43"/>
        <v>4.1494461628492907E-3</v>
      </c>
      <c r="M998" s="6">
        <v>797.03002900000001</v>
      </c>
      <c r="N998" s="14">
        <f t="shared" si="44"/>
        <v>5.2721865756857333E-3</v>
      </c>
    </row>
    <row r="999" spans="9:14" x14ac:dyDescent="0.25">
      <c r="I999" s="31">
        <v>40752</v>
      </c>
      <c r="J999">
        <v>1300.670044</v>
      </c>
      <c r="K999" s="14">
        <f t="shared" si="43"/>
        <v>6.4924124893366297E-3</v>
      </c>
      <c r="M999" s="6">
        <v>799.34002699999996</v>
      </c>
      <c r="N999" s="14">
        <f t="shared" si="44"/>
        <v>2.8982571746991592E-3</v>
      </c>
    </row>
    <row r="1000" spans="9:14" x14ac:dyDescent="0.25">
      <c r="I1000" s="31">
        <v>40751</v>
      </c>
      <c r="J1000">
        <v>1304.8900149999999</v>
      </c>
      <c r="K1000" s="14">
        <f t="shared" si="43"/>
        <v>3.2444592842486575E-3</v>
      </c>
      <c r="M1000" s="6">
        <v>800.53002900000001</v>
      </c>
      <c r="N1000" s="14">
        <f t="shared" si="44"/>
        <v>1.4887306525437349E-3</v>
      </c>
    </row>
    <row r="1001" spans="9:14" x14ac:dyDescent="0.25">
      <c r="I1001" s="31">
        <v>40750</v>
      </c>
      <c r="J1001">
        <v>1331.9399410000001</v>
      </c>
      <c r="K1001" s="14">
        <f t="shared" si="43"/>
        <v>2.0729659733046635E-2</v>
      </c>
      <c r="M1001" s="6">
        <v>824.830017</v>
      </c>
      <c r="N1001" s="14">
        <f t="shared" si="44"/>
        <v>3.0354873795746196E-2</v>
      </c>
    </row>
    <row r="1002" spans="9:14" x14ac:dyDescent="0.25">
      <c r="I1002" s="31">
        <v>40749</v>
      </c>
      <c r="J1002">
        <v>1337.4300539999999</v>
      </c>
      <c r="K1002" s="14">
        <f t="shared" si="43"/>
        <v>4.1218923098573779E-3</v>
      </c>
      <c r="M1002" s="6">
        <v>831.40002400000003</v>
      </c>
      <c r="N1002" s="14">
        <f t="shared" si="44"/>
        <v>7.9652860160155381E-3</v>
      </c>
    </row>
    <row r="1003" spans="9:14" x14ac:dyDescent="0.25">
      <c r="I1003" s="31">
        <v>40746</v>
      </c>
      <c r="J1003">
        <v>1345.0200199999999</v>
      </c>
      <c r="K1003" s="14">
        <f t="shared" si="43"/>
        <v>5.6750377167762434E-3</v>
      </c>
      <c r="M1003" s="6">
        <v>841.82000700000003</v>
      </c>
      <c r="N1003" s="14">
        <f t="shared" si="44"/>
        <v>1.2533055928802828E-2</v>
      </c>
    </row>
    <row r="1004" spans="9:14" x14ac:dyDescent="0.25">
      <c r="I1004" s="31">
        <v>40745</v>
      </c>
      <c r="J1004">
        <v>1343.8000489999999</v>
      </c>
      <c r="K1004" s="14">
        <f t="shared" si="43"/>
        <v>-9.0702813479315303E-4</v>
      </c>
      <c r="M1004" s="6">
        <v>841.26000999999997</v>
      </c>
      <c r="N1004" s="14">
        <f t="shared" si="44"/>
        <v>-6.6522177584693587E-4</v>
      </c>
    </row>
    <row r="1005" spans="9:14" x14ac:dyDescent="0.25">
      <c r="I1005" s="31">
        <v>40744</v>
      </c>
      <c r="J1005">
        <v>1325.839966</v>
      </c>
      <c r="K1005" s="14">
        <f t="shared" si="43"/>
        <v>-1.3365145367694509E-2</v>
      </c>
      <c r="M1005" s="6">
        <v>832.34002699999996</v>
      </c>
      <c r="N1005" s="14">
        <f t="shared" si="44"/>
        <v>-1.0603122570868484E-2</v>
      </c>
    </row>
    <row r="1006" spans="9:14" x14ac:dyDescent="0.25">
      <c r="I1006" s="31">
        <v>40743</v>
      </c>
      <c r="J1006">
        <v>1326.7299800000001</v>
      </c>
      <c r="K1006" s="14">
        <f t="shared" si="43"/>
        <v>6.7128312829889403E-4</v>
      </c>
      <c r="M1006" s="6">
        <v>834.61999500000002</v>
      </c>
      <c r="N1006" s="14">
        <f t="shared" si="44"/>
        <v>2.7392266694390432E-3</v>
      </c>
    </row>
    <row r="1007" spans="9:14" x14ac:dyDescent="0.25">
      <c r="I1007" s="31">
        <v>40742</v>
      </c>
      <c r="J1007">
        <v>1305.4399410000001</v>
      </c>
      <c r="K1007" s="14">
        <f t="shared" si="43"/>
        <v>-1.6047002269444444E-2</v>
      </c>
      <c r="M1007" s="6">
        <v>815.96997099999999</v>
      </c>
      <c r="N1007" s="14">
        <f t="shared" si="44"/>
        <v>-2.2345527439706303E-2</v>
      </c>
    </row>
    <row r="1008" spans="9:14" x14ac:dyDescent="0.25">
      <c r="I1008" s="31">
        <v>40739</v>
      </c>
      <c r="J1008">
        <v>1316.1400149999999</v>
      </c>
      <c r="K1008" s="14">
        <f t="shared" si="43"/>
        <v>8.1965272119706167E-3</v>
      </c>
      <c r="M1008" s="6">
        <v>828.78002900000001</v>
      </c>
      <c r="N1008" s="14">
        <f t="shared" si="44"/>
        <v>1.5699178223802512E-2</v>
      </c>
    </row>
    <row r="1009" spans="9:14" x14ac:dyDescent="0.25">
      <c r="I1009" s="31">
        <v>40738</v>
      </c>
      <c r="J1009">
        <v>1308.869995</v>
      </c>
      <c r="K1009" s="14">
        <f t="shared" si="43"/>
        <v>-5.5237436117311356E-3</v>
      </c>
      <c r="M1009" s="6">
        <v>823.32000700000003</v>
      </c>
      <c r="N1009" s="14">
        <f t="shared" si="44"/>
        <v>-6.5880231291142177E-3</v>
      </c>
    </row>
    <row r="1010" spans="9:14" x14ac:dyDescent="0.25">
      <c r="I1010" s="31">
        <v>40737</v>
      </c>
      <c r="J1010">
        <v>1317.719971</v>
      </c>
      <c r="K1010" s="14">
        <f t="shared" si="43"/>
        <v>6.7615393689270942E-3</v>
      </c>
      <c r="M1010" s="6">
        <v>836.97997999999995</v>
      </c>
      <c r="N1010" s="14">
        <f t="shared" si="44"/>
        <v>1.6591328868314381E-2</v>
      </c>
    </row>
    <row r="1011" spans="9:14" x14ac:dyDescent="0.25">
      <c r="I1011" s="31">
        <v>40736</v>
      </c>
      <c r="J1011">
        <v>1313.6400149999999</v>
      </c>
      <c r="K1011" s="14">
        <f t="shared" si="43"/>
        <v>-3.0962238486100802E-3</v>
      </c>
      <c r="M1011" s="6">
        <v>829.77002000000005</v>
      </c>
      <c r="N1011" s="14">
        <f t="shared" si="44"/>
        <v>-8.6142562215166807E-3</v>
      </c>
    </row>
    <row r="1012" spans="9:14" x14ac:dyDescent="0.25">
      <c r="I1012" s="31">
        <v>40735</v>
      </c>
      <c r="J1012">
        <v>1319.48999</v>
      </c>
      <c r="K1012" s="14">
        <f t="shared" si="43"/>
        <v>4.4532557878880219E-3</v>
      </c>
      <c r="M1012" s="6">
        <v>833.53997800000002</v>
      </c>
      <c r="N1012" s="14">
        <f t="shared" si="44"/>
        <v>4.5433769708864702E-3</v>
      </c>
    </row>
    <row r="1013" spans="9:14" x14ac:dyDescent="0.25">
      <c r="I1013" s="31">
        <v>40732</v>
      </c>
      <c r="J1013">
        <v>1343.8000489999999</v>
      </c>
      <c r="K1013" s="14">
        <f t="shared" si="43"/>
        <v>1.8423829801088365E-2</v>
      </c>
      <c r="M1013" s="6">
        <v>852.57000700000003</v>
      </c>
      <c r="N1013" s="14">
        <f t="shared" si="44"/>
        <v>2.2830373470101195E-2</v>
      </c>
    </row>
    <row r="1014" spans="9:14" x14ac:dyDescent="0.25">
      <c r="I1014" s="31">
        <v>40731</v>
      </c>
      <c r="J1014">
        <v>1353.219971</v>
      </c>
      <c r="K1014" s="14">
        <f t="shared" si="43"/>
        <v>7.0099134220227288E-3</v>
      </c>
      <c r="M1014" s="6">
        <v>858.10998500000005</v>
      </c>
      <c r="N1014" s="14">
        <f t="shared" si="44"/>
        <v>6.4979743065252116E-3</v>
      </c>
    </row>
    <row r="1015" spans="9:14" x14ac:dyDescent="0.25">
      <c r="I1015" s="31">
        <v>40730</v>
      </c>
      <c r="J1015">
        <v>1339.219971</v>
      </c>
      <c r="K1015" s="14">
        <f t="shared" si="43"/>
        <v>-1.0345694196084221E-2</v>
      </c>
      <c r="M1015" s="6">
        <v>845.22997999999995</v>
      </c>
      <c r="N1015" s="14">
        <f t="shared" si="44"/>
        <v>-1.5009736776341209E-2</v>
      </c>
    </row>
    <row r="1016" spans="9:14" x14ac:dyDescent="0.25">
      <c r="I1016" s="31">
        <v>40729</v>
      </c>
      <c r="J1016">
        <v>1337.880005</v>
      </c>
      <c r="K1016" s="14">
        <f t="shared" si="43"/>
        <v>-1.0005570623319304E-3</v>
      </c>
      <c r="M1016" s="6">
        <v>841.61999500000002</v>
      </c>
      <c r="N1016" s="14">
        <f t="shared" si="44"/>
        <v>-4.2710091755144841E-3</v>
      </c>
    </row>
    <row r="1017" spans="9:14" x14ac:dyDescent="0.25">
      <c r="I1017" s="31">
        <v>40725</v>
      </c>
      <c r="J1017">
        <v>1339.670044</v>
      </c>
      <c r="K1017" s="14">
        <f t="shared" si="43"/>
        <v>1.3379667782686955E-3</v>
      </c>
      <c r="M1017" s="6">
        <v>840.03997800000002</v>
      </c>
      <c r="N1017" s="14">
        <f t="shared" si="44"/>
        <v>-1.8773520227498564E-3</v>
      </c>
    </row>
    <row r="1018" spans="9:14" x14ac:dyDescent="0.25">
      <c r="I1018" s="31">
        <v>40724</v>
      </c>
      <c r="J1018">
        <v>1320.6400149999999</v>
      </c>
      <c r="K1018" s="14">
        <f t="shared" si="43"/>
        <v>-1.4205011961885727E-2</v>
      </c>
      <c r="M1018" s="6">
        <v>827.42999299999997</v>
      </c>
      <c r="N1018" s="14">
        <f t="shared" si="44"/>
        <v>-1.5011172480174584E-2</v>
      </c>
    </row>
    <row r="1019" spans="9:14" x14ac:dyDescent="0.25">
      <c r="I1019" s="31">
        <v>40723</v>
      </c>
      <c r="J1019">
        <v>1307.410034</v>
      </c>
      <c r="K1019" s="14">
        <f t="shared" si="43"/>
        <v>-1.001785562282842E-2</v>
      </c>
      <c r="M1019" s="6">
        <v>819.919983</v>
      </c>
      <c r="N1019" s="14">
        <f t="shared" si="44"/>
        <v>-9.0763086466941756E-3</v>
      </c>
    </row>
    <row r="1020" spans="9:14" x14ac:dyDescent="0.25">
      <c r="I1020" s="31">
        <v>40722</v>
      </c>
      <c r="J1020">
        <v>1296.670044</v>
      </c>
      <c r="K1020" s="14">
        <f t="shared" si="43"/>
        <v>-8.2147067260461837E-3</v>
      </c>
      <c r="M1020" s="6">
        <v>817.30999799999995</v>
      </c>
      <c r="N1020" s="14">
        <f t="shared" si="44"/>
        <v>-3.1832191605458693E-3</v>
      </c>
    </row>
    <row r="1021" spans="9:14" x14ac:dyDescent="0.25">
      <c r="I1021" s="31">
        <v>40721</v>
      </c>
      <c r="J1021">
        <v>1280.099976</v>
      </c>
      <c r="K1021" s="14">
        <f t="shared" si="43"/>
        <v>-1.2778939466268735E-2</v>
      </c>
      <c r="M1021" s="6">
        <v>805.14001499999995</v>
      </c>
      <c r="N1021" s="14">
        <f t="shared" si="44"/>
        <v>-1.4890290134441764E-2</v>
      </c>
    </row>
    <row r="1022" spans="9:14" x14ac:dyDescent="0.25">
      <c r="I1022" s="31">
        <v>40718</v>
      </c>
      <c r="J1022">
        <v>1268.4499510000001</v>
      </c>
      <c r="K1022" s="14">
        <f t="shared" si="43"/>
        <v>-9.1008711963290745E-3</v>
      </c>
      <c r="M1022" s="6">
        <v>797.78997800000002</v>
      </c>
      <c r="N1022" s="14">
        <f t="shared" si="44"/>
        <v>-9.1288929416828424E-3</v>
      </c>
    </row>
    <row r="1023" spans="9:14" x14ac:dyDescent="0.25">
      <c r="I1023" s="31">
        <v>40717</v>
      </c>
      <c r="J1023">
        <v>1283.5</v>
      </c>
      <c r="K1023" s="14">
        <f t="shared" si="43"/>
        <v>1.1864913541235866E-2</v>
      </c>
      <c r="M1023" s="6">
        <v>802.67999299999997</v>
      </c>
      <c r="N1023" s="14">
        <f t="shared" si="44"/>
        <v>6.1294515284071593E-3</v>
      </c>
    </row>
    <row r="1024" spans="9:14" x14ac:dyDescent="0.25">
      <c r="I1024" s="31">
        <v>40716</v>
      </c>
      <c r="J1024">
        <v>1287.1400149999999</v>
      </c>
      <c r="K1024" s="14">
        <f t="shared" si="43"/>
        <v>2.8360070120763137E-3</v>
      </c>
      <c r="M1024" s="6">
        <v>799.86999500000002</v>
      </c>
      <c r="N1024" s="14">
        <f t="shared" si="44"/>
        <v>-3.5007699512948909E-3</v>
      </c>
    </row>
    <row r="1025" spans="9:14" x14ac:dyDescent="0.25">
      <c r="I1025" s="31">
        <v>40715</v>
      </c>
      <c r="J1025">
        <v>1295.5200199999999</v>
      </c>
      <c r="K1025" s="14">
        <f t="shared" si="43"/>
        <v>6.5105621007361947E-3</v>
      </c>
      <c r="M1025" s="6">
        <v>806.36999500000002</v>
      </c>
      <c r="N1025" s="14">
        <f t="shared" si="44"/>
        <v>8.126320577883428E-3</v>
      </c>
    </row>
    <row r="1026" spans="9:14" x14ac:dyDescent="0.25">
      <c r="I1026" s="31">
        <v>40714</v>
      </c>
      <c r="J1026">
        <v>1278.3599850000001</v>
      </c>
      <c r="K1026" s="14">
        <f t="shared" si="43"/>
        <v>-1.3245673347448417E-2</v>
      </c>
      <c r="M1026" s="6">
        <v>788.47997999999995</v>
      </c>
      <c r="N1026" s="14">
        <f t="shared" si="44"/>
        <v>-2.2185863946983853E-2</v>
      </c>
    </row>
    <row r="1027" spans="9:14" x14ac:dyDescent="0.25">
      <c r="I1027" s="31">
        <v>40711</v>
      </c>
      <c r="J1027">
        <v>1271.5</v>
      </c>
      <c r="K1027" s="14">
        <f t="shared" si="43"/>
        <v>-5.3662388376464198E-3</v>
      </c>
      <c r="M1027" s="6">
        <v>781.75</v>
      </c>
      <c r="N1027" s="14">
        <f t="shared" si="44"/>
        <v>-8.5353847538398586E-3</v>
      </c>
    </row>
    <row r="1028" spans="9:14" x14ac:dyDescent="0.25">
      <c r="I1028" s="31">
        <v>40710</v>
      </c>
      <c r="J1028">
        <v>1267.6400149999999</v>
      </c>
      <c r="K1028" s="14">
        <f t="shared" si="43"/>
        <v>-3.0357727093983655E-3</v>
      </c>
      <c r="M1028" s="6">
        <v>781.53997800000002</v>
      </c>
      <c r="N1028" s="14">
        <f t="shared" si="44"/>
        <v>-2.686562200191478E-4</v>
      </c>
    </row>
    <row r="1029" spans="9:14" x14ac:dyDescent="0.25">
      <c r="I1029" s="31">
        <v>40709</v>
      </c>
      <c r="J1029">
        <v>1265.420044</v>
      </c>
      <c r="K1029" s="14">
        <f t="shared" si="43"/>
        <v>-1.7512629561476922E-3</v>
      </c>
      <c r="M1029" s="6">
        <v>779.46002199999998</v>
      </c>
      <c r="N1029" s="14">
        <f t="shared" si="44"/>
        <v>-2.661355859648773E-3</v>
      </c>
    </row>
    <row r="1030" spans="9:14" x14ac:dyDescent="0.25">
      <c r="I1030" s="31">
        <v>40708</v>
      </c>
      <c r="J1030">
        <v>1287.869995</v>
      </c>
      <c r="K1030" s="14">
        <f t="shared" si="43"/>
        <v>1.7741105893214426E-2</v>
      </c>
      <c r="M1030" s="6">
        <v>793.98999000000003</v>
      </c>
      <c r="N1030" s="14">
        <f t="shared" si="44"/>
        <v>1.8641068932204963E-2</v>
      </c>
    </row>
    <row r="1031" spans="9:14" x14ac:dyDescent="0.25">
      <c r="I1031" s="31">
        <v>40707</v>
      </c>
      <c r="J1031">
        <v>1271.829956</v>
      </c>
      <c r="K1031" s="14">
        <f t="shared" ref="K1031:K1094" si="45">J1031/J1030-1</f>
        <v>-1.2454703551036617E-2</v>
      </c>
      <c r="M1031" s="6">
        <v>777.20001200000002</v>
      </c>
      <c r="N1031" s="14">
        <f t="shared" ref="N1031:N1094" si="46">M1031/M1030-1</f>
        <v>-2.11463346030345E-2</v>
      </c>
    </row>
    <row r="1032" spans="9:14" x14ac:dyDescent="0.25">
      <c r="I1032" s="31">
        <v>40704</v>
      </c>
      <c r="J1032">
        <v>1270.9799800000001</v>
      </c>
      <c r="K1032" s="14">
        <f t="shared" si="45"/>
        <v>-6.6830946699292237E-4</v>
      </c>
      <c r="M1032" s="6">
        <v>779.53997800000002</v>
      </c>
      <c r="N1032" s="14">
        <f t="shared" si="46"/>
        <v>3.0107642355516884E-3</v>
      </c>
    </row>
    <row r="1033" spans="9:14" x14ac:dyDescent="0.25">
      <c r="I1033" s="31">
        <v>40703</v>
      </c>
      <c r="J1033">
        <v>1289</v>
      </c>
      <c r="K1033" s="14">
        <f t="shared" si="45"/>
        <v>1.4178051805347813E-2</v>
      </c>
      <c r="M1033" s="6">
        <v>792.64001499999995</v>
      </c>
      <c r="N1033" s="14">
        <f t="shared" si="46"/>
        <v>1.6804830245665592E-2</v>
      </c>
    </row>
    <row r="1034" spans="9:14" x14ac:dyDescent="0.25">
      <c r="I1034" s="31">
        <v>40702</v>
      </c>
      <c r="J1034">
        <v>1279.5600589999999</v>
      </c>
      <c r="K1034" s="14">
        <f t="shared" si="45"/>
        <v>-7.3234608223429198E-3</v>
      </c>
      <c r="M1034" s="6">
        <v>788.03997800000002</v>
      </c>
      <c r="N1034" s="14">
        <f t="shared" si="46"/>
        <v>-5.8034377686571048E-3</v>
      </c>
    </row>
    <row r="1035" spans="9:14" x14ac:dyDescent="0.25">
      <c r="I1035" s="31">
        <v>40701</v>
      </c>
      <c r="J1035">
        <v>1284.9399410000001</v>
      </c>
      <c r="K1035" s="14">
        <f t="shared" si="45"/>
        <v>4.2044779079808414E-3</v>
      </c>
      <c r="M1035" s="6">
        <v>797.54998799999998</v>
      </c>
      <c r="N1035" s="14">
        <f t="shared" si="46"/>
        <v>1.2067928360862901E-2</v>
      </c>
    </row>
    <row r="1036" spans="9:14" x14ac:dyDescent="0.25">
      <c r="I1036" s="31">
        <v>40700</v>
      </c>
      <c r="J1036">
        <v>1286.170044</v>
      </c>
      <c r="K1036" s="14">
        <f t="shared" si="45"/>
        <v>9.5732334309928113E-4</v>
      </c>
      <c r="M1036" s="6">
        <v>795.32000700000003</v>
      </c>
      <c r="N1036" s="14">
        <f t="shared" si="46"/>
        <v>-2.7960391618737646E-3</v>
      </c>
    </row>
    <row r="1037" spans="9:14" x14ac:dyDescent="0.25">
      <c r="I1037" s="31">
        <v>40697</v>
      </c>
      <c r="J1037">
        <v>1300.160034</v>
      </c>
      <c r="K1037" s="14">
        <f t="shared" si="45"/>
        <v>1.0877247581113858E-2</v>
      </c>
      <c r="M1037" s="6">
        <v>808.13000499999998</v>
      </c>
      <c r="N1037" s="14">
        <f t="shared" si="46"/>
        <v>1.6106721680899438E-2</v>
      </c>
    </row>
    <row r="1038" spans="9:14" x14ac:dyDescent="0.25">
      <c r="I1038" s="31">
        <v>40696</v>
      </c>
      <c r="J1038">
        <v>1312.9399410000001</v>
      </c>
      <c r="K1038" s="14">
        <f t="shared" si="45"/>
        <v>9.8294876521332064E-3</v>
      </c>
      <c r="M1038" s="6">
        <v>820.69000200000005</v>
      </c>
      <c r="N1038" s="14">
        <f t="shared" si="46"/>
        <v>1.5542050069035751E-2</v>
      </c>
    </row>
    <row r="1039" spans="9:14" x14ac:dyDescent="0.25">
      <c r="I1039" s="31">
        <v>40695</v>
      </c>
      <c r="J1039">
        <v>1314.5500489999999</v>
      </c>
      <c r="K1039" s="14">
        <f t="shared" si="45"/>
        <v>1.2263378923285106E-3</v>
      </c>
      <c r="M1039" s="6">
        <v>821.40002400000003</v>
      </c>
      <c r="N1039" s="14">
        <f t="shared" si="46"/>
        <v>8.6515249152507856E-4</v>
      </c>
    </row>
    <row r="1040" spans="9:14" x14ac:dyDescent="0.25">
      <c r="I1040" s="31">
        <v>40694</v>
      </c>
      <c r="J1040">
        <v>1345.1999510000001</v>
      </c>
      <c r="K1040" s="14">
        <f t="shared" si="45"/>
        <v>2.3315888218418124E-2</v>
      </c>
      <c r="M1040" s="6">
        <v>848.29998799999998</v>
      </c>
      <c r="N1040" s="14">
        <f t="shared" si="46"/>
        <v>3.2748920396914905E-2</v>
      </c>
    </row>
    <row r="1041" spans="9:14" x14ac:dyDescent="0.25">
      <c r="I1041" s="31">
        <v>40690</v>
      </c>
      <c r="J1041">
        <v>1331.099976</v>
      </c>
      <c r="K1041" s="14">
        <f t="shared" si="45"/>
        <v>-1.0481694553674648E-2</v>
      </c>
      <c r="M1041" s="6">
        <v>836.26000999999997</v>
      </c>
      <c r="N1041" s="14">
        <f t="shared" si="46"/>
        <v>-1.4193066333038851E-2</v>
      </c>
    </row>
    <row r="1042" spans="9:14" x14ac:dyDescent="0.25">
      <c r="I1042" s="31">
        <v>40689</v>
      </c>
      <c r="J1042">
        <v>1325.6899410000001</v>
      </c>
      <c r="K1042" s="14">
        <f t="shared" si="45"/>
        <v>-4.0643340827465346E-3</v>
      </c>
      <c r="M1042" s="6">
        <v>830.86999500000002</v>
      </c>
      <c r="N1042" s="14">
        <f t="shared" si="46"/>
        <v>-6.4453817419775072E-3</v>
      </c>
    </row>
    <row r="1043" spans="9:14" x14ac:dyDescent="0.25">
      <c r="I1043" s="31">
        <v>40688</v>
      </c>
      <c r="J1043">
        <v>1320.469971</v>
      </c>
      <c r="K1043" s="14">
        <f t="shared" si="45"/>
        <v>-3.9375496777643848E-3</v>
      </c>
      <c r="M1043" s="6">
        <v>820.86999500000002</v>
      </c>
      <c r="N1043" s="14">
        <f t="shared" si="46"/>
        <v>-1.2035577238530548E-2</v>
      </c>
    </row>
    <row r="1044" spans="9:14" x14ac:dyDescent="0.25">
      <c r="I1044" s="31">
        <v>40687</v>
      </c>
      <c r="J1044">
        <v>1316.280029</v>
      </c>
      <c r="K1044" s="14">
        <f t="shared" si="45"/>
        <v>-3.173068749777741E-3</v>
      </c>
      <c r="M1044" s="6">
        <v>810.330017</v>
      </c>
      <c r="N1044" s="14">
        <f t="shared" si="46"/>
        <v>-1.2840008849391626E-2</v>
      </c>
    </row>
    <row r="1045" spans="9:14" x14ac:dyDescent="0.25">
      <c r="I1045" s="31">
        <v>40686</v>
      </c>
      <c r="J1045">
        <v>1317.369995</v>
      </c>
      <c r="K1045" s="14">
        <f t="shared" si="45"/>
        <v>8.280654389538622E-4</v>
      </c>
      <c r="M1045" s="6">
        <v>814.03997800000002</v>
      </c>
      <c r="N1045" s="14">
        <f t="shared" si="46"/>
        <v>4.5783334223938876E-3</v>
      </c>
    </row>
    <row r="1046" spans="9:14" x14ac:dyDescent="0.25">
      <c r="I1046" s="31">
        <v>40683</v>
      </c>
      <c r="J1046">
        <v>1333.2700199999999</v>
      </c>
      <c r="K1046" s="14">
        <f t="shared" si="45"/>
        <v>1.2069521137074268E-2</v>
      </c>
      <c r="M1046" s="6">
        <v>829.05999799999995</v>
      </c>
      <c r="N1046" s="14">
        <f t="shared" si="46"/>
        <v>1.8451206827583944E-2</v>
      </c>
    </row>
    <row r="1047" spans="9:14" x14ac:dyDescent="0.25">
      <c r="I1047" s="31">
        <v>40682</v>
      </c>
      <c r="J1047">
        <v>1343.599976</v>
      </c>
      <c r="K1047" s="14">
        <f t="shared" si="45"/>
        <v>7.7478349059405538E-3</v>
      </c>
      <c r="M1047" s="6">
        <v>835.15997300000004</v>
      </c>
      <c r="N1047" s="14">
        <f t="shared" si="46"/>
        <v>7.357700304821746E-3</v>
      </c>
    </row>
    <row r="1048" spans="9:14" x14ac:dyDescent="0.25">
      <c r="I1048" s="31">
        <v>40681</v>
      </c>
      <c r="J1048">
        <v>1340.6800539999999</v>
      </c>
      <c r="K1048" s="14">
        <f t="shared" si="45"/>
        <v>-2.1732078387592946E-3</v>
      </c>
      <c r="M1048" s="6">
        <v>833.45001200000002</v>
      </c>
      <c r="N1048" s="14">
        <f t="shared" si="46"/>
        <v>-2.047465222570044E-3</v>
      </c>
    </row>
    <row r="1049" spans="9:14" x14ac:dyDescent="0.25">
      <c r="I1049" s="31">
        <v>40680</v>
      </c>
      <c r="J1049">
        <v>1328.9799800000001</v>
      </c>
      <c r="K1049" s="14">
        <f t="shared" si="45"/>
        <v>-8.726969544368135E-3</v>
      </c>
      <c r="M1049" s="6">
        <v>820.35998500000005</v>
      </c>
      <c r="N1049" s="14">
        <f t="shared" si="46"/>
        <v>-1.570583335716591E-2</v>
      </c>
    </row>
    <row r="1050" spans="9:14" x14ac:dyDescent="0.25">
      <c r="I1050" s="31">
        <v>40679</v>
      </c>
      <c r="J1050">
        <v>1329.469971</v>
      </c>
      <c r="K1050" s="14">
        <f t="shared" si="45"/>
        <v>3.6869705140318842E-4</v>
      </c>
      <c r="M1050" s="6">
        <v>822.90997300000004</v>
      </c>
      <c r="N1050" s="14">
        <f t="shared" si="46"/>
        <v>3.1083768670163714E-3</v>
      </c>
    </row>
    <row r="1051" spans="9:14" x14ac:dyDescent="0.25">
      <c r="I1051" s="31">
        <v>40676</v>
      </c>
      <c r="J1051">
        <v>1337.7700199999999</v>
      </c>
      <c r="K1051" s="14">
        <f t="shared" si="45"/>
        <v>6.2431263443707419E-3</v>
      </c>
      <c r="M1051" s="6">
        <v>835.669983</v>
      </c>
      <c r="N1051" s="14">
        <f t="shared" si="46"/>
        <v>1.5505961063373874E-2</v>
      </c>
    </row>
    <row r="1052" spans="9:14" x14ac:dyDescent="0.25">
      <c r="I1052" s="31">
        <v>40675</v>
      </c>
      <c r="J1052">
        <v>1348.650024</v>
      </c>
      <c r="K1052" s="14">
        <f t="shared" si="45"/>
        <v>8.1329405184309422E-3</v>
      </c>
      <c r="M1052" s="6">
        <v>847.53002900000001</v>
      </c>
      <c r="N1052" s="14">
        <f t="shared" si="46"/>
        <v>1.4192260391384659E-2</v>
      </c>
    </row>
    <row r="1053" spans="9:14" x14ac:dyDescent="0.25">
      <c r="I1053" s="31">
        <v>40674</v>
      </c>
      <c r="J1053">
        <v>1342.079956</v>
      </c>
      <c r="K1053" s="14">
        <f t="shared" si="45"/>
        <v>-4.871588538969962E-3</v>
      </c>
      <c r="M1053" s="6">
        <v>840.65997300000004</v>
      </c>
      <c r="N1053" s="14">
        <f t="shared" si="46"/>
        <v>-8.1059735524722232E-3</v>
      </c>
    </row>
    <row r="1054" spans="9:14" x14ac:dyDescent="0.25">
      <c r="I1054" s="31">
        <v>40673</v>
      </c>
      <c r="J1054">
        <v>1357.160034</v>
      </c>
      <c r="K1054" s="14">
        <f t="shared" si="45"/>
        <v>1.1236348425130549E-2</v>
      </c>
      <c r="M1054" s="6">
        <v>855.90997300000004</v>
      </c>
      <c r="N1054" s="14">
        <f t="shared" si="46"/>
        <v>1.8140509230597068E-2</v>
      </c>
    </row>
    <row r="1055" spans="9:14" x14ac:dyDescent="0.25">
      <c r="I1055" s="31">
        <v>40672</v>
      </c>
      <c r="J1055">
        <v>1346.290039</v>
      </c>
      <c r="K1055" s="14">
        <f t="shared" si="45"/>
        <v>-8.0093686283720933E-3</v>
      </c>
      <c r="M1055" s="6">
        <v>842.79998799999998</v>
      </c>
      <c r="N1055" s="14">
        <f t="shared" si="46"/>
        <v>-1.5317013954223468E-2</v>
      </c>
    </row>
    <row r="1056" spans="9:14" x14ac:dyDescent="0.25">
      <c r="I1056" s="31">
        <v>40669</v>
      </c>
      <c r="J1056">
        <v>1340.1999510000001</v>
      </c>
      <c r="K1056" s="14">
        <f t="shared" si="45"/>
        <v>-4.5236077097647875E-3</v>
      </c>
      <c r="M1056" s="6">
        <v>833.34002699999996</v>
      </c>
      <c r="N1056" s="14">
        <f t="shared" si="46"/>
        <v>-1.1224443681411178E-2</v>
      </c>
    </row>
    <row r="1057" spans="9:14" x14ac:dyDescent="0.25">
      <c r="I1057" s="31">
        <v>40668</v>
      </c>
      <c r="J1057">
        <v>1335.099976</v>
      </c>
      <c r="K1057" s="14">
        <f t="shared" si="45"/>
        <v>-3.8053836639784233E-3</v>
      </c>
      <c r="M1057" s="6">
        <v>829.23999000000003</v>
      </c>
      <c r="N1057" s="14">
        <f t="shared" si="46"/>
        <v>-4.9200048805526642E-3</v>
      </c>
    </row>
    <row r="1058" spans="9:14" x14ac:dyDescent="0.25">
      <c r="I1058" s="31">
        <v>40667</v>
      </c>
      <c r="J1058">
        <v>1347.3199460000001</v>
      </c>
      <c r="K1058" s="14">
        <f t="shared" si="45"/>
        <v>9.1528501383180139E-3</v>
      </c>
      <c r="M1058" s="6">
        <v>832.90002400000003</v>
      </c>
      <c r="N1058" s="14">
        <f t="shared" si="46"/>
        <v>4.4137210507659841E-3</v>
      </c>
    </row>
    <row r="1059" spans="9:14" x14ac:dyDescent="0.25">
      <c r="I1059" s="31">
        <v>40666</v>
      </c>
      <c r="J1059">
        <v>1356.619995</v>
      </c>
      <c r="K1059" s="14">
        <f t="shared" si="45"/>
        <v>6.9026284570421481E-3</v>
      </c>
      <c r="M1059" s="6">
        <v>843.77002000000005</v>
      </c>
      <c r="N1059" s="14">
        <f t="shared" si="46"/>
        <v>1.3050781230377284E-2</v>
      </c>
    </row>
    <row r="1060" spans="9:14" x14ac:dyDescent="0.25">
      <c r="I1060" s="31">
        <v>40665</v>
      </c>
      <c r="J1060">
        <v>1361.219971</v>
      </c>
      <c r="K1060" s="14">
        <f t="shared" si="45"/>
        <v>3.3907623483022675E-3</v>
      </c>
      <c r="M1060" s="6">
        <v>854.77002000000005</v>
      </c>
      <c r="N1060" s="14">
        <f t="shared" si="46"/>
        <v>1.3036727709287321E-2</v>
      </c>
    </row>
    <row r="1061" spans="9:14" x14ac:dyDescent="0.25">
      <c r="I1061" s="31">
        <v>40662</v>
      </c>
      <c r="J1061">
        <v>1363.6099850000001</v>
      </c>
      <c r="K1061" s="14">
        <f t="shared" si="45"/>
        <v>1.7557882274121805E-3</v>
      </c>
      <c r="M1061" s="6">
        <v>865.28997800000002</v>
      </c>
      <c r="N1061" s="14">
        <f t="shared" si="46"/>
        <v>1.230735490699586E-2</v>
      </c>
    </row>
    <row r="1062" spans="9:14" x14ac:dyDescent="0.25">
      <c r="I1062" s="31">
        <v>40661</v>
      </c>
      <c r="J1062">
        <v>1360.4799800000001</v>
      </c>
      <c r="K1062" s="14">
        <f t="shared" si="45"/>
        <v>-2.2953814026229757E-3</v>
      </c>
      <c r="M1062" s="6">
        <v>861.54998799999998</v>
      </c>
      <c r="N1062" s="14">
        <f t="shared" si="46"/>
        <v>-4.3222388968892078E-3</v>
      </c>
    </row>
    <row r="1063" spans="9:14" x14ac:dyDescent="0.25">
      <c r="I1063" s="31">
        <v>40660</v>
      </c>
      <c r="J1063">
        <v>1355.660034</v>
      </c>
      <c r="K1063" s="14">
        <f t="shared" si="45"/>
        <v>-3.5428275835415191E-3</v>
      </c>
      <c r="M1063" s="6">
        <v>858.30999799999995</v>
      </c>
      <c r="N1063" s="14">
        <f t="shared" si="46"/>
        <v>-3.7606523650720591E-3</v>
      </c>
    </row>
    <row r="1064" spans="9:14" x14ac:dyDescent="0.25">
      <c r="I1064" s="31">
        <v>40659</v>
      </c>
      <c r="J1064">
        <v>1347.23999</v>
      </c>
      <c r="K1064" s="14">
        <f t="shared" si="45"/>
        <v>-6.2110291583619137E-3</v>
      </c>
      <c r="M1064" s="6">
        <v>853.03997800000002</v>
      </c>
      <c r="N1064" s="14">
        <f t="shared" si="46"/>
        <v>-6.1399960530343911E-3</v>
      </c>
    </row>
    <row r="1065" spans="9:14" x14ac:dyDescent="0.25">
      <c r="I1065" s="31">
        <v>40658</v>
      </c>
      <c r="J1065">
        <v>1335.25</v>
      </c>
      <c r="K1065" s="14">
        <f t="shared" si="45"/>
        <v>-8.8996690188806182E-3</v>
      </c>
      <c r="M1065" s="6">
        <v>844.22997999999995</v>
      </c>
      <c r="N1065" s="14">
        <f t="shared" si="46"/>
        <v>-1.0327766842364916E-2</v>
      </c>
    </row>
    <row r="1066" spans="9:14" x14ac:dyDescent="0.25">
      <c r="I1066" s="31">
        <v>40654</v>
      </c>
      <c r="J1066">
        <v>1337.380005</v>
      </c>
      <c r="K1066" s="14">
        <f t="shared" si="45"/>
        <v>1.5952106347125738E-3</v>
      </c>
      <c r="M1066" s="6">
        <v>845.64001499999995</v>
      </c>
      <c r="N1066" s="14">
        <f t="shared" si="46"/>
        <v>1.6702024725536724E-3</v>
      </c>
    </row>
    <row r="1067" spans="9:14" x14ac:dyDescent="0.25">
      <c r="I1067" s="31">
        <v>40653</v>
      </c>
      <c r="J1067">
        <v>1330.3599850000001</v>
      </c>
      <c r="K1067" s="14">
        <f t="shared" si="45"/>
        <v>-5.249084010344518E-3</v>
      </c>
      <c r="M1067" s="6">
        <v>839.45001200000002</v>
      </c>
      <c r="N1067" s="14">
        <f t="shared" si="46"/>
        <v>-7.3199031386894653E-3</v>
      </c>
    </row>
    <row r="1068" spans="9:14" x14ac:dyDescent="0.25">
      <c r="I1068" s="31">
        <v>40652</v>
      </c>
      <c r="J1068">
        <v>1312.619995</v>
      </c>
      <c r="K1068" s="14">
        <f t="shared" si="45"/>
        <v>-1.3334729095899611E-2</v>
      </c>
      <c r="M1068" s="6">
        <v>823.01000999999997</v>
      </c>
      <c r="N1068" s="14">
        <f t="shared" si="46"/>
        <v>-1.9584253695859144E-2</v>
      </c>
    </row>
    <row r="1069" spans="9:14" x14ac:dyDescent="0.25">
      <c r="I1069" s="31">
        <v>40651</v>
      </c>
      <c r="J1069">
        <v>1305.1400149999999</v>
      </c>
      <c r="K1069" s="14">
        <f t="shared" si="45"/>
        <v>-5.6985113959048261E-3</v>
      </c>
      <c r="M1069" s="6">
        <v>821.51000999999997</v>
      </c>
      <c r="N1069" s="14">
        <f t="shared" si="46"/>
        <v>-1.8225780753261533E-3</v>
      </c>
    </row>
    <row r="1070" spans="9:14" x14ac:dyDescent="0.25">
      <c r="I1070" s="31">
        <v>40648</v>
      </c>
      <c r="J1070">
        <v>1319.6800539999999</v>
      </c>
      <c r="K1070" s="14">
        <f t="shared" si="45"/>
        <v>1.114059704927528E-2</v>
      </c>
      <c r="M1070" s="6">
        <v>834.97997999999995</v>
      </c>
      <c r="N1070" s="14">
        <f t="shared" si="46"/>
        <v>1.6396598746252655E-2</v>
      </c>
    </row>
    <row r="1071" spans="9:14" x14ac:dyDescent="0.25">
      <c r="I1071" s="31">
        <v>40647</v>
      </c>
      <c r="J1071">
        <v>1314.5200199999999</v>
      </c>
      <c r="K1071" s="14">
        <f t="shared" si="45"/>
        <v>-3.9100644011097474E-3</v>
      </c>
      <c r="M1071" s="6">
        <v>827.46997099999999</v>
      </c>
      <c r="N1071" s="14">
        <f t="shared" si="46"/>
        <v>-8.9942384007817289E-3</v>
      </c>
    </row>
    <row r="1072" spans="9:14" x14ac:dyDescent="0.25">
      <c r="I1072" s="31">
        <v>40646</v>
      </c>
      <c r="J1072">
        <v>1314.410034</v>
      </c>
      <c r="K1072" s="14">
        <f t="shared" si="45"/>
        <v>-8.3670083624864944E-5</v>
      </c>
      <c r="M1072" s="6">
        <v>823.919983</v>
      </c>
      <c r="N1072" s="14">
        <f t="shared" si="46"/>
        <v>-4.2901713952347986E-3</v>
      </c>
    </row>
    <row r="1073" spans="9:14" x14ac:dyDescent="0.25">
      <c r="I1073" s="31">
        <v>40645</v>
      </c>
      <c r="J1073">
        <v>1314.160034</v>
      </c>
      <c r="K1073" s="14">
        <f t="shared" si="45"/>
        <v>-1.9019940013631498E-4</v>
      </c>
      <c r="M1073" s="6">
        <v>822.27002000000005</v>
      </c>
      <c r="N1073" s="14">
        <f t="shared" si="46"/>
        <v>-2.0025767477955814E-3</v>
      </c>
    </row>
    <row r="1074" spans="9:14" x14ac:dyDescent="0.25">
      <c r="I1074" s="31">
        <v>40644</v>
      </c>
      <c r="J1074">
        <v>1324.459961</v>
      </c>
      <c r="K1074" s="14">
        <f t="shared" si="45"/>
        <v>7.8376504638095756E-3</v>
      </c>
      <c r="M1074" s="6">
        <v>833.85998500000005</v>
      </c>
      <c r="N1074" s="14">
        <f t="shared" si="46"/>
        <v>1.4095083996860325E-2</v>
      </c>
    </row>
    <row r="1075" spans="9:14" x14ac:dyDescent="0.25">
      <c r="I1075" s="31">
        <v>40641</v>
      </c>
      <c r="J1075">
        <v>1328.170044</v>
      </c>
      <c r="K1075" s="14">
        <f t="shared" si="45"/>
        <v>2.801204346863484E-3</v>
      </c>
      <c r="M1075" s="6">
        <v>840.89001499999995</v>
      </c>
      <c r="N1075" s="14">
        <f t="shared" si="46"/>
        <v>8.4307079443317612E-3</v>
      </c>
    </row>
    <row r="1076" spans="9:14" x14ac:dyDescent="0.25">
      <c r="I1076" s="31">
        <v>40640</v>
      </c>
      <c r="J1076">
        <v>1333.51001</v>
      </c>
      <c r="K1076" s="14">
        <f t="shared" si="45"/>
        <v>4.0205439236664642E-3</v>
      </c>
      <c r="M1076" s="6">
        <v>849.44000200000005</v>
      </c>
      <c r="N1076" s="14">
        <f t="shared" si="46"/>
        <v>1.0167782762886102E-2</v>
      </c>
    </row>
    <row r="1077" spans="9:14" x14ac:dyDescent="0.25">
      <c r="I1077" s="31">
        <v>40639</v>
      </c>
      <c r="J1077">
        <v>1335.540039</v>
      </c>
      <c r="K1077" s="14">
        <f t="shared" si="45"/>
        <v>1.5223200311784701E-3</v>
      </c>
      <c r="M1077" s="6">
        <v>854.169983</v>
      </c>
      <c r="N1077" s="14">
        <f t="shared" si="46"/>
        <v>5.5683520776785844E-3</v>
      </c>
    </row>
    <row r="1078" spans="9:14" x14ac:dyDescent="0.25">
      <c r="I1078" s="31">
        <v>40638</v>
      </c>
      <c r="J1078">
        <v>1332.630005</v>
      </c>
      <c r="K1078" s="14">
        <f t="shared" si="45"/>
        <v>-2.1789193247840899E-3</v>
      </c>
      <c r="M1078" s="6">
        <v>853.30999799999995</v>
      </c>
      <c r="N1078" s="14">
        <f t="shared" si="46"/>
        <v>-1.006807798349052E-3</v>
      </c>
    </row>
    <row r="1079" spans="9:14" x14ac:dyDescent="0.25">
      <c r="I1079" s="31">
        <v>40637</v>
      </c>
      <c r="J1079">
        <v>1332.869995</v>
      </c>
      <c r="K1079" s="14">
        <f t="shared" si="45"/>
        <v>1.8008749547848701E-4</v>
      </c>
      <c r="M1079" s="6">
        <v>849.35998500000005</v>
      </c>
      <c r="N1079" s="14">
        <f t="shared" si="46"/>
        <v>-4.6290480707573689E-3</v>
      </c>
    </row>
    <row r="1080" spans="9:14" x14ac:dyDescent="0.25">
      <c r="I1080" s="31">
        <v>40634</v>
      </c>
      <c r="J1080">
        <v>1332.410034</v>
      </c>
      <c r="K1080" s="14">
        <f t="shared" si="45"/>
        <v>-3.4509067030208396E-4</v>
      </c>
      <c r="M1080" s="6">
        <v>846.77002000000005</v>
      </c>
      <c r="N1080" s="14">
        <f t="shared" si="46"/>
        <v>-3.049313654680863E-3</v>
      </c>
    </row>
    <row r="1081" spans="9:14" x14ac:dyDescent="0.25">
      <c r="I1081" s="31">
        <v>40633</v>
      </c>
      <c r="J1081">
        <v>1325.829956</v>
      </c>
      <c r="K1081" s="14">
        <f t="shared" si="45"/>
        <v>-4.9384782702709407E-3</v>
      </c>
      <c r="M1081" s="6">
        <v>843.54998799999998</v>
      </c>
      <c r="N1081" s="14">
        <f t="shared" si="46"/>
        <v>-3.8027231998601918E-3</v>
      </c>
    </row>
    <row r="1082" spans="9:14" x14ac:dyDescent="0.25">
      <c r="I1082" s="31">
        <v>40632</v>
      </c>
      <c r="J1082">
        <v>1328.26001</v>
      </c>
      <c r="K1082" s="14">
        <f t="shared" si="45"/>
        <v>1.832854951725027E-3</v>
      </c>
      <c r="M1082" s="6">
        <v>840.36999500000002</v>
      </c>
      <c r="N1082" s="14">
        <f t="shared" si="46"/>
        <v>-3.7697742223190556E-3</v>
      </c>
    </row>
    <row r="1083" spans="9:14" x14ac:dyDescent="0.25">
      <c r="I1083" s="31">
        <v>40631</v>
      </c>
      <c r="J1083">
        <v>1319.4399410000001</v>
      </c>
      <c r="K1083" s="14">
        <f t="shared" si="45"/>
        <v>-6.6403181106083897E-3</v>
      </c>
      <c r="M1083" s="6">
        <v>829.48999000000003</v>
      </c>
      <c r="N1083" s="14">
        <f t="shared" si="46"/>
        <v>-1.2946684275656484E-2</v>
      </c>
    </row>
    <row r="1084" spans="9:14" x14ac:dyDescent="0.25">
      <c r="I1084" s="31">
        <v>40630</v>
      </c>
      <c r="J1084">
        <v>1310.1899410000001</v>
      </c>
      <c r="K1084" s="14">
        <f t="shared" si="45"/>
        <v>-7.0105502437567413E-3</v>
      </c>
      <c r="M1084" s="6">
        <v>821.77002000000005</v>
      </c>
      <c r="N1084" s="14">
        <f t="shared" si="46"/>
        <v>-9.3068874767252563E-3</v>
      </c>
    </row>
    <row r="1085" spans="9:14" x14ac:dyDescent="0.25">
      <c r="I1085" s="31">
        <v>40627</v>
      </c>
      <c r="J1085">
        <v>1313.8000489999999</v>
      </c>
      <c r="K1085" s="14">
        <f t="shared" si="45"/>
        <v>2.7554081183407408E-3</v>
      </c>
      <c r="M1085" s="6">
        <v>823.84997599999997</v>
      </c>
      <c r="N1085" s="14">
        <f t="shared" si="46"/>
        <v>2.5310682421828545E-3</v>
      </c>
    </row>
    <row r="1086" spans="9:14" x14ac:dyDescent="0.25">
      <c r="I1086" s="31">
        <v>40626</v>
      </c>
      <c r="J1086">
        <v>1309.660034</v>
      </c>
      <c r="K1086" s="14">
        <f t="shared" si="45"/>
        <v>-3.1511758605513585E-3</v>
      </c>
      <c r="M1086" s="6">
        <v>817.09997599999997</v>
      </c>
      <c r="N1086" s="14">
        <f t="shared" si="46"/>
        <v>-8.1932392991900249E-3</v>
      </c>
    </row>
    <row r="1087" spans="9:14" x14ac:dyDescent="0.25">
      <c r="I1087" s="31">
        <v>40625</v>
      </c>
      <c r="J1087">
        <v>1297.540039</v>
      </c>
      <c r="K1087" s="14">
        <f t="shared" si="45"/>
        <v>-9.2543062209684557E-3</v>
      </c>
      <c r="M1087" s="6">
        <v>811.23999000000003</v>
      </c>
      <c r="N1087" s="14">
        <f t="shared" si="46"/>
        <v>-7.1716878865749623E-3</v>
      </c>
    </row>
    <row r="1088" spans="9:14" x14ac:dyDescent="0.25">
      <c r="I1088" s="31">
        <v>40624</v>
      </c>
      <c r="J1088">
        <v>1293.7700199999999</v>
      </c>
      <c r="K1088" s="14">
        <f t="shared" si="45"/>
        <v>-2.9055126521611019E-3</v>
      </c>
      <c r="M1088" s="6">
        <v>808.65997300000004</v>
      </c>
      <c r="N1088" s="14">
        <f t="shared" si="46"/>
        <v>-3.1803375472158057E-3</v>
      </c>
    </row>
    <row r="1089" spans="9:14" x14ac:dyDescent="0.25">
      <c r="I1089" s="31">
        <v>40623</v>
      </c>
      <c r="J1089">
        <v>1298.380005</v>
      </c>
      <c r="K1089" s="14">
        <f t="shared" si="45"/>
        <v>3.5632182913003518E-3</v>
      </c>
      <c r="M1089" s="6">
        <v>813.02002000000005</v>
      </c>
      <c r="N1089" s="14">
        <f t="shared" si="46"/>
        <v>5.3916938460858432E-3</v>
      </c>
    </row>
    <row r="1090" spans="9:14" x14ac:dyDescent="0.25">
      <c r="I1090" s="31">
        <v>40620</v>
      </c>
      <c r="J1090">
        <v>1279.209961</v>
      </c>
      <c r="K1090" s="14">
        <f t="shared" si="45"/>
        <v>-1.4764586581876626E-2</v>
      </c>
      <c r="M1090" s="6">
        <v>794.65997300000004</v>
      </c>
      <c r="N1090" s="14">
        <f t="shared" si="46"/>
        <v>-2.2582527549567577E-2</v>
      </c>
    </row>
    <row r="1091" spans="9:14" x14ac:dyDescent="0.25">
      <c r="I1091" s="31">
        <v>40619</v>
      </c>
      <c r="J1091">
        <v>1273.719971</v>
      </c>
      <c r="K1091" s="14">
        <f t="shared" si="45"/>
        <v>-4.291703604081043E-3</v>
      </c>
      <c r="M1091" s="6">
        <v>785.52002000000005</v>
      </c>
      <c r="N1091" s="14">
        <f t="shared" si="46"/>
        <v>-1.1501715589744443E-2</v>
      </c>
    </row>
    <row r="1092" spans="9:14" x14ac:dyDescent="0.25">
      <c r="I1092" s="31">
        <v>40618</v>
      </c>
      <c r="J1092">
        <v>1256.880005</v>
      </c>
      <c r="K1092" s="14">
        <f t="shared" si="45"/>
        <v>-1.3221089708422284E-2</v>
      </c>
      <c r="M1092" s="6">
        <v>781.90002400000003</v>
      </c>
      <c r="N1092" s="14">
        <f t="shared" si="46"/>
        <v>-4.6084070524390341E-3</v>
      </c>
    </row>
    <row r="1093" spans="9:14" x14ac:dyDescent="0.25">
      <c r="I1093" s="31">
        <v>40617</v>
      </c>
      <c r="J1093">
        <v>1281.869995</v>
      </c>
      <c r="K1093" s="14">
        <f t="shared" si="45"/>
        <v>1.9882558319479271E-2</v>
      </c>
      <c r="M1093" s="6">
        <v>791.330017</v>
      </c>
      <c r="N1093" s="14">
        <f t="shared" si="46"/>
        <v>1.2060356452936905E-2</v>
      </c>
    </row>
    <row r="1094" spans="9:14" x14ac:dyDescent="0.25">
      <c r="I1094" s="31">
        <v>40616</v>
      </c>
      <c r="J1094">
        <v>1296.3900149999999</v>
      </c>
      <c r="K1094" s="14">
        <f t="shared" si="45"/>
        <v>1.1327217312704141E-2</v>
      </c>
      <c r="M1094" s="6">
        <v>798.169983</v>
      </c>
      <c r="N1094" s="14">
        <f t="shared" si="46"/>
        <v>8.6436326855525714E-3</v>
      </c>
    </row>
    <row r="1095" spans="9:14" x14ac:dyDescent="0.25">
      <c r="I1095" s="31">
        <v>40613</v>
      </c>
      <c r="J1095">
        <v>1304.280029</v>
      </c>
      <c r="K1095" s="14">
        <f t="shared" ref="K1095:K1158" si="47">J1095/J1094-1</f>
        <v>6.0861422170086499E-3</v>
      </c>
      <c r="M1095" s="6">
        <v>802.830017</v>
      </c>
      <c r="N1095" s="14">
        <f t="shared" ref="N1095:N1158" si="48">M1095/M1094-1</f>
        <v>5.8383979593981117E-3</v>
      </c>
    </row>
    <row r="1096" spans="9:14" x14ac:dyDescent="0.25">
      <c r="I1096" s="31">
        <v>40612</v>
      </c>
      <c r="J1096">
        <v>1295.1099850000001</v>
      </c>
      <c r="K1096" s="14">
        <f t="shared" si="47"/>
        <v>-7.0307325084404404E-3</v>
      </c>
      <c r="M1096" s="6">
        <v>799.53002900000001</v>
      </c>
      <c r="N1096" s="14">
        <f t="shared" si="48"/>
        <v>-4.1104442162380739E-3</v>
      </c>
    </row>
    <row r="1097" spans="9:14" x14ac:dyDescent="0.25">
      <c r="I1097" s="31">
        <v>40611</v>
      </c>
      <c r="J1097">
        <v>1320.0200199999999</v>
      </c>
      <c r="K1097" s="14">
        <f t="shared" si="47"/>
        <v>1.9233914716517253E-2</v>
      </c>
      <c r="M1097" s="6">
        <v>821.19000200000005</v>
      </c>
      <c r="N1097" s="14">
        <f t="shared" si="48"/>
        <v>2.7090881160637403E-2</v>
      </c>
    </row>
    <row r="1098" spans="9:14" x14ac:dyDescent="0.25">
      <c r="I1098" s="31">
        <v>40610</v>
      </c>
      <c r="J1098">
        <v>1321.8199460000001</v>
      </c>
      <c r="K1098" s="14">
        <f t="shared" si="47"/>
        <v>1.3635596223762203E-3</v>
      </c>
      <c r="M1098" s="6">
        <v>824.65997300000004</v>
      </c>
      <c r="N1098" s="14">
        <f t="shared" si="48"/>
        <v>4.2255397551711482E-3</v>
      </c>
    </row>
    <row r="1099" spans="9:14" x14ac:dyDescent="0.25">
      <c r="I1099" s="31">
        <v>40609</v>
      </c>
      <c r="J1099">
        <v>1310.130005</v>
      </c>
      <c r="K1099" s="14">
        <f t="shared" si="47"/>
        <v>-8.8438225155970107E-3</v>
      </c>
      <c r="M1099" s="6">
        <v>812.25</v>
      </c>
      <c r="N1099" s="14">
        <f t="shared" si="48"/>
        <v>-1.5048593852390213E-2</v>
      </c>
    </row>
    <row r="1100" spans="9:14" x14ac:dyDescent="0.25">
      <c r="I1100" s="31">
        <v>40606</v>
      </c>
      <c r="J1100">
        <v>1321.150024</v>
      </c>
      <c r="K1100" s="14">
        <f t="shared" si="47"/>
        <v>8.411393493731989E-3</v>
      </c>
      <c r="M1100" s="6">
        <v>824.98999000000003</v>
      </c>
      <c r="N1100" s="14">
        <f t="shared" si="48"/>
        <v>1.568481378885811E-2</v>
      </c>
    </row>
    <row r="1101" spans="9:14" x14ac:dyDescent="0.25">
      <c r="I1101" s="31">
        <v>40605</v>
      </c>
      <c r="J1101">
        <v>1330.969971</v>
      </c>
      <c r="K1101" s="14">
        <f t="shared" si="47"/>
        <v>7.4328780392922678E-3</v>
      </c>
      <c r="M1101" s="6">
        <v>828.89001499999995</v>
      </c>
      <c r="N1101" s="14">
        <f t="shared" si="48"/>
        <v>4.7273603889423921E-3</v>
      </c>
    </row>
    <row r="1102" spans="9:14" x14ac:dyDescent="0.25">
      <c r="I1102" s="31">
        <v>40604</v>
      </c>
      <c r="J1102">
        <v>1308.4399410000001</v>
      </c>
      <c r="K1102" s="14">
        <f t="shared" si="47"/>
        <v>-1.692752690962096E-2</v>
      </c>
      <c r="M1102" s="6">
        <v>810.90002400000003</v>
      </c>
      <c r="N1102" s="14">
        <f t="shared" si="48"/>
        <v>-2.1703713007086844E-2</v>
      </c>
    </row>
    <row r="1103" spans="9:14" x14ac:dyDescent="0.25">
      <c r="I1103" s="31">
        <v>40603</v>
      </c>
      <c r="J1103">
        <v>1306.329956</v>
      </c>
      <c r="K1103" s="14">
        <f t="shared" si="47"/>
        <v>-1.6125959884619734E-3</v>
      </c>
      <c r="M1103" s="6">
        <v>807.080017</v>
      </c>
      <c r="N1103" s="14">
        <f t="shared" si="48"/>
        <v>-4.7108236366263379E-3</v>
      </c>
    </row>
    <row r="1104" spans="9:14" x14ac:dyDescent="0.25">
      <c r="I1104" s="31">
        <v>40602</v>
      </c>
      <c r="J1104">
        <v>1327.219971</v>
      </c>
      <c r="K1104" s="14">
        <f t="shared" si="47"/>
        <v>1.5991377143310226E-2</v>
      </c>
      <c r="M1104" s="6">
        <v>823.45001200000002</v>
      </c>
      <c r="N1104" s="14">
        <f t="shared" si="48"/>
        <v>2.0282988867509122E-2</v>
      </c>
    </row>
    <row r="1105" spans="9:14" x14ac:dyDescent="0.25">
      <c r="I1105" s="31">
        <v>40599</v>
      </c>
      <c r="J1105">
        <v>1319.880005</v>
      </c>
      <c r="K1105" s="14">
        <f t="shared" si="47"/>
        <v>-5.5303311887853202E-3</v>
      </c>
      <c r="M1105" s="6">
        <v>821.95001200000002</v>
      </c>
      <c r="N1105" s="14">
        <f t="shared" si="48"/>
        <v>-1.821604199575888E-3</v>
      </c>
    </row>
    <row r="1106" spans="9:14" x14ac:dyDescent="0.25">
      <c r="I1106" s="31">
        <v>40598</v>
      </c>
      <c r="J1106">
        <v>1306.099976</v>
      </c>
      <c r="K1106" s="14">
        <f t="shared" si="47"/>
        <v>-1.0440364993634432E-2</v>
      </c>
      <c r="M1106" s="6">
        <v>804.17999299999997</v>
      </c>
      <c r="N1106" s="14">
        <f t="shared" si="48"/>
        <v>-2.1619342710101463E-2</v>
      </c>
    </row>
    <row r="1107" spans="9:14" x14ac:dyDescent="0.25">
      <c r="I1107" s="31">
        <v>40597</v>
      </c>
      <c r="J1107">
        <v>1307.400024</v>
      </c>
      <c r="K1107" s="14">
        <f t="shared" si="47"/>
        <v>9.9536637614949797E-4</v>
      </c>
      <c r="M1107" s="6">
        <v>799.65002400000003</v>
      </c>
      <c r="N1107" s="14">
        <f t="shared" si="48"/>
        <v>-5.6330287242049026E-3</v>
      </c>
    </row>
    <row r="1108" spans="9:14" x14ac:dyDescent="0.25">
      <c r="I1108" s="31">
        <v>40596</v>
      </c>
      <c r="J1108">
        <v>1315.4399410000001</v>
      </c>
      <c r="K1108" s="14">
        <f t="shared" si="47"/>
        <v>6.1495463151375329E-3</v>
      </c>
      <c r="M1108" s="6">
        <v>812.96002199999998</v>
      </c>
      <c r="N1108" s="14">
        <f t="shared" si="48"/>
        <v>1.6644779091509188E-2</v>
      </c>
    </row>
    <row r="1109" spans="9:14" x14ac:dyDescent="0.25">
      <c r="I1109" s="31">
        <v>40592</v>
      </c>
      <c r="J1109">
        <v>1343.01001</v>
      </c>
      <c r="K1109" s="14">
        <f t="shared" si="47"/>
        <v>2.0958820042396686E-2</v>
      </c>
      <c r="M1109" s="6">
        <v>834.82000700000003</v>
      </c>
      <c r="N1109" s="14">
        <f t="shared" si="48"/>
        <v>2.6889372673235989E-2</v>
      </c>
    </row>
    <row r="1110" spans="9:14" x14ac:dyDescent="0.25">
      <c r="I1110" s="31">
        <v>40591</v>
      </c>
      <c r="J1110">
        <v>1340.4300539999999</v>
      </c>
      <c r="K1110" s="14">
        <f t="shared" si="47"/>
        <v>-1.9210251455981098E-3</v>
      </c>
      <c r="M1110" s="6">
        <v>834.02002000000005</v>
      </c>
      <c r="N1110" s="14">
        <f t="shared" si="48"/>
        <v>-9.5827482965438193E-4</v>
      </c>
    </row>
    <row r="1111" spans="9:14" x14ac:dyDescent="0.25">
      <c r="I1111" s="31">
        <v>40590</v>
      </c>
      <c r="J1111">
        <v>1336.3199460000001</v>
      </c>
      <c r="K1111" s="14">
        <f t="shared" si="47"/>
        <v>-3.0662607032234668E-3</v>
      </c>
      <c r="M1111" s="6">
        <v>828.36999500000002</v>
      </c>
      <c r="N1111" s="14">
        <f t="shared" si="48"/>
        <v>-6.7744476925146735E-3</v>
      </c>
    </row>
    <row r="1112" spans="9:14" x14ac:dyDescent="0.25">
      <c r="I1112" s="31">
        <v>40589</v>
      </c>
      <c r="J1112">
        <v>1328.01001</v>
      </c>
      <c r="K1112" s="14">
        <f t="shared" si="47"/>
        <v>-6.2185227608658744E-3</v>
      </c>
      <c r="M1112" s="6">
        <v>820.03002900000001</v>
      </c>
      <c r="N1112" s="14">
        <f t="shared" si="48"/>
        <v>-1.0067923814647606E-2</v>
      </c>
    </row>
    <row r="1113" spans="9:14" x14ac:dyDescent="0.25">
      <c r="I1113" s="31">
        <v>40588</v>
      </c>
      <c r="J1113">
        <v>1332.3199460000001</v>
      </c>
      <c r="K1113" s="14">
        <f t="shared" si="47"/>
        <v>3.2454092721787564E-3</v>
      </c>
      <c r="M1113" s="6">
        <v>825.90002400000003</v>
      </c>
      <c r="N1113" s="14">
        <f t="shared" si="48"/>
        <v>7.1582683467803498E-3</v>
      </c>
    </row>
    <row r="1114" spans="9:14" x14ac:dyDescent="0.25">
      <c r="I1114" s="31">
        <v>40585</v>
      </c>
      <c r="J1114">
        <v>1329.150024</v>
      </c>
      <c r="K1114" s="14">
        <f t="shared" si="47"/>
        <v>-2.3792498262276141E-3</v>
      </c>
      <c r="M1114" s="6">
        <v>822.10998500000005</v>
      </c>
      <c r="N1114" s="14">
        <f t="shared" si="48"/>
        <v>-4.5889803727623413E-3</v>
      </c>
    </row>
    <row r="1115" spans="9:14" x14ac:dyDescent="0.25">
      <c r="I1115" s="31">
        <v>40584</v>
      </c>
      <c r="J1115">
        <v>1321.869995</v>
      </c>
      <c r="K1115" s="14">
        <f t="shared" si="47"/>
        <v>-5.4772063864477749E-3</v>
      </c>
      <c r="M1115" s="6">
        <v>812.70001200000002</v>
      </c>
      <c r="N1115" s="14">
        <f t="shared" si="48"/>
        <v>-1.1446124206848096E-2</v>
      </c>
    </row>
    <row r="1116" spans="9:14" x14ac:dyDescent="0.25">
      <c r="I1116" s="31">
        <v>40583</v>
      </c>
      <c r="J1116">
        <v>1320.880005</v>
      </c>
      <c r="K1116" s="14">
        <f t="shared" si="47"/>
        <v>-7.4893144087140318E-4</v>
      </c>
      <c r="M1116" s="6">
        <v>809.27002000000005</v>
      </c>
      <c r="N1116" s="14">
        <f t="shared" si="48"/>
        <v>-4.2204896632879185E-3</v>
      </c>
    </row>
    <row r="1117" spans="9:14" x14ac:dyDescent="0.25">
      <c r="I1117" s="31">
        <v>40582</v>
      </c>
      <c r="J1117">
        <v>1324.5699460000001</v>
      </c>
      <c r="K1117" s="14">
        <f t="shared" si="47"/>
        <v>2.793547472921265E-3</v>
      </c>
      <c r="M1117" s="6">
        <v>813.69000200000005</v>
      </c>
      <c r="N1117" s="14">
        <f t="shared" si="48"/>
        <v>5.4616900302324467E-3</v>
      </c>
    </row>
    <row r="1118" spans="9:14" x14ac:dyDescent="0.25">
      <c r="I1118" s="31">
        <v>40581</v>
      </c>
      <c r="J1118">
        <v>1319.0500489999999</v>
      </c>
      <c r="K1118" s="14">
        <f t="shared" si="47"/>
        <v>-4.1673125807130118E-3</v>
      </c>
      <c r="M1118" s="6">
        <v>808.32000700000003</v>
      </c>
      <c r="N1118" s="14">
        <f t="shared" si="48"/>
        <v>-6.5995587838131309E-3</v>
      </c>
    </row>
    <row r="1119" spans="9:14" x14ac:dyDescent="0.25">
      <c r="I1119" s="31">
        <v>40578</v>
      </c>
      <c r="J1119">
        <v>1310.869995</v>
      </c>
      <c r="K1119" s="14">
        <f t="shared" si="47"/>
        <v>-6.2014735575813829E-3</v>
      </c>
      <c r="M1119" s="6">
        <v>800.10998500000005</v>
      </c>
      <c r="N1119" s="14">
        <f t="shared" si="48"/>
        <v>-1.0156895695889845E-2</v>
      </c>
    </row>
    <row r="1120" spans="9:14" x14ac:dyDescent="0.25">
      <c r="I1120" s="31">
        <v>40577</v>
      </c>
      <c r="J1120">
        <v>1307.099976</v>
      </c>
      <c r="K1120" s="14">
        <f t="shared" si="47"/>
        <v>-2.8759671167849499E-3</v>
      </c>
      <c r="M1120" s="6">
        <v>798.63000499999998</v>
      </c>
      <c r="N1120" s="14">
        <f t="shared" si="48"/>
        <v>-1.8497206980863101E-3</v>
      </c>
    </row>
    <row r="1121" spans="9:14" x14ac:dyDescent="0.25">
      <c r="I1121" s="31">
        <v>40576</v>
      </c>
      <c r="J1121">
        <v>1304.030029</v>
      </c>
      <c r="K1121" s="14">
        <f t="shared" si="47"/>
        <v>-2.3486703820426724E-3</v>
      </c>
      <c r="M1121" s="6">
        <v>796.15997300000004</v>
      </c>
      <c r="N1121" s="14">
        <f t="shared" si="48"/>
        <v>-3.0928364631127581E-3</v>
      </c>
    </row>
    <row r="1122" spans="9:14" x14ac:dyDescent="0.25">
      <c r="I1122" s="31">
        <v>40575</v>
      </c>
      <c r="J1122">
        <v>1307.589966</v>
      </c>
      <c r="K1122" s="14">
        <f t="shared" si="47"/>
        <v>2.7299501704955986E-3</v>
      </c>
      <c r="M1122" s="6">
        <v>798.89001499999995</v>
      </c>
      <c r="N1122" s="14">
        <f t="shared" si="48"/>
        <v>3.4290118727180463E-3</v>
      </c>
    </row>
    <row r="1123" spans="9:14" x14ac:dyDescent="0.25">
      <c r="I1123" s="31">
        <v>40574</v>
      </c>
      <c r="J1123">
        <v>1286.119995</v>
      </c>
      <c r="K1123" s="14">
        <f t="shared" si="47"/>
        <v>-1.6419498128819376E-2</v>
      </c>
      <c r="M1123" s="6">
        <v>781.25</v>
      </c>
      <c r="N1123" s="14">
        <f t="shared" si="48"/>
        <v>-2.2080655245140246E-2</v>
      </c>
    </row>
    <row r="1124" spans="9:14" x14ac:dyDescent="0.25">
      <c r="I1124" s="31">
        <v>40571</v>
      </c>
      <c r="J1124">
        <v>1276.339966</v>
      </c>
      <c r="K1124" s="14">
        <f t="shared" si="47"/>
        <v>-7.6042896759411782E-3</v>
      </c>
      <c r="M1124" s="6">
        <v>775.40002400000003</v>
      </c>
      <c r="N1124" s="14">
        <f t="shared" si="48"/>
        <v>-7.4879692799999509E-3</v>
      </c>
    </row>
    <row r="1125" spans="9:14" x14ac:dyDescent="0.25">
      <c r="I1125" s="31">
        <v>40570</v>
      </c>
      <c r="J1125">
        <v>1299.540039</v>
      </c>
      <c r="K1125" s="14">
        <f t="shared" si="47"/>
        <v>1.817703246628577E-2</v>
      </c>
      <c r="M1125" s="6">
        <v>795.42999299999997</v>
      </c>
      <c r="N1125" s="14">
        <f t="shared" si="48"/>
        <v>2.5831787954651908E-2</v>
      </c>
    </row>
    <row r="1126" spans="9:14" x14ac:dyDescent="0.25">
      <c r="I1126" s="31">
        <v>40569</v>
      </c>
      <c r="J1126">
        <v>1296.630005</v>
      </c>
      <c r="K1126" s="14">
        <f t="shared" si="47"/>
        <v>-2.239279985739584E-3</v>
      </c>
      <c r="M1126" s="6">
        <v>793.71997099999999</v>
      </c>
      <c r="N1126" s="14">
        <f t="shared" si="48"/>
        <v>-2.1498082987172484E-3</v>
      </c>
    </row>
    <row r="1127" spans="9:14" x14ac:dyDescent="0.25">
      <c r="I1127" s="31">
        <v>40568</v>
      </c>
      <c r="J1127">
        <v>1291.1800539999999</v>
      </c>
      <c r="K1127" s="14">
        <f t="shared" si="47"/>
        <v>-4.2031658830847807E-3</v>
      </c>
      <c r="M1127" s="6">
        <v>779.96002199999998</v>
      </c>
      <c r="N1127" s="14">
        <f t="shared" si="48"/>
        <v>-1.7336024672106931E-2</v>
      </c>
    </row>
    <row r="1128" spans="9:14" x14ac:dyDescent="0.25">
      <c r="I1128" s="31">
        <v>40567</v>
      </c>
      <c r="J1128">
        <v>1290.839966</v>
      </c>
      <c r="K1128" s="14">
        <f t="shared" si="47"/>
        <v>-2.6339316421930548E-4</v>
      </c>
      <c r="M1128" s="6">
        <v>779.28002900000001</v>
      </c>
      <c r="N1128" s="14">
        <f t="shared" si="48"/>
        <v>-8.7183058210638098E-4</v>
      </c>
    </row>
    <row r="1129" spans="9:14" x14ac:dyDescent="0.25">
      <c r="I1129" s="31">
        <v>40564</v>
      </c>
      <c r="J1129">
        <v>1283.349976</v>
      </c>
      <c r="K1129" s="14">
        <f t="shared" si="47"/>
        <v>-5.8024156342243449E-3</v>
      </c>
      <c r="M1129" s="6">
        <v>773.17999299999997</v>
      </c>
      <c r="N1129" s="14">
        <f t="shared" si="48"/>
        <v>-7.8277843304002115E-3</v>
      </c>
    </row>
    <row r="1130" spans="9:14" x14ac:dyDescent="0.25">
      <c r="I1130" s="31">
        <v>40563</v>
      </c>
      <c r="J1130">
        <v>1280.26001</v>
      </c>
      <c r="K1130" s="14">
        <f t="shared" si="47"/>
        <v>-2.4077344900343967E-3</v>
      </c>
      <c r="M1130" s="6">
        <v>778.080017</v>
      </c>
      <c r="N1130" s="14">
        <f t="shared" si="48"/>
        <v>6.3374945605971789E-3</v>
      </c>
    </row>
    <row r="1131" spans="9:14" x14ac:dyDescent="0.25">
      <c r="I1131" s="31">
        <v>40562</v>
      </c>
      <c r="J1131">
        <v>1281.920044</v>
      </c>
      <c r="K1131" s="14">
        <f t="shared" si="47"/>
        <v>1.2966381727412823E-3</v>
      </c>
      <c r="M1131" s="6">
        <v>786.89001499999995</v>
      </c>
      <c r="N1131" s="14">
        <f t="shared" si="48"/>
        <v>1.1322740344840376E-2</v>
      </c>
    </row>
    <row r="1132" spans="9:14" x14ac:dyDescent="0.25">
      <c r="I1132" s="31">
        <v>40561</v>
      </c>
      <c r="J1132">
        <v>1295.0200199999999</v>
      </c>
      <c r="K1132" s="14">
        <f t="shared" si="47"/>
        <v>1.0219027357684318E-2</v>
      </c>
      <c r="M1132" s="6">
        <v>807.55999799999995</v>
      </c>
      <c r="N1132" s="14">
        <f t="shared" si="48"/>
        <v>2.6267944192937875E-2</v>
      </c>
    </row>
    <row r="1133" spans="9:14" x14ac:dyDescent="0.25">
      <c r="I1133" s="31">
        <v>40557</v>
      </c>
      <c r="J1133">
        <v>1293.23999</v>
      </c>
      <c r="K1133" s="14">
        <f t="shared" si="47"/>
        <v>-1.3745192912152371E-3</v>
      </c>
      <c r="M1133" s="6">
        <v>807.57000700000003</v>
      </c>
      <c r="N1133" s="14">
        <f t="shared" si="48"/>
        <v>1.2394125544767931E-5</v>
      </c>
    </row>
    <row r="1134" spans="9:14" x14ac:dyDescent="0.25">
      <c r="I1134" s="31">
        <v>40556</v>
      </c>
      <c r="J1134">
        <v>1283.76001</v>
      </c>
      <c r="K1134" s="14">
        <f t="shared" si="47"/>
        <v>-7.3304104986732233E-3</v>
      </c>
      <c r="M1134" s="6">
        <v>800.65002400000003</v>
      </c>
      <c r="N1134" s="14">
        <f t="shared" si="48"/>
        <v>-8.5688955013407675E-3</v>
      </c>
    </row>
    <row r="1135" spans="9:14" x14ac:dyDescent="0.25">
      <c r="I1135" s="31">
        <v>40555</v>
      </c>
      <c r="J1135">
        <v>1285.959961</v>
      </c>
      <c r="K1135" s="14">
        <f t="shared" si="47"/>
        <v>1.7136777768922418E-3</v>
      </c>
      <c r="M1135" s="6">
        <v>801.35998500000005</v>
      </c>
      <c r="N1135" s="14">
        <f t="shared" si="48"/>
        <v>8.8673075465983686E-4</v>
      </c>
    </row>
    <row r="1136" spans="9:14" x14ac:dyDescent="0.25">
      <c r="I1136" s="31">
        <v>40554</v>
      </c>
      <c r="J1136">
        <v>1274.4799800000001</v>
      </c>
      <c r="K1136" s="14">
        <f t="shared" si="47"/>
        <v>-8.9271683008488312E-3</v>
      </c>
      <c r="M1136" s="6">
        <v>794.76000999999997</v>
      </c>
      <c r="N1136" s="14">
        <f t="shared" si="48"/>
        <v>-8.2359677592338532E-3</v>
      </c>
    </row>
    <row r="1137" spans="9:14" x14ac:dyDescent="0.25">
      <c r="I1137" s="31">
        <v>40553</v>
      </c>
      <c r="J1137">
        <v>1269.75</v>
      </c>
      <c r="K1137" s="14">
        <f t="shared" si="47"/>
        <v>-3.711301922530108E-3</v>
      </c>
      <c r="M1137" s="6">
        <v>791.580017</v>
      </c>
      <c r="N1137" s="14">
        <f t="shared" si="48"/>
        <v>-4.0011990537872633E-3</v>
      </c>
    </row>
    <row r="1138" spans="9:14" x14ac:dyDescent="0.25">
      <c r="I1138" s="31">
        <v>40550</v>
      </c>
      <c r="J1138">
        <v>1271.5</v>
      </c>
      <c r="K1138" s="14">
        <f t="shared" si="47"/>
        <v>1.3782240598543272E-3</v>
      </c>
      <c r="M1138" s="6">
        <v>787.830017</v>
      </c>
      <c r="N1138" s="14">
        <f t="shared" si="48"/>
        <v>-4.7373606198550799E-3</v>
      </c>
    </row>
    <row r="1139" spans="9:14" x14ac:dyDescent="0.25">
      <c r="I1139" s="31">
        <v>40549</v>
      </c>
      <c r="J1139">
        <v>1273.849976</v>
      </c>
      <c r="K1139" s="14">
        <f t="shared" si="47"/>
        <v>1.8481918993313862E-3</v>
      </c>
      <c r="M1139" s="6">
        <v>791.419983</v>
      </c>
      <c r="N1139" s="14">
        <f t="shared" si="48"/>
        <v>4.5567773790471389E-3</v>
      </c>
    </row>
    <row r="1140" spans="9:14" x14ac:dyDescent="0.25">
      <c r="I1140" s="31">
        <v>40548</v>
      </c>
      <c r="J1140">
        <v>1276.5600589999999</v>
      </c>
      <c r="K1140" s="14">
        <f t="shared" si="47"/>
        <v>2.1274742324914886E-3</v>
      </c>
      <c r="M1140" s="6">
        <v>795.09002699999996</v>
      </c>
      <c r="N1140" s="14">
        <f t="shared" si="48"/>
        <v>4.637290034158692E-3</v>
      </c>
    </row>
    <row r="1141" spans="9:14" x14ac:dyDescent="0.25">
      <c r="I1141" s="31">
        <v>40547</v>
      </c>
      <c r="J1141">
        <v>1270.1999510000001</v>
      </c>
      <c r="K1141" s="14">
        <f t="shared" si="47"/>
        <v>-4.9822238720065304E-3</v>
      </c>
      <c r="M1141" s="6">
        <v>785.830017</v>
      </c>
      <c r="N1141" s="14">
        <f t="shared" si="48"/>
        <v>-1.164649245436955E-2</v>
      </c>
    </row>
    <row r="1142" spans="9:14" x14ac:dyDescent="0.25">
      <c r="I1142" s="31">
        <v>40546</v>
      </c>
      <c r="J1142">
        <v>1271.869995</v>
      </c>
      <c r="K1142" s="14">
        <f t="shared" si="47"/>
        <v>1.3147882730473182E-3</v>
      </c>
      <c r="M1142" s="6">
        <v>798.55999799999995</v>
      </c>
      <c r="N1142" s="14">
        <f t="shared" si="48"/>
        <v>1.619940791851926E-2</v>
      </c>
    </row>
    <row r="1143" spans="9:14" x14ac:dyDescent="0.25">
      <c r="I1143" s="31">
        <v>40543</v>
      </c>
      <c r="J1143">
        <v>1257.6400149999999</v>
      </c>
      <c r="K1143" s="14">
        <f t="shared" si="47"/>
        <v>-1.1188234690606147E-2</v>
      </c>
      <c r="M1143" s="6">
        <v>783.65002400000003</v>
      </c>
      <c r="N1143" s="14">
        <f t="shared" si="48"/>
        <v>-1.8671075482546207E-2</v>
      </c>
    </row>
    <row r="1144" spans="9:14" x14ac:dyDescent="0.25">
      <c r="I1144" s="31">
        <v>40542</v>
      </c>
      <c r="J1144">
        <v>1257.880005</v>
      </c>
      <c r="K1144" s="14">
        <f t="shared" si="47"/>
        <v>1.9082567120776162E-4</v>
      </c>
      <c r="M1144" s="6">
        <v>789.73999000000003</v>
      </c>
      <c r="N1144" s="14">
        <f t="shared" si="48"/>
        <v>7.7712828603193618E-3</v>
      </c>
    </row>
    <row r="1145" spans="9:14" x14ac:dyDescent="0.25">
      <c r="I1145" s="31">
        <v>40541</v>
      </c>
      <c r="J1145">
        <v>1259.780029</v>
      </c>
      <c r="K1145" s="14">
        <f t="shared" si="47"/>
        <v>1.5104970207393542E-3</v>
      </c>
      <c r="M1145" s="6">
        <v>790.26000999999997</v>
      </c>
      <c r="N1145" s="14">
        <f t="shared" si="48"/>
        <v>6.5846988449957955E-4</v>
      </c>
    </row>
    <row r="1146" spans="9:14" x14ac:dyDescent="0.25">
      <c r="I1146" s="31">
        <v>40540</v>
      </c>
      <c r="J1146">
        <v>1258.51001</v>
      </c>
      <c r="K1146" s="14">
        <f t="shared" si="47"/>
        <v>-1.0081275863756956E-3</v>
      </c>
      <c r="M1146" s="6">
        <v>789.46002199999998</v>
      </c>
      <c r="N1146" s="14">
        <f t="shared" si="48"/>
        <v>-1.0123098598903146E-3</v>
      </c>
    </row>
    <row r="1147" spans="9:14" x14ac:dyDescent="0.25">
      <c r="I1147" s="31">
        <v>40539</v>
      </c>
      <c r="J1147">
        <v>1257.540039</v>
      </c>
      <c r="K1147" s="14">
        <f t="shared" si="47"/>
        <v>-7.707296662662344E-4</v>
      </c>
      <c r="M1147" s="6">
        <v>792.34997599999997</v>
      </c>
      <c r="N1147" s="14">
        <f t="shared" si="48"/>
        <v>3.6606717496330266E-3</v>
      </c>
    </row>
    <row r="1148" spans="9:14" x14ac:dyDescent="0.25">
      <c r="I1148" s="31">
        <v>40535</v>
      </c>
      <c r="J1148">
        <v>1256.7700199999999</v>
      </c>
      <c r="K1148" s="14">
        <f t="shared" si="47"/>
        <v>-6.1232165666258442E-4</v>
      </c>
      <c r="M1148" s="6">
        <v>788.96002199999998</v>
      </c>
      <c r="N1148" s="14">
        <f t="shared" si="48"/>
        <v>-4.2783543922262357E-3</v>
      </c>
    </row>
    <row r="1149" spans="9:14" x14ac:dyDescent="0.25">
      <c r="I1149" s="31">
        <v>40534</v>
      </c>
      <c r="J1149">
        <v>1258.839966</v>
      </c>
      <c r="K1149" s="14">
        <f t="shared" si="47"/>
        <v>1.6470364243730273E-3</v>
      </c>
      <c r="M1149" s="6">
        <v>790.59002699999996</v>
      </c>
      <c r="N1149" s="14">
        <f t="shared" si="48"/>
        <v>2.0660172309718838E-3</v>
      </c>
    </row>
    <row r="1150" spans="9:14" x14ac:dyDescent="0.25">
      <c r="I1150" s="31">
        <v>40533</v>
      </c>
      <c r="J1150">
        <v>1254.599976</v>
      </c>
      <c r="K1150" s="14">
        <f t="shared" si="47"/>
        <v>-3.36817237656728E-3</v>
      </c>
      <c r="M1150" s="6">
        <v>790.52002000000005</v>
      </c>
      <c r="N1150" s="14">
        <f t="shared" si="48"/>
        <v>-8.8550320152092077E-5</v>
      </c>
    </row>
    <row r="1151" spans="9:14" x14ac:dyDescent="0.25">
      <c r="I1151" s="31">
        <v>40532</v>
      </c>
      <c r="J1151">
        <v>1247.079956</v>
      </c>
      <c r="K1151" s="14">
        <f t="shared" si="47"/>
        <v>-5.9939583483620273E-3</v>
      </c>
      <c r="M1151" s="6">
        <v>782.29998799999998</v>
      </c>
      <c r="N1151" s="14">
        <f t="shared" si="48"/>
        <v>-1.0398259110503072E-2</v>
      </c>
    </row>
    <row r="1152" spans="9:14" x14ac:dyDescent="0.25">
      <c r="I1152" s="31">
        <v>40529</v>
      </c>
      <c r="J1152">
        <v>1243.910034</v>
      </c>
      <c r="K1152" s="14">
        <f t="shared" si="47"/>
        <v>-2.5418755106669799E-3</v>
      </c>
      <c r="M1152" s="6">
        <v>779.51000999999997</v>
      </c>
      <c r="N1152" s="14">
        <f t="shared" si="48"/>
        <v>-3.5663786818311838E-3</v>
      </c>
    </row>
    <row r="1153" spans="9:14" x14ac:dyDescent="0.25">
      <c r="I1153" s="31">
        <v>40528</v>
      </c>
      <c r="J1153">
        <v>1242.869995</v>
      </c>
      <c r="K1153" s="14">
        <f t="shared" si="47"/>
        <v>-8.3610467925532284E-4</v>
      </c>
      <c r="M1153" s="6">
        <v>776.55999799999995</v>
      </c>
      <c r="N1153" s="14">
        <f t="shared" si="48"/>
        <v>-3.7844440252923217E-3</v>
      </c>
    </row>
    <row r="1154" spans="9:14" x14ac:dyDescent="0.25">
      <c r="I1154" s="31">
        <v>40527</v>
      </c>
      <c r="J1154">
        <v>1235.2299800000001</v>
      </c>
      <c r="K1154" s="14">
        <f t="shared" si="47"/>
        <v>-6.1470749400462932E-3</v>
      </c>
      <c r="M1154" s="6">
        <v>768.35998500000005</v>
      </c>
      <c r="N1154" s="14">
        <f t="shared" si="48"/>
        <v>-1.0559406898525192E-2</v>
      </c>
    </row>
    <row r="1155" spans="9:14" x14ac:dyDescent="0.25">
      <c r="I1155" s="31">
        <v>40526</v>
      </c>
      <c r="J1155">
        <v>1241.589966</v>
      </c>
      <c r="K1155" s="14">
        <f t="shared" si="47"/>
        <v>5.1488274272617485E-3</v>
      </c>
      <c r="M1155" s="6">
        <v>771.65997300000004</v>
      </c>
      <c r="N1155" s="14">
        <f t="shared" si="48"/>
        <v>4.2948462497041096E-3</v>
      </c>
    </row>
    <row r="1156" spans="9:14" x14ac:dyDescent="0.25">
      <c r="I1156" s="31">
        <v>40525</v>
      </c>
      <c r="J1156">
        <v>1240.459961</v>
      </c>
      <c r="K1156" s="14">
        <f t="shared" si="47"/>
        <v>-9.1012736164464147E-4</v>
      </c>
      <c r="M1156" s="6">
        <v>772.09997599999997</v>
      </c>
      <c r="N1156" s="14">
        <f t="shared" si="48"/>
        <v>5.7020321825085318E-4</v>
      </c>
    </row>
    <row r="1157" spans="9:14" x14ac:dyDescent="0.25">
      <c r="I1157" s="31">
        <v>40522</v>
      </c>
      <c r="J1157">
        <v>1240.400024</v>
      </c>
      <c r="K1157" s="14">
        <f t="shared" si="47"/>
        <v>-4.8318367286692698E-5</v>
      </c>
      <c r="M1157" s="6">
        <v>776.830017</v>
      </c>
      <c r="N1157" s="14">
        <f t="shared" si="48"/>
        <v>6.1262027548618647E-3</v>
      </c>
    </row>
    <row r="1158" spans="9:14" x14ac:dyDescent="0.25">
      <c r="I1158" s="31">
        <v>40521</v>
      </c>
      <c r="J1158">
        <v>1233</v>
      </c>
      <c r="K1158" s="14">
        <f t="shared" si="47"/>
        <v>-5.965836711399497E-3</v>
      </c>
      <c r="M1158" s="6">
        <v>767.63000499999998</v>
      </c>
      <c r="N1158" s="14">
        <f t="shared" si="48"/>
        <v>-1.1843018161848406E-2</v>
      </c>
    </row>
    <row r="1159" spans="9:14" x14ac:dyDescent="0.25">
      <c r="I1159" s="31">
        <v>40520</v>
      </c>
      <c r="J1159">
        <v>1228.280029</v>
      </c>
      <c r="K1159" s="14">
        <f t="shared" ref="K1159:K1222" si="49">J1159/J1158-1</f>
        <v>-3.8280381184103707E-3</v>
      </c>
      <c r="M1159" s="6">
        <v>764.03997800000002</v>
      </c>
      <c r="N1159" s="14">
        <f t="shared" ref="N1159:N1222" si="50">M1159/M1158-1</f>
        <v>-4.6767674226073641E-3</v>
      </c>
    </row>
    <row r="1160" spans="9:14" x14ac:dyDescent="0.25">
      <c r="I1160" s="31">
        <v>40519</v>
      </c>
      <c r="J1160">
        <v>1223.75</v>
      </c>
      <c r="K1160" s="14">
        <f t="shared" si="49"/>
        <v>-3.6881076733683571E-3</v>
      </c>
      <c r="M1160" s="6">
        <v>764.419983</v>
      </c>
      <c r="N1160" s="14">
        <f t="shared" si="50"/>
        <v>4.9736271784461827E-4</v>
      </c>
    </row>
    <row r="1161" spans="9:14" x14ac:dyDescent="0.25">
      <c r="I1161" s="31">
        <v>40518</v>
      </c>
      <c r="J1161">
        <v>1223.119995</v>
      </c>
      <c r="K1161" s="14">
        <f t="shared" si="49"/>
        <v>-5.1481511746676034E-4</v>
      </c>
      <c r="M1161" s="6">
        <v>760.85998500000005</v>
      </c>
      <c r="N1161" s="14">
        <f t="shared" si="50"/>
        <v>-4.6571231511094435E-3</v>
      </c>
    </row>
    <row r="1162" spans="9:14" x14ac:dyDescent="0.25">
      <c r="I1162" s="31">
        <v>40515</v>
      </c>
      <c r="J1162">
        <v>1224.709961</v>
      </c>
      <c r="K1162" s="14">
        <f t="shared" si="49"/>
        <v>1.2999264229998087E-3</v>
      </c>
      <c r="M1162" s="6">
        <v>756.419983</v>
      </c>
      <c r="N1162" s="14">
        <f t="shared" si="50"/>
        <v>-5.8355046756730644E-3</v>
      </c>
    </row>
    <row r="1163" spans="9:14" x14ac:dyDescent="0.25">
      <c r="I1163" s="31">
        <v>40514</v>
      </c>
      <c r="J1163">
        <v>1221.530029</v>
      </c>
      <c r="K1163" s="14">
        <f t="shared" si="49"/>
        <v>-2.5964776161399028E-3</v>
      </c>
      <c r="M1163" s="6">
        <v>751.20001200000002</v>
      </c>
      <c r="N1163" s="14">
        <f t="shared" si="50"/>
        <v>-6.9008898724453038E-3</v>
      </c>
    </row>
    <row r="1164" spans="9:14" x14ac:dyDescent="0.25">
      <c r="I1164" s="31">
        <v>40513</v>
      </c>
      <c r="J1164">
        <v>1206.0699460000001</v>
      </c>
      <c r="K1164" s="14">
        <f t="shared" si="49"/>
        <v>-1.2656326601038437E-2</v>
      </c>
      <c r="M1164" s="6">
        <v>743.14001499999995</v>
      </c>
      <c r="N1164" s="14">
        <f t="shared" si="50"/>
        <v>-1.0729495302510772E-2</v>
      </c>
    </row>
    <row r="1165" spans="9:14" x14ac:dyDescent="0.25">
      <c r="I1165" s="31">
        <v>40512</v>
      </c>
      <c r="J1165">
        <v>1180.5500489999999</v>
      </c>
      <c r="K1165" s="14">
        <f t="shared" si="49"/>
        <v>-2.1159549729796612E-2</v>
      </c>
      <c r="M1165" s="6">
        <v>727.01000999999997</v>
      </c>
      <c r="N1165" s="14">
        <f t="shared" si="50"/>
        <v>-2.1705203157442621E-2</v>
      </c>
    </row>
    <row r="1166" spans="9:14" x14ac:dyDescent="0.25">
      <c r="I1166" s="31">
        <v>40511</v>
      </c>
      <c r="J1166">
        <v>1187.76001</v>
      </c>
      <c r="K1166" s="14">
        <f t="shared" si="49"/>
        <v>6.1072895690508222E-3</v>
      </c>
      <c r="M1166" s="6">
        <v>731.95001200000002</v>
      </c>
      <c r="N1166" s="14">
        <f t="shared" si="50"/>
        <v>6.7949573349066483E-3</v>
      </c>
    </row>
    <row r="1167" spans="9:14" x14ac:dyDescent="0.25">
      <c r="I1167" s="31">
        <v>40508</v>
      </c>
      <c r="J1167">
        <v>1189.400024</v>
      </c>
      <c r="K1167" s="14">
        <f t="shared" si="49"/>
        <v>1.380762095197996E-3</v>
      </c>
      <c r="M1167" s="6">
        <v>732.72997999999995</v>
      </c>
      <c r="N1167" s="14">
        <f t="shared" si="50"/>
        <v>1.0656028242539417E-3</v>
      </c>
    </row>
    <row r="1168" spans="9:14" x14ac:dyDescent="0.25">
      <c r="I1168" s="31">
        <v>40506</v>
      </c>
      <c r="J1168">
        <v>1198.349976</v>
      </c>
      <c r="K1168" s="14">
        <f t="shared" si="49"/>
        <v>7.5247619130700549E-3</v>
      </c>
      <c r="M1168" s="6">
        <v>736.53002900000001</v>
      </c>
      <c r="N1168" s="14">
        <f t="shared" si="50"/>
        <v>5.18615193007399E-3</v>
      </c>
    </row>
    <row r="1169" spans="9:14" x14ac:dyDescent="0.25">
      <c r="I1169" s="31">
        <v>40505</v>
      </c>
      <c r="J1169">
        <v>1180.7299800000001</v>
      </c>
      <c r="K1169" s="14">
        <f t="shared" si="49"/>
        <v>-1.470354767212001E-2</v>
      </c>
      <c r="M1169" s="6">
        <v>719.92999299999997</v>
      </c>
      <c r="N1169" s="14">
        <f t="shared" si="50"/>
        <v>-2.2538165921813458E-2</v>
      </c>
    </row>
    <row r="1170" spans="9:14" x14ac:dyDescent="0.25">
      <c r="I1170" s="31">
        <v>40504</v>
      </c>
      <c r="J1170">
        <v>1197.839966</v>
      </c>
      <c r="K1170" s="14">
        <f t="shared" si="49"/>
        <v>1.4491023595420094E-2</v>
      </c>
      <c r="M1170" s="6">
        <v>727.330017</v>
      </c>
      <c r="N1170" s="14">
        <f t="shared" si="50"/>
        <v>1.0278810539846583E-2</v>
      </c>
    </row>
    <row r="1171" spans="9:14" x14ac:dyDescent="0.25">
      <c r="I1171" s="31">
        <v>40501</v>
      </c>
      <c r="J1171">
        <v>1199.7299800000001</v>
      </c>
      <c r="K1171" s="14">
        <f t="shared" si="49"/>
        <v>1.5778518446929457E-3</v>
      </c>
      <c r="M1171" s="6">
        <v>724.35998500000005</v>
      </c>
      <c r="N1171" s="14">
        <f t="shared" si="50"/>
        <v>-4.0834723311027332E-3</v>
      </c>
    </row>
    <row r="1172" spans="9:14" x14ac:dyDescent="0.25">
      <c r="I1172" s="31">
        <v>40500</v>
      </c>
      <c r="J1172">
        <v>1196.6899410000001</v>
      </c>
      <c r="K1172" s="14">
        <f t="shared" si="49"/>
        <v>-2.5339360111681364E-3</v>
      </c>
      <c r="M1172" s="6">
        <v>720.84002699999996</v>
      </c>
      <c r="N1172" s="14">
        <f t="shared" si="50"/>
        <v>-4.8594042643038682E-3</v>
      </c>
    </row>
    <row r="1173" spans="9:14" x14ac:dyDescent="0.25">
      <c r="I1173" s="31">
        <v>40499</v>
      </c>
      <c r="J1173">
        <v>1178.589966</v>
      </c>
      <c r="K1173" s="14">
        <f t="shared" si="49"/>
        <v>-1.512503312668867E-2</v>
      </c>
      <c r="M1173" s="6">
        <v>707.77002000000005</v>
      </c>
      <c r="N1173" s="14">
        <f t="shared" si="50"/>
        <v>-1.8131633247941092E-2</v>
      </c>
    </row>
    <row r="1174" spans="9:14" x14ac:dyDescent="0.25">
      <c r="I1174" s="31">
        <v>40498</v>
      </c>
      <c r="J1174">
        <v>1178.339966</v>
      </c>
      <c r="K1174" s="14">
        <f t="shared" si="49"/>
        <v>-2.1211787577701813E-4</v>
      </c>
      <c r="M1174" s="6">
        <v>705.34002699999996</v>
      </c>
      <c r="N1174" s="14">
        <f t="shared" si="50"/>
        <v>-3.4333087462508072E-3</v>
      </c>
    </row>
    <row r="1175" spans="9:14" x14ac:dyDescent="0.25">
      <c r="I1175" s="31">
        <v>40497</v>
      </c>
      <c r="J1175">
        <v>1197.75</v>
      </c>
      <c r="K1175" s="14">
        <f t="shared" si="49"/>
        <v>1.647235480426712E-2</v>
      </c>
      <c r="M1175" s="6">
        <v>719.94000200000005</v>
      </c>
      <c r="N1175" s="14">
        <f t="shared" si="50"/>
        <v>2.0699201011032509E-2</v>
      </c>
    </row>
    <row r="1176" spans="9:14" x14ac:dyDescent="0.25">
      <c r="I1176" s="31">
        <v>40494</v>
      </c>
      <c r="J1176">
        <v>1199.209961</v>
      </c>
      <c r="K1176" s="14">
        <f t="shared" si="49"/>
        <v>1.218919640993521E-3</v>
      </c>
      <c r="M1176" s="6">
        <v>719.27002000000005</v>
      </c>
      <c r="N1176" s="14">
        <f t="shared" si="50"/>
        <v>-9.306081036458691E-4</v>
      </c>
    </row>
    <row r="1177" spans="9:14" x14ac:dyDescent="0.25">
      <c r="I1177" s="31">
        <v>40493</v>
      </c>
      <c r="J1177">
        <v>1213.540039</v>
      </c>
      <c r="K1177" s="14">
        <f t="shared" si="49"/>
        <v>1.1949598874287481E-2</v>
      </c>
      <c r="M1177" s="6">
        <v>731.580017</v>
      </c>
      <c r="N1177" s="14">
        <f t="shared" si="50"/>
        <v>1.711456985236226E-2</v>
      </c>
    </row>
    <row r="1178" spans="9:14" x14ac:dyDescent="0.25">
      <c r="I1178" s="31">
        <v>40492</v>
      </c>
      <c r="J1178">
        <v>1218.709961</v>
      </c>
      <c r="K1178" s="14">
        <f t="shared" si="49"/>
        <v>4.2601989500570259E-3</v>
      </c>
      <c r="M1178" s="6">
        <v>734.86999500000002</v>
      </c>
      <c r="N1178" s="14">
        <f t="shared" si="50"/>
        <v>4.4970856550883287E-3</v>
      </c>
    </row>
    <row r="1179" spans="9:14" x14ac:dyDescent="0.25">
      <c r="I1179" s="31">
        <v>40491</v>
      </c>
      <c r="J1179">
        <v>1213.400024</v>
      </c>
      <c r="K1179" s="14">
        <f t="shared" si="49"/>
        <v>-4.3570145234909097E-3</v>
      </c>
      <c r="M1179" s="6">
        <v>725.97997999999995</v>
      </c>
      <c r="N1179" s="14">
        <f t="shared" si="50"/>
        <v>-1.2097398261579628E-2</v>
      </c>
    </row>
    <row r="1180" spans="9:14" x14ac:dyDescent="0.25">
      <c r="I1180" s="31">
        <v>40490</v>
      </c>
      <c r="J1180">
        <v>1223.25</v>
      </c>
      <c r="K1180" s="14">
        <f t="shared" si="49"/>
        <v>8.1176659017438979E-3</v>
      </c>
      <c r="M1180" s="6">
        <v>736.77002000000005</v>
      </c>
      <c r="N1180" s="14">
        <f t="shared" si="50"/>
        <v>1.4862723900458175E-2</v>
      </c>
    </row>
    <row r="1181" spans="9:14" x14ac:dyDescent="0.25">
      <c r="I1181" s="31">
        <v>40487</v>
      </c>
      <c r="J1181">
        <v>1225.849976</v>
      </c>
      <c r="K1181" s="14">
        <f t="shared" si="49"/>
        <v>2.125465767422785E-3</v>
      </c>
      <c r="M1181" s="6">
        <v>736.59002699999996</v>
      </c>
      <c r="N1181" s="14">
        <f t="shared" si="50"/>
        <v>-2.4430011416598507E-4</v>
      </c>
    </row>
    <row r="1182" spans="9:14" x14ac:dyDescent="0.25">
      <c r="I1182" s="31">
        <v>40486</v>
      </c>
      <c r="J1182">
        <v>1221.0600589999999</v>
      </c>
      <c r="K1182" s="14">
        <f t="shared" si="49"/>
        <v>-3.9074251285052819E-3</v>
      </c>
      <c r="M1182" s="6">
        <v>733.46002199999998</v>
      </c>
      <c r="N1182" s="14">
        <f t="shared" si="50"/>
        <v>-4.2493176465447924E-3</v>
      </c>
    </row>
    <row r="1183" spans="9:14" x14ac:dyDescent="0.25">
      <c r="I1183" s="31">
        <v>40485</v>
      </c>
      <c r="J1183">
        <v>1197.959961</v>
      </c>
      <c r="K1183" s="14">
        <f t="shared" si="49"/>
        <v>-1.8918068632035934E-2</v>
      </c>
      <c r="M1183" s="6">
        <v>715.14001499999995</v>
      </c>
      <c r="N1183" s="14">
        <f t="shared" si="50"/>
        <v>-2.4977512680302572E-2</v>
      </c>
    </row>
    <row r="1184" spans="9:14" x14ac:dyDescent="0.25">
      <c r="I1184" s="31">
        <v>40484</v>
      </c>
      <c r="J1184">
        <v>1193.5699460000001</v>
      </c>
      <c r="K1184" s="14">
        <f t="shared" si="49"/>
        <v>-3.6645757311749572E-3</v>
      </c>
      <c r="M1184" s="6">
        <v>712.89001499999995</v>
      </c>
      <c r="N1184" s="14">
        <f t="shared" si="50"/>
        <v>-3.1462370344358392E-3</v>
      </c>
    </row>
    <row r="1185" spans="9:14" x14ac:dyDescent="0.25">
      <c r="I1185" s="31">
        <v>40483</v>
      </c>
      <c r="J1185">
        <v>1184.380005</v>
      </c>
      <c r="K1185" s="14">
        <f t="shared" si="49"/>
        <v>-7.6995412215247194E-3</v>
      </c>
      <c r="M1185" s="6">
        <v>698.55999799999995</v>
      </c>
      <c r="N1185" s="14">
        <f t="shared" si="50"/>
        <v>-2.0101301320653242E-2</v>
      </c>
    </row>
    <row r="1186" spans="9:14" x14ac:dyDescent="0.25">
      <c r="I1186" s="31">
        <v>40480</v>
      </c>
      <c r="J1186">
        <v>1183.26001</v>
      </c>
      <c r="K1186" s="14">
        <f t="shared" si="49"/>
        <v>-9.4563822022641908E-4</v>
      </c>
      <c r="M1186" s="6">
        <v>703.34997599999997</v>
      </c>
      <c r="N1186" s="14">
        <f t="shared" si="50"/>
        <v>6.8569314213724475E-3</v>
      </c>
    </row>
    <row r="1187" spans="9:14" x14ac:dyDescent="0.25">
      <c r="I1187" s="31">
        <v>40479</v>
      </c>
      <c r="J1187">
        <v>1183.780029</v>
      </c>
      <c r="K1187" s="14">
        <f t="shared" si="49"/>
        <v>4.3947990771697754E-4</v>
      </c>
      <c r="M1187" s="6">
        <v>701.03002900000001</v>
      </c>
      <c r="N1187" s="14">
        <f t="shared" si="50"/>
        <v>-3.2984247944297662E-3</v>
      </c>
    </row>
    <row r="1188" spans="9:14" x14ac:dyDescent="0.25">
      <c r="I1188" s="31">
        <v>40478</v>
      </c>
      <c r="J1188">
        <v>1182.4499510000001</v>
      </c>
      <c r="K1188" s="14">
        <f t="shared" si="49"/>
        <v>-1.1235854359897823E-3</v>
      </c>
      <c r="M1188" s="6">
        <v>704.22997999999995</v>
      </c>
      <c r="N1188" s="14">
        <f t="shared" si="50"/>
        <v>4.5646418379032827E-3</v>
      </c>
    </row>
    <row r="1189" spans="9:14" x14ac:dyDescent="0.25">
      <c r="I1189" s="31">
        <v>40477</v>
      </c>
      <c r="J1189">
        <v>1185.6400149999999</v>
      </c>
      <c r="K1189" s="14">
        <f t="shared" si="49"/>
        <v>2.6978427267065896E-3</v>
      </c>
      <c r="M1189" s="6">
        <v>706.92999299999997</v>
      </c>
      <c r="N1189" s="14">
        <f t="shared" si="50"/>
        <v>3.8339932645299335E-3</v>
      </c>
    </row>
    <row r="1190" spans="9:14" x14ac:dyDescent="0.25">
      <c r="I1190" s="31">
        <v>40476</v>
      </c>
      <c r="J1190">
        <v>1185.619995</v>
      </c>
      <c r="K1190" s="14">
        <f t="shared" si="49"/>
        <v>-1.6885395015875382E-5</v>
      </c>
      <c r="M1190" s="6">
        <v>707.89001499999995</v>
      </c>
      <c r="N1190" s="14">
        <f t="shared" si="50"/>
        <v>1.3580156585604186E-3</v>
      </c>
    </row>
    <row r="1191" spans="9:14" x14ac:dyDescent="0.25">
      <c r="I1191" s="31">
        <v>40473</v>
      </c>
      <c r="J1191">
        <v>1183.079956</v>
      </c>
      <c r="K1191" s="14">
        <f t="shared" si="49"/>
        <v>-2.1423719325853741E-3</v>
      </c>
      <c r="M1191" s="6">
        <v>703.42999299999997</v>
      </c>
      <c r="N1191" s="14">
        <f t="shared" si="50"/>
        <v>-6.3004448508854338E-3</v>
      </c>
    </row>
    <row r="1192" spans="9:14" x14ac:dyDescent="0.25">
      <c r="I1192" s="31">
        <v>40472</v>
      </c>
      <c r="J1192">
        <v>1180.26001</v>
      </c>
      <c r="K1192" s="14">
        <f t="shared" si="49"/>
        <v>-2.3835633303553871E-3</v>
      </c>
      <c r="M1192" s="6">
        <v>698.11999500000002</v>
      </c>
      <c r="N1192" s="14">
        <f t="shared" si="50"/>
        <v>-7.5487227625222753E-3</v>
      </c>
    </row>
    <row r="1193" spans="9:14" x14ac:dyDescent="0.25">
      <c r="I1193" s="31">
        <v>40471</v>
      </c>
      <c r="J1193">
        <v>1178.170044</v>
      </c>
      <c r="K1193" s="14">
        <f t="shared" si="49"/>
        <v>-1.7707674430145204E-3</v>
      </c>
      <c r="M1193" s="6">
        <v>702.10998500000005</v>
      </c>
      <c r="N1193" s="14">
        <f t="shared" si="50"/>
        <v>5.7153355133454653E-3</v>
      </c>
    </row>
    <row r="1194" spans="9:14" x14ac:dyDescent="0.25">
      <c r="I1194" s="31">
        <v>40470</v>
      </c>
      <c r="J1194">
        <v>1165.900024</v>
      </c>
      <c r="K1194" s="14">
        <f t="shared" si="49"/>
        <v>-1.0414472904388239E-2</v>
      </c>
      <c r="M1194" s="6">
        <v>694.15002400000003</v>
      </c>
      <c r="N1194" s="14">
        <f t="shared" si="50"/>
        <v>-1.1337199541465059E-2</v>
      </c>
    </row>
    <row r="1195" spans="9:14" x14ac:dyDescent="0.25">
      <c r="I1195" s="31">
        <v>40469</v>
      </c>
      <c r="J1195">
        <v>1184.709961</v>
      </c>
      <c r="K1195" s="14">
        <f t="shared" si="49"/>
        <v>1.6133404762671111E-2</v>
      </c>
      <c r="M1195" s="6">
        <v>710.13000499999998</v>
      </c>
      <c r="N1195" s="14">
        <f t="shared" si="50"/>
        <v>2.3020932719869824E-2</v>
      </c>
    </row>
    <row r="1196" spans="9:14" x14ac:dyDescent="0.25">
      <c r="I1196" s="31">
        <v>40466</v>
      </c>
      <c r="J1196">
        <v>1176.1899410000001</v>
      </c>
      <c r="K1196" s="14">
        <f t="shared" si="49"/>
        <v>-7.1916505140281473E-3</v>
      </c>
      <c r="M1196" s="6">
        <v>703.15997300000004</v>
      </c>
      <c r="N1196" s="14">
        <f t="shared" si="50"/>
        <v>-9.8151492697452491E-3</v>
      </c>
    </row>
    <row r="1197" spans="9:14" x14ac:dyDescent="0.25">
      <c r="I1197" s="31">
        <v>40465</v>
      </c>
      <c r="J1197">
        <v>1173.8100589999999</v>
      </c>
      <c r="K1197" s="14">
        <f t="shared" si="49"/>
        <v>-2.0233823781700133E-3</v>
      </c>
      <c r="M1197" s="6">
        <v>704.69000200000005</v>
      </c>
      <c r="N1197" s="14">
        <f t="shared" si="50"/>
        <v>2.1759330148902745E-3</v>
      </c>
    </row>
    <row r="1198" spans="9:14" x14ac:dyDescent="0.25">
      <c r="I1198" s="31">
        <v>40464</v>
      </c>
      <c r="J1198">
        <v>1178.099976</v>
      </c>
      <c r="K1198" s="14">
        <f t="shared" si="49"/>
        <v>3.654694358007804E-3</v>
      </c>
      <c r="M1198" s="6">
        <v>706.46997099999999</v>
      </c>
      <c r="N1198" s="14">
        <f t="shared" si="50"/>
        <v>2.5258893910062863E-3</v>
      </c>
    </row>
    <row r="1199" spans="9:14" x14ac:dyDescent="0.25">
      <c r="I1199" s="31">
        <v>40463</v>
      </c>
      <c r="J1199">
        <v>1169.7700199999999</v>
      </c>
      <c r="K1199" s="14">
        <f t="shared" si="49"/>
        <v>-7.0706698664766421E-3</v>
      </c>
      <c r="M1199" s="6">
        <v>696.03997800000002</v>
      </c>
      <c r="N1199" s="14">
        <f t="shared" si="50"/>
        <v>-1.4763533381661587E-2</v>
      </c>
    </row>
    <row r="1200" spans="9:14" x14ac:dyDescent="0.25">
      <c r="I1200" s="31">
        <v>40462</v>
      </c>
      <c r="J1200">
        <v>1165.3199460000001</v>
      </c>
      <c r="K1200" s="14">
        <f t="shared" si="49"/>
        <v>-3.8042298263036844E-3</v>
      </c>
      <c r="M1200" s="6">
        <v>693.47997999999995</v>
      </c>
      <c r="N1200" s="14">
        <f t="shared" si="50"/>
        <v>-3.6779467859819892E-3</v>
      </c>
    </row>
    <row r="1201" spans="9:14" x14ac:dyDescent="0.25">
      <c r="I1201" s="31">
        <v>40459</v>
      </c>
      <c r="J1201">
        <v>1165.150024</v>
      </c>
      <c r="K1201" s="14">
        <f t="shared" si="49"/>
        <v>-1.4581574835592637E-4</v>
      </c>
      <c r="M1201" s="6">
        <v>693.82000700000003</v>
      </c>
      <c r="N1201" s="14">
        <f t="shared" si="50"/>
        <v>4.9031985032943481E-4</v>
      </c>
    </row>
    <row r="1202" spans="9:14" x14ac:dyDescent="0.25">
      <c r="I1202" s="31">
        <v>40458</v>
      </c>
      <c r="J1202">
        <v>1158.0600589999999</v>
      </c>
      <c r="K1202" s="14">
        <f t="shared" si="49"/>
        <v>-6.0850232622061684E-3</v>
      </c>
      <c r="M1202" s="6">
        <v>684.22997999999995</v>
      </c>
      <c r="N1202" s="14">
        <f t="shared" si="50"/>
        <v>-1.3822067543809102E-2</v>
      </c>
    </row>
    <row r="1203" spans="9:14" x14ac:dyDescent="0.25">
      <c r="I1203" s="31">
        <v>40457</v>
      </c>
      <c r="J1203">
        <v>1159.969971</v>
      </c>
      <c r="K1203" s="14">
        <f t="shared" si="49"/>
        <v>1.6492339798415134E-3</v>
      </c>
      <c r="M1203" s="6">
        <v>685.330017</v>
      </c>
      <c r="N1203" s="14">
        <f t="shared" si="50"/>
        <v>1.6077006739751987E-3</v>
      </c>
    </row>
    <row r="1204" spans="9:14" x14ac:dyDescent="0.25">
      <c r="I1204" s="31">
        <v>40456</v>
      </c>
      <c r="J1204">
        <v>1160.75</v>
      </c>
      <c r="K1204" s="14">
        <f t="shared" si="49"/>
        <v>6.7245620102340808E-4</v>
      </c>
      <c r="M1204" s="6">
        <v>689.34997599999997</v>
      </c>
      <c r="N1204" s="14">
        <f t="shared" si="50"/>
        <v>5.8657273142612709E-3</v>
      </c>
    </row>
    <row r="1205" spans="9:14" x14ac:dyDescent="0.25">
      <c r="I1205" s="31">
        <v>40455</v>
      </c>
      <c r="J1205">
        <v>1137.030029</v>
      </c>
      <c r="K1205" s="14">
        <f t="shared" si="49"/>
        <v>-2.0435038552659934E-2</v>
      </c>
      <c r="M1205" s="6">
        <v>669.45001200000002</v>
      </c>
      <c r="N1205" s="14">
        <f t="shared" si="50"/>
        <v>-2.8867722771923288E-2</v>
      </c>
    </row>
    <row r="1206" spans="9:14" x14ac:dyDescent="0.25">
      <c r="I1206" s="31">
        <v>40452</v>
      </c>
      <c r="J1206">
        <v>1146.23999</v>
      </c>
      <c r="K1206" s="14">
        <f t="shared" si="49"/>
        <v>8.100015624125545E-3</v>
      </c>
      <c r="M1206" s="6">
        <v>679.28997800000002</v>
      </c>
      <c r="N1206" s="14">
        <f t="shared" si="50"/>
        <v>1.4698582154928808E-2</v>
      </c>
    </row>
    <row r="1207" spans="9:14" x14ac:dyDescent="0.25">
      <c r="I1207" s="31">
        <v>40451</v>
      </c>
      <c r="J1207">
        <v>1141.1999510000001</v>
      </c>
      <c r="K1207" s="14">
        <f t="shared" si="49"/>
        <v>-4.3970189872716281E-3</v>
      </c>
      <c r="M1207" s="6">
        <v>676.14001499999995</v>
      </c>
      <c r="N1207" s="14">
        <f t="shared" si="50"/>
        <v>-4.6371403995600913E-3</v>
      </c>
    </row>
    <row r="1208" spans="9:14" x14ac:dyDescent="0.25">
      <c r="I1208" s="31">
        <v>40450</v>
      </c>
      <c r="J1208">
        <v>1144.7299800000001</v>
      </c>
      <c r="K1208" s="14">
        <f t="shared" si="49"/>
        <v>3.0932607356903841E-3</v>
      </c>
      <c r="M1208" s="6">
        <v>677.64001499999995</v>
      </c>
      <c r="N1208" s="14">
        <f t="shared" si="50"/>
        <v>2.2184754144449759E-3</v>
      </c>
    </row>
    <row r="1209" spans="9:14" x14ac:dyDescent="0.25">
      <c r="I1209" s="31">
        <v>40449</v>
      </c>
      <c r="J1209">
        <v>1147.6999510000001</v>
      </c>
      <c r="K1209" s="14">
        <f t="shared" si="49"/>
        <v>2.5944729778109021E-3</v>
      </c>
      <c r="M1209" s="6">
        <v>675.42999299999997</v>
      </c>
      <c r="N1209" s="14">
        <f t="shared" si="50"/>
        <v>-3.261351087715747E-3</v>
      </c>
    </row>
    <row r="1210" spans="9:14" x14ac:dyDescent="0.25">
      <c r="I1210" s="31">
        <v>40448</v>
      </c>
      <c r="J1210">
        <v>1142.160034</v>
      </c>
      <c r="K1210" s="14">
        <f t="shared" si="49"/>
        <v>-4.8269732826712319E-3</v>
      </c>
      <c r="M1210" s="6">
        <v>668.28997800000002</v>
      </c>
      <c r="N1210" s="14">
        <f t="shared" si="50"/>
        <v>-1.0571065949095293E-2</v>
      </c>
    </row>
    <row r="1211" spans="9:14" x14ac:dyDescent="0.25">
      <c r="I1211" s="31">
        <v>40445</v>
      </c>
      <c r="J1211">
        <v>1148.670044</v>
      </c>
      <c r="K1211" s="14">
        <f t="shared" si="49"/>
        <v>5.6997354190384542E-3</v>
      </c>
      <c r="M1211" s="6">
        <v>671.01000999999997</v>
      </c>
      <c r="N1211" s="14">
        <f t="shared" si="50"/>
        <v>4.0701373498674975E-3</v>
      </c>
    </row>
    <row r="1212" spans="9:14" x14ac:dyDescent="0.25">
      <c r="I1212" s="31">
        <v>40444</v>
      </c>
      <c r="J1212">
        <v>1124.829956</v>
      </c>
      <c r="K1212" s="14">
        <f t="shared" si="49"/>
        <v>-2.0754513556375032E-2</v>
      </c>
      <c r="M1212" s="6">
        <v>648.84002699999996</v>
      </c>
      <c r="N1212" s="14">
        <f t="shared" si="50"/>
        <v>-3.3039720227124536E-2</v>
      </c>
    </row>
    <row r="1213" spans="9:14" x14ac:dyDescent="0.25">
      <c r="I1213" s="31">
        <v>40443</v>
      </c>
      <c r="J1213">
        <v>1134.280029</v>
      </c>
      <c r="K1213" s="14">
        <f t="shared" si="49"/>
        <v>8.4013347525035975E-3</v>
      </c>
      <c r="M1213" s="6">
        <v>656.71002199999998</v>
      </c>
      <c r="N1213" s="14">
        <f t="shared" si="50"/>
        <v>1.2129330301011265E-2</v>
      </c>
    </row>
    <row r="1214" spans="9:14" x14ac:dyDescent="0.25">
      <c r="I1214" s="31">
        <v>40442</v>
      </c>
      <c r="J1214">
        <v>1139.780029</v>
      </c>
      <c r="K1214" s="14">
        <f t="shared" si="49"/>
        <v>4.8488908024315602E-3</v>
      </c>
      <c r="M1214" s="6">
        <v>664.65997300000004</v>
      </c>
      <c r="N1214" s="14">
        <f t="shared" si="50"/>
        <v>1.2105725104953668E-2</v>
      </c>
    </row>
    <row r="1215" spans="9:14" x14ac:dyDescent="0.25">
      <c r="I1215" s="31">
        <v>40441</v>
      </c>
      <c r="J1215">
        <v>1142.709961</v>
      </c>
      <c r="K1215" s="14">
        <f t="shared" si="49"/>
        <v>2.5706118070611961E-3</v>
      </c>
      <c r="M1215" s="6">
        <v>669.97997999999995</v>
      </c>
      <c r="N1215" s="14">
        <f t="shared" si="50"/>
        <v>8.0041031747219993E-3</v>
      </c>
    </row>
    <row r="1216" spans="9:14" x14ac:dyDescent="0.25">
      <c r="I1216" s="31">
        <v>40438</v>
      </c>
      <c r="J1216">
        <v>1125.589966</v>
      </c>
      <c r="K1216" s="14">
        <f t="shared" si="49"/>
        <v>-1.4981925059109558E-2</v>
      </c>
      <c r="M1216" s="6">
        <v>651.44000200000005</v>
      </c>
      <c r="N1216" s="14">
        <f t="shared" si="50"/>
        <v>-2.767243582412704E-2</v>
      </c>
    </row>
    <row r="1217" spans="9:14" x14ac:dyDescent="0.25">
      <c r="I1217" s="31">
        <v>40437</v>
      </c>
      <c r="J1217">
        <v>1124.660034</v>
      </c>
      <c r="K1217" s="14">
        <f t="shared" si="49"/>
        <v>-8.2617296536913187E-4</v>
      </c>
      <c r="M1217" s="6">
        <v>647.80999799999995</v>
      </c>
      <c r="N1217" s="14">
        <f t="shared" si="50"/>
        <v>-5.5722767850538979E-3</v>
      </c>
    </row>
    <row r="1218" spans="9:14" x14ac:dyDescent="0.25">
      <c r="I1218" s="31">
        <v>40436</v>
      </c>
      <c r="J1218">
        <v>1125.0699460000001</v>
      </c>
      <c r="K1218" s="14">
        <f t="shared" si="49"/>
        <v>3.6447636406378159E-4</v>
      </c>
      <c r="M1218" s="6">
        <v>652.51000999999997</v>
      </c>
      <c r="N1218" s="14">
        <f t="shared" si="50"/>
        <v>7.2552322664214408E-3</v>
      </c>
    </row>
    <row r="1219" spans="9:14" x14ac:dyDescent="0.25">
      <c r="I1219" s="31">
        <v>40435</v>
      </c>
      <c r="J1219">
        <v>1121.099976</v>
      </c>
      <c r="K1219" s="14">
        <f t="shared" si="49"/>
        <v>-3.5286428315987051E-3</v>
      </c>
      <c r="M1219" s="6">
        <v>649.22997999999995</v>
      </c>
      <c r="N1219" s="14">
        <f t="shared" si="50"/>
        <v>-5.0267887844356318E-3</v>
      </c>
    </row>
    <row r="1220" spans="9:14" x14ac:dyDescent="0.25">
      <c r="I1220" s="31">
        <v>40434</v>
      </c>
      <c r="J1220">
        <v>1121.900024</v>
      </c>
      <c r="K1220" s="14">
        <f t="shared" si="49"/>
        <v>7.1362770237004547E-4</v>
      </c>
      <c r="M1220" s="6">
        <v>652.28002900000001</v>
      </c>
      <c r="N1220" s="14">
        <f t="shared" si="50"/>
        <v>4.6979484835252272E-3</v>
      </c>
    </row>
    <row r="1221" spans="9:14" x14ac:dyDescent="0.25">
      <c r="I1221" s="31">
        <v>40431</v>
      </c>
      <c r="J1221">
        <v>1109.5500489999999</v>
      </c>
      <c r="K1221" s="14">
        <f t="shared" si="49"/>
        <v>-1.1008088720746878E-2</v>
      </c>
      <c r="M1221" s="6">
        <v>636.46002199999998</v>
      </c>
      <c r="N1221" s="14">
        <f t="shared" si="50"/>
        <v>-2.4253397768828511E-2</v>
      </c>
    </row>
    <row r="1222" spans="9:14" x14ac:dyDescent="0.25">
      <c r="I1222" s="31">
        <v>40430</v>
      </c>
      <c r="J1222">
        <v>1104.1800539999999</v>
      </c>
      <c r="K1222" s="14">
        <f t="shared" si="49"/>
        <v>-4.8397951988193855E-3</v>
      </c>
      <c r="M1222" s="6">
        <v>634.61999500000002</v>
      </c>
      <c r="N1222" s="14">
        <f t="shared" si="50"/>
        <v>-2.891033115038244E-3</v>
      </c>
    </row>
    <row r="1223" spans="9:14" x14ac:dyDescent="0.25">
      <c r="I1223" s="31">
        <v>40429</v>
      </c>
      <c r="J1223">
        <v>1098.869995</v>
      </c>
      <c r="K1223" s="14">
        <f t="shared" ref="K1223:K1286" si="51">J1223/J1222-1</f>
        <v>-4.809051730977898E-3</v>
      </c>
      <c r="M1223" s="6">
        <v>634.25</v>
      </c>
      <c r="N1223" s="14">
        <f t="shared" ref="N1223:N1286" si="52">M1223/M1222-1</f>
        <v>-5.8301818870365452E-4</v>
      </c>
    </row>
    <row r="1224" spans="9:14" x14ac:dyDescent="0.25">
      <c r="I1224" s="31">
        <v>40428</v>
      </c>
      <c r="J1224">
        <v>1091.839966</v>
      </c>
      <c r="K1224" s="14">
        <f t="shared" si="51"/>
        <v>-6.3975074685700406E-3</v>
      </c>
      <c r="M1224" s="6">
        <v>629.28997800000002</v>
      </c>
      <c r="N1224" s="14">
        <f t="shared" si="52"/>
        <v>-7.8202948364209934E-3</v>
      </c>
    </row>
    <row r="1225" spans="9:14" x14ac:dyDescent="0.25">
      <c r="I1225" s="31">
        <v>40424</v>
      </c>
      <c r="J1225">
        <v>1104.51001</v>
      </c>
      <c r="K1225" s="14">
        <f t="shared" si="51"/>
        <v>1.1604305021382544E-2</v>
      </c>
      <c r="M1225" s="6">
        <v>643.35998500000005</v>
      </c>
      <c r="N1225" s="14">
        <f t="shared" si="52"/>
        <v>2.2358542948224258E-2</v>
      </c>
    </row>
    <row r="1226" spans="9:14" x14ac:dyDescent="0.25">
      <c r="I1226" s="31">
        <v>40423</v>
      </c>
      <c r="J1226">
        <v>1090.099976</v>
      </c>
      <c r="K1226" s="14">
        <f t="shared" si="51"/>
        <v>-1.3046539976582006E-2</v>
      </c>
      <c r="M1226" s="6">
        <v>632.26000999999997</v>
      </c>
      <c r="N1226" s="14">
        <f t="shared" si="52"/>
        <v>-1.7253132396787274E-2</v>
      </c>
    </row>
    <row r="1227" spans="9:14" x14ac:dyDescent="0.25">
      <c r="I1227" s="31">
        <v>40422</v>
      </c>
      <c r="J1227">
        <v>1080.290039</v>
      </c>
      <c r="K1227" s="14">
        <f t="shared" si="51"/>
        <v>-8.9991167929353022E-3</v>
      </c>
      <c r="M1227" s="6">
        <v>624.98999000000003</v>
      </c>
      <c r="N1227" s="14">
        <f t="shared" si="52"/>
        <v>-1.1498465639159905E-2</v>
      </c>
    </row>
    <row r="1228" spans="9:14" x14ac:dyDescent="0.25">
      <c r="I1228" s="31">
        <v>40421</v>
      </c>
      <c r="J1228">
        <v>1049.329956</v>
      </c>
      <c r="K1228" s="14">
        <f t="shared" si="51"/>
        <v>-2.8659046998766202E-2</v>
      </c>
      <c r="M1228" s="6">
        <v>602.05999799999995</v>
      </c>
      <c r="N1228" s="14">
        <f t="shared" si="52"/>
        <v>-3.6688574804214169E-2</v>
      </c>
    </row>
    <row r="1229" spans="9:14" x14ac:dyDescent="0.25">
      <c r="I1229" s="31">
        <v>40420</v>
      </c>
      <c r="J1229">
        <v>1048.920044</v>
      </c>
      <c r="K1229" s="14">
        <f t="shared" si="51"/>
        <v>-3.9064166390778698E-4</v>
      </c>
      <c r="M1229" s="6">
        <v>601.71997099999999</v>
      </c>
      <c r="N1229" s="14">
        <f t="shared" si="52"/>
        <v>-5.647726159012656E-4</v>
      </c>
    </row>
    <row r="1230" spans="9:14" x14ac:dyDescent="0.25">
      <c r="I1230" s="31">
        <v>40417</v>
      </c>
      <c r="J1230">
        <v>1064.589966</v>
      </c>
      <c r="K1230" s="14">
        <f t="shared" si="51"/>
        <v>1.4939100544063999E-2</v>
      </c>
      <c r="M1230" s="6">
        <v>616.76000999999997</v>
      </c>
      <c r="N1230" s="14">
        <f t="shared" si="52"/>
        <v>2.4995080311203344E-2</v>
      </c>
    </row>
    <row r="1231" spans="9:14" x14ac:dyDescent="0.25">
      <c r="I1231" s="31">
        <v>40416</v>
      </c>
      <c r="J1231">
        <v>1047.219971</v>
      </c>
      <c r="K1231" s="14">
        <f t="shared" si="51"/>
        <v>-1.6316136310456253E-2</v>
      </c>
      <c r="M1231" s="6">
        <v>599.76000999999997</v>
      </c>
      <c r="N1231" s="14">
        <f t="shared" si="52"/>
        <v>-2.7563395363457532E-2</v>
      </c>
    </row>
    <row r="1232" spans="9:14" x14ac:dyDescent="0.25">
      <c r="I1232" s="31">
        <v>40415</v>
      </c>
      <c r="J1232">
        <v>1055.329956</v>
      </c>
      <c r="K1232" s="14">
        <f t="shared" si="51"/>
        <v>7.7442994066048154E-3</v>
      </c>
      <c r="M1232" s="6">
        <v>604.86999500000002</v>
      </c>
      <c r="N1232" s="14">
        <f t="shared" si="52"/>
        <v>8.5200495444837099E-3</v>
      </c>
    </row>
    <row r="1233" spans="9:14" x14ac:dyDescent="0.25">
      <c r="I1233" s="31">
        <v>40414</v>
      </c>
      <c r="J1233">
        <v>1051.869995</v>
      </c>
      <c r="K1233" s="14">
        <f t="shared" si="51"/>
        <v>-3.278558502323059E-3</v>
      </c>
      <c r="M1233" s="6">
        <v>595.59002699999996</v>
      </c>
      <c r="N1233" s="14">
        <f t="shared" si="52"/>
        <v>-1.5342086856201309E-2</v>
      </c>
    </row>
    <row r="1234" spans="9:14" x14ac:dyDescent="0.25">
      <c r="I1234" s="31">
        <v>40413</v>
      </c>
      <c r="J1234">
        <v>1067.3599850000001</v>
      </c>
      <c r="K1234" s="14">
        <f t="shared" si="51"/>
        <v>1.4726144935810259E-2</v>
      </c>
      <c r="M1234" s="6">
        <v>602.669983</v>
      </c>
      <c r="N1234" s="14">
        <f t="shared" si="52"/>
        <v>1.1887297770350358E-2</v>
      </c>
    </row>
    <row r="1235" spans="9:14" x14ac:dyDescent="0.25">
      <c r="I1235" s="31">
        <v>40410</v>
      </c>
      <c r="J1235">
        <v>1071.6899410000001</v>
      </c>
      <c r="K1235" s="14">
        <f t="shared" si="51"/>
        <v>4.0566969540272169E-3</v>
      </c>
      <c r="M1235" s="6">
        <v>610.78002900000001</v>
      </c>
      <c r="N1235" s="14">
        <f t="shared" si="52"/>
        <v>1.3456860684564864E-2</v>
      </c>
    </row>
    <row r="1236" spans="9:14" x14ac:dyDescent="0.25">
      <c r="I1236" s="31">
        <v>40409</v>
      </c>
      <c r="J1236">
        <v>1075.630005</v>
      </c>
      <c r="K1236" s="14">
        <f t="shared" si="51"/>
        <v>3.6764962040451987E-3</v>
      </c>
      <c r="M1236" s="6">
        <v>610.96002199999998</v>
      </c>
      <c r="N1236" s="14">
        <f t="shared" si="52"/>
        <v>2.9469365639656075E-4</v>
      </c>
    </row>
    <row r="1237" spans="9:14" x14ac:dyDescent="0.25">
      <c r="I1237" s="31">
        <v>40408</v>
      </c>
      <c r="J1237">
        <v>1094.160034</v>
      </c>
      <c r="K1237" s="14">
        <f t="shared" si="51"/>
        <v>1.7227140293469168E-2</v>
      </c>
      <c r="M1237" s="6">
        <v>628.03997800000002</v>
      </c>
      <c r="N1237" s="14">
        <f t="shared" si="52"/>
        <v>2.7955930641890836E-2</v>
      </c>
    </row>
    <row r="1238" spans="9:14" x14ac:dyDescent="0.25">
      <c r="I1238" s="31">
        <v>40407</v>
      </c>
      <c r="J1238">
        <v>1092.540039</v>
      </c>
      <c r="K1238" s="14">
        <f t="shared" si="51"/>
        <v>-1.4805832324890078E-3</v>
      </c>
      <c r="M1238" s="6">
        <v>626.29998799999998</v>
      </c>
      <c r="N1238" s="14">
        <f t="shared" si="52"/>
        <v>-2.7705083449321988E-3</v>
      </c>
    </row>
    <row r="1239" spans="9:14" x14ac:dyDescent="0.25">
      <c r="I1239" s="31">
        <v>40406</v>
      </c>
      <c r="J1239">
        <v>1079.380005</v>
      </c>
      <c r="K1239" s="14">
        <f t="shared" si="51"/>
        <v>-1.2045356261767171E-2</v>
      </c>
      <c r="M1239" s="6">
        <v>615.09997599999997</v>
      </c>
      <c r="N1239" s="14">
        <f t="shared" si="52"/>
        <v>-1.7882823270946702E-2</v>
      </c>
    </row>
    <row r="1240" spans="9:14" x14ac:dyDescent="0.25">
      <c r="I1240" s="31">
        <v>40403</v>
      </c>
      <c r="J1240">
        <v>1079.25</v>
      </c>
      <c r="K1240" s="14">
        <f t="shared" si="51"/>
        <v>-1.204441433023673E-4</v>
      </c>
      <c r="M1240" s="6">
        <v>609.48999000000003</v>
      </c>
      <c r="N1240" s="14">
        <f t="shared" si="52"/>
        <v>-9.1204458118853138E-3</v>
      </c>
    </row>
    <row r="1241" spans="9:14" x14ac:dyDescent="0.25">
      <c r="I1241" s="31">
        <v>40402</v>
      </c>
      <c r="J1241">
        <v>1083.6099850000001</v>
      </c>
      <c r="K1241" s="14">
        <f t="shared" si="51"/>
        <v>4.0398285846652282E-3</v>
      </c>
      <c r="M1241" s="6">
        <v>616.97997999999995</v>
      </c>
      <c r="N1241" s="14">
        <f t="shared" si="52"/>
        <v>1.2288946697877501E-2</v>
      </c>
    </row>
    <row r="1242" spans="9:14" x14ac:dyDescent="0.25">
      <c r="I1242" s="31">
        <v>40401</v>
      </c>
      <c r="J1242">
        <v>1089.469971</v>
      </c>
      <c r="K1242" s="14">
        <f t="shared" si="51"/>
        <v>5.4078368426992984E-3</v>
      </c>
      <c r="M1242" s="6">
        <v>620.39001499999995</v>
      </c>
      <c r="N1242" s="14">
        <f t="shared" si="52"/>
        <v>5.5269783632201364E-3</v>
      </c>
    </row>
    <row r="1243" spans="9:14" x14ac:dyDescent="0.25">
      <c r="I1243" s="31">
        <v>40400</v>
      </c>
      <c r="J1243">
        <v>1121.0600589999999</v>
      </c>
      <c r="K1243" s="14">
        <f t="shared" si="51"/>
        <v>2.8995831772218539E-2</v>
      </c>
      <c r="M1243" s="6">
        <v>646.35998500000005</v>
      </c>
      <c r="N1243" s="14">
        <f t="shared" si="52"/>
        <v>4.1860715633858403E-2</v>
      </c>
    </row>
    <row r="1244" spans="9:14" x14ac:dyDescent="0.25">
      <c r="I1244" s="31">
        <v>40399</v>
      </c>
      <c r="J1244">
        <v>1127.790039</v>
      </c>
      <c r="K1244" s="14">
        <f t="shared" si="51"/>
        <v>6.003228770814717E-3</v>
      </c>
      <c r="M1244" s="6">
        <v>659.52002000000005</v>
      </c>
      <c r="N1244" s="14">
        <f t="shared" si="52"/>
        <v>2.0360225424536527E-2</v>
      </c>
    </row>
    <row r="1245" spans="9:14" x14ac:dyDescent="0.25">
      <c r="I1245" s="31">
        <v>40396</v>
      </c>
      <c r="J1245">
        <v>1121.6400149999999</v>
      </c>
      <c r="K1245" s="14">
        <f t="shared" si="51"/>
        <v>-5.4531639643254914E-3</v>
      </c>
      <c r="M1245" s="6">
        <v>650.67999299999997</v>
      </c>
      <c r="N1245" s="14">
        <f t="shared" si="52"/>
        <v>-1.340372806272061E-2</v>
      </c>
    </row>
    <row r="1246" spans="9:14" x14ac:dyDescent="0.25">
      <c r="I1246" s="31">
        <v>40395</v>
      </c>
      <c r="J1246">
        <v>1125.8100589999999</v>
      </c>
      <c r="K1246" s="14">
        <f t="shared" si="51"/>
        <v>3.7178095861709615E-3</v>
      </c>
      <c r="M1246" s="6">
        <v>655.07000700000003</v>
      </c>
      <c r="N1246" s="14">
        <f t="shared" si="52"/>
        <v>6.7468095641909365E-3</v>
      </c>
    </row>
    <row r="1247" spans="9:14" x14ac:dyDescent="0.25">
      <c r="I1247" s="31">
        <v>40394</v>
      </c>
      <c r="J1247">
        <v>1127.23999</v>
      </c>
      <c r="K1247" s="14">
        <f t="shared" si="51"/>
        <v>1.2701352138124733E-3</v>
      </c>
      <c r="M1247" s="6">
        <v>662.96002199999998</v>
      </c>
      <c r="N1247" s="14">
        <f t="shared" si="52"/>
        <v>1.2044537096322916E-2</v>
      </c>
    </row>
    <row r="1248" spans="9:14" x14ac:dyDescent="0.25">
      <c r="I1248" s="31">
        <v>40393</v>
      </c>
      <c r="J1248">
        <v>1120.459961</v>
      </c>
      <c r="K1248" s="14">
        <f t="shared" si="51"/>
        <v>-6.0147165289975435E-3</v>
      </c>
      <c r="M1248" s="6">
        <v>655.65997300000004</v>
      </c>
      <c r="N1248" s="14">
        <f t="shared" si="52"/>
        <v>-1.1011295942065069E-2</v>
      </c>
    </row>
    <row r="1249" spans="9:14" x14ac:dyDescent="0.25">
      <c r="I1249" s="31">
        <v>40392</v>
      </c>
      <c r="J1249">
        <v>1125.8599850000001</v>
      </c>
      <c r="K1249" s="14">
        <f t="shared" si="51"/>
        <v>4.8194707423374616E-3</v>
      </c>
      <c r="M1249" s="6">
        <v>661.85998500000005</v>
      </c>
      <c r="N1249" s="14">
        <f t="shared" si="52"/>
        <v>9.4561392418566204E-3</v>
      </c>
    </row>
    <row r="1250" spans="9:14" x14ac:dyDescent="0.25">
      <c r="I1250" s="31">
        <v>40389</v>
      </c>
      <c r="J1250">
        <v>1101.599976</v>
      </c>
      <c r="K1250" s="14">
        <f t="shared" si="51"/>
        <v>-2.1547980497770403E-2</v>
      </c>
      <c r="M1250" s="6">
        <v>650.89001499999995</v>
      </c>
      <c r="N1250" s="14">
        <f t="shared" si="52"/>
        <v>-1.6574457209405202E-2</v>
      </c>
    </row>
    <row r="1251" spans="9:14" x14ac:dyDescent="0.25">
      <c r="I1251" s="31">
        <v>40388</v>
      </c>
      <c r="J1251">
        <v>1101.530029</v>
      </c>
      <c r="K1251" s="14">
        <f t="shared" si="51"/>
        <v>-6.3495825638915093E-5</v>
      </c>
      <c r="M1251" s="6">
        <v>650.42999299999997</v>
      </c>
      <c r="N1251" s="14">
        <f t="shared" si="52"/>
        <v>-7.0675842215828233E-4</v>
      </c>
    </row>
    <row r="1252" spans="9:14" x14ac:dyDescent="0.25">
      <c r="I1252" s="31">
        <v>40387</v>
      </c>
      <c r="J1252">
        <v>1106.130005</v>
      </c>
      <c r="K1252" s="14">
        <f t="shared" si="51"/>
        <v>4.1759878341001144E-3</v>
      </c>
      <c r="M1252" s="6">
        <v>650.76000999999997</v>
      </c>
      <c r="N1252" s="14">
        <f t="shared" si="52"/>
        <v>5.0738281375650729E-4</v>
      </c>
    </row>
    <row r="1253" spans="9:14" x14ac:dyDescent="0.25">
      <c r="I1253" s="31">
        <v>40386</v>
      </c>
      <c r="J1253">
        <v>1113.839966</v>
      </c>
      <c r="K1253" s="14">
        <f t="shared" si="51"/>
        <v>6.9702123305117603E-3</v>
      </c>
      <c r="M1253" s="6">
        <v>662.169983</v>
      </c>
      <c r="N1253" s="14">
        <f t="shared" si="52"/>
        <v>1.7533303867273586E-2</v>
      </c>
    </row>
    <row r="1254" spans="9:14" x14ac:dyDescent="0.25">
      <c r="I1254" s="31">
        <v>40385</v>
      </c>
      <c r="J1254">
        <v>1115.01001</v>
      </c>
      <c r="K1254" s="14">
        <f t="shared" si="51"/>
        <v>1.0504597031131269E-3</v>
      </c>
      <c r="M1254" s="6">
        <v>665.21997099999999</v>
      </c>
      <c r="N1254" s="14">
        <f t="shared" si="52"/>
        <v>4.6060499241928898E-3</v>
      </c>
    </row>
    <row r="1255" spans="9:14" x14ac:dyDescent="0.25">
      <c r="I1255" s="31">
        <v>40382</v>
      </c>
      <c r="J1255">
        <v>1102.660034</v>
      </c>
      <c r="K1255" s="14">
        <f t="shared" si="51"/>
        <v>-1.1076112222526135E-2</v>
      </c>
      <c r="M1255" s="6">
        <v>650.65002400000003</v>
      </c>
      <c r="N1255" s="14">
        <f t="shared" si="52"/>
        <v>-2.1902449768754662E-2</v>
      </c>
    </row>
    <row r="1256" spans="9:14" x14ac:dyDescent="0.25">
      <c r="I1256" s="31">
        <v>40381</v>
      </c>
      <c r="J1256">
        <v>1093.670044</v>
      </c>
      <c r="K1256" s="14">
        <f t="shared" si="51"/>
        <v>-8.1530024874375551E-3</v>
      </c>
      <c r="M1256" s="6">
        <v>635.47997999999995</v>
      </c>
      <c r="N1256" s="14">
        <f t="shared" si="52"/>
        <v>-2.3315213156743231E-2</v>
      </c>
    </row>
    <row r="1257" spans="9:14" x14ac:dyDescent="0.25">
      <c r="I1257" s="31">
        <v>40380</v>
      </c>
      <c r="J1257">
        <v>1069.589966</v>
      </c>
      <c r="K1257" s="14">
        <f t="shared" si="51"/>
        <v>-2.2017680864631961E-2</v>
      </c>
      <c r="M1257" s="6">
        <v>612.64001499999995</v>
      </c>
      <c r="N1257" s="14">
        <f t="shared" si="52"/>
        <v>-3.5941281737939312E-2</v>
      </c>
    </row>
    <row r="1258" spans="9:14" x14ac:dyDescent="0.25">
      <c r="I1258" s="31">
        <v>40379</v>
      </c>
      <c r="J1258">
        <v>1083.4799800000001</v>
      </c>
      <c r="K1258" s="14">
        <f t="shared" si="51"/>
        <v>1.2986297966075089E-2</v>
      </c>
      <c r="M1258" s="6">
        <v>624.23999000000003</v>
      </c>
      <c r="N1258" s="14">
        <f t="shared" si="52"/>
        <v>1.8934406365865852E-2</v>
      </c>
    </row>
    <row r="1259" spans="9:14" x14ac:dyDescent="0.25">
      <c r="I1259" s="31">
        <v>40378</v>
      </c>
      <c r="J1259">
        <v>1071.25</v>
      </c>
      <c r="K1259" s="14">
        <f t="shared" si="51"/>
        <v>-1.1287684337277781E-2</v>
      </c>
      <c r="M1259" s="6">
        <v>613.080017</v>
      </c>
      <c r="N1259" s="14">
        <f t="shared" si="52"/>
        <v>-1.7877696364822837E-2</v>
      </c>
    </row>
    <row r="1260" spans="9:14" x14ac:dyDescent="0.25">
      <c r="I1260" s="31">
        <v>40375</v>
      </c>
      <c r="J1260">
        <v>1064.880005</v>
      </c>
      <c r="K1260" s="14">
        <f t="shared" si="51"/>
        <v>-5.9463197199532969E-3</v>
      </c>
      <c r="M1260" s="6">
        <v>610.39001499999995</v>
      </c>
      <c r="N1260" s="14">
        <f t="shared" si="52"/>
        <v>-4.3876850091495445E-3</v>
      </c>
    </row>
    <row r="1261" spans="9:14" x14ac:dyDescent="0.25">
      <c r="I1261" s="31">
        <v>40374</v>
      </c>
      <c r="J1261">
        <v>1096.4799800000001</v>
      </c>
      <c r="K1261" s="14">
        <f t="shared" si="51"/>
        <v>2.9674681514937573E-2</v>
      </c>
      <c r="M1261" s="6">
        <v>634.61999500000002</v>
      </c>
      <c r="N1261" s="14">
        <f t="shared" si="52"/>
        <v>3.9695898367538174E-2</v>
      </c>
    </row>
    <row r="1262" spans="9:14" x14ac:dyDescent="0.25">
      <c r="I1262" s="31">
        <v>40373</v>
      </c>
      <c r="J1262">
        <v>1095.170044</v>
      </c>
      <c r="K1262" s="14">
        <f t="shared" si="51"/>
        <v>-1.194673887251585E-3</v>
      </c>
      <c r="M1262" s="6">
        <v>640.15997300000004</v>
      </c>
      <c r="N1262" s="14">
        <f t="shared" si="52"/>
        <v>8.7295988838171912E-3</v>
      </c>
    </row>
    <row r="1263" spans="9:14" x14ac:dyDescent="0.25">
      <c r="I1263" s="31">
        <v>40372</v>
      </c>
      <c r="J1263">
        <v>1095.339966</v>
      </c>
      <c r="K1263" s="14">
        <f t="shared" si="51"/>
        <v>1.5515581432401504E-4</v>
      </c>
      <c r="M1263" s="6">
        <v>642.82000700000003</v>
      </c>
      <c r="N1263" s="14">
        <f t="shared" si="52"/>
        <v>4.1552644841791331E-3</v>
      </c>
    </row>
    <row r="1264" spans="9:14" x14ac:dyDescent="0.25">
      <c r="I1264" s="31">
        <v>40371</v>
      </c>
      <c r="J1264">
        <v>1078.75</v>
      </c>
      <c r="K1264" s="14">
        <f t="shared" si="51"/>
        <v>-1.514595149904352E-2</v>
      </c>
      <c r="M1264" s="6">
        <v>621.60998500000005</v>
      </c>
      <c r="N1264" s="14">
        <f t="shared" si="52"/>
        <v>-3.2995273589858876E-2</v>
      </c>
    </row>
    <row r="1265" spans="9:14" x14ac:dyDescent="0.25">
      <c r="I1265" s="31">
        <v>40368</v>
      </c>
      <c r="J1265">
        <v>1077.959961</v>
      </c>
      <c r="K1265" s="14">
        <f t="shared" si="51"/>
        <v>-7.3236523754338645E-4</v>
      </c>
      <c r="M1265" s="6">
        <v>629.42999299999997</v>
      </c>
      <c r="N1265" s="14">
        <f t="shared" si="52"/>
        <v>1.2580248369079783E-2</v>
      </c>
    </row>
    <row r="1266" spans="9:14" x14ac:dyDescent="0.25">
      <c r="I1266" s="31">
        <v>40367</v>
      </c>
      <c r="J1266">
        <v>1070.25</v>
      </c>
      <c r="K1266" s="14">
        <f t="shared" si="51"/>
        <v>-7.152363055161759E-3</v>
      </c>
      <c r="M1266" s="6">
        <v>620.27002000000005</v>
      </c>
      <c r="N1266" s="14">
        <f t="shared" si="52"/>
        <v>-1.4552806669319129E-2</v>
      </c>
    </row>
    <row r="1267" spans="9:14" x14ac:dyDescent="0.25">
      <c r="I1267" s="31">
        <v>40366</v>
      </c>
      <c r="J1267">
        <v>1060.2700199999999</v>
      </c>
      <c r="K1267" s="14">
        <f t="shared" si="51"/>
        <v>-9.3249053959355566E-3</v>
      </c>
      <c r="M1267" s="6">
        <v>611.65997300000004</v>
      </c>
      <c r="N1267" s="14">
        <f t="shared" si="52"/>
        <v>-1.3881127125892734E-2</v>
      </c>
    </row>
    <row r="1268" spans="9:14" x14ac:dyDescent="0.25">
      <c r="I1268" s="31">
        <v>40365</v>
      </c>
      <c r="J1268">
        <v>1028.0600589999999</v>
      </c>
      <c r="K1268" s="14">
        <f t="shared" si="51"/>
        <v>-3.0379017035679245E-2</v>
      </c>
      <c r="M1268" s="6">
        <v>590.03002900000001</v>
      </c>
      <c r="N1268" s="14">
        <f t="shared" si="52"/>
        <v>-3.5362693252448674E-2</v>
      </c>
    </row>
    <row r="1269" spans="9:14" x14ac:dyDescent="0.25">
      <c r="I1269" s="31">
        <v>40361</v>
      </c>
      <c r="J1269">
        <v>1022.580017</v>
      </c>
      <c r="K1269" s="14">
        <f t="shared" si="51"/>
        <v>-5.3304687328582512E-3</v>
      </c>
      <c r="M1269" s="6">
        <v>598.96997099999999</v>
      </c>
      <c r="N1269" s="14">
        <f t="shared" si="52"/>
        <v>1.515167289900754E-2</v>
      </c>
    </row>
    <row r="1270" spans="9:14" x14ac:dyDescent="0.25">
      <c r="I1270" s="31">
        <v>40360</v>
      </c>
      <c r="J1270">
        <v>1027.369995</v>
      </c>
      <c r="K1270" s="14">
        <f t="shared" si="51"/>
        <v>4.684208492605535E-3</v>
      </c>
      <c r="M1270" s="6">
        <v>604.76000999999997</v>
      </c>
      <c r="N1270" s="14">
        <f t="shared" si="52"/>
        <v>9.6666599000503339E-3</v>
      </c>
    </row>
    <row r="1271" spans="9:14" x14ac:dyDescent="0.25">
      <c r="I1271" s="31">
        <v>40359</v>
      </c>
      <c r="J1271">
        <v>1030.709961</v>
      </c>
      <c r="K1271" s="14">
        <f t="shared" si="51"/>
        <v>3.2509865153302897E-3</v>
      </c>
      <c r="M1271" s="6">
        <v>609.48999000000003</v>
      </c>
      <c r="N1271" s="14">
        <f t="shared" si="52"/>
        <v>7.821251276188157E-3</v>
      </c>
    </row>
    <row r="1272" spans="9:14" x14ac:dyDescent="0.25">
      <c r="I1272" s="31">
        <v>40358</v>
      </c>
      <c r="J1272">
        <v>1041.23999</v>
      </c>
      <c r="K1272" s="14">
        <f t="shared" si="51"/>
        <v>1.0216287217971409E-2</v>
      </c>
      <c r="M1272" s="6">
        <v>615.96002199999998</v>
      </c>
      <c r="N1272" s="14">
        <f t="shared" si="52"/>
        <v>1.0615485251857848E-2</v>
      </c>
    </row>
    <row r="1273" spans="9:14" x14ac:dyDescent="0.25">
      <c r="I1273" s="31">
        <v>40357</v>
      </c>
      <c r="J1273">
        <v>1074.5699460000001</v>
      </c>
      <c r="K1273" s="14">
        <f t="shared" si="51"/>
        <v>3.2009869309764127E-2</v>
      </c>
      <c r="M1273" s="6">
        <v>641.53997800000002</v>
      </c>
      <c r="N1273" s="14">
        <f t="shared" si="52"/>
        <v>4.1528597776431697E-2</v>
      </c>
    </row>
    <row r="1274" spans="9:14" x14ac:dyDescent="0.25">
      <c r="I1274" s="31">
        <v>40354</v>
      </c>
      <c r="J1274">
        <v>1076.76001</v>
      </c>
      <c r="K1274" s="14">
        <f t="shared" si="51"/>
        <v>2.0380841732567934E-3</v>
      </c>
      <c r="M1274" s="6">
        <v>645.10998500000005</v>
      </c>
      <c r="N1274" s="14">
        <f t="shared" si="52"/>
        <v>5.5647459588248349E-3</v>
      </c>
    </row>
    <row r="1275" spans="9:14" x14ac:dyDescent="0.25">
      <c r="I1275" s="31">
        <v>40353</v>
      </c>
      <c r="J1275">
        <v>1073.6899410000001</v>
      </c>
      <c r="K1275" s="14">
        <f t="shared" si="51"/>
        <v>-2.8512100853372857E-3</v>
      </c>
      <c r="M1275" s="6">
        <v>633.169983</v>
      </c>
      <c r="N1275" s="14">
        <f t="shared" si="52"/>
        <v>-1.8508474954080922E-2</v>
      </c>
    </row>
    <row r="1276" spans="9:14" x14ac:dyDescent="0.25">
      <c r="I1276" s="31">
        <v>40352</v>
      </c>
      <c r="J1276">
        <v>1092.040039</v>
      </c>
      <c r="K1276" s="14">
        <f t="shared" si="51"/>
        <v>1.7090686332507765E-2</v>
      </c>
      <c r="M1276" s="6">
        <v>644.25</v>
      </c>
      <c r="N1276" s="14">
        <f t="shared" si="52"/>
        <v>1.7499277125397228E-2</v>
      </c>
    </row>
    <row r="1277" spans="9:14" x14ac:dyDescent="0.25">
      <c r="I1277" s="31">
        <v>40351</v>
      </c>
      <c r="J1277">
        <v>1095.3100589999999</v>
      </c>
      <c r="K1277" s="14">
        <f t="shared" si="51"/>
        <v>2.9944140170852229E-3</v>
      </c>
      <c r="M1277" s="6">
        <v>645.90997300000004</v>
      </c>
      <c r="N1277" s="14">
        <f t="shared" si="52"/>
        <v>2.5765975941016706E-3</v>
      </c>
    </row>
    <row r="1278" spans="9:14" x14ac:dyDescent="0.25">
      <c r="I1278" s="31">
        <v>40350</v>
      </c>
      <c r="J1278">
        <v>1113.1999510000001</v>
      </c>
      <c r="K1278" s="14">
        <f t="shared" si="51"/>
        <v>1.6333176029017071E-2</v>
      </c>
      <c r="M1278" s="6">
        <v>660.03002900000001</v>
      </c>
      <c r="N1278" s="14">
        <f t="shared" si="52"/>
        <v>2.1860718351224495E-2</v>
      </c>
    </row>
    <row r="1279" spans="9:14" x14ac:dyDescent="0.25">
      <c r="I1279" s="31">
        <v>40347</v>
      </c>
      <c r="J1279">
        <v>1117.51001</v>
      </c>
      <c r="K1279" s="14">
        <f t="shared" si="51"/>
        <v>3.8717743349954148E-3</v>
      </c>
      <c r="M1279" s="6">
        <v>666.919983</v>
      </c>
      <c r="N1279" s="14">
        <f t="shared" si="52"/>
        <v>1.0438849290598018E-2</v>
      </c>
    </row>
    <row r="1280" spans="9:14" x14ac:dyDescent="0.25">
      <c r="I1280" s="31">
        <v>40346</v>
      </c>
      <c r="J1280">
        <v>1116.040039</v>
      </c>
      <c r="K1280" s="14">
        <f t="shared" si="51"/>
        <v>-1.3153985081529873E-3</v>
      </c>
      <c r="M1280" s="6">
        <v>665.84997599999997</v>
      </c>
      <c r="N1280" s="14">
        <f t="shared" si="52"/>
        <v>-1.6044008685821565E-3</v>
      </c>
    </row>
    <row r="1281" spans="9:14" x14ac:dyDescent="0.25">
      <c r="I1281" s="31">
        <v>40345</v>
      </c>
      <c r="J1281">
        <v>1114.6099850000001</v>
      </c>
      <c r="K1281" s="14">
        <f t="shared" si="51"/>
        <v>-1.2813644224460852E-3</v>
      </c>
      <c r="M1281" s="6">
        <v>666.13000499999998</v>
      </c>
      <c r="N1281" s="14">
        <f t="shared" si="52"/>
        <v>4.2055869954715774E-4</v>
      </c>
    </row>
    <row r="1282" spans="9:14" x14ac:dyDescent="0.25">
      <c r="I1282" s="31">
        <v>40344</v>
      </c>
      <c r="J1282">
        <v>1115.2299800000001</v>
      </c>
      <c r="K1282" s="14">
        <f t="shared" si="51"/>
        <v>5.5624389548247777E-4</v>
      </c>
      <c r="M1282" s="6">
        <v>668.77002000000005</v>
      </c>
      <c r="N1282" s="14">
        <f t="shared" si="52"/>
        <v>3.9632128566255975E-3</v>
      </c>
    </row>
    <row r="1283" spans="9:14" x14ac:dyDescent="0.25">
      <c r="I1283" s="31">
        <v>40343</v>
      </c>
      <c r="J1283">
        <v>1089.630005</v>
      </c>
      <c r="K1283" s="14">
        <f t="shared" si="51"/>
        <v>-2.2954884157615707E-2</v>
      </c>
      <c r="M1283" s="6">
        <v>652.27002000000005</v>
      </c>
      <c r="N1283" s="14">
        <f t="shared" si="52"/>
        <v>-2.4672158599453931E-2</v>
      </c>
    </row>
    <row r="1284" spans="9:14" x14ac:dyDescent="0.25">
      <c r="I1284" s="31">
        <v>40340</v>
      </c>
      <c r="J1284">
        <v>1091.599976</v>
      </c>
      <c r="K1284" s="14">
        <f t="shared" si="51"/>
        <v>1.8079265355765983E-3</v>
      </c>
      <c r="M1284" s="6">
        <v>649</v>
      </c>
      <c r="N1284" s="14">
        <f t="shared" si="52"/>
        <v>-5.0132918879209898E-3</v>
      </c>
    </row>
    <row r="1285" spans="9:14" x14ac:dyDescent="0.25">
      <c r="I1285" s="31">
        <v>40339</v>
      </c>
      <c r="J1285">
        <v>1086.839966</v>
      </c>
      <c r="K1285" s="14">
        <f t="shared" si="51"/>
        <v>-4.360580894699484E-3</v>
      </c>
      <c r="M1285" s="6">
        <v>639.78997800000002</v>
      </c>
      <c r="N1285" s="14">
        <f t="shared" si="52"/>
        <v>-1.4191097072419057E-2</v>
      </c>
    </row>
    <row r="1286" spans="9:14" x14ac:dyDescent="0.25">
      <c r="I1286" s="31">
        <v>40338</v>
      </c>
      <c r="J1286">
        <v>1055.6899410000001</v>
      </c>
      <c r="K1286" s="14">
        <f t="shared" si="51"/>
        <v>-2.866109636604941E-2</v>
      </c>
      <c r="M1286" s="6">
        <v>618.28997800000002</v>
      </c>
      <c r="N1286" s="14">
        <f t="shared" si="52"/>
        <v>-3.3604777722854529E-2</v>
      </c>
    </row>
    <row r="1287" spans="9:14" x14ac:dyDescent="0.25">
      <c r="I1287" s="31">
        <v>40337</v>
      </c>
      <c r="J1287">
        <v>1062</v>
      </c>
      <c r="K1287" s="14">
        <f t="shared" ref="K1287:K1350" si="53">J1287/J1286-1</f>
        <v>5.9771896604630115E-3</v>
      </c>
      <c r="M1287" s="6">
        <v>617.69000200000005</v>
      </c>
      <c r="N1287" s="14">
        <f t="shared" ref="N1287:N1350" si="54">M1287/M1286-1</f>
        <v>-9.703796298635714E-4</v>
      </c>
    </row>
    <row r="1288" spans="9:14" x14ac:dyDescent="0.25">
      <c r="I1288" s="31">
        <v>40336</v>
      </c>
      <c r="J1288">
        <v>1050.469971</v>
      </c>
      <c r="K1288" s="14">
        <f t="shared" si="53"/>
        <v>-1.085690112994353E-2</v>
      </c>
      <c r="M1288" s="6">
        <v>618.48999000000003</v>
      </c>
      <c r="N1288" s="14">
        <f t="shared" si="54"/>
        <v>1.2951286201974277E-3</v>
      </c>
    </row>
    <row r="1289" spans="9:14" x14ac:dyDescent="0.25">
      <c r="I1289" s="31">
        <v>40333</v>
      </c>
      <c r="J1289">
        <v>1064.880005</v>
      </c>
      <c r="K1289" s="14">
        <f t="shared" si="53"/>
        <v>1.3717701978936514E-2</v>
      </c>
      <c r="M1289" s="6">
        <v>633.96997099999999</v>
      </c>
      <c r="N1289" s="14">
        <f t="shared" si="54"/>
        <v>2.5028668612728788E-2</v>
      </c>
    </row>
    <row r="1290" spans="9:14" x14ac:dyDescent="0.25">
      <c r="I1290" s="31">
        <v>40332</v>
      </c>
      <c r="J1290">
        <v>1102.829956</v>
      </c>
      <c r="K1290" s="14">
        <f t="shared" si="53"/>
        <v>3.5637772163822357E-2</v>
      </c>
      <c r="M1290" s="6">
        <v>667.36999500000002</v>
      </c>
      <c r="N1290" s="14">
        <f t="shared" si="54"/>
        <v>5.268392120736598E-2</v>
      </c>
    </row>
    <row r="1291" spans="9:14" x14ac:dyDescent="0.25">
      <c r="I1291" s="31">
        <v>40331</v>
      </c>
      <c r="J1291">
        <v>1098.380005</v>
      </c>
      <c r="K1291" s="14">
        <f t="shared" si="53"/>
        <v>-4.0350291319073417E-3</v>
      </c>
      <c r="M1291" s="6">
        <v>660.52002000000005</v>
      </c>
      <c r="N1291" s="14">
        <f t="shared" si="54"/>
        <v>-1.0264133915699913E-2</v>
      </c>
    </row>
    <row r="1292" spans="9:14" x14ac:dyDescent="0.25">
      <c r="I1292" s="31">
        <v>40330</v>
      </c>
      <c r="J1292">
        <v>1070.709961</v>
      </c>
      <c r="K1292" s="14">
        <f t="shared" si="53"/>
        <v>-2.5191685822794962E-2</v>
      </c>
      <c r="M1292" s="6">
        <v>640.96002199999998</v>
      </c>
      <c r="N1292" s="14">
        <f t="shared" si="54"/>
        <v>-2.9613028231907479E-2</v>
      </c>
    </row>
    <row r="1293" spans="9:14" x14ac:dyDescent="0.25">
      <c r="I1293" s="31">
        <v>40326</v>
      </c>
      <c r="J1293">
        <v>1089.410034</v>
      </c>
      <c r="K1293" s="14">
        <f t="shared" si="53"/>
        <v>1.7465115373107132E-2</v>
      </c>
      <c r="M1293" s="6">
        <v>661.60998500000005</v>
      </c>
      <c r="N1293" s="14">
        <f t="shared" si="54"/>
        <v>3.2217240219702958E-2</v>
      </c>
    </row>
    <row r="1294" spans="9:14" x14ac:dyDescent="0.25">
      <c r="I1294" s="31">
        <v>40325</v>
      </c>
      <c r="J1294">
        <v>1103.0600589999999</v>
      </c>
      <c r="K1294" s="14">
        <f t="shared" si="53"/>
        <v>1.2529740477863038E-2</v>
      </c>
      <c r="M1294" s="6">
        <v>670.51000999999997</v>
      </c>
      <c r="N1294" s="14">
        <f t="shared" si="54"/>
        <v>1.3452071767024343E-2</v>
      </c>
    </row>
    <row r="1295" spans="9:14" x14ac:dyDescent="0.25">
      <c r="I1295" s="31">
        <v>40324</v>
      </c>
      <c r="J1295">
        <v>1067.9499510000001</v>
      </c>
      <c r="K1295" s="14">
        <f t="shared" si="53"/>
        <v>-3.1829733760670775E-2</v>
      </c>
      <c r="M1295" s="6">
        <v>642.61999500000002</v>
      </c>
      <c r="N1295" s="14">
        <f t="shared" si="54"/>
        <v>-4.1595225401631186E-2</v>
      </c>
    </row>
    <row r="1296" spans="9:14" x14ac:dyDescent="0.25">
      <c r="I1296" s="31">
        <v>40323</v>
      </c>
      <c r="J1296">
        <v>1074.030029</v>
      </c>
      <c r="K1296" s="14">
        <f t="shared" si="53"/>
        <v>5.6932237267361963E-3</v>
      </c>
      <c r="M1296" s="6">
        <v>640.02002000000005</v>
      </c>
      <c r="N1296" s="14">
        <f t="shared" si="54"/>
        <v>-4.0458980738686812E-3</v>
      </c>
    </row>
    <row r="1297" spans="9:14" x14ac:dyDescent="0.25">
      <c r="I1297" s="31">
        <v>40322</v>
      </c>
      <c r="J1297">
        <v>1073.650024</v>
      </c>
      <c r="K1297" s="14">
        <f t="shared" si="53"/>
        <v>-3.5381226757114081E-4</v>
      </c>
      <c r="M1297" s="6">
        <v>641.21002199999998</v>
      </c>
      <c r="N1297" s="14">
        <f t="shared" si="54"/>
        <v>1.8593199631473656E-3</v>
      </c>
    </row>
    <row r="1298" spans="9:14" x14ac:dyDescent="0.25">
      <c r="I1298" s="31">
        <v>40319</v>
      </c>
      <c r="J1298">
        <v>1087.6899410000001</v>
      </c>
      <c r="K1298" s="14">
        <f t="shared" si="53"/>
        <v>1.3076809655061306E-2</v>
      </c>
      <c r="M1298" s="6">
        <v>649.28997800000002</v>
      </c>
      <c r="N1298" s="14">
        <f t="shared" si="54"/>
        <v>1.2601106849200239E-2</v>
      </c>
    </row>
    <row r="1299" spans="9:14" x14ac:dyDescent="0.25">
      <c r="I1299" s="31">
        <v>40318</v>
      </c>
      <c r="J1299">
        <v>1071.589966</v>
      </c>
      <c r="K1299" s="14">
        <f t="shared" si="53"/>
        <v>-1.4801989420990758E-2</v>
      </c>
      <c r="M1299" s="6">
        <v>640.03997800000002</v>
      </c>
      <c r="N1299" s="14">
        <f t="shared" si="54"/>
        <v>-1.4246331089989517E-2</v>
      </c>
    </row>
    <row r="1300" spans="9:14" x14ac:dyDescent="0.25">
      <c r="I1300" s="31">
        <v>40317</v>
      </c>
      <c r="J1300">
        <v>1115.0500489999999</v>
      </c>
      <c r="K1300" s="14">
        <f t="shared" si="53"/>
        <v>4.0556634887340737E-2</v>
      </c>
      <c r="M1300" s="6">
        <v>674.40002400000003</v>
      </c>
      <c r="N1300" s="14">
        <f t="shared" si="54"/>
        <v>5.3684218456741428E-2</v>
      </c>
    </row>
    <row r="1301" spans="9:14" x14ac:dyDescent="0.25">
      <c r="I1301" s="31">
        <v>40316</v>
      </c>
      <c r="J1301">
        <v>1120.8000489999999</v>
      </c>
      <c r="K1301" s="14">
        <f t="shared" si="53"/>
        <v>5.1567192030139708E-3</v>
      </c>
      <c r="M1301" s="6">
        <v>682.75</v>
      </c>
      <c r="N1301" s="14">
        <f t="shared" si="54"/>
        <v>1.2381340010154007E-2</v>
      </c>
    </row>
    <row r="1302" spans="9:14" x14ac:dyDescent="0.25">
      <c r="I1302" s="31">
        <v>40315</v>
      </c>
      <c r="J1302">
        <v>1136.9399410000001</v>
      </c>
      <c r="K1302" s="14">
        <f t="shared" si="53"/>
        <v>1.4400331276216871E-2</v>
      </c>
      <c r="M1302" s="6">
        <v>695.71002199999998</v>
      </c>
      <c r="N1302" s="14">
        <f t="shared" si="54"/>
        <v>1.8982090076894886E-2</v>
      </c>
    </row>
    <row r="1303" spans="9:14" x14ac:dyDescent="0.25">
      <c r="I1303" s="31">
        <v>40312</v>
      </c>
      <c r="J1303">
        <v>1135.6800539999999</v>
      </c>
      <c r="K1303" s="14">
        <f t="shared" si="53"/>
        <v>-1.108138569652195E-3</v>
      </c>
      <c r="M1303" s="6">
        <v>693.97997999999995</v>
      </c>
      <c r="N1303" s="14">
        <f t="shared" si="54"/>
        <v>-2.486728587043463E-3</v>
      </c>
    </row>
    <row r="1304" spans="9:14" x14ac:dyDescent="0.25">
      <c r="I1304" s="31">
        <v>40311</v>
      </c>
      <c r="J1304">
        <v>1157.4399410000001</v>
      </c>
      <c r="K1304" s="14">
        <f t="shared" si="53"/>
        <v>1.916022644173343E-2</v>
      </c>
      <c r="M1304" s="6">
        <v>709.84997599999997</v>
      </c>
      <c r="N1304" s="14">
        <f t="shared" si="54"/>
        <v>2.2868089076575338E-2</v>
      </c>
    </row>
    <row r="1305" spans="9:14" x14ac:dyDescent="0.25">
      <c r="I1305" s="31">
        <v>40310</v>
      </c>
      <c r="J1305">
        <v>1171.670044</v>
      </c>
      <c r="K1305" s="14">
        <f t="shared" si="53"/>
        <v>1.2294463406632872E-2</v>
      </c>
      <c r="M1305" s="6">
        <v>716.10998500000005</v>
      </c>
      <c r="N1305" s="14">
        <f t="shared" si="54"/>
        <v>8.8187775046146832E-3</v>
      </c>
    </row>
    <row r="1306" spans="9:14" x14ac:dyDescent="0.25">
      <c r="I1306" s="31">
        <v>40309</v>
      </c>
      <c r="J1306">
        <v>1155.790039</v>
      </c>
      <c r="K1306" s="14">
        <f t="shared" si="53"/>
        <v>-1.355330801646748E-2</v>
      </c>
      <c r="M1306" s="6">
        <v>695.47997999999995</v>
      </c>
      <c r="N1306" s="14">
        <f t="shared" si="54"/>
        <v>-2.8808430872528712E-2</v>
      </c>
    </row>
    <row r="1307" spans="9:14" x14ac:dyDescent="0.25">
      <c r="I1307" s="31">
        <v>40308</v>
      </c>
      <c r="J1307">
        <v>1159.7299800000001</v>
      </c>
      <c r="K1307" s="14">
        <f t="shared" si="53"/>
        <v>3.4088726040666373E-3</v>
      </c>
      <c r="M1307" s="6">
        <v>689.60998500000005</v>
      </c>
      <c r="N1307" s="14">
        <f t="shared" si="54"/>
        <v>-8.4402070063899215E-3</v>
      </c>
    </row>
    <row r="1308" spans="9:14" x14ac:dyDescent="0.25">
      <c r="I1308" s="31">
        <v>40305</v>
      </c>
      <c r="J1308">
        <v>1110.880005</v>
      </c>
      <c r="K1308" s="14">
        <f t="shared" si="53"/>
        <v>-4.2121852364289225E-2</v>
      </c>
      <c r="M1308" s="6">
        <v>653</v>
      </c>
      <c r="N1308" s="14">
        <f t="shared" si="54"/>
        <v>-5.3087956665824776E-2</v>
      </c>
    </row>
    <row r="1309" spans="9:14" x14ac:dyDescent="0.25">
      <c r="I1309" s="31">
        <v>40304</v>
      </c>
      <c r="J1309">
        <v>1128.150024</v>
      </c>
      <c r="K1309" s="14">
        <f t="shared" si="53"/>
        <v>1.5546250650177118E-2</v>
      </c>
      <c r="M1309" s="6">
        <v>672.22997999999995</v>
      </c>
      <c r="N1309" s="14">
        <f t="shared" si="54"/>
        <v>2.9448667687595576E-2</v>
      </c>
    </row>
    <row r="1310" spans="9:14" x14ac:dyDescent="0.25">
      <c r="I1310" s="31">
        <v>40303</v>
      </c>
      <c r="J1310">
        <v>1165.869995</v>
      </c>
      <c r="K1310" s="14">
        <f t="shared" si="53"/>
        <v>3.3435243715422613E-2</v>
      </c>
      <c r="M1310" s="6">
        <v>698.580017</v>
      </c>
      <c r="N1310" s="14">
        <f t="shared" si="54"/>
        <v>3.9197949784982811E-2</v>
      </c>
    </row>
    <row r="1311" spans="9:14" x14ac:dyDescent="0.25">
      <c r="I1311" s="31">
        <v>40302</v>
      </c>
      <c r="J1311">
        <v>1173.599976</v>
      </c>
      <c r="K1311" s="14">
        <f t="shared" si="53"/>
        <v>6.6302255252739251E-3</v>
      </c>
      <c r="M1311" s="6">
        <v>709.70001200000002</v>
      </c>
      <c r="N1311" s="14">
        <f t="shared" si="54"/>
        <v>1.5917997551309959E-2</v>
      </c>
    </row>
    <row r="1312" spans="9:14" x14ac:dyDescent="0.25">
      <c r="I1312" s="31">
        <v>40301</v>
      </c>
      <c r="J1312">
        <v>1202.26001</v>
      </c>
      <c r="K1312" s="14">
        <f t="shared" si="53"/>
        <v>2.4420615700489812E-2</v>
      </c>
      <c r="M1312" s="6">
        <v>732.82000700000003</v>
      </c>
      <c r="N1312" s="14">
        <f t="shared" si="54"/>
        <v>3.2577137676587764E-2</v>
      </c>
    </row>
    <row r="1313" spans="9:14" x14ac:dyDescent="0.25">
      <c r="I1313" s="31">
        <v>40298</v>
      </c>
      <c r="J1313">
        <v>1186.6899410000001</v>
      </c>
      <c r="K1313" s="14">
        <f t="shared" si="53"/>
        <v>-1.2950666969285485E-2</v>
      </c>
      <c r="M1313" s="6">
        <v>716.59997599999997</v>
      </c>
      <c r="N1313" s="14">
        <f t="shared" si="54"/>
        <v>-2.2133717481870097E-2</v>
      </c>
    </row>
    <row r="1314" spans="9:14" x14ac:dyDescent="0.25">
      <c r="I1314" s="31">
        <v>40297</v>
      </c>
      <c r="J1314">
        <v>1206.780029</v>
      </c>
      <c r="K1314" s="14">
        <f t="shared" si="53"/>
        <v>1.6929517396153448E-2</v>
      </c>
      <c r="M1314" s="6">
        <v>737.73999000000003</v>
      </c>
      <c r="N1314" s="14">
        <f t="shared" si="54"/>
        <v>2.9500439168309578E-2</v>
      </c>
    </row>
    <row r="1315" spans="9:14" x14ac:dyDescent="0.25">
      <c r="I1315" s="31">
        <v>40296</v>
      </c>
      <c r="J1315">
        <v>1191.3599850000001</v>
      </c>
      <c r="K1315" s="14">
        <f t="shared" si="53"/>
        <v>-1.2777841553093805E-2</v>
      </c>
      <c r="M1315" s="6">
        <v>722.39001499999995</v>
      </c>
      <c r="N1315" s="14">
        <f t="shared" si="54"/>
        <v>-2.0806754694157381E-2</v>
      </c>
    </row>
    <row r="1316" spans="9:14" x14ac:dyDescent="0.25">
      <c r="I1316" s="31">
        <v>40295</v>
      </c>
      <c r="J1316">
        <v>1183.709961</v>
      </c>
      <c r="K1316" s="14">
        <f t="shared" si="53"/>
        <v>-6.4212531026044406E-3</v>
      </c>
      <c r="M1316" s="6">
        <v>721.27002000000005</v>
      </c>
      <c r="N1316" s="14">
        <f t="shared" si="54"/>
        <v>-1.5504021051563344E-3</v>
      </c>
    </row>
    <row r="1317" spans="9:14" x14ac:dyDescent="0.25">
      <c r="I1317" s="31">
        <v>40294</v>
      </c>
      <c r="J1317">
        <v>1212.0500489999999</v>
      </c>
      <c r="K1317" s="14">
        <f t="shared" si="53"/>
        <v>2.3941750034829568E-2</v>
      </c>
      <c r="M1317" s="6">
        <v>738.85998500000005</v>
      </c>
      <c r="N1317" s="14">
        <f t="shared" si="54"/>
        <v>2.4387489445353738E-2</v>
      </c>
    </row>
    <row r="1318" spans="9:14" x14ac:dyDescent="0.25">
      <c r="I1318" s="31">
        <v>40291</v>
      </c>
      <c r="J1318">
        <v>1217.280029</v>
      </c>
      <c r="K1318" s="14">
        <f t="shared" si="53"/>
        <v>4.3149868310430328E-3</v>
      </c>
      <c r="M1318" s="6">
        <v>741.919983</v>
      </c>
      <c r="N1318" s="14">
        <f t="shared" si="54"/>
        <v>4.1415126845716355E-3</v>
      </c>
    </row>
    <row r="1319" spans="9:14" x14ac:dyDescent="0.25">
      <c r="I1319" s="31">
        <v>40290</v>
      </c>
      <c r="J1319">
        <v>1208.670044</v>
      </c>
      <c r="K1319" s="14">
        <f t="shared" si="53"/>
        <v>-7.0731341966344674E-3</v>
      </c>
      <c r="M1319" s="6">
        <v>734.30999799999995</v>
      </c>
      <c r="N1319" s="14">
        <f t="shared" si="54"/>
        <v>-1.0257150601643894E-2</v>
      </c>
    </row>
    <row r="1320" spans="9:14" x14ac:dyDescent="0.25">
      <c r="I1320" s="31">
        <v>40289</v>
      </c>
      <c r="J1320">
        <v>1205.9399410000001</v>
      </c>
      <c r="K1320" s="14">
        <f t="shared" si="53"/>
        <v>-2.2587661649698942E-3</v>
      </c>
      <c r="M1320" s="6">
        <v>726.19000200000005</v>
      </c>
      <c r="N1320" s="14">
        <f t="shared" si="54"/>
        <v>-1.1057994610063737E-2</v>
      </c>
    </row>
    <row r="1321" spans="9:14" x14ac:dyDescent="0.25">
      <c r="I1321" s="31">
        <v>40288</v>
      </c>
      <c r="J1321">
        <v>1207.170044</v>
      </c>
      <c r="K1321" s="14">
        <f t="shared" si="53"/>
        <v>1.0200367018111667E-3</v>
      </c>
      <c r="M1321" s="6">
        <v>721.54998799999998</v>
      </c>
      <c r="N1321" s="14">
        <f t="shared" si="54"/>
        <v>-6.3895316476693109E-3</v>
      </c>
    </row>
    <row r="1322" spans="9:14" x14ac:dyDescent="0.25">
      <c r="I1322" s="31">
        <v>40287</v>
      </c>
      <c r="J1322">
        <v>1197.5200199999999</v>
      </c>
      <c r="K1322" s="14">
        <f t="shared" si="53"/>
        <v>-7.9939226855102463E-3</v>
      </c>
      <c r="M1322" s="6">
        <v>711.40002400000003</v>
      </c>
      <c r="N1322" s="14">
        <f t="shared" si="54"/>
        <v>-1.406688956940283E-2</v>
      </c>
    </row>
    <row r="1323" spans="9:14" x14ac:dyDescent="0.25">
      <c r="I1323" s="31">
        <v>40284</v>
      </c>
      <c r="J1323">
        <v>1192.130005</v>
      </c>
      <c r="K1323" s="14">
        <f t="shared" si="53"/>
        <v>-4.5009811192968652E-3</v>
      </c>
      <c r="M1323" s="6">
        <v>714.61999500000002</v>
      </c>
      <c r="N1323" s="14">
        <f t="shared" si="54"/>
        <v>4.5262452788445984E-3</v>
      </c>
    </row>
    <row r="1324" spans="9:14" x14ac:dyDescent="0.25">
      <c r="I1324" s="31">
        <v>40283</v>
      </c>
      <c r="J1324">
        <v>1211.670044</v>
      </c>
      <c r="K1324" s="14">
        <f t="shared" si="53"/>
        <v>1.6390862504966464E-2</v>
      </c>
      <c r="M1324" s="6">
        <v>724.21002199999998</v>
      </c>
      <c r="N1324" s="14">
        <f t="shared" si="54"/>
        <v>1.3419757447452829E-2</v>
      </c>
    </row>
    <row r="1325" spans="9:14" x14ac:dyDescent="0.25">
      <c r="I1325" s="31">
        <v>40282</v>
      </c>
      <c r="J1325">
        <v>1210.650024</v>
      </c>
      <c r="K1325" s="14">
        <f t="shared" si="53"/>
        <v>-8.4182984059966159E-4</v>
      </c>
      <c r="M1325" s="6">
        <v>722.40002400000003</v>
      </c>
      <c r="N1325" s="14">
        <f t="shared" si="54"/>
        <v>-2.4992722345948959E-3</v>
      </c>
    </row>
    <row r="1326" spans="9:14" x14ac:dyDescent="0.25">
      <c r="I1326" s="31">
        <v>40281</v>
      </c>
      <c r="J1326">
        <v>1197.3000489999999</v>
      </c>
      <c r="K1326" s="14">
        <f t="shared" si="53"/>
        <v>-1.102711331544981E-2</v>
      </c>
      <c r="M1326" s="6">
        <v>707.03002900000001</v>
      </c>
      <c r="N1326" s="14">
        <f t="shared" si="54"/>
        <v>-2.127629358993488E-2</v>
      </c>
    </row>
    <row r="1327" spans="9:14" x14ac:dyDescent="0.25">
      <c r="I1327" s="31">
        <v>40280</v>
      </c>
      <c r="J1327">
        <v>1196.4799800000001</v>
      </c>
      <c r="K1327" s="14">
        <f t="shared" si="53"/>
        <v>-6.8493190214502508E-4</v>
      </c>
      <c r="M1327" s="6">
        <v>705.05999799999995</v>
      </c>
      <c r="N1327" s="14">
        <f t="shared" si="54"/>
        <v>-2.7863469996973755E-3</v>
      </c>
    </row>
    <row r="1328" spans="9:14" x14ac:dyDescent="0.25">
      <c r="I1328" s="31">
        <v>40277</v>
      </c>
      <c r="J1328">
        <v>1194.369995</v>
      </c>
      <c r="K1328" s="14">
        <f t="shared" si="53"/>
        <v>-1.7634937778064907E-3</v>
      </c>
      <c r="M1328" s="6">
        <v>702.95001200000002</v>
      </c>
      <c r="N1328" s="14">
        <f t="shared" si="54"/>
        <v>-2.9926332595597849E-3</v>
      </c>
    </row>
    <row r="1329" spans="9:14" x14ac:dyDescent="0.25">
      <c r="I1329" s="31">
        <v>40276</v>
      </c>
      <c r="J1329">
        <v>1186.4399410000001</v>
      </c>
      <c r="K1329" s="14">
        <f t="shared" si="53"/>
        <v>-6.6395288170312261E-3</v>
      </c>
      <c r="M1329" s="6">
        <v>699.64001499999995</v>
      </c>
      <c r="N1329" s="14">
        <f t="shared" si="54"/>
        <v>-4.708723157401451E-3</v>
      </c>
    </row>
    <row r="1330" spans="9:14" x14ac:dyDescent="0.25">
      <c r="I1330" s="31">
        <v>40275</v>
      </c>
      <c r="J1330">
        <v>1182.4499510000001</v>
      </c>
      <c r="K1330" s="14">
        <f t="shared" si="53"/>
        <v>-3.362993660376179E-3</v>
      </c>
      <c r="M1330" s="6">
        <v>699.46002199999998</v>
      </c>
      <c r="N1330" s="14">
        <f t="shared" si="54"/>
        <v>-2.572651594262565E-4</v>
      </c>
    </row>
    <row r="1331" spans="9:14" x14ac:dyDescent="0.25">
      <c r="I1331" s="31">
        <v>40274</v>
      </c>
      <c r="J1331">
        <v>1189.4399410000001</v>
      </c>
      <c r="K1331" s="14">
        <f t="shared" si="53"/>
        <v>5.9114468177605684E-3</v>
      </c>
      <c r="M1331" s="6">
        <v>701.47997999999995</v>
      </c>
      <c r="N1331" s="14">
        <f t="shared" si="54"/>
        <v>2.8878819896298591E-3</v>
      </c>
    </row>
    <row r="1332" spans="9:14" x14ac:dyDescent="0.25">
      <c r="I1332" s="31">
        <v>40273</v>
      </c>
      <c r="J1332">
        <v>1187.4399410000001</v>
      </c>
      <c r="K1332" s="14">
        <f t="shared" si="53"/>
        <v>-1.6814636292762364E-3</v>
      </c>
      <c r="M1332" s="6">
        <v>697.65002400000003</v>
      </c>
      <c r="N1332" s="14">
        <f t="shared" si="54"/>
        <v>-5.4598222461030854E-3</v>
      </c>
    </row>
    <row r="1333" spans="9:14" x14ac:dyDescent="0.25">
      <c r="I1333" s="31">
        <v>40269</v>
      </c>
      <c r="J1333">
        <v>1178.099976</v>
      </c>
      <c r="K1333" s="14">
        <f t="shared" si="53"/>
        <v>-7.8656314963891916E-3</v>
      </c>
      <c r="M1333" s="6">
        <v>683.97997999999995</v>
      </c>
      <c r="N1333" s="14">
        <f t="shared" si="54"/>
        <v>-1.9594414863805754E-2</v>
      </c>
    </row>
    <row r="1334" spans="9:14" x14ac:dyDescent="0.25">
      <c r="I1334" s="31">
        <v>40268</v>
      </c>
      <c r="J1334">
        <v>1169.4300539999999</v>
      </c>
      <c r="K1334" s="14">
        <f t="shared" si="53"/>
        <v>-7.3592413009267998E-3</v>
      </c>
      <c r="M1334" s="6">
        <v>678.64001499999995</v>
      </c>
      <c r="N1334" s="14">
        <f t="shared" si="54"/>
        <v>-7.8071948831016647E-3</v>
      </c>
    </row>
    <row r="1335" spans="9:14" x14ac:dyDescent="0.25">
      <c r="I1335" s="31">
        <v>40267</v>
      </c>
      <c r="J1335">
        <v>1173.2700199999999</v>
      </c>
      <c r="K1335" s="14">
        <f t="shared" si="53"/>
        <v>3.2836217838472237E-3</v>
      </c>
      <c r="M1335" s="6">
        <v>683.94000200000005</v>
      </c>
      <c r="N1335" s="14">
        <f t="shared" si="54"/>
        <v>7.8097177927241024E-3</v>
      </c>
    </row>
    <row r="1336" spans="9:14" x14ac:dyDescent="0.25">
      <c r="I1336" s="31">
        <v>40266</v>
      </c>
      <c r="J1336">
        <v>1173.219971</v>
      </c>
      <c r="K1336" s="14">
        <f t="shared" si="53"/>
        <v>-4.2657699546366779E-5</v>
      </c>
      <c r="M1336" s="6">
        <v>682.25</v>
      </c>
      <c r="N1336" s="14">
        <f t="shared" si="54"/>
        <v>-2.4709799032928137E-3</v>
      </c>
    </row>
    <row r="1337" spans="9:14" x14ac:dyDescent="0.25">
      <c r="I1337" s="31">
        <v>40263</v>
      </c>
      <c r="J1337">
        <v>1166.589966</v>
      </c>
      <c r="K1337" s="14">
        <f t="shared" si="53"/>
        <v>-5.6511184295208183E-3</v>
      </c>
      <c r="M1337" s="6">
        <v>678.96997099999999</v>
      </c>
      <c r="N1337" s="14">
        <f t="shared" si="54"/>
        <v>-4.8076643459142865E-3</v>
      </c>
    </row>
    <row r="1338" spans="9:14" x14ac:dyDescent="0.25">
      <c r="I1338" s="31">
        <v>40262</v>
      </c>
      <c r="J1338">
        <v>1165.7299800000001</v>
      </c>
      <c r="K1338" s="14">
        <f t="shared" si="53"/>
        <v>-7.371793218389211E-4</v>
      </c>
      <c r="M1338" s="6">
        <v>679.09997599999997</v>
      </c>
      <c r="N1338" s="14">
        <f t="shared" si="54"/>
        <v>1.9147385827467112E-4</v>
      </c>
    </row>
    <row r="1339" spans="9:14" x14ac:dyDescent="0.25">
      <c r="I1339" s="31">
        <v>40261</v>
      </c>
      <c r="J1339">
        <v>1167.719971</v>
      </c>
      <c r="K1339" s="14">
        <f t="shared" si="53"/>
        <v>1.7070771397678097E-3</v>
      </c>
      <c r="M1339" s="6">
        <v>683.67999299999997</v>
      </c>
      <c r="N1339" s="14">
        <f t="shared" si="54"/>
        <v>6.744245563042206E-3</v>
      </c>
    </row>
    <row r="1340" spans="9:14" x14ac:dyDescent="0.25">
      <c r="I1340" s="31">
        <v>40260</v>
      </c>
      <c r="J1340">
        <v>1174.170044</v>
      </c>
      <c r="K1340" s="14">
        <f t="shared" si="53"/>
        <v>5.5236470730875009E-3</v>
      </c>
      <c r="M1340" s="6">
        <v>690.29998799999998</v>
      </c>
      <c r="N1340" s="14">
        <f t="shared" si="54"/>
        <v>9.6828853671018233E-3</v>
      </c>
    </row>
    <row r="1341" spans="9:14" x14ac:dyDescent="0.25">
      <c r="I1341" s="31">
        <v>40259</v>
      </c>
      <c r="J1341">
        <v>1165.8100589999999</v>
      </c>
      <c r="K1341" s="14">
        <f t="shared" si="53"/>
        <v>-7.119909967657212E-3</v>
      </c>
      <c r="M1341" s="6">
        <v>682.90997300000004</v>
      </c>
      <c r="N1341" s="14">
        <f t="shared" si="54"/>
        <v>-1.0705512282291885E-2</v>
      </c>
    </row>
    <row r="1342" spans="9:14" x14ac:dyDescent="0.25">
      <c r="I1342" s="31">
        <v>40256</v>
      </c>
      <c r="J1342">
        <v>1159.900024</v>
      </c>
      <c r="K1342" s="14">
        <f t="shared" si="53"/>
        <v>-5.0694664661491418E-3</v>
      </c>
      <c r="M1342" s="6">
        <v>673.89001499999995</v>
      </c>
      <c r="N1342" s="14">
        <f t="shared" si="54"/>
        <v>-1.3208121650904792E-2</v>
      </c>
    </row>
    <row r="1343" spans="9:14" x14ac:dyDescent="0.25">
      <c r="I1343" s="31">
        <v>40255</v>
      </c>
      <c r="J1343">
        <v>1165.829956</v>
      </c>
      <c r="K1343" s="14">
        <f t="shared" si="53"/>
        <v>5.1124509675843921E-3</v>
      </c>
      <c r="M1343" s="6">
        <v>681.60998500000005</v>
      </c>
      <c r="N1343" s="14">
        <f t="shared" si="54"/>
        <v>1.1455830815359613E-2</v>
      </c>
    </row>
    <row r="1344" spans="9:14" x14ac:dyDescent="0.25">
      <c r="I1344" s="31">
        <v>40254</v>
      </c>
      <c r="J1344">
        <v>1166.209961</v>
      </c>
      <c r="K1344" s="14">
        <f t="shared" si="53"/>
        <v>3.2595233811272273E-4</v>
      </c>
      <c r="M1344" s="6">
        <v>683.97997999999995</v>
      </c>
      <c r="N1344" s="14">
        <f t="shared" si="54"/>
        <v>3.4770544037729945E-3</v>
      </c>
    </row>
    <row r="1345" spans="9:14" x14ac:dyDescent="0.25">
      <c r="I1345" s="31">
        <v>40253</v>
      </c>
      <c r="J1345">
        <v>1159.459961</v>
      </c>
      <c r="K1345" s="14">
        <f t="shared" si="53"/>
        <v>-5.7879800599645037E-3</v>
      </c>
      <c r="M1345" s="6">
        <v>679.580017</v>
      </c>
      <c r="N1345" s="14">
        <f t="shared" si="54"/>
        <v>-6.432882728526601E-3</v>
      </c>
    </row>
    <row r="1346" spans="9:14" x14ac:dyDescent="0.25">
      <c r="I1346" s="31">
        <v>40252</v>
      </c>
      <c r="J1346">
        <v>1150.51001</v>
      </c>
      <c r="K1346" s="14">
        <f t="shared" si="53"/>
        <v>-7.7190686190500291E-3</v>
      </c>
      <c r="M1346" s="6">
        <v>674.40997300000004</v>
      </c>
      <c r="N1346" s="14">
        <f t="shared" si="54"/>
        <v>-7.607704568511453E-3</v>
      </c>
    </row>
    <row r="1347" spans="9:14" x14ac:dyDescent="0.25">
      <c r="I1347" s="31">
        <v>40249</v>
      </c>
      <c r="J1347">
        <v>1149.98999</v>
      </c>
      <c r="K1347" s="14">
        <f t="shared" si="53"/>
        <v>-4.5199085230029912E-4</v>
      </c>
      <c r="M1347" s="6">
        <v>676.59002699999996</v>
      </c>
      <c r="N1347" s="14">
        <f t="shared" si="54"/>
        <v>3.2325352341726621E-3</v>
      </c>
    </row>
    <row r="1348" spans="9:14" x14ac:dyDescent="0.25">
      <c r="I1348" s="31">
        <v>40248</v>
      </c>
      <c r="J1348">
        <v>1150.23999</v>
      </c>
      <c r="K1348" s="14">
        <f t="shared" si="53"/>
        <v>2.1739319661384648E-4</v>
      </c>
      <c r="M1348" s="6">
        <v>677.21997099999999</v>
      </c>
      <c r="N1348" s="14">
        <f t="shared" si="54"/>
        <v>9.310571762242148E-4</v>
      </c>
    </row>
    <row r="1349" spans="9:14" x14ac:dyDescent="0.25">
      <c r="I1349" s="31">
        <v>40247</v>
      </c>
      <c r="J1349">
        <v>1145.6099850000001</v>
      </c>
      <c r="K1349" s="14">
        <f t="shared" si="53"/>
        <v>-4.0252512869075607E-3</v>
      </c>
      <c r="M1349" s="6">
        <v>674.92999299999997</v>
      </c>
      <c r="N1349" s="14">
        <f t="shared" si="54"/>
        <v>-3.3814389682256252E-3</v>
      </c>
    </row>
    <row r="1350" spans="9:14" x14ac:dyDescent="0.25">
      <c r="I1350" s="31">
        <v>40246</v>
      </c>
      <c r="J1350">
        <v>1140.4499510000001</v>
      </c>
      <c r="K1350" s="14">
        <f t="shared" si="53"/>
        <v>-4.5041803646639345E-3</v>
      </c>
      <c r="M1350" s="6">
        <v>669.63000499999998</v>
      </c>
      <c r="N1350" s="14">
        <f t="shared" si="54"/>
        <v>-7.8526485042427208E-3</v>
      </c>
    </row>
    <row r="1351" spans="9:14" x14ac:dyDescent="0.25">
      <c r="I1351" s="31">
        <v>40245</v>
      </c>
      <c r="J1351">
        <v>1138.5</v>
      </c>
      <c r="K1351" s="14">
        <f t="shared" ref="K1351:K1414" si="55">J1351/J1350-1</f>
        <v>-1.709808482424191E-3</v>
      </c>
      <c r="M1351" s="6">
        <v>667.10998500000005</v>
      </c>
      <c r="N1351" s="14">
        <f t="shared" ref="N1351:N1414" si="56">M1351/M1350-1</f>
        <v>-3.7633020939674688E-3</v>
      </c>
    </row>
    <row r="1352" spans="9:14" x14ac:dyDescent="0.25">
      <c r="I1352" s="31">
        <v>40242</v>
      </c>
      <c r="J1352">
        <v>1138.6999510000001</v>
      </c>
      <c r="K1352" s="14">
        <f t="shared" si="55"/>
        <v>1.7562670180071294E-4</v>
      </c>
      <c r="M1352" s="6">
        <v>666.02002000000005</v>
      </c>
      <c r="N1352" s="14">
        <f t="shared" si="56"/>
        <v>-1.6338610191841685E-3</v>
      </c>
    </row>
    <row r="1353" spans="9:14" x14ac:dyDescent="0.25">
      <c r="I1353" s="31">
        <v>40241</v>
      </c>
      <c r="J1353">
        <v>1122.969971</v>
      </c>
      <c r="K1353" s="14">
        <f t="shared" si="55"/>
        <v>-1.3813981449798174E-2</v>
      </c>
      <c r="M1353" s="6">
        <v>652.46997099999999</v>
      </c>
      <c r="N1353" s="14">
        <f t="shared" si="56"/>
        <v>-2.0344807352788097E-2</v>
      </c>
    </row>
    <row r="1354" spans="9:14" x14ac:dyDescent="0.25">
      <c r="I1354" s="31">
        <v>40240</v>
      </c>
      <c r="J1354">
        <v>1118.790039</v>
      </c>
      <c r="K1354" s="14">
        <f t="shared" si="55"/>
        <v>-3.7222117313411296E-3</v>
      </c>
      <c r="M1354" s="6">
        <v>649.26000999999997</v>
      </c>
      <c r="N1354" s="14">
        <f t="shared" si="56"/>
        <v>-4.9197068718431769E-3</v>
      </c>
    </row>
    <row r="1355" spans="9:14" x14ac:dyDescent="0.25">
      <c r="I1355" s="31">
        <v>40239</v>
      </c>
      <c r="J1355">
        <v>1118.3100589999999</v>
      </c>
      <c r="K1355" s="14">
        <f t="shared" si="55"/>
        <v>-4.2901704812203789E-4</v>
      </c>
      <c r="M1355" s="6">
        <v>648.30999799999995</v>
      </c>
      <c r="N1355" s="14">
        <f t="shared" si="56"/>
        <v>-1.463222723358526E-3</v>
      </c>
    </row>
    <row r="1356" spans="9:14" x14ac:dyDescent="0.25">
      <c r="I1356" s="31">
        <v>40238</v>
      </c>
      <c r="J1356">
        <v>1115.709961</v>
      </c>
      <c r="K1356" s="14">
        <f t="shared" si="55"/>
        <v>-2.3250242444612379E-3</v>
      </c>
      <c r="M1356" s="6">
        <v>642.65002400000003</v>
      </c>
      <c r="N1356" s="14">
        <f t="shared" si="56"/>
        <v>-8.7303512477990841E-3</v>
      </c>
    </row>
    <row r="1357" spans="9:14" x14ac:dyDescent="0.25">
      <c r="I1357" s="31">
        <v>40235</v>
      </c>
      <c r="J1357">
        <v>1104.48999</v>
      </c>
      <c r="K1357" s="14">
        <f t="shared" si="55"/>
        <v>-1.0056351016122234E-2</v>
      </c>
      <c r="M1357" s="6">
        <v>628.55999799999995</v>
      </c>
      <c r="N1357" s="14">
        <f t="shared" si="56"/>
        <v>-2.192488208792176E-2</v>
      </c>
    </row>
    <row r="1358" spans="9:14" x14ac:dyDescent="0.25">
      <c r="I1358" s="31">
        <v>40234</v>
      </c>
      <c r="J1358">
        <v>1102.9399410000001</v>
      </c>
      <c r="K1358" s="14">
        <f t="shared" si="55"/>
        <v>-1.4034070150331646E-3</v>
      </c>
      <c r="M1358" s="6">
        <v>630.46002199999998</v>
      </c>
      <c r="N1358" s="14">
        <f t="shared" si="56"/>
        <v>3.0228204245348334E-3</v>
      </c>
    </row>
    <row r="1359" spans="9:14" x14ac:dyDescent="0.25">
      <c r="I1359" s="31">
        <v>40233</v>
      </c>
      <c r="J1359">
        <v>1105.23999</v>
      </c>
      <c r="K1359" s="14">
        <f t="shared" si="55"/>
        <v>2.0853800959592661E-3</v>
      </c>
      <c r="M1359" s="6">
        <v>630.42999299999997</v>
      </c>
      <c r="N1359" s="14">
        <f t="shared" si="56"/>
        <v>-4.7630300022416527E-5</v>
      </c>
    </row>
    <row r="1360" spans="9:14" x14ac:dyDescent="0.25">
      <c r="I1360" s="31">
        <v>40232</v>
      </c>
      <c r="J1360">
        <v>1094.599976</v>
      </c>
      <c r="K1360" s="14">
        <f t="shared" si="55"/>
        <v>-9.6268811265144416E-3</v>
      </c>
      <c r="M1360" s="6">
        <v>625.07000700000003</v>
      </c>
      <c r="N1360" s="14">
        <f t="shared" si="56"/>
        <v>-8.5021113517991243E-3</v>
      </c>
    </row>
    <row r="1361" spans="9:14" x14ac:dyDescent="0.25">
      <c r="I1361" s="31">
        <v>40231</v>
      </c>
      <c r="J1361">
        <v>1108.01001</v>
      </c>
      <c r="K1361" s="14">
        <f t="shared" si="55"/>
        <v>1.2251081942285635E-2</v>
      </c>
      <c r="M1361" s="6">
        <v>632.25</v>
      </c>
      <c r="N1361" s="14">
        <f t="shared" si="56"/>
        <v>1.1486702160706797E-2</v>
      </c>
    </row>
    <row r="1362" spans="9:14" x14ac:dyDescent="0.25">
      <c r="I1362" s="31">
        <v>40228</v>
      </c>
      <c r="J1362">
        <v>1109.170044</v>
      </c>
      <c r="K1362" s="14">
        <f t="shared" si="55"/>
        <v>1.0469526353826808E-3</v>
      </c>
      <c r="M1362" s="6">
        <v>631.61999500000002</v>
      </c>
      <c r="N1362" s="14">
        <f t="shared" si="56"/>
        <v>-9.9644918940289262E-4</v>
      </c>
    </row>
    <row r="1363" spans="9:14" x14ac:dyDescent="0.25">
      <c r="I1363" s="31">
        <v>40227</v>
      </c>
      <c r="J1363">
        <v>1106.75</v>
      </c>
      <c r="K1363" s="14">
        <f t="shared" si="55"/>
        <v>-2.1818512076584584E-3</v>
      </c>
      <c r="M1363" s="6">
        <v>629.32000700000003</v>
      </c>
      <c r="N1363" s="14">
        <f t="shared" si="56"/>
        <v>-3.641411003779238E-3</v>
      </c>
    </row>
    <row r="1364" spans="9:14" x14ac:dyDescent="0.25">
      <c r="I1364" s="31">
        <v>40226</v>
      </c>
      <c r="J1364">
        <v>1099.51001</v>
      </c>
      <c r="K1364" s="14">
        <f t="shared" si="55"/>
        <v>-6.5416670431444057E-3</v>
      </c>
      <c r="M1364" s="6">
        <v>624.830017</v>
      </c>
      <c r="N1364" s="14">
        <f t="shared" si="56"/>
        <v>-7.134669087359935E-3</v>
      </c>
    </row>
    <row r="1365" spans="9:14" x14ac:dyDescent="0.25">
      <c r="I1365" s="31">
        <v>40225</v>
      </c>
      <c r="J1365">
        <v>1094.869995</v>
      </c>
      <c r="K1365" s="14">
        <f t="shared" si="55"/>
        <v>-4.2200752678913656E-3</v>
      </c>
      <c r="M1365" s="6">
        <v>620.84002699999996</v>
      </c>
      <c r="N1365" s="14">
        <f t="shared" si="56"/>
        <v>-6.3857207423503315E-3</v>
      </c>
    </row>
    <row r="1366" spans="9:14" x14ac:dyDescent="0.25">
      <c r="I1366" s="31">
        <v>40221</v>
      </c>
      <c r="J1366">
        <v>1075.51001</v>
      </c>
      <c r="K1366" s="14">
        <f t="shared" si="55"/>
        <v>-1.7682450965331276E-2</v>
      </c>
      <c r="M1366" s="6">
        <v>610.71997099999999</v>
      </c>
      <c r="N1366" s="14">
        <f t="shared" si="56"/>
        <v>-1.6300585593525208E-2</v>
      </c>
    </row>
    <row r="1367" spans="9:14" x14ac:dyDescent="0.25">
      <c r="I1367" s="31">
        <v>40220</v>
      </c>
      <c r="J1367">
        <v>1078.469971</v>
      </c>
      <c r="K1367" s="14">
        <f t="shared" si="55"/>
        <v>2.7521463979680583E-3</v>
      </c>
      <c r="M1367" s="6">
        <v>605.46002199999998</v>
      </c>
      <c r="N1367" s="14">
        <f t="shared" si="56"/>
        <v>-8.6127018105979225E-3</v>
      </c>
    </row>
    <row r="1368" spans="9:14" x14ac:dyDescent="0.25">
      <c r="I1368" s="31">
        <v>40219</v>
      </c>
      <c r="J1368">
        <v>1068.130005</v>
      </c>
      <c r="K1368" s="14">
        <f t="shared" si="55"/>
        <v>-9.5876253192404004E-3</v>
      </c>
      <c r="M1368" s="6">
        <v>595.82000700000003</v>
      </c>
      <c r="N1368" s="14">
        <f t="shared" si="56"/>
        <v>-1.5921802678492858E-2</v>
      </c>
    </row>
    <row r="1369" spans="9:14" x14ac:dyDescent="0.25">
      <c r="I1369" s="31">
        <v>40218</v>
      </c>
      <c r="J1369">
        <v>1070.5200199999999</v>
      </c>
      <c r="K1369" s="14">
        <f t="shared" si="55"/>
        <v>2.2375693865093194E-3</v>
      </c>
      <c r="M1369" s="6">
        <v>595.169983</v>
      </c>
      <c r="N1369" s="14">
        <f t="shared" si="56"/>
        <v>-1.0909737712114786E-3</v>
      </c>
    </row>
    <row r="1370" spans="9:14" x14ac:dyDescent="0.25">
      <c r="I1370" s="31">
        <v>40217</v>
      </c>
      <c r="J1370">
        <v>1056.73999</v>
      </c>
      <c r="K1370" s="14">
        <f t="shared" si="55"/>
        <v>-1.2872276783763348E-2</v>
      </c>
      <c r="M1370" s="6">
        <v>586.48999000000003</v>
      </c>
      <c r="N1370" s="14">
        <f t="shared" si="56"/>
        <v>-1.4584057072649759E-2</v>
      </c>
    </row>
    <row r="1371" spans="9:14" x14ac:dyDescent="0.25">
      <c r="I1371" s="31">
        <v>40214</v>
      </c>
      <c r="J1371">
        <v>1066.1899410000001</v>
      </c>
      <c r="K1371" s="14">
        <f t="shared" si="55"/>
        <v>8.942550759340584E-3</v>
      </c>
      <c r="M1371" s="6">
        <v>592.97997999999995</v>
      </c>
      <c r="N1371" s="14">
        <f t="shared" si="56"/>
        <v>1.1065815462596218E-2</v>
      </c>
    </row>
    <row r="1372" spans="9:14" x14ac:dyDescent="0.25">
      <c r="I1372" s="31">
        <v>40213</v>
      </c>
      <c r="J1372">
        <v>1063.1099850000001</v>
      </c>
      <c r="K1372" s="14">
        <f t="shared" si="55"/>
        <v>-2.8887498198597594E-3</v>
      </c>
      <c r="M1372" s="6">
        <v>589.67999299999997</v>
      </c>
      <c r="N1372" s="14">
        <f t="shared" si="56"/>
        <v>-5.5650900726867958E-3</v>
      </c>
    </row>
    <row r="1373" spans="9:14" x14ac:dyDescent="0.25">
      <c r="I1373" s="31">
        <v>40212</v>
      </c>
      <c r="J1373">
        <v>1097.280029</v>
      </c>
      <c r="K1373" s="14">
        <f t="shared" si="55"/>
        <v>3.2141588812186761E-2</v>
      </c>
      <c r="M1373" s="6">
        <v>610.65997300000004</v>
      </c>
      <c r="N1373" s="14">
        <f t="shared" si="56"/>
        <v>3.5578585417599617E-2</v>
      </c>
    </row>
    <row r="1374" spans="9:14" x14ac:dyDescent="0.25">
      <c r="I1374" s="31">
        <v>40211</v>
      </c>
      <c r="J1374">
        <v>1103.3199460000001</v>
      </c>
      <c r="K1374" s="14">
        <f t="shared" si="55"/>
        <v>5.5044444812364368E-3</v>
      </c>
      <c r="M1374" s="6">
        <v>614.04998799999998</v>
      </c>
      <c r="N1374" s="14">
        <f t="shared" si="56"/>
        <v>5.5513954571899671E-3</v>
      </c>
    </row>
    <row r="1375" spans="9:14" x14ac:dyDescent="0.25">
      <c r="I1375" s="31">
        <v>40210</v>
      </c>
      <c r="J1375">
        <v>1089.1899410000001</v>
      </c>
      <c r="K1375" s="14">
        <f t="shared" si="55"/>
        <v>-1.2806806449232822E-2</v>
      </c>
      <c r="M1375" s="6">
        <v>609.25</v>
      </c>
      <c r="N1375" s="14">
        <f t="shared" si="56"/>
        <v>-7.8169336272342349E-3</v>
      </c>
    </row>
    <row r="1376" spans="9:14" x14ac:dyDescent="0.25">
      <c r="I1376" s="31">
        <v>40207</v>
      </c>
      <c r="J1376">
        <v>1073.869995</v>
      </c>
      <c r="K1376" s="14">
        <f t="shared" si="55"/>
        <v>-1.4065449398049545E-2</v>
      </c>
      <c r="M1376" s="6">
        <v>602.03997800000002</v>
      </c>
      <c r="N1376" s="14">
        <f t="shared" si="56"/>
        <v>-1.1834258514567098E-2</v>
      </c>
    </row>
    <row r="1377" spans="9:14" x14ac:dyDescent="0.25">
      <c r="I1377" s="31">
        <v>40206</v>
      </c>
      <c r="J1377">
        <v>1084.530029</v>
      </c>
      <c r="K1377" s="14">
        <f t="shared" si="55"/>
        <v>9.9267453692102325E-3</v>
      </c>
      <c r="M1377" s="6">
        <v>607.92999299999997</v>
      </c>
      <c r="N1377" s="14">
        <f t="shared" si="56"/>
        <v>9.7834283689379742E-3</v>
      </c>
    </row>
    <row r="1378" spans="9:14" x14ac:dyDescent="0.25">
      <c r="I1378" s="31">
        <v>40205</v>
      </c>
      <c r="J1378">
        <v>1097.5</v>
      </c>
      <c r="K1378" s="14">
        <f t="shared" si="55"/>
        <v>1.1959070429759411E-2</v>
      </c>
      <c r="M1378" s="6">
        <v>618.38000499999998</v>
      </c>
      <c r="N1378" s="14">
        <f t="shared" si="56"/>
        <v>1.7189498988907426E-2</v>
      </c>
    </row>
    <row r="1379" spans="9:14" x14ac:dyDescent="0.25">
      <c r="I1379" s="31">
        <v>40204</v>
      </c>
      <c r="J1379">
        <v>1092.170044</v>
      </c>
      <c r="K1379" s="14">
        <f t="shared" si="55"/>
        <v>-4.856451936218753E-3</v>
      </c>
      <c r="M1379" s="6">
        <v>612.15997300000004</v>
      </c>
      <c r="N1379" s="14">
        <f t="shared" si="56"/>
        <v>-1.0058591723061894E-2</v>
      </c>
    </row>
    <row r="1380" spans="9:14" x14ac:dyDescent="0.25">
      <c r="I1380" s="31">
        <v>40203</v>
      </c>
      <c r="J1380">
        <v>1096.780029</v>
      </c>
      <c r="K1380" s="14">
        <f t="shared" si="55"/>
        <v>4.2209407091191586E-3</v>
      </c>
      <c r="M1380" s="6">
        <v>618.10998500000005</v>
      </c>
      <c r="N1380" s="14">
        <f t="shared" si="56"/>
        <v>9.7197011605330008E-3</v>
      </c>
    </row>
    <row r="1381" spans="9:14" x14ac:dyDescent="0.25">
      <c r="I1381" s="31">
        <v>40200</v>
      </c>
      <c r="J1381">
        <v>1091.76001</v>
      </c>
      <c r="K1381" s="14">
        <f t="shared" si="55"/>
        <v>-4.5770517945855627E-3</v>
      </c>
      <c r="M1381" s="6">
        <v>617.11999500000002</v>
      </c>
      <c r="N1381" s="14">
        <f t="shared" si="56"/>
        <v>-1.6016405235712572E-3</v>
      </c>
    </row>
    <row r="1382" spans="9:14" x14ac:dyDescent="0.25">
      <c r="I1382" s="31">
        <v>40199</v>
      </c>
      <c r="J1382">
        <v>1116.4799800000001</v>
      </c>
      <c r="K1382" s="14">
        <f t="shared" si="55"/>
        <v>2.2642311289639672E-2</v>
      </c>
      <c r="M1382" s="6">
        <v>628.35998500000005</v>
      </c>
      <c r="N1382" s="14">
        <f t="shared" si="56"/>
        <v>1.8213621485396958E-2</v>
      </c>
    </row>
    <row r="1383" spans="9:14" x14ac:dyDescent="0.25">
      <c r="I1383" s="31">
        <v>40198</v>
      </c>
      <c r="J1383">
        <v>1138.040039</v>
      </c>
      <c r="K1383" s="14">
        <f t="shared" si="55"/>
        <v>1.9310743932909435E-2</v>
      </c>
      <c r="M1383" s="6">
        <v>639.60998500000005</v>
      </c>
      <c r="N1383" s="14">
        <f t="shared" si="56"/>
        <v>1.7903749870386898E-2</v>
      </c>
    </row>
    <row r="1384" spans="9:14" x14ac:dyDescent="0.25">
      <c r="I1384" s="31">
        <v>40197</v>
      </c>
      <c r="J1384">
        <v>1150.2299800000001</v>
      </c>
      <c r="K1384" s="14">
        <f t="shared" si="55"/>
        <v>1.0711346334274285E-2</v>
      </c>
      <c r="M1384" s="6">
        <v>649.15002400000003</v>
      </c>
      <c r="N1384" s="14">
        <f t="shared" si="56"/>
        <v>1.4915400359173603E-2</v>
      </c>
    </row>
    <row r="1385" spans="9:14" x14ac:dyDescent="0.25">
      <c r="I1385" s="31">
        <v>40193</v>
      </c>
      <c r="J1385">
        <v>1136.030029</v>
      </c>
      <c r="K1385" s="14">
        <f t="shared" si="55"/>
        <v>-1.2345314630036075E-2</v>
      </c>
      <c r="M1385" s="6">
        <v>637.96002199999998</v>
      </c>
      <c r="N1385" s="14">
        <f t="shared" si="56"/>
        <v>-1.7237928962935745E-2</v>
      </c>
    </row>
    <row r="1386" spans="9:14" x14ac:dyDescent="0.25">
      <c r="I1386" s="31">
        <v>40192</v>
      </c>
      <c r="J1386">
        <v>1148.459961</v>
      </c>
      <c r="K1386" s="14">
        <f t="shared" si="55"/>
        <v>1.0941552320532955E-2</v>
      </c>
      <c r="M1386" s="6">
        <v>646.42999299999997</v>
      </c>
      <c r="N1386" s="14">
        <f t="shared" si="56"/>
        <v>1.3276648548363079E-2</v>
      </c>
    </row>
    <row r="1387" spans="9:14" x14ac:dyDescent="0.25">
      <c r="I1387" s="31">
        <v>40191</v>
      </c>
      <c r="J1387">
        <v>1145.6800539999999</v>
      </c>
      <c r="K1387" s="14">
        <f t="shared" si="55"/>
        <v>-2.4205519516584673E-3</v>
      </c>
      <c r="M1387" s="6">
        <v>643.55999799999995</v>
      </c>
      <c r="N1387" s="14">
        <f t="shared" si="56"/>
        <v>-4.4397615071676277E-3</v>
      </c>
    </row>
    <row r="1388" spans="9:14" x14ac:dyDescent="0.25">
      <c r="I1388" s="31">
        <v>40190</v>
      </c>
      <c r="J1388">
        <v>1136.219971</v>
      </c>
      <c r="K1388" s="14">
        <f t="shared" si="55"/>
        <v>-8.2571770076395046E-3</v>
      </c>
      <c r="M1388" s="6">
        <v>635.5</v>
      </c>
      <c r="N1388" s="14">
        <f t="shared" si="56"/>
        <v>-1.2524081709627821E-2</v>
      </c>
    </row>
    <row r="1389" spans="9:14" x14ac:dyDescent="0.25">
      <c r="I1389" s="31">
        <v>40189</v>
      </c>
      <c r="J1389">
        <v>1146.9799800000001</v>
      </c>
      <c r="K1389" s="14">
        <f t="shared" si="55"/>
        <v>9.470005170328033E-3</v>
      </c>
      <c r="M1389" s="6">
        <v>643.98999000000003</v>
      </c>
      <c r="N1389" s="14">
        <f t="shared" si="56"/>
        <v>1.3359543666404461E-2</v>
      </c>
    </row>
    <row r="1390" spans="9:14" x14ac:dyDescent="0.25">
      <c r="I1390" s="31">
        <v>40186</v>
      </c>
      <c r="J1390">
        <v>1144.9799800000001</v>
      </c>
      <c r="K1390" s="14">
        <f t="shared" si="55"/>
        <v>-1.7437095981396311E-3</v>
      </c>
      <c r="M1390" s="6">
        <v>644.55999799999995</v>
      </c>
      <c r="N1390" s="14">
        <f t="shared" si="56"/>
        <v>8.8511934789536895E-4</v>
      </c>
    </row>
    <row r="1391" spans="9:14" x14ac:dyDescent="0.25">
      <c r="I1391" s="31">
        <v>40185</v>
      </c>
      <c r="J1391">
        <v>1141.6899410000001</v>
      </c>
      <c r="K1391" s="14">
        <f t="shared" si="55"/>
        <v>-2.8734467479509807E-3</v>
      </c>
      <c r="M1391" s="6">
        <v>641.96997099999999</v>
      </c>
      <c r="N1391" s="14">
        <f t="shared" si="56"/>
        <v>-4.0182869058529302E-3</v>
      </c>
    </row>
    <row r="1392" spans="9:14" x14ac:dyDescent="0.25">
      <c r="I1392" s="31">
        <v>40184</v>
      </c>
      <c r="J1392">
        <v>1137.1400149999999</v>
      </c>
      <c r="K1392" s="14">
        <f t="shared" si="55"/>
        <v>-3.9852553978139138E-3</v>
      </c>
      <c r="M1392" s="6">
        <v>637.95001200000002</v>
      </c>
      <c r="N1392" s="14">
        <f t="shared" si="56"/>
        <v>-6.2619112755976092E-3</v>
      </c>
    </row>
    <row r="1393" spans="9:14" x14ac:dyDescent="0.25">
      <c r="I1393" s="31">
        <v>40183</v>
      </c>
      <c r="J1393">
        <v>1136.5200199999999</v>
      </c>
      <c r="K1393" s="14">
        <f t="shared" si="55"/>
        <v>-5.4522309638360689E-4</v>
      </c>
      <c r="M1393" s="6">
        <v>638.48999000000003</v>
      </c>
      <c r="N1393" s="14">
        <f t="shared" si="56"/>
        <v>8.4642682003743808E-4</v>
      </c>
    </row>
    <row r="1394" spans="9:14" x14ac:dyDescent="0.25">
      <c r="I1394" s="31">
        <v>40182</v>
      </c>
      <c r="J1394">
        <v>1132.98999</v>
      </c>
      <c r="K1394" s="14">
        <f t="shared" si="55"/>
        <v>-3.1059989598773985E-3</v>
      </c>
      <c r="M1394" s="6">
        <v>640.09997599999997</v>
      </c>
      <c r="N1394" s="14">
        <f t="shared" si="56"/>
        <v>2.5215524522161914E-3</v>
      </c>
    </row>
    <row r="1395" spans="9:14" x14ac:dyDescent="0.25">
      <c r="I1395" s="31">
        <v>40178</v>
      </c>
      <c r="J1395">
        <v>1115.099976</v>
      </c>
      <c r="K1395" s="14">
        <f t="shared" si="55"/>
        <v>-1.5790090078377506E-2</v>
      </c>
      <c r="M1395" s="6">
        <v>625.39001499999995</v>
      </c>
      <c r="N1395" s="14">
        <f t="shared" si="56"/>
        <v>-2.2980724186123069E-2</v>
      </c>
    </row>
    <row r="1396" spans="9:14" x14ac:dyDescent="0.25">
      <c r="I1396" s="31">
        <v>40177</v>
      </c>
      <c r="J1396">
        <v>1126.420044</v>
      </c>
      <c r="K1396" s="14">
        <f t="shared" si="55"/>
        <v>1.0151617113836275E-2</v>
      </c>
      <c r="M1396" s="6">
        <v>633.40997300000004</v>
      </c>
      <c r="N1396" s="14">
        <f t="shared" si="56"/>
        <v>1.2823930359681324E-2</v>
      </c>
    </row>
    <row r="1397" spans="9:14" x14ac:dyDescent="0.25">
      <c r="I1397" s="31">
        <v>40176</v>
      </c>
      <c r="J1397">
        <v>1126.1999510000001</v>
      </c>
      <c r="K1397" s="14">
        <f t="shared" si="55"/>
        <v>-1.9539158697701176E-4</v>
      </c>
      <c r="M1397" s="6">
        <v>633.17999299999997</v>
      </c>
      <c r="N1397" s="14">
        <f t="shared" si="56"/>
        <v>-3.6308237919091546E-4</v>
      </c>
    </row>
    <row r="1398" spans="9:14" x14ac:dyDescent="0.25">
      <c r="I1398" s="31">
        <v>40175</v>
      </c>
      <c r="J1398">
        <v>1127.780029</v>
      </c>
      <c r="K1398" s="14">
        <f t="shared" si="55"/>
        <v>1.4030172871140056E-3</v>
      </c>
      <c r="M1398" s="6">
        <v>633.75</v>
      </c>
      <c r="N1398" s="14">
        <f t="shared" si="56"/>
        <v>9.0022901276354261E-4</v>
      </c>
    </row>
    <row r="1399" spans="9:14" x14ac:dyDescent="0.25">
      <c r="I1399" s="31">
        <v>40171</v>
      </c>
      <c r="J1399">
        <v>1126.4799800000001</v>
      </c>
      <c r="K1399" s="14">
        <f t="shared" si="55"/>
        <v>-1.152750506809963E-3</v>
      </c>
      <c r="M1399" s="6">
        <v>634.07000700000003</v>
      </c>
      <c r="N1399" s="14">
        <f t="shared" si="56"/>
        <v>5.0494201183437504E-4</v>
      </c>
    </row>
    <row r="1400" spans="9:14" x14ac:dyDescent="0.25">
      <c r="I1400" s="31">
        <v>40170</v>
      </c>
      <c r="J1400">
        <v>1120.589966</v>
      </c>
      <c r="K1400" s="14">
        <f t="shared" si="55"/>
        <v>-5.2286894614852475E-3</v>
      </c>
      <c r="M1400" s="6">
        <v>630.97997999999995</v>
      </c>
      <c r="N1400" s="14">
        <f t="shared" si="56"/>
        <v>-4.8733215037564115E-3</v>
      </c>
    </row>
    <row r="1401" spans="9:14" x14ac:dyDescent="0.25">
      <c r="I1401" s="31">
        <v>40169</v>
      </c>
      <c r="J1401">
        <v>1118.0200199999999</v>
      </c>
      <c r="K1401" s="14">
        <f t="shared" si="55"/>
        <v>-2.29338658918532E-3</v>
      </c>
      <c r="M1401" s="6">
        <v>623.59997599999997</v>
      </c>
      <c r="N1401" s="14">
        <f t="shared" si="56"/>
        <v>-1.169609850379083E-2</v>
      </c>
    </row>
    <row r="1402" spans="9:14" x14ac:dyDescent="0.25">
      <c r="I1402" s="31">
        <v>40168</v>
      </c>
      <c r="J1402">
        <v>1114.0500489999999</v>
      </c>
      <c r="K1402" s="14">
        <f t="shared" si="55"/>
        <v>-3.5508943748610022E-3</v>
      </c>
      <c r="M1402" s="6">
        <v>618.59997599999997</v>
      </c>
      <c r="N1402" s="14">
        <f t="shared" si="56"/>
        <v>-8.0179605394982145E-3</v>
      </c>
    </row>
    <row r="1403" spans="9:14" x14ac:dyDescent="0.25">
      <c r="I1403" s="31">
        <v>40165</v>
      </c>
      <c r="J1403">
        <v>1102.469971</v>
      </c>
      <c r="K1403" s="14">
        <f t="shared" si="55"/>
        <v>-1.0394576087846774E-2</v>
      </c>
      <c r="M1403" s="6">
        <v>610.57000700000003</v>
      </c>
      <c r="N1403" s="14">
        <f t="shared" si="56"/>
        <v>-1.2980875059070418E-2</v>
      </c>
    </row>
    <row r="1404" spans="9:14" x14ac:dyDescent="0.25">
      <c r="I1404" s="31">
        <v>40164</v>
      </c>
      <c r="J1404">
        <v>1096.079956</v>
      </c>
      <c r="K1404" s="14">
        <f t="shared" si="55"/>
        <v>-5.7960898419789908E-3</v>
      </c>
      <c r="M1404" s="6">
        <v>604.25</v>
      </c>
      <c r="N1404" s="14">
        <f t="shared" si="56"/>
        <v>-1.0350994853240536E-2</v>
      </c>
    </row>
    <row r="1405" spans="9:14" x14ac:dyDescent="0.25">
      <c r="I1405" s="31">
        <v>40163</v>
      </c>
      <c r="J1405">
        <v>1109.1800539999999</v>
      </c>
      <c r="K1405" s="14">
        <f t="shared" si="55"/>
        <v>1.1951772248264714E-2</v>
      </c>
      <c r="M1405" s="6">
        <v>611.21002199999998</v>
      </c>
      <c r="N1405" s="14">
        <f t="shared" si="56"/>
        <v>1.1518447662391296E-2</v>
      </c>
    </row>
    <row r="1406" spans="9:14" x14ac:dyDescent="0.25">
      <c r="I1406" s="31">
        <v>40162</v>
      </c>
      <c r="J1406">
        <v>1107.9300539999999</v>
      </c>
      <c r="K1406" s="14">
        <f t="shared" si="55"/>
        <v>-1.1269585992753628E-3</v>
      </c>
      <c r="M1406" s="6">
        <v>606.30999799999995</v>
      </c>
      <c r="N1406" s="14">
        <f t="shared" si="56"/>
        <v>-8.0169235183124021E-3</v>
      </c>
    </row>
    <row r="1407" spans="9:14" x14ac:dyDescent="0.25">
      <c r="I1407" s="31">
        <v>40161</v>
      </c>
      <c r="J1407">
        <v>1114.1099850000001</v>
      </c>
      <c r="K1407" s="14">
        <f t="shared" si="55"/>
        <v>5.5779071771620004E-3</v>
      </c>
      <c r="M1407" s="6">
        <v>609.78997800000002</v>
      </c>
      <c r="N1407" s="14">
        <f t="shared" si="56"/>
        <v>5.7396051714126983E-3</v>
      </c>
    </row>
    <row r="1408" spans="9:14" x14ac:dyDescent="0.25">
      <c r="I1408" s="31">
        <v>40158</v>
      </c>
      <c r="J1408">
        <v>1106.410034</v>
      </c>
      <c r="K1408" s="14">
        <f t="shared" si="55"/>
        <v>-6.9113023881569591E-3</v>
      </c>
      <c r="M1408" s="6">
        <v>600.36999500000002</v>
      </c>
      <c r="N1408" s="14">
        <f t="shared" si="56"/>
        <v>-1.5447913773354971E-2</v>
      </c>
    </row>
    <row r="1409" spans="9:14" x14ac:dyDescent="0.25">
      <c r="I1409" s="31">
        <v>40157</v>
      </c>
      <c r="J1409">
        <v>1102.349976</v>
      </c>
      <c r="K1409" s="14">
        <f t="shared" si="55"/>
        <v>-3.6695780725358729E-3</v>
      </c>
      <c r="M1409" s="6">
        <v>595.38000499999998</v>
      </c>
      <c r="N1409" s="14">
        <f t="shared" si="56"/>
        <v>-8.3115246290748068E-3</v>
      </c>
    </row>
    <row r="1410" spans="9:14" x14ac:dyDescent="0.25">
      <c r="I1410" s="31">
        <v>40156</v>
      </c>
      <c r="J1410">
        <v>1095.9499510000001</v>
      </c>
      <c r="K1410" s="14">
        <f t="shared" si="55"/>
        <v>-5.805801369201391E-3</v>
      </c>
      <c r="M1410" s="6">
        <v>598.03002900000001</v>
      </c>
      <c r="N1410" s="14">
        <f t="shared" si="56"/>
        <v>4.4509791691778045E-3</v>
      </c>
    </row>
    <row r="1411" spans="9:14" x14ac:dyDescent="0.25">
      <c r="I1411" s="31">
        <v>40155</v>
      </c>
      <c r="J1411">
        <v>1091.9399410000001</v>
      </c>
      <c r="K1411" s="14">
        <f t="shared" si="55"/>
        <v>-3.6589353339913089E-3</v>
      </c>
      <c r="M1411" s="6">
        <v>597.70001200000002</v>
      </c>
      <c r="N1411" s="14">
        <f t="shared" si="56"/>
        <v>-5.5184018192500073E-4</v>
      </c>
    </row>
    <row r="1412" spans="9:14" x14ac:dyDescent="0.25">
      <c r="I1412" s="31">
        <v>40154</v>
      </c>
      <c r="J1412">
        <v>1103.25</v>
      </c>
      <c r="K1412" s="14">
        <f t="shared" si="55"/>
        <v>1.0357766554122128E-2</v>
      </c>
      <c r="M1412" s="6">
        <v>603.55999799999995</v>
      </c>
      <c r="N1412" s="14">
        <f t="shared" si="56"/>
        <v>9.8042260035957618E-3</v>
      </c>
    </row>
    <row r="1413" spans="9:14" x14ac:dyDescent="0.25">
      <c r="I1413" s="31">
        <v>40151</v>
      </c>
      <c r="J1413">
        <v>1105.9799800000001</v>
      </c>
      <c r="K1413" s="14">
        <f t="shared" si="55"/>
        <v>2.4744890097438965E-3</v>
      </c>
      <c r="M1413" s="6">
        <v>602.78997800000002</v>
      </c>
      <c r="N1413" s="14">
        <f t="shared" si="56"/>
        <v>-1.275796942394325E-3</v>
      </c>
    </row>
    <row r="1414" spans="9:14" x14ac:dyDescent="0.25">
      <c r="I1414" s="31">
        <v>40150</v>
      </c>
      <c r="J1414">
        <v>1099.920044</v>
      </c>
      <c r="K1414" s="14">
        <f t="shared" si="55"/>
        <v>-5.4792456550616375E-3</v>
      </c>
      <c r="M1414" s="6">
        <v>588.78002900000001</v>
      </c>
      <c r="N1414" s="14">
        <f t="shared" si="56"/>
        <v>-2.3241841290201459E-2</v>
      </c>
    </row>
    <row r="1415" spans="9:14" x14ac:dyDescent="0.25">
      <c r="I1415" s="31">
        <v>40149</v>
      </c>
      <c r="J1415">
        <v>1109.23999</v>
      </c>
      <c r="K1415" s="14">
        <f t="shared" ref="K1415:K1478" si="57">J1415/J1414-1</f>
        <v>8.4732940824561176E-3</v>
      </c>
      <c r="M1415" s="6">
        <v>596.09002699999996</v>
      </c>
      <c r="N1415" s="14">
        <f t="shared" ref="N1415:N1478" si="58">M1415/M1414-1</f>
        <v>1.2415499235623573E-2</v>
      </c>
    </row>
    <row r="1416" spans="9:14" x14ac:dyDescent="0.25">
      <c r="I1416" s="31">
        <v>40148</v>
      </c>
      <c r="J1416">
        <v>1108.8599850000001</v>
      </c>
      <c r="K1416" s="14">
        <f t="shared" si="57"/>
        <v>-3.4258141017795563E-4</v>
      </c>
      <c r="M1416" s="6">
        <v>589.20001200000002</v>
      </c>
      <c r="N1416" s="14">
        <f t="shared" si="58"/>
        <v>-1.1558681890176836E-2</v>
      </c>
    </row>
    <row r="1417" spans="9:14" x14ac:dyDescent="0.25">
      <c r="I1417" s="31">
        <v>40147</v>
      </c>
      <c r="J1417">
        <v>1095.630005</v>
      </c>
      <c r="K1417" s="14">
        <f t="shared" si="57"/>
        <v>-1.1931154680453249E-2</v>
      </c>
      <c r="M1417" s="6">
        <v>579.72997999999995</v>
      </c>
      <c r="N1417" s="14">
        <f t="shared" si="58"/>
        <v>-1.6072694852558911E-2</v>
      </c>
    </row>
    <row r="1418" spans="9:14" x14ac:dyDescent="0.25">
      <c r="I1418" s="31">
        <v>40144</v>
      </c>
      <c r="J1418">
        <v>1091.48999</v>
      </c>
      <c r="K1418" s="14">
        <f t="shared" si="57"/>
        <v>-3.7786615747165131E-3</v>
      </c>
      <c r="M1418" s="6">
        <v>577.21002199999998</v>
      </c>
      <c r="N1418" s="14">
        <f t="shared" si="58"/>
        <v>-4.3467788227891102E-3</v>
      </c>
    </row>
    <row r="1419" spans="9:14" x14ac:dyDescent="0.25">
      <c r="I1419" s="31">
        <v>40142</v>
      </c>
      <c r="J1419">
        <v>1110.630005</v>
      </c>
      <c r="K1419" s="14">
        <f t="shared" si="57"/>
        <v>1.7535676163186853E-2</v>
      </c>
      <c r="M1419" s="6">
        <v>592.19000200000005</v>
      </c>
      <c r="N1419" s="14">
        <f t="shared" si="58"/>
        <v>2.5952390688046778E-2</v>
      </c>
    </row>
    <row r="1420" spans="9:14" x14ac:dyDescent="0.25">
      <c r="I1420" s="31">
        <v>40141</v>
      </c>
      <c r="J1420">
        <v>1105.650024</v>
      </c>
      <c r="K1420" s="14">
        <f t="shared" si="57"/>
        <v>-4.4839244190957306E-3</v>
      </c>
      <c r="M1420" s="6">
        <v>592.580017</v>
      </c>
      <c r="N1420" s="14">
        <f t="shared" si="58"/>
        <v>6.5859774512033731E-4</v>
      </c>
    </row>
    <row r="1421" spans="9:14" x14ac:dyDescent="0.25">
      <c r="I1421" s="31">
        <v>40140</v>
      </c>
      <c r="J1421">
        <v>1106.23999</v>
      </c>
      <c r="K1421" s="14">
        <f t="shared" si="57"/>
        <v>5.3359199312064121E-4</v>
      </c>
      <c r="M1421" s="6">
        <v>594.80999799999995</v>
      </c>
      <c r="N1421" s="14">
        <f t="shared" si="58"/>
        <v>3.763172796965808E-3</v>
      </c>
    </row>
    <row r="1422" spans="9:14" x14ac:dyDescent="0.25">
      <c r="I1422" s="31">
        <v>40137</v>
      </c>
      <c r="J1422">
        <v>1091.380005</v>
      </c>
      <c r="K1422" s="14">
        <f t="shared" si="57"/>
        <v>-1.3432876350817913E-2</v>
      </c>
      <c r="M1422" s="6">
        <v>584.67999299999997</v>
      </c>
      <c r="N1422" s="14">
        <f t="shared" si="58"/>
        <v>-1.7030656905669517E-2</v>
      </c>
    </row>
    <row r="1423" spans="9:14" x14ac:dyDescent="0.25">
      <c r="I1423" s="31">
        <v>40136</v>
      </c>
      <c r="J1423">
        <v>1094.900024</v>
      </c>
      <c r="K1423" s="14">
        <f t="shared" si="57"/>
        <v>3.2252918175827983E-3</v>
      </c>
      <c r="M1423" s="6">
        <v>585.67999299999997</v>
      </c>
      <c r="N1423" s="14">
        <f t="shared" si="58"/>
        <v>1.7103372989881738E-3</v>
      </c>
    </row>
    <row r="1424" spans="9:14" x14ac:dyDescent="0.25">
      <c r="I1424" s="31">
        <v>40135</v>
      </c>
      <c r="J1424">
        <v>1109.8000489999999</v>
      </c>
      <c r="K1424" s="14">
        <f t="shared" si="57"/>
        <v>1.3608571260749214E-2</v>
      </c>
      <c r="M1424" s="6">
        <v>600.15002400000003</v>
      </c>
      <c r="N1424" s="14">
        <f t="shared" si="58"/>
        <v>2.4706377497856646E-2</v>
      </c>
    </row>
    <row r="1425" spans="9:14" x14ac:dyDescent="0.25">
      <c r="I1425" s="31">
        <v>40134</v>
      </c>
      <c r="J1425">
        <v>1110.3199460000001</v>
      </c>
      <c r="K1425" s="14">
        <f t="shared" si="57"/>
        <v>4.6846006221445968E-4</v>
      </c>
      <c r="M1425" s="6">
        <v>602.34002699999996</v>
      </c>
      <c r="N1425" s="14">
        <f t="shared" si="58"/>
        <v>3.6490925808909669E-3</v>
      </c>
    </row>
    <row r="1426" spans="9:14" x14ac:dyDescent="0.25">
      <c r="I1426" s="31">
        <v>40133</v>
      </c>
      <c r="J1426">
        <v>1109.3000489999999</v>
      </c>
      <c r="K1426" s="14">
        <f t="shared" si="57"/>
        <v>-9.1856136033074964E-4</v>
      </c>
      <c r="M1426" s="6">
        <v>602.86999500000002</v>
      </c>
      <c r="N1426" s="14">
        <f t="shared" si="58"/>
        <v>8.7984855105771587E-4</v>
      </c>
    </row>
    <row r="1427" spans="9:14" x14ac:dyDescent="0.25">
      <c r="I1427" s="31">
        <v>40130</v>
      </c>
      <c r="J1427">
        <v>1093.4799800000001</v>
      </c>
      <c r="K1427" s="14">
        <f t="shared" si="57"/>
        <v>-1.426130740214171E-2</v>
      </c>
      <c r="M1427" s="6">
        <v>586.28002900000001</v>
      </c>
      <c r="N1427" s="14">
        <f t="shared" si="58"/>
        <v>-2.7518314292619639E-2</v>
      </c>
    </row>
    <row r="1428" spans="9:14" x14ac:dyDescent="0.25">
      <c r="I1428" s="31">
        <v>40129</v>
      </c>
      <c r="J1428">
        <v>1087.23999</v>
      </c>
      <c r="K1428" s="14">
        <f t="shared" si="57"/>
        <v>-5.7065425194159358E-3</v>
      </c>
      <c r="M1428" s="6">
        <v>580.32000700000003</v>
      </c>
      <c r="N1428" s="14">
        <f t="shared" si="58"/>
        <v>-1.0165828111467157E-2</v>
      </c>
    </row>
    <row r="1429" spans="9:14" x14ac:dyDescent="0.25">
      <c r="I1429" s="31">
        <v>40128</v>
      </c>
      <c r="J1429">
        <v>1098.51001</v>
      </c>
      <c r="K1429" s="14">
        <f t="shared" si="57"/>
        <v>1.0365715116862129E-2</v>
      </c>
      <c r="M1429" s="6">
        <v>592.71002199999998</v>
      </c>
      <c r="N1429" s="14">
        <f t="shared" si="58"/>
        <v>2.1350315085724603E-2</v>
      </c>
    </row>
    <row r="1430" spans="9:14" x14ac:dyDescent="0.25">
      <c r="I1430" s="31">
        <v>40127</v>
      </c>
      <c r="J1430">
        <v>1093.01001</v>
      </c>
      <c r="K1430" s="14">
        <f t="shared" si="57"/>
        <v>-5.0067818681051035E-3</v>
      </c>
      <c r="M1430" s="6">
        <v>586.96997099999999</v>
      </c>
      <c r="N1430" s="14">
        <f t="shared" si="58"/>
        <v>-9.6844169778522726E-3</v>
      </c>
    </row>
    <row r="1431" spans="9:14" x14ac:dyDescent="0.25">
      <c r="I1431" s="31">
        <v>40126</v>
      </c>
      <c r="J1431">
        <v>1093.079956</v>
      </c>
      <c r="K1431" s="14">
        <f t="shared" si="57"/>
        <v>6.3993924447336425E-5</v>
      </c>
      <c r="M1431" s="6">
        <v>592.30999799999995</v>
      </c>
      <c r="N1431" s="14">
        <f t="shared" si="58"/>
        <v>9.0976153190636122E-3</v>
      </c>
    </row>
    <row r="1432" spans="9:14" x14ac:dyDescent="0.25">
      <c r="I1432" s="31">
        <v>40123</v>
      </c>
      <c r="J1432">
        <v>1069.3000489999999</v>
      </c>
      <c r="K1432" s="14">
        <f t="shared" si="57"/>
        <v>-2.1754956597154984E-2</v>
      </c>
      <c r="M1432" s="6">
        <v>580.34997599999997</v>
      </c>
      <c r="N1432" s="14">
        <f t="shared" si="58"/>
        <v>-2.0192166332468342E-2</v>
      </c>
    </row>
    <row r="1433" spans="9:14" x14ac:dyDescent="0.25">
      <c r="I1433" s="31">
        <v>40122</v>
      </c>
      <c r="J1433">
        <v>1066.630005</v>
      </c>
      <c r="K1433" s="14">
        <f t="shared" si="57"/>
        <v>-2.4970016624398239E-3</v>
      </c>
      <c r="M1433" s="6">
        <v>581.15002400000003</v>
      </c>
      <c r="N1433" s="14">
        <f t="shared" si="58"/>
        <v>1.3785612700707439E-3</v>
      </c>
    </row>
    <row r="1434" spans="9:14" x14ac:dyDescent="0.25">
      <c r="I1434" s="31">
        <v>40121</v>
      </c>
      <c r="J1434">
        <v>1046.5</v>
      </c>
      <c r="K1434" s="14">
        <f t="shared" si="57"/>
        <v>-1.887252834219677E-2</v>
      </c>
      <c r="M1434" s="6">
        <v>563.11999500000002</v>
      </c>
      <c r="N1434" s="14">
        <f t="shared" si="58"/>
        <v>-3.1024741040017623E-2</v>
      </c>
    </row>
    <row r="1435" spans="9:14" x14ac:dyDescent="0.25">
      <c r="I1435" s="31">
        <v>40120</v>
      </c>
      <c r="J1435">
        <v>1045.410034</v>
      </c>
      <c r="K1435" s="14">
        <f t="shared" si="57"/>
        <v>-1.0415346392738112E-3</v>
      </c>
      <c r="M1435" s="6">
        <v>570.61999500000002</v>
      </c>
      <c r="N1435" s="14">
        <f t="shared" si="58"/>
        <v>1.3318653336044317E-2</v>
      </c>
    </row>
    <row r="1436" spans="9:14" x14ac:dyDescent="0.25">
      <c r="I1436" s="31">
        <v>40119</v>
      </c>
      <c r="J1436">
        <v>1042.880005</v>
      </c>
      <c r="K1436" s="14">
        <f t="shared" si="57"/>
        <v>-2.4201307790393534E-3</v>
      </c>
      <c r="M1436" s="6">
        <v>562.40002400000003</v>
      </c>
      <c r="N1436" s="14">
        <f t="shared" si="58"/>
        <v>-1.440533292213142E-2</v>
      </c>
    </row>
    <row r="1437" spans="9:14" x14ac:dyDescent="0.25">
      <c r="I1437" s="31">
        <v>40116</v>
      </c>
      <c r="J1437">
        <v>1036.1899410000001</v>
      </c>
      <c r="K1437" s="14">
        <f t="shared" si="57"/>
        <v>-6.414989229753143E-3</v>
      </c>
      <c r="M1437" s="6">
        <v>562.77002000000005</v>
      </c>
      <c r="N1437" s="14">
        <f t="shared" si="58"/>
        <v>6.5788759639162642E-4</v>
      </c>
    </row>
    <row r="1438" spans="9:14" x14ac:dyDescent="0.25">
      <c r="I1438" s="31">
        <v>40115</v>
      </c>
      <c r="J1438">
        <v>1066.1099850000001</v>
      </c>
      <c r="K1438" s="14">
        <f t="shared" si="57"/>
        <v>2.8875057377149238E-2</v>
      </c>
      <c r="M1438" s="6">
        <v>580.21997099999999</v>
      </c>
      <c r="N1438" s="14">
        <f t="shared" si="58"/>
        <v>3.1007250528377384E-2</v>
      </c>
    </row>
    <row r="1439" spans="9:14" x14ac:dyDescent="0.25">
      <c r="I1439" s="31">
        <v>40114</v>
      </c>
      <c r="J1439">
        <v>1042.630005</v>
      </c>
      <c r="K1439" s="14">
        <f t="shared" si="57"/>
        <v>-2.2023975321833311E-2</v>
      </c>
      <c r="M1439" s="6">
        <v>566.35998500000005</v>
      </c>
      <c r="N1439" s="14">
        <f t="shared" si="58"/>
        <v>-2.3887468016849711E-2</v>
      </c>
    </row>
    <row r="1440" spans="9:14" x14ac:dyDescent="0.25">
      <c r="I1440" s="31">
        <v>40113</v>
      </c>
      <c r="J1440">
        <v>1063.410034</v>
      </c>
      <c r="K1440" s="14">
        <f t="shared" si="57"/>
        <v>1.993039611400782E-2</v>
      </c>
      <c r="M1440" s="6">
        <v>586.98999000000003</v>
      </c>
      <c r="N1440" s="14">
        <f t="shared" si="58"/>
        <v>3.642560482093371E-2</v>
      </c>
    </row>
    <row r="1441" spans="9:14" x14ac:dyDescent="0.25">
      <c r="I1441" s="31">
        <v>40112</v>
      </c>
      <c r="J1441">
        <v>1066.9499510000001</v>
      </c>
      <c r="K1441" s="14">
        <f t="shared" si="57"/>
        <v>3.3288354320719638E-3</v>
      </c>
      <c r="M1441" s="6">
        <v>593.67999299999997</v>
      </c>
      <c r="N1441" s="14">
        <f t="shared" si="58"/>
        <v>1.1397133024363626E-2</v>
      </c>
    </row>
    <row r="1442" spans="9:14" x14ac:dyDescent="0.25">
      <c r="I1442" s="31">
        <v>40109</v>
      </c>
      <c r="J1442">
        <v>1079.599976</v>
      </c>
      <c r="K1442" s="14">
        <f t="shared" si="57"/>
        <v>1.1856249665828988E-2</v>
      </c>
      <c r="M1442" s="6">
        <v>600.85998500000005</v>
      </c>
      <c r="N1442" s="14">
        <f t="shared" si="58"/>
        <v>1.2094044071988996E-2</v>
      </c>
    </row>
    <row r="1443" spans="9:14" x14ac:dyDescent="0.25">
      <c r="I1443" s="31">
        <v>40108</v>
      </c>
      <c r="J1443">
        <v>1092.910034</v>
      </c>
      <c r="K1443" s="14">
        <f t="shared" si="57"/>
        <v>1.2328694234798654E-2</v>
      </c>
      <c r="M1443" s="6">
        <v>613.38000499999998</v>
      </c>
      <c r="N1443" s="14">
        <f t="shared" si="58"/>
        <v>2.0836834391626091E-2</v>
      </c>
    </row>
    <row r="1444" spans="9:14" x14ac:dyDescent="0.25">
      <c r="I1444" s="31">
        <v>40107</v>
      </c>
      <c r="J1444">
        <v>1081.400024</v>
      </c>
      <c r="K1444" s="14">
        <f t="shared" si="57"/>
        <v>-1.0531525598565405E-2</v>
      </c>
      <c r="M1444" s="6">
        <v>605.10998500000005</v>
      </c>
      <c r="N1444" s="14">
        <f t="shared" si="58"/>
        <v>-1.3482702293172943E-2</v>
      </c>
    </row>
    <row r="1445" spans="9:14" x14ac:dyDescent="0.25">
      <c r="I1445" s="31">
        <v>40106</v>
      </c>
      <c r="J1445">
        <v>1091.0600589999999</v>
      </c>
      <c r="K1445" s="14">
        <f t="shared" si="57"/>
        <v>8.9328969720827711E-3</v>
      </c>
      <c r="M1445" s="6">
        <v>613.40997300000004</v>
      </c>
      <c r="N1445" s="14">
        <f t="shared" si="58"/>
        <v>1.37164948616737E-2</v>
      </c>
    </row>
    <row r="1446" spans="9:14" x14ac:dyDescent="0.25">
      <c r="I1446" s="31">
        <v>40105</v>
      </c>
      <c r="J1446">
        <v>1097.910034</v>
      </c>
      <c r="K1446" s="14">
        <f t="shared" si="57"/>
        <v>6.2782749157532791E-3</v>
      </c>
      <c r="M1446" s="6">
        <v>622.34002699999996</v>
      </c>
      <c r="N1446" s="14">
        <f t="shared" si="58"/>
        <v>1.455805153660239E-2</v>
      </c>
    </row>
    <row r="1447" spans="9:14" x14ac:dyDescent="0.25">
      <c r="I1447" s="31">
        <v>40102</v>
      </c>
      <c r="J1447">
        <v>1087.6800539999999</v>
      </c>
      <c r="K1447" s="14">
        <f t="shared" si="57"/>
        <v>-9.3176851319313192E-3</v>
      </c>
      <c r="M1447" s="6">
        <v>616.17999299999997</v>
      </c>
      <c r="N1447" s="14">
        <f t="shared" si="58"/>
        <v>-9.8981806291562613E-3</v>
      </c>
    </row>
    <row r="1448" spans="9:14" x14ac:dyDescent="0.25">
      <c r="I1448" s="31">
        <v>40101</v>
      </c>
      <c r="J1448">
        <v>1096.5600589999999</v>
      </c>
      <c r="K1448" s="14">
        <f t="shared" si="57"/>
        <v>8.1641701227703756E-3</v>
      </c>
      <c r="M1448" s="6">
        <v>623.34002699999996</v>
      </c>
      <c r="N1448" s="14">
        <f t="shared" si="58"/>
        <v>1.1620036485020968E-2</v>
      </c>
    </row>
    <row r="1449" spans="9:14" x14ac:dyDescent="0.25">
      <c r="I1449" s="31">
        <v>40100</v>
      </c>
      <c r="J1449">
        <v>1092.0200199999999</v>
      </c>
      <c r="K1449" s="14">
        <f t="shared" si="57"/>
        <v>-4.1402556683856062E-3</v>
      </c>
      <c r="M1449" s="6">
        <v>623.94000200000005</v>
      </c>
      <c r="N1449" s="14">
        <f t="shared" si="58"/>
        <v>9.625164019830823E-4</v>
      </c>
    </row>
    <row r="1450" spans="9:14" x14ac:dyDescent="0.25">
      <c r="I1450" s="31">
        <v>40099</v>
      </c>
      <c r="J1450">
        <v>1073.1899410000001</v>
      </c>
      <c r="K1450" s="14">
        <f t="shared" si="57"/>
        <v>-1.7243345959902734E-2</v>
      </c>
      <c r="M1450" s="6">
        <v>611.70001200000002</v>
      </c>
      <c r="N1450" s="14">
        <f t="shared" si="58"/>
        <v>-1.9617254801368E-2</v>
      </c>
    </row>
    <row r="1451" spans="9:14" x14ac:dyDescent="0.25">
      <c r="I1451" s="31">
        <v>40098</v>
      </c>
      <c r="J1451">
        <v>1076.1899410000001</v>
      </c>
      <c r="K1451" s="14">
        <f t="shared" si="57"/>
        <v>2.7954045089209067E-3</v>
      </c>
      <c r="M1451" s="6">
        <v>613.80999799999995</v>
      </c>
      <c r="N1451" s="14">
        <f t="shared" si="58"/>
        <v>3.4493803475681428E-3</v>
      </c>
    </row>
    <row r="1452" spans="9:14" x14ac:dyDescent="0.25">
      <c r="I1452" s="31">
        <v>40095</v>
      </c>
      <c r="J1452">
        <v>1071.48999</v>
      </c>
      <c r="K1452" s="14">
        <f t="shared" si="57"/>
        <v>-4.3672132780138151E-3</v>
      </c>
      <c r="M1452" s="6">
        <v>614.919983</v>
      </c>
      <c r="N1452" s="14">
        <f t="shared" si="58"/>
        <v>1.8083527534851207E-3</v>
      </c>
    </row>
    <row r="1453" spans="9:14" x14ac:dyDescent="0.25">
      <c r="I1453" s="31">
        <v>40094</v>
      </c>
      <c r="J1453">
        <v>1065.4799800000001</v>
      </c>
      <c r="K1453" s="14">
        <f t="shared" si="57"/>
        <v>-5.6090211351390584E-3</v>
      </c>
      <c r="M1453" s="6">
        <v>607.75</v>
      </c>
      <c r="N1453" s="14">
        <f t="shared" si="58"/>
        <v>-1.1660026016750868E-2</v>
      </c>
    </row>
    <row r="1454" spans="9:14" x14ac:dyDescent="0.25">
      <c r="I1454" s="31">
        <v>40093</v>
      </c>
      <c r="J1454">
        <v>1057.579956</v>
      </c>
      <c r="K1454" s="14">
        <f t="shared" si="57"/>
        <v>-7.4145212939618066E-3</v>
      </c>
      <c r="M1454" s="6">
        <v>602.080017</v>
      </c>
      <c r="N1454" s="14">
        <f t="shared" si="58"/>
        <v>-9.3294660633483906E-3</v>
      </c>
    </row>
    <row r="1455" spans="9:14" x14ac:dyDescent="0.25">
      <c r="I1455" s="31">
        <v>40092</v>
      </c>
      <c r="J1455">
        <v>1054.719971</v>
      </c>
      <c r="K1455" s="14">
        <f t="shared" si="57"/>
        <v>-2.7042730753116251E-3</v>
      </c>
      <c r="M1455" s="6">
        <v>601.97997999999995</v>
      </c>
      <c r="N1455" s="14">
        <f t="shared" si="58"/>
        <v>-1.6615233386829686E-4</v>
      </c>
    </row>
    <row r="1456" spans="9:14" x14ac:dyDescent="0.25">
      <c r="I1456" s="31">
        <v>40091</v>
      </c>
      <c r="J1456">
        <v>1040.459961</v>
      </c>
      <c r="K1456" s="14">
        <f t="shared" si="57"/>
        <v>-1.3520185823806652E-2</v>
      </c>
      <c r="M1456" s="6">
        <v>591.10998500000005</v>
      </c>
      <c r="N1456" s="14">
        <f t="shared" si="58"/>
        <v>-1.8057070602248149E-2</v>
      </c>
    </row>
    <row r="1457" spans="9:14" x14ac:dyDescent="0.25">
      <c r="I1457" s="31">
        <v>40088</v>
      </c>
      <c r="J1457">
        <v>1025.209961</v>
      </c>
      <c r="K1457" s="14">
        <f t="shared" si="57"/>
        <v>-1.4656979193454989E-2</v>
      </c>
      <c r="M1457" s="6">
        <v>580.20001200000002</v>
      </c>
      <c r="N1457" s="14">
        <f t="shared" si="58"/>
        <v>-1.8456756402110197E-2</v>
      </c>
    </row>
    <row r="1458" spans="9:14" x14ac:dyDescent="0.25">
      <c r="I1458" s="31">
        <v>40087</v>
      </c>
      <c r="J1458">
        <v>1029.849976</v>
      </c>
      <c r="K1458" s="14">
        <f t="shared" si="57"/>
        <v>4.5259168136388972E-3</v>
      </c>
      <c r="M1458" s="6">
        <v>583.75</v>
      </c>
      <c r="N1458" s="14">
        <f t="shared" si="58"/>
        <v>6.1185589909984461E-3</v>
      </c>
    </row>
    <row r="1459" spans="9:14" x14ac:dyDescent="0.25">
      <c r="I1459" s="31">
        <v>40086</v>
      </c>
      <c r="J1459">
        <v>1057.079956</v>
      </c>
      <c r="K1459" s="14">
        <f t="shared" si="57"/>
        <v>2.6440724993520792E-2</v>
      </c>
      <c r="M1459" s="6">
        <v>604.28002900000001</v>
      </c>
      <c r="N1459" s="14">
        <f t="shared" si="58"/>
        <v>3.5169214561027839E-2</v>
      </c>
    </row>
    <row r="1460" spans="9:14" x14ac:dyDescent="0.25">
      <c r="I1460" s="31">
        <v>40085</v>
      </c>
      <c r="J1460">
        <v>1060.6099850000001</v>
      </c>
      <c r="K1460" s="14">
        <f t="shared" si="57"/>
        <v>3.3394153204433508E-3</v>
      </c>
      <c r="M1460" s="6">
        <v>610.45001200000002</v>
      </c>
      <c r="N1460" s="14">
        <f t="shared" si="58"/>
        <v>1.0210469821765322E-2</v>
      </c>
    </row>
    <row r="1461" spans="9:14" x14ac:dyDescent="0.25">
      <c r="I1461" s="31">
        <v>40084</v>
      </c>
      <c r="J1461">
        <v>1062.9799800000001</v>
      </c>
      <c r="K1461" s="14">
        <f t="shared" si="57"/>
        <v>2.2345584461003209E-3</v>
      </c>
      <c r="M1461" s="6">
        <v>613.21997099999999</v>
      </c>
      <c r="N1461" s="14">
        <f t="shared" si="58"/>
        <v>4.5375689172726386E-3</v>
      </c>
    </row>
    <row r="1462" spans="9:14" x14ac:dyDescent="0.25">
      <c r="I1462" s="31">
        <v>40081</v>
      </c>
      <c r="J1462">
        <v>1044.380005</v>
      </c>
      <c r="K1462" s="14">
        <f t="shared" si="57"/>
        <v>-1.7497954194772403E-2</v>
      </c>
      <c r="M1462" s="6">
        <v>598.94000200000005</v>
      </c>
      <c r="N1462" s="14">
        <f t="shared" si="58"/>
        <v>-2.3286862260394225E-2</v>
      </c>
    </row>
    <row r="1463" spans="9:14" x14ac:dyDescent="0.25">
      <c r="I1463" s="31">
        <v>40080</v>
      </c>
      <c r="J1463">
        <v>1050.780029</v>
      </c>
      <c r="K1463" s="14">
        <f t="shared" si="57"/>
        <v>6.1280606382347891E-3</v>
      </c>
      <c r="M1463" s="6">
        <v>601.75</v>
      </c>
      <c r="N1463" s="14">
        <f t="shared" si="58"/>
        <v>4.6916185103962338E-3</v>
      </c>
    </row>
    <row r="1464" spans="9:14" x14ac:dyDescent="0.25">
      <c r="I1464" s="31">
        <v>40079</v>
      </c>
      <c r="J1464">
        <v>1060.869995</v>
      </c>
      <c r="K1464" s="14">
        <f t="shared" si="57"/>
        <v>9.6023579831474581E-3</v>
      </c>
      <c r="M1464" s="6">
        <v>613.36999500000002</v>
      </c>
      <c r="N1464" s="14">
        <f t="shared" si="58"/>
        <v>1.9310336518487681E-2</v>
      </c>
    </row>
    <row r="1465" spans="9:14" x14ac:dyDescent="0.25">
      <c r="I1465" s="31">
        <v>40078</v>
      </c>
      <c r="J1465">
        <v>1071.660034</v>
      </c>
      <c r="K1465" s="14">
        <f t="shared" si="57"/>
        <v>1.0170934281160449E-2</v>
      </c>
      <c r="M1465" s="6">
        <v>620.69000200000005</v>
      </c>
      <c r="N1465" s="14">
        <f t="shared" si="58"/>
        <v>1.193408066855306E-2</v>
      </c>
    </row>
    <row r="1466" spans="9:14" x14ac:dyDescent="0.25">
      <c r="I1466" s="31">
        <v>40077</v>
      </c>
      <c r="J1466">
        <v>1064.660034</v>
      </c>
      <c r="K1466" s="14">
        <f t="shared" si="57"/>
        <v>-6.5319222308517499E-3</v>
      </c>
      <c r="M1466" s="6">
        <v>615.96997099999999</v>
      </c>
      <c r="N1466" s="14">
        <f t="shared" si="58"/>
        <v>-7.6044901396689069E-3</v>
      </c>
    </row>
    <row r="1467" spans="9:14" x14ac:dyDescent="0.25">
      <c r="I1467" s="31">
        <v>40074</v>
      </c>
      <c r="J1467">
        <v>1068.3000489999999</v>
      </c>
      <c r="K1467" s="14">
        <f t="shared" si="57"/>
        <v>3.4189458453925958E-3</v>
      </c>
      <c r="M1467" s="6">
        <v>617.88000499999998</v>
      </c>
      <c r="N1467" s="14">
        <f t="shared" si="58"/>
        <v>3.1008557071363629E-3</v>
      </c>
    </row>
    <row r="1468" spans="9:14" x14ac:dyDescent="0.25">
      <c r="I1468" s="31">
        <v>40073</v>
      </c>
      <c r="J1468">
        <v>1065.48999</v>
      </c>
      <c r="K1468" s="14">
        <f t="shared" si="57"/>
        <v>-2.6304023880091565E-3</v>
      </c>
      <c r="M1468" s="6">
        <v>615.46997099999999</v>
      </c>
      <c r="N1468" s="14">
        <f t="shared" si="58"/>
        <v>-3.9004887364820773E-3</v>
      </c>
    </row>
    <row r="1469" spans="9:14" x14ac:dyDescent="0.25">
      <c r="I1469" s="31">
        <v>40072</v>
      </c>
      <c r="J1469">
        <v>1068.76001</v>
      </c>
      <c r="K1469" s="14">
        <f t="shared" si="57"/>
        <v>3.0690293017205938E-3</v>
      </c>
      <c r="M1469" s="6">
        <v>617.38000499999998</v>
      </c>
      <c r="N1469" s="14">
        <f t="shared" si="58"/>
        <v>3.1033748029927199E-3</v>
      </c>
    </row>
    <row r="1470" spans="9:14" x14ac:dyDescent="0.25">
      <c r="I1470" s="31">
        <v>40071</v>
      </c>
      <c r="J1470">
        <v>1052.630005</v>
      </c>
      <c r="K1470" s="14">
        <f t="shared" si="57"/>
        <v>-1.509226098382932E-2</v>
      </c>
      <c r="M1470" s="6">
        <v>604.84002699999996</v>
      </c>
      <c r="N1470" s="14">
        <f t="shared" si="58"/>
        <v>-2.0311603709938786E-2</v>
      </c>
    </row>
    <row r="1471" spans="9:14" x14ac:dyDescent="0.25">
      <c r="I1471" s="31">
        <v>40070</v>
      </c>
      <c r="J1471">
        <v>1049.339966</v>
      </c>
      <c r="K1471" s="14">
        <f t="shared" si="57"/>
        <v>-3.1255417234662408E-3</v>
      </c>
      <c r="M1471" s="6">
        <v>600.03002900000001</v>
      </c>
      <c r="N1471" s="14">
        <f t="shared" si="58"/>
        <v>-7.9525127063059253E-3</v>
      </c>
    </row>
    <row r="1472" spans="9:14" x14ac:dyDescent="0.25">
      <c r="I1472" s="31">
        <v>40067</v>
      </c>
      <c r="J1472">
        <v>1042.7299800000001</v>
      </c>
      <c r="K1472" s="14">
        <f t="shared" si="57"/>
        <v>-6.2991844532489516E-3</v>
      </c>
      <c r="M1472" s="6">
        <v>593.59002699999996</v>
      </c>
      <c r="N1472" s="14">
        <f t="shared" si="58"/>
        <v>-1.0732799507939372E-2</v>
      </c>
    </row>
    <row r="1473" spans="9:14" x14ac:dyDescent="0.25">
      <c r="I1473" s="31">
        <v>40066</v>
      </c>
      <c r="J1473">
        <v>1044.1400149999999</v>
      </c>
      <c r="K1473" s="14">
        <f t="shared" si="57"/>
        <v>1.3522532458498659E-3</v>
      </c>
      <c r="M1473" s="6">
        <v>594.90002400000003</v>
      </c>
      <c r="N1473" s="14">
        <f t="shared" si="58"/>
        <v>2.2069053393987126E-3</v>
      </c>
    </row>
    <row r="1474" spans="9:14" x14ac:dyDescent="0.25">
      <c r="I1474" s="31">
        <v>40065</v>
      </c>
      <c r="J1474">
        <v>1033.369995</v>
      </c>
      <c r="K1474" s="14">
        <f t="shared" si="57"/>
        <v>-1.0314727761870035E-2</v>
      </c>
      <c r="M1474" s="6">
        <v>586.40002400000003</v>
      </c>
      <c r="N1474" s="14">
        <f t="shared" si="58"/>
        <v>-1.4288115073264773E-2</v>
      </c>
    </row>
    <row r="1475" spans="9:14" x14ac:dyDescent="0.25">
      <c r="I1475" s="31">
        <v>40064</v>
      </c>
      <c r="J1475">
        <v>1025.3900149999999</v>
      </c>
      <c r="K1475" s="14">
        <f t="shared" si="57"/>
        <v>-7.7222873110420753E-3</v>
      </c>
      <c r="M1475" s="6">
        <v>576.38000499999998</v>
      </c>
      <c r="N1475" s="14">
        <f t="shared" si="58"/>
        <v>-1.708734411647983E-2</v>
      </c>
    </row>
    <row r="1476" spans="9:14" x14ac:dyDescent="0.25">
      <c r="I1476" s="31">
        <v>40060</v>
      </c>
      <c r="J1476">
        <v>1016.400024</v>
      </c>
      <c r="K1476" s="14">
        <f t="shared" si="57"/>
        <v>-8.7673869147242289E-3</v>
      </c>
      <c r="M1476" s="6">
        <v>570.5</v>
      </c>
      <c r="N1476" s="14">
        <f t="shared" si="58"/>
        <v>-1.0201611695395241E-2</v>
      </c>
    </row>
    <row r="1477" spans="9:14" x14ac:dyDescent="0.25">
      <c r="I1477" s="31">
        <v>40059</v>
      </c>
      <c r="J1477">
        <v>1003.23999</v>
      </c>
      <c r="K1477" s="14">
        <f t="shared" si="57"/>
        <v>-1.2947691547870344E-2</v>
      </c>
      <c r="M1477" s="6">
        <v>562.48999000000003</v>
      </c>
      <c r="N1477" s="14">
        <f t="shared" si="58"/>
        <v>-1.4040333041191899E-2</v>
      </c>
    </row>
    <row r="1478" spans="9:14" x14ac:dyDescent="0.25">
      <c r="I1478" s="31">
        <v>40058</v>
      </c>
      <c r="J1478">
        <v>994.75</v>
      </c>
      <c r="K1478" s="14">
        <f t="shared" si="57"/>
        <v>-8.4625713534406399E-3</v>
      </c>
      <c r="M1478" s="6">
        <v>555.830017</v>
      </c>
      <c r="N1478" s="14">
        <f t="shared" si="58"/>
        <v>-1.1840162702273171E-2</v>
      </c>
    </row>
    <row r="1479" spans="9:14" x14ac:dyDescent="0.25">
      <c r="I1479" s="31">
        <v>40057</v>
      </c>
      <c r="J1479">
        <v>998.03997800000002</v>
      </c>
      <c r="K1479" s="14">
        <f t="shared" ref="K1479:K1542" si="59">J1479/J1478-1</f>
        <v>3.3073415431013053E-3</v>
      </c>
      <c r="M1479" s="6">
        <v>558.05999799999995</v>
      </c>
      <c r="N1479" s="14">
        <f t="shared" ref="N1479:N1542" si="60">M1479/M1478-1</f>
        <v>4.0119837572571981E-3</v>
      </c>
    </row>
    <row r="1480" spans="9:14" x14ac:dyDescent="0.25">
      <c r="I1480" s="31">
        <v>40056</v>
      </c>
      <c r="J1480">
        <v>1020.619995</v>
      </c>
      <c r="K1480" s="14">
        <f t="shared" si="59"/>
        <v>2.2624361245777713E-2</v>
      </c>
      <c r="M1480" s="6">
        <v>572.07000700000003</v>
      </c>
      <c r="N1480" s="14">
        <f t="shared" si="60"/>
        <v>2.5104843655179954E-2</v>
      </c>
    </row>
    <row r="1481" spans="9:14" x14ac:dyDescent="0.25">
      <c r="I1481" s="31">
        <v>40053</v>
      </c>
      <c r="J1481">
        <v>1028.9300539999999</v>
      </c>
      <c r="K1481" s="14">
        <f t="shared" si="59"/>
        <v>8.1421675459139031E-3</v>
      </c>
      <c r="M1481" s="6">
        <v>579.85998500000005</v>
      </c>
      <c r="N1481" s="14">
        <f t="shared" si="60"/>
        <v>1.3617176053070112E-2</v>
      </c>
    </row>
    <row r="1482" spans="9:14" x14ac:dyDescent="0.25">
      <c r="I1482" s="31">
        <v>40052</v>
      </c>
      <c r="J1482">
        <v>1030.9799800000001</v>
      </c>
      <c r="K1482" s="14">
        <f t="shared" si="59"/>
        <v>1.9922889724437454E-3</v>
      </c>
      <c r="M1482" s="6">
        <v>583.77002000000005</v>
      </c>
      <c r="N1482" s="14">
        <f t="shared" si="60"/>
        <v>6.7430674665367452E-3</v>
      </c>
    </row>
    <row r="1483" spans="9:14" x14ac:dyDescent="0.25">
      <c r="I1483" s="31">
        <v>40051</v>
      </c>
      <c r="J1483">
        <v>1028.119995</v>
      </c>
      <c r="K1483" s="14">
        <f t="shared" si="59"/>
        <v>-2.7740451371326413E-3</v>
      </c>
      <c r="M1483" s="6">
        <v>584.02002000000005</v>
      </c>
      <c r="N1483" s="14">
        <f t="shared" si="60"/>
        <v>4.2825083754727267E-4</v>
      </c>
    </row>
    <row r="1484" spans="9:14" x14ac:dyDescent="0.25">
      <c r="I1484" s="31">
        <v>40050</v>
      </c>
      <c r="J1484">
        <v>1028</v>
      </c>
      <c r="K1484" s="14">
        <f t="shared" si="59"/>
        <v>-1.1671303017501966E-4</v>
      </c>
      <c r="M1484" s="6">
        <v>583.21997099999999</v>
      </c>
      <c r="N1484" s="14">
        <f t="shared" si="60"/>
        <v>-1.3698999565118219E-3</v>
      </c>
    </row>
    <row r="1485" spans="9:14" x14ac:dyDescent="0.25">
      <c r="I1485" s="31">
        <v>40049</v>
      </c>
      <c r="J1485">
        <v>1025.5699460000001</v>
      </c>
      <c r="K1485" s="14">
        <f t="shared" si="59"/>
        <v>-2.3638657587548018E-3</v>
      </c>
      <c r="M1485" s="6">
        <v>580.23999000000003</v>
      </c>
      <c r="N1485" s="14">
        <f t="shared" si="60"/>
        <v>-5.1095318201987983E-3</v>
      </c>
    </row>
    <row r="1486" spans="9:14" x14ac:dyDescent="0.25">
      <c r="I1486" s="31">
        <v>40046</v>
      </c>
      <c r="J1486">
        <v>1026.130005</v>
      </c>
      <c r="K1486" s="14">
        <f t="shared" si="59"/>
        <v>5.4609537085625881E-4</v>
      </c>
      <c r="M1486" s="6">
        <v>581.51000999999997</v>
      </c>
      <c r="N1486" s="14">
        <f t="shared" si="60"/>
        <v>2.1887839891903127E-3</v>
      </c>
    </row>
    <row r="1487" spans="9:14" x14ac:dyDescent="0.25">
      <c r="I1487" s="31">
        <v>40045</v>
      </c>
      <c r="J1487">
        <v>1007.369995</v>
      </c>
      <c r="K1487" s="14">
        <f t="shared" si="59"/>
        <v>-1.8282293577410735E-2</v>
      </c>
      <c r="M1487" s="6">
        <v>568.67999299999997</v>
      </c>
      <c r="N1487" s="14">
        <f t="shared" si="60"/>
        <v>-2.206327798209351E-2</v>
      </c>
    </row>
    <row r="1488" spans="9:14" x14ac:dyDescent="0.25">
      <c r="I1488" s="31">
        <v>40044</v>
      </c>
      <c r="J1488">
        <v>996.46002199999998</v>
      </c>
      <c r="K1488" s="14">
        <f t="shared" si="59"/>
        <v>-1.0830154813177728E-2</v>
      </c>
      <c r="M1488" s="6">
        <v>561.65002400000003</v>
      </c>
      <c r="N1488" s="14">
        <f t="shared" si="60"/>
        <v>-1.2361906672528122E-2</v>
      </c>
    </row>
    <row r="1489" spans="9:14" x14ac:dyDescent="0.25">
      <c r="I1489" s="31">
        <v>40043</v>
      </c>
      <c r="J1489">
        <v>989.669983</v>
      </c>
      <c r="K1489" s="14">
        <f t="shared" si="59"/>
        <v>-6.8141609799574621E-3</v>
      </c>
      <c r="M1489" s="6">
        <v>556.42999299999997</v>
      </c>
      <c r="N1489" s="14">
        <f t="shared" si="60"/>
        <v>-9.2940991310276333E-3</v>
      </c>
    </row>
    <row r="1490" spans="9:14" x14ac:dyDescent="0.25">
      <c r="I1490" s="31">
        <v>40042</v>
      </c>
      <c r="J1490">
        <v>979.72997999999995</v>
      </c>
      <c r="K1490" s="14">
        <f t="shared" si="59"/>
        <v>-1.0043755161562862E-2</v>
      </c>
      <c r="M1490" s="6">
        <v>548.17999299999997</v>
      </c>
      <c r="N1490" s="14">
        <f t="shared" si="60"/>
        <v>-1.4826663019223751E-2</v>
      </c>
    </row>
    <row r="1491" spans="9:14" x14ac:dyDescent="0.25">
      <c r="I1491" s="31">
        <v>40039</v>
      </c>
      <c r="J1491">
        <v>1004.090027</v>
      </c>
      <c r="K1491" s="14">
        <f t="shared" si="59"/>
        <v>2.4864041620937138E-2</v>
      </c>
      <c r="M1491" s="6">
        <v>563.90002400000003</v>
      </c>
      <c r="N1491" s="14">
        <f t="shared" si="60"/>
        <v>2.8676768945852471E-2</v>
      </c>
    </row>
    <row r="1492" spans="9:14" x14ac:dyDescent="0.25">
      <c r="I1492" s="31">
        <v>40038</v>
      </c>
      <c r="J1492">
        <v>1012.72998</v>
      </c>
      <c r="K1492" s="14">
        <f t="shared" si="59"/>
        <v>8.6047593021258972E-3</v>
      </c>
      <c r="M1492" s="6">
        <v>575.19000200000005</v>
      </c>
      <c r="N1492" s="14">
        <f t="shared" si="60"/>
        <v>2.0021240502731352E-2</v>
      </c>
    </row>
    <row r="1493" spans="9:14" x14ac:dyDescent="0.25">
      <c r="I1493" s="31">
        <v>40037</v>
      </c>
      <c r="J1493">
        <v>1005.809998</v>
      </c>
      <c r="K1493" s="14">
        <f t="shared" si="59"/>
        <v>-6.8329980712134031E-3</v>
      </c>
      <c r="M1493" s="6">
        <v>572.169983</v>
      </c>
      <c r="N1493" s="14">
        <f t="shared" si="60"/>
        <v>-5.2504719996855354E-3</v>
      </c>
    </row>
    <row r="1494" spans="9:14" x14ac:dyDescent="0.25">
      <c r="I1494" s="31">
        <v>40036</v>
      </c>
      <c r="J1494">
        <v>994.34997599999997</v>
      </c>
      <c r="K1494" s="14">
        <f t="shared" si="59"/>
        <v>-1.1393823905894385E-2</v>
      </c>
      <c r="M1494" s="6">
        <v>562.11999500000002</v>
      </c>
      <c r="N1494" s="14">
        <f t="shared" si="60"/>
        <v>-1.7564689338133266E-2</v>
      </c>
    </row>
    <row r="1495" spans="9:14" x14ac:dyDescent="0.25">
      <c r="I1495" s="31">
        <v>40035</v>
      </c>
      <c r="J1495">
        <v>1007.099976</v>
      </c>
      <c r="K1495" s="14">
        <f t="shared" si="59"/>
        <v>1.2822447134046122E-2</v>
      </c>
      <c r="M1495" s="6">
        <v>571.86999500000002</v>
      </c>
      <c r="N1495" s="14">
        <f t="shared" si="60"/>
        <v>1.7345051033098358E-2</v>
      </c>
    </row>
    <row r="1496" spans="9:14" x14ac:dyDescent="0.25">
      <c r="I1496" s="31">
        <v>40032</v>
      </c>
      <c r="J1496">
        <v>1010.47998</v>
      </c>
      <c r="K1496" s="14">
        <f t="shared" si="59"/>
        <v>3.3561752363699959E-3</v>
      </c>
      <c r="M1496" s="6">
        <v>572.40002400000003</v>
      </c>
      <c r="N1496" s="14">
        <f t="shared" si="60"/>
        <v>9.268347782436237E-4</v>
      </c>
    </row>
    <row r="1497" spans="9:14" x14ac:dyDescent="0.25">
      <c r="I1497" s="31">
        <v>40031</v>
      </c>
      <c r="J1497">
        <v>997.080017</v>
      </c>
      <c r="K1497" s="14">
        <f t="shared" si="59"/>
        <v>-1.3260988109828675E-2</v>
      </c>
      <c r="M1497" s="6">
        <v>557.61999500000002</v>
      </c>
      <c r="N1497" s="14">
        <f t="shared" si="60"/>
        <v>-2.582115370421445E-2</v>
      </c>
    </row>
    <row r="1498" spans="9:14" x14ac:dyDescent="0.25">
      <c r="I1498" s="31">
        <v>40030</v>
      </c>
      <c r="J1498">
        <v>1002.719971</v>
      </c>
      <c r="K1498" s="14">
        <f t="shared" si="59"/>
        <v>5.6564707985717888E-3</v>
      </c>
      <c r="M1498" s="6">
        <v>565.98999000000003</v>
      </c>
      <c r="N1498" s="14">
        <f t="shared" si="60"/>
        <v>1.5010213182904186E-2</v>
      </c>
    </row>
    <row r="1499" spans="9:14" x14ac:dyDescent="0.25">
      <c r="I1499" s="31">
        <v>40029</v>
      </c>
      <c r="J1499">
        <v>1005.650024</v>
      </c>
      <c r="K1499" s="14">
        <f t="shared" si="59"/>
        <v>2.9221049592518256E-3</v>
      </c>
      <c r="M1499" s="6">
        <v>570.73999000000003</v>
      </c>
      <c r="N1499" s="14">
        <f t="shared" si="60"/>
        <v>8.3923745718541554E-3</v>
      </c>
    </row>
    <row r="1500" spans="9:14" x14ac:dyDescent="0.25">
      <c r="I1500" s="31">
        <v>40028</v>
      </c>
      <c r="J1500">
        <v>1002.630005</v>
      </c>
      <c r="K1500" s="14">
        <f t="shared" si="59"/>
        <v>-3.0030516859014256E-3</v>
      </c>
      <c r="M1500" s="6">
        <v>565.78002900000001</v>
      </c>
      <c r="N1500" s="14">
        <f t="shared" si="60"/>
        <v>-8.6904038387077831E-3</v>
      </c>
    </row>
    <row r="1501" spans="9:14" x14ac:dyDescent="0.25">
      <c r="I1501" s="31">
        <v>40025</v>
      </c>
      <c r="J1501">
        <v>987.47997999999995</v>
      </c>
      <c r="K1501" s="14">
        <f t="shared" si="59"/>
        <v>-1.5110284875226809E-2</v>
      </c>
      <c r="M1501" s="6">
        <v>556.71002199999998</v>
      </c>
      <c r="N1501" s="14">
        <f t="shared" si="60"/>
        <v>-1.6030977650503209E-2</v>
      </c>
    </row>
    <row r="1502" spans="9:14" x14ac:dyDescent="0.25">
      <c r="I1502" s="31">
        <v>40024</v>
      </c>
      <c r="J1502">
        <v>986.75</v>
      </c>
      <c r="K1502" s="14">
        <f t="shared" si="59"/>
        <v>-7.3923523998931095E-4</v>
      </c>
      <c r="M1502" s="6">
        <v>557.79998799999998</v>
      </c>
      <c r="N1502" s="14">
        <f t="shared" si="60"/>
        <v>1.9578702680513871E-3</v>
      </c>
    </row>
    <row r="1503" spans="9:14" x14ac:dyDescent="0.25">
      <c r="I1503" s="31">
        <v>40023</v>
      </c>
      <c r="J1503">
        <v>975.15002400000003</v>
      </c>
      <c r="K1503" s="14">
        <f t="shared" si="59"/>
        <v>-1.1755739549024535E-2</v>
      </c>
      <c r="M1503" s="6">
        <v>548.38000499999998</v>
      </c>
      <c r="N1503" s="14">
        <f t="shared" si="60"/>
        <v>-1.6887743281916334E-2</v>
      </c>
    </row>
    <row r="1504" spans="9:14" x14ac:dyDescent="0.25">
      <c r="I1504" s="31">
        <v>40022</v>
      </c>
      <c r="J1504">
        <v>979.61999500000002</v>
      </c>
      <c r="K1504" s="14">
        <f t="shared" si="59"/>
        <v>4.5838803158353425E-3</v>
      </c>
      <c r="M1504" s="6">
        <v>551.95001200000002</v>
      </c>
      <c r="N1504" s="14">
        <f t="shared" si="60"/>
        <v>6.5100969536626696E-3</v>
      </c>
    </row>
    <row r="1505" spans="9:14" x14ac:dyDescent="0.25">
      <c r="I1505" s="31">
        <v>40021</v>
      </c>
      <c r="J1505">
        <v>982.17999299999997</v>
      </c>
      <c r="K1505" s="14">
        <f t="shared" si="59"/>
        <v>2.6132561738900772E-3</v>
      </c>
      <c r="M1505" s="6">
        <v>550.88000499999998</v>
      </c>
      <c r="N1505" s="14">
        <f t="shared" si="60"/>
        <v>-1.9385940334032403E-3</v>
      </c>
    </row>
    <row r="1506" spans="9:14" x14ac:dyDescent="0.25">
      <c r="I1506" s="31">
        <v>40018</v>
      </c>
      <c r="J1506">
        <v>979.26000999999997</v>
      </c>
      <c r="K1506" s="14">
        <f t="shared" si="59"/>
        <v>-2.9729611892023167E-3</v>
      </c>
      <c r="M1506" s="6">
        <v>548.46002199999998</v>
      </c>
      <c r="N1506" s="14">
        <f t="shared" si="60"/>
        <v>-4.3929403464190164E-3</v>
      </c>
    </row>
    <row r="1507" spans="9:14" x14ac:dyDescent="0.25">
      <c r="I1507" s="31">
        <v>40017</v>
      </c>
      <c r="J1507">
        <v>976.28997800000002</v>
      </c>
      <c r="K1507" s="14">
        <f t="shared" si="59"/>
        <v>-3.0329350424510571E-3</v>
      </c>
      <c r="M1507" s="6">
        <v>545.84997599999997</v>
      </c>
      <c r="N1507" s="14">
        <f t="shared" si="60"/>
        <v>-4.7588628073241823E-3</v>
      </c>
    </row>
    <row r="1508" spans="9:14" x14ac:dyDescent="0.25">
      <c r="I1508" s="31">
        <v>40016</v>
      </c>
      <c r="J1508">
        <v>954.07000700000003</v>
      </c>
      <c r="K1508" s="14">
        <f t="shared" si="59"/>
        <v>-2.2759601655974349E-2</v>
      </c>
      <c r="M1508" s="6">
        <v>528.70001200000002</v>
      </c>
      <c r="N1508" s="14">
        <f t="shared" si="60"/>
        <v>-3.1418823402128315E-2</v>
      </c>
    </row>
    <row r="1509" spans="9:14" x14ac:dyDescent="0.25">
      <c r="I1509" s="31">
        <v>40015</v>
      </c>
      <c r="J1509">
        <v>954.580017</v>
      </c>
      <c r="K1509" s="14">
        <f t="shared" si="59"/>
        <v>5.3456244956673338E-4</v>
      </c>
      <c r="M1509" s="6">
        <v>525.21997099999999</v>
      </c>
      <c r="N1509" s="14">
        <f t="shared" si="60"/>
        <v>-6.5822601116188872E-3</v>
      </c>
    </row>
    <row r="1510" spans="9:14" x14ac:dyDescent="0.25">
      <c r="I1510" s="31">
        <v>40014</v>
      </c>
      <c r="J1510">
        <v>951.13000499999998</v>
      </c>
      <c r="K1510" s="14">
        <f t="shared" si="59"/>
        <v>-3.6141674229076548E-3</v>
      </c>
      <c r="M1510" s="6">
        <v>526.96002199999998</v>
      </c>
      <c r="N1510" s="14">
        <f t="shared" si="60"/>
        <v>3.312994737589614E-3</v>
      </c>
    </row>
    <row r="1511" spans="9:14" x14ac:dyDescent="0.25">
      <c r="I1511" s="31">
        <v>40011</v>
      </c>
      <c r="J1511">
        <v>940.38000499999998</v>
      </c>
      <c r="K1511" s="14">
        <f t="shared" si="59"/>
        <v>-1.1302345571570949E-2</v>
      </c>
      <c r="M1511" s="6">
        <v>519.21997099999999</v>
      </c>
      <c r="N1511" s="14">
        <f t="shared" si="60"/>
        <v>-1.4688118029568487E-2</v>
      </c>
    </row>
    <row r="1512" spans="9:14" x14ac:dyDescent="0.25">
      <c r="I1512" s="31">
        <v>40010</v>
      </c>
      <c r="J1512">
        <v>940.73999000000003</v>
      </c>
      <c r="K1512" s="14">
        <f t="shared" si="59"/>
        <v>3.8280801174628287E-4</v>
      </c>
      <c r="M1512" s="6">
        <v>522.02002000000005</v>
      </c>
      <c r="N1512" s="14">
        <f t="shared" si="60"/>
        <v>5.3927991148092769E-3</v>
      </c>
    </row>
    <row r="1513" spans="9:14" x14ac:dyDescent="0.25">
      <c r="I1513" s="31">
        <v>40009</v>
      </c>
      <c r="J1513">
        <v>932.67999299999997</v>
      </c>
      <c r="K1513" s="14">
        <f t="shared" si="59"/>
        <v>-8.5677201837672801E-3</v>
      </c>
      <c r="M1513" s="6">
        <v>515.64001499999995</v>
      </c>
      <c r="N1513" s="14">
        <f t="shared" si="60"/>
        <v>-1.2221763065715541E-2</v>
      </c>
    </row>
    <row r="1514" spans="9:14" x14ac:dyDescent="0.25">
      <c r="I1514" s="31">
        <v>40008</v>
      </c>
      <c r="J1514">
        <v>905.84002699999996</v>
      </c>
      <c r="K1514" s="14">
        <f t="shared" si="59"/>
        <v>-2.8777250719904779E-2</v>
      </c>
      <c r="M1514" s="6">
        <v>496.51998900000001</v>
      </c>
      <c r="N1514" s="14">
        <f t="shared" si="60"/>
        <v>-3.7080182770532155E-2</v>
      </c>
    </row>
    <row r="1515" spans="9:14" x14ac:dyDescent="0.25">
      <c r="I1515" s="31">
        <v>40007</v>
      </c>
      <c r="J1515">
        <v>901.04998799999998</v>
      </c>
      <c r="K1515" s="14">
        <f t="shared" si="59"/>
        <v>-5.2879524609481532E-3</v>
      </c>
      <c r="M1515" s="6">
        <v>493.30999800000001</v>
      </c>
      <c r="N1515" s="14">
        <f t="shared" si="60"/>
        <v>-6.4649783918366843E-3</v>
      </c>
    </row>
    <row r="1516" spans="9:14" x14ac:dyDescent="0.25">
      <c r="I1516" s="31">
        <v>40004</v>
      </c>
      <c r="J1516">
        <v>879.13000499999998</v>
      </c>
      <c r="K1516" s="14">
        <f t="shared" si="59"/>
        <v>-2.4327155309833981E-2</v>
      </c>
      <c r="M1516" s="6">
        <v>480.98001099999999</v>
      </c>
      <c r="N1516" s="14">
        <f t="shared" si="60"/>
        <v>-2.4994399160748415E-2</v>
      </c>
    </row>
    <row r="1517" spans="9:14" x14ac:dyDescent="0.25">
      <c r="I1517" s="31">
        <v>40003</v>
      </c>
      <c r="J1517">
        <v>882.67999299999997</v>
      </c>
      <c r="K1517" s="14">
        <f t="shared" si="59"/>
        <v>4.038069432063196E-3</v>
      </c>
      <c r="M1517" s="6">
        <v>479.26998900000001</v>
      </c>
      <c r="N1517" s="14">
        <f t="shared" si="60"/>
        <v>-3.5552870408163129E-3</v>
      </c>
    </row>
    <row r="1518" spans="9:14" x14ac:dyDescent="0.25">
      <c r="I1518" s="31">
        <v>40002</v>
      </c>
      <c r="J1518">
        <v>879.55999799999995</v>
      </c>
      <c r="K1518" s="14">
        <f t="shared" si="59"/>
        <v>-3.5346841717754929E-3</v>
      </c>
      <c r="M1518" s="6">
        <v>479.67999300000002</v>
      </c>
      <c r="N1518" s="14">
        <f t="shared" si="60"/>
        <v>8.554760561065855E-4</v>
      </c>
    </row>
    <row r="1519" spans="9:14" x14ac:dyDescent="0.25">
      <c r="I1519" s="31">
        <v>40001</v>
      </c>
      <c r="J1519">
        <v>881.03002900000001</v>
      </c>
      <c r="K1519" s="14">
        <f t="shared" si="59"/>
        <v>1.6713254392455301E-3</v>
      </c>
      <c r="M1519" s="6">
        <v>484.25</v>
      </c>
      <c r="N1519" s="14">
        <f t="shared" si="60"/>
        <v>9.5271995219528005E-3</v>
      </c>
    </row>
    <row r="1520" spans="9:14" x14ac:dyDescent="0.25">
      <c r="I1520" s="31">
        <v>40000</v>
      </c>
      <c r="J1520">
        <v>898.71997099999999</v>
      </c>
      <c r="K1520" s="14">
        <f t="shared" si="59"/>
        <v>2.0078704945027503E-2</v>
      </c>
      <c r="M1520" s="6">
        <v>494.02999899999998</v>
      </c>
      <c r="N1520" s="14">
        <f t="shared" si="60"/>
        <v>2.0196177594217879E-2</v>
      </c>
    </row>
    <row r="1521" spans="9:14" x14ac:dyDescent="0.25">
      <c r="I1521" s="31">
        <v>39996</v>
      </c>
      <c r="J1521">
        <v>896.419983</v>
      </c>
      <c r="K1521" s="14">
        <f t="shared" si="59"/>
        <v>-2.5591820302388602E-3</v>
      </c>
      <c r="M1521" s="6">
        <v>497.209991</v>
      </c>
      <c r="N1521" s="14">
        <f t="shared" si="60"/>
        <v>6.4368398810534799E-3</v>
      </c>
    </row>
    <row r="1522" spans="9:14" x14ac:dyDescent="0.25">
      <c r="I1522" s="31">
        <v>39995</v>
      </c>
      <c r="J1522">
        <v>923.330017</v>
      </c>
      <c r="K1522" s="14">
        <f t="shared" si="59"/>
        <v>3.0019449042112623E-2</v>
      </c>
      <c r="M1522" s="6">
        <v>517.46002199999998</v>
      </c>
      <c r="N1522" s="14">
        <f t="shared" si="60"/>
        <v>4.0727321185305643E-2</v>
      </c>
    </row>
    <row r="1523" spans="9:14" x14ac:dyDescent="0.25">
      <c r="I1523" s="31">
        <v>39994</v>
      </c>
      <c r="J1523">
        <v>919.32000700000003</v>
      </c>
      <c r="K1523" s="14">
        <f t="shared" si="59"/>
        <v>-4.3429867178248482E-3</v>
      </c>
      <c r="M1523" s="6">
        <v>508.27999899999998</v>
      </c>
      <c r="N1523" s="14">
        <f t="shared" si="60"/>
        <v>-1.7740545374923644E-2</v>
      </c>
    </row>
    <row r="1524" spans="9:14" x14ac:dyDescent="0.25">
      <c r="I1524" s="31">
        <v>39993</v>
      </c>
      <c r="J1524">
        <v>927.22997999999995</v>
      </c>
      <c r="K1524" s="14">
        <f t="shared" si="59"/>
        <v>8.6041562674268324E-3</v>
      </c>
      <c r="M1524" s="6">
        <v>510.60998499999999</v>
      </c>
      <c r="N1524" s="14">
        <f t="shared" si="60"/>
        <v>4.5840599759661149E-3</v>
      </c>
    </row>
    <row r="1525" spans="9:14" x14ac:dyDescent="0.25">
      <c r="I1525" s="31">
        <v>39990</v>
      </c>
      <c r="J1525">
        <v>918.90002400000003</v>
      </c>
      <c r="K1525" s="14">
        <f t="shared" si="59"/>
        <v>-8.983700030924302E-3</v>
      </c>
      <c r="M1525" s="6">
        <v>513.21997099999999</v>
      </c>
      <c r="N1525" s="14">
        <f t="shared" si="60"/>
        <v>5.111505996107768E-3</v>
      </c>
    </row>
    <row r="1526" spans="9:14" x14ac:dyDescent="0.25">
      <c r="I1526" s="31">
        <v>39989</v>
      </c>
      <c r="J1526">
        <v>920.26000999999997</v>
      </c>
      <c r="K1526" s="14">
        <f t="shared" si="59"/>
        <v>1.480015196952511E-3</v>
      </c>
      <c r="M1526" s="6">
        <v>509.17999300000002</v>
      </c>
      <c r="N1526" s="14">
        <f t="shared" si="60"/>
        <v>-7.8718253931703286E-3</v>
      </c>
    </row>
    <row r="1527" spans="9:14" x14ac:dyDescent="0.25">
      <c r="I1527" s="31">
        <v>39988</v>
      </c>
      <c r="J1527">
        <v>900.94000200000005</v>
      </c>
      <c r="K1527" s="14">
        <f t="shared" si="59"/>
        <v>-2.0994075359201947E-2</v>
      </c>
      <c r="M1527" s="6">
        <v>494.95001200000002</v>
      </c>
      <c r="N1527" s="14">
        <f t="shared" si="60"/>
        <v>-2.7946858076962955E-2</v>
      </c>
    </row>
    <row r="1528" spans="9:14" x14ac:dyDescent="0.25">
      <c r="I1528" s="31">
        <v>39987</v>
      </c>
      <c r="J1528">
        <v>895.09997599999997</v>
      </c>
      <c r="K1528" s="14">
        <f t="shared" si="59"/>
        <v>-6.482147520407322E-3</v>
      </c>
      <c r="M1528" s="6">
        <v>489.76998900000001</v>
      </c>
      <c r="N1528" s="14">
        <f t="shared" si="60"/>
        <v>-1.0465749822024417E-2</v>
      </c>
    </row>
    <row r="1529" spans="9:14" x14ac:dyDescent="0.25">
      <c r="I1529" s="31">
        <v>39986</v>
      </c>
      <c r="J1529">
        <v>893.03997800000002</v>
      </c>
      <c r="K1529" s="14">
        <f t="shared" si="59"/>
        <v>-2.3014166632040478E-3</v>
      </c>
      <c r="M1529" s="6">
        <v>492.80999800000001</v>
      </c>
      <c r="N1529" s="14">
        <f t="shared" si="60"/>
        <v>6.2070136355374395E-3</v>
      </c>
    </row>
    <row r="1530" spans="9:14" x14ac:dyDescent="0.25">
      <c r="I1530" s="31">
        <v>39983</v>
      </c>
      <c r="J1530">
        <v>921.22997999999995</v>
      </c>
      <c r="K1530" s="14">
        <f t="shared" si="59"/>
        <v>3.1566338231724611E-2</v>
      </c>
      <c r="M1530" s="6">
        <v>512.71997099999999</v>
      </c>
      <c r="N1530" s="14">
        <f t="shared" si="60"/>
        <v>4.0400911265602968E-2</v>
      </c>
    </row>
    <row r="1531" spans="9:14" x14ac:dyDescent="0.25">
      <c r="I1531" s="31">
        <v>39982</v>
      </c>
      <c r="J1531">
        <v>918.36999500000002</v>
      </c>
      <c r="K1531" s="14">
        <f t="shared" si="59"/>
        <v>-3.104528795295991E-3</v>
      </c>
      <c r="M1531" s="6">
        <v>509.48001099999999</v>
      </c>
      <c r="N1531" s="14">
        <f t="shared" si="60"/>
        <v>-6.3191609128874227E-3</v>
      </c>
    </row>
    <row r="1532" spans="9:14" x14ac:dyDescent="0.25">
      <c r="I1532" s="31">
        <v>39981</v>
      </c>
      <c r="J1532">
        <v>910.71002199999998</v>
      </c>
      <c r="K1532" s="14">
        <f t="shared" si="59"/>
        <v>-8.3408354385533512E-3</v>
      </c>
      <c r="M1532" s="6">
        <v>507.02999899999998</v>
      </c>
      <c r="N1532" s="14">
        <f t="shared" si="60"/>
        <v>-4.8088481335925026E-3</v>
      </c>
    </row>
    <row r="1533" spans="9:14" x14ac:dyDescent="0.25">
      <c r="I1533" s="31">
        <v>39980</v>
      </c>
      <c r="J1533">
        <v>911.96997099999999</v>
      </c>
      <c r="K1533" s="14">
        <f t="shared" si="59"/>
        <v>1.3834798888376909E-3</v>
      </c>
      <c r="M1533" s="6">
        <v>503.73998999999998</v>
      </c>
      <c r="N1533" s="14">
        <f t="shared" si="60"/>
        <v>-6.488785686229237E-3</v>
      </c>
    </row>
    <row r="1534" spans="9:14" x14ac:dyDescent="0.25">
      <c r="I1534" s="31">
        <v>39979</v>
      </c>
      <c r="J1534">
        <v>923.71997099999999</v>
      </c>
      <c r="K1534" s="14">
        <f t="shared" si="59"/>
        <v>1.2884196161761619E-2</v>
      </c>
      <c r="M1534" s="6">
        <v>511.82998700000002</v>
      </c>
      <c r="N1534" s="14">
        <f t="shared" si="60"/>
        <v>1.6059866519630539E-2</v>
      </c>
    </row>
    <row r="1535" spans="9:14" x14ac:dyDescent="0.25">
      <c r="I1535" s="31">
        <v>39976</v>
      </c>
      <c r="J1535">
        <v>946.21002199999998</v>
      </c>
      <c r="K1535" s="14">
        <f t="shared" si="59"/>
        <v>2.4347260756582667E-2</v>
      </c>
      <c r="M1535" s="6">
        <v>526.830017</v>
      </c>
      <c r="N1535" s="14">
        <f t="shared" si="60"/>
        <v>2.9306665066499926E-2</v>
      </c>
    </row>
    <row r="1536" spans="9:14" x14ac:dyDescent="0.25">
      <c r="I1536" s="31">
        <v>39975</v>
      </c>
      <c r="J1536">
        <v>944.89001499999995</v>
      </c>
      <c r="K1536" s="14">
        <f t="shared" si="59"/>
        <v>-1.3950465217118513E-3</v>
      </c>
      <c r="M1536" s="6">
        <v>526.080017</v>
      </c>
      <c r="N1536" s="14">
        <f t="shared" si="60"/>
        <v>-1.4236090879384822E-3</v>
      </c>
    </row>
    <row r="1537" spans="9:14" x14ac:dyDescent="0.25">
      <c r="I1537" s="31">
        <v>39974</v>
      </c>
      <c r="J1537">
        <v>939.15002400000003</v>
      </c>
      <c r="K1537" s="14">
        <f t="shared" si="59"/>
        <v>-6.0747715701069405E-3</v>
      </c>
      <c r="M1537" s="6">
        <v>523.71002199999998</v>
      </c>
      <c r="N1537" s="14">
        <f t="shared" si="60"/>
        <v>-4.5050085983403543E-3</v>
      </c>
    </row>
    <row r="1538" spans="9:14" x14ac:dyDescent="0.25">
      <c r="I1538" s="31">
        <v>39973</v>
      </c>
      <c r="J1538">
        <v>942.42999299999997</v>
      </c>
      <c r="K1538" s="14">
        <f t="shared" si="59"/>
        <v>3.4924867339405363E-3</v>
      </c>
      <c r="M1538" s="6">
        <v>527.92999299999997</v>
      </c>
      <c r="N1538" s="14">
        <f t="shared" si="60"/>
        <v>8.0578389236936054E-3</v>
      </c>
    </row>
    <row r="1539" spans="9:14" x14ac:dyDescent="0.25">
      <c r="I1539" s="31">
        <v>39972</v>
      </c>
      <c r="J1539">
        <v>939.14001499999995</v>
      </c>
      <c r="K1539" s="14">
        <f t="shared" si="59"/>
        <v>-3.4909521390836806E-3</v>
      </c>
      <c r="M1539" s="6">
        <v>524.78997800000002</v>
      </c>
      <c r="N1539" s="14">
        <f t="shared" si="60"/>
        <v>-5.9477867172437193E-3</v>
      </c>
    </row>
    <row r="1540" spans="9:14" x14ac:dyDescent="0.25">
      <c r="I1540" s="31">
        <v>39969</v>
      </c>
      <c r="J1540">
        <v>940.09002699999996</v>
      </c>
      <c r="K1540" s="14">
        <f t="shared" si="59"/>
        <v>1.0115765326004222E-3</v>
      </c>
      <c r="M1540" s="6">
        <v>530.35998500000005</v>
      </c>
      <c r="N1540" s="14">
        <f t="shared" si="60"/>
        <v>1.0613783100865692E-2</v>
      </c>
    </row>
    <row r="1541" spans="9:14" x14ac:dyDescent="0.25">
      <c r="I1541" s="31">
        <v>39968</v>
      </c>
      <c r="J1541">
        <v>942.46002199999998</v>
      </c>
      <c r="K1541" s="14">
        <f t="shared" si="59"/>
        <v>2.5210298289868316E-3</v>
      </c>
      <c r="M1541" s="6">
        <v>531.67999299999997</v>
      </c>
      <c r="N1541" s="14">
        <f t="shared" si="60"/>
        <v>2.488890635291563E-3</v>
      </c>
    </row>
    <row r="1542" spans="9:14" x14ac:dyDescent="0.25">
      <c r="I1542" s="31">
        <v>39967</v>
      </c>
      <c r="J1542">
        <v>931.76000999999997</v>
      </c>
      <c r="K1542" s="14">
        <f t="shared" si="59"/>
        <v>-1.1353279449767495E-2</v>
      </c>
      <c r="M1542" s="6">
        <v>522.71002199999998</v>
      </c>
      <c r="N1542" s="14">
        <f t="shared" si="60"/>
        <v>-1.6870995933826682E-2</v>
      </c>
    </row>
    <row r="1543" spans="9:14" x14ac:dyDescent="0.25">
      <c r="I1543" s="31">
        <v>39966</v>
      </c>
      <c r="J1543">
        <v>944.73999000000003</v>
      </c>
      <c r="K1543" s="14">
        <f t="shared" ref="K1543:K1606" si="61">J1543/J1542-1</f>
        <v>1.3930604297988758E-2</v>
      </c>
      <c r="M1543" s="6">
        <v>526.63000499999998</v>
      </c>
      <c r="N1543" s="14">
        <f t="shared" ref="N1543:N1606" si="62">M1543/M1542-1</f>
        <v>7.49934540187569E-3</v>
      </c>
    </row>
    <row r="1544" spans="9:14" x14ac:dyDescent="0.25">
      <c r="I1544" s="31">
        <v>39965</v>
      </c>
      <c r="J1544">
        <v>942.86999500000002</v>
      </c>
      <c r="K1544" s="14">
        <f t="shared" si="61"/>
        <v>-1.9793752988057634E-3</v>
      </c>
      <c r="M1544" s="6">
        <v>521.330017</v>
      </c>
      <c r="N1544" s="14">
        <f t="shared" si="62"/>
        <v>-1.0063968914950094E-2</v>
      </c>
    </row>
    <row r="1545" spans="9:14" x14ac:dyDescent="0.25">
      <c r="I1545" s="31">
        <v>39962</v>
      </c>
      <c r="J1545">
        <v>919.14001499999995</v>
      </c>
      <c r="K1545" s="14">
        <f t="shared" si="61"/>
        <v>-2.516781754201447E-2</v>
      </c>
      <c r="M1545" s="6">
        <v>501.57998700000002</v>
      </c>
      <c r="N1545" s="14">
        <f t="shared" si="62"/>
        <v>-3.7883930247584408E-2</v>
      </c>
    </row>
    <row r="1546" spans="9:14" x14ac:dyDescent="0.25">
      <c r="I1546" s="31">
        <v>39961</v>
      </c>
      <c r="J1546">
        <v>906.830017</v>
      </c>
      <c r="K1546" s="14">
        <f t="shared" si="61"/>
        <v>-1.3392951888837046E-2</v>
      </c>
      <c r="M1546" s="6">
        <v>492.209991</v>
      </c>
      <c r="N1546" s="14">
        <f t="shared" si="62"/>
        <v>-1.8680960650050871E-2</v>
      </c>
    </row>
    <row r="1547" spans="9:14" x14ac:dyDescent="0.25">
      <c r="I1547" s="31">
        <v>39960</v>
      </c>
      <c r="J1547">
        <v>893.05999799999995</v>
      </c>
      <c r="K1547" s="14">
        <f t="shared" si="61"/>
        <v>-1.5184785176779236E-2</v>
      </c>
      <c r="M1547" s="6">
        <v>489.85998499999999</v>
      </c>
      <c r="N1547" s="14">
        <f t="shared" si="62"/>
        <v>-4.7743971942252328E-3</v>
      </c>
    </row>
    <row r="1548" spans="9:14" x14ac:dyDescent="0.25">
      <c r="I1548" s="31">
        <v>39959</v>
      </c>
      <c r="J1548">
        <v>910.330017</v>
      </c>
      <c r="K1548" s="14">
        <f t="shared" si="61"/>
        <v>1.9338027723418527E-2</v>
      </c>
      <c r="M1548" s="6">
        <v>500.30999800000001</v>
      </c>
      <c r="N1548" s="14">
        <f t="shared" si="62"/>
        <v>2.1332652839566091E-2</v>
      </c>
    </row>
    <row r="1549" spans="9:14" x14ac:dyDescent="0.25">
      <c r="I1549" s="31">
        <v>39955</v>
      </c>
      <c r="J1549">
        <v>887</v>
      </c>
      <c r="K1549" s="14">
        <f t="shared" si="61"/>
        <v>-2.56280871379857E-2</v>
      </c>
      <c r="M1549" s="6">
        <v>477.61999500000002</v>
      </c>
      <c r="N1549" s="14">
        <f t="shared" si="62"/>
        <v>-4.535188801084078E-2</v>
      </c>
    </row>
    <row r="1550" spans="9:14" x14ac:dyDescent="0.25">
      <c r="I1550" s="31">
        <v>39954</v>
      </c>
      <c r="J1550">
        <v>888.330017</v>
      </c>
      <c r="K1550" s="14">
        <f t="shared" si="61"/>
        <v>1.4994554678691152E-3</v>
      </c>
      <c r="M1550" s="6">
        <v>481.22000100000002</v>
      </c>
      <c r="N1550" s="14">
        <f t="shared" si="62"/>
        <v>7.5373854480276226E-3</v>
      </c>
    </row>
    <row r="1551" spans="9:14" x14ac:dyDescent="0.25">
      <c r="I1551" s="31">
        <v>39953</v>
      </c>
      <c r="J1551">
        <v>903.46997099999999</v>
      </c>
      <c r="K1551" s="14">
        <f t="shared" si="61"/>
        <v>1.7043163813297069E-2</v>
      </c>
      <c r="M1551" s="6">
        <v>489.35000600000001</v>
      </c>
      <c r="N1551" s="14">
        <f t="shared" si="62"/>
        <v>1.6894570016012356E-2</v>
      </c>
    </row>
    <row r="1552" spans="9:14" x14ac:dyDescent="0.25">
      <c r="I1552" s="31">
        <v>39952</v>
      </c>
      <c r="J1552">
        <v>908.13000499999998</v>
      </c>
      <c r="K1552" s="14">
        <f t="shared" si="61"/>
        <v>5.1579290397909539E-3</v>
      </c>
      <c r="M1552" s="6">
        <v>493.26001000000002</v>
      </c>
      <c r="N1552" s="14">
        <f t="shared" si="62"/>
        <v>7.9901991459259136E-3</v>
      </c>
    </row>
    <row r="1553" spans="9:14" x14ac:dyDescent="0.25">
      <c r="I1553" s="31">
        <v>39951</v>
      </c>
      <c r="J1553">
        <v>909.71002199999998</v>
      </c>
      <c r="K1553" s="14">
        <f t="shared" si="61"/>
        <v>1.7398577200409271E-3</v>
      </c>
      <c r="M1553" s="6">
        <v>494.790009</v>
      </c>
      <c r="N1553" s="14">
        <f t="shared" si="62"/>
        <v>3.101810341365363E-3</v>
      </c>
    </row>
    <row r="1554" spans="9:14" x14ac:dyDescent="0.25">
      <c r="I1554" s="31">
        <v>39948</v>
      </c>
      <c r="J1554">
        <v>882.88000499999998</v>
      </c>
      <c r="K1554" s="14">
        <f t="shared" si="61"/>
        <v>-2.9492933298694624E-2</v>
      </c>
      <c r="M1554" s="6">
        <v>475.83999599999999</v>
      </c>
      <c r="N1554" s="14">
        <f t="shared" si="62"/>
        <v>-3.8299101952966152E-2</v>
      </c>
    </row>
    <row r="1555" spans="9:14" x14ac:dyDescent="0.25">
      <c r="I1555" s="31">
        <v>39947</v>
      </c>
      <c r="J1555">
        <v>893.07000700000003</v>
      </c>
      <c r="K1555" s="14">
        <f t="shared" si="61"/>
        <v>1.1541774581246722E-2</v>
      </c>
      <c r="M1555" s="6">
        <v>480.709991</v>
      </c>
      <c r="N1555" s="14">
        <f t="shared" si="62"/>
        <v>1.0234522194304985E-2</v>
      </c>
    </row>
    <row r="1556" spans="9:14" x14ac:dyDescent="0.25">
      <c r="I1556" s="31">
        <v>39946</v>
      </c>
      <c r="J1556">
        <v>883.919983</v>
      </c>
      <c r="K1556" s="14">
        <f t="shared" si="61"/>
        <v>-1.0245584252388862E-2</v>
      </c>
      <c r="M1556" s="6">
        <v>471.82000699999998</v>
      </c>
      <c r="N1556" s="14">
        <f t="shared" si="62"/>
        <v>-1.8493445458677815E-2</v>
      </c>
    </row>
    <row r="1557" spans="9:14" x14ac:dyDescent="0.25">
      <c r="I1557" s="31">
        <v>39945</v>
      </c>
      <c r="J1557">
        <v>908.34997599999997</v>
      </c>
      <c r="K1557" s="14">
        <f t="shared" si="61"/>
        <v>2.7638240417515281E-2</v>
      </c>
      <c r="M1557" s="6">
        <v>495.17999300000002</v>
      </c>
      <c r="N1557" s="14">
        <f t="shared" si="62"/>
        <v>4.9510376104080933E-2</v>
      </c>
    </row>
    <row r="1558" spans="9:14" x14ac:dyDescent="0.25">
      <c r="I1558" s="31">
        <v>39944</v>
      </c>
      <c r="J1558">
        <v>909.23999000000003</v>
      </c>
      <c r="K1558" s="14">
        <f t="shared" si="61"/>
        <v>9.798139742562828E-4</v>
      </c>
      <c r="M1558" s="6">
        <v>501.94000199999999</v>
      </c>
      <c r="N1558" s="14">
        <f t="shared" si="62"/>
        <v>1.3651619806053006E-2</v>
      </c>
    </row>
    <row r="1559" spans="9:14" x14ac:dyDescent="0.25">
      <c r="I1559" s="31">
        <v>39941</v>
      </c>
      <c r="J1559">
        <v>929.22997999999995</v>
      </c>
      <c r="K1559" s="14">
        <f t="shared" si="61"/>
        <v>2.1985383638922329E-2</v>
      </c>
      <c r="M1559" s="6">
        <v>511.82000699999998</v>
      </c>
      <c r="N1559" s="14">
        <f t="shared" si="62"/>
        <v>1.9683637408121957E-2</v>
      </c>
    </row>
    <row r="1560" spans="9:14" x14ac:dyDescent="0.25">
      <c r="I1560" s="31">
        <v>39940</v>
      </c>
      <c r="J1560">
        <v>907.39001499999995</v>
      </c>
      <c r="K1560" s="14">
        <f t="shared" si="61"/>
        <v>-2.3503293554949622E-2</v>
      </c>
      <c r="M1560" s="6">
        <v>492.94000199999999</v>
      </c>
      <c r="N1560" s="14">
        <f t="shared" si="62"/>
        <v>-3.6887977690954088E-2</v>
      </c>
    </row>
    <row r="1561" spans="9:14" x14ac:dyDescent="0.25">
      <c r="I1561" s="31">
        <v>39939</v>
      </c>
      <c r="J1561">
        <v>919.53002900000001</v>
      </c>
      <c r="K1561" s="14">
        <f t="shared" si="61"/>
        <v>1.3379047376887998E-2</v>
      </c>
      <c r="M1561" s="6">
        <v>505.08999599999999</v>
      </c>
      <c r="N1561" s="14">
        <f t="shared" si="62"/>
        <v>2.4648017914358666E-2</v>
      </c>
    </row>
    <row r="1562" spans="9:14" x14ac:dyDescent="0.25">
      <c r="I1562" s="31">
        <v>39938</v>
      </c>
      <c r="J1562">
        <v>903.79998799999998</v>
      </c>
      <c r="K1562" s="14">
        <f t="shared" si="61"/>
        <v>-1.7106609359029412E-2</v>
      </c>
      <c r="M1562" s="6">
        <v>502.54998799999998</v>
      </c>
      <c r="N1562" s="14">
        <f t="shared" si="62"/>
        <v>-5.0288226258988766E-3</v>
      </c>
    </row>
    <row r="1563" spans="9:14" x14ac:dyDescent="0.25">
      <c r="I1563" s="31">
        <v>39937</v>
      </c>
      <c r="J1563">
        <v>907.23999000000003</v>
      </c>
      <c r="K1563" s="14">
        <f t="shared" si="61"/>
        <v>3.8061540669107607E-3</v>
      </c>
      <c r="M1563" s="6">
        <v>506.82000699999998</v>
      </c>
      <c r="N1563" s="14">
        <f t="shared" si="62"/>
        <v>8.4967050083781803E-3</v>
      </c>
    </row>
    <row r="1564" spans="9:14" x14ac:dyDescent="0.25">
      <c r="I1564" s="31">
        <v>39934</v>
      </c>
      <c r="J1564">
        <v>877.52002000000005</v>
      </c>
      <c r="K1564" s="14">
        <f t="shared" si="61"/>
        <v>-3.2758664000249849E-2</v>
      </c>
      <c r="M1564" s="6">
        <v>486.98001099999999</v>
      </c>
      <c r="N1564" s="14">
        <f t="shared" si="62"/>
        <v>-3.9146039473536343E-2</v>
      </c>
    </row>
    <row r="1565" spans="9:14" x14ac:dyDescent="0.25">
      <c r="I1565" s="31">
        <v>39933</v>
      </c>
      <c r="J1565">
        <v>872.80999799999995</v>
      </c>
      <c r="K1565" s="14">
        <f t="shared" si="61"/>
        <v>-5.3674239819623271E-3</v>
      </c>
      <c r="M1565" s="6">
        <v>487.55999800000001</v>
      </c>
      <c r="N1565" s="14">
        <f t="shared" si="62"/>
        <v>1.1909872826381118E-3</v>
      </c>
    </row>
    <row r="1566" spans="9:14" x14ac:dyDescent="0.25">
      <c r="I1566" s="31">
        <v>39932</v>
      </c>
      <c r="J1566">
        <v>873.64001499999995</v>
      </c>
      <c r="K1566" s="14">
        <f t="shared" si="61"/>
        <v>9.5097100388619182E-4</v>
      </c>
      <c r="M1566" s="6">
        <v>491.47000100000002</v>
      </c>
      <c r="N1566" s="14">
        <f t="shared" si="62"/>
        <v>8.0195319879381444E-3</v>
      </c>
    </row>
    <row r="1567" spans="9:14" x14ac:dyDescent="0.25">
      <c r="I1567" s="31">
        <v>39931</v>
      </c>
      <c r="J1567">
        <v>855.15997300000004</v>
      </c>
      <c r="K1567" s="14">
        <f t="shared" si="61"/>
        <v>-2.1152925327029504E-2</v>
      </c>
      <c r="M1567" s="6">
        <v>472.83999599999999</v>
      </c>
      <c r="N1567" s="14">
        <f t="shared" si="62"/>
        <v>-3.7906698195400157E-2</v>
      </c>
    </row>
    <row r="1568" spans="9:14" x14ac:dyDescent="0.25">
      <c r="I1568" s="31">
        <v>39930</v>
      </c>
      <c r="J1568">
        <v>857.51000999999997</v>
      </c>
      <c r="K1568" s="14">
        <f t="shared" si="61"/>
        <v>2.7480671151571823E-3</v>
      </c>
      <c r="M1568" s="6">
        <v>469.52999899999998</v>
      </c>
      <c r="N1568" s="14">
        <f t="shared" si="62"/>
        <v>-7.0002475002135522E-3</v>
      </c>
    </row>
    <row r="1569" spans="9:14" x14ac:dyDescent="0.25">
      <c r="I1569" s="31">
        <v>39927</v>
      </c>
      <c r="J1569">
        <v>866.22997999999995</v>
      </c>
      <c r="K1569" s="14">
        <f t="shared" si="61"/>
        <v>1.0168942517650548E-2</v>
      </c>
      <c r="M1569" s="6">
        <v>478.73998999999998</v>
      </c>
      <c r="N1569" s="14">
        <f t="shared" si="62"/>
        <v>1.9615340914564294E-2</v>
      </c>
    </row>
    <row r="1570" spans="9:14" x14ac:dyDescent="0.25">
      <c r="I1570" s="31">
        <v>39926</v>
      </c>
      <c r="J1570">
        <v>851.919983</v>
      </c>
      <c r="K1570" s="14">
        <f t="shared" si="61"/>
        <v>-1.6519858848570435E-2</v>
      </c>
      <c r="M1570" s="6">
        <v>466.61999500000002</v>
      </c>
      <c r="N1570" s="14">
        <f t="shared" si="62"/>
        <v>-2.5316445780934171E-2</v>
      </c>
    </row>
    <row r="1571" spans="9:14" x14ac:dyDescent="0.25">
      <c r="I1571" s="31">
        <v>39925</v>
      </c>
      <c r="J1571">
        <v>843.54998799999998</v>
      </c>
      <c r="K1571" s="14">
        <f t="shared" si="61"/>
        <v>-9.8248605115769383E-3</v>
      </c>
      <c r="M1571" s="6">
        <v>470.73001099999999</v>
      </c>
      <c r="N1571" s="14">
        <f t="shared" si="62"/>
        <v>8.8080580430334177E-3</v>
      </c>
    </row>
    <row r="1572" spans="9:14" x14ac:dyDescent="0.25">
      <c r="I1572" s="31">
        <v>39924</v>
      </c>
      <c r="J1572">
        <v>850.080017</v>
      </c>
      <c r="K1572" s="14">
        <f t="shared" si="61"/>
        <v>7.7411286739299534E-3</v>
      </c>
      <c r="M1572" s="6">
        <v>470.04998799999998</v>
      </c>
      <c r="N1572" s="14">
        <f t="shared" si="62"/>
        <v>-1.4446136513697194E-3</v>
      </c>
    </row>
    <row r="1573" spans="9:14" x14ac:dyDescent="0.25">
      <c r="I1573" s="31">
        <v>39923</v>
      </c>
      <c r="J1573">
        <v>832.39001499999995</v>
      </c>
      <c r="K1573" s="14">
        <f t="shared" si="61"/>
        <v>-2.0809808072455915E-2</v>
      </c>
      <c r="M1573" s="6">
        <v>452.48998999999998</v>
      </c>
      <c r="N1573" s="14">
        <f t="shared" si="62"/>
        <v>-3.7357724600133424E-2</v>
      </c>
    </row>
    <row r="1574" spans="9:14" x14ac:dyDescent="0.25">
      <c r="I1574" s="31">
        <v>39920</v>
      </c>
      <c r="J1574">
        <v>869.59997599999997</v>
      </c>
      <c r="K1574" s="14">
        <f t="shared" si="61"/>
        <v>4.4702555688393319E-2</v>
      </c>
      <c r="M1574" s="6">
        <v>479.36999500000002</v>
      </c>
      <c r="N1574" s="14">
        <f t="shared" si="62"/>
        <v>5.9404640089386396E-2</v>
      </c>
    </row>
    <row r="1575" spans="9:14" x14ac:dyDescent="0.25">
      <c r="I1575" s="31">
        <v>39919</v>
      </c>
      <c r="J1575">
        <v>865.29998799999998</v>
      </c>
      <c r="K1575" s="14">
        <f t="shared" si="61"/>
        <v>-4.9447885449342976E-3</v>
      </c>
      <c r="M1575" s="6">
        <v>473.88000499999998</v>
      </c>
      <c r="N1575" s="14">
        <f t="shared" si="62"/>
        <v>-1.1452510706265739E-2</v>
      </c>
    </row>
    <row r="1576" spans="9:14" x14ac:dyDescent="0.25">
      <c r="I1576" s="31">
        <v>39918</v>
      </c>
      <c r="J1576">
        <v>852.05999799999995</v>
      </c>
      <c r="K1576" s="14">
        <f t="shared" si="61"/>
        <v>-1.530104031389401E-2</v>
      </c>
      <c r="M1576" s="6">
        <v>461.13000499999998</v>
      </c>
      <c r="N1576" s="14">
        <f t="shared" si="62"/>
        <v>-2.6905545423888455E-2</v>
      </c>
    </row>
    <row r="1577" spans="9:14" x14ac:dyDescent="0.25">
      <c r="I1577" s="31">
        <v>39917</v>
      </c>
      <c r="J1577">
        <v>841.5</v>
      </c>
      <c r="K1577" s="14">
        <f t="shared" si="61"/>
        <v>-1.239349109779464E-2</v>
      </c>
      <c r="M1577" s="6">
        <v>453.22000100000002</v>
      </c>
      <c r="N1577" s="14">
        <f t="shared" si="62"/>
        <v>-1.7153522681743416E-2</v>
      </c>
    </row>
    <row r="1578" spans="9:14" x14ac:dyDescent="0.25">
      <c r="I1578" s="31">
        <v>39916</v>
      </c>
      <c r="J1578">
        <v>858.72997999999995</v>
      </c>
      <c r="K1578" s="14">
        <f t="shared" si="61"/>
        <v>2.0475317884729671E-2</v>
      </c>
      <c r="M1578" s="6">
        <v>468.04998799999998</v>
      </c>
      <c r="N1578" s="14">
        <f t="shared" si="62"/>
        <v>3.2721386892190507E-2</v>
      </c>
    </row>
    <row r="1579" spans="9:14" x14ac:dyDescent="0.25">
      <c r="I1579" s="31">
        <v>39912</v>
      </c>
      <c r="J1579">
        <v>856.55999799999995</v>
      </c>
      <c r="K1579" s="14">
        <f t="shared" si="61"/>
        <v>-2.5269666257605738E-3</v>
      </c>
      <c r="M1579" s="6">
        <v>468.20001200000002</v>
      </c>
      <c r="N1579" s="14">
        <f t="shared" si="62"/>
        <v>3.205298661390632E-4</v>
      </c>
    </row>
    <row r="1580" spans="9:14" x14ac:dyDescent="0.25">
      <c r="I1580" s="31">
        <v>39911</v>
      </c>
      <c r="J1580">
        <v>825.15997300000004</v>
      </c>
      <c r="K1580" s="14">
        <f t="shared" si="61"/>
        <v>-3.6658290222887469E-2</v>
      </c>
      <c r="M1580" s="6">
        <v>442.11999500000002</v>
      </c>
      <c r="N1580" s="14">
        <f t="shared" si="62"/>
        <v>-5.5702726039229544E-2</v>
      </c>
    </row>
    <row r="1581" spans="9:14" x14ac:dyDescent="0.25">
      <c r="I1581" s="31">
        <v>39910</v>
      </c>
      <c r="J1581">
        <v>815.54998799999998</v>
      </c>
      <c r="K1581" s="14">
        <f t="shared" si="61"/>
        <v>-1.1646208389218704E-2</v>
      </c>
      <c r="M1581" s="6">
        <v>431.70001200000002</v>
      </c>
      <c r="N1581" s="14">
        <f t="shared" si="62"/>
        <v>-2.3568223825751189E-2</v>
      </c>
    </row>
    <row r="1582" spans="9:14" x14ac:dyDescent="0.25">
      <c r="I1582" s="31">
        <v>39909</v>
      </c>
      <c r="J1582">
        <v>835.47997999999995</v>
      </c>
      <c r="K1582" s="14">
        <f t="shared" si="61"/>
        <v>2.4437486718472012E-2</v>
      </c>
      <c r="M1582" s="6">
        <v>447.55999800000001</v>
      </c>
      <c r="N1582" s="14">
        <f t="shared" si="62"/>
        <v>3.6738442342225452E-2</v>
      </c>
    </row>
    <row r="1583" spans="9:14" x14ac:dyDescent="0.25">
      <c r="I1583" s="31">
        <v>39906</v>
      </c>
      <c r="J1583">
        <v>842.5</v>
      </c>
      <c r="K1583" s="14">
        <f t="shared" si="61"/>
        <v>8.4023796716230503E-3</v>
      </c>
      <c r="M1583" s="6">
        <v>456.13000499999998</v>
      </c>
      <c r="N1583" s="14">
        <f t="shared" si="62"/>
        <v>1.9148286348861676E-2</v>
      </c>
    </row>
    <row r="1584" spans="9:14" x14ac:dyDescent="0.25">
      <c r="I1584" s="31">
        <v>39905</v>
      </c>
      <c r="J1584">
        <v>834.38000499999998</v>
      </c>
      <c r="K1584" s="14">
        <f t="shared" si="61"/>
        <v>-9.6379762611276121E-3</v>
      </c>
      <c r="M1584" s="6">
        <v>450.19000199999999</v>
      </c>
      <c r="N1584" s="14">
        <f t="shared" si="62"/>
        <v>-1.3022609639547822E-2</v>
      </c>
    </row>
    <row r="1585" spans="9:14" x14ac:dyDescent="0.25">
      <c r="I1585" s="31">
        <v>39904</v>
      </c>
      <c r="J1585">
        <v>811.080017</v>
      </c>
      <c r="K1585" s="14">
        <f t="shared" si="61"/>
        <v>-2.7924911743300918E-2</v>
      </c>
      <c r="M1585" s="6">
        <v>429.16000400000001</v>
      </c>
      <c r="N1585" s="14">
        <f t="shared" si="62"/>
        <v>-4.6713605159094507E-2</v>
      </c>
    </row>
    <row r="1586" spans="9:14" x14ac:dyDescent="0.25">
      <c r="I1586" s="31">
        <v>39903</v>
      </c>
      <c r="J1586">
        <v>797.86999500000002</v>
      </c>
      <c r="K1586" s="14">
        <f t="shared" si="61"/>
        <v>-1.6286952856835013E-2</v>
      </c>
      <c r="M1586" s="6">
        <v>422.75</v>
      </c>
      <c r="N1586" s="14">
        <f t="shared" si="62"/>
        <v>-1.49361635293489E-2</v>
      </c>
    </row>
    <row r="1587" spans="9:14" x14ac:dyDescent="0.25">
      <c r="I1587" s="31">
        <v>39902</v>
      </c>
      <c r="J1587">
        <v>787.53002900000001</v>
      </c>
      <c r="K1587" s="14">
        <f t="shared" si="61"/>
        <v>-1.2959462148968259E-2</v>
      </c>
      <c r="M1587" s="6">
        <v>415.97000100000002</v>
      </c>
      <c r="N1587" s="14">
        <f t="shared" si="62"/>
        <v>-1.6037845062093381E-2</v>
      </c>
    </row>
    <row r="1588" spans="9:14" x14ac:dyDescent="0.25">
      <c r="I1588" s="31">
        <v>39899</v>
      </c>
      <c r="J1588">
        <v>815.94000200000005</v>
      </c>
      <c r="K1588" s="14">
        <f t="shared" si="61"/>
        <v>3.6074780584652411E-2</v>
      </c>
      <c r="M1588" s="6">
        <v>429</v>
      </c>
      <c r="N1588" s="14">
        <f t="shared" si="62"/>
        <v>3.1324371874595691E-2</v>
      </c>
    </row>
    <row r="1589" spans="9:14" x14ac:dyDescent="0.25">
      <c r="I1589" s="31">
        <v>39898</v>
      </c>
      <c r="J1589">
        <v>832.85998500000005</v>
      </c>
      <c r="K1589" s="14">
        <f t="shared" si="61"/>
        <v>2.0736797998046841E-2</v>
      </c>
      <c r="M1589" s="6">
        <v>445.29998799999998</v>
      </c>
      <c r="N1589" s="14">
        <f t="shared" si="62"/>
        <v>3.7995310023309914E-2</v>
      </c>
    </row>
    <row r="1590" spans="9:14" x14ac:dyDescent="0.25">
      <c r="I1590" s="31">
        <v>39897</v>
      </c>
      <c r="J1590">
        <v>813.88000499999998</v>
      </c>
      <c r="K1590" s="14">
        <f t="shared" si="61"/>
        <v>-2.278892051705439E-2</v>
      </c>
      <c r="M1590" s="6">
        <v>426.51998900000001</v>
      </c>
      <c r="N1590" s="14">
        <f t="shared" si="62"/>
        <v>-4.217381429617284E-2</v>
      </c>
    </row>
    <row r="1591" spans="9:14" x14ac:dyDescent="0.25">
      <c r="I1591" s="31">
        <v>39896</v>
      </c>
      <c r="J1591">
        <v>806.11999500000002</v>
      </c>
      <c r="K1591" s="14">
        <f t="shared" si="61"/>
        <v>-9.5345873498882128E-3</v>
      </c>
      <c r="M1591" s="6">
        <v>416.39001500000001</v>
      </c>
      <c r="N1591" s="14">
        <f t="shared" si="62"/>
        <v>-2.3750291337459428E-2</v>
      </c>
    </row>
    <row r="1592" spans="9:14" x14ac:dyDescent="0.25">
      <c r="I1592" s="31">
        <v>39895</v>
      </c>
      <c r="J1592">
        <v>822.919983</v>
      </c>
      <c r="K1592" s="14">
        <f t="shared" si="61"/>
        <v>2.084055488538028E-2</v>
      </c>
      <c r="M1592" s="6">
        <v>433.72000100000002</v>
      </c>
      <c r="N1592" s="14">
        <f t="shared" si="62"/>
        <v>4.1619600316304517E-2</v>
      </c>
    </row>
    <row r="1593" spans="9:14" x14ac:dyDescent="0.25">
      <c r="I1593" s="31">
        <v>39892</v>
      </c>
      <c r="J1593">
        <v>768.53997800000002</v>
      </c>
      <c r="K1593" s="14">
        <f t="shared" si="61"/>
        <v>-6.6081765084564759E-2</v>
      </c>
      <c r="M1593" s="6">
        <v>400.10998499999999</v>
      </c>
      <c r="N1593" s="14">
        <f t="shared" si="62"/>
        <v>-7.7492428116083145E-2</v>
      </c>
    </row>
    <row r="1594" spans="9:14" x14ac:dyDescent="0.25">
      <c r="I1594" s="31">
        <v>39891</v>
      </c>
      <c r="J1594">
        <v>784.03997800000002</v>
      </c>
      <c r="K1594" s="14">
        <f t="shared" si="61"/>
        <v>2.0168111540971756E-2</v>
      </c>
      <c r="M1594" s="6">
        <v>413.26001000000002</v>
      </c>
      <c r="N1594" s="14">
        <f t="shared" si="62"/>
        <v>3.2866025575442714E-2</v>
      </c>
    </row>
    <row r="1595" spans="9:14" x14ac:dyDescent="0.25">
      <c r="I1595" s="31">
        <v>39890</v>
      </c>
      <c r="J1595">
        <v>794.34997599999997</v>
      </c>
      <c r="K1595" s="14">
        <f t="shared" si="61"/>
        <v>1.3149837112004903E-2</v>
      </c>
      <c r="M1595" s="6">
        <v>417.63000499999998</v>
      </c>
      <c r="N1595" s="14">
        <f t="shared" si="62"/>
        <v>1.0574444403657512E-2</v>
      </c>
    </row>
    <row r="1596" spans="9:14" x14ac:dyDescent="0.25">
      <c r="I1596" s="31">
        <v>39889</v>
      </c>
      <c r="J1596">
        <v>778.11999500000002</v>
      </c>
      <c r="K1596" s="14">
        <f t="shared" si="61"/>
        <v>-2.0431776282951564E-2</v>
      </c>
      <c r="M1596" s="6">
        <v>403.58999599999999</v>
      </c>
      <c r="N1596" s="14">
        <f t="shared" si="62"/>
        <v>-3.3618295696929201E-2</v>
      </c>
    </row>
    <row r="1597" spans="9:14" x14ac:dyDescent="0.25">
      <c r="I1597" s="31">
        <v>39888</v>
      </c>
      <c r="J1597">
        <v>753.89001499999995</v>
      </c>
      <c r="K1597" s="14">
        <f t="shared" si="61"/>
        <v>-3.1139130411370619E-2</v>
      </c>
      <c r="M1597" s="6">
        <v>386.35998499999999</v>
      </c>
      <c r="N1597" s="14">
        <f t="shared" si="62"/>
        <v>-4.2691868407957245E-2</v>
      </c>
    </row>
    <row r="1598" spans="9:14" x14ac:dyDescent="0.25">
      <c r="I1598" s="31">
        <v>39885</v>
      </c>
      <c r="J1598">
        <v>756.54998799999998</v>
      </c>
      <c r="K1598" s="14">
        <f t="shared" si="61"/>
        <v>3.5283303228257346E-3</v>
      </c>
      <c r="M1598" s="6">
        <v>393.08999599999999</v>
      </c>
      <c r="N1598" s="14">
        <f t="shared" si="62"/>
        <v>1.7419016619953487E-2</v>
      </c>
    </row>
    <row r="1599" spans="9:14" x14ac:dyDescent="0.25">
      <c r="I1599" s="31">
        <v>39884</v>
      </c>
      <c r="J1599">
        <v>750.73999000000003</v>
      </c>
      <c r="K1599" s="14">
        <f t="shared" si="61"/>
        <v>-7.6795956541604316E-3</v>
      </c>
      <c r="M1599" s="6">
        <v>390.11999500000002</v>
      </c>
      <c r="N1599" s="14">
        <f t="shared" si="62"/>
        <v>-7.5555242570964909E-3</v>
      </c>
    </row>
    <row r="1600" spans="9:14" x14ac:dyDescent="0.25">
      <c r="I1600" s="31">
        <v>39883</v>
      </c>
      <c r="J1600">
        <v>721.35998500000005</v>
      </c>
      <c r="K1600" s="14">
        <f t="shared" si="61"/>
        <v>-3.9134727590573681E-2</v>
      </c>
      <c r="M1600" s="6">
        <v>366.29998799999998</v>
      </c>
      <c r="N1600" s="14">
        <f t="shared" si="62"/>
        <v>-6.1058154683919841E-2</v>
      </c>
    </row>
    <row r="1601" spans="9:14" x14ac:dyDescent="0.25">
      <c r="I1601" s="31">
        <v>39882</v>
      </c>
      <c r="J1601">
        <v>719.59997599999997</v>
      </c>
      <c r="K1601" s="14">
        <f t="shared" si="61"/>
        <v>-2.4398483927551284E-3</v>
      </c>
      <c r="M1601" s="6">
        <v>367.75</v>
      </c>
      <c r="N1601" s="14">
        <f t="shared" si="62"/>
        <v>3.9585368482184524E-3</v>
      </c>
    </row>
    <row r="1602" spans="9:14" x14ac:dyDescent="0.25">
      <c r="I1602" s="31">
        <v>39881</v>
      </c>
      <c r="J1602">
        <v>676.53002900000001</v>
      </c>
      <c r="K1602" s="14">
        <f t="shared" si="61"/>
        <v>-5.9852624286357625E-2</v>
      </c>
      <c r="M1602" s="6">
        <v>343.26001000000002</v>
      </c>
      <c r="N1602" s="14">
        <f t="shared" si="62"/>
        <v>-6.6594126444595503E-2</v>
      </c>
    </row>
    <row r="1603" spans="9:14" x14ac:dyDescent="0.25">
      <c r="I1603" s="31">
        <v>39878</v>
      </c>
      <c r="J1603">
        <v>683.38000499999998</v>
      </c>
      <c r="K1603" s="14">
        <f t="shared" si="61"/>
        <v>1.0125161790859538E-2</v>
      </c>
      <c r="M1603" s="6">
        <v>351.04998799999998</v>
      </c>
      <c r="N1603" s="14">
        <f t="shared" si="62"/>
        <v>2.2694102933807914E-2</v>
      </c>
    </row>
    <row r="1604" spans="9:14" x14ac:dyDescent="0.25">
      <c r="I1604" s="31">
        <v>39877</v>
      </c>
      <c r="J1604">
        <v>682.54998799999998</v>
      </c>
      <c r="K1604" s="14">
        <f t="shared" si="61"/>
        <v>-1.214576068844786E-3</v>
      </c>
      <c r="M1604" s="6">
        <v>349.45001200000002</v>
      </c>
      <c r="N1604" s="14">
        <f t="shared" si="62"/>
        <v>-4.557687094978502E-3</v>
      </c>
    </row>
    <row r="1605" spans="9:14" x14ac:dyDescent="0.25">
      <c r="I1605" s="31">
        <v>39876</v>
      </c>
      <c r="J1605">
        <v>712.86999500000002</v>
      </c>
      <c r="K1605" s="14">
        <f t="shared" si="61"/>
        <v>4.4421665127917453E-2</v>
      </c>
      <c r="M1605" s="6">
        <v>371.29998799999998</v>
      </c>
      <c r="N1605" s="14">
        <f t="shared" si="62"/>
        <v>6.2526757045868964E-2</v>
      </c>
    </row>
    <row r="1606" spans="9:14" x14ac:dyDescent="0.25">
      <c r="I1606" s="31">
        <v>39875</v>
      </c>
      <c r="J1606">
        <v>696.330017</v>
      </c>
      <c r="K1606" s="14">
        <f t="shared" si="61"/>
        <v>-2.3201955638489147E-2</v>
      </c>
      <c r="M1606" s="6">
        <v>361.01001000000002</v>
      </c>
      <c r="N1606" s="14">
        <f t="shared" si="62"/>
        <v>-2.7713380911824737E-2</v>
      </c>
    </row>
    <row r="1607" spans="9:14" x14ac:dyDescent="0.25">
      <c r="I1607" s="31">
        <v>39874</v>
      </c>
      <c r="J1607">
        <v>700.82000700000003</v>
      </c>
      <c r="K1607" s="14">
        <f t="shared" ref="K1607:K1670" si="63">J1607/J1606-1</f>
        <v>6.4480776217923363E-3</v>
      </c>
      <c r="M1607" s="6">
        <v>367.79998799999998</v>
      </c>
      <c r="N1607" s="14">
        <f t="shared" ref="N1607:N1670" si="64">M1607/M1606-1</f>
        <v>1.8808281798058601E-2</v>
      </c>
    </row>
    <row r="1608" spans="9:14" x14ac:dyDescent="0.25">
      <c r="I1608" s="31">
        <v>39871</v>
      </c>
      <c r="J1608">
        <v>735.09002699999996</v>
      </c>
      <c r="K1608" s="14">
        <f t="shared" si="63"/>
        <v>4.8899888213379539E-2</v>
      </c>
      <c r="M1608" s="6">
        <v>389.01998900000001</v>
      </c>
      <c r="N1608" s="14">
        <f t="shared" si="64"/>
        <v>5.7694403731193278E-2</v>
      </c>
    </row>
    <row r="1609" spans="9:14" x14ac:dyDescent="0.25">
      <c r="I1609" s="31">
        <v>39870</v>
      </c>
      <c r="J1609">
        <v>752.830017</v>
      </c>
      <c r="K1609" s="14">
        <f t="shared" si="63"/>
        <v>2.4133084858189768E-2</v>
      </c>
      <c r="M1609" s="6">
        <v>392.95001200000002</v>
      </c>
      <c r="N1609" s="14">
        <f t="shared" si="64"/>
        <v>1.0102367773189069E-2</v>
      </c>
    </row>
    <row r="1610" spans="9:14" x14ac:dyDescent="0.25">
      <c r="I1610" s="31">
        <v>39869</v>
      </c>
      <c r="J1610">
        <v>764.90002400000003</v>
      </c>
      <c r="K1610" s="14">
        <f t="shared" si="63"/>
        <v>1.6032845034658072E-2</v>
      </c>
      <c r="M1610" s="6">
        <v>401.44000199999999</v>
      </c>
      <c r="N1610" s="14">
        <f t="shared" si="64"/>
        <v>2.1605776156586431E-2</v>
      </c>
    </row>
    <row r="1611" spans="9:14" x14ac:dyDescent="0.25">
      <c r="I1611" s="31">
        <v>39868</v>
      </c>
      <c r="J1611">
        <v>773.14001499999995</v>
      </c>
      <c r="K1611" s="14">
        <f t="shared" si="63"/>
        <v>1.0772637915356986E-2</v>
      </c>
      <c r="M1611" s="6">
        <v>412.48001099999999</v>
      </c>
      <c r="N1611" s="14">
        <f t="shared" si="64"/>
        <v>2.7501018695192281E-2</v>
      </c>
    </row>
    <row r="1612" spans="9:14" x14ac:dyDescent="0.25">
      <c r="I1612" s="31">
        <v>39867</v>
      </c>
      <c r="J1612">
        <v>743.330017</v>
      </c>
      <c r="K1612" s="14">
        <f t="shared" si="63"/>
        <v>-3.8557049721453018E-2</v>
      </c>
      <c r="M1612" s="6">
        <v>394.57998700000002</v>
      </c>
      <c r="N1612" s="14">
        <f t="shared" si="64"/>
        <v>-4.3396100471884358E-2</v>
      </c>
    </row>
    <row r="1613" spans="9:14" x14ac:dyDescent="0.25">
      <c r="I1613" s="31">
        <v>39864</v>
      </c>
      <c r="J1613">
        <v>770.04998799999998</v>
      </c>
      <c r="K1613" s="14">
        <f t="shared" si="63"/>
        <v>3.5946309699477652E-2</v>
      </c>
      <c r="M1613" s="6">
        <v>410.959991</v>
      </c>
      <c r="N1613" s="14">
        <f t="shared" si="64"/>
        <v>4.1512505802784094E-2</v>
      </c>
    </row>
    <row r="1614" spans="9:14" x14ac:dyDescent="0.25">
      <c r="I1614" s="31">
        <v>39863</v>
      </c>
      <c r="J1614">
        <v>778.94000200000005</v>
      </c>
      <c r="K1614" s="14">
        <f t="shared" si="63"/>
        <v>1.1544723249836686E-2</v>
      </c>
      <c r="M1614" s="6">
        <v>416.709991</v>
      </c>
      <c r="N1614" s="14">
        <f t="shared" si="64"/>
        <v>1.3991629662071015E-2</v>
      </c>
    </row>
    <row r="1615" spans="9:14" x14ac:dyDescent="0.25">
      <c r="I1615" s="31">
        <v>39862</v>
      </c>
      <c r="J1615">
        <v>788.419983</v>
      </c>
      <c r="K1615" s="14">
        <f t="shared" si="63"/>
        <v>1.2170360972166394E-2</v>
      </c>
      <c r="M1615" s="6">
        <v>423.17999300000002</v>
      </c>
      <c r="N1615" s="14">
        <f t="shared" si="64"/>
        <v>1.5526390390769418E-2</v>
      </c>
    </row>
    <row r="1616" spans="9:14" x14ac:dyDescent="0.25">
      <c r="I1616" s="31">
        <v>39861</v>
      </c>
      <c r="J1616">
        <v>789.169983</v>
      </c>
      <c r="K1616" s="14">
        <f t="shared" si="63"/>
        <v>9.512696483746641E-4</v>
      </c>
      <c r="M1616" s="6">
        <v>428.89999399999999</v>
      </c>
      <c r="N1616" s="14">
        <f t="shared" si="64"/>
        <v>1.3516709425343665E-2</v>
      </c>
    </row>
    <row r="1617" spans="9:14" x14ac:dyDescent="0.25">
      <c r="I1617" s="31">
        <v>39857</v>
      </c>
      <c r="J1617">
        <v>826.84002699999996</v>
      </c>
      <c r="K1617" s="14">
        <f t="shared" si="63"/>
        <v>4.7733751677678793E-2</v>
      </c>
      <c r="M1617" s="6">
        <v>448.35998499999999</v>
      </c>
      <c r="N1617" s="14">
        <f t="shared" si="64"/>
        <v>4.5371861208279629E-2</v>
      </c>
    </row>
    <row r="1618" spans="9:14" x14ac:dyDescent="0.25">
      <c r="I1618" s="31">
        <v>39856</v>
      </c>
      <c r="J1618">
        <v>835.19000200000005</v>
      </c>
      <c r="K1618" s="14">
        <f t="shared" si="63"/>
        <v>1.0098658419205986E-2</v>
      </c>
      <c r="M1618" s="6">
        <v>450.42001299999998</v>
      </c>
      <c r="N1618" s="14">
        <f t="shared" si="64"/>
        <v>4.5945848624291408E-3</v>
      </c>
    </row>
    <row r="1619" spans="9:14" x14ac:dyDescent="0.25">
      <c r="I1619" s="31">
        <v>39855</v>
      </c>
      <c r="J1619">
        <v>833.73999000000003</v>
      </c>
      <c r="K1619" s="14">
        <f t="shared" si="63"/>
        <v>-1.736146261961613E-3</v>
      </c>
      <c r="M1619" s="6">
        <v>447.95001200000002</v>
      </c>
      <c r="N1619" s="14">
        <f t="shared" si="64"/>
        <v>-5.4837727647771839E-3</v>
      </c>
    </row>
    <row r="1620" spans="9:14" x14ac:dyDescent="0.25">
      <c r="I1620" s="31">
        <v>39854</v>
      </c>
      <c r="J1620">
        <v>827.15997300000004</v>
      </c>
      <c r="K1620" s="14">
        <f t="shared" si="63"/>
        <v>-7.8921691161772944E-3</v>
      </c>
      <c r="M1620" s="6">
        <v>445.76998900000001</v>
      </c>
      <c r="N1620" s="14">
        <f t="shared" si="64"/>
        <v>-4.8666657921643264E-3</v>
      </c>
    </row>
    <row r="1621" spans="9:14" x14ac:dyDescent="0.25">
      <c r="I1621" s="31">
        <v>39853</v>
      </c>
      <c r="J1621">
        <v>869.89001499999995</v>
      </c>
      <c r="K1621" s="14">
        <f t="shared" si="63"/>
        <v>5.1658740019809857E-2</v>
      </c>
      <c r="M1621" s="6">
        <v>467.94000199999999</v>
      </c>
      <c r="N1621" s="14">
        <f t="shared" si="64"/>
        <v>4.9734198234686389E-2</v>
      </c>
    </row>
    <row r="1622" spans="9:14" x14ac:dyDescent="0.25">
      <c r="I1622" s="31">
        <v>39850</v>
      </c>
      <c r="J1622">
        <v>868.59997599999997</v>
      </c>
      <c r="K1622" s="14">
        <f t="shared" si="63"/>
        <v>-1.4829909273070818E-3</v>
      </c>
      <c r="M1622" s="6">
        <v>470.70001200000002</v>
      </c>
      <c r="N1622" s="14">
        <f t="shared" si="64"/>
        <v>5.8982134209590864E-3</v>
      </c>
    </row>
    <row r="1623" spans="9:14" x14ac:dyDescent="0.25">
      <c r="I1623" s="31">
        <v>39849</v>
      </c>
      <c r="J1623">
        <v>845.84997599999997</v>
      </c>
      <c r="K1623" s="14">
        <f t="shared" si="63"/>
        <v>-2.6191573369327426E-2</v>
      </c>
      <c r="M1623" s="6">
        <v>455.07998700000002</v>
      </c>
      <c r="N1623" s="14">
        <f t="shared" si="64"/>
        <v>-3.3184670919447545E-2</v>
      </c>
    </row>
    <row r="1624" spans="9:14" x14ac:dyDescent="0.25">
      <c r="I1624" s="31">
        <v>39848</v>
      </c>
      <c r="J1624">
        <v>832.22997999999995</v>
      </c>
      <c r="K1624" s="14">
        <f t="shared" si="63"/>
        <v>-1.6102141498435252E-2</v>
      </c>
      <c r="M1624" s="6">
        <v>448.48001099999999</v>
      </c>
      <c r="N1624" s="14">
        <f t="shared" si="64"/>
        <v>-1.450289221353962E-2</v>
      </c>
    </row>
    <row r="1625" spans="9:14" x14ac:dyDescent="0.25">
      <c r="I1625" s="31">
        <v>39847</v>
      </c>
      <c r="J1625">
        <v>838.51000999999997</v>
      </c>
      <c r="K1625" s="14">
        <f t="shared" si="63"/>
        <v>7.5460271210128216E-3</v>
      </c>
      <c r="M1625" s="6">
        <v>452.89999399999999</v>
      </c>
      <c r="N1625" s="14">
        <f t="shared" si="64"/>
        <v>9.8554738039373646E-3</v>
      </c>
    </row>
    <row r="1626" spans="9:14" x14ac:dyDescent="0.25">
      <c r="I1626" s="31">
        <v>39846</v>
      </c>
      <c r="J1626">
        <v>825.44000200000005</v>
      </c>
      <c r="K1626" s="14">
        <f t="shared" si="63"/>
        <v>-1.5587181839367581E-2</v>
      </c>
      <c r="M1626" s="6">
        <v>449.60998499999999</v>
      </c>
      <c r="N1626" s="14">
        <f t="shared" si="64"/>
        <v>-7.2643167224241134E-3</v>
      </c>
    </row>
    <row r="1627" spans="9:14" x14ac:dyDescent="0.25">
      <c r="I1627" s="31">
        <v>39843</v>
      </c>
      <c r="J1627">
        <v>825.88000499999998</v>
      </c>
      <c r="K1627" s="14">
        <f t="shared" si="63"/>
        <v>5.3305267364534004E-4</v>
      </c>
      <c r="M1627" s="6">
        <v>443.52999899999998</v>
      </c>
      <c r="N1627" s="14">
        <f t="shared" si="64"/>
        <v>-1.3522800210942876E-2</v>
      </c>
    </row>
    <row r="1628" spans="9:14" x14ac:dyDescent="0.25">
      <c r="I1628" s="31">
        <v>39842</v>
      </c>
      <c r="J1628">
        <v>845.14001499999995</v>
      </c>
      <c r="K1628" s="14">
        <f t="shared" si="63"/>
        <v>2.3320591228019882E-2</v>
      </c>
      <c r="M1628" s="6">
        <v>453.23998999999998</v>
      </c>
      <c r="N1628" s="14">
        <f t="shared" si="64"/>
        <v>2.1892523666702468E-2</v>
      </c>
    </row>
    <row r="1629" spans="9:14" x14ac:dyDescent="0.25">
      <c r="I1629" s="31">
        <v>39841</v>
      </c>
      <c r="J1629">
        <v>874.09002699999996</v>
      </c>
      <c r="K1629" s="14">
        <f t="shared" si="63"/>
        <v>3.4254693288898519E-2</v>
      </c>
      <c r="M1629" s="6">
        <v>473.01998900000001</v>
      </c>
      <c r="N1629" s="14">
        <f t="shared" si="64"/>
        <v>4.364133667905179E-2</v>
      </c>
    </row>
    <row r="1630" spans="9:14" x14ac:dyDescent="0.25">
      <c r="I1630" s="31">
        <v>39840</v>
      </c>
      <c r="J1630">
        <v>845.71002199999998</v>
      </c>
      <c r="K1630" s="14">
        <f t="shared" si="63"/>
        <v>-3.246805720619439E-2</v>
      </c>
      <c r="M1630" s="6">
        <v>455.57998700000002</v>
      </c>
      <c r="N1630" s="14">
        <f t="shared" si="64"/>
        <v>-3.6869482063262238E-2</v>
      </c>
    </row>
    <row r="1631" spans="9:14" x14ac:dyDescent="0.25">
      <c r="I1631" s="31">
        <v>39839</v>
      </c>
      <c r="J1631">
        <v>836.57000700000003</v>
      </c>
      <c r="K1631" s="14">
        <f t="shared" si="63"/>
        <v>-1.0807504655537814E-2</v>
      </c>
      <c r="M1631" s="6">
        <v>450.05999800000001</v>
      </c>
      <c r="N1631" s="14">
        <f t="shared" si="64"/>
        <v>-1.2116399221899998E-2</v>
      </c>
    </row>
    <row r="1632" spans="9:14" x14ac:dyDescent="0.25">
      <c r="I1632" s="31">
        <v>39836</v>
      </c>
      <c r="J1632">
        <v>831.95001200000002</v>
      </c>
      <c r="K1632" s="14">
        <f t="shared" si="63"/>
        <v>-5.522544391195261E-3</v>
      </c>
      <c r="M1632" s="6">
        <v>444.35998499999999</v>
      </c>
      <c r="N1632" s="14">
        <f t="shared" si="64"/>
        <v>-1.2665006944251989E-2</v>
      </c>
    </row>
    <row r="1633" spans="9:14" x14ac:dyDescent="0.25">
      <c r="I1633" s="31">
        <v>39835</v>
      </c>
      <c r="J1633">
        <v>827.5</v>
      </c>
      <c r="K1633" s="14">
        <f t="shared" si="63"/>
        <v>-5.3488934861629645E-3</v>
      </c>
      <c r="M1633" s="6">
        <v>442.85000600000001</v>
      </c>
      <c r="N1633" s="14">
        <f t="shared" si="64"/>
        <v>-3.3980985034014477E-3</v>
      </c>
    </row>
    <row r="1634" spans="9:14" x14ac:dyDescent="0.25">
      <c r="I1634" s="31">
        <v>39834</v>
      </c>
      <c r="J1634">
        <v>840.23999000000003</v>
      </c>
      <c r="K1634" s="14">
        <f t="shared" si="63"/>
        <v>1.5395758308157204E-2</v>
      </c>
      <c r="M1634" s="6">
        <v>456.76001000000002</v>
      </c>
      <c r="N1634" s="14">
        <f t="shared" si="64"/>
        <v>3.1410192642065793E-2</v>
      </c>
    </row>
    <row r="1635" spans="9:14" x14ac:dyDescent="0.25">
      <c r="I1635" s="31">
        <v>39833</v>
      </c>
      <c r="J1635">
        <v>805.21997099999999</v>
      </c>
      <c r="K1635" s="14">
        <f t="shared" si="63"/>
        <v>-4.1678591136801391E-2</v>
      </c>
      <c r="M1635" s="6">
        <v>433.64999399999999</v>
      </c>
      <c r="N1635" s="14">
        <f t="shared" si="64"/>
        <v>-5.0595532651818709E-2</v>
      </c>
    </row>
    <row r="1636" spans="9:14" x14ac:dyDescent="0.25">
      <c r="I1636" s="31">
        <v>39829</v>
      </c>
      <c r="J1636">
        <v>850.11999500000002</v>
      </c>
      <c r="K1636" s="14">
        <f t="shared" si="63"/>
        <v>5.576119025492976E-2</v>
      </c>
      <c r="M1636" s="6">
        <v>466.45001200000002</v>
      </c>
      <c r="N1636" s="14">
        <f t="shared" si="64"/>
        <v>7.5637077029453437E-2</v>
      </c>
    </row>
    <row r="1637" spans="9:14" x14ac:dyDescent="0.25">
      <c r="I1637" s="31">
        <v>39828</v>
      </c>
      <c r="J1637">
        <v>843.73999000000003</v>
      </c>
      <c r="K1637" s="14">
        <f t="shared" si="63"/>
        <v>-7.5048287742014441E-3</v>
      </c>
      <c r="M1637" s="6">
        <v>462.61999500000002</v>
      </c>
      <c r="N1637" s="14">
        <f t="shared" si="64"/>
        <v>-8.2109913205447027E-3</v>
      </c>
    </row>
    <row r="1638" spans="9:14" x14ac:dyDescent="0.25">
      <c r="I1638" s="31">
        <v>39827</v>
      </c>
      <c r="J1638">
        <v>842.61999500000002</v>
      </c>
      <c r="K1638" s="14">
        <f t="shared" si="63"/>
        <v>-1.3274172295661968E-3</v>
      </c>
      <c r="M1638" s="6">
        <v>453.17001299999998</v>
      </c>
      <c r="N1638" s="14">
        <f t="shared" si="64"/>
        <v>-2.0427093731649082E-2</v>
      </c>
    </row>
    <row r="1639" spans="9:14" x14ac:dyDescent="0.25">
      <c r="I1639" s="31">
        <v>39826</v>
      </c>
      <c r="J1639">
        <v>871.78997800000002</v>
      </c>
      <c r="K1639" s="14">
        <f t="shared" si="63"/>
        <v>3.461819464656779E-2</v>
      </c>
      <c r="M1639" s="6">
        <v>473.790009</v>
      </c>
      <c r="N1639" s="14">
        <f t="shared" si="64"/>
        <v>4.5501677976208077E-2</v>
      </c>
    </row>
    <row r="1640" spans="9:14" x14ac:dyDescent="0.25">
      <c r="I1640" s="31">
        <v>39825</v>
      </c>
      <c r="J1640">
        <v>870.26000999999997</v>
      </c>
      <c r="K1640" s="14">
        <f t="shared" si="63"/>
        <v>-1.7549731456077966E-3</v>
      </c>
      <c r="M1640" s="6">
        <v>468.79998799999998</v>
      </c>
      <c r="N1640" s="14">
        <f t="shared" si="64"/>
        <v>-1.0532136400537739E-2</v>
      </c>
    </row>
    <row r="1641" spans="9:14" x14ac:dyDescent="0.25">
      <c r="I1641" s="31">
        <v>39822</v>
      </c>
      <c r="J1641">
        <v>890.34997599999997</v>
      </c>
      <c r="K1641" s="14">
        <f t="shared" si="63"/>
        <v>2.3085015706972412E-2</v>
      </c>
      <c r="M1641" s="6">
        <v>481.29998799999998</v>
      </c>
      <c r="N1641" s="14">
        <f t="shared" si="64"/>
        <v>2.6663823208118442E-2</v>
      </c>
    </row>
    <row r="1642" spans="9:14" x14ac:dyDescent="0.25">
      <c r="I1642" s="31">
        <v>39821</v>
      </c>
      <c r="J1642">
        <v>909.72997999999995</v>
      </c>
      <c r="K1642" s="14">
        <f t="shared" si="63"/>
        <v>2.1766726031786865E-2</v>
      </c>
      <c r="M1642" s="6">
        <v>502.01001000000002</v>
      </c>
      <c r="N1642" s="14">
        <f t="shared" si="64"/>
        <v>4.3029342439958818E-2</v>
      </c>
    </row>
    <row r="1643" spans="9:14" x14ac:dyDescent="0.25">
      <c r="I1643" s="31">
        <v>39820</v>
      </c>
      <c r="J1643">
        <v>906.65002400000003</v>
      </c>
      <c r="K1643" s="14">
        <f t="shared" si="63"/>
        <v>-3.3855716176353079E-3</v>
      </c>
      <c r="M1643" s="6">
        <v>497.10000600000001</v>
      </c>
      <c r="N1643" s="14">
        <f t="shared" si="64"/>
        <v>-9.7806894328661409E-3</v>
      </c>
    </row>
    <row r="1644" spans="9:14" x14ac:dyDescent="0.25">
      <c r="I1644" s="31">
        <v>39819</v>
      </c>
      <c r="J1644">
        <v>934.70001200000002</v>
      </c>
      <c r="K1644" s="14">
        <f t="shared" si="63"/>
        <v>3.0938054659997327E-2</v>
      </c>
      <c r="M1644" s="6">
        <v>514.71002199999998</v>
      </c>
      <c r="N1644" s="14">
        <f t="shared" si="64"/>
        <v>3.5425499471830602E-2</v>
      </c>
    </row>
    <row r="1645" spans="9:14" x14ac:dyDescent="0.25">
      <c r="I1645" s="31">
        <v>39818</v>
      </c>
      <c r="J1645">
        <v>927.45001200000002</v>
      </c>
      <c r="K1645" s="14">
        <f t="shared" si="63"/>
        <v>-7.7564993119952907E-3</v>
      </c>
      <c r="M1645" s="6">
        <v>505.02999899999998</v>
      </c>
      <c r="N1645" s="14">
        <f t="shared" si="64"/>
        <v>-1.8806750570712572E-2</v>
      </c>
    </row>
    <row r="1646" spans="9:14" x14ac:dyDescent="0.25">
      <c r="I1646" s="31">
        <v>39815</v>
      </c>
      <c r="J1646">
        <v>931.79998799999998</v>
      </c>
      <c r="K1646" s="14">
        <f t="shared" si="63"/>
        <v>4.6902538613584621E-3</v>
      </c>
      <c r="M1646" s="6">
        <v>505.83999599999999</v>
      </c>
      <c r="N1646" s="14">
        <f t="shared" si="64"/>
        <v>1.6038591798583912E-3</v>
      </c>
    </row>
    <row r="1647" spans="9:14" x14ac:dyDescent="0.25">
      <c r="I1647" s="31">
        <v>39813</v>
      </c>
      <c r="J1647">
        <v>903.25</v>
      </c>
      <c r="K1647" s="14">
        <f t="shared" si="63"/>
        <v>-3.0639609752817432E-2</v>
      </c>
      <c r="M1647" s="6">
        <v>499.45001200000002</v>
      </c>
      <c r="N1647" s="14">
        <f t="shared" si="64"/>
        <v>-1.2632421418886763E-2</v>
      </c>
    </row>
    <row r="1648" spans="9:14" x14ac:dyDescent="0.25">
      <c r="I1648" s="31">
        <v>39812</v>
      </c>
      <c r="J1648">
        <v>890.64001499999995</v>
      </c>
      <c r="K1648" s="14">
        <f t="shared" si="63"/>
        <v>-1.3960680874619436E-2</v>
      </c>
      <c r="M1648" s="6">
        <v>482.76998900000001</v>
      </c>
      <c r="N1648" s="14">
        <f t="shared" si="64"/>
        <v>-3.33967816583014E-2</v>
      </c>
    </row>
    <row r="1649" spans="9:14" x14ac:dyDescent="0.25">
      <c r="I1649" s="31">
        <v>39811</v>
      </c>
      <c r="J1649">
        <v>869.419983</v>
      </c>
      <c r="K1649" s="14">
        <f t="shared" si="63"/>
        <v>-2.3825599167582867E-2</v>
      </c>
      <c r="M1649" s="6">
        <v>466.14999399999999</v>
      </c>
      <c r="N1649" s="14">
        <f t="shared" si="64"/>
        <v>-3.4426321806842908E-2</v>
      </c>
    </row>
    <row r="1650" spans="9:14" x14ac:dyDescent="0.25">
      <c r="I1650" s="31">
        <v>39808</v>
      </c>
      <c r="J1650">
        <v>872.79998799999998</v>
      </c>
      <c r="K1650" s="14">
        <f t="shared" si="63"/>
        <v>3.8876550643993646E-3</v>
      </c>
      <c r="M1650" s="6">
        <v>476.76998900000001</v>
      </c>
      <c r="N1650" s="14">
        <f t="shared" si="64"/>
        <v>2.2782355758219852E-2</v>
      </c>
    </row>
    <row r="1651" spans="9:14" x14ac:dyDescent="0.25">
      <c r="I1651" s="31">
        <v>39806</v>
      </c>
      <c r="J1651">
        <v>868.15002400000003</v>
      </c>
      <c r="K1651" s="14">
        <f t="shared" si="63"/>
        <v>-5.3276398532672298E-3</v>
      </c>
      <c r="M1651" s="6">
        <v>470.48998999999998</v>
      </c>
      <c r="N1651" s="14">
        <f t="shared" si="64"/>
        <v>-1.3171967919314742E-2</v>
      </c>
    </row>
    <row r="1652" spans="9:14" x14ac:dyDescent="0.25">
      <c r="I1652" s="31">
        <v>39805</v>
      </c>
      <c r="J1652">
        <v>863.15997300000004</v>
      </c>
      <c r="K1652" s="14">
        <f t="shared" si="63"/>
        <v>-5.7479132201233574E-3</v>
      </c>
      <c r="M1652" s="6">
        <v>468.64001500000001</v>
      </c>
      <c r="N1652" s="14">
        <f t="shared" si="64"/>
        <v>-3.932017767264262E-3</v>
      </c>
    </row>
    <row r="1653" spans="9:14" x14ac:dyDescent="0.25">
      <c r="I1653" s="31">
        <v>39804</v>
      </c>
      <c r="J1653">
        <v>871.63000499999998</v>
      </c>
      <c r="K1653" s="14">
        <f t="shared" si="63"/>
        <v>9.8128183244658995E-3</v>
      </c>
      <c r="M1653" s="6">
        <v>475.07000699999998</v>
      </c>
      <c r="N1653" s="14">
        <f t="shared" si="64"/>
        <v>1.3720535579959003E-2</v>
      </c>
    </row>
    <row r="1654" spans="9:14" x14ac:dyDescent="0.25">
      <c r="I1654" s="31">
        <v>39801</v>
      </c>
      <c r="J1654">
        <v>887.88000499999998</v>
      </c>
      <c r="K1654" s="14">
        <f t="shared" si="63"/>
        <v>1.8643231539510863E-2</v>
      </c>
      <c r="M1654" s="6">
        <v>486.26001000000002</v>
      </c>
      <c r="N1654" s="14">
        <f t="shared" si="64"/>
        <v>2.3554429526425613E-2</v>
      </c>
    </row>
    <row r="1655" spans="9:14" x14ac:dyDescent="0.25">
      <c r="I1655" s="31">
        <v>39800</v>
      </c>
      <c r="J1655">
        <v>885.28002900000001</v>
      </c>
      <c r="K1655" s="14">
        <f t="shared" si="63"/>
        <v>-2.9282966001694666E-3</v>
      </c>
      <c r="M1655" s="6">
        <v>479.17001299999998</v>
      </c>
      <c r="N1655" s="14">
        <f t="shared" si="64"/>
        <v>-1.4580670534679707E-2</v>
      </c>
    </row>
    <row r="1656" spans="9:14" x14ac:dyDescent="0.25">
      <c r="I1656" s="31">
        <v>39799</v>
      </c>
      <c r="J1656">
        <v>904.419983</v>
      </c>
      <c r="K1656" s="14">
        <f t="shared" si="63"/>
        <v>2.1620225660823111E-2</v>
      </c>
      <c r="M1656" s="6">
        <v>486.58999599999999</v>
      </c>
      <c r="N1656" s="14">
        <f t="shared" si="64"/>
        <v>1.5485073770674429E-2</v>
      </c>
    </row>
    <row r="1657" spans="9:14" x14ac:dyDescent="0.25">
      <c r="I1657" s="31">
        <v>39798</v>
      </c>
      <c r="J1657">
        <v>913.17999299999997</v>
      </c>
      <c r="K1657" s="14">
        <f t="shared" si="63"/>
        <v>9.6857767018179164E-3</v>
      </c>
      <c r="M1657" s="6">
        <v>482.85000600000001</v>
      </c>
      <c r="N1657" s="14">
        <f t="shared" si="64"/>
        <v>-7.6861218494923556E-3</v>
      </c>
    </row>
    <row r="1658" spans="9:14" x14ac:dyDescent="0.25">
      <c r="I1658" s="31">
        <v>39797</v>
      </c>
      <c r="J1658">
        <v>868.57000700000003</v>
      </c>
      <c r="K1658" s="14">
        <f t="shared" si="63"/>
        <v>-4.8851252044458615E-2</v>
      </c>
      <c r="M1658" s="6">
        <v>452.57000699999998</v>
      </c>
      <c r="N1658" s="14">
        <f t="shared" si="64"/>
        <v>-6.2710983998620962E-2</v>
      </c>
    </row>
    <row r="1659" spans="9:14" x14ac:dyDescent="0.25">
      <c r="I1659" s="31">
        <v>39794</v>
      </c>
      <c r="J1659">
        <v>879.72997999999995</v>
      </c>
      <c r="K1659" s="14">
        <f t="shared" si="63"/>
        <v>1.2848674154137596E-2</v>
      </c>
      <c r="M1659" s="6">
        <v>468.42999300000002</v>
      </c>
      <c r="N1659" s="14">
        <f t="shared" si="64"/>
        <v>3.5044271062355303E-2</v>
      </c>
    </row>
    <row r="1660" spans="9:14" x14ac:dyDescent="0.25">
      <c r="I1660" s="31">
        <v>39793</v>
      </c>
      <c r="J1660">
        <v>873.59002699999996</v>
      </c>
      <c r="K1660" s="14">
        <f t="shared" si="63"/>
        <v>-6.9793608716165467E-3</v>
      </c>
      <c r="M1660" s="6">
        <v>451.209991</v>
      </c>
      <c r="N1660" s="14">
        <f t="shared" si="64"/>
        <v>-3.6761100393501112E-2</v>
      </c>
    </row>
    <row r="1661" spans="9:14" x14ac:dyDescent="0.25">
      <c r="I1661" s="31">
        <v>39792</v>
      </c>
      <c r="J1661">
        <v>899.23999000000003</v>
      </c>
      <c r="K1661" s="14">
        <f t="shared" si="63"/>
        <v>2.9361556573722192E-2</v>
      </c>
      <c r="M1661" s="6">
        <v>476.39999399999999</v>
      </c>
      <c r="N1661" s="14">
        <f t="shared" si="64"/>
        <v>5.5827671156333025E-2</v>
      </c>
    </row>
    <row r="1662" spans="9:14" x14ac:dyDescent="0.25">
      <c r="I1662" s="31">
        <v>39791</v>
      </c>
      <c r="J1662">
        <v>888.669983</v>
      </c>
      <c r="K1662" s="14">
        <f t="shared" si="63"/>
        <v>-1.1754378272256338E-2</v>
      </c>
      <c r="M1662" s="6">
        <v>465.709991</v>
      </c>
      <c r="N1662" s="14">
        <f t="shared" si="64"/>
        <v>-2.2439133364052899E-2</v>
      </c>
    </row>
    <row r="1663" spans="9:14" x14ac:dyDescent="0.25">
      <c r="I1663" s="31">
        <v>39790</v>
      </c>
      <c r="J1663">
        <v>909.70001200000002</v>
      </c>
      <c r="K1663" s="14">
        <f t="shared" si="63"/>
        <v>2.3664610487918347E-2</v>
      </c>
      <c r="M1663" s="6">
        <v>481.38000499999998</v>
      </c>
      <c r="N1663" s="14">
        <f t="shared" si="64"/>
        <v>3.3647579615701195E-2</v>
      </c>
    </row>
    <row r="1664" spans="9:14" x14ac:dyDescent="0.25">
      <c r="I1664" s="31">
        <v>39787</v>
      </c>
      <c r="J1664">
        <v>876.07000700000003</v>
      </c>
      <c r="K1664" s="14">
        <f t="shared" si="63"/>
        <v>-3.6968236293702494E-2</v>
      </c>
      <c r="M1664" s="6">
        <v>461.08999599999999</v>
      </c>
      <c r="N1664" s="14">
        <f t="shared" si="64"/>
        <v>-4.2149671339174133E-2</v>
      </c>
    </row>
    <row r="1665" spans="9:14" x14ac:dyDescent="0.25">
      <c r="I1665" s="31">
        <v>39786</v>
      </c>
      <c r="J1665">
        <v>845.21997099999999</v>
      </c>
      <c r="K1665" s="14">
        <f t="shared" si="63"/>
        <v>-3.521412187781936E-2</v>
      </c>
      <c r="M1665" s="6">
        <v>439.52999899999998</v>
      </c>
      <c r="N1665" s="14">
        <f t="shared" si="64"/>
        <v>-4.6758761168177676E-2</v>
      </c>
    </row>
    <row r="1666" spans="9:14" x14ac:dyDescent="0.25">
      <c r="I1666" s="31">
        <v>39785</v>
      </c>
      <c r="J1666">
        <v>870.73999000000003</v>
      </c>
      <c r="K1666" s="14">
        <f t="shared" si="63"/>
        <v>3.0193345963899443E-2</v>
      </c>
      <c r="M1666" s="6">
        <v>453.76001000000002</v>
      </c>
      <c r="N1666" s="14">
        <f t="shared" si="64"/>
        <v>3.2375517103213847E-2</v>
      </c>
    </row>
    <row r="1667" spans="9:14" x14ac:dyDescent="0.25">
      <c r="I1667" s="31">
        <v>39784</v>
      </c>
      <c r="J1667">
        <v>848.80999799999995</v>
      </c>
      <c r="K1667" s="14">
        <f t="shared" si="63"/>
        <v>-2.5185465525707773E-2</v>
      </c>
      <c r="M1667" s="6">
        <v>441.82000699999998</v>
      </c>
      <c r="N1667" s="14">
        <f t="shared" si="64"/>
        <v>-2.63134757071255E-2</v>
      </c>
    </row>
    <row r="1668" spans="9:14" x14ac:dyDescent="0.25">
      <c r="I1668" s="31">
        <v>39783</v>
      </c>
      <c r="J1668">
        <v>816.21002199999998</v>
      </c>
      <c r="K1668" s="14">
        <f t="shared" si="63"/>
        <v>-3.8406682386886715E-2</v>
      </c>
      <c r="M1668" s="6">
        <v>417.07000699999998</v>
      </c>
      <c r="N1668" s="14">
        <f t="shared" si="64"/>
        <v>-5.6018287103055564E-2</v>
      </c>
    </row>
    <row r="1669" spans="9:14" x14ac:dyDescent="0.25">
      <c r="I1669" s="31">
        <v>39780</v>
      </c>
      <c r="J1669">
        <v>896.23999000000003</v>
      </c>
      <c r="K1669" s="14">
        <f t="shared" si="63"/>
        <v>9.805070489565737E-2</v>
      </c>
      <c r="M1669" s="6">
        <v>473.14001500000001</v>
      </c>
      <c r="N1669" s="14">
        <f t="shared" si="64"/>
        <v>0.13443788107256549</v>
      </c>
    </row>
    <row r="1670" spans="9:14" x14ac:dyDescent="0.25">
      <c r="I1670" s="31">
        <v>39778</v>
      </c>
      <c r="J1670">
        <v>887.67999299999997</v>
      </c>
      <c r="K1670" s="14">
        <f t="shared" si="63"/>
        <v>-9.5510098807352062E-3</v>
      </c>
      <c r="M1670" s="6">
        <v>468.85998499999999</v>
      </c>
      <c r="N1670" s="14">
        <f t="shared" si="64"/>
        <v>-9.0460114644922429E-3</v>
      </c>
    </row>
    <row r="1671" spans="9:14" x14ac:dyDescent="0.25">
      <c r="I1671" s="31">
        <v>39777</v>
      </c>
      <c r="J1671">
        <v>857.39001499999995</v>
      </c>
      <c r="K1671" s="14">
        <f t="shared" ref="K1671:K1734" si="65">J1671/J1670-1</f>
        <v>-3.4122632298641875E-2</v>
      </c>
      <c r="M1671" s="6">
        <v>443.17999300000002</v>
      </c>
      <c r="N1671" s="14">
        <f t="shared" ref="N1671:N1734" si="66">M1671/M1670-1</f>
        <v>-5.4771131727097577E-2</v>
      </c>
    </row>
    <row r="1672" spans="9:14" x14ac:dyDescent="0.25">
      <c r="I1672" s="31">
        <v>39776</v>
      </c>
      <c r="J1672">
        <v>851.80999799999995</v>
      </c>
      <c r="K1672" s="14">
        <f t="shared" si="65"/>
        <v>-6.5081432048167409E-3</v>
      </c>
      <c r="M1672" s="6">
        <v>436.79998799999998</v>
      </c>
      <c r="N1672" s="14">
        <f t="shared" si="66"/>
        <v>-1.4395968005712856E-2</v>
      </c>
    </row>
    <row r="1673" spans="9:14" x14ac:dyDescent="0.25">
      <c r="I1673" s="31">
        <v>39773</v>
      </c>
      <c r="J1673">
        <v>800.03002900000001</v>
      </c>
      <c r="K1673" s="14">
        <f t="shared" si="65"/>
        <v>-6.0788167691828265E-2</v>
      </c>
      <c r="M1673" s="6">
        <v>406.540009</v>
      </c>
      <c r="N1673" s="14">
        <f t="shared" si="66"/>
        <v>-6.9276510602834462E-2</v>
      </c>
    </row>
    <row r="1674" spans="9:14" x14ac:dyDescent="0.25">
      <c r="I1674" s="31">
        <v>39772</v>
      </c>
      <c r="J1674">
        <v>752.44000200000005</v>
      </c>
      <c r="K1674" s="14">
        <f t="shared" si="65"/>
        <v>-5.9485300894874249E-2</v>
      </c>
      <c r="M1674" s="6">
        <v>385.30999800000001</v>
      </c>
      <c r="N1674" s="14">
        <f t="shared" si="66"/>
        <v>-5.2221209548898306E-2</v>
      </c>
    </row>
    <row r="1675" spans="9:14" x14ac:dyDescent="0.25">
      <c r="I1675" s="31">
        <v>39771</v>
      </c>
      <c r="J1675">
        <v>806.580017</v>
      </c>
      <c r="K1675" s="14">
        <f t="shared" si="65"/>
        <v>7.1952600680578849E-2</v>
      </c>
      <c r="M1675" s="6">
        <v>412.38000499999998</v>
      </c>
      <c r="N1675" s="14">
        <f t="shared" si="66"/>
        <v>7.0255137786484179E-2</v>
      </c>
    </row>
    <row r="1676" spans="9:14" x14ac:dyDescent="0.25">
      <c r="I1676" s="31">
        <v>39770</v>
      </c>
      <c r="J1676">
        <v>859.11999500000002</v>
      </c>
      <c r="K1676" s="14">
        <f t="shared" si="65"/>
        <v>6.5139201186036777E-2</v>
      </c>
      <c r="M1676" s="6">
        <v>447.51001000000002</v>
      </c>
      <c r="N1676" s="14">
        <f t="shared" si="66"/>
        <v>8.518842954085537E-2</v>
      </c>
    </row>
    <row r="1677" spans="9:14" x14ac:dyDescent="0.25">
      <c r="I1677" s="31">
        <v>39769</v>
      </c>
      <c r="J1677">
        <v>850.75</v>
      </c>
      <c r="K1677" s="14">
        <f t="shared" si="65"/>
        <v>-9.7425214739648158E-3</v>
      </c>
      <c r="M1677" s="6">
        <v>451.29998799999998</v>
      </c>
      <c r="N1677" s="14">
        <f t="shared" si="66"/>
        <v>8.4690351395715346E-3</v>
      </c>
    </row>
    <row r="1678" spans="9:14" x14ac:dyDescent="0.25">
      <c r="I1678" s="31">
        <v>39766</v>
      </c>
      <c r="J1678">
        <v>873.28997800000002</v>
      </c>
      <c r="K1678" s="14">
        <f t="shared" si="65"/>
        <v>2.6494243902439152E-2</v>
      </c>
      <c r="M1678" s="6">
        <v>456.51998900000001</v>
      </c>
      <c r="N1678" s="14">
        <f t="shared" si="66"/>
        <v>1.1566587943272921E-2</v>
      </c>
    </row>
    <row r="1679" spans="9:14" x14ac:dyDescent="0.25">
      <c r="I1679" s="31">
        <v>39765</v>
      </c>
      <c r="J1679">
        <v>911.28997800000002</v>
      </c>
      <c r="K1679" s="14">
        <f t="shared" si="65"/>
        <v>4.3513610550103055E-2</v>
      </c>
      <c r="M1679" s="6">
        <v>491.23001099999999</v>
      </c>
      <c r="N1679" s="14">
        <f t="shared" si="66"/>
        <v>7.6031768238739694E-2</v>
      </c>
    </row>
    <row r="1680" spans="9:14" x14ac:dyDescent="0.25">
      <c r="I1680" s="31">
        <v>39764</v>
      </c>
      <c r="J1680">
        <v>852.29998799999998</v>
      </c>
      <c r="K1680" s="14">
        <f t="shared" si="65"/>
        <v>-6.4732402883947882E-2</v>
      </c>
      <c r="M1680" s="6">
        <v>452.79998799999998</v>
      </c>
      <c r="N1680" s="14">
        <f t="shared" si="66"/>
        <v>-7.8232237728651288E-2</v>
      </c>
    </row>
    <row r="1681" spans="9:14" x14ac:dyDescent="0.25">
      <c r="I1681" s="31">
        <v>39763</v>
      </c>
      <c r="J1681">
        <v>898.95001200000002</v>
      </c>
      <c r="K1681" s="14">
        <f t="shared" si="65"/>
        <v>5.4734277433780676E-2</v>
      </c>
      <c r="M1681" s="6">
        <v>482.290009</v>
      </c>
      <c r="N1681" s="14">
        <f t="shared" si="66"/>
        <v>6.512813997689415E-2</v>
      </c>
    </row>
    <row r="1682" spans="9:14" x14ac:dyDescent="0.25">
      <c r="I1682" s="31">
        <v>39762</v>
      </c>
      <c r="J1682">
        <v>919.21002199999998</v>
      </c>
      <c r="K1682" s="14">
        <f t="shared" si="65"/>
        <v>2.2537415573225417E-2</v>
      </c>
      <c r="M1682" s="6">
        <v>493.10000600000001</v>
      </c>
      <c r="N1682" s="14">
        <f t="shared" si="66"/>
        <v>2.2413893711822785E-2</v>
      </c>
    </row>
    <row r="1683" spans="9:14" x14ac:dyDescent="0.25">
      <c r="I1683" s="31">
        <v>39759</v>
      </c>
      <c r="J1683">
        <v>930.98999000000003</v>
      </c>
      <c r="K1683" s="14">
        <f t="shared" si="65"/>
        <v>1.2815317194180942E-2</v>
      </c>
      <c r="M1683" s="6">
        <v>505.790009</v>
      </c>
      <c r="N1683" s="14">
        <f t="shared" si="66"/>
        <v>2.5735150771829307E-2</v>
      </c>
    </row>
    <row r="1684" spans="9:14" x14ac:dyDescent="0.25">
      <c r="I1684" s="31">
        <v>39758</v>
      </c>
      <c r="J1684">
        <v>904.88000499999998</v>
      </c>
      <c r="K1684" s="14">
        <f t="shared" si="65"/>
        <v>-2.8045398210994832E-2</v>
      </c>
      <c r="M1684" s="6">
        <v>495.83999599999999</v>
      </c>
      <c r="N1684" s="14">
        <f t="shared" si="66"/>
        <v>-1.9672221322979966E-2</v>
      </c>
    </row>
    <row r="1685" spans="9:14" x14ac:dyDescent="0.25">
      <c r="I1685" s="31">
        <v>39757</v>
      </c>
      <c r="J1685">
        <v>952.77002000000005</v>
      </c>
      <c r="K1685" s="14">
        <f t="shared" si="65"/>
        <v>5.2924160922309227E-2</v>
      </c>
      <c r="M1685" s="6">
        <v>514.64001499999995</v>
      </c>
      <c r="N1685" s="14">
        <f t="shared" si="66"/>
        <v>3.7915495223584061E-2</v>
      </c>
    </row>
    <row r="1686" spans="9:14" x14ac:dyDescent="0.25">
      <c r="I1686" s="31">
        <v>39756</v>
      </c>
      <c r="J1686">
        <v>1005.75</v>
      </c>
      <c r="K1686" s="14">
        <f t="shared" si="65"/>
        <v>5.5606262673966178E-2</v>
      </c>
      <c r="M1686" s="6">
        <v>545.96997099999999</v>
      </c>
      <c r="N1686" s="14">
        <f t="shared" si="66"/>
        <v>6.0877419335533034E-2</v>
      </c>
    </row>
    <row r="1687" spans="9:14" x14ac:dyDescent="0.25">
      <c r="I1687" s="31">
        <v>39755</v>
      </c>
      <c r="J1687">
        <v>966.29998799999998</v>
      </c>
      <c r="K1687" s="14">
        <f t="shared" si="65"/>
        <v>-3.9224471290081997E-2</v>
      </c>
      <c r="M1687" s="6">
        <v>538.5</v>
      </c>
      <c r="N1687" s="14">
        <f t="shared" si="66"/>
        <v>-1.368201805369984E-2</v>
      </c>
    </row>
    <row r="1688" spans="9:14" x14ac:dyDescent="0.25">
      <c r="I1688" s="31">
        <v>39752</v>
      </c>
      <c r="J1688">
        <v>968.75</v>
      </c>
      <c r="K1688" s="14">
        <f t="shared" si="65"/>
        <v>2.5354569289304241E-3</v>
      </c>
      <c r="M1688" s="6">
        <v>537.52002000000005</v>
      </c>
      <c r="N1688" s="14">
        <f t="shared" si="66"/>
        <v>-1.8198328690807175E-3</v>
      </c>
    </row>
    <row r="1689" spans="9:14" x14ac:dyDescent="0.25">
      <c r="I1689" s="31">
        <v>39751</v>
      </c>
      <c r="J1689">
        <v>954.09002699999996</v>
      </c>
      <c r="K1689" s="14">
        <f t="shared" si="65"/>
        <v>-1.513287535483876E-2</v>
      </c>
      <c r="M1689" s="6">
        <v>514.17999299999997</v>
      </c>
      <c r="N1689" s="14">
        <f t="shared" si="66"/>
        <v>-4.3421688740077236E-2</v>
      </c>
    </row>
    <row r="1690" spans="9:14" x14ac:dyDescent="0.25">
      <c r="I1690" s="31">
        <v>39750</v>
      </c>
      <c r="J1690">
        <v>930.09002699999996</v>
      </c>
      <c r="K1690" s="14">
        <f t="shared" si="65"/>
        <v>-2.515485889257707E-2</v>
      </c>
      <c r="M1690" s="6">
        <v>490.88000499999998</v>
      </c>
      <c r="N1690" s="14">
        <f t="shared" si="66"/>
        <v>-4.5314847557672233E-2</v>
      </c>
    </row>
    <row r="1691" spans="9:14" x14ac:dyDescent="0.25">
      <c r="I1691" s="31">
        <v>39749</v>
      </c>
      <c r="J1691">
        <v>940.51000999999997</v>
      </c>
      <c r="K1691" s="14">
        <f t="shared" si="65"/>
        <v>1.1203198289965188E-2</v>
      </c>
      <c r="M1691" s="6">
        <v>482.54998799999998</v>
      </c>
      <c r="N1691" s="14">
        <f t="shared" si="66"/>
        <v>-1.6969558578781352E-2</v>
      </c>
    </row>
    <row r="1692" spans="9:14" x14ac:dyDescent="0.25">
      <c r="I1692" s="31">
        <v>39748</v>
      </c>
      <c r="J1692">
        <v>848.919983</v>
      </c>
      <c r="K1692" s="14">
        <f t="shared" si="65"/>
        <v>-9.7383362246192373E-2</v>
      </c>
      <c r="M1692" s="6">
        <v>448.39999399999999</v>
      </c>
      <c r="N1692" s="14">
        <f t="shared" si="66"/>
        <v>-7.0769857733371189E-2</v>
      </c>
    </row>
    <row r="1693" spans="9:14" x14ac:dyDescent="0.25">
      <c r="I1693" s="31">
        <v>39745</v>
      </c>
      <c r="J1693">
        <v>876.77002000000005</v>
      </c>
      <c r="K1693" s="14">
        <f t="shared" si="65"/>
        <v>3.2806433536386681E-2</v>
      </c>
      <c r="M1693" s="6">
        <v>471.11999500000002</v>
      </c>
      <c r="N1693" s="14">
        <f t="shared" si="66"/>
        <v>5.0669048403243266E-2</v>
      </c>
    </row>
    <row r="1694" spans="9:14" x14ac:dyDescent="0.25">
      <c r="I1694" s="31">
        <v>39744</v>
      </c>
      <c r="J1694">
        <v>908.10998500000005</v>
      </c>
      <c r="K1694" s="14">
        <f t="shared" si="65"/>
        <v>3.5744795425372677E-2</v>
      </c>
      <c r="M1694" s="6">
        <v>489.92001299999998</v>
      </c>
      <c r="N1694" s="14">
        <f t="shared" si="66"/>
        <v>3.9904946084914128E-2</v>
      </c>
    </row>
    <row r="1695" spans="9:14" x14ac:dyDescent="0.25">
      <c r="I1695" s="31">
        <v>39743</v>
      </c>
      <c r="J1695">
        <v>896.78002900000001</v>
      </c>
      <c r="K1695" s="14">
        <f t="shared" si="65"/>
        <v>-1.2476413856411961E-2</v>
      </c>
      <c r="M1695" s="6">
        <v>501.97000100000002</v>
      </c>
      <c r="N1695" s="14">
        <f t="shared" si="66"/>
        <v>2.4595827237618995E-2</v>
      </c>
    </row>
    <row r="1696" spans="9:14" x14ac:dyDescent="0.25">
      <c r="I1696" s="31">
        <v>39742</v>
      </c>
      <c r="J1696">
        <v>955.04998799999998</v>
      </c>
      <c r="K1696" s="14">
        <f t="shared" si="65"/>
        <v>6.4976869595297249E-2</v>
      </c>
      <c r="M1696" s="6">
        <v>530.65002400000003</v>
      </c>
      <c r="N1696" s="14">
        <f t="shared" si="66"/>
        <v>5.7134934244805535E-2</v>
      </c>
    </row>
    <row r="1697" spans="9:14" x14ac:dyDescent="0.25">
      <c r="I1697" s="31">
        <v>39741</v>
      </c>
      <c r="J1697">
        <v>985.40002400000003</v>
      </c>
      <c r="K1697" s="14">
        <f t="shared" si="65"/>
        <v>3.1778479012974925E-2</v>
      </c>
      <c r="M1697" s="6">
        <v>546.84002699999996</v>
      </c>
      <c r="N1697" s="14">
        <f t="shared" si="66"/>
        <v>3.0509756464271787E-2</v>
      </c>
    </row>
    <row r="1698" spans="9:14" x14ac:dyDescent="0.25">
      <c r="I1698" s="31">
        <v>39738</v>
      </c>
      <c r="J1698">
        <v>940.54998799999998</v>
      </c>
      <c r="K1698" s="14">
        <f t="shared" si="65"/>
        <v>-4.5514547298204699E-2</v>
      </c>
      <c r="M1698" s="6">
        <v>526.42999299999997</v>
      </c>
      <c r="N1698" s="14">
        <f t="shared" si="66"/>
        <v>-3.7323591895733754E-2</v>
      </c>
    </row>
    <row r="1699" spans="9:14" x14ac:dyDescent="0.25">
      <c r="I1699" s="31">
        <v>39737</v>
      </c>
      <c r="J1699">
        <v>946.42999299999997</v>
      </c>
      <c r="K1699" s="14">
        <f t="shared" si="65"/>
        <v>6.2516666578278368E-3</v>
      </c>
      <c r="M1699" s="6">
        <v>536.57000700000003</v>
      </c>
      <c r="N1699" s="14">
        <f t="shared" si="66"/>
        <v>1.9261847035376034E-2</v>
      </c>
    </row>
    <row r="1700" spans="9:14" x14ac:dyDescent="0.25">
      <c r="I1700" s="31">
        <v>39736</v>
      </c>
      <c r="J1700">
        <v>907.84002699999996</v>
      </c>
      <c r="K1700" s="14">
        <f t="shared" si="65"/>
        <v>-4.0774242453662346E-2</v>
      </c>
      <c r="M1700" s="6">
        <v>502.10998499999999</v>
      </c>
      <c r="N1700" s="14">
        <f t="shared" si="66"/>
        <v>-6.4222788360214889E-2</v>
      </c>
    </row>
    <row r="1701" spans="9:14" x14ac:dyDescent="0.25">
      <c r="I1701" s="31">
        <v>39735</v>
      </c>
      <c r="J1701">
        <v>998.01000999999997</v>
      </c>
      <c r="K1701" s="14">
        <f t="shared" si="65"/>
        <v>9.9323647689308237E-2</v>
      </c>
      <c r="M1701" s="6">
        <v>554.65002400000003</v>
      </c>
      <c r="N1701" s="14">
        <f t="shared" si="66"/>
        <v>0.10463850664112972</v>
      </c>
    </row>
    <row r="1702" spans="9:14" x14ac:dyDescent="0.25">
      <c r="I1702" s="31">
        <v>39734</v>
      </c>
      <c r="J1702">
        <v>1003.349976</v>
      </c>
      <c r="K1702" s="14">
        <f t="shared" si="65"/>
        <v>5.3506136676926275E-3</v>
      </c>
      <c r="M1702" s="6">
        <v>570.89001499999995</v>
      </c>
      <c r="N1702" s="14">
        <f t="shared" si="66"/>
        <v>2.9279708459906129E-2</v>
      </c>
    </row>
    <row r="1703" spans="9:14" x14ac:dyDescent="0.25">
      <c r="I1703" s="31">
        <v>39731</v>
      </c>
      <c r="J1703">
        <v>899.21997099999999</v>
      </c>
      <c r="K1703" s="14">
        <f t="shared" si="65"/>
        <v>-0.10378233666295522</v>
      </c>
      <c r="M1703" s="6">
        <v>522.47997999999995</v>
      </c>
      <c r="N1703" s="14">
        <f t="shared" si="66"/>
        <v>-8.4797480649578372E-2</v>
      </c>
    </row>
    <row r="1704" spans="9:14" x14ac:dyDescent="0.25">
      <c r="I1704" s="31">
        <v>39730</v>
      </c>
      <c r="J1704">
        <v>909.919983</v>
      </c>
      <c r="K1704" s="14">
        <f t="shared" si="65"/>
        <v>1.1899215258865725E-2</v>
      </c>
      <c r="M1704" s="6">
        <v>499.20001200000002</v>
      </c>
      <c r="N1704" s="14">
        <f t="shared" si="66"/>
        <v>-4.4556669903409341E-2</v>
      </c>
    </row>
    <row r="1705" spans="9:14" x14ac:dyDescent="0.25">
      <c r="I1705" s="31">
        <v>39729</v>
      </c>
      <c r="J1705">
        <v>984.94000200000005</v>
      </c>
      <c r="K1705" s="14">
        <f t="shared" si="65"/>
        <v>8.2446830931945936E-2</v>
      </c>
      <c r="M1705" s="6">
        <v>546.57000700000003</v>
      </c>
      <c r="N1705" s="14">
        <f t="shared" si="66"/>
        <v>9.489181462599805E-2</v>
      </c>
    </row>
    <row r="1706" spans="9:14" x14ac:dyDescent="0.25">
      <c r="I1706" s="31">
        <v>39728</v>
      </c>
      <c r="J1706">
        <v>996.22997999999995</v>
      </c>
      <c r="K1706" s="14">
        <f t="shared" si="65"/>
        <v>1.1462604805444698E-2</v>
      </c>
      <c r="M1706" s="6">
        <v>558.95001200000002</v>
      </c>
      <c r="N1706" s="14">
        <f t="shared" si="66"/>
        <v>2.2650355565522196E-2</v>
      </c>
    </row>
    <row r="1707" spans="9:14" x14ac:dyDescent="0.25">
      <c r="I1707" s="31">
        <v>39727</v>
      </c>
      <c r="J1707">
        <v>1056.8900149999999</v>
      </c>
      <c r="K1707" s="14">
        <f t="shared" si="65"/>
        <v>6.0889589971986124E-2</v>
      </c>
      <c r="M1707" s="6">
        <v>595.90997300000004</v>
      </c>
      <c r="N1707" s="14">
        <f t="shared" si="66"/>
        <v>6.6123911273840319E-2</v>
      </c>
    </row>
    <row r="1708" spans="9:14" x14ac:dyDescent="0.25">
      <c r="I1708" s="31">
        <v>39724</v>
      </c>
      <c r="J1708">
        <v>1099.2299800000001</v>
      </c>
      <c r="K1708" s="14">
        <f t="shared" si="65"/>
        <v>4.0060899808955108E-2</v>
      </c>
      <c r="M1708" s="6">
        <v>619.40002400000003</v>
      </c>
      <c r="N1708" s="14">
        <f t="shared" si="66"/>
        <v>3.9418791536150355E-2</v>
      </c>
    </row>
    <row r="1709" spans="9:14" x14ac:dyDescent="0.25">
      <c r="I1709" s="31">
        <v>39723</v>
      </c>
      <c r="J1709">
        <v>1114.280029</v>
      </c>
      <c r="K1709" s="14">
        <f t="shared" si="65"/>
        <v>1.369144698910052E-2</v>
      </c>
      <c r="M1709" s="6">
        <v>637.669983</v>
      </c>
      <c r="N1709" s="14">
        <f t="shared" si="66"/>
        <v>2.9496219393107426E-2</v>
      </c>
    </row>
    <row r="1710" spans="9:14" x14ac:dyDescent="0.25">
      <c r="I1710" s="31">
        <v>39722</v>
      </c>
      <c r="J1710">
        <v>1161.0600589999999</v>
      </c>
      <c r="K1710" s="14">
        <f t="shared" si="65"/>
        <v>4.1982292406319344E-2</v>
      </c>
      <c r="M1710" s="6">
        <v>671.59002699999996</v>
      </c>
      <c r="N1710" s="14">
        <f t="shared" si="66"/>
        <v>5.319372858107374E-2</v>
      </c>
    </row>
    <row r="1711" spans="9:14" x14ac:dyDescent="0.25">
      <c r="I1711" s="31">
        <v>39721</v>
      </c>
      <c r="J1711">
        <v>1166.3599850000001</v>
      </c>
      <c r="K1711" s="14">
        <f t="shared" si="65"/>
        <v>4.5647302729239225E-3</v>
      </c>
      <c r="M1711" s="6">
        <v>679.580017</v>
      </c>
      <c r="N1711" s="14">
        <f t="shared" si="66"/>
        <v>1.189712425553946E-2</v>
      </c>
    </row>
    <row r="1712" spans="9:14" x14ac:dyDescent="0.25">
      <c r="I1712" s="31">
        <v>39720</v>
      </c>
      <c r="J1712">
        <v>1106.420044</v>
      </c>
      <c r="K1712" s="14">
        <f t="shared" si="65"/>
        <v>-5.1390601333086816E-2</v>
      </c>
      <c r="M1712" s="6">
        <v>657.71997099999999</v>
      </c>
      <c r="N1712" s="14">
        <f t="shared" si="66"/>
        <v>-3.2166993515349351E-2</v>
      </c>
    </row>
    <row r="1713" spans="9:14" x14ac:dyDescent="0.25">
      <c r="I1713" s="31">
        <v>39717</v>
      </c>
      <c r="J1713">
        <v>1213.2700199999999</v>
      </c>
      <c r="K1713" s="14">
        <f t="shared" si="65"/>
        <v>9.6572704534264586E-2</v>
      </c>
      <c r="M1713" s="6">
        <v>704.78997800000002</v>
      </c>
      <c r="N1713" s="14">
        <f t="shared" si="66"/>
        <v>7.1565421570572996E-2</v>
      </c>
    </row>
    <row r="1714" spans="9:14" x14ac:dyDescent="0.25">
      <c r="I1714" s="31">
        <v>39716</v>
      </c>
      <c r="J1714">
        <v>1209.1800539999999</v>
      </c>
      <c r="K1714" s="14">
        <f t="shared" si="65"/>
        <v>-3.3710270035354206E-3</v>
      </c>
      <c r="M1714" s="6">
        <v>705.73999000000003</v>
      </c>
      <c r="N1714" s="14">
        <f t="shared" si="66"/>
        <v>1.3479363067787631E-3</v>
      </c>
    </row>
    <row r="1715" spans="9:14" x14ac:dyDescent="0.25">
      <c r="I1715" s="31">
        <v>39715</v>
      </c>
      <c r="J1715">
        <v>1185.869995</v>
      </c>
      <c r="K1715" s="14">
        <f t="shared" si="65"/>
        <v>-1.927757485156123E-2</v>
      </c>
      <c r="M1715" s="6">
        <v>697.77002000000005</v>
      </c>
      <c r="N1715" s="14">
        <f t="shared" si="66"/>
        <v>-1.1293068428784969E-2</v>
      </c>
    </row>
    <row r="1716" spans="9:14" x14ac:dyDescent="0.25">
      <c r="I1716" s="31">
        <v>39714</v>
      </c>
      <c r="J1716">
        <v>1188.219971</v>
      </c>
      <c r="K1716" s="14">
        <f t="shared" si="65"/>
        <v>1.9816472378153538E-3</v>
      </c>
      <c r="M1716" s="6">
        <v>709.19000200000005</v>
      </c>
      <c r="N1716" s="14">
        <f t="shared" si="66"/>
        <v>1.6366398200942989E-2</v>
      </c>
    </row>
    <row r="1717" spans="9:14" x14ac:dyDescent="0.25">
      <c r="I1717" s="31">
        <v>39713</v>
      </c>
      <c r="J1717">
        <v>1207.089966</v>
      </c>
      <c r="K1717" s="14">
        <f t="shared" si="65"/>
        <v>1.5880893656516459E-2</v>
      </c>
      <c r="M1717" s="6">
        <v>720.44000200000005</v>
      </c>
      <c r="N1717" s="14">
        <f t="shared" si="66"/>
        <v>1.5863167794629929E-2</v>
      </c>
    </row>
    <row r="1718" spans="9:14" x14ac:dyDescent="0.25">
      <c r="I1718" s="31">
        <v>39710</v>
      </c>
      <c r="J1718">
        <v>1255.079956</v>
      </c>
      <c r="K1718" s="14">
        <f t="shared" si="65"/>
        <v>3.9756763250238247E-2</v>
      </c>
      <c r="M1718" s="6">
        <v>753.73999000000003</v>
      </c>
      <c r="N1718" s="14">
        <f t="shared" si="66"/>
        <v>4.6221736588135665E-2</v>
      </c>
    </row>
    <row r="1719" spans="9:14" x14ac:dyDescent="0.25">
      <c r="I1719" s="31">
        <v>39709</v>
      </c>
      <c r="J1719">
        <v>1206.51001</v>
      </c>
      <c r="K1719" s="14">
        <f t="shared" si="65"/>
        <v>-3.8698686699447316E-2</v>
      </c>
      <c r="M1719" s="6">
        <v>723.67999299999997</v>
      </c>
      <c r="N1719" s="14">
        <f t="shared" si="66"/>
        <v>-3.9881122666717062E-2</v>
      </c>
    </row>
    <row r="1720" spans="9:14" x14ac:dyDescent="0.25">
      <c r="I1720" s="31">
        <v>39708</v>
      </c>
      <c r="J1720">
        <v>1156.3900149999999</v>
      </c>
      <c r="K1720" s="14">
        <f t="shared" si="65"/>
        <v>-4.1541300598077924E-2</v>
      </c>
      <c r="M1720" s="6">
        <v>676.38000499999998</v>
      </c>
      <c r="N1720" s="14">
        <f t="shared" si="66"/>
        <v>-6.5360364328878151E-2</v>
      </c>
    </row>
    <row r="1721" spans="9:14" x14ac:dyDescent="0.25">
      <c r="I1721" s="31">
        <v>39707</v>
      </c>
      <c r="J1721">
        <v>1213.599976</v>
      </c>
      <c r="K1721" s="14">
        <f t="shared" si="65"/>
        <v>4.9472894315850668E-2</v>
      </c>
      <c r="M1721" s="6">
        <v>710.65002400000003</v>
      </c>
      <c r="N1721" s="14">
        <f t="shared" si="66"/>
        <v>5.066681265954931E-2</v>
      </c>
    </row>
    <row r="1722" spans="9:14" x14ac:dyDescent="0.25">
      <c r="I1722" s="31">
        <v>39706</v>
      </c>
      <c r="J1722">
        <v>1192.6999510000001</v>
      </c>
      <c r="K1722" s="14">
        <f t="shared" si="65"/>
        <v>-1.7221510722903899E-2</v>
      </c>
      <c r="M1722" s="6">
        <v>689.76000999999997</v>
      </c>
      <c r="N1722" s="14">
        <f t="shared" si="66"/>
        <v>-2.9395642432286873E-2</v>
      </c>
    </row>
    <row r="1723" spans="9:14" x14ac:dyDescent="0.25">
      <c r="I1723" s="31">
        <v>39703</v>
      </c>
      <c r="J1723">
        <v>1251.6999510000001</v>
      </c>
      <c r="K1723" s="14">
        <f t="shared" si="65"/>
        <v>4.9467596565701433E-2</v>
      </c>
      <c r="M1723" s="6">
        <v>720.26000999999997</v>
      </c>
      <c r="N1723" s="14">
        <f t="shared" si="66"/>
        <v>4.4218278180551573E-2</v>
      </c>
    </row>
    <row r="1724" spans="9:14" x14ac:dyDescent="0.25">
      <c r="I1724" s="31">
        <v>39702</v>
      </c>
      <c r="J1724">
        <v>1249.0500489999999</v>
      </c>
      <c r="K1724" s="14">
        <f t="shared" si="65"/>
        <v>-2.1170425051810771E-3</v>
      </c>
      <c r="M1724" s="6">
        <v>719</v>
      </c>
      <c r="N1724" s="14">
        <f t="shared" si="66"/>
        <v>-1.749382143262368E-3</v>
      </c>
    </row>
    <row r="1725" spans="9:14" x14ac:dyDescent="0.25">
      <c r="I1725" s="31">
        <v>39701</v>
      </c>
      <c r="J1725">
        <v>1232.040039</v>
      </c>
      <c r="K1725" s="14">
        <f t="shared" si="65"/>
        <v>-1.3618357417797933E-2</v>
      </c>
      <c r="M1725" s="6">
        <v>717.15997300000004</v>
      </c>
      <c r="N1725" s="14">
        <f t="shared" si="66"/>
        <v>-2.5591474269818226E-3</v>
      </c>
    </row>
    <row r="1726" spans="9:14" x14ac:dyDescent="0.25">
      <c r="I1726" s="31">
        <v>39700</v>
      </c>
      <c r="J1726">
        <v>1224.51001</v>
      </c>
      <c r="K1726" s="14">
        <f t="shared" si="65"/>
        <v>-6.1118378962032871E-3</v>
      </c>
      <c r="M1726" s="6">
        <v>707.28997800000002</v>
      </c>
      <c r="N1726" s="14">
        <f t="shared" si="66"/>
        <v>-1.3762612766454518E-2</v>
      </c>
    </row>
    <row r="1727" spans="9:14" x14ac:dyDescent="0.25">
      <c r="I1727" s="31">
        <v>39699</v>
      </c>
      <c r="J1727">
        <v>1267.790039</v>
      </c>
      <c r="K1727" s="14">
        <f t="shared" si="65"/>
        <v>3.5344773539254248E-2</v>
      </c>
      <c r="M1727" s="6">
        <v>732.85998500000005</v>
      </c>
      <c r="N1727" s="14">
        <f t="shared" si="66"/>
        <v>3.6152084428375808E-2</v>
      </c>
    </row>
    <row r="1728" spans="9:14" x14ac:dyDescent="0.25">
      <c r="I1728" s="31">
        <v>39696</v>
      </c>
      <c r="J1728">
        <v>1242.3100589999999</v>
      </c>
      <c r="K1728" s="14">
        <f t="shared" si="65"/>
        <v>-2.0097949357685496E-2</v>
      </c>
      <c r="M1728" s="6">
        <v>718.84997599999997</v>
      </c>
      <c r="N1728" s="14">
        <f t="shared" si="66"/>
        <v>-1.911689720649723E-2</v>
      </c>
    </row>
    <row r="1729" spans="9:14" x14ac:dyDescent="0.25">
      <c r="I1729" s="31">
        <v>39695</v>
      </c>
      <c r="J1729">
        <v>1236.829956</v>
      </c>
      <c r="K1729" s="14">
        <f t="shared" si="65"/>
        <v>-4.4112200173369587E-3</v>
      </c>
      <c r="M1729" s="6">
        <v>718.61999500000002</v>
      </c>
      <c r="N1729" s="14">
        <f t="shared" si="66"/>
        <v>-3.1992906403044419E-4</v>
      </c>
    </row>
    <row r="1730" spans="9:14" x14ac:dyDescent="0.25">
      <c r="I1730" s="31">
        <v>39694</v>
      </c>
      <c r="J1730">
        <v>1274.9799800000001</v>
      </c>
      <c r="K1730" s="14">
        <f t="shared" si="65"/>
        <v>3.0845003239879487E-2</v>
      </c>
      <c r="M1730" s="6">
        <v>741.90997300000004</v>
      </c>
      <c r="N1730" s="14">
        <f t="shared" si="66"/>
        <v>3.2409309735390801E-2</v>
      </c>
    </row>
    <row r="1731" spans="9:14" x14ac:dyDescent="0.25">
      <c r="I1731" s="31">
        <v>39693</v>
      </c>
      <c r="J1731">
        <v>1277.579956</v>
      </c>
      <c r="K1731" s="14">
        <f t="shared" si="65"/>
        <v>2.0392288826369676E-3</v>
      </c>
      <c r="M1731" s="6">
        <v>738.51000999999997</v>
      </c>
      <c r="N1731" s="14">
        <f t="shared" si="66"/>
        <v>-4.5827163992039344E-3</v>
      </c>
    </row>
    <row r="1732" spans="9:14" x14ac:dyDescent="0.25">
      <c r="I1732" s="31">
        <v>39689</v>
      </c>
      <c r="J1732">
        <v>1282.829956</v>
      </c>
      <c r="K1732" s="14">
        <f t="shared" si="65"/>
        <v>4.1093318467810835E-3</v>
      </c>
      <c r="M1732" s="6">
        <v>739.5</v>
      </c>
      <c r="N1732" s="14">
        <f t="shared" si="66"/>
        <v>1.3405234683279144E-3</v>
      </c>
    </row>
    <row r="1733" spans="9:14" x14ac:dyDescent="0.25">
      <c r="I1733" s="31">
        <v>39688</v>
      </c>
      <c r="J1733">
        <v>1300.6800539999999</v>
      </c>
      <c r="K1733" s="14">
        <f t="shared" si="65"/>
        <v>1.3914625174219042E-2</v>
      </c>
      <c r="M1733" s="6">
        <v>747.78997800000002</v>
      </c>
      <c r="N1733" s="14">
        <f t="shared" si="66"/>
        <v>1.1210247464503054E-2</v>
      </c>
    </row>
    <row r="1734" spans="9:14" x14ac:dyDescent="0.25">
      <c r="I1734" s="31">
        <v>39687</v>
      </c>
      <c r="J1734">
        <v>1281.660034</v>
      </c>
      <c r="K1734" s="14">
        <f t="shared" si="65"/>
        <v>-1.462313498350909E-2</v>
      </c>
      <c r="M1734" s="6">
        <v>732.95001200000002</v>
      </c>
      <c r="N1734" s="14">
        <f t="shared" si="66"/>
        <v>-1.9845098806606343E-2</v>
      </c>
    </row>
    <row r="1735" spans="9:14" x14ac:dyDescent="0.25">
      <c r="I1735" s="31">
        <v>39686</v>
      </c>
      <c r="J1735">
        <v>1271.51001</v>
      </c>
      <c r="K1735" s="14">
        <f t="shared" ref="K1735:K1798" si="67">J1735/J1734-1</f>
        <v>-7.9194355216978263E-3</v>
      </c>
      <c r="M1735" s="6">
        <v>723.51000999999997</v>
      </c>
      <c r="N1735" s="14">
        <f t="shared" ref="N1735:N1798" si="68">M1735/M1734-1</f>
        <v>-1.2879462235413697E-2</v>
      </c>
    </row>
    <row r="1736" spans="9:14" x14ac:dyDescent="0.25">
      <c r="I1736" s="31">
        <v>39685</v>
      </c>
      <c r="J1736">
        <v>1266.839966</v>
      </c>
      <c r="K1736" s="14">
        <f t="shared" si="67"/>
        <v>-3.6728330593323033E-3</v>
      </c>
      <c r="M1736" s="6">
        <v>720.53997800000002</v>
      </c>
      <c r="N1736" s="14">
        <f t="shared" si="68"/>
        <v>-4.1050323547008327E-3</v>
      </c>
    </row>
    <row r="1737" spans="9:14" x14ac:dyDescent="0.25">
      <c r="I1737" s="31">
        <v>39682</v>
      </c>
      <c r="J1737">
        <v>1292.1999510000001</v>
      </c>
      <c r="K1737" s="14">
        <f t="shared" si="67"/>
        <v>2.0018301980220254E-2</v>
      </c>
      <c r="M1737" s="6">
        <v>737.59997599999997</v>
      </c>
      <c r="N1737" s="14">
        <f t="shared" si="68"/>
        <v>2.3676684876463572E-2</v>
      </c>
    </row>
    <row r="1738" spans="9:14" x14ac:dyDescent="0.25">
      <c r="I1738" s="31">
        <v>39681</v>
      </c>
      <c r="J1738">
        <v>1277.719971</v>
      </c>
      <c r="K1738" s="14">
        <f t="shared" si="67"/>
        <v>-1.1205680660175243E-2</v>
      </c>
      <c r="M1738" s="6">
        <v>725.25</v>
      </c>
      <c r="N1738" s="14">
        <f t="shared" si="68"/>
        <v>-1.6743460414646139E-2</v>
      </c>
    </row>
    <row r="1739" spans="9:14" x14ac:dyDescent="0.25">
      <c r="I1739" s="31">
        <v>39680</v>
      </c>
      <c r="J1739">
        <v>1274.540039</v>
      </c>
      <c r="K1739" s="14">
        <f t="shared" si="67"/>
        <v>-2.4887550262764346E-3</v>
      </c>
      <c r="M1739" s="6">
        <v>731.59997599999997</v>
      </c>
      <c r="N1739" s="14">
        <f t="shared" si="68"/>
        <v>8.7555684246811705E-3</v>
      </c>
    </row>
    <row r="1740" spans="9:14" x14ac:dyDescent="0.25">
      <c r="I1740" s="31">
        <v>39679</v>
      </c>
      <c r="J1740">
        <v>1266.6899410000001</v>
      </c>
      <c r="K1740" s="14">
        <f t="shared" si="67"/>
        <v>-6.1591615483175266E-3</v>
      </c>
      <c r="M1740" s="6">
        <v>730.03002900000001</v>
      </c>
      <c r="N1740" s="14">
        <f t="shared" si="68"/>
        <v>-2.14590903704448E-3</v>
      </c>
    </row>
    <row r="1741" spans="9:14" x14ac:dyDescent="0.25">
      <c r="I1741" s="31">
        <v>39678</v>
      </c>
      <c r="J1741">
        <v>1278.599976</v>
      </c>
      <c r="K1741" s="14">
        <f t="shared" si="67"/>
        <v>9.4024864447865841E-3</v>
      </c>
      <c r="M1741" s="6">
        <v>741.96997099999999</v>
      </c>
      <c r="N1741" s="14">
        <f t="shared" si="68"/>
        <v>1.6355412141546344E-2</v>
      </c>
    </row>
    <row r="1742" spans="9:14" x14ac:dyDescent="0.25">
      <c r="I1742" s="31">
        <v>39675</v>
      </c>
      <c r="J1742">
        <v>1298.1999510000001</v>
      </c>
      <c r="K1742" s="14">
        <f t="shared" si="67"/>
        <v>1.5329247120211109E-2</v>
      </c>
      <c r="M1742" s="6">
        <v>753.36999500000002</v>
      </c>
      <c r="N1742" s="14">
        <f t="shared" si="68"/>
        <v>1.5364535554768466E-2</v>
      </c>
    </row>
    <row r="1743" spans="9:14" x14ac:dyDescent="0.25">
      <c r="I1743" s="31">
        <v>39674</v>
      </c>
      <c r="J1743">
        <v>1292.9300539999999</v>
      </c>
      <c r="K1743" s="14">
        <f t="shared" si="67"/>
        <v>-4.0593877668387846E-3</v>
      </c>
      <c r="M1743" s="6">
        <v>754.38000499999998</v>
      </c>
      <c r="N1743" s="14">
        <f t="shared" si="68"/>
        <v>1.3406559946682606E-3</v>
      </c>
    </row>
    <row r="1744" spans="9:14" x14ac:dyDescent="0.25">
      <c r="I1744" s="31">
        <v>39673</v>
      </c>
      <c r="J1744">
        <v>1285.829956</v>
      </c>
      <c r="K1744" s="14">
        <f t="shared" si="67"/>
        <v>-5.4914788143674009E-3</v>
      </c>
      <c r="M1744" s="6">
        <v>747.69000200000005</v>
      </c>
      <c r="N1744" s="14">
        <f t="shared" si="68"/>
        <v>-8.8682135736085632E-3</v>
      </c>
    </row>
    <row r="1745" spans="9:14" x14ac:dyDescent="0.25">
      <c r="I1745" s="31">
        <v>39672</v>
      </c>
      <c r="J1745">
        <v>1289.589966</v>
      </c>
      <c r="K1745" s="14">
        <f t="shared" si="67"/>
        <v>2.924189145271372E-3</v>
      </c>
      <c r="M1745" s="6">
        <v>744.94000200000005</v>
      </c>
      <c r="N1745" s="14">
        <f t="shared" si="68"/>
        <v>-3.677994881092439E-3</v>
      </c>
    </row>
    <row r="1746" spans="9:14" x14ac:dyDescent="0.25">
      <c r="I1746" s="31">
        <v>39671</v>
      </c>
      <c r="J1746">
        <v>1305.3199460000001</v>
      </c>
      <c r="K1746" s="14">
        <f t="shared" si="67"/>
        <v>1.2197660042897684E-2</v>
      </c>
      <c r="M1746" s="6">
        <v>751.05999799999995</v>
      </c>
      <c r="N1746" s="14">
        <f t="shared" si="68"/>
        <v>8.2154213541614229E-3</v>
      </c>
    </row>
    <row r="1747" spans="9:14" x14ac:dyDescent="0.25">
      <c r="I1747" s="31">
        <v>39668</v>
      </c>
      <c r="J1747">
        <v>1296.3199460000001</v>
      </c>
      <c r="K1747" s="14">
        <f t="shared" si="67"/>
        <v>-6.8948613154801164E-3</v>
      </c>
      <c r="M1747" s="6">
        <v>734.29998799999998</v>
      </c>
      <c r="N1747" s="14">
        <f t="shared" si="68"/>
        <v>-2.2315141326432308E-2</v>
      </c>
    </row>
    <row r="1748" spans="9:14" x14ac:dyDescent="0.25">
      <c r="I1748" s="31">
        <v>39667</v>
      </c>
      <c r="J1748">
        <v>1266.0699460000001</v>
      </c>
      <c r="K1748" s="14">
        <f t="shared" si="67"/>
        <v>-2.3335288555376477E-2</v>
      </c>
      <c r="M1748" s="6">
        <v>713.40997300000004</v>
      </c>
      <c r="N1748" s="14">
        <f t="shared" si="68"/>
        <v>-2.8448883755122667E-2</v>
      </c>
    </row>
    <row r="1749" spans="9:14" x14ac:dyDescent="0.25">
      <c r="I1749" s="31">
        <v>39666</v>
      </c>
      <c r="J1749">
        <v>1289.1899410000001</v>
      </c>
      <c r="K1749" s="14">
        <f t="shared" si="67"/>
        <v>1.8261230410724805E-2</v>
      </c>
      <c r="M1749" s="6">
        <v>725.90002400000003</v>
      </c>
      <c r="N1749" s="14">
        <f t="shared" si="68"/>
        <v>1.7507536301290205E-2</v>
      </c>
    </row>
    <row r="1750" spans="9:14" x14ac:dyDescent="0.25">
      <c r="I1750" s="31">
        <v>39665</v>
      </c>
      <c r="J1750">
        <v>1284.880005</v>
      </c>
      <c r="K1750" s="14">
        <f t="shared" si="67"/>
        <v>-3.3431349896020368E-3</v>
      </c>
      <c r="M1750" s="6">
        <v>721.03997800000002</v>
      </c>
      <c r="N1750" s="14">
        <f t="shared" si="68"/>
        <v>-6.6952002194726745E-3</v>
      </c>
    </row>
    <row r="1751" spans="9:14" x14ac:dyDescent="0.25">
      <c r="I1751" s="31">
        <v>39664</v>
      </c>
      <c r="J1751">
        <v>1249.01001</v>
      </c>
      <c r="K1751" s="14">
        <f t="shared" si="67"/>
        <v>-2.7916999922494745E-2</v>
      </c>
      <c r="M1751" s="6">
        <v>704.14001499999995</v>
      </c>
      <c r="N1751" s="14">
        <f t="shared" si="68"/>
        <v>-2.3438316203876375E-2</v>
      </c>
    </row>
    <row r="1752" spans="9:14" x14ac:dyDescent="0.25">
      <c r="I1752" s="31">
        <v>39661</v>
      </c>
      <c r="J1752">
        <v>1260.3100589999999</v>
      </c>
      <c r="K1752" s="14">
        <f t="shared" si="67"/>
        <v>9.0472045135971957E-3</v>
      </c>
      <c r="M1752" s="6">
        <v>716.15997300000004</v>
      </c>
      <c r="N1752" s="14">
        <f t="shared" si="68"/>
        <v>1.7070408929962699E-2</v>
      </c>
    </row>
    <row r="1753" spans="9:14" x14ac:dyDescent="0.25">
      <c r="I1753" s="31">
        <v>39660</v>
      </c>
      <c r="J1753">
        <v>1267.380005</v>
      </c>
      <c r="K1753" s="14">
        <f t="shared" si="67"/>
        <v>5.6096878300009312E-3</v>
      </c>
      <c r="M1753" s="6">
        <v>714.52002000000005</v>
      </c>
      <c r="N1753" s="14">
        <f t="shared" si="68"/>
        <v>-2.2899255219894776E-3</v>
      </c>
    </row>
    <row r="1754" spans="9:14" x14ac:dyDescent="0.25">
      <c r="I1754" s="31">
        <v>39659</v>
      </c>
      <c r="J1754">
        <v>1284.26001</v>
      </c>
      <c r="K1754" s="14">
        <f t="shared" si="67"/>
        <v>1.3318819086150846E-2</v>
      </c>
      <c r="M1754" s="6">
        <v>718.85998500000005</v>
      </c>
      <c r="N1754" s="14">
        <f t="shared" si="68"/>
        <v>6.0739585715177125E-3</v>
      </c>
    </row>
    <row r="1755" spans="9:14" x14ac:dyDescent="0.25">
      <c r="I1755" s="31">
        <v>39658</v>
      </c>
      <c r="J1755">
        <v>1263.1999510000001</v>
      </c>
      <c r="K1755" s="14">
        <f t="shared" si="67"/>
        <v>-1.639859439366953E-2</v>
      </c>
      <c r="M1755" s="6">
        <v>714.54998799999998</v>
      </c>
      <c r="N1755" s="14">
        <f t="shared" si="68"/>
        <v>-5.9956001028490524E-3</v>
      </c>
    </row>
    <row r="1756" spans="9:14" x14ac:dyDescent="0.25">
      <c r="I1756" s="31">
        <v>39657</v>
      </c>
      <c r="J1756">
        <v>1234.369995</v>
      </c>
      <c r="K1756" s="14">
        <f t="shared" si="67"/>
        <v>-2.2822955286830982E-2</v>
      </c>
      <c r="M1756" s="6">
        <v>696.10998500000005</v>
      </c>
      <c r="N1756" s="14">
        <f t="shared" si="68"/>
        <v>-2.5806456244737874E-2</v>
      </c>
    </row>
    <row r="1757" spans="9:14" x14ac:dyDescent="0.25">
      <c r="I1757" s="31">
        <v>39654</v>
      </c>
      <c r="J1757">
        <v>1257.76001</v>
      </c>
      <c r="K1757" s="14">
        <f t="shared" si="67"/>
        <v>1.8948949743387011E-2</v>
      </c>
      <c r="M1757" s="6">
        <v>710.34002699999996</v>
      </c>
      <c r="N1757" s="14">
        <f t="shared" si="68"/>
        <v>2.0442232271671745E-2</v>
      </c>
    </row>
    <row r="1758" spans="9:14" x14ac:dyDescent="0.25">
      <c r="I1758" s="31">
        <v>39653</v>
      </c>
      <c r="J1758">
        <v>1252.540039</v>
      </c>
      <c r="K1758" s="14">
        <f t="shared" si="67"/>
        <v>-4.1502122491555715E-3</v>
      </c>
      <c r="M1758" s="6">
        <v>702.39001499999995</v>
      </c>
      <c r="N1758" s="14">
        <f t="shared" si="68"/>
        <v>-1.119184010167007E-2</v>
      </c>
    </row>
    <row r="1759" spans="9:14" x14ac:dyDescent="0.25">
      <c r="I1759" s="31">
        <v>39652</v>
      </c>
      <c r="J1759">
        <v>1282.1899410000001</v>
      </c>
      <c r="K1759" s="14">
        <f t="shared" si="67"/>
        <v>2.3671819723760645E-2</v>
      </c>
      <c r="M1759" s="6">
        <v>719.19000200000005</v>
      </c>
      <c r="N1759" s="14">
        <f t="shared" si="68"/>
        <v>2.391831694817026E-2</v>
      </c>
    </row>
    <row r="1760" spans="9:14" x14ac:dyDescent="0.25">
      <c r="I1760" s="31">
        <v>39651</v>
      </c>
      <c r="J1760">
        <v>1277</v>
      </c>
      <c r="K1760" s="14">
        <f t="shared" si="67"/>
        <v>-4.0477162033827341E-3</v>
      </c>
      <c r="M1760" s="6">
        <v>716.82000700000003</v>
      </c>
      <c r="N1760" s="14">
        <f t="shared" si="68"/>
        <v>-3.2953670009444602E-3</v>
      </c>
    </row>
    <row r="1761" spans="9:14" x14ac:dyDescent="0.25">
      <c r="I1761" s="31">
        <v>39650</v>
      </c>
      <c r="J1761">
        <v>1260</v>
      </c>
      <c r="K1761" s="14">
        <f t="shared" si="67"/>
        <v>-1.3312451057165275E-2</v>
      </c>
      <c r="M1761" s="6">
        <v>697.63000499999998</v>
      </c>
      <c r="N1761" s="14">
        <f t="shared" si="68"/>
        <v>-2.6771018962365556E-2</v>
      </c>
    </row>
    <row r="1762" spans="9:14" x14ac:dyDescent="0.25">
      <c r="I1762" s="31">
        <v>39647</v>
      </c>
      <c r="J1762">
        <v>1260.6800539999999</v>
      </c>
      <c r="K1762" s="14">
        <f t="shared" si="67"/>
        <v>5.3972539682534126E-4</v>
      </c>
      <c r="M1762" s="6">
        <v>693.080017</v>
      </c>
      <c r="N1762" s="14">
        <f t="shared" si="68"/>
        <v>-6.5220646580417263E-3</v>
      </c>
    </row>
    <row r="1763" spans="9:14" x14ac:dyDescent="0.25">
      <c r="I1763" s="31">
        <v>39646</v>
      </c>
      <c r="J1763">
        <v>1260.3199460000001</v>
      </c>
      <c r="K1763" s="14">
        <f t="shared" si="67"/>
        <v>-2.8564582969115015E-4</v>
      </c>
      <c r="M1763" s="6">
        <v>696.63000499999998</v>
      </c>
      <c r="N1763" s="14">
        <f t="shared" si="68"/>
        <v>5.1220463913619341E-3</v>
      </c>
    </row>
    <row r="1764" spans="9:14" x14ac:dyDescent="0.25">
      <c r="I1764" s="31">
        <v>39645</v>
      </c>
      <c r="J1764">
        <v>1245.3599850000001</v>
      </c>
      <c r="K1764" s="14">
        <f t="shared" si="67"/>
        <v>-1.1869970833580767E-2</v>
      </c>
      <c r="M1764" s="6">
        <v>686.75</v>
      </c>
      <c r="N1764" s="14">
        <f t="shared" si="68"/>
        <v>-1.418257170820536E-2</v>
      </c>
    </row>
    <row r="1765" spans="9:14" x14ac:dyDescent="0.25">
      <c r="I1765" s="31">
        <v>39644</v>
      </c>
      <c r="J1765">
        <v>1214.910034</v>
      </c>
      <c r="K1765" s="14">
        <f t="shared" si="67"/>
        <v>-2.4450722174119033E-2</v>
      </c>
      <c r="M1765" s="6">
        <v>662.34997599999997</v>
      </c>
      <c r="N1765" s="14">
        <f t="shared" si="68"/>
        <v>-3.5529703676738356E-2</v>
      </c>
    </row>
    <row r="1766" spans="9:14" x14ac:dyDescent="0.25">
      <c r="I1766" s="31">
        <v>39643</v>
      </c>
      <c r="J1766">
        <v>1228.3000489999999</v>
      </c>
      <c r="K1766" s="14">
        <f t="shared" si="67"/>
        <v>1.1021404569286686E-2</v>
      </c>
      <c r="M1766" s="6">
        <v>664.5</v>
      </c>
      <c r="N1766" s="14">
        <f t="shared" si="68"/>
        <v>3.2460543185708346E-3</v>
      </c>
    </row>
    <row r="1767" spans="9:14" x14ac:dyDescent="0.25">
      <c r="I1767" s="31">
        <v>39640</v>
      </c>
      <c r="J1767">
        <v>1239.48999</v>
      </c>
      <c r="K1767" s="14">
        <f t="shared" si="67"/>
        <v>9.1101038456444794E-3</v>
      </c>
      <c r="M1767" s="6">
        <v>674.95001200000002</v>
      </c>
      <c r="N1767" s="14">
        <f t="shared" si="68"/>
        <v>1.572612791572614E-2</v>
      </c>
    </row>
    <row r="1768" spans="9:14" x14ac:dyDescent="0.25">
      <c r="I1768" s="31">
        <v>39639</v>
      </c>
      <c r="J1768">
        <v>1253.3900149999999</v>
      </c>
      <c r="K1768" s="14">
        <f t="shared" si="67"/>
        <v>1.1214310008263784E-2</v>
      </c>
      <c r="M1768" s="6">
        <v>670.44000200000005</v>
      </c>
      <c r="N1768" s="14">
        <f t="shared" si="68"/>
        <v>-6.681991139811938E-3</v>
      </c>
    </row>
    <row r="1769" spans="9:14" x14ac:dyDescent="0.25">
      <c r="I1769" s="31">
        <v>39638</v>
      </c>
      <c r="J1769">
        <v>1244.6899410000001</v>
      </c>
      <c r="K1769" s="14">
        <f t="shared" si="67"/>
        <v>-6.9412344887714861E-3</v>
      </c>
      <c r="M1769" s="6">
        <v>663.75</v>
      </c>
      <c r="N1769" s="14">
        <f t="shared" si="68"/>
        <v>-9.9785245212741236E-3</v>
      </c>
    </row>
    <row r="1770" spans="9:14" x14ac:dyDescent="0.25">
      <c r="I1770" s="31">
        <v>39637</v>
      </c>
      <c r="J1770">
        <v>1273.6999510000001</v>
      </c>
      <c r="K1770" s="14">
        <f t="shared" si="67"/>
        <v>2.3307017309622369E-2</v>
      </c>
      <c r="M1770" s="6">
        <v>682.71997099999999</v>
      </c>
      <c r="N1770" s="14">
        <f t="shared" si="68"/>
        <v>2.8579993973634643E-2</v>
      </c>
    </row>
    <row r="1771" spans="9:14" x14ac:dyDescent="0.25">
      <c r="I1771" s="31">
        <v>39636</v>
      </c>
      <c r="J1771">
        <v>1252.3100589999999</v>
      </c>
      <c r="K1771" s="14">
        <f t="shared" si="67"/>
        <v>-1.6793509321568756E-2</v>
      </c>
      <c r="M1771" s="6">
        <v>658.26000999999997</v>
      </c>
      <c r="N1771" s="14">
        <f t="shared" si="68"/>
        <v>-3.5827223516213813E-2</v>
      </c>
    </row>
    <row r="1772" spans="9:14" x14ac:dyDescent="0.25">
      <c r="I1772" s="31">
        <v>39632</v>
      </c>
      <c r="J1772">
        <v>1262.900024</v>
      </c>
      <c r="K1772" s="14">
        <f t="shared" si="67"/>
        <v>8.4563442766374397E-3</v>
      </c>
      <c r="M1772" s="6">
        <v>665.78002900000001</v>
      </c>
      <c r="N1772" s="14">
        <f t="shared" si="68"/>
        <v>1.1424086053776872E-2</v>
      </c>
    </row>
    <row r="1773" spans="9:14" x14ac:dyDescent="0.25">
      <c r="I1773" s="31">
        <v>39631</v>
      </c>
      <c r="J1773">
        <v>1261.5200199999999</v>
      </c>
      <c r="K1773" s="14">
        <f t="shared" si="67"/>
        <v>-1.0927262441797758E-3</v>
      </c>
      <c r="M1773" s="6">
        <v>672.34002699999996</v>
      </c>
      <c r="N1773" s="14">
        <f t="shared" si="68"/>
        <v>9.8531011959805959E-3</v>
      </c>
    </row>
    <row r="1774" spans="9:14" x14ac:dyDescent="0.25">
      <c r="I1774" s="31">
        <v>39630</v>
      </c>
      <c r="J1774">
        <v>1284.910034</v>
      </c>
      <c r="K1774" s="14">
        <f t="shared" si="67"/>
        <v>1.8541135795847374E-2</v>
      </c>
      <c r="M1774" s="6">
        <v>691.59002699999996</v>
      </c>
      <c r="N1774" s="14">
        <f t="shared" si="68"/>
        <v>2.863134608524498E-2</v>
      </c>
    </row>
    <row r="1775" spans="9:14" x14ac:dyDescent="0.25">
      <c r="I1775" s="31">
        <v>39629</v>
      </c>
      <c r="J1775">
        <v>1280</v>
      </c>
      <c r="K1775" s="14">
        <f t="shared" si="67"/>
        <v>-3.8213056712731452E-3</v>
      </c>
      <c r="M1775" s="6">
        <v>689.65997300000004</v>
      </c>
      <c r="N1775" s="14">
        <f t="shared" si="68"/>
        <v>-2.7907487451376278E-3</v>
      </c>
    </row>
    <row r="1776" spans="9:14" x14ac:dyDescent="0.25">
      <c r="I1776" s="31">
        <v>39626</v>
      </c>
      <c r="J1776">
        <v>1278.380005</v>
      </c>
      <c r="K1776" s="14">
        <f t="shared" si="67"/>
        <v>-1.2656210937500578E-3</v>
      </c>
      <c r="M1776" s="6">
        <v>698.14001499999995</v>
      </c>
      <c r="N1776" s="14">
        <f t="shared" si="68"/>
        <v>1.229597530956017E-2</v>
      </c>
    </row>
    <row r="1777" spans="9:14" x14ac:dyDescent="0.25">
      <c r="I1777" s="31">
        <v>39625</v>
      </c>
      <c r="J1777">
        <v>1283.150024</v>
      </c>
      <c r="K1777" s="14">
        <f t="shared" si="67"/>
        <v>3.7312997554275196E-3</v>
      </c>
      <c r="M1777" s="6">
        <v>698.419983</v>
      </c>
      <c r="N1777" s="14">
        <f t="shared" si="68"/>
        <v>4.010198441355417E-4</v>
      </c>
    </row>
    <row r="1778" spans="9:14" x14ac:dyDescent="0.25">
      <c r="I1778" s="31">
        <v>39624</v>
      </c>
      <c r="J1778">
        <v>1321.969971</v>
      </c>
      <c r="K1778" s="14">
        <f t="shared" si="67"/>
        <v>3.0253630732114623E-2</v>
      </c>
      <c r="M1778" s="6">
        <v>716.29998799999998</v>
      </c>
      <c r="N1778" s="14">
        <f t="shared" si="68"/>
        <v>2.5600649229992056E-2</v>
      </c>
    </row>
    <row r="1779" spans="9:14" x14ac:dyDescent="0.25">
      <c r="I1779" s="31">
        <v>39623</v>
      </c>
      <c r="J1779">
        <v>1314.290039</v>
      </c>
      <c r="K1779" s="14">
        <f t="shared" si="67"/>
        <v>-5.8094602513478755E-3</v>
      </c>
      <c r="M1779" s="6">
        <v>707.919983</v>
      </c>
      <c r="N1779" s="14">
        <f t="shared" si="68"/>
        <v>-1.1699015971503801E-2</v>
      </c>
    </row>
    <row r="1780" spans="9:14" x14ac:dyDescent="0.25">
      <c r="I1780" s="31">
        <v>39622</v>
      </c>
      <c r="J1780">
        <v>1318</v>
      </c>
      <c r="K1780" s="14">
        <f t="shared" si="67"/>
        <v>2.8227871245396496E-3</v>
      </c>
      <c r="M1780" s="6">
        <v>719.80999799999995</v>
      </c>
      <c r="N1780" s="14">
        <f t="shared" si="68"/>
        <v>1.6795704720204085E-2</v>
      </c>
    </row>
    <row r="1781" spans="9:14" x14ac:dyDescent="0.25">
      <c r="I1781" s="31">
        <v>39619</v>
      </c>
      <c r="J1781">
        <v>1317.9300539999999</v>
      </c>
      <c r="K1781" s="14">
        <f t="shared" si="67"/>
        <v>-5.3069802731453564E-5</v>
      </c>
      <c r="M1781" s="6">
        <v>725.72997999999995</v>
      </c>
      <c r="N1781" s="14">
        <f t="shared" si="68"/>
        <v>8.224367564286128E-3</v>
      </c>
    </row>
    <row r="1782" spans="9:14" x14ac:dyDescent="0.25">
      <c r="I1782" s="31">
        <v>39618</v>
      </c>
      <c r="J1782">
        <v>1342.829956</v>
      </c>
      <c r="K1782" s="14">
        <f t="shared" si="67"/>
        <v>1.8893189304263425E-2</v>
      </c>
      <c r="M1782" s="6">
        <v>737.830017</v>
      </c>
      <c r="N1782" s="14">
        <f t="shared" si="68"/>
        <v>1.6672918762430156E-2</v>
      </c>
    </row>
    <row r="1783" spans="9:14" x14ac:dyDescent="0.25">
      <c r="I1783" s="31">
        <v>39617</v>
      </c>
      <c r="J1783">
        <v>1337.8100589999999</v>
      </c>
      <c r="K1783" s="14">
        <f t="shared" si="67"/>
        <v>-3.7382968540211614E-3</v>
      </c>
      <c r="M1783" s="6">
        <v>730.71002199999998</v>
      </c>
      <c r="N1783" s="14">
        <f t="shared" si="68"/>
        <v>-9.6499123591498037E-3</v>
      </c>
    </row>
    <row r="1784" spans="9:14" x14ac:dyDescent="0.25">
      <c r="I1784" s="31">
        <v>39616</v>
      </c>
      <c r="J1784">
        <v>1350.9300539999999</v>
      </c>
      <c r="K1784" s="14">
        <f t="shared" si="67"/>
        <v>9.807068583268963E-3</v>
      </c>
      <c r="M1784" s="6">
        <v>736.57000700000003</v>
      </c>
      <c r="N1784" s="14">
        <f t="shared" si="68"/>
        <v>8.0195766084620868E-3</v>
      </c>
    </row>
    <row r="1785" spans="9:14" x14ac:dyDescent="0.25">
      <c r="I1785" s="31">
        <v>39615</v>
      </c>
      <c r="J1785">
        <v>1360.1400149999999</v>
      </c>
      <c r="K1785" s="14">
        <f t="shared" si="67"/>
        <v>6.8174965630012352E-3</v>
      </c>
      <c r="M1785" s="6">
        <v>740.73999000000003</v>
      </c>
      <c r="N1785" s="14">
        <f t="shared" si="68"/>
        <v>5.661353245951517E-3</v>
      </c>
    </row>
    <row r="1786" spans="9:14" x14ac:dyDescent="0.25">
      <c r="I1786" s="31">
        <v>39612</v>
      </c>
      <c r="J1786">
        <v>1360.030029</v>
      </c>
      <c r="K1786" s="14">
        <f t="shared" si="67"/>
        <v>-8.086373372373501E-5</v>
      </c>
      <c r="M1786" s="6">
        <v>733.60998500000005</v>
      </c>
      <c r="N1786" s="14">
        <f t="shared" si="68"/>
        <v>-9.6255165054609515E-3</v>
      </c>
    </row>
    <row r="1787" spans="9:14" x14ac:dyDescent="0.25">
      <c r="I1787" s="31">
        <v>39611</v>
      </c>
      <c r="J1787">
        <v>1339.869995</v>
      </c>
      <c r="K1787" s="14">
        <f t="shared" si="67"/>
        <v>-1.4823227112730208E-2</v>
      </c>
      <c r="M1787" s="6">
        <v>719.84002699999996</v>
      </c>
      <c r="N1787" s="14">
        <f t="shared" si="68"/>
        <v>-1.8770134378691794E-2</v>
      </c>
    </row>
    <row r="1788" spans="9:14" x14ac:dyDescent="0.25">
      <c r="I1788" s="31">
        <v>39610</v>
      </c>
      <c r="J1788">
        <v>1335.48999</v>
      </c>
      <c r="K1788" s="14">
        <f t="shared" si="67"/>
        <v>-3.2689775995767834E-3</v>
      </c>
      <c r="M1788" s="6">
        <v>717.88000499999998</v>
      </c>
      <c r="N1788" s="14">
        <f t="shared" si="68"/>
        <v>-2.7228577551717814E-3</v>
      </c>
    </row>
    <row r="1789" spans="9:14" x14ac:dyDescent="0.25">
      <c r="I1789" s="31">
        <v>39609</v>
      </c>
      <c r="J1789">
        <v>1358.4399410000001</v>
      </c>
      <c r="K1789" s="14">
        <f t="shared" si="67"/>
        <v>1.718466717972178E-2</v>
      </c>
      <c r="M1789" s="6">
        <v>732.61999500000002</v>
      </c>
      <c r="N1789" s="14">
        <f t="shared" si="68"/>
        <v>2.0532665483558032E-2</v>
      </c>
    </row>
    <row r="1790" spans="9:14" x14ac:dyDescent="0.25">
      <c r="I1790" s="31">
        <v>39608</v>
      </c>
      <c r="J1790">
        <v>1361.76001</v>
      </c>
      <c r="K1790" s="14">
        <f t="shared" si="67"/>
        <v>2.4440307589570498E-3</v>
      </c>
      <c r="M1790" s="6">
        <v>735.25</v>
      </c>
      <c r="N1790" s="14">
        <f t="shared" si="68"/>
        <v>3.589862436118807E-3</v>
      </c>
    </row>
    <row r="1791" spans="9:14" x14ac:dyDescent="0.25">
      <c r="I1791" s="31">
        <v>39605</v>
      </c>
      <c r="J1791">
        <v>1360.6800539999999</v>
      </c>
      <c r="K1791" s="14">
        <f t="shared" si="67"/>
        <v>-7.9305897666948066E-4</v>
      </c>
      <c r="M1791" s="6">
        <v>740.36999500000002</v>
      </c>
      <c r="N1791" s="14">
        <f t="shared" si="68"/>
        <v>6.9636110166610976E-3</v>
      </c>
    </row>
    <row r="1792" spans="9:14" x14ac:dyDescent="0.25">
      <c r="I1792" s="31">
        <v>39604</v>
      </c>
      <c r="J1792">
        <v>1404.0500489999999</v>
      </c>
      <c r="K1792" s="14">
        <f t="shared" si="67"/>
        <v>3.1873764058277354E-2</v>
      </c>
      <c r="M1792" s="6">
        <v>763.27002000000005</v>
      </c>
      <c r="N1792" s="14">
        <f t="shared" si="68"/>
        <v>3.0930514681378973E-2</v>
      </c>
    </row>
    <row r="1793" spans="9:14" x14ac:dyDescent="0.25">
      <c r="I1793" s="31">
        <v>39603</v>
      </c>
      <c r="J1793">
        <v>1377.1999510000001</v>
      </c>
      <c r="K1793" s="14">
        <f t="shared" si="67"/>
        <v>-1.9123319727187171E-2</v>
      </c>
      <c r="M1793" s="6">
        <v>743.71002199999998</v>
      </c>
      <c r="N1793" s="14">
        <f t="shared" si="68"/>
        <v>-2.5626577079498114E-2</v>
      </c>
    </row>
    <row r="1794" spans="9:14" x14ac:dyDescent="0.25">
      <c r="I1794" s="31">
        <v>39602</v>
      </c>
      <c r="J1794">
        <v>1377.650024</v>
      </c>
      <c r="K1794" s="14">
        <f t="shared" si="67"/>
        <v>3.2680294511577834E-4</v>
      </c>
      <c r="M1794" s="6">
        <v>739</v>
      </c>
      <c r="N1794" s="14">
        <f t="shared" si="68"/>
        <v>-6.3331431077581213E-3</v>
      </c>
    </row>
    <row r="1795" spans="9:14" x14ac:dyDescent="0.25">
      <c r="I1795" s="31">
        <v>39601</v>
      </c>
      <c r="J1795">
        <v>1385.670044</v>
      </c>
      <c r="K1795" s="14">
        <f t="shared" si="67"/>
        <v>5.8215220558801573E-3</v>
      </c>
      <c r="M1795" s="6">
        <v>741.02002000000005</v>
      </c>
      <c r="N1795" s="14">
        <f t="shared" si="68"/>
        <v>2.7334506089311539E-3</v>
      </c>
    </row>
    <row r="1796" spans="9:14" x14ac:dyDescent="0.25">
      <c r="I1796" s="31">
        <v>39598</v>
      </c>
      <c r="J1796">
        <v>1400.380005</v>
      </c>
      <c r="K1796" s="14">
        <f t="shared" si="67"/>
        <v>1.0615774703144343E-2</v>
      </c>
      <c r="M1796" s="6">
        <v>748.28002900000001</v>
      </c>
      <c r="N1796" s="14">
        <f t="shared" si="68"/>
        <v>9.7973182964745664E-3</v>
      </c>
    </row>
    <row r="1797" spans="9:14" x14ac:dyDescent="0.25">
      <c r="I1797" s="31">
        <v>39597</v>
      </c>
      <c r="J1797">
        <v>1398.26001</v>
      </c>
      <c r="K1797" s="14">
        <f t="shared" si="67"/>
        <v>-1.5138712295452716E-3</v>
      </c>
      <c r="M1797" s="6">
        <v>745.54998799999998</v>
      </c>
      <c r="N1797" s="14">
        <f t="shared" si="68"/>
        <v>-3.6484215724004176E-3</v>
      </c>
    </row>
    <row r="1798" spans="9:14" x14ac:dyDescent="0.25">
      <c r="I1798" s="31">
        <v>39596</v>
      </c>
      <c r="J1798">
        <v>1390.839966</v>
      </c>
      <c r="K1798" s="14">
        <f t="shared" si="67"/>
        <v>-5.3066267696521008E-3</v>
      </c>
      <c r="M1798" s="6">
        <v>738.46002199999998</v>
      </c>
      <c r="N1798" s="14">
        <f t="shared" si="68"/>
        <v>-9.509712446001628E-3</v>
      </c>
    </row>
    <row r="1799" spans="9:14" x14ac:dyDescent="0.25">
      <c r="I1799" s="31">
        <v>39595</v>
      </c>
      <c r="J1799">
        <v>1385.349976</v>
      </c>
      <c r="K1799" s="14">
        <f t="shared" ref="K1799:K1862" si="69">J1799/J1798-1</f>
        <v>-3.9472478029151103E-3</v>
      </c>
      <c r="M1799" s="6">
        <v>734.39001499999995</v>
      </c>
      <c r="N1799" s="14">
        <f t="shared" ref="N1799:N1862" si="70">M1799/M1798-1</f>
        <v>-5.511479130552055E-3</v>
      </c>
    </row>
    <row r="1800" spans="9:14" x14ac:dyDescent="0.25">
      <c r="I1800" s="31">
        <v>39591</v>
      </c>
      <c r="J1800">
        <v>1375.9300539999999</v>
      </c>
      <c r="K1800" s="14">
        <f t="shared" si="69"/>
        <v>-6.7996695154236564E-3</v>
      </c>
      <c r="M1800" s="6">
        <v>724.09997599999997</v>
      </c>
      <c r="N1800" s="14">
        <f t="shared" si="70"/>
        <v>-1.4011681517755892E-2</v>
      </c>
    </row>
    <row r="1801" spans="9:14" x14ac:dyDescent="0.25">
      <c r="I1801" s="31">
        <v>39590</v>
      </c>
      <c r="J1801">
        <v>1394.349976</v>
      </c>
      <c r="K1801" s="14">
        <f t="shared" si="69"/>
        <v>1.3387251733073979E-2</v>
      </c>
      <c r="M1801" s="6">
        <v>733.01000999999997</v>
      </c>
      <c r="N1801" s="14">
        <f t="shared" si="70"/>
        <v>1.2304977620935631E-2</v>
      </c>
    </row>
    <row r="1802" spans="9:14" x14ac:dyDescent="0.25">
      <c r="I1802" s="31">
        <v>39589</v>
      </c>
      <c r="J1802">
        <v>1390.709961</v>
      </c>
      <c r="K1802" s="14">
        <f t="shared" si="69"/>
        <v>-2.6105461775400851E-3</v>
      </c>
      <c r="M1802" s="6">
        <v>727.10998500000005</v>
      </c>
      <c r="N1802" s="14">
        <f t="shared" si="70"/>
        <v>-8.0490374203756598E-3</v>
      </c>
    </row>
    <row r="1803" spans="9:14" x14ac:dyDescent="0.25">
      <c r="I1803" s="31">
        <v>39588</v>
      </c>
      <c r="J1803">
        <v>1413.400024</v>
      </c>
      <c r="K1803" s="14">
        <f t="shared" si="69"/>
        <v>1.6315452996169322E-2</v>
      </c>
      <c r="M1803" s="6">
        <v>735.64001499999995</v>
      </c>
      <c r="N1803" s="14">
        <f t="shared" si="70"/>
        <v>1.1731416396379091E-2</v>
      </c>
    </row>
    <row r="1804" spans="9:14" x14ac:dyDescent="0.25">
      <c r="I1804" s="31">
        <v>39587</v>
      </c>
      <c r="J1804">
        <v>1426.630005</v>
      </c>
      <c r="K1804" s="14">
        <f t="shared" si="69"/>
        <v>9.3603939262421054E-3</v>
      </c>
      <c r="M1804" s="6">
        <v>738.45001200000002</v>
      </c>
      <c r="N1804" s="14">
        <f t="shared" si="70"/>
        <v>3.8197990086226152E-3</v>
      </c>
    </row>
    <row r="1805" spans="9:14" x14ac:dyDescent="0.25">
      <c r="I1805" s="31">
        <v>39584</v>
      </c>
      <c r="J1805">
        <v>1425.349976</v>
      </c>
      <c r="K1805" s="14">
        <f t="shared" si="69"/>
        <v>-8.9723964553800606E-4</v>
      </c>
      <c r="M1805" s="6">
        <v>741.169983</v>
      </c>
      <c r="N1805" s="14">
        <f t="shared" si="70"/>
        <v>3.6833515550136475E-3</v>
      </c>
    </row>
    <row r="1806" spans="9:14" x14ac:dyDescent="0.25">
      <c r="I1806" s="31">
        <v>39583</v>
      </c>
      <c r="J1806">
        <v>1423.5699460000001</v>
      </c>
      <c r="K1806" s="14">
        <f t="shared" si="69"/>
        <v>-1.2488371487507921E-3</v>
      </c>
      <c r="M1806" s="6">
        <v>743.38000499999998</v>
      </c>
      <c r="N1806" s="14">
        <f t="shared" si="70"/>
        <v>2.9818018142808711E-3</v>
      </c>
    </row>
    <row r="1807" spans="9:14" x14ac:dyDescent="0.25">
      <c r="I1807" s="31">
        <v>39582</v>
      </c>
      <c r="J1807">
        <v>1408.660034</v>
      </c>
      <c r="K1807" s="14">
        <f t="shared" si="69"/>
        <v>-1.0473606893636966E-2</v>
      </c>
      <c r="M1807" s="6">
        <v>736.07000700000003</v>
      </c>
      <c r="N1807" s="14">
        <f t="shared" si="70"/>
        <v>-9.8334606134583558E-3</v>
      </c>
    </row>
    <row r="1808" spans="9:14" x14ac:dyDescent="0.25">
      <c r="I1808" s="31">
        <v>39581</v>
      </c>
      <c r="J1808">
        <v>1403.040039</v>
      </c>
      <c r="K1808" s="14">
        <f t="shared" si="69"/>
        <v>-3.9896034986111051E-3</v>
      </c>
      <c r="M1808" s="6">
        <v>736.84997599999997</v>
      </c>
      <c r="N1808" s="14">
        <f t="shared" si="70"/>
        <v>1.0596396981026324E-3</v>
      </c>
    </row>
    <row r="1809" spans="9:14" x14ac:dyDescent="0.25">
      <c r="I1809" s="31">
        <v>39580</v>
      </c>
      <c r="J1809">
        <v>1403.579956</v>
      </c>
      <c r="K1809" s="14">
        <f t="shared" si="69"/>
        <v>3.8481938148038353E-4</v>
      </c>
      <c r="M1809" s="6">
        <v>733.22997999999995</v>
      </c>
      <c r="N1809" s="14">
        <f t="shared" si="70"/>
        <v>-4.9127992371679197E-3</v>
      </c>
    </row>
    <row r="1810" spans="9:14" x14ac:dyDescent="0.25">
      <c r="I1810" s="31">
        <v>39577</v>
      </c>
      <c r="J1810">
        <v>1388.280029</v>
      </c>
      <c r="K1810" s="14">
        <f t="shared" si="69"/>
        <v>-1.0900645121495356E-2</v>
      </c>
      <c r="M1810" s="6">
        <v>720.04998799999998</v>
      </c>
      <c r="N1810" s="14">
        <f t="shared" si="70"/>
        <v>-1.7975249729968668E-2</v>
      </c>
    </row>
    <row r="1811" spans="9:14" x14ac:dyDescent="0.25">
      <c r="I1811" s="31">
        <v>39576</v>
      </c>
      <c r="J1811">
        <v>1397.6800539999999</v>
      </c>
      <c r="K1811" s="14">
        <f t="shared" si="69"/>
        <v>6.7709862589977465E-3</v>
      </c>
      <c r="M1811" s="6">
        <v>719.54998799999998</v>
      </c>
      <c r="N1811" s="14">
        <f t="shared" si="70"/>
        <v>-6.9439623405698203E-4</v>
      </c>
    </row>
    <row r="1812" spans="9:14" x14ac:dyDescent="0.25">
      <c r="I1812" s="31">
        <v>39575</v>
      </c>
      <c r="J1812">
        <v>1392.5699460000001</v>
      </c>
      <c r="K1812" s="14">
        <f t="shared" si="69"/>
        <v>-3.656135741062716E-3</v>
      </c>
      <c r="M1812" s="6">
        <v>716.21002199999998</v>
      </c>
      <c r="N1812" s="14">
        <f t="shared" si="70"/>
        <v>-4.6417428332998778E-3</v>
      </c>
    </row>
    <row r="1813" spans="9:14" x14ac:dyDescent="0.25">
      <c r="I1813" s="31">
        <v>39574</v>
      </c>
      <c r="J1813">
        <v>1418.26001</v>
      </c>
      <c r="K1813" s="14">
        <f t="shared" si="69"/>
        <v>1.8447952344362806E-2</v>
      </c>
      <c r="M1813" s="6">
        <v>729.78997800000002</v>
      </c>
      <c r="N1813" s="14">
        <f t="shared" si="70"/>
        <v>1.8960857266529629E-2</v>
      </c>
    </row>
    <row r="1814" spans="9:14" x14ac:dyDescent="0.25">
      <c r="I1814" s="31">
        <v>39573</v>
      </c>
      <c r="J1814">
        <v>1407.48999</v>
      </c>
      <c r="K1814" s="14">
        <f t="shared" si="69"/>
        <v>-7.5938261842409815E-3</v>
      </c>
      <c r="M1814" s="6">
        <v>724.34997599999997</v>
      </c>
      <c r="N1814" s="14">
        <f t="shared" si="70"/>
        <v>-7.4542021184073048E-3</v>
      </c>
    </row>
    <row r="1815" spans="9:14" x14ac:dyDescent="0.25">
      <c r="I1815" s="31">
        <v>39570</v>
      </c>
      <c r="J1815">
        <v>1413.900024</v>
      </c>
      <c r="K1815" s="14">
        <f t="shared" si="69"/>
        <v>4.5542306130361698E-3</v>
      </c>
      <c r="M1815" s="6">
        <v>725.73999000000003</v>
      </c>
      <c r="N1815" s="14">
        <f t="shared" si="70"/>
        <v>1.9189812191007238E-3</v>
      </c>
    </row>
    <row r="1816" spans="9:14" x14ac:dyDescent="0.25">
      <c r="I1816" s="31">
        <v>39569</v>
      </c>
      <c r="J1816">
        <v>1409.339966</v>
      </c>
      <c r="K1816" s="14">
        <f t="shared" si="69"/>
        <v>-3.2251629695141393E-3</v>
      </c>
      <c r="M1816" s="6">
        <v>729.75</v>
      </c>
      <c r="N1816" s="14">
        <f t="shared" si="70"/>
        <v>5.525408624650785E-3</v>
      </c>
    </row>
    <row r="1817" spans="9:14" x14ac:dyDescent="0.25">
      <c r="I1817" s="31">
        <v>39568</v>
      </c>
      <c r="J1817">
        <v>1385.589966</v>
      </c>
      <c r="K1817" s="14">
        <f t="shared" si="69"/>
        <v>-1.6851860142310104E-2</v>
      </c>
      <c r="M1817" s="6">
        <v>716.17999299999997</v>
      </c>
      <c r="N1817" s="14">
        <f t="shared" si="70"/>
        <v>-1.859541897910244E-2</v>
      </c>
    </row>
    <row r="1818" spans="9:14" x14ac:dyDescent="0.25">
      <c r="I1818" s="31">
        <v>39567</v>
      </c>
      <c r="J1818">
        <v>1390.9399410000001</v>
      </c>
      <c r="K1818" s="14">
        <f t="shared" si="69"/>
        <v>3.8611531053769355E-3</v>
      </c>
      <c r="M1818" s="6">
        <v>718.92999299999997</v>
      </c>
      <c r="N1818" s="14">
        <f t="shared" si="70"/>
        <v>3.8398168433615432E-3</v>
      </c>
    </row>
    <row r="1819" spans="9:14" x14ac:dyDescent="0.25">
      <c r="I1819" s="31">
        <v>39566</v>
      </c>
      <c r="J1819">
        <v>1396.369995</v>
      </c>
      <c r="K1819" s="14">
        <f t="shared" si="69"/>
        <v>3.9038738050012345E-3</v>
      </c>
      <c r="M1819" s="6">
        <v>725.36999500000002</v>
      </c>
      <c r="N1819" s="14">
        <f t="shared" si="70"/>
        <v>8.9577595352876571E-3</v>
      </c>
    </row>
    <row r="1820" spans="9:14" x14ac:dyDescent="0.25">
      <c r="I1820" s="31">
        <v>39563</v>
      </c>
      <c r="J1820">
        <v>1397.839966</v>
      </c>
      <c r="K1820" s="14">
        <f t="shared" si="69"/>
        <v>1.0527088130392048E-3</v>
      </c>
      <c r="M1820" s="6">
        <v>721.88000499999998</v>
      </c>
      <c r="N1820" s="14">
        <f t="shared" si="70"/>
        <v>-4.8113239092555382E-3</v>
      </c>
    </row>
    <row r="1821" spans="9:14" x14ac:dyDescent="0.25">
      <c r="I1821" s="31">
        <v>39562</v>
      </c>
      <c r="J1821">
        <v>1388.8199460000001</v>
      </c>
      <c r="K1821" s="14">
        <f t="shared" si="69"/>
        <v>-6.4528273760917632E-3</v>
      </c>
      <c r="M1821" s="6">
        <v>717.07000700000003</v>
      </c>
      <c r="N1821" s="14">
        <f t="shared" si="70"/>
        <v>-6.6631544947695076E-3</v>
      </c>
    </row>
    <row r="1822" spans="9:14" x14ac:dyDescent="0.25">
      <c r="I1822" s="31">
        <v>39561</v>
      </c>
      <c r="J1822">
        <v>1379.9300539999999</v>
      </c>
      <c r="K1822" s="14">
        <f t="shared" si="69"/>
        <v>-6.4010399804556029E-3</v>
      </c>
      <c r="M1822" s="6">
        <v>708.10998500000005</v>
      </c>
      <c r="N1822" s="14">
        <f t="shared" si="70"/>
        <v>-1.2495323904964217E-2</v>
      </c>
    </row>
    <row r="1823" spans="9:14" x14ac:dyDescent="0.25">
      <c r="I1823" s="31">
        <v>39560</v>
      </c>
      <c r="J1823">
        <v>1375.9399410000001</v>
      </c>
      <c r="K1823" s="14">
        <f t="shared" si="69"/>
        <v>-2.89153279069021E-3</v>
      </c>
      <c r="M1823" s="6">
        <v>703.71002199999998</v>
      </c>
      <c r="N1823" s="14">
        <f t="shared" si="70"/>
        <v>-6.2136717363193705E-3</v>
      </c>
    </row>
    <row r="1824" spans="9:14" x14ac:dyDescent="0.25">
      <c r="I1824" s="31">
        <v>39559</v>
      </c>
      <c r="J1824">
        <v>1388.170044</v>
      </c>
      <c r="K1824" s="14">
        <f t="shared" si="69"/>
        <v>8.8885442129917891E-3</v>
      </c>
      <c r="M1824" s="6">
        <v>718</v>
      </c>
      <c r="N1824" s="14">
        <f t="shared" si="70"/>
        <v>2.0306628516369329E-2</v>
      </c>
    </row>
    <row r="1825" spans="9:14" x14ac:dyDescent="0.25">
      <c r="I1825" s="31">
        <v>39556</v>
      </c>
      <c r="J1825">
        <v>1390.329956</v>
      </c>
      <c r="K1825" s="14">
        <f t="shared" si="69"/>
        <v>1.5559419462591872E-3</v>
      </c>
      <c r="M1825" s="6">
        <v>721.07000700000003</v>
      </c>
      <c r="N1825" s="14">
        <f t="shared" si="70"/>
        <v>4.2757757660167872E-3</v>
      </c>
    </row>
    <row r="1826" spans="9:14" x14ac:dyDescent="0.25">
      <c r="I1826" s="31">
        <v>39555</v>
      </c>
      <c r="J1826">
        <v>1365.5600589999999</v>
      </c>
      <c r="K1826" s="14">
        <f t="shared" si="69"/>
        <v>-1.7815840688107931E-2</v>
      </c>
      <c r="M1826" s="6">
        <v>708</v>
      </c>
      <c r="N1826" s="14">
        <f t="shared" si="70"/>
        <v>-1.812585029625291E-2</v>
      </c>
    </row>
    <row r="1827" spans="9:14" x14ac:dyDescent="0.25">
      <c r="I1827" s="31">
        <v>39554</v>
      </c>
      <c r="J1827">
        <v>1364.709961</v>
      </c>
      <c r="K1827" s="14">
        <f t="shared" si="69"/>
        <v>-6.2252699498432928E-4</v>
      </c>
      <c r="M1827" s="6">
        <v>713.39001499999995</v>
      </c>
      <c r="N1827" s="14">
        <f t="shared" si="70"/>
        <v>7.6130155367231112E-3</v>
      </c>
    </row>
    <row r="1828" spans="9:14" x14ac:dyDescent="0.25">
      <c r="I1828" s="31">
        <v>39553</v>
      </c>
      <c r="J1828">
        <v>1334.4300539999999</v>
      </c>
      <c r="K1828" s="14">
        <f t="shared" si="69"/>
        <v>-2.2187796576066843E-2</v>
      </c>
      <c r="M1828" s="6">
        <v>692.05999799999995</v>
      </c>
      <c r="N1828" s="14">
        <f t="shared" si="70"/>
        <v>-2.989951716663708E-2</v>
      </c>
    </row>
    <row r="1829" spans="9:14" x14ac:dyDescent="0.25">
      <c r="I1829" s="31">
        <v>39552</v>
      </c>
      <c r="J1829">
        <v>1328.3199460000001</v>
      </c>
      <c r="K1829" s="14">
        <f t="shared" si="69"/>
        <v>-4.5788147394346668E-3</v>
      </c>
      <c r="M1829" s="6">
        <v>686.07000700000003</v>
      </c>
      <c r="N1829" s="14">
        <f t="shared" si="70"/>
        <v>-8.6553059233455132E-3</v>
      </c>
    </row>
    <row r="1830" spans="9:14" x14ac:dyDescent="0.25">
      <c r="I1830" s="31">
        <v>39549</v>
      </c>
      <c r="J1830">
        <v>1332.829956</v>
      </c>
      <c r="K1830" s="14">
        <f t="shared" si="69"/>
        <v>3.3952738672493599E-3</v>
      </c>
      <c r="M1830" s="6">
        <v>688.15997300000004</v>
      </c>
      <c r="N1830" s="14">
        <f t="shared" si="70"/>
        <v>3.046286790963082E-3</v>
      </c>
    </row>
    <row r="1831" spans="9:14" x14ac:dyDescent="0.25">
      <c r="I1831" s="31">
        <v>39548</v>
      </c>
      <c r="J1831">
        <v>1360.5500489999999</v>
      </c>
      <c r="K1831" s="14">
        <f t="shared" si="69"/>
        <v>2.0797921651754869E-2</v>
      </c>
      <c r="M1831" s="6">
        <v>707.419983</v>
      </c>
      <c r="N1831" s="14">
        <f t="shared" si="70"/>
        <v>2.7987692913955531E-2</v>
      </c>
    </row>
    <row r="1832" spans="9:14" x14ac:dyDescent="0.25">
      <c r="I1832" s="31">
        <v>39547</v>
      </c>
      <c r="J1832">
        <v>1354.48999</v>
      </c>
      <c r="K1832" s="14">
        <f t="shared" si="69"/>
        <v>-4.4541242745564924E-3</v>
      </c>
      <c r="M1832" s="6">
        <v>698.38000499999998</v>
      </c>
      <c r="N1832" s="14">
        <f t="shared" si="70"/>
        <v>-1.2778799323230339E-2</v>
      </c>
    </row>
    <row r="1833" spans="9:14" x14ac:dyDescent="0.25">
      <c r="I1833" s="31">
        <v>39546</v>
      </c>
      <c r="J1833">
        <v>1365.540039</v>
      </c>
      <c r="K1833" s="14">
        <f t="shared" si="69"/>
        <v>8.1580883443812535E-3</v>
      </c>
      <c r="M1833" s="6">
        <v>711.919983</v>
      </c>
      <c r="N1833" s="14">
        <f t="shared" si="70"/>
        <v>1.938769423961384E-2</v>
      </c>
    </row>
    <row r="1834" spans="9:14" x14ac:dyDescent="0.25">
      <c r="I1834" s="31">
        <v>39545</v>
      </c>
      <c r="J1834">
        <v>1372.540039</v>
      </c>
      <c r="K1834" s="14">
        <f t="shared" si="69"/>
        <v>5.1261770435717668E-3</v>
      </c>
      <c r="M1834" s="6">
        <v>712.67999299999997</v>
      </c>
      <c r="N1834" s="14">
        <f t="shared" si="70"/>
        <v>1.0675497501801967E-3</v>
      </c>
    </row>
    <row r="1835" spans="9:14" x14ac:dyDescent="0.25">
      <c r="I1835" s="31">
        <v>39542</v>
      </c>
      <c r="J1835">
        <v>1370.400024</v>
      </c>
      <c r="K1835" s="14">
        <f t="shared" si="69"/>
        <v>-1.5591639873464569E-3</v>
      </c>
      <c r="M1835" s="6">
        <v>713.72997999999995</v>
      </c>
      <c r="N1835" s="14">
        <f t="shared" si="70"/>
        <v>1.4732937788530798E-3</v>
      </c>
    </row>
    <row r="1836" spans="9:14" x14ac:dyDescent="0.25">
      <c r="I1836" s="31">
        <v>39541</v>
      </c>
      <c r="J1836">
        <v>1369.3100589999999</v>
      </c>
      <c r="K1836" s="14">
        <f t="shared" si="69"/>
        <v>-7.9536265390500738E-4</v>
      </c>
      <c r="M1836" s="6">
        <v>713.57000700000003</v>
      </c>
      <c r="N1836" s="14">
        <f t="shared" si="70"/>
        <v>-2.2413658453845908E-4</v>
      </c>
    </row>
    <row r="1837" spans="9:14" x14ac:dyDescent="0.25">
      <c r="I1837" s="31">
        <v>39540</v>
      </c>
      <c r="J1837">
        <v>1367.530029</v>
      </c>
      <c r="K1837" s="14">
        <f t="shared" si="69"/>
        <v>-1.2999466324667974E-3</v>
      </c>
      <c r="M1837" s="6">
        <v>712.27002000000005</v>
      </c>
      <c r="N1837" s="14">
        <f t="shared" si="70"/>
        <v>-1.821807232993744E-3</v>
      </c>
    </row>
    <row r="1838" spans="9:14" x14ac:dyDescent="0.25">
      <c r="I1838" s="31">
        <v>39539</v>
      </c>
      <c r="J1838">
        <v>1370.1800539999999</v>
      </c>
      <c r="K1838" s="14">
        <f t="shared" si="69"/>
        <v>1.9378185076768251E-3</v>
      </c>
      <c r="M1838" s="6">
        <v>710.65002400000003</v>
      </c>
      <c r="N1838" s="14">
        <f t="shared" si="70"/>
        <v>-2.2744127290378335E-3</v>
      </c>
    </row>
    <row r="1839" spans="9:14" x14ac:dyDescent="0.25">
      <c r="I1839" s="31">
        <v>39538</v>
      </c>
      <c r="J1839">
        <v>1322.6999510000001</v>
      </c>
      <c r="K1839" s="14">
        <f t="shared" si="69"/>
        <v>-3.4652455245856251E-2</v>
      </c>
      <c r="M1839" s="6">
        <v>687.96997099999999</v>
      </c>
      <c r="N1839" s="14">
        <f t="shared" si="70"/>
        <v>-3.1914518024416583E-2</v>
      </c>
    </row>
    <row r="1840" spans="9:14" x14ac:dyDescent="0.25">
      <c r="I1840" s="31">
        <v>39535</v>
      </c>
      <c r="J1840">
        <v>1315.219971</v>
      </c>
      <c r="K1840" s="14">
        <f t="shared" si="69"/>
        <v>-5.6550845067658839E-3</v>
      </c>
      <c r="M1840" s="6">
        <v>683.17999299999997</v>
      </c>
      <c r="N1840" s="14">
        <f t="shared" si="70"/>
        <v>-6.9624812156227067E-3</v>
      </c>
    </row>
    <row r="1841" spans="9:14" x14ac:dyDescent="0.25">
      <c r="I1841" s="31">
        <v>39534</v>
      </c>
      <c r="J1841">
        <v>1325.76001</v>
      </c>
      <c r="K1841" s="14">
        <f t="shared" si="69"/>
        <v>8.0138982317810026E-3</v>
      </c>
      <c r="M1841" s="6">
        <v>692.39001499999995</v>
      </c>
      <c r="N1841" s="14">
        <f t="shared" si="70"/>
        <v>1.3481106142404276E-2</v>
      </c>
    </row>
    <row r="1842" spans="9:14" x14ac:dyDescent="0.25">
      <c r="I1842" s="31">
        <v>39533</v>
      </c>
      <c r="J1842">
        <v>1341.130005</v>
      </c>
      <c r="K1842" s="14">
        <f t="shared" si="69"/>
        <v>1.1593346370434077E-2</v>
      </c>
      <c r="M1842" s="6">
        <v>702.10998500000005</v>
      </c>
      <c r="N1842" s="14">
        <f t="shared" si="70"/>
        <v>1.4038287366117119E-2</v>
      </c>
    </row>
    <row r="1843" spans="9:14" x14ac:dyDescent="0.25">
      <c r="I1843" s="31">
        <v>39532</v>
      </c>
      <c r="J1843">
        <v>1352.98999</v>
      </c>
      <c r="K1843" s="14">
        <f t="shared" si="69"/>
        <v>8.8432776507747501E-3</v>
      </c>
      <c r="M1843" s="6">
        <v>705.27002000000005</v>
      </c>
      <c r="N1843" s="14">
        <f t="shared" si="70"/>
        <v>4.500769206408517E-3</v>
      </c>
    </row>
    <row r="1844" spans="9:14" x14ac:dyDescent="0.25">
      <c r="I1844" s="31">
        <v>39531</v>
      </c>
      <c r="J1844">
        <v>1349.880005</v>
      </c>
      <c r="K1844" s="14">
        <f t="shared" si="69"/>
        <v>-2.2986016326699277E-3</v>
      </c>
      <c r="M1844" s="6">
        <v>701.28002900000001</v>
      </c>
      <c r="N1844" s="14">
        <f t="shared" si="70"/>
        <v>-5.6573948797653539E-3</v>
      </c>
    </row>
    <row r="1845" spans="9:14" x14ac:dyDescent="0.25">
      <c r="I1845" s="31">
        <v>39527</v>
      </c>
      <c r="J1845">
        <v>1329.51001</v>
      </c>
      <c r="K1845" s="14">
        <f t="shared" si="69"/>
        <v>-1.5090226482760594E-2</v>
      </c>
      <c r="M1845" s="6">
        <v>681.419983</v>
      </c>
      <c r="N1845" s="14">
        <f t="shared" si="70"/>
        <v>-2.8319708502635876E-2</v>
      </c>
    </row>
    <row r="1846" spans="9:14" x14ac:dyDescent="0.25">
      <c r="I1846" s="31">
        <v>39526</v>
      </c>
      <c r="J1846">
        <v>1298.420044</v>
      </c>
      <c r="K1846" s="14">
        <f t="shared" si="69"/>
        <v>-2.3384529462850745E-2</v>
      </c>
      <c r="M1846" s="6">
        <v>664.13000499999998</v>
      </c>
      <c r="N1846" s="14">
        <f t="shared" si="70"/>
        <v>-2.5373453129272305E-2</v>
      </c>
    </row>
    <row r="1847" spans="9:14" x14ac:dyDescent="0.25">
      <c r="I1847" s="31">
        <v>39525</v>
      </c>
      <c r="J1847">
        <v>1330.73999</v>
      </c>
      <c r="K1847" s="14">
        <f t="shared" si="69"/>
        <v>2.4891749129529073E-2</v>
      </c>
      <c r="M1847" s="6">
        <v>681.92999299999997</v>
      </c>
      <c r="N1847" s="14">
        <f t="shared" si="70"/>
        <v>2.6801963269224682E-2</v>
      </c>
    </row>
    <row r="1848" spans="9:14" x14ac:dyDescent="0.25">
      <c r="I1848" s="31">
        <v>39524</v>
      </c>
      <c r="J1848">
        <v>1276.599976</v>
      </c>
      <c r="K1848" s="14">
        <f t="shared" si="69"/>
        <v>-4.0684141460271328E-2</v>
      </c>
      <c r="M1848" s="6">
        <v>650.47997999999995</v>
      </c>
      <c r="N1848" s="14">
        <f t="shared" si="70"/>
        <v>-4.6119122670705059E-2</v>
      </c>
    </row>
    <row r="1849" spans="9:14" x14ac:dyDescent="0.25">
      <c r="I1849" s="31">
        <v>39521</v>
      </c>
      <c r="J1849">
        <v>1288.1400149999999</v>
      </c>
      <c r="K1849" s="14">
        <f t="shared" si="69"/>
        <v>9.0396672543882062E-3</v>
      </c>
      <c r="M1849" s="6">
        <v>662.90002400000003</v>
      </c>
      <c r="N1849" s="14">
        <f t="shared" si="70"/>
        <v>1.9093660653476396E-2</v>
      </c>
    </row>
    <row r="1850" spans="9:14" x14ac:dyDescent="0.25">
      <c r="I1850" s="31">
        <v>39520</v>
      </c>
      <c r="J1850">
        <v>1315.4799800000001</v>
      </c>
      <c r="K1850" s="14">
        <f t="shared" si="69"/>
        <v>2.1224373656306472E-2</v>
      </c>
      <c r="M1850" s="6">
        <v>679.71002199999998</v>
      </c>
      <c r="N1850" s="14">
        <f t="shared" si="70"/>
        <v>2.5358270314378428E-2</v>
      </c>
    </row>
    <row r="1851" spans="9:14" x14ac:dyDescent="0.25">
      <c r="I1851" s="31">
        <v>39519</v>
      </c>
      <c r="J1851">
        <v>1308.7700199999999</v>
      </c>
      <c r="K1851" s="14">
        <f t="shared" si="69"/>
        <v>-5.100769378489578E-3</v>
      </c>
      <c r="M1851" s="6">
        <v>667.30999799999995</v>
      </c>
      <c r="N1851" s="14">
        <f t="shared" si="70"/>
        <v>-1.8243108970960598E-2</v>
      </c>
    </row>
    <row r="1852" spans="9:14" x14ac:dyDescent="0.25">
      <c r="I1852" s="31">
        <v>39518</v>
      </c>
      <c r="J1852">
        <v>1320.650024</v>
      </c>
      <c r="K1852" s="14">
        <f t="shared" si="69"/>
        <v>9.0772280984861009E-3</v>
      </c>
      <c r="M1852" s="6">
        <v>673.80999799999995</v>
      </c>
      <c r="N1852" s="14">
        <f t="shared" si="70"/>
        <v>9.7406003498841098E-3</v>
      </c>
    </row>
    <row r="1853" spans="9:14" x14ac:dyDescent="0.25">
      <c r="I1853" s="31">
        <v>39517</v>
      </c>
      <c r="J1853">
        <v>1273.369995</v>
      </c>
      <c r="K1853" s="14">
        <f t="shared" si="69"/>
        <v>-3.5800574066396251E-2</v>
      </c>
      <c r="M1853" s="6">
        <v>643.96997099999999</v>
      </c>
      <c r="N1853" s="14">
        <f t="shared" si="70"/>
        <v>-4.4285521272422468E-2</v>
      </c>
    </row>
    <row r="1854" spans="9:14" x14ac:dyDescent="0.25">
      <c r="I1854" s="31">
        <v>39514</v>
      </c>
      <c r="J1854">
        <v>1293.369995</v>
      </c>
      <c r="K1854" s="14">
        <f t="shared" si="69"/>
        <v>1.5706354067185346E-2</v>
      </c>
      <c r="M1854" s="6">
        <v>660.10998500000005</v>
      </c>
      <c r="N1854" s="14">
        <f t="shared" si="70"/>
        <v>2.5063302214133998E-2</v>
      </c>
    </row>
    <row r="1855" spans="9:14" x14ac:dyDescent="0.25">
      <c r="I1855" s="31">
        <v>39513</v>
      </c>
      <c r="J1855">
        <v>1304.339966</v>
      </c>
      <c r="K1855" s="14">
        <f t="shared" si="69"/>
        <v>8.4816959125451064E-3</v>
      </c>
      <c r="M1855" s="6">
        <v>662.78002900000001</v>
      </c>
      <c r="N1855" s="14">
        <f t="shared" si="70"/>
        <v>4.0448471628555804E-3</v>
      </c>
    </row>
    <row r="1856" spans="9:14" x14ac:dyDescent="0.25">
      <c r="I1856" s="31">
        <v>39512</v>
      </c>
      <c r="J1856">
        <v>1333.6999510000001</v>
      </c>
      <c r="K1856" s="14">
        <f t="shared" si="69"/>
        <v>2.2509457476824757E-2</v>
      </c>
      <c r="M1856" s="6">
        <v>683.73999000000003</v>
      </c>
      <c r="N1856" s="14">
        <f t="shared" si="70"/>
        <v>3.162430985077247E-2</v>
      </c>
    </row>
    <row r="1857" spans="9:14" x14ac:dyDescent="0.25">
      <c r="I1857" s="31">
        <v>39511</v>
      </c>
      <c r="J1857">
        <v>1326.75</v>
      </c>
      <c r="K1857" s="14">
        <f t="shared" si="69"/>
        <v>-5.2110304081431913E-3</v>
      </c>
      <c r="M1857" s="6">
        <v>680.97997999999995</v>
      </c>
      <c r="N1857" s="14">
        <f t="shared" si="70"/>
        <v>-4.036636792298931E-3</v>
      </c>
    </row>
    <row r="1858" spans="9:14" x14ac:dyDescent="0.25">
      <c r="I1858" s="31">
        <v>39510</v>
      </c>
      <c r="J1858">
        <v>1331.339966</v>
      </c>
      <c r="K1858" s="14">
        <f t="shared" si="69"/>
        <v>3.4595560580366058E-3</v>
      </c>
      <c r="M1858" s="6">
        <v>684.21997099999999</v>
      </c>
      <c r="N1858" s="14">
        <f t="shared" si="70"/>
        <v>4.7578359058368935E-3</v>
      </c>
    </row>
    <row r="1859" spans="9:14" x14ac:dyDescent="0.25">
      <c r="I1859" s="31">
        <v>39507</v>
      </c>
      <c r="J1859">
        <v>1330.630005</v>
      </c>
      <c r="K1859" s="14">
        <f t="shared" si="69"/>
        <v>-5.3326799925723645E-4</v>
      </c>
      <c r="M1859" s="6">
        <v>686.17999299999997</v>
      </c>
      <c r="N1859" s="14">
        <f t="shared" si="70"/>
        <v>2.864607996073687E-3</v>
      </c>
    </row>
    <row r="1860" spans="9:14" x14ac:dyDescent="0.25">
      <c r="I1860" s="31">
        <v>39506</v>
      </c>
      <c r="J1860">
        <v>1367.6800539999999</v>
      </c>
      <c r="K1860" s="14">
        <f t="shared" si="69"/>
        <v>2.7843990335991275E-2</v>
      </c>
      <c r="M1860" s="6">
        <v>705.71997099999999</v>
      </c>
      <c r="N1860" s="14">
        <f t="shared" si="70"/>
        <v>2.8476461277413101E-2</v>
      </c>
    </row>
    <row r="1861" spans="9:14" x14ac:dyDescent="0.25">
      <c r="I1861" s="31">
        <v>39505</v>
      </c>
      <c r="J1861">
        <v>1380.0200199999999</v>
      </c>
      <c r="K1861" s="14">
        <f t="shared" si="69"/>
        <v>9.0225531650547364E-3</v>
      </c>
      <c r="M1861" s="6">
        <v>716.44000200000005</v>
      </c>
      <c r="N1861" s="14">
        <f t="shared" si="70"/>
        <v>1.5190204954537156E-2</v>
      </c>
    </row>
    <row r="1862" spans="9:14" x14ac:dyDescent="0.25">
      <c r="I1862" s="31">
        <v>39504</v>
      </c>
      <c r="J1862">
        <v>1381.290039</v>
      </c>
      <c r="K1862" s="14">
        <f t="shared" si="69"/>
        <v>9.2029027231066429E-4</v>
      </c>
      <c r="M1862" s="6">
        <v>717.32000700000003</v>
      </c>
      <c r="N1862" s="14">
        <f t="shared" si="70"/>
        <v>1.2283024364125872E-3</v>
      </c>
    </row>
    <row r="1863" spans="9:14" x14ac:dyDescent="0.25">
      <c r="I1863" s="31">
        <v>39503</v>
      </c>
      <c r="J1863">
        <v>1371.8000489999999</v>
      </c>
      <c r="K1863" s="14">
        <f t="shared" ref="K1863:K1926" si="71">J1863/J1862-1</f>
        <v>-6.8703818402038319E-3</v>
      </c>
      <c r="M1863" s="6">
        <v>710.46002199999998</v>
      </c>
      <c r="N1863" s="14">
        <f t="shared" ref="N1863:N1926" si="72">M1863/M1862-1</f>
        <v>-9.5633537794241885E-3</v>
      </c>
    </row>
    <row r="1864" spans="9:14" x14ac:dyDescent="0.25">
      <c r="I1864" s="31">
        <v>39500</v>
      </c>
      <c r="J1864">
        <v>1353.1099850000001</v>
      </c>
      <c r="K1864" s="14">
        <f t="shared" si="71"/>
        <v>-1.3624481216212514E-2</v>
      </c>
      <c r="M1864" s="6">
        <v>695.42999299999997</v>
      </c>
      <c r="N1864" s="14">
        <f t="shared" si="72"/>
        <v>-2.1155347992261819E-2</v>
      </c>
    </row>
    <row r="1865" spans="9:14" x14ac:dyDescent="0.25">
      <c r="I1865" s="31">
        <v>39499</v>
      </c>
      <c r="J1865">
        <v>1342.530029</v>
      </c>
      <c r="K1865" s="14">
        <f t="shared" si="71"/>
        <v>-7.818991890744198E-3</v>
      </c>
      <c r="M1865" s="6">
        <v>696.28002900000001</v>
      </c>
      <c r="N1865" s="14">
        <f t="shared" si="72"/>
        <v>1.2223171398362265E-3</v>
      </c>
    </row>
    <row r="1866" spans="9:14" x14ac:dyDescent="0.25">
      <c r="I1866" s="31">
        <v>39498</v>
      </c>
      <c r="J1866">
        <v>1360.030029</v>
      </c>
      <c r="K1866" s="14">
        <f t="shared" si="71"/>
        <v>1.3035090181956699E-2</v>
      </c>
      <c r="M1866" s="6">
        <v>710.02002000000005</v>
      </c>
      <c r="N1866" s="14">
        <f t="shared" si="72"/>
        <v>1.9733426822155842E-2</v>
      </c>
    </row>
    <row r="1867" spans="9:14" x14ac:dyDescent="0.25">
      <c r="I1867" s="31">
        <v>39497</v>
      </c>
      <c r="J1867">
        <v>1348.780029</v>
      </c>
      <c r="K1867" s="14">
        <f t="shared" si="71"/>
        <v>-8.27187617928693E-3</v>
      </c>
      <c r="M1867" s="6">
        <v>702.34002699999996</v>
      </c>
      <c r="N1867" s="14">
        <f t="shared" si="72"/>
        <v>-1.0816586552024332E-2</v>
      </c>
    </row>
    <row r="1868" spans="9:14" x14ac:dyDescent="0.25">
      <c r="I1868" s="31">
        <v>39493</v>
      </c>
      <c r="J1868">
        <v>1349.98999</v>
      </c>
      <c r="K1868" s="14">
        <f t="shared" si="71"/>
        <v>8.9707808092098773E-4</v>
      </c>
      <c r="M1868" s="6">
        <v>701.52002000000005</v>
      </c>
      <c r="N1868" s="14">
        <f t="shared" si="72"/>
        <v>-1.1675356216027666E-3</v>
      </c>
    </row>
    <row r="1869" spans="9:14" x14ac:dyDescent="0.25">
      <c r="I1869" s="31">
        <v>39492</v>
      </c>
      <c r="J1869">
        <v>1348.8599850000001</v>
      </c>
      <c r="K1869" s="14">
        <f t="shared" si="71"/>
        <v>-8.3704694728881091E-4</v>
      </c>
      <c r="M1869" s="6">
        <v>705.32000700000003</v>
      </c>
      <c r="N1869" s="14">
        <f t="shared" si="72"/>
        <v>5.4167905286579554E-3</v>
      </c>
    </row>
    <row r="1870" spans="9:14" x14ac:dyDescent="0.25">
      <c r="I1870" s="31">
        <v>39491</v>
      </c>
      <c r="J1870">
        <v>1367.209961</v>
      </c>
      <c r="K1870" s="14">
        <f t="shared" si="71"/>
        <v>1.3604062841259257E-2</v>
      </c>
      <c r="M1870" s="6">
        <v>721.92999299999997</v>
      </c>
      <c r="N1870" s="14">
        <f t="shared" si="72"/>
        <v>2.3549574427427222E-2</v>
      </c>
    </row>
    <row r="1871" spans="9:14" x14ac:dyDescent="0.25">
      <c r="I1871" s="31">
        <v>39490</v>
      </c>
      <c r="J1871">
        <v>1348.8599850000001</v>
      </c>
      <c r="K1871" s="14">
        <f t="shared" si="71"/>
        <v>-1.3421476235134011E-2</v>
      </c>
      <c r="M1871" s="6">
        <v>705.47997999999995</v>
      </c>
      <c r="N1871" s="14">
        <f t="shared" si="72"/>
        <v>-2.2786160929041843E-2</v>
      </c>
    </row>
    <row r="1872" spans="9:14" x14ac:dyDescent="0.25">
      <c r="I1872" s="31">
        <v>39489</v>
      </c>
      <c r="J1872">
        <v>1339.130005</v>
      </c>
      <c r="K1872" s="14">
        <f t="shared" si="71"/>
        <v>-7.2134840592814609E-3</v>
      </c>
      <c r="M1872" s="6">
        <v>699.75</v>
      </c>
      <c r="N1872" s="14">
        <f t="shared" si="72"/>
        <v>-8.1221014946447623E-3</v>
      </c>
    </row>
    <row r="1873" spans="9:14" x14ac:dyDescent="0.25">
      <c r="I1873" s="31">
        <v>39486</v>
      </c>
      <c r="J1873">
        <v>1331.290039</v>
      </c>
      <c r="K1873" s="14">
        <f t="shared" si="71"/>
        <v>-5.854521943894464E-3</v>
      </c>
      <c r="M1873" s="6">
        <v>698.90002400000003</v>
      </c>
      <c r="N1873" s="14">
        <f t="shared" si="72"/>
        <v>-1.2146852447302292E-3</v>
      </c>
    </row>
    <row r="1874" spans="9:14" x14ac:dyDescent="0.25">
      <c r="I1874" s="31">
        <v>39485</v>
      </c>
      <c r="J1874">
        <v>1336.910034</v>
      </c>
      <c r="K1874" s="14">
        <f t="shared" si="71"/>
        <v>4.221465522435297E-3</v>
      </c>
      <c r="M1874" s="6">
        <v>702.78002900000001</v>
      </c>
      <c r="N1874" s="14">
        <f t="shared" si="72"/>
        <v>5.5515880194045852E-3</v>
      </c>
    </row>
    <row r="1875" spans="9:14" x14ac:dyDescent="0.25">
      <c r="I1875" s="31">
        <v>39484</v>
      </c>
      <c r="J1875">
        <v>1326.4499510000001</v>
      </c>
      <c r="K1875" s="14">
        <f t="shared" si="71"/>
        <v>-7.8240739720559782E-3</v>
      </c>
      <c r="M1875" s="6">
        <v>692.48999000000003</v>
      </c>
      <c r="N1875" s="14">
        <f t="shared" si="72"/>
        <v>-1.4641905824560597E-2</v>
      </c>
    </row>
    <row r="1876" spans="9:14" x14ac:dyDescent="0.25">
      <c r="I1876" s="31">
        <v>39483</v>
      </c>
      <c r="J1876">
        <v>1336.6400149999999</v>
      </c>
      <c r="K1876" s="14">
        <f t="shared" si="71"/>
        <v>7.6822076794662575E-3</v>
      </c>
      <c r="M1876" s="6">
        <v>701.580017</v>
      </c>
      <c r="N1876" s="14">
        <f t="shared" si="72"/>
        <v>1.3126582522875019E-2</v>
      </c>
    </row>
    <row r="1877" spans="9:14" x14ac:dyDescent="0.25">
      <c r="I1877" s="31">
        <v>39482</v>
      </c>
      <c r="J1877">
        <v>1380.8199460000001</v>
      </c>
      <c r="K1877" s="14">
        <f t="shared" si="71"/>
        <v>3.3052976496442898E-2</v>
      </c>
      <c r="M1877" s="6">
        <v>723.46002199999998</v>
      </c>
      <c r="N1877" s="14">
        <f t="shared" si="72"/>
        <v>3.1186756278436034E-2</v>
      </c>
    </row>
    <row r="1878" spans="9:14" x14ac:dyDescent="0.25">
      <c r="I1878" s="31">
        <v>39479</v>
      </c>
      <c r="J1878">
        <v>1395.420044</v>
      </c>
      <c r="K1878" s="14">
        <f t="shared" si="71"/>
        <v>1.0573498769549161E-2</v>
      </c>
      <c r="M1878" s="6">
        <v>730.5</v>
      </c>
      <c r="N1878" s="14">
        <f t="shared" si="72"/>
        <v>9.7309841399917385E-3</v>
      </c>
    </row>
    <row r="1879" spans="9:14" x14ac:dyDescent="0.25">
      <c r="I1879" s="31">
        <v>39478</v>
      </c>
      <c r="J1879">
        <v>1378.5500489999999</v>
      </c>
      <c r="K1879" s="14">
        <f t="shared" si="71"/>
        <v>-1.2089546135256812E-2</v>
      </c>
      <c r="M1879" s="6">
        <v>713.29998799999998</v>
      </c>
      <c r="N1879" s="14">
        <f t="shared" si="72"/>
        <v>-2.3545533196440815E-2</v>
      </c>
    </row>
    <row r="1880" spans="9:14" x14ac:dyDescent="0.25">
      <c r="I1880" s="31">
        <v>39477</v>
      </c>
      <c r="J1880">
        <v>1355.8100589999999</v>
      </c>
      <c r="K1880" s="14">
        <f t="shared" si="71"/>
        <v>-1.6495585355421505E-2</v>
      </c>
      <c r="M1880" s="6">
        <v>695.48999000000003</v>
      </c>
      <c r="N1880" s="14">
        <f t="shared" si="72"/>
        <v>-2.4968454086108816E-2</v>
      </c>
    </row>
    <row r="1881" spans="9:14" x14ac:dyDescent="0.25">
      <c r="I1881" s="31">
        <v>39476</v>
      </c>
      <c r="J1881">
        <v>1362.3000489999999</v>
      </c>
      <c r="K1881" s="14">
        <f t="shared" si="71"/>
        <v>4.7867988269587602E-3</v>
      </c>
      <c r="M1881" s="6">
        <v>705.20001200000002</v>
      </c>
      <c r="N1881" s="14">
        <f t="shared" si="72"/>
        <v>1.3961411579769711E-2</v>
      </c>
    </row>
    <row r="1882" spans="9:14" x14ac:dyDescent="0.25">
      <c r="I1882" s="31">
        <v>39475</v>
      </c>
      <c r="J1882">
        <v>1353.959961</v>
      </c>
      <c r="K1882" s="14">
        <f t="shared" si="71"/>
        <v>-6.1220639360044515E-3</v>
      </c>
      <c r="M1882" s="6">
        <v>702.39001499999995</v>
      </c>
      <c r="N1882" s="14">
        <f t="shared" si="72"/>
        <v>-3.9846808737717954E-3</v>
      </c>
    </row>
    <row r="1883" spans="9:14" x14ac:dyDescent="0.25">
      <c r="I1883" s="31">
        <v>39472</v>
      </c>
      <c r="J1883">
        <v>1330.6099850000001</v>
      </c>
      <c r="K1883" s="14">
        <f t="shared" si="71"/>
        <v>-1.7245691654540707E-2</v>
      </c>
      <c r="M1883" s="6">
        <v>688.59997599999997</v>
      </c>
      <c r="N1883" s="14">
        <f t="shared" si="72"/>
        <v>-1.963302254517385E-2</v>
      </c>
    </row>
    <row r="1884" spans="9:14" x14ac:dyDescent="0.25">
      <c r="I1884" s="31">
        <v>39471</v>
      </c>
      <c r="J1884">
        <v>1352.0699460000001</v>
      </c>
      <c r="K1884" s="14">
        <f t="shared" si="71"/>
        <v>1.612791219209142E-2</v>
      </c>
      <c r="M1884" s="6">
        <v>692.71997099999999</v>
      </c>
      <c r="N1884" s="14">
        <f t="shared" si="72"/>
        <v>5.9831471733888808E-3</v>
      </c>
    </row>
    <row r="1885" spans="9:14" x14ac:dyDescent="0.25">
      <c r="I1885" s="31">
        <v>39470</v>
      </c>
      <c r="J1885">
        <v>1338.599976</v>
      </c>
      <c r="K1885" s="14">
        <f t="shared" si="71"/>
        <v>-9.9624801511564165E-3</v>
      </c>
      <c r="M1885" s="6">
        <v>693.42999299999997</v>
      </c>
      <c r="N1885" s="14">
        <f t="shared" si="72"/>
        <v>1.0249769455541458E-3</v>
      </c>
    </row>
    <row r="1886" spans="9:14" x14ac:dyDescent="0.25">
      <c r="I1886" s="31">
        <v>39469</v>
      </c>
      <c r="J1886">
        <v>1310.5</v>
      </c>
      <c r="K1886" s="14">
        <f t="shared" si="71"/>
        <v>-2.0992063726138821E-2</v>
      </c>
      <c r="M1886" s="6">
        <v>671.57000700000003</v>
      </c>
      <c r="N1886" s="14">
        <f t="shared" si="72"/>
        <v>-3.1524431046639156E-2</v>
      </c>
    </row>
    <row r="1887" spans="9:14" x14ac:dyDescent="0.25">
      <c r="I1887" s="31">
        <v>39465</v>
      </c>
      <c r="J1887">
        <v>1325.1899410000001</v>
      </c>
      <c r="K1887" s="14">
        <f t="shared" si="71"/>
        <v>1.1209417016406098E-2</v>
      </c>
      <c r="M1887" s="6">
        <v>673.17999299999997</v>
      </c>
      <c r="N1887" s="14">
        <f t="shared" si="72"/>
        <v>2.3973464913835674E-3</v>
      </c>
    </row>
    <row r="1888" spans="9:14" x14ac:dyDescent="0.25">
      <c r="I1888" s="31">
        <v>39464</v>
      </c>
      <c r="J1888">
        <v>1333.25</v>
      </c>
      <c r="K1888" s="14">
        <f t="shared" si="71"/>
        <v>6.0821915037461149E-3</v>
      </c>
      <c r="M1888" s="6">
        <v>680.57000700000003</v>
      </c>
      <c r="N1888" s="14">
        <f t="shared" si="72"/>
        <v>1.0977768318792158E-2</v>
      </c>
    </row>
    <row r="1889" spans="9:14" x14ac:dyDescent="0.25">
      <c r="I1889" s="31">
        <v>39463</v>
      </c>
      <c r="J1889">
        <v>1373.1999510000001</v>
      </c>
      <c r="K1889" s="14">
        <f t="shared" si="71"/>
        <v>2.9964336021001348E-2</v>
      </c>
      <c r="M1889" s="6">
        <v>699.90997300000004</v>
      </c>
      <c r="N1889" s="14">
        <f t="shared" si="72"/>
        <v>2.8417305789380842E-2</v>
      </c>
    </row>
    <row r="1890" spans="9:14" x14ac:dyDescent="0.25">
      <c r="I1890" s="31">
        <v>39462</v>
      </c>
      <c r="J1890">
        <v>1380.9499510000001</v>
      </c>
      <c r="K1890" s="14">
        <f t="shared" si="71"/>
        <v>5.6437520219514425E-3</v>
      </c>
      <c r="M1890" s="6">
        <v>697.42999299999997</v>
      </c>
      <c r="N1890" s="14">
        <f t="shared" si="72"/>
        <v>-3.5432842732190384E-3</v>
      </c>
    </row>
    <row r="1891" spans="9:14" x14ac:dyDescent="0.25">
      <c r="I1891" s="31">
        <v>39461</v>
      </c>
      <c r="J1891">
        <v>1416.25</v>
      </c>
      <c r="K1891" s="14">
        <f t="shared" si="71"/>
        <v>2.5562149427962755E-2</v>
      </c>
      <c r="M1891" s="6">
        <v>712.47997999999995</v>
      </c>
      <c r="N1891" s="14">
        <f t="shared" si="72"/>
        <v>2.157920816577219E-2</v>
      </c>
    </row>
    <row r="1892" spans="9:14" x14ac:dyDescent="0.25">
      <c r="I1892" s="31">
        <v>39458</v>
      </c>
      <c r="J1892">
        <v>1401.0200199999999</v>
      </c>
      <c r="K1892" s="14">
        <f t="shared" si="71"/>
        <v>-1.0753736981465201E-2</v>
      </c>
      <c r="M1892" s="6">
        <v>704.65002400000003</v>
      </c>
      <c r="N1892" s="14">
        <f t="shared" si="72"/>
        <v>-1.0989720721696572E-2</v>
      </c>
    </row>
    <row r="1893" spans="9:14" x14ac:dyDescent="0.25">
      <c r="I1893" s="31">
        <v>39457</v>
      </c>
      <c r="J1893">
        <v>1420.329956</v>
      </c>
      <c r="K1893" s="14">
        <f t="shared" si="71"/>
        <v>1.3782769499610881E-2</v>
      </c>
      <c r="M1893" s="6">
        <v>720.21002199999998</v>
      </c>
      <c r="N1893" s="14">
        <f t="shared" si="72"/>
        <v>2.2081881033186423E-2</v>
      </c>
    </row>
    <row r="1894" spans="9:14" x14ac:dyDescent="0.25">
      <c r="I1894" s="31">
        <v>39456</v>
      </c>
      <c r="J1894">
        <v>1409.130005</v>
      </c>
      <c r="K1894" s="14">
        <f t="shared" si="71"/>
        <v>-7.8854571451424382E-3</v>
      </c>
      <c r="M1894" s="6">
        <v>712.11999500000002</v>
      </c>
      <c r="N1894" s="14">
        <f t="shared" si="72"/>
        <v>-1.1232872013547168E-2</v>
      </c>
    </row>
    <row r="1895" spans="9:14" x14ac:dyDescent="0.25">
      <c r="I1895" s="31">
        <v>39455</v>
      </c>
      <c r="J1895">
        <v>1390.1899410000001</v>
      </c>
      <c r="K1895" s="14">
        <f t="shared" si="71"/>
        <v>-1.3440962815918334E-2</v>
      </c>
      <c r="M1895" s="6">
        <v>704.85998500000005</v>
      </c>
      <c r="N1895" s="14">
        <f t="shared" si="72"/>
        <v>-1.0194925084219819E-2</v>
      </c>
    </row>
    <row r="1896" spans="9:14" x14ac:dyDescent="0.25">
      <c r="I1896" s="31">
        <v>39454</v>
      </c>
      <c r="J1896">
        <v>1416.1800539999999</v>
      </c>
      <c r="K1896" s="14">
        <f t="shared" si="71"/>
        <v>1.8695368333124573E-2</v>
      </c>
      <c r="M1896" s="6">
        <v>723.95001200000002</v>
      </c>
      <c r="N1896" s="14">
        <f t="shared" si="72"/>
        <v>2.7083431328563723E-2</v>
      </c>
    </row>
    <row r="1897" spans="9:14" x14ac:dyDescent="0.25">
      <c r="I1897" s="31">
        <v>39451</v>
      </c>
      <c r="J1897">
        <v>1411.630005</v>
      </c>
      <c r="K1897" s="14">
        <f t="shared" si="71"/>
        <v>-3.2129028982920138E-3</v>
      </c>
      <c r="M1897" s="6">
        <v>721.59997599999997</v>
      </c>
      <c r="N1897" s="14">
        <f t="shared" si="72"/>
        <v>-3.2461302038075956E-3</v>
      </c>
    </row>
    <row r="1898" spans="9:14" x14ac:dyDescent="0.25">
      <c r="I1898" s="31">
        <v>39450</v>
      </c>
      <c r="J1898">
        <v>1447.160034</v>
      </c>
      <c r="K1898" s="14">
        <f t="shared" si="71"/>
        <v>2.5169505376162693E-2</v>
      </c>
      <c r="M1898" s="6">
        <v>745.01000999999997</v>
      </c>
      <c r="N1898" s="14">
        <f t="shared" si="72"/>
        <v>3.2441844205382875E-2</v>
      </c>
    </row>
    <row r="1899" spans="9:14" x14ac:dyDescent="0.25">
      <c r="I1899" s="31">
        <v>39449</v>
      </c>
      <c r="J1899">
        <v>1447.160034</v>
      </c>
      <c r="K1899" s="14">
        <f t="shared" si="71"/>
        <v>0</v>
      </c>
      <c r="M1899" s="6">
        <v>753.54998799999998</v>
      </c>
      <c r="N1899" s="14">
        <f t="shared" si="72"/>
        <v>1.1462903699777094E-2</v>
      </c>
    </row>
    <row r="1900" spans="9:14" x14ac:dyDescent="0.25">
      <c r="I1900" s="31">
        <v>39447</v>
      </c>
      <c r="J1900">
        <v>1468.3599850000001</v>
      </c>
      <c r="K1900" s="14">
        <f t="shared" si="71"/>
        <v>1.4649348034717846E-2</v>
      </c>
      <c r="M1900" s="6">
        <v>766.03002900000001</v>
      </c>
      <c r="N1900" s="14">
        <f t="shared" si="72"/>
        <v>1.6561663059836862E-2</v>
      </c>
    </row>
    <row r="1901" spans="9:14" x14ac:dyDescent="0.25">
      <c r="I1901" s="31">
        <v>39444</v>
      </c>
      <c r="J1901">
        <v>1478.48999</v>
      </c>
      <c r="K1901" s="14">
        <f t="shared" si="71"/>
        <v>6.8988566179157829E-3</v>
      </c>
      <c r="M1901" s="6">
        <v>771.76000999999997</v>
      </c>
      <c r="N1901" s="14">
        <f t="shared" si="72"/>
        <v>7.4800997129056412E-3</v>
      </c>
    </row>
    <row r="1902" spans="9:14" x14ac:dyDescent="0.25">
      <c r="I1902" s="31">
        <v>39443</v>
      </c>
      <c r="J1902">
        <v>1476.2700199999999</v>
      </c>
      <c r="K1902" s="14">
        <f t="shared" si="71"/>
        <v>-1.5015116876104795E-3</v>
      </c>
      <c r="M1902" s="6">
        <v>773.51000999999997</v>
      </c>
      <c r="N1902" s="14">
        <f t="shared" si="72"/>
        <v>2.2675442849131588E-3</v>
      </c>
    </row>
    <row r="1903" spans="9:14" x14ac:dyDescent="0.25">
      <c r="I1903" s="31">
        <v>39442</v>
      </c>
      <c r="J1903">
        <v>1497.660034</v>
      </c>
      <c r="K1903" s="14">
        <f t="shared" si="71"/>
        <v>1.4489228738791438E-2</v>
      </c>
      <c r="M1903" s="6">
        <v>797.03002900000001</v>
      </c>
      <c r="N1903" s="14">
        <f t="shared" si="72"/>
        <v>3.040687088199423E-2</v>
      </c>
    </row>
    <row r="1904" spans="9:14" x14ac:dyDescent="0.25">
      <c r="I1904" s="31">
        <v>39440</v>
      </c>
      <c r="J1904">
        <v>1496.4499510000001</v>
      </c>
      <c r="K1904" s="14">
        <f t="shared" si="71"/>
        <v>-8.0798243428314986E-4</v>
      </c>
      <c r="M1904" s="6">
        <v>794.39001499999995</v>
      </c>
      <c r="N1904" s="14">
        <f t="shared" si="72"/>
        <v>-3.3123143469416805E-3</v>
      </c>
    </row>
    <row r="1905" spans="9:14" x14ac:dyDescent="0.25">
      <c r="I1905" s="31">
        <v>39437</v>
      </c>
      <c r="J1905">
        <v>1484.459961</v>
      </c>
      <c r="K1905" s="14">
        <f t="shared" si="71"/>
        <v>-8.0122893465215395E-3</v>
      </c>
      <c r="M1905" s="6">
        <v>785.59997599999997</v>
      </c>
      <c r="N1905" s="14">
        <f t="shared" si="72"/>
        <v>-1.1065142856811927E-2</v>
      </c>
    </row>
    <row r="1906" spans="9:14" x14ac:dyDescent="0.25">
      <c r="I1906" s="31">
        <v>39436</v>
      </c>
      <c r="J1906">
        <v>1460.119995</v>
      </c>
      <c r="K1906" s="14">
        <f t="shared" si="71"/>
        <v>-1.6396512293671783E-2</v>
      </c>
      <c r="M1906" s="6">
        <v>767.53997800000002</v>
      </c>
      <c r="N1906" s="14">
        <f t="shared" si="72"/>
        <v>-2.2988796527152577E-2</v>
      </c>
    </row>
    <row r="1907" spans="9:14" x14ac:dyDescent="0.25">
      <c r="I1907" s="31">
        <v>39435</v>
      </c>
      <c r="J1907">
        <v>1453</v>
      </c>
      <c r="K1907" s="14">
        <f t="shared" si="71"/>
        <v>-4.8763081283603738E-3</v>
      </c>
      <c r="M1907" s="6">
        <v>756.13000499999998</v>
      </c>
      <c r="N1907" s="14">
        <f t="shared" si="72"/>
        <v>-1.4865640001881508E-2</v>
      </c>
    </row>
    <row r="1908" spans="9:14" x14ac:dyDescent="0.25">
      <c r="I1908" s="31">
        <v>39434</v>
      </c>
      <c r="J1908">
        <v>1454.9799800000001</v>
      </c>
      <c r="K1908" s="14">
        <f t="shared" si="71"/>
        <v>1.362684101858358E-3</v>
      </c>
      <c r="M1908" s="6">
        <v>754.05999799999995</v>
      </c>
      <c r="N1908" s="14">
        <f t="shared" si="72"/>
        <v>-2.7376337221269864E-3</v>
      </c>
    </row>
    <row r="1909" spans="9:14" x14ac:dyDescent="0.25">
      <c r="I1909" s="31">
        <v>39433</v>
      </c>
      <c r="J1909">
        <v>1445.900024</v>
      </c>
      <c r="K1909" s="14">
        <f t="shared" si="71"/>
        <v>-6.2406054549286605E-3</v>
      </c>
      <c r="M1909" s="6">
        <v>739.05999799999995</v>
      </c>
      <c r="N1909" s="14">
        <f t="shared" si="72"/>
        <v>-1.9892316314066072E-2</v>
      </c>
    </row>
    <row r="1910" spans="9:14" x14ac:dyDescent="0.25">
      <c r="I1910" s="31">
        <v>39430</v>
      </c>
      <c r="J1910">
        <v>1467.9499510000001</v>
      </c>
      <c r="K1910" s="14">
        <f t="shared" si="71"/>
        <v>1.5249966549554461E-2</v>
      </c>
      <c r="M1910" s="6">
        <v>753.92999299999997</v>
      </c>
      <c r="N1910" s="14">
        <f t="shared" si="72"/>
        <v>2.0120145915406562E-2</v>
      </c>
    </row>
    <row r="1911" spans="9:14" x14ac:dyDescent="0.25">
      <c r="I1911" s="31">
        <v>39429</v>
      </c>
      <c r="J1911">
        <v>1488.410034</v>
      </c>
      <c r="K1911" s="14">
        <f t="shared" si="71"/>
        <v>1.3937861427810949E-2</v>
      </c>
      <c r="M1911" s="6">
        <v>769.46002199999998</v>
      </c>
      <c r="N1911" s="14">
        <f t="shared" si="72"/>
        <v>2.0598767981366173E-2</v>
      </c>
    </row>
    <row r="1912" spans="9:14" x14ac:dyDescent="0.25">
      <c r="I1912" s="31">
        <v>39428</v>
      </c>
      <c r="J1912">
        <v>1486.589966</v>
      </c>
      <c r="K1912" s="14">
        <f t="shared" si="71"/>
        <v>-1.2228270156904308E-3</v>
      </c>
      <c r="M1912" s="6">
        <v>771.71002199999998</v>
      </c>
      <c r="N1912" s="14">
        <f t="shared" si="72"/>
        <v>2.9241285260690475E-3</v>
      </c>
    </row>
    <row r="1913" spans="9:14" x14ac:dyDescent="0.25">
      <c r="I1913" s="31">
        <v>39427</v>
      </c>
      <c r="J1913">
        <v>1477.650024</v>
      </c>
      <c r="K1913" s="14">
        <f t="shared" si="71"/>
        <v>-6.0137241636676331E-3</v>
      </c>
      <c r="M1913" s="6">
        <v>766.27002000000005</v>
      </c>
      <c r="N1913" s="14">
        <f t="shared" si="72"/>
        <v>-7.0492825606972565E-3</v>
      </c>
    </row>
    <row r="1914" spans="9:14" x14ac:dyDescent="0.25">
      <c r="I1914" s="31">
        <v>39426</v>
      </c>
      <c r="J1914">
        <v>1515.959961</v>
      </c>
      <c r="K1914" s="14">
        <f t="shared" si="71"/>
        <v>2.5926258841924454E-2</v>
      </c>
      <c r="M1914" s="6">
        <v>791.20001200000002</v>
      </c>
      <c r="N1914" s="14">
        <f t="shared" si="72"/>
        <v>3.2534212939715479E-2</v>
      </c>
    </row>
    <row r="1915" spans="9:14" x14ac:dyDescent="0.25">
      <c r="I1915" s="31">
        <v>39423</v>
      </c>
      <c r="J1915">
        <v>1504.660034</v>
      </c>
      <c r="K1915" s="14">
        <f t="shared" si="71"/>
        <v>-7.4539745710342498E-3</v>
      </c>
      <c r="M1915" s="6">
        <v>785.52002000000005</v>
      </c>
      <c r="N1915" s="14">
        <f t="shared" si="72"/>
        <v>-7.1789584351017455E-3</v>
      </c>
    </row>
    <row r="1916" spans="9:14" x14ac:dyDescent="0.25">
      <c r="I1916" s="31">
        <v>39422</v>
      </c>
      <c r="J1916">
        <v>1507.339966</v>
      </c>
      <c r="K1916" s="14">
        <f t="shared" si="71"/>
        <v>1.7810880460988887E-3</v>
      </c>
      <c r="M1916" s="6">
        <v>786.95001200000002</v>
      </c>
      <c r="N1916" s="14">
        <f t="shared" si="72"/>
        <v>1.8204399169863272E-3</v>
      </c>
    </row>
    <row r="1917" spans="9:14" x14ac:dyDescent="0.25">
      <c r="I1917" s="31">
        <v>39421</v>
      </c>
      <c r="J1917">
        <v>1485.01001</v>
      </c>
      <c r="K1917" s="14">
        <f t="shared" si="71"/>
        <v>-1.4814147109265985E-2</v>
      </c>
      <c r="M1917" s="6">
        <v>765.64001499999995</v>
      </c>
      <c r="N1917" s="14">
        <f t="shared" si="72"/>
        <v>-2.707922571325927E-2</v>
      </c>
    </row>
    <row r="1918" spans="9:14" x14ac:dyDescent="0.25">
      <c r="I1918" s="31">
        <v>39420</v>
      </c>
      <c r="J1918">
        <v>1462.790039</v>
      </c>
      <c r="K1918" s="14">
        <f t="shared" si="71"/>
        <v>-1.4962842573700841E-2</v>
      </c>
      <c r="M1918" s="6">
        <v>752.05999799999995</v>
      </c>
      <c r="N1918" s="14">
        <f t="shared" si="72"/>
        <v>-1.7736817216900569E-2</v>
      </c>
    </row>
    <row r="1919" spans="9:14" x14ac:dyDescent="0.25">
      <c r="I1919" s="31">
        <v>39419</v>
      </c>
      <c r="J1919">
        <v>1472.420044</v>
      </c>
      <c r="K1919" s="14">
        <f t="shared" si="71"/>
        <v>6.5833132187469445E-3</v>
      </c>
      <c r="M1919" s="6">
        <v>759.96997099999999</v>
      </c>
      <c r="N1919" s="14">
        <f t="shared" si="72"/>
        <v>1.0517741963454341E-2</v>
      </c>
    </row>
    <row r="1920" spans="9:14" x14ac:dyDescent="0.25">
      <c r="I1920" s="31">
        <v>39416</v>
      </c>
      <c r="J1920">
        <v>1481.1400149999999</v>
      </c>
      <c r="K1920" s="14">
        <f t="shared" si="71"/>
        <v>5.9222034062449413E-3</v>
      </c>
      <c r="M1920" s="6">
        <v>767.77002000000005</v>
      </c>
      <c r="N1920" s="14">
        <f t="shared" si="72"/>
        <v>1.0263627903266181E-2</v>
      </c>
    </row>
    <row r="1921" spans="9:14" x14ac:dyDescent="0.25">
      <c r="I1921" s="31">
        <v>39415</v>
      </c>
      <c r="J1921">
        <v>1469.719971</v>
      </c>
      <c r="K1921" s="14">
        <f t="shared" si="71"/>
        <v>-7.7103068476614967E-3</v>
      </c>
      <c r="M1921" s="6">
        <v>766.05999799999995</v>
      </c>
      <c r="N1921" s="14">
        <f t="shared" si="72"/>
        <v>-2.2272581052332763E-3</v>
      </c>
    </row>
    <row r="1922" spans="9:14" x14ac:dyDescent="0.25">
      <c r="I1922" s="31">
        <v>39414</v>
      </c>
      <c r="J1922">
        <v>1469.0200199999999</v>
      </c>
      <c r="K1922" s="14">
        <f t="shared" si="71"/>
        <v>-4.7624786613176262E-4</v>
      </c>
      <c r="M1922" s="6">
        <v>770.03997800000002</v>
      </c>
      <c r="N1922" s="14">
        <f t="shared" si="72"/>
        <v>5.195389408650497E-3</v>
      </c>
    </row>
    <row r="1923" spans="9:14" x14ac:dyDescent="0.25">
      <c r="I1923" s="31">
        <v>39413</v>
      </c>
      <c r="J1923">
        <v>1428.2299800000001</v>
      </c>
      <c r="K1923" s="14">
        <f t="shared" si="71"/>
        <v>-2.7766837377750542E-2</v>
      </c>
      <c r="M1923" s="6">
        <v>743.27002000000005</v>
      </c>
      <c r="N1923" s="14">
        <f t="shared" si="72"/>
        <v>-3.4764374272526322E-2</v>
      </c>
    </row>
    <row r="1924" spans="9:14" x14ac:dyDescent="0.25">
      <c r="I1924" s="31">
        <v>39412</v>
      </c>
      <c r="J1924">
        <v>1407.219971</v>
      </c>
      <c r="K1924" s="14">
        <f t="shared" si="71"/>
        <v>-1.4710522320782071E-2</v>
      </c>
      <c r="M1924" s="6">
        <v>735.07000700000003</v>
      </c>
      <c r="N1924" s="14">
        <f t="shared" si="72"/>
        <v>-1.1032347302263101E-2</v>
      </c>
    </row>
    <row r="1925" spans="9:14" x14ac:dyDescent="0.25">
      <c r="I1925" s="31">
        <v>39409</v>
      </c>
      <c r="J1925">
        <v>1440.6999510000001</v>
      </c>
      <c r="K1925" s="14">
        <f t="shared" si="71"/>
        <v>2.3791575368425466E-2</v>
      </c>
      <c r="M1925" s="6">
        <v>755.03002900000001</v>
      </c>
      <c r="N1925" s="14">
        <f t="shared" si="72"/>
        <v>2.715390617209601E-2</v>
      </c>
    </row>
    <row r="1926" spans="9:14" x14ac:dyDescent="0.25">
      <c r="I1926" s="31">
        <v>39407</v>
      </c>
      <c r="J1926">
        <v>1416.7700199999999</v>
      </c>
      <c r="K1926" s="14">
        <f t="shared" si="71"/>
        <v>-1.6609933930649579E-2</v>
      </c>
      <c r="M1926" s="6">
        <v>740.29998799999998</v>
      </c>
      <c r="N1926" s="14">
        <f t="shared" si="72"/>
        <v>-1.9509212129627751E-2</v>
      </c>
    </row>
    <row r="1927" spans="9:14" x14ac:dyDescent="0.25">
      <c r="I1927" s="31">
        <v>39406</v>
      </c>
      <c r="J1927">
        <v>1439.6999510000001</v>
      </c>
      <c r="K1927" s="14">
        <f t="shared" ref="K1927:K1990" si="73">J1927/J1926-1</f>
        <v>1.618465289094706E-2</v>
      </c>
      <c r="M1927" s="6">
        <v>749.330017</v>
      </c>
      <c r="N1927" s="14">
        <f t="shared" ref="N1927:N1990" si="74">M1927/M1926-1</f>
        <v>1.2197797036841207E-2</v>
      </c>
    </row>
    <row r="1928" spans="9:14" x14ac:dyDescent="0.25">
      <c r="I1928" s="31">
        <v>39405</v>
      </c>
      <c r="J1928">
        <v>1433.2700199999999</v>
      </c>
      <c r="K1928" s="14">
        <f t="shared" si="73"/>
        <v>-4.4661604631811569E-3</v>
      </c>
      <c r="M1928" s="6">
        <v>750.330017</v>
      </c>
      <c r="N1928" s="14">
        <f t="shared" si="74"/>
        <v>1.3345254791787831E-3</v>
      </c>
    </row>
    <row r="1929" spans="9:14" x14ac:dyDescent="0.25">
      <c r="I1929" s="31">
        <v>39402</v>
      </c>
      <c r="J1929">
        <v>1458.73999</v>
      </c>
      <c r="K1929" s="14">
        <f t="shared" si="73"/>
        <v>1.7770531473197293E-2</v>
      </c>
      <c r="M1929" s="6">
        <v>769.5</v>
      </c>
      <c r="N1929" s="14">
        <f t="shared" si="74"/>
        <v>2.5548735310692017E-2</v>
      </c>
    </row>
    <row r="1930" spans="9:14" x14ac:dyDescent="0.25">
      <c r="I1930" s="31">
        <v>39401</v>
      </c>
      <c r="J1930">
        <v>1451.150024</v>
      </c>
      <c r="K1930" s="14">
        <f t="shared" si="73"/>
        <v>-5.2030972291368105E-3</v>
      </c>
      <c r="M1930" s="6">
        <v>771.59997599999997</v>
      </c>
      <c r="N1930" s="14">
        <f t="shared" si="74"/>
        <v>2.7290136452240432E-3</v>
      </c>
    </row>
    <row r="1931" spans="9:14" x14ac:dyDescent="0.25">
      <c r="I1931" s="31">
        <v>39400</v>
      </c>
      <c r="J1931">
        <v>1470.579956</v>
      </c>
      <c r="K1931" s="14">
        <f t="shared" si="73"/>
        <v>1.3389333755060573E-2</v>
      </c>
      <c r="M1931" s="6">
        <v>782.46997099999999</v>
      </c>
      <c r="N1931" s="14">
        <f t="shared" si="74"/>
        <v>1.408760411884713E-2</v>
      </c>
    </row>
    <row r="1932" spans="9:14" x14ac:dyDescent="0.25">
      <c r="I1932" s="31">
        <v>39399</v>
      </c>
      <c r="J1932">
        <v>1481.0500489999999</v>
      </c>
      <c r="K1932" s="14">
        <f t="shared" si="73"/>
        <v>7.1197033233600937E-3</v>
      </c>
      <c r="M1932" s="6">
        <v>789.15002400000003</v>
      </c>
      <c r="N1932" s="14">
        <f t="shared" si="74"/>
        <v>8.5371365644395514E-3</v>
      </c>
    </row>
    <row r="1933" spans="9:14" x14ac:dyDescent="0.25">
      <c r="I1933" s="31">
        <v>39398</v>
      </c>
      <c r="J1933">
        <v>1439.1800539999999</v>
      </c>
      <c r="K1933" s="14">
        <f t="shared" si="73"/>
        <v>-2.8270479467098708E-2</v>
      </c>
      <c r="M1933" s="6">
        <v>767.09002699999996</v>
      </c>
      <c r="N1933" s="14">
        <f t="shared" si="74"/>
        <v>-2.7954123207376447E-2</v>
      </c>
    </row>
    <row r="1934" spans="9:14" x14ac:dyDescent="0.25">
      <c r="I1934" s="31">
        <v>39395</v>
      </c>
      <c r="J1934">
        <v>1453.6999510000001</v>
      </c>
      <c r="K1934" s="14">
        <f t="shared" si="73"/>
        <v>1.008900655595113E-2</v>
      </c>
      <c r="M1934" s="6">
        <v>772.38000499999998</v>
      </c>
      <c r="N1934" s="14">
        <f t="shared" si="74"/>
        <v>6.8961631800747991E-3</v>
      </c>
    </row>
    <row r="1935" spans="9:14" x14ac:dyDescent="0.25">
      <c r="I1935" s="31">
        <v>39394</v>
      </c>
      <c r="J1935">
        <v>1474.7700199999999</v>
      </c>
      <c r="K1935" s="14">
        <f t="shared" si="73"/>
        <v>1.4494097620011415E-2</v>
      </c>
      <c r="M1935" s="6">
        <v>780.90002400000003</v>
      </c>
      <c r="N1935" s="14">
        <f t="shared" si="74"/>
        <v>1.1030864269978125E-2</v>
      </c>
    </row>
    <row r="1936" spans="9:14" x14ac:dyDescent="0.25">
      <c r="I1936" s="31">
        <v>39393</v>
      </c>
      <c r="J1936">
        <v>1475.619995</v>
      </c>
      <c r="K1936" s="14">
        <f t="shared" si="73"/>
        <v>5.76344100078785E-4</v>
      </c>
      <c r="M1936" s="6">
        <v>775.96002199999998</v>
      </c>
      <c r="N1936" s="14">
        <f t="shared" si="74"/>
        <v>-6.3260364299848604E-3</v>
      </c>
    </row>
    <row r="1937" spans="9:14" x14ac:dyDescent="0.25">
      <c r="I1937" s="31">
        <v>39392</v>
      </c>
      <c r="J1937">
        <v>1520.2700199999999</v>
      </c>
      <c r="K1937" s="14">
        <f t="shared" si="73"/>
        <v>3.0258484671725983E-2</v>
      </c>
      <c r="M1937" s="6">
        <v>801.77002000000005</v>
      </c>
      <c r="N1937" s="14">
        <f t="shared" si="74"/>
        <v>3.3262020295164119E-2</v>
      </c>
    </row>
    <row r="1938" spans="9:14" x14ac:dyDescent="0.25">
      <c r="I1938" s="31">
        <v>39391</v>
      </c>
      <c r="J1938">
        <v>1502.170044</v>
      </c>
      <c r="K1938" s="14">
        <f t="shared" si="73"/>
        <v>-1.1905763951064463E-2</v>
      </c>
      <c r="M1938" s="6">
        <v>790.42999299999997</v>
      </c>
      <c r="N1938" s="14">
        <f t="shared" si="74"/>
        <v>-1.41437403708361E-2</v>
      </c>
    </row>
    <row r="1939" spans="9:14" x14ac:dyDescent="0.25">
      <c r="I1939" s="31">
        <v>39388</v>
      </c>
      <c r="J1939">
        <v>1509.650024</v>
      </c>
      <c r="K1939" s="14">
        <f t="shared" si="73"/>
        <v>4.9794495835386865E-3</v>
      </c>
      <c r="M1939" s="6">
        <v>797.78002900000001</v>
      </c>
      <c r="N1939" s="14">
        <f t="shared" si="74"/>
        <v>9.2987817581462462E-3</v>
      </c>
    </row>
    <row r="1940" spans="9:14" x14ac:dyDescent="0.25">
      <c r="I1940" s="31">
        <v>39387</v>
      </c>
      <c r="J1940">
        <v>1508.4399410000001</v>
      </c>
      <c r="K1940" s="14">
        <f t="shared" si="73"/>
        <v>-8.0156525072860862E-4</v>
      </c>
      <c r="M1940" s="6">
        <v>795.17999299999997</v>
      </c>
      <c r="N1940" s="14">
        <f t="shared" si="74"/>
        <v>-3.2590888534262952E-3</v>
      </c>
    </row>
    <row r="1941" spans="9:14" x14ac:dyDescent="0.25">
      <c r="I1941" s="31">
        <v>39386</v>
      </c>
      <c r="J1941">
        <v>1549.380005</v>
      </c>
      <c r="K1941" s="14">
        <f t="shared" si="73"/>
        <v>2.714066558915107E-2</v>
      </c>
      <c r="M1941" s="6">
        <v>828.02002000000005</v>
      </c>
      <c r="N1941" s="14">
        <f t="shared" si="74"/>
        <v>4.1298859741306426E-2</v>
      </c>
    </row>
    <row r="1942" spans="9:14" x14ac:dyDescent="0.25">
      <c r="I1942" s="31">
        <v>39385</v>
      </c>
      <c r="J1942">
        <v>1531.0200199999999</v>
      </c>
      <c r="K1942" s="14">
        <f t="shared" si="73"/>
        <v>-1.1849891531290346E-2</v>
      </c>
      <c r="M1942" s="6">
        <v>816.15002400000003</v>
      </c>
      <c r="N1942" s="14">
        <f t="shared" si="74"/>
        <v>-1.4335397349450552E-2</v>
      </c>
    </row>
    <row r="1943" spans="9:14" x14ac:dyDescent="0.25">
      <c r="I1943" s="31">
        <v>39384</v>
      </c>
      <c r="J1943">
        <v>1540.9799800000001</v>
      </c>
      <c r="K1943" s="14">
        <f t="shared" si="73"/>
        <v>6.5054407322513441E-3</v>
      </c>
      <c r="M1943" s="6">
        <v>821.71997099999999</v>
      </c>
      <c r="N1943" s="14">
        <f t="shared" si="74"/>
        <v>6.8246607072328658E-3</v>
      </c>
    </row>
    <row r="1944" spans="9:14" x14ac:dyDescent="0.25">
      <c r="I1944" s="31">
        <v>39381</v>
      </c>
      <c r="J1944">
        <v>1535.280029</v>
      </c>
      <c r="K1944" s="14">
        <f t="shared" si="73"/>
        <v>-3.6989130773782408E-3</v>
      </c>
      <c r="M1944" s="6">
        <v>821.39001499999995</v>
      </c>
      <c r="N1944" s="14">
        <f t="shared" si="74"/>
        <v>-4.0154311887841132E-4</v>
      </c>
    </row>
    <row r="1945" spans="9:14" x14ac:dyDescent="0.25">
      <c r="I1945" s="31">
        <v>39380</v>
      </c>
      <c r="J1945">
        <v>1514.400024</v>
      </c>
      <c r="K1945" s="14">
        <f t="shared" si="73"/>
        <v>-1.3600128058462446E-2</v>
      </c>
      <c r="M1945" s="6">
        <v>806.10998500000005</v>
      </c>
      <c r="N1945" s="14">
        <f t="shared" si="74"/>
        <v>-1.860264882815732E-2</v>
      </c>
    </row>
    <row r="1946" spans="9:14" x14ac:dyDescent="0.25">
      <c r="I1946" s="31">
        <v>39379</v>
      </c>
      <c r="J1946">
        <v>1515.880005</v>
      </c>
      <c r="K1946" s="14">
        <f t="shared" si="73"/>
        <v>9.7727217151710732E-4</v>
      </c>
      <c r="M1946" s="6">
        <v>810.84997599999997</v>
      </c>
      <c r="N1946" s="14">
        <f t="shared" si="74"/>
        <v>5.880079751152012E-3</v>
      </c>
    </row>
    <row r="1947" spans="9:14" x14ac:dyDescent="0.25">
      <c r="I1947" s="31">
        <v>39378</v>
      </c>
      <c r="J1947">
        <v>1519.589966</v>
      </c>
      <c r="K1947" s="14">
        <f t="shared" si="73"/>
        <v>2.4473975431849038E-3</v>
      </c>
      <c r="M1947" s="6">
        <v>818.53002900000001</v>
      </c>
      <c r="N1947" s="14">
        <f t="shared" si="74"/>
        <v>9.4716078526466685E-3</v>
      </c>
    </row>
    <row r="1948" spans="9:14" x14ac:dyDescent="0.25">
      <c r="I1948" s="31">
        <v>39377</v>
      </c>
      <c r="J1948">
        <v>1506.329956</v>
      </c>
      <c r="K1948" s="14">
        <f t="shared" si="73"/>
        <v>-8.726044720408499E-3</v>
      </c>
      <c r="M1948" s="6">
        <v>810.080017</v>
      </c>
      <c r="N1948" s="14">
        <f t="shared" si="74"/>
        <v>-1.0323398898783753E-2</v>
      </c>
    </row>
    <row r="1949" spans="9:14" x14ac:dyDescent="0.25">
      <c r="I1949" s="31">
        <v>39374</v>
      </c>
      <c r="J1949">
        <v>1500.630005</v>
      </c>
      <c r="K1949" s="14">
        <f t="shared" si="73"/>
        <v>-3.7839989686828668E-3</v>
      </c>
      <c r="M1949" s="6">
        <v>798.78997800000002</v>
      </c>
      <c r="N1949" s="14">
        <f t="shared" si="74"/>
        <v>-1.39369429723879E-2</v>
      </c>
    </row>
    <row r="1950" spans="9:14" x14ac:dyDescent="0.25">
      <c r="I1950" s="31">
        <v>39373</v>
      </c>
      <c r="J1950">
        <v>1540.079956</v>
      </c>
      <c r="K1950" s="14">
        <f t="shared" si="73"/>
        <v>2.6288925896826854E-2</v>
      </c>
      <c r="M1950" s="6">
        <v>825.03002900000001</v>
      </c>
      <c r="N1950" s="14">
        <f t="shared" si="74"/>
        <v>3.2849749900091929E-2</v>
      </c>
    </row>
    <row r="1951" spans="9:14" x14ac:dyDescent="0.25">
      <c r="I1951" s="31">
        <v>39372</v>
      </c>
      <c r="J1951">
        <v>1541.23999</v>
      </c>
      <c r="K1951" s="14">
        <f t="shared" si="73"/>
        <v>7.5322972387281695E-4</v>
      </c>
      <c r="M1951" s="6">
        <v>824.89001499999995</v>
      </c>
      <c r="N1951" s="14">
        <f t="shared" si="74"/>
        <v>-1.6970776223712569E-4</v>
      </c>
    </row>
    <row r="1952" spans="9:14" x14ac:dyDescent="0.25">
      <c r="I1952" s="31">
        <v>39371</v>
      </c>
      <c r="J1952">
        <v>1538.530029</v>
      </c>
      <c r="K1952" s="14">
        <f t="shared" si="73"/>
        <v>-1.758299173122313E-3</v>
      </c>
      <c r="M1952" s="6">
        <v>823.34997599999997</v>
      </c>
      <c r="N1952" s="14">
        <f t="shared" si="74"/>
        <v>-1.866962833826924E-3</v>
      </c>
    </row>
    <row r="1953" spans="9:14" x14ac:dyDescent="0.25">
      <c r="I1953" s="31">
        <v>39370</v>
      </c>
      <c r="J1953">
        <v>1548.709961</v>
      </c>
      <c r="K1953" s="14">
        <f t="shared" si="73"/>
        <v>6.6166612338509623E-3</v>
      </c>
      <c r="M1953" s="6">
        <v>829.35998500000005</v>
      </c>
      <c r="N1953" s="14">
        <f t="shared" si="74"/>
        <v>7.2994585233341347E-3</v>
      </c>
    </row>
    <row r="1954" spans="9:14" x14ac:dyDescent="0.25">
      <c r="I1954" s="31">
        <v>39367</v>
      </c>
      <c r="J1954">
        <v>1561.8000489999999</v>
      </c>
      <c r="K1954" s="14">
        <f t="shared" si="73"/>
        <v>8.4522527326857944E-3</v>
      </c>
      <c r="M1954" s="6">
        <v>841.169983</v>
      </c>
      <c r="N1954" s="14">
        <f t="shared" si="74"/>
        <v>1.4239893669333314E-2</v>
      </c>
    </row>
    <row r="1955" spans="9:14" x14ac:dyDescent="0.25">
      <c r="I1955" s="31">
        <v>39366</v>
      </c>
      <c r="J1955">
        <v>1554.410034</v>
      </c>
      <c r="K1955" s="14">
        <f t="shared" si="73"/>
        <v>-4.7317292663242583E-3</v>
      </c>
      <c r="M1955" s="6">
        <v>834.97997999999995</v>
      </c>
      <c r="N1955" s="14">
        <f t="shared" si="74"/>
        <v>-7.3588015800607476E-3</v>
      </c>
    </row>
    <row r="1956" spans="9:14" x14ac:dyDescent="0.25">
      <c r="I1956" s="31">
        <v>39365</v>
      </c>
      <c r="J1956">
        <v>1562.469971</v>
      </c>
      <c r="K1956" s="14">
        <f t="shared" si="73"/>
        <v>5.1852064923043617E-3</v>
      </c>
      <c r="M1956" s="6">
        <v>845.19000200000005</v>
      </c>
      <c r="N1956" s="14">
        <f t="shared" si="74"/>
        <v>1.2227864433348667E-2</v>
      </c>
    </row>
    <row r="1957" spans="9:14" x14ac:dyDescent="0.25">
      <c r="I1957" s="31">
        <v>39364</v>
      </c>
      <c r="J1957">
        <v>1565.150024</v>
      </c>
      <c r="K1957" s="14">
        <f t="shared" si="73"/>
        <v>1.7152668849595987E-3</v>
      </c>
      <c r="M1957" s="6">
        <v>845.71997099999999</v>
      </c>
      <c r="N1957" s="14">
        <f t="shared" si="74"/>
        <v>6.2704125551160672E-4</v>
      </c>
    </row>
    <row r="1958" spans="9:14" x14ac:dyDescent="0.25">
      <c r="I1958" s="31">
        <v>39363</v>
      </c>
      <c r="J1958">
        <v>1552.579956</v>
      </c>
      <c r="K1958" s="14">
        <f t="shared" si="73"/>
        <v>-8.0312224433765067E-3</v>
      </c>
      <c r="M1958" s="6">
        <v>840.14001499999995</v>
      </c>
      <c r="N1958" s="14">
        <f t="shared" si="74"/>
        <v>-6.5978765919435522E-3</v>
      </c>
    </row>
    <row r="1959" spans="9:14" x14ac:dyDescent="0.25">
      <c r="I1959" s="31">
        <v>39360</v>
      </c>
      <c r="J1959">
        <v>1557.589966</v>
      </c>
      <c r="K1959" s="14">
        <f t="shared" si="73"/>
        <v>3.226893391634178E-3</v>
      </c>
      <c r="M1959" s="6">
        <v>844.88000499999998</v>
      </c>
      <c r="N1959" s="14">
        <f t="shared" si="74"/>
        <v>5.6419048198770305E-3</v>
      </c>
    </row>
    <row r="1960" spans="9:14" x14ac:dyDescent="0.25">
      <c r="I1960" s="31">
        <v>39359</v>
      </c>
      <c r="J1960">
        <v>1542.839966</v>
      </c>
      <c r="K1960" s="14">
        <f t="shared" si="73"/>
        <v>-9.4697579735179005E-3</v>
      </c>
      <c r="M1960" s="6">
        <v>829.15002400000003</v>
      </c>
      <c r="N1960" s="14">
        <f t="shared" si="74"/>
        <v>-1.8618005997194764E-2</v>
      </c>
    </row>
    <row r="1961" spans="9:14" x14ac:dyDescent="0.25">
      <c r="I1961" s="31">
        <v>39358</v>
      </c>
      <c r="J1961">
        <v>1539.589966</v>
      </c>
      <c r="K1961" s="14">
        <f t="shared" si="73"/>
        <v>-2.1065049335129427E-3</v>
      </c>
      <c r="M1961" s="6">
        <v>826.15002400000003</v>
      </c>
      <c r="N1961" s="14">
        <f t="shared" si="74"/>
        <v>-3.6181630744305249E-3</v>
      </c>
    </row>
    <row r="1962" spans="9:14" x14ac:dyDescent="0.25">
      <c r="I1962" s="31">
        <v>39357</v>
      </c>
      <c r="J1962">
        <v>1546.630005</v>
      </c>
      <c r="K1962" s="14">
        <f t="shared" si="73"/>
        <v>4.5726713965865695E-3</v>
      </c>
      <c r="M1962" s="6">
        <v>831.96997099999999</v>
      </c>
      <c r="N1962" s="14">
        <f t="shared" si="74"/>
        <v>7.0446611764547473E-3</v>
      </c>
    </row>
    <row r="1963" spans="9:14" x14ac:dyDescent="0.25">
      <c r="I1963" s="31">
        <v>39356</v>
      </c>
      <c r="J1963">
        <v>1547.040039</v>
      </c>
      <c r="K1963" s="14">
        <f t="shared" si="73"/>
        <v>2.6511447383947839E-4</v>
      </c>
      <c r="M1963" s="6">
        <v>824.73999000000003</v>
      </c>
      <c r="N1963" s="14">
        <f t="shared" si="74"/>
        <v>-8.6901946608839431E-3</v>
      </c>
    </row>
    <row r="1964" spans="9:14" x14ac:dyDescent="0.25">
      <c r="I1964" s="31">
        <v>39353</v>
      </c>
      <c r="J1964">
        <v>1526.75</v>
      </c>
      <c r="K1964" s="14">
        <f t="shared" si="73"/>
        <v>-1.3115393582906476E-2</v>
      </c>
      <c r="M1964" s="6">
        <v>805.45001200000002</v>
      </c>
      <c r="N1964" s="14">
        <f t="shared" si="74"/>
        <v>-2.3389162928791674E-2</v>
      </c>
    </row>
    <row r="1965" spans="9:14" x14ac:dyDescent="0.25">
      <c r="I1965" s="31">
        <v>39352</v>
      </c>
      <c r="J1965">
        <v>1531.380005</v>
      </c>
      <c r="K1965" s="14">
        <f t="shared" si="73"/>
        <v>3.0325888324873596E-3</v>
      </c>
      <c r="M1965" s="6">
        <v>814.01000999999997</v>
      </c>
      <c r="N1965" s="14">
        <f t="shared" si="74"/>
        <v>1.0627596837132991E-2</v>
      </c>
    </row>
    <row r="1966" spans="9:14" x14ac:dyDescent="0.25">
      <c r="I1966" s="31">
        <v>39351</v>
      </c>
      <c r="J1966">
        <v>1525.420044</v>
      </c>
      <c r="K1966" s="14">
        <f t="shared" si="73"/>
        <v>-3.8918890024295383E-3</v>
      </c>
      <c r="M1966" s="6">
        <v>809.11999500000002</v>
      </c>
      <c r="N1966" s="14">
        <f t="shared" si="74"/>
        <v>-6.0073155611439777E-3</v>
      </c>
    </row>
    <row r="1967" spans="9:14" x14ac:dyDescent="0.25">
      <c r="I1967" s="31">
        <v>39350</v>
      </c>
      <c r="J1967">
        <v>1517.209961</v>
      </c>
      <c r="K1967" s="14">
        <f t="shared" si="73"/>
        <v>-5.3821785234126063E-3</v>
      </c>
      <c r="M1967" s="6">
        <v>803</v>
      </c>
      <c r="N1967" s="14">
        <f t="shared" si="74"/>
        <v>-7.5637668551251647E-3</v>
      </c>
    </row>
    <row r="1968" spans="9:14" x14ac:dyDescent="0.25">
      <c r="I1968" s="31">
        <v>39349</v>
      </c>
      <c r="J1968">
        <v>1517.7299800000001</v>
      </c>
      <c r="K1968" s="14">
        <f t="shared" si="73"/>
        <v>3.4274689289359728E-4</v>
      </c>
      <c r="M1968" s="6">
        <v>805.79998799999998</v>
      </c>
      <c r="N1968" s="14">
        <f t="shared" si="74"/>
        <v>3.4869090909090961E-3</v>
      </c>
    </row>
    <row r="1969" spans="9:14" x14ac:dyDescent="0.25">
      <c r="I1969" s="31">
        <v>39346</v>
      </c>
      <c r="J1969">
        <v>1525.75</v>
      </c>
      <c r="K1969" s="14">
        <f t="shared" si="73"/>
        <v>5.284220583163135E-3</v>
      </c>
      <c r="M1969" s="6">
        <v>813.10998500000005</v>
      </c>
      <c r="N1969" s="14">
        <f t="shared" si="74"/>
        <v>9.071726369894284E-3</v>
      </c>
    </row>
    <row r="1970" spans="9:14" x14ac:dyDescent="0.25">
      <c r="I1970" s="31">
        <v>39345</v>
      </c>
      <c r="J1970">
        <v>1518.75</v>
      </c>
      <c r="K1970" s="14">
        <f t="shared" si="73"/>
        <v>-4.5879075864329044E-3</v>
      </c>
      <c r="M1970" s="6">
        <v>809.76000999999997</v>
      </c>
      <c r="N1970" s="14">
        <f t="shared" si="74"/>
        <v>-4.1199530958903052E-3</v>
      </c>
    </row>
    <row r="1971" spans="9:14" x14ac:dyDescent="0.25">
      <c r="I1971" s="31">
        <v>39344</v>
      </c>
      <c r="J1971">
        <v>1529.030029</v>
      </c>
      <c r="K1971" s="14">
        <f t="shared" si="73"/>
        <v>6.7687433744856307E-3</v>
      </c>
      <c r="M1971" s="6">
        <v>817.40002400000003</v>
      </c>
      <c r="N1971" s="14">
        <f t="shared" si="74"/>
        <v>9.4349114622245267E-3</v>
      </c>
    </row>
    <row r="1972" spans="9:14" x14ac:dyDescent="0.25">
      <c r="I1972" s="31">
        <v>39343</v>
      </c>
      <c r="J1972">
        <v>1519.780029</v>
      </c>
      <c r="K1972" s="14">
        <f t="shared" si="73"/>
        <v>-6.0495868783227991E-3</v>
      </c>
      <c r="M1972" s="6">
        <v>806.63000499999998</v>
      </c>
      <c r="N1972" s="14">
        <f t="shared" si="74"/>
        <v>-1.3175946517956172E-2</v>
      </c>
    </row>
    <row r="1973" spans="9:14" x14ac:dyDescent="0.25">
      <c r="I1973" s="31">
        <v>39342</v>
      </c>
      <c r="J1973">
        <v>1476.650024</v>
      </c>
      <c r="K1973" s="14">
        <f t="shared" si="73"/>
        <v>-2.837911025082962E-2</v>
      </c>
      <c r="M1973" s="6">
        <v>775.80999799999995</v>
      </c>
      <c r="N1973" s="14">
        <f t="shared" si="74"/>
        <v>-3.8208356754594108E-2</v>
      </c>
    </row>
    <row r="1974" spans="9:14" x14ac:dyDescent="0.25">
      <c r="I1974" s="31">
        <v>39339</v>
      </c>
      <c r="J1974">
        <v>1484.25</v>
      </c>
      <c r="K1974" s="14">
        <f t="shared" si="73"/>
        <v>5.1467686157704584E-3</v>
      </c>
      <c r="M1974" s="6">
        <v>783.48999000000003</v>
      </c>
      <c r="N1974" s="14">
        <f t="shared" si="74"/>
        <v>9.8993207354878265E-3</v>
      </c>
    </row>
    <row r="1975" spans="9:14" x14ac:dyDescent="0.25">
      <c r="I1975" s="31">
        <v>39338</v>
      </c>
      <c r="J1975">
        <v>1483.9499510000001</v>
      </c>
      <c r="K1975" s="14">
        <f t="shared" si="73"/>
        <v>-2.0215529728817572E-4</v>
      </c>
      <c r="M1975" s="6">
        <v>780.34997599999997</v>
      </c>
      <c r="N1975" s="14">
        <f t="shared" si="74"/>
        <v>-4.007727016397622E-3</v>
      </c>
    </row>
    <row r="1976" spans="9:14" x14ac:dyDescent="0.25">
      <c r="I1976" s="31">
        <v>39337</v>
      </c>
      <c r="J1976">
        <v>1471.5600589999999</v>
      </c>
      <c r="K1976" s="14">
        <f t="shared" si="73"/>
        <v>-8.3492654126582355E-3</v>
      </c>
      <c r="M1976" s="6">
        <v>777.90002400000003</v>
      </c>
      <c r="N1976" s="14">
        <f t="shared" si="74"/>
        <v>-3.1395554242958923E-3</v>
      </c>
    </row>
    <row r="1977" spans="9:14" x14ac:dyDescent="0.25">
      <c r="I1977" s="31">
        <v>39336</v>
      </c>
      <c r="J1977">
        <v>1471.48999</v>
      </c>
      <c r="K1977" s="14">
        <f t="shared" si="73"/>
        <v>-4.7615453797722473E-5</v>
      </c>
      <c r="M1977" s="6">
        <v>782.27002000000005</v>
      </c>
      <c r="N1977" s="14">
        <f t="shared" si="74"/>
        <v>5.6176833335590537E-3</v>
      </c>
    </row>
    <row r="1978" spans="9:14" x14ac:dyDescent="0.25">
      <c r="I1978" s="31">
        <v>39335</v>
      </c>
      <c r="J1978">
        <v>1451.6999510000001</v>
      </c>
      <c r="K1978" s="14">
        <f t="shared" si="73"/>
        <v>-1.3448979697102792E-2</v>
      </c>
      <c r="M1978" s="6">
        <v>769.80999799999995</v>
      </c>
      <c r="N1978" s="14">
        <f t="shared" si="74"/>
        <v>-1.5928032113515123E-2</v>
      </c>
    </row>
    <row r="1979" spans="9:14" x14ac:dyDescent="0.25">
      <c r="I1979" s="31">
        <v>39332</v>
      </c>
      <c r="J1979">
        <v>1453.5500489999999</v>
      </c>
      <c r="K1979" s="14">
        <f t="shared" si="73"/>
        <v>1.2744355324427747E-3</v>
      </c>
      <c r="M1979" s="6">
        <v>775.78997800000002</v>
      </c>
      <c r="N1979" s="14">
        <f t="shared" si="74"/>
        <v>7.7681246223566536E-3</v>
      </c>
    </row>
    <row r="1980" spans="9:14" x14ac:dyDescent="0.25">
      <c r="I1980" s="31">
        <v>39331</v>
      </c>
      <c r="J1980">
        <v>1478.5500489999999</v>
      </c>
      <c r="K1980" s="14">
        <f t="shared" si="73"/>
        <v>1.7199270171122993E-2</v>
      </c>
      <c r="M1980" s="6">
        <v>792.919983</v>
      </c>
      <c r="N1980" s="14">
        <f t="shared" si="74"/>
        <v>2.2080724791214035E-2</v>
      </c>
    </row>
    <row r="1981" spans="9:14" x14ac:dyDescent="0.25">
      <c r="I1981" s="31">
        <v>39330</v>
      </c>
      <c r="J1981">
        <v>1472.290039</v>
      </c>
      <c r="K1981" s="14">
        <f t="shared" si="73"/>
        <v>-4.2338844087380645E-3</v>
      </c>
      <c r="M1981" s="6">
        <v>790.46002199999998</v>
      </c>
      <c r="N1981" s="14">
        <f t="shared" si="74"/>
        <v>-3.1024076233931996E-3</v>
      </c>
    </row>
    <row r="1982" spans="9:14" x14ac:dyDescent="0.25">
      <c r="I1982" s="31">
        <v>39329</v>
      </c>
      <c r="J1982">
        <v>1489.420044</v>
      </c>
      <c r="K1982" s="14">
        <f t="shared" si="73"/>
        <v>1.1634939139868683E-2</v>
      </c>
      <c r="M1982" s="6">
        <v>800.69000200000005</v>
      </c>
      <c r="N1982" s="14">
        <f t="shared" si="74"/>
        <v>1.2941805676796259E-2</v>
      </c>
    </row>
    <row r="1983" spans="9:14" x14ac:dyDescent="0.25">
      <c r="I1983" s="31">
        <v>39325</v>
      </c>
      <c r="J1983">
        <v>1473.98999</v>
      </c>
      <c r="K1983" s="14">
        <f t="shared" si="73"/>
        <v>-1.0359773297102137E-2</v>
      </c>
      <c r="M1983" s="6">
        <v>792.85998500000005</v>
      </c>
      <c r="N1983" s="14">
        <f t="shared" si="74"/>
        <v>-9.7790867632190359E-3</v>
      </c>
    </row>
    <row r="1984" spans="9:14" x14ac:dyDescent="0.25">
      <c r="I1984" s="31">
        <v>39324</v>
      </c>
      <c r="J1984">
        <v>1457.6400149999999</v>
      </c>
      <c r="K1984" s="14">
        <f t="shared" si="73"/>
        <v>-1.1092324310832069E-2</v>
      </c>
      <c r="M1984" s="6">
        <v>783.10998500000005</v>
      </c>
      <c r="N1984" s="14">
        <f t="shared" si="74"/>
        <v>-1.2297253215521997E-2</v>
      </c>
    </row>
    <row r="1985" spans="9:14" x14ac:dyDescent="0.25">
      <c r="I1985" s="31">
        <v>39323</v>
      </c>
      <c r="J1985">
        <v>1463.76001</v>
      </c>
      <c r="K1985" s="14">
        <f t="shared" si="73"/>
        <v>4.1985640741346586E-3</v>
      </c>
      <c r="M1985" s="6">
        <v>787.32000700000003</v>
      </c>
      <c r="N1985" s="14">
        <f t="shared" si="74"/>
        <v>5.3760290133446631E-3</v>
      </c>
    </row>
    <row r="1986" spans="9:14" x14ac:dyDescent="0.25">
      <c r="I1986" s="31">
        <v>39322</v>
      </c>
      <c r="J1986">
        <v>1432.3599850000001</v>
      </c>
      <c r="K1986" s="14">
        <f t="shared" si="73"/>
        <v>-2.1451621020852962E-2</v>
      </c>
      <c r="M1986" s="6">
        <v>767.830017</v>
      </c>
      <c r="N1986" s="14">
        <f t="shared" si="74"/>
        <v>-2.475485168256375E-2</v>
      </c>
    </row>
    <row r="1987" spans="9:14" x14ac:dyDescent="0.25">
      <c r="I1987" s="31">
        <v>39321</v>
      </c>
      <c r="J1987">
        <v>1466.790039</v>
      </c>
      <c r="K1987" s="14">
        <f t="shared" si="73"/>
        <v>2.40372911562452E-2</v>
      </c>
      <c r="M1987" s="6">
        <v>789.45001200000002</v>
      </c>
      <c r="N1987" s="14">
        <f t="shared" si="74"/>
        <v>2.8157267261407437E-2</v>
      </c>
    </row>
    <row r="1988" spans="9:14" x14ac:dyDescent="0.25">
      <c r="I1988" s="31">
        <v>39318</v>
      </c>
      <c r="J1988">
        <v>1479.369995</v>
      </c>
      <c r="K1988" s="14">
        <f t="shared" si="73"/>
        <v>8.5765212917430222E-3</v>
      </c>
      <c r="M1988" s="6">
        <v>798.92999299999997</v>
      </c>
      <c r="N1988" s="14">
        <f t="shared" si="74"/>
        <v>1.2008336000886688E-2</v>
      </c>
    </row>
    <row r="1989" spans="9:14" x14ac:dyDescent="0.25">
      <c r="I1989" s="31">
        <v>39317</v>
      </c>
      <c r="J1989">
        <v>1462.5</v>
      </c>
      <c r="K1989" s="14">
        <f t="shared" si="73"/>
        <v>-1.1403499501150827E-2</v>
      </c>
      <c r="M1989" s="6">
        <v>788.25</v>
      </c>
      <c r="N1989" s="14">
        <f t="shared" si="74"/>
        <v>-1.3367870894289924E-2</v>
      </c>
    </row>
    <row r="1990" spans="9:14" x14ac:dyDescent="0.25">
      <c r="I1990" s="31">
        <v>39316</v>
      </c>
      <c r="J1990">
        <v>1464.0699460000001</v>
      </c>
      <c r="K1990" s="14">
        <f t="shared" si="73"/>
        <v>1.0734673504273484E-3</v>
      </c>
      <c r="M1990" s="6">
        <v>798.55999799999995</v>
      </c>
      <c r="N1990" s="14">
        <f t="shared" si="74"/>
        <v>1.3079604186488902E-2</v>
      </c>
    </row>
    <row r="1991" spans="9:14" x14ac:dyDescent="0.25">
      <c r="I1991" s="31">
        <v>39315</v>
      </c>
      <c r="J1991">
        <v>1447.119995</v>
      </c>
      <c r="K1991" s="14">
        <f t="shared" ref="K1991:K2054" si="75">J1991/J1990-1</f>
        <v>-1.1577282250966991E-2</v>
      </c>
      <c r="M1991" s="6">
        <v>788.38000499999998</v>
      </c>
      <c r="N1991" s="14">
        <f t="shared" ref="N1991:N2054" si="76">M1991/M1990-1</f>
        <v>-1.2747937569494883E-2</v>
      </c>
    </row>
    <row r="1992" spans="9:14" x14ac:dyDescent="0.25">
      <c r="I1992" s="31">
        <v>39314</v>
      </c>
      <c r="J1992">
        <v>1445.5500489999999</v>
      </c>
      <c r="K1992" s="14">
        <f t="shared" si="75"/>
        <v>-1.0848761715852584E-3</v>
      </c>
      <c r="M1992" s="6">
        <v>787.45001200000002</v>
      </c>
      <c r="N1992" s="14">
        <f t="shared" si="76"/>
        <v>-1.1796253001113977E-3</v>
      </c>
    </row>
    <row r="1993" spans="9:14" x14ac:dyDescent="0.25">
      <c r="I1993" s="31">
        <v>39311</v>
      </c>
      <c r="J1993">
        <v>1445.9399410000001</v>
      </c>
      <c r="K1993" s="14">
        <f t="shared" si="75"/>
        <v>2.697187830127401E-4</v>
      </c>
      <c r="M1993" s="6">
        <v>786.03002900000001</v>
      </c>
      <c r="N1993" s="14">
        <f t="shared" si="76"/>
        <v>-1.803267481568116E-3</v>
      </c>
    </row>
    <row r="1994" spans="9:14" x14ac:dyDescent="0.25">
      <c r="I1994" s="31">
        <v>39310</v>
      </c>
      <c r="J1994">
        <v>1411.2700199999999</v>
      </c>
      <c r="K1994" s="14">
        <f t="shared" si="75"/>
        <v>-2.3977428119194677E-2</v>
      </c>
      <c r="M1994" s="6">
        <v>768.830017</v>
      </c>
      <c r="N1994" s="14">
        <f t="shared" si="76"/>
        <v>-2.1882130917927123E-2</v>
      </c>
    </row>
    <row r="1995" spans="9:14" x14ac:dyDescent="0.25">
      <c r="I1995" s="31">
        <v>39309</v>
      </c>
      <c r="J1995">
        <v>1406.6999510000001</v>
      </c>
      <c r="K1995" s="14">
        <f t="shared" si="75"/>
        <v>-3.2382669051524982E-3</v>
      </c>
      <c r="M1995" s="6">
        <v>751.53997800000002</v>
      </c>
      <c r="N1995" s="14">
        <f t="shared" si="76"/>
        <v>-2.2488766850527364E-2</v>
      </c>
    </row>
    <row r="1996" spans="9:14" x14ac:dyDescent="0.25">
      <c r="I1996" s="31">
        <v>39308</v>
      </c>
      <c r="J1996">
        <v>1426.540039</v>
      </c>
      <c r="K1996" s="14">
        <f t="shared" si="75"/>
        <v>1.4103994235512562E-2</v>
      </c>
      <c r="M1996" s="6">
        <v>762.86999500000002</v>
      </c>
      <c r="N1996" s="14">
        <f t="shared" si="76"/>
        <v>1.5075734267858243E-2</v>
      </c>
    </row>
    <row r="1997" spans="9:14" x14ac:dyDescent="0.25">
      <c r="I1997" s="31">
        <v>39307</v>
      </c>
      <c r="J1997">
        <v>1452.920044</v>
      </c>
      <c r="K1997" s="14">
        <f t="shared" si="75"/>
        <v>1.8492299044401417E-2</v>
      </c>
      <c r="M1997" s="6">
        <v>779.80999799999995</v>
      </c>
      <c r="N1997" s="14">
        <f t="shared" si="76"/>
        <v>2.220562233542811E-2</v>
      </c>
    </row>
    <row r="1998" spans="9:14" x14ac:dyDescent="0.25">
      <c r="I1998" s="31">
        <v>39304</v>
      </c>
      <c r="J1998">
        <v>1453.6400149999999</v>
      </c>
      <c r="K1998" s="14">
        <f t="shared" si="75"/>
        <v>4.9553380653888368E-4</v>
      </c>
      <c r="M1998" s="6">
        <v>788.78002900000001</v>
      </c>
      <c r="N1998" s="14">
        <f t="shared" si="76"/>
        <v>1.1502841747356163E-2</v>
      </c>
    </row>
    <row r="1999" spans="9:14" x14ac:dyDescent="0.25">
      <c r="I1999" s="31">
        <v>39303</v>
      </c>
      <c r="J1999">
        <v>1453.089966</v>
      </c>
      <c r="K1999" s="14">
        <f t="shared" si="75"/>
        <v>-3.7839423400842787E-4</v>
      </c>
      <c r="M1999" s="6">
        <v>784.86999500000002</v>
      </c>
      <c r="N1999" s="14">
        <f t="shared" si="76"/>
        <v>-4.9570651591636095E-3</v>
      </c>
    </row>
    <row r="2000" spans="9:14" x14ac:dyDescent="0.25">
      <c r="I2000" s="31">
        <v>39302</v>
      </c>
      <c r="J2000">
        <v>1497.48999</v>
      </c>
      <c r="K2000" s="14">
        <f t="shared" si="75"/>
        <v>3.0555591903385304E-2</v>
      </c>
      <c r="M2000" s="6">
        <v>795.65997300000004</v>
      </c>
      <c r="N2000" s="14">
        <f t="shared" si="76"/>
        <v>1.3747471643377196E-2</v>
      </c>
    </row>
    <row r="2001" spans="9:14" x14ac:dyDescent="0.25">
      <c r="I2001" s="31">
        <v>39301</v>
      </c>
      <c r="J2001">
        <v>1476.709961</v>
      </c>
      <c r="K2001" s="14">
        <f t="shared" si="75"/>
        <v>-1.3876572891148298E-2</v>
      </c>
      <c r="M2001" s="6">
        <v>774.13000499999998</v>
      </c>
      <c r="N2001" s="14">
        <f t="shared" si="76"/>
        <v>-2.7059257384561275E-2</v>
      </c>
    </row>
    <row r="2002" spans="9:14" x14ac:dyDescent="0.25">
      <c r="I2002" s="31">
        <v>39300</v>
      </c>
      <c r="J2002">
        <v>1467.670044</v>
      </c>
      <c r="K2002" s="14">
        <f t="shared" si="75"/>
        <v>-6.1216604741247682E-3</v>
      </c>
      <c r="M2002" s="6">
        <v>766.39001499999995</v>
      </c>
      <c r="N2002" s="14">
        <f t="shared" si="76"/>
        <v>-9.9983077131857723E-3</v>
      </c>
    </row>
    <row r="2003" spans="9:14" x14ac:dyDescent="0.25">
      <c r="I2003" s="31">
        <v>39297</v>
      </c>
      <c r="J2003">
        <v>1433.0600589999999</v>
      </c>
      <c r="K2003" s="14">
        <f t="shared" si="75"/>
        <v>-2.3581584390503507E-2</v>
      </c>
      <c r="M2003" s="6">
        <v>755.419983</v>
      </c>
      <c r="N2003" s="14">
        <f t="shared" si="76"/>
        <v>-1.4313902563044101E-2</v>
      </c>
    </row>
    <row r="2004" spans="9:14" x14ac:dyDescent="0.25">
      <c r="I2004" s="31">
        <v>39296</v>
      </c>
      <c r="J2004">
        <v>1472.1999510000001</v>
      </c>
      <c r="K2004" s="14">
        <f t="shared" si="75"/>
        <v>2.7312108626704967E-2</v>
      </c>
      <c r="M2004" s="6">
        <v>783.98999000000003</v>
      </c>
      <c r="N2004" s="14">
        <f t="shared" si="76"/>
        <v>3.7820030768235702E-2</v>
      </c>
    </row>
    <row r="2005" spans="9:14" x14ac:dyDescent="0.25">
      <c r="I2005" s="31">
        <v>39295</v>
      </c>
      <c r="J2005">
        <v>1465.8100589999999</v>
      </c>
      <c r="K2005" s="14">
        <f t="shared" si="75"/>
        <v>-4.3403696594744856E-3</v>
      </c>
      <c r="M2005" s="6">
        <v>777.919983</v>
      </c>
      <c r="N2005" s="14">
        <f t="shared" si="76"/>
        <v>-7.742454721902825E-3</v>
      </c>
    </row>
    <row r="2006" spans="9:14" x14ac:dyDescent="0.25">
      <c r="I2006" s="31">
        <v>39294</v>
      </c>
      <c r="J2006">
        <v>1455.2700199999999</v>
      </c>
      <c r="K2006" s="14">
        <f t="shared" si="75"/>
        <v>-7.1905898962042469E-3</v>
      </c>
      <c r="M2006" s="6">
        <v>776.11999500000002</v>
      </c>
      <c r="N2006" s="14">
        <f t="shared" si="76"/>
        <v>-2.3138472327943749E-3</v>
      </c>
    </row>
    <row r="2007" spans="9:14" x14ac:dyDescent="0.25">
      <c r="I2007" s="31">
        <v>39293</v>
      </c>
      <c r="J2007">
        <v>1473.910034</v>
      </c>
      <c r="K2007" s="14">
        <f t="shared" si="75"/>
        <v>1.2808629150485862E-2</v>
      </c>
      <c r="M2007" s="6">
        <v>784.22997999999995</v>
      </c>
      <c r="N2007" s="14">
        <f t="shared" si="76"/>
        <v>1.0449395779321469E-2</v>
      </c>
    </row>
    <row r="2008" spans="9:14" x14ac:dyDescent="0.25">
      <c r="I2008" s="31">
        <v>39290</v>
      </c>
      <c r="J2008">
        <v>1458.9499510000001</v>
      </c>
      <c r="K2008" s="14">
        <f t="shared" si="75"/>
        <v>-1.0149929544478575E-2</v>
      </c>
      <c r="M2008" s="6">
        <v>777.830017</v>
      </c>
      <c r="N2008" s="14">
        <f t="shared" si="76"/>
        <v>-8.1608242010844378E-3</v>
      </c>
    </row>
    <row r="2009" spans="9:14" x14ac:dyDescent="0.25">
      <c r="I2009" s="31">
        <v>39289</v>
      </c>
      <c r="J2009">
        <v>1482.660034</v>
      </c>
      <c r="K2009" s="14">
        <f t="shared" si="75"/>
        <v>1.6251471123974071E-2</v>
      </c>
      <c r="M2009" s="6">
        <v>791.47997999999995</v>
      </c>
      <c r="N2009" s="14">
        <f t="shared" si="76"/>
        <v>1.7548773770194925E-2</v>
      </c>
    </row>
    <row r="2010" spans="9:14" x14ac:dyDescent="0.25">
      <c r="I2010" s="31">
        <v>39288</v>
      </c>
      <c r="J2010">
        <v>1518.089966</v>
      </c>
      <c r="K2010" s="14">
        <f t="shared" si="75"/>
        <v>2.389619412915267E-2</v>
      </c>
      <c r="M2010" s="6">
        <v>812.5</v>
      </c>
      <c r="N2010" s="14">
        <f t="shared" si="76"/>
        <v>2.6557866946931519E-2</v>
      </c>
    </row>
    <row r="2011" spans="9:14" x14ac:dyDescent="0.25">
      <c r="I2011" s="31">
        <v>39287</v>
      </c>
      <c r="J2011">
        <v>1511.040039</v>
      </c>
      <c r="K2011" s="14">
        <f t="shared" si="75"/>
        <v>-4.6439454563920179E-3</v>
      </c>
      <c r="M2011" s="6">
        <v>811.85998500000005</v>
      </c>
      <c r="N2011" s="14">
        <f t="shared" si="76"/>
        <v>-7.8771076923067618E-4</v>
      </c>
    </row>
    <row r="2012" spans="9:14" x14ac:dyDescent="0.25">
      <c r="I2012" s="31">
        <v>39286</v>
      </c>
      <c r="J2012">
        <v>1541.5699460000001</v>
      </c>
      <c r="K2012" s="14">
        <f t="shared" si="75"/>
        <v>2.0204565208083114E-2</v>
      </c>
      <c r="M2012" s="6">
        <v>835.61999500000002</v>
      </c>
      <c r="N2012" s="14">
        <f t="shared" si="76"/>
        <v>2.9266142486379598E-2</v>
      </c>
    </row>
    <row r="2013" spans="9:14" x14ac:dyDescent="0.25">
      <c r="I2013" s="31">
        <v>39283</v>
      </c>
      <c r="J2013">
        <v>1534.099976</v>
      </c>
      <c r="K2013" s="14">
        <f t="shared" si="75"/>
        <v>-4.8456899535326281E-3</v>
      </c>
      <c r="M2013" s="6">
        <v>836.44000200000005</v>
      </c>
      <c r="N2013" s="14">
        <f t="shared" si="76"/>
        <v>9.8131567567394384E-4</v>
      </c>
    </row>
    <row r="2014" spans="9:14" x14ac:dyDescent="0.25">
      <c r="I2014" s="31">
        <v>39282</v>
      </c>
      <c r="J2014">
        <v>1553.079956</v>
      </c>
      <c r="K2014" s="14">
        <f t="shared" si="75"/>
        <v>1.2372061988742189E-2</v>
      </c>
      <c r="M2014" s="6">
        <v>851.84997599999997</v>
      </c>
      <c r="N2014" s="14">
        <f t="shared" si="76"/>
        <v>1.842328674280691E-2</v>
      </c>
    </row>
    <row r="2015" spans="9:14" x14ac:dyDescent="0.25">
      <c r="I2015" s="31">
        <v>39281</v>
      </c>
      <c r="J2015">
        <v>1546.170044</v>
      </c>
      <c r="K2015" s="14">
        <f t="shared" si="75"/>
        <v>-4.4491669429542746E-3</v>
      </c>
      <c r="M2015" s="6">
        <v>845.90997300000004</v>
      </c>
      <c r="N2015" s="14">
        <f t="shared" si="76"/>
        <v>-6.9730623552896054E-3</v>
      </c>
    </row>
    <row r="2016" spans="9:14" x14ac:dyDescent="0.25">
      <c r="I2016" s="31">
        <v>39280</v>
      </c>
      <c r="J2016">
        <v>1549.369995</v>
      </c>
      <c r="K2016" s="14">
        <f t="shared" si="75"/>
        <v>2.0695983681857655E-3</v>
      </c>
      <c r="M2016" s="6">
        <v>849.89001499999995</v>
      </c>
      <c r="N2016" s="14">
        <f t="shared" si="76"/>
        <v>4.7050420577083862E-3</v>
      </c>
    </row>
    <row r="2017" spans="9:14" x14ac:dyDescent="0.25">
      <c r="I2017" s="31">
        <v>39279</v>
      </c>
      <c r="J2017">
        <v>1549.5200199999999</v>
      </c>
      <c r="K2017" s="14">
        <f t="shared" si="75"/>
        <v>9.6829679472332231E-5</v>
      </c>
      <c r="M2017" s="6">
        <v>848.46997099999999</v>
      </c>
      <c r="N2017" s="14">
        <f t="shared" si="76"/>
        <v>-1.6708561989635662E-3</v>
      </c>
    </row>
    <row r="2018" spans="9:14" x14ac:dyDescent="0.25">
      <c r="I2018" s="31">
        <v>39276</v>
      </c>
      <c r="J2018">
        <v>1552.5</v>
      </c>
      <c r="K2018" s="14">
        <f t="shared" si="75"/>
        <v>1.9231632773613061E-3</v>
      </c>
      <c r="M2018" s="6">
        <v>855.77002000000005</v>
      </c>
      <c r="N2018" s="14">
        <f t="shared" si="76"/>
        <v>8.6037800387870345E-3</v>
      </c>
    </row>
    <row r="2019" spans="9:14" x14ac:dyDescent="0.25">
      <c r="I2019" s="31">
        <v>39275</v>
      </c>
      <c r="J2019">
        <v>1547.6999510000001</v>
      </c>
      <c r="K2019" s="14">
        <f t="shared" si="75"/>
        <v>-3.0918190016102631E-3</v>
      </c>
      <c r="M2019" s="6">
        <v>855.17999299999997</v>
      </c>
      <c r="N2019" s="14">
        <f t="shared" si="76"/>
        <v>-6.8946911694811597E-4</v>
      </c>
    </row>
    <row r="2020" spans="9:14" x14ac:dyDescent="0.25">
      <c r="I2020" s="31">
        <v>39274</v>
      </c>
      <c r="J2020">
        <v>1518.76001</v>
      </c>
      <c r="K2020" s="14">
        <f t="shared" si="75"/>
        <v>-1.8698676692017302E-2</v>
      </c>
      <c r="M2020" s="6">
        <v>839.96997099999999</v>
      </c>
      <c r="N2020" s="14">
        <f t="shared" si="76"/>
        <v>-1.7785755191305097E-2</v>
      </c>
    </row>
    <row r="2021" spans="9:14" x14ac:dyDescent="0.25">
      <c r="I2021" s="31">
        <v>39273</v>
      </c>
      <c r="J2021">
        <v>1510.119995</v>
      </c>
      <c r="K2021" s="14">
        <f t="shared" si="75"/>
        <v>-5.6888612704517616E-3</v>
      </c>
      <c r="M2021" s="6">
        <v>837.47997999999995</v>
      </c>
      <c r="N2021" s="14">
        <f t="shared" si="76"/>
        <v>-2.9643809730908188E-3</v>
      </c>
    </row>
    <row r="2022" spans="9:14" x14ac:dyDescent="0.25">
      <c r="I2022" s="31">
        <v>39272</v>
      </c>
      <c r="J2022">
        <v>1531.849976</v>
      </c>
      <c r="K2022" s="14">
        <f t="shared" si="75"/>
        <v>1.4389572399509776E-2</v>
      </c>
      <c r="M2022" s="6">
        <v>853.23999000000003</v>
      </c>
      <c r="N2022" s="14">
        <f t="shared" si="76"/>
        <v>1.8818372231417468E-2</v>
      </c>
    </row>
    <row r="2023" spans="9:14" x14ac:dyDescent="0.25">
      <c r="I2023" s="31">
        <v>39269</v>
      </c>
      <c r="J2023">
        <v>1530.4399410000001</v>
      </c>
      <c r="K2023" s="14">
        <f t="shared" si="75"/>
        <v>-9.2047852080257009E-4</v>
      </c>
      <c r="M2023" s="6">
        <v>852.30999799999995</v>
      </c>
      <c r="N2023" s="14">
        <f t="shared" si="76"/>
        <v>-1.0899536014481459E-3</v>
      </c>
    </row>
    <row r="2024" spans="9:14" x14ac:dyDescent="0.25">
      <c r="I2024" s="31">
        <v>39268</v>
      </c>
      <c r="J2024">
        <v>1525.400024</v>
      </c>
      <c r="K2024" s="14">
        <f t="shared" si="75"/>
        <v>-3.2931164856472295E-3</v>
      </c>
      <c r="M2024" s="6">
        <v>850.13000499999998</v>
      </c>
      <c r="N2024" s="14">
        <f t="shared" si="76"/>
        <v>-2.5577466005508587E-3</v>
      </c>
    </row>
    <row r="2025" spans="9:14" x14ac:dyDescent="0.25">
      <c r="I2025" s="31">
        <v>39266</v>
      </c>
      <c r="J2025">
        <v>1524.869995</v>
      </c>
      <c r="K2025" s="14">
        <f t="shared" si="75"/>
        <v>-3.4746885515979375E-4</v>
      </c>
      <c r="M2025" s="6">
        <v>848.20001200000002</v>
      </c>
      <c r="N2025" s="14">
        <f t="shared" si="76"/>
        <v>-2.2702327745742767E-3</v>
      </c>
    </row>
    <row r="2026" spans="9:14" x14ac:dyDescent="0.25">
      <c r="I2026" s="31">
        <v>39265</v>
      </c>
      <c r="J2026">
        <v>1519.4300539999999</v>
      </c>
      <c r="K2026" s="14">
        <f t="shared" si="75"/>
        <v>-3.5674785508518214E-3</v>
      </c>
      <c r="M2026" s="6">
        <v>845.05999799999995</v>
      </c>
      <c r="N2026" s="14">
        <f t="shared" si="76"/>
        <v>-3.7019735387602282E-3</v>
      </c>
    </row>
    <row r="2027" spans="9:14" x14ac:dyDescent="0.25">
      <c r="I2027" s="31">
        <v>39262</v>
      </c>
      <c r="J2027">
        <v>1503.349976</v>
      </c>
      <c r="K2027" s="14">
        <f t="shared" si="75"/>
        <v>-1.0582966920831938E-2</v>
      </c>
      <c r="M2027" s="6">
        <v>833.70001200000002</v>
      </c>
      <c r="N2027" s="14">
        <f t="shared" si="76"/>
        <v>-1.3442815926544394E-2</v>
      </c>
    </row>
    <row r="2028" spans="9:14" x14ac:dyDescent="0.25">
      <c r="I2028" s="31">
        <v>39261</v>
      </c>
      <c r="J2028">
        <v>1505.709961</v>
      </c>
      <c r="K2028" s="14">
        <f t="shared" si="75"/>
        <v>1.5698174328504511E-3</v>
      </c>
      <c r="M2028" s="6">
        <v>839.03997800000002</v>
      </c>
      <c r="N2028" s="14">
        <f t="shared" si="76"/>
        <v>6.4051408457939107E-3</v>
      </c>
    </row>
    <row r="2029" spans="9:14" x14ac:dyDescent="0.25">
      <c r="I2029" s="31">
        <v>39260</v>
      </c>
      <c r="J2029">
        <v>1506.339966</v>
      </c>
      <c r="K2029" s="14">
        <f t="shared" si="75"/>
        <v>4.1841059454883478E-4</v>
      </c>
      <c r="M2029" s="6">
        <v>838.46002199999998</v>
      </c>
      <c r="N2029" s="14">
        <f t="shared" si="76"/>
        <v>-6.9121378623993035E-4</v>
      </c>
    </row>
    <row r="2030" spans="9:14" x14ac:dyDescent="0.25">
      <c r="I2030" s="31">
        <v>39259</v>
      </c>
      <c r="J2030">
        <v>1492.8900149999999</v>
      </c>
      <c r="K2030" s="14">
        <f t="shared" si="75"/>
        <v>-8.9288947406179764E-3</v>
      </c>
      <c r="M2030" s="6">
        <v>826.13000499999998</v>
      </c>
      <c r="N2030" s="14">
        <f t="shared" si="76"/>
        <v>-1.4705551459196498E-2</v>
      </c>
    </row>
    <row r="2031" spans="9:14" x14ac:dyDescent="0.25">
      <c r="I2031" s="31">
        <v>39258</v>
      </c>
      <c r="J2031">
        <v>1497.73999</v>
      </c>
      <c r="K2031" s="14">
        <f t="shared" si="75"/>
        <v>3.2487155458669204E-3</v>
      </c>
      <c r="M2031" s="6">
        <v>827.46002199999998</v>
      </c>
      <c r="N2031" s="14">
        <f t="shared" si="76"/>
        <v>1.6099366830284456E-3</v>
      </c>
    </row>
    <row r="2032" spans="9:14" x14ac:dyDescent="0.25">
      <c r="I2032" s="31">
        <v>39255</v>
      </c>
      <c r="J2032">
        <v>1502.5600589999999</v>
      </c>
      <c r="K2032" s="14">
        <f t="shared" si="75"/>
        <v>3.2182281518702283E-3</v>
      </c>
      <c r="M2032" s="6">
        <v>834.75</v>
      </c>
      <c r="N2032" s="14">
        <f t="shared" si="76"/>
        <v>8.8100667176402858E-3</v>
      </c>
    </row>
    <row r="2033" spans="9:14" x14ac:dyDescent="0.25">
      <c r="I2033" s="31">
        <v>39254</v>
      </c>
      <c r="J2033">
        <v>1522.1899410000001</v>
      </c>
      <c r="K2033" s="14">
        <f t="shared" si="75"/>
        <v>1.3064291096000824E-2</v>
      </c>
      <c r="M2033" s="6">
        <v>839.80999799999995</v>
      </c>
      <c r="N2033" s="14">
        <f t="shared" si="76"/>
        <v>6.061692722372003E-3</v>
      </c>
    </row>
    <row r="2034" spans="9:14" x14ac:dyDescent="0.25">
      <c r="I2034" s="31">
        <v>39253</v>
      </c>
      <c r="J2034">
        <v>1512.839966</v>
      </c>
      <c r="K2034" s="14">
        <f t="shared" si="75"/>
        <v>-6.1424496037976173E-3</v>
      </c>
      <c r="M2034" s="6">
        <v>836.17999299999997</v>
      </c>
      <c r="N2034" s="14">
        <f t="shared" si="76"/>
        <v>-4.3224122225798967E-3</v>
      </c>
    </row>
    <row r="2035" spans="9:14" x14ac:dyDescent="0.25">
      <c r="I2035" s="31">
        <v>39252</v>
      </c>
      <c r="J2035">
        <v>1533.6999510000001</v>
      </c>
      <c r="K2035" s="14">
        <f t="shared" si="75"/>
        <v>1.3788626337757792E-2</v>
      </c>
      <c r="M2035" s="6">
        <v>848.34002699999996</v>
      </c>
      <c r="N2035" s="14">
        <f t="shared" si="76"/>
        <v>1.4542364206028058E-2</v>
      </c>
    </row>
    <row r="2036" spans="9:14" x14ac:dyDescent="0.25">
      <c r="I2036" s="31">
        <v>39251</v>
      </c>
      <c r="J2036">
        <v>1531.0500489999999</v>
      </c>
      <c r="K2036" s="14">
        <f t="shared" si="75"/>
        <v>-1.7277838460334483E-3</v>
      </c>
      <c r="M2036" s="6">
        <v>846.28002900000001</v>
      </c>
      <c r="N2036" s="14">
        <f t="shared" si="76"/>
        <v>-2.4282692486935487E-3</v>
      </c>
    </row>
    <row r="2037" spans="9:14" x14ac:dyDescent="0.25">
      <c r="I2037" s="31">
        <v>39248</v>
      </c>
      <c r="J2037">
        <v>1532.910034</v>
      </c>
      <c r="K2037" s="14">
        <f t="shared" si="75"/>
        <v>1.2148427160920683E-3</v>
      </c>
      <c r="M2037" s="6">
        <v>848.19000200000005</v>
      </c>
      <c r="N2037" s="14">
        <f t="shared" si="76"/>
        <v>2.2569042569242637E-3</v>
      </c>
    </row>
    <row r="2038" spans="9:14" x14ac:dyDescent="0.25">
      <c r="I2038" s="31">
        <v>39247</v>
      </c>
      <c r="J2038">
        <v>1522.969971</v>
      </c>
      <c r="K2038" s="14">
        <f t="shared" si="75"/>
        <v>-6.4844399081023241E-3</v>
      </c>
      <c r="M2038" s="6">
        <v>837.11999500000002</v>
      </c>
      <c r="N2038" s="14">
        <f t="shared" si="76"/>
        <v>-1.305132927044339E-2</v>
      </c>
    </row>
    <row r="2039" spans="9:14" x14ac:dyDescent="0.25">
      <c r="I2039" s="31">
        <v>39246</v>
      </c>
      <c r="J2039">
        <v>1515.670044</v>
      </c>
      <c r="K2039" s="14">
        <f t="shared" si="75"/>
        <v>-4.7932179484844184E-3</v>
      </c>
      <c r="M2039" s="6">
        <v>832.53997800000002</v>
      </c>
      <c r="N2039" s="14">
        <f t="shared" si="76"/>
        <v>-5.4711594841310163E-3</v>
      </c>
    </row>
    <row r="2040" spans="9:14" x14ac:dyDescent="0.25">
      <c r="I2040" s="31">
        <v>39245</v>
      </c>
      <c r="J2040">
        <v>1493</v>
      </c>
      <c r="K2040" s="14">
        <f t="shared" si="75"/>
        <v>-1.4957110282506791E-2</v>
      </c>
      <c r="M2040" s="6">
        <v>821.71997099999999</v>
      </c>
      <c r="N2040" s="14">
        <f t="shared" si="76"/>
        <v>-1.2996381298100323E-2</v>
      </c>
    </row>
    <row r="2041" spans="9:14" x14ac:dyDescent="0.25">
      <c r="I2041" s="31">
        <v>39244</v>
      </c>
      <c r="J2041">
        <v>1509.119995</v>
      </c>
      <c r="K2041" s="14">
        <f t="shared" si="75"/>
        <v>1.0797049564635008E-2</v>
      </c>
      <c r="M2041" s="6">
        <v>833.17999299999997</v>
      </c>
      <c r="N2041" s="14">
        <f t="shared" si="76"/>
        <v>1.3946383688415942E-2</v>
      </c>
    </row>
    <row r="2042" spans="9:14" x14ac:dyDescent="0.25">
      <c r="I2042" s="31">
        <v>39241</v>
      </c>
      <c r="J2042">
        <v>1507.670044</v>
      </c>
      <c r="K2042" s="14">
        <f t="shared" si="75"/>
        <v>-9.6079238549884316E-4</v>
      </c>
      <c r="M2042" s="6">
        <v>835.30999799999995</v>
      </c>
      <c r="N2042" s="14">
        <f t="shared" si="76"/>
        <v>2.5564764131345008E-3</v>
      </c>
    </row>
    <row r="2043" spans="9:14" x14ac:dyDescent="0.25">
      <c r="I2043" s="31">
        <v>39240</v>
      </c>
      <c r="J2043">
        <v>1490.719971</v>
      </c>
      <c r="K2043" s="14">
        <f t="shared" si="75"/>
        <v>-1.1242561373063897E-2</v>
      </c>
      <c r="M2043" s="6">
        <v>825.32000700000003</v>
      </c>
      <c r="N2043" s="14">
        <f t="shared" si="76"/>
        <v>-1.1959621007672783E-2</v>
      </c>
    </row>
    <row r="2044" spans="9:14" x14ac:dyDescent="0.25">
      <c r="I2044" s="31">
        <v>39239</v>
      </c>
      <c r="J2044">
        <v>1517.380005</v>
      </c>
      <c r="K2044" s="14">
        <f t="shared" si="75"/>
        <v>1.788399868428403E-2</v>
      </c>
      <c r="M2044" s="6">
        <v>841.21002199999998</v>
      </c>
      <c r="N2044" s="14">
        <f t="shared" si="76"/>
        <v>1.9253156188179021E-2</v>
      </c>
    </row>
    <row r="2045" spans="9:14" x14ac:dyDescent="0.25">
      <c r="I2045" s="31">
        <v>39238</v>
      </c>
      <c r="J2045">
        <v>1530.9499510000001</v>
      </c>
      <c r="K2045" s="14">
        <f t="shared" si="75"/>
        <v>8.9430109499828436E-3</v>
      </c>
      <c r="M2045" s="6">
        <v>848.25</v>
      </c>
      <c r="N2045" s="14">
        <f t="shared" si="76"/>
        <v>8.3688708121454347E-3</v>
      </c>
    </row>
    <row r="2046" spans="9:14" x14ac:dyDescent="0.25">
      <c r="I2046" s="31">
        <v>39237</v>
      </c>
      <c r="J2046">
        <v>1539.1800539999999</v>
      </c>
      <c r="K2046" s="14">
        <f t="shared" si="75"/>
        <v>5.3758145356901377E-3</v>
      </c>
      <c r="M2046" s="6">
        <v>855.09002699999996</v>
      </c>
      <c r="N2046" s="14">
        <f t="shared" si="76"/>
        <v>8.0636923076922162E-3</v>
      </c>
    </row>
    <row r="2047" spans="9:14" x14ac:dyDescent="0.25">
      <c r="I2047" s="31">
        <v>39234</v>
      </c>
      <c r="J2047">
        <v>1536.339966</v>
      </c>
      <c r="K2047" s="14">
        <f t="shared" si="75"/>
        <v>-1.845195428968216E-3</v>
      </c>
      <c r="M2047" s="6">
        <v>853.45001200000002</v>
      </c>
      <c r="N2047" s="14">
        <f t="shared" si="76"/>
        <v>-1.917944249395287E-3</v>
      </c>
    </row>
    <row r="2048" spans="9:14" x14ac:dyDescent="0.25">
      <c r="I2048" s="31">
        <v>39233</v>
      </c>
      <c r="J2048">
        <v>1530.619995</v>
      </c>
      <c r="K2048" s="14">
        <f t="shared" si="75"/>
        <v>-3.7231154084290674E-3</v>
      </c>
      <c r="M2048" s="6">
        <v>847.17999299999997</v>
      </c>
      <c r="N2048" s="14">
        <f t="shared" si="76"/>
        <v>-7.3466739842287243E-3</v>
      </c>
    </row>
    <row r="2049" spans="9:14" x14ac:dyDescent="0.25">
      <c r="I2049" s="31">
        <v>39232</v>
      </c>
      <c r="J2049">
        <v>1530.2299800000001</v>
      </c>
      <c r="K2049" s="14">
        <f t="shared" si="75"/>
        <v>-2.5480850980252878E-4</v>
      </c>
      <c r="M2049" s="6">
        <v>843.34997599999997</v>
      </c>
      <c r="N2049" s="14">
        <f t="shared" si="76"/>
        <v>-4.5209011445576097E-3</v>
      </c>
    </row>
    <row r="2050" spans="9:14" x14ac:dyDescent="0.25">
      <c r="I2050" s="31">
        <v>39231</v>
      </c>
      <c r="J2050">
        <v>1518.1099850000001</v>
      </c>
      <c r="K2050" s="14">
        <f t="shared" si="75"/>
        <v>-7.9203748184308864E-3</v>
      </c>
      <c r="M2050" s="6">
        <v>837.53002900000001</v>
      </c>
      <c r="N2050" s="14">
        <f t="shared" si="76"/>
        <v>-6.9009867381557566E-3</v>
      </c>
    </row>
    <row r="2051" spans="9:14" x14ac:dyDescent="0.25">
      <c r="I2051" s="31">
        <v>39227</v>
      </c>
      <c r="J2051">
        <v>1515.7299800000001</v>
      </c>
      <c r="K2051" s="14">
        <f t="shared" si="75"/>
        <v>-1.5677421422137794E-3</v>
      </c>
      <c r="M2051" s="6">
        <v>829.92999299999997</v>
      </c>
      <c r="N2051" s="14">
        <f t="shared" si="76"/>
        <v>-9.0743444853844668E-3</v>
      </c>
    </row>
    <row r="2052" spans="9:14" x14ac:dyDescent="0.25">
      <c r="I2052" s="31">
        <v>39226</v>
      </c>
      <c r="J2052">
        <v>1507.51001</v>
      </c>
      <c r="K2052" s="14">
        <f t="shared" si="75"/>
        <v>-5.4231097282908536E-3</v>
      </c>
      <c r="M2052" s="6">
        <v>823.79998799999998</v>
      </c>
      <c r="N2052" s="14">
        <f t="shared" si="76"/>
        <v>-7.3861711851640477E-3</v>
      </c>
    </row>
    <row r="2053" spans="9:14" x14ac:dyDescent="0.25">
      <c r="I2053" s="31">
        <v>39225</v>
      </c>
      <c r="J2053">
        <v>1522.280029</v>
      </c>
      <c r="K2053" s="14">
        <f t="shared" si="75"/>
        <v>9.7976258214034218E-3</v>
      </c>
      <c r="M2053" s="6">
        <v>836.53997800000002</v>
      </c>
      <c r="N2053" s="14">
        <f t="shared" si="76"/>
        <v>1.546490675598311E-2</v>
      </c>
    </row>
    <row r="2054" spans="9:14" x14ac:dyDescent="0.25">
      <c r="I2054" s="31">
        <v>39224</v>
      </c>
      <c r="J2054">
        <v>1524.119995</v>
      </c>
      <c r="K2054" s="14">
        <f t="shared" si="75"/>
        <v>1.2086908879758163E-3</v>
      </c>
      <c r="M2054" s="6">
        <v>839.919983</v>
      </c>
      <c r="N2054" s="14">
        <f t="shared" si="76"/>
        <v>4.0404584226576556E-3</v>
      </c>
    </row>
    <row r="2055" spans="9:14" x14ac:dyDescent="0.25">
      <c r="I2055" s="31">
        <v>39223</v>
      </c>
      <c r="J2055">
        <v>1525.099976</v>
      </c>
      <c r="K2055" s="14">
        <f t="shared" ref="K2055:K2118" si="77">J2055/J2054-1</f>
        <v>6.4298152587394242E-4</v>
      </c>
      <c r="M2055" s="6">
        <v>833.65002400000003</v>
      </c>
      <c r="N2055" s="14">
        <f t="shared" ref="N2055:N2118" si="78">M2055/M2054-1</f>
        <v>-7.4649480032671356E-3</v>
      </c>
    </row>
    <row r="2056" spans="9:14" x14ac:dyDescent="0.25">
      <c r="I2056" s="31">
        <v>39220</v>
      </c>
      <c r="J2056">
        <v>1522.75</v>
      </c>
      <c r="K2056" s="14">
        <f t="shared" si="77"/>
        <v>-1.5408668526527558E-3</v>
      </c>
      <c r="M2056" s="6">
        <v>823.65997300000004</v>
      </c>
      <c r="N2056" s="14">
        <f t="shared" si="78"/>
        <v>-1.1983507122168557E-2</v>
      </c>
    </row>
    <row r="2057" spans="9:14" x14ac:dyDescent="0.25">
      <c r="I2057" s="31">
        <v>39219</v>
      </c>
      <c r="J2057">
        <v>1512.75</v>
      </c>
      <c r="K2057" s="14">
        <f t="shared" si="77"/>
        <v>-6.5670661631915817E-3</v>
      </c>
      <c r="M2057" s="6">
        <v>815.64001499999995</v>
      </c>
      <c r="N2057" s="14">
        <f t="shared" si="78"/>
        <v>-9.7369767414934305E-3</v>
      </c>
    </row>
    <row r="2058" spans="9:14" x14ac:dyDescent="0.25">
      <c r="I2058" s="31">
        <v>39218</v>
      </c>
      <c r="J2058">
        <v>1514.1400149999999</v>
      </c>
      <c r="K2058" s="14">
        <f t="shared" si="77"/>
        <v>9.1886630309034878E-4</v>
      </c>
      <c r="M2058" s="6">
        <v>820.20001200000002</v>
      </c>
      <c r="N2058" s="14">
        <f t="shared" si="78"/>
        <v>5.5906979992883521E-3</v>
      </c>
    </row>
    <row r="2059" spans="9:14" x14ac:dyDescent="0.25">
      <c r="I2059" s="31">
        <v>39217</v>
      </c>
      <c r="J2059">
        <v>1501.1899410000001</v>
      </c>
      <c r="K2059" s="14">
        <f t="shared" si="77"/>
        <v>-8.5527585769535897E-3</v>
      </c>
      <c r="M2059" s="6">
        <v>814.17999299999997</v>
      </c>
      <c r="N2059" s="14">
        <f t="shared" si="78"/>
        <v>-7.339696308124477E-3</v>
      </c>
    </row>
    <row r="2060" spans="9:14" x14ac:dyDescent="0.25">
      <c r="I2060" s="31">
        <v>39216</v>
      </c>
      <c r="J2060">
        <v>1503.150024</v>
      </c>
      <c r="K2060" s="14">
        <f t="shared" si="77"/>
        <v>1.305686206966028E-3</v>
      </c>
      <c r="M2060" s="6">
        <v>822.330017</v>
      </c>
      <c r="N2060" s="14">
        <f t="shared" si="78"/>
        <v>1.0010101046538544E-2</v>
      </c>
    </row>
    <row r="2061" spans="9:14" x14ac:dyDescent="0.25">
      <c r="I2061" s="31">
        <v>39213</v>
      </c>
      <c r="J2061">
        <v>1505.849976</v>
      </c>
      <c r="K2061" s="14">
        <f t="shared" si="77"/>
        <v>1.7961959597454502E-3</v>
      </c>
      <c r="M2061" s="6">
        <v>829.53997800000002</v>
      </c>
      <c r="N2061" s="14">
        <f t="shared" si="78"/>
        <v>8.7677220227266872E-3</v>
      </c>
    </row>
    <row r="2062" spans="9:14" x14ac:dyDescent="0.25">
      <c r="I2062" s="31">
        <v>39212</v>
      </c>
      <c r="J2062">
        <v>1491.469971</v>
      </c>
      <c r="K2062" s="14">
        <f t="shared" si="77"/>
        <v>-9.5494273859855205E-3</v>
      </c>
      <c r="M2062" s="6">
        <v>818.63000499999998</v>
      </c>
      <c r="N2062" s="14">
        <f t="shared" si="78"/>
        <v>-1.3151835100586373E-2</v>
      </c>
    </row>
    <row r="2063" spans="9:14" x14ac:dyDescent="0.25">
      <c r="I2063" s="31">
        <v>39211</v>
      </c>
      <c r="J2063">
        <v>1512.579956</v>
      </c>
      <c r="K2063" s="14">
        <f t="shared" si="77"/>
        <v>1.4153811615694956E-2</v>
      </c>
      <c r="M2063" s="6">
        <v>834.77002000000005</v>
      </c>
      <c r="N2063" s="14">
        <f t="shared" si="78"/>
        <v>1.971588495586607E-2</v>
      </c>
    </row>
    <row r="2064" spans="9:14" x14ac:dyDescent="0.25">
      <c r="I2064" s="31">
        <v>39210</v>
      </c>
      <c r="J2064">
        <v>1507.719971</v>
      </c>
      <c r="K2064" s="14">
        <f t="shared" si="77"/>
        <v>-3.2130433705152006E-3</v>
      </c>
      <c r="M2064" s="6">
        <v>830.90002400000003</v>
      </c>
      <c r="N2064" s="14">
        <f t="shared" si="78"/>
        <v>-4.6360026202186821E-3</v>
      </c>
    </row>
    <row r="2065" spans="9:14" x14ac:dyDescent="0.25">
      <c r="I2065" s="31">
        <v>39209</v>
      </c>
      <c r="J2065">
        <v>1509.4799800000001</v>
      </c>
      <c r="K2065" s="14">
        <f t="shared" si="77"/>
        <v>1.1673314898341669E-3</v>
      </c>
      <c r="M2065" s="6">
        <v>831.86999500000002</v>
      </c>
      <c r="N2065" s="14">
        <f t="shared" si="78"/>
        <v>1.1673738981623494E-3</v>
      </c>
    </row>
    <row r="2066" spans="9:14" x14ac:dyDescent="0.25">
      <c r="I2066" s="31">
        <v>39206</v>
      </c>
      <c r="J2066">
        <v>1505.619995</v>
      </c>
      <c r="K2066" s="14">
        <f t="shared" si="77"/>
        <v>-2.5571621029383262E-3</v>
      </c>
      <c r="M2066" s="6">
        <v>832.88000499999998</v>
      </c>
      <c r="N2066" s="14">
        <f t="shared" si="78"/>
        <v>1.2141440442265949E-3</v>
      </c>
    </row>
    <row r="2067" spans="9:14" x14ac:dyDescent="0.25">
      <c r="I2067" s="31">
        <v>39205</v>
      </c>
      <c r="J2067">
        <v>1502.3900149999999</v>
      </c>
      <c r="K2067" s="14">
        <f t="shared" si="77"/>
        <v>-2.1452823492823514E-3</v>
      </c>
      <c r="M2067" s="6">
        <v>828.86999500000002</v>
      </c>
      <c r="N2067" s="14">
        <f t="shared" si="78"/>
        <v>-4.8146311304471112E-3</v>
      </c>
    </row>
    <row r="2068" spans="9:14" x14ac:dyDescent="0.25">
      <c r="I2068" s="31">
        <v>39204</v>
      </c>
      <c r="J2068">
        <v>1495.920044</v>
      </c>
      <c r="K2068" s="14">
        <f t="shared" si="77"/>
        <v>-4.3064523428691937E-3</v>
      </c>
      <c r="M2068" s="6">
        <v>828.46002199999998</v>
      </c>
      <c r="N2068" s="14">
        <f t="shared" si="78"/>
        <v>-4.9461677038997731E-4</v>
      </c>
    </row>
    <row r="2069" spans="9:14" x14ac:dyDescent="0.25">
      <c r="I2069" s="31">
        <v>39203</v>
      </c>
      <c r="J2069">
        <v>1486.3000489999999</v>
      </c>
      <c r="K2069" s="14">
        <f t="shared" si="77"/>
        <v>-6.4308216462403145E-3</v>
      </c>
      <c r="M2069" s="6">
        <v>816.25</v>
      </c>
      <c r="N2069" s="14">
        <f t="shared" si="78"/>
        <v>-1.4738215092773621E-2</v>
      </c>
    </row>
    <row r="2070" spans="9:14" x14ac:dyDescent="0.25">
      <c r="I2070" s="31">
        <v>39202</v>
      </c>
      <c r="J2070">
        <v>1482.369995</v>
      </c>
      <c r="K2070" s="14">
        <f t="shared" si="77"/>
        <v>-2.6441861471000472E-3</v>
      </c>
      <c r="M2070" s="6">
        <v>814.57000700000003</v>
      </c>
      <c r="N2070" s="14">
        <f t="shared" si="78"/>
        <v>-2.0581843797855548E-3</v>
      </c>
    </row>
    <row r="2071" spans="9:14" x14ac:dyDescent="0.25">
      <c r="I2071" s="31">
        <v>39199</v>
      </c>
      <c r="J2071">
        <v>1494.0699460000001</v>
      </c>
      <c r="K2071" s="14">
        <f t="shared" si="77"/>
        <v>7.8927332848504062E-3</v>
      </c>
      <c r="M2071" s="6">
        <v>829.70001200000002</v>
      </c>
      <c r="N2071" s="14">
        <f t="shared" si="78"/>
        <v>1.8574223050174199E-2</v>
      </c>
    </row>
    <row r="2072" spans="9:14" x14ac:dyDescent="0.25">
      <c r="I2072" s="31">
        <v>39198</v>
      </c>
      <c r="J2072">
        <v>1494.25</v>
      </c>
      <c r="K2072" s="14">
        <f t="shared" si="77"/>
        <v>1.2051243014554736E-4</v>
      </c>
      <c r="M2072" s="6">
        <v>833.79998799999998</v>
      </c>
      <c r="N2072" s="14">
        <f t="shared" si="78"/>
        <v>4.9415161392090123E-3</v>
      </c>
    </row>
    <row r="2073" spans="9:14" x14ac:dyDescent="0.25">
      <c r="I2073" s="31">
        <v>39197</v>
      </c>
      <c r="J2073">
        <v>1495.420044</v>
      </c>
      <c r="K2073" s="14">
        <f t="shared" si="77"/>
        <v>7.8303095198251071E-4</v>
      </c>
      <c r="M2073" s="6">
        <v>832.07000700000003</v>
      </c>
      <c r="N2073" s="14">
        <f t="shared" si="78"/>
        <v>-2.0748153332906805E-3</v>
      </c>
    </row>
    <row r="2074" spans="9:14" x14ac:dyDescent="0.25">
      <c r="I2074" s="31">
        <v>39196</v>
      </c>
      <c r="J2074">
        <v>1480.410034</v>
      </c>
      <c r="K2074" s="14">
        <f t="shared" si="77"/>
        <v>-1.0037320323626697E-2</v>
      </c>
      <c r="M2074" s="6">
        <v>826.35998500000005</v>
      </c>
      <c r="N2074" s="14">
        <f t="shared" si="78"/>
        <v>-6.8624297859110062E-3</v>
      </c>
    </row>
    <row r="2075" spans="9:14" x14ac:dyDescent="0.25">
      <c r="I2075" s="31">
        <v>39195</v>
      </c>
      <c r="J2075">
        <v>1480.9300539999999</v>
      </c>
      <c r="K2075" s="14">
        <f t="shared" si="77"/>
        <v>3.5126754619119183E-4</v>
      </c>
      <c r="M2075" s="6">
        <v>827.54998799999998</v>
      </c>
      <c r="N2075" s="14">
        <f t="shared" si="78"/>
        <v>1.4400539977743598E-3</v>
      </c>
    </row>
    <row r="2076" spans="9:14" x14ac:dyDescent="0.25">
      <c r="I2076" s="31">
        <v>39192</v>
      </c>
      <c r="J2076">
        <v>1484.349976</v>
      </c>
      <c r="K2076" s="14">
        <f t="shared" si="77"/>
        <v>2.3093069053212734E-3</v>
      </c>
      <c r="M2076" s="6">
        <v>828.85998500000005</v>
      </c>
      <c r="N2076" s="14">
        <f t="shared" si="78"/>
        <v>1.5829823200965709E-3</v>
      </c>
    </row>
    <row r="2077" spans="9:14" x14ac:dyDescent="0.25">
      <c r="I2077" s="31">
        <v>39191</v>
      </c>
      <c r="J2077">
        <v>1470.7299800000001</v>
      </c>
      <c r="K2077" s="14">
        <f t="shared" si="77"/>
        <v>-9.17573093961499E-3</v>
      </c>
      <c r="M2077" s="6">
        <v>819.32000700000003</v>
      </c>
      <c r="N2077" s="14">
        <f t="shared" si="78"/>
        <v>-1.1509758189134911E-2</v>
      </c>
    </row>
    <row r="2078" spans="9:14" x14ac:dyDescent="0.25">
      <c r="I2078" s="31">
        <v>39190</v>
      </c>
      <c r="J2078">
        <v>1472.5</v>
      </c>
      <c r="K2078" s="14">
        <f t="shared" si="77"/>
        <v>1.2034975991990216E-3</v>
      </c>
      <c r="M2078" s="6">
        <v>824.38000499999998</v>
      </c>
      <c r="N2078" s="14">
        <f t="shared" si="78"/>
        <v>6.1758506526985446E-3</v>
      </c>
    </row>
    <row r="2079" spans="9:14" x14ac:dyDescent="0.25">
      <c r="I2079" s="31">
        <v>39189</v>
      </c>
      <c r="J2079">
        <v>1471.4799800000001</v>
      </c>
      <c r="K2079" s="14">
        <f t="shared" si="77"/>
        <v>-6.927130730050024E-4</v>
      </c>
      <c r="M2079" s="6">
        <v>828.96002199999998</v>
      </c>
      <c r="N2079" s="14">
        <f t="shared" si="78"/>
        <v>5.5557109248423053E-3</v>
      </c>
    </row>
    <row r="2080" spans="9:14" x14ac:dyDescent="0.25">
      <c r="I2080" s="31">
        <v>39188</v>
      </c>
      <c r="J2080">
        <v>1468.329956</v>
      </c>
      <c r="K2080" s="14">
        <f t="shared" si="77"/>
        <v>-2.1407182175866568E-3</v>
      </c>
      <c r="M2080" s="6">
        <v>831.44000200000005</v>
      </c>
      <c r="N2080" s="14">
        <f t="shared" si="78"/>
        <v>2.9916762379165185E-3</v>
      </c>
    </row>
    <row r="2081" spans="9:14" x14ac:dyDescent="0.25">
      <c r="I2081" s="31">
        <v>39185</v>
      </c>
      <c r="J2081">
        <v>1452.849976</v>
      </c>
      <c r="K2081" s="14">
        <f t="shared" si="77"/>
        <v>-1.0542575894978201E-2</v>
      </c>
      <c r="M2081" s="6">
        <v>819.38000499999998</v>
      </c>
      <c r="N2081" s="14">
        <f t="shared" si="78"/>
        <v>-1.450495161525811E-2</v>
      </c>
    </row>
    <row r="2082" spans="9:14" x14ac:dyDescent="0.25">
      <c r="I2082" s="31">
        <v>39184</v>
      </c>
      <c r="J2082">
        <v>1447.8000489999999</v>
      </c>
      <c r="K2082" s="14">
        <f t="shared" si="77"/>
        <v>-3.4758764383253649E-3</v>
      </c>
      <c r="M2082" s="6">
        <v>815.04998799999998</v>
      </c>
      <c r="N2082" s="14">
        <f t="shared" si="78"/>
        <v>-5.2845041050275654E-3</v>
      </c>
    </row>
    <row r="2083" spans="9:14" x14ac:dyDescent="0.25">
      <c r="I2083" s="31">
        <v>39183</v>
      </c>
      <c r="J2083">
        <v>1438.869995</v>
      </c>
      <c r="K2083" s="14">
        <f t="shared" si="77"/>
        <v>-6.1680160918408111E-3</v>
      </c>
      <c r="M2083" s="6">
        <v>808.23999000000003</v>
      </c>
      <c r="N2083" s="14">
        <f t="shared" si="78"/>
        <v>-8.3553132939865327E-3</v>
      </c>
    </row>
    <row r="2084" spans="9:14" x14ac:dyDescent="0.25">
      <c r="I2084" s="31">
        <v>39182</v>
      </c>
      <c r="J2084">
        <v>1448.3900149999999</v>
      </c>
      <c r="K2084" s="14">
        <f t="shared" si="77"/>
        <v>6.6163169939477129E-3</v>
      </c>
      <c r="M2084" s="6">
        <v>814.51000999999997</v>
      </c>
      <c r="N2084" s="14">
        <f t="shared" si="78"/>
        <v>7.7576215945462934E-3</v>
      </c>
    </row>
    <row r="2085" spans="9:14" x14ac:dyDescent="0.25">
      <c r="I2085" s="31">
        <v>39181</v>
      </c>
      <c r="J2085">
        <v>1444.6099850000001</v>
      </c>
      <c r="K2085" s="14">
        <f t="shared" si="77"/>
        <v>-2.6098150089772787E-3</v>
      </c>
      <c r="M2085" s="6">
        <v>811.64001499999995</v>
      </c>
      <c r="N2085" s="14">
        <f t="shared" si="78"/>
        <v>-3.5235846886645383E-3</v>
      </c>
    </row>
    <row r="2086" spans="9:14" x14ac:dyDescent="0.25">
      <c r="I2086" s="31">
        <v>39177</v>
      </c>
      <c r="J2086">
        <v>1443.76001</v>
      </c>
      <c r="K2086" s="14">
        <f t="shared" si="77"/>
        <v>-5.8837679984613533E-4</v>
      </c>
      <c r="M2086" s="6">
        <v>813.34997599999997</v>
      </c>
      <c r="N2086" s="14">
        <f t="shared" si="78"/>
        <v>2.1067973096422499E-3</v>
      </c>
    </row>
    <row r="2087" spans="9:14" x14ac:dyDescent="0.25">
      <c r="I2087" s="31">
        <v>39176</v>
      </c>
      <c r="J2087">
        <v>1439.369995</v>
      </c>
      <c r="K2087" s="14">
        <f t="shared" si="77"/>
        <v>-3.0406819482414749E-3</v>
      </c>
      <c r="M2087" s="6">
        <v>810.78997800000002</v>
      </c>
      <c r="N2087" s="14">
        <f t="shared" si="78"/>
        <v>-3.1474741200459011E-3</v>
      </c>
    </row>
    <row r="2088" spans="9:14" x14ac:dyDescent="0.25">
      <c r="I2088" s="31">
        <v>39175</v>
      </c>
      <c r="J2088">
        <v>1437.7700199999999</v>
      </c>
      <c r="K2088" s="14">
        <f t="shared" si="77"/>
        <v>-1.1115800701404499E-3</v>
      </c>
      <c r="M2088" s="6">
        <v>811.77002000000005</v>
      </c>
      <c r="N2088" s="14">
        <f t="shared" si="78"/>
        <v>1.2087495240351576E-3</v>
      </c>
    </row>
    <row r="2089" spans="9:14" x14ac:dyDescent="0.25">
      <c r="I2089" s="31">
        <v>39174</v>
      </c>
      <c r="J2089">
        <v>1424.5500489999999</v>
      </c>
      <c r="K2089" s="14">
        <f t="shared" si="77"/>
        <v>-9.1947744187905744E-3</v>
      </c>
      <c r="M2089" s="6">
        <v>803.21997099999999</v>
      </c>
      <c r="N2089" s="14">
        <f t="shared" si="78"/>
        <v>-1.053260010760193E-2</v>
      </c>
    </row>
    <row r="2090" spans="9:14" x14ac:dyDescent="0.25">
      <c r="I2090" s="31">
        <v>39171</v>
      </c>
      <c r="J2090">
        <v>1420.8599850000001</v>
      </c>
      <c r="K2090" s="14">
        <f t="shared" si="77"/>
        <v>-2.5903365084225527E-3</v>
      </c>
      <c r="M2090" s="6">
        <v>800.71002199999998</v>
      </c>
      <c r="N2090" s="14">
        <f t="shared" si="78"/>
        <v>-3.1248588065796445E-3</v>
      </c>
    </row>
    <row r="2091" spans="9:14" x14ac:dyDescent="0.25">
      <c r="I2091" s="31">
        <v>39170</v>
      </c>
      <c r="J2091">
        <v>1422.530029</v>
      </c>
      <c r="K2091" s="14">
        <f t="shared" si="77"/>
        <v>1.1753754892322998E-3</v>
      </c>
      <c r="M2091" s="6">
        <v>798.94000200000005</v>
      </c>
      <c r="N2091" s="14">
        <f t="shared" si="78"/>
        <v>-2.2105630644897456E-3</v>
      </c>
    </row>
    <row r="2092" spans="9:14" x14ac:dyDescent="0.25">
      <c r="I2092" s="31">
        <v>39169</v>
      </c>
      <c r="J2092">
        <v>1417.2299800000001</v>
      </c>
      <c r="K2092" s="14">
        <f t="shared" si="77"/>
        <v>-3.725790592783329E-3</v>
      </c>
      <c r="M2092" s="6">
        <v>797.40002400000003</v>
      </c>
      <c r="N2092" s="14">
        <f t="shared" si="78"/>
        <v>-1.9275264677509618E-3</v>
      </c>
    </row>
    <row r="2093" spans="9:14" x14ac:dyDescent="0.25">
      <c r="I2093" s="31">
        <v>39168</v>
      </c>
      <c r="J2093">
        <v>1428.6099850000001</v>
      </c>
      <c r="K2093" s="14">
        <f t="shared" si="77"/>
        <v>8.0297518120524547E-3</v>
      </c>
      <c r="M2093" s="6">
        <v>802.35998500000005</v>
      </c>
      <c r="N2093" s="14">
        <f t="shared" si="78"/>
        <v>6.2201666048609106E-3</v>
      </c>
    </row>
    <row r="2094" spans="9:14" x14ac:dyDescent="0.25">
      <c r="I2094" s="31">
        <v>39167</v>
      </c>
      <c r="J2094">
        <v>1437.5</v>
      </c>
      <c r="K2094" s="14">
        <f t="shared" si="77"/>
        <v>6.2228425485910677E-3</v>
      </c>
      <c r="M2094" s="6">
        <v>808.94000200000005</v>
      </c>
      <c r="N2094" s="14">
        <f t="shared" si="78"/>
        <v>8.200828958338402E-3</v>
      </c>
    </row>
    <row r="2095" spans="9:14" x14ac:dyDescent="0.25">
      <c r="I2095" s="31">
        <v>39164</v>
      </c>
      <c r="J2095">
        <v>1436.1099850000001</v>
      </c>
      <c r="K2095" s="14">
        <f t="shared" si="77"/>
        <v>-9.6696695652165321E-4</v>
      </c>
      <c r="M2095" s="6">
        <v>809.51000999999997</v>
      </c>
      <c r="N2095" s="14">
        <f t="shared" si="78"/>
        <v>7.046356943538612E-4</v>
      </c>
    </row>
    <row r="2096" spans="9:14" x14ac:dyDescent="0.25">
      <c r="I2096" s="31">
        <v>39163</v>
      </c>
      <c r="J2096">
        <v>1434.540039</v>
      </c>
      <c r="K2096" s="14">
        <f t="shared" si="77"/>
        <v>-1.0931934297497836E-3</v>
      </c>
      <c r="M2096" s="6">
        <v>808.04998799999998</v>
      </c>
      <c r="N2096" s="14">
        <f t="shared" si="78"/>
        <v>-1.8035873330336516E-3</v>
      </c>
    </row>
    <row r="2097" spans="9:14" x14ac:dyDescent="0.25">
      <c r="I2097" s="31">
        <v>39162</v>
      </c>
      <c r="J2097">
        <v>1435.040039</v>
      </c>
      <c r="K2097" s="14">
        <f t="shared" si="77"/>
        <v>3.4854377459447861E-4</v>
      </c>
      <c r="M2097" s="6">
        <v>807.46997099999999</v>
      </c>
      <c r="N2097" s="14">
        <f t="shared" si="78"/>
        <v>-7.1779841422381363E-4</v>
      </c>
    </row>
    <row r="2098" spans="9:14" x14ac:dyDescent="0.25">
      <c r="I2098" s="31">
        <v>39161</v>
      </c>
      <c r="J2098">
        <v>1410.9399410000001</v>
      </c>
      <c r="K2098" s="14">
        <f t="shared" si="77"/>
        <v>-1.6794024797241125E-2</v>
      </c>
      <c r="M2098" s="6">
        <v>793.59997599999997</v>
      </c>
      <c r="N2098" s="14">
        <f t="shared" si="78"/>
        <v>-1.7177103171803321E-2</v>
      </c>
    </row>
    <row r="2099" spans="9:14" x14ac:dyDescent="0.25">
      <c r="I2099" s="31">
        <v>39160</v>
      </c>
      <c r="J2099">
        <v>1402.0600589999999</v>
      </c>
      <c r="K2099" s="14">
        <f t="shared" si="77"/>
        <v>-6.2935931870399253E-3</v>
      </c>
      <c r="M2099" s="6">
        <v>787.04998799999998</v>
      </c>
      <c r="N2099" s="14">
        <f t="shared" si="78"/>
        <v>-8.2535133544409112E-3</v>
      </c>
    </row>
    <row r="2100" spans="9:14" x14ac:dyDescent="0.25">
      <c r="I2100" s="31">
        <v>39157</v>
      </c>
      <c r="J2100">
        <v>1386.9499510000001</v>
      </c>
      <c r="K2100" s="14">
        <f t="shared" si="77"/>
        <v>-1.0777076133797636E-2</v>
      </c>
      <c r="M2100" s="6">
        <v>778.77002000000005</v>
      </c>
      <c r="N2100" s="14">
        <f t="shared" si="78"/>
        <v>-1.0520256814996576E-2</v>
      </c>
    </row>
    <row r="2101" spans="9:14" x14ac:dyDescent="0.25">
      <c r="I2101" s="31">
        <v>39156</v>
      </c>
      <c r="J2101">
        <v>1392.280029</v>
      </c>
      <c r="K2101" s="14">
        <f t="shared" si="77"/>
        <v>3.8430211531115255E-3</v>
      </c>
      <c r="M2101" s="6">
        <v>783.60998500000005</v>
      </c>
      <c r="N2101" s="14">
        <f t="shared" si="78"/>
        <v>6.2148835672950486E-3</v>
      </c>
    </row>
    <row r="2102" spans="9:14" x14ac:dyDescent="0.25">
      <c r="I2102" s="31">
        <v>39155</v>
      </c>
      <c r="J2102">
        <v>1387.170044</v>
      </c>
      <c r="K2102" s="14">
        <f t="shared" si="77"/>
        <v>-3.6702278949374278E-3</v>
      </c>
      <c r="M2102" s="6">
        <v>775.67999299999997</v>
      </c>
      <c r="N2102" s="14">
        <f t="shared" si="78"/>
        <v>-1.0119820002038482E-2</v>
      </c>
    </row>
    <row r="2103" spans="9:14" x14ac:dyDescent="0.25">
      <c r="I2103" s="31">
        <v>39154</v>
      </c>
      <c r="J2103">
        <v>1377.9499510000001</v>
      </c>
      <c r="K2103" s="14">
        <f t="shared" si="77"/>
        <v>-6.646692696313683E-3</v>
      </c>
      <c r="M2103" s="6">
        <v>769.11999500000002</v>
      </c>
      <c r="N2103" s="14">
        <f t="shared" si="78"/>
        <v>-8.4570932075077598E-3</v>
      </c>
    </row>
    <row r="2104" spans="9:14" x14ac:dyDescent="0.25">
      <c r="I2104" s="31">
        <v>39153</v>
      </c>
      <c r="J2104">
        <v>1406.599976</v>
      </c>
      <c r="K2104" s="14">
        <f t="shared" si="77"/>
        <v>2.0791774751476311E-2</v>
      </c>
      <c r="M2104" s="6">
        <v>789</v>
      </c>
      <c r="N2104" s="14">
        <f t="shared" si="78"/>
        <v>2.5847728740948872E-2</v>
      </c>
    </row>
    <row r="2105" spans="9:14" x14ac:dyDescent="0.25">
      <c r="I2105" s="31">
        <v>39150</v>
      </c>
      <c r="J2105">
        <v>1402.839966</v>
      </c>
      <c r="K2105" s="14">
        <f t="shared" si="77"/>
        <v>-2.6731196247368194E-3</v>
      </c>
      <c r="M2105" s="6">
        <v>785.11999500000002</v>
      </c>
      <c r="N2105" s="14">
        <f t="shared" si="78"/>
        <v>-4.9176235741444918E-3</v>
      </c>
    </row>
    <row r="2106" spans="9:14" x14ac:dyDescent="0.25">
      <c r="I2106" s="31">
        <v>39149</v>
      </c>
      <c r="J2106">
        <v>1401.8900149999999</v>
      </c>
      <c r="K2106" s="14">
        <f t="shared" si="77"/>
        <v>-6.7716277196516739E-4</v>
      </c>
      <c r="M2106" s="6">
        <v>781.14001499999995</v>
      </c>
      <c r="N2106" s="14">
        <f t="shared" si="78"/>
        <v>-5.0692633296137712E-3</v>
      </c>
    </row>
    <row r="2107" spans="9:14" x14ac:dyDescent="0.25">
      <c r="I2107" s="31">
        <v>39148</v>
      </c>
      <c r="J2107">
        <v>1391.969971</v>
      </c>
      <c r="K2107" s="14">
        <f t="shared" si="77"/>
        <v>-7.0761927782186929E-3</v>
      </c>
      <c r="M2107" s="6">
        <v>775.90002400000003</v>
      </c>
      <c r="N2107" s="14">
        <f t="shared" si="78"/>
        <v>-6.7081328563098896E-3</v>
      </c>
    </row>
    <row r="2108" spans="9:14" x14ac:dyDescent="0.25">
      <c r="I2108" s="31">
        <v>39147</v>
      </c>
      <c r="J2108">
        <v>1395.410034</v>
      </c>
      <c r="K2108" s="14">
        <f t="shared" si="77"/>
        <v>2.471362940055899E-3</v>
      </c>
      <c r="M2108" s="6">
        <v>778.88000499999998</v>
      </c>
      <c r="N2108" s="14">
        <f t="shared" si="78"/>
        <v>3.8406765147875888E-3</v>
      </c>
    </row>
    <row r="2109" spans="9:14" x14ac:dyDescent="0.25">
      <c r="I2109" s="31">
        <v>39146</v>
      </c>
      <c r="J2109">
        <v>1374.119995</v>
      </c>
      <c r="K2109" s="14">
        <f t="shared" si="77"/>
        <v>-1.5257192137977715E-2</v>
      </c>
      <c r="M2109" s="6">
        <v>760.05999799999995</v>
      </c>
      <c r="N2109" s="14">
        <f t="shared" si="78"/>
        <v>-2.4162909407335564E-2</v>
      </c>
    </row>
    <row r="2110" spans="9:14" x14ac:dyDescent="0.25">
      <c r="I2110" s="31">
        <v>39143</v>
      </c>
      <c r="J2110">
        <v>1387.170044</v>
      </c>
      <c r="K2110" s="14">
        <f t="shared" si="77"/>
        <v>9.4970228564354997E-3</v>
      </c>
      <c r="M2110" s="6">
        <v>775.44000200000005</v>
      </c>
      <c r="N2110" s="14">
        <f t="shared" si="78"/>
        <v>2.0235249901942698E-2</v>
      </c>
    </row>
    <row r="2111" spans="9:14" x14ac:dyDescent="0.25">
      <c r="I2111" s="31">
        <v>39142</v>
      </c>
      <c r="J2111">
        <v>1403.170044</v>
      </c>
      <c r="K2111" s="14">
        <f t="shared" si="77"/>
        <v>1.1534274452656756E-2</v>
      </c>
      <c r="M2111" s="6">
        <v>791.03002900000001</v>
      </c>
      <c r="N2111" s="14">
        <f t="shared" si="78"/>
        <v>2.0104749509685327E-2</v>
      </c>
    </row>
    <row r="2112" spans="9:14" x14ac:dyDescent="0.25">
      <c r="I2112" s="31">
        <v>39141</v>
      </c>
      <c r="J2112">
        <v>1406.8199460000001</v>
      </c>
      <c r="K2112" s="14">
        <f t="shared" si="77"/>
        <v>2.601182953988479E-3</v>
      </c>
      <c r="M2112" s="6">
        <v>793.29998799999998</v>
      </c>
      <c r="N2112" s="14">
        <f t="shared" si="78"/>
        <v>2.8696243085355455E-3</v>
      </c>
    </row>
    <row r="2113" spans="9:14" x14ac:dyDescent="0.25">
      <c r="I2113" s="31">
        <v>39140</v>
      </c>
      <c r="J2113">
        <v>1399.040039</v>
      </c>
      <c r="K2113" s="14">
        <f t="shared" si="77"/>
        <v>-5.5301369746146856E-3</v>
      </c>
      <c r="M2113" s="6">
        <v>792.65997300000004</v>
      </c>
      <c r="N2113" s="14">
        <f t="shared" si="78"/>
        <v>-8.0677550697250133E-4</v>
      </c>
    </row>
    <row r="2114" spans="9:14" x14ac:dyDescent="0.25">
      <c r="I2114" s="31">
        <v>39139</v>
      </c>
      <c r="J2114">
        <v>1449.369995</v>
      </c>
      <c r="K2114" s="14">
        <f t="shared" si="77"/>
        <v>3.5974635891031781E-2</v>
      </c>
      <c r="M2114" s="6">
        <v>823.69000200000005</v>
      </c>
      <c r="N2114" s="14">
        <f t="shared" si="78"/>
        <v>3.9146708622815662E-2</v>
      </c>
    </row>
    <row r="2115" spans="9:14" x14ac:dyDescent="0.25">
      <c r="I2115" s="31">
        <v>39136</v>
      </c>
      <c r="J2115">
        <v>1451.1899410000001</v>
      </c>
      <c r="K2115" s="14">
        <f t="shared" si="77"/>
        <v>1.2556807483792287E-3</v>
      </c>
      <c r="M2115" s="6">
        <v>826.64001499999995</v>
      </c>
      <c r="N2115" s="14">
        <f t="shared" si="78"/>
        <v>3.5814602494106396E-3</v>
      </c>
    </row>
    <row r="2116" spans="9:14" x14ac:dyDescent="0.25">
      <c r="I2116" s="31">
        <v>39135</v>
      </c>
      <c r="J2116">
        <v>1456.380005</v>
      </c>
      <c r="K2116" s="14">
        <f t="shared" si="77"/>
        <v>3.5764194977974118E-3</v>
      </c>
      <c r="M2116" s="6">
        <v>829.44000200000005</v>
      </c>
      <c r="N2116" s="14">
        <f t="shared" si="78"/>
        <v>3.3871902511277696E-3</v>
      </c>
    </row>
    <row r="2117" spans="9:14" x14ac:dyDescent="0.25">
      <c r="I2117" s="31">
        <v>39134</v>
      </c>
      <c r="J2117">
        <v>1457.630005</v>
      </c>
      <c r="K2117" s="14">
        <f t="shared" si="77"/>
        <v>8.5829247566460154E-4</v>
      </c>
      <c r="M2117" s="6">
        <v>827.330017</v>
      </c>
      <c r="N2117" s="14">
        <f t="shared" si="78"/>
        <v>-2.5438669402395586E-3</v>
      </c>
    </row>
    <row r="2118" spans="9:14" x14ac:dyDescent="0.25">
      <c r="I2118" s="31">
        <v>39133</v>
      </c>
      <c r="J2118">
        <v>1459.6800539999999</v>
      </c>
      <c r="K2118" s="14">
        <f t="shared" si="77"/>
        <v>1.4064261801471911E-3</v>
      </c>
      <c r="M2118" s="6">
        <v>826.10998500000005</v>
      </c>
      <c r="N2118" s="14">
        <f t="shared" si="78"/>
        <v>-1.4746618337673212E-3</v>
      </c>
    </row>
    <row r="2119" spans="9:14" x14ac:dyDescent="0.25">
      <c r="I2119" s="31">
        <v>39129</v>
      </c>
      <c r="J2119">
        <v>1455.540039</v>
      </c>
      <c r="K2119" s="14">
        <f t="shared" ref="K2119:K2182" si="79">J2119/J2118-1</f>
        <v>-2.8362482508786924E-3</v>
      </c>
      <c r="M2119" s="6">
        <v>818.15002400000003</v>
      </c>
      <c r="N2119" s="14">
        <f t="shared" ref="N2119:N2182" si="80">M2119/M2118-1</f>
        <v>-9.6354736591157675E-3</v>
      </c>
    </row>
    <row r="2120" spans="9:14" x14ac:dyDescent="0.25">
      <c r="I2120" s="31">
        <v>39128</v>
      </c>
      <c r="J2120">
        <v>1456.8100589999999</v>
      </c>
      <c r="K2120" s="14">
        <f t="shared" si="79"/>
        <v>8.725421259263566E-4</v>
      </c>
      <c r="M2120" s="6">
        <v>815.42999299999997</v>
      </c>
      <c r="N2120" s="14">
        <f t="shared" si="80"/>
        <v>-3.3246115262597353E-3</v>
      </c>
    </row>
    <row r="2121" spans="9:14" x14ac:dyDescent="0.25">
      <c r="I2121" s="31">
        <v>39127</v>
      </c>
      <c r="J2121">
        <v>1455.3000489999999</v>
      </c>
      <c r="K2121" s="14">
        <f t="shared" si="79"/>
        <v>-1.0365181038333171E-3</v>
      </c>
      <c r="M2121" s="6">
        <v>813.98999000000003</v>
      </c>
      <c r="N2121" s="14">
        <f t="shared" si="80"/>
        <v>-1.7659431371932488E-3</v>
      </c>
    </row>
    <row r="2122" spans="9:14" x14ac:dyDescent="0.25">
      <c r="I2122" s="31">
        <v>39126</v>
      </c>
      <c r="J2122">
        <v>1444.26001</v>
      </c>
      <c r="K2122" s="14">
        <f t="shared" si="79"/>
        <v>-7.5860912720960849E-3</v>
      </c>
      <c r="M2122" s="6">
        <v>812.53002900000001</v>
      </c>
      <c r="N2122" s="14">
        <f t="shared" si="80"/>
        <v>-1.7935859383234609E-3</v>
      </c>
    </row>
    <row r="2123" spans="9:14" x14ac:dyDescent="0.25">
      <c r="I2123" s="31">
        <v>39125</v>
      </c>
      <c r="J2123">
        <v>1433.369995</v>
      </c>
      <c r="K2123" s="14">
        <f t="shared" si="79"/>
        <v>-7.5402039276847299E-3</v>
      </c>
      <c r="M2123" s="6">
        <v>805.78997800000002</v>
      </c>
      <c r="N2123" s="14">
        <f t="shared" si="80"/>
        <v>-8.2951408064205756E-3</v>
      </c>
    </row>
    <row r="2124" spans="9:14" x14ac:dyDescent="0.25">
      <c r="I2124" s="31">
        <v>39122</v>
      </c>
      <c r="J2124">
        <v>1438.0600589999999</v>
      </c>
      <c r="K2124" s="14">
        <f t="shared" si="79"/>
        <v>3.2720539821260441E-3</v>
      </c>
      <c r="M2124" s="6">
        <v>807.10998500000005</v>
      </c>
      <c r="N2124" s="14">
        <f t="shared" si="80"/>
        <v>1.6381526651352285E-3</v>
      </c>
    </row>
    <row r="2125" spans="9:14" x14ac:dyDescent="0.25">
      <c r="I2125" s="31">
        <v>39121</v>
      </c>
      <c r="J2125">
        <v>1448.3100589999999</v>
      </c>
      <c r="K2125" s="14">
        <f t="shared" si="79"/>
        <v>7.127657802503462E-3</v>
      </c>
      <c r="M2125" s="6">
        <v>816.39001499999995</v>
      </c>
      <c r="N2125" s="14">
        <f t="shared" si="80"/>
        <v>1.1497850568655599E-2</v>
      </c>
    </row>
    <row r="2126" spans="9:14" x14ac:dyDescent="0.25">
      <c r="I2126" s="31">
        <v>39120</v>
      </c>
      <c r="J2126">
        <v>1450.0200199999999</v>
      </c>
      <c r="K2126" s="14">
        <f t="shared" si="79"/>
        <v>1.1806594792145297E-3</v>
      </c>
      <c r="M2126" s="6">
        <v>816.20001200000002</v>
      </c>
      <c r="N2126" s="14">
        <f t="shared" si="80"/>
        <v>-2.3273557553238344E-4</v>
      </c>
    </row>
    <row r="2127" spans="9:14" x14ac:dyDescent="0.25">
      <c r="I2127" s="31">
        <v>39119</v>
      </c>
      <c r="J2127">
        <v>1448</v>
      </c>
      <c r="K2127" s="14">
        <f t="shared" si="79"/>
        <v>-1.3930980070191445E-3</v>
      </c>
      <c r="M2127" s="6">
        <v>810.40997300000004</v>
      </c>
      <c r="N2127" s="14">
        <f t="shared" si="80"/>
        <v>-7.0938972247894805E-3</v>
      </c>
    </row>
    <row r="2128" spans="9:14" x14ac:dyDescent="0.25">
      <c r="I2128" s="31">
        <v>39118</v>
      </c>
      <c r="J2128">
        <v>1446.98999</v>
      </c>
      <c r="K2128" s="14">
        <f t="shared" si="79"/>
        <v>-6.9752071823203643E-4</v>
      </c>
      <c r="M2128" s="6">
        <v>806.69000200000005</v>
      </c>
      <c r="N2128" s="14">
        <f t="shared" si="80"/>
        <v>-4.5902334916108067E-3</v>
      </c>
    </row>
    <row r="2129" spans="9:14" x14ac:dyDescent="0.25">
      <c r="I2129" s="31">
        <v>39115</v>
      </c>
      <c r="J2129">
        <v>1448.3900149999999</v>
      </c>
      <c r="K2129" s="14">
        <f t="shared" si="79"/>
        <v>9.6754297519363597E-4</v>
      </c>
      <c r="M2129" s="6">
        <v>809.419983</v>
      </c>
      <c r="N2129" s="14">
        <f t="shared" si="80"/>
        <v>3.3841760691610823E-3</v>
      </c>
    </row>
    <row r="2130" spans="9:14" x14ac:dyDescent="0.25">
      <c r="I2130" s="31">
        <v>39114</v>
      </c>
      <c r="J2130">
        <v>1445.9399410000001</v>
      </c>
      <c r="K2130" s="14">
        <f t="shared" si="79"/>
        <v>-1.6915844314211448E-3</v>
      </c>
      <c r="M2130" s="6">
        <v>807.77002000000005</v>
      </c>
      <c r="N2130" s="14">
        <f t="shared" si="80"/>
        <v>-2.0384510324104044E-3</v>
      </c>
    </row>
    <row r="2131" spans="9:14" x14ac:dyDescent="0.25">
      <c r="I2131" s="31">
        <v>39113</v>
      </c>
      <c r="J2131">
        <v>1438.23999</v>
      </c>
      <c r="K2131" s="14">
        <f t="shared" si="79"/>
        <v>-5.3252218724070266E-3</v>
      </c>
      <c r="M2131" s="6">
        <v>800.34002699999996</v>
      </c>
      <c r="N2131" s="14">
        <f t="shared" si="80"/>
        <v>-9.1981539498087184E-3</v>
      </c>
    </row>
    <row r="2132" spans="9:14" x14ac:dyDescent="0.25">
      <c r="I2132" s="31">
        <v>39112</v>
      </c>
      <c r="J2132">
        <v>1428.8199460000001</v>
      </c>
      <c r="K2132" s="14">
        <f t="shared" si="79"/>
        <v>-6.549702459601292E-3</v>
      </c>
      <c r="M2132" s="6">
        <v>797.96997099999999</v>
      </c>
      <c r="N2132" s="14">
        <f t="shared" si="80"/>
        <v>-2.9613113427350291E-3</v>
      </c>
    </row>
    <row r="2133" spans="9:14" x14ac:dyDescent="0.25">
      <c r="I2133" s="31">
        <v>39111</v>
      </c>
      <c r="J2133">
        <v>1420.619995</v>
      </c>
      <c r="K2133" s="14">
        <f t="shared" si="79"/>
        <v>-5.7389673366163851E-3</v>
      </c>
      <c r="M2133" s="6">
        <v>793.09997599999997</v>
      </c>
      <c r="N2133" s="14">
        <f t="shared" si="80"/>
        <v>-6.1029802837029301E-3</v>
      </c>
    </row>
    <row r="2134" spans="9:14" x14ac:dyDescent="0.25">
      <c r="I2134" s="31">
        <v>39108</v>
      </c>
      <c r="J2134">
        <v>1422.1800539999999</v>
      </c>
      <c r="K2134" s="14">
        <f t="shared" si="79"/>
        <v>1.0981536269309977E-3</v>
      </c>
      <c r="M2134" s="6">
        <v>788.14001499999995</v>
      </c>
      <c r="N2134" s="14">
        <f t="shared" si="80"/>
        <v>-6.2538912496449273E-3</v>
      </c>
    </row>
    <row r="2135" spans="9:14" x14ac:dyDescent="0.25">
      <c r="I2135" s="31">
        <v>39107</v>
      </c>
      <c r="J2135">
        <v>1423.900024</v>
      </c>
      <c r="K2135" s="14">
        <f t="shared" si="79"/>
        <v>1.2093897640896856E-3</v>
      </c>
      <c r="M2135" s="6">
        <v>784.19000200000005</v>
      </c>
      <c r="N2135" s="14">
        <f t="shared" si="80"/>
        <v>-5.0118163331674959E-3</v>
      </c>
    </row>
    <row r="2136" spans="9:14" x14ac:dyDescent="0.25">
      <c r="I2136" s="31">
        <v>39106</v>
      </c>
      <c r="J2136">
        <v>1440.130005</v>
      </c>
      <c r="K2136" s="14">
        <f t="shared" si="79"/>
        <v>1.1398258814833806E-2</v>
      </c>
      <c r="M2136" s="6">
        <v>794.03002900000001</v>
      </c>
      <c r="N2136" s="14">
        <f t="shared" si="80"/>
        <v>1.2548013842186068E-2</v>
      </c>
    </row>
    <row r="2137" spans="9:14" x14ac:dyDescent="0.25">
      <c r="I2137" s="31">
        <v>39105</v>
      </c>
      <c r="J2137">
        <v>1427.98999</v>
      </c>
      <c r="K2137" s="14">
        <f t="shared" si="79"/>
        <v>-8.4298049188968882E-3</v>
      </c>
      <c r="M2137" s="6">
        <v>785.38000499999998</v>
      </c>
      <c r="N2137" s="14">
        <f t="shared" si="80"/>
        <v>-1.0893824772463367E-2</v>
      </c>
    </row>
    <row r="2138" spans="9:14" x14ac:dyDescent="0.25">
      <c r="I2138" s="31">
        <v>39104</v>
      </c>
      <c r="J2138">
        <v>1422.9499510000001</v>
      </c>
      <c r="K2138" s="14">
        <f t="shared" si="79"/>
        <v>-3.5294638164795611E-3</v>
      </c>
      <c r="M2138" s="6">
        <v>777.96002199999998</v>
      </c>
      <c r="N2138" s="14">
        <f t="shared" si="80"/>
        <v>-9.4476342060682006E-3</v>
      </c>
    </row>
    <row r="2139" spans="9:14" x14ac:dyDescent="0.25">
      <c r="I2139" s="31">
        <v>39101</v>
      </c>
      <c r="J2139">
        <v>1430.5</v>
      </c>
      <c r="K2139" s="14">
        <f t="shared" si="79"/>
        <v>5.30591325063412E-3</v>
      </c>
      <c r="M2139" s="6">
        <v>785.15997300000004</v>
      </c>
      <c r="N2139" s="14">
        <f t="shared" si="80"/>
        <v>9.2549113018560725E-3</v>
      </c>
    </row>
    <row r="2140" spans="9:14" x14ac:dyDescent="0.25">
      <c r="I2140" s="31">
        <v>39100</v>
      </c>
      <c r="J2140">
        <v>1426.369995</v>
      </c>
      <c r="K2140" s="14">
        <f t="shared" si="79"/>
        <v>-2.8871059070254557E-3</v>
      </c>
      <c r="M2140" s="6">
        <v>778.21002199999998</v>
      </c>
      <c r="N2140" s="14">
        <f t="shared" si="80"/>
        <v>-8.8516369134880035E-3</v>
      </c>
    </row>
    <row r="2141" spans="9:14" x14ac:dyDescent="0.25">
      <c r="I2141" s="31">
        <v>39099</v>
      </c>
      <c r="J2141">
        <v>1430.619995</v>
      </c>
      <c r="K2141" s="14">
        <f t="shared" si="79"/>
        <v>2.9795915610240087E-3</v>
      </c>
      <c r="M2141" s="6">
        <v>788.77002000000005</v>
      </c>
      <c r="N2141" s="14">
        <f t="shared" si="80"/>
        <v>1.3569599081827421E-2</v>
      </c>
    </row>
    <row r="2142" spans="9:14" x14ac:dyDescent="0.25">
      <c r="I2142" s="31">
        <v>39098</v>
      </c>
      <c r="J2142">
        <v>1431.900024</v>
      </c>
      <c r="K2142" s="14">
        <f t="shared" si="79"/>
        <v>8.9473724991528947E-4</v>
      </c>
      <c r="M2142" s="6">
        <v>791.47997999999995</v>
      </c>
      <c r="N2142" s="14">
        <f t="shared" si="80"/>
        <v>3.4356782475073455E-3</v>
      </c>
    </row>
    <row r="2143" spans="9:14" x14ac:dyDescent="0.25">
      <c r="I2143" s="31">
        <v>39094</v>
      </c>
      <c r="J2143">
        <v>1430.7299800000001</v>
      </c>
      <c r="K2143" s="14">
        <f t="shared" si="79"/>
        <v>-8.1712688064039529E-4</v>
      </c>
      <c r="M2143" s="6">
        <v>794.26000999999997</v>
      </c>
      <c r="N2143" s="14">
        <f t="shared" si="80"/>
        <v>3.5124451284289648E-3</v>
      </c>
    </row>
    <row r="2144" spans="9:14" x14ac:dyDescent="0.25">
      <c r="I2144" s="31">
        <v>39093</v>
      </c>
      <c r="J2144">
        <v>1423.8199460000001</v>
      </c>
      <c r="K2144" s="14">
        <f t="shared" si="79"/>
        <v>-4.8297261514014256E-3</v>
      </c>
      <c r="M2144" s="6">
        <v>788.45001200000002</v>
      </c>
      <c r="N2144" s="14">
        <f t="shared" si="80"/>
        <v>-7.314982407335302E-3</v>
      </c>
    </row>
    <row r="2145" spans="9:14" x14ac:dyDescent="0.25">
      <c r="I2145" s="31">
        <v>39092</v>
      </c>
      <c r="J2145">
        <v>1414.849976</v>
      </c>
      <c r="K2145" s="14">
        <f t="shared" si="79"/>
        <v>-6.29993281467911E-3</v>
      </c>
      <c r="M2145" s="6">
        <v>778.86999500000002</v>
      </c>
      <c r="N2145" s="14">
        <f t="shared" si="80"/>
        <v>-1.2150443089853136E-2</v>
      </c>
    </row>
    <row r="2146" spans="9:14" x14ac:dyDescent="0.25">
      <c r="I2146" s="31">
        <v>39091</v>
      </c>
      <c r="J2146">
        <v>1412.1099850000001</v>
      </c>
      <c r="K2146" s="14">
        <f t="shared" si="79"/>
        <v>-1.936594724867069E-3</v>
      </c>
      <c r="M2146" s="6">
        <v>778.330017</v>
      </c>
      <c r="N2146" s="14">
        <f t="shared" si="80"/>
        <v>-6.9328386440159484E-4</v>
      </c>
    </row>
    <row r="2147" spans="9:14" x14ac:dyDescent="0.25">
      <c r="I2147" s="31">
        <v>39090</v>
      </c>
      <c r="J2147">
        <v>1412.839966</v>
      </c>
      <c r="K2147" s="14">
        <f t="shared" si="79"/>
        <v>5.1694344474162435E-4</v>
      </c>
      <c r="M2147" s="6">
        <v>776.98999000000003</v>
      </c>
      <c r="N2147" s="14">
        <f t="shared" si="80"/>
        <v>-1.7216694342137018E-3</v>
      </c>
    </row>
    <row r="2148" spans="9:14" x14ac:dyDescent="0.25">
      <c r="I2148" s="31">
        <v>39087</v>
      </c>
      <c r="J2148">
        <v>1409.709961</v>
      </c>
      <c r="K2148" s="14">
        <f t="shared" si="79"/>
        <v>-2.2153995323770381E-3</v>
      </c>
      <c r="M2148" s="6">
        <v>775.86999500000002</v>
      </c>
      <c r="N2148" s="14">
        <f t="shared" si="80"/>
        <v>-1.4414535765125969E-3</v>
      </c>
    </row>
    <row r="2149" spans="9:14" x14ac:dyDescent="0.25">
      <c r="I2149" s="31">
        <v>39086</v>
      </c>
      <c r="J2149">
        <v>1418.339966</v>
      </c>
      <c r="K2149" s="14">
        <f t="shared" si="79"/>
        <v>6.1218301911396544E-3</v>
      </c>
      <c r="M2149" s="6">
        <v>789.95001200000002</v>
      </c>
      <c r="N2149" s="14">
        <f t="shared" si="80"/>
        <v>1.8147392076941937E-2</v>
      </c>
    </row>
    <row r="2150" spans="9:14" x14ac:dyDescent="0.25">
      <c r="I2150" s="31">
        <v>39085</v>
      </c>
      <c r="J2150">
        <v>1416.599976</v>
      </c>
      <c r="K2150" s="14">
        <f t="shared" si="79"/>
        <v>-1.2267792219852192E-3</v>
      </c>
      <c r="M2150" s="6">
        <v>787.419983</v>
      </c>
      <c r="N2150" s="14">
        <f t="shared" si="80"/>
        <v>-3.2027710128068598E-3</v>
      </c>
    </row>
    <row r="2151" spans="9:14" x14ac:dyDescent="0.25">
      <c r="I2151" s="31">
        <v>39080</v>
      </c>
      <c r="J2151">
        <v>1418.3000489999999</v>
      </c>
      <c r="K2151" s="14">
        <f t="shared" si="79"/>
        <v>1.2001080254147034E-3</v>
      </c>
      <c r="M2151" s="6">
        <v>787.65997300000004</v>
      </c>
      <c r="N2151" s="14">
        <f t="shared" si="80"/>
        <v>3.0478017472423957E-4</v>
      </c>
    </row>
    <row r="2152" spans="9:14" x14ac:dyDescent="0.25">
      <c r="I2152" s="31">
        <v>39079</v>
      </c>
      <c r="J2152">
        <v>1424.7299800000001</v>
      </c>
      <c r="K2152" s="14">
        <f t="shared" si="79"/>
        <v>4.5335477528423151E-3</v>
      </c>
      <c r="M2152" s="6">
        <v>794.47997999999995</v>
      </c>
      <c r="N2152" s="14">
        <f t="shared" si="80"/>
        <v>8.6585674450667671E-3</v>
      </c>
    </row>
    <row r="2153" spans="9:14" x14ac:dyDescent="0.25">
      <c r="I2153" s="31">
        <v>39078</v>
      </c>
      <c r="J2153">
        <v>1426.839966</v>
      </c>
      <c r="K2153" s="14">
        <f t="shared" si="79"/>
        <v>1.4809725559363773E-3</v>
      </c>
      <c r="M2153" s="6">
        <v>797.72997999999995</v>
      </c>
      <c r="N2153" s="14">
        <f t="shared" si="80"/>
        <v>4.0907261124440986E-3</v>
      </c>
    </row>
    <row r="2154" spans="9:14" x14ac:dyDescent="0.25">
      <c r="I2154" s="31">
        <v>39077</v>
      </c>
      <c r="J2154">
        <v>1416.900024</v>
      </c>
      <c r="K2154" s="14">
        <f t="shared" si="79"/>
        <v>-6.9664028460497684E-3</v>
      </c>
      <c r="M2154" s="6">
        <v>788.169983</v>
      </c>
      <c r="N2154" s="14">
        <f t="shared" si="80"/>
        <v>-1.1984001152871238E-2</v>
      </c>
    </row>
    <row r="2155" spans="9:14" x14ac:dyDescent="0.25">
      <c r="I2155" s="31">
        <v>39073</v>
      </c>
      <c r="J2155">
        <v>1410.76001</v>
      </c>
      <c r="K2155" s="14">
        <f t="shared" si="79"/>
        <v>-4.3334137172688081E-3</v>
      </c>
      <c r="M2155" s="6">
        <v>780.82000700000003</v>
      </c>
      <c r="N2155" s="14">
        <f t="shared" si="80"/>
        <v>-9.3253690936362377E-3</v>
      </c>
    </row>
    <row r="2156" spans="9:14" x14ac:dyDescent="0.25">
      <c r="I2156" s="31">
        <v>39072</v>
      </c>
      <c r="J2156">
        <v>1418.3000489999999</v>
      </c>
      <c r="K2156" s="14">
        <f t="shared" si="79"/>
        <v>5.3446645400729853E-3</v>
      </c>
      <c r="M2156" s="6">
        <v>782.90002400000003</v>
      </c>
      <c r="N2156" s="14">
        <f t="shared" si="80"/>
        <v>2.6638879400537885E-3</v>
      </c>
    </row>
    <row r="2157" spans="9:14" x14ac:dyDescent="0.25">
      <c r="I2157" s="31">
        <v>39071</v>
      </c>
      <c r="J2157">
        <v>1423.530029</v>
      </c>
      <c r="K2157" s="14">
        <f t="shared" si="79"/>
        <v>3.6874989912660805E-3</v>
      </c>
      <c r="M2157" s="6">
        <v>785.55999799999995</v>
      </c>
      <c r="N2157" s="14">
        <f t="shared" si="80"/>
        <v>3.3975909036374485E-3</v>
      </c>
    </row>
    <row r="2158" spans="9:14" x14ac:dyDescent="0.25">
      <c r="I2158" s="31">
        <v>39070</v>
      </c>
      <c r="J2158">
        <v>1425.5500489999999</v>
      </c>
      <c r="K2158" s="14">
        <f t="shared" si="79"/>
        <v>1.4190216987688409E-3</v>
      </c>
      <c r="M2158" s="6">
        <v>782.09997599999997</v>
      </c>
      <c r="N2158" s="14">
        <f t="shared" si="80"/>
        <v>-4.4045292642306277E-3</v>
      </c>
    </row>
    <row r="2159" spans="9:14" x14ac:dyDescent="0.25">
      <c r="I2159" s="31">
        <v>39069</v>
      </c>
      <c r="J2159">
        <v>1422.4799800000001</v>
      </c>
      <c r="K2159" s="14">
        <f t="shared" si="79"/>
        <v>-2.1536030966807784E-3</v>
      </c>
      <c r="M2159" s="6">
        <v>782.02002000000005</v>
      </c>
      <c r="N2159" s="14">
        <f t="shared" si="80"/>
        <v>-1.0223245423024441E-4</v>
      </c>
    </row>
    <row r="2160" spans="9:14" x14ac:dyDescent="0.25">
      <c r="I2160" s="31">
        <v>39066</v>
      </c>
      <c r="J2160">
        <v>1427.089966</v>
      </c>
      <c r="K2160" s="14">
        <f t="shared" si="79"/>
        <v>3.2408090551825364E-3</v>
      </c>
      <c r="M2160" s="6">
        <v>792.71002199999998</v>
      </c>
      <c r="N2160" s="14">
        <f t="shared" si="80"/>
        <v>1.3669729324832236E-2</v>
      </c>
    </row>
    <row r="2161" spans="9:14" x14ac:dyDescent="0.25">
      <c r="I2161" s="31">
        <v>39065</v>
      </c>
      <c r="J2161">
        <v>1425.48999</v>
      </c>
      <c r="K2161" s="14">
        <f t="shared" si="79"/>
        <v>-1.1211458549348352E-3</v>
      </c>
      <c r="M2161" s="6">
        <v>794.21997099999999</v>
      </c>
      <c r="N2161" s="14">
        <f t="shared" si="80"/>
        <v>1.904793629567525E-3</v>
      </c>
    </row>
    <row r="2162" spans="9:14" x14ac:dyDescent="0.25">
      <c r="I2162" s="31">
        <v>39064</v>
      </c>
      <c r="J2162">
        <v>1413.209961</v>
      </c>
      <c r="K2162" s="14">
        <f t="shared" si="79"/>
        <v>-8.6146020569390913E-3</v>
      </c>
      <c r="M2162" s="6">
        <v>788.75</v>
      </c>
      <c r="N2162" s="14">
        <f t="shared" si="80"/>
        <v>-6.8872241944668566E-3</v>
      </c>
    </row>
    <row r="2163" spans="9:14" x14ac:dyDescent="0.25">
      <c r="I2163" s="31">
        <v>39063</v>
      </c>
      <c r="J2163">
        <v>1411.5600589999999</v>
      </c>
      <c r="K2163" s="14">
        <f t="shared" si="79"/>
        <v>-1.1674854024045223E-3</v>
      </c>
      <c r="M2163" s="6">
        <v>788.40997300000004</v>
      </c>
      <c r="N2163" s="14">
        <f t="shared" si="80"/>
        <v>-4.3109603803481722E-4</v>
      </c>
    </row>
    <row r="2164" spans="9:14" x14ac:dyDescent="0.25">
      <c r="I2164" s="31">
        <v>39062</v>
      </c>
      <c r="J2164">
        <v>1413.040039</v>
      </c>
      <c r="K2164" s="14">
        <f t="shared" si="79"/>
        <v>1.0484711511662415E-3</v>
      </c>
      <c r="M2164" s="6">
        <v>793.07000700000003</v>
      </c>
      <c r="N2164" s="14">
        <f t="shared" si="80"/>
        <v>5.9106735830192214E-3</v>
      </c>
    </row>
    <row r="2165" spans="9:14" x14ac:dyDescent="0.25">
      <c r="I2165" s="31">
        <v>39059</v>
      </c>
      <c r="J2165">
        <v>1409.839966</v>
      </c>
      <c r="K2165" s="14">
        <f t="shared" si="79"/>
        <v>-2.2646725582274874E-3</v>
      </c>
      <c r="M2165" s="6">
        <v>792.55999799999995</v>
      </c>
      <c r="N2165" s="14">
        <f t="shared" si="80"/>
        <v>-6.4308194169304667E-4</v>
      </c>
    </row>
    <row r="2166" spans="9:14" x14ac:dyDescent="0.25">
      <c r="I2166" s="31">
        <v>39058</v>
      </c>
      <c r="J2166">
        <v>1407.290039</v>
      </c>
      <c r="K2166" s="14">
        <f t="shared" si="79"/>
        <v>-1.8086641473462617E-3</v>
      </c>
      <c r="M2166" s="6">
        <v>792.28997800000002</v>
      </c>
      <c r="N2166" s="14">
        <f t="shared" si="80"/>
        <v>-3.406934499360359E-4</v>
      </c>
    </row>
    <row r="2167" spans="9:14" x14ac:dyDescent="0.25">
      <c r="I2167" s="31">
        <v>39057</v>
      </c>
      <c r="J2167">
        <v>1412.900024</v>
      </c>
      <c r="K2167" s="14">
        <f t="shared" si="79"/>
        <v>3.9863744107693222E-3</v>
      </c>
      <c r="M2167" s="6">
        <v>795.94000200000005</v>
      </c>
      <c r="N2167" s="14">
        <f t="shared" si="80"/>
        <v>4.606929408868643E-3</v>
      </c>
    </row>
    <row r="2168" spans="9:14" x14ac:dyDescent="0.25">
      <c r="I2168" s="31">
        <v>39056</v>
      </c>
      <c r="J2168">
        <v>1414.76001</v>
      </c>
      <c r="K2168" s="14">
        <f t="shared" si="79"/>
        <v>1.3164314306783886E-3</v>
      </c>
      <c r="M2168" s="6">
        <v>797.419983</v>
      </c>
      <c r="N2168" s="14">
        <f t="shared" si="80"/>
        <v>1.8594127651345715E-3</v>
      </c>
    </row>
    <row r="2169" spans="9:14" x14ac:dyDescent="0.25">
      <c r="I2169" s="31">
        <v>39055</v>
      </c>
      <c r="J2169">
        <v>1409.119995</v>
      </c>
      <c r="K2169" s="14">
        <f t="shared" si="79"/>
        <v>-3.9865524612898717E-3</v>
      </c>
      <c r="M2169" s="6">
        <v>795.84997599999997</v>
      </c>
      <c r="N2169" s="14">
        <f t="shared" si="80"/>
        <v>-1.9688583600494525E-3</v>
      </c>
    </row>
    <row r="2170" spans="9:14" x14ac:dyDescent="0.25">
      <c r="I2170" s="31">
        <v>39052</v>
      </c>
      <c r="J2170">
        <v>1396.709961</v>
      </c>
      <c r="K2170" s="14">
        <f t="shared" si="79"/>
        <v>-8.8069391137977071E-3</v>
      </c>
      <c r="M2170" s="6">
        <v>781.169983</v>
      </c>
      <c r="N2170" s="14">
        <f t="shared" si="80"/>
        <v>-1.8445678761947915E-2</v>
      </c>
    </row>
    <row r="2171" spans="9:14" x14ac:dyDescent="0.25">
      <c r="I2171" s="31">
        <v>39051</v>
      </c>
      <c r="J2171">
        <v>1400.630005</v>
      </c>
      <c r="K2171" s="14">
        <f t="shared" si="79"/>
        <v>2.8066270803950299E-3</v>
      </c>
      <c r="M2171" s="6">
        <v>786.11999500000002</v>
      </c>
      <c r="N2171" s="14">
        <f t="shared" si="80"/>
        <v>6.336664372317502E-3</v>
      </c>
    </row>
    <row r="2172" spans="9:14" x14ac:dyDescent="0.25">
      <c r="I2172" s="31">
        <v>39050</v>
      </c>
      <c r="J2172">
        <v>1399.4799800000001</v>
      </c>
      <c r="K2172" s="14">
        <f t="shared" si="79"/>
        <v>-8.2107694101551942E-4</v>
      </c>
      <c r="M2172" s="6">
        <v>784.15997300000004</v>
      </c>
      <c r="N2172" s="14">
        <f t="shared" si="80"/>
        <v>-2.4932860281717817E-3</v>
      </c>
    </row>
    <row r="2173" spans="9:14" x14ac:dyDescent="0.25">
      <c r="I2173" s="31">
        <v>39049</v>
      </c>
      <c r="J2173">
        <v>1386.719971</v>
      </c>
      <c r="K2173" s="14">
        <f t="shared" si="79"/>
        <v>-9.1176788395358477E-3</v>
      </c>
      <c r="M2173" s="6">
        <v>774.82000700000003</v>
      </c>
      <c r="N2173" s="14">
        <f t="shared" si="80"/>
        <v>-1.1910791575177715E-2</v>
      </c>
    </row>
    <row r="2174" spans="9:14" x14ac:dyDescent="0.25">
      <c r="I2174" s="31">
        <v>39048</v>
      </c>
      <c r="J2174">
        <v>1381.959961</v>
      </c>
      <c r="K2174" s="14">
        <f t="shared" si="79"/>
        <v>-3.432567569188083E-3</v>
      </c>
      <c r="M2174" s="6">
        <v>772.10998500000005</v>
      </c>
      <c r="N2174" s="14">
        <f t="shared" si="80"/>
        <v>-3.4976148983204558E-3</v>
      </c>
    </row>
    <row r="2175" spans="9:14" x14ac:dyDescent="0.25">
      <c r="I2175" s="31">
        <v>39045</v>
      </c>
      <c r="J2175">
        <v>1400.9499510000001</v>
      </c>
      <c r="K2175" s="14">
        <f t="shared" si="79"/>
        <v>1.3741346012845934E-2</v>
      </c>
      <c r="M2175" s="6">
        <v>792.28002900000001</v>
      </c>
      <c r="N2175" s="14">
        <f t="shared" si="80"/>
        <v>2.6123278278806339E-2</v>
      </c>
    </row>
    <row r="2176" spans="9:14" x14ac:dyDescent="0.25">
      <c r="I2176" s="31">
        <v>39043</v>
      </c>
      <c r="J2176">
        <v>1406.089966</v>
      </c>
      <c r="K2176" s="14">
        <f t="shared" si="79"/>
        <v>3.668949769640939E-3</v>
      </c>
      <c r="M2176" s="6">
        <v>792.90997300000004</v>
      </c>
      <c r="N2176" s="14">
        <f t="shared" si="80"/>
        <v>7.9510271235183616E-4</v>
      </c>
    </row>
    <row r="2177" spans="9:14" x14ac:dyDescent="0.25">
      <c r="I2177" s="31">
        <v>39042</v>
      </c>
      <c r="J2177">
        <v>1402.8100589999999</v>
      </c>
      <c r="K2177" s="14">
        <f t="shared" si="79"/>
        <v>-2.3326437705338821E-3</v>
      </c>
      <c r="M2177" s="6">
        <v>792.169983</v>
      </c>
      <c r="N2177" s="14">
        <f t="shared" si="80"/>
        <v>-9.3325853526626812E-4</v>
      </c>
    </row>
    <row r="2178" spans="9:14" x14ac:dyDescent="0.25">
      <c r="I2178" s="31">
        <v>39041</v>
      </c>
      <c r="J2178">
        <v>1400.5</v>
      </c>
      <c r="K2178" s="14">
        <f t="shared" si="79"/>
        <v>-1.6467368373781488E-3</v>
      </c>
      <c r="M2178" s="6">
        <v>790.61999500000002</v>
      </c>
      <c r="N2178" s="14">
        <f t="shared" si="80"/>
        <v>-1.9566356126371476E-3</v>
      </c>
    </row>
    <row r="2179" spans="9:14" x14ac:dyDescent="0.25">
      <c r="I2179" s="31">
        <v>39038</v>
      </c>
      <c r="J2179">
        <v>1401.1999510000001</v>
      </c>
      <c r="K2179" s="14">
        <f t="shared" si="79"/>
        <v>4.9978650481974363E-4</v>
      </c>
      <c r="M2179" s="6">
        <v>788.46997099999999</v>
      </c>
      <c r="N2179" s="14">
        <f t="shared" si="80"/>
        <v>-2.7194151597443872E-3</v>
      </c>
    </row>
    <row r="2180" spans="9:14" x14ac:dyDescent="0.25">
      <c r="I2180" s="31">
        <v>39037</v>
      </c>
      <c r="J2180">
        <v>1399.76001</v>
      </c>
      <c r="K2180" s="14">
        <f t="shared" si="79"/>
        <v>-1.0276484801275965E-3</v>
      </c>
      <c r="M2180" s="6">
        <v>790.75</v>
      </c>
      <c r="N2180" s="14">
        <f t="shared" si="80"/>
        <v>2.8917131709003119E-3</v>
      </c>
    </row>
    <row r="2181" spans="9:14" x14ac:dyDescent="0.25">
      <c r="I2181" s="31">
        <v>39036</v>
      </c>
      <c r="J2181">
        <v>1396.5699460000001</v>
      </c>
      <c r="K2181" s="14">
        <f t="shared" si="79"/>
        <v>-2.2790078136322167E-3</v>
      </c>
      <c r="M2181" s="6">
        <v>791.96002199999998</v>
      </c>
      <c r="N2181" s="14">
        <f t="shared" si="80"/>
        <v>1.5302206765728243E-3</v>
      </c>
    </row>
    <row r="2182" spans="9:14" x14ac:dyDescent="0.25">
      <c r="I2182" s="31">
        <v>39035</v>
      </c>
      <c r="J2182">
        <v>1393.219971</v>
      </c>
      <c r="K2182" s="14">
        <f t="shared" si="79"/>
        <v>-2.3987162330071365E-3</v>
      </c>
      <c r="M2182" s="6">
        <v>785.05999799999995</v>
      </c>
      <c r="N2182" s="14">
        <f t="shared" si="80"/>
        <v>-8.712591302998951E-3</v>
      </c>
    </row>
    <row r="2183" spans="9:14" x14ac:dyDescent="0.25">
      <c r="I2183" s="31">
        <v>39034</v>
      </c>
      <c r="J2183">
        <v>1384.420044</v>
      </c>
      <c r="K2183" s="14">
        <f t="shared" ref="K2183:K2246" si="81">J2183/J2182-1</f>
        <v>-6.3162509748433404E-3</v>
      </c>
      <c r="M2183" s="6">
        <v>772.40997300000004</v>
      </c>
      <c r="N2183" s="14">
        <f t="shared" ref="N2183:N2246" si="82">M2183/M2182-1</f>
        <v>-1.6113449968444216E-2</v>
      </c>
    </row>
    <row r="2184" spans="9:14" x14ac:dyDescent="0.25">
      <c r="I2184" s="31">
        <v>39031</v>
      </c>
      <c r="J2184">
        <v>1380.900024</v>
      </c>
      <c r="K2184" s="14">
        <f t="shared" si="81"/>
        <v>-2.5425953743269947E-3</v>
      </c>
      <c r="M2184" s="6">
        <v>769.15002400000003</v>
      </c>
      <c r="N2184" s="14">
        <f t="shared" si="82"/>
        <v>-4.2204905606521015E-3</v>
      </c>
    </row>
    <row r="2185" spans="9:14" x14ac:dyDescent="0.25">
      <c r="I2185" s="31">
        <v>39030</v>
      </c>
      <c r="J2185">
        <v>1378.329956</v>
      </c>
      <c r="K2185" s="14">
        <f t="shared" si="81"/>
        <v>-1.8611542872998266E-3</v>
      </c>
      <c r="M2185" s="6">
        <v>762.05999799999995</v>
      </c>
      <c r="N2185" s="14">
        <f t="shared" si="82"/>
        <v>-9.2180014025456947E-3</v>
      </c>
    </row>
    <row r="2186" spans="9:14" x14ac:dyDescent="0.25">
      <c r="I2186" s="31">
        <v>39029</v>
      </c>
      <c r="J2186">
        <v>1385.719971</v>
      </c>
      <c r="K2186" s="14">
        <f t="shared" si="81"/>
        <v>5.3615717831789755E-3</v>
      </c>
      <c r="M2186" s="6">
        <v>769.84002699999996</v>
      </c>
      <c r="N2186" s="14">
        <f t="shared" si="82"/>
        <v>1.0209207963176592E-2</v>
      </c>
    </row>
    <row r="2187" spans="9:14" x14ac:dyDescent="0.25">
      <c r="I2187" s="31">
        <v>39028</v>
      </c>
      <c r="J2187">
        <v>1382.839966</v>
      </c>
      <c r="K2187" s="14">
        <f t="shared" si="81"/>
        <v>-2.0783455967092745E-3</v>
      </c>
      <c r="M2187" s="6">
        <v>764.39001499999995</v>
      </c>
      <c r="N2187" s="14">
        <f t="shared" si="82"/>
        <v>-7.0794084600124263E-3</v>
      </c>
    </row>
    <row r="2188" spans="9:14" x14ac:dyDescent="0.25">
      <c r="I2188" s="31">
        <v>39027</v>
      </c>
      <c r="J2188">
        <v>1379.780029</v>
      </c>
      <c r="K2188" s="14">
        <f t="shared" si="81"/>
        <v>-2.212791845213391E-3</v>
      </c>
      <c r="M2188" s="6">
        <v>763.080017</v>
      </c>
      <c r="N2188" s="14">
        <f t="shared" si="82"/>
        <v>-1.7137821979529289E-3</v>
      </c>
    </row>
    <row r="2189" spans="9:14" x14ac:dyDescent="0.25">
      <c r="I2189" s="31">
        <v>39024</v>
      </c>
      <c r="J2189">
        <v>1364.3000489999999</v>
      </c>
      <c r="K2189" s="14">
        <f t="shared" si="81"/>
        <v>-1.1219165138387499E-2</v>
      </c>
      <c r="M2189" s="6">
        <v>752.72997999999995</v>
      </c>
      <c r="N2189" s="14">
        <f t="shared" si="82"/>
        <v>-1.3563501558710112E-2</v>
      </c>
    </row>
    <row r="2190" spans="9:14" x14ac:dyDescent="0.25">
      <c r="I2190" s="31">
        <v>39023</v>
      </c>
      <c r="J2190">
        <v>1367.339966</v>
      </c>
      <c r="K2190" s="14">
        <f t="shared" si="81"/>
        <v>2.228188001772935E-3</v>
      </c>
      <c r="M2190" s="6">
        <v>750.11999500000002</v>
      </c>
      <c r="N2190" s="14">
        <f t="shared" si="82"/>
        <v>-3.4673589060447707E-3</v>
      </c>
    </row>
    <row r="2191" spans="9:14" x14ac:dyDescent="0.25">
      <c r="I2191" s="31">
        <v>39022</v>
      </c>
      <c r="J2191">
        <v>1367.8100589999999</v>
      </c>
      <c r="K2191" s="14">
        <f t="shared" si="81"/>
        <v>3.438011114200723E-4</v>
      </c>
      <c r="M2191" s="6">
        <v>752.15002400000003</v>
      </c>
      <c r="N2191" s="14">
        <f t="shared" si="82"/>
        <v>2.706272347799521E-3</v>
      </c>
    </row>
    <row r="2192" spans="9:14" x14ac:dyDescent="0.25">
      <c r="I2192" s="31">
        <v>39021</v>
      </c>
      <c r="J2192">
        <v>1377.9399410000001</v>
      </c>
      <c r="K2192" s="14">
        <f t="shared" si="81"/>
        <v>7.4059127825145676E-3</v>
      </c>
      <c r="M2192" s="6">
        <v>766.84002699999996</v>
      </c>
      <c r="N2192" s="14">
        <f t="shared" si="82"/>
        <v>1.9530682086370543E-2</v>
      </c>
    </row>
    <row r="2193" spans="9:14" x14ac:dyDescent="0.25">
      <c r="I2193" s="31">
        <v>39020</v>
      </c>
      <c r="J2193">
        <v>1377.9300539999999</v>
      </c>
      <c r="K2193" s="14">
        <f t="shared" si="81"/>
        <v>-7.1752038720562794E-6</v>
      </c>
      <c r="M2193" s="6">
        <v>770.35998500000005</v>
      </c>
      <c r="N2193" s="14">
        <f t="shared" si="82"/>
        <v>4.5902116165881246E-3</v>
      </c>
    </row>
    <row r="2194" spans="9:14" x14ac:dyDescent="0.25">
      <c r="I2194" s="31">
        <v>39017</v>
      </c>
      <c r="J2194">
        <v>1377.339966</v>
      </c>
      <c r="K2194" s="14">
        <f t="shared" si="81"/>
        <v>-4.2824234676275275E-4</v>
      </c>
      <c r="M2194" s="6">
        <v>765.84002699999996</v>
      </c>
      <c r="N2194" s="14">
        <f t="shared" si="82"/>
        <v>-5.8673322706398467E-3</v>
      </c>
    </row>
    <row r="2195" spans="9:14" x14ac:dyDescent="0.25">
      <c r="I2195" s="31">
        <v>39016</v>
      </c>
      <c r="J2195">
        <v>1389.079956</v>
      </c>
      <c r="K2195" s="14">
        <f t="shared" si="81"/>
        <v>8.5236690213053024E-3</v>
      </c>
      <c r="M2195" s="6">
        <v>776.03997800000002</v>
      </c>
      <c r="N2195" s="14">
        <f t="shared" si="82"/>
        <v>1.3318644417106285E-2</v>
      </c>
    </row>
    <row r="2196" spans="9:14" x14ac:dyDescent="0.25">
      <c r="I2196" s="31">
        <v>39015</v>
      </c>
      <c r="J2196">
        <v>1382.219971</v>
      </c>
      <c r="K2196" s="14">
        <f t="shared" si="81"/>
        <v>-4.9385098175011022E-3</v>
      </c>
      <c r="M2196" s="6">
        <v>767.15002400000003</v>
      </c>
      <c r="N2196" s="14">
        <f t="shared" si="82"/>
        <v>-1.1455536121877441E-2</v>
      </c>
    </row>
    <row r="2197" spans="9:14" x14ac:dyDescent="0.25">
      <c r="I2197" s="31">
        <v>39014</v>
      </c>
      <c r="J2197">
        <v>1377.380005</v>
      </c>
      <c r="K2197" s="14">
        <f t="shared" si="81"/>
        <v>-3.5015888220009117E-3</v>
      </c>
      <c r="M2197" s="6">
        <v>762.42999299999997</v>
      </c>
      <c r="N2197" s="14">
        <f t="shared" si="82"/>
        <v>-6.1526831158648099E-3</v>
      </c>
    </row>
    <row r="2198" spans="9:14" x14ac:dyDescent="0.25">
      <c r="I2198" s="31">
        <v>39013</v>
      </c>
      <c r="J2198">
        <v>1377.0200199999999</v>
      </c>
      <c r="K2198" s="14">
        <f t="shared" si="81"/>
        <v>-2.6135489022149905E-4</v>
      </c>
      <c r="M2198" s="6">
        <v>763.52002000000005</v>
      </c>
      <c r="N2198" s="14">
        <f t="shared" si="82"/>
        <v>1.4296748685227456E-3</v>
      </c>
    </row>
    <row r="2199" spans="9:14" x14ac:dyDescent="0.25">
      <c r="I2199" s="31">
        <v>39010</v>
      </c>
      <c r="J2199">
        <v>1368.599976</v>
      </c>
      <c r="K2199" s="14">
        <f t="shared" si="81"/>
        <v>-6.1146852461883006E-3</v>
      </c>
      <c r="M2199" s="6">
        <v>762.13000499999998</v>
      </c>
      <c r="N2199" s="14">
        <f t="shared" si="82"/>
        <v>-1.8205351052877905E-3</v>
      </c>
    </row>
    <row r="2200" spans="9:14" x14ac:dyDescent="0.25">
      <c r="I2200" s="31">
        <v>39009</v>
      </c>
      <c r="J2200">
        <v>1366.959961</v>
      </c>
      <c r="K2200" s="14">
        <f t="shared" si="81"/>
        <v>-1.1983158181788633E-3</v>
      </c>
      <c r="M2200" s="6">
        <v>767.39001499999995</v>
      </c>
      <c r="N2200" s="14">
        <f t="shared" si="82"/>
        <v>6.901722757917117E-3</v>
      </c>
    </row>
    <row r="2201" spans="9:14" x14ac:dyDescent="0.25">
      <c r="I2201" s="31">
        <v>39008</v>
      </c>
      <c r="J2201">
        <v>1365.8000489999999</v>
      </c>
      <c r="K2201" s="14">
        <f t="shared" si="81"/>
        <v>-8.4853399740514313E-4</v>
      </c>
      <c r="M2201" s="6">
        <v>763.40002400000003</v>
      </c>
      <c r="N2201" s="14">
        <f t="shared" si="82"/>
        <v>-5.1994304356435261E-3</v>
      </c>
    </row>
    <row r="2202" spans="9:14" x14ac:dyDescent="0.25">
      <c r="I2202" s="31">
        <v>39007</v>
      </c>
      <c r="J2202">
        <v>1364.0500489999999</v>
      </c>
      <c r="K2202" s="14">
        <f t="shared" si="81"/>
        <v>-1.2813002908305116E-3</v>
      </c>
      <c r="M2202" s="6">
        <v>764.90997300000004</v>
      </c>
      <c r="N2202" s="14">
        <f t="shared" si="82"/>
        <v>1.9779263197927666E-3</v>
      </c>
    </row>
    <row r="2203" spans="9:14" x14ac:dyDescent="0.25">
      <c r="I2203" s="31">
        <v>39006</v>
      </c>
      <c r="J2203">
        <v>1369.0600589999999</v>
      </c>
      <c r="K2203" s="14">
        <f t="shared" si="81"/>
        <v>3.6728930904499357E-3</v>
      </c>
      <c r="M2203" s="6">
        <v>769.47997999999995</v>
      </c>
      <c r="N2203" s="14">
        <f t="shared" si="82"/>
        <v>5.9745684607512839E-3</v>
      </c>
    </row>
    <row r="2204" spans="9:14" x14ac:dyDescent="0.25">
      <c r="I2204" s="31">
        <v>39003</v>
      </c>
      <c r="J2204">
        <v>1365.619995</v>
      </c>
      <c r="K2204" s="14">
        <f t="shared" si="81"/>
        <v>-2.51271956798782E-3</v>
      </c>
      <c r="M2204" s="6">
        <v>762.65002400000003</v>
      </c>
      <c r="N2204" s="14">
        <f t="shared" si="82"/>
        <v>-8.8760671850096617E-3</v>
      </c>
    </row>
    <row r="2205" spans="9:14" x14ac:dyDescent="0.25">
      <c r="I2205" s="31">
        <v>39002</v>
      </c>
      <c r="J2205">
        <v>1362.829956</v>
      </c>
      <c r="K2205" s="14">
        <f t="shared" si="81"/>
        <v>-2.0430566410972739E-3</v>
      </c>
      <c r="M2205" s="6">
        <v>757.09002699999996</v>
      </c>
      <c r="N2205" s="14">
        <f t="shared" si="82"/>
        <v>-7.2903649446420804E-3</v>
      </c>
    </row>
    <row r="2206" spans="9:14" x14ac:dyDescent="0.25">
      <c r="I2206" s="31">
        <v>39001</v>
      </c>
      <c r="J2206">
        <v>1349.9499510000001</v>
      </c>
      <c r="K2206" s="14">
        <f t="shared" si="81"/>
        <v>-9.450925952496414E-3</v>
      </c>
      <c r="M2206" s="6">
        <v>741.71002199999998</v>
      </c>
      <c r="N2206" s="14">
        <f t="shared" si="82"/>
        <v>-2.0314631617779799E-2</v>
      </c>
    </row>
    <row r="2207" spans="9:14" x14ac:dyDescent="0.25">
      <c r="I2207" s="31">
        <v>39000</v>
      </c>
      <c r="J2207">
        <v>1353.420044</v>
      </c>
      <c r="K2207" s="14">
        <f t="shared" si="81"/>
        <v>2.5705345575437466E-3</v>
      </c>
      <c r="M2207" s="6">
        <v>745.88000499999998</v>
      </c>
      <c r="N2207" s="14">
        <f t="shared" si="82"/>
        <v>5.6221203385600216E-3</v>
      </c>
    </row>
    <row r="2208" spans="9:14" x14ac:dyDescent="0.25">
      <c r="I2208" s="31">
        <v>38999</v>
      </c>
      <c r="J2208">
        <v>1350.660034</v>
      </c>
      <c r="K2208" s="14">
        <f t="shared" si="81"/>
        <v>-2.039285595211715E-3</v>
      </c>
      <c r="M2208" s="6">
        <v>744.57000700000003</v>
      </c>
      <c r="N2208" s="14">
        <f t="shared" si="82"/>
        <v>-1.7563119955199546E-3</v>
      </c>
    </row>
    <row r="2209" spans="9:14" x14ac:dyDescent="0.25">
      <c r="I2209" s="31">
        <v>38996</v>
      </c>
      <c r="J2209">
        <v>1349.589966</v>
      </c>
      <c r="K2209" s="14">
        <f t="shared" si="81"/>
        <v>-7.9225561804108224E-4</v>
      </c>
      <c r="M2209" s="6">
        <v>739.80999799999995</v>
      </c>
      <c r="N2209" s="14">
        <f t="shared" si="82"/>
        <v>-6.3929636639259435E-3</v>
      </c>
    </row>
    <row r="2210" spans="9:14" x14ac:dyDescent="0.25">
      <c r="I2210" s="31">
        <v>38995</v>
      </c>
      <c r="J2210">
        <v>1353.219971</v>
      </c>
      <c r="K2210" s="14">
        <f t="shared" si="81"/>
        <v>2.6897095350810751E-3</v>
      </c>
      <c r="M2210" s="6">
        <v>743.080017</v>
      </c>
      <c r="N2210" s="14">
        <f t="shared" si="82"/>
        <v>4.420079491815665E-3</v>
      </c>
    </row>
    <row r="2211" spans="9:14" x14ac:dyDescent="0.25">
      <c r="I2211" s="31">
        <v>38994</v>
      </c>
      <c r="J2211">
        <v>1350.1999510000001</v>
      </c>
      <c r="K2211" s="14">
        <f t="shared" si="81"/>
        <v>-2.2317288132898128E-3</v>
      </c>
      <c r="M2211" s="6">
        <v>733.47997999999995</v>
      </c>
      <c r="N2211" s="14">
        <f t="shared" si="82"/>
        <v>-1.2919250659919279E-2</v>
      </c>
    </row>
    <row r="2212" spans="9:14" x14ac:dyDescent="0.25">
      <c r="I2212" s="31">
        <v>38993</v>
      </c>
      <c r="J2212">
        <v>1334.1099850000001</v>
      </c>
      <c r="K2212" s="14">
        <f t="shared" si="81"/>
        <v>-1.1916728324633197E-2</v>
      </c>
      <c r="M2212" s="6">
        <v>718.34997599999997</v>
      </c>
      <c r="N2212" s="14">
        <f t="shared" si="82"/>
        <v>-2.0627698659205329E-2</v>
      </c>
    </row>
    <row r="2213" spans="9:14" x14ac:dyDescent="0.25">
      <c r="I2213" s="31">
        <v>38992</v>
      </c>
      <c r="J2213">
        <v>1331.3199460000001</v>
      </c>
      <c r="K2213" s="14">
        <f t="shared" si="81"/>
        <v>-2.091311084820302E-3</v>
      </c>
      <c r="M2213" s="6">
        <v>718.80999799999995</v>
      </c>
      <c r="N2213" s="14">
        <f t="shared" si="82"/>
        <v>6.4038701937674247E-4</v>
      </c>
    </row>
    <row r="2214" spans="9:14" x14ac:dyDescent="0.25">
      <c r="I2214" s="31">
        <v>38989</v>
      </c>
      <c r="J2214">
        <v>1335.849976</v>
      </c>
      <c r="K2214" s="14">
        <f t="shared" si="81"/>
        <v>3.4026606553974048E-3</v>
      </c>
      <c r="M2214" s="6">
        <v>725.59002699999996</v>
      </c>
      <c r="N2214" s="14">
        <f t="shared" si="82"/>
        <v>9.4322964606288195E-3</v>
      </c>
    </row>
    <row r="2215" spans="9:14" x14ac:dyDescent="0.25">
      <c r="I2215" s="31">
        <v>38988</v>
      </c>
      <c r="J2215">
        <v>1338.880005</v>
      </c>
      <c r="K2215" s="14">
        <f t="shared" si="81"/>
        <v>2.2682404869092121E-3</v>
      </c>
      <c r="M2215" s="6">
        <v>732.55999799999995</v>
      </c>
      <c r="N2215" s="14">
        <f t="shared" si="82"/>
        <v>9.6059355016464565E-3</v>
      </c>
    </row>
    <row r="2216" spans="9:14" x14ac:dyDescent="0.25">
      <c r="I2216" s="31">
        <v>38987</v>
      </c>
      <c r="J2216">
        <v>1336.589966</v>
      </c>
      <c r="K2216" s="14">
        <f t="shared" si="81"/>
        <v>-1.7104139216718162E-3</v>
      </c>
      <c r="M2216" s="6">
        <v>732.53997800000002</v>
      </c>
      <c r="N2216" s="14">
        <f t="shared" si="82"/>
        <v>-2.7328819556915462E-5</v>
      </c>
    </row>
    <row r="2217" spans="9:14" x14ac:dyDescent="0.25">
      <c r="I2217" s="31">
        <v>38986</v>
      </c>
      <c r="J2217">
        <v>1336.349976</v>
      </c>
      <c r="K2217" s="14">
        <f t="shared" si="81"/>
        <v>-1.7955394407020986E-4</v>
      </c>
      <c r="M2217" s="6">
        <v>729.60998500000005</v>
      </c>
      <c r="N2217" s="14">
        <f t="shared" si="82"/>
        <v>-3.9997721462240454E-3</v>
      </c>
    </row>
    <row r="2218" spans="9:14" x14ac:dyDescent="0.25">
      <c r="I2218" s="31">
        <v>38985</v>
      </c>
      <c r="J2218">
        <v>1326.369995</v>
      </c>
      <c r="K2218" s="14">
        <f t="shared" si="81"/>
        <v>-7.4680893323112452E-3</v>
      </c>
      <c r="M2218" s="6">
        <v>727.09002699999996</v>
      </c>
      <c r="N2218" s="14">
        <f t="shared" si="82"/>
        <v>-3.4538425347894197E-3</v>
      </c>
    </row>
    <row r="2219" spans="9:14" x14ac:dyDescent="0.25">
      <c r="I2219" s="31">
        <v>38982</v>
      </c>
      <c r="J2219">
        <v>1314.780029</v>
      </c>
      <c r="K2219" s="14">
        <f t="shared" si="81"/>
        <v>-8.7381093086322803E-3</v>
      </c>
      <c r="M2219" s="6">
        <v>718.63000499999998</v>
      </c>
      <c r="N2219" s="14">
        <f t="shared" si="82"/>
        <v>-1.1635453225656733E-2</v>
      </c>
    </row>
    <row r="2220" spans="9:14" x14ac:dyDescent="0.25">
      <c r="I2220" s="31">
        <v>38981</v>
      </c>
      <c r="J2220">
        <v>1318.030029</v>
      </c>
      <c r="K2220" s="14">
        <f t="shared" si="81"/>
        <v>2.4718963844254649E-3</v>
      </c>
      <c r="M2220" s="6">
        <v>727.13000499999998</v>
      </c>
      <c r="N2220" s="14">
        <f t="shared" si="82"/>
        <v>1.1828061646270926E-2</v>
      </c>
    </row>
    <row r="2221" spans="9:14" x14ac:dyDescent="0.25">
      <c r="I2221" s="31">
        <v>38980</v>
      </c>
      <c r="J2221">
        <v>1325.1800539999999</v>
      </c>
      <c r="K2221" s="14">
        <f t="shared" si="81"/>
        <v>5.4247815623933437E-3</v>
      </c>
      <c r="M2221" s="6">
        <v>734.47997999999995</v>
      </c>
      <c r="N2221" s="14">
        <f t="shared" si="82"/>
        <v>1.0108199289616593E-2</v>
      </c>
    </row>
    <row r="2222" spans="9:14" x14ac:dyDescent="0.25">
      <c r="I2222" s="31">
        <v>38979</v>
      </c>
      <c r="J2222">
        <v>1317.6400149999999</v>
      </c>
      <c r="K2222" s="14">
        <f t="shared" si="81"/>
        <v>-5.689822282821666E-3</v>
      </c>
      <c r="M2222" s="6">
        <v>725.11999500000002</v>
      </c>
      <c r="N2222" s="14">
        <f t="shared" si="82"/>
        <v>-1.2743689759930454E-2</v>
      </c>
    </row>
    <row r="2223" spans="9:14" x14ac:dyDescent="0.25">
      <c r="I2223" s="31">
        <v>38978</v>
      </c>
      <c r="J2223">
        <v>1321.1800539999999</v>
      </c>
      <c r="K2223" s="14">
        <f t="shared" si="81"/>
        <v>2.6866511032606066E-3</v>
      </c>
      <c r="M2223" s="6">
        <v>728.84002699999996</v>
      </c>
      <c r="N2223" s="14">
        <f t="shared" si="82"/>
        <v>5.1302295146335997E-3</v>
      </c>
    </row>
    <row r="2224" spans="9:14" x14ac:dyDescent="0.25">
      <c r="I2224" s="31">
        <v>38975</v>
      </c>
      <c r="J2224">
        <v>1319.660034</v>
      </c>
      <c r="K2224" s="14">
        <f t="shared" si="81"/>
        <v>-1.1505017771029635E-3</v>
      </c>
      <c r="M2224" s="6">
        <v>729.46002199999998</v>
      </c>
      <c r="N2224" s="14">
        <f t="shared" si="82"/>
        <v>8.5065992128896539E-4</v>
      </c>
    </row>
    <row r="2225" spans="9:14" x14ac:dyDescent="0.25">
      <c r="I2225" s="31">
        <v>38974</v>
      </c>
      <c r="J2225">
        <v>1316.280029</v>
      </c>
      <c r="K2225" s="14">
        <f t="shared" si="81"/>
        <v>-2.5612695034454847E-3</v>
      </c>
      <c r="M2225" s="6">
        <v>727.59997599999997</v>
      </c>
      <c r="N2225" s="14">
        <f t="shared" si="82"/>
        <v>-2.5498943655613004E-3</v>
      </c>
    </row>
    <row r="2226" spans="9:14" x14ac:dyDescent="0.25">
      <c r="I2226" s="31">
        <v>38973</v>
      </c>
      <c r="J2226">
        <v>1318.0699460000001</v>
      </c>
      <c r="K2226" s="14">
        <f t="shared" si="81"/>
        <v>1.3598299454258278E-3</v>
      </c>
      <c r="M2226" s="6">
        <v>730.70001200000002</v>
      </c>
      <c r="N2226" s="14">
        <f t="shared" si="82"/>
        <v>4.2606323560407944E-3</v>
      </c>
    </row>
    <row r="2227" spans="9:14" x14ac:dyDescent="0.25">
      <c r="I2227" s="31">
        <v>38972</v>
      </c>
      <c r="J2227">
        <v>1313</v>
      </c>
      <c r="K2227" s="14">
        <f t="shared" si="81"/>
        <v>-3.8464923772718596E-3</v>
      </c>
      <c r="M2227" s="6">
        <v>724.47997999999995</v>
      </c>
      <c r="N2227" s="14">
        <f t="shared" si="82"/>
        <v>-8.5124290377047718E-3</v>
      </c>
    </row>
    <row r="2228" spans="9:14" x14ac:dyDescent="0.25">
      <c r="I2228" s="31">
        <v>38971</v>
      </c>
      <c r="J2228">
        <v>1299.540039</v>
      </c>
      <c r="K2228" s="14">
        <f t="shared" si="81"/>
        <v>-1.0251303122620015E-2</v>
      </c>
      <c r="M2228" s="6">
        <v>707.57000700000003</v>
      </c>
      <c r="N2228" s="14">
        <f t="shared" si="82"/>
        <v>-2.33408423515028E-2</v>
      </c>
    </row>
    <row r="2229" spans="9:14" x14ac:dyDescent="0.25">
      <c r="I2229" s="31">
        <v>38968</v>
      </c>
      <c r="J2229">
        <v>1298.920044</v>
      </c>
      <c r="K2229" s="14">
        <f t="shared" si="81"/>
        <v>-4.7708803222190621E-4</v>
      </c>
      <c r="M2229" s="6">
        <v>708.53997800000002</v>
      </c>
      <c r="N2229" s="14">
        <f t="shared" si="82"/>
        <v>1.3708481004057749E-3</v>
      </c>
    </row>
    <row r="2230" spans="9:14" x14ac:dyDescent="0.25">
      <c r="I2230" s="31">
        <v>38967</v>
      </c>
      <c r="J2230">
        <v>1294.0200199999999</v>
      </c>
      <c r="K2230" s="14">
        <f t="shared" si="81"/>
        <v>-3.772383082880526E-3</v>
      </c>
      <c r="M2230" s="6">
        <v>706.46997099999999</v>
      </c>
      <c r="N2230" s="14">
        <f t="shared" si="82"/>
        <v>-2.9215105206104042E-3</v>
      </c>
    </row>
    <row r="2231" spans="9:14" x14ac:dyDescent="0.25">
      <c r="I2231" s="31">
        <v>38966</v>
      </c>
      <c r="J2231">
        <v>1300.26001</v>
      </c>
      <c r="K2231" s="14">
        <f t="shared" si="81"/>
        <v>4.8221742349858765E-3</v>
      </c>
      <c r="M2231" s="6">
        <v>712.03997800000002</v>
      </c>
      <c r="N2231" s="14">
        <f t="shared" si="82"/>
        <v>7.8842799108866934E-3</v>
      </c>
    </row>
    <row r="2232" spans="9:14" x14ac:dyDescent="0.25">
      <c r="I2232" s="31">
        <v>38965</v>
      </c>
      <c r="J2232">
        <v>1313.25</v>
      </c>
      <c r="K2232" s="14">
        <f t="shared" si="81"/>
        <v>9.9903018627789386E-3</v>
      </c>
      <c r="M2232" s="6">
        <v>727.51000999999997</v>
      </c>
      <c r="N2232" s="14">
        <f t="shared" si="82"/>
        <v>2.1726353123391551E-2</v>
      </c>
    </row>
    <row r="2233" spans="9:14" x14ac:dyDescent="0.25">
      <c r="I2233" s="31">
        <v>38961</v>
      </c>
      <c r="J2233">
        <v>1311.01001</v>
      </c>
      <c r="K2233" s="14">
        <f t="shared" si="81"/>
        <v>-1.7056843708357361E-3</v>
      </c>
      <c r="M2233" s="6">
        <v>721.55999799999995</v>
      </c>
      <c r="N2233" s="14">
        <f t="shared" si="82"/>
        <v>-8.1785981199077318E-3</v>
      </c>
    </row>
    <row r="2234" spans="9:14" x14ac:dyDescent="0.25">
      <c r="I2234" s="31">
        <v>38960</v>
      </c>
      <c r="J2234">
        <v>1303.8199460000001</v>
      </c>
      <c r="K2234" s="14">
        <f t="shared" si="81"/>
        <v>-5.4843700239938231E-3</v>
      </c>
      <c r="M2234" s="6">
        <v>720.53002900000001</v>
      </c>
      <c r="N2234" s="14">
        <f t="shared" si="82"/>
        <v>-1.4274197611491291E-3</v>
      </c>
    </row>
    <row r="2235" spans="9:14" x14ac:dyDescent="0.25">
      <c r="I2235" s="31">
        <v>38959</v>
      </c>
      <c r="J2235">
        <v>1305.369995</v>
      </c>
      <c r="K2235" s="14">
        <f t="shared" si="81"/>
        <v>1.188852038009891E-3</v>
      </c>
      <c r="M2235" s="6">
        <v>720.580017</v>
      </c>
      <c r="N2235" s="14">
        <f t="shared" si="82"/>
        <v>6.9376706019363965E-5</v>
      </c>
    </row>
    <row r="2236" spans="9:14" x14ac:dyDescent="0.25">
      <c r="I2236" s="31">
        <v>38958</v>
      </c>
      <c r="J2236">
        <v>1304.280029</v>
      </c>
      <c r="K2236" s="14">
        <f t="shared" si="81"/>
        <v>-8.3498625230771228E-4</v>
      </c>
      <c r="M2236" s="6">
        <v>714.84997599999997</v>
      </c>
      <c r="N2236" s="14">
        <f t="shared" si="82"/>
        <v>-7.9519843248719857E-3</v>
      </c>
    </row>
    <row r="2237" spans="9:14" x14ac:dyDescent="0.25">
      <c r="I2237" s="31">
        <v>38957</v>
      </c>
      <c r="J2237">
        <v>1301.780029</v>
      </c>
      <c r="K2237" s="14">
        <f t="shared" si="81"/>
        <v>-1.916766295897987E-3</v>
      </c>
      <c r="M2237" s="6">
        <v>706.65002400000003</v>
      </c>
      <c r="N2237" s="14">
        <f t="shared" si="82"/>
        <v>-1.1470871197175381E-2</v>
      </c>
    </row>
    <row r="2238" spans="9:14" x14ac:dyDescent="0.25">
      <c r="I2238" s="31">
        <v>38954</v>
      </c>
      <c r="J2238">
        <v>1295.089966</v>
      </c>
      <c r="K2238" s="14">
        <f t="shared" si="81"/>
        <v>-5.1391654895329708E-3</v>
      </c>
      <c r="M2238" s="6">
        <v>699.23999000000003</v>
      </c>
      <c r="N2238" s="14">
        <f t="shared" si="82"/>
        <v>-1.0486144128398101E-2</v>
      </c>
    </row>
    <row r="2239" spans="9:14" x14ac:dyDescent="0.25">
      <c r="I2239" s="31">
        <v>38953</v>
      </c>
      <c r="J2239">
        <v>1296.0600589999999</v>
      </c>
      <c r="K2239" s="14">
        <f t="shared" si="81"/>
        <v>7.4905452552931351E-4</v>
      </c>
      <c r="M2239" s="6">
        <v>698.71997099999999</v>
      </c>
      <c r="N2239" s="14">
        <f t="shared" si="82"/>
        <v>-7.4369173307731185E-4</v>
      </c>
    </row>
    <row r="2240" spans="9:14" x14ac:dyDescent="0.25">
      <c r="I2240" s="31">
        <v>38952</v>
      </c>
      <c r="J2240">
        <v>1292.98999</v>
      </c>
      <c r="K2240" s="14">
        <f t="shared" si="81"/>
        <v>-2.3687706280900445E-3</v>
      </c>
      <c r="M2240" s="6">
        <v>698.419983</v>
      </c>
      <c r="N2240" s="14">
        <f t="shared" si="82"/>
        <v>-4.2933938122680093E-4</v>
      </c>
    </row>
    <row r="2241" spans="9:14" x14ac:dyDescent="0.25">
      <c r="I2241" s="31">
        <v>38951</v>
      </c>
      <c r="J2241">
        <v>1298.8199460000001</v>
      </c>
      <c r="K2241" s="14">
        <f t="shared" si="81"/>
        <v>4.5088949219165286E-3</v>
      </c>
      <c r="M2241" s="6">
        <v>707.76000999999997</v>
      </c>
      <c r="N2241" s="14">
        <f t="shared" si="82"/>
        <v>1.3373080993302588E-2</v>
      </c>
    </row>
    <row r="2242" spans="9:14" x14ac:dyDescent="0.25">
      <c r="I2242" s="31">
        <v>38950</v>
      </c>
      <c r="J2242">
        <v>1297.5200199999999</v>
      </c>
      <c r="K2242" s="14">
        <f t="shared" si="81"/>
        <v>-1.0008515837807153E-3</v>
      </c>
      <c r="M2242" s="6">
        <v>705.330017</v>
      </c>
      <c r="N2242" s="14">
        <f t="shared" si="82"/>
        <v>-3.4333573042647503E-3</v>
      </c>
    </row>
    <row r="2243" spans="9:14" x14ac:dyDescent="0.25">
      <c r="I2243" s="31">
        <v>38947</v>
      </c>
      <c r="J2243">
        <v>1302.3000489999999</v>
      </c>
      <c r="K2243" s="14">
        <f t="shared" si="81"/>
        <v>3.6839732153035598E-3</v>
      </c>
      <c r="M2243" s="6">
        <v>711.67999299999997</v>
      </c>
      <c r="N2243" s="14">
        <f t="shared" si="82"/>
        <v>9.0028438418210399E-3</v>
      </c>
    </row>
    <row r="2244" spans="9:14" x14ac:dyDescent="0.25">
      <c r="I2244" s="31">
        <v>38946</v>
      </c>
      <c r="J2244">
        <v>1297.4799800000001</v>
      </c>
      <c r="K2244" s="14">
        <f t="shared" si="81"/>
        <v>-3.7011969735400996E-3</v>
      </c>
      <c r="M2244" s="6">
        <v>710.78002900000001</v>
      </c>
      <c r="N2244" s="14">
        <f t="shared" si="82"/>
        <v>-1.264562737258168E-3</v>
      </c>
    </row>
    <row r="2245" spans="9:14" x14ac:dyDescent="0.25">
      <c r="I2245" s="31">
        <v>38945</v>
      </c>
      <c r="J2245">
        <v>1295.4300539999999</v>
      </c>
      <c r="K2245" s="14">
        <f t="shared" si="81"/>
        <v>-1.5799288093834019E-3</v>
      </c>
      <c r="M2245" s="6">
        <v>707.39001499999995</v>
      </c>
      <c r="N2245" s="14">
        <f t="shared" si="82"/>
        <v>-4.7694277577965405E-3</v>
      </c>
    </row>
    <row r="2246" spans="9:14" x14ac:dyDescent="0.25">
      <c r="I2246" s="31">
        <v>38944</v>
      </c>
      <c r="J2246">
        <v>1285.579956</v>
      </c>
      <c r="K2246" s="14">
        <f t="shared" si="81"/>
        <v>-7.6037281747362018E-3</v>
      </c>
      <c r="M2246" s="6">
        <v>697.830017</v>
      </c>
      <c r="N2246" s="14">
        <f t="shared" si="82"/>
        <v>-1.3514465566777822E-2</v>
      </c>
    </row>
    <row r="2247" spans="9:14" x14ac:dyDescent="0.25">
      <c r="I2247" s="31">
        <v>38943</v>
      </c>
      <c r="J2247">
        <v>1268.209961</v>
      </c>
      <c r="K2247" s="14">
        <f t="shared" ref="K2247:K2310" si="83">J2247/J2246-1</f>
        <v>-1.3511407764979166E-2</v>
      </c>
      <c r="M2247" s="6">
        <v>681.72997999999995</v>
      </c>
      <c r="N2247" s="14">
        <f t="shared" ref="N2247:N2310" si="84">M2247/M2246-1</f>
        <v>-2.3071574176781295E-2</v>
      </c>
    </row>
    <row r="2248" spans="9:14" x14ac:dyDescent="0.25">
      <c r="I2248" s="31">
        <v>38940</v>
      </c>
      <c r="J2248">
        <v>1266.73999</v>
      </c>
      <c r="K2248" s="14">
        <f t="shared" si="83"/>
        <v>-1.1590911956257388E-3</v>
      </c>
      <c r="M2248" s="6">
        <v>679.03997800000002</v>
      </c>
      <c r="N2248" s="14">
        <f t="shared" si="84"/>
        <v>-3.9458467119194429E-3</v>
      </c>
    </row>
    <row r="2249" spans="9:14" x14ac:dyDescent="0.25">
      <c r="I2249" s="31">
        <v>38939</v>
      </c>
      <c r="J2249">
        <v>1271.8100589999999</v>
      </c>
      <c r="K2249" s="14">
        <f t="shared" si="83"/>
        <v>4.0024543631878018E-3</v>
      </c>
      <c r="M2249" s="6">
        <v>686.27002000000005</v>
      </c>
      <c r="N2249" s="14">
        <f t="shared" si="84"/>
        <v>1.0647446739873834E-2</v>
      </c>
    </row>
    <row r="2250" spans="9:14" x14ac:dyDescent="0.25">
      <c r="I2250" s="31">
        <v>38938</v>
      </c>
      <c r="J2250">
        <v>1265.9499510000001</v>
      </c>
      <c r="K2250" s="14">
        <f t="shared" si="83"/>
        <v>-4.6076911866914649E-3</v>
      </c>
      <c r="M2250" s="6">
        <v>681.04998799999998</v>
      </c>
      <c r="N2250" s="14">
        <f t="shared" si="84"/>
        <v>-7.6063821059821901E-3</v>
      </c>
    </row>
    <row r="2251" spans="9:14" x14ac:dyDescent="0.25">
      <c r="I2251" s="31">
        <v>38937</v>
      </c>
      <c r="J2251">
        <v>1271.4799800000001</v>
      </c>
      <c r="K2251" s="14">
        <f t="shared" si="83"/>
        <v>4.3682840665475453E-3</v>
      </c>
      <c r="M2251" s="6">
        <v>687.46997099999999</v>
      </c>
      <c r="N2251" s="14">
        <f t="shared" si="84"/>
        <v>9.4265958639148106E-3</v>
      </c>
    </row>
    <row r="2252" spans="9:14" x14ac:dyDescent="0.25">
      <c r="I2252" s="31">
        <v>38936</v>
      </c>
      <c r="J2252">
        <v>1275.7700199999999</v>
      </c>
      <c r="K2252" s="14">
        <f t="shared" si="83"/>
        <v>3.3740523385983323E-3</v>
      </c>
      <c r="M2252" s="6">
        <v>696.04998799999998</v>
      </c>
      <c r="N2252" s="14">
        <f t="shared" si="84"/>
        <v>1.2480569860410684E-2</v>
      </c>
    </row>
    <row r="2253" spans="9:14" x14ac:dyDescent="0.25">
      <c r="I2253" s="31">
        <v>38933</v>
      </c>
      <c r="J2253">
        <v>1279.3599850000001</v>
      </c>
      <c r="K2253" s="14">
        <f t="shared" si="83"/>
        <v>2.8139593686329345E-3</v>
      </c>
      <c r="M2253" s="6">
        <v>701.26000999999997</v>
      </c>
      <c r="N2253" s="14">
        <f t="shared" si="84"/>
        <v>7.4851261975741323E-3</v>
      </c>
    </row>
    <row r="2254" spans="9:14" x14ac:dyDescent="0.25">
      <c r="I2254" s="31">
        <v>38932</v>
      </c>
      <c r="J2254">
        <v>1280.2700199999999</v>
      </c>
      <c r="K2254" s="14">
        <f t="shared" si="83"/>
        <v>7.1132051234190641E-4</v>
      </c>
      <c r="M2254" s="6">
        <v>704.38000499999998</v>
      </c>
      <c r="N2254" s="14">
        <f t="shared" si="84"/>
        <v>4.4491272217277444E-3</v>
      </c>
    </row>
    <row r="2255" spans="9:14" x14ac:dyDescent="0.25">
      <c r="I2255" s="31">
        <v>38931</v>
      </c>
      <c r="J2255">
        <v>1277.410034</v>
      </c>
      <c r="K2255" s="14">
        <f t="shared" si="83"/>
        <v>-2.2338928158295301E-3</v>
      </c>
      <c r="M2255" s="6">
        <v>696.80999799999995</v>
      </c>
      <c r="N2255" s="14">
        <f t="shared" si="84"/>
        <v>-1.0747049811557385E-2</v>
      </c>
    </row>
    <row r="2256" spans="9:14" x14ac:dyDescent="0.25">
      <c r="I2256" s="31">
        <v>38930</v>
      </c>
      <c r="J2256">
        <v>1270.920044</v>
      </c>
      <c r="K2256" s="14">
        <f t="shared" si="83"/>
        <v>-5.0805847983499408E-3</v>
      </c>
      <c r="M2256" s="6">
        <v>689.89001499999995</v>
      </c>
      <c r="N2256" s="14">
        <f t="shared" si="84"/>
        <v>-9.9309467715186228E-3</v>
      </c>
    </row>
    <row r="2257" spans="9:14" x14ac:dyDescent="0.25">
      <c r="I2257" s="31">
        <v>38929</v>
      </c>
      <c r="J2257">
        <v>1276.660034</v>
      </c>
      <c r="K2257" s="14">
        <f t="shared" si="83"/>
        <v>4.5164052822193046E-3</v>
      </c>
      <c r="M2257" s="6">
        <v>700.55999799999995</v>
      </c>
      <c r="N2257" s="14">
        <f t="shared" si="84"/>
        <v>1.546620876952387E-2</v>
      </c>
    </row>
    <row r="2258" spans="9:14" x14ac:dyDescent="0.25">
      <c r="I2258" s="31">
        <v>38926</v>
      </c>
      <c r="J2258">
        <v>1278.5500489999999</v>
      </c>
      <c r="K2258" s="14">
        <f t="shared" si="83"/>
        <v>1.4804371952321649E-3</v>
      </c>
      <c r="M2258" s="6">
        <v>700.03002900000001</v>
      </c>
      <c r="N2258" s="14">
        <f t="shared" si="84"/>
        <v>-7.5649337888683554E-4</v>
      </c>
    </row>
    <row r="2259" spans="9:14" x14ac:dyDescent="0.25">
      <c r="I2259" s="31">
        <v>38925</v>
      </c>
      <c r="J2259">
        <v>1263.1999510000001</v>
      </c>
      <c r="K2259" s="14">
        <f t="shared" si="83"/>
        <v>-1.2005863995708022E-2</v>
      </c>
      <c r="M2259" s="6">
        <v>685.69000200000005</v>
      </c>
      <c r="N2259" s="14">
        <f t="shared" si="84"/>
        <v>-2.0484874085308635E-2</v>
      </c>
    </row>
    <row r="2260" spans="9:14" x14ac:dyDescent="0.25">
      <c r="I2260" s="31">
        <v>38924</v>
      </c>
      <c r="J2260">
        <v>1268.400024</v>
      </c>
      <c r="K2260" s="14">
        <f t="shared" si="83"/>
        <v>4.1165873984425616E-3</v>
      </c>
      <c r="M2260" s="6">
        <v>694.45001200000002</v>
      </c>
      <c r="N2260" s="14">
        <f t="shared" si="84"/>
        <v>1.277546701052823E-2</v>
      </c>
    </row>
    <row r="2261" spans="9:14" x14ac:dyDescent="0.25">
      <c r="I2261" s="31">
        <v>38923</v>
      </c>
      <c r="J2261">
        <v>1268.880005</v>
      </c>
      <c r="K2261" s="14">
        <f t="shared" si="83"/>
        <v>3.7841453084053178E-4</v>
      </c>
      <c r="M2261" s="6">
        <v>697.44000200000005</v>
      </c>
      <c r="N2261" s="14">
        <f t="shared" si="84"/>
        <v>4.305551081191572E-3</v>
      </c>
    </row>
    <row r="2262" spans="9:14" x14ac:dyDescent="0.25">
      <c r="I2262" s="31">
        <v>38922</v>
      </c>
      <c r="J2262">
        <v>1260.910034</v>
      </c>
      <c r="K2262" s="14">
        <f t="shared" si="83"/>
        <v>-6.2811069357184834E-3</v>
      </c>
      <c r="M2262" s="6">
        <v>690.76000999999997</v>
      </c>
      <c r="N2262" s="14">
        <f t="shared" si="84"/>
        <v>-9.5778733379850989E-3</v>
      </c>
    </row>
    <row r="2263" spans="9:14" x14ac:dyDescent="0.25">
      <c r="I2263" s="31">
        <v>38919</v>
      </c>
      <c r="J2263">
        <v>1240.290039</v>
      </c>
      <c r="K2263" s="14">
        <f t="shared" si="83"/>
        <v>-1.6353264264688971E-2</v>
      </c>
      <c r="M2263" s="6">
        <v>671.94000200000005</v>
      </c>
      <c r="N2263" s="14">
        <f t="shared" si="84"/>
        <v>-2.7245364131603278E-2</v>
      </c>
    </row>
    <row r="2264" spans="9:14" x14ac:dyDescent="0.25">
      <c r="I2264" s="31">
        <v>38918</v>
      </c>
      <c r="J2264">
        <v>1249.130005</v>
      </c>
      <c r="K2264" s="14">
        <f t="shared" si="83"/>
        <v>7.127337737169448E-3</v>
      </c>
      <c r="M2264" s="6">
        <v>683.60998500000005</v>
      </c>
      <c r="N2264" s="14">
        <f t="shared" si="84"/>
        <v>1.7367596757545067E-2</v>
      </c>
    </row>
    <row r="2265" spans="9:14" x14ac:dyDescent="0.25">
      <c r="I2265" s="31">
        <v>38917</v>
      </c>
      <c r="J2265">
        <v>1259.8100589999999</v>
      </c>
      <c r="K2265" s="14">
        <f t="shared" si="83"/>
        <v>8.5499939615971687E-3</v>
      </c>
      <c r="M2265" s="6">
        <v>702.34002699999996</v>
      </c>
      <c r="N2265" s="14">
        <f t="shared" si="84"/>
        <v>2.7398725020085779E-2</v>
      </c>
    </row>
    <row r="2266" spans="9:14" x14ac:dyDescent="0.25">
      <c r="I2266" s="31">
        <v>38916</v>
      </c>
      <c r="J2266">
        <v>1236.8599850000001</v>
      </c>
      <c r="K2266" s="14">
        <f t="shared" si="83"/>
        <v>-1.8217090613022235E-2</v>
      </c>
      <c r="M2266" s="6">
        <v>681.64001499999995</v>
      </c>
      <c r="N2266" s="14">
        <f t="shared" si="84"/>
        <v>-2.9472920813610415E-2</v>
      </c>
    </row>
    <row r="2267" spans="9:14" x14ac:dyDescent="0.25">
      <c r="I2267" s="31">
        <v>38915</v>
      </c>
      <c r="J2267">
        <v>1234.48999</v>
      </c>
      <c r="K2267" s="14">
        <f t="shared" si="83"/>
        <v>-1.9161384705965734E-3</v>
      </c>
      <c r="M2267" s="6">
        <v>677.69000200000005</v>
      </c>
      <c r="N2267" s="14">
        <f t="shared" si="84"/>
        <v>-5.7948666643343749E-3</v>
      </c>
    </row>
    <row r="2268" spans="9:14" x14ac:dyDescent="0.25">
      <c r="I2268" s="31">
        <v>38912</v>
      </c>
      <c r="J2268">
        <v>1236.1999510000001</v>
      </c>
      <c r="K2268" s="14">
        <f t="shared" si="83"/>
        <v>1.3851558245523421E-3</v>
      </c>
      <c r="M2268" s="6">
        <v>681.23999000000003</v>
      </c>
      <c r="N2268" s="14">
        <f t="shared" si="84"/>
        <v>5.2383656089409758E-3</v>
      </c>
    </row>
    <row r="2269" spans="9:14" x14ac:dyDescent="0.25">
      <c r="I2269" s="31">
        <v>38911</v>
      </c>
      <c r="J2269">
        <v>1242.280029</v>
      </c>
      <c r="K2269" s="14">
        <f t="shared" si="83"/>
        <v>4.9183613015690852E-3</v>
      </c>
      <c r="M2269" s="6">
        <v>687.28997800000002</v>
      </c>
      <c r="N2269" s="14">
        <f t="shared" si="84"/>
        <v>8.8808468216905467E-3</v>
      </c>
    </row>
    <row r="2270" spans="9:14" x14ac:dyDescent="0.25">
      <c r="I2270" s="31">
        <v>38910</v>
      </c>
      <c r="J2270">
        <v>1258.599976</v>
      </c>
      <c r="K2270" s="14">
        <f t="shared" si="83"/>
        <v>1.3137091975258697E-2</v>
      </c>
      <c r="M2270" s="6">
        <v>701.169983</v>
      </c>
      <c r="N2270" s="14">
        <f t="shared" si="84"/>
        <v>2.0195267564340869E-2</v>
      </c>
    </row>
    <row r="2271" spans="9:14" x14ac:dyDescent="0.25">
      <c r="I2271" s="31">
        <v>38909</v>
      </c>
      <c r="J2271">
        <v>1272.4300539999999</v>
      </c>
      <c r="K2271" s="14">
        <f t="shared" si="83"/>
        <v>1.0988461992470278E-2</v>
      </c>
      <c r="M2271" s="6">
        <v>714.39001499999995</v>
      </c>
      <c r="N2271" s="14">
        <f t="shared" si="84"/>
        <v>1.8854246930875673E-2</v>
      </c>
    </row>
    <row r="2272" spans="9:14" x14ac:dyDescent="0.25">
      <c r="I2272" s="31">
        <v>38908</v>
      </c>
      <c r="J2272">
        <v>1267.339966</v>
      </c>
      <c r="K2272" s="14">
        <f t="shared" si="83"/>
        <v>-4.000289040642202E-3</v>
      </c>
      <c r="M2272" s="6">
        <v>709.080017</v>
      </c>
      <c r="N2272" s="14">
        <f t="shared" si="84"/>
        <v>-7.432911838780365E-3</v>
      </c>
    </row>
    <row r="2273" spans="9:14" x14ac:dyDescent="0.25">
      <c r="I2273" s="31">
        <v>38905</v>
      </c>
      <c r="J2273">
        <v>1265.4799800000001</v>
      </c>
      <c r="K2273" s="14">
        <f t="shared" si="83"/>
        <v>-1.4676298782484443E-3</v>
      </c>
      <c r="M2273" s="6">
        <v>709.29998799999998</v>
      </c>
      <c r="N2273" s="14">
        <f t="shared" si="84"/>
        <v>3.1022027800275964E-4</v>
      </c>
    </row>
    <row r="2274" spans="9:14" x14ac:dyDescent="0.25">
      <c r="I2274" s="31">
        <v>38904</v>
      </c>
      <c r="J2274">
        <v>1274.079956</v>
      </c>
      <c r="K2274" s="14">
        <f t="shared" si="83"/>
        <v>6.7958214558241359E-3</v>
      </c>
      <c r="M2274" s="6">
        <v>720.64001499999995</v>
      </c>
      <c r="N2274" s="14">
        <f t="shared" si="84"/>
        <v>1.5987631738124231E-2</v>
      </c>
    </row>
    <row r="2275" spans="9:14" x14ac:dyDescent="0.25">
      <c r="I2275" s="31">
        <v>38903</v>
      </c>
      <c r="J2275">
        <v>1270.910034</v>
      </c>
      <c r="K2275" s="14">
        <f t="shared" si="83"/>
        <v>-2.4880086882083097E-3</v>
      </c>
      <c r="M2275" s="6">
        <v>719.84997599999997</v>
      </c>
      <c r="N2275" s="14">
        <f t="shared" si="84"/>
        <v>-1.0963018754932552E-3</v>
      </c>
    </row>
    <row r="2276" spans="9:14" x14ac:dyDescent="0.25">
      <c r="I2276" s="31">
        <v>38901</v>
      </c>
      <c r="J2276">
        <v>1280.1899410000001</v>
      </c>
      <c r="K2276" s="14">
        <f t="shared" si="83"/>
        <v>7.3017812053879361E-3</v>
      </c>
      <c r="M2276" s="6">
        <v>730.79998799999998</v>
      </c>
      <c r="N2276" s="14">
        <f t="shared" si="84"/>
        <v>1.5211519573628429E-2</v>
      </c>
    </row>
    <row r="2277" spans="9:14" x14ac:dyDescent="0.25">
      <c r="I2277" s="31">
        <v>38898</v>
      </c>
      <c r="J2277">
        <v>1270.1999510000001</v>
      </c>
      <c r="K2277" s="14">
        <f t="shared" si="83"/>
        <v>-7.8035217119395428E-3</v>
      </c>
      <c r="M2277" s="6">
        <v>724.669983</v>
      </c>
      <c r="N2277" s="14">
        <f t="shared" si="84"/>
        <v>-8.388074850378846E-3</v>
      </c>
    </row>
    <row r="2278" spans="9:14" x14ac:dyDescent="0.25">
      <c r="I2278" s="31">
        <v>38897</v>
      </c>
      <c r="J2278">
        <v>1272.869995</v>
      </c>
      <c r="K2278" s="14">
        <f t="shared" si="83"/>
        <v>2.102065897497285E-3</v>
      </c>
      <c r="M2278" s="6">
        <v>714.32000700000003</v>
      </c>
      <c r="N2278" s="14">
        <f t="shared" si="84"/>
        <v>-1.428233022313552E-2</v>
      </c>
    </row>
    <row r="2279" spans="9:14" x14ac:dyDescent="0.25">
      <c r="I2279" s="31">
        <v>38896</v>
      </c>
      <c r="J2279">
        <v>1246</v>
      </c>
      <c r="K2279" s="14">
        <f t="shared" si="83"/>
        <v>-2.1109771701390501E-2</v>
      </c>
      <c r="M2279" s="6">
        <v>688.03997800000002</v>
      </c>
      <c r="N2279" s="14">
        <f t="shared" si="84"/>
        <v>-3.6790274306288673E-2</v>
      </c>
    </row>
    <row r="2280" spans="9:14" x14ac:dyDescent="0.25">
      <c r="I2280" s="31">
        <v>38895</v>
      </c>
      <c r="J2280">
        <v>1239.1999510000001</v>
      </c>
      <c r="K2280" s="14">
        <f t="shared" si="83"/>
        <v>-5.4575032102728294E-3</v>
      </c>
      <c r="M2280" s="6">
        <v>686.94000200000005</v>
      </c>
      <c r="N2280" s="14">
        <f t="shared" si="84"/>
        <v>-1.5987094284802827E-3</v>
      </c>
    </row>
    <row r="2281" spans="9:14" x14ac:dyDescent="0.25">
      <c r="I2281" s="31">
        <v>38894</v>
      </c>
      <c r="J2281">
        <v>1250.5600589999999</v>
      </c>
      <c r="K2281" s="14">
        <f t="shared" si="83"/>
        <v>9.1672921636516413E-3</v>
      </c>
      <c r="M2281" s="6">
        <v>698.64001499999995</v>
      </c>
      <c r="N2281" s="14">
        <f t="shared" si="84"/>
        <v>1.7032074076245074E-2</v>
      </c>
    </row>
    <row r="2282" spans="9:14" x14ac:dyDescent="0.25">
      <c r="I2282" s="31">
        <v>38891</v>
      </c>
      <c r="J2282">
        <v>1244.5</v>
      </c>
      <c r="K2282" s="14">
        <f t="shared" si="83"/>
        <v>-4.8458760188181405E-3</v>
      </c>
      <c r="M2282" s="6">
        <v>690.14001499999995</v>
      </c>
      <c r="N2282" s="14">
        <f t="shared" si="84"/>
        <v>-1.2166494643167547E-2</v>
      </c>
    </row>
    <row r="2283" spans="9:14" x14ac:dyDescent="0.25">
      <c r="I2283" s="31">
        <v>38890</v>
      </c>
      <c r="J2283">
        <v>1245.599976</v>
      </c>
      <c r="K2283" s="14">
        <f t="shared" si="83"/>
        <v>8.8386982723975827E-4</v>
      </c>
      <c r="M2283" s="6">
        <v>688.03997800000002</v>
      </c>
      <c r="N2283" s="14">
        <f t="shared" si="84"/>
        <v>-3.0429144149827225E-3</v>
      </c>
    </row>
    <row r="2284" spans="9:14" x14ac:dyDescent="0.25">
      <c r="I2284" s="31">
        <v>38889</v>
      </c>
      <c r="J2284">
        <v>1252.1999510000001</v>
      </c>
      <c r="K2284" s="14">
        <f t="shared" si="83"/>
        <v>5.2986312838529948E-3</v>
      </c>
      <c r="M2284" s="6">
        <v>690.669983</v>
      </c>
      <c r="N2284" s="14">
        <f t="shared" si="84"/>
        <v>3.8224595722546884E-3</v>
      </c>
    </row>
    <row r="2285" spans="9:14" x14ac:dyDescent="0.25">
      <c r="I2285" s="31">
        <v>38888</v>
      </c>
      <c r="J2285">
        <v>1240.119995</v>
      </c>
      <c r="K2285" s="14">
        <f t="shared" si="83"/>
        <v>-9.6469864819536122E-3</v>
      </c>
      <c r="M2285" s="6">
        <v>677.5</v>
      </c>
      <c r="N2285" s="14">
        <f t="shared" si="84"/>
        <v>-1.9068416644943409E-2</v>
      </c>
    </row>
    <row r="2286" spans="9:14" x14ac:dyDescent="0.25">
      <c r="I2286" s="31">
        <v>38887</v>
      </c>
      <c r="J2286">
        <v>1240.130005</v>
      </c>
      <c r="K2286" s="14">
        <f t="shared" si="83"/>
        <v>8.0717995358803307E-6</v>
      </c>
      <c r="M2286" s="6">
        <v>680.76000999999997</v>
      </c>
      <c r="N2286" s="14">
        <f t="shared" si="84"/>
        <v>4.8118228782287886E-3</v>
      </c>
    </row>
    <row r="2287" spans="9:14" x14ac:dyDescent="0.25">
      <c r="I2287" s="31">
        <v>38884</v>
      </c>
      <c r="J2287">
        <v>1251.540039</v>
      </c>
      <c r="K2287" s="14">
        <f t="shared" si="83"/>
        <v>9.2006756985127947E-3</v>
      </c>
      <c r="M2287" s="6">
        <v>693.07000700000003</v>
      </c>
      <c r="N2287" s="14">
        <f t="shared" si="84"/>
        <v>1.8082726392815163E-2</v>
      </c>
    </row>
    <row r="2288" spans="9:14" x14ac:dyDescent="0.25">
      <c r="I2288" s="31">
        <v>38883</v>
      </c>
      <c r="J2288">
        <v>1256.160034</v>
      </c>
      <c r="K2288" s="14">
        <f t="shared" si="83"/>
        <v>3.6914480208651845E-3</v>
      </c>
      <c r="M2288" s="6">
        <v>701.04998799999998</v>
      </c>
      <c r="N2288" s="14">
        <f t="shared" si="84"/>
        <v>1.1513960955462199E-2</v>
      </c>
    </row>
    <row r="2289" spans="9:14" x14ac:dyDescent="0.25">
      <c r="I2289" s="31">
        <v>38882</v>
      </c>
      <c r="J2289">
        <v>1230.040039</v>
      </c>
      <c r="K2289" s="14">
        <f t="shared" si="83"/>
        <v>-2.0793524943494623E-2</v>
      </c>
      <c r="M2289" s="6">
        <v>677.09002699999996</v>
      </c>
      <c r="N2289" s="14">
        <f t="shared" si="84"/>
        <v>-3.417725042454467E-2</v>
      </c>
    </row>
    <row r="2290" spans="9:14" x14ac:dyDescent="0.25">
      <c r="I2290" s="31">
        <v>38881</v>
      </c>
      <c r="J2290">
        <v>1223.6899410000001</v>
      </c>
      <c r="K2290" s="14">
        <f t="shared" si="83"/>
        <v>-5.1625132505137561E-3</v>
      </c>
      <c r="M2290" s="6">
        <v>672.71997099999999</v>
      </c>
      <c r="N2290" s="14">
        <f t="shared" si="84"/>
        <v>-6.4541727476957744E-3</v>
      </c>
    </row>
    <row r="2291" spans="9:14" x14ac:dyDescent="0.25">
      <c r="I2291" s="31">
        <v>38880</v>
      </c>
      <c r="J2291">
        <v>1237.4399410000001</v>
      </c>
      <c r="K2291" s="14">
        <f t="shared" si="83"/>
        <v>1.1236506519587408E-2</v>
      </c>
      <c r="M2291" s="6">
        <v>683.19000200000005</v>
      </c>
      <c r="N2291" s="14">
        <f t="shared" si="84"/>
        <v>1.5563728522042242E-2</v>
      </c>
    </row>
    <row r="2292" spans="9:14" x14ac:dyDescent="0.25">
      <c r="I2292" s="31">
        <v>38877</v>
      </c>
      <c r="J2292">
        <v>1252.3000489999999</v>
      </c>
      <c r="K2292" s="14">
        <f t="shared" si="83"/>
        <v>1.2008750895813991E-2</v>
      </c>
      <c r="M2292" s="6">
        <v>701.39001499999995</v>
      </c>
      <c r="N2292" s="14">
        <f t="shared" si="84"/>
        <v>2.6639753138541833E-2</v>
      </c>
    </row>
    <row r="2293" spans="9:14" x14ac:dyDescent="0.25">
      <c r="I2293" s="31">
        <v>38876</v>
      </c>
      <c r="J2293">
        <v>1257.9300539999999</v>
      </c>
      <c r="K2293" s="14">
        <f t="shared" si="83"/>
        <v>4.495731677480741E-3</v>
      </c>
      <c r="M2293" s="6">
        <v>706.53002900000001</v>
      </c>
      <c r="N2293" s="14">
        <f t="shared" si="84"/>
        <v>7.3283250261269028E-3</v>
      </c>
    </row>
    <row r="2294" spans="9:14" x14ac:dyDescent="0.25">
      <c r="I2294" s="31">
        <v>38875</v>
      </c>
      <c r="J2294">
        <v>1256.150024</v>
      </c>
      <c r="K2294" s="14">
        <f t="shared" si="83"/>
        <v>-1.4150468814539963E-3</v>
      </c>
      <c r="M2294" s="6">
        <v>706.78002900000001</v>
      </c>
      <c r="N2294" s="14">
        <f t="shared" si="84"/>
        <v>3.5384200209276351E-4</v>
      </c>
    </row>
    <row r="2295" spans="9:14" x14ac:dyDescent="0.25">
      <c r="I2295" s="31">
        <v>38874</v>
      </c>
      <c r="J2295">
        <v>1263.849976</v>
      </c>
      <c r="K2295" s="14">
        <f t="shared" si="83"/>
        <v>6.1298028522744907E-3</v>
      </c>
      <c r="M2295" s="6">
        <v>710.96002199999998</v>
      </c>
      <c r="N2295" s="14">
        <f t="shared" si="84"/>
        <v>5.9141356977985282E-3</v>
      </c>
    </row>
    <row r="2296" spans="9:14" x14ac:dyDescent="0.25">
      <c r="I2296" s="31">
        <v>38873</v>
      </c>
      <c r="J2296">
        <v>1265.290039</v>
      </c>
      <c r="K2296" s="14">
        <f t="shared" si="83"/>
        <v>1.1394255863799163E-3</v>
      </c>
      <c r="M2296" s="6">
        <v>713.919983</v>
      </c>
      <c r="N2296" s="14">
        <f t="shared" si="84"/>
        <v>4.1633297350156528E-3</v>
      </c>
    </row>
    <row r="2297" spans="9:14" x14ac:dyDescent="0.25">
      <c r="I2297" s="31">
        <v>38870</v>
      </c>
      <c r="J2297">
        <v>1288.219971</v>
      </c>
      <c r="K2297" s="14">
        <f t="shared" si="83"/>
        <v>1.812227338652117E-2</v>
      </c>
      <c r="M2297" s="6">
        <v>737.45001200000002</v>
      </c>
      <c r="N2297" s="14">
        <f t="shared" si="84"/>
        <v>3.2958916349593137E-2</v>
      </c>
    </row>
    <row r="2298" spans="9:14" x14ac:dyDescent="0.25">
      <c r="I2298" s="31">
        <v>38869</v>
      </c>
      <c r="J2298">
        <v>1285.709961</v>
      </c>
      <c r="K2298" s="14">
        <f t="shared" si="83"/>
        <v>-1.948432764981578E-3</v>
      </c>
      <c r="M2298" s="6">
        <v>736.5</v>
      </c>
      <c r="N2298" s="14">
        <f t="shared" si="84"/>
        <v>-1.2882391816951833E-3</v>
      </c>
    </row>
    <row r="2299" spans="9:14" x14ac:dyDescent="0.25">
      <c r="I2299" s="31">
        <v>38868</v>
      </c>
      <c r="J2299">
        <v>1270.089966</v>
      </c>
      <c r="K2299" s="14">
        <f t="shared" si="83"/>
        <v>-1.2148925864936988E-2</v>
      </c>
      <c r="M2299" s="6">
        <v>721.01000999999997</v>
      </c>
      <c r="N2299" s="14">
        <f t="shared" si="84"/>
        <v>-2.1031894093686443E-2</v>
      </c>
    </row>
    <row r="2300" spans="9:14" x14ac:dyDescent="0.25">
      <c r="I2300" s="31">
        <v>38867</v>
      </c>
      <c r="J2300">
        <v>1259.869995</v>
      </c>
      <c r="K2300" s="14">
        <f t="shared" si="83"/>
        <v>-8.0466512401373702E-3</v>
      </c>
      <c r="M2300" s="6">
        <v>711.03997800000002</v>
      </c>
      <c r="N2300" s="14">
        <f t="shared" si="84"/>
        <v>-1.3827869047199459E-2</v>
      </c>
    </row>
    <row r="2301" spans="9:14" x14ac:dyDescent="0.25">
      <c r="I2301" s="31">
        <v>38863</v>
      </c>
      <c r="J2301">
        <v>1280.160034</v>
      </c>
      <c r="K2301" s="14">
        <f t="shared" si="83"/>
        <v>1.6104867232749731E-2</v>
      </c>
      <c r="M2301" s="6">
        <v>729.54998799999998</v>
      </c>
      <c r="N2301" s="14">
        <f t="shared" si="84"/>
        <v>2.6032305598434169E-2</v>
      </c>
    </row>
    <row r="2302" spans="9:14" x14ac:dyDescent="0.25">
      <c r="I2302" s="31">
        <v>38862</v>
      </c>
      <c r="J2302">
        <v>1272.880005</v>
      </c>
      <c r="K2302" s="14">
        <f t="shared" si="83"/>
        <v>-5.6868116537374114E-3</v>
      </c>
      <c r="M2302" s="6">
        <v>725.580017</v>
      </c>
      <c r="N2302" s="14">
        <f t="shared" si="84"/>
        <v>-5.4416709825235721E-3</v>
      </c>
    </row>
    <row r="2303" spans="9:14" x14ac:dyDescent="0.25">
      <c r="I2303" s="31">
        <v>38861</v>
      </c>
      <c r="J2303">
        <v>1258.5699460000001</v>
      </c>
      <c r="K2303" s="14">
        <f t="shared" si="83"/>
        <v>-1.1242268669307887E-2</v>
      </c>
      <c r="M2303" s="6">
        <v>711.27002000000005</v>
      </c>
      <c r="N2303" s="14">
        <f t="shared" si="84"/>
        <v>-1.9722148715129117E-2</v>
      </c>
    </row>
    <row r="2304" spans="9:14" x14ac:dyDescent="0.25">
      <c r="I2304" s="31">
        <v>38860</v>
      </c>
      <c r="J2304">
        <v>1256.579956</v>
      </c>
      <c r="K2304" s="14">
        <f t="shared" si="83"/>
        <v>-1.5811516923033286E-3</v>
      </c>
      <c r="M2304" s="6">
        <v>711.28997800000002</v>
      </c>
      <c r="N2304" s="14">
        <f t="shared" si="84"/>
        <v>2.8059667128932375E-5</v>
      </c>
    </row>
    <row r="2305" spans="9:14" x14ac:dyDescent="0.25">
      <c r="I2305" s="31">
        <v>38859</v>
      </c>
      <c r="J2305">
        <v>1262.0699460000001</v>
      </c>
      <c r="K2305" s="14">
        <f t="shared" si="83"/>
        <v>4.3689937705801984E-3</v>
      </c>
      <c r="M2305" s="6">
        <v>715.25</v>
      </c>
      <c r="N2305" s="14">
        <f t="shared" si="84"/>
        <v>5.5673805655673814E-3</v>
      </c>
    </row>
    <row r="2306" spans="9:14" x14ac:dyDescent="0.25">
      <c r="I2306" s="31">
        <v>38856</v>
      </c>
      <c r="J2306">
        <v>1267.030029</v>
      </c>
      <c r="K2306" s="14">
        <f t="shared" si="83"/>
        <v>3.9301173565857717E-3</v>
      </c>
      <c r="M2306" s="6">
        <v>722.53997800000002</v>
      </c>
      <c r="N2306" s="14">
        <f t="shared" si="84"/>
        <v>1.0192209716882283E-2</v>
      </c>
    </row>
    <row r="2307" spans="9:14" x14ac:dyDescent="0.25">
      <c r="I2307" s="31">
        <v>38855</v>
      </c>
      <c r="J2307">
        <v>1261.8100589999999</v>
      </c>
      <c r="K2307" s="14">
        <f t="shared" si="83"/>
        <v>-4.1198471074280762E-3</v>
      </c>
      <c r="M2307" s="6">
        <v>718.46997099999999</v>
      </c>
      <c r="N2307" s="14">
        <f t="shared" si="84"/>
        <v>-5.6329159962412723E-3</v>
      </c>
    </row>
    <row r="2308" spans="9:14" x14ac:dyDescent="0.25">
      <c r="I2308" s="31">
        <v>38854</v>
      </c>
      <c r="J2308">
        <v>1270.3199460000001</v>
      </c>
      <c r="K2308" s="14">
        <f t="shared" si="83"/>
        <v>6.7441901729206055E-3</v>
      </c>
      <c r="M2308" s="6">
        <v>725.84997599999997</v>
      </c>
      <c r="N2308" s="14">
        <f t="shared" si="84"/>
        <v>1.0271835007562125E-2</v>
      </c>
    </row>
    <row r="2309" spans="9:14" x14ac:dyDescent="0.25">
      <c r="I2309" s="31">
        <v>38853</v>
      </c>
      <c r="J2309">
        <v>1292.079956</v>
      </c>
      <c r="K2309" s="14">
        <f t="shared" si="83"/>
        <v>1.7129550762796653E-2</v>
      </c>
      <c r="M2309" s="6">
        <v>737.46997099999999</v>
      </c>
      <c r="N2309" s="14">
        <f t="shared" si="84"/>
        <v>1.6008810889593494E-2</v>
      </c>
    </row>
    <row r="2310" spans="9:14" x14ac:dyDescent="0.25">
      <c r="I2310" s="31">
        <v>38852</v>
      </c>
      <c r="J2310">
        <v>1294.5</v>
      </c>
      <c r="K2310" s="14">
        <f t="shared" si="83"/>
        <v>1.8729831608037539E-3</v>
      </c>
      <c r="M2310" s="6">
        <v>737.64001499999995</v>
      </c>
      <c r="N2310" s="14">
        <f t="shared" si="84"/>
        <v>2.3057752408472965E-4</v>
      </c>
    </row>
    <row r="2311" spans="9:14" x14ac:dyDescent="0.25">
      <c r="I2311" s="31">
        <v>38849</v>
      </c>
      <c r="J2311">
        <v>1291.23999</v>
      </c>
      <c r="K2311" s="14">
        <f t="shared" ref="K2311:K2374" si="85">J2311/J2310-1</f>
        <v>-2.5183545770567362E-3</v>
      </c>
      <c r="M2311" s="6">
        <v>742.40002400000003</v>
      </c>
      <c r="N2311" s="14">
        <f t="shared" ref="N2311:N2374" si="86">M2311/M2310-1</f>
        <v>6.453024379378336E-3</v>
      </c>
    </row>
    <row r="2312" spans="9:14" x14ac:dyDescent="0.25">
      <c r="I2312" s="31">
        <v>38848</v>
      </c>
      <c r="J2312">
        <v>1305.920044</v>
      </c>
      <c r="K2312" s="14">
        <f t="shared" si="85"/>
        <v>1.1368958608538593E-2</v>
      </c>
      <c r="M2312" s="6">
        <v>757.46997099999999</v>
      </c>
      <c r="N2312" s="14">
        <f t="shared" si="86"/>
        <v>2.0298958126111266E-2</v>
      </c>
    </row>
    <row r="2313" spans="9:14" x14ac:dyDescent="0.25">
      <c r="I2313" s="31">
        <v>38847</v>
      </c>
      <c r="J2313">
        <v>1322.849976</v>
      </c>
      <c r="K2313" s="14">
        <f t="shared" si="85"/>
        <v>1.2963988168941842E-2</v>
      </c>
      <c r="M2313" s="6">
        <v>775.94000200000005</v>
      </c>
      <c r="N2313" s="14">
        <f t="shared" si="86"/>
        <v>2.4383845838292784E-2</v>
      </c>
    </row>
    <row r="2314" spans="9:14" x14ac:dyDescent="0.25">
      <c r="I2314" s="31">
        <v>38846</v>
      </c>
      <c r="J2314">
        <v>1325.1400149999999</v>
      </c>
      <c r="K2314" s="14">
        <f t="shared" si="85"/>
        <v>1.7311403723381247E-3</v>
      </c>
      <c r="M2314" s="6">
        <v>780.71997099999999</v>
      </c>
      <c r="N2314" s="14">
        <f t="shared" si="86"/>
        <v>6.1602301565577555E-3</v>
      </c>
    </row>
    <row r="2315" spans="9:14" x14ac:dyDescent="0.25">
      <c r="I2315" s="31">
        <v>38845</v>
      </c>
      <c r="J2315">
        <v>1324.660034</v>
      </c>
      <c r="K2315" s="14">
        <f t="shared" si="85"/>
        <v>-3.6221153581261767E-4</v>
      </c>
      <c r="M2315" s="6">
        <v>781.59997599999997</v>
      </c>
      <c r="N2315" s="14">
        <f t="shared" si="86"/>
        <v>1.1271711147247121E-3</v>
      </c>
    </row>
    <row r="2316" spans="9:14" x14ac:dyDescent="0.25">
      <c r="I2316" s="31">
        <v>38842</v>
      </c>
      <c r="J2316">
        <v>1325.76001</v>
      </c>
      <c r="K2316" s="14">
        <f t="shared" si="85"/>
        <v>8.3038362430132295E-4</v>
      </c>
      <c r="M2316" s="6">
        <v>781.830017</v>
      </c>
      <c r="N2316" s="14">
        <f t="shared" si="86"/>
        <v>2.9432063339784875E-4</v>
      </c>
    </row>
    <row r="2317" spans="9:14" x14ac:dyDescent="0.25">
      <c r="I2317" s="31">
        <v>38841</v>
      </c>
      <c r="J2317">
        <v>1312.25</v>
      </c>
      <c r="K2317" s="14">
        <f t="shared" si="85"/>
        <v>-1.019038883213863E-2</v>
      </c>
      <c r="M2317" s="6">
        <v>774.71997099999999</v>
      </c>
      <c r="N2317" s="14">
        <f t="shared" si="86"/>
        <v>-9.0941072169143933E-3</v>
      </c>
    </row>
    <row r="2318" spans="9:14" x14ac:dyDescent="0.25">
      <c r="I2318" s="31">
        <v>38840</v>
      </c>
      <c r="J2318">
        <v>1308.119995</v>
      </c>
      <c r="K2318" s="14">
        <f t="shared" si="85"/>
        <v>-3.147269956182086E-3</v>
      </c>
      <c r="M2318" s="6">
        <v>767.72997999999995</v>
      </c>
      <c r="N2318" s="14">
        <f t="shared" si="86"/>
        <v>-9.0226033426986652E-3</v>
      </c>
    </row>
    <row r="2319" spans="9:14" x14ac:dyDescent="0.25">
      <c r="I2319" s="31">
        <v>38839</v>
      </c>
      <c r="J2319">
        <v>1313.209961</v>
      </c>
      <c r="K2319" s="14">
        <f t="shared" si="85"/>
        <v>3.89105435239534E-3</v>
      </c>
      <c r="M2319" s="6">
        <v>767.60998500000005</v>
      </c>
      <c r="N2319" s="14">
        <f t="shared" si="86"/>
        <v>-1.5629844232456502E-4</v>
      </c>
    </row>
    <row r="2320" spans="9:14" x14ac:dyDescent="0.25">
      <c r="I2320" s="31">
        <v>38838</v>
      </c>
      <c r="J2320">
        <v>1305.1899410000001</v>
      </c>
      <c r="K2320" s="14">
        <f t="shared" si="85"/>
        <v>-6.1071879122001071E-3</v>
      </c>
      <c r="M2320" s="6">
        <v>761.11999500000002</v>
      </c>
      <c r="N2320" s="14">
        <f t="shared" si="86"/>
        <v>-8.4548014314848041E-3</v>
      </c>
    </row>
    <row r="2321" spans="9:14" x14ac:dyDescent="0.25">
      <c r="I2321" s="31">
        <v>38835</v>
      </c>
      <c r="J2321">
        <v>1310.6099850000001</v>
      </c>
      <c r="K2321" s="14">
        <f t="shared" si="85"/>
        <v>4.1526860035767665E-3</v>
      </c>
      <c r="M2321" s="6">
        <v>764.53997800000002</v>
      </c>
      <c r="N2321" s="14">
        <f t="shared" si="86"/>
        <v>4.4933558735373857E-3</v>
      </c>
    </row>
    <row r="2322" spans="9:14" x14ac:dyDescent="0.25">
      <c r="I2322" s="31">
        <v>38834</v>
      </c>
      <c r="J2322">
        <v>1309.719971</v>
      </c>
      <c r="K2322" s="14">
        <f t="shared" si="85"/>
        <v>-6.7908379318515344E-4</v>
      </c>
      <c r="M2322" s="6">
        <v>761.40002400000003</v>
      </c>
      <c r="N2322" s="14">
        <f t="shared" si="86"/>
        <v>-4.1069847102226387E-3</v>
      </c>
    </row>
    <row r="2323" spans="9:14" x14ac:dyDescent="0.25">
      <c r="I2323" s="31">
        <v>38833</v>
      </c>
      <c r="J2323">
        <v>1305.410034</v>
      </c>
      <c r="K2323" s="14">
        <f t="shared" si="85"/>
        <v>-3.290731679619463E-3</v>
      </c>
      <c r="M2323" s="6">
        <v>765.22997999999995</v>
      </c>
      <c r="N2323" s="14">
        <f t="shared" si="86"/>
        <v>5.0301495656375206E-3</v>
      </c>
    </row>
    <row r="2324" spans="9:14" x14ac:dyDescent="0.25">
      <c r="I2324" s="31">
        <v>38832</v>
      </c>
      <c r="J2324">
        <v>1301.73999</v>
      </c>
      <c r="K2324" s="14">
        <f t="shared" si="85"/>
        <v>-2.8114109011053712E-3</v>
      </c>
      <c r="M2324" s="6">
        <v>764.82000700000003</v>
      </c>
      <c r="N2324" s="14">
        <f t="shared" si="86"/>
        <v>-5.3575135673578078E-4</v>
      </c>
    </row>
    <row r="2325" spans="9:14" x14ac:dyDescent="0.25">
      <c r="I2325" s="31">
        <v>38831</v>
      </c>
      <c r="J2325">
        <v>1308.1099850000001</v>
      </c>
      <c r="K2325" s="14">
        <f t="shared" si="85"/>
        <v>4.8934465015553208E-3</v>
      </c>
      <c r="M2325" s="6">
        <v>766.14001499999995</v>
      </c>
      <c r="N2325" s="14">
        <f t="shared" si="86"/>
        <v>1.7259067335040346E-3</v>
      </c>
    </row>
    <row r="2326" spans="9:14" x14ac:dyDescent="0.25">
      <c r="I2326" s="31">
        <v>38828</v>
      </c>
      <c r="J2326">
        <v>1311.280029</v>
      </c>
      <c r="K2326" s="14">
        <f t="shared" si="85"/>
        <v>2.4233772667059394E-3</v>
      </c>
      <c r="M2326" s="6">
        <v>772.11999500000002</v>
      </c>
      <c r="N2326" s="14">
        <f t="shared" si="86"/>
        <v>7.8053356865848134E-3</v>
      </c>
    </row>
    <row r="2327" spans="9:14" x14ac:dyDescent="0.25">
      <c r="I2327" s="31">
        <v>38827</v>
      </c>
      <c r="J2327">
        <v>1311.459961</v>
      </c>
      <c r="K2327" s="14">
        <f t="shared" si="85"/>
        <v>1.3721859253612578E-4</v>
      </c>
      <c r="M2327" s="6">
        <v>774.669983</v>
      </c>
      <c r="N2327" s="14">
        <f t="shared" si="86"/>
        <v>3.3025799312449422E-3</v>
      </c>
    </row>
    <row r="2328" spans="9:14" x14ac:dyDescent="0.25">
      <c r="I2328" s="31">
        <v>38826</v>
      </c>
      <c r="J2328">
        <v>1309.9300539999999</v>
      </c>
      <c r="K2328" s="14">
        <f t="shared" si="85"/>
        <v>-1.1665678293628634E-3</v>
      </c>
      <c r="M2328" s="6">
        <v>778.419983</v>
      </c>
      <c r="N2328" s="14">
        <f t="shared" si="86"/>
        <v>4.8407710151330274E-3</v>
      </c>
    </row>
    <row r="2329" spans="9:14" x14ac:dyDescent="0.25">
      <c r="I2329" s="31">
        <v>38825</v>
      </c>
      <c r="J2329">
        <v>1307.280029</v>
      </c>
      <c r="K2329" s="14">
        <f t="shared" si="85"/>
        <v>-2.0230278646617972E-3</v>
      </c>
      <c r="M2329" s="6">
        <v>769.80999799999995</v>
      </c>
      <c r="N2329" s="14">
        <f t="shared" si="86"/>
        <v>-1.1060847855957512E-2</v>
      </c>
    </row>
    <row r="2330" spans="9:14" x14ac:dyDescent="0.25">
      <c r="I2330" s="31">
        <v>38824</v>
      </c>
      <c r="J2330">
        <v>1285.329956</v>
      </c>
      <c r="K2330" s="14">
        <f t="shared" si="85"/>
        <v>-1.6790643559965179E-2</v>
      </c>
      <c r="M2330" s="6">
        <v>749.46997099999999</v>
      </c>
      <c r="N2330" s="14">
        <f t="shared" si="86"/>
        <v>-2.6422139297806235E-2</v>
      </c>
    </row>
    <row r="2331" spans="9:14" x14ac:dyDescent="0.25">
      <c r="I2331" s="31">
        <v>38820</v>
      </c>
      <c r="J2331">
        <v>1289.119995</v>
      </c>
      <c r="K2331" s="14">
        <f t="shared" si="85"/>
        <v>2.9486895425627768E-3</v>
      </c>
      <c r="M2331" s="6">
        <v>751.10998500000005</v>
      </c>
      <c r="N2331" s="14">
        <f t="shared" si="86"/>
        <v>2.1882317683947772E-3</v>
      </c>
    </row>
    <row r="2332" spans="9:14" x14ac:dyDescent="0.25">
      <c r="I2332" s="31">
        <v>38819</v>
      </c>
      <c r="J2332">
        <v>1288.119995</v>
      </c>
      <c r="K2332" s="14">
        <f t="shared" si="85"/>
        <v>-7.7572297682027003E-4</v>
      </c>
      <c r="M2332" s="6">
        <v>747.77002000000005</v>
      </c>
      <c r="N2332" s="14">
        <f t="shared" si="86"/>
        <v>-4.4467056312664788E-3</v>
      </c>
    </row>
    <row r="2333" spans="9:14" x14ac:dyDescent="0.25">
      <c r="I2333" s="31">
        <v>38818</v>
      </c>
      <c r="J2333">
        <v>1286.5699460000001</v>
      </c>
      <c r="K2333" s="14">
        <f t="shared" si="85"/>
        <v>-1.2033420846012666E-3</v>
      </c>
      <c r="M2333" s="6">
        <v>742.10998500000005</v>
      </c>
      <c r="N2333" s="14">
        <f t="shared" si="86"/>
        <v>-7.5692189424764189E-3</v>
      </c>
    </row>
    <row r="2334" spans="9:14" x14ac:dyDescent="0.25">
      <c r="I2334" s="31">
        <v>38817</v>
      </c>
      <c r="J2334">
        <v>1296.619995</v>
      </c>
      <c r="K2334" s="14">
        <f t="shared" si="85"/>
        <v>7.8115061145691556E-3</v>
      </c>
      <c r="M2334" s="6">
        <v>752.95001200000002</v>
      </c>
      <c r="N2334" s="14">
        <f t="shared" si="86"/>
        <v>1.4607035640411103E-2</v>
      </c>
    </row>
    <row r="2335" spans="9:14" x14ac:dyDescent="0.25">
      <c r="I2335" s="31">
        <v>38814</v>
      </c>
      <c r="J2335">
        <v>1295.5</v>
      </c>
      <c r="K2335" s="14">
        <f t="shared" si="85"/>
        <v>-8.6378044787127628E-4</v>
      </c>
      <c r="M2335" s="6">
        <v>756.13000499999998</v>
      </c>
      <c r="N2335" s="14">
        <f t="shared" si="86"/>
        <v>4.2233786430962983E-3</v>
      </c>
    </row>
    <row r="2336" spans="9:14" x14ac:dyDescent="0.25">
      <c r="I2336" s="31">
        <v>38813</v>
      </c>
      <c r="J2336">
        <v>1309.040039</v>
      </c>
      <c r="K2336" s="14">
        <f t="shared" si="85"/>
        <v>1.0451593207255971E-2</v>
      </c>
      <c r="M2336" s="6">
        <v>766.22997999999995</v>
      </c>
      <c r="N2336" s="14">
        <f t="shared" si="86"/>
        <v>1.3357458285232271E-2</v>
      </c>
    </row>
    <row r="2337" spans="9:14" x14ac:dyDescent="0.25">
      <c r="I2337" s="31">
        <v>38812</v>
      </c>
      <c r="J2337">
        <v>1311.5600589999999</v>
      </c>
      <c r="K2337" s="14">
        <f t="shared" si="85"/>
        <v>1.9250900850404928E-3</v>
      </c>
      <c r="M2337" s="6">
        <v>766.26000999999997</v>
      </c>
      <c r="N2337" s="14">
        <f t="shared" si="86"/>
        <v>3.9191888576262102E-5</v>
      </c>
    </row>
    <row r="2338" spans="9:14" x14ac:dyDescent="0.25">
      <c r="I2338" s="31">
        <v>38811</v>
      </c>
      <c r="J2338">
        <v>1305.9300539999999</v>
      </c>
      <c r="K2338" s="14">
        <f t="shared" si="85"/>
        <v>-4.2926017465738653E-3</v>
      </c>
      <c r="M2338" s="6">
        <v>762.32000700000003</v>
      </c>
      <c r="N2338" s="14">
        <f t="shared" si="86"/>
        <v>-5.1418617030528635E-3</v>
      </c>
    </row>
    <row r="2339" spans="9:14" x14ac:dyDescent="0.25">
      <c r="I2339" s="31">
        <v>38810</v>
      </c>
      <c r="J2339">
        <v>1297.8100589999999</v>
      </c>
      <c r="K2339" s="14">
        <f t="shared" si="85"/>
        <v>-6.217787066871483E-3</v>
      </c>
      <c r="M2339" s="6">
        <v>759.21997099999999</v>
      </c>
      <c r="N2339" s="14">
        <f t="shared" si="86"/>
        <v>-4.066580926033625E-3</v>
      </c>
    </row>
    <row r="2340" spans="9:14" x14ac:dyDescent="0.25">
      <c r="I2340" s="31">
        <v>38807</v>
      </c>
      <c r="J2340">
        <v>1294.869995</v>
      </c>
      <c r="K2340" s="14">
        <f t="shared" si="85"/>
        <v>-2.2654039237954837E-3</v>
      </c>
      <c r="M2340" s="6">
        <v>765.14001499999995</v>
      </c>
      <c r="N2340" s="14">
        <f t="shared" si="86"/>
        <v>7.797534609373491E-3</v>
      </c>
    </row>
    <row r="2341" spans="9:14" x14ac:dyDescent="0.25">
      <c r="I2341" s="31">
        <v>38806</v>
      </c>
      <c r="J2341">
        <v>1300.25</v>
      </c>
      <c r="K2341" s="14">
        <f t="shared" si="85"/>
        <v>4.154861121791642E-3</v>
      </c>
      <c r="M2341" s="6">
        <v>762.59002699999996</v>
      </c>
      <c r="N2341" s="14">
        <f t="shared" si="86"/>
        <v>-3.3327076744247286E-3</v>
      </c>
    </row>
    <row r="2342" spans="9:14" x14ac:dyDescent="0.25">
      <c r="I2342" s="31">
        <v>38805</v>
      </c>
      <c r="J2342">
        <v>1302.8900149999999</v>
      </c>
      <c r="K2342" s="14">
        <f t="shared" si="85"/>
        <v>2.0303903095557629E-3</v>
      </c>
      <c r="M2342" s="6">
        <v>764.169983</v>
      </c>
      <c r="N2342" s="14">
        <f t="shared" si="86"/>
        <v>2.0718288255296979E-3</v>
      </c>
    </row>
    <row r="2343" spans="9:14" x14ac:dyDescent="0.25">
      <c r="I2343" s="31">
        <v>38804</v>
      </c>
      <c r="J2343">
        <v>1293.2299800000001</v>
      </c>
      <c r="K2343" s="14">
        <f t="shared" si="85"/>
        <v>-7.4143134791004872E-3</v>
      </c>
      <c r="M2343" s="6">
        <v>751.27002000000005</v>
      </c>
      <c r="N2343" s="14">
        <f t="shared" si="86"/>
        <v>-1.6881012454005195E-2</v>
      </c>
    </row>
    <row r="2344" spans="9:14" x14ac:dyDescent="0.25">
      <c r="I2344" s="31">
        <v>38803</v>
      </c>
      <c r="J2344">
        <v>1301.6099850000001</v>
      </c>
      <c r="K2344" s="14">
        <f t="shared" si="85"/>
        <v>6.4799031337023916E-3</v>
      </c>
      <c r="M2344" s="6">
        <v>754.03002900000001</v>
      </c>
      <c r="N2344" s="14">
        <f t="shared" si="86"/>
        <v>3.6737909493580467E-3</v>
      </c>
    </row>
    <row r="2345" spans="9:14" x14ac:dyDescent="0.25">
      <c r="I2345" s="31">
        <v>38800</v>
      </c>
      <c r="J2345">
        <v>1302.9499510000001</v>
      </c>
      <c r="K2345" s="14">
        <f t="shared" si="85"/>
        <v>1.0294681321147969E-3</v>
      </c>
      <c r="M2345" s="6">
        <v>753.830017</v>
      </c>
      <c r="N2345" s="14">
        <f t="shared" si="86"/>
        <v>-2.6525734030147241E-4</v>
      </c>
    </row>
    <row r="2346" spans="9:14" x14ac:dyDescent="0.25">
      <c r="I2346" s="31">
        <v>38799</v>
      </c>
      <c r="J2346">
        <v>1301.670044</v>
      </c>
      <c r="K2346" s="14">
        <f t="shared" si="85"/>
        <v>-9.8231478424615215E-4</v>
      </c>
      <c r="M2346" s="6">
        <v>747.59997599999997</v>
      </c>
      <c r="N2346" s="14">
        <f t="shared" si="86"/>
        <v>-8.2645170124606704E-3</v>
      </c>
    </row>
    <row r="2347" spans="9:14" x14ac:dyDescent="0.25">
      <c r="I2347" s="31">
        <v>38798</v>
      </c>
      <c r="J2347">
        <v>1305.040039</v>
      </c>
      <c r="K2347" s="14">
        <f t="shared" si="85"/>
        <v>2.5889779176635486E-3</v>
      </c>
      <c r="M2347" s="6">
        <v>744.84997599999997</v>
      </c>
      <c r="N2347" s="14">
        <f t="shared" si="86"/>
        <v>-3.6784377852896455E-3</v>
      </c>
    </row>
    <row r="2348" spans="9:14" x14ac:dyDescent="0.25">
      <c r="I2348" s="31">
        <v>38797</v>
      </c>
      <c r="J2348">
        <v>1297.2299800000001</v>
      </c>
      <c r="K2348" s="14">
        <f t="shared" si="85"/>
        <v>-5.9845359273301701E-3</v>
      </c>
      <c r="M2348" s="6">
        <v>736.09997599999997</v>
      </c>
      <c r="N2348" s="14">
        <f t="shared" si="86"/>
        <v>-1.1747332056032733E-2</v>
      </c>
    </row>
    <row r="2349" spans="9:14" x14ac:dyDescent="0.25">
      <c r="I2349" s="31">
        <v>38796</v>
      </c>
      <c r="J2349">
        <v>1305.079956</v>
      </c>
      <c r="K2349" s="14">
        <f t="shared" si="85"/>
        <v>6.051337173073934E-3</v>
      </c>
      <c r="M2349" s="6">
        <v>745.61999500000002</v>
      </c>
      <c r="N2349" s="14">
        <f t="shared" si="86"/>
        <v>1.2933051637540105E-2</v>
      </c>
    </row>
    <row r="2350" spans="9:14" x14ac:dyDescent="0.25">
      <c r="I2350" s="31">
        <v>38793</v>
      </c>
      <c r="J2350">
        <v>1307.25</v>
      </c>
      <c r="K2350" s="14">
        <f t="shared" si="85"/>
        <v>1.662767089497752E-3</v>
      </c>
      <c r="M2350" s="6">
        <v>746.09002699999996</v>
      </c>
      <c r="N2350" s="14">
        <f t="shared" si="86"/>
        <v>6.3039081992433132E-4</v>
      </c>
    </row>
    <row r="2351" spans="9:14" x14ac:dyDescent="0.25">
      <c r="I2351" s="31">
        <v>38792</v>
      </c>
      <c r="J2351">
        <v>1305.329956</v>
      </c>
      <c r="K2351" s="14">
        <f t="shared" si="85"/>
        <v>-1.4687657295849865E-3</v>
      </c>
      <c r="M2351" s="6">
        <v>743.78997800000002</v>
      </c>
      <c r="N2351" s="14">
        <f t="shared" si="86"/>
        <v>-3.0828035716391478E-3</v>
      </c>
    </row>
    <row r="2352" spans="9:14" x14ac:dyDescent="0.25">
      <c r="I2352" s="31">
        <v>38791</v>
      </c>
      <c r="J2352">
        <v>1303.0200199999999</v>
      </c>
      <c r="K2352" s="14">
        <f t="shared" si="85"/>
        <v>-1.7696184703204221E-3</v>
      </c>
      <c r="M2352" s="6">
        <v>742.94000200000005</v>
      </c>
      <c r="N2352" s="14">
        <f t="shared" si="86"/>
        <v>-1.1427634482055193E-3</v>
      </c>
    </row>
    <row r="2353" spans="9:14" x14ac:dyDescent="0.25">
      <c r="I2353" s="31">
        <v>38790</v>
      </c>
      <c r="J2353">
        <v>1297.4799800000001</v>
      </c>
      <c r="K2353" s="14">
        <f t="shared" si="85"/>
        <v>-4.2516921574234923E-3</v>
      </c>
      <c r="M2353" s="6">
        <v>736.09997599999997</v>
      </c>
      <c r="N2353" s="14">
        <f t="shared" si="86"/>
        <v>-9.2067003817086768E-3</v>
      </c>
    </row>
    <row r="2354" spans="9:14" x14ac:dyDescent="0.25">
      <c r="I2354" s="31">
        <v>38789</v>
      </c>
      <c r="J2354">
        <v>1284.130005</v>
      </c>
      <c r="K2354" s="14">
        <f t="shared" si="85"/>
        <v>-1.0289156831537416E-2</v>
      </c>
      <c r="M2354" s="6">
        <v>728.03997800000002</v>
      </c>
      <c r="N2354" s="14">
        <f t="shared" si="86"/>
        <v>-1.0949596879215151E-2</v>
      </c>
    </row>
    <row r="2355" spans="9:14" x14ac:dyDescent="0.25">
      <c r="I2355" s="31">
        <v>38786</v>
      </c>
      <c r="J2355">
        <v>1281.420044</v>
      </c>
      <c r="K2355" s="14">
        <f t="shared" si="85"/>
        <v>-2.1103478537595199E-3</v>
      </c>
      <c r="M2355" s="6">
        <v>726.34002699999996</v>
      </c>
      <c r="N2355" s="14">
        <f t="shared" si="86"/>
        <v>-2.3349693030182417E-3</v>
      </c>
    </row>
    <row r="2356" spans="9:14" x14ac:dyDescent="0.25">
      <c r="I2356" s="31">
        <v>38785</v>
      </c>
      <c r="J2356">
        <v>1272.2299800000001</v>
      </c>
      <c r="K2356" s="14">
        <f t="shared" si="85"/>
        <v>-7.1717810588577402E-3</v>
      </c>
      <c r="M2356" s="6">
        <v>718.28002900000001</v>
      </c>
      <c r="N2356" s="14">
        <f t="shared" si="86"/>
        <v>-1.1096728392196886E-2</v>
      </c>
    </row>
    <row r="2357" spans="9:14" x14ac:dyDescent="0.25">
      <c r="I2357" s="31">
        <v>38784</v>
      </c>
      <c r="J2357">
        <v>1278.469971</v>
      </c>
      <c r="K2357" s="14">
        <f t="shared" si="85"/>
        <v>4.9047665108472582E-3</v>
      </c>
      <c r="M2357" s="6">
        <v>721.84002699999996</v>
      </c>
      <c r="N2357" s="14">
        <f t="shared" si="86"/>
        <v>4.956281472779045E-3</v>
      </c>
    </row>
    <row r="2358" spans="9:14" x14ac:dyDescent="0.25">
      <c r="I2358" s="31">
        <v>38783</v>
      </c>
      <c r="J2358">
        <v>1275.880005</v>
      </c>
      <c r="K2358" s="14">
        <f t="shared" si="85"/>
        <v>-2.0258324862915122E-3</v>
      </c>
      <c r="M2358" s="6">
        <v>721.05999799999995</v>
      </c>
      <c r="N2358" s="14">
        <f t="shared" si="86"/>
        <v>-1.0806120065713909E-3</v>
      </c>
    </row>
    <row r="2359" spans="9:14" x14ac:dyDescent="0.25">
      <c r="I2359" s="31">
        <v>38782</v>
      </c>
      <c r="J2359">
        <v>1278.26001</v>
      </c>
      <c r="K2359" s="14">
        <f t="shared" si="85"/>
        <v>1.8653831008190735E-3</v>
      </c>
      <c r="M2359" s="6">
        <v>731.15997300000004</v>
      </c>
      <c r="N2359" s="14">
        <f t="shared" si="86"/>
        <v>1.4007121498924358E-2</v>
      </c>
    </row>
    <row r="2360" spans="9:14" x14ac:dyDescent="0.25">
      <c r="I2360" s="31">
        <v>38779</v>
      </c>
      <c r="J2360">
        <v>1287.2299800000001</v>
      </c>
      <c r="K2360" s="14">
        <f t="shared" si="85"/>
        <v>7.0173281881831251E-3</v>
      </c>
      <c r="M2360" s="6">
        <v>738.44000200000005</v>
      </c>
      <c r="N2360" s="14">
        <f t="shared" si="86"/>
        <v>9.9568210362084297E-3</v>
      </c>
    </row>
    <row r="2361" spans="9:14" x14ac:dyDescent="0.25">
      <c r="I2361" s="31">
        <v>38778</v>
      </c>
      <c r="J2361">
        <v>1289.1400149999999</v>
      </c>
      <c r="K2361" s="14">
        <f t="shared" si="85"/>
        <v>1.4838335260027868E-3</v>
      </c>
      <c r="M2361" s="6">
        <v>740.15997300000004</v>
      </c>
      <c r="N2361" s="14">
        <f t="shared" si="86"/>
        <v>2.3291953243886887E-3</v>
      </c>
    </row>
    <row r="2362" spans="9:14" x14ac:dyDescent="0.25">
      <c r="I2362" s="31">
        <v>38777</v>
      </c>
      <c r="J2362">
        <v>1291.23999</v>
      </c>
      <c r="K2362" s="14">
        <f t="shared" si="85"/>
        <v>1.6289735603312039E-3</v>
      </c>
      <c r="M2362" s="6">
        <v>742.34997599999997</v>
      </c>
      <c r="N2362" s="14">
        <f t="shared" si="86"/>
        <v>2.9588238757676244E-3</v>
      </c>
    </row>
    <row r="2363" spans="9:14" x14ac:dyDescent="0.25">
      <c r="I2363" s="31">
        <v>38776</v>
      </c>
      <c r="J2363">
        <v>1280.660034</v>
      </c>
      <c r="K2363" s="14">
        <f t="shared" si="85"/>
        <v>-8.1936402852579304E-3</v>
      </c>
      <c r="M2363" s="6">
        <v>730.64001499999995</v>
      </c>
      <c r="N2363" s="14">
        <f t="shared" si="86"/>
        <v>-1.5774178458382582E-2</v>
      </c>
    </row>
    <row r="2364" spans="9:14" x14ac:dyDescent="0.25">
      <c r="I2364" s="31">
        <v>38775</v>
      </c>
      <c r="J2364">
        <v>1294.119995</v>
      </c>
      <c r="K2364" s="14">
        <f t="shared" si="85"/>
        <v>1.0510174943118455E-2</v>
      </c>
      <c r="M2364" s="6">
        <v>740.63000499999998</v>
      </c>
      <c r="N2364" s="14">
        <f t="shared" si="86"/>
        <v>1.3672930300703712E-2</v>
      </c>
    </row>
    <row r="2365" spans="9:14" x14ac:dyDescent="0.25">
      <c r="I2365" s="31">
        <v>38772</v>
      </c>
      <c r="J2365">
        <v>1289.4300539999999</v>
      </c>
      <c r="K2365" s="14">
        <f t="shared" si="85"/>
        <v>-3.6240387430225285E-3</v>
      </c>
      <c r="M2365" s="6">
        <v>736.59997599999997</v>
      </c>
      <c r="N2365" s="14">
        <f t="shared" si="86"/>
        <v>-5.4413525954839503E-3</v>
      </c>
    </row>
    <row r="2366" spans="9:14" x14ac:dyDescent="0.25">
      <c r="I2366" s="31">
        <v>38771</v>
      </c>
      <c r="J2366">
        <v>1287.790039</v>
      </c>
      <c r="K2366" s="14">
        <f t="shared" si="85"/>
        <v>-1.2718914026490502E-3</v>
      </c>
      <c r="M2366" s="6">
        <v>732.45001200000002</v>
      </c>
      <c r="N2366" s="14">
        <f t="shared" si="86"/>
        <v>-5.6339453369734782E-3</v>
      </c>
    </row>
    <row r="2367" spans="9:14" x14ac:dyDescent="0.25">
      <c r="I2367" s="31">
        <v>38770</v>
      </c>
      <c r="J2367">
        <v>1292.670044</v>
      </c>
      <c r="K2367" s="14">
        <f t="shared" si="85"/>
        <v>3.7894414867423176E-3</v>
      </c>
      <c r="M2367" s="6">
        <v>733.53002900000001</v>
      </c>
      <c r="N2367" s="14">
        <f t="shared" si="86"/>
        <v>1.4745265646878281E-3</v>
      </c>
    </row>
    <row r="2368" spans="9:14" x14ac:dyDescent="0.25">
      <c r="I2368" s="31">
        <v>38769</v>
      </c>
      <c r="J2368">
        <v>1283.030029</v>
      </c>
      <c r="K2368" s="14">
        <f t="shared" si="85"/>
        <v>-7.4574444149492214E-3</v>
      </c>
      <c r="M2368" s="6">
        <v>726.78002900000001</v>
      </c>
      <c r="N2368" s="14">
        <f t="shared" si="86"/>
        <v>-9.2020772608342183E-3</v>
      </c>
    </row>
    <row r="2369" spans="9:14" x14ac:dyDescent="0.25">
      <c r="I2369" s="31">
        <v>38765</v>
      </c>
      <c r="J2369">
        <v>1287.23999</v>
      </c>
      <c r="K2369" s="14">
        <f t="shared" si="85"/>
        <v>3.2812645883910641E-3</v>
      </c>
      <c r="M2369" s="6">
        <v>730.94000200000005</v>
      </c>
      <c r="N2369" s="14">
        <f t="shared" si="86"/>
        <v>5.7238405487336497E-3</v>
      </c>
    </row>
    <row r="2370" spans="9:14" x14ac:dyDescent="0.25">
      <c r="I2370" s="31">
        <v>38764</v>
      </c>
      <c r="J2370">
        <v>1289.380005</v>
      </c>
      <c r="K2370" s="14">
        <f t="shared" si="85"/>
        <v>1.6624833105129966E-3</v>
      </c>
      <c r="M2370" s="6">
        <v>731.919983</v>
      </c>
      <c r="N2370" s="14">
        <f t="shared" si="86"/>
        <v>1.3407133243747982E-3</v>
      </c>
    </row>
    <row r="2371" spans="9:14" x14ac:dyDescent="0.25">
      <c r="I2371" s="31">
        <v>38763</v>
      </c>
      <c r="J2371">
        <v>1280</v>
      </c>
      <c r="K2371" s="14">
        <f t="shared" si="85"/>
        <v>-7.2748181014331559E-3</v>
      </c>
      <c r="M2371" s="6">
        <v>725.09997599999997</v>
      </c>
      <c r="N2371" s="14">
        <f t="shared" si="86"/>
        <v>-9.3179680271142651E-3</v>
      </c>
    </row>
    <row r="2372" spans="9:14" x14ac:dyDescent="0.25">
      <c r="I2372" s="31">
        <v>38762</v>
      </c>
      <c r="J2372">
        <v>1275.530029</v>
      </c>
      <c r="K2372" s="14">
        <f t="shared" si="85"/>
        <v>-3.4921648437500341E-3</v>
      </c>
      <c r="M2372" s="6">
        <v>719.70001200000002</v>
      </c>
      <c r="N2372" s="14">
        <f t="shared" si="86"/>
        <v>-7.4471992535274367E-3</v>
      </c>
    </row>
    <row r="2373" spans="9:14" x14ac:dyDescent="0.25">
      <c r="I2373" s="31">
        <v>38761</v>
      </c>
      <c r="J2373">
        <v>1262.8599850000001</v>
      </c>
      <c r="K2373" s="14">
        <f t="shared" si="85"/>
        <v>-9.9331601075147713E-3</v>
      </c>
      <c r="M2373" s="6">
        <v>710.53002900000001</v>
      </c>
      <c r="N2373" s="14">
        <f t="shared" si="86"/>
        <v>-1.274139620272785E-2</v>
      </c>
    </row>
    <row r="2374" spans="9:14" x14ac:dyDescent="0.25">
      <c r="I2374" s="31">
        <v>38758</v>
      </c>
      <c r="J2374">
        <v>1266.98999</v>
      </c>
      <c r="K2374" s="14">
        <f t="shared" si="85"/>
        <v>3.2703585900697441E-3</v>
      </c>
      <c r="M2374" s="6">
        <v>717.13000499999998</v>
      </c>
      <c r="N2374" s="14">
        <f t="shared" si="86"/>
        <v>9.2888065678078391E-3</v>
      </c>
    </row>
    <row r="2375" spans="9:14" x14ac:dyDescent="0.25">
      <c r="I2375" s="31">
        <v>38757</v>
      </c>
      <c r="J2375">
        <v>1263.780029</v>
      </c>
      <c r="K2375" s="14">
        <f t="shared" ref="K2375:K2438" si="87">J2375/J2374-1</f>
        <v>-2.5335330391994537E-3</v>
      </c>
      <c r="M2375" s="6">
        <v>718.15997300000004</v>
      </c>
      <c r="N2375" s="14">
        <f t="shared" ref="N2375:N2438" si="88">M2375/M2374-1</f>
        <v>1.4362360978048549E-3</v>
      </c>
    </row>
    <row r="2376" spans="9:14" x14ac:dyDescent="0.25">
      <c r="I2376" s="31">
        <v>38756</v>
      </c>
      <c r="J2376">
        <v>1265.650024</v>
      </c>
      <c r="K2376" s="14">
        <f t="shared" si="87"/>
        <v>1.4796839300268427E-3</v>
      </c>
      <c r="M2376" s="6">
        <v>721.15997300000004</v>
      </c>
      <c r="N2376" s="14">
        <f t="shared" si="88"/>
        <v>4.1773422535205107E-3</v>
      </c>
    </row>
    <row r="2377" spans="9:14" x14ac:dyDescent="0.25">
      <c r="I2377" s="31">
        <v>38755</v>
      </c>
      <c r="J2377">
        <v>1254.780029</v>
      </c>
      <c r="K2377" s="14">
        <f t="shared" si="87"/>
        <v>-8.5884682130736856E-3</v>
      </c>
      <c r="M2377" s="6">
        <v>717.17999299999997</v>
      </c>
      <c r="N2377" s="14">
        <f t="shared" si="88"/>
        <v>-5.5188587123651267E-3</v>
      </c>
    </row>
    <row r="2378" spans="9:14" x14ac:dyDescent="0.25">
      <c r="I2378" s="31">
        <v>38754</v>
      </c>
      <c r="J2378">
        <v>1265.0200199999999</v>
      </c>
      <c r="K2378" s="14">
        <f t="shared" si="87"/>
        <v>8.1607857659009575E-3</v>
      </c>
      <c r="M2378" s="6">
        <v>727.89001499999995</v>
      </c>
      <c r="N2378" s="14">
        <f t="shared" si="88"/>
        <v>1.493352032200379E-2</v>
      </c>
    </row>
    <row r="2379" spans="9:14" x14ac:dyDescent="0.25">
      <c r="I2379" s="31">
        <v>38751</v>
      </c>
      <c r="J2379">
        <v>1264.030029</v>
      </c>
      <c r="K2379" s="14">
        <f t="shared" si="87"/>
        <v>-7.8258919570295404E-4</v>
      </c>
      <c r="M2379" s="6">
        <v>724.21997099999999</v>
      </c>
      <c r="N2379" s="14">
        <f t="shared" si="88"/>
        <v>-5.0420309722203349E-3</v>
      </c>
    </row>
    <row r="2380" spans="9:14" x14ac:dyDescent="0.25">
      <c r="I2380" s="31">
        <v>38750</v>
      </c>
      <c r="J2380">
        <v>1270.839966</v>
      </c>
      <c r="K2380" s="14">
        <f t="shared" si="87"/>
        <v>5.3874803950564321E-3</v>
      </c>
      <c r="M2380" s="6">
        <v>726.25</v>
      </c>
      <c r="N2380" s="14">
        <f t="shared" si="88"/>
        <v>2.8030558135492267E-3</v>
      </c>
    </row>
    <row r="2381" spans="9:14" x14ac:dyDescent="0.25">
      <c r="I2381" s="31">
        <v>38749</v>
      </c>
      <c r="J2381">
        <v>1282.459961</v>
      </c>
      <c r="K2381" s="14">
        <f t="shared" si="87"/>
        <v>9.1435549013887396E-3</v>
      </c>
      <c r="M2381" s="6">
        <v>735.47997999999995</v>
      </c>
      <c r="N2381" s="14">
        <f t="shared" si="88"/>
        <v>1.2709094664371756E-2</v>
      </c>
    </row>
    <row r="2382" spans="9:14" x14ac:dyDescent="0.25">
      <c r="I2382" s="31">
        <v>38748</v>
      </c>
      <c r="J2382">
        <v>1280.079956</v>
      </c>
      <c r="K2382" s="14">
        <f t="shared" si="87"/>
        <v>-1.8558123234850843E-3</v>
      </c>
      <c r="M2382" s="6">
        <v>733.20001200000002</v>
      </c>
      <c r="N2382" s="14">
        <f t="shared" si="88"/>
        <v>-3.0999728911722535E-3</v>
      </c>
    </row>
    <row r="2383" spans="9:14" x14ac:dyDescent="0.25">
      <c r="I2383" s="31">
        <v>38747</v>
      </c>
      <c r="J2383">
        <v>1285.1899410000001</v>
      </c>
      <c r="K2383" s="14">
        <f t="shared" si="87"/>
        <v>3.9919264230710017E-3</v>
      </c>
      <c r="M2383" s="6">
        <v>730.86999500000002</v>
      </c>
      <c r="N2383" s="14">
        <f t="shared" si="88"/>
        <v>-3.1778736522988238E-3</v>
      </c>
    </row>
    <row r="2384" spans="9:14" x14ac:dyDescent="0.25">
      <c r="I2384" s="31">
        <v>38744</v>
      </c>
      <c r="J2384">
        <v>1283.719971</v>
      </c>
      <c r="K2384" s="14">
        <f t="shared" si="87"/>
        <v>-1.1437764591094579E-3</v>
      </c>
      <c r="M2384" s="6">
        <v>732.21997099999999</v>
      </c>
      <c r="N2384" s="14">
        <f t="shared" si="88"/>
        <v>1.847080888852215E-3</v>
      </c>
    </row>
    <row r="2385" spans="9:14" x14ac:dyDescent="0.25">
      <c r="I2385" s="31">
        <v>38743</v>
      </c>
      <c r="J2385">
        <v>1273.829956</v>
      </c>
      <c r="K2385" s="14">
        <f t="shared" si="87"/>
        <v>-7.7041841082333695E-3</v>
      </c>
      <c r="M2385" s="6">
        <v>728.47997999999995</v>
      </c>
      <c r="N2385" s="14">
        <f t="shared" si="88"/>
        <v>-5.1077424109209346E-3</v>
      </c>
    </row>
    <row r="2386" spans="9:14" x14ac:dyDescent="0.25">
      <c r="I2386" s="31">
        <v>38742</v>
      </c>
      <c r="J2386">
        <v>1264.6800539999999</v>
      </c>
      <c r="K2386" s="14">
        <f t="shared" si="87"/>
        <v>-7.1829854188169007E-3</v>
      </c>
      <c r="M2386" s="6">
        <v>716.45001200000002</v>
      </c>
      <c r="N2386" s="14">
        <f t="shared" si="88"/>
        <v>-1.6513793556824918E-2</v>
      </c>
    </row>
    <row r="2387" spans="9:14" x14ac:dyDescent="0.25">
      <c r="I2387" s="31">
        <v>38741</v>
      </c>
      <c r="J2387">
        <v>1266.8599850000001</v>
      </c>
      <c r="K2387" s="14">
        <f t="shared" si="87"/>
        <v>1.7237015742481709E-3</v>
      </c>
      <c r="M2387" s="6">
        <v>718.02002000000005</v>
      </c>
      <c r="N2387" s="14">
        <f t="shared" si="88"/>
        <v>2.1913713081214148E-3</v>
      </c>
    </row>
    <row r="2388" spans="9:14" x14ac:dyDescent="0.25">
      <c r="I2388" s="31">
        <v>38740</v>
      </c>
      <c r="J2388">
        <v>1263.8199460000001</v>
      </c>
      <c r="K2388" s="14">
        <f t="shared" si="87"/>
        <v>-2.3996645533009842E-3</v>
      </c>
      <c r="M2388" s="6">
        <v>707.82000700000003</v>
      </c>
      <c r="N2388" s="14">
        <f t="shared" si="88"/>
        <v>-1.4205750140504403E-2</v>
      </c>
    </row>
    <row r="2389" spans="9:14" x14ac:dyDescent="0.25">
      <c r="I2389" s="31">
        <v>38737</v>
      </c>
      <c r="J2389">
        <v>1261.48999</v>
      </c>
      <c r="K2389" s="14">
        <f t="shared" si="87"/>
        <v>-1.8435822344585739E-3</v>
      </c>
      <c r="M2389" s="6">
        <v>704.59997599999997</v>
      </c>
      <c r="N2389" s="14">
        <f t="shared" si="88"/>
        <v>-4.5492229213013324E-3</v>
      </c>
    </row>
    <row r="2390" spans="9:14" x14ac:dyDescent="0.25">
      <c r="I2390" s="31">
        <v>38736</v>
      </c>
      <c r="J2390">
        <v>1285.040039</v>
      </c>
      <c r="K2390" s="14">
        <f t="shared" si="87"/>
        <v>1.8668439057530684E-2</v>
      </c>
      <c r="M2390" s="6">
        <v>714.94000200000005</v>
      </c>
      <c r="N2390" s="14">
        <f t="shared" si="88"/>
        <v>1.4675030304003522E-2</v>
      </c>
    </row>
    <row r="2391" spans="9:14" x14ac:dyDescent="0.25">
      <c r="I2391" s="31">
        <v>38735</v>
      </c>
      <c r="J2391">
        <v>1277.9300539999999</v>
      </c>
      <c r="K2391" s="14">
        <f t="shared" si="87"/>
        <v>-5.532889858850587E-3</v>
      </c>
      <c r="M2391" s="6">
        <v>703.78002900000001</v>
      </c>
      <c r="N2391" s="14">
        <f t="shared" si="88"/>
        <v>-1.5609663704339805E-2</v>
      </c>
    </row>
    <row r="2392" spans="9:14" x14ac:dyDescent="0.25">
      <c r="I2392" s="31">
        <v>38734</v>
      </c>
      <c r="J2392">
        <v>1282.9300539999999</v>
      </c>
      <c r="K2392" s="14">
        <f t="shared" si="87"/>
        <v>3.9125772058883346E-3</v>
      </c>
      <c r="M2392" s="6">
        <v>703.61999500000002</v>
      </c>
      <c r="N2392" s="14">
        <f t="shared" si="88"/>
        <v>-2.2739207338318135E-4</v>
      </c>
    </row>
    <row r="2393" spans="9:14" x14ac:dyDescent="0.25">
      <c r="I2393" s="31">
        <v>38730</v>
      </c>
      <c r="J2393">
        <v>1287.6099850000001</v>
      </c>
      <c r="K2393" s="14">
        <f t="shared" si="87"/>
        <v>3.6478457928463826E-3</v>
      </c>
      <c r="M2393" s="6">
        <v>708.44000200000005</v>
      </c>
      <c r="N2393" s="14">
        <f t="shared" si="88"/>
        <v>6.8502985052323329E-3</v>
      </c>
    </row>
    <row r="2394" spans="9:14" x14ac:dyDescent="0.25">
      <c r="I2394" s="31">
        <v>38729</v>
      </c>
      <c r="J2394">
        <v>1286.0600589999999</v>
      </c>
      <c r="K2394" s="14">
        <f t="shared" si="87"/>
        <v>-1.2037231910718704E-3</v>
      </c>
      <c r="M2394" s="6">
        <v>706.78997800000002</v>
      </c>
      <c r="N2394" s="14">
        <f t="shared" si="88"/>
        <v>-2.3290949061908206E-3</v>
      </c>
    </row>
    <row r="2395" spans="9:14" x14ac:dyDescent="0.25">
      <c r="I2395" s="31">
        <v>38728</v>
      </c>
      <c r="J2395">
        <v>1294.1800539999999</v>
      </c>
      <c r="K2395" s="14">
        <f t="shared" si="87"/>
        <v>6.3138536518378974E-3</v>
      </c>
      <c r="M2395" s="6">
        <v>711.19000200000005</v>
      </c>
      <c r="N2395" s="14">
        <f t="shared" si="88"/>
        <v>6.2253627484232243E-3</v>
      </c>
    </row>
    <row r="2396" spans="9:14" x14ac:dyDescent="0.25">
      <c r="I2396" s="31">
        <v>38727</v>
      </c>
      <c r="J2396">
        <v>1289.6899410000001</v>
      </c>
      <c r="K2396" s="14">
        <f t="shared" si="87"/>
        <v>-3.4694654628016908E-3</v>
      </c>
      <c r="M2396" s="6">
        <v>710.98999000000003</v>
      </c>
      <c r="N2396" s="14">
        <f t="shared" si="88"/>
        <v>-2.8123567462634558E-4</v>
      </c>
    </row>
    <row r="2397" spans="9:14" x14ac:dyDescent="0.25">
      <c r="I2397" s="31">
        <v>38726</v>
      </c>
      <c r="J2397">
        <v>1290.150024</v>
      </c>
      <c r="K2397" s="14">
        <f t="shared" si="87"/>
        <v>3.5673923272061536E-4</v>
      </c>
      <c r="M2397" s="6">
        <v>706.23999000000003</v>
      </c>
      <c r="N2397" s="14">
        <f t="shared" si="88"/>
        <v>-6.6808254220287466E-3</v>
      </c>
    </row>
    <row r="2398" spans="9:14" x14ac:dyDescent="0.25">
      <c r="I2398" s="31">
        <v>38723</v>
      </c>
      <c r="J2398">
        <v>1285.4499510000001</v>
      </c>
      <c r="K2398" s="14">
        <f t="shared" si="87"/>
        <v>-3.6430437643428792E-3</v>
      </c>
      <c r="M2398" s="6">
        <v>699.39001499999995</v>
      </c>
      <c r="N2398" s="14">
        <f t="shared" si="88"/>
        <v>-9.6992171173995168E-3</v>
      </c>
    </row>
    <row r="2399" spans="9:14" x14ac:dyDescent="0.25">
      <c r="I2399" s="31">
        <v>38722</v>
      </c>
      <c r="J2399">
        <v>1273.4799800000001</v>
      </c>
      <c r="K2399" s="14">
        <f t="shared" si="87"/>
        <v>-9.3118919104459019E-3</v>
      </c>
      <c r="M2399" s="6">
        <v>691.77002000000005</v>
      </c>
      <c r="N2399" s="14">
        <f t="shared" si="88"/>
        <v>-1.0895201299091939E-2</v>
      </c>
    </row>
    <row r="2400" spans="9:14" x14ac:dyDescent="0.25">
      <c r="I2400" s="31">
        <v>38721</v>
      </c>
      <c r="J2400">
        <v>1273.459961</v>
      </c>
      <c r="K2400" s="14">
        <f t="shared" si="87"/>
        <v>-1.5719917324519272E-5</v>
      </c>
      <c r="M2400" s="6">
        <v>689.25</v>
      </c>
      <c r="N2400" s="14">
        <f t="shared" si="88"/>
        <v>-3.642858070085242E-3</v>
      </c>
    </row>
    <row r="2401" spans="9:14" x14ac:dyDescent="0.25">
      <c r="I2401" s="31">
        <v>38720</v>
      </c>
      <c r="J2401">
        <v>1268.8000489999999</v>
      </c>
      <c r="K2401" s="14">
        <f t="shared" si="87"/>
        <v>-3.6592528565568827E-3</v>
      </c>
      <c r="M2401" s="6">
        <v>684.04998799999998</v>
      </c>
      <c r="N2401" s="14">
        <f t="shared" si="88"/>
        <v>-7.544449764236516E-3</v>
      </c>
    </row>
    <row r="2402" spans="9:14" x14ac:dyDescent="0.25">
      <c r="I2402" s="31">
        <v>38716</v>
      </c>
      <c r="J2402">
        <v>1248.290039</v>
      </c>
      <c r="K2402" s="14">
        <f t="shared" si="87"/>
        <v>-1.6164887458953725E-2</v>
      </c>
      <c r="M2402" s="6">
        <v>673.21997099999999</v>
      </c>
      <c r="N2402" s="14">
        <f t="shared" si="88"/>
        <v>-1.5832201140247637E-2</v>
      </c>
    </row>
    <row r="2403" spans="9:14" x14ac:dyDescent="0.25">
      <c r="I2403" s="31">
        <v>38715</v>
      </c>
      <c r="J2403">
        <v>1254.420044</v>
      </c>
      <c r="K2403" s="14">
        <f t="shared" si="87"/>
        <v>4.9107217140902382E-3</v>
      </c>
      <c r="M2403" s="6">
        <v>677.96002199999998</v>
      </c>
      <c r="N2403" s="14">
        <f t="shared" si="88"/>
        <v>7.0408651023217139E-3</v>
      </c>
    </row>
    <row r="2404" spans="9:14" x14ac:dyDescent="0.25">
      <c r="I2404" s="31">
        <v>38714</v>
      </c>
      <c r="J2404">
        <v>1258.170044</v>
      </c>
      <c r="K2404" s="14">
        <f t="shared" si="87"/>
        <v>2.9894292728631644E-3</v>
      </c>
      <c r="M2404" s="6">
        <v>680.080017</v>
      </c>
      <c r="N2404" s="14">
        <f t="shared" si="88"/>
        <v>3.1270206667142197E-3</v>
      </c>
    </row>
    <row r="2405" spans="9:14" x14ac:dyDescent="0.25">
      <c r="I2405" s="31">
        <v>38713</v>
      </c>
      <c r="J2405">
        <v>1256.540039</v>
      </c>
      <c r="K2405" s="14">
        <f t="shared" si="87"/>
        <v>-1.2955363289510746E-3</v>
      </c>
      <c r="M2405" s="6">
        <v>676.580017</v>
      </c>
      <c r="N2405" s="14">
        <f t="shared" si="88"/>
        <v>-5.1464532297822441E-3</v>
      </c>
    </row>
    <row r="2406" spans="9:14" x14ac:dyDescent="0.25">
      <c r="I2406" s="31">
        <v>38709</v>
      </c>
      <c r="J2406">
        <v>1268.660034</v>
      </c>
      <c r="K2406" s="14">
        <f t="shared" si="87"/>
        <v>9.6455302846103486E-3</v>
      </c>
      <c r="M2406" s="6">
        <v>686.44000200000005</v>
      </c>
      <c r="N2406" s="14">
        <f t="shared" si="88"/>
        <v>1.4573272565335138E-2</v>
      </c>
    </row>
    <row r="2407" spans="9:14" x14ac:dyDescent="0.25">
      <c r="I2407" s="31">
        <v>38708</v>
      </c>
      <c r="J2407">
        <v>1268.119995</v>
      </c>
      <c r="K2407" s="14">
        <f t="shared" si="87"/>
        <v>-4.2567668684045934E-4</v>
      </c>
      <c r="M2407" s="6">
        <v>684.080017</v>
      </c>
      <c r="N2407" s="14">
        <f t="shared" si="88"/>
        <v>-3.4380062250510823E-3</v>
      </c>
    </row>
    <row r="2408" spans="9:14" x14ac:dyDescent="0.25">
      <c r="I2408" s="31">
        <v>38707</v>
      </c>
      <c r="J2408">
        <v>1262.790039</v>
      </c>
      <c r="K2408" s="14">
        <f t="shared" si="87"/>
        <v>-4.20303758399454E-3</v>
      </c>
      <c r="M2408" s="6">
        <v>679.73999000000003</v>
      </c>
      <c r="N2408" s="14">
        <f t="shared" si="88"/>
        <v>-6.3443265292749684E-3</v>
      </c>
    </row>
    <row r="2409" spans="9:14" x14ac:dyDescent="0.25">
      <c r="I2409" s="31">
        <v>38706</v>
      </c>
      <c r="J2409">
        <v>1259.619995</v>
      </c>
      <c r="K2409" s="14">
        <f t="shared" si="87"/>
        <v>-2.5103492283723439E-3</v>
      </c>
      <c r="M2409" s="6">
        <v>672.78002900000001</v>
      </c>
      <c r="N2409" s="14">
        <f t="shared" si="88"/>
        <v>-1.0239151885120146E-2</v>
      </c>
    </row>
    <row r="2410" spans="9:14" x14ac:dyDescent="0.25">
      <c r="I2410" s="31">
        <v>38705</v>
      </c>
      <c r="J2410">
        <v>1259.920044</v>
      </c>
      <c r="K2410" s="14">
        <f t="shared" si="87"/>
        <v>2.3820596782431203E-4</v>
      </c>
      <c r="M2410" s="6">
        <v>672.25</v>
      </c>
      <c r="N2410" s="14">
        <f t="shared" si="88"/>
        <v>-7.8781916399606189E-4</v>
      </c>
    </row>
    <row r="2411" spans="9:14" x14ac:dyDescent="0.25">
      <c r="I2411" s="31">
        <v>38702</v>
      </c>
      <c r="J2411">
        <v>1267.3199460000001</v>
      </c>
      <c r="K2411" s="14">
        <f t="shared" si="87"/>
        <v>5.8733107987605226E-3</v>
      </c>
      <c r="M2411" s="6">
        <v>683.09002699999996</v>
      </c>
      <c r="N2411" s="14">
        <f t="shared" si="88"/>
        <v>1.6124993677947064E-2</v>
      </c>
    </row>
    <row r="2412" spans="9:14" x14ac:dyDescent="0.25">
      <c r="I2412" s="31">
        <v>38701</v>
      </c>
      <c r="J2412">
        <v>1270.9399410000001</v>
      </c>
      <c r="K2412" s="14">
        <f t="shared" si="87"/>
        <v>2.8564176011161013E-3</v>
      </c>
      <c r="M2412" s="6">
        <v>684.73999000000003</v>
      </c>
      <c r="N2412" s="14">
        <f t="shared" si="88"/>
        <v>2.4154400368665563E-3</v>
      </c>
    </row>
    <row r="2413" spans="9:14" x14ac:dyDescent="0.25">
      <c r="I2413" s="31">
        <v>38700</v>
      </c>
      <c r="J2413">
        <v>1272.73999</v>
      </c>
      <c r="K2413" s="14">
        <f t="shared" si="87"/>
        <v>1.4163131883191404E-3</v>
      </c>
      <c r="M2413" s="6">
        <v>690.5</v>
      </c>
      <c r="N2413" s="14">
        <f t="shared" si="88"/>
        <v>8.4119667087063643E-3</v>
      </c>
    </row>
    <row r="2414" spans="9:14" x14ac:dyDescent="0.25">
      <c r="I2414" s="31">
        <v>38699</v>
      </c>
      <c r="J2414">
        <v>1267.4300539999999</v>
      </c>
      <c r="K2414" s="14">
        <f t="shared" si="87"/>
        <v>-4.1720508837002068E-3</v>
      </c>
      <c r="M2414" s="6">
        <v>689.03002900000001</v>
      </c>
      <c r="N2414" s="14">
        <f t="shared" si="88"/>
        <v>-2.1288501086169642E-3</v>
      </c>
    </row>
    <row r="2415" spans="9:14" x14ac:dyDescent="0.25">
      <c r="I2415" s="31">
        <v>38698</v>
      </c>
      <c r="J2415">
        <v>1260.4300539999999</v>
      </c>
      <c r="K2415" s="14">
        <f t="shared" si="87"/>
        <v>-5.5229872275065484E-3</v>
      </c>
      <c r="M2415" s="6">
        <v>689.53997800000002</v>
      </c>
      <c r="N2415" s="14">
        <f t="shared" si="88"/>
        <v>7.4009691673393441E-4</v>
      </c>
    </row>
    <row r="2416" spans="9:14" x14ac:dyDescent="0.25">
      <c r="I2416" s="31">
        <v>38695</v>
      </c>
      <c r="J2416">
        <v>1259.369995</v>
      </c>
      <c r="K2416" s="14">
        <f t="shared" si="87"/>
        <v>-8.4102961258003539E-4</v>
      </c>
      <c r="M2416" s="6">
        <v>688.77002000000005</v>
      </c>
      <c r="N2416" s="14">
        <f t="shared" si="88"/>
        <v>-1.116625612097577E-3</v>
      </c>
    </row>
    <row r="2417" spans="9:14" x14ac:dyDescent="0.25">
      <c r="I2417" s="31">
        <v>38694</v>
      </c>
      <c r="J2417">
        <v>1255.839966</v>
      </c>
      <c r="K2417" s="14">
        <f t="shared" si="87"/>
        <v>-2.8030118345006017E-3</v>
      </c>
      <c r="M2417" s="6">
        <v>685.21997099999999</v>
      </c>
      <c r="N2417" s="14">
        <f t="shared" si="88"/>
        <v>-5.1541862986429487E-3</v>
      </c>
    </row>
    <row r="2418" spans="9:14" x14ac:dyDescent="0.25">
      <c r="I2418" s="31">
        <v>38693</v>
      </c>
      <c r="J2418">
        <v>1257.369995</v>
      </c>
      <c r="K2418" s="14">
        <f t="shared" si="87"/>
        <v>1.2183311898197324E-3</v>
      </c>
      <c r="M2418" s="6">
        <v>683.01000999999997</v>
      </c>
      <c r="N2418" s="14">
        <f t="shared" si="88"/>
        <v>-3.2251847487382301E-3</v>
      </c>
    </row>
    <row r="2419" spans="9:14" x14ac:dyDescent="0.25">
      <c r="I2419" s="31">
        <v>38692</v>
      </c>
      <c r="J2419">
        <v>1263.6999510000001</v>
      </c>
      <c r="K2419" s="14">
        <f t="shared" si="87"/>
        <v>5.0342826894005377E-3</v>
      </c>
      <c r="M2419" s="6">
        <v>687.580017</v>
      </c>
      <c r="N2419" s="14">
        <f t="shared" si="88"/>
        <v>6.6909810004103232E-3</v>
      </c>
    </row>
    <row r="2420" spans="9:14" x14ac:dyDescent="0.25">
      <c r="I2420" s="31">
        <v>38691</v>
      </c>
      <c r="J2420">
        <v>1262.089966</v>
      </c>
      <c r="K2420" s="14">
        <f t="shared" si="87"/>
        <v>-1.2740247388045578E-3</v>
      </c>
      <c r="M2420" s="6">
        <v>686.57000700000003</v>
      </c>
      <c r="N2420" s="14">
        <f t="shared" si="88"/>
        <v>-1.4689344876640531E-3</v>
      </c>
    </row>
    <row r="2421" spans="9:14" x14ac:dyDescent="0.25">
      <c r="I2421" s="31">
        <v>38688</v>
      </c>
      <c r="J2421">
        <v>1265.079956</v>
      </c>
      <c r="K2421" s="14">
        <f t="shared" si="87"/>
        <v>2.3690783387466663E-3</v>
      </c>
      <c r="M2421" s="6">
        <v>690.57000700000003</v>
      </c>
      <c r="N2421" s="14">
        <f t="shared" si="88"/>
        <v>5.8260628329487307E-3</v>
      </c>
    </row>
    <row r="2422" spans="9:14" x14ac:dyDescent="0.25">
      <c r="I2422" s="31">
        <v>38687</v>
      </c>
      <c r="J2422">
        <v>1264.670044</v>
      </c>
      <c r="K2422" s="14">
        <f t="shared" si="87"/>
        <v>-3.2402062656666786E-4</v>
      </c>
      <c r="M2422" s="6">
        <v>690.21002199999998</v>
      </c>
      <c r="N2422" s="14">
        <f t="shared" si="88"/>
        <v>-5.212867578248126E-4</v>
      </c>
    </row>
    <row r="2423" spans="9:14" x14ac:dyDescent="0.25">
      <c r="I2423" s="31">
        <v>38686</v>
      </c>
      <c r="J2423">
        <v>1249.4799800000001</v>
      </c>
      <c r="K2423" s="14">
        <f t="shared" si="87"/>
        <v>-1.2011088640919709E-2</v>
      </c>
      <c r="M2423" s="6">
        <v>677.28997800000002</v>
      </c>
      <c r="N2423" s="14">
        <f t="shared" si="88"/>
        <v>-1.8719003764335329E-2</v>
      </c>
    </row>
    <row r="2424" spans="9:14" x14ac:dyDescent="0.25">
      <c r="I2424" s="31">
        <v>38685</v>
      </c>
      <c r="J2424">
        <v>1257.4799800000001</v>
      </c>
      <c r="K2424" s="14">
        <f t="shared" si="87"/>
        <v>6.4026636105045664E-3</v>
      </c>
      <c r="M2424" s="6">
        <v>673.69000200000005</v>
      </c>
      <c r="N2424" s="14">
        <f t="shared" si="88"/>
        <v>-5.3152654209213113E-3</v>
      </c>
    </row>
    <row r="2425" spans="9:14" x14ac:dyDescent="0.25">
      <c r="I2425" s="31">
        <v>38684</v>
      </c>
      <c r="J2425">
        <v>1257.459961</v>
      </c>
      <c r="K2425" s="14">
        <f t="shared" si="87"/>
        <v>-1.5919935361541349E-5</v>
      </c>
      <c r="M2425" s="6">
        <v>671.5</v>
      </c>
      <c r="N2425" s="14">
        <f t="shared" si="88"/>
        <v>-3.2507562729127137E-3</v>
      </c>
    </row>
    <row r="2426" spans="9:14" x14ac:dyDescent="0.25">
      <c r="I2426" s="31">
        <v>38681</v>
      </c>
      <c r="J2426">
        <v>1268.25</v>
      </c>
      <c r="K2426" s="14">
        <f t="shared" si="87"/>
        <v>8.5808211272342394E-3</v>
      </c>
      <c r="M2426" s="6">
        <v>683.580017</v>
      </c>
      <c r="N2426" s="14">
        <f t="shared" si="88"/>
        <v>1.7989600893521862E-2</v>
      </c>
    </row>
    <row r="2427" spans="9:14" x14ac:dyDescent="0.25">
      <c r="I2427" s="31">
        <v>38679</v>
      </c>
      <c r="J2427">
        <v>1265.6099850000001</v>
      </c>
      <c r="K2427" s="14">
        <f t="shared" si="87"/>
        <v>-2.0816203429923075E-3</v>
      </c>
      <c r="M2427" s="6">
        <v>683.14001499999995</v>
      </c>
      <c r="N2427" s="14">
        <f t="shared" si="88"/>
        <v>-6.4367299958689728E-4</v>
      </c>
    </row>
    <row r="2428" spans="9:14" x14ac:dyDescent="0.25">
      <c r="I2428" s="31">
        <v>38678</v>
      </c>
      <c r="J2428">
        <v>1261.2299800000001</v>
      </c>
      <c r="K2428" s="14">
        <f t="shared" si="87"/>
        <v>-3.4607857490946969E-3</v>
      </c>
      <c r="M2428" s="6">
        <v>682.54998799999998</v>
      </c>
      <c r="N2428" s="14">
        <f t="shared" si="88"/>
        <v>-8.6369849085765615E-4</v>
      </c>
    </row>
    <row r="2429" spans="9:14" x14ac:dyDescent="0.25">
      <c r="I2429" s="31">
        <v>38677</v>
      </c>
      <c r="J2429">
        <v>1254.849976</v>
      </c>
      <c r="K2429" s="14">
        <f t="shared" si="87"/>
        <v>-5.0585572030250603E-3</v>
      </c>
      <c r="M2429" s="6">
        <v>678.96002199999998</v>
      </c>
      <c r="N2429" s="14">
        <f t="shared" si="88"/>
        <v>-5.2596382142197085E-3</v>
      </c>
    </row>
    <row r="2430" spans="9:14" x14ac:dyDescent="0.25">
      <c r="I2430" s="31">
        <v>38674</v>
      </c>
      <c r="J2430">
        <v>1248.2700199999999</v>
      </c>
      <c r="K2430" s="14">
        <f t="shared" si="87"/>
        <v>-5.2436196564106252E-3</v>
      </c>
      <c r="M2430" s="6">
        <v>672.21997099999999</v>
      </c>
      <c r="N2430" s="14">
        <f t="shared" si="88"/>
        <v>-9.9270218887791417E-3</v>
      </c>
    </row>
    <row r="2431" spans="9:14" x14ac:dyDescent="0.25">
      <c r="I2431" s="31">
        <v>38673</v>
      </c>
      <c r="J2431">
        <v>1242.8000489999999</v>
      </c>
      <c r="K2431" s="14">
        <f t="shared" si="87"/>
        <v>-4.382041475289089E-3</v>
      </c>
      <c r="M2431" s="6">
        <v>667.14001499999995</v>
      </c>
      <c r="N2431" s="14">
        <f t="shared" si="88"/>
        <v>-7.5569846466225776E-3</v>
      </c>
    </row>
    <row r="2432" spans="9:14" x14ac:dyDescent="0.25">
      <c r="I2432" s="31">
        <v>38672</v>
      </c>
      <c r="J2432">
        <v>1231.209961</v>
      </c>
      <c r="K2432" s="14">
        <f t="shared" si="87"/>
        <v>-9.3257865650437921E-3</v>
      </c>
      <c r="M2432" s="6">
        <v>654.64001499999995</v>
      </c>
      <c r="N2432" s="14">
        <f t="shared" si="88"/>
        <v>-1.8736696523892316E-2</v>
      </c>
    </row>
    <row r="2433" spans="9:14" x14ac:dyDescent="0.25">
      <c r="I2433" s="31">
        <v>38671</v>
      </c>
      <c r="J2433">
        <v>1229.01001</v>
      </c>
      <c r="K2433" s="14">
        <f t="shared" si="87"/>
        <v>-1.7868203390859483E-3</v>
      </c>
      <c r="M2433" s="6">
        <v>656.22997999999995</v>
      </c>
      <c r="N2433" s="14">
        <f t="shared" si="88"/>
        <v>2.4287623175616169E-3</v>
      </c>
    </row>
    <row r="2434" spans="9:14" x14ac:dyDescent="0.25">
      <c r="I2434" s="31">
        <v>38670</v>
      </c>
      <c r="J2434">
        <v>1233.76001</v>
      </c>
      <c r="K2434" s="14">
        <f t="shared" si="87"/>
        <v>3.864899359119045E-3</v>
      </c>
      <c r="M2434" s="6">
        <v>663.92999299999997</v>
      </c>
      <c r="N2434" s="14">
        <f t="shared" si="88"/>
        <v>1.173371109927035E-2</v>
      </c>
    </row>
    <row r="2435" spans="9:14" x14ac:dyDescent="0.25">
      <c r="I2435" s="31">
        <v>38667</v>
      </c>
      <c r="J2435">
        <v>1234.719971</v>
      </c>
      <c r="K2435" s="14">
        <f t="shared" si="87"/>
        <v>7.7807757766445995E-4</v>
      </c>
      <c r="M2435" s="6">
        <v>666.65997300000004</v>
      </c>
      <c r="N2435" s="14">
        <f t="shared" si="88"/>
        <v>4.1118491840752558E-3</v>
      </c>
    </row>
    <row r="2436" spans="9:14" x14ac:dyDescent="0.25">
      <c r="I2436" s="31">
        <v>38666</v>
      </c>
      <c r="J2436">
        <v>1230.959961</v>
      </c>
      <c r="K2436" s="14">
        <f t="shared" si="87"/>
        <v>-3.0452329988270854E-3</v>
      </c>
      <c r="M2436" s="6">
        <v>664.92999299999997</v>
      </c>
      <c r="N2436" s="14">
        <f t="shared" si="88"/>
        <v>-2.5949960550579743E-3</v>
      </c>
    </row>
    <row r="2437" spans="9:14" x14ac:dyDescent="0.25">
      <c r="I2437" s="31">
        <v>38665</v>
      </c>
      <c r="J2437">
        <v>1220.650024</v>
      </c>
      <c r="K2437" s="14">
        <f t="shared" si="87"/>
        <v>-8.3755258713894554E-3</v>
      </c>
      <c r="M2437" s="6">
        <v>659.830017</v>
      </c>
      <c r="N2437" s="14">
        <f t="shared" si="88"/>
        <v>-7.6699442853978006E-3</v>
      </c>
    </row>
    <row r="2438" spans="9:14" x14ac:dyDescent="0.25">
      <c r="I2438" s="31">
        <v>38664</v>
      </c>
      <c r="J2438">
        <v>1218.589966</v>
      </c>
      <c r="K2438" s="14">
        <f t="shared" si="87"/>
        <v>-1.6876729279448055E-3</v>
      </c>
      <c r="M2438" s="6">
        <v>656.22997999999995</v>
      </c>
      <c r="N2438" s="14">
        <f t="shared" si="88"/>
        <v>-5.4560067096796061E-3</v>
      </c>
    </row>
    <row r="2439" spans="9:14" x14ac:dyDescent="0.25">
      <c r="I2439" s="31">
        <v>38663</v>
      </c>
      <c r="J2439">
        <v>1222.8100589999999</v>
      </c>
      <c r="K2439" s="14">
        <f t="shared" ref="K2439:K2502" si="89">J2439/J2438-1</f>
        <v>3.4630951491028128E-3</v>
      </c>
      <c r="M2439" s="6">
        <v>661.23999000000003</v>
      </c>
      <c r="N2439" s="14">
        <f t="shared" ref="N2439:N2502" si="90">M2439/M2438-1</f>
        <v>7.6345338565606546E-3</v>
      </c>
    </row>
    <row r="2440" spans="9:14" x14ac:dyDescent="0.25">
      <c r="I2440" s="31">
        <v>38660</v>
      </c>
      <c r="J2440">
        <v>1220.1400149999999</v>
      </c>
      <c r="K2440" s="14">
        <f t="shared" si="89"/>
        <v>-2.1835312691028674E-3</v>
      </c>
      <c r="M2440" s="6">
        <v>658.15997300000004</v>
      </c>
      <c r="N2440" s="14">
        <f t="shared" si="90"/>
        <v>-4.6579412113293417E-3</v>
      </c>
    </row>
    <row r="2441" spans="9:14" x14ac:dyDescent="0.25">
      <c r="I2441" s="31">
        <v>38659</v>
      </c>
      <c r="J2441">
        <v>1219.9399410000001</v>
      </c>
      <c r="K2441" s="14">
        <f t="shared" si="89"/>
        <v>-1.6397626300279633E-4</v>
      </c>
      <c r="M2441" s="6">
        <v>658.77002000000005</v>
      </c>
      <c r="N2441" s="14">
        <f t="shared" si="90"/>
        <v>9.2689775286602938E-4</v>
      </c>
    </row>
    <row r="2442" spans="9:14" x14ac:dyDescent="0.25">
      <c r="I2442" s="31">
        <v>38658</v>
      </c>
      <c r="J2442">
        <v>1214.76001</v>
      </c>
      <c r="K2442" s="14">
        <f t="shared" si="89"/>
        <v>-4.2460541096425164E-3</v>
      </c>
      <c r="M2442" s="6">
        <v>657.04998799999998</v>
      </c>
      <c r="N2442" s="14">
        <f t="shared" si="90"/>
        <v>-2.6109749195933896E-3</v>
      </c>
    </row>
    <row r="2443" spans="9:14" x14ac:dyDescent="0.25">
      <c r="I2443" s="31">
        <v>38657</v>
      </c>
      <c r="J2443">
        <v>1202.76001</v>
      </c>
      <c r="K2443" s="14">
        <f t="shared" si="89"/>
        <v>-9.8784944361149929E-3</v>
      </c>
      <c r="M2443" s="6">
        <v>643.02002000000005</v>
      </c>
      <c r="N2443" s="14">
        <f t="shared" si="90"/>
        <v>-2.1352968961624752E-2</v>
      </c>
    </row>
    <row r="2444" spans="9:14" x14ac:dyDescent="0.25">
      <c r="I2444" s="31">
        <v>38656</v>
      </c>
      <c r="J2444">
        <v>1207.01001</v>
      </c>
      <c r="K2444" s="14">
        <f t="shared" si="89"/>
        <v>3.5335394963789124E-3</v>
      </c>
      <c r="M2444" s="6">
        <v>646.60998500000005</v>
      </c>
      <c r="N2444" s="14">
        <f t="shared" si="90"/>
        <v>5.5829754725209568E-3</v>
      </c>
    </row>
    <row r="2445" spans="9:14" x14ac:dyDescent="0.25">
      <c r="I2445" s="31">
        <v>38653</v>
      </c>
      <c r="J2445">
        <v>1198.410034</v>
      </c>
      <c r="K2445" s="14">
        <f t="shared" si="89"/>
        <v>-7.1250245886527175E-3</v>
      </c>
      <c r="M2445" s="6">
        <v>635.330017</v>
      </c>
      <c r="N2445" s="14">
        <f t="shared" si="90"/>
        <v>-1.7444778555345208E-2</v>
      </c>
    </row>
    <row r="2446" spans="9:14" x14ac:dyDescent="0.25">
      <c r="I2446" s="31">
        <v>38652</v>
      </c>
      <c r="J2446">
        <v>1178.900024</v>
      </c>
      <c r="K2446" s="14">
        <f t="shared" si="89"/>
        <v>-1.6279912088920323E-2</v>
      </c>
      <c r="M2446" s="6">
        <v>624.03002900000001</v>
      </c>
      <c r="N2446" s="14">
        <f t="shared" si="90"/>
        <v>-1.7786013091838471E-2</v>
      </c>
    </row>
    <row r="2447" spans="9:14" x14ac:dyDescent="0.25">
      <c r="I2447" s="31">
        <v>38651</v>
      </c>
      <c r="J2447">
        <v>1191.380005</v>
      </c>
      <c r="K2447" s="14">
        <f t="shared" si="89"/>
        <v>1.0586123289450411E-2</v>
      </c>
      <c r="M2447" s="6">
        <v>638.40997300000004</v>
      </c>
      <c r="N2447" s="14">
        <f t="shared" si="90"/>
        <v>2.3043673111442509E-2</v>
      </c>
    </row>
    <row r="2448" spans="9:14" x14ac:dyDescent="0.25">
      <c r="I2448" s="31">
        <v>38650</v>
      </c>
      <c r="J2448">
        <v>1196.540039</v>
      </c>
      <c r="K2448" s="14">
        <f t="shared" si="89"/>
        <v>4.3311403400629889E-3</v>
      </c>
      <c r="M2448" s="6">
        <v>642.72997999999995</v>
      </c>
      <c r="N2448" s="14">
        <f t="shared" si="90"/>
        <v>6.7668225477421906E-3</v>
      </c>
    </row>
    <row r="2449" spans="9:14" x14ac:dyDescent="0.25">
      <c r="I2449" s="31">
        <v>38649</v>
      </c>
      <c r="J2449">
        <v>1199.380005</v>
      </c>
      <c r="K2449" s="14">
        <f t="shared" si="89"/>
        <v>2.3734817953717791E-3</v>
      </c>
      <c r="M2449" s="6">
        <v>646.59997599999997</v>
      </c>
      <c r="N2449" s="14">
        <f t="shared" si="90"/>
        <v>6.021184821657144E-3</v>
      </c>
    </row>
    <row r="2450" spans="9:14" x14ac:dyDescent="0.25">
      <c r="I2450" s="31">
        <v>38646</v>
      </c>
      <c r="J2450">
        <v>1179.589966</v>
      </c>
      <c r="K2450" s="14">
        <f t="shared" si="89"/>
        <v>-1.6500224213759518E-2</v>
      </c>
      <c r="M2450" s="6">
        <v>632.72997999999995</v>
      </c>
      <c r="N2450" s="14">
        <f t="shared" si="90"/>
        <v>-2.1450659626996327E-2</v>
      </c>
    </row>
    <row r="2451" spans="9:14" x14ac:dyDescent="0.25">
      <c r="I2451" s="31">
        <v>38645</v>
      </c>
      <c r="J2451">
        <v>1177.8000489999999</v>
      </c>
      <c r="K2451" s="14">
        <f t="shared" si="89"/>
        <v>-1.5174060916012255E-3</v>
      </c>
      <c r="M2451" s="6">
        <v>627.53997800000002</v>
      </c>
      <c r="N2451" s="14">
        <f t="shared" si="90"/>
        <v>-8.2025542712547139E-3</v>
      </c>
    </row>
    <row r="2452" spans="9:14" x14ac:dyDescent="0.25">
      <c r="I2452" s="31">
        <v>38644</v>
      </c>
      <c r="J2452">
        <v>1195.76001</v>
      </c>
      <c r="K2452" s="14">
        <f t="shared" si="89"/>
        <v>1.5248735144177239E-2</v>
      </c>
      <c r="M2452" s="6">
        <v>638.28002900000001</v>
      </c>
      <c r="N2452" s="14">
        <f t="shared" si="90"/>
        <v>1.7114528757560699E-2</v>
      </c>
    </row>
    <row r="2453" spans="9:14" x14ac:dyDescent="0.25">
      <c r="I2453" s="31">
        <v>38643</v>
      </c>
      <c r="J2453">
        <v>1178.1400149999999</v>
      </c>
      <c r="K2453" s="14">
        <f t="shared" si="89"/>
        <v>-1.4735394103035815E-2</v>
      </c>
      <c r="M2453" s="6">
        <v>625.35998500000005</v>
      </c>
      <c r="N2453" s="14">
        <f t="shared" si="90"/>
        <v>-2.0241968122113985E-2</v>
      </c>
    </row>
    <row r="2454" spans="9:14" x14ac:dyDescent="0.25">
      <c r="I2454" s="31">
        <v>38642</v>
      </c>
      <c r="J2454">
        <v>1190.099976</v>
      </c>
      <c r="K2454" s="14">
        <f t="shared" si="89"/>
        <v>1.0151561654579755E-2</v>
      </c>
      <c r="M2454" s="6">
        <v>633.36999500000002</v>
      </c>
      <c r="N2454" s="14">
        <f t="shared" si="90"/>
        <v>1.280863853161307E-2</v>
      </c>
    </row>
    <row r="2455" spans="9:14" x14ac:dyDescent="0.25">
      <c r="I2455" s="31">
        <v>38639</v>
      </c>
      <c r="J2455">
        <v>1186.5699460000001</v>
      </c>
      <c r="K2455" s="14">
        <f t="shared" si="89"/>
        <v>-2.9661625671689729E-3</v>
      </c>
      <c r="M2455" s="6">
        <v>633.15002400000003</v>
      </c>
      <c r="N2455" s="14">
        <f t="shared" si="90"/>
        <v>-3.4730252733239375E-4</v>
      </c>
    </row>
    <row r="2456" spans="9:14" x14ac:dyDescent="0.25">
      <c r="I2456" s="31">
        <v>38638</v>
      </c>
      <c r="J2456">
        <v>1176.839966</v>
      </c>
      <c r="K2456" s="14">
        <f t="shared" si="89"/>
        <v>-8.2000897063004841E-3</v>
      </c>
      <c r="M2456" s="6">
        <v>623.28002900000001</v>
      </c>
      <c r="N2456" s="14">
        <f t="shared" si="90"/>
        <v>-1.558871456348554E-2</v>
      </c>
    </row>
    <row r="2457" spans="9:14" x14ac:dyDescent="0.25">
      <c r="I2457" s="31">
        <v>38637</v>
      </c>
      <c r="J2457">
        <v>1177.6800539999999</v>
      </c>
      <c r="K2457" s="14">
        <f t="shared" si="89"/>
        <v>7.1385067151941151E-4</v>
      </c>
      <c r="M2457" s="6">
        <v>621.57000700000003</v>
      </c>
      <c r="N2457" s="14">
        <f t="shared" si="90"/>
        <v>-2.7435854197728204E-3</v>
      </c>
    </row>
    <row r="2458" spans="9:14" x14ac:dyDescent="0.25">
      <c r="I2458" s="31">
        <v>38636</v>
      </c>
      <c r="J2458">
        <v>1184.869995</v>
      </c>
      <c r="K2458" s="14">
        <f t="shared" si="89"/>
        <v>6.1051734514645517E-3</v>
      </c>
      <c r="M2458" s="6">
        <v>630.080017</v>
      </c>
      <c r="N2458" s="14">
        <f t="shared" si="90"/>
        <v>1.3691152893739789E-2</v>
      </c>
    </row>
    <row r="2459" spans="9:14" x14ac:dyDescent="0.25">
      <c r="I2459" s="31">
        <v>38635</v>
      </c>
      <c r="J2459">
        <v>1187.329956</v>
      </c>
      <c r="K2459" s="14">
        <f t="shared" si="89"/>
        <v>2.0761442271142183E-3</v>
      </c>
      <c r="M2459" s="6">
        <v>637.96997099999999</v>
      </c>
      <c r="N2459" s="14">
        <f t="shared" si="90"/>
        <v>1.2522146056252348E-2</v>
      </c>
    </row>
    <row r="2460" spans="9:14" x14ac:dyDescent="0.25">
      <c r="I2460" s="31">
        <v>38632</v>
      </c>
      <c r="J2460">
        <v>1195.900024</v>
      </c>
      <c r="K2460" s="14">
        <f t="shared" si="89"/>
        <v>7.2179329399484349E-3</v>
      </c>
      <c r="M2460" s="6">
        <v>644.330017</v>
      </c>
      <c r="N2460" s="14">
        <f t="shared" si="90"/>
        <v>9.9691933619239226E-3</v>
      </c>
    </row>
    <row r="2461" spans="9:14" x14ac:dyDescent="0.25">
      <c r="I2461" s="31">
        <v>38631</v>
      </c>
      <c r="J2461">
        <v>1191.48999</v>
      </c>
      <c r="K2461" s="14">
        <f t="shared" si="89"/>
        <v>-3.6876276540654951E-3</v>
      </c>
      <c r="M2461" s="6">
        <v>639.45001200000002</v>
      </c>
      <c r="N2461" s="14">
        <f t="shared" si="90"/>
        <v>-7.573766348371147E-3</v>
      </c>
    </row>
    <row r="2462" spans="9:14" x14ac:dyDescent="0.25">
      <c r="I2462" s="31">
        <v>38630</v>
      </c>
      <c r="J2462">
        <v>1196.3900149999999</v>
      </c>
      <c r="K2462" s="14">
        <f t="shared" si="89"/>
        <v>4.1125188135235913E-3</v>
      </c>
      <c r="M2462" s="6">
        <v>644.97997999999995</v>
      </c>
      <c r="N2462" s="14">
        <f t="shared" si="90"/>
        <v>8.6480067186236464E-3</v>
      </c>
    </row>
    <row r="2463" spans="9:14" x14ac:dyDescent="0.25">
      <c r="I2463" s="31">
        <v>38629</v>
      </c>
      <c r="J2463">
        <v>1214.469971</v>
      </c>
      <c r="K2463" s="14">
        <f t="shared" si="89"/>
        <v>1.5112092021262846E-2</v>
      </c>
      <c r="M2463" s="6">
        <v>663.84002699999996</v>
      </c>
      <c r="N2463" s="14">
        <f t="shared" si="90"/>
        <v>2.9241290559127053E-2</v>
      </c>
    </row>
    <row r="2464" spans="9:14" x14ac:dyDescent="0.25">
      <c r="I2464" s="31">
        <v>38628</v>
      </c>
      <c r="J2464">
        <v>1226.6999510000001</v>
      </c>
      <c r="K2464" s="14">
        <f t="shared" si="89"/>
        <v>1.0070220171792155E-2</v>
      </c>
      <c r="M2464" s="6">
        <v>670.54998799999998</v>
      </c>
      <c r="N2464" s="14">
        <f t="shared" si="90"/>
        <v>1.0107798154810554E-2</v>
      </c>
    </row>
    <row r="2465" spans="9:14" x14ac:dyDescent="0.25">
      <c r="I2465" s="31">
        <v>38625</v>
      </c>
      <c r="J2465">
        <v>1228.8100589999999</v>
      </c>
      <c r="K2465" s="14">
        <f t="shared" si="89"/>
        <v>1.7201500646346624E-3</v>
      </c>
      <c r="M2465" s="6">
        <v>667.79998799999998</v>
      </c>
      <c r="N2465" s="14">
        <f t="shared" si="90"/>
        <v>-4.1011111016528989E-3</v>
      </c>
    </row>
    <row r="2466" spans="9:14" x14ac:dyDescent="0.25">
      <c r="I2466" s="31">
        <v>38624</v>
      </c>
      <c r="J2466">
        <v>1227.6800539999999</v>
      </c>
      <c r="K2466" s="14">
        <f t="shared" si="89"/>
        <v>-9.1959289535725741E-4</v>
      </c>
      <c r="M2466" s="6">
        <v>665.03002900000001</v>
      </c>
      <c r="N2466" s="14">
        <f t="shared" si="90"/>
        <v>-4.1478871664789585E-3</v>
      </c>
    </row>
    <row r="2467" spans="9:14" x14ac:dyDescent="0.25">
      <c r="I2467" s="31">
        <v>38623</v>
      </c>
      <c r="J2467">
        <v>1216.8900149999999</v>
      </c>
      <c r="K2467" s="14">
        <f t="shared" si="89"/>
        <v>-8.788966608070381E-3</v>
      </c>
      <c r="M2467" s="6">
        <v>656.03997800000002</v>
      </c>
      <c r="N2467" s="14">
        <f t="shared" si="90"/>
        <v>-1.3518263248229911E-2</v>
      </c>
    </row>
    <row r="2468" spans="9:14" x14ac:dyDescent="0.25">
      <c r="I2468" s="31">
        <v>38622</v>
      </c>
      <c r="J2468">
        <v>1215.660034</v>
      </c>
      <c r="K2468" s="14">
        <f t="shared" si="89"/>
        <v>-1.010757738857726E-3</v>
      </c>
      <c r="M2468" s="6">
        <v>659.169983</v>
      </c>
      <c r="N2468" s="14">
        <f t="shared" si="90"/>
        <v>4.7710583271800555E-3</v>
      </c>
    </row>
    <row r="2469" spans="9:14" x14ac:dyDescent="0.25">
      <c r="I2469" s="31">
        <v>38621</v>
      </c>
      <c r="J2469">
        <v>1215.630005</v>
      </c>
      <c r="K2469" s="14">
        <f t="shared" si="89"/>
        <v>-2.4701807380456131E-5</v>
      </c>
      <c r="M2469" s="6">
        <v>660.20001200000002</v>
      </c>
      <c r="N2469" s="14">
        <f t="shared" si="90"/>
        <v>1.5626151471768157E-3</v>
      </c>
    </row>
    <row r="2470" spans="9:14" x14ac:dyDescent="0.25">
      <c r="I2470" s="31">
        <v>38618</v>
      </c>
      <c r="J2470">
        <v>1215.290039</v>
      </c>
      <c r="K2470" s="14">
        <f t="shared" si="89"/>
        <v>-2.7966239612520205E-4</v>
      </c>
      <c r="M2470" s="6">
        <v>655.46002199999998</v>
      </c>
      <c r="N2470" s="14">
        <f t="shared" si="90"/>
        <v>-7.1796272551416518E-3</v>
      </c>
    </row>
    <row r="2471" spans="9:14" x14ac:dyDescent="0.25">
      <c r="I2471" s="31">
        <v>38617</v>
      </c>
      <c r="J2471">
        <v>1214.619995</v>
      </c>
      <c r="K2471" s="14">
        <f t="shared" si="89"/>
        <v>-5.5134492878039509E-4</v>
      </c>
      <c r="M2471" s="6">
        <v>651.15997300000004</v>
      </c>
      <c r="N2471" s="14">
        <f t="shared" si="90"/>
        <v>-6.5603528143169942E-3</v>
      </c>
    </row>
    <row r="2472" spans="9:14" x14ac:dyDescent="0.25">
      <c r="I2472" s="31">
        <v>38616</v>
      </c>
      <c r="J2472">
        <v>1210.1999510000001</v>
      </c>
      <c r="K2472" s="14">
        <f t="shared" si="89"/>
        <v>-3.639034445501621E-3</v>
      </c>
      <c r="M2472" s="6">
        <v>649.94000200000005</v>
      </c>
      <c r="N2472" s="14">
        <f t="shared" si="90"/>
        <v>-1.8735349999776663E-3</v>
      </c>
    </row>
    <row r="2473" spans="9:14" x14ac:dyDescent="0.25">
      <c r="I2473" s="31">
        <v>38615</v>
      </c>
      <c r="J2473">
        <v>1221.339966</v>
      </c>
      <c r="K2473" s="14">
        <f t="shared" si="89"/>
        <v>9.2051028351098907E-3</v>
      </c>
      <c r="M2473" s="6">
        <v>660.63000499999998</v>
      </c>
      <c r="N2473" s="14">
        <f t="shared" si="90"/>
        <v>1.6447676658006172E-2</v>
      </c>
    </row>
    <row r="2474" spans="9:14" x14ac:dyDescent="0.25">
      <c r="I2474" s="31">
        <v>38614</v>
      </c>
      <c r="J2474">
        <v>1231.0200199999999</v>
      </c>
      <c r="K2474" s="14">
        <f t="shared" si="89"/>
        <v>7.9257653638429293E-3</v>
      </c>
      <c r="M2474" s="6">
        <v>667.02002000000005</v>
      </c>
      <c r="N2474" s="14">
        <f t="shared" si="90"/>
        <v>9.6726078919169289E-3</v>
      </c>
    </row>
    <row r="2475" spans="9:14" x14ac:dyDescent="0.25">
      <c r="I2475" s="31">
        <v>38611</v>
      </c>
      <c r="J2475">
        <v>1237.910034</v>
      </c>
      <c r="K2475" s="14">
        <f t="shared" si="89"/>
        <v>5.5969958961350486E-3</v>
      </c>
      <c r="M2475" s="6">
        <v>671.97997999999995</v>
      </c>
      <c r="N2475" s="14">
        <f t="shared" si="90"/>
        <v>7.4359986976102466E-3</v>
      </c>
    </row>
    <row r="2476" spans="9:14" x14ac:dyDescent="0.25">
      <c r="I2476" s="31">
        <v>38610</v>
      </c>
      <c r="J2476">
        <v>1227.7299800000001</v>
      </c>
      <c r="K2476" s="14">
        <f t="shared" si="89"/>
        <v>-8.223581456162532E-3</v>
      </c>
      <c r="M2476" s="6">
        <v>665.419983</v>
      </c>
      <c r="N2476" s="14">
        <f t="shared" si="90"/>
        <v>-9.7621911295630026E-3</v>
      </c>
    </row>
    <row r="2477" spans="9:14" x14ac:dyDescent="0.25">
      <c r="I2477" s="31">
        <v>38609</v>
      </c>
      <c r="J2477">
        <v>1227.160034</v>
      </c>
      <c r="K2477" s="14">
        <f t="shared" si="89"/>
        <v>-4.6422748428776028E-4</v>
      </c>
      <c r="M2477" s="6">
        <v>666.34997599999997</v>
      </c>
      <c r="N2477" s="14">
        <f t="shared" si="90"/>
        <v>1.3976030533486838E-3</v>
      </c>
    </row>
    <row r="2478" spans="9:14" x14ac:dyDescent="0.25">
      <c r="I2478" s="31">
        <v>38608</v>
      </c>
      <c r="J2478">
        <v>1231.1999510000001</v>
      </c>
      <c r="K2478" s="14">
        <f t="shared" si="89"/>
        <v>3.2920865152621381E-3</v>
      </c>
      <c r="M2478" s="6">
        <v>673.13000499999998</v>
      </c>
      <c r="N2478" s="14">
        <f t="shared" si="90"/>
        <v>1.0174876932838695E-2</v>
      </c>
    </row>
    <row r="2479" spans="9:14" x14ac:dyDescent="0.25">
      <c r="I2479" s="31">
        <v>38607</v>
      </c>
      <c r="J2479">
        <v>1240.5600589999999</v>
      </c>
      <c r="K2479" s="14">
        <f t="shared" si="89"/>
        <v>7.6024272031505191E-3</v>
      </c>
      <c r="M2479" s="6">
        <v>680.82000700000003</v>
      </c>
      <c r="N2479" s="14">
        <f t="shared" si="90"/>
        <v>1.1424244860396726E-2</v>
      </c>
    </row>
    <row r="2480" spans="9:14" x14ac:dyDescent="0.25">
      <c r="I2480" s="31">
        <v>38604</v>
      </c>
      <c r="J2480">
        <v>1241.4799800000001</v>
      </c>
      <c r="K2480" s="14">
        <f t="shared" si="89"/>
        <v>7.4153685130062819E-4</v>
      </c>
      <c r="M2480" s="6">
        <v>678.04998799999998</v>
      </c>
      <c r="N2480" s="14">
        <f t="shared" si="90"/>
        <v>-4.0686509966210149E-3</v>
      </c>
    </row>
    <row r="2481" spans="9:14" x14ac:dyDescent="0.25">
      <c r="I2481" s="31">
        <v>38603</v>
      </c>
      <c r="J2481">
        <v>1231.670044</v>
      </c>
      <c r="K2481" s="14">
        <f t="shared" si="89"/>
        <v>-7.901807647353376E-3</v>
      </c>
      <c r="M2481" s="6">
        <v>673.46997099999999</v>
      </c>
      <c r="N2481" s="14">
        <f t="shared" si="90"/>
        <v>-6.7546893017569332E-3</v>
      </c>
    </row>
    <row r="2482" spans="9:14" x14ac:dyDescent="0.25">
      <c r="I2482" s="31">
        <v>38602</v>
      </c>
      <c r="J2482">
        <v>1236.3599850000001</v>
      </c>
      <c r="K2482" s="14">
        <f t="shared" si="89"/>
        <v>3.8077900999922143E-3</v>
      </c>
      <c r="M2482" s="6">
        <v>677.32000700000003</v>
      </c>
      <c r="N2482" s="14">
        <f t="shared" si="90"/>
        <v>5.716715170363651E-3</v>
      </c>
    </row>
    <row r="2483" spans="9:14" x14ac:dyDescent="0.25">
      <c r="I2483" s="31">
        <v>38601</v>
      </c>
      <c r="J2483">
        <v>1233.3900149999999</v>
      </c>
      <c r="K2483" s="14">
        <f t="shared" si="89"/>
        <v>-2.4021887120522223E-3</v>
      </c>
      <c r="M2483" s="6">
        <v>674.47997999999995</v>
      </c>
      <c r="N2483" s="14">
        <f t="shared" si="90"/>
        <v>-4.1930357447718114E-3</v>
      </c>
    </row>
    <row r="2484" spans="9:14" x14ac:dyDescent="0.25">
      <c r="I2484" s="31">
        <v>38597</v>
      </c>
      <c r="J2484">
        <v>1218.0200199999999</v>
      </c>
      <c r="K2484" s="14">
        <f t="shared" si="89"/>
        <v>-1.2461585397219199E-2</v>
      </c>
      <c r="M2484" s="6">
        <v>663.330017</v>
      </c>
      <c r="N2484" s="14">
        <f t="shared" si="90"/>
        <v>-1.6531199339674951E-2</v>
      </c>
    </row>
    <row r="2485" spans="9:14" x14ac:dyDescent="0.25">
      <c r="I2485" s="31">
        <v>38596</v>
      </c>
      <c r="J2485">
        <v>1221.589966</v>
      </c>
      <c r="K2485" s="14">
        <f t="shared" si="89"/>
        <v>2.9309419725302988E-3</v>
      </c>
      <c r="M2485" s="6">
        <v>668.45001200000002</v>
      </c>
      <c r="N2485" s="14">
        <f t="shared" si="90"/>
        <v>7.7186240163771291E-3</v>
      </c>
    </row>
    <row r="2486" spans="9:14" x14ac:dyDescent="0.25">
      <c r="I2486" s="31">
        <v>38595</v>
      </c>
      <c r="J2486">
        <v>1220.329956</v>
      </c>
      <c r="K2486" s="14">
        <f t="shared" si="89"/>
        <v>-1.031450842810866E-3</v>
      </c>
      <c r="M2486" s="6">
        <v>666.51000999999997</v>
      </c>
      <c r="N2486" s="14">
        <f t="shared" si="90"/>
        <v>-2.9022394572116861E-3</v>
      </c>
    </row>
    <row r="2487" spans="9:14" x14ac:dyDescent="0.25">
      <c r="I2487" s="31">
        <v>38594</v>
      </c>
      <c r="J2487">
        <v>1208.410034</v>
      </c>
      <c r="K2487" s="14">
        <f t="shared" si="89"/>
        <v>-9.7677861150530232E-3</v>
      </c>
      <c r="M2487" s="6">
        <v>653.76000999999997</v>
      </c>
      <c r="N2487" s="14">
        <f t="shared" si="90"/>
        <v>-1.9129495144416531E-2</v>
      </c>
    </row>
    <row r="2488" spans="9:14" x14ac:dyDescent="0.25">
      <c r="I2488" s="31">
        <v>38593</v>
      </c>
      <c r="J2488">
        <v>1212.280029</v>
      </c>
      <c r="K2488" s="14">
        <f t="shared" si="89"/>
        <v>3.2025511962936459E-3</v>
      </c>
      <c r="M2488" s="6">
        <v>655.32000700000003</v>
      </c>
      <c r="N2488" s="14">
        <f t="shared" si="90"/>
        <v>2.3861921441172829E-3</v>
      </c>
    </row>
    <row r="2489" spans="9:14" x14ac:dyDescent="0.25">
      <c r="I2489" s="31">
        <v>38590</v>
      </c>
      <c r="J2489">
        <v>1205.099976</v>
      </c>
      <c r="K2489" s="14">
        <f t="shared" si="89"/>
        <v>-5.9227677007289703E-3</v>
      </c>
      <c r="M2489" s="6">
        <v>648.64001499999995</v>
      </c>
      <c r="N2489" s="14">
        <f t="shared" si="90"/>
        <v>-1.0193480938542554E-2</v>
      </c>
    </row>
    <row r="2490" spans="9:14" x14ac:dyDescent="0.25">
      <c r="I2490" s="31">
        <v>38589</v>
      </c>
      <c r="J2490">
        <v>1212.369995</v>
      </c>
      <c r="K2490" s="14">
        <f t="shared" si="89"/>
        <v>6.0327102686790202E-3</v>
      </c>
      <c r="M2490" s="6">
        <v>657.70001200000002</v>
      </c>
      <c r="N2490" s="14">
        <f t="shared" si="90"/>
        <v>1.3967681287748057E-2</v>
      </c>
    </row>
    <row r="2491" spans="9:14" x14ac:dyDescent="0.25">
      <c r="I2491" s="31">
        <v>38588</v>
      </c>
      <c r="J2491">
        <v>1209.589966</v>
      </c>
      <c r="K2491" s="14">
        <f t="shared" si="89"/>
        <v>-2.2930532852720731E-3</v>
      </c>
      <c r="M2491" s="6">
        <v>655.01000999999997</v>
      </c>
      <c r="N2491" s="14">
        <f t="shared" si="90"/>
        <v>-4.0900136094266237E-3</v>
      </c>
    </row>
    <row r="2492" spans="9:14" x14ac:dyDescent="0.25">
      <c r="I2492" s="31">
        <v>38587</v>
      </c>
      <c r="J2492">
        <v>1217.589966</v>
      </c>
      <c r="K2492" s="14">
        <f t="shared" si="89"/>
        <v>6.6138114773348633E-3</v>
      </c>
      <c r="M2492" s="6">
        <v>655.46997099999999</v>
      </c>
      <c r="N2492" s="14">
        <f t="shared" si="90"/>
        <v>7.0221980271734097E-4</v>
      </c>
    </row>
    <row r="2493" spans="9:14" x14ac:dyDescent="0.25">
      <c r="I2493" s="31">
        <v>38586</v>
      </c>
      <c r="J2493">
        <v>1221.7299800000001</v>
      </c>
      <c r="K2493" s="14">
        <f t="shared" si="89"/>
        <v>3.400170924207524E-3</v>
      </c>
      <c r="M2493" s="6">
        <v>657.46997099999999</v>
      </c>
      <c r="N2493" s="14">
        <f t="shared" si="90"/>
        <v>3.0512458060416581E-3</v>
      </c>
    </row>
    <row r="2494" spans="9:14" x14ac:dyDescent="0.25">
      <c r="I2494" s="31">
        <v>38583</v>
      </c>
      <c r="J2494">
        <v>1219.709961</v>
      </c>
      <c r="K2494" s="14">
        <f t="shared" si="89"/>
        <v>-1.6534087180213319E-3</v>
      </c>
      <c r="M2494" s="6">
        <v>652.51000999999997</v>
      </c>
      <c r="N2494" s="14">
        <f t="shared" si="90"/>
        <v>-7.5440114663427593E-3</v>
      </c>
    </row>
    <row r="2495" spans="9:14" x14ac:dyDescent="0.25">
      <c r="I2495" s="31">
        <v>38582</v>
      </c>
      <c r="J2495">
        <v>1219.0200199999999</v>
      </c>
      <c r="K2495" s="14">
        <f t="shared" si="89"/>
        <v>-5.6565988805601375E-4</v>
      </c>
      <c r="M2495" s="6">
        <v>651.19000200000005</v>
      </c>
      <c r="N2495" s="14">
        <f t="shared" si="90"/>
        <v>-2.0229697319125162E-3</v>
      </c>
    </row>
    <row r="2496" spans="9:14" x14ac:dyDescent="0.25">
      <c r="I2496" s="31">
        <v>38581</v>
      </c>
      <c r="J2496">
        <v>1220.23999</v>
      </c>
      <c r="K2496" s="14">
        <f t="shared" si="89"/>
        <v>1.0007792981119312E-3</v>
      </c>
      <c r="M2496" s="6">
        <v>654.82000700000003</v>
      </c>
      <c r="N2496" s="14">
        <f t="shared" si="90"/>
        <v>5.5744175875722668E-3</v>
      </c>
    </row>
    <row r="2497" spans="9:14" x14ac:dyDescent="0.25">
      <c r="I2497" s="31">
        <v>38580</v>
      </c>
      <c r="J2497">
        <v>1219.339966</v>
      </c>
      <c r="K2497" s="14">
        <f t="shared" si="89"/>
        <v>-7.3757949860342453E-4</v>
      </c>
      <c r="M2497" s="6">
        <v>654.60998500000005</v>
      </c>
      <c r="N2497" s="14">
        <f t="shared" si="90"/>
        <v>-3.2073241158614429E-4</v>
      </c>
    </row>
    <row r="2498" spans="9:14" x14ac:dyDescent="0.25">
      <c r="I2498" s="31">
        <v>38579</v>
      </c>
      <c r="J2498">
        <v>1233.869995</v>
      </c>
      <c r="K2498" s="14">
        <f t="shared" si="89"/>
        <v>1.1916306694731871E-2</v>
      </c>
      <c r="M2498" s="6">
        <v>665.64001499999995</v>
      </c>
      <c r="N2498" s="14">
        <f t="shared" si="90"/>
        <v>1.6849773533472501E-2</v>
      </c>
    </row>
    <row r="2499" spans="9:14" x14ac:dyDescent="0.25">
      <c r="I2499" s="31">
        <v>38576</v>
      </c>
      <c r="J2499">
        <v>1230.3900149999999</v>
      </c>
      <c r="K2499" s="14">
        <f t="shared" si="89"/>
        <v>-2.8203781712027309E-3</v>
      </c>
      <c r="M2499" s="6">
        <v>660</v>
      </c>
      <c r="N2499" s="14">
        <f t="shared" si="90"/>
        <v>-8.473070838447061E-3</v>
      </c>
    </row>
    <row r="2500" spans="9:14" x14ac:dyDescent="0.25">
      <c r="I2500" s="31">
        <v>38575</v>
      </c>
      <c r="J2500">
        <v>1237.8100589999999</v>
      </c>
      <c r="K2500" s="14">
        <f t="shared" si="89"/>
        <v>6.0306438686434927E-3</v>
      </c>
      <c r="M2500" s="6">
        <v>666.36999500000002</v>
      </c>
      <c r="N2500" s="14">
        <f t="shared" si="90"/>
        <v>9.6515075757575008E-3</v>
      </c>
    </row>
    <row r="2501" spans="9:14" x14ac:dyDescent="0.25">
      <c r="I2501" s="31">
        <v>38574</v>
      </c>
      <c r="J2501">
        <v>1229.130005</v>
      </c>
      <c r="K2501" s="14">
        <f t="shared" si="89"/>
        <v>-7.0124280675278872E-3</v>
      </c>
      <c r="M2501" s="6">
        <v>660.15997300000004</v>
      </c>
      <c r="N2501" s="14">
        <f t="shared" si="90"/>
        <v>-9.3191801050405143E-3</v>
      </c>
    </row>
    <row r="2502" spans="9:14" x14ac:dyDescent="0.25">
      <c r="I2502" s="31">
        <v>38573</v>
      </c>
      <c r="J2502">
        <v>1231.380005</v>
      </c>
      <c r="K2502" s="14">
        <f t="shared" si="89"/>
        <v>1.8305630737571743E-3</v>
      </c>
      <c r="M2502" s="6">
        <v>660.47997999999995</v>
      </c>
      <c r="N2502" s="14">
        <f t="shared" si="90"/>
        <v>4.8474159762479374E-4</v>
      </c>
    </row>
    <row r="2503" spans="9:14" x14ac:dyDescent="0.25">
      <c r="I2503" s="31">
        <v>38572</v>
      </c>
      <c r="J2503">
        <v>1223.130005</v>
      </c>
      <c r="K2503" s="14">
        <f t="shared" ref="K2503:K2523" si="91">J2503/J2502-1</f>
        <v>-6.6998001969342802E-3</v>
      </c>
      <c r="M2503" s="6">
        <v>659.59997599999997</v>
      </c>
      <c r="N2503" s="14">
        <f t="shared" ref="N2503:N2523" si="92">M2503/M2502-1</f>
        <v>-1.3323704376323464E-3</v>
      </c>
    </row>
    <row r="2504" spans="9:14" x14ac:dyDescent="0.25">
      <c r="I2504" s="31">
        <v>38569</v>
      </c>
      <c r="J2504">
        <v>1226.420044</v>
      </c>
      <c r="K2504" s="14">
        <f t="shared" si="91"/>
        <v>2.6898522532770031E-3</v>
      </c>
      <c r="M2504" s="6">
        <v>662.78997800000002</v>
      </c>
      <c r="N2504" s="14">
        <f t="shared" si="92"/>
        <v>4.8362676107800429E-3</v>
      </c>
    </row>
    <row r="2505" spans="9:14" x14ac:dyDescent="0.25">
      <c r="I2505" s="31">
        <v>38568</v>
      </c>
      <c r="J2505">
        <v>1235.8599850000001</v>
      </c>
      <c r="K2505" s="14">
        <f t="shared" si="91"/>
        <v>7.6971515967820814E-3</v>
      </c>
      <c r="M2505" s="6">
        <v>671.84002699999996</v>
      </c>
      <c r="N2505" s="14">
        <f t="shared" si="92"/>
        <v>1.3654474721100707E-2</v>
      </c>
    </row>
    <row r="2506" spans="9:14" x14ac:dyDescent="0.25">
      <c r="I2506" s="31">
        <v>38567</v>
      </c>
      <c r="J2506">
        <v>1245.040039</v>
      </c>
      <c r="K2506" s="14">
        <f t="shared" si="91"/>
        <v>7.4280696125943457E-3</v>
      </c>
      <c r="M2506" s="6">
        <v>683.38000499999998</v>
      </c>
      <c r="N2506" s="14">
        <f t="shared" si="92"/>
        <v>1.71766753039857E-2</v>
      </c>
    </row>
    <row r="2507" spans="9:14" x14ac:dyDescent="0.25">
      <c r="I2507" s="31">
        <v>38566</v>
      </c>
      <c r="J2507">
        <v>1244.119995</v>
      </c>
      <c r="K2507" s="14">
        <f t="shared" si="91"/>
        <v>-7.3896739958578816E-4</v>
      </c>
      <c r="M2507" s="6">
        <v>688.51000999999997</v>
      </c>
      <c r="N2507" s="14">
        <f t="shared" si="92"/>
        <v>7.5068116750065528E-3</v>
      </c>
    </row>
    <row r="2508" spans="9:14" x14ac:dyDescent="0.25">
      <c r="I2508" s="31">
        <v>38565</v>
      </c>
      <c r="J2508">
        <v>1235.349976</v>
      </c>
      <c r="K2508" s="14">
        <f t="shared" si="91"/>
        <v>-7.0491745452576637E-3</v>
      </c>
      <c r="M2508" s="6">
        <v>682.79998799999998</v>
      </c>
      <c r="N2508" s="14">
        <f t="shared" si="92"/>
        <v>-8.2933028090614869E-3</v>
      </c>
    </row>
    <row r="2509" spans="9:14" x14ac:dyDescent="0.25">
      <c r="I2509" s="31">
        <v>38562</v>
      </c>
      <c r="J2509">
        <v>1234.1800539999999</v>
      </c>
      <c r="K2509" s="14">
        <f t="shared" si="91"/>
        <v>-9.4703689054032036E-4</v>
      </c>
      <c r="M2509" s="6">
        <v>679.75</v>
      </c>
      <c r="N2509" s="14">
        <f t="shared" si="92"/>
        <v>-4.4668834997109164E-3</v>
      </c>
    </row>
    <row r="2510" spans="9:14" x14ac:dyDescent="0.25">
      <c r="I2510" s="31">
        <v>38561</v>
      </c>
      <c r="J2510">
        <v>1243.719971</v>
      </c>
      <c r="K2510" s="14">
        <f t="shared" si="91"/>
        <v>7.7297611228450691E-3</v>
      </c>
      <c r="M2510" s="6">
        <v>683.03997800000002</v>
      </c>
      <c r="N2510" s="14">
        <f t="shared" si="92"/>
        <v>4.8399823464508884E-3</v>
      </c>
    </row>
    <row r="2511" spans="9:14" x14ac:dyDescent="0.25">
      <c r="I2511" s="31">
        <v>38560</v>
      </c>
      <c r="J2511">
        <v>1236.790039</v>
      </c>
      <c r="K2511" s="14">
        <f t="shared" si="91"/>
        <v>-5.5719391515665073E-3</v>
      </c>
      <c r="M2511" s="6">
        <v>674.88000499999998</v>
      </c>
      <c r="N2511" s="14">
        <f t="shared" si="92"/>
        <v>-1.1946552563282031E-2</v>
      </c>
    </row>
    <row r="2512" spans="9:14" x14ac:dyDescent="0.25">
      <c r="I2512" s="31">
        <v>38559</v>
      </c>
      <c r="J2512">
        <v>1231.160034</v>
      </c>
      <c r="K2512" s="14">
        <f t="shared" si="91"/>
        <v>-4.5521105623975711E-3</v>
      </c>
      <c r="M2512" s="6">
        <v>674.580017</v>
      </c>
      <c r="N2512" s="14">
        <f t="shared" si="92"/>
        <v>-4.4450568660714396E-4</v>
      </c>
    </row>
    <row r="2513" spans="9:14" x14ac:dyDescent="0.25">
      <c r="I2513" s="31">
        <v>38558</v>
      </c>
      <c r="J2513">
        <v>1229.030029</v>
      </c>
      <c r="K2513" s="14">
        <f t="shared" si="91"/>
        <v>-1.7300797143972035E-3</v>
      </c>
      <c r="M2513" s="6">
        <v>670.98999000000003</v>
      </c>
      <c r="N2513" s="14">
        <f t="shared" si="92"/>
        <v>-5.3218697701209461E-3</v>
      </c>
    </row>
    <row r="2514" spans="9:14" x14ac:dyDescent="0.25">
      <c r="I2514" s="31">
        <v>38555</v>
      </c>
      <c r="J2514">
        <v>1233.6800539999999</v>
      </c>
      <c r="K2514" s="14">
        <f t="shared" si="91"/>
        <v>3.7834917701591309E-3</v>
      </c>
      <c r="M2514" s="6">
        <v>677.78002900000001</v>
      </c>
      <c r="N2514" s="14">
        <f t="shared" si="92"/>
        <v>1.0119434121513393E-2</v>
      </c>
    </row>
    <row r="2515" spans="9:14" x14ac:dyDescent="0.25">
      <c r="I2515" s="31">
        <v>38554</v>
      </c>
      <c r="J2515">
        <v>1227.040039</v>
      </c>
      <c r="K2515" s="14">
        <f t="shared" si="91"/>
        <v>-5.3822828524063837E-3</v>
      </c>
      <c r="M2515" s="6">
        <v>667.09997599999997</v>
      </c>
      <c r="N2515" s="14">
        <f t="shared" si="92"/>
        <v>-1.5757402908075369E-2</v>
      </c>
    </row>
    <row r="2516" spans="9:14" x14ac:dyDescent="0.25">
      <c r="I2516" s="31">
        <v>38553</v>
      </c>
      <c r="J2516">
        <v>1235.1999510000001</v>
      </c>
      <c r="K2516" s="14">
        <f t="shared" si="91"/>
        <v>6.6500780256935066E-3</v>
      </c>
      <c r="M2516" s="6">
        <v>677.55999799999995</v>
      </c>
      <c r="N2516" s="14">
        <f t="shared" si="92"/>
        <v>1.5679841667390448E-2</v>
      </c>
    </row>
    <row r="2517" spans="9:14" x14ac:dyDescent="0.25">
      <c r="I2517" s="31">
        <v>38552</v>
      </c>
      <c r="J2517">
        <v>1229.349976</v>
      </c>
      <c r="K2517" s="14">
        <f t="shared" si="91"/>
        <v>-4.7360550777743038E-3</v>
      </c>
      <c r="M2517" s="6">
        <v>668.85998500000005</v>
      </c>
      <c r="N2517" s="14">
        <f t="shared" si="92"/>
        <v>-1.284021049896733E-2</v>
      </c>
    </row>
    <row r="2518" spans="9:14" x14ac:dyDescent="0.25">
      <c r="I2518" s="31">
        <v>38551</v>
      </c>
      <c r="J2518">
        <v>1221.130005</v>
      </c>
      <c r="K2518" s="14">
        <f t="shared" si="91"/>
        <v>-6.6864368653959394E-3</v>
      </c>
      <c r="M2518" s="6">
        <v>658.55999799999995</v>
      </c>
      <c r="N2518" s="14">
        <f t="shared" si="92"/>
        <v>-1.5399317093248044E-2</v>
      </c>
    </row>
    <row r="2519" spans="9:14" x14ac:dyDescent="0.25">
      <c r="I2519" s="31">
        <v>38548</v>
      </c>
      <c r="J2519">
        <v>1227.920044</v>
      </c>
      <c r="K2519" s="14">
        <f t="shared" si="91"/>
        <v>5.5604554569927966E-3</v>
      </c>
      <c r="M2519" s="6">
        <v>663.73999000000003</v>
      </c>
      <c r="N2519" s="14">
        <f t="shared" si="92"/>
        <v>7.8656341346747816E-3</v>
      </c>
    </row>
    <row r="2520" spans="9:14" x14ac:dyDescent="0.25">
      <c r="I2520" s="31">
        <v>38547</v>
      </c>
      <c r="J2520">
        <v>1226.5</v>
      </c>
      <c r="K2520" s="14">
        <f t="shared" si="91"/>
        <v>-1.156462920316903E-3</v>
      </c>
      <c r="M2520" s="6">
        <v>663.02002000000005</v>
      </c>
      <c r="N2520" s="14">
        <f t="shared" si="92"/>
        <v>-1.0847169235651544E-3</v>
      </c>
    </row>
    <row r="2521" spans="9:14" x14ac:dyDescent="0.25">
      <c r="I2521" s="31">
        <v>38546</v>
      </c>
      <c r="J2521">
        <v>1223.290039</v>
      </c>
      <c r="K2521" s="14">
        <f t="shared" si="91"/>
        <v>-2.6171716265797063E-3</v>
      </c>
      <c r="M2521" s="6">
        <v>667.65002400000003</v>
      </c>
      <c r="N2521" s="14">
        <f t="shared" si="92"/>
        <v>6.9832039159238857E-3</v>
      </c>
    </row>
    <row r="2522" spans="9:14" x14ac:dyDescent="0.25">
      <c r="I2522" s="31">
        <v>38545</v>
      </c>
      <c r="J2522">
        <v>1222.209961</v>
      </c>
      <c r="K2522" s="14">
        <f t="shared" si="91"/>
        <v>-8.8292879494289433E-4</v>
      </c>
      <c r="M2522" s="6">
        <v>670.78997800000002</v>
      </c>
      <c r="N2522" s="14">
        <f t="shared" si="92"/>
        <v>4.7029939146681077E-3</v>
      </c>
    </row>
    <row r="2523" spans="9:14" ht="16.5" thickBot="1" x14ac:dyDescent="0.3">
      <c r="I2523" s="35">
        <v>38544</v>
      </c>
      <c r="J2523" s="5">
        <v>1219.4399410000001</v>
      </c>
      <c r="K2523" s="15">
        <f t="shared" si="91"/>
        <v>-2.2664027363461514E-3</v>
      </c>
      <c r="M2523" s="9">
        <v>671.73999000000003</v>
      </c>
      <c r="N2523" s="15">
        <f t="shared" si="92"/>
        <v>1.416258487988431E-3</v>
      </c>
    </row>
  </sheetData>
  <mergeCells count="14">
    <mergeCell ref="Q3:R3"/>
    <mergeCell ref="T3:U3"/>
    <mergeCell ref="Q4:R4"/>
    <mergeCell ref="T4:U4"/>
    <mergeCell ref="M3:N3"/>
    <mergeCell ref="J4:K4"/>
    <mergeCell ref="M4:N4"/>
    <mergeCell ref="B2:C2"/>
    <mergeCell ref="F2:G2"/>
    <mergeCell ref="B3:C3"/>
    <mergeCell ref="F3:G3"/>
    <mergeCell ref="B4:C4"/>
    <mergeCell ref="F4:G4"/>
    <mergeCell ref="J3:K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36"/>
  <sheetViews>
    <sheetView topLeftCell="A19" workbookViewId="0">
      <selection activeCell="H37" sqref="H37"/>
    </sheetView>
  </sheetViews>
  <sheetFormatPr defaultColWidth="11" defaultRowHeight="15.75" x14ac:dyDescent="0.25"/>
  <cols>
    <col min="1" max="1" width="24.5" bestFit="1" customWidth="1"/>
    <col min="2" max="2" width="25.375" bestFit="1" customWidth="1"/>
    <col min="3" max="3" width="15.125" bestFit="1" customWidth="1"/>
    <col min="4" max="4" width="17.25" bestFit="1" customWidth="1"/>
    <col min="5" max="5" width="25.375" bestFit="1" customWidth="1"/>
    <col min="6" max="6" width="20" bestFit="1" customWidth="1"/>
    <col min="7" max="7" width="18.125" bestFit="1" customWidth="1"/>
  </cols>
  <sheetData>
    <row r="1" spans="2:8" x14ac:dyDescent="0.25">
      <c r="H1" s="44"/>
    </row>
    <row r="2" spans="2:8" ht="16.5" thickBot="1" x14ac:dyDescent="0.3">
      <c r="H2" s="45"/>
    </row>
    <row r="3" spans="2:8" ht="18.75" x14ac:dyDescent="0.3">
      <c r="B3" s="183" t="s">
        <v>42</v>
      </c>
      <c r="C3" s="184"/>
      <c r="D3" s="184"/>
      <c r="E3" s="184"/>
      <c r="F3" s="184"/>
      <c r="G3" s="185"/>
      <c r="H3" s="46"/>
    </row>
    <row r="4" spans="2:8" ht="16.5" thickBot="1" x14ac:dyDescent="0.3">
      <c r="B4" s="6"/>
      <c r="C4" s="19" t="s">
        <v>2</v>
      </c>
      <c r="D4" s="19" t="s">
        <v>9</v>
      </c>
      <c r="E4" s="19" t="s">
        <v>10</v>
      </c>
      <c r="F4" s="19" t="s">
        <v>4</v>
      </c>
      <c r="G4" s="8" t="s">
        <v>12</v>
      </c>
      <c r="H4" s="46"/>
    </row>
    <row r="5" spans="2:8" ht="16.5" thickBot="1" x14ac:dyDescent="0.3">
      <c r="B5" s="199" t="s">
        <v>33</v>
      </c>
      <c r="C5" s="200"/>
      <c r="D5" s="200"/>
      <c r="E5" s="200"/>
      <c r="F5" s="200"/>
      <c r="G5" s="201"/>
      <c r="H5" s="44"/>
    </row>
    <row r="6" spans="2:8" x14ac:dyDescent="0.25">
      <c r="B6" s="7" t="s">
        <v>35</v>
      </c>
      <c r="C6" s="40">
        <f>COVAR('Daily Raw Data (Q1)'!C8:C37,'Futures and Index Raw Data (Q1)'!$K$7:$K$36)/VAR('Futures and Index Raw Data (Q1)'!$K$7:$K$36)</f>
        <v>-1.2626433579058272</v>
      </c>
      <c r="D6" s="40">
        <f>COVAR('Daily Raw Data (Q1)'!F8:F37,'Futures and Index Raw Data (Q1)'!$K$7:$K$36)/VAR('Futures and Index Raw Data (Q1)'!$K$7:$K$36)</f>
        <v>-0.97679848181514561</v>
      </c>
      <c r="E6" s="40">
        <f>COVAR('Daily Raw Data (Q1)'!I8:I37,'Futures and Index Raw Data (Q1)'!$K$7:$K$36)/VAR('Futures and Index Raw Data (Q1)'!$K$7:$K$36)</f>
        <v>-0.90361140822441688</v>
      </c>
      <c r="F6" s="40">
        <f>COVAR('Daily Raw Data (Q1)'!L8:L37,'Futures and Index Raw Data (Q1)'!$K$7:$K$36)/VAR('Futures and Index Raw Data (Q1)'!$K$7:$K$36)</f>
        <v>0.29136158489272906</v>
      </c>
      <c r="G6" s="51">
        <f>COVAR('Daily Raw Data (Q1)'!O8:O37,'Futures and Index Raw Data (Q1)'!$K$7:$K$36)/VAR('Futures and Index Raw Data (Q1)'!$K$7:$K$36)</f>
        <v>0.94551504137890019</v>
      </c>
      <c r="H6" s="44"/>
    </row>
    <row r="7" spans="2:8" x14ac:dyDescent="0.25">
      <c r="B7" s="7" t="s">
        <v>36</v>
      </c>
      <c r="C7" s="40">
        <f>COVAR('Daily Raw Data (Q1)'!C8:C67,'Futures and Index Raw Data (Q1)'!$K$7:$K$66)/VAR('Futures and Index Raw Data (Q1)'!$K$7:$K$66)</f>
        <v>-1.2930296893581452</v>
      </c>
      <c r="D7" s="40">
        <f>COVAR('Daily Raw Data (Q1)'!F8:F67,'Futures and Index Raw Data (Q1)'!$K$7:$K$66)/VAR('Futures and Index Raw Data (Q1)'!$K$7:$K$66)</f>
        <v>-0.94682911833985839</v>
      </c>
      <c r="E7" s="40">
        <f>COVAR('Daily Raw Data (Q1)'!I8:I67,'Futures and Index Raw Data (Q1)'!$K$7:$K$66)/VAR('Futures and Index Raw Data (Q1)'!$K$7:$K$66)</f>
        <v>-1.1806028860553688</v>
      </c>
      <c r="F7" s="40">
        <f>COVAR('Daily Raw Data (Q1)'!L8:L67,'Futures and Index Raw Data (Q1)'!$K$7:$K$66)/VAR('Futures and Index Raw Data (Q1)'!$K$7:$K$66)</f>
        <v>0.14918022277304166</v>
      </c>
      <c r="G7" s="41">
        <f>COVAR('Daily Raw Data (Q1)'!O8:O67,'Futures and Index Raw Data (Q1)'!$K$7:$K$66)/VAR('Futures and Index Raw Data (Q1)'!$K$7:$K$66)</f>
        <v>0.63251032468028301</v>
      </c>
      <c r="H7" s="44"/>
    </row>
    <row r="8" spans="2:8" ht="16.5" thickBot="1" x14ac:dyDescent="0.3">
      <c r="B8" s="7" t="s">
        <v>37</v>
      </c>
      <c r="C8" s="40">
        <f>COVAR('Daily Raw Data (Q1)'!C8:C97,'Futures and Index Raw Data (Q1)'!$K$7:$K$96)/VAR('Futures and Index Raw Data (Q1)'!$K$7:$K$96)</f>
        <v>-1.1996172736393862</v>
      </c>
      <c r="D8" s="40">
        <f>COVAR('Daily Raw Data (Q1)'!F8:F97,'Futures and Index Raw Data (Q1)'!$K$7:$K$96)/VAR('Futures and Index Raw Data (Q1)'!$K$7:$K$96)</f>
        <v>-0.95226256143460974</v>
      </c>
      <c r="E8" s="40">
        <f>COVAR('Daily Raw Data (Q1)'!I8:I97,'Futures and Index Raw Data (Q1)'!$K$7:$K$96)/VAR('Futures and Index Raw Data (Q1)'!$K$7:$K$96)</f>
        <v>-1.2004730135598294</v>
      </c>
      <c r="F8" s="40">
        <f>COVAR('Daily Raw Data (Q1)'!L8:L97,'Futures and Index Raw Data (Q1)'!$K$7:$K$96)/VAR('Futures and Index Raw Data (Q1)'!$K$7:$K$96)</f>
        <v>9.12791054862035E-3</v>
      </c>
      <c r="G8" s="41">
        <f>COVAR('Daily Raw Data (Q1)'!O8:O97,'Futures and Index Raw Data (Q1)'!$K$7:$K$96)/VAR('Futures and Index Raw Data (Q1)'!$K$7:$K$96)</f>
        <v>0.30343882750244033</v>
      </c>
    </row>
    <row r="9" spans="2:8" ht="16.5" thickBot="1" x14ac:dyDescent="0.3">
      <c r="B9" s="199" t="s">
        <v>34</v>
      </c>
      <c r="C9" s="200"/>
      <c r="D9" s="200"/>
      <c r="E9" s="200"/>
      <c r="F9" s="200"/>
      <c r="G9" s="201"/>
    </row>
    <row r="10" spans="2:8" x14ac:dyDescent="0.25">
      <c r="B10" s="7" t="s">
        <v>38</v>
      </c>
      <c r="C10" s="40">
        <f>COVAR('Monthly Raw Data (Q1)'!C8:C31,'Futures and Index Raw Data (Q1)'!$R$7:$R$30)/VAR('Futures and Index Raw Data (Q1)'!$R$7:$R$30)</f>
        <v>-1.1644320786782743</v>
      </c>
      <c r="D10" s="40">
        <f>COVAR('Monthly Raw Data (Q1)'!F8:F31,'Futures and Index Raw Data (Q1)'!$R$7:$R$30)/VAR('Futures and Index Raw Data (Q1)'!$R$7:$R$30)</f>
        <v>-0.17385965180624277</v>
      </c>
      <c r="E10" s="40">
        <f>COVAR('Monthly Raw Data (Q1)'!I8:I31,'Futures and Index Raw Data (Q1)'!$R$7:$R$30)/VAR('Futures and Index Raw Data (Q1)'!$R$7:$R$30)</f>
        <v>-0.81267356377543576</v>
      </c>
      <c r="F10" s="40">
        <f>COVAR('Monthly Raw Data (Q1)'!L8:L31,'Futures and Index Raw Data (Q1)'!$R$7:$R$30)/VAR('Futures and Index Raw Data (Q1)'!$R$7:$R$30)</f>
        <v>-3.782115742240693E-2</v>
      </c>
      <c r="G10" s="41">
        <f>COVAR('Monthly Raw Data (Q1)'!O8:O31,'Futures and Index Raw Data (Q1)'!$R$7:$R$30)/VAR('Futures and Index Raw Data (Q1)'!$R$7:$R$30)</f>
        <v>0.36313040506766203</v>
      </c>
    </row>
    <row r="11" spans="2:8" x14ac:dyDescent="0.25">
      <c r="B11" s="7" t="s">
        <v>39</v>
      </c>
      <c r="C11" s="40">
        <f>COVAR('Monthly Raw Data (Q1)'!C8:C43,'Futures and Index Raw Data (Q1)'!$R$7:$R$42)/VAR('Futures and Index Raw Data (Q1)'!$R$7:$R$42)</f>
        <v>-0.83372706711478373</v>
      </c>
      <c r="D11" s="40">
        <f>COVAR('Monthly Raw Data (Q1)'!F8:F43,'Futures and Index Raw Data (Q1)'!$R$7:$R$42)/VAR('Futures and Index Raw Data (Q1)'!$R$7:$R$42)</f>
        <v>-0.35185765505104799</v>
      </c>
      <c r="E11" s="40">
        <f>COVAR('Monthly Raw Data (Q1)'!I8:I43,'Futures and Index Raw Data (Q1)'!$R$7:$R$42)/VAR('Futures and Index Raw Data (Q1)'!$R$7:$R$42)</f>
        <v>-0.96621744163908274</v>
      </c>
      <c r="F11" s="40">
        <f>COVAR('Monthly Raw Data (Q1)'!L8:L43,'Futures and Index Raw Data (Q1)'!$R$7:$R$42)/VAR('Futures and Index Raw Data (Q1)'!$R$7:$R$42)</f>
        <v>-3.7241613040149946E-2</v>
      </c>
      <c r="G11" s="41">
        <f>COVAR('Monthly Raw Data (Q1)'!O8:O43,'Futures and Index Raw Data (Q1)'!$R$7:$R$42)/VAR('Futures and Index Raw Data (Q1)'!$R$7:$R$42)</f>
        <v>0.374588152208777</v>
      </c>
    </row>
    <row r="12" spans="2:8" x14ac:dyDescent="0.25">
      <c r="B12" s="7" t="s">
        <v>40</v>
      </c>
      <c r="C12" s="40">
        <f>COVAR('Monthly Raw Data (Q1)'!C8:C67,'Futures and Index Raw Data (Q1)'!$R$7:$R$66)/VAR('Futures and Index Raw Data (Q1)'!$R$7:$R$66)</f>
        <v>-0.66048121416552297</v>
      </c>
      <c r="D12" s="40">
        <f>COVAR('Monthly Raw Data (Q1)'!F8:F67,'Futures and Index Raw Data (Q1)'!$R$7:$R$66)/VAR('Futures and Index Raw Data (Q1)'!$R$7:$R$66)</f>
        <v>-0.43074439667206765</v>
      </c>
      <c r="E12" s="40">
        <f>COVAR('Monthly Raw Data (Q1)'!I8:I67,'Futures and Index Raw Data (Q1)'!$R$7:$R$66)/VAR('Futures and Index Raw Data (Q1)'!$R$7:$R$66)</f>
        <v>-1.0314145840254156</v>
      </c>
      <c r="F12" s="40">
        <f>COVAR('Monthly Raw Data (Q1)'!L8:L67,'Futures and Index Raw Data (Q1)'!$R$7:$R$66)/VAR('Futures and Index Raw Data (Q1)'!$R$7:$R$66)</f>
        <v>-2.3728120457779587E-2</v>
      </c>
      <c r="G12" s="41">
        <f>COVAR('Monthly Raw Data (Q1)'!O8:O67,'Futures and Index Raw Data (Q1)'!$R$7:$R$66)/VAR('Futures and Index Raw Data (Q1)'!$R$7:$R$66)</f>
        <v>0.75891043371929001</v>
      </c>
    </row>
    <row r="13" spans="2:8" ht="16.5" thickBot="1" x14ac:dyDescent="0.3">
      <c r="B13" s="119" t="s">
        <v>41</v>
      </c>
      <c r="C13" s="42">
        <f>COVAR('Monthly Raw Data (Q1)'!C8:C127,'Futures and Index Raw Data (Q1)'!$R$7:$R$126)/VAR('Futures and Index Raw Data (Q1)'!$R$7:$R$126)</f>
        <v>-0.91217398477512934</v>
      </c>
      <c r="D13" s="42">
        <f>COVAR('Monthly Raw Data (Q1)'!F8:F127,'Futures and Index Raw Data (Q1)'!$R$7:$R$126)/VAR('Futures and Index Raw Data (Q1)'!$R$7:$R$126)</f>
        <v>-0.63017670449260688</v>
      </c>
      <c r="E13" s="42">
        <f>COVAR('Monthly Raw Data (Q1)'!I8:I127,'Futures and Index Raw Data (Q1)'!$R$7:$R$126)/VAR('Futures and Index Raw Data (Q1)'!$R$7:$R$126)</f>
        <v>-0.67468439704375416</v>
      </c>
      <c r="F13" s="42">
        <f>COVAR('Monthly Raw Data (Q1)'!L8:L127,'Futures and Index Raw Data (Q1)'!$R$7:$R$126)/VAR('Futures and Index Raw Data (Q1)'!$R$7:$R$126)</f>
        <v>-0.14886474396375188</v>
      </c>
      <c r="G13" s="43">
        <f>COVAR('Monthly Raw Data (Q1)'!O8:O127,'Futures and Index Raw Data (Q1)'!$R$7:$R$126)/VAR('Futures and Index Raw Data (Q1)'!$R$7:$R$126)</f>
        <v>0.27865866013326701</v>
      </c>
    </row>
    <row r="15" spans="2:8" ht="16.5" thickBot="1" x14ac:dyDescent="0.3"/>
    <row r="16" spans="2:8" ht="18.75" x14ac:dyDescent="0.3">
      <c r="B16" s="183" t="s">
        <v>43</v>
      </c>
      <c r="C16" s="184"/>
      <c r="D16" s="184"/>
      <c r="E16" s="184"/>
      <c r="F16" s="184"/>
      <c r="G16" s="185"/>
    </row>
    <row r="17" spans="2:7" ht="16.5" thickBot="1" x14ac:dyDescent="0.3">
      <c r="B17" s="6"/>
      <c r="C17" s="19" t="s">
        <v>2</v>
      </c>
      <c r="D17" s="19" t="s">
        <v>9</v>
      </c>
      <c r="E17" s="19" t="s">
        <v>10</v>
      </c>
      <c r="F17" s="19" t="s">
        <v>4</v>
      </c>
      <c r="G17" s="8" t="s">
        <v>12</v>
      </c>
    </row>
    <row r="18" spans="2:7" ht="16.5" thickBot="1" x14ac:dyDescent="0.3">
      <c r="B18" s="199" t="s">
        <v>33</v>
      </c>
      <c r="C18" s="200"/>
      <c r="D18" s="200"/>
      <c r="E18" s="200"/>
      <c r="F18" s="200"/>
      <c r="G18" s="201"/>
    </row>
    <row r="19" spans="2:7" x14ac:dyDescent="0.25">
      <c r="B19" s="7" t="s">
        <v>35</v>
      </c>
      <c r="C19" s="40">
        <f>COVAR('Daily Raw Data (Q1)'!C8:C37,'Futures and Index Raw Data (Q1)'!$N$7:$N$36)/VAR('Futures and Index Raw Data (Q1)'!$N$7:$N$36)</f>
        <v>-1.0253040666183884</v>
      </c>
      <c r="D19" s="40">
        <f>COVAR('Daily Raw Data (Q1)'!F8:F37,'Futures and Index Raw Data (Q1)'!$N$7:$N$36)/VAR('Futures and Index Raw Data (Q1)'!$N$7:$N$36)</f>
        <v>-0.68703443615914084</v>
      </c>
      <c r="E19" s="40">
        <f>COVAR('Daily Raw Data (Q1)'!I8:I37,'Futures and Index Raw Data (Q1)'!$N$7:$N$36)/VAR('Futures and Index Raw Data (Q1)'!$N$7:$N$36)</f>
        <v>-0.83320069986799683</v>
      </c>
      <c r="F19" s="40">
        <f>COVAR('Daily Raw Data (Q1)'!L8:L37,'Futures and Index Raw Data (Q1)'!$N$7:$N$36)/VAR('Futures and Index Raw Data (Q1)'!$N$7:$N$36)</f>
        <v>0.29999646903213301</v>
      </c>
      <c r="G19" s="41">
        <f>COVAR('Daily Raw Data (Q1)'!O8:O37,'Futures and Index Raw Data (Q1)'!$N$7:$N$36)/VAR('Futures and Index Raw Data (Q1)'!$N$7:$N$36)</f>
        <v>0.87618683617915982</v>
      </c>
    </row>
    <row r="20" spans="2:7" x14ac:dyDescent="0.25">
      <c r="B20" s="7" t="s">
        <v>36</v>
      </c>
      <c r="C20" s="40">
        <f>COVAR('Daily Raw Data (Q1)'!C8:C67,'Futures and Index Raw Data (Q1)'!$N$7:$N$66)/VAR('Futures and Index Raw Data (Q1)'!$N$7:$N$66)</f>
        <v>-0.90755775825369167</v>
      </c>
      <c r="D20" s="40">
        <f>COVAR('Daily Raw Data (Q1)'!F8:F67,'Futures and Index Raw Data (Q1)'!$N$7:$N$66)/VAR('Futures and Index Raw Data (Q1)'!$N$7:$N$66)</f>
        <v>-0.66709681235233287</v>
      </c>
      <c r="E20" s="40">
        <f>COVAR('Daily Raw Data (Q1)'!I8:I67,'Futures and Index Raw Data (Q1)'!$N$7:$N$66)/VAR('Futures and Index Raw Data (Q1)'!$N$7:$N$66)</f>
        <v>-1.0967673276405023</v>
      </c>
      <c r="F20" s="40">
        <f>COVAR('Daily Raw Data (Q1)'!L8:L67,'Futures and Index Raw Data (Q1)'!$N$7:$N$66)/VAR('Futures and Index Raw Data (Q1)'!$N$7:$N$66)</f>
        <v>0.17937482425160464</v>
      </c>
      <c r="G20" s="41">
        <f>COVAR('Daily Raw Data (Q1)'!O8:O67,'Futures and Index Raw Data (Q1)'!$N$7:$N$66)/VAR('Futures and Index Raw Data (Q1)'!$N$7:$N$66)</f>
        <v>0.62474874286747151</v>
      </c>
    </row>
    <row r="21" spans="2:7" ht="16.5" thickBot="1" x14ac:dyDescent="0.3">
      <c r="B21" s="7" t="s">
        <v>37</v>
      </c>
      <c r="C21" s="40">
        <f>COVAR('Daily Raw Data (Q1)'!C8:C97,'Futures and Index Raw Data (Q1)'!$N$7:$N$96)/VAR('Futures and Index Raw Data (Q1)'!$N$7:$N$96)</f>
        <v>-0.90080822588153309</v>
      </c>
      <c r="D21" s="40">
        <f>COVAR('Daily Raw Data (Q1)'!F8:F97,'Futures and Index Raw Data (Q1)'!$N$7:$N$96)/VAR('Futures and Index Raw Data (Q1)'!$N$7:$N$96)</f>
        <v>-0.67061339491336458</v>
      </c>
      <c r="E21" s="40">
        <f>COVAR('Daily Raw Data (Q1)'!I8:I97,'Futures and Index Raw Data (Q1)'!$N$7:$N$96)/VAR('Futures and Index Raw Data (Q1)'!$N$7:$N$96)</f>
        <v>-1.2120487103350959</v>
      </c>
      <c r="F21" s="40">
        <f>COVAR('Daily Raw Data (Q1)'!L8:L97,'Futures and Index Raw Data (Q1)'!$N$7:$N$96)/VAR('Futures and Index Raw Data (Q1)'!$N$7:$N$96)</f>
        <v>5.1698797030743038E-2</v>
      </c>
      <c r="G21" s="41">
        <f>COVAR('Daily Raw Data (Q1)'!O8:O97,'Futures and Index Raw Data (Q1)'!$N$7:$N$96)/VAR('Futures and Index Raw Data (Q1)'!$N$7:$N$96)</f>
        <v>0.31904236396349822</v>
      </c>
    </row>
    <row r="22" spans="2:7" ht="16.5" thickBot="1" x14ac:dyDescent="0.3">
      <c r="B22" s="199" t="s">
        <v>34</v>
      </c>
      <c r="C22" s="200"/>
      <c r="D22" s="200"/>
      <c r="E22" s="200"/>
      <c r="F22" s="200"/>
      <c r="G22" s="201"/>
    </row>
    <row r="23" spans="2:7" x14ac:dyDescent="0.25">
      <c r="B23" s="7" t="s">
        <v>38</v>
      </c>
      <c r="C23" s="40">
        <f>COVAR('Monthly Raw Data (Q1)'!C8:C31,'Futures and Index Raw Data (Q1)'!$U$7:$U$30)/VAR('Futures and Index Raw Data (Q1)'!$U$7:$U$30)</f>
        <v>-0.71661354624050344</v>
      </c>
      <c r="D23" s="40">
        <f>COVAR('Monthly Raw Data (Q1)'!F8:F31,'Futures and Index Raw Data (Q1)'!$U$7:$U$30)/VAR('Futures and Index Raw Data (Q1)'!$U$7:$RU$30)</f>
        <v>-5.7736410972025502E-3</v>
      </c>
      <c r="E23" s="40">
        <f>COVAR('Monthly Raw Data (Q1)'!I8:I31,'Futures and Index Raw Data (Q1)'!$U$7:$U$30)/VAR('Futures and Index Raw Data (Q1)'!$U$7:$U$30)</f>
        <v>-1.1281124092028227</v>
      </c>
      <c r="F23" s="40">
        <f>COVAR('Monthly Raw Data (Q1)'!L8:L31,'Futures and Index Raw Data (Q1)'!$U$7:$U$30)/VAR('Futures and Index Raw Data (Q1)'!$U$7:$U$30)</f>
        <v>-3.2688266411670205E-2</v>
      </c>
      <c r="G23" s="41">
        <f>COVAR('Monthly Raw Data (Q1)'!O8:O31,'Futures and Index Raw Data (Q1)'!$U$7:$U$30)/VAR('Futures and Index Raw Data (Q1)'!$U$7:$U$30)</f>
        <v>0.1209992655137283</v>
      </c>
    </row>
    <row r="24" spans="2:7" x14ac:dyDescent="0.25">
      <c r="B24" s="7" t="s">
        <v>39</v>
      </c>
      <c r="C24" s="40">
        <f>COVAR('Monthly Raw Data (Q1)'!C8:C43,'Futures and Index Raw Data (Q1)'!$U$7:$U$42)/VAR('Futures and Index Raw Data (Q1)'!$U$7:$U$42)</f>
        <v>-0.55954438376213611</v>
      </c>
      <c r="D24" s="40">
        <f>COVAR('Monthly Raw Data (Q1)'!F8:F43,'Futures and Index Raw Data (Q1)'!$U$7:$U$42)/VAR('Futures and Index Raw Data (Q1)'!$U$7:$U$42)</f>
        <v>-5.4339824068957654E-2</v>
      </c>
      <c r="E24" s="40">
        <f>COVAR('Monthly Raw Data (Q1)'!I8:I43,'Futures and Index Raw Data (Q1)'!$U$7:$U$42)/VAR('Futures and Index Raw Data (Q1)'!$U$7:$U$42)</f>
        <v>-1.1143846749991766</v>
      </c>
      <c r="F24" s="40">
        <f>COVAR('Monthly Raw Data (Q1)'!L8:L43,'Futures and Index Raw Data (Q1)'!$U$7:$U$42)/VAR('Futures and Index Raw Data (Q1)'!$U$7:$U$42)</f>
        <v>3.5851398179563613E-3</v>
      </c>
      <c r="G24" s="41">
        <f>COVAR('Monthly Raw Data (Q1)'!O8:O43,'Futures and Index Raw Data (Q1)'!$U$7:$U$42)/VAR('Futures and Index Raw Data (Q1)'!$U$7:$U$42)</f>
        <v>0.24085940751044574</v>
      </c>
    </row>
    <row r="25" spans="2:7" x14ac:dyDescent="0.25">
      <c r="B25" s="7" t="s">
        <v>40</v>
      </c>
      <c r="C25" s="40">
        <f>COVAR('Monthly Raw Data (Q1)'!C8:C67,'Futures and Index Raw Data (Q1)'!$U$7:$U$66)/VAR('Futures and Index Raw Data (Q1)'!$U$7:$U$66)</f>
        <v>-0.40619218360180553</v>
      </c>
      <c r="D25" s="40">
        <f>COVAR('Monthly Raw Data (Q1)'!F8:F67,'Futures and Index Raw Data (Q1)'!$U$7:$U$66)/VAR('Futures and Index Raw Data (Q1)'!$U$7:$U$66)</f>
        <v>-0.21814746586122641</v>
      </c>
      <c r="E25" s="40">
        <f>COVAR('Monthly Raw Data (Q1)'!I8:I67,'Futures and Index Raw Data (Q1)'!$U$7:$U$66)/VAR('Futures and Index Raw Data (Q1)'!$U$7:$U$66)</f>
        <v>-0.89495410945332921</v>
      </c>
      <c r="F25" s="40">
        <f>COVAR('Monthly Raw Data (Q1)'!L8:L67,'Futures and Index Raw Data (Q1)'!$U$7:$U$66)/VAR('Futures and Index Raw Data (Q1)'!$U$7:$U$66)</f>
        <v>9.9785425076332254E-3</v>
      </c>
      <c r="G25" s="41">
        <f>COVAR('Monthly Raw Data (Q1)'!O8:O67,'Futures and Index Raw Data (Q1)'!$U$7:$U$66)/VAR('Futures and Index Raw Data (Q1)'!$U$7:$U$66)</f>
        <v>0.52653990398364203</v>
      </c>
    </row>
    <row r="26" spans="2:7" ht="16.5" thickBot="1" x14ac:dyDescent="0.3">
      <c r="B26" s="119" t="s">
        <v>41</v>
      </c>
      <c r="C26" s="42">
        <f>COVAR('Monthly Raw Data (Q1)'!C8:C127,'Futures and Index Raw Data (Q1)'!$U$7:$U$126)/VAR('Futures and Index Raw Data (Q1)'!$U$7:$U$126)</f>
        <v>-0.56598725688272278</v>
      </c>
      <c r="D26" s="42">
        <f>COVAR('Monthly Raw Data (Q1)'!F8:F127,'Futures and Index Raw Data (Q1)'!$U$7:$U$126)/VAR('Futures and Index Raw Data (Q1)'!$U$7:$U$126)</f>
        <v>-0.3726012279238341</v>
      </c>
      <c r="E26" s="42">
        <f>COVAR('Monthly Raw Data (Q1)'!I8:I127,'Futures and Index Raw Data (Q1)'!$U$7:$U$126)/VAR('Futures and Index Raw Data (Q1)'!$U$7:$U$126)</f>
        <v>-0.57319199229031559</v>
      </c>
      <c r="F26" s="42">
        <f>COVAR('Monthly Raw Data (Q1)'!L8:L127,'Futures and Index Raw Data (Q1)'!$U$7:$U$126)/VAR('Futures and Index Raw Data (Q1)'!$U$7:$U$126)</f>
        <v>-8.9788583437859171E-2</v>
      </c>
      <c r="G26" s="43">
        <f>COVAR('Monthly Raw Data (Q1)'!O8:O127,'Futures and Index Raw Data (Q1)'!$U$7:$U$126)/VAR('Futures and Index Raw Data (Q1)'!$U$7:$U$126)</f>
        <v>0.22253368222676997</v>
      </c>
    </row>
    <row r="27" spans="2:7" x14ac:dyDescent="0.25">
      <c r="B27" s="50"/>
      <c r="C27" s="40"/>
      <c r="D27" s="40"/>
      <c r="E27" s="40"/>
      <c r="F27" s="40"/>
      <c r="G27" s="40"/>
    </row>
    <row r="28" spans="2:7" ht="16.5" thickBot="1" x14ac:dyDescent="0.3"/>
    <row r="29" spans="2:7" ht="18.75" x14ac:dyDescent="0.3">
      <c r="B29" s="183" t="s">
        <v>68</v>
      </c>
      <c r="C29" s="184"/>
      <c r="D29" s="184"/>
      <c r="E29" s="184"/>
      <c r="F29" s="184"/>
      <c r="G29" s="185"/>
    </row>
    <row r="30" spans="2:7" ht="16.5" thickBot="1" x14ac:dyDescent="0.3">
      <c r="B30" s="6"/>
      <c r="C30" s="19" t="s">
        <v>2</v>
      </c>
      <c r="D30" s="19" t="s">
        <v>9</v>
      </c>
      <c r="E30" s="19" t="s">
        <v>10</v>
      </c>
      <c r="F30" s="19" t="s">
        <v>4</v>
      </c>
      <c r="G30" s="8" t="s">
        <v>12</v>
      </c>
    </row>
    <row r="31" spans="2:7" ht="16.5" thickBot="1" x14ac:dyDescent="0.3">
      <c r="B31" s="199" t="s">
        <v>81</v>
      </c>
      <c r="C31" s="200"/>
      <c r="D31" s="200"/>
      <c r="E31" s="200"/>
      <c r="F31" s="200"/>
      <c r="G31" s="201"/>
    </row>
    <row r="32" spans="2:7" x14ac:dyDescent="0.25">
      <c r="B32" s="7" t="s">
        <v>46</v>
      </c>
      <c r="C32" s="48">
        <f>COVAR('Daily RW Data (Q4)'!C8:C67,'RW Futures and Index Data (Q4)'!$C$7:$C$66)/VAR('RW Futures and Index Data (Q4)'!$C$7:$C$66)</f>
        <v>1.0694377600821836</v>
      </c>
      <c r="D32" s="48">
        <f>COVAR('Daily RW Data (Q4)'!F8:F67,'RW Futures and Index Data (Q4)'!$C$7:$C$66)/VAR('RW Futures and Index Data (Q4)'!$C$7:$C$66)</f>
        <v>1.2927674030973706</v>
      </c>
      <c r="E32" s="40">
        <f>COVAR('Daily RW Data (Q4)'!I8:I67,'RW Futures and Index Data (Q4)'!$C$7:$C$66)/VAR('RW Futures and Index Data (Q4)'!$C$7:$C$66)</f>
        <v>-0.26273650952242666</v>
      </c>
      <c r="F32" s="40">
        <f>COVAR('Daily RW Data (Q4)'!L8:L67,'RW Futures and Index Data (Q4)'!$C$7:$C$66)/VAR('RW Futures and Index Data (Q4)'!$C$7:$C$66)</f>
        <v>0.11987907752959548</v>
      </c>
      <c r="G32" s="41">
        <f>COVAR('Daily RW Data (Q4)'!O8:O67,'RW Futures and Index Data (Q4)'!$C$7:$C$66)/VAR('RW Futures and Index Data (Q4)'!$C$7:$C$66)</f>
        <v>-0.1571978040161095</v>
      </c>
    </row>
    <row r="33" spans="2:7" ht="16.5" thickBot="1" x14ac:dyDescent="0.3">
      <c r="B33" s="7" t="s">
        <v>47</v>
      </c>
      <c r="C33" s="40">
        <f>COVAR('Daily RW Data (Q4)'!C8:C67,'RW Futures and Index Data (Q4)'!$F$7:$F$66)/VAR('RW Futures and Index Data (Q4)'!$F$7:$F$66)</f>
        <v>-0.27694029627485611</v>
      </c>
      <c r="D33" s="40">
        <f>COVAR('Daily RW Data (Q4)'!F8:F67,'RW Futures and Index Data (Q4)'!$F$7:$F$66)/VAR('RW Futures and Index Data (Q4)'!$F$7:$F$66)</f>
        <v>-0.57369552725344608</v>
      </c>
      <c r="E33" s="48">
        <f>COVAR('Daily RW Data (Q4)'!I8:I67,'RW Futures and Index Data (Q4)'!$F$7:$F$66)/VAR('RW Futures and Index Data (Q4)'!$F$7:$F$66)</f>
        <v>0.95659880981018819</v>
      </c>
      <c r="F33" s="48">
        <f>COVAR('Daily RW Data (Q4)'!L8:L67,'RW Futures and Index Data (Q4)'!$F$7:$F$66)/VAR('RW Futures and Index Data (Q4)'!$F$7:$F$66)</f>
        <v>0.35599176097140578</v>
      </c>
      <c r="G33" s="47">
        <f>COVAR('Daily RW Data (Q4)'!O8:O67,'RW Futures and Index Data (Q4)'!$F$7:$F$66)/VAR('RW Futures and Index Data (Q4)'!$F$7:$F$66)</f>
        <v>0.99948018717791054</v>
      </c>
    </row>
    <row r="34" spans="2:7" ht="16.5" thickBot="1" x14ac:dyDescent="0.3">
      <c r="B34" s="199" t="s">
        <v>82</v>
      </c>
      <c r="C34" s="200"/>
      <c r="D34" s="200"/>
      <c r="E34" s="200"/>
      <c r="F34" s="200"/>
      <c r="G34" s="201"/>
    </row>
    <row r="35" spans="2:7" x14ac:dyDescent="0.25">
      <c r="B35" s="7" t="s">
        <v>46</v>
      </c>
      <c r="C35" s="49">
        <f>COVAR('Monthly RW Data (Q4)'!C8:C27,'RW Futures and Index Data (Q4)'!$J$7:$J$26)/VAR('RW Futures and Index Data (Q4)'!$J$7:$J$26)</f>
        <v>1.024499308179823</v>
      </c>
      <c r="D35" s="40">
        <f>COVAR('Monthly RW Data (Q4)'!F8:F27,'RW Futures and Index Data (Q4)'!$J$7:$J$26)/VAR('RW Futures and Index Data (Q4)'!$J$7:$J$26)</f>
        <v>0.33503161153616673</v>
      </c>
      <c r="E35" s="40">
        <f>COVAR('Monthly RW Data (Q4)'!I8:I27,'RW Futures and Index Data (Q4)'!$J$7:$J$26)/VAR('RW Futures and Index Data (Q4)'!$J$7:$J$26)</f>
        <v>2.437819896096324</v>
      </c>
      <c r="F35" s="40">
        <f>COVAR('Monthly RW Data (Q4)'!L8:L27,'RW Futures and Index Data (Q4)'!$J$7:$J$26)/VAR('RW Futures and Index Data (Q4)'!$J$7:$J$26)</f>
        <v>-0.18022803710677959</v>
      </c>
      <c r="G35" s="41">
        <f>COVAR('Monthly RW Data (Q4)'!O8:O27,'RW Futures and Index Data (Q4)'!$J$7:$J$26)/VAR('RW Futures and Index Data (Q4)'!$J$7:$J$26)</f>
        <v>-0.82444411909764614</v>
      </c>
    </row>
    <row r="36" spans="2:7" ht="16.5" thickBot="1" x14ac:dyDescent="0.3">
      <c r="B36" s="119" t="s">
        <v>47</v>
      </c>
      <c r="C36" s="42">
        <f>COVAR('Monthly RW Data (Q4)'!C8:C27,'RW Futures and Index Data (Q4)'!$M$7:$M$26)/VAR('RW Futures and Index Data (Q4)'!$M$7:$M$26)</f>
        <v>1.2613589751540304</v>
      </c>
      <c r="D36" s="42">
        <f>COVAR('Monthly RW Data (Q4)'!F8:F27,'RW Futures and Index Data (Q4)'!$M$7:$M$26)/VAR('RW Futures and Index Data (Q4)'!$M$7:$M$26)</f>
        <v>0.5606406128190502</v>
      </c>
      <c r="E36" s="42">
        <f>COVAR('Monthly RW Data (Q4)'!I8:I27,'RW Futures and Index Data (Q4)'!$M$7:$M$26)/VAR('RW Futures and Index Data (Q4)'!$M$7:$M$26)</f>
        <v>2.3511108853846845</v>
      </c>
      <c r="F36" s="42">
        <f>COVAR('Monthly RW Data (Q4)'!L8:L27,'RW Futures and Index Data (Q4)'!$M$7:$M$26)/VAR('RW Futures and Index Data (Q4)'!$M$7:$M$26)</f>
        <v>-0.10878451611896618</v>
      </c>
      <c r="G36" s="43">
        <f>COVAR('Monthly RW Data (Q4)'!O8:O27,'RW Futures and Index Data (Q4)'!$M$7:$M$26)/VAR('RW Futures and Index Data (Q4)'!$M$7:$M$26)</f>
        <v>-0.90940776147491209</v>
      </c>
    </row>
  </sheetData>
  <mergeCells count="9">
    <mergeCell ref="B31:G31"/>
    <mergeCell ref="B34:G34"/>
    <mergeCell ref="B16:G16"/>
    <mergeCell ref="B3:G3"/>
    <mergeCell ref="B29:G29"/>
    <mergeCell ref="B5:G5"/>
    <mergeCell ref="B9:G9"/>
    <mergeCell ref="B18:G18"/>
    <mergeCell ref="B22:G22"/>
  </mergeCells>
  <pageMargins left="0.75" right="0.75" top="1" bottom="1" header="0.5" footer="0.5"/>
  <pageSetup orientation="portrait"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9540"/>
  <sheetViews>
    <sheetView zoomScaleNormal="100" zoomScaleSheetLayoutView="130" workbookViewId="0">
      <pane ySplit="6" topLeftCell="A7" activePane="bottomLeft" state="frozen"/>
      <selection pane="bottomLeft" activeCell="L7" sqref="L7"/>
    </sheetView>
  </sheetViews>
  <sheetFormatPr defaultColWidth="11" defaultRowHeight="15.75" x14ac:dyDescent="0.25"/>
  <cols>
    <col min="1" max="1" width="10.375" style="27" bestFit="1" customWidth="1"/>
    <col min="2" max="2" width="11" style="27"/>
    <col min="3" max="3" width="15.125" style="27" bestFit="1" customWidth="1"/>
    <col min="4" max="4" width="1.25" style="27" customWidth="1"/>
    <col min="5" max="5" width="11" style="27"/>
    <col min="6" max="6" width="15.75" style="27" bestFit="1" customWidth="1"/>
    <col min="7" max="7" width="0.875" style="27" customWidth="1"/>
    <col min="8" max="8" width="10.875" style="27" bestFit="1" customWidth="1"/>
    <col min="9" max="9" width="15.75" style="27" bestFit="1" customWidth="1"/>
    <col min="10" max="10" width="0.875" style="27" customWidth="1"/>
    <col min="11" max="11" width="11" style="27"/>
    <col min="12" max="12" width="15.75" style="27" bestFit="1" customWidth="1"/>
    <col min="13" max="13" width="0.75" style="27" customWidth="1"/>
    <col min="14" max="14" width="11" style="27"/>
    <col min="15" max="15" width="15.75" style="27" bestFit="1" customWidth="1"/>
    <col min="16" max="16" width="11" style="27"/>
  </cols>
  <sheetData>
    <row r="1" spans="1:16" ht="16.5" thickBot="1" x14ac:dyDescent="0.3">
      <c r="A1" s="10"/>
      <c r="B1" s="10"/>
      <c r="C1" s="10"/>
      <c r="D1" s="10"/>
      <c r="E1" s="10"/>
      <c r="F1" s="10"/>
      <c r="G1" s="10"/>
      <c r="H1" s="10"/>
      <c r="I1" s="10"/>
      <c r="J1" s="10"/>
      <c r="K1" s="10"/>
      <c r="L1" s="10"/>
      <c r="M1" s="10"/>
      <c r="N1" s="10"/>
      <c r="O1" s="10"/>
      <c r="P1" s="10"/>
    </row>
    <row r="2" spans="1:16" ht="20.25" thickBot="1" x14ac:dyDescent="0.35">
      <c r="A2" s="10"/>
      <c r="B2" s="10"/>
      <c r="C2" s="10"/>
      <c r="D2" s="10"/>
      <c r="E2" s="10"/>
      <c r="F2" s="26" t="s">
        <v>49</v>
      </c>
      <c r="G2" s="10"/>
      <c r="H2" s="10"/>
      <c r="I2" s="10"/>
      <c r="J2" s="10"/>
      <c r="K2" s="10"/>
      <c r="L2" s="10"/>
      <c r="M2" s="10"/>
      <c r="N2" s="10"/>
      <c r="O2" s="10"/>
      <c r="P2" s="10"/>
    </row>
    <row r="3" spans="1:16" ht="16.5" thickBot="1" x14ac:dyDescent="0.3">
      <c r="A3" s="10"/>
      <c r="B3" s="10"/>
      <c r="C3" s="10"/>
      <c r="D3" s="10"/>
      <c r="E3" s="10"/>
      <c r="F3" s="10"/>
      <c r="G3" s="10"/>
      <c r="H3" s="10"/>
      <c r="I3" s="10"/>
      <c r="J3" s="10"/>
      <c r="K3" s="10"/>
      <c r="L3" s="10"/>
      <c r="M3" s="10"/>
      <c r="N3" s="10"/>
      <c r="O3" s="10"/>
      <c r="P3" s="10"/>
    </row>
    <row r="4" spans="1:16" ht="18.75" x14ac:dyDescent="0.3">
      <c r="A4" s="10"/>
      <c r="B4" s="183" t="s">
        <v>6</v>
      </c>
      <c r="C4" s="184"/>
      <c r="D4" s="184"/>
      <c r="E4" s="184"/>
      <c r="F4" s="185"/>
      <c r="G4" s="10"/>
      <c r="H4" s="183" t="s">
        <v>7</v>
      </c>
      <c r="I4" s="185"/>
      <c r="J4" s="10"/>
      <c r="K4" s="183" t="s">
        <v>8</v>
      </c>
      <c r="L4" s="186"/>
      <c r="M4" s="10"/>
      <c r="N4" s="183" t="s">
        <v>15</v>
      </c>
      <c r="O4" s="185"/>
      <c r="P4" s="10"/>
    </row>
    <row r="5" spans="1:16" ht="16.5" thickBot="1" x14ac:dyDescent="0.3">
      <c r="A5" s="10"/>
      <c r="B5" s="187" t="s">
        <v>2</v>
      </c>
      <c r="C5" s="188"/>
      <c r="D5" s="12"/>
      <c r="E5" s="189" t="s">
        <v>14</v>
      </c>
      <c r="F5" s="190"/>
      <c r="G5" s="10"/>
      <c r="H5" s="191" t="s">
        <v>3</v>
      </c>
      <c r="I5" s="192"/>
      <c r="J5" s="10"/>
      <c r="K5" s="193" t="s">
        <v>4</v>
      </c>
      <c r="L5" s="194"/>
      <c r="M5" s="10"/>
      <c r="N5" s="195" t="s">
        <v>11</v>
      </c>
      <c r="O5" s="196"/>
      <c r="P5" s="10"/>
    </row>
    <row r="6" spans="1:16" s="1" customFormat="1" x14ac:dyDescent="0.25">
      <c r="A6" s="20" t="s">
        <v>0</v>
      </c>
      <c r="B6" s="3" t="s">
        <v>1</v>
      </c>
      <c r="C6" s="4" t="s">
        <v>44</v>
      </c>
      <c r="D6" s="13"/>
      <c r="E6" s="3" t="s">
        <v>1</v>
      </c>
      <c r="F6" s="4" t="s">
        <v>44</v>
      </c>
      <c r="G6" s="11"/>
      <c r="H6" s="3" t="s">
        <v>1</v>
      </c>
      <c r="I6" s="4" t="s">
        <v>44</v>
      </c>
      <c r="J6" s="11"/>
      <c r="K6" s="3" t="s">
        <v>1</v>
      </c>
      <c r="L6" s="4" t="s">
        <v>44</v>
      </c>
      <c r="M6" s="11"/>
      <c r="N6" s="3" t="s">
        <v>1</v>
      </c>
      <c r="O6" s="4" t="s">
        <v>44</v>
      </c>
      <c r="P6" s="11"/>
    </row>
    <row r="7" spans="1:16" x14ac:dyDescent="0.25">
      <c r="A7" s="23">
        <v>42195</v>
      </c>
      <c r="B7">
        <v>68.051276000000001</v>
      </c>
      <c r="C7" s="135" t="s">
        <v>5</v>
      </c>
      <c r="D7" s="12"/>
      <c r="E7" s="6">
        <v>56.469073999999999</v>
      </c>
      <c r="F7" s="135" t="s">
        <v>5</v>
      </c>
      <c r="G7" s="10"/>
      <c r="H7" s="6">
        <v>138.41999799999999</v>
      </c>
      <c r="I7" s="135" t="s">
        <v>5</v>
      </c>
      <c r="J7" s="10"/>
      <c r="K7" s="6">
        <v>112.43216099999999</v>
      </c>
      <c r="L7" s="135" t="s">
        <v>5</v>
      </c>
      <c r="M7" s="10"/>
      <c r="N7" s="6">
        <v>114.138983</v>
      </c>
      <c r="O7" s="135" t="s">
        <v>5</v>
      </c>
      <c r="P7" s="10"/>
    </row>
    <row r="8" spans="1:16" x14ac:dyDescent="0.25">
      <c r="A8" s="23">
        <v>42194</v>
      </c>
      <c r="B8">
        <v>66.688664000000003</v>
      </c>
      <c r="C8" s="16">
        <f>B7/B36-1</f>
        <v>-3.7857043718582117E-3</v>
      </c>
      <c r="D8" s="12"/>
      <c r="E8" s="6">
        <v>55.913640999999998</v>
      </c>
      <c r="F8" s="16">
        <f>E7/E36-1</f>
        <v>-4.1044592802975122E-2</v>
      </c>
      <c r="G8" s="10"/>
      <c r="H8" s="6">
        <v>137.699997</v>
      </c>
      <c r="I8" s="16">
        <f>H7/H36-1</f>
        <v>0.13944677791949012</v>
      </c>
      <c r="J8" s="10"/>
      <c r="K8" s="6">
        <v>113.155321</v>
      </c>
      <c r="L8" s="16">
        <f>K7/K36-1</f>
        <v>-2.1722460174110614E-2</v>
      </c>
      <c r="M8" s="10"/>
      <c r="N8" s="6">
        <v>115.978184</v>
      </c>
      <c r="O8" s="16">
        <f>N7/N36-1</f>
        <v>-5.0148930052390628E-2</v>
      </c>
      <c r="P8" s="10"/>
    </row>
    <row r="9" spans="1:16" x14ac:dyDescent="0.25">
      <c r="A9" s="23">
        <v>42193</v>
      </c>
      <c r="B9">
        <v>66.370389000000003</v>
      </c>
      <c r="C9" s="16">
        <f t="shared" ref="C9:C72" si="0">B8/B37-1</f>
        <v>-3.6083879987393708E-2</v>
      </c>
      <c r="D9" s="12"/>
      <c r="E9" s="6">
        <v>55.884405000000001</v>
      </c>
      <c r="F9" s="16">
        <f t="shared" ref="F9:F72" si="1">E8/E37-1</f>
        <v>-3.1550115368974452E-2</v>
      </c>
      <c r="G9" s="10"/>
      <c r="H9" s="6">
        <v>134</v>
      </c>
      <c r="I9" s="16">
        <f t="shared" ref="I9:I72" si="2">H8/H37-1</f>
        <v>0.10054342789617743</v>
      </c>
      <c r="J9" s="10"/>
      <c r="K9" s="6">
        <v>113.907797</v>
      </c>
      <c r="L9" s="16">
        <f t="shared" ref="L9:L72" si="3">K8/K37-1</f>
        <v>-1.5013843170575525E-2</v>
      </c>
      <c r="M9" s="10"/>
      <c r="N9" s="6">
        <v>118.30916000000001</v>
      </c>
      <c r="O9" s="16">
        <f t="shared" ref="O9:O72" si="4">N8/N37-1</f>
        <v>-3.2715019379488619E-2</v>
      </c>
      <c r="P9" s="10"/>
    </row>
    <row r="10" spans="1:16" x14ac:dyDescent="0.25">
      <c r="A10" s="23">
        <v>42192</v>
      </c>
      <c r="B10">
        <v>67.404777999999993</v>
      </c>
      <c r="C10" s="16">
        <f t="shared" si="0"/>
        <v>-3.9717872298128176E-2</v>
      </c>
      <c r="D10" s="12"/>
      <c r="E10" s="6">
        <v>56.508052999999997</v>
      </c>
      <c r="F10" s="16">
        <f t="shared" si="1"/>
        <v>-2.8149530746956364E-2</v>
      </c>
      <c r="G10" s="10"/>
      <c r="H10" s="6">
        <v>133.479996</v>
      </c>
      <c r="I10" s="16">
        <f t="shared" si="2"/>
        <v>7.2858269449827651E-2</v>
      </c>
      <c r="J10" s="10"/>
      <c r="K10" s="6">
        <v>113.751441</v>
      </c>
      <c r="L10" s="16">
        <f t="shared" si="3"/>
        <v>-1.0556122340400154E-2</v>
      </c>
      <c r="M10" s="10"/>
      <c r="N10" s="6">
        <v>117.296122</v>
      </c>
      <c r="O10" s="16">
        <f t="shared" si="4"/>
        <v>-1.5685849153529996E-2</v>
      </c>
      <c r="P10" s="10"/>
    </row>
    <row r="11" spans="1:16" x14ac:dyDescent="0.25">
      <c r="A11" s="23">
        <v>42191</v>
      </c>
      <c r="B11">
        <v>67.752898000000002</v>
      </c>
      <c r="C11" s="16">
        <f t="shared" si="0"/>
        <v>-1.1234368488765134E-2</v>
      </c>
      <c r="D11" s="12"/>
      <c r="E11" s="6">
        <v>56.079293999999997</v>
      </c>
      <c r="F11" s="16">
        <f t="shared" si="1"/>
        <v>-9.1385612196190902E-3</v>
      </c>
      <c r="G11" s="10"/>
      <c r="H11" s="6">
        <v>130.470001</v>
      </c>
      <c r="I11" s="16">
        <f t="shared" si="2"/>
        <v>9.6344936344969101E-2</v>
      </c>
      <c r="J11" s="10"/>
      <c r="K11" s="6">
        <v>113.28236</v>
      </c>
      <c r="L11" s="16">
        <f t="shared" si="3"/>
        <v>-1.0912397886041814E-2</v>
      </c>
      <c r="M11" s="10"/>
      <c r="N11" s="6">
        <v>116.20440000000001</v>
      </c>
      <c r="O11" s="16">
        <f t="shared" si="4"/>
        <v>-2.1882855033385051E-2</v>
      </c>
      <c r="P11" s="10"/>
    </row>
    <row r="12" spans="1:16" x14ac:dyDescent="0.25">
      <c r="A12" s="23">
        <v>42187</v>
      </c>
      <c r="B12">
        <v>67.872246000000004</v>
      </c>
      <c r="C12" s="16">
        <f t="shared" si="0"/>
        <v>-2.1545526860683117E-2</v>
      </c>
      <c r="D12" s="12"/>
      <c r="E12" s="6">
        <v>56.196227</v>
      </c>
      <c r="F12" s="16">
        <f t="shared" si="1"/>
        <v>-2.3446461031993326E-2</v>
      </c>
      <c r="G12" s="10"/>
      <c r="H12" s="6">
        <v>130.35000600000001</v>
      </c>
      <c r="I12" s="16">
        <f t="shared" si="2"/>
        <v>4.8120162722039783E-2</v>
      </c>
      <c r="J12" s="10"/>
      <c r="K12" s="6">
        <v>112.83282800000001</v>
      </c>
      <c r="L12" s="16">
        <f t="shared" si="3"/>
        <v>-1.0644183069248525E-2</v>
      </c>
      <c r="M12" s="10"/>
      <c r="N12" s="6">
        <v>114.089803</v>
      </c>
      <c r="O12" s="16">
        <f t="shared" si="4"/>
        <v>-1.4407134268669686E-2</v>
      </c>
      <c r="P12" s="10"/>
    </row>
    <row r="13" spans="1:16" x14ac:dyDescent="0.25">
      <c r="A13" s="23">
        <v>42186</v>
      </c>
      <c r="B13">
        <v>67.484347999999997</v>
      </c>
      <c r="C13" s="16">
        <f t="shared" si="0"/>
        <v>-1.6289529500054356E-2</v>
      </c>
      <c r="D13" s="12"/>
      <c r="E13" s="6">
        <v>56.128016000000002</v>
      </c>
      <c r="F13" s="16">
        <f t="shared" si="1"/>
        <v>-3.3133721112887482E-2</v>
      </c>
      <c r="G13" s="10"/>
      <c r="H13" s="6">
        <v>129.94000199999999</v>
      </c>
      <c r="I13" s="16">
        <f t="shared" si="2"/>
        <v>4.4554891861888768E-2</v>
      </c>
      <c r="J13" s="10"/>
      <c r="K13" s="6">
        <v>112.40283700000001</v>
      </c>
      <c r="L13" s="16">
        <f t="shared" si="3"/>
        <v>-1.5238804103091419E-2</v>
      </c>
      <c r="M13" s="10"/>
      <c r="N13" s="6">
        <v>113.71606300000001</v>
      </c>
      <c r="O13" s="16">
        <f t="shared" si="4"/>
        <v>-3.1940141842693448E-2</v>
      </c>
      <c r="P13" s="10"/>
    </row>
    <row r="14" spans="1:16" x14ac:dyDescent="0.25">
      <c r="A14" s="23">
        <v>42185</v>
      </c>
      <c r="B14">
        <v>66.788123999999996</v>
      </c>
      <c r="C14" s="16">
        <f t="shared" si="0"/>
        <v>-2.7658368944660117E-2</v>
      </c>
      <c r="D14" s="12"/>
      <c r="E14" s="6">
        <v>55.475140000000003</v>
      </c>
      <c r="F14" s="16">
        <f t="shared" si="1"/>
        <v>-4.0057377625906887E-2</v>
      </c>
      <c r="G14" s="10"/>
      <c r="H14" s="6">
        <v>129.38000500000001</v>
      </c>
      <c r="I14" s="16">
        <f t="shared" si="2"/>
        <v>4.4365890441502742E-2</v>
      </c>
      <c r="J14" s="10"/>
      <c r="K14" s="6">
        <v>112.76442299999999</v>
      </c>
      <c r="L14" s="16">
        <f t="shared" si="3"/>
        <v>-1.431013680407367E-2</v>
      </c>
      <c r="M14" s="10"/>
      <c r="N14" s="6">
        <v>115.27200999999999</v>
      </c>
      <c r="O14" s="16">
        <f t="shared" si="4"/>
        <v>-2.1616434914432214E-2</v>
      </c>
      <c r="P14" s="10"/>
    </row>
    <row r="15" spans="1:16" x14ac:dyDescent="0.25">
      <c r="A15" s="23">
        <v>42184</v>
      </c>
      <c r="B15">
        <v>66.360440999999994</v>
      </c>
      <c r="C15" s="16">
        <f t="shared" si="0"/>
        <v>-4.2901967207688019E-2</v>
      </c>
      <c r="D15" s="12"/>
      <c r="E15" s="6">
        <v>55.825940000000003</v>
      </c>
      <c r="F15" s="16">
        <f t="shared" si="1"/>
        <v>-5.2163995119959616E-2</v>
      </c>
      <c r="G15" s="10"/>
      <c r="H15" s="6">
        <v>127.900002</v>
      </c>
      <c r="I15" s="16">
        <f t="shared" si="2"/>
        <v>3.9447288186331919E-2</v>
      </c>
      <c r="J15" s="10"/>
      <c r="K15" s="6">
        <v>112.97880600000001</v>
      </c>
      <c r="L15" s="16">
        <f t="shared" si="3"/>
        <v>-9.9581606959254776E-3</v>
      </c>
      <c r="M15" s="10"/>
      <c r="N15" s="6">
        <v>116.076735</v>
      </c>
      <c r="O15" s="16">
        <f t="shared" si="4"/>
        <v>-6.5554219466136265E-3</v>
      </c>
      <c r="P15" s="10"/>
    </row>
    <row r="16" spans="1:16" x14ac:dyDescent="0.25">
      <c r="A16" s="23">
        <v>42181</v>
      </c>
      <c r="B16">
        <v>68.379499999999993</v>
      </c>
      <c r="C16" s="16">
        <f t="shared" si="0"/>
        <v>-4.6857117692959305E-2</v>
      </c>
      <c r="D16" s="12"/>
      <c r="E16" s="6">
        <v>56.995274999999999</v>
      </c>
      <c r="F16" s="16">
        <f t="shared" si="1"/>
        <v>-3.8064072659065529E-2</v>
      </c>
      <c r="G16" s="10"/>
      <c r="H16" s="6">
        <v>129.33999600000001</v>
      </c>
      <c r="I16" s="16">
        <f t="shared" si="2"/>
        <v>2.5497121347842322E-2</v>
      </c>
      <c r="J16" s="10"/>
      <c r="K16" s="6">
        <v>112.004346</v>
      </c>
      <c r="L16" s="16">
        <f t="shared" si="3"/>
        <v>-1.3378968837038374E-2</v>
      </c>
      <c r="M16" s="10"/>
      <c r="N16" s="6">
        <v>113.08355400000001</v>
      </c>
      <c r="O16" s="16">
        <f t="shared" si="4"/>
        <v>-8.4900851558257218E-3</v>
      </c>
      <c r="P16" s="10"/>
    </row>
    <row r="17" spans="1:16" x14ac:dyDescent="0.25">
      <c r="A17" s="23">
        <v>42180</v>
      </c>
      <c r="B17">
        <v>68.250202999999999</v>
      </c>
      <c r="C17" s="16">
        <f t="shared" si="0"/>
        <v>-1.1786676162525045E-2</v>
      </c>
      <c r="D17" s="12"/>
      <c r="E17" s="6">
        <v>56.420352000000001</v>
      </c>
      <c r="F17" s="16">
        <f t="shared" si="1"/>
        <v>-2.1502513710916382E-2</v>
      </c>
      <c r="G17" s="10"/>
      <c r="H17" s="6">
        <v>129.270004</v>
      </c>
      <c r="I17" s="16">
        <f t="shared" si="2"/>
        <v>5.03491720833944E-2</v>
      </c>
      <c r="J17" s="10"/>
      <c r="K17" s="6">
        <v>112.520809</v>
      </c>
      <c r="L17" s="16">
        <f t="shared" si="3"/>
        <v>-2.9384184279930392E-2</v>
      </c>
      <c r="M17" s="10"/>
      <c r="N17" s="6">
        <v>114.36914899999999</v>
      </c>
      <c r="O17" s="16">
        <f t="shared" si="4"/>
        <v>-5.0263621248637036E-2</v>
      </c>
      <c r="P17" s="10"/>
    </row>
    <row r="18" spans="1:16" x14ac:dyDescent="0.25">
      <c r="A18" s="23">
        <v>42179</v>
      </c>
      <c r="B18">
        <v>68.488907999999995</v>
      </c>
      <c r="C18" s="16">
        <f t="shared" si="0"/>
        <v>-1.9714242021679151E-2</v>
      </c>
      <c r="D18" s="12"/>
      <c r="E18" s="6">
        <v>56.751663999999998</v>
      </c>
      <c r="F18" s="16">
        <f t="shared" si="1"/>
        <v>-2.4081376921602393E-2</v>
      </c>
      <c r="G18" s="10"/>
      <c r="H18" s="6">
        <v>128.83000200000001</v>
      </c>
      <c r="I18" s="16">
        <f t="shared" si="2"/>
        <v>4.2415949642513606E-2</v>
      </c>
      <c r="J18" s="10"/>
      <c r="K18" s="6">
        <v>112.696212</v>
      </c>
      <c r="L18" s="16">
        <f t="shared" si="3"/>
        <v>-1.8128505478331447E-2</v>
      </c>
      <c r="M18" s="10"/>
      <c r="N18" s="6">
        <v>114.771508</v>
      </c>
      <c r="O18" s="16">
        <f t="shared" si="4"/>
        <v>-2.0207486422679333E-2</v>
      </c>
      <c r="P18" s="10"/>
    </row>
    <row r="19" spans="1:16" x14ac:dyDescent="0.25">
      <c r="A19" s="23">
        <v>42178</v>
      </c>
      <c r="B19">
        <v>69.045886999999993</v>
      </c>
      <c r="C19" s="16">
        <f t="shared" si="0"/>
        <v>3.058990592272659E-3</v>
      </c>
      <c r="D19" s="12"/>
      <c r="E19" s="6">
        <v>57.521472000000003</v>
      </c>
      <c r="F19" s="16">
        <f t="shared" si="1"/>
        <v>-8.398089009378773E-3</v>
      </c>
      <c r="G19" s="10"/>
      <c r="H19" s="6">
        <v>130.029999</v>
      </c>
      <c r="I19" s="16">
        <f t="shared" si="2"/>
        <v>5.2704732457216963E-2</v>
      </c>
      <c r="J19" s="10"/>
      <c r="K19" s="6">
        <v>112.39412400000001</v>
      </c>
      <c r="L19" s="16">
        <f t="shared" si="3"/>
        <v>-1.3251004705348568E-2</v>
      </c>
      <c r="M19" s="10"/>
      <c r="N19" s="6">
        <v>113.790136</v>
      </c>
      <c r="O19" s="16">
        <f t="shared" si="4"/>
        <v>-1.4113835447599143E-2</v>
      </c>
      <c r="P19" s="10"/>
    </row>
    <row r="20" spans="1:16" x14ac:dyDescent="0.25">
      <c r="A20" s="23">
        <v>42177</v>
      </c>
      <c r="B20">
        <v>68.717663999999999</v>
      </c>
      <c r="C20" s="16">
        <f t="shared" si="0"/>
        <v>1.2396058267633681E-2</v>
      </c>
      <c r="D20" s="12"/>
      <c r="E20" s="6">
        <v>57.326585999999999</v>
      </c>
      <c r="F20" s="16">
        <f t="shared" si="1"/>
        <v>6.5627245906574316E-4</v>
      </c>
      <c r="G20" s="10"/>
      <c r="H20" s="6">
        <v>129.69000199999999</v>
      </c>
      <c r="I20" s="16">
        <f t="shared" si="2"/>
        <v>7.3652034731632066E-2</v>
      </c>
      <c r="J20" s="10"/>
      <c r="K20" s="6">
        <v>112.647486</v>
      </c>
      <c r="L20" s="16">
        <f t="shared" si="3"/>
        <v>-1.6816234318306589E-2</v>
      </c>
      <c r="M20" s="10"/>
      <c r="N20" s="6">
        <v>114.477101</v>
      </c>
      <c r="O20" s="16">
        <f t="shared" si="4"/>
        <v>-3.0373895525268146E-2</v>
      </c>
      <c r="P20" s="10"/>
    </row>
    <row r="21" spans="1:16" x14ac:dyDescent="0.25">
      <c r="A21" s="23">
        <v>42174</v>
      </c>
      <c r="B21">
        <v>68.319826000000006</v>
      </c>
      <c r="C21" s="16">
        <f t="shared" si="0"/>
        <v>2.7660326791720813E-3</v>
      </c>
      <c r="D21" s="12"/>
      <c r="E21" s="6">
        <v>56.556773999999997</v>
      </c>
      <c r="F21" s="16">
        <f t="shared" si="1"/>
        <v>-1.204184697445343E-2</v>
      </c>
      <c r="G21" s="10"/>
      <c r="H21" s="6">
        <v>128.5</v>
      </c>
      <c r="I21" s="16">
        <f t="shared" si="2"/>
        <v>7.6712372188768141E-2</v>
      </c>
      <c r="J21" s="10"/>
      <c r="K21" s="6">
        <v>113.543986</v>
      </c>
      <c r="L21" s="16">
        <f t="shared" si="3"/>
        <v>-1.6021828188912512E-2</v>
      </c>
      <c r="M21" s="10"/>
      <c r="N21" s="6">
        <v>116.861836</v>
      </c>
      <c r="O21" s="16">
        <f t="shared" si="4"/>
        <v>-2.1990261773310316E-2</v>
      </c>
      <c r="P21" s="10"/>
    </row>
    <row r="22" spans="1:16" x14ac:dyDescent="0.25">
      <c r="A22" s="23">
        <v>42173</v>
      </c>
      <c r="B22">
        <v>69.125457999999995</v>
      </c>
      <c r="C22" s="16">
        <f t="shared" si="0"/>
        <v>-9.4974244982702904E-3</v>
      </c>
      <c r="D22" s="12"/>
      <c r="E22" s="6">
        <v>57.092717999999998</v>
      </c>
      <c r="F22" s="16">
        <f t="shared" si="1"/>
        <v>-3.7183453877826955E-2</v>
      </c>
      <c r="G22" s="10"/>
      <c r="H22" s="6">
        <v>127.449997</v>
      </c>
      <c r="I22" s="16">
        <f t="shared" si="2"/>
        <v>6.2598197304225556E-2</v>
      </c>
      <c r="J22" s="10"/>
      <c r="K22" s="6">
        <v>112.939826</v>
      </c>
      <c r="L22" s="16">
        <f t="shared" si="3"/>
        <v>-1.8191518480745739E-2</v>
      </c>
      <c r="M22" s="10"/>
      <c r="N22" s="6">
        <v>115.37996200000001</v>
      </c>
      <c r="O22" s="16">
        <f t="shared" si="4"/>
        <v>-2.590205441497706E-2</v>
      </c>
      <c r="P22" s="10"/>
    </row>
    <row r="23" spans="1:16" x14ac:dyDescent="0.25">
      <c r="A23" s="23">
        <v>42172</v>
      </c>
      <c r="B23">
        <v>68.379499999999993</v>
      </c>
      <c r="C23" s="16">
        <f t="shared" si="0"/>
        <v>4.5683803620173213E-2</v>
      </c>
      <c r="D23" s="12"/>
      <c r="E23" s="6">
        <v>56.430095000000001</v>
      </c>
      <c r="F23" s="16">
        <f t="shared" si="1"/>
        <v>-2.0967447319787169E-2</v>
      </c>
      <c r="G23" s="10"/>
      <c r="H23" s="6">
        <v>124.349998</v>
      </c>
      <c r="I23" s="16">
        <f t="shared" si="2"/>
        <v>5.1741186664465921E-2</v>
      </c>
      <c r="J23" s="10"/>
      <c r="K23" s="6">
        <v>113.144462</v>
      </c>
      <c r="L23" s="16">
        <f t="shared" si="3"/>
        <v>-1.7803568324959884E-2</v>
      </c>
      <c r="M23" s="10"/>
      <c r="N23" s="6">
        <v>115.94915899999999</v>
      </c>
      <c r="O23" s="16">
        <f t="shared" si="4"/>
        <v>-3.5656540129267333E-2</v>
      </c>
      <c r="P23" s="10"/>
    </row>
    <row r="24" spans="1:16" x14ac:dyDescent="0.25">
      <c r="A24" s="23">
        <v>42171</v>
      </c>
      <c r="B24">
        <v>68.638101000000006</v>
      </c>
      <c r="C24" s="16">
        <f t="shared" si="0"/>
        <v>4.8733344622355013E-2</v>
      </c>
      <c r="D24" s="12"/>
      <c r="E24" s="6">
        <v>56.235205000000001</v>
      </c>
      <c r="F24" s="16">
        <f t="shared" si="1"/>
        <v>-3.1687846064194392E-2</v>
      </c>
      <c r="G24" s="10"/>
      <c r="H24" s="6">
        <v>123.129997</v>
      </c>
      <c r="I24" s="16">
        <f t="shared" si="2"/>
        <v>3.1864541832801629E-2</v>
      </c>
      <c r="J24" s="10"/>
      <c r="K24" s="6">
        <v>113.15420899999999</v>
      </c>
      <c r="L24" s="16">
        <f t="shared" si="3"/>
        <v>-1.2100031326212846E-2</v>
      </c>
      <c r="M24" s="10"/>
      <c r="N24" s="6">
        <v>116.84220500000001</v>
      </c>
      <c r="O24" s="16">
        <f t="shared" si="4"/>
        <v>-1.7877087514426959E-2</v>
      </c>
      <c r="P24" s="10"/>
    </row>
    <row r="25" spans="1:16" x14ac:dyDescent="0.25">
      <c r="A25" s="23">
        <v>42170</v>
      </c>
      <c r="B25">
        <v>68.200468999999998</v>
      </c>
      <c r="C25" s="16">
        <f t="shared" si="0"/>
        <v>4.8071181882440195E-2</v>
      </c>
      <c r="D25" s="12"/>
      <c r="E25" s="6">
        <v>55.660283</v>
      </c>
      <c r="F25" s="16">
        <f t="shared" si="1"/>
        <v>-3.8701183450513543E-2</v>
      </c>
      <c r="G25" s="10"/>
      <c r="H25" s="6">
        <v>120.339996</v>
      </c>
      <c r="I25" s="16">
        <f t="shared" si="2"/>
        <v>1.6427257853947941E-2</v>
      </c>
      <c r="J25" s="10"/>
      <c r="K25" s="6">
        <v>112.87161399999999</v>
      </c>
      <c r="L25" s="16">
        <f t="shared" si="3"/>
        <v>-1.6271703942511206E-2</v>
      </c>
      <c r="M25" s="10"/>
      <c r="N25" s="6">
        <v>115.93934400000001</v>
      </c>
      <c r="O25" s="16">
        <f t="shared" si="4"/>
        <v>-2.7256711641763132E-2</v>
      </c>
      <c r="P25" s="10"/>
    </row>
    <row r="26" spans="1:16" x14ac:dyDescent="0.25">
      <c r="A26" s="23">
        <v>42167</v>
      </c>
      <c r="B26">
        <v>68.956376000000006</v>
      </c>
      <c r="C26" s="16">
        <f t="shared" si="0"/>
        <v>4.7422977850965164E-2</v>
      </c>
      <c r="D26" s="12"/>
      <c r="E26" s="6">
        <v>56.391115999999997</v>
      </c>
      <c r="F26" s="16">
        <f t="shared" si="1"/>
        <v>-5.0882597110322281E-2</v>
      </c>
      <c r="G26" s="10"/>
      <c r="H26" s="6">
        <v>120.760002</v>
      </c>
      <c r="I26" s="16">
        <f t="shared" si="2"/>
        <v>-2.7476984442815322E-2</v>
      </c>
      <c r="J26" s="10"/>
      <c r="K26" s="6">
        <v>112.89109999999999</v>
      </c>
      <c r="L26" s="16">
        <f t="shared" si="3"/>
        <v>-2.0383652616259962E-2</v>
      </c>
      <c r="M26" s="10"/>
      <c r="N26" s="6">
        <v>115.752881</v>
      </c>
      <c r="O26" s="16">
        <f t="shared" si="4"/>
        <v>-3.6109164538692839E-2</v>
      </c>
      <c r="P26" s="10"/>
    </row>
    <row r="27" spans="1:16" x14ac:dyDescent="0.25">
      <c r="A27" s="23">
        <v>42166</v>
      </c>
      <c r="B27">
        <v>69.264702999999997</v>
      </c>
      <c r="C27" s="16">
        <f t="shared" si="0"/>
        <v>5.5972904908409671E-2</v>
      </c>
      <c r="D27" s="12"/>
      <c r="E27" s="6">
        <v>57.404539999999997</v>
      </c>
      <c r="F27" s="16">
        <f t="shared" si="1"/>
        <v>-2.5890704612565929E-2</v>
      </c>
      <c r="G27" s="10"/>
      <c r="H27" s="6">
        <v>120.720001</v>
      </c>
      <c r="I27" s="16">
        <f t="shared" si="2"/>
        <v>-1.6532282624543648E-2</v>
      </c>
      <c r="J27" s="10"/>
      <c r="K27" s="6">
        <v>113.08599700000001</v>
      </c>
      <c r="L27" s="16">
        <f t="shared" si="3"/>
        <v>-2.3344554221346403E-2</v>
      </c>
      <c r="M27" s="10"/>
      <c r="N27" s="6">
        <v>115.752881</v>
      </c>
      <c r="O27" s="16">
        <f t="shared" si="4"/>
        <v>-4.6739508614394354E-2</v>
      </c>
      <c r="P27" s="10"/>
    </row>
    <row r="28" spans="1:16" x14ac:dyDescent="0.25">
      <c r="A28" s="23">
        <v>42165</v>
      </c>
      <c r="B28">
        <v>69.254755000000003</v>
      </c>
      <c r="C28" s="16">
        <f t="shared" si="0"/>
        <v>5.6197898467480911E-2</v>
      </c>
      <c r="D28" s="12"/>
      <c r="E28" s="6">
        <v>57.648153999999998</v>
      </c>
      <c r="F28" s="16">
        <f t="shared" si="1"/>
        <v>-3.3899596285064115E-3</v>
      </c>
      <c r="G28" s="10"/>
      <c r="H28" s="6">
        <v>120.589996</v>
      </c>
      <c r="I28" s="16">
        <f t="shared" si="2"/>
        <v>-1.0086068308800322E-2</v>
      </c>
      <c r="J28" s="10"/>
      <c r="K28" s="6">
        <v>112.092044</v>
      </c>
      <c r="L28" s="16">
        <f t="shared" si="3"/>
        <v>-2.7056922565976915E-2</v>
      </c>
      <c r="M28" s="10"/>
      <c r="N28" s="6">
        <v>113.368145</v>
      </c>
      <c r="O28" s="16">
        <f t="shared" si="4"/>
        <v>-5.9571735159080985E-2</v>
      </c>
      <c r="P28" s="10"/>
    </row>
    <row r="29" spans="1:16" x14ac:dyDescent="0.25">
      <c r="A29" s="23">
        <v>42164</v>
      </c>
      <c r="B29">
        <v>67.583808000000005</v>
      </c>
      <c r="C29" s="16">
        <f t="shared" si="0"/>
        <v>3.5816137535571668E-2</v>
      </c>
      <c r="D29" s="12"/>
      <c r="E29" s="6">
        <v>56.903495999999997</v>
      </c>
      <c r="F29" s="16">
        <f t="shared" si="1"/>
        <v>-1.1729187043074685E-3</v>
      </c>
      <c r="G29" s="10"/>
      <c r="H29" s="6">
        <v>120.019997</v>
      </c>
      <c r="I29" s="16">
        <f t="shared" si="2"/>
        <v>-3.9200110920243669E-2</v>
      </c>
      <c r="J29" s="10"/>
      <c r="K29" s="6">
        <v>112.39412400000001</v>
      </c>
      <c r="L29" s="16">
        <f t="shared" si="3"/>
        <v>-3.4803686533202982E-2</v>
      </c>
      <c r="M29" s="10"/>
      <c r="N29" s="6">
        <v>114.36914899999999</v>
      </c>
      <c r="O29" s="16">
        <f t="shared" si="4"/>
        <v>-7.7334802524890223E-2</v>
      </c>
      <c r="P29" s="10"/>
    </row>
    <row r="30" spans="1:16" x14ac:dyDescent="0.25">
      <c r="A30" s="23">
        <v>42163</v>
      </c>
      <c r="B30">
        <v>67.315265999999994</v>
      </c>
      <c r="C30" s="16">
        <f t="shared" si="0"/>
        <v>1.9453602450701935E-2</v>
      </c>
      <c r="D30" s="12"/>
      <c r="E30" s="6">
        <v>56.932507000000001</v>
      </c>
      <c r="F30" s="16">
        <f t="shared" si="1"/>
        <v>-1.9006317555970487E-2</v>
      </c>
      <c r="G30" s="10"/>
      <c r="H30" s="6">
        <v>120.410004</v>
      </c>
      <c r="I30" s="16">
        <f t="shared" si="2"/>
        <v>-5.5629862479498304E-2</v>
      </c>
      <c r="J30" s="10"/>
      <c r="K30" s="6">
        <v>112.900847</v>
      </c>
      <c r="L30" s="16">
        <f t="shared" si="3"/>
        <v>-4.0211469204958439E-2</v>
      </c>
      <c r="M30" s="10"/>
      <c r="N30" s="6">
        <v>115.281826</v>
      </c>
      <c r="O30" s="16">
        <f t="shared" si="4"/>
        <v>-8.0595500080787197E-2</v>
      </c>
      <c r="P30" s="10"/>
    </row>
    <row r="31" spans="1:16" x14ac:dyDescent="0.25">
      <c r="A31" s="23">
        <v>42160</v>
      </c>
      <c r="B31">
        <v>68.001549999999995</v>
      </c>
      <c r="C31" s="16">
        <f t="shared" si="0"/>
        <v>1.0409025586490372E-2</v>
      </c>
      <c r="D31" s="12"/>
      <c r="E31" s="6">
        <v>57.048560000000002</v>
      </c>
      <c r="F31" s="16">
        <f t="shared" si="1"/>
        <v>3.099825138226997E-2</v>
      </c>
      <c r="G31" s="10"/>
      <c r="H31" s="6">
        <v>121.300003</v>
      </c>
      <c r="I31" s="16">
        <f t="shared" si="2"/>
        <v>-7.1053783021670314E-2</v>
      </c>
      <c r="J31" s="10"/>
      <c r="K31" s="6">
        <v>112.97880600000001</v>
      </c>
      <c r="L31" s="16">
        <f t="shared" si="3"/>
        <v>-4.1594780094044048E-2</v>
      </c>
      <c r="M31" s="10"/>
      <c r="N31" s="6">
        <v>115.409402</v>
      </c>
      <c r="O31" s="16">
        <f t="shared" si="4"/>
        <v>-8.6039263965335566E-2</v>
      </c>
      <c r="P31" s="10"/>
    </row>
    <row r="32" spans="1:16" x14ac:dyDescent="0.25">
      <c r="A32" s="23">
        <v>42159</v>
      </c>
      <c r="B32">
        <v>67.842409000000004</v>
      </c>
      <c r="C32" s="16">
        <f t="shared" si="0"/>
        <v>1.4962232175856016E-2</v>
      </c>
      <c r="D32" s="12"/>
      <c r="E32" s="6">
        <v>57.512763</v>
      </c>
      <c r="F32" s="16">
        <f t="shared" si="1"/>
        <v>2.4131995258391603E-2</v>
      </c>
      <c r="G32" s="10"/>
      <c r="H32" s="6">
        <v>119.360001</v>
      </c>
      <c r="I32" s="16">
        <f t="shared" si="2"/>
        <v>-8.189518929364159E-2</v>
      </c>
      <c r="J32" s="10"/>
      <c r="K32" s="6">
        <v>113.55373299999999</v>
      </c>
      <c r="L32" s="16">
        <f t="shared" si="3"/>
        <v>-4.164257175567132E-2</v>
      </c>
      <c r="M32" s="10"/>
      <c r="N32" s="6">
        <v>116.832396</v>
      </c>
      <c r="O32" s="16">
        <f t="shared" si="4"/>
        <v>-8.5027834333223695E-2</v>
      </c>
      <c r="P32" s="10"/>
    </row>
    <row r="33" spans="1:16" x14ac:dyDescent="0.25">
      <c r="A33" s="23">
        <v>42158</v>
      </c>
      <c r="B33">
        <v>68.578418999999997</v>
      </c>
      <c r="C33" s="16">
        <f t="shared" si="0"/>
        <v>8.9983723637545587E-3</v>
      </c>
      <c r="D33" s="12"/>
      <c r="E33" s="6">
        <v>58.402481999999999</v>
      </c>
      <c r="F33" s="16">
        <f t="shared" si="1"/>
        <v>3.4081089135161724E-2</v>
      </c>
      <c r="G33" s="10"/>
      <c r="H33" s="6">
        <v>122.010002</v>
      </c>
      <c r="I33" s="16">
        <f t="shared" si="2"/>
        <v>-8.3960105511279304E-2</v>
      </c>
      <c r="J33" s="10"/>
      <c r="K33" s="6">
        <v>112.969059</v>
      </c>
      <c r="L33" s="16">
        <f t="shared" si="3"/>
        <v>-3.4941039810513774E-2</v>
      </c>
      <c r="M33" s="10"/>
      <c r="N33" s="6">
        <v>115.33089</v>
      </c>
      <c r="O33" s="16">
        <f t="shared" si="4"/>
        <v>-6.7969337418367415E-2</v>
      </c>
      <c r="P33" s="10"/>
    </row>
    <row r="34" spans="1:16" x14ac:dyDescent="0.25">
      <c r="A34" s="23">
        <v>42157</v>
      </c>
      <c r="B34">
        <v>68.667938000000007</v>
      </c>
      <c r="C34" s="16">
        <f t="shared" si="0"/>
        <v>1.5595676738484165E-2</v>
      </c>
      <c r="D34" s="12"/>
      <c r="E34" s="6">
        <v>58.257421000000001</v>
      </c>
      <c r="F34" s="16">
        <f t="shared" si="1"/>
        <v>4.6801885496857265E-2</v>
      </c>
      <c r="G34" s="10"/>
      <c r="H34" s="6">
        <v>120.58000199999999</v>
      </c>
      <c r="I34" s="16">
        <f t="shared" si="2"/>
        <v>-4.3808746768162155E-2</v>
      </c>
      <c r="J34" s="10"/>
      <c r="K34" s="6">
        <v>113.69990300000001</v>
      </c>
      <c r="L34" s="16">
        <f t="shared" si="3"/>
        <v>-3.7452525531066483E-2</v>
      </c>
      <c r="M34" s="10"/>
      <c r="N34" s="6">
        <v>117.215131</v>
      </c>
      <c r="O34" s="16">
        <f t="shared" si="4"/>
        <v>-7.5985567795917253E-2</v>
      </c>
      <c r="P34" s="10"/>
    </row>
    <row r="35" spans="1:16" x14ac:dyDescent="0.25">
      <c r="A35" s="23">
        <v>42156</v>
      </c>
      <c r="B35">
        <v>68.737560000000002</v>
      </c>
      <c r="C35" s="16">
        <f t="shared" si="0"/>
        <v>5.8314119251308805E-2</v>
      </c>
      <c r="D35" s="12"/>
      <c r="E35" s="6">
        <v>58.750635000000003</v>
      </c>
      <c r="F35" s="16">
        <f t="shared" si="1"/>
        <v>4.4745080688969097E-2</v>
      </c>
      <c r="G35" s="10"/>
      <c r="H35" s="6">
        <v>121.050003</v>
      </c>
      <c r="I35" s="16">
        <f t="shared" si="2"/>
        <v>-5.2342000193995708E-2</v>
      </c>
      <c r="J35" s="10"/>
      <c r="K35" s="6">
        <v>114.284577</v>
      </c>
      <c r="L35" s="16">
        <f t="shared" si="3"/>
        <v>-3.7503769568487777E-2</v>
      </c>
      <c r="M35" s="10"/>
      <c r="N35" s="6">
        <v>118.873645</v>
      </c>
      <c r="O35" s="16">
        <f t="shared" si="4"/>
        <v>-7.522573255862619E-2</v>
      </c>
      <c r="P35" s="10"/>
    </row>
    <row r="36" spans="1:16" x14ac:dyDescent="0.25">
      <c r="A36" s="23">
        <v>42153</v>
      </c>
      <c r="B36">
        <v>68.309877</v>
      </c>
      <c r="C36" s="16">
        <f t="shared" si="0"/>
        <v>6.9699413132173316E-2</v>
      </c>
      <c r="D36" s="12"/>
      <c r="E36" s="6">
        <v>58.886026999999999</v>
      </c>
      <c r="F36" s="16">
        <f t="shared" si="1"/>
        <v>5.4504419959106487E-2</v>
      </c>
      <c r="G36" s="10"/>
      <c r="H36" s="6">
        <v>121.480003</v>
      </c>
      <c r="I36" s="16">
        <f t="shared" si="2"/>
        <v>-3.545814342629483E-2</v>
      </c>
      <c r="J36" s="10"/>
      <c r="K36" s="6">
        <v>114.928695</v>
      </c>
      <c r="L36" s="16">
        <f t="shared" si="3"/>
        <v>-3.2792390456128473E-2</v>
      </c>
      <c r="M36" s="10"/>
      <c r="N36" s="6">
        <v>120.165136</v>
      </c>
      <c r="O36" s="16">
        <f t="shared" si="4"/>
        <v>-6.63877466139845E-2</v>
      </c>
      <c r="P36" s="10"/>
    </row>
    <row r="37" spans="1:16" x14ac:dyDescent="0.25">
      <c r="A37" s="23">
        <v>42152</v>
      </c>
      <c r="B37">
        <v>69.185131999999996</v>
      </c>
      <c r="C37" s="16">
        <f t="shared" si="0"/>
        <v>6.6339086168392791E-2</v>
      </c>
      <c r="D37" s="12"/>
      <c r="E37" s="6">
        <v>57.735193000000002</v>
      </c>
      <c r="F37" s="16">
        <f t="shared" si="1"/>
        <v>7.0499268988186925E-2</v>
      </c>
      <c r="G37" s="10"/>
      <c r="H37" s="6">
        <v>125.120003</v>
      </c>
      <c r="I37" s="16">
        <f t="shared" si="2"/>
        <v>-3.1183160748537997E-3</v>
      </c>
      <c r="J37" s="10"/>
      <c r="K37" s="6">
        <v>114.88011299999999</v>
      </c>
      <c r="L37" s="16">
        <f t="shared" si="3"/>
        <v>-2.9649029364455681E-2</v>
      </c>
      <c r="M37" s="10"/>
      <c r="N37" s="6">
        <v>119.900739</v>
      </c>
      <c r="O37" s="16">
        <f t="shared" si="4"/>
        <v>-6.4572947187552465E-2</v>
      </c>
      <c r="P37" s="10"/>
    </row>
    <row r="38" spans="1:16" x14ac:dyDescent="0.25">
      <c r="A38" s="23">
        <v>42151</v>
      </c>
      <c r="B38">
        <v>69.11551</v>
      </c>
      <c r="C38" s="16">
        <f t="shared" si="0"/>
        <v>6.1412503002739927E-2</v>
      </c>
      <c r="D38" s="12"/>
      <c r="E38" s="6">
        <v>57.50309</v>
      </c>
      <c r="F38" s="16">
        <f t="shared" si="1"/>
        <v>3.2157696507035149E-2</v>
      </c>
      <c r="G38" s="10"/>
      <c r="H38" s="6">
        <v>124.900002</v>
      </c>
      <c r="I38" s="16">
        <f t="shared" si="2"/>
        <v>3.9316858845788172E-3</v>
      </c>
      <c r="J38" s="10"/>
      <c r="K38" s="6">
        <v>115.12305000000001</v>
      </c>
      <c r="L38" s="16">
        <f t="shared" si="3"/>
        <v>-2.7433222028954596E-2</v>
      </c>
      <c r="M38" s="10"/>
      <c r="N38" s="6">
        <v>120.194513</v>
      </c>
      <c r="O38" s="16">
        <f t="shared" si="4"/>
        <v>-5.5930081557689637E-2</v>
      </c>
      <c r="P38" s="10"/>
    </row>
    <row r="39" spans="1:16" x14ac:dyDescent="0.25">
      <c r="A39" s="23">
        <v>42150</v>
      </c>
      <c r="B39">
        <v>68.170631999999998</v>
      </c>
      <c r="C39" s="16">
        <f t="shared" si="0"/>
        <v>5.9860084779900458E-2</v>
      </c>
      <c r="D39" s="12"/>
      <c r="E39" s="6">
        <v>57.029218</v>
      </c>
      <c r="F39" s="16">
        <f t="shared" si="1"/>
        <v>1.7279698955170231E-2</v>
      </c>
      <c r="G39" s="10"/>
      <c r="H39" s="6">
        <v>121.75</v>
      </c>
      <c r="I39" s="16">
        <f t="shared" si="2"/>
        <v>2.4024184575388574E-4</v>
      </c>
      <c r="J39" s="10"/>
      <c r="K39" s="6">
        <v>115.00643700000001</v>
      </c>
      <c r="L39" s="16">
        <f t="shared" si="3"/>
        <v>-2.593592643946574E-2</v>
      </c>
      <c r="M39" s="10"/>
      <c r="N39" s="6">
        <v>119.920321</v>
      </c>
      <c r="O39" s="16">
        <f t="shared" si="4"/>
        <v>-5.8326746673269869E-2</v>
      </c>
      <c r="P39" s="10"/>
    </row>
    <row r="40" spans="1:16" x14ac:dyDescent="0.25">
      <c r="A40" s="23">
        <v>42146</v>
      </c>
      <c r="B40">
        <v>69.244814000000005</v>
      </c>
      <c r="C40" s="16">
        <f t="shared" si="0"/>
        <v>4.7763638641429074E-2</v>
      </c>
      <c r="D40" s="12"/>
      <c r="E40" s="6">
        <v>57.425724000000002</v>
      </c>
      <c r="F40" s="16">
        <f t="shared" si="1"/>
        <v>2.0948803307353714E-2</v>
      </c>
      <c r="G40" s="10"/>
      <c r="H40" s="6">
        <v>124.480003</v>
      </c>
      <c r="I40" s="16">
        <f t="shared" si="2"/>
        <v>-1.8620006748670037E-2</v>
      </c>
      <c r="J40" s="10"/>
      <c r="K40" s="6">
        <v>114.501131</v>
      </c>
      <c r="L40" s="16">
        <f t="shared" si="3"/>
        <v>-2.6283868745772376E-2</v>
      </c>
      <c r="M40" s="10"/>
      <c r="N40" s="6">
        <v>117.90304500000001</v>
      </c>
      <c r="O40" s="16">
        <f t="shared" si="4"/>
        <v>-6.126552872605906E-2</v>
      </c>
      <c r="P40" s="10"/>
    </row>
    <row r="41" spans="1:16" x14ac:dyDescent="0.25">
      <c r="A41" s="23">
        <v>42145</v>
      </c>
      <c r="B41">
        <v>68.996161000000001</v>
      </c>
      <c r="C41" s="16">
        <f t="shared" si="0"/>
        <v>6.2975785409504104E-2</v>
      </c>
      <c r="D41" s="12"/>
      <c r="E41" s="6">
        <v>58.122025999999998</v>
      </c>
      <c r="F41" s="16">
        <f t="shared" si="1"/>
        <v>4.67125183853625E-2</v>
      </c>
      <c r="G41" s="10"/>
      <c r="H41" s="6">
        <v>124.790001</v>
      </c>
      <c r="I41" s="16">
        <f t="shared" si="2"/>
        <v>-1.0492845536736684E-2</v>
      </c>
      <c r="J41" s="10"/>
      <c r="K41" s="6">
        <v>114.578873</v>
      </c>
      <c r="L41" s="16">
        <f t="shared" si="3"/>
        <v>-2.8329853756092094E-2</v>
      </c>
      <c r="M41" s="10"/>
      <c r="N41" s="6">
        <v>117.854079</v>
      </c>
      <c r="O41" s="16">
        <f t="shared" si="4"/>
        <v>-7.051508524122263E-2</v>
      </c>
      <c r="P41" s="10"/>
    </row>
    <row r="42" spans="1:16" x14ac:dyDescent="0.25">
      <c r="A42" s="23">
        <v>42144</v>
      </c>
      <c r="B42">
        <v>69.403948</v>
      </c>
      <c r="C42" s="16">
        <f t="shared" si="0"/>
        <v>4.7503893135783626E-2</v>
      </c>
      <c r="D42" s="12"/>
      <c r="E42" s="6">
        <v>58.470177999999997</v>
      </c>
      <c r="F42" s="16">
        <f t="shared" si="1"/>
        <v>4.9781629732781774E-2</v>
      </c>
      <c r="G42" s="10"/>
      <c r="H42" s="6">
        <v>124.41999800000001</v>
      </c>
      <c r="I42" s="16">
        <f t="shared" si="2"/>
        <v>-5.6573625498007596E-3</v>
      </c>
      <c r="J42" s="10"/>
      <c r="K42" s="6">
        <v>114.034689</v>
      </c>
      <c r="L42" s="16">
        <f t="shared" si="3"/>
        <v>-2.7989874401873394E-2</v>
      </c>
      <c r="M42" s="10"/>
      <c r="N42" s="6">
        <v>116.228509</v>
      </c>
      <c r="O42" s="16">
        <f t="shared" si="4"/>
        <v>-6.9610839223028353E-2</v>
      </c>
      <c r="P42" s="10"/>
    </row>
    <row r="43" spans="1:16" x14ac:dyDescent="0.25">
      <c r="A43" s="23">
        <v>42143</v>
      </c>
      <c r="B43">
        <v>69.781904999999995</v>
      </c>
      <c r="C43" s="16">
        <f t="shared" si="0"/>
        <v>5.2108914971317644E-2</v>
      </c>
      <c r="D43" s="12"/>
      <c r="E43" s="6">
        <v>58.528205</v>
      </c>
      <c r="F43" s="16">
        <f t="shared" si="1"/>
        <v>5.2759852776835148E-2</v>
      </c>
      <c r="G43" s="10"/>
      <c r="H43" s="6">
        <v>124.470001</v>
      </c>
      <c r="I43" s="16">
        <f t="shared" si="2"/>
        <v>-6.3887796966236587E-3</v>
      </c>
      <c r="J43" s="10"/>
      <c r="K43" s="6">
        <v>113.898644</v>
      </c>
      <c r="L43" s="16">
        <f t="shared" si="3"/>
        <v>-3.1252490686499712E-2</v>
      </c>
      <c r="M43" s="10"/>
      <c r="N43" s="6">
        <v>116.032653</v>
      </c>
      <c r="O43" s="16">
        <f t="shared" si="4"/>
        <v>-8.1096797578491753E-2</v>
      </c>
      <c r="P43" s="10"/>
    </row>
    <row r="44" spans="1:16" x14ac:dyDescent="0.25">
      <c r="A44" s="23">
        <v>42142</v>
      </c>
      <c r="B44">
        <v>69.622763000000006</v>
      </c>
      <c r="C44" s="16">
        <f t="shared" si="0"/>
        <v>5.6884041645667738E-2</v>
      </c>
      <c r="D44" s="12"/>
      <c r="E44" s="6">
        <v>58.034987999999998</v>
      </c>
      <c r="F44" s="16">
        <f t="shared" si="1"/>
        <v>5.8967614771193055E-2</v>
      </c>
      <c r="G44" s="10"/>
      <c r="H44" s="6">
        <v>124.720001</v>
      </c>
      <c r="I44" s="16">
        <f t="shared" si="2"/>
        <v>6.4315459959107812E-4</v>
      </c>
      <c r="J44" s="10"/>
      <c r="K44" s="6">
        <v>114.51084299999999</v>
      </c>
      <c r="L44" s="16">
        <f t="shared" si="3"/>
        <v>-3.7321828885138131E-2</v>
      </c>
      <c r="M44" s="10"/>
      <c r="N44" s="6">
        <v>117.07067499999999</v>
      </c>
      <c r="O44" s="16">
        <f t="shared" si="4"/>
        <v>-9.4538124922086797E-2</v>
      </c>
      <c r="P44" s="10"/>
    </row>
    <row r="45" spans="1:16" x14ac:dyDescent="0.25">
      <c r="A45" s="23">
        <v>42139</v>
      </c>
      <c r="B45">
        <v>69.195080000000004</v>
      </c>
      <c r="C45" s="16">
        <f t="shared" si="0"/>
        <v>6.5691503247605088E-2</v>
      </c>
      <c r="D45" s="12"/>
      <c r="E45" s="6">
        <v>58.247748000000001</v>
      </c>
      <c r="F45" s="16">
        <f t="shared" si="1"/>
        <v>4.4924224837923354E-2</v>
      </c>
      <c r="G45" s="10"/>
      <c r="H45" s="6">
        <v>123.139999</v>
      </c>
      <c r="I45" s="16">
        <f t="shared" si="2"/>
        <v>1.5304502289303246E-2</v>
      </c>
      <c r="J45" s="10"/>
      <c r="K45" s="6">
        <v>115.395138</v>
      </c>
      <c r="L45" s="16">
        <f t="shared" si="3"/>
        <v>-3.246447717071077E-2</v>
      </c>
      <c r="M45" s="10"/>
      <c r="N45" s="6">
        <v>119.068361</v>
      </c>
      <c r="O45" s="16">
        <f t="shared" si="4"/>
        <v>-8.6159089238630249E-2</v>
      </c>
      <c r="P45" s="10"/>
    </row>
    <row r="46" spans="1:16" x14ac:dyDescent="0.25">
      <c r="A46" s="23">
        <v>42138</v>
      </c>
      <c r="B46">
        <v>69.622763000000006</v>
      </c>
      <c r="C46" s="16">
        <f t="shared" si="0"/>
        <v>6.8891940734007395E-2</v>
      </c>
      <c r="D46" s="12"/>
      <c r="E46" s="6">
        <v>57.812558000000003</v>
      </c>
      <c r="F46" s="16">
        <f t="shared" si="1"/>
        <v>5.3340303792195121E-2</v>
      </c>
      <c r="G46" s="10"/>
      <c r="H46" s="6">
        <v>124.010002</v>
      </c>
      <c r="I46" s="16">
        <f t="shared" si="2"/>
        <v>-3.2473615846728698E-4</v>
      </c>
      <c r="J46" s="10"/>
      <c r="K46" s="6">
        <v>114.598305</v>
      </c>
      <c r="L46" s="16">
        <f t="shared" si="3"/>
        <v>-2.1467482757598355E-2</v>
      </c>
      <c r="M46" s="10"/>
      <c r="N46" s="6">
        <v>116.72792699999999</v>
      </c>
      <c r="O46" s="16">
        <f t="shared" si="4"/>
        <v>-6.2772448723178886E-2</v>
      </c>
      <c r="P46" s="10"/>
    </row>
    <row r="47" spans="1:16" x14ac:dyDescent="0.25">
      <c r="A47" s="23">
        <v>42137</v>
      </c>
      <c r="B47">
        <v>68.28004</v>
      </c>
      <c r="C47" s="16">
        <f t="shared" si="0"/>
        <v>7.4015985789614103E-2</v>
      </c>
      <c r="D47" s="12"/>
      <c r="E47" s="6">
        <v>57.232306000000001</v>
      </c>
      <c r="F47" s="16">
        <f t="shared" si="1"/>
        <v>4.6935210598332944E-2</v>
      </c>
      <c r="G47" s="10"/>
      <c r="H47" s="6">
        <v>122.379997</v>
      </c>
      <c r="I47" s="16">
        <f t="shared" si="2"/>
        <v>1.5144056478583634E-2</v>
      </c>
      <c r="J47" s="10"/>
      <c r="K47" s="6">
        <v>114.209604</v>
      </c>
      <c r="L47" s="16">
        <f t="shared" si="3"/>
        <v>-2.6945078949036194E-2</v>
      </c>
      <c r="M47" s="10"/>
      <c r="N47" s="6">
        <v>116.414564</v>
      </c>
      <c r="O47" s="16">
        <f t="shared" si="4"/>
        <v>-8.632540399254951E-2</v>
      </c>
      <c r="P47" s="10"/>
    </row>
    <row r="48" spans="1:16" x14ac:dyDescent="0.25">
      <c r="A48" s="23">
        <v>42136</v>
      </c>
      <c r="B48">
        <v>68.200469999999996</v>
      </c>
      <c r="C48" s="16">
        <f t="shared" si="0"/>
        <v>5.508043569728116E-2</v>
      </c>
      <c r="D48" s="12"/>
      <c r="E48" s="6">
        <v>57.483747000000001</v>
      </c>
      <c r="F48" s="16">
        <f t="shared" si="1"/>
        <v>4.0801957334440253E-2</v>
      </c>
      <c r="G48" s="10"/>
      <c r="H48" s="6">
        <v>121.110001</v>
      </c>
      <c r="I48" s="16">
        <f t="shared" si="2"/>
        <v>9.6526525010531827E-3</v>
      </c>
      <c r="J48" s="10"/>
      <c r="K48" s="6">
        <v>114.316497</v>
      </c>
      <c r="L48" s="16">
        <f t="shared" si="3"/>
        <v>-3.1838862095695419E-2</v>
      </c>
      <c r="M48" s="10"/>
      <c r="N48" s="6">
        <v>117.354654</v>
      </c>
      <c r="O48" s="16">
        <f t="shared" si="4"/>
        <v>-9.8433243577740748E-2</v>
      </c>
      <c r="P48" s="10"/>
    </row>
    <row r="49" spans="1:16" x14ac:dyDescent="0.25">
      <c r="A49" s="23">
        <v>42135</v>
      </c>
      <c r="B49">
        <v>68.528113000000005</v>
      </c>
      <c r="C49" s="16">
        <f t="shared" si="0"/>
        <v>5.014521237092695E-2</v>
      </c>
      <c r="D49" s="12"/>
      <c r="E49" s="6">
        <v>58.025317999999999</v>
      </c>
      <c r="F49" s="16">
        <f t="shared" si="1"/>
        <v>3.4098785795668718E-2</v>
      </c>
      <c r="G49" s="10"/>
      <c r="H49" s="6">
        <v>120.449997</v>
      </c>
      <c r="I49" s="16">
        <f t="shared" si="2"/>
        <v>4.8120966133915477E-3</v>
      </c>
      <c r="J49" s="10"/>
      <c r="K49" s="6">
        <v>114.481692</v>
      </c>
      <c r="L49" s="16">
        <f t="shared" si="3"/>
        <v>-2.8146379208516814E-2</v>
      </c>
      <c r="M49" s="10"/>
      <c r="N49" s="6">
        <v>117.051085</v>
      </c>
      <c r="O49" s="16">
        <f t="shared" si="4"/>
        <v>-7.9215224956531993E-2</v>
      </c>
      <c r="P49" s="10"/>
    </row>
    <row r="50" spans="1:16" x14ac:dyDescent="0.25">
      <c r="A50" s="23">
        <v>42132</v>
      </c>
      <c r="B50">
        <v>68.974909999999994</v>
      </c>
      <c r="C50" s="16">
        <f t="shared" si="0"/>
        <v>5.1172608200093173E-2</v>
      </c>
      <c r="D50" s="12"/>
      <c r="E50" s="6">
        <v>58.740966</v>
      </c>
      <c r="F50" s="16">
        <f t="shared" si="1"/>
        <v>2.8453888589871301E-2</v>
      </c>
      <c r="G50" s="10"/>
      <c r="H50" s="6">
        <v>120.93</v>
      </c>
      <c r="I50" s="16">
        <f t="shared" si="2"/>
        <v>-1.8177396478643693E-2</v>
      </c>
      <c r="J50" s="10"/>
      <c r="K50" s="6">
        <v>115.647795</v>
      </c>
      <c r="L50" s="16">
        <f t="shared" si="3"/>
        <v>-2.4979547485285525E-2</v>
      </c>
      <c r="M50" s="10"/>
      <c r="N50" s="6">
        <v>119.96928699999999</v>
      </c>
      <c r="O50" s="16">
        <f t="shared" si="4"/>
        <v>-7.9625213336455447E-2</v>
      </c>
      <c r="P50" s="10"/>
    </row>
    <row r="51" spans="1:16" x14ac:dyDescent="0.25">
      <c r="A51" s="23">
        <v>42131</v>
      </c>
      <c r="B51">
        <v>66.105507000000003</v>
      </c>
      <c r="C51" s="16">
        <f t="shared" si="0"/>
        <v>5.9963378313540483E-2</v>
      </c>
      <c r="D51" s="12"/>
      <c r="E51" s="6">
        <v>58.315443999999999</v>
      </c>
      <c r="F51" s="16">
        <f t="shared" si="1"/>
        <v>5.1774926946802191E-2</v>
      </c>
      <c r="G51" s="10"/>
      <c r="H51" s="6">
        <v>121.18</v>
      </c>
      <c r="I51" s="16">
        <f t="shared" si="2"/>
        <v>1.3833006487533606E-2</v>
      </c>
      <c r="J51" s="10"/>
      <c r="K51" s="6">
        <v>114.987005</v>
      </c>
      <c r="L51" s="16">
        <f t="shared" si="3"/>
        <v>-1.3342592590775637E-2</v>
      </c>
      <c r="M51" s="10"/>
      <c r="N51" s="6">
        <v>119.646129</v>
      </c>
      <c r="O51" s="16">
        <f t="shared" si="4"/>
        <v>-6.1357750601405137E-2</v>
      </c>
      <c r="P51" s="10"/>
    </row>
    <row r="52" spans="1:16" x14ac:dyDescent="0.25">
      <c r="A52" s="23">
        <v>42130</v>
      </c>
      <c r="B52">
        <v>65.201988999999998</v>
      </c>
      <c r="C52" s="16">
        <f t="shared" si="0"/>
        <v>1.5093848357336404E-2</v>
      </c>
      <c r="D52" s="12"/>
      <c r="E52" s="6">
        <v>58.276760000000003</v>
      </c>
      <c r="F52" s="16">
        <f t="shared" si="1"/>
        <v>4.6875013463950621E-2</v>
      </c>
      <c r="G52" s="10"/>
      <c r="H52" s="6">
        <v>120.510002</v>
      </c>
      <c r="I52" s="16">
        <f t="shared" si="2"/>
        <v>2.7297397654267641E-2</v>
      </c>
      <c r="J52" s="10"/>
      <c r="K52" s="6">
        <v>114.530282</v>
      </c>
      <c r="L52" s="16">
        <f t="shared" si="3"/>
        <v>-1.5082107580126958E-2</v>
      </c>
      <c r="M52" s="10"/>
      <c r="N52" s="6">
        <v>118.05972300000001</v>
      </c>
      <c r="O52" s="16">
        <f t="shared" si="4"/>
        <v>-5.2243471692915544E-2</v>
      </c>
      <c r="P52" s="10"/>
    </row>
    <row r="53" spans="1:16" x14ac:dyDescent="0.25">
      <c r="A53" s="23">
        <v>42129</v>
      </c>
      <c r="B53">
        <v>65.489923000000005</v>
      </c>
      <c r="C53" s="16">
        <f t="shared" si="0"/>
        <v>-9.1289565438879006E-4</v>
      </c>
      <c r="D53" s="12"/>
      <c r="E53" s="6">
        <v>58.499192999999998</v>
      </c>
      <c r="F53" s="16">
        <f t="shared" si="1"/>
        <v>3.4328866321233553E-2</v>
      </c>
      <c r="G53" s="10"/>
      <c r="H53" s="6">
        <v>121.139999</v>
      </c>
      <c r="I53" s="16">
        <f t="shared" si="2"/>
        <v>1.6618871126886425E-2</v>
      </c>
      <c r="J53" s="10"/>
      <c r="K53" s="6">
        <v>115.025876</v>
      </c>
      <c r="L53" s="16">
        <f t="shared" si="3"/>
        <v>-2.5047259936674671E-2</v>
      </c>
      <c r="M53" s="10"/>
      <c r="N53" s="6">
        <v>120.11617699999999</v>
      </c>
      <c r="O53" s="16">
        <f t="shared" si="4"/>
        <v>-7.9388947073785743E-2</v>
      </c>
      <c r="P53" s="10"/>
    </row>
    <row r="54" spans="1:16" x14ac:dyDescent="0.25">
      <c r="A54" s="23">
        <v>42128</v>
      </c>
      <c r="B54">
        <v>65.112634</v>
      </c>
      <c r="C54" s="16">
        <f t="shared" si="0"/>
        <v>-1.6989559483218897E-2</v>
      </c>
      <c r="D54" s="12"/>
      <c r="E54" s="6">
        <v>58.644255000000001</v>
      </c>
      <c r="F54" s="16">
        <f t="shared" si="1"/>
        <v>3.1724374893386864E-2</v>
      </c>
      <c r="G54" s="10"/>
      <c r="H54" s="6">
        <v>123.739998</v>
      </c>
      <c r="I54" s="16">
        <f t="shared" si="2"/>
        <v>-2.4480600740860115E-2</v>
      </c>
      <c r="J54" s="10"/>
      <c r="K54" s="6">
        <v>115.220223</v>
      </c>
      <c r="L54" s="16">
        <f t="shared" si="3"/>
        <v>-2.4040120541772514E-2</v>
      </c>
      <c r="M54" s="10"/>
      <c r="N54" s="6">
        <v>120.28265</v>
      </c>
      <c r="O54" s="16">
        <f t="shared" si="4"/>
        <v>-7.1263165980768428E-2</v>
      </c>
      <c r="P54" s="10"/>
    </row>
    <row r="55" spans="1:16" x14ac:dyDescent="0.25">
      <c r="A55" s="23">
        <v>42125</v>
      </c>
      <c r="B55">
        <v>65.301274000000006</v>
      </c>
      <c r="C55" s="16">
        <f t="shared" si="0"/>
        <v>-2.2361359302064843E-2</v>
      </c>
      <c r="D55" s="12"/>
      <c r="E55" s="6">
        <v>57.889927</v>
      </c>
      <c r="F55" s="16">
        <f t="shared" si="1"/>
        <v>3.2521722274097886E-2</v>
      </c>
      <c r="G55" s="10"/>
      <c r="H55" s="6">
        <v>122.790001</v>
      </c>
      <c r="I55" s="16">
        <f t="shared" si="2"/>
        <v>-3.231620643332489E-4</v>
      </c>
      <c r="J55" s="10"/>
      <c r="K55" s="6">
        <v>115.589485</v>
      </c>
      <c r="L55" s="16">
        <f t="shared" si="3"/>
        <v>-2.0946046397108842E-2</v>
      </c>
      <c r="M55" s="10"/>
      <c r="N55" s="6">
        <v>121.42838399999999</v>
      </c>
      <c r="O55" s="16">
        <f t="shared" si="4"/>
        <v>-6.0983837114918726E-2</v>
      </c>
      <c r="P55" s="10"/>
    </row>
    <row r="56" spans="1:16" x14ac:dyDescent="0.25">
      <c r="A56" s="23">
        <v>42124</v>
      </c>
      <c r="B56">
        <v>65.579284999999999</v>
      </c>
      <c r="C56" s="16">
        <f t="shared" si="0"/>
        <v>-2.4328849208318681E-2</v>
      </c>
      <c r="D56" s="12"/>
      <c r="E56" s="6">
        <v>57.599800999999999</v>
      </c>
      <c r="F56" s="16">
        <f t="shared" si="1"/>
        <v>2.1850452236030105E-2</v>
      </c>
      <c r="G56" s="10"/>
      <c r="H56" s="6">
        <v>121.949997</v>
      </c>
      <c r="I56" s="16">
        <f t="shared" si="2"/>
        <v>-1.995370723957457E-2</v>
      </c>
      <c r="J56" s="10"/>
      <c r="K56" s="6">
        <v>116.230846</v>
      </c>
      <c r="L56" s="16">
        <f t="shared" si="3"/>
        <v>-1.5544669180441506E-2</v>
      </c>
      <c r="M56" s="10"/>
      <c r="N56" s="6">
        <v>123.085285</v>
      </c>
      <c r="O56" s="16">
        <f t="shared" si="4"/>
        <v>-5.3192623861468169E-2</v>
      </c>
      <c r="P56" s="10"/>
    </row>
    <row r="57" spans="1:16" x14ac:dyDescent="0.25">
      <c r="A57" s="23">
        <v>42123</v>
      </c>
      <c r="B57">
        <v>66.860084999999998</v>
      </c>
      <c r="C57" s="16">
        <f t="shared" si="0"/>
        <v>-1.1375456906527415E-2</v>
      </c>
      <c r="D57" s="12"/>
      <c r="E57" s="6">
        <v>57.715850000000003</v>
      </c>
      <c r="F57" s="16">
        <f t="shared" si="1"/>
        <v>2.3191933226405892E-2</v>
      </c>
      <c r="G57" s="10"/>
      <c r="H57" s="6">
        <v>125.510002</v>
      </c>
      <c r="I57" s="16">
        <f t="shared" si="2"/>
        <v>-1.2310715053772459E-2</v>
      </c>
      <c r="J57" s="10"/>
      <c r="K57" s="6">
        <v>116.133933</v>
      </c>
      <c r="L57" s="16">
        <f t="shared" si="3"/>
        <v>-7.3041996303813139E-3</v>
      </c>
      <c r="M57" s="10"/>
      <c r="N57" s="6">
        <v>122.870295</v>
      </c>
      <c r="O57" s="16">
        <f t="shared" si="4"/>
        <v>-3.5211443913859664E-2</v>
      </c>
      <c r="P57" s="10"/>
    </row>
    <row r="58" spans="1:16" x14ac:dyDescent="0.25">
      <c r="A58" s="23">
        <v>42122</v>
      </c>
      <c r="B58">
        <v>66.294148000000007</v>
      </c>
      <c r="C58" s="16">
        <f t="shared" si="0"/>
        <v>6.3136392666394148E-3</v>
      </c>
      <c r="D58" s="12"/>
      <c r="E58" s="6">
        <v>58.005975999999997</v>
      </c>
      <c r="F58" s="16">
        <f t="shared" si="1"/>
        <v>3.5212453173984803E-2</v>
      </c>
      <c r="G58" s="10"/>
      <c r="H58" s="6">
        <v>127.089996</v>
      </c>
      <c r="I58" s="16">
        <f t="shared" si="2"/>
        <v>2.4655106941874561E-2</v>
      </c>
      <c r="J58" s="10"/>
      <c r="K58" s="6">
        <v>117.103008</v>
      </c>
      <c r="L58" s="16">
        <f t="shared" si="3"/>
        <v>-1.3182032713968339E-2</v>
      </c>
      <c r="M58" s="10"/>
      <c r="N58" s="6">
        <v>124.394811</v>
      </c>
      <c r="O58" s="16">
        <f t="shared" si="4"/>
        <v>-4.1804039016722472E-2</v>
      </c>
      <c r="P58" s="10"/>
    </row>
    <row r="59" spans="1:16" x14ac:dyDescent="0.25">
      <c r="A59" s="23">
        <v>42121</v>
      </c>
      <c r="B59">
        <v>66.621797999999998</v>
      </c>
      <c r="C59" s="16">
        <f t="shared" si="0"/>
        <v>9.7542032177662108E-3</v>
      </c>
      <c r="D59" s="12"/>
      <c r="E59" s="6">
        <v>55.220759999999999</v>
      </c>
      <c r="F59" s="16">
        <f t="shared" si="1"/>
        <v>6.2156856824488793E-2</v>
      </c>
      <c r="G59" s="12"/>
      <c r="H59" s="6">
        <v>129.61999499999999</v>
      </c>
      <c r="I59" s="16">
        <f t="shared" si="2"/>
        <v>4.0697616098158917E-2</v>
      </c>
      <c r="J59" s="12"/>
      <c r="K59" s="6">
        <v>117.800743</v>
      </c>
      <c r="L59" s="16">
        <f t="shared" si="3"/>
        <v>7.2951238861180823E-3</v>
      </c>
      <c r="M59" s="10"/>
      <c r="N59" s="6">
        <v>126.134331</v>
      </c>
      <c r="O59" s="16">
        <f t="shared" si="4"/>
        <v>-1.1190271652307016E-2</v>
      </c>
      <c r="P59" s="10"/>
    </row>
    <row r="60" spans="1:16" x14ac:dyDescent="0.25">
      <c r="A60" s="23">
        <v>42118</v>
      </c>
      <c r="B60">
        <v>66.999093999999999</v>
      </c>
      <c r="C60" s="16">
        <f t="shared" si="0"/>
        <v>-2.3046410361424741E-3</v>
      </c>
      <c r="D60" s="10"/>
      <c r="E60" s="6">
        <v>55.704304</v>
      </c>
      <c r="F60" s="16">
        <f t="shared" si="1"/>
        <v>-3.5014417605527814E-4</v>
      </c>
      <c r="G60" s="10"/>
      <c r="H60" s="6">
        <v>132.11999499999999</v>
      </c>
      <c r="I60" s="16">
        <f t="shared" si="2"/>
        <v>6.5515765466243048E-2</v>
      </c>
      <c r="J60" s="10"/>
      <c r="K60" s="6">
        <v>117.887964</v>
      </c>
      <c r="L60" s="16">
        <f t="shared" si="3"/>
        <v>1.4984497286605114E-2</v>
      </c>
      <c r="M60" s="10"/>
      <c r="N60" s="6">
        <v>126.134331</v>
      </c>
      <c r="O60" s="16">
        <f t="shared" si="4"/>
        <v>1.0944069598396222E-2</v>
      </c>
      <c r="P60" s="10"/>
    </row>
    <row r="61" spans="1:16" x14ac:dyDescent="0.25">
      <c r="A61" s="23">
        <v>42117</v>
      </c>
      <c r="B61">
        <v>67.237381999999997</v>
      </c>
      <c r="C61" s="16">
        <f t="shared" si="0"/>
        <v>1.8450792876943956E-2</v>
      </c>
      <c r="D61" s="10"/>
      <c r="E61" s="6">
        <v>55.617266000000001</v>
      </c>
      <c r="F61" s="16">
        <f t="shared" si="1"/>
        <v>2.4910993265879755E-2</v>
      </c>
      <c r="G61" s="10"/>
      <c r="H61" s="6">
        <v>130.300003</v>
      </c>
      <c r="I61" s="16">
        <f t="shared" si="2"/>
        <v>0.10551412257528026</v>
      </c>
      <c r="J61" s="10"/>
      <c r="K61" s="6">
        <v>117.66507300000001</v>
      </c>
      <c r="L61" s="16">
        <f t="shared" si="3"/>
        <v>1.6751952604551423E-2</v>
      </c>
      <c r="M61" s="10"/>
      <c r="N61" s="6">
        <v>125.352524</v>
      </c>
      <c r="O61" s="16">
        <f t="shared" si="4"/>
        <v>2.0676968894980607E-2</v>
      </c>
      <c r="P61" s="10"/>
    </row>
    <row r="62" spans="1:16" x14ac:dyDescent="0.25">
      <c r="A62" s="23">
        <v>42116</v>
      </c>
      <c r="B62">
        <v>67.525316000000004</v>
      </c>
      <c r="C62" s="16">
        <f t="shared" si="0"/>
        <v>4.8223937902547309E-3</v>
      </c>
      <c r="D62" s="10"/>
      <c r="E62" s="6">
        <v>55.791342</v>
      </c>
      <c r="F62" s="16">
        <f t="shared" si="1"/>
        <v>2.3856155902703957E-2</v>
      </c>
      <c r="G62" s="10"/>
      <c r="H62" s="6">
        <v>127.599998</v>
      </c>
      <c r="I62" s="16">
        <f t="shared" si="2"/>
        <v>9.477404036567072E-2</v>
      </c>
      <c r="J62" s="10"/>
      <c r="K62" s="6">
        <v>117.364662</v>
      </c>
      <c r="L62" s="16">
        <f t="shared" si="3"/>
        <v>1.1961660639536298E-2</v>
      </c>
      <c r="M62" s="10"/>
      <c r="N62" s="6">
        <v>124.815031</v>
      </c>
      <c r="O62" s="16">
        <f t="shared" si="4"/>
        <v>1.1238371214735032E-2</v>
      </c>
      <c r="P62" s="10"/>
    </row>
    <row r="63" spans="1:16" x14ac:dyDescent="0.25">
      <c r="A63" s="23">
        <v>42115</v>
      </c>
      <c r="B63">
        <v>64.884269000000003</v>
      </c>
      <c r="C63" s="16">
        <f t="shared" si="0"/>
        <v>2.7535447258180135E-2</v>
      </c>
      <c r="D63" s="10"/>
      <c r="E63" s="6">
        <v>55.762331000000003</v>
      </c>
      <c r="F63" s="16">
        <f t="shared" si="1"/>
        <v>3.7403338703503541E-2</v>
      </c>
      <c r="G63" s="10"/>
      <c r="H63" s="6">
        <v>127.239998</v>
      </c>
      <c r="I63" s="16">
        <f t="shared" si="2"/>
        <v>9.3308192042740101E-2</v>
      </c>
      <c r="J63" s="10"/>
      <c r="K63" s="6">
        <v>118.13023200000001</v>
      </c>
      <c r="L63" s="16">
        <f t="shared" si="3"/>
        <v>8.3722242737978014E-3</v>
      </c>
      <c r="M63" s="10"/>
      <c r="N63" s="6">
        <v>126.74999200000001</v>
      </c>
      <c r="O63" s="16">
        <f t="shared" si="4"/>
        <v>6.1899266914458018E-3</v>
      </c>
      <c r="P63" s="10"/>
    </row>
    <row r="64" spans="1:16" x14ac:dyDescent="0.25">
      <c r="A64" s="23">
        <v>42114</v>
      </c>
      <c r="B64">
        <v>64.258762000000004</v>
      </c>
      <c r="C64" s="16">
        <f t="shared" si="0"/>
        <v>-1.4328889030943648E-2</v>
      </c>
      <c r="D64" s="10"/>
      <c r="E64" s="6">
        <v>55.713977</v>
      </c>
      <c r="F64" s="16">
        <f t="shared" si="1"/>
        <v>2.7334560728189183E-2</v>
      </c>
      <c r="G64" s="10"/>
      <c r="H64" s="6">
        <v>125.5</v>
      </c>
      <c r="I64" s="16">
        <f t="shared" si="2"/>
        <v>0.10845889791393937</v>
      </c>
      <c r="J64" s="10"/>
      <c r="K64" s="6">
        <v>118.15930299999999</v>
      </c>
      <c r="L64" s="16">
        <f t="shared" si="3"/>
        <v>2.011692003982124E-2</v>
      </c>
      <c r="M64" s="10"/>
      <c r="N64" s="6">
        <v>127.32656900000001</v>
      </c>
      <c r="O64" s="16">
        <f t="shared" si="4"/>
        <v>2.9232636659589639E-2</v>
      </c>
      <c r="P64" s="10"/>
    </row>
    <row r="65" spans="1:16" x14ac:dyDescent="0.25">
      <c r="A65" s="23">
        <v>42111</v>
      </c>
      <c r="B65">
        <v>64.060182999999995</v>
      </c>
      <c r="C65" s="16">
        <f t="shared" si="0"/>
        <v>-4.6201488815242664E-2</v>
      </c>
      <c r="D65" s="10"/>
      <c r="E65" s="6">
        <v>55.008003000000002</v>
      </c>
      <c r="F65" s="16">
        <f t="shared" si="1"/>
        <v>1.425408602714695E-2</v>
      </c>
      <c r="G65" s="10"/>
      <c r="H65" s="6">
        <v>121.860001</v>
      </c>
      <c r="I65" s="16">
        <f t="shared" si="2"/>
        <v>9.2824837785609127E-2</v>
      </c>
      <c r="J65" s="10"/>
      <c r="K65" s="6">
        <v>118.440336</v>
      </c>
      <c r="L65" s="16">
        <f t="shared" si="3"/>
        <v>2.1988564835376589E-2</v>
      </c>
      <c r="M65" s="10"/>
      <c r="N65" s="6">
        <v>128.46018900000001</v>
      </c>
      <c r="O65" s="16">
        <f t="shared" si="4"/>
        <v>4.7518679107275474E-2</v>
      </c>
      <c r="P65" s="10"/>
    </row>
    <row r="66" spans="1:16" x14ac:dyDescent="0.25">
      <c r="A66" s="23">
        <v>42110</v>
      </c>
      <c r="B66">
        <v>65.182134000000005</v>
      </c>
      <c r="C66" s="16">
        <f t="shared" si="0"/>
        <v>-4.1805921140852798E-2</v>
      </c>
      <c r="D66" s="10"/>
      <c r="E66" s="6">
        <v>55.936407000000003</v>
      </c>
      <c r="F66" s="16">
        <f t="shared" si="1"/>
        <v>8.8015583753184856E-3</v>
      </c>
      <c r="G66" s="10"/>
      <c r="H66" s="6">
        <v>124.629997</v>
      </c>
      <c r="I66" s="16">
        <f t="shared" si="2"/>
        <v>6.6048492101277168E-2</v>
      </c>
      <c r="J66" s="10"/>
      <c r="K66" s="6">
        <v>118.12054000000001</v>
      </c>
      <c r="L66" s="16">
        <f t="shared" si="3"/>
        <v>2.8546165322174577E-2</v>
      </c>
      <c r="M66" s="10"/>
      <c r="N66" s="6">
        <v>127.004088</v>
      </c>
      <c r="O66" s="16">
        <f t="shared" si="4"/>
        <v>6.6600483730754778E-2</v>
      </c>
      <c r="P66" s="10"/>
    </row>
    <row r="67" spans="1:16" x14ac:dyDescent="0.25">
      <c r="A67" s="23">
        <v>42109</v>
      </c>
      <c r="B67">
        <v>65.211918999999995</v>
      </c>
      <c r="C67" s="16">
        <f t="shared" si="0"/>
        <v>-4.2060331146168028E-2</v>
      </c>
      <c r="D67" s="10"/>
      <c r="E67" s="6">
        <v>56.526331999999996</v>
      </c>
      <c r="F67" s="16">
        <f t="shared" si="1"/>
        <v>5.6579534369516349E-3</v>
      </c>
      <c r="G67" s="10"/>
      <c r="H67" s="6">
        <v>124.870003</v>
      </c>
      <c r="I67" s="16">
        <f t="shared" si="2"/>
        <v>7.0888470636410128E-2</v>
      </c>
      <c r="J67" s="10"/>
      <c r="K67" s="6">
        <v>118.18837499999999</v>
      </c>
      <c r="L67" s="16">
        <f t="shared" si="3"/>
        <v>1.4866567350759308E-2</v>
      </c>
      <c r="M67" s="10"/>
      <c r="N67" s="6">
        <v>127.639298</v>
      </c>
      <c r="O67" s="16">
        <f t="shared" si="4"/>
        <v>3.1214265160840249E-2</v>
      </c>
      <c r="P67" s="10"/>
    </row>
    <row r="68" spans="1:16" x14ac:dyDescent="0.25">
      <c r="A68" s="23">
        <v>42108</v>
      </c>
      <c r="B68">
        <v>65.062987000000007</v>
      </c>
      <c r="C68" s="16">
        <f t="shared" si="0"/>
        <v>-4.0292235291991552E-2</v>
      </c>
      <c r="D68" s="10"/>
      <c r="E68" s="6">
        <v>55.859037999999998</v>
      </c>
      <c r="F68" s="16">
        <f t="shared" si="1"/>
        <v>1.8019758789121543E-2</v>
      </c>
      <c r="G68" s="10"/>
      <c r="H68" s="6">
        <v>124.05999799999999</v>
      </c>
      <c r="I68" s="16">
        <f t="shared" si="2"/>
        <v>7.2674157798328087E-2</v>
      </c>
      <c r="J68" s="10"/>
      <c r="K68" s="6">
        <v>118.11084700000001</v>
      </c>
      <c r="L68" s="16">
        <f t="shared" si="3"/>
        <v>1.6800311773724319E-2</v>
      </c>
      <c r="M68" s="10"/>
      <c r="N68" s="6">
        <v>127.746796</v>
      </c>
      <c r="O68" s="16">
        <f t="shared" si="4"/>
        <v>3.5060558106360107E-2</v>
      </c>
      <c r="P68" s="10"/>
    </row>
    <row r="69" spans="1:16" x14ac:dyDescent="0.25">
      <c r="A69" s="23">
        <v>42107</v>
      </c>
      <c r="B69">
        <v>65.142419000000004</v>
      </c>
      <c r="C69" s="16">
        <f t="shared" si="0"/>
        <v>-4.7875024422142864E-2</v>
      </c>
      <c r="D69" s="10"/>
      <c r="E69" s="6">
        <v>54.862938</v>
      </c>
      <c r="F69" s="16">
        <f t="shared" si="1"/>
        <v>-1.9300995978706048E-3</v>
      </c>
      <c r="G69" s="10"/>
      <c r="H69" s="6">
        <v>125.800003</v>
      </c>
      <c r="I69" s="16">
        <f t="shared" si="2"/>
        <v>3.9986561824238542E-2</v>
      </c>
      <c r="J69" s="10"/>
      <c r="K69" s="6">
        <v>117.839507</v>
      </c>
      <c r="L69" s="16">
        <f t="shared" si="3"/>
        <v>1.5457855624422256E-2</v>
      </c>
      <c r="M69" s="10"/>
      <c r="N69" s="6">
        <v>126.847723</v>
      </c>
      <c r="O69" s="16">
        <f t="shared" si="4"/>
        <v>3.626003327666516E-2</v>
      </c>
      <c r="P69" s="10"/>
    </row>
    <row r="70" spans="1:16" x14ac:dyDescent="0.25">
      <c r="A70" s="23">
        <v>42104</v>
      </c>
      <c r="B70">
        <v>65.867211999999995</v>
      </c>
      <c r="C70" s="16">
        <f t="shared" si="0"/>
        <v>-5.6954994696401084E-2</v>
      </c>
      <c r="D70" s="10"/>
      <c r="E70" s="6">
        <v>55.365825000000001</v>
      </c>
      <c r="F70" s="16">
        <f t="shared" si="1"/>
        <v>-2.3744236822765497E-2</v>
      </c>
      <c r="G70" s="10"/>
      <c r="H70" s="6">
        <v>125.5</v>
      </c>
      <c r="I70" s="16">
        <f t="shared" si="2"/>
        <v>4.1821971014492698E-2</v>
      </c>
      <c r="J70" s="10"/>
      <c r="K70" s="6">
        <v>117.878271</v>
      </c>
      <c r="L70" s="16">
        <f t="shared" si="3"/>
        <v>1.253608957854202E-2</v>
      </c>
      <c r="M70" s="10"/>
      <c r="N70" s="6">
        <v>126.67180999999999</v>
      </c>
      <c r="O70" s="16">
        <f t="shared" si="4"/>
        <v>2.5236133254574966E-2</v>
      </c>
      <c r="P70" s="10"/>
    </row>
    <row r="71" spans="1:16" x14ac:dyDescent="0.25">
      <c r="A71" s="23">
        <v>42103</v>
      </c>
      <c r="B71">
        <v>65.966504999999998</v>
      </c>
      <c r="C71" s="16">
        <f t="shared" si="0"/>
        <v>-2.1930676822030981E-2</v>
      </c>
      <c r="D71" s="10"/>
      <c r="E71" s="6">
        <v>55.539901</v>
      </c>
      <c r="F71" s="16">
        <f t="shared" si="1"/>
        <v>-1.4122438879974331E-2</v>
      </c>
      <c r="G71" s="10"/>
      <c r="H71" s="6">
        <v>125.220001</v>
      </c>
      <c r="I71" s="16">
        <f t="shared" si="2"/>
        <v>5.1352909826097637E-2</v>
      </c>
      <c r="J71" s="10"/>
      <c r="K71" s="6">
        <v>117.71353000000001</v>
      </c>
      <c r="L71" s="16">
        <f t="shared" si="3"/>
        <v>4.0890140181673029E-3</v>
      </c>
      <c r="M71" s="10"/>
      <c r="N71" s="6">
        <v>126.48612900000001</v>
      </c>
      <c r="O71" s="16">
        <f t="shared" si="4"/>
        <v>4.7442573344647077E-3</v>
      </c>
      <c r="P71" s="10"/>
    </row>
    <row r="72" spans="1:16" x14ac:dyDescent="0.25">
      <c r="A72" s="23">
        <v>42102</v>
      </c>
      <c r="B72">
        <v>66.026075000000006</v>
      </c>
      <c r="C72" s="16">
        <f t="shared" si="0"/>
        <v>-2.9187178816963422E-2</v>
      </c>
      <c r="D72" s="10"/>
      <c r="E72" s="6">
        <v>55.269117000000001</v>
      </c>
      <c r="F72" s="16">
        <f t="shared" si="1"/>
        <v>-1.8067658017001276E-2</v>
      </c>
      <c r="G72" s="10"/>
      <c r="H72" s="6">
        <v>124.389999</v>
      </c>
      <c r="I72" s="16">
        <f t="shared" si="2"/>
        <v>4.376093987029317E-2</v>
      </c>
      <c r="J72" s="10"/>
      <c r="K72" s="6">
        <v>118.314352</v>
      </c>
      <c r="L72" s="16">
        <f t="shared" si="3"/>
        <v>5.0788043621416978E-3</v>
      </c>
      <c r="M72" s="10"/>
      <c r="N72" s="6">
        <v>128.14747499999999</v>
      </c>
      <c r="O72" s="16">
        <f t="shared" si="4"/>
        <v>1.1706924753544401E-2</v>
      </c>
      <c r="P72" s="10"/>
    </row>
    <row r="73" spans="1:16" x14ac:dyDescent="0.25">
      <c r="A73" s="23">
        <v>42101</v>
      </c>
      <c r="B73">
        <v>65.331067000000004</v>
      </c>
      <c r="C73" s="16">
        <f t="shared" ref="C73:C136" si="5">B72/B101-1</f>
        <v>-2.5676751474867365E-2</v>
      </c>
      <c r="D73" s="10"/>
      <c r="E73" s="6">
        <v>55.539901</v>
      </c>
      <c r="F73" s="16">
        <f t="shared" ref="F73:F136" si="6">E72/E101-1</f>
        <v>-1.5003182978868934E-2</v>
      </c>
      <c r="G73" s="10"/>
      <c r="H73" s="6">
        <v>122.839996</v>
      </c>
      <c r="I73" s="16">
        <f t="shared" ref="I73:I136" si="7">H72/H101-1</f>
        <v>4.1792268981704073E-2</v>
      </c>
      <c r="J73" s="10"/>
      <c r="K73" s="6">
        <v>118.353115</v>
      </c>
      <c r="L73" s="16">
        <f t="shared" ref="L73:L136" si="8">K72/K101-1</f>
        <v>4.7513965709031769E-3</v>
      </c>
      <c r="M73" s="10"/>
      <c r="N73" s="6">
        <v>128.10837599999999</v>
      </c>
      <c r="O73" s="16">
        <f t="shared" ref="O73:O136" si="9">N72/N101-1</f>
        <v>1.0985546747890762E-2</v>
      </c>
      <c r="P73" s="10"/>
    </row>
    <row r="74" spans="1:16" x14ac:dyDescent="0.25">
      <c r="A74" s="23">
        <v>42100</v>
      </c>
      <c r="B74">
        <v>64.735337000000001</v>
      </c>
      <c r="C74" s="16">
        <f t="shared" si="5"/>
        <v>-3.4022051202707848E-2</v>
      </c>
      <c r="D74" s="10"/>
      <c r="E74" s="6">
        <v>55.298129000000003</v>
      </c>
      <c r="F74" s="16">
        <f t="shared" si="6"/>
        <v>-7.972422227194409E-3</v>
      </c>
      <c r="G74" s="10"/>
      <c r="H74" s="6">
        <v>123.18</v>
      </c>
      <c r="I74" s="16">
        <f t="shared" si="7"/>
        <v>3.9783282882878579E-2</v>
      </c>
      <c r="J74" s="10"/>
      <c r="K74" s="6">
        <v>117.926728</v>
      </c>
      <c r="L74" s="16">
        <f t="shared" si="8"/>
        <v>5.9863665787875942E-3</v>
      </c>
      <c r="M74" s="10"/>
      <c r="N74" s="6">
        <v>127.043172</v>
      </c>
      <c r="O74" s="16">
        <f t="shared" si="9"/>
        <v>1.5041825387646979E-2</v>
      </c>
      <c r="P74" s="10"/>
    </row>
    <row r="75" spans="1:16" x14ac:dyDescent="0.25">
      <c r="A75" s="23">
        <v>42096</v>
      </c>
      <c r="B75">
        <v>64.824698999999995</v>
      </c>
      <c r="C75" s="16">
        <f t="shared" si="5"/>
        <v>-4.4723711954569256E-2</v>
      </c>
      <c r="D75" s="10"/>
      <c r="E75" s="6">
        <v>55.220759999999999</v>
      </c>
      <c r="F75" s="16">
        <f t="shared" si="6"/>
        <v>-1.1274303851873002E-2</v>
      </c>
      <c r="G75" s="10"/>
      <c r="H75" s="6">
        <v>122.160004</v>
      </c>
      <c r="I75" s="16">
        <f t="shared" si="7"/>
        <v>4.6914803776481273E-2</v>
      </c>
      <c r="J75" s="10"/>
      <c r="K75" s="6">
        <v>117.771672</v>
      </c>
      <c r="L75" s="16">
        <f t="shared" si="8"/>
        <v>8.8919183958060533E-3</v>
      </c>
      <c r="M75" s="10"/>
      <c r="N75" s="6">
        <v>127.756564</v>
      </c>
      <c r="O75" s="16">
        <f t="shared" si="9"/>
        <v>1.9814573056105678E-2</v>
      </c>
      <c r="P75" s="10"/>
    </row>
    <row r="76" spans="1:16" x14ac:dyDescent="0.25">
      <c r="A76" s="23">
        <v>42095</v>
      </c>
      <c r="B76">
        <v>64.715483000000006</v>
      </c>
      <c r="C76" s="16">
        <f t="shared" si="5"/>
        <v>-4.3369948909003697E-2</v>
      </c>
      <c r="D76" s="10"/>
      <c r="E76" s="6">
        <v>54.988661</v>
      </c>
      <c r="F76" s="16">
        <f t="shared" si="6"/>
        <v>-1.3503683884196649E-2</v>
      </c>
      <c r="G76" s="10"/>
      <c r="H76" s="6">
        <v>121.209999</v>
      </c>
      <c r="I76" s="16">
        <f t="shared" si="7"/>
        <v>3.4640501397476209E-2</v>
      </c>
      <c r="J76" s="10"/>
      <c r="K76" s="6">
        <v>117.965491</v>
      </c>
      <c r="L76" s="16">
        <f t="shared" si="8"/>
        <v>1.0983362353302883E-2</v>
      </c>
      <c r="M76" s="10"/>
      <c r="N76" s="6">
        <v>129.12473</v>
      </c>
      <c r="O76" s="16">
        <f t="shared" si="9"/>
        <v>3.7292664781204854E-2</v>
      </c>
      <c r="P76" s="10"/>
    </row>
    <row r="77" spans="1:16" x14ac:dyDescent="0.25">
      <c r="A77" s="23">
        <v>42094</v>
      </c>
      <c r="B77">
        <v>64.943847000000005</v>
      </c>
      <c r="C77" s="16">
        <f t="shared" si="5"/>
        <v>-3.1140860063829878E-2</v>
      </c>
      <c r="D77" s="10"/>
      <c r="E77" s="6">
        <v>55.588254999999997</v>
      </c>
      <c r="F77" s="16">
        <f t="shared" si="6"/>
        <v>-1.680756454746668E-2</v>
      </c>
      <c r="G77" s="10"/>
      <c r="H77" s="6">
        <v>120.529999</v>
      </c>
      <c r="I77" s="16">
        <f t="shared" si="7"/>
        <v>4.10547023962895E-2</v>
      </c>
      <c r="J77" s="10"/>
      <c r="K77" s="6">
        <v>117.627279</v>
      </c>
      <c r="L77" s="16">
        <f t="shared" si="8"/>
        <v>1.4157568695682077E-2</v>
      </c>
      <c r="M77" s="10"/>
      <c r="N77" s="6">
        <v>127.450689</v>
      </c>
      <c r="O77" s="16">
        <f t="shared" si="9"/>
        <v>5.1475717191405312E-2</v>
      </c>
      <c r="P77" s="10"/>
    </row>
    <row r="78" spans="1:16" x14ac:dyDescent="0.25">
      <c r="A78" s="23">
        <v>42093</v>
      </c>
      <c r="B78">
        <v>65.192064999999999</v>
      </c>
      <c r="C78" s="16">
        <f t="shared" si="5"/>
        <v>-2.7794216855962839E-2</v>
      </c>
      <c r="D78" s="10"/>
      <c r="E78" s="6">
        <v>56.419950999999998</v>
      </c>
      <c r="F78" s="16">
        <f t="shared" si="6"/>
        <v>-1.4538521593674081E-2</v>
      </c>
      <c r="G78" s="10"/>
      <c r="H78" s="6">
        <v>122.68</v>
      </c>
      <c r="I78" s="16">
        <f t="shared" si="7"/>
        <v>4.1205916703422441E-2</v>
      </c>
      <c r="J78" s="10"/>
      <c r="K78" s="6">
        <v>117.41465700000001</v>
      </c>
      <c r="L78" s="16">
        <f t="shared" si="8"/>
        <v>1.1082400222283351E-2</v>
      </c>
      <c r="M78" s="10"/>
      <c r="N78" s="6">
        <v>127.17763100000001</v>
      </c>
      <c r="O78" s="16">
        <f t="shared" si="9"/>
        <v>3.0979859154918188E-2</v>
      </c>
      <c r="P78" s="10"/>
    </row>
    <row r="79" spans="1:16" x14ac:dyDescent="0.25">
      <c r="A79" s="23">
        <v>42090</v>
      </c>
      <c r="B79">
        <v>65.072918000000001</v>
      </c>
      <c r="C79" s="16">
        <f t="shared" si="5"/>
        <v>-3.0383507540734489E-2</v>
      </c>
      <c r="D79" s="10"/>
      <c r="E79" s="6">
        <v>55.849369000000003</v>
      </c>
      <c r="F79" s="16">
        <f t="shared" si="6"/>
        <v>3.7578842384755617E-4</v>
      </c>
      <c r="G79" s="10"/>
      <c r="H79" s="6">
        <v>119.279999</v>
      </c>
      <c r="I79" s="16">
        <f t="shared" si="7"/>
        <v>6.3637976890514203E-2</v>
      </c>
      <c r="J79" s="10"/>
      <c r="K79" s="6">
        <v>117.211703</v>
      </c>
      <c r="L79" s="16">
        <f t="shared" si="8"/>
        <v>1.2863153778592817E-2</v>
      </c>
      <c r="M79" s="10"/>
      <c r="N79" s="6">
        <v>127.811514</v>
      </c>
      <c r="O79" s="16">
        <f t="shared" si="9"/>
        <v>3.4882058272447836E-2</v>
      </c>
      <c r="P79" s="10"/>
    </row>
    <row r="80" spans="1:16" x14ac:dyDescent="0.25">
      <c r="A80" s="23">
        <v>42089</v>
      </c>
      <c r="B80">
        <v>65.122557</v>
      </c>
      <c r="C80" s="16">
        <f t="shared" si="5"/>
        <v>-2.7704633110627874E-2</v>
      </c>
      <c r="D80" s="10"/>
      <c r="E80" s="6">
        <v>55.704304</v>
      </c>
      <c r="F80" s="16">
        <f t="shared" si="6"/>
        <v>-1.0077910673242485E-2</v>
      </c>
      <c r="G80" s="10"/>
      <c r="H80" s="6">
        <v>117.959999</v>
      </c>
      <c r="I80" s="16">
        <f t="shared" si="7"/>
        <v>2.5799793823527706E-2</v>
      </c>
      <c r="J80" s="10"/>
      <c r="K80" s="6">
        <v>116.74780800000001</v>
      </c>
      <c r="L80" s="16">
        <f t="shared" si="8"/>
        <v>6.4262399886685362E-3</v>
      </c>
      <c r="M80" s="10"/>
      <c r="N80" s="6">
        <v>126.24141899999999</v>
      </c>
      <c r="O80" s="16">
        <f t="shared" si="9"/>
        <v>2.4381538675299019E-2</v>
      </c>
      <c r="P80" s="10"/>
    </row>
    <row r="81" spans="1:16" x14ac:dyDescent="0.25">
      <c r="A81" s="23">
        <v>42088</v>
      </c>
      <c r="B81">
        <v>65.261566000000002</v>
      </c>
      <c r="C81" s="16">
        <f t="shared" si="5"/>
        <v>-3.1560360300125989E-2</v>
      </c>
      <c r="D81" s="10"/>
      <c r="E81" s="6">
        <v>56.342582999999998</v>
      </c>
      <c r="F81" s="16">
        <f t="shared" si="6"/>
        <v>-1.3822991221914771E-2</v>
      </c>
      <c r="G81" s="10"/>
      <c r="H81" s="6">
        <v>118.540001</v>
      </c>
      <c r="I81" s="16">
        <f t="shared" si="7"/>
        <v>2.6453193986306855E-2</v>
      </c>
      <c r="J81" s="10"/>
      <c r="K81" s="6">
        <v>117.47265</v>
      </c>
      <c r="L81" s="16">
        <f t="shared" si="8"/>
        <v>-1.5233832091531285E-3</v>
      </c>
      <c r="M81" s="10"/>
      <c r="N81" s="6">
        <v>128.24061</v>
      </c>
      <c r="O81" s="16">
        <f t="shared" si="9"/>
        <v>1.4077219661421392E-3</v>
      </c>
      <c r="P81" s="10"/>
    </row>
    <row r="82" spans="1:16" x14ac:dyDescent="0.25">
      <c r="A82" s="23">
        <v>42087</v>
      </c>
      <c r="B82">
        <v>66.621797999999998</v>
      </c>
      <c r="C82" s="16">
        <f t="shared" si="5"/>
        <v>-1.1541707872266382E-2</v>
      </c>
      <c r="D82" s="10"/>
      <c r="E82" s="6">
        <v>56.700408000000003</v>
      </c>
      <c r="F82" s="16">
        <f t="shared" si="6"/>
        <v>-1.4567674576781986E-4</v>
      </c>
      <c r="G82" s="10"/>
      <c r="H82" s="6">
        <v>124.18</v>
      </c>
      <c r="I82" s="16">
        <f t="shared" si="7"/>
        <v>5.26596212355952E-2</v>
      </c>
      <c r="J82" s="10"/>
      <c r="K82" s="6">
        <v>117.85922600000001</v>
      </c>
      <c r="L82" s="16">
        <f t="shared" si="8"/>
        <v>7.2497193106071389E-3</v>
      </c>
      <c r="M82" s="10"/>
      <c r="N82" s="6">
        <v>129.33284499999999</v>
      </c>
      <c r="O82" s="16">
        <f t="shared" si="9"/>
        <v>1.3900226098516821E-2</v>
      </c>
      <c r="P82" s="10"/>
    </row>
    <row r="83" spans="1:16" x14ac:dyDescent="0.25">
      <c r="A83" s="23">
        <v>42086</v>
      </c>
      <c r="B83">
        <v>66.601944000000003</v>
      </c>
      <c r="C83" s="16">
        <f t="shared" si="5"/>
        <v>1.6397162140706412E-2</v>
      </c>
      <c r="D83" s="10"/>
      <c r="E83" s="6">
        <v>56.797114999999998</v>
      </c>
      <c r="F83" s="16">
        <f t="shared" si="6"/>
        <v>4.3235908033245618E-3</v>
      </c>
      <c r="G83" s="10"/>
      <c r="H83" s="6">
        <v>123.779999</v>
      </c>
      <c r="I83" s="16">
        <f t="shared" si="7"/>
        <v>8.387885135724904E-2</v>
      </c>
      <c r="J83" s="10"/>
      <c r="K83" s="6">
        <v>117.685264</v>
      </c>
      <c r="L83" s="16">
        <f t="shared" si="8"/>
        <v>1.1232944727099348E-2</v>
      </c>
      <c r="M83" s="10"/>
      <c r="N83" s="6">
        <v>128.094334</v>
      </c>
      <c r="O83" s="16">
        <f t="shared" si="9"/>
        <v>2.4427589220210821E-2</v>
      </c>
      <c r="P83" s="10"/>
    </row>
    <row r="84" spans="1:16" x14ac:dyDescent="0.25">
      <c r="A84" s="23">
        <v>42083</v>
      </c>
      <c r="B84">
        <v>66.929593999999994</v>
      </c>
      <c r="C84" s="16">
        <f t="shared" si="5"/>
        <v>1.2611064113240422E-2</v>
      </c>
      <c r="D84" s="10"/>
      <c r="E84" s="6">
        <v>56.652054</v>
      </c>
      <c r="F84" s="16">
        <f t="shared" si="6"/>
        <v>1.5005092796550379E-2</v>
      </c>
      <c r="G84" s="10"/>
      <c r="H84" s="6">
        <v>125.290001</v>
      </c>
      <c r="I84" s="16">
        <f t="shared" si="7"/>
        <v>8.3034367984649915E-2</v>
      </c>
      <c r="J84" s="10"/>
      <c r="K84" s="6">
        <v>117.41465700000001</v>
      </c>
      <c r="L84" s="16">
        <f t="shared" si="8"/>
        <v>6.9921731081079574E-3</v>
      </c>
      <c r="M84" s="10"/>
      <c r="N84" s="6">
        <v>128.25035700000001</v>
      </c>
      <c r="O84" s="16">
        <f t="shared" si="9"/>
        <v>6.5471915380037604E-3</v>
      </c>
      <c r="P84" s="10"/>
    </row>
    <row r="85" spans="1:16" x14ac:dyDescent="0.25">
      <c r="A85" s="23">
        <v>42082</v>
      </c>
      <c r="B85">
        <v>66.333862999999994</v>
      </c>
      <c r="C85" s="16">
        <f t="shared" si="5"/>
        <v>1.0134305965907586E-2</v>
      </c>
      <c r="D85" s="10"/>
      <c r="E85" s="6">
        <v>56.294229000000001</v>
      </c>
      <c r="F85" s="16">
        <f t="shared" si="6"/>
        <v>4.4911805414433736E-3</v>
      </c>
      <c r="G85" s="10"/>
      <c r="H85" s="6">
        <v>123.470001</v>
      </c>
      <c r="I85" s="16">
        <f t="shared" si="7"/>
        <v>9.0426447512159447E-2</v>
      </c>
      <c r="J85" s="10"/>
      <c r="K85" s="6">
        <v>117.086066</v>
      </c>
      <c r="L85" s="16">
        <f t="shared" si="8"/>
        <v>5.3400180498510696E-3</v>
      </c>
      <c r="M85" s="10"/>
      <c r="N85" s="6">
        <v>127.577472</v>
      </c>
      <c r="O85" s="16">
        <f t="shared" si="9"/>
        <v>6.1571389172543345E-3</v>
      </c>
      <c r="P85" s="10"/>
    </row>
    <row r="86" spans="1:16" x14ac:dyDescent="0.25">
      <c r="A86" s="23">
        <v>42081</v>
      </c>
      <c r="B86">
        <v>66.440602999999996</v>
      </c>
      <c r="C86" s="16">
        <f t="shared" si="5"/>
        <v>-1.4989873310543689E-2</v>
      </c>
      <c r="D86" s="10"/>
      <c r="E86" s="6">
        <v>55.752662000000001</v>
      </c>
      <c r="F86" s="16">
        <f t="shared" si="6"/>
        <v>-8.2635966641684266E-3</v>
      </c>
      <c r="G86" s="10"/>
      <c r="H86" s="6">
        <v>122.489998</v>
      </c>
      <c r="I86" s="16">
        <f t="shared" si="7"/>
        <v>8.2785250221742102E-2</v>
      </c>
      <c r="J86" s="10"/>
      <c r="K86" s="6">
        <v>117.685264</v>
      </c>
      <c r="L86" s="16">
        <f t="shared" si="8"/>
        <v>-7.9531212826912112E-3</v>
      </c>
      <c r="M86" s="10"/>
      <c r="N86" s="6">
        <v>128.230863</v>
      </c>
      <c r="O86" s="16">
        <f t="shared" si="9"/>
        <v>-1.6839140398599683E-2</v>
      </c>
      <c r="P86" s="10"/>
    </row>
    <row r="87" spans="1:16" x14ac:dyDescent="0.25">
      <c r="A87" s="23">
        <v>42080</v>
      </c>
      <c r="B87">
        <v>65.653747999999993</v>
      </c>
      <c r="C87" s="16">
        <f t="shared" si="5"/>
        <v>1.2331653965935496E-2</v>
      </c>
      <c r="D87" s="10"/>
      <c r="E87" s="6">
        <v>54.611497</v>
      </c>
      <c r="F87" s="16">
        <f t="shared" si="6"/>
        <v>-1.5808416086801058E-2</v>
      </c>
      <c r="G87" s="10"/>
      <c r="H87" s="6">
        <v>122.120003</v>
      </c>
      <c r="I87" s="16">
        <f t="shared" si="7"/>
        <v>0.11324183507445085</v>
      </c>
      <c r="J87" s="10"/>
      <c r="K87" s="6">
        <v>116.254914</v>
      </c>
      <c r="L87" s="16">
        <f t="shared" si="8"/>
        <v>-6.0419607881160298E-3</v>
      </c>
      <c r="M87" s="10"/>
      <c r="N87" s="6">
        <v>125.802576</v>
      </c>
      <c r="O87" s="16">
        <f t="shared" si="9"/>
        <v>-2.2653456894063839E-2</v>
      </c>
      <c r="P87" s="10"/>
    </row>
    <row r="88" spans="1:16" x14ac:dyDescent="0.25">
      <c r="A88" s="23">
        <v>42079</v>
      </c>
      <c r="B88">
        <v>66.775692000000006</v>
      </c>
      <c r="C88" s="16">
        <f t="shared" si="5"/>
        <v>1.9980613551439097E-2</v>
      </c>
      <c r="D88" s="10"/>
      <c r="E88" s="6">
        <v>55.240102</v>
      </c>
      <c r="F88" s="16">
        <f t="shared" si="6"/>
        <v>-6.7076983240286436E-2</v>
      </c>
      <c r="G88" s="10"/>
      <c r="H88" s="6">
        <v>121.650002</v>
      </c>
      <c r="I88" s="16">
        <f t="shared" si="7"/>
        <v>0.11098985827856356</v>
      </c>
      <c r="J88" s="10"/>
      <c r="K88" s="6">
        <v>116.061618</v>
      </c>
      <c r="L88" s="16">
        <f t="shared" si="8"/>
        <v>-1.6761856729152202E-2</v>
      </c>
      <c r="M88" s="10"/>
      <c r="N88" s="6">
        <v>124.768852</v>
      </c>
      <c r="O88" s="16">
        <f t="shared" si="9"/>
        <v>-3.9522540398339689E-2</v>
      </c>
      <c r="P88" s="10"/>
    </row>
    <row r="89" spans="1:16" x14ac:dyDescent="0.25">
      <c r="A89" s="23">
        <v>42076</v>
      </c>
      <c r="B89">
        <v>65.785302999999999</v>
      </c>
      <c r="C89" s="16">
        <f t="shared" si="5"/>
        <v>5.5490633828874314E-2</v>
      </c>
      <c r="D89" s="10"/>
      <c r="E89" s="6">
        <v>54.350382000000003</v>
      </c>
      <c r="F89" s="16">
        <f t="shared" si="6"/>
        <v>-5.416854411466876E-2</v>
      </c>
      <c r="G89" s="10"/>
      <c r="H89" s="6">
        <v>119.510002</v>
      </c>
      <c r="I89" s="16">
        <f t="shared" si="7"/>
        <v>0.12161168284724044</v>
      </c>
      <c r="J89" s="10"/>
      <c r="K89" s="6">
        <v>115.94564800000001</v>
      </c>
      <c r="L89" s="16">
        <f t="shared" si="8"/>
        <v>-2.633395212753975E-2</v>
      </c>
      <c r="M89" s="10"/>
      <c r="N89" s="6">
        <v>123.57908999999999</v>
      </c>
      <c r="O89" s="16">
        <f t="shared" si="9"/>
        <v>-6.7577837658509332E-2</v>
      </c>
      <c r="P89" s="10"/>
    </row>
    <row r="90" spans="1:16" x14ac:dyDescent="0.25">
      <c r="A90" s="23">
        <v>42075</v>
      </c>
      <c r="B90">
        <v>66.914693</v>
      </c>
      <c r="C90" s="16">
        <f t="shared" si="5"/>
        <v>4.1590088205657239E-2</v>
      </c>
      <c r="D90" s="10"/>
      <c r="E90" s="6">
        <v>54.321367000000002</v>
      </c>
      <c r="F90" s="16">
        <f t="shared" si="6"/>
        <v>-6.013970704578997E-2</v>
      </c>
      <c r="G90" s="10"/>
      <c r="H90" s="6">
        <v>119.019997</v>
      </c>
      <c r="I90" s="16">
        <f t="shared" si="7"/>
        <v>0.12660256171563811</v>
      </c>
      <c r="J90" s="10"/>
      <c r="K90" s="6">
        <v>116.27424000000001</v>
      </c>
      <c r="L90" s="16">
        <f t="shared" si="8"/>
        <v>-2.64015385633104E-2</v>
      </c>
      <c r="M90" s="10"/>
      <c r="N90" s="6">
        <v>123.959422</v>
      </c>
      <c r="O90" s="16">
        <f t="shared" si="9"/>
        <v>-7.9955836363751365E-2</v>
      </c>
      <c r="P90" s="10"/>
    </row>
    <row r="91" spans="1:16" x14ac:dyDescent="0.25">
      <c r="A91" s="23">
        <v>42074</v>
      </c>
      <c r="B91">
        <v>65.715801999999996</v>
      </c>
      <c r="C91" s="16">
        <f t="shared" si="5"/>
        <v>8.8991884430374757E-2</v>
      </c>
      <c r="D91" s="10"/>
      <c r="E91" s="6">
        <v>53.779798</v>
      </c>
      <c r="F91" s="16">
        <f t="shared" si="6"/>
        <v>-8.8024935510698454E-2</v>
      </c>
      <c r="G91" s="10"/>
      <c r="H91" s="6">
        <v>116.709999</v>
      </c>
      <c r="I91" s="16">
        <f t="shared" si="7"/>
        <v>7.7104045248868713E-2</v>
      </c>
      <c r="J91" s="10"/>
      <c r="K91" s="6">
        <v>116.39021700000001</v>
      </c>
      <c r="L91" s="16">
        <f t="shared" si="8"/>
        <v>-1.5617250792470228E-2</v>
      </c>
      <c r="M91" s="10"/>
      <c r="N91" s="6">
        <v>124.04718800000001</v>
      </c>
      <c r="O91" s="16">
        <f t="shared" si="9"/>
        <v>-6.0754694547379806E-2</v>
      </c>
      <c r="P91" s="10"/>
    </row>
    <row r="92" spans="1:16" x14ac:dyDescent="0.25">
      <c r="A92" s="23">
        <v>42073</v>
      </c>
      <c r="B92">
        <v>65.827504000000005</v>
      </c>
      <c r="C92" s="16">
        <f t="shared" si="5"/>
        <v>7.6600197211286414E-2</v>
      </c>
      <c r="D92" s="10"/>
      <c r="E92" s="6">
        <v>54.278647999999997</v>
      </c>
      <c r="F92" s="16">
        <f t="shared" si="6"/>
        <v>-8.771358129353235E-2</v>
      </c>
      <c r="G92" s="10"/>
      <c r="H92" s="6">
        <v>114.790001</v>
      </c>
      <c r="I92" s="16">
        <f t="shared" si="7"/>
        <v>7.2505045028487425E-2</v>
      </c>
      <c r="J92" s="10"/>
      <c r="K92" s="6">
        <v>115.800679</v>
      </c>
      <c r="L92" s="16">
        <f t="shared" si="8"/>
        <v>-1.6955405670133872E-2</v>
      </c>
      <c r="M92" s="10"/>
      <c r="N92" s="6">
        <v>123.14999299999999</v>
      </c>
      <c r="O92" s="16">
        <f t="shared" si="9"/>
        <v>-6.6274725500375165E-2</v>
      </c>
      <c r="P92" s="10"/>
    </row>
    <row r="93" spans="1:16" x14ac:dyDescent="0.25">
      <c r="A93" s="23">
        <v>42072</v>
      </c>
      <c r="B93">
        <v>67.371421999999995</v>
      </c>
      <c r="C93" s="16">
        <f t="shared" si="5"/>
        <v>5.8536404323430657E-2</v>
      </c>
      <c r="D93" s="10"/>
      <c r="E93" s="6">
        <v>54.930985999999997</v>
      </c>
      <c r="F93" s="16">
        <f t="shared" si="6"/>
        <v>-9.558822512516163E-2</v>
      </c>
      <c r="G93" s="10"/>
      <c r="H93" s="6">
        <v>114.839996</v>
      </c>
      <c r="I93" s="16">
        <f t="shared" si="7"/>
        <v>4.2597666532200984E-2</v>
      </c>
      <c r="J93" s="10"/>
      <c r="K93" s="6">
        <v>115.61705000000001</v>
      </c>
      <c r="L93" s="16">
        <f t="shared" si="8"/>
        <v>-1.5299134509987322E-2</v>
      </c>
      <c r="M93" s="10"/>
      <c r="N93" s="6">
        <v>121.55064299999999</v>
      </c>
      <c r="O93" s="16">
        <f t="shared" si="9"/>
        <v>-5.7873614583563326E-2</v>
      </c>
      <c r="P93" s="10"/>
    </row>
    <row r="94" spans="1:16" x14ac:dyDescent="0.25">
      <c r="A94" s="23">
        <v>42069</v>
      </c>
      <c r="B94">
        <v>66.855123000000006</v>
      </c>
      <c r="C94" s="16">
        <f t="shared" si="5"/>
        <v>5.9967117326474639E-2</v>
      </c>
      <c r="D94" s="10"/>
      <c r="E94" s="6">
        <v>54.528070999999997</v>
      </c>
      <c r="F94" s="16">
        <f t="shared" si="6"/>
        <v>-8.8506866972744569E-2</v>
      </c>
      <c r="G94" s="10"/>
      <c r="H94" s="6">
        <v>114.30999799999999</v>
      </c>
      <c r="I94" s="16">
        <f t="shared" si="7"/>
        <v>3.2826638495788485E-2</v>
      </c>
      <c r="J94" s="10"/>
      <c r="K94" s="6">
        <v>115.153155</v>
      </c>
      <c r="L94" s="16">
        <f t="shared" si="8"/>
        <v>-1.6136848117122349E-2</v>
      </c>
      <c r="M94" s="10"/>
      <c r="N94" s="6">
        <v>120.4389</v>
      </c>
      <c r="O94" s="16">
        <f t="shared" si="9"/>
        <v>-6.8655588428829906E-2</v>
      </c>
      <c r="P94" s="10"/>
    </row>
    <row r="95" spans="1:16" x14ac:dyDescent="0.25">
      <c r="A95" s="23">
        <v>42068</v>
      </c>
      <c r="B95">
        <v>68.044090999999995</v>
      </c>
      <c r="C95" s="16">
        <f t="shared" si="5"/>
        <v>4.4676736078671064E-2</v>
      </c>
      <c r="D95" s="10"/>
      <c r="E95" s="6">
        <v>55.621701999999999</v>
      </c>
      <c r="F95" s="16">
        <f t="shared" si="6"/>
        <v>-9.0414496246538412E-2</v>
      </c>
      <c r="G95" s="10"/>
      <c r="H95" s="6">
        <v>116.379997</v>
      </c>
      <c r="I95" s="16">
        <f t="shared" si="7"/>
        <v>2.8245030642169988E-2</v>
      </c>
      <c r="J95" s="10"/>
      <c r="K95" s="6">
        <v>116.39021700000001</v>
      </c>
      <c r="L95" s="16">
        <f t="shared" si="8"/>
        <v>-2.032484814685509E-2</v>
      </c>
      <c r="M95" s="10"/>
      <c r="N95" s="6">
        <v>123.159747</v>
      </c>
      <c r="O95" s="16">
        <f t="shared" si="9"/>
        <v>-7.9981440877569532E-2</v>
      </c>
      <c r="P95" s="10"/>
    </row>
    <row r="96" spans="1:16" x14ac:dyDescent="0.25">
      <c r="A96" s="23">
        <v>42067</v>
      </c>
      <c r="B96">
        <v>67.949766999999994</v>
      </c>
      <c r="C96" s="16">
        <f t="shared" si="5"/>
        <v>6.6103532327308923E-2</v>
      </c>
      <c r="D96" s="10"/>
      <c r="E96" s="6">
        <v>55.525770999999999</v>
      </c>
      <c r="F96" s="16">
        <f t="shared" si="6"/>
        <v>-7.3653948956330373E-2</v>
      </c>
      <c r="G96" s="10"/>
      <c r="H96" s="6">
        <v>116.410004</v>
      </c>
      <c r="I96" s="16">
        <f t="shared" si="7"/>
        <v>6.2733950091609092E-2</v>
      </c>
      <c r="J96" s="10"/>
      <c r="K96" s="6">
        <v>116.235581</v>
      </c>
      <c r="L96" s="16">
        <f t="shared" si="8"/>
        <v>-4.0174245881119397E-3</v>
      </c>
      <c r="M96" s="10"/>
      <c r="N96" s="6">
        <v>123.31577799999999</v>
      </c>
      <c r="O96" s="16">
        <f t="shared" si="9"/>
        <v>-4.6102940280646987E-2</v>
      </c>
      <c r="P96" s="10"/>
    </row>
    <row r="97" spans="1:16" x14ac:dyDescent="0.25">
      <c r="A97" s="23">
        <v>42066</v>
      </c>
      <c r="B97">
        <v>68.334502999999998</v>
      </c>
      <c r="C97" s="16">
        <f t="shared" si="5"/>
        <v>6.5949878409919727E-2</v>
      </c>
      <c r="D97" s="10"/>
      <c r="E97" s="6">
        <v>55.967059999999996</v>
      </c>
      <c r="F97" s="16">
        <f t="shared" si="6"/>
        <v>-6.8854553897890969E-2</v>
      </c>
      <c r="G97" s="10"/>
      <c r="H97" s="6">
        <v>119.290001</v>
      </c>
      <c r="I97" s="16">
        <f t="shared" si="7"/>
        <v>8.89616634431869E-2</v>
      </c>
      <c r="J97" s="10"/>
      <c r="K97" s="6">
        <v>116.312899</v>
      </c>
      <c r="L97" s="16">
        <f t="shared" si="8"/>
        <v>-5.8313322405102452E-3</v>
      </c>
      <c r="M97" s="10"/>
      <c r="N97" s="6">
        <v>123.276776</v>
      </c>
      <c r="O97" s="16">
        <f t="shared" si="9"/>
        <v>-4.8331078894572888E-2</v>
      </c>
      <c r="P97" s="10"/>
    </row>
    <row r="98" spans="1:16" x14ac:dyDescent="0.25">
      <c r="A98" s="23">
        <v>42065</v>
      </c>
      <c r="B98">
        <v>69.076680999999994</v>
      </c>
      <c r="C98" s="16">
        <f t="shared" si="5"/>
        <v>7.3821823386131413E-2</v>
      </c>
      <c r="D98" s="10"/>
      <c r="E98" s="6">
        <v>56.197299999999998</v>
      </c>
      <c r="F98" s="16">
        <f t="shared" si="6"/>
        <v>-6.8199973624528454E-2</v>
      </c>
      <c r="G98" s="10"/>
      <c r="H98" s="6">
        <v>120.75</v>
      </c>
      <c r="I98" s="16">
        <f t="shared" si="7"/>
        <v>9.9041826985057702E-2</v>
      </c>
      <c r="J98" s="10"/>
      <c r="K98" s="6">
        <v>116.38055</v>
      </c>
      <c r="L98" s="16">
        <f t="shared" si="8"/>
        <v>-5.5788449152980313E-3</v>
      </c>
      <c r="M98" s="10"/>
      <c r="N98" s="6">
        <v>123.725373</v>
      </c>
      <c r="O98" s="16">
        <f t="shared" si="9"/>
        <v>-5.9628998681752643E-2</v>
      </c>
      <c r="P98" s="10"/>
    </row>
    <row r="99" spans="1:16" x14ac:dyDescent="0.25">
      <c r="A99" s="23">
        <v>42062</v>
      </c>
      <c r="B99">
        <v>67.344114000000005</v>
      </c>
      <c r="C99" s="16">
        <f t="shared" si="5"/>
        <v>9.3531480584379656E-2</v>
      </c>
      <c r="D99" s="10"/>
      <c r="E99" s="6">
        <v>56.158926000000001</v>
      </c>
      <c r="F99" s="16">
        <f t="shared" si="6"/>
        <v>-7.0601248669175942E-2</v>
      </c>
      <c r="G99" s="10"/>
      <c r="H99" s="6">
        <v>119.370003</v>
      </c>
      <c r="I99" s="16">
        <f t="shared" si="7"/>
        <v>0.11351897614313944</v>
      </c>
      <c r="J99" s="10"/>
      <c r="K99" s="6">
        <v>117.398228</v>
      </c>
      <c r="L99" s="16">
        <f t="shared" si="8"/>
        <v>-2.7055789378583883E-3</v>
      </c>
      <c r="M99" s="10"/>
      <c r="N99" s="6">
        <v>126.073684</v>
      </c>
      <c r="O99" s="16">
        <f t="shared" si="9"/>
        <v>-4.3664681968006214E-2</v>
      </c>
      <c r="P99" s="10"/>
    </row>
    <row r="100" spans="1:16" x14ac:dyDescent="0.25">
      <c r="A100" s="23">
        <v>42061</v>
      </c>
      <c r="B100">
        <v>67.949766999999994</v>
      </c>
      <c r="C100" s="16">
        <f t="shared" si="5"/>
        <v>7.3768987660813856E-2</v>
      </c>
      <c r="D100" s="10"/>
      <c r="E100" s="6">
        <v>56.561841000000001</v>
      </c>
      <c r="F100" s="16">
        <f t="shared" si="6"/>
        <v>-5.3975439344667309E-2</v>
      </c>
      <c r="G100" s="10"/>
      <c r="H100" s="6">
        <v>119.970001</v>
      </c>
      <c r="I100" s="16">
        <f t="shared" si="7"/>
        <v>0.145915381509367</v>
      </c>
      <c r="J100" s="10"/>
      <c r="K100" s="6">
        <v>117.118707</v>
      </c>
      <c r="L100" s="16">
        <f t="shared" si="8"/>
        <v>4.1153836524521203E-4</v>
      </c>
      <c r="M100" s="10"/>
      <c r="N100" s="6">
        <v>125.02249999999999</v>
      </c>
      <c r="O100" s="16">
        <f t="shared" si="9"/>
        <v>-3.7937384595159052E-2</v>
      </c>
      <c r="P100" s="10"/>
    </row>
    <row r="101" spans="1:16" x14ac:dyDescent="0.25">
      <c r="A101" s="23">
        <v>42060</v>
      </c>
      <c r="B101">
        <v>67.766087999999996</v>
      </c>
      <c r="C101" s="16">
        <f t="shared" si="5"/>
        <v>7.3124061368566862E-2</v>
      </c>
      <c r="D101" s="10"/>
      <c r="E101" s="6">
        <v>56.110959999999999</v>
      </c>
      <c r="F101" s="16">
        <f t="shared" si="6"/>
        <v>-5.8748396775026857E-2</v>
      </c>
      <c r="G101" s="10"/>
      <c r="H101" s="6">
        <v>119.400002</v>
      </c>
      <c r="I101" s="16">
        <f t="shared" si="7"/>
        <v>0.10378138552246963</v>
      </c>
      <c r="J101" s="10"/>
      <c r="K101" s="6">
        <v>117.754852</v>
      </c>
      <c r="L101" s="16">
        <f t="shared" si="8"/>
        <v>3.2067336472734187E-3</v>
      </c>
      <c r="M101" s="10"/>
      <c r="N101" s="6">
        <v>126.755002</v>
      </c>
      <c r="O101" s="16">
        <f t="shared" si="9"/>
        <v>-3.0946554833531481E-2</v>
      </c>
      <c r="P101" s="10"/>
    </row>
    <row r="102" spans="1:16" x14ac:dyDescent="0.25">
      <c r="A102" s="23">
        <v>42059</v>
      </c>
      <c r="B102">
        <v>67.632047999999998</v>
      </c>
      <c r="C102" s="16">
        <f t="shared" si="5"/>
        <v>4.8800711424157317E-2</v>
      </c>
      <c r="D102" s="10"/>
      <c r="E102" s="6">
        <v>55.986246999999999</v>
      </c>
      <c r="F102" s="16">
        <f t="shared" si="6"/>
        <v>-5.9495047155350589E-2</v>
      </c>
      <c r="G102" s="10"/>
      <c r="H102" s="6">
        <v>118.139999</v>
      </c>
      <c r="I102" s="16">
        <f t="shared" si="7"/>
        <v>9.7931052873563296E-2</v>
      </c>
      <c r="J102" s="10"/>
      <c r="K102" s="6">
        <v>117.648826</v>
      </c>
      <c r="L102" s="16">
        <f t="shared" si="8"/>
        <v>1.0402868049585789E-2</v>
      </c>
      <c r="M102" s="10"/>
      <c r="N102" s="6">
        <v>126.209948</v>
      </c>
      <c r="O102" s="16">
        <f t="shared" si="9"/>
        <v>-1.0064671660586E-2</v>
      </c>
      <c r="P102" s="10"/>
    </row>
    <row r="103" spans="1:16" x14ac:dyDescent="0.25">
      <c r="A103" s="23">
        <v>42058</v>
      </c>
      <c r="B103">
        <v>67.766087999999996</v>
      </c>
      <c r="C103" s="16">
        <f t="shared" si="5"/>
        <v>4.9785668135437167E-2</v>
      </c>
      <c r="D103" s="10"/>
      <c r="E103" s="6">
        <v>55.928685999999999</v>
      </c>
      <c r="F103" s="16">
        <f t="shared" si="6"/>
        <v>-6.3242356785897069E-2</v>
      </c>
      <c r="G103" s="10"/>
      <c r="H103" s="6">
        <v>117.660004</v>
      </c>
      <c r="I103" s="16">
        <f t="shared" si="7"/>
        <v>9.7037764007098737E-2</v>
      </c>
      <c r="J103" s="10"/>
      <c r="K103" s="6">
        <v>116.88737500000001</v>
      </c>
      <c r="L103" s="16">
        <f t="shared" si="8"/>
        <v>1.0409841608582271E-2</v>
      </c>
      <c r="M103" s="10"/>
      <c r="N103" s="6">
        <v>124.574776</v>
      </c>
      <c r="O103" s="16">
        <f t="shared" si="9"/>
        <v>-1.4321452079024355E-2</v>
      </c>
      <c r="P103" s="10"/>
    </row>
    <row r="104" spans="1:16" x14ac:dyDescent="0.25">
      <c r="A104" s="23">
        <v>42055</v>
      </c>
      <c r="B104">
        <v>67.763603000000003</v>
      </c>
      <c r="C104" s="16">
        <f t="shared" si="5"/>
        <v>4.9807122242542246E-2</v>
      </c>
      <c r="D104" s="10"/>
      <c r="E104" s="6">
        <v>55.976650999999997</v>
      </c>
      <c r="F104" s="16">
        <f t="shared" si="6"/>
        <v>-6.8094655348130084E-2</v>
      </c>
      <c r="G104" s="10"/>
      <c r="H104" s="6">
        <v>118.07</v>
      </c>
      <c r="I104" s="16">
        <f t="shared" si="7"/>
        <v>9.4613509993739076E-2</v>
      </c>
      <c r="J104" s="10"/>
      <c r="K104" s="6">
        <v>116.49219600000001</v>
      </c>
      <c r="L104" s="16">
        <f t="shared" si="8"/>
        <v>5.7799614996785209E-3</v>
      </c>
      <c r="M104" s="10"/>
      <c r="N104" s="6">
        <v>123.16347</v>
      </c>
      <c r="O104" s="16">
        <f t="shared" si="9"/>
        <v>-2.1524758177941195E-2</v>
      </c>
      <c r="P104" s="10"/>
    </row>
    <row r="105" spans="1:16" x14ac:dyDescent="0.25">
      <c r="A105" s="23">
        <v>42054</v>
      </c>
      <c r="B105">
        <v>66.795553999999996</v>
      </c>
      <c r="C105" s="16">
        <f t="shared" si="5"/>
        <v>3.4207620151220919E-2</v>
      </c>
      <c r="D105" s="10"/>
      <c r="E105" s="6">
        <v>55.928685999999999</v>
      </c>
      <c r="F105" s="16">
        <f t="shared" si="6"/>
        <v>-7.1599055004445966E-2</v>
      </c>
      <c r="G105" s="10"/>
      <c r="H105" s="6">
        <v>116.43</v>
      </c>
      <c r="I105" s="16">
        <f t="shared" si="7"/>
        <v>8.1227135931148498E-2</v>
      </c>
      <c r="J105" s="10"/>
      <c r="K105" s="6">
        <v>116.318701</v>
      </c>
      <c r="L105" s="16">
        <f t="shared" si="8"/>
        <v>5.0397188971824658E-3</v>
      </c>
      <c r="M105" s="10"/>
      <c r="N105" s="6">
        <v>122.80334000000001</v>
      </c>
      <c r="O105" s="16">
        <f t="shared" si="9"/>
        <v>-2.2014386989073209E-2</v>
      </c>
      <c r="P105" s="10"/>
    </row>
    <row r="106" spans="1:16" x14ac:dyDescent="0.25">
      <c r="A106" s="23">
        <v>42053</v>
      </c>
      <c r="B106">
        <v>66.800515000000004</v>
      </c>
      <c r="C106" s="16">
        <f t="shared" si="5"/>
        <v>3.3106444654636746E-2</v>
      </c>
      <c r="D106" s="10"/>
      <c r="E106" s="6">
        <v>56.408349000000001</v>
      </c>
      <c r="F106" s="16">
        <f t="shared" si="6"/>
        <v>-5.3725061673010499E-2</v>
      </c>
      <c r="G106" s="10"/>
      <c r="H106" s="6">
        <v>115.760002</v>
      </c>
      <c r="I106" s="16">
        <f t="shared" si="7"/>
        <v>9.8085457871220028E-2</v>
      </c>
      <c r="J106" s="10"/>
      <c r="K106" s="6">
        <v>116.337975</v>
      </c>
      <c r="L106" s="16">
        <f t="shared" si="8"/>
        <v>3.0752576166781509E-4</v>
      </c>
      <c r="M106" s="10"/>
      <c r="N106" s="6">
        <v>123.62093</v>
      </c>
      <c r="O106" s="16">
        <f t="shared" si="9"/>
        <v>-3.7787667609812781E-2</v>
      </c>
      <c r="P106" s="10"/>
    </row>
    <row r="107" spans="1:16" x14ac:dyDescent="0.25">
      <c r="A107" s="23">
        <v>42052</v>
      </c>
      <c r="B107">
        <v>67.234897000000004</v>
      </c>
      <c r="C107" s="16">
        <f t="shared" si="5"/>
        <v>4.7025880085865612E-2</v>
      </c>
      <c r="D107" s="10"/>
      <c r="E107" s="6">
        <v>56.398757000000003</v>
      </c>
      <c r="F107" s="16">
        <f t="shared" si="6"/>
        <v>-2.519893885452662E-2</v>
      </c>
      <c r="G107" s="10"/>
      <c r="H107" s="6">
        <v>115.339996</v>
      </c>
      <c r="I107" s="16">
        <f t="shared" si="7"/>
        <v>0.10342195773817719</v>
      </c>
      <c r="J107" s="10"/>
      <c r="K107" s="6">
        <v>115.92351499999999</v>
      </c>
      <c r="L107" s="16">
        <f t="shared" si="8"/>
        <v>1.7983256002325199E-3</v>
      </c>
      <c r="M107" s="10"/>
      <c r="N107" s="6">
        <v>122.890942</v>
      </c>
      <c r="O107" s="16">
        <f t="shared" si="9"/>
        <v>-3.3294450875849257E-2</v>
      </c>
      <c r="P107" s="10"/>
    </row>
    <row r="108" spans="1:16" x14ac:dyDescent="0.25">
      <c r="A108" s="23">
        <v>42048</v>
      </c>
      <c r="B108">
        <v>66.927109000000002</v>
      </c>
      <c r="C108" s="16">
        <f t="shared" si="5"/>
        <v>4.7043754987617481E-2</v>
      </c>
      <c r="D108" s="10"/>
      <c r="E108" s="6">
        <v>56.417943999999999</v>
      </c>
      <c r="F108" s="16">
        <f t="shared" si="6"/>
        <v>1.2922117880763029E-2</v>
      </c>
      <c r="G108" s="10"/>
      <c r="H108" s="6">
        <v>116.279999</v>
      </c>
      <c r="I108" s="16">
        <f t="shared" si="7"/>
        <v>8.8421203279973604E-2</v>
      </c>
      <c r="J108" s="10"/>
      <c r="K108" s="6">
        <v>116.46328200000001</v>
      </c>
      <c r="L108" s="16">
        <f t="shared" si="8"/>
        <v>2.2946161568382362E-3</v>
      </c>
      <c r="M108" s="10"/>
      <c r="N108" s="6">
        <v>124.769443</v>
      </c>
      <c r="O108" s="16">
        <f t="shared" si="9"/>
        <v>-2.1688402414679619E-2</v>
      </c>
      <c r="P108" s="10"/>
    </row>
    <row r="109" spans="1:16" x14ac:dyDescent="0.25">
      <c r="A109" s="23">
        <v>42047</v>
      </c>
      <c r="B109">
        <v>67.244827999999998</v>
      </c>
      <c r="C109" s="16">
        <f t="shared" si="5"/>
        <v>1.9244247923864588E-2</v>
      </c>
      <c r="D109" s="10"/>
      <c r="E109" s="6">
        <v>56.485097000000003</v>
      </c>
      <c r="F109" s="16">
        <f t="shared" si="6"/>
        <v>2.8326675091645992E-2</v>
      </c>
      <c r="G109" s="10"/>
      <c r="H109" s="6">
        <v>114.91999800000001</v>
      </c>
      <c r="I109" s="16">
        <f t="shared" si="7"/>
        <v>7.8164127550563345E-2</v>
      </c>
      <c r="J109" s="10"/>
      <c r="K109" s="6">
        <v>116.92593100000001</v>
      </c>
      <c r="L109" s="16">
        <f t="shared" si="8"/>
        <v>1.1079104058099976E-2</v>
      </c>
      <c r="M109" s="10"/>
      <c r="N109" s="6">
        <v>126.063956</v>
      </c>
      <c r="O109" s="16">
        <f t="shared" si="9"/>
        <v>8.8687209477440465E-3</v>
      </c>
      <c r="P109" s="10"/>
    </row>
    <row r="110" spans="1:16" x14ac:dyDescent="0.25">
      <c r="A110" s="23">
        <v>42046</v>
      </c>
      <c r="B110">
        <v>66.023590999999996</v>
      </c>
      <c r="C110" s="16">
        <f t="shared" si="5"/>
        <v>3.5096917536760142E-2</v>
      </c>
      <c r="D110" s="10"/>
      <c r="E110" s="6">
        <v>56.350791999999998</v>
      </c>
      <c r="F110" s="16">
        <f t="shared" si="6"/>
        <v>3.6802259525706482E-2</v>
      </c>
      <c r="G110" s="10"/>
      <c r="H110" s="6">
        <v>112.610001</v>
      </c>
      <c r="I110" s="16">
        <f t="shared" si="7"/>
        <v>5.0073061950419273E-2</v>
      </c>
      <c r="J110" s="10"/>
      <c r="K110" s="6">
        <v>116.62713599999999</v>
      </c>
      <c r="L110" s="16">
        <f t="shared" si="8"/>
        <v>1.8665985336937307E-2</v>
      </c>
      <c r="M110" s="10"/>
      <c r="N110" s="6">
        <v>126.48247499999999</v>
      </c>
      <c r="O110" s="16">
        <f t="shared" si="9"/>
        <v>3.066913803657223E-2</v>
      </c>
      <c r="P110" s="10"/>
    </row>
    <row r="111" spans="1:16" x14ac:dyDescent="0.25">
      <c r="A111" s="23">
        <v>42045</v>
      </c>
      <c r="B111">
        <v>65.547013000000007</v>
      </c>
      <c r="C111" s="16">
        <f t="shared" si="5"/>
        <v>7.2707813550556555E-3</v>
      </c>
      <c r="D111" s="10"/>
      <c r="E111" s="6">
        <v>56.456313999999999</v>
      </c>
      <c r="F111" s="16">
        <f t="shared" si="6"/>
        <v>1.8907216665594362E-2</v>
      </c>
      <c r="G111" s="10"/>
      <c r="H111" s="6">
        <v>114.57</v>
      </c>
      <c r="I111" s="16">
        <f t="shared" si="7"/>
        <v>1.186090383807259E-2</v>
      </c>
      <c r="J111" s="10"/>
      <c r="K111" s="6">
        <v>116.550026</v>
      </c>
      <c r="L111" s="16">
        <f t="shared" si="8"/>
        <v>1.6744057816295621E-2</v>
      </c>
      <c r="M111" s="10"/>
      <c r="N111" s="6">
        <v>126.24888900000001</v>
      </c>
      <c r="O111" s="16">
        <f t="shared" si="9"/>
        <v>3.6065548605509479E-2</v>
      </c>
      <c r="P111" s="10"/>
    </row>
    <row r="112" spans="1:16" x14ac:dyDescent="0.25">
      <c r="A112" s="23">
        <v>42044</v>
      </c>
      <c r="B112">
        <v>65.772482999999994</v>
      </c>
      <c r="C112" s="16">
        <f t="shared" si="5"/>
        <v>-3.3153932065739244E-3</v>
      </c>
      <c r="D112" s="10"/>
      <c r="E112" s="6">
        <v>55.957467999999999</v>
      </c>
      <c r="F112" s="16">
        <f t="shared" si="6"/>
        <v>1.9400626605771354E-2</v>
      </c>
      <c r="G112" s="10"/>
      <c r="H112" s="6">
        <v>114.290001</v>
      </c>
      <c r="I112" s="16">
        <f t="shared" si="7"/>
        <v>8.9828002910752325E-3</v>
      </c>
      <c r="J112" s="10"/>
      <c r="K112" s="6">
        <v>116.86810199999999</v>
      </c>
      <c r="L112" s="16">
        <f t="shared" si="8"/>
        <v>1.6924002332773469E-2</v>
      </c>
      <c r="M112" s="10"/>
      <c r="N112" s="6">
        <v>127.26113100000001</v>
      </c>
      <c r="O112" s="16">
        <f t="shared" si="9"/>
        <v>3.6957456107175934E-2</v>
      </c>
      <c r="P112" s="10"/>
    </row>
    <row r="113" spans="1:16" x14ac:dyDescent="0.25">
      <c r="A113" s="23">
        <v>42041</v>
      </c>
      <c r="B113">
        <v>66.258114000000006</v>
      </c>
      <c r="C113" s="16">
        <f t="shared" si="5"/>
        <v>-4.3507789408384623E-3</v>
      </c>
      <c r="D113" s="10"/>
      <c r="E113" s="6">
        <v>56.398757000000003</v>
      </c>
      <c r="F113" s="16">
        <f t="shared" si="6"/>
        <v>9.51891685192785E-3</v>
      </c>
      <c r="G113" s="10"/>
      <c r="H113" s="6">
        <v>114.900002</v>
      </c>
      <c r="I113" s="16">
        <f t="shared" si="7"/>
        <v>1.7530459024646117E-3</v>
      </c>
      <c r="J113" s="10"/>
      <c r="K113" s="6">
        <v>116.79099100000001</v>
      </c>
      <c r="L113" s="16">
        <f t="shared" si="8"/>
        <v>2.1670153342792986E-2</v>
      </c>
      <c r="M113" s="10"/>
      <c r="N113" s="6">
        <v>127.46553400000001</v>
      </c>
      <c r="O113" s="16">
        <f t="shared" si="9"/>
        <v>5.3085235519559237E-2</v>
      </c>
      <c r="P113" s="10"/>
    </row>
    <row r="114" spans="1:16" x14ac:dyDescent="0.25">
      <c r="A114" s="23">
        <v>42040</v>
      </c>
      <c r="B114">
        <v>67.343331000000006</v>
      </c>
      <c r="C114" s="16">
        <f t="shared" si="5"/>
        <v>-7.8463109331539105E-4</v>
      </c>
      <c r="D114" s="10"/>
      <c r="E114" s="6">
        <v>56.763297999999999</v>
      </c>
      <c r="F114" s="16">
        <f t="shared" si="6"/>
        <v>2.3146570863205707E-2</v>
      </c>
      <c r="G114" s="10"/>
      <c r="H114" s="6">
        <v>114.029999</v>
      </c>
      <c r="I114" s="16">
        <f t="shared" si="7"/>
        <v>2.3425715420656745E-2</v>
      </c>
      <c r="J114" s="10"/>
      <c r="K114" s="6">
        <v>118.024731</v>
      </c>
      <c r="L114" s="16">
        <f t="shared" si="8"/>
        <v>2.1768783376436396E-2</v>
      </c>
      <c r="M114" s="10"/>
      <c r="N114" s="6">
        <v>129.762562</v>
      </c>
      <c r="O114" s="16">
        <f t="shared" si="9"/>
        <v>5.8691188254430093E-2</v>
      </c>
      <c r="P114" s="10"/>
    </row>
    <row r="115" spans="1:16" x14ac:dyDescent="0.25">
      <c r="A115" s="23">
        <v>42039</v>
      </c>
      <c r="B115">
        <v>65.631260999999995</v>
      </c>
      <c r="C115" s="16">
        <f t="shared" si="5"/>
        <v>2.4654970516076125E-2</v>
      </c>
      <c r="D115" s="10"/>
      <c r="E115" s="6">
        <v>56.648180000000004</v>
      </c>
      <c r="F115" s="16">
        <f t="shared" si="6"/>
        <v>3.4259721235097462E-2</v>
      </c>
      <c r="G115" s="10"/>
      <c r="H115" s="6">
        <v>110.029999</v>
      </c>
      <c r="I115" s="16">
        <f t="shared" si="7"/>
        <v>2.3241178692728237E-2</v>
      </c>
      <c r="J115" s="10"/>
      <c r="K115" s="6">
        <v>118.40063600000001</v>
      </c>
      <c r="L115" s="16">
        <f t="shared" si="8"/>
        <v>3.589023574089345E-2</v>
      </c>
      <c r="M115" s="10"/>
      <c r="N115" s="6">
        <v>131.20306600000001</v>
      </c>
      <c r="O115" s="16">
        <f t="shared" si="9"/>
        <v>8.3635799904220098E-2</v>
      </c>
      <c r="P115" s="10"/>
    </row>
    <row r="116" spans="1:16" x14ac:dyDescent="0.25">
      <c r="A116" s="23">
        <v>42038</v>
      </c>
      <c r="B116">
        <v>64.367643000000001</v>
      </c>
      <c r="C116" s="16">
        <f t="shared" si="5"/>
        <v>2.5737986993004114E-3</v>
      </c>
      <c r="D116" s="10"/>
      <c r="E116" s="6">
        <v>58.538052999999998</v>
      </c>
      <c r="F116" s="16">
        <f t="shared" si="6"/>
        <v>1.5264531435601469E-3</v>
      </c>
      <c r="G116" s="10"/>
      <c r="H116" s="6">
        <v>109.91999800000001</v>
      </c>
      <c r="I116" s="16">
        <f t="shared" si="7"/>
        <v>-1.9864626405404762E-2</v>
      </c>
      <c r="J116" s="10"/>
      <c r="K116" s="6">
        <v>118.23678200000001</v>
      </c>
      <c r="L116" s="16">
        <f t="shared" si="8"/>
        <v>3.1293168837846608E-2</v>
      </c>
      <c r="M116" s="10"/>
      <c r="N116" s="6">
        <v>130.979207</v>
      </c>
      <c r="O116" s="16">
        <f t="shared" si="9"/>
        <v>7.3932834470447739E-2</v>
      </c>
      <c r="P116" s="10"/>
    </row>
    <row r="117" spans="1:16" x14ac:dyDescent="0.25">
      <c r="A117" s="23">
        <v>42037</v>
      </c>
      <c r="B117">
        <v>63.265073000000001</v>
      </c>
      <c r="C117" s="16">
        <f t="shared" si="5"/>
        <v>-7.1846402492738992E-3</v>
      </c>
      <c r="D117" s="10"/>
      <c r="E117" s="6">
        <v>58.403748</v>
      </c>
      <c r="F117" s="16">
        <f t="shared" si="6"/>
        <v>2.4169166741388137E-2</v>
      </c>
      <c r="G117" s="10"/>
      <c r="H117" s="6">
        <v>108.459999</v>
      </c>
      <c r="I117" s="16">
        <f t="shared" si="7"/>
        <v>-2.2692203371011965E-3</v>
      </c>
      <c r="J117" s="10"/>
      <c r="K117" s="6">
        <v>119.200642</v>
      </c>
      <c r="L117" s="16">
        <f t="shared" si="8"/>
        <v>3.3144183170474406E-2</v>
      </c>
      <c r="M117" s="10"/>
      <c r="N117" s="6">
        <v>133.81154699999999</v>
      </c>
      <c r="O117" s="16">
        <f t="shared" si="9"/>
        <v>7.3548447855355192E-2</v>
      </c>
      <c r="P117" s="10"/>
    </row>
    <row r="118" spans="1:16" x14ac:dyDescent="0.25">
      <c r="A118" s="23">
        <v>42034</v>
      </c>
      <c r="B118">
        <v>63.158534000000003</v>
      </c>
      <c r="C118" s="16">
        <f t="shared" si="5"/>
        <v>-3.3388877694659369E-2</v>
      </c>
      <c r="D118" s="10"/>
      <c r="E118" s="6">
        <v>57.828150000000001</v>
      </c>
      <c r="F118" s="16">
        <f t="shared" si="6"/>
        <v>3.2214331630736615E-2</v>
      </c>
      <c r="G118" s="10"/>
      <c r="H118" s="6">
        <v>106.08000199999999</v>
      </c>
      <c r="I118" s="16">
        <f t="shared" si="7"/>
        <v>-3.030844041678038E-2</v>
      </c>
      <c r="J118" s="10"/>
      <c r="K118" s="6">
        <v>119.08980200000001</v>
      </c>
      <c r="L118" s="16">
        <f t="shared" si="8"/>
        <v>4.1043049649320151E-2</v>
      </c>
      <c r="M118" s="10"/>
      <c r="N118" s="6">
        <v>134.31864999999999</v>
      </c>
      <c r="O118" s="16">
        <f t="shared" si="9"/>
        <v>0.11151041828990205</v>
      </c>
      <c r="P118" s="10"/>
    </row>
    <row r="119" spans="1:16" x14ac:dyDescent="0.25">
      <c r="A119" s="23">
        <v>42033</v>
      </c>
      <c r="B119">
        <v>61.446457000000002</v>
      </c>
      <c r="C119" s="16">
        <f t="shared" si="5"/>
        <v>-1.6095346375035624E-2</v>
      </c>
      <c r="D119" s="10"/>
      <c r="E119" s="6">
        <v>59.564531000000002</v>
      </c>
      <c r="F119" s="16">
        <f t="shared" si="6"/>
        <v>4.5982957800535962E-2</v>
      </c>
      <c r="G119" s="10"/>
      <c r="H119" s="6">
        <v>110.5</v>
      </c>
      <c r="I119" s="16">
        <f t="shared" si="7"/>
        <v>-4.1820946995040686E-2</v>
      </c>
      <c r="J119" s="10"/>
      <c r="K119" s="6">
        <v>118.118933</v>
      </c>
      <c r="L119" s="16">
        <f t="shared" si="8"/>
        <v>4.1121054158632209E-2</v>
      </c>
      <c r="M119" s="10"/>
      <c r="N119" s="6">
        <v>131.97768600000001</v>
      </c>
      <c r="O119" s="16">
        <f t="shared" si="9"/>
        <v>9.5869972774471846E-2</v>
      </c>
      <c r="P119" s="10"/>
    </row>
    <row r="120" spans="1:16" x14ac:dyDescent="0.25">
      <c r="A120" s="23">
        <v>42032</v>
      </c>
      <c r="B120">
        <v>61.040117000000002</v>
      </c>
      <c r="C120" s="16">
        <f t="shared" si="5"/>
        <v>-2.1348806586700686E-2</v>
      </c>
      <c r="D120" s="10"/>
      <c r="E120" s="6">
        <v>58.950563000000002</v>
      </c>
      <c r="F120" s="16">
        <f t="shared" si="6"/>
        <v>9.3133826748935666E-2</v>
      </c>
      <c r="G120" s="10"/>
      <c r="H120" s="6">
        <v>108.82</v>
      </c>
      <c r="I120" s="16">
        <f t="shared" si="7"/>
        <v>2.8098222140913176E-2</v>
      </c>
      <c r="J120" s="10"/>
      <c r="K120" s="6">
        <v>118.39769800000001</v>
      </c>
      <c r="L120" s="16">
        <f t="shared" si="8"/>
        <v>3.2893088845715512E-2</v>
      </c>
      <c r="M120" s="10"/>
      <c r="N120" s="6">
        <v>132.851912</v>
      </c>
      <c r="O120" s="16">
        <f t="shared" si="9"/>
        <v>6.706622332486778E-2</v>
      </c>
      <c r="P120" s="10"/>
    </row>
    <row r="121" spans="1:16" x14ac:dyDescent="0.25">
      <c r="A121" s="23">
        <v>42031</v>
      </c>
      <c r="B121">
        <v>62.187283999999998</v>
      </c>
      <c r="C121" s="16">
        <f t="shared" si="5"/>
        <v>-4.0280531248989337E-2</v>
      </c>
      <c r="D121" s="10"/>
      <c r="E121" s="6">
        <v>60.015414999999997</v>
      </c>
      <c r="F121" s="16">
        <f t="shared" si="6"/>
        <v>7.9016670291420343E-2</v>
      </c>
      <c r="G121" s="10"/>
      <c r="H121" s="6">
        <v>110.099998</v>
      </c>
      <c r="I121" s="16">
        <f t="shared" si="7"/>
        <v>9.1921700063002376E-5</v>
      </c>
      <c r="J121" s="10"/>
      <c r="K121" s="6">
        <v>117.59985500000001</v>
      </c>
      <c r="L121" s="16">
        <f t="shared" si="8"/>
        <v>3.4983697334881825E-2</v>
      </c>
      <c r="M121" s="10"/>
      <c r="N121" s="6">
        <v>130.71493899999999</v>
      </c>
      <c r="O121" s="16">
        <f t="shared" si="9"/>
        <v>8.7429088120383414E-2</v>
      </c>
      <c r="P121" s="10"/>
    </row>
    <row r="122" spans="1:16" x14ac:dyDescent="0.25">
      <c r="A122" s="23">
        <v>42030</v>
      </c>
      <c r="B122">
        <v>63.559916999999999</v>
      </c>
      <c r="C122" s="16">
        <f t="shared" si="5"/>
        <v>-2.2548460899264211E-2</v>
      </c>
      <c r="D122" s="10"/>
      <c r="E122" s="6">
        <v>60.264837999999997</v>
      </c>
      <c r="F122" s="16">
        <f t="shared" si="6"/>
        <v>8.385307745776549E-2</v>
      </c>
      <c r="G122" s="10"/>
      <c r="H122" s="6">
        <v>111.19000200000001</v>
      </c>
      <c r="I122" s="16">
        <f t="shared" si="7"/>
        <v>-2.609469192141467E-2</v>
      </c>
      <c r="J122" s="10"/>
      <c r="K122" s="6">
        <v>117.513345</v>
      </c>
      <c r="L122" s="16">
        <f t="shared" si="8"/>
        <v>3.0427104149636675E-2</v>
      </c>
      <c r="M122" s="10"/>
      <c r="N122" s="6">
        <v>130.51094900000001</v>
      </c>
      <c r="O122" s="16">
        <f t="shared" si="9"/>
        <v>6.7734794043243562E-2</v>
      </c>
      <c r="P122" s="10"/>
    </row>
    <row r="123" spans="1:16" x14ac:dyDescent="0.25">
      <c r="A123" s="23">
        <v>42027</v>
      </c>
      <c r="B123">
        <v>63.995990999999997</v>
      </c>
      <c r="C123" s="16">
        <f t="shared" si="5"/>
        <v>-2.5045592906580816E-2</v>
      </c>
      <c r="D123" s="10"/>
      <c r="E123" s="6">
        <v>59.948262999999997</v>
      </c>
      <c r="F123" s="16">
        <f t="shared" si="6"/>
        <v>5.8645090497139396E-2</v>
      </c>
      <c r="G123" s="10"/>
      <c r="H123" s="6">
        <v>111.16999800000001</v>
      </c>
      <c r="I123" s="16">
        <f t="shared" si="7"/>
        <v>-9.1783905794118326E-3</v>
      </c>
      <c r="J123" s="10"/>
      <c r="K123" s="6">
        <v>117.542182</v>
      </c>
      <c r="L123" s="16">
        <f t="shared" si="8"/>
        <v>3.1315059265446976E-2</v>
      </c>
      <c r="M123" s="10"/>
      <c r="N123" s="6">
        <v>130.90920700000001</v>
      </c>
      <c r="O123" s="16">
        <f t="shared" si="9"/>
        <v>8.0526900859103412E-2</v>
      </c>
      <c r="P123" s="10"/>
    </row>
    <row r="124" spans="1:16" x14ac:dyDescent="0.25">
      <c r="A124" s="23">
        <v>42026</v>
      </c>
      <c r="B124">
        <v>63.825031000000003</v>
      </c>
      <c r="C124" s="16">
        <f t="shared" si="5"/>
        <v>-1.3105576113117468E-2</v>
      </c>
      <c r="D124" s="10"/>
      <c r="E124" s="6">
        <v>60.044193999999997</v>
      </c>
      <c r="F124" s="16">
        <f t="shared" si="6"/>
        <v>4.9722845877414823E-2</v>
      </c>
      <c r="G124" s="10"/>
      <c r="H124" s="6">
        <v>109.510002</v>
      </c>
      <c r="I124" s="16">
        <f t="shared" si="7"/>
        <v>-1.2524462381871215E-2</v>
      </c>
      <c r="J124" s="10"/>
      <c r="K124" s="6">
        <v>116.859692</v>
      </c>
      <c r="L124" s="16">
        <f t="shared" si="8"/>
        <v>3.0527707538544613E-2</v>
      </c>
      <c r="M124" s="10"/>
      <c r="N124" s="6">
        <v>129.112199</v>
      </c>
      <c r="O124" s="16">
        <f t="shared" si="9"/>
        <v>8.8278247839626678E-2</v>
      </c>
      <c r="P124" s="10"/>
    </row>
    <row r="125" spans="1:16" x14ac:dyDescent="0.25">
      <c r="A125" s="23">
        <v>42025</v>
      </c>
      <c r="B125">
        <v>63.745742999999997</v>
      </c>
      <c r="C125" s="16">
        <f t="shared" si="5"/>
        <v>-2.475961845161545E-2</v>
      </c>
      <c r="D125" s="10"/>
      <c r="E125" s="6">
        <v>59.631684</v>
      </c>
      <c r="F125" s="16">
        <f t="shared" si="6"/>
        <v>5.0877045630203233E-2</v>
      </c>
      <c r="G125" s="10"/>
      <c r="H125" s="6">
        <v>106.900002</v>
      </c>
      <c r="I125" s="16">
        <f t="shared" si="7"/>
        <v>-3.8289285019163399E-2</v>
      </c>
      <c r="J125" s="10"/>
      <c r="K125" s="6">
        <v>116.917365</v>
      </c>
      <c r="L125" s="16">
        <f t="shared" si="8"/>
        <v>2.4199839356382036E-2</v>
      </c>
      <c r="M125" s="10"/>
      <c r="N125" s="6">
        <v>129.57844399999999</v>
      </c>
      <c r="O125" s="16">
        <f t="shared" si="9"/>
        <v>8.1180274700527022E-2</v>
      </c>
      <c r="P125" s="10"/>
    </row>
    <row r="126" spans="1:16" x14ac:dyDescent="0.25">
      <c r="A126" s="23">
        <v>42024</v>
      </c>
      <c r="B126">
        <v>63.636724000000001</v>
      </c>
      <c r="C126" s="16">
        <f t="shared" si="5"/>
        <v>-2.2120887920145216E-2</v>
      </c>
      <c r="D126" s="10"/>
      <c r="E126" s="6">
        <v>60.063381</v>
      </c>
      <c r="F126" s="16">
        <f t="shared" si="6"/>
        <v>1.2118276233545666E-2</v>
      </c>
      <c r="G126" s="10"/>
      <c r="H126" s="6">
        <v>108.540001</v>
      </c>
      <c r="I126" s="16">
        <f t="shared" si="7"/>
        <v>-3.1965933170334249E-2</v>
      </c>
      <c r="J126" s="10"/>
      <c r="K126" s="6">
        <v>116.965431</v>
      </c>
      <c r="L126" s="16">
        <f t="shared" si="8"/>
        <v>2.55669731641881E-2</v>
      </c>
      <c r="M126" s="10"/>
      <c r="N126" s="6">
        <v>131.09376599999999</v>
      </c>
      <c r="O126" s="16">
        <f t="shared" si="9"/>
        <v>9.0661817801063638E-2</v>
      </c>
      <c r="P126" s="10"/>
    </row>
    <row r="127" spans="1:16" x14ac:dyDescent="0.25">
      <c r="A127" s="23">
        <v>42020</v>
      </c>
      <c r="B127">
        <v>63.168443000000003</v>
      </c>
      <c r="C127" s="16">
        <f t="shared" si="5"/>
        <v>-2.4719992565176097E-2</v>
      </c>
      <c r="D127" s="10"/>
      <c r="E127" s="6">
        <v>60.466296</v>
      </c>
      <c r="F127" s="16">
        <f t="shared" si="6"/>
        <v>2.591120331380381E-2</v>
      </c>
      <c r="G127" s="10"/>
      <c r="H127" s="6">
        <v>108.44000200000001</v>
      </c>
      <c r="I127" s="16">
        <f t="shared" si="7"/>
        <v>-4.3447606914183368E-2</v>
      </c>
      <c r="J127" s="10"/>
      <c r="K127" s="6">
        <v>116.696281</v>
      </c>
      <c r="L127" s="16">
        <f t="shared" si="8"/>
        <v>3.0842856193672441E-2</v>
      </c>
      <c r="M127" s="10"/>
      <c r="N127" s="6">
        <v>129.37446800000001</v>
      </c>
      <c r="O127" s="16">
        <f t="shared" si="9"/>
        <v>0.11690261412113867</v>
      </c>
      <c r="P127" s="10"/>
    </row>
    <row r="128" spans="1:16" x14ac:dyDescent="0.25">
      <c r="A128" s="23">
        <v>42019</v>
      </c>
      <c r="B128">
        <v>62.717506999999998</v>
      </c>
      <c r="C128" s="16">
        <f t="shared" si="5"/>
        <v>-2.3703825149128277E-2</v>
      </c>
      <c r="D128" s="10"/>
      <c r="E128" s="6">
        <v>59.363073999999997</v>
      </c>
      <c r="F128" s="16">
        <f t="shared" si="6"/>
        <v>4.2456616140599701E-2</v>
      </c>
      <c r="G128" s="10"/>
      <c r="H128" s="6">
        <v>104.16999800000001</v>
      </c>
      <c r="I128" s="16">
        <f t="shared" si="7"/>
        <v>-2.1034531579882554E-2</v>
      </c>
      <c r="J128" s="10"/>
      <c r="K128" s="6">
        <v>117.349934</v>
      </c>
      <c r="L128" s="16">
        <f t="shared" si="8"/>
        <v>2.4230574481678202E-2</v>
      </c>
      <c r="M128" s="10"/>
      <c r="N128" s="6">
        <v>131.045196</v>
      </c>
      <c r="O128" s="16">
        <f t="shared" si="9"/>
        <v>9.5829054606197506E-2</v>
      </c>
      <c r="P128" s="10"/>
    </row>
    <row r="129" spans="1:16" x14ac:dyDescent="0.25">
      <c r="A129" s="23">
        <v>42018</v>
      </c>
      <c r="B129">
        <v>63.319581999999997</v>
      </c>
      <c r="C129" s="16">
        <f t="shared" si="5"/>
        <v>-3.237767985492257E-2</v>
      </c>
      <c r="D129" s="10"/>
      <c r="E129" s="6">
        <v>60.092159000000002</v>
      </c>
      <c r="F129" s="16">
        <f t="shared" si="6"/>
        <v>2.9180631733352946E-2</v>
      </c>
      <c r="G129" s="10"/>
      <c r="H129" s="6">
        <v>108.69000200000001</v>
      </c>
      <c r="I129" s="16">
        <f t="shared" si="7"/>
        <v>-5.8563071693392255E-2</v>
      </c>
      <c r="J129" s="10"/>
      <c r="K129" s="6">
        <v>116.744339</v>
      </c>
      <c r="L129" s="16">
        <f t="shared" si="8"/>
        <v>3.1616763976122897E-2</v>
      </c>
      <c r="M129" s="10"/>
      <c r="N129" s="6">
        <v>129.015072</v>
      </c>
      <c r="O129" s="16">
        <f t="shared" si="9"/>
        <v>0.11926172105784794</v>
      </c>
      <c r="P129" s="10"/>
    </row>
    <row r="130" spans="1:16" x14ac:dyDescent="0.25">
      <c r="A130" s="23">
        <v>42017</v>
      </c>
      <c r="B130">
        <v>64.612931000000003</v>
      </c>
      <c r="C130" s="16">
        <f t="shared" si="5"/>
        <v>-1.7114765119923381E-2</v>
      </c>
      <c r="D130" s="10"/>
      <c r="E130" s="6">
        <v>59.660462000000003</v>
      </c>
      <c r="F130" s="16">
        <f t="shared" si="6"/>
        <v>3.8392693599970773E-2</v>
      </c>
      <c r="G130" s="10"/>
      <c r="H130" s="6">
        <v>108.75</v>
      </c>
      <c r="I130" s="16">
        <f t="shared" si="7"/>
        <v>-2.633696209809977E-2</v>
      </c>
      <c r="J130" s="10"/>
      <c r="K130" s="6">
        <v>116.54247599999999</v>
      </c>
      <c r="L130" s="16">
        <f t="shared" si="8"/>
        <v>2.7331972302526042E-2</v>
      </c>
      <c r="M130" s="10"/>
      <c r="N130" s="6">
        <v>128.04372000000001</v>
      </c>
      <c r="O130" s="16">
        <f t="shared" si="9"/>
        <v>0.10622675973342677</v>
      </c>
      <c r="P130" s="10"/>
    </row>
    <row r="131" spans="1:16" x14ac:dyDescent="0.25">
      <c r="A131" s="23">
        <v>42016</v>
      </c>
      <c r="B131">
        <v>64.424625000000006</v>
      </c>
      <c r="C131" s="16">
        <f t="shared" si="5"/>
        <v>1.0187894867677905E-2</v>
      </c>
      <c r="D131" s="10"/>
      <c r="E131" s="6">
        <v>59.765988999999998</v>
      </c>
      <c r="F131" s="16">
        <f t="shared" si="6"/>
        <v>3.5361935155954205E-2</v>
      </c>
      <c r="G131" s="10"/>
      <c r="H131" s="6">
        <v>107.69000200000001</v>
      </c>
      <c r="I131" s="16">
        <f t="shared" si="7"/>
        <v>1.2192832982262924E-2</v>
      </c>
      <c r="J131" s="10"/>
      <c r="K131" s="6">
        <v>116.43673800000001</v>
      </c>
      <c r="L131" s="16">
        <f t="shared" si="8"/>
        <v>1.8680796362448016E-2</v>
      </c>
      <c r="M131" s="10"/>
      <c r="N131" s="6">
        <v>128.04372000000001</v>
      </c>
      <c r="O131" s="16">
        <f t="shared" si="9"/>
        <v>8.7235283540202158E-2</v>
      </c>
      <c r="P131" s="10"/>
    </row>
    <row r="132" spans="1:16" x14ac:dyDescent="0.25">
      <c r="A132" s="23">
        <v>42013</v>
      </c>
      <c r="B132">
        <v>64.550989000000001</v>
      </c>
      <c r="C132" s="16">
        <f t="shared" si="5"/>
        <v>7.0877505480473335E-3</v>
      </c>
      <c r="D132" s="10"/>
      <c r="E132" s="6">
        <v>60.015414999999997</v>
      </c>
      <c r="F132" s="16">
        <f t="shared" si="6"/>
        <v>3.9253899515539814E-2</v>
      </c>
      <c r="G132" s="10"/>
      <c r="H132" s="6">
        <v>107.489998</v>
      </c>
      <c r="I132" s="16">
        <f t="shared" si="7"/>
        <v>-8.1967211604949686E-3</v>
      </c>
      <c r="J132" s="10"/>
      <c r="K132" s="6">
        <v>116.215653</v>
      </c>
      <c r="L132" s="16">
        <f t="shared" si="8"/>
        <v>1.4229611536563214E-2</v>
      </c>
      <c r="M132" s="10"/>
      <c r="N132" s="6">
        <v>127.31520500000001</v>
      </c>
      <c r="O132" s="16">
        <f t="shared" si="9"/>
        <v>8.0892327173934353E-2</v>
      </c>
      <c r="P132" s="10"/>
    </row>
    <row r="133" spans="1:16" x14ac:dyDescent="0.25">
      <c r="A133" s="23">
        <v>42012</v>
      </c>
      <c r="B133">
        <v>65.522243000000003</v>
      </c>
      <c r="C133" s="16">
        <f t="shared" si="5"/>
        <v>1.2710840264138712E-2</v>
      </c>
      <c r="D133" s="10"/>
      <c r="E133" s="6">
        <v>60.293616999999998</v>
      </c>
      <c r="F133" s="16">
        <f t="shared" si="6"/>
        <v>5.4944000465181109E-2</v>
      </c>
      <c r="G133" s="10"/>
      <c r="H133" s="6">
        <v>109.199997</v>
      </c>
      <c r="I133" s="16">
        <f t="shared" si="7"/>
        <v>-1.3038343107580785E-2</v>
      </c>
      <c r="J133" s="10"/>
      <c r="K133" s="6">
        <v>115.908052</v>
      </c>
      <c r="L133" s="16">
        <f t="shared" si="8"/>
        <v>1.5008495140607092E-2</v>
      </c>
      <c r="M133" s="10"/>
      <c r="N133" s="6">
        <v>125.93587100000001</v>
      </c>
      <c r="O133" s="16">
        <f t="shared" si="9"/>
        <v>8.3232189141981827E-2</v>
      </c>
      <c r="P133" s="10"/>
    </row>
    <row r="134" spans="1:16" x14ac:dyDescent="0.25">
      <c r="A134" s="23">
        <v>42011</v>
      </c>
      <c r="B134">
        <v>64.655055000000004</v>
      </c>
      <c r="C134" s="16">
        <f t="shared" si="5"/>
        <v>2.7948398505886152E-2</v>
      </c>
      <c r="D134" s="10"/>
      <c r="E134" s="6">
        <v>59.104055000000002</v>
      </c>
      <c r="F134" s="16">
        <f t="shared" si="6"/>
        <v>6.7156960681421518E-2</v>
      </c>
      <c r="G134" s="10"/>
      <c r="H134" s="6">
        <v>106.029999</v>
      </c>
      <c r="I134" s="16">
        <f t="shared" si="7"/>
        <v>1.8348348623853372E-3</v>
      </c>
      <c r="J134" s="10"/>
      <c r="K134" s="6">
        <v>116.28294099999999</v>
      </c>
      <c r="L134" s="16">
        <f t="shared" si="8"/>
        <v>1.5799234384219041E-2</v>
      </c>
      <c r="M134" s="10"/>
      <c r="N134" s="6">
        <v>127.62603</v>
      </c>
      <c r="O134" s="16">
        <f t="shared" si="9"/>
        <v>7.441390331372344E-2</v>
      </c>
      <c r="P134" s="10"/>
    </row>
    <row r="135" spans="1:16" x14ac:dyDescent="0.25">
      <c r="A135" s="23">
        <v>42010</v>
      </c>
      <c r="B135">
        <v>63.800252</v>
      </c>
      <c r="C135" s="16">
        <f t="shared" si="5"/>
        <v>2.4860652436626163E-2</v>
      </c>
      <c r="D135" s="10"/>
      <c r="E135" s="6">
        <v>57.866523999999998</v>
      </c>
      <c r="F135" s="16">
        <f t="shared" si="6"/>
        <v>4.769150987603088E-2</v>
      </c>
      <c r="G135" s="10"/>
      <c r="H135" s="6">
        <v>104.910004</v>
      </c>
      <c r="I135" s="16">
        <f t="shared" si="7"/>
        <v>-3.1601050901471361E-2</v>
      </c>
      <c r="J135" s="10"/>
      <c r="K135" s="6">
        <v>116.129137</v>
      </c>
      <c r="L135" s="16">
        <f t="shared" si="8"/>
        <v>2.3457739331977034E-2</v>
      </c>
      <c r="M135" s="10"/>
      <c r="N135" s="6">
        <v>127.87857700000001</v>
      </c>
      <c r="O135" s="16">
        <f t="shared" si="9"/>
        <v>9.7891906267687734E-2</v>
      </c>
      <c r="P135" s="10"/>
    </row>
    <row r="136" spans="1:16" x14ac:dyDescent="0.25">
      <c r="A136" s="23">
        <v>42009</v>
      </c>
      <c r="B136">
        <v>64.214027999999999</v>
      </c>
      <c r="C136" s="16">
        <f t="shared" si="5"/>
        <v>1.2902195598134991E-2</v>
      </c>
      <c r="D136" s="10"/>
      <c r="E136" s="6">
        <v>55.679262999999999</v>
      </c>
      <c r="F136" s="16">
        <f t="shared" si="6"/>
        <v>1.8705503665702672E-2</v>
      </c>
      <c r="G136" s="10"/>
      <c r="H136" s="6">
        <v>105.970001</v>
      </c>
      <c r="I136" s="16">
        <f t="shared" si="7"/>
        <v>-2.499994470260114E-2</v>
      </c>
      <c r="J136" s="10"/>
      <c r="K136" s="6">
        <v>115.658124</v>
      </c>
      <c r="L136" s="16">
        <f t="shared" si="8"/>
        <v>2.3740600170160997E-2</v>
      </c>
      <c r="M136" s="10"/>
      <c r="N136" s="6">
        <v>125.61533799999999</v>
      </c>
      <c r="O136" s="16">
        <f t="shared" si="9"/>
        <v>0.10098035953332141</v>
      </c>
      <c r="P136" s="10"/>
    </row>
    <row r="137" spans="1:16" x14ac:dyDescent="0.25">
      <c r="A137" s="23">
        <v>42006</v>
      </c>
      <c r="B137">
        <v>65.663465000000002</v>
      </c>
      <c r="C137" s="16">
        <f t="shared" ref="C137:C200" si="10">B136/B165-1</f>
        <v>2.9800981513096625E-2</v>
      </c>
      <c r="D137" s="10"/>
      <c r="E137" s="6">
        <v>54.863833999999997</v>
      </c>
      <c r="F137" s="16">
        <f t="shared" ref="F137:F200" si="11">E136/E165-1</f>
        <v>-1.5177904771041639E-2</v>
      </c>
      <c r="G137" s="10"/>
      <c r="H137" s="6">
        <v>107.849998</v>
      </c>
      <c r="I137" s="16">
        <f t="shared" ref="I137:I200" si="12">H136/H165-1</f>
        <v>-1.4690859655299149E-2</v>
      </c>
      <c r="J137" s="10"/>
      <c r="K137" s="6">
        <v>115.187112</v>
      </c>
      <c r="L137" s="16">
        <f t="shared" ref="L137:L200" si="13">K136/K165-1</f>
        <v>2.3989489869130409E-2</v>
      </c>
      <c r="M137" s="10"/>
      <c r="N137" s="6">
        <v>123.672625</v>
      </c>
      <c r="O137" s="16">
        <f t="shared" ref="O137:O200" si="14">N136/N165-1</f>
        <v>8.8017508290962887E-2</v>
      </c>
      <c r="P137" s="10"/>
    </row>
    <row r="138" spans="1:16" x14ac:dyDescent="0.25">
      <c r="A138" s="23">
        <v>42004</v>
      </c>
      <c r="B138">
        <v>64.964765</v>
      </c>
      <c r="C138" s="16">
        <f t="shared" si="10"/>
        <v>6.0673938237175706E-2</v>
      </c>
      <c r="D138" s="10"/>
      <c r="E138" s="6">
        <v>54.480105999999999</v>
      </c>
      <c r="F138" s="16">
        <f t="shared" si="11"/>
        <v>-3.3831156693780784E-2</v>
      </c>
      <c r="G138" s="10"/>
      <c r="H138" s="6">
        <v>109.44000200000001</v>
      </c>
      <c r="I138" s="16">
        <f t="shared" si="12"/>
        <v>8.0381345553441896E-3</v>
      </c>
      <c r="J138" s="10"/>
      <c r="K138" s="6">
        <v>114.78338599999999</v>
      </c>
      <c r="L138" s="16">
        <f t="shared" si="13"/>
        <v>2.3718441948030078E-2</v>
      </c>
      <c r="M138" s="10"/>
      <c r="N138" s="6">
        <v>122.31273</v>
      </c>
      <c r="O138" s="16">
        <f t="shared" si="14"/>
        <v>7.6782927528927569E-2</v>
      </c>
      <c r="P138" s="10"/>
    </row>
    <row r="139" spans="1:16" x14ac:dyDescent="0.25">
      <c r="A139" s="23">
        <v>42003</v>
      </c>
      <c r="B139">
        <v>65.547013000000007</v>
      </c>
      <c r="C139" s="16">
        <f t="shared" si="10"/>
        <v>4.993400090834621E-2</v>
      </c>
      <c r="D139" s="10"/>
      <c r="E139" s="6">
        <v>55.305126000000001</v>
      </c>
      <c r="F139" s="16">
        <f t="shared" si="11"/>
        <v>-4.4593611633600316E-2</v>
      </c>
      <c r="G139" s="10"/>
      <c r="H139" s="6">
        <v>111.290001</v>
      </c>
      <c r="I139" s="16">
        <f t="shared" si="12"/>
        <v>1.4366512321498881E-2</v>
      </c>
      <c r="J139" s="10"/>
      <c r="K139" s="6">
        <v>114.706484</v>
      </c>
      <c r="L139" s="16">
        <f t="shared" si="13"/>
        <v>1.4699035159124074E-2</v>
      </c>
      <c r="M139" s="10"/>
      <c r="N139" s="6">
        <v>122.079607</v>
      </c>
      <c r="O139" s="16">
        <f t="shared" si="14"/>
        <v>5.8171028839210326E-2</v>
      </c>
      <c r="P139" s="10"/>
    </row>
    <row r="140" spans="1:16" x14ac:dyDescent="0.25">
      <c r="A140" s="23">
        <v>42002</v>
      </c>
      <c r="B140">
        <v>65.765050000000002</v>
      </c>
      <c r="C140" s="16">
        <f t="shared" si="10"/>
        <v>5.9047163110712786E-2</v>
      </c>
      <c r="D140" s="10"/>
      <c r="E140" s="6">
        <v>55.381870999999997</v>
      </c>
      <c r="F140" s="16">
        <f t="shared" si="11"/>
        <v>-2.3111516180993497E-2</v>
      </c>
      <c r="G140" s="10"/>
      <c r="H140" s="6">
        <v>113.550003</v>
      </c>
      <c r="I140" s="16">
        <f t="shared" si="12"/>
        <v>2.9986098195665889E-2</v>
      </c>
      <c r="J140" s="10"/>
      <c r="K140" s="6">
        <v>114.61036</v>
      </c>
      <c r="L140" s="16">
        <f t="shared" si="13"/>
        <v>1.4876864527330502E-2</v>
      </c>
      <c r="M140" s="10"/>
      <c r="N140" s="6">
        <v>121.749343</v>
      </c>
      <c r="O140" s="16">
        <f t="shared" si="14"/>
        <v>5.9078307415992404E-2</v>
      </c>
      <c r="P140" s="10"/>
    </row>
    <row r="141" spans="1:16" x14ac:dyDescent="0.25">
      <c r="A141" s="23">
        <v>41999</v>
      </c>
      <c r="B141">
        <v>66.059894999999997</v>
      </c>
      <c r="C141" s="16">
        <f t="shared" si="10"/>
        <v>6.66693201596813E-2</v>
      </c>
      <c r="D141" s="10"/>
      <c r="E141" s="6">
        <v>55.429836000000002</v>
      </c>
      <c r="F141" s="16">
        <f t="shared" si="11"/>
        <v>-1.5297226615570647E-2</v>
      </c>
      <c r="G141" s="10"/>
      <c r="H141" s="6">
        <v>114.089996</v>
      </c>
      <c r="I141" s="16">
        <f t="shared" si="12"/>
        <v>2.7973963678924241E-2</v>
      </c>
      <c r="J141" s="10"/>
      <c r="K141" s="6">
        <v>114.389269</v>
      </c>
      <c r="L141" s="16">
        <f t="shared" si="13"/>
        <v>1.1630599529018237E-2</v>
      </c>
      <c r="M141" s="10"/>
      <c r="N141" s="6">
        <v>120.84599300000001</v>
      </c>
      <c r="O141" s="16">
        <f t="shared" si="14"/>
        <v>5.3561403767770521E-2</v>
      </c>
      <c r="P141" s="10"/>
    </row>
    <row r="142" spans="1:16" x14ac:dyDescent="0.25">
      <c r="A142" s="23">
        <v>41997</v>
      </c>
      <c r="B142">
        <v>66.310142999999997</v>
      </c>
      <c r="C142" s="16">
        <f t="shared" si="10"/>
        <v>6.2569725217198613E-2</v>
      </c>
      <c r="D142" s="10"/>
      <c r="E142" s="6">
        <v>55.122852000000002</v>
      </c>
      <c r="F142" s="16">
        <f t="shared" si="11"/>
        <v>-2.2224257472558073E-2</v>
      </c>
      <c r="G142" s="10"/>
      <c r="H142" s="6">
        <v>112.269997</v>
      </c>
      <c r="I142" s="16">
        <f t="shared" si="12"/>
        <v>4.1442198773832928E-2</v>
      </c>
      <c r="J142" s="10"/>
      <c r="K142" s="6">
        <v>114.30275899999999</v>
      </c>
      <c r="L142" s="16">
        <f t="shared" si="13"/>
        <v>1.0958697932731409E-2</v>
      </c>
      <c r="M142" s="10"/>
      <c r="N142" s="6">
        <v>120.399164</v>
      </c>
      <c r="O142" s="16">
        <f t="shared" si="14"/>
        <v>5.0844946917353084E-2</v>
      </c>
      <c r="P142" s="10"/>
    </row>
    <row r="143" spans="1:16" x14ac:dyDescent="0.25">
      <c r="A143" s="23">
        <v>41996</v>
      </c>
      <c r="B143">
        <v>65.722933999999995</v>
      </c>
      <c r="C143" s="16">
        <f t="shared" si="10"/>
        <v>6.2234607118776264E-2</v>
      </c>
      <c r="D143" s="10"/>
      <c r="E143" s="6">
        <v>54.883020999999999</v>
      </c>
      <c r="F143" s="16">
        <f t="shared" si="11"/>
        <v>-2.3868682138964203E-2</v>
      </c>
      <c r="G143" s="10"/>
      <c r="H143" s="6">
        <v>111.44000200000001</v>
      </c>
      <c r="I143" s="16">
        <f t="shared" si="12"/>
        <v>1.0440068306722505E-2</v>
      </c>
      <c r="J143" s="10"/>
      <c r="K143" s="6">
        <v>113.935557</v>
      </c>
      <c r="L143" s="16">
        <f t="shared" si="13"/>
        <v>9.085834971535256E-3</v>
      </c>
      <c r="M143" s="10"/>
      <c r="N143" s="6">
        <v>119.747393</v>
      </c>
      <c r="O143" s="16">
        <f t="shared" si="14"/>
        <v>4.943061718000985E-2</v>
      </c>
      <c r="P143" s="10"/>
    </row>
    <row r="144" spans="1:16" x14ac:dyDescent="0.25">
      <c r="A144" s="23">
        <v>41995</v>
      </c>
      <c r="B144">
        <v>65.462772999999999</v>
      </c>
      <c r="C144" s="16">
        <f t="shared" si="10"/>
        <v>6.4232743982195917E-2</v>
      </c>
      <c r="D144" s="10"/>
      <c r="E144" s="6">
        <v>56.561841000000001</v>
      </c>
      <c r="F144" s="16">
        <f t="shared" si="11"/>
        <v>-2.9097829443708423E-2</v>
      </c>
      <c r="G144" s="10"/>
      <c r="H144" s="6">
        <v>112.260002</v>
      </c>
      <c r="I144" s="16">
        <f t="shared" si="12"/>
        <v>1.0610365755247209E-2</v>
      </c>
      <c r="J144" s="10"/>
      <c r="K144" s="6">
        <v>114.80793199999999</v>
      </c>
      <c r="L144" s="16">
        <f t="shared" si="13"/>
        <v>5.7592067366496469E-3</v>
      </c>
      <c r="M144" s="10"/>
      <c r="N144" s="6">
        <v>122.170644</v>
      </c>
      <c r="O144" s="16">
        <f t="shared" si="14"/>
        <v>4.2870459666636052E-2</v>
      </c>
      <c r="P144" s="10"/>
    </row>
    <row r="145" spans="1:16" x14ac:dyDescent="0.25">
      <c r="A145" s="23">
        <v>41992</v>
      </c>
      <c r="B145">
        <v>64.833448000000004</v>
      </c>
      <c r="C145" s="16">
        <f t="shared" si="10"/>
        <v>5.798645003999936E-2</v>
      </c>
      <c r="D145" s="10"/>
      <c r="E145" s="6">
        <v>57.156624999999998</v>
      </c>
      <c r="F145" s="16">
        <f t="shared" si="11"/>
        <v>1.0129017636857363E-2</v>
      </c>
      <c r="G145" s="10"/>
      <c r="H145" s="6">
        <v>110.16999800000001</v>
      </c>
      <c r="I145" s="16">
        <f t="shared" si="12"/>
        <v>2.0174490910809695E-2</v>
      </c>
      <c r="J145" s="10"/>
      <c r="K145" s="6">
        <v>114.443641</v>
      </c>
      <c r="L145" s="16">
        <f t="shared" si="13"/>
        <v>1.3374507154909399E-2</v>
      </c>
      <c r="M145" s="10"/>
      <c r="N145" s="6">
        <v>122.005865</v>
      </c>
      <c r="O145" s="16">
        <f t="shared" si="14"/>
        <v>6.4691757674295802E-2</v>
      </c>
      <c r="P145" s="10"/>
    </row>
    <row r="146" spans="1:16" x14ac:dyDescent="0.25">
      <c r="A146" s="23">
        <v>41991</v>
      </c>
      <c r="B146">
        <v>65.450388000000004</v>
      </c>
      <c r="C146" s="16">
        <f t="shared" si="10"/>
        <v>3.8600549056143629E-2</v>
      </c>
      <c r="D146" s="10"/>
      <c r="E146" s="6">
        <v>56.581028000000003</v>
      </c>
      <c r="F146" s="16">
        <f t="shared" si="11"/>
        <v>1.1634286558189988E-2</v>
      </c>
      <c r="G146" s="10"/>
      <c r="H146" s="6">
        <v>111.849998</v>
      </c>
      <c r="I146" s="16">
        <f t="shared" si="12"/>
        <v>-7.2564172335598531E-4</v>
      </c>
      <c r="J146" s="10"/>
      <c r="K146" s="6">
        <v>114.501165</v>
      </c>
      <c r="L146" s="16">
        <f t="shared" si="13"/>
        <v>5.0705001503430491E-3</v>
      </c>
      <c r="M146" s="10"/>
      <c r="N146" s="6">
        <v>120.387128</v>
      </c>
      <c r="O146" s="16">
        <f t="shared" si="14"/>
        <v>5.3488897265929536E-2</v>
      </c>
      <c r="P146" s="10"/>
    </row>
    <row r="147" spans="1:16" x14ac:dyDescent="0.25">
      <c r="A147" s="23">
        <v>41990</v>
      </c>
      <c r="B147">
        <v>64.191721999999999</v>
      </c>
      <c r="C147" s="16">
        <f t="shared" si="10"/>
        <v>5.8293893861529167E-2</v>
      </c>
      <c r="D147" s="10"/>
      <c r="E147" s="6">
        <v>55.285938999999999</v>
      </c>
      <c r="F147" s="16">
        <f t="shared" si="11"/>
        <v>2.7985688988083623E-3</v>
      </c>
      <c r="G147" s="10"/>
      <c r="H147" s="6">
        <v>110.709999</v>
      </c>
      <c r="I147" s="16">
        <f t="shared" si="12"/>
        <v>1.1759339346196107E-2</v>
      </c>
      <c r="J147" s="10"/>
      <c r="K147" s="6">
        <v>114.386124</v>
      </c>
      <c r="L147" s="16">
        <f t="shared" si="13"/>
        <v>1.1947621417012666E-2</v>
      </c>
      <c r="M147" s="10"/>
      <c r="N147" s="6">
        <v>122.568054</v>
      </c>
      <c r="O147" s="16">
        <f t="shared" si="14"/>
        <v>5.1452880703759307E-2</v>
      </c>
      <c r="P147" s="10"/>
    </row>
    <row r="148" spans="1:16" x14ac:dyDescent="0.25">
      <c r="A148" s="23">
        <v>41989</v>
      </c>
      <c r="B148">
        <v>62.786881999999999</v>
      </c>
      <c r="C148" s="16">
        <f t="shared" si="10"/>
        <v>4.0271358500094445E-2</v>
      </c>
      <c r="D148" s="10"/>
      <c r="E148" s="6">
        <v>54.489697</v>
      </c>
      <c r="F148" s="16">
        <f t="shared" si="11"/>
        <v>-2.5253707419860993E-2</v>
      </c>
      <c r="G148" s="10"/>
      <c r="H148" s="6">
        <v>107.480003</v>
      </c>
      <c r="I148" s="16">
        <f t="shared" si="12"/>
        <v>1.7181211583285894E-2</v>
      </c>
      <c r="J148" s="10"/>
      <c r="K148" s="6">
        <v>114.357366</v>
      </c>
      <c r="L148" s="16">
        <f t="shared" si="13"/>
        <v>7.8654053099027621E-3</v>
      </c>
      <c r="M148" s="10"/>
      <c r="N148" s="6">
        <v>123.682751</v>
      </c>
      <c r="O148" s="16">
        <f t="shared" si="14"/>
        <v>6.3583427300458517E-2</v>
      </c>
      <c r="P148" s="10"/>
    </row>
    <row r="149" spans="1:16" x14ac:dyDescent="0.25">
      <c r="A149" s="23">
        <v>41988</v>
      </c>
      <c r="B149">
        <v>63.602041</v>
      </c>
      <c r="C149" s="16">
        <f t="shared" si="10"/>
        <v>4.4976793090061973E-2</v>
      </c>
      <c r="D149" s="10"/>
      <c r="E149" s="6">
        <v>54.633597999999999</v>
      </c>
      <c r="F149" s="16">
        <f t="shared" si="11"/>
        <v>-3.6055885293656664E-2</v>
      </c>
      <c r="G149" s="10"/>
      <c r="H149" s="6">
        <v>108.80999799999999</v>
      </c>
      <c r="I149" s="16">
        <f t="shared" si="12"/>
        <v>-1.6651417658241074E-2</v>
      </c>
      <c r="J149" s="10"/>
      <c r="K149" s="6">
        <v>114.395713</v>
      </c>
      <c r="L149" s="16">
        <f t="shared" si="13"/>
        <v>5.7482527755807755E-3</v>
      </c>
      <c r="M149" s="10"/>
      <c r="N149" s="6">
        <v>122.170644</v>
      </c>
      <c r="O149" s="16">
        <f t="shared" si="14"/>
        <v>7.1727233115808309E-2</v>
      </c>
      <c r="P149" s="10"/>
    </row>
    <row r="150" spans="1:16" x14ac:dyDescent="0.25">
      <c r="A150" s="23">
        <v>41985</v>
      </c>
      <c r="B150">
        <v>63.621859000000001</v>
      </c>
      <c r="C150" s="16">
        <f t="shared" si="10"/>
        <v>6.4810650764933087E-2</v>
      </c>
      <c r="D150" s="10"/>
      <c r="E150" s="6">
        <v>55.372278999999999</v>
      </c>
      <c r="F150" s="16">
        <f t="shared" si="11"/>
        <v>-2.6128674707239785E-2</v>
      </c>
      <c r="G150" s="10"/>
      <c r="H150" s="6">
        <v>113.050003</v>
      </c>
      <c r="I150" s="16">
        <f t="shared" si="12"/>
        <v>-2.2923161982819629E-3</v>
      </c>
      <c r="J150" s="10"/>
      <c r="K150" s="6">
        <v>114.127292</v>
      </c>
      <c r="L150" s="16">
        <f t="shared" si="13"/>
        <v>7.525608799466621E-3</v>
      </c>
      <c r="M150" s="10"/>
      <c r="N150" s="6">
        <v>122.42266499999999</v>
      </c>
      <c r="O150" s="16">
        <f t="shared" si="14"/>
        <v>6.1917282807812279E-2</v>
      </c>
      <c r="P150" s="10"/>
    </row>
    <row r="151" spans="1:16" x14ac:dyDescent="0.25">
      <c r="A151" s="23">
        <v>41984</v>
      </c>
      <c r="B151">
        <v>65.192706999999999</v>
      </c>
      <c r="C151" s="16">
        <f t="shared" si="10"/>
        <v>6.5627736223269784E-2</v>
      </c>
      <c r="D151" s="10"/>
      <c r="E151" s="6">
        <v>56.926385000000003</v>
      </c>
      <c r="F151" s="16">
        <f t="shared" si="11"/>
        <v>3.7335102045514823E-3</v>
      </c>
      <c r="G151" s="10"/>
      <c r="H151" s="6">
        <v>112.220001</v>
      </c>
      <c r="I151" s="16">
        <f t="shared" si="12"/>
        <v>1.0096542353404958E-2</v>
      </c>
      <c r="J151" s="10"/>
      <c r="K151" s="6">
        <v>113.94514599999999</v>
      </c>
      <c r="L151" s="16">
        <f t="shared" si="13"/>
        <v>3.1766196797404778E-3</v>
      </c>
      <c r="M151" s="10"/>
      <c r="N151" s="6">
        <v>120.784544</v>
      </c>
      <c r="O151" s="16">
        <f t="shared" si="14"/>
        <v>6.410786081226294E-2</v>
      </c>
      <c r="P151" s="10"/>
    </row>
    <row r="152" spans="1:16" x14ac:dyDescent="0.25">
      <c r="A152" s="23">
        <v>41983</v>
      </c>
      <c r="B152">
        <v>64.845832999999999</v>
      </c>
      <c r="C152" s="16">
        <f t="shared" si="10"/>
        <v>0.1139941173847121</v>
      </c>
      <c r="D152" s="10"/>
      <c r="E152" s="6">
        <v>57.108657999999998</v>
      </c>
      <c r="F152" s="16">
        <f t="shared" si="11"/>
        <v>4.3248311596147282E-2</v>
      </c>
      <c r="G152" s="10"/>
      <c r="H152" s="6">
        <v>112.58000199999999</v>
      </c>
      <c r="I152" s="16">
        <f t="shared" si="12"/>
        <v>1.6301422139130883E-2</v>
      </c>
      <c r="J152" s="10"/>
      <c r="K152" s="6">
        <v>114.060186</v>
      </c>
      <c r="L152" s="16">
        <f t="shared" si="13"/>
        <v>1.4076990888365337E-3</v>
      </c>
      <c r="M152" s="10"/>
      <c r="N152" s="6">
        <v>120.290199</v>
      </c>
      <c r="O152" s="16">
        <f t="shared" si="14"/>
        <v>4.7147058590216506E-2</v>
      </c>
      <c r="P152" s="10"/>
    </row>
    <row r="153" spans="1:16" x14ac:dyDescent="0.25">
      <c r="A153" s="23">
        <v>41982</v>
      </c>
      <c r="B153">
        <v>65.445435000000003</v>
      </c>
      <c r="C153" s="16">
        <f t="shared" si="10"/>
        <v>0.22157833277732397</v>
      </c>
      <c r="D153" s="10"/>
      <c r="E153" s="6">
        <v>57.137220999999997</v>
      </c>
      <c r="F153" s="16">
        <f t="shared" si="11"/>
        <v>6.7259763824870866E-2</v>
      </c>
      <c r="G153" s="10"/>
      <c r="H153" s="6">
        <v>113.870003</v>
      </c>
      <c r="I153" s="16">
        <f t="shared" si="12"/>
        <v>5.116717182385E-2</v>
      </c>
      <c r="J153" s="10"/>
      <c r="K153" s="6">
        <v>114.09852600000001</v>
      </c>
      <c r="L153" s="16">
        <f t="shared" si="13"/>
        <v>3.091056194061359E-3</v>
      </c>
      <c r="M153" s="10"/>
      <c r="N153" s="6">
        <v>119.417827</v>
      </c>
      <c r="O153" s="16">
        <f t="shared" si="14"/>
        <v>4.3734276712301678E-2</v>
      </c>
      <c r="P153" s="10"/>
    </row>
    <row r="154" spans="1:16" x14ac:dyDescent="0.25">
      <c r="A154" s="23">
        <v>41981</v>
      </c>
      <c r="B154">
        <v>65.187753999999998</v>
      </c>
      <c r="C154" s="16">
        <f t="shared" si="10"/>
        <v>0.22121120319712828</v>
      </c>
      <c r="D154" s="10"/>
      <c r="E154" s="6">
        <v>58.917703000000003</v>
      </c>
      <c r="F154" s="16">
        <f t="shared" si="11"/>
        <v>7.4485231381075767E-2</v>
      </c>
      <c r="G154" s="10"/>
      <c r="H154" s="6">
        <v>110.43</v>
      </c>
      <c r="I154" s="16">
        <f t="shared" si="12"/>
        <v>4.5350252455705453E-2</v>
      </c>
      <c r="J154" s="10"/>
      <c r="K154" s="6">
        <v>114.002662</v>
      </c>
      <c r="L154" s="16">
        <f t="shared" si="13"/>
        <v>1.5809118719340987E-3</v>
      </c>
      <c r="M154" s="10"/>
      <c r="N154" s="6">
        <v>118.80717</v>
      </c>
      <c r="O154" s="16">
        <f t="shared" si="14"/>
        <v>3.8512062204021591E-2</v>
      </c>
      <c r="P154" s="10"/>
    </row>
    <row r="155" spans="1:16" x14ac:dyDescent="0.25">
      <c r="A155" s="23">
        <v>41978</v>
      </c>
      <c r="B155">
        <v>65.249696</v>
      </c>
      <c r="C155" s="16">
        <f t="shared" si="10"/>
        <v>0.23521235583860789</v>
      </c>
      <c r="D155" s="10"/>
      <c r="E155" s="6">
        <v>58.546374</v>
      </c>
      <c r="F155" s="16">
        <f t="shared" si="11"/>
        <v>9.6191319709145962E-2</v>
      </c>
      <c r="G155" s="10"/>
      <c r="H155" s="6">
        <v>113.470001</v>
      </c>
      <c r="I155" s="16">
        <f t="shared" si="12"/>
        <v>5.2716853141718811E-2</v>
      </c>
      <c r="J155" s="10"/>
      <c r="K155" s="6">
        <v>113.46582100000001</v>
      </c>
      <c r="L155" s="16">
        <f t="shared" si="13"/>
        <v>-2.599192059468125E-3</v>
      </c>
      <c r="M155" s="10"/>
      <c r="N155" s="6">
        <v>117.372602</v>
      </c>
      <c r="O155" s="16">
        <f t="shared" si="14"/>
        <v>2.674077432513422E-2</v>
      </c>
      <c r="P155" s="10"/>
    </row>
    <row r="156" spans="1:16" x14ac:dyDescent="0.25">
      <c r="A156" s="23">
        <v>41977</v>
      </c>
      <c r="B156">
        <v>64.702130999999994</v>
      </c>
      <c r="C156" s="16">
        <f t="shared" si="10"/>
        <v>0.23598071217066874</v>
      </c>
      <c r="D156" s="10"/>
      <c r="E156" s="6">
        <v>58.003656999999997</v>
      </c>
      <c r="F156" s="16">
        <f t="shared" si="11"/>
        <v>6.7349435842173122E-2</v>
      </c>
      <c r="G156" s="10"/>
      <c r="H156" s="6">
        <v>110.769997</v>
      </c>
      <c r="I156" s="16">
        <f t="shared" si="12"/>
        <v>6.474618560570522E-2</v>
      </c>
      <c r="J156" s="10"/>
      <c r="K156" s="6">
        <v>113.935557</v>
      </c>
      <c r="L156" s="16">
        <f t="shared" si="13"/>
        <v>-6.0524933986823015E-3</v>
      </c>
      <c r="M156" s="10"/>
      <c r="N156" s="6">
        <v>118.060812</v>
      </c>
      <c r="O156" s="16">
        <f t="shared" si="14"/>
        <v>1.6207118246215568E-2</v>
      </c>
      <c r="P156" s="10"/>
    </row>
    <row r="157" spans="1:16" x14ac:dyDescent="0.25">
      <c r="A157" s="23">
        <v>41976</v>
      </c>
      <c r="B157">
        <v>64.816102000000001</v>
      </c>
      <c r="C157" s="16">
        <f t="shared" si="10"/>
        <v>0.22103279553988586</v>
      </c>
      <c r="D157" s="10"/>
      <c r="E157" s="6">
        <v>57.679937000000002</v>
      </c>
      <c r="F157" s="16">
        <f t="shared" si="11"/>
        <v>7.5754830901075154E-2</v>
      </c>
      <c r="G157" s="10"/>
      <c r="H157" s="6">
        <v>110.650002</v>
      </c>
      <c r="I157" s="16">
        <f t="shared" si="12"/>
        <v>6.2440004557068773E-2</v>
      </c>
      <c r="J157" s="10"/>
      <c r="K157" s="6">
        <v>113.75341899999999</v>
      </c>
      <c r="L157" s="16">
        <f t="shared" si="13"/>
        <v>-1.5207377831355506E-3</v>
      </c>
      <c r="M157" s="10"/>
      <c r="N157" s="6">
        <v>117.081817</v>
      </c>
      <c r="O157" s="16">
        <f t="shared" si="14"/>
        <v>2.3191215598963755E-2</v>
      </c>
      <c r="P157" s="10"/>
    </row>
    <row r="158" spans="1:16" x14ac:dyDescent="0.25">
      <c r="A158" s="23">
        <v>41975</v>
      </c>
      <c r="B158">
        <v>64.422151999999997</v>
      </c>
      <c r="C158" s="16">
        <f t="shared" si="10"/>
        <v>0.24266920077530951</v>
      </c>
      <c r="D158" s="10"/>
      <c r="E158" s="6">
        <v>57.870359999999998</v>
      </c>
      <c r="F158" s="16">
        <f t="shared" si="11"/>
        <v>9.1334959351039524E-2</v>
      </c>
      <c r="G158" s="10"/>
      <c r="H158" s="6">
        <v>111.629997</v>
      </c>
      <c r="I158" s="16">
        <f t="shared" si="12"/>
        <v>0.19971807872542313</v>
      </c>
      <c r="J158" s="10"/>
      <c r="K158" s="6">
        <v>113.638378</v>
      </c>
      <c r="L158" s="16">
        <f t="shared" si="13"/>
        <v>-5.0287440961601648E-3</v>
      </c>
      <c r="M158" s="10"/>
      <c r="N158" s="6">
        <v>116.626244</v>
      </c>
      <c r="O158" s="16">
        <f t="shared" si="14"/>
        <v>5.7090540369963971E-3</v>
      </c>
      <c r="P158" s="10"/>
    </row>
    <row r="159" spans="1:16" x14ac:dyDescent="0.25">
      <c r="A159" s="23">
        <v>41974</v>
      </c>
      <c r="B159">
        <v>63.961300000000001</v>
      </c>
      <c r="C159" s="16">
        <f t="shared" si="10"/>
        <v>0.22127763098101538</v>
      </c>
      <c r="D159" s="10"/>
      <c r="E159" s="6">
        <v>57.622807999999999</v>
      </c>
      <c r="F159" s="16">
        <f t="shared" si="11"/>
        <v>0.10248499180914172</v>
      </c>
      <c r="G159" s="10"/>
      <c r="H159" s="6">
        <v>107.44000200000001</v>
      </c>
      <c r="I159" s="16">
        <f t="shared" si="12"/>
        <v>0.19033907219384805</v>
      </c>
      <c r="J159" s="10"/>
      <c r="K159" s="6">
        <v>114.405294</v>
      </c>
      <c r="L159" s="16">
        <f t="shared" si="13"/>
        <v>-7.6897718014536931E-3</v>
      </c>
      <c r="M159" s="10"/>
      <c r="N159" s="6">
        <v>117.770019</v>
      </c>
      <c r="O159" s="16">
        <f t="shared" si="14"/>
        <v>2.8761622598056924E-3</v>
      </c>
      <c r="P159" s="10"/>
    </row>
    <row r="160" spans="1:16" x14ac:dyDescent="0.25">
      <c r="A160" s="23">
        <v>41971</v>
      </c>
      <c r="B160">
        <v>63.971212999999999</v>
      </c>
      <c r="C160" s="16">
        <f t="shared" si="10"/>
        <v>0.24439319457606556</v>
      </c>
      <c r="D160" s="10"/>
      <c r="E160" s="6">
        <v>57.508553999999997</v>
      </c>
      <c r="F160" s="16">
        <f t="shared" si="11"/>
        <v>0.11970398971974516</v>
      </c>
      <c r="G160" s="10"/>
      <c r="H160" s="6">
        <v>108.58000199999999</v>
      </c>
      <c r="I160" s="16">
        <f t="shared" si="12"/>
        <v>0.15613905089852587</v>
      </c>
      <c r="J160" s="10"/>
      <c r="K160" s="6">
        <v>114.803134</v>
      </c>
      <c r="L160" s="16">
        <f t="shared" si="13"/>
        <v>-1.5747073852554472E-3</v>
      </c>
      <c r="M160" s="10"/>
      <c r="N160" s="6">
        <v>118.461124</v>
      </c>
      <c r="O160" s="16">
        <f t="shared" si="14"/>
        <v>4.6271873637933059E-3</v>
      </c>
      <c r="P160" s="10"/>
    </row>
    <row r="161" spans="1:16" x14ac:dyDescent="0.25">
      <c r="A161" s="23">
        <v>41969</v>
      </c>
      <c r="B161">
        <v>63.740789999999997</v>
      </c>
      <c r="C161" s="16">
        <f t="shared" si="10"/>
        <v>0.25576319499516509</v>
      </c>
      <c r="D161" s="10"/>
      <c r="E161" s="6">
        <v>56.889668999999998</v>
      </c>
      <c r="F161" s="16">
        <f t="shared" si="11"/>
        <v>0.1181044264633333</v>
      </c>
      <c r="G161" s="10"/>
      <c r="H161" s="6">
        <v>108.910004</v>
      </c>
      <c r="I161" s="16">
        <f t="shared" si="12"/>
        <v>0.15855741401453893</v>
      </c>
      <c r="J161" s="10"/>
      <c r="K161" s="6">
        <v>114.49722199999999</v>
      </c>
      <c r="L161" s="16">
        <f t="shared" si="13"/>
        <v>3.7343406307694949E-3</v>
      </c>
      <c r="M161" s="10"/>
      <c r="N161" s="6">
        <v>117.532701</v>
      </c>
      <c r="O161" s="16">
        <f t="shared" si="14"/>
        <v>1.4195129719557276E-2</v>
      </c>
      <c r="P161" s="10"/>
    </row>
    <row r="162" spans="1:16" x14ac:dyDescent="0.25">
      <c r="A162" s="23">
        <v>41968</v>
      </c>
      <c r="B162">
        <v>63.740789999999997</v>
      </c>
      <c r="C162" s="16">
        <f t="shared" si="10"/>
        <v>0.26973118685685549</v>
      </c>
      <c r="D162" s="10"/>
      <c r="E162" s="6">
        <v>56.499296000000001</v>
      </c>
      <c r="F162" s="16">
        <f t="shared" si="11"/>
        <v>0.1182856033523052</v>
      </c>
      <c r="G162" s="10"/>
      <c r="H162" s="6">
        <v>109</v>
      </c>
      <c r="I162" s="16">
        <f t="shared" si="12"/>
        <v>0.1438925022990496</v>
      </c>
      <c r="J162" s="10"/>
      <c r="K162" s="6">
        <v>114.105276</v>
      </c>
      <c r="L162" s="16">
        <f t="shared" si="13"/>
        <v>6.4276033784094189E-4</v>
      </c>
      <c r="M162" s="10"/>
      <c r="N162" s="6">
        <v>117.213553</v>
      </c>
      <c r="O162" s="16">
        <f t="shared" si="14"/>
        <v>6.2640514839862327E-4</v>
      </c>
      <c r="P162" s="10"/>
    </row>
    <row r="163" spans="1:16" x14ac:dyDescent="0.25">
      <c r="A163" s="23">
        <v>41967</v>
      </c>
      <c r="B163">
        <v>63.086678999999997</v>
      </c>
      <c r="C163" s="16">
        <f t="shared" si="10"/>
        <v>0.28716818673408473</v>
      </c>
      <c r="D163" s="10"/>
      <c r="E163" s="6">
        <v>56.413604999999997</v>
      </c>
      <c r="F163" s="16">
        <f t="shared" si="11"/>
        <v>8.4231689650873909E-2</v>
      </c>
      <c r="G163" s="10"/>
      <c r="H163" s="6">
        <v>109.489998</v>
      </c>
      <c r="I163" s="16">
        <f t="shared" si="12"/>
        <v>0.13199708036143853</v>
      </c>
      <c r="J163" s="10"/>
      <c r="K163" s="6">
        <v>113.617726</v>
      </c>
      <c r="L163" s="16">
        <f t="shared" si="13"/>
        <v>-5.0208112815970374E-3</v>
      </c>
      <c r="M163" s="10"/>
      <c r="N163" s="6">
        <v>116.246444</v>
      </c>
      <c r="O163" s="16">
        <f t="shared" si="14"/>
        <v>-8.4431622732087375E-3</v>
      </c>
      <c r="P163" s="10"/>
    </row>
    <row r="164" spans="1:16" x14ac:dyDescent="0.25">
      <c r="A164" s="23">
        <v>41964</v>
      </c>
      <c r="B164">
        <v>62.987574000000002</v>
      </c>
      <c r="C164" s="16">
        <f t="shared" si="10"/>
        <v>0.25843690318220958</v>
      </c>
      <c r="D164" s="10"/>
      <c r="E164" s="6">
        <v>56.803977000000003</v>
      </c>
      <c r="F164" s="16">
        <f t="shared" si="11"/>
        <v>5.1837351626016881E-2</v>
      </c>
      <c r="G164" s="10"/>
      <c r="H164" s="6">
        <v>107.599998</v>
      </c>
      <c r="I164" s="16">
        <f t="shared" si="12"/>
        <v>0.16317859863524697</v>
      </c>
      <c r="J164" s="10"/>
      <c r="K164" s="6">
        <v>113.43609600000001</v>
      </c>
      <c r="L164" s="16">
        <f t="shared" si="13"/>
        <v>-8.5303871360552508E-3</v>
      </c>
      <c r="M164" s="10"/>
      <c r="N164" s="6">
        <v>116.14973500000001</v>
      </c>
      <c r="O164" s="16">
        <f t="shared" si="14"/>
        <v>-8.8589321227758866E-3</v>
      </c>
      <c r="P164" s="10"/>
    </row>
    <row r="165" spans="1:16" x14ac:dyDescent="0.25">
      <c r="A165" s="23">
        <v>41963</v>
      </c>
      <c r="B165">
        <v>62.355764999999998</v>
      </c>
      <c r="C165" s="16">
        <f t="shared" si="10"/>
        <v>0.24686495611743253</v>
      </c>
      <c r="D165" s="10"/>
      <c r="E165" s="6">
        <v>56.537382000000001</v>
      </c>
      <c r="F165" s="16">
        <f t="shared" si="11"/>
        <v>6.2700396436199402E-2</v>
      </c>
      <c r="G165" s="10"/>
      <c r="H165" s="6">
        <v>107.550003</v>
      </c>
      <c r="I165" s="16">
        <f t="shared" si="12"/>
        <v>0.17134766850263805</v>
      </c>
      <c r="J165" s="10"/>
      <c r="K165" s="6">
        <v>112.94854599999999</v>
      </c>
      <c r="L165" s="16">
        <f t="shared" si="13"/>
        <v>-7.8870273283528913E-3</v>
      </c>
      <c r="M165" s="10"/>
      <c r="N165" s="6">
        <v>115.453416</v>
      </c>
      <c r="O165" s="16">
        <f t="shared" si="14"/>
        <v>-3.2060023286841766E-3</v>
      </c>
      <c r="P165" s="10"/>
    </row>
    <row r="166" spans="1:16" x14ac:dyDescent="0.25">
      <c r="A166" s="23">
        <v>41962</v>
      </c>
      <c r="B166">
        <v>61.907305000000001</v>
      </c>
      <c r="C166" s="16">
        <f t="shared" si="10"/>
        <v>0.23014274984892924</v>
      </c>
      <c r="D166" s="10"/>
      <c r="E166" s="6">
        <v>56.784934</v>
      </c>
      <c r="F166" s="16">
        <f t="shared" si="11"/>
        <v>1.2274132589594311E-2</v>
      </c>
      <c r="G166" s="10"/>
      <c r="H166" s="6">
        <v>106.989998</v>
      </c>
      <c r="I166" s="16">
        <f t="shared" si="12"/>
        <v>0.15894396037896685</v>
      </c>
      <c r="J166" s="10"/>
      <c r="K166" s="6">
        <v>112.51835199999999</v>
      </c>
      <c r="L166" s="16">
        <f t="shared" si="13"/>
        <v>-9.5912609872774723E-3</v>
      </c>
      <c r="M166" s="10"/>
      <c r="N166" s="6">
        <v>114.853813</v>
      </c>
      <c r="O166" s="16">
        <f t="shared" si="14"/>
        <v>-3.1568643363226734E-3</v>
      </c>
      <c r="P166" s="10"/>
    </row>
    <row r="167" spans="1:16" x14ac:dyDescent="0.25">
      <c r="A167" s="23">
        <v>41961</v>
      </c>
      <c r="B167">
        <v>61.875093999999997</v>
      </c>
      <c r="C167" s="16">
        <f t="shared" si="10"/>
        <v>0.20524367092981843</v>
      </c>
      <c r="D167" s="10"/>
      <c r="E167" s="6">
        <v>57.022965999999997</v>
      </c>
      <c r="F167" s="16">
        <f t="shared" si="11"/>
        <v>7.2622834744988651E-3</v>
      </c>
      <c r="G167" s="10"/>
      <c r="H167" s="6">
        <v>107.889999</v>
      </c>
      <c r="I167" s="16">
        <f t="shared" si="12"/>
        <v>0.13541329294025384</v>
      </c>
      <c r="J167" s="10"/>
      <c r="K167" s="6">
        <v>113.120622</v>
      </c>
      <c r="L167" s="16">
        <f t="shared" si="13"/>
        <v>-1.2538080303963084E-2</v>
      </c>
      <c r="M167" s="10"/>
      <c r="N167" s="6">
        <v>115.58881</v>
      </c>
      <c r="O167" s="16">
        <f t="shared" si="14"/>
        <v>1.510150432730395E-3</v>
      </c>
      <c r="P167" s="10"/>
    </row>
    <row r="168" spans="1:16" x14ac:dyDescent="0.25">
      <c r="A168" s="23">
        <v>41960</v>
      </c>
      <c r="B168">
        <v>61.892440000000001</v>
      </c>
      <c r="C168" s="16">
        <f t="shared" si="10"/>
        <v>0.17823938455532828</v>
      </c>
      <c r="D168" s="10"/>
      <c r="E168" s="6">
        <v>56.613551000000001</v>
      </c>
      <c r="F168" s="16">
        <f t="shared" si="11"/>
        <v>-4.8188902984906967E-3</v>
      </c>
      <c r="G168" s="10"/>
      <c r="H168" s="6">
        <v>108.050003</v>
      </c>
      <c r="I168" s="16">
        <f t="shared" si="12"/>
        <v>0.14375062771651392</v>
      </c>
      <c r="J168" s="10"/>
      <c r="K168" s="6">
        <v>113.025026</v>
      </c>
      <c r="L168" s="16">
        <f t="shared" si="13"/>
        <v>-1.1387966694829554E-2</v>
      </c>
      <c r="M168" s="10"/>
      <c r="N168" s="6">
        <v>115.26967</v>
      </c>
      <c r="O168" s="16">
        <f t="shared" si="14"/>
        <v>3.5292923223322337E-3</v>
      </c>
      <c r="P168" s="10"/>
    </row>
    <row r="169" spans="1:16" x14ac:dyDescent="0.25">
      <c r="A169" s="23">
        <v>41957</v>
      </c>
      <c r="B169">
        <v>61.654581</v>
      </c>
      <c r="C169" s="16">
        <f t="shared" si="10"/>
        <v>0.20298513589600353</v>
      </c>
      <c r="D169" s="10"/>
      <c r="E169" s="6">
        <v>56.242221000000001</v>
      </c>
      <c r="F169" s="16">
        <f t="shared" si="11"/>
        <v>1.7105707125022684E-2</v>
      </c>
      <c r="G169" s="10"/>
      <c r="H169" s="6">
        <v>110.459999</v>
      </c>
      <c r="I169" s="16">
        <f t="shared" si="12"/>
        <v>0.18385018682535947</v>
      </c>
      <c r="J169" s="10"/>
      <c r="K169" s="6">
        <v>113.292698</v>
      </c>
      <c r="L169" s="16">
        <f t="shared" si="13"/>
        <v>-7.1778325089142392E-3</v>
      </c>
      <c r="M169" s="10"/>
      <c r="N169" s="6">
        <v>115.559798</v>
      </c>
      <c r="O169" s="16">
        <f t="shared" si="14"/>
        <v>1.0100791157141575E-3</v>
      </c>
      <c r="P169" s="10"/>
    </row>
    <row r="170" spans="1:16" x14ac:dyDescent="0.25">
      <c r="A170" s="23">
        <v>41956</v>
      </c>
      <c r="B170">
        <v>62.169938999999999</v>
      </c>
      <c r="C170" s="16">
        <f t="shared" si="10"/>
        <v>0.17720011279660453</v>
      </c>
      <c r="D170" s="10"/>
      <c r="E170" s="6">
        <v>56.689723000000001</v>
      </c>
      <c r="F170" s="16">
        <f t="shared" si="11"/>
        <v>-8.559963949956173E-3</v>
      </c>
      <c r="G170" s="10"/>
      <c r="H170" s="6">
        <v>109.550003</v>
      </c>
      <c r="I170" s="16">
        <f t="shared" si="12"/>
        <v>0.19687937808127232</v>
      </c>
      <c r="J170" s="10"/>
      <c r="K170" s="6">
        <v>113.1493</v>
      </c>
      <c r="L170" s="16">
        <f t="shared" si="13"/>
        <v>-1.2302674063151553E-3</v>
      </c>
      <c r="M170" s="10"/>
      <c r="N170" s="6">
        <v>114.998881</v>
      </c>
      <c r="O170" s="16">
        <f t="shared" si="14"/>
        <v>1.7078141327813823E-2</v>
      </c>
      <c r="P170" s="10"/>
    </row>
    <row r="171" spans="1:16" x14ac:dyDescent="0.25">
      <c r="A171" s="23">
        <v>41955</v>
      </c>
      <c r="B171">
        <v>62.425139000000001</v>
      </c>
      <c r="C171" s="16">
        <f t="shared" si="10"/>
        <v>0.18592012517774026</v>
      </c>
      <c r="D171" s="10"/>
      <c r="E171" s="6">
        <v>56.470734</v>
      </c>
      <c r="F171" s="16">
        <f t="shared" si="11"/>
        <v>-6.0100304230098489E-3</v>
      </c>
      <c r="G171" s="10"/>
      <c r="H171" s="6">
        <v>111.110001</v>
      </c>
      <c r="I171" s="16">
        <f t="shared" si="12"/>
        <v>0.19101978067993763</v>
      </c>
      <c r="J171" s="10"/>
      <c r="K171" s="6">
        <v>113.273574</v>
      </c>
      <c r="L171" s="16">
        <f t="shared" si="13"/>
        <v>-1.9912228488004891E-3</v>
      </c>
      <c r="M171" s="10"/>
      <c r="N171" s="6">
        <v>114.728084</v>
      </c>
      <c r="O171" s="16">
        <f t="shared" si="14"/>
        <v>1.2743287853055563E-2</v>
      </c>
      <c r="P171" s="10"/>
    </row>
    <row r="172" spans="1:16" x14ac:dyDescent="0.25">
      <c r="A172" s="23">
        <v>41954</v>
      </c>
      <c r="B172">
        <v>61.756166</v>
      </c>
      <c r="C172" s="16">
        <f t="shared" si="10"/>
        <v>0.20367723782478597</v>
      </c>
      <c r="D172" s="10"/>
      <c r="E172" s="6">
        <v>56.527858999999999</v>
      </c>
      <c r="F172" s="16">
        <f t="shared" si="11"/>
        <v>7.8165355861872232E-3</v>
      </c>
      <c r="G172" s="10"/>
      <c r="H172" s="6">
        <v>110.269997</v>
      </c>
      <c r="I172" s="16">
        <f t="shared" si="12"/>
        <v>0.25491303077803207</v>
      </c>
      <c r="J172" s="10"/>
      <c r="K172" s="6">
        <v>113.283136</v>
      </c>
      <c r="L172" s="16">
        <f t="shared" si="13"/>
        <v>1.9693955287338749E-3</v>
      </c>
      <c r="M172" s="10"/>
      <c r="N172" s="6">
        <v>114.82480099999999</v>
      </c>
      <c r="O172" s="16">
        <f t="shared" si="14"/>
        <v>1.4668901056844819E-2</v>
      </c>
      <c r="P172" s="10"/>
    </row>
    <row r="173" spans="1:16" x14ac:dyDescent="0.25">
      <c r="A173" s="23">
        <v>41953</v>
      </c>
      <c r="B173">
        <v>61.874868999999997</v>
      </c>
      <c r="C173" s="16">
        <f t="shared" si="10"/>
        <v>0.1891338536039906</v>
      </c>
      <c r="D173" s="10"/>
      <c r="E173" s="6">
        <v>55.994669999999999</v>
      </c>
      <c r="F173" s="16">
        <f t="shared" si="11"/>
        <v>1.1241683841103578E-2</v>
      </c>
      <c r="G173" s="10"/>
      <c r="H173" s="6">
        <v>110.040001</v>
      </c>
      <c r="I173" s="16">
        <f t="shared" si="12"/>
        <v>0.27141696282427219</v>
      </c>
      <c r="J173" s="10"/>
      <c r="K173" s="6">
        <v>113.292698</v>
      </c>
      <c r="L173" s="16">
        <f t="shared" si="13"/>
        <v>1.9694682492332749E-3</v>
      </c>
      <c r="M173" s="10"/>
      <c r="N173" s="6">
        <v>114.74743100000001</v>
      </c>
      <c r="O173" s="16">
        <f t="shared" si="14"/>
        <v>6.6771500960378649E-3</v>
      </c>
      <c r="P173" s="10"/>
    </row>
    <row r="174" spans="1:16" x14ac:dyDescent="0.25">
      <c r="A174" s="23">
        <v>41950</v>
      </c>
      <c r="B174">
        <v>62.423853000000001</v>
      </c>
      <c r="C174" s="16">
        <f t="shared" si="10"/>
        <v>0.17265788879286914</v>
      </c>
      <c r="D174" s="10"/>
      <c r="E174" s="6">
        <v>56.499296000000001</v>
      </c>
      <c r="F174" s="16">
        <f t="shared" si="11"/>
        <v>-7.9284163558070997E-3</v>
      </c>
      <c r="G174" s="10"/>
      <c r="H174" s="6">
        <v>110.25</v>
      </c>
      <c r="I174" s="16">
        <f t="shared" si="12"/>
        <v>0.24479636323990128</v>
      </c>
      <c r="J174" s="10"/>
      <c r="K174" s="6">
        <v>113.866282</v>
      </c>
      <c r="L174" s="16">
        <f t="shared" si="13"/>
        <v>8.1317158702394199E-3</v>
      </c>
      <c r="M174" s="10"/>
      <c r="N174" s="6">
        <v>115.811249</v>
      </c>
      <c r="O174" s="16">
        <f t="shared" si="14"/>
        <v>2.5506293290963544E-2</v>
      </c>
      <c r="P174" s="10"/>
    </row>
    <row r="175" spans="1:16" x14ac:dyDescent="0.25">
      <c r="A175" s="23">
        <v>41949</v>
      </c>
      <c r="B175">
        <v>61.845191</v>
      </c>
      <c r="C175" s="16">
        <f t="shared" si="10"/>
        <v>0.19674773489881736</v>
      </c>
      <c r="D175" s="10"/>
      <c r="E175" s="6">
        <v>56.423124000000001</v>
      </c>
      <c r="F175" s="16">
        <f t="shared" si="11"/>
        <v>-1.1782530991040208E-3</v>
      </c>
      <c r="G175" s="10"/>
      <c r="H175" s="6">
        <v>110.550003</v>
      </c>
      <c r="I175" s="16">
        <f t="shared" si="12"/>
        <v>0.23959970228019545</v>
      </c>
      <c r="J175" s="10"/>
      <c r="K175" s="6">
        <v>113.1493</v>
      </c>
      <c r="L175" s="16">
        <f t="shared" si="13"/>
        <v>1.4694841926599311E-2</v>
      </c>
      <c r="M175" s="10"/>
      <c r="N175" s="6">
        <v>114.49598</v>
      </c>
      <c r="O175" s="16">
        <f t="shared" si="14"/>
        <v>2.91716404020117E-2</v>
      </c>
      <c r="P175" s="10"/>
    </row>
    <row r="176" spans="1:16" x14ac:dyDescent="0.25">
      <c r="A176" s="23">
        <v>41948</v>
      </c>
      <c r="B176">
        <v>61.706708999999996</v>
      </c>
      <c r="C176" s="16">
        <f t="shared" si="10"/>
        <v>0.18000373318485563</v>
      </c>
      <c r="D176" s="10"/>
      <c r="E176" s="6">
        <v>56.718285999999999</v>
      </c>
      <c r="F176" s="16">
        <f t="shared" si="11"/>
        <v>-2.1889439672575506E-3</v>
      </c>
      <c r="G176" s="10"/>
      <c r="H176" s="6">
        <v>108.839996</v>
      </c>
      <c r="I176" s="16">
        <f t="shared" si="12"/>
        <v>0.25682133079605896</v>
      </c>
      <c r="J176" s="10"/>
      <c r="K176" s="6">
        <v>113.493452</v>
      </c>
      <c r="L176" s="16">
        <f t="shared" si="13"/>
        <v>7.8787657665637667E-3</v>
      </c>
      <c r="M176" s="10"/>
      <c r="N176" s="6">
        <v>115.240658</v>
      </c>
      <c r="O176" s="16">
        <f t="shared" si="14"/>
        <v>2.5640745420301814E-2</v>
      </c>
      <c r="P176" s="10"/>
    </row>
    <row r="177" spans="1:16" x14ac:dyDescent="0.25">
      <c r="A177" s="23">
        <v>41947</v>
      </c>
      <c r="B177">
        <v>60.084474999999998</v>
      </c>
      <c r="C177" s="16">
        <f t="shared" si="10"/>
        <v>0.18423422105099618</v>
      </c>
      <c r="D177" s="10"/>
      <c r="E177" s="6">
        <v>56.527858999999999</v>
      </c>
      <c r="F177" s="16">
        <f t="shared" si="11"/>
        <v>-1.1736915992541785E-3</v>
      </c>
      <c r="G177" s="10"/>
      <c r="H177" s="6">
        <v>109.300003</v>
      </c>
      <c r="I177" s="16">
        <f t="shared" si="12"/>
        <v>0.22347119181060249</v>
      </c>
      <c r="J177" s="10"/>
      <c r="K177" s="6">
        <v>113.703768</v>
      </c>
      <c r="L177" s="16">
        <f t="shared" si="13"/>
        <v>8.7235535198448844E-3</v>
      </c>
      <c r="M177" s="10"/>
      <c r="N177" s="6">
        <v>115.40506499999999</v>
      </c>
      <c r="O177" s="16">
        <f t="shared" si="14"/>
        <v>3.0800840199858293E-2</v>
      </c>
      <c r="P177" s="10"/>
    </row>
    <row r="178" spans="1:16" x14ac:dyDescent="0.25">
      <c r="A178" s="23">
        <v>41946</v>
      </c>
      <c r="B178">
        <v>59.730846</v>
      </c>
      <c r="C178" s="16">
        <f t="shared" si="10"/>
        <v>0.13320271667757022</v>
      </c>
      <c r="D178" s="10"/>
      <c r="E178" s="6">
        <v>56.099401</v>
      </c>
      <c r="F178" s="16">
        <f t="shared" si="11"/>
        <v>-1.6401623874021665E-2</v>
      </c>
      <c r="G178" s="10"/>
      <c r="H178" s="6">
        <v>109.05999799999999</v>
      </c>
      <c r="I178" s="16">
        <f t="shared" si="12"/>
        <v>0.21161738401083463</v>
      </c>
      <c r="J178" s="10"/>
      <c r="K178" s="6">
        <v>113.541246</v>
      </c>
      <c r="L178" s="16">
        <f t="shared" si="13"/>
        <v>1.3590090045357828E-2</v>
      </c>
      <c r="M178" s="10"/>
      <c r="N178" s="6">
        <v>115.04723199999999</v>
      </c>
      <c r="O178" s="16">
        <f t="shared" si="14"/>
        <v>4.4499358403246703E-2</v>
      </c>
      <c r="P178" s="10"/>
    </row>
    <row r="179" spans="1:16" x14ac:dyDescent="0.25">
      <c r="A179" s="23">
        <v>41943</v>
      </c>
      <c r="B179">
        <v>59.703643999999997</v>
      </c>
      <c r="C179" s="16">
        <f t="shared" si="10"/>
        <v>0.13687274320252807</v>
      </c>
      <c r="D179" s="10"/>
      <c r="E179" s="6">
        <v>55.166314999999997</v>
      </c>
      <c r="F179" s="16">
        <f t="shared" si="11"/>
        <v>-2.256138833029675E-2</v>
      </c>
      <c r="G179" s="10"/>
      <c r="H179" s="6">
        <v>111.91999800000001</v>
      </c>
      <c r="I179" s="16">
        <f t="shared" si="12"/>
        <v>0.23552737857235906</v>
      </c>
      <c r="J179" s="10"/>
      <c r="K179" s="6">
        <v>113.765901</v>
      </c>
      <c r="L179" s="16">
        <f t="shared" si="13"/>
        <v>9.7455293104637963E-3</v>
      </c>
      <c r="M179" s="10"/>
      <c r="N179" s="6">
        <v>115.04723300000001</v>
      </c>
      <c r="O179" s="16">
        <f t="shared" si="14"/>
        <v>3.5488470249263937E-2</v>
      </c>
      <c r="P179" s="10"/>
    </row>
    <row r="180" spans="1:16" x14ac:dyDescent="0.25">
      <c r="A180" s="23">
        <v>41942</v>
      </c>
      <c r="B180">
        <v>58.521590000000003</v>
      </c>
      <c r="C180" s="16">
        <f t="shared" si="10"/>
        <v>0.12881049787922305</v>
      </c>
      <c r="D180" s="10"/>
      <c r="E180" s="6">
        <v>54.566476999999999</v>
      </c>
      <c r="F180" s="16">
        <f t="shared" si="11"/>
        <v>-4.3578792397086064E-2</v>
      </c>
      <c r="G180" s="10"/>
      <c r="H180" s="6">
        <v>110.41999800000001</v>
      </c>
      <c r="I180" s="16">
        <f t="shared" si="12"/>
        <v>0.25513065504386345</v>
      </c>
      <c r="J180" s="10"/>
      <c r="K180" s="6">
        <v>113.784971</v>
      </c>
      <c r="L180" s="16">
        <f t="shared" si="13"/>
        <v>1.3371146672591649E-2</v>
      </c>
      <c r="M180" s="10"/>
      <c r="N180" s="6">
        <v>115.346305</v>
      </c>
      <c r="O180" s="16">
        <f t="shared" si="14"/>
        <v>4.1895965892803533E-2</v>
      </c>
      <c r="P180" s="10"/>
    </row>
    <row r="181" spans="1:16" x14ac:dyDescent="0.25">
      <c r="A181" s="23">
        <v>41941</v>
      </c>
      <c r="B181">
        <v>53.083646999999999</v>
      </c>
      <c r="C181" s="16">
        <f t="shared" si="10"/>
        <v>9.4335229979931601E-2</v>
      </c>
      <c r="D181" s="10"/>
      <c r="E181" s="6">
        <v>53.509613999999999</v>
      </c>
      <c r="F181" s="16">
        <f t="shared" si="11"/>
        <v>-5.2570685620226709E-2</v>
      </c>
      <c r="G181" s="10"/>
      <c r="H181" s="6">
        <v>107.099998</v>
      </c>
      <c r="I181" s="16">
        <f t="shared" si="12"/>
        <v>0.22798043211700247</v>
      </c>
      <c r="J181" s="10"/>
      <c r="K181" s="6">
        <v>113.70870600000001</v>
      </c>
      <c r="L181" s="16">
        <f t="shared" si="13"/>
        <v>1.4485928371791967E-2</v>
      </c>
      <c r="M181" s="10"/>
      <c r="N181" s="6">
        <v>115.249831</v>
      </c>
      <c r="O181" s="16">
        <f t="shared" si="14"/>
        <v>4.5880564302511306E-2</v>
      </c>
      <c r="P181" s="10"/>
    </row>
    <row r="182" spans="1:16" x14ac:dyDescent="0.25">
      <c r="A182" s="23">
        <v>41940</v>
      </c>
      <c r="B182">
        <v>53.590595</v>
      </c>
      <c r="C182" s="16">
        <f t="shared" si="10"/>
        <v>-8.2239823438631232E-3</v>
      </c>
      <c r="D182" s="10"/>
      <c r="E182" s="6">
        <v>53.176366999999999</v>
      </c>
      <c r="F182" s="16">
        <f t="shared" si="11"/>
        <v>-6.8147909451117261E-2</v>
      </c>
      <c r="G182" s="10"/>
      <c r="H182" s="6">
        <v>108.93</v>
      </c>
      <c r="I182" s="16">
        <f t="shared" si="12"/>
        <v>0.18277188792583465</v>
      </c>
      <c r="J182" s="10"/>
      <c r="K182" s="6">
        <v>113.918431</v>
      </c>
      <c r="L182" s="16">
        <f t="shared" si="13"/>
        <v>1.7773885411462631E-2</v>
      </c>
      <c r="M182" s="10"/>
      <c r="N182" s="6">
        <v>114.98935</v>
      </c>
      <c r="O182" s="16">
        <f t="shared" si="14"/>
        <v>5.8303810057245276E-2</v>
      </c>
      <c r="P182" s="10"/>
    </row>
    <row r="183" spans="1:16" x14ac:dyDescent="0.25">
      <c r="A183" s="23">
        <v>41939</v>
      </c>
      <c r="B183">
        <v>52.774532000000001</v>
      </c>
      <c r="C183" s="16">
        <f t="shared" si="10"/>
        <v>5.4749086325394103E-3</v>
      </c>
      <c r="D183" s="10"/>
      <c r="E183" s="6">
        <v>53.747646000000003</v>
      </c>
      <c r="F183" s="16">
        <f t="shared" si="11"/>
        <v>-6.7301315775557313E-2</v>
      </c>
      <c r="G183" s="10"/>
      <c r="H183" s="6">
        <v>104.900002</v>
      </c>
      <c r="I183" s="16">
        <f t="shared" si="12"/>
        <v>0.22572292475336142</v>
      </c>
      <c r="J183" s="10"/>
      <c r="K183" s="6">
        <v>114.29974900000001</v>
      </c>
      <c r="L183" s="16">
        <f t="shared" si="13"/>
        <v>2.1476214501912505E-2</v>
      </c>
      <c r="M183" s="10"/>
      <c r="N183" s="6">
        <v>115.712917</v>
      </c>
      <c r="O183" s="16">
        <f t="shared" si="14"/>
        <v>5.9281832888691488E-2</v>
      </c>
      <c r="P183" s="10"/>
    </row>
    <row r="184" spans="1:16" x14ac:dyDescent="0.25">
      <c r="A184" s="23">
        <v>41936</v>
      </c>
      <c r="B184">
        <v>52.791840000000001</v>
      </c>
      <c r="C184" s="16">
        <f t="shared" si="10"/>
        <v>-1.7901520450802733E-2</v>
      </c>
      <c r="D184" s="10"/>
      <c r="E184" s="6">
        <v>54.852114999999998</v>
      </c>
      <c r="F184" s="16">
        <f t="shared" si="11"/>
        <v>-5.9009844868834316E-2</v>
      </c>
      <c r="G184" s="10"/>
      <c r="H184" s="6">
        <v>106.57</v>
      </c>
      <c r="I184" s="16">
        <f t="shared" si="12"/>
        <v>0.18024308664186828</v>
      </c>
      <c r="J184" s="10"/>
      <c r="K184" s="6">
        <v>114.15675400000001</v>
      </c>
      <c r="L184" s="16">
        <f t="shared" si="13"/>
        <v>2.2107509653191748E-2</v>
      </c>
      <c r="M184" s="10"/>
      <c r="N184" s="6">
        <v>115.500669</v>
      </c>
      <c r="O184" s="16">
        <f t="shared" si="14"/>
        <v>6.3213960475257069E-2</v>
      </c>
      <c r="P184" s="10"/>
    </row>
    <row r="185" spans="1:16" x14ac:dyDescent="0.25">
      <c r="A185" s="23">
        <v>41935</v>
      </c>
      <c r="B185">
        <v>52.989674999999998</v>
      </c>
      <c r="C185" s="16">
        <f t="shared" si="10"/>
        <v>-5.4044277648095385E-3</v>
      </c>
      <c r="D185" s="10"/>
      <c r="E185" s="6">
        <v>53.919029999999999</v>
      </c>
      <c r="F185" s="16">
        <f t="shared" si="11"/>
        <v>-3.2090050798755154E-2</v>
      </c>
      <c r="G185" s="10"/>
      <c r="H185" s="6">
        <v>104.260002</v>
      </c>
      <c r="I185" s="16">
        <f t="shared" si="12"/>
        <v>0.2153038837882566</v>
      </c>
      <c r="J185" s="10"/>
      <c r="K185" s="6">
        <v>114.109087</v>
      </c>
      <c r="L185" s="16">
        <f t="shared" si="13"/>
        <v>2.0655239419705929E-2</v>
      </c>
      <c r="M185" s="10"/>
      <c r="N185" s="6">
        <v>115.384896</v>
      </c>
      <c r="O185" s="16">
        <f t="shared" si="14"/>
        <v>5.6964414868117874E-2</v>
      </c>
      <c r="P185" s="10"/>
    </row>
    <row r="186" spans="1:16" x14ac:dyDescent="0.25">
      <c r="A186" s="23">
        <v>41934</v>
      </c>
      <c r="B186">
        <v>52.158774000000001</v>
      </c>
      <c r="C186" s="16">
        <f t="shared" si="10"/>
        <v>1.1213232158058251E-3</v>
      </c>
      <c r="D186" s="10"/>
      <c r="E186" s="6">
        <v>52.852643</v>
      </c>
      <c r="F186" s="16">
        <f t="shared" si="11"/>
        <v>-4.9034393633791584E-2</v>
      </c>
      <c r="G186" s="10"/>
      <c r="H186" s="6">
        <v>92.230002999999996</v>
      </c>
      <c r="I186" s="16">
        <f t="shared" si="12"/>
        <v>0.16154188588364793</v>
      </c>
      <c r="J186" s="10"/>
      <c r="K186" s="6">
        <v>114.32834699999999</v>
      </c>
      <c r="L186" s="16">
        <f t="shared" si="13"/>
        <v>2.0489310608658551E-2</v>
      </c>
      <c r="M186" s="10"/>
      <c r="N186" s="6">
        <v>116.417185</v>
      </c>
      <c r="O186" s="16">
        <f t="shared" si="14"/>
        <v>5.7488222126671262E-2</v>
      </c>
      <c r="P186" s="10"/>
    </row>
    <row r="187" spans="1:16" x14ac:dyDescent="0.25">
      <c r="A187" s="23">
        <v>41933</v>
      </c>
      <c r="B187">
        <v>52.749800999999998</v>
      </c>
      <c r="C187" s="16">
        <f t="shared" si="10"/>
        <v>-1.8748551416075454E-2</v>
      </c>
      <c r="D187" s="10"/>
      <c r="E187" s="6">
        <v>52.490836999999999</v>
      </c>
      <c r="F187" s="16">
        <f t="shared" si="11"/>
        <v>-7.6372712384857322E-2</v>
      </c>
      <c r="G187" s="10"/>
      <c r="H187" s="6">
        <v>93.779999000000004</v>
      </c>
      <c r="I187" s="16">
        <f t="shared" si="12"/>
        <v>7.0976303320020584E-3</v>
      </c>
      <c r="J187" s="10"/>
      <c r="K187" s="6">
        <v>114.519003</v>
      </c>
      <c r="L187" s="16">
        <f t="shared" si="13"/>
        <v>1.7519576610328436E-2</v>
      </c>
      <c r="M187" s="10"/>
      <c r="N187" s="6">
        <v>116.29177</v>
      </c>
      <c r="O187" s="16">
        <f t="shared" si="14"/>
        <v>5.577478743584563E-2</v>
      </c>
      <c r="P187" s="10"/>
    </row>
    <row r="188" spans="1:16" x14ac:dyDescent="0.25">
      <c r="A188" s="23">
        <v>41932</v>
      </c>
      <c r="B188">
        <v>51.399590000000003</v>
      </c>
      <c r="C188" s="16">
        <f t="shared" si="10"/>
        <v>-1.6460761251055445E-2</v>
      </c>
      <c r="D188" s="10"/>
      <c r="E188" s="6">
        <v>51.462536999999998</v>
      </c>
      <c r="F188" s="16">
        <f t="shared" si="11"/>
        <v>-8.6041062550428871E-2</v>
      </c>
      <c r="G188" s="10"/>
      <c r="H188" s="6">
        <v>92.93</v>
      </c>
      <c r="I188" s="16">
        <f t="shared" si="12"/>
        <v>3.4300221336720504E-2</v>
      </c>
      <c r="J188" s="10"/>
      <c r="K188" s="6">
        <v>114.585733</v>
      </c>
      <c r="L188" s="16">
        <f t="shared" si="13"/>
        <v>1.8440922344128419E-2</v>
      </c>
      <c r="M188" s="10"/>
      <c r="N188" s="6">
        <v>117.227585</v>
      </c>
      <c r="O188" s="16">
        <f t="shared" si="14"/>
        <v>5.1151333054097137E-2</v>
      </c>
      <c r="P188" s="10"/>
    </row>
    <row r="189" spans="1:16" x14ac:dyDescent="0.25">
      <c r="A189" s="23">
        <v>41929</v>
      </c>
      <c r="B189">
        <v>50.942098999999999</v>
      </c>
      <c r="C189" s="16">
        <f t="shared" si="10"/>
        <v>-3.0007449564466993E-2</v>
      </c>
      <c r="D189" s="10"/>
      <c r="E189" s="6">
        <v>51.433973999999999</v>
      </c>
      <c r="F189" s="16">
        <f t="shared" si="11"/>
        <v>-0.10098641001635544</v>
      </c>
      <c r="G189" s="10"/>
      <c r="H189" s="6">
        <v>93.720000999999996</v>
      </c>
      <c r="I189" s="16">
        <f t="shared" si="12"/>
        <v>1.9640125297785138E-2</v>
      </c>
      <c r="J189" s="10"/>
      <c r="K189" s="6">
        <v>114.376015</v>
      </c>
      <c r="L189" s="16">
        <f t="shared" si="13"/>
        <v>1.7400170782913671E-2</v>
      </c>
      <c r="M189" s="10"/>
      <c r="N189" s="6">
        <v>116.803089</v>
      </c>
      <c r="O189" s="16">
        <f t="shared" si="14"/>
        <v>5.292395091791291E-2</v>
      </c>
      <c r="P189" s="10"/>
    </row>
    <row r="190" spans="1:16" x14ac:dyDescent="0.25">
      <c r="A190" s="23">
        <v>41928</v>
      </c>
      <c r="B190">
        <v>50.200223999999999</v>
      </c>
      <c r="C190" s="16">
        <f t="shared" si="10"/>
        <v>-4.527972591848739E-2</v>
      </c>
      <c r="D190" s="10"/>
      <c r="E190" s="6">
        <v>50.872217999999997</v>
      </c>
      <c r="F190" s="16">
        <f t="shared" si="11"/>
        <v>-0.10869702908159451</v>
      </c>
      <c r="G190" s="10"/>
      <c r="H190" s="6">
        <v>95.209998999999996</v>
      </c>
      <c r="I190" s="16">
        <f t="shared" si="12"/>
        <v>2.4150354624623338E-2</v>
      </c>
      <c r="J190" s="10"/>
      <c r="K190" s="6">
        <v>114.423675</v>
      </c>
      <c r="L190" s="16">
        <f t="shared" si="13"/>
        <v>1.2802641560659467E-2</v>
      </c>
      <c r="M190" s="10"/>
      <c r="N190" s="6">
        <v>117.459124</v>
      </c>
      <c r="O190" s="16">
        <f t="shared" si="14"/>
        <v>4.829569801503375E-2</v>
      </c>
      <c r="P190" s="10"/>
    </row>
    <row r="191" spans="1:16" x14ac:dyDescent="0.25">
      <c r="A191" s="23">
        <v>41927</v>
      </c>
      <c r="B191">
        <v>49.520172000000002</v>
      </c>
      <c r="C191" s="16">
        <f t="shared" si="10"/>
        <v>-5.23318516677167E-2</v>
      </c>
      <c r="D191" s="10"/>
      <c r="E191" s="6">
        <v>52.109983999999997</v>
      </c>
      <c r="F191" s="16">
        <f t="shared" si="11"/>
        <v>-0.1203049730085296</v>
      </c>
      <c r="G191" s="10"/>
      <c r="H191" s="6">
        <v>96.290001000000004</v>
      </c>
      <c r="I191" s="16">
        <f t="shared" si="12"/>
        <v>7.6305675743903123E-2</v>
      </c>
      <c r="J191" s="10"/>
      <c r="K191" s="6">
        <v>114.681068</v>
      </c>
      <c r="L191" s="16">
        <f t="shared" si="13"/>
        <v>1.1521802116463142E-2</v>
      </c>
      <c r="M191" s="10"/>
      <c r="N191" s="6">
        <v>118.21163300000001</v>
      </c>
      <c r="O191" s="16">
        <f t="shared" si="14"/>
        <v>5.463895688838849E-2</v>
      </c>
      <c r="P191" s="10"/>
    </row>
    <row r="192" spans="1:16" x14ac:dyDescent="0.25">
      <c r="A192" s="23">
        <v>41926</v>
      </c>
      <c r="B192">
        <v>50.130983000000001</v>
      </c>
      <c r="C192" s="16">
        <f t="shared" si="10"/>
        <v>-6.5387822694871534E-2</v>
      </c>
      <c r="D192" s="10"/>
      <c r="E192" s="6">
        <v>53.633392000000001</v>
      </c>
      <c r="F192" s="16">
        <f t="shared" si="11"/>
        <v>-8.2403097396751668E-2</v>
      </c>
      <c r="G192" s="10"/>
      <c r="H192" s="6">
        <v>94.129997000000003</v>
      </c>
      <c r="I192" s="16">
        <f t="shared" si="12"/>
        <v>9.6447289911182121E-2</v>
      </c>
      <c r="J192" s="10"/>
      <c r="K192" s="6">
        <v>114.595268</v>
      </c>
      <c r="L192" s="16">
        <f t="shared" si="13"/>
        <v>1.3967573870072636E-2</v>
      </c>
      <c r="M192" s="10"/>
      <c r="N192" s="6">
        <v>117.28546799999999</v>
      </c>
      <c r="O192" s="16">
        <f t="shared" si="14"/>
        <v>5.9381761911875941E-2</v>
      </c>
      <c r="P192" s="10"/>
    </row>
    <row r="193" spans="1:16" x14ac:dyDescent="0.25">
      <c r="A193" s="23">
        <v>41925</v>
      </c>
      <c r="B193">
        <v>50.516756999999998</v>
      </c>
      <c r="C193" s="16">
        <f t="shared" si="10"/>
        <v>-5.6677480384338175E-2</v>
      </c>
      <c r="D193" s="10"/>
      <c r="E193" s="6">
        <v>53.452485000000003</v>
      </c>
      <c r="F193" s="16">
        <f t="shared" si="11"/>
        <v>-6.18237748032473E-2</v>
      </c>
      <c r="G193" s="10"/>
      <c r="H193" s="6">
        <v>91.860000999999997</v>
      </c>
      <c r="I193" s="16">
        <f t="shared" si="12"/>
        <v>6.0978313108901006E-2</v>
      </c>
      <c r="J193" s="10"/>
      <c r="K193" s="6">
        <v>114.33788199999999</v>
      </c>
      <c r="L193" s="16">
        <f t="shared" si="13"/>
        <v>6.0219042486227004E-3</v>
      </c>
      <c r="M193" s="10"/>
      <c r="N193" s="6">
        <v>116.523309</v>
      </c>
      <c r="O193" s="16">
        <f t="shared" si="14"/>
        <v>3.8276747041162018E-2</v>
      </c>
      <c r="P193" s="10"/>
    </row>
    <row r="194" spans="1:16" x14ac:dyDescent="0.25">
      <c r="A194" s="23">
        <v>41922</v>
      </c>
      <c r="B194">
        <v>50.689861000000001</v>
      </c>
      <c r="C194" s="16">
        <f t="shared" si="10"/>
        <v>-4.8665753751509722E-2</v>
      </c>
      <c r="D194" s="10"/>
      <c r="E194" s="6">
        <v>55.851849000000001</v>
      </c>
      <c r="F194" s="16">
        <f t="shared" si="11"/>
        <v>-5.419788685958149E-2</v>
      </c>
      <c r="G194" s="10"/>
      <c r="H194" s="6">
        <v>92.800003000000004</v>
      </c>
      <c r="I194" s="16">
        <f t="shared" si="12"/>
        <v>2.2256843731840226E-2</v>
      </c>
      <c r="J194" s="10"/>
      <c r="K194" s="6">
        <v>114.042356</v>
      </c>
      <c r="L194" s="16">
        <f t="shared" si="13"/>
        <v>5.1044057256708353E-3</v>
      </c>
      <c r="M194" s="10"/>
      <c r="N194" s="6">
        <v>115.819041</v>
      </c>
      <c r="O194" s="16">
        <f t="shared" si="14"/>
        <v>3.7273607132080722E-2</v>
      </c>
      <c r="P194" s="10"/>
    </row>
    <row r="195" spans="1:16" x14ac:dyDescent="0.25">
      <c r="A195" s="23">
        <v>41921</v>
      </c>
      <c r="B195">
        <v>51.36497</v>
      </c>
      <c r="C195" s="16">
        <f t="shared" si="10"/>
        <v>-3.5479037147801873E-2</v>
      </c>
      <c r="D195" s="10"/>
      <c r="E195" s="6">
        <v>56.375518999999997</v>
      </c>
      <c r="F195" s="16">
        <f t="shared" si="11"/>
        <v>-1.7003983298878644E-2</v>
      </c>
      <c r="G195" s="10"/>
      <c r="H195" s="6">
        <v>94.230002999999996</v>
      </c>
      <c r="I195" s="16">
        <f t="shared" si="12"/>
        <v>4.1994218324595156E-2</v>
      </c>
      <c r="J195" s="10"/>
      <c r="K195" s="6">
        <v>113.947029</v>
      </c>
      <c r="L195" s="16">
        <f t="shared" si="13"/>
        <v>-2.2624831847432025E-3</v>
      </c>
      <c r="M195" s="10"/>
      <c r="N195" s="6">
        <v>114.680628</v>
      </c>
      <c r="O195" s="16">
        <f t="shared" si="14"/>
        <v>1.3218995583196502E-2</v>
      </c>
      <c r="P195" s="10"/>
    </row>
    <row r="196" spans="1:16" x14ac:dyDescent="0.25">
      <c r="A196" s="23">
        <v>41920</v>
      </c>
      <c r="B196">
        <v>52.514875000000004</v>
      </c>
      <c r="C196" s="16">
        <f t="shared" si="10"/>
        <v>-3.2106240935118047E-2</v>
      </c>
      <c r="D196" s="10"/>
      <c r="E196" s="6">
        <v>57.299084000000001</v>
      </c>
      <c r="F196" s="16">
        <f t="shared" si="11"/>
        <v>-5.9682790162374211E-3</v>
      </c>
      <c r="G196" s="10"/>
      <c r="H196" s="6">
        <v>94.330001999999993</v>
      </c>
      <c r="I196" s="16">
        <f t="shared" si="12"/>
        <v>6.2225274064088287E-2</v>
      </c>
      <c r="J196" s="10"/>
      <c r="K196" s="6">
        <v>114.423675</v>
      </c>
      <c r="L196" s="16">
        <f t="shared" si="13"/>
        <v>-2.3518144532969076E-3</v>
      </c>
      <c r="M196" s="10"/>
      <c r="N196" s="6">
        <v>115.182298</v>
      </c>
      <c r="O196" s="16">
        <f t="shared" si="14"/>
        <v>3.9344683701050265E-3</v>
      </c>
      <c r="P196" s="10"/>
    </row>
    <row r="197" spans="1:16" x14ac:dyDescent="0.25">
      <c r="A197" s="23">
        <v>41919</v>
      </c>
      <c r="B197">
        <v>51.449047999999998</v>
      </c>
      <c r="C197" s="16">
        <f t="shared" si="10"/>
        <v>-2.1968431080913287E-2</v>
      </c>
      <c r="D197" s="10"/>
      <c r="E197" s="6">
        <v>55.661422999999999</v>
      </c>
      <c r="F197" s="16">
        <f t="shared" si="11"/>
        <v>5.6234378802959561E-3</v>
      </c>
      <c r="G197" s="10"/>
      <c r="H197" s="6">
        <v>91.269997000000004</v>
      </c>
      <c r="I197" s="16">
        <f t="shared" si="12"/>
        <v>5.4437771679384905E-2</v>
      </c>
      <c r="J197" s="10"/>
      <c r="K197" s="6">
        <v>113.84216600000001</v>
      </c>
      <c r="L197" s="16">
        <f t="shared" si="13"/>
        <v>3.9878147064433822E-3</v>
      </c>
      <c r="M197" s="10"/>
      <c r="N197" s="6">
        <v>115.153356</v>
      </c>
      <c r="O197" s="16">
        <f t="shared" si="14"/>
        <v>1.3608518478344767E-2</v>
      </c>
      <c r="P197" s="10"/>
    </row>
    <row r="198" spans="1:16" x14ac:dyDescent="0.25">
      <c r="A198" s="23">
        <v>41918</v>
      </c>
      <c r="B198">
        <v>52.373916999999999</v>
      </c>
      <c r="C198" s="16">
        <f t="shared" si="10"/>
        <v>-4.0049807130403181E-2</v>
      </c>
      <c r="D198" s="10"/>
      <c r="E198" s="6">
        <v>56.727809000000001</v>
      </c>
      <c r="F198" s="16">
        <f t="shared" si="11"/>
        <v>-2.1820077418694628E-2</v>
      </c>
      <c r="G198" s="10"/>
      <c r="H198" s="6">
        <v>92.290001000000004</v>
      </c>
      <c r="I198" s="16">
        <f t="shared" si="12"/>
        <v>1.4263550738025099E-3</v>
      </c>
      <c r="J198" s="10"/>
      <c r="K198" s="6">
        <v>113.43225</v>
      </c>
      <c r="L198" s="16">
        <f t="shared" si="13"/>
        <v>5.4990526508991167E-4</v>
      </c>
      <c r="M198" s="10"/>
      <c r="N198" s="6">
        <v>113.61939</v>
      </c>
      <c r="O198" s="16">
        <f t="shared" si="14"/>
        <v>2.1989139558503235E-2</v>
      </c>
      <c r="P198" s="10"/>
    </row>
    <row r="199" spans="1:16" x14ac:dyDescent="0.25">
      <c r="A199" s="23">
        <v>41915</v>
      </c>
      <c r="B199">
        <v>52.423378</v>
      </c>
      <c r="C199" s="16">
        <f t="shared" si="10"/>
        <v>-1.9581574409147873E-2</v>
      </c>
      <c r="D199" s="10"/>
      <c r="E199" s="6">
        <v>57.032490000000003</v>
      </c>
      <c r="F199" s="16">
        <f t="shared" si="11"/>
        <v>4.764855839722193E-3</v>
      </c>
      <c r="G199" s="10"/>
      <c r="H199" s="6">
        <v>91.980002999999996</v>
      </c>
      <c r="I199" s="16">
        <f t="shared" si="12"/>
        <v>2.4647507494171217E-2</v>
      </c>
      <c r="J199" s="10"/>
      <c r="K199" s="6">
        <v>113.375055</v>
      </c>
      <c r="L199" s="16">
        <f t="shared" si="13"/>
        <v>-2.3878893294665415E-3</v>
      </c>
      <c r="M199" s="10"/>
      <c r="N199" s="6">
        <v>113.551857</v>
      </c>
      <c r="O199" s="16">
        <f t="shared" si="14"/>
        <v>5.1203558028389828E-3</v>
      </c>
      <c r="P199" s="10"/>
    </row>
    <row r="200" spans="1:16" x14ac:dyDescent="0.25">
      <c r="A200" s="23">
        <v>41914</v>
      </c>
      <c r="B200">
        <v>51.862025000000003</v>
      </c>
      <c r="C200" s="16">
        <f t="shared" si="10"/>
        <v>-1.8973535924513563E-2</v>
      </c>
      <c r="D200" s="10"/>
      <c r="E200" s="6">
        <v>56.032752000000002</v>
      </c>
      <c r="F200" s="16">
        <f t="shared" si="11"/>
        <v>1.9721824950961864E-2</v>
      </c>
      <c r="G200" s="10"/>
      <c r="H200" s="6">
        <v>88.540001000000004</v>
      </c>
      <c r="I200" s="16">
        <f t="shared" si="12"/>
        <v>6.8966066096685097E-3</v>
      </c>
      <c r="J200" s="10"/>
      <c r="K200" s="6">
        <v>113.050932</v>
      </c>
      <c r="L200" s="16">
        <f t="shared" si="13"/>
        <v>-1.309031075028444E-3</v>
      </c>
      <c r="M200" s="10"/>
      <c r="N200" s="6">
        <v>113.069479</v>
      </c>
      <c r="O200" s="16">
        <f t="shared" si="14"/>
        <v>8.2913044195576102E-3</v>
      </c>
      <c r="P200" s="10"/>
    </row>
    <row r="201" spans="1:16" x14ac:dyDescent="0.25">
      <c r="A201" s="23">
        <v>41913</v>
      </c>
      <c r="B201">
        <v>51.933737999999998</v>
      </c>
      <c r="C201" s="16">
        <f t="shared" ref="C201:C264" si="15">B200/B229-1</f>
        <v>-2.794901088770807E-2</v>
      </c>
      <c r="D201" s="10"/>
      <c r="E201" s="6">
        <v>55.899455000000003</v>
      </c>
      <c r="F201" s="16">
        <f t="shared" ref="F201:F264" si="16">E200/E229-1</f>
        <v>7.2944454439594075E-3</v>
      </c>
      <c r="G201" s="10"/>
      <c r="H201" s="6">
        <v>86.730002999999996</v>
      </c>
      <c r="I201" s="16">
        <f t="shared" ref="I201:I264" si="17">H200/H229-1</f>
        <v>-2.4782464756223588E-2</v>
      </c>
      <c r="J201" s="10"/>
      <c r="K201" s="6">
        <v>113.060467</v>
      </c>
      <c r="L201" s="16">
        <f t="shared" ref="L201:L264" si="18">K200/K229-1</f>
        <v>-2.9152735451392076E-3</v>
      </c>
      <c r="M201" s="10"/>
      <c r="N201" s="6">
        <v>114.06318400000001</v>
      </c>
      <c r="O201" s="16">
        <f t="shared" ref="O201:O264" si="19">N200/N229-1</f>
        <v>9.6030505921322895E-3</v>
      </c>
      <c r="P201" s="10"/>
    </row>
    <row r="202" spans="1:16" x14ac:dyDescent="0.25">
      <c r="A202" s="23">
        <v>41912</v>
      </c>
      <c r="B202">
        <v>52.764637999999998</v>
      </c>
      <c r="C202" s="16">
        <f t="shared" si="15"/>
        <v>-2.8630899838274049E-2</v>
      </c>
      <c r="D202" s="10"/>
      <c r="E202" s="6">
        <v>56.442166999999998</v>
      </c>
      <c r="F202" s="16">
        <f t="shared" si="16"/>
        <v>-5.7455129782423286E-3</v>
      </c>
      <c r="G202" s="10"/>
      <c r="H202" s="6">
        <v>88.400002000000001</v>
      </c>
      <c r="I202" s="16">
        <f t="shared" si="17"/>
        <v>-3.9960074826658198E-2</v>
      </c>
      <c r="J202" s="10"/>
      <c r="K202" s="6">
        <v>112.378865</v>
      </c>
      <c r="L202" s="16">
        <f t="shared" si="18"/>
        <v>5.9871062423377808E-4</v>
      </c>
      <c r="M202" s="10"/>
      <c r="N202" s="6">
        <v>111.893444</v>
      </c>
      <c r="O202" s="16">
        <f t="shared" si="19"/>
        <v>2.4183368780528181E-2</v>
      </c>
      <c r="P202" s="10"/>
    </row>
    <row r="203" spans="1:16" x14ac:dyDescent="0.25">
      <c r="A203" s="23">
        <v>41911</v>
      </c>
      <c r="B203">
        <v>52.161245999999998</v>
      </c>
      <c r="C203" s="16">
        <f t="shared" si="15"/>
        <v>-7.58142275224305E-3</v>
      </c>
      <c r="D203" s="10"/>
      <c r="E203" s="6">
        <v>56.565944999999999</v>
      </c>
      <c r="F203" s="16">
        <f t="shared" si="16"/>
        <v>1.3620987829472408E-2</v>
      </c>
      <c r="G203" s="10"/>
      <c r="H203" s="6">
        <v>88.940002000000007</v>
      </c>
      <c r="I203" s="16">
        <f t="shared" si="17"/>
        <v>-3.4196405923701656E-2</v>
      </c>
      <c r="J203" s="10"/>
      <c r="K203" s="6">
        <v>112.21726700000001</v>
      </c>
      <c r="L203" s="16">
        <f t="shared" si="18"/>
        <v>-7.6812849193114152E-3</v>
      </c>
      <c r="M203" s="10"/>
      <c r="N203" s="6">
        <v>112.528605</v>
      </c>
      <c r="O203" s="16">
        <f t="shared" si="19"/>
        <v>3.0579821473726287E-3</v>
      </c>
      <c r="P203" s="10"/>
    </row>
    <row r="204" spans="1:16" x14ac:dyDescent="0.25">
      <c r="A204" s="23">
        <v>41908</v>
      </c>
      <c r="B204">
        <v>52.411012999999997</v>
      </c>
      <c r="C204" s="16">
        <f t="shared" si="15"/>
        <v>-1.5817525154167233E-2</v>
      </c>
      <c r="D204" s="10"/>
      <c r="E204" s="6">
        <v>56.546902000000003</v>
      </c>
      <c r="F204" s="16">
        <f t="shared" si="16"/>
        <v>2.4364324329062104E-2</v>
      </c>
      <c r="G204" s="10"/>
      <c r="H204" s="6">
        <v>87.959998999999996</v>
      </c>
      <c r="I204" s="16">
        <f t="shared" si="17"/>
        <v>-1.8322252060093747E-2</v>
      </c>
      <c r="J204" s="10"/>
      <c r="K204" s="6">
        <v>112.264792</v>
      </c>
      <c r="L204" s="16">
        <f t="shared" si="18"/>
        <v>-9.7713120479924198E-3</v>
      </c>
      <c r="M204" s="10"/>
      <c r="N204" s="6">
        <v>111.633611</v>
      </c>
      <c r="O204" s="16">
        <f t="shared" si="19"/>
        <v>5.6357138886689029E-3</v>
      </c>
      <c r="P204" s="10"/>
    </row>
    <row r="205" spans="1:16" x14ac:dyDescent="0.25">
      <c r="A205" s="23">
        <v>41907</v>
      </c>
      <c r="B205">
        <v>52.106845</v>
      </c>
      <c r="C205" s="16">
        <f t="shared" si="15"/>
        <v>8.3258090325930567E-3</v>
      </c>
      <c r="D205" s="10"/>
      <c r="E205" s="6">
        <v>56.784934</v>
      </c>
      <c r="F205" s="16">
        <f t="shared" si="16"/>
        <v>2.0699807022113603E-2</v>
      </c>
      <c r="G205" s="10"/>
      <c r="H205" s="6">
        <v>88.959998999999996</v>
      </c>
      <c r="I205" s="16">
        <f t="shared" si="17"/>
        <v>-2.3642991392740287E-2</v>
      </c>
      <c r="J205" s="10"/>
      <c r="K205" s="6">
        <v>112.511948</v>
      </c>
      <c r="L205" s="16">
        <f t="shared" si="18"/>
        <v>-1.1584220937013723E-2</v>
      </c>
      <c r="M205" s="10"/>
      <c r="N205" s="6">
        <v>111.79721000000001</v>
      </c>
      <c r="O205" s="16">
        <f t="shared" si="19"/>
        <v>-1.2278774700803297E-2</v>
      </c>
      <c r="P205" s="10"/>
    </row>
    <row r="206" spans="1:16" x14ac:dyDescent="0.25">
      <c r="A206" s="23">
        <v>41906</v>
      </c>
      <c r="B206">
        <v>53.021824000000002</v>
      </c>
      <c r="C206" s="16">
        <f t="shared" si="15"/>
        <v>-8.5168252761583796E-3</v>
      </c>
      <c r="D206" s="10"/>
      <c r="E206" s="6">
        <v>57.470467999999997</v>
      </c>
      <c r="F206" s="16">
        <f t="shared" si="16"/>
        <v>2.2032001040733551E-2</v>
      </c>
      <c r="G206" s="10"/>
      <c r="H206" s="6">
        <v>90.209998999999996</v>
      </c>
      <c r="I206" s="16">
        <f t="shared" si="17"/>
        <v>-1.9076005754195546E-2</v>
      </c>
      <c r="J206" s="10"/>
      <c r="K206" s="6">
        <v>112.179242</v>
      </c>
      <c r="L206" s="16">
        <f t="shared" si="18"/>
        <v>-5.923703319014928E-3</v>
      </c>
      <c r="M206" s="10"/>
      <c r="N206" s="6">
        <v>110.48840199999999</v>
      </c>
      <c r="O206" s="16">
        <f t="shared" si="19"/>
        <v>-4.253055838498998E-5</v>
      </c>
      <c r="P206" s="10"/>
    </row>
    <row r="207" spans="1:16" x14ac:dyDescent="0.25">
      <c r="A207" s="23">
        <v>41905</v>
      </c>
      <c r="B207">
        <v>52.539605999999999</v>
      </c>
      <c r="C207" s="16">
        <f t="shared" si="15"/>
        <v>1.4094549530675238E-2</v>
      </c>
      <c r="D207" s="10"/>
      <c r="E207" s="6">
        <v>57.394295999999997</v>
      </c>
      <c r="F207" s="16">
        <f t="shared" si="16"/>
        <v>5.0999043538309419E-2</v>
      </c>
      <c r="G207" s="10"/>
      <c r="H207" s="6">
        <v>88.269997000000004</v>
      </c>
      <c r="I207" s="16">
        <f t="shared" si="17"/>
        <v>-8.7902756006972282E-3</v>
      </c>
      <c r="J207" s="10"/>
      <c r="K207" s="6">
        <v>112.44540600000001</v>
      </c>
      <c r="L207" s="16">
        <f t="shared" si="18"/>
        <v>-7.7829156576523228E-3</v>
      </c>
      <c r="M207" s="10"/>
      <c r="N207" s="6">
        <v>111.10431</v>
      </c>
      <c r="O207" s="16">
        <f t="shared" si="19"/>
        <v>-3.7923520152665091E-3</v>
      </c>
      <c r="P207" s="10"/>
    </row>
    <row r="208" spans="1:16" x14ac:dyDescent="0.25">
      <c r="A208" s="23">
        <v>41904</v>
      </c>
      <c r="B208">
        <v>52.890759000000003</v>
      </c>
      <c r="C208" s="16">
        <f t="shared" si="15"/>
        <v>1.2196344599069375E-2</v>
      </c>
      <c r="D208" s="10"/>
      <c r="E208" s="6">
        <v>57.679937000000002</v>
      </c>
      <c r="F208" s="16">
        <f t="shared" si="16"/>
        <v>6.4697682995013883E-2</v>
      </c>
      <c r="G208" s="10"/>
      <c r="H208" s="6">
        <v>89.169998000000007</v>
      </c>
      <c r="I208" s="16">
        <f t="shared" si="17"/>
        <v>-2.7756404584685535E-2</v>
      </c>
      <c r="J208" s="10"/>
      <c r="K208" s="6">
        <v>112.264792</v>
      </c>
      <c r="L208" s="16">
        <f t="shared" si="18"/>
        <v>-3.4233739213167524E-3</v>
      </c>
      <c r="M208" s="10"/>
      <c r="N208" s="6">
        <v>110.421037</v>
      </c>
      <c r="O208" s="16">
        <f t="shared" si="19"/>
        <v>8.3078073158051602E-3</v>
      </c>
      <c r="P208" s="10"/>
    </row>
    <row r="209" spans="1:16" x14ac:dyDescent="0.25">
      <c r="A209" s="23">
        <v>41901</v>
      </c>
      <c r="B209">
        <v>53.476840000000003</v>
      </c>
      <c r="C209" s="16">
        <f t="shared" si="15"/>
        <v>1.760659247230123E-2</v>
      </c>
      <c r="D209" s="10"/>
      <c r="E209" s="6">
        <v>57.594245999999998</v>
      </c>
      <c r="F209" s="16">
        <f t="shared" si="16"/>
        <v>7.6983732729240861E-2</v>
      </c>
      <c r="G209" s="10"/>
      <c r="H209" s="6">
        <v>89.919998000000007</v>
      </c>
      <c r="I209" s="16">
        <f t="shared" si="17"/>
        <v>-3.2023500911088632E-2</v>
      </c>
      <c r="J209" s="10"/>
      <c r="K209" s="6">
        <v>112.16022599999999</v>
      </c>
      <c r="L209" s="16">
        <f t="shared" si="18"/>
        <v>-5.5253878947593149E-3</v>
      </c>
      <c r="M209" s="10"/>
      <c r="N209" s="6">
        <v>110.28630699999999</v>
      </c>
      <c r="O209" s="16">
        <f t="shared" si="19"/>
        <v>-4.3997418135774957E-3</v>
      </c>
      <c r="P209" s="10"/>
    </row>
    <row r="210" spans="1:16" x14ac:dyDescent="0.25">
      <c r="A210" s="23">
        <v>41900</v>
      </c>
      <c r="B210">
        <v>53.523826</v>
      </c>
      <c r="C210" s="16">
        <f t="shared" si="15"/>
        <v>2.9469279152585237E-2</v>
      </c>
      <c r="D210" s="10"/>
      <c r="E210" s="6">
        <v>57.422862000000002</v>
      </c>
      <c r="F210" s="16">
        <f t="shared" si="16"/>
        <v>7.7475577212317681E-2</v>
      </c>
      <c r="G210" s="10"/>
      <c r="H210" s="6">
        <v>90.550003000000004</v>
      </c>
      <c r="I210" s="16">
        <f t="shared" si="17"/>
        <v>-1.7482507129015668E-2</v>
      </c>
      <c r="J210" s="10"/>
      <c r="K210" s="6">
        <v>111.722955</v>
      </c>
      <c r="L210" s="16">
        <f t="shared" si="18"/>
        <v>-6.0343853452118346E-3</v>
      </c>
      <c r="M210" s="10"/>
      <c r="N210" s="6">
        <v>108.900516</v>
      </c>
      <c r="O210" s="16">
        <f t="shared" si="19"/>
        <v>-5.7005585311860063E-3</v>
      </c>
      <c r="P210" s="10"/>
    </row>
    <row r="211" spans="1:16" x14ac:dyDescent="0.25">
      <c r="A211" s="23">
        <v>41899</v>
      </c>
      <c r="B211">
        <v>53.298788999999999</v>
      </c>
      <c r="C211" s="16">
        <f t="shared" si="15"/>
        <v>3.737315424446197E-2</v>
      </c>
      <c r="D211" s="10"/>
      <c r="E211" s="6">
        <v>57.013446999999999</v>
      </c>
      <c r="F211" s="16">
        <f t="shared" si="16"/>
        <v>9.1839135504249603E-2</v>
      </c>
      <c r="G211" s="10"/>
      <c r="H211" s="6">
        <v>88.870002999999997</v>
      </c>
      <c r="I211" s="16">
        <f t="shared" si="17"/>
        <v>2.435525242211467E-3</v>
      </c>
      <c r="J211" s="10"/>
      <c r="K211" s="6">
        <v>111.523332</v>
      </c>
      <c r="L211" s="16">
        <f t="shared" si="18"/>
        <v>-1.015892775156646E-2</v>
      </c>
      <c r="M211" s="10"/>
      <c r="N211" s="6">
        <v>108.55406600000001</v>
      </c>
      <c r="O211" s="16">
        <f t="shared" si="19"/>
        <v>-2.0314487994802621E-2</v>
      </c>
      <c r="P211" s="10"/>
    </row>
    <row r="212" spans="1:16" x14ac:dyDescent="0.25">
      <c r="A212" s="23">
        <v>41898</v>
      </c>
      <c r="B212">
        <v>53.736497</v>
      </c>
      <c r="C212" s="16">
        <f t="shared" si="15"/>
        <v>2.4921602292307554E-2</v>
      </c>
      <c r="D212" s="10"/>
      <c r="E212" s="6">
        <v>57.118181</v>
      </c>
      <c r="F212" s="16">
        <f t="shared" si="16"/>
        <v>7.8433606052784821E-2</v>
      </c>
      <c r="G212" s="10"/>
      <c r="H212" s="6">
        <v>88.879997000000003</v>
      </c>
      <c r="I212" s="16">
        <f t="shared" si="17"/>
        <v>-1.7793987031587521E-2</v>
      </c>
      <c r="J212" s="10"/>
      <c r="K212" s="6">
        <v>111.827521</v>
      </c>
      <c r="L212" s="16">
        <f t="shared" si="18"/>
        <v>-9.3483911905917205E-3</v>
      </c>
      <c r="M212" s="10"/>
      <c r="N212" s="6">
        <v>108.83314300000001</v>
      </c>
      <c r="O212" s="16">
        <f t="shared" si="19"/>
        <v>-1.4321101018478166E-2</v>
      </c>
      <c r="P212" s="10"/>
    </row>
    <row r="213" spans="1:16" x14ac:dyDescent="0.25">
      <c r="A213" s="23">
        <v>41897</v>
      </c>
      <c r="B213">
        <v>53.078699999999998</v>
      </c>
      <c r="C213" s="16">
        <f t="shared" si="15"/>
        <v>3.4074872747964724E-2</v>
      </c>
      <c r="D213" s="10"/>
      <c r="E213" s="6">
        <v>56.670679999999997</v>
      </c>
      <c r="F213" s="16">
        <f t="shared" si="16"/>
        <v>7.8486442595287365E-2</v>
      </c>
      <c r="G213" s="10"/>
      <c r="H213" s="6">
        <v>87.690002000000007</v>
      </c>
      <c r="I213" s="16">
        <f t="shared" si="17"/>
        <v>-2.2114666323189147E-2</v>
      </c>
      <c r="J213" s="10"/>
      <c r="K213" s="6">
        <v>111.846537</v>
      </c>
      <c r="L213" s="16">
        <f t="shared" si="18"/>
        <v>-8.3997224273458793E-3</v>
      </c>
      <c r="M213" s="10"/>
      <c r="N213" s="6">
        <v>109.275835</v>
      </c>
      <c r="O213" s="16">
        <f t="shared" si="19"/>
        <v>-1.1183605663232954E-2</v>
      </c>
      <c r="P213" s="10"/>
    </row>
    <row r="214" spans="1:16" x14ac:dyDescent="0.25">
      <c r="A214" s="23">
        <v>41894</v>
      </c>
      <c r="B214">
        <v>52.930323000000001</v>
      </c>
      <c r="C214" s="16">
        <f t="shared" si="15"/>
        <v>1.3617253945068963E-2</v>
      </c>
      <c r="D214" s="10"/>
      <c r="E214" s="6">
        <v>56.699243000000003</v>
      </c>
      <c r="F214" s="16">
        <f t="shared" si="16"/>
        <v>5.0721424609120769E-2</v>
      </c>
      <c r="G214" s="10"/>
      <c r="H214" s="6">
        <v>89.760002</v>
      </c>
      <c r="I214" s="16">
        <f t="shared" si="17"/>
        <v>-4.0275811307568743E-2</v>
      </c>
      <c r="J214" s="10"/>
      <c r="K214" s="6">
        <v>111.81801299999999</v>
      </c>
      <c r="L214" s="16">
        <f t="shared" si="18"/>
        <v>-7.2297128721797721E-3</v>
      </c>
      <c r="M214" s="10"/>
      <c r="N214" s="6">
        <v>109.112228</v>
      </c>
      <c r="O214" s="16">
        <f t="shared" si="19"/>
        <v>-3.9464747394278854E-3</v>
      </c>
      <c r="P214" s="10"/>
    </row>
    <row r="215" spans="1:16" x14ac:dyDescent="0.25">
      <c r="A215" s="23">
        <v>41893</v>
      </c>
      <c r="B215">
        <v>53.155360000000002</v>
      </c>
      <c r="C215" s="16">
        <f t="shared" si="15"/>
        <v>1.2454046047154277E-2</v>
      </c>
      <c r="D215" s="10"/>
      <c r="E215" s="6">
        <v>57.222912000000001</v>
      </c>
      <c r="F215" s="16">
        <f t="shared" si="16"/>
        <v>5.6063096570697635E-2</v>
      </c>
      <c r="G215" s="10"/>
      <c r="H215" s="6">
        <v>91.580001999999993</v>
      </c>
      <c r="I215" s="16">
        <f t="shared" si="17"/>
        <v>-8.7244723779854594E-3</v>
      </c>
      <c r="J215" s="10"/>
      <c r="K215" s="6">
        <v>112.35984999999999</v>
      </c>
      <c r="L215" s="16">
        <f t="shared" si="18"/>
        <v>-7.23231943630398E-3</v>
      </c>
      <c r="M215" s="10"/>
      <c r="N215" s="6">
        <v>110.26706299999999</v>
      </c>
      <c r="O215" s="16">
        <f t="shared" si="19"/>
        <v>-8.0421943742312596E-3</v>
      </c>
      <c r="P215" s="10"/>
    </row>
    <row r="216" spans="1:16" x14ac:dyDescent="0.25">
      <c r="A216" s="23">
        <v>41892</v>
      </c>
      <c r="B216">
        <v>53.632635000000001</v>
      </c>
      <c r="C216" s="16">
        <f t="shared" si="15"/>
        <v>2.0613409561659246E-2</v>
      </c>
      <c r="D216" s="10"/>
      <c r="E216" s="6">
        <v>57.432380000000002</v>
      </c>
      <c r="F216" s="16">
        <f t="shared" si="16"/>
        <v>6.6943811821721377E-2</v>
      </c>
      <c r="G216" s="10"/>
      <c r="H216" s="6">
        <v>90.669998000000007</v>
      </c>
      <c r="I216" s="16">
        <f t="shared" si="17"/>
        <v>9.3684445265587168E-3</v>
      </c>
      <c r="J216" s="10"/>
      <c r="K216" s="6">
        <v>112.44540600000001</v>
      </c>
      <c r="L216" s="16">
        <f t="shared" si="18"/>
        <v>2.7176397258910079E-3</v>
      </c>
      <c r="M216" s="10"/>
      <c r="N216" s="6">
        <v>110.632757</v>
      </c>
      <c r="O216" s="16">
        <f t="shared" si="19"/>
        <v>1.0216569284796195E-2</v>
      </c>
      <c r="P216" s="10"/>
    </row>
    <row r="217" spans="1:16" x14ac:dyDescent="0.25">
      <c r="A217" s="23">
        <v>41891</v>
      </c>
      <c r="B217">
        <v>52.989674999999998</v>
      </c>
      <c r="C217" s="16">
        <f t="shared" si="15"/>
        <v>1.5104727901420034E-2</v>
      </c>
      <c r="D217" s="10"/>
      <c r="E217" s="6">
        <v>57.243335999999999</v>
      </c>
      <c r="F217" s="16">
        <f t="shared" si="16"/>
        <v>4.6143184928264303E-2</v>
      </c>
      <c r="G217" s="10"/>
      <c r="H217" s="6">
        <v>91.139999000000003</v>
      </c>
      <c r="I217" s="16">
        <f t="shared" si="17"/>
        <v>-3.624579004579509E-2</v>
      </c>
      <c r="J217" s="10"/>
      <c r="K217" s="6">
        <v>112.62602099999999</v>
      </c>
      <c r="L217" s="16">
        <f t="shared" si="18"/>
        <v>6.9562979387960411E-4</v>
      </c>
      <c r="M217" s="10"/>
      <c r="N217" s="6">
        <v>111.33528200000001</v>
      </c>
      <c r="O217" s="16">
        <f t="shared" si="19"/>
        <v>1.0552469781941243E-2</v>
      </c>
      <c r="P217" s="10"/>
    </row>
    <row r="218" spans="1:16" x14ac:dyDescent="0.25">
      <c r="A218" s="23">
        <v>41890</v>
      </c>
      <c r="B218">
        <v>53.358141000000003</v>
      </c>
      <c r="C218" s="16">
        <f t="shared" si="15"/>
        <v>5.5660767328478133E-3</v>
      </c>
      <c r="D218" s="10"/>
      <c r="E218" s="6">
        <v>57.706499000000001</v>
      </c>
      <c r="F218" s="16">
        <f t="shared" si="16"/>
        <v>3.379990979158598E-2</v>
      </c>
      <c r="G218" s="10"/>
      <c r="H218" s="6">
        <v>91.510002</v>
      </c>
      <c r="I218" s="16">
        <f t="shared" si="17"/>
        <v>-2.7425034974122631E-2</v>
      </c>
      <c r="J218" s="10"/>
      <c r="K218" s="6">
        <v>112.93021</v>
      </c>
      <c r="L218" s="16">
        <f t="shared" si="18"/>
        <v>-2.3128503810072587E-3</v>
      </c>
      <c r="M218" s="10"/>
      <c r="N218" s="6">
        <v>111.421891</v>
      </c>
      <c r="O218" s="16">
        <f t="shared" si="19"/>
        <v>2.8461807735575828E-3</v>
      </c>
      <c r="P218" s="10"/>
    </row>
    <row r="219" spans="1:16" x14ac:dyDescent="0.25">
      <c r="A219" s="23">
        <v>41887</v>
      </c>
      <c r="B219">
        <v>52.972366000000001</v>
      </c>
      <c r="C219" s="16">
        <f t="shared" si="15"/>
        <v>9.1550726892148937E-3</v>
      </c>
      <c r="D219" s="10"/>
      <c r="E219" s="6">
        <v>57.82938</v>
      </c>
      <c r="F219" s="16">
        <f t="shared" si="16"/>
        <v>5.3130893880414698E-2</v>
      </c>
      <c r="G219" s="10"/>
      <c r="H219" s="6">
        <v>88.459998999999996</v>
      </c>
      <c r="I219" s="16">
        <f t="shared" si="17"/>
        <v>-2.7833794576664017E-2</v>
      </c>
      <c r="J219" s="10"/>
      <c r="K219" s="6">
        <v>113.12032499999999</v>
      </c>
      <c r="L219" s="16">
        <f t="shared" si="18"/>
        <v>1.3040335985690099E-3</v>
      </c>
      <c r="M219" s="10"/>
      <c r="N219" s="6">
        <v>111.373777</v>
      </c>
      <c r="O219" s="16">
        <f t="shared" si="19"/>
        <v>7.2755210871839893E-3</v>
      </c>
      <c r="P219" s="10"/>
    </row>
    <row r="220" spans="1:16" x14ac:dyDescent="0.25">
      <c r="A220" s="23">
        <v>41886</v>
      </c>
      <c r="B220">
        <v>52.984727999999997</v>
      </c>
      <c r="C220" s="16">
        <f t="shared" si="15"/>
        <v>-7.0668029156184531E-4</v>
      </c>
      <c r="D220" s="10"/>
      <c r="E220" s="6">
        <v>56.789625000000001</v>
      </c>
      <c r="F220" s="16">
        <f t="shared" si="16"/>
        <v>5.2106597243018138E-2</v>
      </c>
      <c r="G220" s="10"/>
      <c r="H220" s="6">
        <v>87.82</v>
      </c>
      <c r="I220" s="16">
        <f t="shared" si="17"/>
        <v>-8.4833485005856191E-2</v>
      </c>
      <c r="J220" s="10"/>
      <c r="K220" s="6">
        <v>113.10131699999999</v>
      </c>
      <c r="L220" s="16">
        <f t="shared" si="18"/>
        <v>1.814259865745349E-3</v>
      </c>
      <c r="M220" s="10"/>
      <c r="N220" s="6">
        <v>111.58548999999999</v>
      </c>
      <c r="O220" s="16">
        <f t="shared" si="19"/>
        <v>5.4478856622892646E-3</v>
      </c>
      <c r="P220" s="10"/>
    </row>
    <row r="221" spans="1:16" x14ac:dyDescent="0.25">
      <c r="A221" s="23">
        <v>41885</v>
      </c>
      <c r="B221">
        <v>53.142994000000002</v>
      </c>
      <c r="C221" s="16">
        <f t="shared" si="15"/>
        <v>-3.6238176281518819E-2</v>
      </c>
      <c r="D221" s="10"/>
      <c r="E221" s="6">
        <v>57.167715999999999</v>
      </c>
      <c r="F221" s="16">
        <f t="shared" si="16"/>
        <v>3.2125110746537899E-2</v>
      </c>
      <c r="G221" s="10"/>
      <c r="H221" s="6">
        <v>88.720000999999996</v>
      </c>
      <c r="I221" s="16">
        <f t="shared" si="17"/>
        <v>-9.6966580976863836E-2</v>
      </c>
      <c r="J221" s="10"/>
      <c r="K221" s="6">
        <v>113.909317</v>
      </c>
      <c r="L221" s="16">
        <f t="shared" si="18"/>
        <v>5.5178192441225349E-3</v>
      </c>
      <c r="M221" s="10"/>
      <c r="N221" s="6">
        <v>112.961663</v>
      </c>
      <c r="O221" s="16">
        <f t="shared" si="19"/>
        <v>1.9255016046721973E-2</v>
      </c>
      <c r="P221" s="10"/>
    </row>
    <row r="222" spans="1:16" x14ac:dyDescent="0.25">
      <c r="A222" s="23">
        <v>41884</v>
      </c>
      <c r="B222">
        <v>53.100954999999999</v>
      </c>
      <c r="C222" s="16">
        <f t="shared" si="15"/>
        <v>-2.66295952001806E-2</v>
      </c>
      <c r="D222" s="10"/>
      <c r="E222" s="6">
        <v>56.515506000000002</v>
      </c>
      <c r="F222" s="16">
        <f t="shared" si="16"/>
        <v>4.0784696718660918E-2</v>
      </c>
      <c r="G222" s="10"/>
      <c r="H222" s="6">
        <v>89.860000999999997</v>
      </c>
      <c r="I222" s="16">
        <f t="shared" si="17"/>
        <v>9.5585346913471536E-3</v>
      </c>
      <c r="J222" s="10"/>
      <c r="K222" s="6">
        <v>113.75721900000001</v>
      </c>
      <c r="L222" s="16">
        <f t="shared" si="18"/>
        <v>8.7172609135586221E-3</v>
      </c>
      <c r="M222" s="10"/>
      <c r="N222" s="6">
        <v>112.336136</v>
      </c>
      <c r="O222" s="16">
        <f t="shared" si="19"/>
        <v>2.4121180110753482E-2</v>
      </c>
      <c r="P222" s="10"/>
    </row>
    <row r="223" spans="1:16" x14ac:dyDescent="0.25">
      <c r="A223" s="23">
        <v>41880</v>
      </c>
      <c r="B223">
        <v>52.554442000000002</v>
      </c>
      <c r="C223" s="16">
        <f t="shared" si="15"/>
        <v>-2.7663323255882832E-2</v>
      </c>
      <c r="D223" s="10"/>
      <c r="E223" s="6">
        <v>56.817981000000003</v>
      </c>
      <c r="F223" s="16">
        <f t="shared" si="16"/>
        <v>2.3275724774736606E-2</v>
      </c>
      <c r="G223" s="10"/>
      <c r="H223" s="6">
        <v>89.059997999999993</v>
      </c>
      <c r="I223" s="16">
        <f t="shared" si="17"/>
        <v>3.2873574712643627E-2</v>
      </c>
      <c r="J223" s="10"/>
      <c r="K223" s="6">
        <v>114.30096</v>
      </c>
      <c r="L223" s="16">
        <f t="shared" si="18"/>
        <v>8.5522283994698967E-3</v>
      </c>
      <c r="M223" s="10"/>
      <c r="N223" s="6">
        <v>114.308004</v>
      </c>
      <c r="O223" s="16">
        <f t="shared" si="19"/>
        <v>1.7125472673125142E-2</v>
      </c>
      <c r="P223" s="10"/>
    </row>
    <row r="224" spans="1:16" x14ac:dyDescent="0.25">
      <c r="A224" s="23">
        <v>41879</v>
      </c>
      <c r="B224">
        <v>53.068809999999999</v>
      </c>
      <c r="C224" s="16">
        <f t="shared" si="15"/>
        <v>-2.8715435310689208E-2</v>
      </c>
      <c r="D224" s="10"/>
      <c r="E224" s="6">
        <v>56.714004000000003</v>
      </c>
      <c r="F224" s="16">
        <f t="shared" si="16"/>
        <v>3.637933831230189E-2</v>
      </c>
      <c r="G224" s="10"/>
      <c r="H224" s="6">
        <v>88.709998999999996</v>
      </c>
      <c r="I224" s="16">
        <f t="shared" si="17"/>
        <v>3.2220665649288938E-2</v>
      </c>
      <c r="J224" s="10"/>
      <c r="K224" s="6">
        <v>114.215643</v>
      </c>
      <c r="L224" s="16">
        <f t="shared" si="18"/>
        <v>1.413785014767166E-2</v>
      </c>
      <c r="M224" s="10"/>
      <c r="N224" s="6">
        <v>114.231189</v>
      </c>
      <c r="O224" s="16">
        <f t="shared" si="19"/>
        <v>3.7137680838900122E-2</v>
      </c>
      <c r="P224" s="10"/>
    </row>
    <row r="225" spans="1:16" x14ac:dyDescent="0.25">
      <c r="A225" s="23">
        <v>41878</v>
      </c>
      <c r="B225">
        <v>53.694457999999997</v>
      </c>
      <c r="C225" s="16">
        <f t="shared" si="15"/>
        <v>-2.3574138806013556E-2</v>
      </c>
      <c r="D225" s="10"/>
      <c r="E225" s="6">
        <v>56.978667999999999</v>
      </c>
      <c r="F225" s="16">
        <f t="shared" si="16"/>
        <v>2.8453882703278088E-2</v>
      </c>
      <c r="G225" s="10"/>
      <c r="H225" s="6">
        <v>89.459998999999996</v>
      </c>
      <c r="I225" s="16">
        <f t="shared" si="17"/>
        <v>2.4838274603472099E-2</v>
      </c>
      <c r="J225" s="10"/>
      <c r="K225" s="6">
        <v>113.96918700000001</v>
      </c>
      <c r="L225" s="16">
        <f t="shared" si="18"/>
        <v>1.3380873137495586E-2</v>
      </c>
      <c r="M225" s="10"/>
      <c r="N225" s="6">
        <v>113.635882</v>
      </c>
      <c r="O225" s="16">
        <f t="shared" si="19"/>
        <v>4.159939455647943E-2</v>
      </c>
      <c r="P225" s="10"/>
    </row>
    <row r="226" spans="1:16" x14ac:dyDescent="0.25">
      <c r="A226" s="23">
        <v>41877</v>
      </c>
      <c r="B226">
        <v>53.595539000000002</v>
      </c>
      <c r="C226" s="16">
        <f t="shared" si="15"/>
        <v>-1.5431005439047185E-3</v>
      </c>
      <c r="D226" s="10"/>
      <c r="E226" s="6">
        <v>56.903052000000002</v>
      </c>
      <c r="F226" s="16">
        <f t="shared" si="16"/>
        <v>4.6527769091712523E-2</v>
      </c>
      <c r="G226" s="10"/>
      <c r="H226" s="6">
        <v>91.139999000000003</v>
      </c>
      <c r="I226" s="16">
        <f t="shared" si="17"/>
        <v>4.8400291845768439E-2</v>
      </c>
      <c r="J226" s="10"/>
      <c r="K226" s="6">
        <v>113.77959799999999</v>
      </c>
      <c r="L226" s="16">
        <f t="shared" si="18"/>
        <v>9.8391213881536821E-3</v>
      </c>
      <c r="M226" s="10"/>
      <c r="N226" s="6">
        <v>112.675714</v>
      </c>
      <c r="O226" s="16">
        <f t="shared" si="19"/>
        <v>3.2834192638773851E-2</v>
      </c>
      <c r="P226" s="10"/>
    </row>
    <row r="227" spans="1:16" x14ac:dyDescent="0.25">
      <c r="A227" s="23">
        <v>41876</v>
      </c>
      <c r="B227">
        <v>53.419964</v>
      </c>
      <c r="C227" s="16">
        <f t="shared" si="15"/>
        <v>-2.4821380532995874E-2</v>
      </c>
      <c r="D227" s="10"/>
      <c r="E227" s="6">
        <v>56.458790999999998</v>
      </c>
      <c r="F227" s="16">
        <f t="shared" si="16"/>
        <v>3.5253644643302717E-2</v>
      </c>
      <c r="G227" s="10"/>
      <c r="H227" s="6">
        <v>90.07</v>
      </c>
      <c r="I227" s="16">
        <f t="shared" si="17"/>
        <v>5.6450703249705692E-2</v>
      </c>
      <c r="J227" s="10"/>
      <c r="K227" s="6">
        <v>113.703762</v>
      </c>
      <c r="L227" s="16">
        <f t="shared" si="18"/>
        <v>1.1973247630452821E-2</v>
      </c>
      <c r="M227" s="10"/>
      <c r="N227" s="6">
        <v>113.040582</v>
      </c>
      <c r="O227" s="16">
        <f t="shared" si="19"/>
        <v>3.7014649272639755E-2</v>
      </c>
      <c r="P227" s="10"/>
    </row>
    <row r="228" spans="1:16" x14ac:dyDescent="0.25">
      <c r="A228" s="23">
        <v>41873</v>
      </c>
      <c r="B228">
        <v>53.437272</v>
      </c>
      <c r="C228" s="16">
        <f t="shared" si="15"/>
        <v>-2.4115435493621384E-2</v>
      </c>
      <c r="D228" s="10"/>
      <c r="E228" s="6">
        <v>55.929459000000001</v>
      </c>
      <c r="F228" s="16">
        <f t="shared" si="16"/>
        <v>3.142808203649694E-2</v>
      </c>
      <c r="G228" s="10"/>
      <c r="H228" s="6">
        <v>91.349997999999999</v>
      </c>
      <c r="I228" s="16">
        <f t="shared" si="17"/>
        <v>3.4930495632890857E-2</v>
      </c>
      <c r="J228" s="10"/>
      <c r="K228" s="6">
        <v>113.523661</v>
      </c>
      <c r="L228" s="16">
        <f t="shared" si="18"/>
        <v>1.3684881526624171E-2</v>
      </c>
      <c r="M228" s="10"/>
      <c r="N228" s="6">
        <v>112.618106</v>
      </c>
      <c r="O228" s="16">
        <f t="shared" si="19"/>
        <v>4.5903664996338245E-2</v>
      </c>
      <c r="P228" s="10"/>
    </row>
    <row r="229" spans="1:16" x14ac:dyDescent="0.25">
      <c r="A229" s="23">
        <v>41872</v>
      </c>
      <c r="B229">
        <v>53.353194000000002</v>
      </c>
      <c r="C229" s="16">
        <f t="shared" si="15"/>
        <v>-2.0486801852254266E-2</v>
      </c>
      <c r="D229" s="10"/>
      <c r="E229" s="6">
        <v>55.626984</v>
      </c>
      <c r="F229" s="16">
        <f t="shared" si="16"/>
        <v>1.701611894312216E-2</v>
      </c>
      <c r="G229" s="10"/>
      <c r="H229" s="6">
        <v>90.790001000000004</v>
      </c>
      <c r="I229" s="16">
        <f t="shared" si="17"/>
        <v>3.5479448702341321E-2</v>
      </c>
      <c r="J229" s="10"/>
      <c r="K229" s="6">
        <v>113.38146999999999</v>
      </c>
      <c r="L229" s="16">
        <f t="shared" si="18"/>
        <v>1.0971726226998824E-2</v>
      </c>
      <c r="M229" s="10"/>
      <c r="N229" s="6">
        <v>111.993995</v>
      </c>
      <c r="O229" s="16">
        <f t="shared" si="19"/>
        <v>3.9875568143844742E-2</v>
      </c>
      <c r="P229" s="10"/>
    </row>
    <row r="230" spans="1:16" x14ac:dyDescent="0.25">
      <c r="A230" s="23">
        <v>41871</v>
      </c>
      <c r="B230">
        <v>53.464474000000003</v>
      </c>
      <c r="C230" s="16">
        <f t="shared" si="15"/>
        <v>-3.8656288271160522E-3</v>
      </c>
      <c r="D230" s="10"/>
      <c r="E230" s="6">
        <v>56.222481999999999</v>
      </c>
      <c r="F230" s="16">
        <f t="shared" si="16"/>
        <v>7.0157301923359228E-3</v>
      </c>
      <c r="G230" s="10"/>
      <c r="H230" s="6">
        <v>90.339995999999999</v>
      </c>
      <c r="I230" s="16">
        <f t="shared" si="17"/>
        <v>2.7850095599454505E-2</v>
      </c>
      <c r="J230" s="10"/>
      <c r="K230" s="6">
        <v>112.992817</v>
      </c>
      <c r="L230" s="16">
        <f t="shared" si="18"/>
        <v>7.585121176846954E-3</v>
      </c>
      <c r="M230" s="10"/>
      <c r="N230" s="6">
        <v>111.369885</v>
      </c>
      <c r="O230" s="16">
        <f t="shared" si="19"/>
        <v>2.9651394576243106E-2</v>
      </c>
      <c r="P230" s="10"/>
    </row>
    <row r="231" spans="1:16" x14ac:dyDescent="0.25">
      <c r="A231" s="23">
        <v>41870</v>
      </c>
      <c r="B231">
        <v>53.167724999999997</v>
      </c>
      <c r="C231" s="16">
        <f t="shared" si="15"/>
        <v>4.9736393187524985E-3</v>
      </c>
      <c r="D231" s="10"/>
      <c r="E231" s="6">
        <v>55.683700000000002</v>
      </c>
      <c r="F231" s="16">
        <f t="shared" si="16"/>
        <v>1.5363549389558084E-2</v>
      </c>
      <c r="G231" s="10"/>
      <c r="H231" s="6">
        <v>91.529999000000004</v>
      </c>
      <c r="I231" s="16">
        <f t="shared" si="17"/>
        <v>1.4144521460607962E-2</v>
      </c>
      <c r="J231" s="10"/>
      <c r="K231" s="6">
        <v>113.248761</v>
      </c>
      <c r="L231" s="16">
        <f t="shared" si="18"/>
        <v>7.2618120098200123E-3</v>
      </c>
      <c r="M231" s="10"/>
      <c r="N231" s="6">
        <v>111.552319</v>
      </c>
      <c r="O231" s="16">
        <f t="shared" si="19"/>
        <v>3.044560485119141E-2</v>
      </c>
      <c r="P231" s="10"/>
    </row>
    <row r="232" spans="1:16" x14ac:dyDescent="0.25">
      <c r="A232" s="23">
        <v>41869</v>
      </c>
      <c r="B232">
        <v>52.999567999999996</v>
      </c>
      <c r="C232" s="16">
        <f t="shared" si="15"/>
        <v>-3.4709260182982371E-3</v>
      </c>
      <c r="D232" s="10"/>
      <c r="E232" s="6">
        <v>55.220534000000001</v>
      </c>
      <c r="F232" s="16">
        <f t="shared" si="16"/>
        <v>6.1486086465751821E-3</v>
      </c>
      <c r="G232" s="10"/>
      <c r="H232" s="6">
        <v>90.599997999999999</v>
      </c>
      <c r="I232" s="16">
        <f t="shared" si="17"/>
        <v>1.3958148242765533E-2</v>
      </c>
      <c r="J232" s="10"/>
      <c r="K232" s="6">
        <v>113.324597</v>
      </c>
      <c r="L232" s="16">
        <f t="shared" si="18"/>
        <v>8.7784280211480326E-3</v>
      </c>
      <c r="M232" s="10"/>
      <c r="N232" s="6">
        <v>111.89798</v>
      </c>
      <c r="O232" s="16">
        <f t="shared" si="19"/>
        <v>3.2407987382505832E-2</v>
      </c>
      <c r="P232" s="10"/>
    </row>
    <row r="233" spans="1:16" x14ac:dyDescent="0.25">
      <c r="A233" s="23">
        <v>41866</v>
      </c>
      <c r="B233">
        <v>51.978251999999998</v>
      </c>
      <c r="C233" s="16">
        <f t="shared" si="15"/>
        <v>-2.4693789481832207E-3</v>
      </c>
      <c r="D233" s="10"/>
      <c r="E233" s="6">
        <v>55.400129999999997</v>
      </c>
      <c r="F233" s="16">
        <f t="shared" si="16"/>
        <v>4.2977599484215201E-3</v>
      </c>
      <c r="G233" s="10"/>
      <c r="H233" s="6">
        <v>90.089995999999999</v>
      </c>
      <c r="I233" s="16">
        <f t="shared" si="17"/>
        <v>3.6557107673327316E-3</v>
      </c>
      <c r="J233" s="10"/>
      <c r="K233" s="6">
        <v>113.580534</v>
      </c>
      <c r="L233" s="16">
        <f t="shared" si="18"/>
        <v>1.1071344195693777E-2</v>
      </c>
      <c r="M233" s="10"/>
      <c r="N233" s="6">
        <v>113.02137500000001</v>
      </c>
      <c r="O233" s="16">
        <f t="shared" si="19"/>
        <v>3.6433806784040179E-2</v>
      </c>
      <c r="P233" s="10"/>
    </row>
    <row r="234" spans="1:16" x14ac:dyDescent="0.25">
      <c r="A234" s="23">
        <v>41865</v>
      </c>
      <c r="B234">
        <v>52.554442000000002</v>
      </c>
      <c r="C234" s="16">
        <f t="shared" si="15"/>
        <v>-2.8372441442703455E-2</v>
      </c>
      <c r="D234" s="10"/>
      <c r="E234" s="6">
        <v>55.560817999999998</v>
      </c>
      <c r="F234" s="16">
        <f t="shared" si="16"/>
        <v>1.5379356279814349E-3</v>
      </c>
      <c r="G234" s="10"/>
      <c r="H234" s="6">
        <v>90.690002000000007</v>
      </c>
      <c r="I234" s="16">
        <f t="shared" si="17"/>
        <v>-2.0760913043478268E-2</v>
      </c>
      <c r="J234" s="10"/>
      <c r="K234" s="6">
        <v>113.182407</v>
      </c>
      <c r="L234" s="16">
        <f t="shared" si="18"/>
        <v>1.712895130307146E-2</v>
      </c>
      <c r="M234" s="10"/>
      <c r="N234" s="6">
        <v>111.801965</v>
      </c>
      <c r="O234" s="16">
        <f t="shared" si="19"/>
        <v>5.8575955984456529E-2</v>
      </c>
      <c r="P234" s="10"/>
    </row>
    <row r="235" spans="1:16" x14ac:dyDescent="0.25">
      <c r="A235" s="23">
        <v>41864</v>
      </c>
      <c r="B235">
        <v>52.284891999999999</v>
      </c>
      <c r="C235" s="16">
        <f t="shared" si="15"/>
        <v>-1.6558078031494894E-2</v>
      </c>
      <c r="D235" s="10"/>
      <c r="E235" s="6">
        <v>54.681750999999998</v>
      </c>
      <c r="F235" s="16">
        <f t="shared" si="16"/>
        <v>-7.0946297441405459E-3</v>
      </c>
      <c r="G235" s="10"/>
      <c r="H235" s="6">
        <v>91.010002</v>
      </c>
      <c r="I235" s="16">
        <f t="shared" si="17"/>
        <v>-4.4563802034635502E-2</v>
      </c>
      <c r="J235" s="10"/>
      <c r="K235" s="6">
        <v>113.059172</v>
      </c>
      <c r="L235" s="16">
        <f t="shared" si="18"/>
        <v>1.5368529132436803E-2</v>
      </c>
      <c r="M235" s="10"/>
      <c r="N235" s="6">
        <v>110.909008</v>
      </c>
      <c r="O235" s="16">
        <f t="shared" si="19"/>
        <v>5.4818242491036173E-2</v>
      </c>
      <c r="P235" s="10"/>
    </row>
    <row r="236" spans="1:16" x14ac:dyDescent="0.25">
      <c r="A236" s="23">
        <v>41863</v>
      </c>
      <c r="B236">
        <v>51.906536000000003</v>
      </c>
      <c r="C236" s="16">
        <f t="shared" si="15"/>
        <v>-1.3996823473460318E-2</v>
      </c>
      <c r="D236" s="10"/>
      <c r="E236" s="6">
        <v>53.906660000000002</v>
      </c>
      <c r="F236" s="16">
        <f t="shared" si="16"/>
        <v>-2.0321777800328067E-2</v>
      </c>
      <c r="G236" s="10"/>
      <c r="H236" s="6">
        <v>90.790001000000004</v>
      </c>
      <c r="I236" s="16">
        <f t="shared" si="17"/>
        <v>-5.0297400599031539E-2</v>
      </c>
      <c r="J236" s="10"/>
      <c r="K236" s="6">
        <v>112.831671</v>
      </c>
      <c r="L236" s="16">
        <f t="shared" si="18"/>
        <v>1.3231932683625214E-2</v>
      </c>
      <c r="M236" s="10"/>
      <c r="N236" s="6">
        <v>110.18888200000001</v>
      </c>
      <c r="O236" s="16">
        <f t="shared" si="19"/>
        <v>4.2625371275860635E-2</v>
      </c>
      <c r="P236" s="10"/>
    </row>
    <row r="237" spans="1:16" x14ac:dyDescent="0.25">
      <c r="A237" s="23">
        <v>41862</v>
      </c>
      <c r="B237">
        <v>51.975645</v>
      </c>
      <c r="C237" s="16">
        <f t="shared" si="15"/>
        <v>-1.8436379209439191E-2</v>
      </c>
      <c r="D237" s="10"/>
      <c r="E237" s="6">
        <v>53.556925</v>
      </c>
      <c r="F237" s="16">
        <f t="shared" si="16"/>
        <v>-2.5294814151296197E-2</v>
      </c>
      <c r="G237" s="10"/>
      <c r="H237" s="6">
        <v>92.120002999999997</v>
      </c>
      <c r="I237" s="16">
        <f t="shared" si="17"/>
        <v>-4.4617468637456303E-2</v>
      </c>
      <c r="J237" s="10"/>
      <c r="K237" s="6">
        <v>112.88854499999999</v>
      </c>
      <c r="L237" s="16">
        <f t="shared" si="18"/>
        <v>7.6082179355625446E-3</v>
      </c>
      <c r="M237" s="10"/>
      <c r="N237" s="6">
        <v>110.909008</v>
      </c>
      <c r="O237" s="16">
        <f t="shared" si="19"/>
        <v>2.4784915050197531E-2</v>
      </c>
      <c r="P237" s="10"/>
    </row>
    <row r="238" spans="1:16" x14ac:dyDescent="0.25">
      <c r="A238" s="23">
        <v>41859</v>
      </c>
      <c r="B238">
        <v>51.946027999999998</v>
      </c>
      <c r="C238" s="16">
        <f t="shared" si="15"/>
        <v>-6.1698517026309574E-4</v>
      </c>
      <c r="D238" s="10"/>
      <c r="E238" s="6">
        <v>53.452947999999999</v>
      </c>
      <c r="F238" s="16">
        <f t="shared" si="16"/>
        <v>-2.0570409312605897E-2</v>
      </c>
      <c r="G238" s="10"/>
      <c r="H238" s="6">
        <v>91.519997000000004</v>
      </c>
      <c r="I238" s="16">
        <f t="shared" si="17"/>
        <v>9.9770201729747487E-3</v>
      </c>
      <c r="J238" s="10"/>
      <c r="K238" s="6">
        <v>112.84115300000001</v>
      </c>
      <c r="L238" s="16">
        <f t="shared" si="18"/>
        <v>4.2169292732081587E-3</v>
      </c>
      <c r="M238" s="10"/>
      <c r="N238" s="6">
        <v>110.918605</v>
      </c>
      <c r="O238" s="16">
        <f t="shared" si="19"/>
        <v>2.284622312475415E-2</v>
      </c>
      <c r="P238" s="10"/>
    </row>
    <row r="239" spans="1:16" x14ac:dyDescent="0.25">
      <c r="A239" s="23">
        <v>41858</v>
      </c>
      <c r="B239">
        <v>51.595537999999998</v>
      </c>
      <c r="C239" s="16">
        <f t="shared" si="15"/>
        <v>5.6384136553333519E-3</v>
      </c>
      <c r="D239" s="10"/>
      <c r="E239" s="6">
        <v>52.592785999999997</v>
      </c>
      <c r="F239" s="16">
        <f t="shared" si="16"/>
        <v>-1.703459573395949E-2</v>
      </c>
      <c r="G239" s="10"/>
      <c r="H239" s="6">
        <v>90.330001999999993</v>
      </c>
      <c r="I239" s="16">
        <f t="shared" si="17"/>
        <v>5.9353042668068845E-3</v>
      </c>
      <c r="J239" s="10"/>
      <c r="K239" s="6">
        <v>112.869589</v>
      </c>
      <c r="L239" s="16">
        <f t="shared" si="18"/>
        <v>2.8703448625599925E-3</v>
      </c>
      <c r="M239" s="10"/>
      <c r="N239" s="6">
        <v>111.158647</v>
      </c>
      <c r="O239" s="16">
        <f t="shared" si="19"/>
        <v>2.5464057213034463E-2</v>
      </c>
      <c r="P239" s="10"/>
    </row>
    <row r="240" spans="1:16" x14ac:dyDescent="0.25">
      <c r="A240" s="23">
        <v>41857</v>
      </c>
      <c r="B240">
        <v>52.002795999999996</v>
      </c>
      <c r="C240" s="16">
        <f t="shared" si="15"/>
        <v>3.827764480843765E-4</v>
      </c>
      <c r="D240" s="10"/>
      <c r="E240" s="6">
        <v>52.866905000000003</v>
      </c>
      <c r="F240" s="16">
        <f t="shared" si="16"/>
        <v>-4.9376379474486032E-2</v>
      </c>
      <c r="G240" s="10"/>
      <c r="H240" s="6">
        <v>90.480002999999996</v>
      </c>
      <c r="I240" s="16">
        <f t="shared" si="17"/>
        <v>-2.9800883660063837E-3</v>
      </c>
      <c r="J240" s="10"/>
      <c r="K240" s="6">
        <v>112.575734</v>
      </c>
      <c r="L240" s="16">
        <f t="shared" si="18"/>
        <v>2.9550538366764911E-3</v>
      </c>
      <c r="M240" s="10"/>
      <c r="N240" s="6">
        <v>110.13126699999999</v>
      </c>
      <c r="O240" s="16">
        <f t="shared" si="19"/>
        <v>2.6142754164673043E-2</v>
      </c>
      <c r="P240" s="10"/>
    </row>
    <row r="241" spans="1:16" x14ac:dyDescent="0.25">
      <c r="A241" s="23">
        <v>41856</v>
      </c>
      <c r="B241">
        <v>51.965769999999999</v>
      </c>
      <c r="C241" s="16">
        <f t="shared" si="15"/>
        <v>7.7968273005852851E-3</v>
      </c>
      <c r="D241" s="10"/>
      <c r="E241" s="6">
        <v>52.961427</v>
      </c>
      <c r="F241" s="16">
        <f t="shared" si="16"/>
        <v>-4.9779138452768379E-2</v>
      </c>
      <c r="G241" s="10"/>
      <c r="H241" s="6">
        <v>90.889999000000003</v>
      </c>
      <c r="I241" s="16">
        <f t="shared" si="17"/>
        <v>5.1100423831385022E-3</v>
      </c>
      <c r="J241" s="10"/>
      <c r="K241" s="6">
        <v>112.774798</v>
      </c>
      <c r="L241" s="16">
        <f t="shared" si="18"/>
        <v>2.1906146019508022E-3</v>
      </c>
      <c r="M241" s="10"/>
      <c r="N241" s="6">
        <v>110.06405599999999</v>
      </c>
      <c r="O241" s="16">
        <f t="shared" si="19"/>
        <v>2.1522639846074165E-2</v>
      </c>
      <c r="P241" s="10"/>
    </row>
    <row r="242" spans="1:16" x14ac:dyDescent="0.25">
      <c r="A242" s="23">
        <v>41855</v>
      </c>
      <c r="B242">
        <v>52.365623999999997</v>
      </c>
      <c r="C242" s="16">
        <f t="shared" si="15"/>
        <v>1.3234500773802171E-2</v>
      </c>
      <c r="D242" s="10"/>
      <c r="E242" s="6">
        <v>53.935018999999997</v>
      </c>
      <c r="F242" s="16">
        <f t="shared" si="16"/>
        <v>-3.263119581334939E-2</v>
      </c>
      <c r="G242" s="10"/>
      <c r="H242" s="6">
        <v>91.370002999999997</v>
      </c>
      <c r="I242" s="16">
        <f t="shared" si="17"/>
        <v>6.8683064207921696E-3</v>
      </c>
      <c r="J242" s="10"/>
      <c r="K242" s="6">
        <v>112.661044</v>
      </c>
      <c r="L242" s="16">
        <f t="shared" si="18"/>
        <v>4.9746848406220234E-3</v>
      </c>
      <c r="M242" s="10"/>
      <c r="N242" s="6">
        <v>109.708798</v>
      </c>
      <c r="O242" s="16">
        <f t="shared" si="19"/>
        <v>2.3529010249699001E-2</v>
      </c>
      <c r="P242" s="10"/>
    </row>
    <row r="243" spans="1:16" x14ac:dyDescent="0.25">
      <c r="A243" s="23">
        <v>41852</v>
      </c>
      <c r="B243">
        <v>52.279235</v>
      </c>
      <c r="C243" s="16">
        <f t="shared" si="15"/>
        <v>1.2841963547291835E-2</v>
      </c>
      <c r="D243" s="10"/>
      <c r="E243" s="6">
        <v>53.689256999999998</v>
      </c>
      <c r="F243" s="16">
        <f t="shared" si="16"/>
        <v>-2.4615364750322444E-2</v>
      </c>
      <c r="G243" s="10"/>
      <c r="H243" s="6">
        <v>90.550003000000004</v>
      </c>
      <c r="I243" s="16">
        <f t="shared" si="17"/>
        <v>1.8617681782085338E-2</v>
      </c>
      <c r="J243" s="10"/>
      <c r="K243" s="6">
        <v>112.632608</v>
      </c>
      <c r="L243" s="16">
        <f t="shared" si="18"/>
        <v>8.1953278463591239E-3</v>
      </c>
      <c r="M243" s="10"/>
      <c r="N243" s="6">
        <v>109.996844</v>
      </c>
      <c r="O243" s="16">
        <f t="shared" si="19"/>
        <v>3.0569510260882726E-2</v>
      </c>
      <c r="P243" s="10"/>
    </row>
    <row r="244" spans="1:16" x14ac:dyDescent="0.25">
      <c r="A244" s="23">
        <v>41851</v>
      </c>
      <c r="B244">
        <v>52.081777000000002</v>
      </c>
      <c r="C244" s="16">
        <f t="shared" si="15"/>
        <v>1.1074483299630566E-2</v>
      </c>
      <c r="D244" s="10"/>
      <c r="E244" s="6">
        <v>53.632545</v>
      </c>
      <c r="F244" s="16">
        <f t="shared" si="16"/>
        <v>-3.5980959956475878E-2</v>
      </c>
      <c r="G244" s="10"/>
      <c r="H244" s="6">
        <v>90.730002999999996</v>
      </c>
      <c r="I244" s="16">
        <f t="shared" si="17"/>
        <v>1.6273906089200985E-2</v>
      </c>
      <c r="J244" s="10"/>
      <c r="K244" s="6">
        <v>112.055324</v>
      </c>
      <c r="L244" s="16">
        <f t="shared" si="18"/>
        <v>7.855886048114824E-3</v>
      </c>
      <c r="M244" s="10"/>
      <c r="N244" s="6">
        <v>109.151905</v>
      </c>
      <c r="O244" s="16">
        <f t="shared" si="19"/>
        <v>3.0040504321176664E-2</v>
      </c>
      <c r="P244" s="10"/>
    </row>
    <row r="245" spans="1:16" x14ac:dyDescent="0.25">
      <c r="A245" s="23">
        <v>41850</v>
      </c>
      <c r="B245">
        <v>52.834583000000002</v>
      </c>
      <c r="C245" s="16">
        <f t="shared" si="15"/>
        <v>3.2806620609668879E-3</v>
      </c>
      <c r="D245" s="10"/>
      <c r="E245" s="6">
        <v>54.899158</v>
      </c>
      <c r="F245" s="16">
        <f t="shared" si="16"/>
        <v>-2.6758109439495636E-2</v>
      </c>
      <c r="G245" s="10"/>
      <c r="H245" s="6">
        <v>94.080001999999993</v>
      </c>
      <c r="I245" s="16">
        <f t="shared" si="17"/>
        <v>1.0806606265449936E-2</v>
      </c>
      <c r="J245" s="10"/>
      <c r="K245" s="6">
        <v>112.36724</v>
      </c>
      <c r="L245" s="16">
        <f t="shared" si="18"/>
        <v>4.6391592768455503E-3</v>
      </c>
      <c r="M245" s="10"/>
      <c r="N245" s="6">
        <v>109.47749899999999</v>
      </c>
      <c r="O245" s="16">
        <f t="shared" si="19"/>
        <v>2.9866115024083095E-2</v>
      </c>
      <c r="P245" s="10"/>
    </row>
    <row r="246" spans="1:16" x14ac:dyDescent="0.25">
      <c r="A246" s="23">
        <v>41849</v>
      </c>
      <c r="B246">
        <v>52.696362999999998</v>
      </c>
      <c r="C246" s="16">
        <f t="shared" si="15"/>
        <v>1.3301774044866654E-2</v>
      </c>
      <c r="D246" s="10"/>
      <c r="E246" s="6">
        <v>55.371775</v>
      </c>
      <c r="F246" s="16">
        <f t="shared" si="16"/>
        <v>-5.6496808801957954E-3</v>
      </c>
      <c r="G246" s="10"/>
      <c r="H246" s="6">
        <v>93.709998999999996</v>
      </c>
      <c r="I246" s="16">
        <f t="shared" si="17"/>
        <v>8.5747257109122677E-2</v>
      </c>
      <c r="J246" s="10"/>
      <c r="K246" s="6">
        <v>112.887112</v>
      </c>
      <c r="L246" s="16">
        <f t="shared" si="18"/>
        <v>3.8725309473843783E-3</v>
      </c>
      <c r="M246" s="10"/>
      <c r="N246" s="6">
        <v>111.019301</v>
      </c>
      <c r="O246" s="16">
        <f t="shared" si="19"/>
        <v>1.9704754266869795E-2</v>
      </c>
      <c r="P246" s="10"/>
    </row>
    <row r="247" spans="1:16" x14ac:dyDescent="0.25">
      <c r="A247" s="23">
        <v>41848</v>
      </c>
      <c r="B247">
        <v>52.874074999999998</v>
      </c>
      <c r="C247" s="16">
        <f t="shared" si="15"/>
        <v>1.2760315382644327E-2</v>
      </c>
      <c r="D247" s="10"/>
      <c r="E247" s="6">
        <v>54.795181999999997</v>
      </c>
      <c r="F247" s="16">
        <f t="shared" si="16"/>
        <v>8.9562633758266674E-3</v>
      </c>
      <c r="G247" s="10"/>
      <c r="H247" s="6">
        <v>94.129997000000003</v>
      </c>
      <c r="I247" s="16">
        <f t="shared" si="17"/>
        <v>0.12026296185862617</v>
      </c>
      <c r="J247" s="10"/>
      <c r="K247" s="6">
        <v>112.783137</v>
      </c>
      <c r="L247" s="16">
        <f t="shared" si="18"/>
        <v>1.4325346677400708E-2</v>
      </c>
      <c r="M247" s="10"/>
      <c r="N247" s="6">
        <v>110.61709399999999</v>
      </c>
      <c r="O247" s="16">
        <f t="shared" si="19"/>
        <v>4.2038443895478395E-2</v>
      </c>
      <c r="P247" s="10"/>
    </row>
    <row r="248" spans="1:16" x14ac:dyDescent="0.25">
      <c r="A248" s="23">
        <v>41845</v>
      </c>
      <c r="B248">
        <v>53.009827000000001</v>
      </c>
      <c r="C248" s="16">
        <f t="shared" si="15"/>
        <v>1.8930724737683091E-2</v>
      </c>
      <c r="D248" s="10"/>
      <c r="E248" s="6">
        <v>54.965324000000003</v>
      </c>
      <c r="F248" s="16">
        <f t="shared" si="16"/>
        <v>-1.7220351561744174E-3</v>
      </c>
      <c r="G248" s="10"/>
      <c r="H248" s="6">
        <v>96.660004000000001</v>
      </c>
      <c r="I248" s="16">
        <f t="shared" si="17"/>
        <v>0.14235430479722555</v>
      </c>
      <c r="J248" s="10"/>
      <c r="K248" s="6">
        <v>112.91546700000001</v>
      </c>
      <c r="L248" s="16">
        <f t="shared" si="18"/>
        <v>9.9694863016108748E-3</v>
      </c>
      <c r="M248" s="10"/>
      <c r="N248" s="6">
        <v>110.770313</v>
      </c>
      <c r="O248" s="16">
        <f t="shared" si="19"/>
        <v>3.0044358067351284E-2</v>
      </c>
      <c r="P248" s="10"/>
    </row>
    <row r="249" spans="1:16" x14ac:dyDescent="0.25">
      <c r="A249" s="23">
        <v>41844</v>
      </c>
      <c r="B249">
        <v>54.976993999999998</v>
      </c>
      <c r="C249" s="16">
        <f t="shared" si="15"/>
        <v>1.6470305029908872E-2</v>
      </c>
      <c r="D249" s="10"/>
      <c r="E249" s="6">
        <v>55.022036</v>
      </c>
      <c r="F249" s="16">
        <f t="shared" si="16"/>
        <v>-1.5453295112596299E-3</v>
      </c>
      <c r="G249" s="10"/>
      <c r="H249" s="6">
        <v>97.25</v>
      </c>
      <c r="I249" s="16">
        <f t="shared" si="17"/>
        <v>0.19024757037615525</v>
      </c>
      <c r="J249" s="10"/>
      <c r="K249" s="6">
        <v>112.48066900000001</v>
      </c>
      <c r="L249" s="16">
        <f t="shared" si="18"/>
        <v>1.1069135352724357E-2</v>
      </c>
      <c r="M249" s="10"/>
      <c r="N249" s="6">
        <v>109.47749899999999</v>
      </c>
      <c r="O249" s="16">
        <f t="shared" si="19"/>
        <v>3.4046324789718918E-2</v>
      </c>
      <c r="P249" s="10"/>
    </row>
    <row r="250" spans="1:16" x14ac:dyDescent="0.25">
      <c r="A250" s="23">
        <v>41843</v>
      </c>
      <c r="B250">
        <v>54.596887000000002</v>
      </c>
      <c r="C250" s="16">
        <f t="shared" si="15"/>
        <v>5.1801492204907928E-2</v>
      </c>
      <c r="D250" s="10"/>
      <c r="E250" s="6">
        <v>54.927514000000002</v>
      </c>
      <c r="F250" s="16">
        <f t="shared" si="16"/>
        <v>-1.5437391768724495E-3</v>
      </c>
      <c r="G250" s="10"/>
      <c r="H250" s="6">
        <v>87.879997000000003</v>
      </c>
      <c r="I250" s="16">
        <f t="shared" si="17"/>
        <v>0.2064259867705498</v>
      </c>
      <c r="J250" s="10"/>
      <c r="K250" s="6">
        <v>112.924921</v>
      </c>
      <c r="L250" s="16">
        <f t="shared" si="18"/>
        <v>7.0059010749894401E-3</v>
      </c>
      <c r="M250" s="10"/>
      <c r="N250" s="6">
        <v>110.30107099999999</v>
      </c>
      <c r="O250" s="16">
        <f t="shared" si="19"/>
        <v>2.1431394704065188E-2</v>
      </c>
      <c r="P250" s="10"/>
    </row>
    <row r="251" spans="1:16" x14ac:dyDescent="0.25">
      <c r="A251" s="23">
        <v>41842</v>
      </c>
      <c r="B251">
        <v>54.611696000000002</v>
      </c>
      <c r="C251" s="16">
        <f t="shared" si="15"/>
        <v>4.0060202726530436E-2</v>
      </c>
      <c r="D251" s="10"/>
      <c r="E251" s="6">
        <v>55.229987999999999</v>
      </c>
      <c r="F251" s="16">
        <f t="shared" si="16"/>
        <v>-4.4543485954022799E-3</v>
      </c>
      <c r="G251" s="10"/>
      <c r="H251" s="6">
        <v>87</v>
      </c>
      <c r="I251" s="16">
        <f t="shared" si="17"/>
        <v>7.7356834620571524E-2</v>
      </c>
      <c r="J251" s="10"/>
      <c r="K251" s="6">
        <v>112.792591</v>
      </c>
      <c r="L251" s="16">
        <f t="shared" si="18"/>
        <v>1.4235538861495867E-2</v>
      </c>
      <c r="M251" s="10"/>
      <c r="N251" s="6">
        <v>110.44471799999999</v>
      </c>
      <c r="O251" s="16">
        <f t="shared" si="19"/>
        <v>3.82757925158419E-2</v>
      </c>
      <c r="P251" s="10"/>
    </row>
    <row r="252" spans="1:16" x14ac:dyDescent="0.25">
      <c r="A252" s="23">
        <v>41841</v>
      </c>
      <c r="B252">
        <v>54.108181999999999</v>
      </c>
      <c r="C252" s="16">
        <f t="shared" si="15"/>
        <v>3.2718770970834754E-2</v>
      </c>
      <c r="D252" s="10"/>
      <c r="E252" s="6">
        <v>54.823537000000002</v>
      </c>
      <c r="F252" s="16">
        <f t="shared" si="16"/>
        <v>6.5045392763196652E-3</v>
      </c>
      <c r="G252" s="10"/>
      <c r="H252" s="6">
        <v>86.279999000000004</v>
      </c>
      <c r="I252" s="16">
        <f t="shared" si="17"/>
        <v>6.5132223310479853E-2</v>
      </c>
      <c r="J252" s="10"/>
      <c r="K252" s="6">
        <v>112.70751799999999</v>
      </c>
      <c r="L252" s="16">
        <f t="shared" si="18"/>
        <v>1.3819519409173253E-2</v>
      </c>
      <c r="M252" s="10"/>
      <c r="N252" s="6">
        <v>110.214879</v>
      </c>
      <c r="O252" s="16">
        <f t="shared" si="19"/>
        <v>4.1500867264215868E-2</v>
      </c>
      <c r="P252" s="10"/>
    </row>
    <row r="253" spans="1:16" x14ac:dyDescent="0.25">
      <c r="A253" s="23">
        <v>41838</v>
      </c>
      <c r="B253">
        <v>54.350065999999998</v>
      </c>
      <c r="C253" s="16">
        <f t="shared" si="15"/>
        <v>3.1235300924990606E-2</v>
      </c>
      <c r="D253" s="10"/>
      <c r="E253" s="6">
        <v>55.144917</v>
      </c>
      <c r="F253" s="16">
        <f t="shared" si="16"/>
        <v>8.581496074696604E-3</v>
      </c>
      <c r="G253" s="10"/>
      <c r="H253" s="6">
        <v>86.559997999999993</v>
      </c>
      <c r="I253" s="16">
        <f t="shared" si="17"/>
        <v>3.9518060240963937E-2</v>
      </c>
      <c r="J253" s="10"/>
      <c r="K253" s="6">
        <v>112.70751799999999</v>
      </c>
      <c r="L253" s="16">
        <f t="shared" si="18"/>
        <v>1.1170082328964659E-2</v>
      </c>
      <c r="M253" s="10"/>
      <c r="N253" s="6">
        <v>109.66902399999999</v>
      </c>
      <c r="O253" s="16">
        <f t="shared" si="19"/>
        <v>3.5509274101329869E-2</v>
      </c>
      <c r="P253" s="10"/>
    </row>
    <row r="254" spans="1:16" x14ac:dyDescent="0.25">
      <c r="A254" s="23">
        <v>41837</v>
      </c>
      <c r="B254">
        <v>53.777442000000001</v>
      </c>
      <c r="C254" s="16">
        <f t="shared" si="15"/>
        <v>3.3802799701968533E-2</v>
      </c>
      <c r="D254" s="10"/>
      <c r="E254" s="6">
        <v>54.445442999999997</v>
      </c>
      <c r="F254" s="16">
        <f t="shared" si="16"/>
        <v>1.6072187537156113E-2</v>
      </c>
      <c r="G254" s="10"/>
      <c r="H254" s="6">
        <v>85.330001999999993</v>
      </c>
      <c r="I254" s="16">
        <f t="shared" si="17"/>
        <v>4.7941889780675151E-2</v>
      </c>
      <c r="J254" s="10"/>
      <c r="K254" s="6">
        <v>112.858756</v>
      </c>
      <c r="L254" s="16">
        <f t="shared" si="18"/>
        <v>9.121988577268203E-3</v>
      </c>
      <c r="M254" s="10"/>
      <c r="N254" s="6">
        <v>110.023354</v>
      </c>
      <c r="O254" s="16">
        <f t="shared" si="19"/>
        <v>2.8903417964637246E-2</v>
      </c>
      <c r="P254" s="10"/>
    </row>
    <row r="255" spans="1:16" x14ac:dyDescent="0.25">
      <c r="A255" s="23">
        <v>41836</v>
      </c>
      <c r="B255">
        <v>54.959715000000003</v>
      </c>
      <c r="C255" s="16">
        <f t="shared" si="15"/>
        <v>2.667045586794714E-2</v>
      </c>
      <c r="D255" s="10"/>
      <c r="E255" s="6">
        <v>54.965324000000003</v>
      </c>
      <c r="F255" s="16">
        <f t="shared" si="16"/>
        <v>-1.132603122473208E-3</v>
      </c>
      <c r="G255" s="10"/>
      <c r="H255" s="6">
        <v>86.269997000000004</v>
      </c>
      <c r="I255" s="16">
        <f t="shared" si="17"/>
        <v>6.8361071677936369E-2</v>
      </c>
      <c r="J255" s="10"/>
      <c r="K255" s="6">
        <v>112.43340499999999</v>
      </c>
      <c r="L255" s="16">
        <f t="shared" si="18"/>
        <v>1.2612584967956586E-2</v>
      </c>
      <c r="M255" s="10"/>
      <c r="N255" s="6">
        <v>108.653927</v>
      </c>
      <c r="O255" s="16">
        <f t="shared" si="19"/>
        <v>3.2227705304765264E-2</v>
      </c>
      <c r="P255" s="10"/>
    </row>
    <row r="256" spans="1:16" x14ac:dyDescent="0.25">
      <c r="A256" s="23">
        <v>41835</v>
      </c>
      <c r="B256">
        <v>54.740043999999997</v>
      </c>
      <c r="C256" s="16">
        <f t="shared" si="15"/>
        <v>5.3161838758821744E-2</v>
      </c>
      <c r="D256" s="10"/>
      <c r="E256" s="6">
        <v>54.738466000000003</v>
      </c>
      <c r="F256" s="16">
        <f t="shared" si="16"/>
        <v>1.1364456838387937E-2</v>
      </c>
      <c r="G256" s="10"/>
      <c r="H256" s="6">
        <v>87.029999000000004</v>
      </c>
      <c r="I256" s="16">
        <f t="shared" si="17"/>
        <v>0.10489235130911001</v>
      </c>
      <c r="J256" s="10"/>
      <c r="K256" s="6">
        <v>112.168746</v>
      </c>
      <c r="L256" s="16">
        <f t="shared" si="18"/>
        <v>1.093364046994294E-2</v>
      </c>
      <c r="M256" s="10"/>
      <c r="N256" s="6">
        <v>108.07934400000001</v>
      </c>
      <c r="O256" s="16">
        <f t="shared" si="19"/>
        <v>1.9836803099786415E-2</v>
      </c>
      <c r="P256" s="10"/>
    </row>
    <row r="257" spans="1:16" x14ac:dyDescent="0.25">
      <c r="A257" s="23">
        <v>41834</v>
      </c>
      <c r="B257">
        <v>54.554927999999997</v>
      </c>
      <c r="C257" s="16">
        <f t="shared" si="15"/>
        <v>4.9498359743131104E-2</v>
      </c>
      <c r="D257" s="10"/>
      <c r="E257" s="6">
        <v>54.993679999999998</v>
      </c>
      <c r="F257" s="16">
        <f t="shared" si="16"/>
        <v>7.5381203914055561E-3</v>
      </c>
      <c r="G257" s="10"/>
      <c r="H257" s="6">
        <v>88.220000999999996</v>
      </c>
      <c r="I257" s="16">
        <f t="shared" si="17"/>
        <v>0.11691480022881917</v>
      </c>
      <c r="J257" s="10"/>
      <c r="K257" s="6">
        <v>112.291628</v>
      </c>
      <c r="L257" s="16">
        <f t="shared" si="18"/>
        <v>8.0413336615923203E-3</v>
      </c>
      <c r="M257" s="10"/>
      <c r="N257" s="6">
        <v>108.299598</v>
      </c>
      <c r="O257" s="16">
        <f t="shared" si="19"/>
        <v>1.4170948033576547E-2</v>
      </c>
      <c r="P257" s="10"/>
    </row>
    <row r="258" spans="1:16" x14ac:dyDescent="0.25">
      <c r="A258" s="23">
        <v>41831</v>
      </c>
      <c r="B258">
        <v>53.560237999999998</v>
      </c>
      <c r="C258" s="16">
        <f t="shared" si="15"/>
        <v>3.5172319560004661E-2</v>
      </c>
      <c r="D258" s="10"/>
      <c r="E258" s="6">
        <v>55.239438999999997</v>
      </c>
      <c r="F258" s="16">
        <f t="shared" si="16"/>
        <v>1.1886208525653696E-2</v>
      </c>
      <c r="G258" s="10"/>
      <c r="H258" s="6">
        <v>88.330001999999993</v>
      </c>
      <c r="I258" s="16">
        <f t="shared" si="17"/>
        <v>0.13102565384615383</v>
      </c>
      <c r="J258" s="10"/>
      <c r="K258" s="6">
        <v>112.52793200000001</v>
      </c>
      <c r="L258" s="16">
        <f t="shared" si="18"/>
        <v>4.5505596904387158E-3</v>
      </c>
      <c r="M258" s="10"/>
      <c r="N258" s="6">
        <v>108.76884699999999</v>
      </c>
      <c r="O258" s="16">
        <f t="shared" si="19"/>
        <v>3.7326667213795073E-3</v>
      </c>
      <c r="P258" s="10"/>
    </row>
    <row r="259" spans="1:16" x14ac:dyDescent="0.25">
      <c r="A259" s="23">
        <v>41830</v>
      </c>
      <c r="B259">
        <v>53.199877000000001</v>
      </c>
      <c r="C259" s="16">
        <f t="shared" si="15"/>
        <v>1.0101002862141328E-2</v>
      </c>
      <c r="D259" s="10"/>
      <c r="E259" s="6">
        <v>55.371775</v>
      </c>
      <c r="F259" s="16">
        <f t="shared" si="16"/>
        <v>1.7637847345440605E-2</v>
      </c>
      <c r="G259" s="10"/>
      <c r="H259" s="6">
        <v>89.080001999999993</v>
      </c>
      <c r="I259" s="16">
        <f t="shared" si="17"/>
        <v>0.1305517137035086</v>
      </c>
      <c r="J259" s="10"/>
      <c r="K259" s="6">
        <v>112.1782</v>
      </c>
      <c r="L259" s="16">
        <f t="shared" si="18"/>
        <v>1.0762412343614525E-3</v>
      </c>
      <c r="M259" s="10"/>
      <c r="N259" s="6">
        <v>108.07934400000001</v>
      </c>
      <c r="O259" s="16">
        <f t="shared" si="19"/>
        <v>5.8794939335493623E-4</v>
      </c>
      <c r="P259" s="10"/>
    </row>
    <row r="260" spans="1:16" x14ac:dyDescent="0.25">
      <c r="A260" s="23">
        <v>41829</v>
      </c>
      <c r="B260">
        <v>53.352908999999997</v>
      </c>
      <c r="C260" s="16">
        <f t="shared" si="15"/>
        <v>4.0527020177580919E-3</v>
      </c>
      <c r="D260" s="10"/>
      <c r="E260" s="6">
        <v>55.343415</v>
      </c>
      <c r="F260" s="16">
        <f t="shared" si="16"/>
        <v>2.2904417846662195E-2</v>
      </c>
      <c r="G260" s="10"/>
      <c r="H260" s="6">
        <v>90.269997000000004</v>
      </c>
      <c r="I260" s="16">
        <f t="shared" si="17"/>
        <v>0.10933995855516954</v>
      </c>
      <c r="J260" s="10"/>
      <c r="K260" s="6">
        <v>112.263266</v>
      </c>
      <c r="L260" s="16">
        <f t="shared" si="18"/>
        <v>-1.8681594383977984E-3</v>
      </c>
      <c r="M260" s="10"/>
      <c r="N260" s="6">
        <v>108.05061600000001</v>
      </c>
      <c r="O260" s="16">
        <f t="shared" si="19"/>
        <v>-6.1904650292733399E-3</v>
      </c>
      <c r="P260" s="10"/>
    </row>
    <row r="261" spans="1:16" x14ac:dyDescent="0.25">
      <c r="A261" s="23">
        <v>41828</v>
      </c>
      <c r="B261">
        <v>53.130768000000003</v>
      </c>
      <c r="C261" s="16">
        <f t="shared" si="15"/>
        <v>1.103836411352499E-2</v>
      </c>
      <c r="D261" s="10"/>
      <c r="E261" s="6">
        <v>54.984225000000002</v>
      </c>
      <c r="F261" s="16">
        <f t="shared" si="16"/>
        <v>4.5946003562951754E-2</v>
      </c>
      <c r="G261" s="10"/>
      <c r="H261" s="6">
        <v>90.269997000000004</v>
      </c>
      <c r="I261" s="16">
        <f t="shared" si="17"/>
        <v>0.12865708444647095</v>
      </c>
      <c r="J261" s="10"/>
      <c r="K261" s="6">
        <v>112.08368</v>
      </c>
      <c r="L261" s="16">
        <f t="shared" si="18"/>
        <v>-4.0266282138324838E-3</v>
      </c>
      <c r="M261" s="10"/>
      <c r="N261" s="6">
        <v>107.96442500000001</v>
      </c>
      <c r="O261" s="16">
        <f t="shared" si="19"/>
        <v>-1.1735756202591818E-2</v>
      </c>
      <c r="P261" s="10"/>
    </row>
    <row r="262" spans="1:16" x14ac:dyDescent="0.25">
      <c r="A262" s="23">
        <v>41827</v>
      </c>
      <c r="B262">
        <v>53.496065999999999</v>
      </c>
      <c r="C262" s="16">
        <f t="shared" si="15"/>
        <v>3.54310002316649E-3</v>
      </c>
      <c r="D262" s="10"/>
      <c r="E262" s="6">
        <v>55.315058999999998</v>
      </c>
      <c r="F262" s="16">
        <f t="shared" si="16"/>
        <v>3.3841803522350666E-2</v>
      </c>
      <c r="G262" s="10"/>
      <c r="H262" s="6">
        <v>92</v>
      </c>
      <c r="I262" s="16">
        <f t="shared" si="17"/>
        <v>0.1067925357232109</v>
      </c>
      <c r="J262" s="10"/>
      <c r="K262" s="6">
        <v>111.667782</v>
      </c>
      <c r="L262" s="16">
        <f t="shared" si="18"/>
        <v>-8.7083976829949172E-4</v>
      </c>
      <c r="M262" s="10"/>
      <c r="N262" s="6">
        <v>106.767374</v>
      </c>
      <c r="O262" s="16">
        <f t="shared" si="19"/>
        <v>-3.287131881923866E-4</v>
      </c>
      <c r="P262" s="10"/>
    </row>
    <row r="263" spans="1:16" x14ac:dyDescent="0.25">
      <c r="A263" s="23">
        <v>41823</v>
      </c>
      <c r="B263">
        <v>53.439293999999997</v>
      </c>
      <c r="C263" s="16">
        <f t="shared" si="15"/>
        <v>2.2021014259082206E-2</v>
      </c>
      <c r="D263" s="10"/>
      <c r="E263" s="6">
        <v>55.957818000000003</v>
      </c>
      <c r="F263" s="16">
        <f t="shared" si="16"/>
        <v>3.7865336089013102E-2</v>
      </c>
      <c r="G263" s="10"/>
      <c r="H263" s="6">
        <v>94.919998000000007</v>
      </c>
      <c r="I263" s="16">
        <f t="shared" si="17"/>
        <v>0.14115599822044178</v>
      </c>
      <c r="J263" s="10"/>
      <c r="K263" s="6">
        <v>111.46928800000001</v>
      </c>
      <c r="L263" s="16">
        <f t="shared" si="18"/>
        <v>-1.0629091406044733E-3</v>
      </c>
      <c r="M263" s="10"/>
      <c r="N263" s="6">
        <v>105.991687</v>
      </c>
      <c r="O263" s="16">
        <f t="shared" si="19"/>
        <v>-5.6230757746518201E-3</v>
      </c>
      <c r="P263" s="10"/>
    </row>
    <row r="264" spans="1:16" x14ac:dyDescent="0.25">
      <c r="A264" s="23">
        <v>41822</v>
      </c>
      <c r="B264">
        <v>53.027102999999997</v>
      </c>
      <c r="C264" s="16">
        <f t="shared" si="15"/>
        <v>3.4102295818699835E-2</v>
      </c>
      <c r="D264" s="10"/>
      <c r="E264" s="6">
        <v>55.816032</v>
      </c>
      <c r="F264" s="16">
        <f t="shared" si="16"/>
        <v>5.5872813009388622E-2</v>
      </c>
      <c r="G264" s="10"/>
      <c r="H264" s="6">
        <v>95.830001999999993</v>
      </c>
      <c r="I264" s="16">
        <f t="shared" si="17"/>
        <v>0.1863516513847856</v>
      </c>
      <c r="J264" s="10"/>
      <c r="K264" s="6">
        <v>111.582717</v>
      </c>
      <c r="L264" s="16">
        <f t="shared" si="18"/>
        <v>-1.7474143865996439E-3</v>
      </c>
      <c r="M264" s="10"/>
      <c r="N264" s="6">
        <v>106.374745</v>
      </c>
      <c r="O264" s="16">
        <f t="shared" si="19"/>
        <v>-7.5638368385261279E-3</v>
      </c>
      <c r="P264" s="10"/>
    </row>
    <row r="265" spans="1:16" x14ac:dyDescent="0.25">
      <c r="A265" s="23">
        <v>41821</v>
      </c>
      <c r="B265">
        <v>52.881478999999999</v>
      </c>
      <c r="C265" s="16">
        <f t="shared" ref="C265:C328" si="20">B264/B293-1</f>
        <v>2.2560640213854954E-2</v>
      </c>
      <c r="D265" s="10"/>
      <c r="E265" s="6">
        <v>55.305605</v>
      </c>
      <c r="F265" s="16">
        <f t="shared" ref="F265:F328" si="21">E264/E293-1</f>
        <v>5.1522144121298297E-2</v>
      </c>
      <c r="G265" s="10"/>
      <c r="H265" s="6">
        <v>95.029999000000004</v>
      </c>
      <c r="I265" s="16">
        <f t="shared" ref="I265:I328" si="22">H264/H293-1</f>
        <v>0.21797155566853066</v>
      </c>
      <c r="J265" s="10"/>
      <c r="K265" s="6">
        <v>111.979705</v>
      </c>
      <c r="L265" s="16">
        <f t="shared" ref="L265:L328" si="23">K264/K293-1</f>
        <v>-1.0678949060564102E-3</v>
      </c>
      <c r="M265" s="10"/>
      <c r="N265" s="6">
        <v>107.523911</v>
      </c>
      <c r="O265" s="16">
        <f t="shared" ref="O265:O328" si="24">N264/N293-1</f>
        <v>-5.3967698014639742E-3</v>
      </c>
      <c r="P265" s="10"/>
    </row>
    <row r="266" spans="1:16" x14ac:dyDescent="0.25">
      <c r="A266" s="23">
        <v>41820</v>
      </c>
      <c r="B266">
        <v>52.007733000000002</v>
      </c>
      <c r="C266" s="16">
        <f t="shared" si="20"/>
        <v>3.0444395946148672E-2</v>
      </c>
      <c r="D266" s="10"/>
      <c r="E266" s="6">
        <v>54.681750999999998</v>
      </c>
      <c r="F266" s="16">
        <f t="shared" si="21"/>
        <v>5.2697392163700174E-2</v>
      </c>
      <c r="G266" s="10"/>
      <c r="H266" s="6">
        <v>91.209998999999996</v>
      </c>
      <c r="I266" s="16">
        <f t="shared" si="22"/>
        <v>0.21646179404268584</v>
      </c>
      <c r="J266" s="10"/>
      <c r="K266" s="6">
        <v>112.414501</v>
      </c>
      <c r="L266" s="16">
        <f t="shared" si="23"/>
        <v>6.3368570064969987E-4</v>
      </c>
      <c r="M266" s="10"/>
      <c r="N266" s="6">
        <v>108.431752</v>
      </c>
      <c r="O266" s="16">
        <f t="shared" si="24"/>
        <v>-7.9359305243742462E-4</v>
      </c>
      <c r="P266" s="10"/>
    </row>
    <row r="267" spans="1:16" x14ac:dyDescent="0.25">
      <c r="A267" s="23">
        <v>41817</v>
      </c>
      <c r="B267">
        <v>51.654777000000003</v>
      </c>
      <c r="C267" s="16">
        <f t="shared" si="20"/>
        <v>1.6638436786229338E-3</v>
      </c>
      <c r="D267" s="10"/>
      <c r="E267" s="6">
        <v>54.379277000000002</v>
      </c>
      <c r="F267" s="16">
        <f t="shared" si="21"/>
        <v>3.4358127845256714E-2</v>
      </c>
      <c r="G267" s="10"/>
      <c r="H267" s="6">
        <v>90.980002999999996</v>
      </c>
      <c r="I267" s="16">
        <f t="shared" si="22"/>
        <v>0.15719359299670144</v>
      </c>
      <c r="J267" s="10"/>
      <c r="K267" s="6">
        <v>112.518187</v>
      </c>
      <c r="L267" s="16">
        <f t="shared" si="23"/>
        <v>4.5189569112489281E-3</v>
      </c>
      <c r="M267" s="10"/>
      <c r="N267" s="6">
        <v>108.164303</v>
      </c>
      <c r="O267" s="16">
        <f t="shared" si="24"/>
        <v>9.8780929287045627E-3</v>
      </c>
      <c r="P267" s="10"/>
    </row>
    <row r="268" spans="1:16" x14ac:dyDescent="0.25">
      <c r="A268" s="23">
        <v>41816</v>
      </c>
      <c r="B268">
        <v>51.575795999999997</v>
      </c>
      <c r="C268" s="16">
        <f t="shared" si="20"/>
        <v>-2.5260887236743246E-3</v>
      </c>
      <c r="D268" s="10"/>
      <c r="E268" s="6">
        <v>55.324509999999997</v>
      </c>
      <c r="F268" s="16">
        <f t="shared" si="21"/>
        <v>3.7473930688417534E-2</v>
      </c>
      <c r="G268" s="10"/>
      <c r="H268" s="6">
        <v>90.599997999999999</v>
      </c>
      <c r="I268" s="16">
        <f t="shared" si="22"/>
        <v>0.1644695570639787</v>
      </c>
      <c r="J268" s="10"/>
      <c r="K268" s="6">
        <v>112.537036</v>
      </c>
      <c r="L268" s="16">
        <f t="shared" si="23"/>
        <v>4.5174014687312525E-3</v>
      </c>
      <c r="M268" s="10"/>
      <c r="N268" s="6">
        <v>108.326689</v>
      </c>
      <c r="O268" s="16">
        <f t="shared" si="24"/>
        <v>-6.5747499004120691E-5</v>
      </c>
      <c r="P268" s="10"/>
    </row>
    <row r="269" spans="1:16" x14ac:dyDescent="0.25">
      <c r="A269" s="23">
        <v>41815</v>
      </c>
      <c r="B269">
        <v>51.600476</v>
      </c>
      <c r="C269" s="16">
        <f t="shared" si="20"/>
        <v>7.2789157483121869E-3</v>
      </c>
      <c r="D269" s="10"/>
      <c r="E269" s="6">
        <v>55.636439000000003</v>
      </c>
      <c r="F269" s="16">
        <f t="shared" si="21"/>
        <v>5.5129814824555368E-2</v>
      </c>
      <c r="G269" s="10"/>
      <c r="H269" s="6">
        <v>90.019997000000004</v>
      </c>
      <c r="I269" s="16">
        <f t="shared" si="22"/>
        <v>0.17953391952959041</v>
      </c>
      <c r="J269" s="10"/>
      <c r="K269" s="6">
        <v>112.329663</v>
      </c>
      <c r="L269" s="16">
        <f t="shared" si="23"/>
        <v>3.5067662338525984E-3</v>
      </c>
      <c r="M269" s="10"/>
      <c r="N269" s="6">
        <v>107.810892</v>
      </c>
      <c r="O269" s="16">
        <f t="shared" si="24"/>
        <v>-1.37905719558018E-3</v>
      </c>
      <c r="P269" s="10"/>
    </row>
    <row r="270" spans="1:16" x14ac:dyDescent="0.25">
      <c r="A270" s="23">
        <v>41814</v>
      </c>
      <c r="B270">
        <v>51.287011999999997</v>
      </c>
      <c r="C270" s="16">
        <f t="shared" si="20"/>
        <v>-3.8120825436782635E-3</v>
      </c>
      <c r="D270" s="10"/>
      <c r="E270" s="6">
        <v>54.747917000000001</v>
      </c>
      <c r="F270" s="16">
        <f t="shared" si="21"/>
        <v>5.2043561853749143E-2</v>
      </c>
      <c r="G270" s="10"/>
      <c r="H270" s="6">
        <v>90.269997000000004</v>
      </c>
      <c r="I270" s="16">
        <f t="shared" si="22"/>
        <v>0.16621317097517374</v>
      </c>
      <c r="J270" s="10"/>
      <c r="K270" s="6">
        <v>112.216556</v>
      </c>
      <c r="L270" s="16">
        <f t="shared" si="23"/>
        <v>3.4237370838618997E-3</v>
      </c>
      <c r="M270" s="10"/>
      <c r="N270" s="6">
        <v>107.53389</v>
      </c>
      <c r="O270" s="16">
        <f t="shared" si="24"/>
        <v>1.7845760423467194E-3</v>
      </c>
      <c r="P270" s="10"/>
    </row>
    <row r="271" spans="1:16" x14ac:dyDescent="0.25">
      <c r="A271" s="23">
        <v>41813</v>
      </c>
      <c r="B271">
        <v>51.701673</v>
      </c>
      <c r="C271" s="16">
        <f t="shared" si="20"/>
        <v>-1.8284102584166906E-2</v>
      </c>
      <c r="D271" s="10"/>
      <c r="E271" s="6">
        <v>55.296154000000001</v>
      </c>
      <c r="F271" s="16">
        <f t="shared" si="21"/>
        <v>4.6755260264805587E-2</v>
      </c>
      <c r="G271" s="10"/>
      <c r="H271" s="6">
        <v>89.699996999999996</v>
      </c>
      <c r="I271" s="16">
        <f t="shared" si="22"/>
        <v>0.15701102885200058</v>
      </c>
      <c r="J271" s="10"/>
      <c r="K271" s="6">
        <v>111.745255</v>
      </c>
      <c r="L271" s="16">
        <f t="shared" si="23"/>
        <v>7.4038374933227402E-3</v>
      </c>
      <c r="M271" s="10"/>
      <c r="N271" s="6">
        <v>106.45453500000001</v>
      </c>
      <c r="O271" s="16">
        <f t="shared" si="24"/>
        <v>1.0029845006368721E-2</v>
      </c>
      <c r="P271" s="10"/>
    </row>
    <row r="272" spans="1:16" x14ac:dyDescent="0.25">
      <c r="A272" s="23">
        <v>41810</v>
      </c>
      <c r="B272">
        <v>51.706611000000002</v>
      </c>
      <c r="C272" s="16">
        <f t="shared" si="20"/>
        <v>-8.6639012671932969E-3</v>
      </c>
      <c r="D272" s="10"/>
      <c r="E272" s="6">
        <v>55.693150000000003</v>
      </c>
      <c r="F272" s="16">
        <f t="shared" si="21"/>
        <v>6.6033266484093023E-2</v>
      </c>
      <c r="G272" s="10"/>
      <c r="H272" s="6">
        <v>89.099997999999999</v>
      </c>
      <c r="I272" s="16">
        <f t="shared" si="22"/>
        <v>0.11622692737398044</v>
      </c>
      <c r="J272" s="10"/>
      <c r="K272" s="6">
        <v>111.754676</v>
      </c>
      <c r="L272" s="16">
        <f t="shared" si="23"/>
        <v>6.9112638327211151E-3</v>
      </c>
      <c r="M272" s="10"/>
      <c r="N272" s="6">
        <v>106.788853</v>
      </c>
      <c r="O272" s="16">
        <f t="shared" si="24"/>
        <v>8.5559226593250326E-3</v>
      </c>
      <c r="P272" s="10"/>
    </row>
    <row r="273" spans="1:16" x14ac:dyDescent="0.25">
      <c r="A273" s="23">
        <v>41809</v>
      </c>
      <c r="B273">
        <v>51.911473000000001</v>
      </c>
      <c r="C273" s="16">
        <f t="shared" si="20"/>
        <v>-4.3835795589998172E-3</v>
      </c>
      <c r="D273" s="10"/>
      <c r="E273" s="6">
        <v>55.107106999999999</v>
      </c>
      <c r="F273" s="16">
        <f t="shared" si="21"/>
        <v>7.5242608043124326E-2</v>
      </c>
      <c r="G273" s="10"/>
      <c r="H273" s="6">
        <v>89.760002</v>
      </c>
      <c r="I273" s="16">
        <f t="shared" si="22"/>
        <v>0.15116273511207412</v>
      </c>
      <c r="J273" s="10"/>
      <c r="K273" s="6">
        <v>111.537882</v>
      </c>
      <c r="L273" s="16">
        <f t="shared" si="23"/>
        <v>4.4439685232027237E-3</v>
      </c>
      <c r="M273" s="10"/>
      <c r="N273" s="6">
        <v>105.98650000000001</v>
      </c>
      <c r="O273" s="16">
        <f t="shared" si="24"/>
        <v>7.6305599260013679E-3</v>
      </c>
      <c r="P273" s="10"/>
    </row>
    <row r="274" spans="1:16" x14ac:dyDescent="0.25">
      <c r="A274" s="23">
        <v>41808</v>
      </c>
      <c r="B274">
        <v>52.141015000000003</v>
      </c>
      <c r="C274" s="16">
        <f t="shared" si="20"/>
        <v>-8.6547500175149228E-4</v>
      </c>
      <c r="D274" s="10"/>
      <c r="E274" s="6">
        <v>55.211083000000002</v>
      </c>
      <c r="F274" s="16">
        <f t="shared" si="21"/>
        <v>7.1301657855876943E-2</v>
      </c>
      <c r="G274" s="10"/>
      <c r="H274" s="6">
        <v>86.650002000000001</v>
      </c>
      <c r="I274" s="16">
        <f t="shared" si="22"/>
        <v>0.17919073124576723</v>
      </c>
      <c r="J274" s="10"/>
      <c r="K274" s="6">
        <v>111.933773</v>
      </c>
      <c r="L274" s="16">
        <f t="shared" si="23"/>
        <v>1.3956779609796133E-3</v>
      </c>
      <c r="M274" s="10"/>
      <c r="N274" s="6">
        <v>107.361958</v>
      </c>
      <c r="O274" s="16">
        <f t="shared" si="24"/>
        <v>-3.1662250616499854E-3</v>
      </c>
      <c r="P274" s="10"/>
    </row>
    <row r="275" spans="1:16" x14ac:dyDescent="0.25">
      <c r="A275" s="23">
        <v>41807</v>
      </c>
      <c r="B275">
        <v>52.032412999999998</v>
      </c>
      <c r="C275" s="16">
        <f t="shared" si="20"/>
        <v>1.4131375264132995E-2</v>
      </c>
      <c r="D275" s="10"/>
      <c r="E275" s="6">
        <v>54.880253000000003</v>
      </c>
      <c r="F275" s="16">
        <f t="shared" si="21"/>
        <v>5.3909395539174065E-2</v>
      </c>
      <c r="G275" s="10"/>
      <c r="H275" s="6">
        <v>83.650002000000001</v>
      </c>
      <c r="I275" s="16">
        <f t="shared" si="22"/>
        <v>0.12664149646904188</v>
      </c>
      <c r="J275" s="10"/>
      <c r="K275" s="6">
        <v>111.292804</v>
      </c>
      <c r="L275" s="16">
        <f t="shared" si="23"/>
        <v>5.2044901643657493E-3</v>
      </c>
      <c r="M275" s="10"/>
      <c r="N275" s="6">
        <v>106.540504</v>
      </c>
      <c r="O275" s="16">
        <f t="shared" si="24"/>
        <v>5.4458283328080448E-3</v>
      </c>
      <c r="P275" s="10"/>
    </row>
    <row r="276" spans="1:16" x14ac:dyDescent="0.25">
      <c r="A276" s="23">
        <v>41806</v>
      </c>
      <c r="B276">
        <v>51.891727000000003</v>
      </c>
      <c r="C276" s="16">
        <f t="shared" si="20"/>
        <v>2.8478662804921173E-2</v>
      </c>
      <c r="D276" s="10"/>
      <c r="E276" s="6">
        <v>54.889704000000002</v>
      </c>
      <c r="F276" s="16">
        <f t="shared" si="21"/>
        <v>2.4298094008033067E-2</v>
      </c>
      <c r="G276" s="10"/>
      <c r="H276" s="6">
        <v>82.400002000000001</v>
      </c>
      <c r="I276" s="16">
        <f t="shared" si="22"/>
        <v>6.57409113451628E-2</v>
      </c>
      <c r="J276" s="10"/>
      <c r="K276" s="6">
        <v>111.66984600000001</v>
      </c>
      <c r="L276" s="16">
        <f t="shared" si="23"/>
        <v>-3.8284309644898151E-4</v>
      </c>
      <c r="M276" s="10"/>
      <c r="N276" s="6">
        <v>107.390612</v>
      </c>
      <c r="O276" s="16">
        <f t="shared" si="24"/>
        <v>-5.795306894531449E-3</v>
      </c>
      <c r="P276" s="10"/>
    </row>
    <row r="277" spans="1:16" x14ac:dyDescent="0.25">
      <c r="A277" s="23">
        <v>41803</v>
      </c>
      <c r="B277">
        <v>52.150886</v>
      </c>
      <c r="C277" s="16">
        <f t="shared" si="20"/>
        <v>1.6932867928431516E-2</v>
      </c>
      <c r="D277" s="10"/>
      <c r="E277" s="6">
        <v>55.050395000000002</v>
      </c>
      <c r="F277" s="16">
        <f t="shared" si="21"/>
        <v>-2.0853238556926001E-3</v>
      </c>
      <c r="G277" s="10"/>
      <c r="H277" s="6">
        <v>81.209998999999996</v>
      </c>
      <c r="I277" s="16">
        <f t="shared" si="22"/>
        <v>1.4528453403983566E-2</v>
      </c>
      <c r="J277" s="10"/>
      <c r="K277" s="6">
        <v>111.67927400000001</v>
      </c>
      <c r="L277" s="16">
        <f t="shared" si="23"/>
        <v>4.7000810922832592E-3</v>
      </c>
      <c r="M277" s="10"/>
      <c r="N277" s="6">
        <v>107.12316300000001</v>
      </c>
      <c r="O277" s="16">
        <f t="shared" si="24"/>
        <v>6.1630532136640603E-3</v>
      </c>
      <c r="P277" s="10"/>
    </row>
    <row r="278" spans="1:16" x14ac:dyDescent="0.25">
      <c r="A278" s="23">
        <v>41802</v>
      </c>
      <c r="B278">
        <v>52.269362999999998</v>
      </c>
      <c r="C278" s="16">
        <f t="shared" si="20"/>
        <v>3.5560524396557547E-2</v>
      </c>
      <c r="D278" s="10"/>
      <c r="E278" s="6">
        <v>55.107106999999999</v>
      </c>
      <c r="F278" s="16">
        <f t="shared" si="21"/>
        <v>7.8842345700531613E-3</v>
      </c>
      <c r="G278" s="10"/>
      <c r="H278" s="6">
        <v>80.610000999999997</v>
      </c>
      <c r="I278" s="16">
        <f t="shared" si="22"/>
        <v>-4.5354620118788214E-3</v>
      </c>
      <c r="J278" s="10"/>
      <c r="K278" s="6">
        <v>111.698123</v>
      </c>
      <c r="L278" s="16">
        <f t="shared" si="23"/>
        <v>2.2421904561873429E-3</v>
      </c>
      <c r="M278" s="10"/>
      <c r="N278" s="6">
        <v>107.18047199999999</v>
      </c>
      <c r="O278" s="16">
        <f t="shared" si="24"/>
        <v>-2.3979737356611963E-3</v>
      </c>
      <c r="P278" s="10"/>
    </row>
    <row r="279" spans="1:16" x14ac:dyDescent="0.25">
      <c r="A279" s="23">
        <v>41801</v>
      </c>
      <c r="B279">
        <v>52.493968000000002</v>
      </c>
      <c r="C279" s="16">
        <f t="shared" si="20"/>
        <v>2.9502672061743951E-2</v>
      </c>
      <c r="D279" s="10"/>
      <c r="E279" s="6">
        <v>55.173274999999997</v>
      </c>
      <c r="F279" s="16">
        <f t="shared" si="21"/>
        <v>-1.4768996522708244E-2</v>
      </c>
      <c r="G279" s="10"/>
      <c r="H279" s="6">
        <v>81.569999999999993</v>
      </c>
      <c r="I279" s="16">
        <f t="shared" si="22"/>
        <v>-1.2495357558325093E-2</v>
      </c>
      <c r="J279" s="10"/>
      <c r="K279" s="6">
        <v>111.33993700000001</v>
      </c>
      <c r="L279" s="16">
        <f t="shared" si="23"/>
        <v>4.529713732819074E-3</v>
      </c>
      <c r="M279" s="10"/>
      <c r="N279" s="6">
        <v>106.234848</v>
      </c>
      <c r="O279" s="16">
        <f t="shared" si="24"/>
        <v>4.2838824990407698E-3</v>
      </c>
      <c r="P279" s="10"/>
    </row>
    <row r="280" spans="1:16" x14ac:dyDescent="0.25">
      <c r="A280" s="23">
        <v>41800</v>
      </c>
      <c r="B280">
        <v>52.881478999999999</v>
      </c>
      <c r="C280" s="16">
        <f t="shared" si="20"/>
        <v>5.1685061182648262E-2</v>
      </c>
      <c r="D280" s="10"/>
      <c r="E280" s="6">
        <v>54.873063999999999</v>
      </c>
      <c r="F280" s="16">
        <f t="shared" si="21"/>
        <v>4.2691190468799878E-3</v>
      </c>
      <c r="G280" s="10"/>
      <c r="H280" s="6">
        <v>81.680000000000007</v>
      </c>
      <c r="I280" s="16">
        <f t="shared" si="22"/>
        <v>-9.7981626503829133E-4</v>
      </c>
      <c r="J280" s="10"/>
      <c r="K280" s="6">
        <v>111.255099</v>
      </c>
      <c r="L280" s="16">
        <f t="shared" si="23"/>
        <v>5.5073095202866629E-3</v>
      </c>
      <c r="M280" s="10"/>
      <c r="N280" s="6">
        <v>106.043808</v>
      </c>
      <c r="O280" s="16">
        <f t="shared" si="24"/>
        <v>6.1022911681527514E-3</v>
      </c>
      <c r="P280" s="10"/>
    </row>
    <row r="281" spans="1:16" x14ac:dyDescent="0.25">
      <c r="A281" s="23">
        <v>41799</v>
      </c>
      <c r="B281">
        <v>52.469287999999999</v>
      </c>
      <c r="C281" s="16">
        <f t="shared" si="20"/>
        <v>5.9134970899538342E-2</v>
      </c>
      <c r="D281" s="10"/>
      <c r="E281" s="6">
        <v>54.357072000000002</v>
      </c>
      <c r="F281" s="16">
        <f t="shared" si="21"/>
        <v>-3.9168731815736324E-3</v>
      </c>
      <c r="G281" s="10"/>
      <c r="H281" s="6">
        <v>83</v>
      </c>
      <c r="I281" s="16">
        <f t="shared" si="22"/>
        <v>2.4971739867693854E-2</v>
      </c>
      <c r="J281" s="10"/>
      <c r="K281" s="6">
        <v>111.462473</v>
      </c>
      <c r="L281" s="16">
        <f t="shared" si="23"/>
        <v>7.5553132703625181E-3</v>
      </c>
      <c r="M281" s="10"/>
      <c r="N281" s="6">
        <v>106.435434</v>
      </c>
      <c r="O281" s="16">
        <f t="shared" si="24"/>
        <v>8.4685012837018014E-3</v>
      </c>
      <c r="P281" s="10"/>
    </row>
    <row r="282" spans="1:16" x14ac:dyDescent="0.25">
      <c r="A282" s="23">
        <v>41796</v>
      </c>
      <c r="B282">
        <v>52.572952999999998</v>
      </c>
      <c r="C282" s="16">
        <f t="shared" si="20"/>
        <v>5.7401114222070726E-2</v>
      </c>
      <c r="D282" s="10"/>
      <c r="E282" s="6">
        <v>54.272637000000003</v>
      </c>
      <c r="F282" s="16">
        <f t="shared" si="21"/>
        <v>2.2230037090745114E-2</v>
      </c>
      <c r="G282" s="10"/>
      <c r="H282" s="6">
        <v>82.599997999999999</v>
      </c>
      <c r="I282" s="16">
        <f t="shared" si="22"/>
        <v>7.0553348001461957E-2</v>
      </c>
      <c r="J282" s="10"/>
      <c r="K282" s="6">
        <v>111.688695</v>
      </c>
      <c r="L282" s="16">
        <f t="shared" si="23"/>
        <v>9.604700070272143E-3</v>
      </c>
      <c r="M282" s="10"/>
      <c r="N282" s="6">
        <v>106.58825899999999</v>
      </c>
      <c r="O282" s="16">
        <f t="shared" si="24"/>
        <v>1.0822408348953427E-2</v>
      </c>
      <c r="P282" s="10"/>
    </row>
    <row r="283" spans="1:16" x14ac:dyDescent="0.25">
      <c r="A283" s="23">
        <v>41795</v>
      </c>
      <c r="B283">
        <v>52.380431999999999</v>
      </c>
      <c r="C283" s="16">
        <f t="shared" si="20"/>
        <v>7.275187598093269E-2</v>
      </c>
      <c r="D283" s="10"/>
      <c r="E283" s="6">
        <v>54.507178000000003</v>
      </c>
      <c r="F283" s="16">
        <f t="shared" si="21"/>
        <v>1.0656818291094661E-2</v>
      </c>
      <c r="G283" s="10"/>
      <c r="H283" s="6">
        <v>79.870002999999997</v>
      </c>
      <c r="I283" s="16">
        <f t="shared" si="22"/>
        <v>6.953249762271807E-2</v>
      </c>
      <c r="J283" s="10"/>
      <c r="K283" s="6">
        <v>111.453045</v>
      </c>
      <c r="L283" s="16">
        <f t="shared" si="23"/>
        <v>1.0452904143340547E-2</v>
      </c>
      <c r="M283" s="10"/>
      <c r="N283" s="6">
        <v>106.58825899999999</v>
      </c>
      <c r="O283" s="16">
        <f t="shared" si="24"/>
        <v>7.3637993827788684E-3</v>
      </c>
      <c r="P283" s="10"/>
    </row>
    <row r="284" spans="1:16" x14ac:dyDescent="0.25">
      <c r="A284" s="23">
        <v>41794</v>
      </c>
      <c r="B284">
        <v>52.185440999999997</v>
      </c>
      <c r="C284" s="16">
        <f t="shared" si="20"/>
        <v>1.5382294581064881E-2</v>
      </c>
      <c r="D284" s="10"/>
      <c r="E284" s="6">
        <v>54.347692000000002</v>
      </c>
      <c r="F284" s="16">
        <f t="shared" si="21"/>
        <v>9.9078740688811617E-3</v>
      </c>
      <c r="G284" s="10"/>
      <c r="H284" s="6">
        <v>78.080001999999993</v>
      </c>
      <c r="I284" s="16">
        <f t="shared" si="22"/>
        <v>3.4987755215439842E-2</v>
      </c>
      <c r="J284" s="10"/>
      <c r="K284" s="6">
        <v>111.217394</v>
      </c>
      <c r="L284" s="16">
        <f t="shared" si="23"/>
        <v>8.1500348948777557E-3</v>
      </c>
      <c r="M284" s="10"/>
      <c r="N284" s="6">
        <v>106.540504</v>
      </c>
      <c r="O284" s="16">
        <f t="shared" si="24"/>
        <v>8.8136678984729322E-3</v>
      </c>
      <c r="P284" s="10"/>
    </row>
    <row r="285" spans="1:16" x14ac:dyDescent="0.25">
      <c r="A285" s="23">
        <v>41793</v>
      </c>
      <c r="B285">
        <v>52.158293999999998</v>
      </c>
      <c r="C285" s="16">
        <f t="shared" si="20"/>
        <v>1.4412131026377839E-2</v>
      </c>
      <c r="D285" s="10"/>
      <c r="E285" s="6">
        <v>54.328927999999998</v>
      </c>
      <c r="F285" s="16">
        <f t="shared" si="21"/>
        <v>7.478271747133558E-3</v>
      </c>
      <c r="G285" s="10"/>
      <c r="H285" s="6">
        <v>77.919998000000007</v>
      </c>
      <c r="I285" s="16">
        <f t="shared" si="22"/>
        <v>-4.4625525946705435E-3</v>
      </c>
      <c r="J285" s="10"/>
      <c r="K285" s="6">
        <v>111.273955</v>
      </c>
      <c r="L285" s="16">
        <f t="shared" si="23"/>
        <v>6.189021713917775E-3</v>
      </c>
      <c r="M285" s="10"/>
      <c r="N285" s="6">
        <v>106.569158</v>
      </c>
      <c r="O285" s="16">
        <f t="shared" si="24"/>
        <v>1.0270085525586392E-2</v>
      </c>
      <c r="P285" s="10"/>
    </row>
    <row r="286" spans="1:16" x14ac:dyDescent="0.25">
      <c r="A286" s="23">
        <v>41792</v>
      </c>
      <c r="B286">
        <v>52.701301000000001</v>
      </c>
      <c r="C286" s="16">
        <f t="shared" si="20"/>
        <v>8.3314370115095127E-3</v>
      </c>
      <c r="D286" s="10"/>
      <c r="E286" s="6">
        <v>54.347692000000002</v>
      </c>
      <c r="F286" s="16">
        <f t="shared" si="21"/>
        <v>2.4233920676834941E-3</v>
      </c>
      <c r="G286" s="10"/>
      <c r="H286" s="6">
        <v>78</v>
      </c>
      <c r="I286" s="16">
        <f t="shared" si="22"/>
        <v>-2.6243427627221649E-2</v>
      </c>
      <c r="J286" s="10"/>
      <c r="K286" s="6">
        <v>111.78295300000001</v>
      </c>
      <c r="L286" s="16">
        <f t="shared" si="23"/>
        <v>8.9249372472717248E-3</v>
      </c>
      <c r="M286" s="10"/>
      <c r="N286" s="6">
        <v>107.896855</v>
      </c>
      <c r="O286" s="16">
        <f t="shared" si="24"/>
        <v>1.6312105056584203E-2</v>
      </c>
      <c r="P286" s="10"/>
    </row>
    <row r="287" spans="1:16" x14ac:dyDescent="0.25">
      <c r="A287" s="23">
        <v>41789</v>
      </c>
      <c r="B287">
        <v>53.024636000000001</v>
      </c>
      <c r="C287" s="16">
        <f t="shared" si="20"/>
        <v>2.2921176086525552E-2</v>
      </c>
      <c r="D287" s="10"/>
      <c r="E287" s="6">
        <v>54.282021</v>
      </c>
      <c r="F287" s="16">
        <f t="shared" si="21"/>
        <v>1.1877733465932572E-2</v>
      </c>
      <c r="G287" s="10"/>
      <c r="H287" s="6">
        <v>78.129997000000003</v>
      </c>
      <c r="I287" s="16">
        <f t="shared" si="22"/>
        <v>-3.3222846071483403E-3</v>
      </c>
      <c r="J287" s="10"/>
      <c r="K287" s="6">
        <v>112.406955</v>
      </c>
      <c r="L287" s="16">
        <f t="shared" si="23"/>
        <v>1.4057037414378026E-2</v>
      </c>
      <c r="M287" s="10"/>
      <c r="N287" s="6">
        <v>108.70493399999999</v>
      </c>
      <c r="O287" s="16">
        <f t="shared" si="24"/>
        <v>3.2436255632850353E-2</v>
      </c>
      <c r="P287" s="10"/>
    </row>
    <row r="288" spans="1:16" x14ac:dyDescent="0.25">
      <c r="A288" s="23">
        <v>41788</v>
      </c>
      <c r="B288">
        <v>52.985143999999998</v>
      </c>
      <c r="C288" s="16">
        <f t="shared" si="20"/>
        <v>3.5037201376053595E-2</v>
      </c>
      <c r="D288" s="10"/>
      <c r="E288" s="6">
        <v>54.131914999999999</v>
      </c>
      <c r="F288" s="16">
        <f t="shared" si="21"/>
        <v>2.4614831932899151E-2</v>
      </c>
      <c r="G288" s="10"/>
      <c r="H288" s="6">
        <v>80.300003000000004</v>
      </c>
      <c r="I288" s="16">
        <f t="shared" si="22"/>
        <v>-1.1262971827245227E-2</v>
      </c>
      <c r="J288" s="10"/>
      <c r="K288" s="6">
        <v>112.388159</v>
      </c>
      <c r="L288" s="16">
        <f t="shared" si="23"/>
        <v>2.1106834577356182E-2</v>
      </c>
      <c r="M288" s="10"/>
      <c r="N288" s="6">
        <v>108.752573</v>
      </c>
      <c r="O288" s="16">
        <f t="shared" si="24"/>
        <v>3.9317856760352488E-2</v>
      </c>
      <c r="P288" s="10"/>
    </row>
    <row r="289" spans="1:16" x14ac:dyDescent="0.25">
      <c r="A289" s="23">
        <v>41787</v>
      </c>
      <c r="B289">
        <v>52.770409999999998</v>
      </c>
      <c r="C289" s="16">
        <f t="shared" si="20"/>
        <v>2.7300706240414696E-2</v>
      </c>
      <c r="D289" s="10"/>
      <c r="E289" s="6">
        <v>52.912306000000001</v>
      </c>
      <c r="F289" s="16">
        <f t="shared" si="21"/>
        <v>2.5595479400233101E-2</v>
      </c>
      <c r="G289" s="10"/>
      <c r="H289" s="6">
        <v>79.980002999999996</v>
      </c>
      <c r="I289" s="16">
        <f t="shared" si="22"/>
        <v>2.6854297705408037E-2</v>
      </c>
      <c r="J289" s="10"/>
      <c r="K289" s="6">
        <v>112.717136</v>
      </c>
      <c r="L289" s="16">
        <f t="shared" si="23"/>
        <v>1.5059699114361003E-2</v>
      </c>
      <c r="M289" s="10"/>
      <c r="N289" s="6">
        <v>109.33373</v>
      </c>
      <c r="O289" s="16">
        <f t="shared" si="24"/>
        <v>2.8372975992375871E-2</v>
      </c>
      <c r="P289" s="10"/>
    </row>
    <row r="290" spans="1:16" x14ac:dyDescent="0.25">
      <c r="A290" s="23">
        <v>41786</v>
      </c>
      <c r="B290">
        <v>52.943185</v>
      </c>
      <c r="C290" s="16">
        <f t="shared" si="20"/>
        <v>4.9762472446933215E-2</v>
      </c>
      <c r="D290" s="10"/>
      <c r="E290" s="6">
        <v>53.184370000000001</v>
      </c>
      <c r="F290" s="16">
        <f t="shared" si="21"/>
        <v>6.2444531551719695E-3</v>
      </c>
      <c r="G290" s="10"/>
      <c r="H290" s="6">
        <v>81.559997999999993</v>
      </c>
      <c r="I290" s="16">
        <f t="shared" si="22"/>
        <v>3.8431655612762405E-2</v>
      </c>
      <c r="J290" s="10"/>
      <c r="K290" s="6">
        <v>112.181372</v>
      </c>
      <c r="L290" s="16">
        <f t="shared" si="23"/>
        <v>1.8461999274896668E-2</v>
      </c>
      <c r="M290" s="10"/>
      <c r="N290" s="6">
        <v>107.999926</v>
      </c>
      <c r="O290" s="16">
        <f t="shared" si="24"/>
        <v>3.5170892286772393E-2</v>
      </c>
      <c r="P290" s="10"/>
    </row>
    <row r="291" spans="1:16" x14ac:dyDescent="0.25">
      <c r="A291" s="23">
        <v>41782</v>
      </c>
      <c r="B291">
        <v>52.343411000000003</v>
      </c>
      <c r="C291" s="16">
        <f t="shared" si="20"/>
        <v>6.9127732500543493E-2</v>
      </c>
      <c r="D291" s="10"/>
      <c r="E291" s="6">
        <v>53.296951999999997</v>
      </c>
      <c r="F291" s="16">
        <f t="shared" si="21"/>
        <v>2.0154725075642643E-2</v>
      </c>
      <c r="G291" s="10"/>
      <c r="H291" s="6">
        <v>80.620002999999997</v>
      </c>
      <c r="I291" s="16">
        <f t="shared" si="22"/>
        <v>6.9639318032786779E-2</v>
      </c>
      <c r="J291" s="10"/>
      <c r="K291" s="6">
        <v>111.786601</v>
      </c>
      <c r="L291" s="16">
        <f t="shared" si="23"/>
        <v>1.5771493144554283E-2</v>
      </c>
      <c r="M291" s="10"/>
      <c r="N291" s="6">
        <v>107.37112999999999</v>
      </c>
      <c r="O291" s="16">
        <f t="shared" si="24"/>
        <v>2.8930967240168304E-2</v>
      </c>
      <c r="P291" s="10"/>
    </row>
    <row r="292" spans="1:16" x14ac:dyDescent="0.25">
      <c r="A292" s="23">
        <v>41781</v>
      </c>
      <c r="B292">
        <v>51.676990000000004</v>
      </c>
      <c r="C292" s="16">
        <f t="shared" si="20"/>
        <v>8.0561310271713316E-2</v>
      </c>
      <c r="D292" s="10"/>
      <c r="E292" s="6">
        <v>52.996741</v>
      </c>
      <c r="F292" s="16">
        <f t="shared" si="21"/>
        <v>1.5915638420550771E-2</v>
      </c>
      <c r="G292" s="10"/>
      <c r="H292" s="6">
        <v>80.010002</v>
      </c>
      <c r="I292" s="16">
        <f t="shared" si="22"/>
        <v>6.0789513157894604E-2</v>
      </c>
      <c r="J292" s="10"/>
      <c r="K292" s="6">
        <v>111.664412</v>
      </c>
      <c r="L292" s="16">
        <f t="shared" si="23"/>
        <v>1.2884529419554536E-2</v>
      </c>
      <c r="M292" s="10"/>
      <c r="N292" s="6">
        <v>106.79950100000001</v>
      </c>
      <c r="O292" s="16">
        <f t="shared" si="24"/>
        <v>2.026127098662811E-2</v>
      </c>
      <c r="P292" s="10"/>
    </row>
    <row r="293" spans="1:16" x14ac:dyDescent="0.25">
      <c r="A293" s="23">
        <v>41780</v>
      </c>
      <c r="B293">
        <v>51.857171999999998</v>
      </c>
      <c r="C293" s="16">
        <f t="shared" si="20"/>
        <v>4.0762357718612696E-2</v>
      </c>
      <c r="D293" s="10"/>
      <c r="E293" s="6">
        <v>53.081175999999999</v>
      </c>
      <c r="F293" s="16">
        <f t="shared" si="21"/>
        <v>1.1459317320311468E-2</v>
      </c>
      <c r="G293" s="10"/>
      <c r="H293" s="6">
        <v>78.680000000000007</v>
      </c>
      <c r="I293" s="16">
        <f t="shared" si="22"/>
        <v>5.1103505605484489E-2</v>
      </c>
      <c r="J293" s="10"/>
      <c r="K293" s="6">
        <v>111.702003</v>
      </c>
      <c r="L293" s="16">
        <f t="shared" si="23"/>
        <v>1.2465224857456381E-2</v>
      </c>
      <c r="M293" s="10"/>
      <c r="N293" s="6">
        <v>106.95193999999999</v>
      </c>
      <c r="O293" s="16">
        <f t="shared" si="24"/>
        <v>2.3052458715952628E-2</v>
      </c>
      <c r="P293" s="10"/>
    </row>
    <row r="294" spans="1:16" x14ac:dyDescent="0.25">
      <c r="A294" s="23">
        <v>41779</v>
      </c>
      <c r="B294">
        <v>51.319099999999999</v>
      </c>
      <c r="C294" s="16">
        <f t="shared" si="20"/>
        <v>1.4248107495821616E-2</v>
      </c>
      <c r="D294" s="10"/>
      <c r="E294" s="6">
        <v>52.537039999999998</v>
      </c>
      <c r="F294" s="16">
        <f t="shared" si="21"/>
        <v>-9.1067567864229204E-3</v>
      </c>
      <c r="G294" s="10"/>
      <c r="H294" s="6">
        <v>78.120002999999997</v>
      </c>
      <c r="I294" s="16">
        <f t="shared" si="22"/>
        <v>-3.4008558649793352E-2</v>
      </c>
      <c r="J294" s="10"/>
      <c r="K294" s="6">
        <v>111.90879</v>
      </c>
      <c r="L294" s="16">
        <f t="shared" si="23"/>
        <v>1.4184997754487672E-2</v>
      </c>
      <c r="M294" s="10"/>
      <c r="N294" s="6">
        <v>107.609309</v>
      </c>
      <c r="O294" s="16">
        <f t="shared" si="24"/>
        <v>3.4020664066479744E-2</v>
      </c>
      <c r="P294" s="10"/>
    </row>
    <row r="295" spans="1:16" x14ac:dyDescent="0.25">
      <c r="A295" s="23">
        <v>41778</v>
      </c>
      <c r="B295">
        <v>51.921343999999998</v>
      </c>
      <c r="C295" s="16">
        <f t="shared" si="20"/>
        <v>2.824880627276416E-2</v>
      </c>
      <c r="D295" s="10"/>
      <c r="E295" s="6">
        <v>52.865394999999999</v>
      </c>
      <c r="F295" s="16">
        <f t="shared" si="21"/>
        <v>1.7441841324123075E-2</v>
      </c>
      <c r="G295" s="10"/>
      <c r="H295" s="6">
        <v>78.819999999999993</v>
      </c>
      <c r="I295" s="16">
        <f t="shared" si="22"/>
        <v>-3.9822983777986876E-2</v>
      </c>
      <c r="J295" s="10"/>
      <c r="K295" s="6">
        <v>111.90879</v>
      </c>
      <c r="L295" s="16">
        <f t="shared" si="23"/>
        <v>1.6927810148547717E-2</v>
      </c>
      <c r="M295" s="10"/>
      <c r="N295" s="6">
        <v>107.37112999999999</v>
      </c>
      <c r="O295" s="16">
        <f t="shared" si="24"/>
        <v>3.5239436131925927E-2</v>
      </c>
      <c r="P295" s="10"/>
    </row>
    <row r="296" spans="1:16" x14ac:dyDescent="0.25">
      <c r="A296" s="23">
        <v>41775</v>
      </c>
      <c r="B296">
        <v>51.785592000000001</v>
      </c>
      <c r="C296" s="16">
        <f t="shared" si="20"/>
        <v>3.6121757758209805E-2</v>
      </c>
      <c r="D296" s="10"/>
      <c r="E296" s="6">
        <v>52.415078000000001</v>
      </c>
      <c r="F296" s="16">
        <f t="shared" si="21"/>
        <v>2.1018295954924326E-2</v>
      </c>
      <c r="G296" s="10"/>
      <c r="H296" s="6">
        <v>78.129997000000003</v>
      </c>
      <c r="I296" s="16">
        <f t="shared" si="22"/>
        <v>-1.0139670211922747E-3</v>
      </c>
      <c r="J296" s="10"/>
      <c r="K296" s="6">
        <v>112.01218299999999</v>
      </c>
      <c r="L296" s="16">
        <f t="shared" si="23"/>
        <v>1.9619677292668447E-2</v>
      </c>
      <c r="M296" s="10"/>
      <c r="N296" s="6">
        <v>108.171415</v>
      </c>
      <c r="O296" s="16">
        <f t="shared" si="24"/>
        <v>3.5409524072371967E-2</v>
      </c>
      <c r="P296" s="10"/>
    </row>
    <row r="297" spans="1:16" x14ac:dyDescent="0.25">
      <c r="A297" s="23">
        <v>41774</v>
      </c>
      <c r="B297">
        <v>51.203093000000003</v>
      </c>
      <c r="C297" s="16">
        <f t="shared" si="20"/>
        <v>1.2067869939752729E-2</v>
      </c>
      <c r="D297" s="10"/>
      <c r="E297" s="6">
        <v>52.433841999999999</v>
      </c>
      <c r="F297" s="16">
        <f t="shared" si="21"/>
        <v>-4.4547520847206812E-3</v>
      </c>
      <c r="G297" s="10"/>
      <c r="H297" s="6">
        <v>76.809997999999993</v>
      </c>
      <c r="I297" s="16">
        <f t="shared" si="22"/>
        <v>-2.3375037499999918E-2</v>
      </c>
      <c r="J297" s="10"/>
      <c r="K297" s="6">
        <v>112.14377399999999</v>
      </c>
      <c r="L297" s="16">
        <f t="shared" si="23"/>
        <v>2.3007624167128204E-2</v>
      </c>
      <c r="M297" s="10"/>
      <c r="N297" s="6">
        <v>108.47628400000001</v>
      </c>
      <c r="O297" s="16">
        <f t="shared" si="24"/>
        <v>4.9378363742611509E-2</v>
      </c>
      <c r="P297" s="10"/>
    </row>
    <row r="298" spans="1:16" x14ac:dyDescent="0.25">
      <c r="A298" s="23">
        <v>41773</v>
      </c>
      <c r="B298">
        <v>51.797933999999998</v>
      </c>
      <c r="C298" s="16">
        <f t="shared" si="20"/>
        <v>-3.3337824642706293E-2</v>
      </c>
      <c r="D298" s="10"/>
      <c r="E298" s="6">
        <v>52.884158999999997</v>
      </c>
      <c r="F298" s="16">
        <f t="shared" si="21"/>
        <v>-5.6929248354948836E-3</v>
      </c>
      <c r="G298" s="10"/>
      <c r="H298" s="6">
        <v>77.190002000000007</v>
      </c>
      <c r="I298" s="16">
        <f t="shared" si="22"/>
        <v>-8.841685050043091E-2</v>
      </c>
      <c r="J298" s="10"/>
      <c r="K298" s="6">
        <v>111.946388</v>
      </c>
      <c r="L298" s="16">
        <f t="shared" si="23"/>
        <v>2.8258044803144644E-2</v>
      </c>
      <c r="M298" s="10"/>
      <c r="N298" s="6">
        <v>107.618838</v>
      </c>
      <c r="O298" s="16">
        <f t="shared" si="24"/>
        <v>5.9368433256921538E-2</v>
      </c>
      <c r="P298" s="10"/>
    </row>
    <row r="299" spans="1:16" x14ac:dyDescent="0.25">
      <c r="A299" s="23">
        <v>41772</v>
      </c>
      <c r="B299">
        <v>52.242213999999997</v>
      </c>
      <c r="C299" s="16">
        <f t="shared" si="20"/>
        <v>-2.051344123785126E-2</v>
      </c>
      <c r="D299" s="10"/>
      <c r="E299" s="6">
        <v>52.302500000000002</v>
      </c>
      <c r="F299" s="16">
        <f t="shared" si="21"/>
        <v>-1.5940577920570131E-3</v>
      </c>
      <c r="G299" s="10"/>
      <c r="H299" s="6">
        <v>78.019997000000004</v>
      </c>
      <c r="I299" s="16">
        <f t="shared" si="22"/>
        <v>-9.8563532590103864E-2</v>
      </c>
      <c r="J299" s="10"/>
      <c r="K299" s="6">
        <v>111.391829</v>
      </c>
      <c r="L299" s="16">
        <f t="shared" si="23"/>
        <v>2.8392400498079562E-2</v>
      </c>
      <c r="M299" s="10"/>
      <c r="N299" s="6">
        <v>106.466052</v>
      </c>
      <c r="O299" s="16">
        <f t="shared" si="24"/>
        <v>5.5599606373426536E-2</v>
      </c>
      <c r="P299" s="10"/>
    </row>
    <row r="300" spans="1:16" x14ac:dyDescent="0.25">
      <c r="A300" s="23">
        <v>41771</v>
      </c>
      <c r="B300">
        <v>52.153525999999999</v>
      </c>
      <c r="C300" s="16">
        <f t="shared" si="20"/>
        <v>-1.2296220758169274E-2</v>
      </c>
      <c r="D300" s="10"/>
      <c r="E300" s="6">
        <v>51.870946000000004</v>
      </c>
      <c r="F300" s="16">
        <f t="shared" si="21"/>
        <v>-1.0998737826198535E-2</v>
      </c>
      <c r="G300" s="10"/>
      <c r="H300" s="6">
        <v>80.360000999999997</v>
      </c>
      <c r="I300" s="16">
        <f t="shared" si="22"/>
        <v>-9.6467877161965809E-2</v>
      </c>
      <c r="J300" s="10"/>
      <c r="K300" s="6">
        <v>110.978255</v>
      </c>
      <c r="L300" s="16">
        <f t="shared" si="23"/>
        <v>2.1890303276173029E-2</v>
      </c>
      <c r="M300" s="10"/>
      <c r="N300" s="6">
        <v>105.551445</v>
      </c>
      <c r="O300" s="16">
        <f t="shared" si="24"/>
        <v>3.8291143653740534E-2</v>
      </c>
      <c r="P300" s="10"/>
    </row>
    <row r="301" spans="1:16" x14ac:dyDescent="0.25">
      <c r="A301" s="23">
        <v>41768</v>
      </c>
      <c r="B301">
        <v>51.934269</v>
      </c>
      <c r="C301" s="16">
        <f t="shared" si="20"/>
        <v>-1.9271765152171771E-2</v>
      </c>
      <c r="D301" s="10"/>
      <c r="E301" s="6">
        <v>51.795892000000002</v>
      </c>
      <c r="F301" s="16">
        <f t="shared" si="21"/>
        <v>-2.6070108717846541E-2</v>
      </c>
      <c r="G301" s="10"/>
      <c r="H301" s="6">
        <v>77.400002000000001</v>
      </c>
      <c r="I301" s="16">
        <f t="shared" si="22"/>
        <v>-3.9674940248566104E-2</v>
      </c>
      <c r="J301" s="10"/>
      <c r="K301" s="6">
        <v>111.260239</v>
      </c>
      <c r="L301" s="16">
        <f t="shared" si="23"/>
        <v>1.5563996312103257E-2</v>
      </c>
      <c r="M301" s="10"/>
      <c r="N301" s="6">
        <v>105.980165</v>
      </c>
      <c r="O301" s="16">
        <f t="shared" si="24"/>
        <v>2.0574391709247575E-2</v>
      </c>
      <c r="P301" s="10"/>
    </row>
    <row r="302" spans="1:16" x14ac:dyDescent="0.25">
      <c r="A302" s="23">
        <v>41767</v>
      </c>
      <c r="B302">
        <v>51.956440000000001</v>
      </c>
      <c r="C302" s="16">
        <f t="shared" si="20"/>
        <v>-6.0351653574254316E-3</v>
      </c>
      <c r="D302" s="10"/>
      <c r="E302" s="6">
        <v>51.439393000000003</v>
      </c>
      <c r="F302" s="16">
        <f t="shared" si="21"/>
        <v>-1.3754925737567425E-2</v>
      </c>
      <c r="G302" s="10"/>
      <c r="H302" s="6">
        <v>76.120002999999997</v>
      </c>
      <c r="I302" s="16">
        <f t="shared" si="22"/>
        <v>-6.4878521138523215E-2</v>
      </c>
      <c r="J302" s="10"/>
      <c r="K302" s="6">
        <v>111.382428</v>
      </c>
      <c r="L302" s="16">
        <f t="shared" si="23"/>
        <v>1.8057432370606419E-2</v>
      </c>
      <c r="M302" s="10"/>
      <c r="N302" s="6">
        <v>106.323143</v>
      </c>
      <c r="O302" s="16">
        <f t="shared" si="24"/>
        <v>2.2189926334924115E-2</v>
      </c>
      <c r="P302" s="10"/>
    </row>
    <row r="303" spans="1:16" x14ac:dyDescent="0.25">
      <c r="A303" s="23">
        <v>41766</v>
      </c>
      <c r="B303">
        <v>51.414458000000003</v>
      </c>
      <c r="C303" s="16">
        <f t="shared" si="20"/>
        <v>-2.2570388595903323E-2</v>
      </c>
      <c r="D303" s="10"/>
      <c r="E303" s="6">
        <v>52.386935000000001</v>
      </c>
      <c r="F303" s="16">
        <f t="shared" si="21"/>
        <v>-1.614924763601433E-2</v>
      </c>
      <c r="G303" s="10"/>
      <c r="H303" s="6">
        <v>76.910004000000001</v>
      </c>
      <c r="I303" s="16">
        <f t="shared" si="22"/>
        <v>-0.11734688351917633</v>
      </c>
      <c r="J303" s="10"/>
      <c r="K303" s="6">
        <v>111.354231</v>
      </c>
      <c r="L303" s="16">
        <f t="shared" si="23"/>
        <v>1.8391737393199215E-2</v>
      </c>
      <c r="M303" s="10"/>
      <c r="N303" s="6">
        <v>106.78045</v>
      </c>
      <c r="O303" s="16">
        <f t="shared" si="24"/>
        <v>1.9717425971321978E-2</v>
      </c>
      <c r="P303" s="10"/>
    </row>
    <row r="304" spans="1:16" x14ac:dyDescent="0.25">
      <c r="A304" s="23">
        <v>41765</v>
      </c>
      <c r="B304">
        <v>50.591631</v>
      </c>
      <c r="C304" s="16">
        <f t="shared" si="20"/>
        <v>-3.236274928261107E-2</v>
      </c>
      <c r="D304" s="10"/>
      <c r="E304" s="6">
        <v>53.578400000000002</v>
      </c>
      <c r="F304" s="16">
        <f t="shared" si="21"/>
        <v>-3.2131370304980811E-3</v>
      </c>
      <c r="G304" s="10"/>
      <c r="H304" s="6">
        <v>78.489998</v>
      </c>
      <c r="I304" s="16">
        <f t="shared" si="22"/>
        <v>-0.11972071238225779</v>
      </c>
      <c r="J304" s="10"/>
      <c r="K304" s="6">
        <v>111.33542799999999</v>
      </c>
      <c r="L304" s="16">
        <f t="shared" si="23"/>
        <v>1.8394962056649033E-2</v>
      </c>
      <c r="M304" s="10"/>
      <c r="N304" s="6">
        <v>107.16153799999999</v>
      </c>
      <c r="O304" s="16">
        <f t="shared" si="24"/>
        <v>2.9250009171448488E-2</v>
      </c>
      <c r="P304" s="10"/>
    </row>
    <row r="305" spans="1:16" x14ac:dyDescent="0.25">
      <c r="A305" s="23">
        <v>41764</v>
      </c>
      <c r="B305">
        <v>51.027681999999999</v>
      </c>
      <c r="C305" s="16">
        <f t="shared" si="20"/>
        <v>-5.9706926844564912E-2</v>
      </c>
      <c r="D305" s="10"/>
      <c r="E305" s="6">
        <v>55.004406000000003</v>
      </c>
      <c r="F305" s="16">
        <f t="shared" si="21"/>
        <v>3.4788951600405627E-2</v>
      </c>
      <c r="G305" s="10"/>
      <c r="H305" s="6">
        <v>81.220000999999996</v>
      </c>
      <c r="I305" s="16">
        <f t="shared" si="22"/>
        <v>-0.11620313289501472</v>
      </c>
      <c r="J305" s="10"/>
      <c r="K305" s="6">
        <v>111.14744399999999</v>
      </c>
      <c r="L305" s="16">
        <f t="shared" si="23"/>
        <v>2.2154056234332753E-2</v>
      </c>
      <c r="M305" s="10"/>
      <c r="N305" s="6">
        <v>106.732812</v>
      </c>
      <c r="O305" s="16">
        <f t="shared" si="24"/>
        <v>4.1008673578045052E-2</v>
      </c>
      <c r="P305" s="10"/>
    </row>
    <row r="306" spans="1:16" x14ac:dyDescent="0.25">
      <c r="A306" s="23">
        <v>41761</v>
      </c>
      <c r="B306">
        <v>50.360056</v>
      </c>
      <c r="C306" s="16">
        <f t="shared" si="20"/>
        <v>-6.1698731224088976E-2</v>
      </c>
      <c r="D306" s="10"/>
      <c r="E306" s="6">
        <v>54.619759999999999</v>
      </c>
      <c r="F306" s="16">
        <f t="shared" si="21"/>
        <v>9.0182266054080973E-2</v>
      </c>
      <c r="G306" s="10"/>
      <c r="H306" s="6">
        <v>81.580001999999993</v>
      </c>
      <c r="I306" s="16">
        <f t="shared" si="22"/>
        <v>-8.4225964951494925E-2</v>
      </c>
      <c r="J306" s="10"/>
      <c r="K306" s="6">
        <v>111.429428</v>
      </c>
      <c r="L306" s="16">
        <f t="shared" si="23"/>
        <v>2.0778514016479122E-2</v>
      </c>
      <c r="M306" s="10"/>
      <c r="N306" s="6">
        <v>107.38065899999999</v>
      </c>
      <c r="O306" s="16">
        <f t="shared" si="24"/>
        <v>3.2943766786043271E-2</v>
      </c>
      <c r="P306" s="10"/>
    </row>
    <row r="307" spans="1:16" x14ac:dyDescent="0.25">
      <c r="A307" s="23">
        <v>41760</v>
      </c>
      <c r="B307">
        <v>50.771469000000003</v>
      </c>
      <c r="C307" s="16">
        <f t="shared" si="20"/>
        <v>-8.4836805831044138E-2</v>
      </c>
      <c r="D307" s="10"/>
      <c r="E307" s="6">
        <v>55.933183999999997</v>
      </c>
      <c r="F307" s="16">
        <f t="shared" si="21"/>
        <v>6.5129919119973234E-2</v>
      </c>
      <c r="G307" s="10"/>
      <c r="H307" s="6">
        <v>81.629997000000003</v>
      </c>
      <c r="I307" s="16">
        <f t="shared" si="22"/>
        <v>-0.10499176950100353</v>
      </c>
      <c r="J307" s="10"/>
      <c r="K307" s="6">
        <v>111.194444</v>
      </c>
      <c r="L307" s="16">
        <f t="shared" si="23"/>
        <v>2.5304069362843462E-2</v>
      </c>
      <c r="M307" s="10"/>
      <c r="N307" s="6">
        <v>106.723282</v>
      </c>
      <c r="O307" s="16">
        <f t="shared" si="24"/>
        <v>4.6606960143086962E-2</v>
      </c>
      <c r="P307" s="10"/>
    </row>
    <row r="308" spans="1:16" x14ac:dyDescent="0.25">
      <c r="A308" s="23">
        <v>41759</v>
      </c>
      <c r="B308">
        <v>49.914152000000001</v>
      </c>
      <c r="C308" s="16">
        <f t="shared" si="20"/>
        <v>-7.0913405870504431E-2</v>
      </c>
      <c r="D308" s="10"/>
      <c r="E308" s="6">
        <v>54.938735000000001</v>
      </c>
      <c r="F308" s="16">
        <f t="shared" si="21"/>
        <v>7.2495042125966469E-2</v>
      </c>
      <c r="G308" s="10"/>
      <c r="H308" s="6">
        <v>81.650002000000001</v>
      </c>
      <c r="I308" s="16">
        <f t="shared" si="22"/>
        <v>-0.10913456648918152</v>
      </c>
      <c r="J308" s="10"/>
      <c r="K308" s="6">
        <v>110.73011200000001</v>
      </c>
      <c r="L308" s="16">
        <f t="shared" si="23"/>
        <v>2.6673023739879342E-2</v>
      </c>
      <c r="M308" s="10"/>
      <c r="N308" s="6">
        <v>105.590504</v>
      </c>
      <c r="O308" s="16">
        <f t="shared" si="24"/>
        <v>5.1469307799099751E-2</v>
      </c>
      <c r="P308" s="10"/>
    </row>
    <row r="309" spans="1:16" x14ac:dyDescent="0.25">
      <c r="A309" s="23">
        <v>41758</v>
      </c>
      <c r="B309">
        <v>49.928933000000001</v>
      </c>
      <c r="C309" s="16">
        <f t="shared" si="20"/>
        <v>-9.4763684330690712E-2</v>
      </c>
      <c r="D309" s="10"/>
      <c r="E309" s="6">
        <v>55.088839999999998</v>
      </c>
      <c r="F309" s="16">
        <f t="shared" si="21"/>
        <v>4.5901054796653851E-2</v>
      </c>
      <c r="G309" s="10"/>
      <c r="H309" s="6">
        <v>79.690002000000007</v>
      </c>
      <c r="I309" s="16">
        <f t="shared" si="22"/>
        <v>-0.10106792687288491</v>
      </c>
      <c r="J309" s="10"/>
      <c r="K309" s="6">
        <v>110.420835</v>
      </c>
      <c r="L309" s="16">
        <f t="shared" si="23"/>
        <v>2.3799169065722658E-2</v>
      </c>
      <c r="M309" s="10"/>
      <c r="N309" s="6">
        <v>105.153317</v>
      </c>
      <c r="O309" s="16">
        <f t="shared" si="24"/>
        <v>3.8466017854213108E-2</v>
      </c>
      <c r="P309" s="10"/>
    </row>
    <row r="310" spans="1:16" x14ac:dyDescent="0.25">
      <c r="A310" s="23">
        <v>41757</v>
      </c>
      <c r="B310">
        <v>49.620987999999997</v>
      </c>
      <c r="C310" s="16">
        <f t="shared" si="20"/>
        <v>-0.10485404120782127</v>
      </c>
      <c r="D310" s="10"/>
      <c r="E310" s="6">
        <v>53.174990000000001</v>
      </c>
      <c r="F310" s="16">
        <f t="shared" si="21"/>
        <v>4.1873669107912459E-2</v>
      </c>
      <c r="G310" s="10"/>
      <c r="H310" s="6">
        <v>77.529999000000004</v>
      </c>
      <c r="I310" s="16">
        <f t="shared" si="22"/>
        <v>-0.13540193415215218</v>
      </c>
      <c r="J310" s="10"/>
      <c r="K310" s="6">
        <v>110.40209400000001</v>
      </c>
      <c r="L310" s="16">
        <f t="shared" si="23"/>
        <v>1.3583364705805234E-2</v>
      </c>
      <c r="M310" s="10"/>
      <c r="N310" s="6">
        <v>105.295879</v>
      </c>
      <c r="O310" s="16">
        <f t="shared" si="24"/>
        <v>2.6130308602834385E-2</v>
      </c>
      <c r="P310" s="10"/>
    </row>
    <row r="311" spans="1:16" x14ac:dyDescent="0.25">
      <c r="A311" s="23">
        <v>41754</v>
      </c>
      <c r="B311">
        <v>49.007561000000003</v>
      </c>
      <c r="C311" s="16">
        <f t="shared" si="20"/>
        <v>-9.9919563941660017E-2</v>
      </c>
      <c r="D311" s="10"/>
      <c r="E311" s="6">
        <v>53.700361999999998</v>
      </c>
      <c r="F311" s="16">
        <f t="shared" si="21"/>
        <v>7.465362368070716E-3</v>
      </c>
      <c r="G311" s="10"/>
      <c r="H311" s="6">
        <v>77.230002999999996</v>
      </c>
      <c r="I311" s="16">
        <f t="shared" si="22"/>
        <v>-0.14811562140170043</v>
      </c>
      <c r="J311" s="10"/>
      <c r="K311" s="6">
        <v>110.53330099999999</v>
      </c>
      <c r="L311" s="16">
        <f t="shared" si="23"/>
        <v>1.6550453397763842E-2</v>
      </c>
      <c r="M311" s="10"/>
      <c r="N311" s="6">
        <v>105.809102</v>
      </c>
      <c r="O311" s="16">
        <f t="shared" si="24"/>
        <v>3.1241968509358342E-2</v>
      </c>
      <c r="P311" s="10"/>
    </row>
    <row r="312" spans="1:16" x14ac:dyDescent="0.25">
      <c r="A312" s="23">
        <v>41753</v>
      </c>
      <c r="B312">
        <v>51.586906999999997</v>
      </c>
      <c r="C312" s="16">
        <f t="shared" si="20"/>
        <v>-9.892653661034434E-2</v>
      </c>
      <c r="D312" s="10"/>
      <c r="E312" s="6">
        <v>53.972425999999999</v>
      </c>
      <c r="F312" s="16">
        <f t="shared" si="21"/>
        <v>2.7648121800091241E-2</v>
      </c>
      <c r="G312" s="10"/>
      <c r="H312" s="6">
        <v>77.169998000000007</v>
      </c>
      <c r="I312" s="16">
        <f t="shared" si="22"/>
        <v>-0.1406475973968756</v>
      </c>
      <c r="J312" s="10"/>
      <c r="K312" s="6">
        <v>110.552042</v>
      </c>
      <c r="L312" s="16">
        <f t="shared" si="23"/>
        <v>1.6446679156458144E-2</v>
      </c>
      <c r="M312" s="10"/>
      <c r="N312" s="6">
        <v>105.657033</v>
      </c>
      <c r="O312" s="16">
        <f t="shared" si="24"/>
        <v>2.8533597455148385E-2</v>
      </c>
      <c r="P312" s="10"/>
    </row>
    <row r="313" spans="1:16" x14ac:dyDescent="0.25">
      <c r="A313" s="23">
        <v>41752</v>
      </c>
      <c r="B313">
        <v>51.444023000000001</v>
      </c>
      <c r="C313" s="16">
        <f t="shared" si="20"/>
        <v>-5.1544538978423815E-2</v>
      </c>
      <c r="D313" s="10"/>
      <c r="E313" s="6">
        <v>53.944282000000001</v>
      </c>
      <c r="F313" s="16">
        <f t="shared" si="21"/>
        <v>3.1188348450794656E-2</v>
      </c>
      <c r="G313" s="10"/>
      <c r="H313" s="6">
        <v>78.430000000000007</v>
      </c>
      <c r="I313" s="16">
        <f t="shared" si="22"/>
        <v>-0.13930409817960743</v>
      </c>
      <c r="J313" s="10"/>
      <c r="K313" s="6">
        <v>110.53330099999999</v>
      </c>
      <c r="L313" s="16">
        <f t="shared" si="23"/>
        <v>1.5484618934700656E-2</v>
      </c>
      <c r="M313" s="10"/>
      <c r="N313" s="6">
        <v>105.457447</v>
      </c>
      <c r="O313" s="16">
        <f t="shared" si="24"/>
        <v>2.7244682350078708E-2</v>
      </c>
      <c r="P313" s="10"/>
    </row>
    <row r="314" spans="1:16" x14ac:dyDescent="0.25">
      <c r="A314" s="23">
        <v>41751</v>
      </c>
      <c r="B314">
        <v>51.727331</v>
      </c>
      <c r="C314" s="16">
        <f t="shared" si="20"/>
        <v>-7.6426366238109722E-2</v>
      </c>
      <c r="D314" s="10"/>
      <c r="E314" s="6">
        <v>54.197586000000001</v>
      </c>
      <c r="F314" s="16">
        <f t="shared" si="21"/>
        <v>2.0046077311388633E-2</v>
      </c>
      <c r="G314" s="10"/>
      <c r="H314" s="6">
        <v>80.019997000000004</v>
      </c>
      <c r="I314" s="16">
        <f t="shared" si="22"/>
        <v>-0.12923281891861871</v>
      </c>
      <c r="J314" s="10"/>
      <c r="K314" s="6">
        <v>110.289627</v>
      </c>
      <c r="L314" s="16">
        <f t="shared" si="23"/>
        <v>1.8898326432276846E-2</v>
      </c>
      <c r="M314" s="10"/>
      <c r="N314" s="6">
        <v>104.858692</v>
      </c>
      <c r="O314" s="16">
        <f t="shared" si="24"/>
        <v>3.9094988823891397E-2</v>
      </c>
      <c r="P314" s="10"/>
    </row>
    <row r="315" spans="1:16" x14ac:dyDescent="0.25">
      <c r="A315" s="23">
        <v>41750</v>
      </c>
      <c r="B315">
        <v>51.520392999999999</v>
      </c>
      <c r="C315" s="16">
        <f t="shared" si="20"/>
        <v>-7.5754881263930818E-2</v>
      </c>
      <c r="D315" s="10"/>
      <c r="E315" s="6">
        <v>53.709741999999999</v>
      </c>
      <c r="F315" s="16">
        <f t="shared" si="21"/>
        <v>2.7005264034348775E-2</v>
      </c>
      <c r="G315" s="10"/>
      <c r="H315" s="6">
        <v>78.260002</v>
      </c>
      <c r="I315" s="16">
        <f t="shared" si="22"/>
        <v>-0.11276199993875158</v>
      </c>
      <c r="J315" s="10"/>
      <c r="K315" s="6">
        <v>110.23339799999999</v>
      </c>
      <c r="L315" s="16">
        <f t="shared" si="23"/>
        <v>2.0255370718198051E-2</v>
      </c>
      <c r="M315" s="10"/>
      <c r="N315" s="6">
        <v>104.50703799999999</v>
      </c>
      <c r="O315" s="16">
        <f t="shared" si="24"/>
        <v>4.0386469004926928E-2</v>
      </c>
      <c r="P315" s="10"/>
    </row>
    <row r="316" spans="1:16" x14ac:dyDescent="0.25">
      <c r="A316" s="23">
        <v>41746</v>
      </c>
      <c r="B316">
        <v>51.229691000000003</v>
      </c>
      <c r="C316" s="16">
        <f t="shared" si="20"/>
        <v>-7.2594221647246271E-2</v>
      </c>
      <c r="D316" s="10"/>
      <c r="E316" s="6">
        <v>52.977977000000003</v>
      </c>
      <c r="F316" s="16">
        <f t="shared" si="21"/>
        <v>6.5748148524078509E-3</v>
      </c>
      <c r="G316" s="10"/>
      <c r="H316" s="6">
        <v>79.019997000000004</v>
      </c>
      <c r="I316" s="16">
        <f t="shared" si="22"/>
        <v>-0.14860744448667207</v>
      </c>
      <c r="J316" s="10"/>
      <c r="K316" s="6">
        <v>110.08344200000001</v>
      </c>
      <c r="L316" s="16">
        <f t="shared" si="23"/>
        <v>2.0087950654472664E-2</v>
      </c>
      <c r="M316" s="10"/>
      <c r="N316" s="6">
        <v>104.592578</v>
      </c>
      <c r="O316" s="16">
        <f t="shared" si="24"/>
        <v>3.9635363848519178E-2</v>
      </c>
      <c r="P316" s="10"/>
    </row>
    <row r="317" spans="1:16" x14ac:dyDescent="0.25">
      <c r="A317" s="23">
        <v>41745</v>
      </c>
      <c r="B317">
        <v>51.577053999999997</v>
      </c>
      <c r="C317" s="16">
        <f t="shared" si="20"/>
        <v>-7.8072355902136903E-2</v>
      </c>
      <c r="D317" s="10"/>
      <c r="E317" s="6">
        <v>52.780960999999998</v>
      </c>
      <c r="F317" s="16">
        <f t="shared" si="21"/>
        <v>-9.7306371955636628E-3</v>
      </c>
      <c r="G317" s="10"/>
      <c r="H317" s="6">
        <v>78.199996999999996</v>
      </c>
      <c r="I317" s="16">
        <f t="shared" si="22"/>
        <v>-0.14572976216216216</v>
      </c>
      <c r="J317" s="10"/>
      <c r="K317" s="6">
        <v>110.720738</v>
      </c>
      <c r="L317" s="16">
        <f t="shared" si="23"/>
        <v>1.7117079543109259E-2</v>
      </c>
      <c r="M317" s="10"/>
      <c r="N317" s="6">
        <v>105.752072</v>
      </c>
      <c r="O317" s="16">
        <f t="shared" si="24"/>
        <v>4.1960246017297642E-2</v>
      </c>
      <c r="P317" s="10"/>
    </row>
    <row r="318" spans="1:16" x14ac:dyDescent="0.25">
      <c r="A318" s="23">
        <v>41744</v>
      </c>
      <c r="B318">
        <v>50.268904999999997</v>
      </c>
      <c r="C318" s="16">
        <f t="shared" si="20"/>
        <v>-6.4772619692687328E-2</v>
      </c>
      <c r="D318" s="10"/>
      <c r="E318" s="6">
        <v>52.583947999999999</v>
      </c>
      <c r="F318" s="16">
        <f t="shared" si="21"/>
        <v>-9.7949532430238184E-3</v>
      </c>
      <c r="G318" s="10"/>
      <c r="H318" s="6">
        <v>77.019997000000004</v>
      </c>
      <c r="I318" s="16">
        <f t="shared" si="22"/>
        <v>-0.16085421910389064</v>
      </c>
      <c r="J318" s="10"/>
      <c r="K318" s="6">
        <v>110.673875</v>
      </c>
      <c r="L318" s="16">
        <f t="shared" si="23"/>
        <v>1.9309057417539632E-2</v>
      </c>
      <c r="M318" s="10"/>
      <c r="N318" s="6">
        <v>105.619015</v>
      </c>
      <c r="O318" s="16">
        <f t="shared" si="24"/>
        <v>4.6887255827365193E-2</v>
      </c>
      <c r="P318" s="10"/>
    </row>
    <row r="319" spans="1:16" x14ac:dyDescent="0.25">
      <c r="A319" s="23">
        <v>41743</v>
      </c>
      <c r="B319">
        <v>49.519981000000001</v>
      </c>
      <c r="C319" s="16">
        <f t="shared" si="20"/>
        <v>-8.4197278514608898E-2</v>
      </c>
      <c r="D319" s="10"/>
      <c r="E319" s="6">
        <v>52.133631000000001</v>
      </c>
      <c r="F319" s="16">
        <f t="shared" si="21"/>
        <v>-6.9004846974061174E-3</v>
      </c>
      <c r="G319" s="10"/>
      <c r="H319" s="6">
        <v>76.25</v>
      </c>
      <c r="I319" s="16">
        <f t="shared" si="22"/>
        <v>-0.18289841538513862</v>
      </c>
      <c r="J319" s="10"/>
      <c r="K319" s="6">
        <v>110.439575</v>
      </c>
      <c r="L319" s="16">
        <f t="shared" si="23"/>
        <v>1.5818998131342132E-2</v>
      </c>
      <c r="M319" s="10"/>
      <c r="N319" s="6">
        <v>104.963238</v>
      </c>
      <c r="O319" s="16">
        <f t="shared" si="24"/>
        <v>3.5271698524815154E-2</v>
      </c>
      <c r="P319" s="10"/>
    </row>
    <row r="320" spans="1:16" x14ac:dyDescent="0.25">
      <c r="A320" s="23">
        <v>41740</v>
      </c>
      <c r="B320">
        <v>48.440944999999999</v>
      </c>
      <c r="C320" s="16">
        <f t="shared" si="20"/>
        <v>-0.10860314044346331</v>
      </c>
      <c r="D320" s="10"/>
      <c r="E320" s="6">
        <v>52.461986000000003</v>
      </c>
      <c r="F320" s="16">
        <f t="shared" si="21"/>
        <v>-1.8511138219042822E-2</v>
      </c>
      <c r="G320" s="10"/>
      <c r="H320" s="6">
        <v>76</v>
      </c>
      <c r="I320" s="16">
        <f t="shared" si="22"/>
        <v>-0.19575992396919994</v>
      </c>
      <c r="J320" s="10"/>
      <c r="K320" s="6">
        <v>110.364605</v>
      </c>
      <c r="L320" s="16">
        <f t="shared" si="23"/>
        <v>1.3147046273275009E-2</v>
      </c>
      <c r="M320" s="10"/>
      <c r="N320" s="6">
        <v>105.238857</v>
      </c>
      <c r="O320" s="16">
        <f t="shared" si="24"/>
        <v>3.1047339290355636E-2</v>
      </c>
      <c r="P320" s="10"/>
    </row>
    <row r="321" spans="1:16" x14ac:dyDescent="0.25">
      <c r="A321" s="23">
        <v>41739</v>
      </c>
      <c r="B321">
        <v>49.653016000000001</v>
      </c>
      <c r="C321" s="16">
        <f t="shared" si="20"/>
        <v>-0.1120393801019276</v>
      </c>
      <c r="D321" s="10"/>
      <c r="E321" s="6">
        <v>52.396315000000001</v>
      </c>
      <c r="F321" s="16">
        <f t="shared" si="21"/>
        <v>-1.1256997638796618E-3</v>
      </c>
      <c r="G321" s="10"/>
      <c r="H321" s="6">
        <v>76.120002999999997</v>
      </c>
      <c r="I321" s="16">
        <f t="shared" si="22"/>
        <v>-0.18129916662072243</v>
      </c>
      <c r="J321" s="10"/>
      <c r="K321" s="6">
        <v>110.289627</v>
      </c>
      <c r="L321" s="16">
        <f t="shared" si="23"/>
        <v>7.0206282250848684E-3</v>
      </c>
      <c r="M321" s="10"/>
      <c r="N321" s="6">
        <v>104.39298599999999</v>
      </c>
      <c r="O321" s="16">
        <f t="shared" si="24"/>
        <v>1.8205280502443966E-2</v>
      </c>
      <c r="P321" s="10"/>
    </row>
    <row r="322" spans="1:16" x14ac:dyDescent="0.25">
      <c r="A322" s="23">
        <v>41738</v>
      </c>
      <c r="B322">
        <v>51.128684999999997</v>
      </c>
      <c r="C322" s="16">
        <f t="shared" si="20"/>
        <v>-0.10794900487470416</v>
      </c>
      <c r="D322" s="10"/>
      <c r="E322" s="6">
        <v>53.569015999999998</v>
      </c>
      <c r="F322" s="16">
        <f t="shared" si="21"/>
        <v>-1.2354132211690905E-2</v>
      </c>
      <c r="G322" s="10"/>
      <c r="H322" s="6">
        <v>81.449996999999996</v>
      </c>
      <c r="I322" s="16">
        <f t="shared" si="22"/>
        <v>-0.18831303250493747</v>
      </c>
      <c r="J322" s="10"/>
      <c r="K322" s="6">
        <v>110.139672</v>
      </c>
      <c r="L322" s="16">
        <f t="shared" si="23"/>
        <v>8.9690784009224256E-3</v>
      </c>
      <c r="M322" s="10"/>
      <c r="N322" s="6">
        <v>103.43307799999999</v>
      </c>
      <c r="O322" s="16">
        <f t="shared" si="24"/>
        <v>1.6763633702731262E-2</v>
      </c>
      <c r="P322" s="10"/>
    </row>
    <row r="323" spans="1:16" x14ac:dyDescent="0.25">
      <c r="A323" s="23">
        <v>41737</v>
      </c>
      <c r="B323">
        <v>49.909224000000002</v>
      </c>
      <c r="C323" s="16">
        <f t="shared" si="20"/>
        <v>-8.2817766074090415E-2</v>
      </c>
      <c r="D323" s="10"/>
      <c r="E323" s="6">
        <v>51.636406000000001</v>
      </c>
      <c r="F323" s="16">
        <f t="shared" si="21"/>
        <v>1.5631764327543651E-2</v>
      </c>
      <c r="G323" s="10"/>
      <c r="H323" s="6">
        <v>81.360000999999997</v>
      </c>
      <c r="I323" s="16">
        <f t="shared" si="22"/>
        <v>-0.13809526984126985</v>
      </c>
      <c r="J323" s="10"/>
      <c r="K323" s="6">
        <v>110.045953</v>
      </c>
      <c r="L323" s="16">
        <f t="shared" si="23"/>
        <v>6.9964058514437877E-3</v>
      </c>
      <c r="M323" s="10"/>
      <c r="N323" s="6">
        <v>103.94629999999999</v>
      </c>
      <c r="O323" s="16">
        <f t="shared" si="24"/>
        <v>7.9713808964594346E-3</v>
      </c>
      <c r="P323" s="10"/>
    </row>
    <row r="324" spans="1:16" x14ac:dyDescent="0.25">
      <c r="A324" s="23">
        <v>41736</v>
      </c>
      <c r="B324">
        <v>50.111238</v>
      </c>
      <c r="C324" s="16">
        <f t="shared" si="20"/>
        <v>-0.10402018802619883</v>
      </c>
      <c r="D324" s="10"/>
      <c r="E324" s="6">
        <v>51.777127999999998</v>
      </c>
      <c r="F324" s="16">
        <f t="shared" si="21"/>
        <v>-1.422394026804541E-2</v>
      </c>
      <c r="G324" s="10"/>
      <c r="H324" s="6">
        <v>78.900002000000001</v>
      </c>
      <c r="I324" s="16">
        <f t="shared" si="22"/>
        <v>-0.13886538509106527</v>
      </c>
      <c r="J324" s="10"/>
      <c r="K324" s="6">
        <v>109.755424</v>
      </c>
      <c r="L324" s="16">
        <f t="shared" si="23"/>
        <v>7.8566159551594072E-3</v>
      </c>
      <c r="M324" s="10"/>
      <c r="N324" s="6">
        <v>103.699191</v>
      </c>
      <c r="O324" s="16">
        <f t="shared" si="24"/>
        <v>1.8510776849788968E-2</v>
      </c>
      <c r="P324" s="10"/>
    </row>
    <row r="325" spans="1:16" x14ac:dyDescent="0.25">
      <c r="A325" s="23">
        <v>41733</v>
      </c>
      <c r="B325">
        <v>51.168101999999998</v>
      </c>
      <c r="C325" s="16">
        <f t="shared" si="20"/>
        <v>-0.10435470180717121</v>
      </c>
      <c r="D325" s="10"/>
      <c r="E325" s="6">
        <v>52.649619000000001</v>
      </c>
      <c r="F325" s="16">
        <f t="shared" si="21"/>
        <v>-5.1728119130113326E-3</v>
      </c>
      <c r="G325" s="10"/>
      <c r="H325" s="6">
        <v>80</v>
      </c>
      <c r="I325" s="16">
        <f t="shared" si="22"/>
        <v>-0.16569734588135765</v>
      </c>
      <c r="J325" s="10"/>
      <c r="K325" s="6">
        <v>109.493009</v>
      </c>
      <c r="L325" s="16">
        <f t="shared" si="23"/>
        <v>8.4658986214662946E-3</v>
      </c>
      <c r="M325" s="10"/>
      <c r="N325" s="6">
        <v>103.081423</v>
      </c>
      <c r="O325" s="16">
        <f t="shared" si="24"/>
        <v>2.148465945125122E-2</v>
      </c>
      <c r="P325" s="10"/>
    </row>
    <row r="326" spans="1:16" x14ac:dyDescent="0.25">
      <c r="A326" s="23">
        <v>41732</v>
      </c>
      <c r="B326">
        <v>52.968963000000002</v>
      </c>
      <c r="C326" s="16">
        <f t="shared" si="20"/>
        <v>-8.1745469030030771E-2</v>
      </c>
      <c r="D326" s="10"/>
      <c r="E326" s="6">
        <v>52.734053000000003</v>
      </c>
      <c r="F326" s="16">
        <f t="shared" si="21"/>
        <v>6.7292257004973877E-3</v>
      </c>
      <c r="G326" s="10"/>
      <c r="H326" s="6">
        <v>84.260002</v>
      </c>
      <c r="I326" s="16">
        <f t="shared" si="22"/>
        <v>-0.18200411507144842</v>
      </c>
      <c r="J326" s="10"/>
      <c r="K326" s="6">
        <v>109.061898</v>
      </c>
      <c r="L326" s="16">
        <f t="shared" si="23"/>
        <v>9.9454525455593412E-3</v>
      </c>
      <c r="M326" s="10"/>
      <c r="N326" s="6">
        <v>102.397127</v>
      </c>
      <c r="O326" s="16">
        <f t="shared" si="24"/>
        <v>2.446539257979663E-2</v>
      </c>
      <c r="P326" s="10"/>
    </row>
    <row r="327" spans="1:16" x14ac:dyDescent="0.25">
      <c r="A327" s="23">
        <v>41731</v>
      </c>
      <c r="B327">
        <v>52.882741000000003</v>
      </c>
      <c r="C327" s="16">
        <f t="shared" si="20"/>
        <v>-3.738361304789628E-2</v>
      </c>
      <c r="D327" s="10"/>
      <c r="E327" s="6">
        <v>52.968594000000003</v>
      </c>
      <c r="F327" s="16">
        <f t="shared" si="21"/>
        <v>1.1043201931912439E-2</v>
      </c>
      <c r="G327" s="10"/>
      <c r="H327" s="6">
        <v>85.629997000000003</v>
      </c>
      <c r="I327" s="16">
        <f t="shared" si="22"/>
        <v>-0.140554863927429</v>
      </c>
      <c r="J327" s="10"/>
      <c r="K327" s="6">
        <v>108.85571299999999</v>
      </c>
      <c r="L327" s="16">
        <f t="shared" si="23"/>
        <v>6.4879134265651839E-3</v>
      </c>
      <c r="M327" s="10"/>
      <c r="N327" s="6">
        <v>101.950434</v>
      </c>
      <c r="O327" s="16">
        <f t="shared" si="24"/>
        <v>1.5088736015496318E-2</v>
      </c>
      <c r="P327" s="10"/>
    </row>
    <row r="328" spans="1:16" x14ac:dyDescent="0.25">
      <c r="A328" s="23">
        <v>41730</v>
      </c>
      <c r="B328">
        <v>52.892592999999998</v>
      </c>
      <c r="C328" s="16">
        <f t="shared" si="20"/>
        <v>-3.9380645525998181E-2</v>
      </c>
      <c r="D328" s="10"/>
      <c r="E328" s="6">
        <v>52.884158999999997</v>
      </c>
      <c r="F328" s="16">
        <f t="shared" si="21"/>
        <v>1.9543102449035787E-2</v>
      </c>
      <c r="G328" s="10"/>
      <c r="H328" s="6">
        <v>86.349997999999999</v>
      </c>
      <c r="I328" s="16">
        <f t="shared" si="22"/>
        <v>-0.12093220938580396</v>
      </c>
      <c r="J328" s="10"/>
      <c r="K328" s="6">
        <v>109.005662</v>
      </c>
      <c r="L328" s="16">
        <f t="shared" si="23"/>
        <v>5.6227574796345881E-3</v>
      </c>
      <c r="M328" s="10"/>
      <c r="N328" s="6">
        <v>102.53968999999999</v>
      </c>
      <c r="O328" s="16">
        <f t="shared" si="24"/>
        <v>1.5994333576078157E-2</v>
      </c>
      <c r="P328" s="10"/>
    </row>
    <row r="329" spans="1:16" x14ac:dyDescent="0.25">
      <c r="A329" s="23">
        <v>41729</v>
      </c>
      <c r="B329">
        <v>53.178367000000001</v>
      </c>
      <c r="C329" s="16">
        <f t="shared" ref="C329:C392" si="25">B328/B357-1</f>
        <v>-4.1004137839804389E-2</v>
      </c>
      <c r="D329" s="10"/>
      <c r="E329" s="6">
        <v>53.259425</v>
      </c>
      <c r="F329" s="16">
        <f t="shared" ref="F329:F392" si="26">E328/E357-1</f>
        <v>3.2158398247373432E-2</v>
      </c>
      <c r="G329" s="10"/>
      <c r="H329" s="6">
        <v>83.68</v>
      </c>
      <c r="I329" s="16">
        <f t="shared" ref="I329:I392" si="27">H328/H357-1</f>
        <v>-9.6757324199943984E-2</v>
      </c>
      <c r="J329" s="10"/>
      <c r="K329" s="6">
        <v>109.277461</v>
      </c>
      <c r="L329" s="16">
        <f t="shared" ref="L329:L392" si="28">K328/K357-1</f>
        <v>5.709522352001617E-3</v>
      </c>
      <c r="M329" s="10"/>
      <c r="N329" s="6">
        <v>103.423568</v>
      </c>
      <c r="O329" s="16">
        <f t="shared" ref="O329:O392" si="29">N328/N357-1</f>
        <v>1.9368831831896971E-2</v>
      </c>
      <c r="P329" s="10"/>
    </row>
    <row r="330" spans="1:16" x14ac:dyDescent="0.25">
      <c r="A330" s="23">
        <v>41726</v>
      </c>
      <c r="B330">
        <v>52.249603999999998</v>
      </c>
      <c r="C330" s="16">
        <f t="shared" si="25"/>
        <v>-4.5120741259008668E-2</v>
      </c>
      <c r="D330" s="10"/>
      <c r="E330" s="6">
        <v>52.518276999999998</v>
      </c>
      <c r="F330" s="16">
        <f t="shared" si="26"/>
        <v>2.7350047132073119E-2</v>
      </c>
      <c r="G330" s="10"/>
      <c r="H330" s="6">
        <v>82.769997000000004</v>
      </c>
      <c r="I330" s="16">
        <f t="shared" si="27"/>
        <v>-0.12605744125326368</v>
      </c>
      <c r="J330" s="10"/>
      <c r="K330" s="6">
        <v>109.2868</v>
      </c>
      <c r="L330" s="16">
        <f t="shared" si="28"/>
        <v>7.0917847804436995E-3</v>
      </c>
      <c r="M330" s="10"/>
      <c r="N330" s="6">
        <v>103.679524</v>
      </c>
      <c r="O330" s="16">
        <f t="shared" si="29"/>
        <v>2.3824379173453814E-2</v>
      </c>
      <c r="P330" s="10"/>
    </row>
    <row r="331" spans="1:16" x14ac:dyDescent="0.25">
      <c r="A331" s="23">
        <v>41725</v>
      </c>
      <c r="B331">
        <v>53.156196000000001</v>
      </c>
      <c r="C331" s="16">
        <f t="shared" si="25"/>
        <v>-6.1548700648200838E-2</v>
      </c>
      <c r="D331" s="10"/>
      <c r="E331" s="6">
        <v>52.283735999999998</v>
      </c>
      <c r="F331" s="16">
        <f t="shared" si="26"/>
        <v>1.7621886889437777E-2</v>
      </c>
      <c r="G331" s="10"/>
      <c r="H331" s="6">
        <v>86.239998</v>
      </c>
      <c r="I331" s="16">
        <f t="shared" si="27"/>
        <v>-0.12133758348208856</v>
      </c>
      <c r="J331" s="10"/>
      <c r="K331" s="6">
        <v>109.370907</v>
      </c>
      <c r="L331" s="16">
        <f t="shared" si="28"/>
        <v>9.257710268064212E-3</v>
      </c>
      <c r="M331" s="10"/>
      <c r="N331" s="6">
        <v>104.267261</v>
      </c>
      <c r="O331" s="16">
        <f t="shared" si="29"/>
        <v>2.866933856684506E-2</v>
      </c>
      <c r="P331" s="10"/>
    </row>
    <row r="332" spans="1:16" x14ac:dyDescent="0.25">
      <c r="A332" s="23">
        <v>41724</v>
      </c>
      <c r="B332">
        <v>53.134020999999997</v>
      </c>
      <c r="C332" s="16">
        <f t="shared" si="25"/>
        <v>-3.6956015362049399E-2</v>
      </c>
      <c r="D332" s="10"/>
      <c r="E332" s="6">
        <v>52.555804000000002</v>
      </c>
      <c r="F332" s="16">
        <f t="shared" si="26"/>
        <v>1.932858262935544E-2</v>
      </c>
      <c r="G332" s="10"/>
      <c r="H332" s="6">
        <v>87.370002999999997</v>
      </c>
      <c r="I332" s="16">
        <f t="shared" si="27"/>
        <v>-8.8082922702759747E-2</v>
      </c>
      <c r="J332" s="10"/>
      <c r="K332" s="6">
        <v>109.342873</v>
      </c>
      <c r="L332" s="16">
        <f t="shared" si="28"/>
        <v>1.1950024942783743E-2</v>
      </c>
      <c r="M332" s="10"/>
      <c r="N332" s="6">
        <v>103.74588199999999</v>
      </c>
      <c r="O332" s="16">
        <f t="shared" si="29"/>
        <v>3.5083399218597267E-2</v>
      </c>
      <c r="P332" s="10"/>
    </row>
    <row r="333" spans="1:16" x14ac:dyDescent="0.25">
      <c r="A333" s="23">
        <v>41723</v>
      </c>
      <c r="B333">
        <v>53.804108999999997</v>
      </c>
      <c r="C333" s="16">
        <f t="shared" si="25"/>
        <v>-3.7873063286629427E-2</v>
      </c>
      <c r="D333" s="10"/>
      <c r="E333" s="6">
        <v>51.777127999999998</v>
      </c>
      <c r="F333" s="16">
        <f t="shared" si="26"/>
        <v>2.6495783921792526E-2</v>
      </c>
      <c r="G333" s="10"/>
      <c r="H333" s="6">
        <v>88.809997999999993</v>
      </c>
      <c r="I333" s="16">
        <f t="shared" si="27"/>
        <v>-4.9706318257421889E-2</v>
      </c>
      <c r="J333" s="10"/>
      <c r="K333" s="6">
        <v>108.92235599999999</v>
      </c>
      <c r="L333" s="16">
        <f t="shared" si="28"/>
        <v>1.5894371242014316E-2</v>
      </c>
      <c r="M333" s="10"/>
      <c r="N333" s="6">
        <v>102.940101</v>
      </c>
      <c r="O333" s="16">
        <f t="shared" si="29"/>
        <v>3.57416121940628E-2</v>
      </c>
      <c r="P333" s="10"/>
    </row>
    <row r="334" spans="1:16" x14ac:dyDescent="0.25">
      <c r="A334" s="23">
        <v>41722</v>
      </c>
      <c r="B334">
        <v>54.383046999999998</v>
      </c>
      <c r="C334" s="16">
        <f t="shared" si="25"/>
        <v>-1.5905916084585026E-2</v>
      </c>
      <c r="D334" s="10"/>
      <c r="E334" s="6">
        <v>50.454321</v>
      </c>
      <c r="F334" s="16">
        <f t="shared" si="26"/>
        <v>-1.4221362971617024E-3</v>
      </c>
      <c r="G334" s="10"/>
      <c r="H334" s="6">
        <v>88.690002000000007</v>
      </c>
      <c r="I334" s="16">
        <f t="shared" si="27"/>
        <v>-1.3770182772786965E-2</v>
      </c>
      <c r="J334" s="10"/>
      <c r="K334" s="6">
        <v>108.88497599999999</v>
      </c>
      <c r="L334" s="16">
        <f t="shared" si="28"/>
        <v>8.9304998363486376E-3</v>
      </c>
      <c r="M334" s="10"/>
      <c r="N334" s="6">
        <v>103.328773</v>
      </c>
      <c r="O334" s="16">
        <f t="shared" si="29"/>
        <v>2.2388254707194966E-2</v>
      </c>
      <c r="P334" s="10"/>
    </row>
    <row r="335" spans="1:16" x14ac:dyDescent="0.25">
      <c r="A335" s="23">
        <v>41719</v>
      </c>
      <c r="B335">
        <v>55.028497999999999</v>
      </c>
      <c r="C335" s="16">
        <f t="shared" si="25"/>
        <v>2.7108552082018011E-3</v>
      </c>
      <c r="D335" s="10"/>
      <c r="E335" s="6">
        <v>51.279904000000002</v>
      </c>
      <c r="F335" s="16">
        <f t="shared" si="26"/>
        <v>-1.2574554266476023E-2</v>
      </c>
      <c r="G335" s="10"/>
      <c r="H335" s="6">
        <v>91.150002000000001</v>
      </c>
      <c r="I335" s="16">
        <f t="shared" si="27"/>
        <v>-1.6631555236022777E-2</v>
      </c>
      <c r="J335" s="10"/>
      <c r="K335" s="6">
        <v>108.67939699999999</v>
      </c>
      <c r="L335" s="16">
        <f t="shared" si="28"/>
        <v>6.4995193370984694E-3</v>
      </c>
      <c r="M335" s="10"/>
      <c r="N335" s="6">
        <v>102.598839</v>
      </c>
      <c r="O335" s="16">
        <f t="shared" si="29"/>
        <v>2.0307057121047745E-2</v>
      </c>
      <c r="P335" s="10"/>
    </row>
    <row r="336" spans="1:16" x14ac:dyDescent="0.25">
      <c r="A336" s="23">
        <v>41718</v>
      </c>
      <c r="B336">
        <v>54.646648999999996</v>
      </c>
      <c r="C336" s="16">
        <f t="shared" si="25"/>
        <v>8.9845901863219169E-3</v>
      </c>
      <c r="D336" s="10"/>
      <c r="E336" s="6">
        <v>52.152394000000001</v>
      </c>
      <c r="F336" s="16">
        <f t="shared" si="26"/>
        <v>5.7814891689800252E-3</v>
      </c>
      <c r="G336" s="10"/>
      <c r="H336" s="6">
        <v>91.629997000000003</v>
      </c>
      <c r="I336" s="16">
        <f t="shared" si="27"/>
        <v>-9.3468099261643234E-3</v>
      </c>
      <c r="J336" s="10"/>
      <c r="K336" s="6">
        <v>108.305606</v>
      </c>
      <c r="L336" s="16">
        <f t="shared" si="28"/>
        <v>5.0320313198126687E-3</v>
      </c>
      <c r="M336" s="10"/>
      <c r="N336" s="6">
        <v>101.499189</v>
      </c>
      <c r="O336" s="16">
        <f t="shared" si="29"/>
        <v>1.5945424061705848E-2</v>
      </c>
      <c r="P336" s="10"/>
    </row>
    <row r="337" spans="1:16" x14ac:dyDescent="0.25">
      <c r="A337" s="23">
        <v>41717</v>
      </c>
      <c r="B337">
        <v>55.139361000000001</v>
      </c>
      <c r="C337" s="16">
        <f t="shared" si="25"/>
        <v>1.4656059800086885E-2</v>
      </c>
      <c r="D337" s="10"/>
      <c r="E337" s="6">
        <v>52.527659999999997</v>
      </c>
      <c r="F337" s="16">
        <f t="shared" si="26"/>
        <v>4.1917628594852818E-2</v>
      </c>
      <c r="G337" s="10"/>
      <c r="H337" s="6">
        <v>90.830001999999993</v>
      </c>
      <c r="I337" s="16">
        <f t="shared" si="27"/>
        <v>-1.5895220535976473E-2</v>
      </c>
      <c r="J337" s="10"/>
      <c r="K337" s="6">
        <v>108.156087</v>
      </c>
      <c r="L337" s="16">
        <f t="shared" si="28"/>
        <v>4.6917324680952888E-3</v>
      </c>
      <c r="M337" s="10"/>
      <c r="N337" s="6">
        <v>101.679306</v>
      </c>
      <c r="O337" s="16">
        <f t="shared" si="29"/>
        <v>5.9043489308885366E-3</v>
      </c>
      <c r="P337" s="10"/>
    </row>
    <row r="338" spans="1:16" x14ac:dyDescent="0.25">
      <c r="A338" s="23">
        <v>41716</v>
      </c>
      <c r="B338">
        <v>55.777420999999997</v>
      </c>
      <c r="C338" s="16">
        <f t="shared" si="25"/>
        <v>3.9949086791905231E-2</v>
      </c>
      <c r="D338" s="10"/>
      <c r="E338" s="6">
        <v>52.874778999999997</v>
      </c>
      <c r="F338" s="16">
        <f t="shared" si="26"/>
        <v>5.4119856699938351E-2</v>
      </c>
      <c r="G338" s="10"/>
      <c r="H338" s="6">
        <v>92.169998000000007</v>
      </c>
      <c r="I338" s="16">
        <f t="shared" si="27"/>
        <v>-0.1142857206937381</v>
      </c>
      <c r="J338" s="10"/>
      <c r="K338" s="6">
        <v>108.94104900000001</v>
      </c>
      <c r="L338" s="16">
        <f t="shared" si="28"/>
        <v>2.3517565103114979E-3</v>
      </c>
      <c r="M338" s="10"/>
      <c r="N338" s="6">
        <v>102.47559800000001</v>
      </c>
      <c r="O338" s="16">
        <f t="shared" si="29"/>
        <v>3.3636793052538305E-3</v>
      </c>
      <c r="P338" s="10"/>
    </row>
    <row r="339" spans="1:16" x14ac:dyDescent="0.25">
      <c r="A339" s="23">
        <v>41715</v>
      </c>
      <c r="B339">
        <v>55.129503999999997</v>
      </c>
      <c r="C339" s="16">
        <f t="shared" si="25"/>
        <v>5.7229845572102311E-2</v>
      </c>
      <c r="D339" s="10"/>
      <c r="E339" s="6">
        <v>52.780960999999998</v>
      </c>
      <c r="F339" s="16">
        <f t="shared" si="26"/>
        <v>6.148242306242846E-2</v>
      </c>
      <c r="G339" s="10"/>
      <c r="H339" s="6">
        <v>91.010002</v>
      </c>
      <c r="I339" s="16">
        <f t="shared" si="27"/>
        <v>-9.5397007511993315E-2</v>
      </c>
      <c r="J339" s="10"/>
      <c r="K339" s="6">
        <v>108.60463799999999</v>
      </c>
      <c r="L339" s="16">
        <f t="shared" si="28"/>
        <v>6.4111021725059558E-3</v>
      </c>
      <c r="M339" s="10"/>
      <c r="N339" s="6">
        <v>102.10589</v>
      </c>
      <c r="O339" s="16">
        <f t="shared" si="29"/>
        <v>1.8721187484547208E-3</v>
      </c>
      <c r="P339" s="10"/>
    </row>
    <row r="340" spans="1:16" x14ac:dyDescent="0.25">
      <c r="A340" s="23">
        <v>41712</v>
      </c>
      <c r="B340">
        <v>54.387974999999997</v>
      </c>
      <c r="C340" s="16">
        <f t="shared" si="25"/>
        <v>5.0186628396071242E-2</v>
      </c>
      <c r="D340" s="10"/>
      <c r="E340" s="6">
        <v>52.255592999999998</v>
      </c>
      <c r="F340" s="16">
        <f t="shared" si="26"/>
        <v>8.869312937615792E-2</v>
      </c>
      <c r="G340" s="10"/>
      <c r="H340" s="6">
        <v>89.870002999999997</v>
      </c>
      <c r="I340" s="16">
        <f t="shared" si="27"/>
        <v>-0.10983955613927143</v>
      </c>
      <c r="J340" s="10"/>
      <c r="K340" s="6">
        <v>108.74481</v>
      </c>
      <c r="L340" s="16">
        <f t="shared" si="28"/>
        <v>-1.5095133967889529E-3</v>
      </c>
      <c r="M340" s="10"/>
      <c r="N340" s="6">
        <v>102.873744</v>
      </c>
      <c r="O340" s="16">
        <f t="shared" si="29"/>
        <v>-1.2334925320190093E-2</v>
      </c>
      <c r="P340" s="10"/>
    </row>
    <row r="341" spans="1:16" x14ac:dyDescent="0.25">
      <c r="A341" s="23">
        <v>41711</v>
      </c>
      <c r="B341">
        <v>54.390436999999999</v>
      </c>
      <c r="C341" s="16">
        <f t="shared" si="25"/>
        <v>2.6634774303524456E-2</v>
      </c>
      <c r="D341" s="10"/>
      <c r="E341" s="6">
        <v>52.340026999999999</v>
      </c>
      <c r="F341" s="16">
        <f t="shared" si="26"/>
        <v>5.9746449793350198E-2</v>
      </c>
      <c r="G341" s="10"/>
      <c r="H341" s="6">
        <v>89.660004000000001</v>
      </c>
      <c r="I341" s="16">
        <f t="shared" si="27"/>
        <v>-0.14774769505209184</v>
      </c>
      <c r="J341" s="10"/>
      <c r="K341" s="6">
        <v>108.86628899999999</v>
      </c>
      <c r="L341" s="16">
        <f t="shared" si="28"/>
        <v>6.2265215329149193E-3</v>
      </c>
      <c r="M341" s="10"/>
      <c r="N341" s="6">
        <v>102.854787</v>
      </c>
      <c r="O341" s="16">
        <f t="shared" si="29"/>
        <v>7.217433753901048E-3</v>
      </c>
      <c r="P341" s="10"/>
    </row>
    <row r="342" spans="1:16" x14ac:dyDescent="0.25">
      <c r="A342" s="23">
        <v>41710</v>
      </c>
      <c r="B342">
        <v>55.701051999999997</v>
      </c>
      <c r="C342" s="16">
        <f t="shared" si="25"/>
        <v>1.3488367914293864E-3</v>
      </c>
      <c r="D342" s="10"/>
      <c r="E342" s="6">
        <v>52.884162000000003</v>
      </c>
      <c r="F342" s="16">
        <f t="shared" si="26"/>
        <v>5.0747061904749202E-2</v>
      </c>
      <c r="G342" s="10"/>
      <c r="H342" s="6">
        <v>90.07</v>
      </c>
      <c r="I342" s="16">
        <f t="shared" si="27"/>
        <v>-0.15446998156855918</v>
      </c>
      <c r="J342" s="10"/>
      <c r="K342" s="6">
        <v>108.48315100000001</v>
      </c>
      <c r="L342" s="16">
        <f t="shared" si="28"/>
        <v>1.0390241474886208E-2</v>
      </c>
      <c r="M342" s="10"/>
      <c r="N342" s="6">
        <v>101.48970799999999</v>
      </c>
      <c r="O342" s="16">
        <f t="shared" si="29"/>
        <v>1.3772850482935084E-2</v>
      </c>
      <c r="P342" s="10"/>
    </row>
    <row r="343" spans="1:16" x14ac:dyDescent="0.25">
      <c r="A343" s="23">
        <v>41709</v>
      </c>
      <c r="B343">
        <v>55.967112999999998</v>
      </c>
      <c r="C343" s="16">
        <f t="shared" si="25"/>
        <v>4.3236621506236972E-2</v>
      </c>
      <c r="D343" s="10"/>
      <c r="E343" s="6">
        <v>52.772452000000001</v>
      </c>
      <c r="F343" s="16">
        <f t="shared" si="26"/>
        <v>8.8105785516291446E-2</v>
      </c>
      <c r="G343" s="10"/>
      <c r="H343" s="6">
        <v>90.190002000000007</v>
      </c>
      <c r="I343" s="16">
        <f t="shared" si="27"/>
        <v>-0.13552165974620112</v>
      </c>
      <c r="J343" s="10"/>
      <c r="K343" s="6">
        <v>108.100021</v>
      </c>
      <c r="L343" s="16">
        <f t="shared" si="28"/>
        <v>7.3554030121727454E-3</v>
      </c>
      <c r="M343" s="10"/>
      <c r="N343" s="6">
        <v>100.788212</v>
      </c>
      <c r="O343" s="16">
        <f t="shared" si="29"/>
        <v>-2.556642690152211E-3</v>
      </c>
      <c r="P343" s="10"/>
    </row>
    <row r="344" spans="1:16" x14ac:dyDescent="0.25">
      <c r="A344" s="23">
        <v>41708</v>
      </c>
      <c r="B344">
        <v>55.553237000000003</v>
      </c>
      <c r="C344" s="16">
        <f t="shared" si="25"/>
        <v>3.0002974408930516E-2</v>
      </c>
      <c r="D344" s="10"/>
      <c r="E344" s="6">
        <v>53.358916999999998</v>
      </c>
      <c r="F344" s="16">
        <f t="shared" si="26"/>
        <v>7.2252698041987307E-2</v>
      </c>
      <c r="G344" s="10"/>
      <c r="H344" s="6">
        <v>91.919998000000007</v>
      </c>
      <c r="I344" s="16">
        <f t="shared" si="27"/>
        <v>-0.1497124351843121</v>
      </c>
      <c r="J344" s="10"/>
      <c r="K344" s="6">
        <v>108.062641</v>
      </c>
      <c r="L344" s="16">
        <f t="shared" si="28"/>
        <v>5.793200230787221E-3</v>
      </c>
      <c r="M344" s="10"/>
      <c r="N344" s="6">
        <v>100.52278099999999</v>
      </c>
      <c r="O344" s="16">
        <f t="shared" si="29"/>
        <v>-1.3035899705280407E-3</v>
      </c>
      <c r="P344" s="10"/>
    </row>
    <row r="345" spans="1:16" x14ac:dyDescent="0.25">
      <c r="A345" s="23">
        <v>41705</v>
      </c>
      <c r="B345">
        <v>55.568016999999998</v>
      </c>
      <c r="C345" s="16">
        <f t="shared" si="25"/>
        <v>4.4799010532371009E-2</v>
      </c>
      <c r="D345" s="10"/>
      <c r="E345" s="6">
        <v>53.498551999999997</v>
      </c>
      <c r="F345" s="16">
        <f t="shared" si="26"/>
        <v>9.1186025696929907E-2</v>
      </c>
      <c r="G345" s="10"/>
      <c r="H345" s="6">
        <v>92.5</v>
      </c>
      <c r="I345" s="16">
        <f t="shared" si="27"/>
        <v>-0.11445091191375012</v>
      </c>
      <c r="J345" s="10"/>
      <c r="K345" s="6">
        <v>108.230846</v>
      </c>
      <c r="L345" s="16">
        <f t="shared" si="28"/>
        <v>1.0335519027272699E-2</v>
      </c>
      <c r="M345" s="10"/>
      <c r="N345" s="6">
        <v>100.380584</v>
      </c>
      <c r="O345" s="16">
        <f t="shared" si="29"/>
        <v>-1.5072829843768565E-3</v>
      </c>
      <c r="P345" s="10"/>
    </row>
    <row r="346" spans="1:16" x14ac:dyDescent="0.25">
      <c r="A346" s="23">
        <v>41704</v>
      </c>
      <c r="B346">
        <v>55.149213000000003</v>
      </c>
      <c r="C346" s="16">
        <f t="shared" si="25"/>
        <v>2.1317721851239257E-2</v>
      </c>
      <c r="D346" s="10"/>
      <c r="E346" s="6">
        <v>53.303061999999997</v>
      </c>
      <c r="F346" s="16">
        <f t="shared" si="26"/>
        <v>0.10561756550227708</v>
      </c>
      <c r="G346" s="10"/>
      <c r="H346" s="6">
        <v>93.190002000000007</v>
      </c>
      <c r="I346" s="16">
        <f t="shared" si="27"/>
        <v>-9.5443006152102328E-2</v>
      </c>
      <c r="J346" s="10"/>
      <c r="K346" s="6">
        <v>108.623324</v>
      </c>
      <c r="L346" s="16">
        <f t="shared" si="28"/>
        <v>9.9783645344657668E-3</v>
      </c>
      <c r="M346" s="10"/>
      <c r="N346" s="6">
        <v>101.015722</v>
      </c>
      <c r="O346" s="16">
        <f t="shared" si="29"/>
        <v>-9.877396942379546E-3</v>
      </c>
      <c r="P346" s="10"/>
    </row>
    <row r="347" spans="1:16" x14ac:dyDescent="0.25">
      <c r="A347" s="23">
        <v>41703</v>
      </c>
      <c r="B347">
        <v>54.890538999999997</v>
      </c>
      <c r="C347" s="16">
        <f t="shared" si="25"/>
        <v>-1.7465560518419965E-2</v>
      </c>
      <c r="D347" s="10"/>
      <c r="E347" s="6">
        <v>52.949323999999997</v>
      </c>
      <c r="F347" s="16">
        <f t="shared" si="26"/>
        <v>0.10968994296021695</v>
      </c>
      <c r="G347" s="10"/>
      <c r="H347" s="6">
        <v>94.260002</v>
      </c>
      <c r="I347" s="16">
        <f t="shared" si="27"/>
        <v>-0.11129123487229409</v>
      </c>
      <c r="J347" s="10"/>
      <c r="K347" s="6">
        <v>108.950389</v>
      </c>
      <c r="L347" s="16">
        <f t="shared" si="28"/>
        <v>1.2938385865586932E-2</v>
      </c>
      <c r="M347" s="10"/>
      <c r="N347" s="6">
        <v>102.02057600000001</v>
      </c>
      <c r="O347" s="16">
        <f t="shared" si="29"/>
        <v>2.8253632045389665E-3</v>
      </c>
      <c r="P347" s="10"/>
    </row>
    <row r="348" spans="1:16" x14ac:dyDescent="0.25">
      <c r="A348" s="23">
        <v>41702</v>
      </c>
      <c r="B348">
        <v>55.553237000000003</v>
      </c>
      <c r="C348" s="16">
        <f t="shared" si="25"/>
        <v>-4.1969241597905049E-2</v>
      </c>
      <c r="D348" s="10"/>
      <c r="E348" s="6">
        <v>53.116885000000003</v>
      </c>
      <c r="F348" s="16">
        <f t="shared" si="26"/>
        <v>0.10769235532521582</v>
      </c>
      <c r="G348" s="10"/>
      <c r="H348" s="6">
        <v>94.809997999999993</v>
      </c>
      <c r="I348" s="16">
        <f t="shared" si="27"/>
        <v>-0.10501327383213055</v>
      </c>
      <c r="J348" s="10"/>
      <c r="K348" s="6">
        <v>109.006462</v>
      </c>
      <c r="L348" s="16">
        <f t="shared" si="28"/>
        <v>1.9875624669249525E-2</v>
      </c>
      <c r="M348" s="10"/>
      <c r="N348" s="6">
        <v>101.80253999999999</v>
      </c>
      <c r="O348" s="16">
        <f t="shared" si="29"/>
        <v>2.7132133097652167E-2</v>
      </c>
      <c r="P348" s="10"/>
    </row>
    <row r="349" spans="1:16" x14ac:dyDescent="0.25">
      <c r="A349" s="23">
        <v>41701</v>
      </c>
      <c r="B349">
        <v>54.553032999999999</v>
      </c>
      <c r="C349" s="16">
        <f t="shared" si="25"/>
        <v>-2.5971401907368241E-2</v>
      </c>
      <c r="D349" s="10"/>
      <c r="E349" s="6">
        <v>52.521109000000003</v>
      </c>
      <c r="F349" s="16">
        <f t="shared" si="26"/>
        <v>0.10090680287760589</v>
      </c>
      <c r="G349" s="10"/>
      <c r="H349" s="6">
        <v>92.830001999999993</v>
      </c>
      <c r="I349" s="16">
        <f t="shared" si="27"/>
        <v>-8.9590945742183181E-2</v>
      </c>
      <c r="J349" s="10"/>
      <c r="K349" s="6">
        <v>109.595178</v>
      </c>
      <c r="L349" s="16">
        <f t="shared" si="28"/>
        <v>1.7922108417910199E-2</v>
      </c>
      <c r="M349" s="10"/>
      <c r="N349" s="6">
        <v>103.35720999999999</v>
      </c>
      <c r="O349" s="16">
        <f t="shared" si="29"/>
        <v>2.2412551811572312E-2</v>
      </c>
      <c r="P349" s="10"/>
    </row>
    <row r="350" spans="1:16" x14ac:dyDescent="0.25">
      <c r="A350" s="23">
        <v>41698</v>
      </c>
      <c r="B350">
        <v>55.661633999999999</v>
      </c>
      <c r="C350" s="16">
        <f t="shared" si="25"/>
        <v>-4.4538126072306228E-2</v>
      </c>
      <c r="D350" s="10"/>
      <c r="E350" s="6">
        <v>53.051723000000003</v>
      </c>
      <c r="F350" s="16">
        <f t="shared" si="26"/>
        <v>8.604421297679643E-2</v>
      </c>
      <c r="G350" s="10"/>
      <c r="H350" s="6">
        <v>93.779999000000004</v>
      </c>
      <c r="I350" s="16">
        <f t="shared" si="27"/>
        <v>-0.11328684471703432</v>
      </c>
      <c r="J350" s="10"/>
      <c r="K350" s="6">
        <v>109.309224</v>
      </c>
      <c r="L350" s="16">
        <f t="shared" si="28"/>
        <v>2.2001156049797244E-2</v>
      </c>
      <c r="M350" s="10"/>
      <c r="N350" s="6">
        <v>102.67183300000001</v>
      </c>
      <c r="O350" s="16">
        <f t="shared" si="29"/>
        <v>3.8813464499536376E-2</v>
      </c>
      <c r="P350" s="10"/>
    </row>
    <row r="351" spans="1:16" x14ac:dyDescent="0.25">
      <c r="A351" s="23">
        <v>41697</v>
      </c>
      <c r="B351">
        <v>55.745393999999997</v>
      </c>
      <c r="C351" s="16">
        <f t="shared" si="25"/>
        <v>2.0639564659212351E-2</v>
      </c>
      <c r="D351" s="10"/>
      <c r="E351" s="6">
        <v>52.744526</v>
      </c>
      <c r="F351" s="16">
        <f t="shared" si="26"/>
        <v>8.5523834280412769E-2</v>
      </c>
      <c r="G351" s="10"/>
      <c r="H351" s="6">
        <v>94.5</v>
      </c>
      <c r="I351" s="16">
        <f t="shared" si="27"/>
        <v>-0.11586688978976134</v>
      </c>
      <c r="J351" s="10"/>
      <c r="K351" s="6">
        <v>109.374444</v>
      </c>
      <c r="L351" s="16">
        <f t="shared" si="28"/>
        <v>2.0483797335763221E-2</v>
      </c>
      <c r="M351" s="10"/>
      <c r="N351" s="6">
        <v>102.615094</v>
      </c>
      <c r="O351" s="16">
        <f t="shared" si="29"/>
        <v>3.6247579844443045E-2</v>
      </c>
      <c r="P351" s="10"/>
    </row>
    <row r="352" spans="1:16" x14ac:dyDescent="0.25">
      <c r="A352" s="23">
        <v>41696</v>
      </c>
      <c r="B352">
        <v>55.703513999999998</v>
      </c>
      <c r="C352" s="16">
        <f t="shared" si="25"/>
        <v>1.3084794043652259E-2</v>
      </c>
      <c r="D352" s="10"/>
      <c r="E352" s="6">
        <v>52.381476999999997</v>
      </c>
      <c r="F352" s="16">
        <f t="shared" si="26"/>
        <v>7.8827104258444747E-2</v>
      </c>
      <c r="G352" s="10"/>
      <c r="H352" s="6">
        <v>94.480002999999996</v>
      </c>
      <c r="I352" s="16">
        <f t="shared" si="27"/>
        <v>-0.12182883447794035</v>
      </c>
      <c r="J352" s="10"/>
      <c r="K352" s="6">
        <v>109.188104</v>
      </c>
      <c r="L352" s="16">
        <f t="shared" si="28"/>
        <v>2.3489165337746032E-2</v>
      </c>
      <c r="M352" s="10"/>
      <c r="N352" s="6">
        <v>102.057143</v>
      </c>
      <c r="O352" s="16">
        <f t="shared" si="29"/>
        <v>4.2623134375369576E-2</v>
      </c>
      <c r="P352" s="10"/>
    </row>
    <row r="353" spans="1:16" x14ac:dyDescent="0.25">
      <c r="A353" s="23">
        <v>41695</v>
      </c>
      <c r="B353">
        <v>55.949869999999997</v>
      </c>
      <c r="C353" s="16">
        <f t="shared" si="25"/>
        <v>1.7370533383583853E-2</v>
      </c>
      <c r="D353" s="10"/>
      <c r="E353" s="6">
        <v>52.046354000000001</v>
      </c>
      <c r="F353" s="16">
        <f t="shared" si="26"/>
        <v>6.1698123062665866E-2</v>
      </c>
      <c r="G353" s="10"/>
      <c r="H353" s="6">
        <v>94.57</v>
      </c>
      <c r="I353" s="16">
        <f t="shared" si="27"/>
        <v>-9.1713077053828473E-2</v>
      </c>
      <c r="J353" s="10"/>
      <c r="K353" s="6">
        <v>108.834046</v>
      </c>
      <c r="L353" s="16">
        <f t="shared" si="28"/>
        <v>2.2011958936289711E-2</v>
      </c>
      <c r="M353" s="10"/>
      <c r="N353" s="6">
        <v>101.518109</v>
      </c>
      <c r="O353" s="16">
        <f t="shared" si="29"/>
        <v>3.5862006610600572E-2</v>
      </c>
      <c r="P353" s="10"/>
    </row>
    <row r="354" spans="1:16" x14ac:dyDescent="0.25">
      <c r="A354" s="23">
        <v>41694</v>
      </c>
      <c r="B354">
        <v>55.723222999999997</v>
      </c>
      <c r="C354" s="16">
        <f t="shared" si="25"/>
        <v>3.9375750402705467E-2</v>
      </c>
      <c r="D354" s="10"/>
      <c r="E354" s="6">
        <v>52.297696000000002</v>
      </c>
      <c r="F354" s="16">
        <f t="shared" si="26"/>
        <v>5.2522595127811655E-2</v>
      </c>
      <c r="G354" s="10"/>
      <c r="H354" s="6">
        <v>97.800003000000004</v>
      </c>
      <c r="I354" s="16">
        <f t="shared" si="27"/>
        <v>-5.9472927116670626E-2</v>
      </c>
      <c r="J354" s="10"/>
      <c r="K354" s="6">
        <v>108.41477500000001</v>
      </c>
      <c r="L354" s="16">
        <f t="shared" si="28"/>
        <v>1.569531087249687E-2</v>
      </c>
      <c r="M354" s="10"/>
      <c r="N354" s="6">
        <v>100.619722</v>
      </c>
      <c r="O354" s="16">
        <f t="shared" si="29"/>
        <v>2.5677369618767321E-2</v>
      </c>
      <c r="P354" s="10"/>
    </row>
    <row r="355" spans="1:16" x14ac:dyDescent="0.25">
      <c r="A355" s="23">
        <v>41691</v>
      </c>
      <c r="B355">
        <v>55.026035</v>
      </c>
      <c r="C355" s="16">
        <f t="shared" si="25"/>
        <v>2.472611953404491E-2</v>
      </c>
      <c r="D355" s="10"/>
      <c r="E355" s="6">
        <v>52.158060999999996</v>
      </c>
      <c r="F355" s="16">
        <f t="shared" si="26"/>
        <v>0.12630309910458837</v>
      </c>
      <c r="G355" s="10"/>
      <c r="H355" s="6">
        <v>98.040001000000004</v>
      </c>
      <c r="I355" s="16">
        <f t="shared" si="27"/>
        <v>-4.7247919196338639E-2</v>
      </c>
      <c r="J355" s="10"/>
      <c r="K355" s="6">
        <v>108.358875</v>
      </c>
      <c r="L355" s="16">
        <f t="shared" si="28"/>
        <v>1.3715866414646172E-2</v>
      </c>
      <c r="M355" s="10"/>
      <c r="N355" s="6">
        <v>100.87505</v>
      </c>
      <c r="O355" s="16">
        <f t="shared" si="29"/>
        <v>2.1663623683958466E-2</v>
      </c>
      <c r="P355" s="10"/>
    </row>
    <row r="356" spans="1:16" x14ac:dyDescent="0.25">
      <c r="A356" s="23">
        <v>41690</v>
      </c>
      <c r="B356">
        <v>55.050671999999999</v>
      </c>
      <c r="C356" s="16">
        <f t="shared" si="25"/>
        <v>8.3483442013008169E-3</v>
      </c>
      <c r="D356" s="10"/>
      <c r="E356" s="6">
        <v>51.953265999999999</v>
      </c>
      <c r="F356" s="16">
        <f t="shared" si="26"/>
        <v>0.1314620086878513</v>
      </c>
      <c r="G356" s="10"/>
      <c r="H356" s="6">
        <v>97.410004000000001</v>
      </c>
      <c r="I356" s="16">
        <f t="shared" si="27"/>
        <v>-3.9294481941367532E-2</v>
      </c>
      <c r="J356" s="10"/>
      <c r="K356" s="6">
        <v>108.247066</v>
      </c>
      <c r="L356" s="16">
        <f t="shared" si="28"/>
        <v>1.8678945266016989E-2</v>
      </c>
      <c r="M356" s="10"/>
      <c r="N356" s="6">
        <v>100.34547499999999</v>
      </c>
      <c r="O356" s="16">
        <f t="shared" si="29"/>
        <v>3.6466250137758838E-2</v>
      </c>
      <c r="P356" s="10"/>
    </row>
    <row r="357" spans="1:16" x14ac:dyDescent="0.25">
      <c r="A357" s="23">
        <v>41689</v>
      </c>
      <c r="B357">
        <v>55.154141000000003</v>
      </c>
      <c r="C357" s="16">
        <f t="shared" si="25"/>
        <v>7.3925423558103276E-3</v>
      </c>
      <c r="D357" s="10"/>
      <c r="E357" s="6">
        <v>51.236476000000003</v>
      </c>
      <c r="F357" s="16">
        <f t="shared" si="26"/>
        <v>0.12090782173167058</v>
      </c>
      <c r="G357" s="10"/>
      <c r="H357" s="6">
        <v>95.599997999999999</v>
      </c>
      <c r="I357" s="16">
        <f t="shared" si="27"/>
        <v>-4.0106413871509261E-2</v>
      </c>
      <c r="J357" s="10"/>
      <c r="K357" s="6">
        <v>108.386825</v>
      </c>
      <c r="L357" s="16">
        <f t="shared" si="28"/>
        <v>1.9943675911626935E-2</v>
      </c>
      <c r="M357" s="10"/>
      <c r="N357" s="6">
        <v>100.591353</v>
      </c>
      <c r="O357" s="16">
        <f t="shared" si="29"/>
        <v>3.705554675542988E-2</v>
      </c>
      <c r="P357" s="10"/>
    </row>
    <row r="358" spans="1:16" x14ac:dyDescent="0.25">
      <c r="A358" s="23">
        <v>41688</v>
      </c>
      <c r="B358">
        <v>55.691195</v>
      </c>
      <c r="C358" s="16">
        <f t="shared" si="25"/>
        <v>1.2521016494775994E-2</v>
      </c>
      <c r="D358" s="10"/>
      <c r="E358" s="6">
        <v>51.841555999999997</v>
      </c>
      <c r="F358" s="16">
        <f t="shared" si="26"/>
        <v>9.8383562970026039E-2</v>
      </c>
      <c r="G358" s="10"/>
      <c r="H358" s="6">
        <v>95.75</v>
      </c>
      <c r="I358" s="16">
        <f t="shared" si="27"/>
        <v>-6.6315080245288427E-2</v>
      </c>
      <c r="J358" s="10"/>
      <c r="K358" s="6">
        <v>108.507946</v>
      </c>
      <c r="L358" s="16">
        <f t="shared" si="28"/>
        <v>1.6899241998044934E-2</v>
      </c>
      <c r="M358" s="10"/>
      <c r="N358" s="6">
        <v>101.016903</v>
      </c>
      <c r="O358" s="16">
        <f t="shared" si="29"/>
        <v>3.6766744111691896E-2</v>
      </c>
      <c r="P358" s="10"/>
    </row>
    <row r="359" spans="1:16" x14ac:dyDescent="0.25">
      <c r="A359" s="23">
        <v>41684</v>
      </c>
      <c r="B359">
        <v>55.676414999999999</v>
      </c>
      <c r="C359" s="16">
        <f t="shared" si="25"/>
        <v>3.0193549957663768E-2</v>
      </c>
      <c r="D359" s="10"/>
      <c r="E359" s="6">
        <v>51.608832</v>
      </c>
      <c r="F359" s="16">
        <f t="shared" si="26"/>
        <v>0.11962196960645866</v>
      </c>
      <c r="G359" s="10"/>
      <c r="H359" s="6">
        <v>94.199996999999996</v>
      </c>
      <c r="I359" s="16">
        <f t="shared" si="27"/>
        <v>-5.8783080936309351E-2</v>
      </c>
      <c r="J359" s="10"/>
      <c r="K359" s="6">
        <v>108.284335</v>
      </c>
      <c r="L359" s="16">
        <f t="shared" si="28"/>
        <v>1.7237672233030521E-2</v>
      </c>
      <c r="M359" s="10"/>
      <c r="N359" s="6">
        <v>100.78994299999999</v>
      </c>
      <c r="O359" s="16">
        <f t="shared" si="29"/>
        <v>4.3791182748485591E-2</v>
      </c>
      <c r="P359" s="10"/>
    </row>
    <row r="360" spans="1:16" x14ac:dyDescent="0.25">
      <c r="A360" s="23">
        <v>41683</v>
      </c>
      <c r="B360">
        <v>55.196021000000002</v>
      </c>
      <c r="C360" s="16">
        <f t="shared" si="25"/>
        <v>2.3726461945823063E-2</v>
      </c>
      <c r="D360" s="10"/>
      <c r="E360" s="6">
        <v>51.292327999999998</v>
      </c>
      <c r="F360" s="16">
        <f t="shared" si="26"/>
        <v>0.11482000865738562</v>
      </c>
      <c r="G360" s="10"/>
      <c r="H360" s="6">
        <v>94.57</v>
      </c>
      <c r="I360" s="16">
        <f t="shared" si="27"/>
        <v>-7.9088903323013993E-2</v>
      </c>
      <c r="J360" s="10"/>
      <c r="K360" s="6">
        <v>108.079356</v>
      </c>
      <c r="L360" s="16">
        <f t="shared" si="28"/>
        <v>1.7356288487092142E-2</v>
      </c>
      <c r="M360" s="10"/>
      <c r="N360" s="6">
        <v>100.733198</v>
      </c>
      <c r="O360" s="16">
        <f t="shared" si="29"/>
        <v>4.5829153879532791E-2</v>
      </c>
      <c r="P360" s="10"/>
    </row>
    <row r="361" spans="1:16" x14ac:dyDescent="0.25">
      <c r="A361" s="23">
        <v>41682</v>
      </c>
      <c r="B361">
        <v>55.225583</v>
      </c>
      <c r="C361" s="16">
        <f t="shared" si="25"/>
        <v>1.5582271056442387E-2</v>
      </c>
      <c r="D361" s="10"/>
      <c r="E361" s="6">
        <v>51.199240000000003</v>
      </c>
      <c r="F361" s="16">
        <f t="shared" si="26"/>
        <v>0.11335617740721893</v>
      </c>
      <c r="G361" s="10"/>
      <c r="H361" s="6">
        <v>91.940002000000007</v>
      </c>
      <c r="I361" s="16">
        <f t="shared" si="27"/>
        <v>-6.6344169549371501E-2</v>
      </c>
      <c r="J361" s="10"/>
      <c r="K361" s="6">
        <v>107.63212799999999</v>
      </c>
      <c r="L361" s="16">
        <f t="shared" si="28"/>
        <v>1.6939262366689745E-2</v>
      </c>
      <c r="M361" s="10"/>
      <c r="N361" s="6">
        <v>100.165795</v>
      </c>
      <c r="O361" s="16">
        <f t="shared" si="29"/>
        <v>4.5240349346357567E-2</v>
      </c>
      <c r="P361" s="10"/>
    </row>
    <row r="362" spans="1:16" x14ac:dyDescent="0.25">
      <c r="A362" s="23">
        <v>41681</v>
      </c>
      <c r="B362">
        <v>54.673744999999997</v>
      </c>
      <c r="C362" s="16">
        <f t="shared" si="25"/>
        <v>8.5057085294595325E-3</v>
      </c>
      <c r="D362" s="10"/>
      <c r="E362" s="6">
        <v>51.850867000000001</v>
      </c>
      <c r="F362" s="16">
        <f t="shared" si="26"/>
        <v>9.8901131921454777E-2</v>
      </c>
      <c r="G362" s="10"/>
      <c r="H362" s="6">
        <v>90.050003000000004</v>
      </c>
      <c r="I362" s="16">
        <f t="shared" si="27"/>
        <v>-9.977475080117737E-2</v>
      </c>
      <c r="J362" s="10"/>
      <c r="K362" s="6">
        <v>107.958235</v>
      </c>
      <c r="L362" s="16">
        <f t="shared" si="28"/>
        <v>1.468236049988958E-2</v>
      </c>
      <c r="M362" s="10"/>
      <c r="N362" s="6">
        <v>100.685919</v>
      </c>
      <c r="O362" s="16">
        <f t="shared" si="29"/>
        <v>4.2515921230072529E-2</v>
      </c>
      <c r="P362" s="10"/>
    </row>
    <row r="363" spans="1:16" x14ac:dyDescent="0.25">
      <c r="A363" s="23">
        <v>41680</v>
      </c>
      <c r="B363">
        <v>54.236021000000001</v>
      </c>
      <c r="C363" s="16">
        <f t="shared" si="25"/>
        <v>6.427959484762491E-3</v>
      </c>
      <c r="D363" s="10"/>
      <c r="E363" s="6">
        <v>51.096840999999998</v>
      </c>
      <c r="F363" s="16">
        <f t="shared" si="26"/>
        <v>0.11533845879967752</v>
      </c>
      <c r="G363" s="10"/>
      <c r="H363" s="6">
        <v>90.190002000000007</v>
      </c>
      <c r="I363" s="16">
        <f t="shared" si="27"/>
        <v>-0.11672382883934751</v>
      </c>
      <c r="J363" s="10"/>
      <c r="K363" s="6">
        <v>108.18184599999999</v>
      </c>
      <c r="L363" s="16">
        <f t="shared" si="28"/>
        <v>1.5178492473281846E-2</v>
      </c>
      <c r="M363" s="10"/>
      <c r="N363" s="6">
        <v>101.272232</v>
      </c>
      <c r="O363" s="16">
        <f t="shared" si="29"/>
        <v>4.1284546511404008E-2</v>
      </c>
      <c r="P363" s="10"/>
    </row>
    <row r="364" spans="1:16" x14ac:dyDescent="0.25">
      <c r="A364" s="23">
        <v>41677</v>
      </c>
      <c r="B364">
        <v>54.538491999999998</v>
      </c>
      <c r="C364" s="16">
        <f t="shared" si="25"/>
        <v>4.0060447671452781E-3</v>
      </c>
      <c r="D364" s="10"/>
      <c r="E364" s="6">
        <v>50.985134000000002</v>
      </c>
      <c r="F364" s="16">
        <f t="shared" si="26"/>
        <v>0.1024301868275137</v>
      </c>
      <c r="G364" s="10"/>
      <c r="H364" s="6">
        <v>92.010002</v>
      </c>
      <c r="I364" s="16">
        <f t="shared" si="27"/>
        <v>-0.13378794274525707</v>
      </c>
      <c r="J364" s="10"/>
      <c r="K364" s="6">
        <v>108.135257</v>
      </c>
      <c r="L364" s="16">
        <f t="shared" si="28"/>
        <v>2.0311510935783428E-2</v>
      </c>
      <c r="M364" s="10"/>
      <c r="N364" s="6">
        <v>100.988534</v>
      </c>
      <c r="O364" s="16">
        <f t="shared" si="29"/>
        <v>5.4549288049657196E-2</v>
      </c>
      <c r="P364" s="10"/>
    </row>
    <row r="365" spans="1:16" x14ac:dyDescent="0.25">
      <c r="A365" s="23">
        <v>41676</v>
      </c>
      <c r="B365">
        <v>53.857312999999998</v>
      </c>
      <c r="C365" s="16">
        <f t="shared" si="25"/>
        <v>7.1752974841159389E-3</v>
      </c>
      <c r="D365" s="10"/>
      <c r="E365" s="6">
        <v>50.054239000000003</v>
      </c>
      <c r="F365" s="16">
        <f t="shared" si="26"/>
        <v>0.10156875855936232</v>
      </c>
      <c r="G365" s="10"/>
      <c r="H365" s="6">
        <v>93.110000999999997</v>
      </c>
      <c r="I365" s="16">
        <f t="shared" si="27"/>
        <v>-0.11656264778564285</v>
      </c>
      <c r="J365" s="10"/>
      <c r="K365" s="6">
        <v>107.79983799999999</v>
      </c>
      <c r="L365" s="16">
        <f t="shared" si="28"/>
        <v>1.8979384720724246E-2</v>
      </c>
      <c r="M365" s="10"/>
      <c r="N365" s="6">
        <v>100.90342</v>
      </c>
      <c r="O365" s="16">
        <f t="shared" si="29"/>
        <v>4.8608229346398746E-2</v>
      </c>
      <c r="P365" s="10"/>
    </row>
    <row r="366" spans="1:16" x14ac:dyDescent="0.25">
      <c r="A366" s="23">
        <v>41675</v>
      </c>
      <c r="B366">
        <v>53.021211999999998</v>
      </c>
      <c r="C366" s="16">
        <f t="shared" si="25"/>
        <v>1.2801073419876907E-3</v>
      </c>
      <c r="D366" s="10"/>
      <c r="E366" s="6">
        <v>49.830823000000002</v>
      </c>
      <c r="F366" s="16">
        <f t="shared" si="26"/>
        <v>8.8241260809337474E-2</v>
      </c>
      <c r="G366" s="10"/>
      <c r="H366" s="6">
        <v>102.550003</v>
      </c>
      <c r="I366" s="16">
        <f t="shared" si="27"/>
        <v>-0.10797084042836302</v>
      </c>
      <c r="J366" s="10"/>
      <c r="K366" s="6">
        <v>107.902327</v>
      </c>
      <c r="L366" s="16">
        <f t="shared" si="28"/>
        <v>1.5089985037475717E-2</v>
      </c>
      <c r="M366" s="10"/>
      <c r="N366" s="6">
        <v>101.338436</v>
      </c>
      <c r="O366" s="16">
        <f t="shared" si="29"/>
        <v>4.3686663735616582E-2</v>
      </c>
      <c r="P366" s="10"/>
    </row>
    <row r="367" spans="1:16" x14ac:dyDescent="0.25">
      <c r="A367" s="23">
        <v>41674</v>
      </c>
      <c r="B367">
        <v>52.758083999999997</v>
      </c>
      <c r="C367" s="16">
        <f t="shared" si="25"/>
        <v>-1.1099381680801712E-2</v>
      </c>
      <c r="D367" s="10"/>
      <c r="E367" s="6">
        <v>49.812204000000001</v>
      </c>
      <c r="F367" s="16">
        <f t="shared" si="26"/>
        <v>8.4481332789222874E-2</v>
      </c>
      <c r="G367" s="10"/>
      <c r="H367" s="6">
        <v>101.889999</v>
      </c>
      <c r="I367" s="16">
        <f t="shared" si="27"/>
        <v>-1.2232681564245729E-2</v>
      </c>
      <c r="J367" s="10"/>
      <c r="K367" s="6">
        <v>108.247066</v>
      </c>
      <c r="L367" s="16">
        <f t="shared" si="28"/>
        <v>1.5789318353698123E-2</v>
      </c>
      <c r="M367" s="10"/>
      <c r="N367" s="6">
        <v>102.28411</v>
      </c>
      <c r="O367" s="16">
        <f t="shared" si="29"/>
        <v>3.9793428621635263E-2</v>
      </c>
      <c r="P367" s="10"/>
    </row>
    <row r="368" spans="1:16" x14ac:dyDescent="0.25">
      <c r="A368" s="23">
        <v>41673</v>
      </c>
      <c r="B368">
        <v>52.494959000000001</v>
      </c>
      <c r="C368" s="16">
        <f t="shared" si="25"/>
        <v>-6.621327714627756E-3</v>
      </c>
      <c r="D368" s="10"/>
      <c r="E368" s="6">
        <v>48.481026999999997</v>
      </c>
      <c r="F368" s="16">
        <f t="shared" si="26"/>
        <v>8.4955368945390353E-2</v>
      </c>
      <c r="G368" s="10"/>
      <c r="H368" s="6">
        <v>102.239998</v>
      </c>
      <c r="I368" s="16">
        <f t="shared" si="27"/>
        <v>-2.6094474495474751E-2</v>
      </c>
      <c r="J368" s="10"/>
      <c r="K368" s="6">
        <v>108.768826</v>
      </c>
      <c r="L368" s="16">
        <f t="shared" si="28"/>
        <v>1.7438006620904778E-2</v>
      </c>
      <c r="M368" s="10"/>
      <c r="N368" s="6">
        <v>103.38108800000001</v>
      </c>
      <c r="O368" s="16">
        <f t="shared" si="29"/>
        <v>4.3557053704636362E-2</v>
      </c>
      <c r="P368" s="10"/>
    </row>
    <row r="369" spans="1:16" x14ac:dyDescent="0.25">
      <c r="A369" s="23">
        <v>41670</v>
      </c>
      <c r="B369">
        <v>52.976945999999998</v>
      </c>
      <c r="C369" s="16">
        <f t="shared" si="25"/>
        <v>-1.2078862647162847E-2</v>
      </c>
      <c r="D369" s="10"/>
      <c r="E369" s="6">
        <v>49.309524000000003</v>
      </c>
      <c r="F369" s="16">
        <f t="shared" si="26"/>
        <v>6.7431862003183296E-2</v>
      </c>
      <c r="G369" s="10"/>
      <c r="H369" s="6">
        <v>105.449997</v>
      </c>
      <c r="I369" s="16">
        <f t="shared" si="27"/>
        <v>7.0922086414166863E-3</v>
      </c>
      <c r="J369" s="10"/>
      <c r="K369" s="6">
        <v>108.071898</v>
      </c>
      <c r="L369" s="16">
        <f t="shared" si="28"/>
        <v>2.7080574250091694E-2</v>
      </c>
      <c r="M369" s="10"/>
      <c r="N369" s="6">
        <v>102.13658</v>
      </c>
      <c r="O369" s="16">
        <f t="shared" si="29"/>
        <v>7.0980667034092004E-2</v>
      </c>
      <c r="P369" s="10"/>
    </row>
    <row r="370" spans="1:16" x14ac:dyDescent="0.25">
      <c r="A370" s="23">
        <v>41669</v>
      </c>
      <c r="B370">
        <v>54.317171999999999</v>
      </c>
      <c r="C370" s="16">
        <f t="shared" si="25"/>
        <v>3.7143149130258735E-4</v>
      </c>
      <c r="D370" s="10"/>
      <c r="E370" s="6">
        <v>49.812204000000001</v>
      </c>
      <c r="F370" s="16">
        <f t="shared" si="26"/>
        <v>8.3231086989282721E-2</v>
      </c>
      <c r="G370" s="10"/>
      <c r="H370" s="6">
        <v>106.040001</v>
      </c>
      <c r="I370" s="16">
        <f t="shared" si="27"/>
        <v>1.7366087460374491E-2</v>
      </c>
      <c r="J370" s="10"/>
      <c r="K370" s="6">
        <v>107.746774</v>
      </c>
      <c r="L370" s="16">
        <f t="shared" si="28"/>
        <v>1.89847661671394E-2</v>
      </c>
      <c r="M370" s="10"/>
      <c r="N370" s="6">
        <v>101.457429</v>
      </c>
      <c r="O370" s="16">
        <f t="shared" si="29"/>
        <v>5.7058588280067157E-2</v>
      </c>
      <c r="P370" s="10"/>
    </row>
    <row r="371" spans="1:16" x14ac:dyDescent="0.25">
      <c r="A371" s="23">
        <v>41668</v>
      </c>
      <c r="B371">
        <v>53.392538999999999</v>
      </c>
      <c r="C371" s="16">
        <f t="shared" si="25"/>
        <v>3.5779620539389434E-2</v>
      </c>
      <c r="D371" s="10"/>
      <c r="E371" s="6">
        <v>48.602041</v>
      </c>
      <c r="F371" s="16">
        <f t="shared" si="26"/>
        <v>0.11711891609498437</v>
      </c>
      <c r="G371" s="10"/>
      <c r="H371" s="6">
        <v>104.19000200000001</v>
      </c>
      <c r="I371" s="16">
        <f t="shared" si="27"/>
        <v>4.0117745172665531E-2</v>
      </c>
      <c r="J371" s="10"/>
      <c r="K371" s="6">
        <v>107.69104</v>
      </c>
      <c r="L371" s="16">
        <f t="shared" si="28"/>
        <v>1.5919247662825597E-2</v>
      </c>
      <c r="M371" s="10"/>
      <c r="N371" s="6">
        <v>101.74984600000001</v>
      </c>
      <c r="O371" s="16">
        <f t="shared" si="29"/>
        <v>4.4743461870206724E-2</v>
      </c>
      <c r="P371" s="10"/>
    </row>
    <row r="372" spans="1:16" x14ac:dyDescent="0.25">
      <c r="A372" s="23">
        <v>41667</v>
      </c>
      <c r="B372">
        <v>54.336846000000001</v>
      </c>
      <c r="C372" s="16">
        <f t="shared" si="25"/>
        <v>4.5102268836729964E-2</v>
      </c>
      <c r="D372" s="10"/>
      <c r="E372" s="6">
        <v>49.216431999999998</v>
      </c>
      <c r="F372" s="16">
        <f t="shared" si="26"/>
        <v>8.5672662351172546E-2</v>
      </c>
      <c r="G372" s="10"/>
      <c r="H372" s="6">
        <v>106.07</v>
      </c>
      <c r="I372" s="16">
        <f t="shared" si="27"/>
        <v>1.9471673761399577E-2</v>
      </c>
      <c r="J372" s="10"/>
      <c r="K372" s="6">
        <v>107.477383</v>
      </c>
      <c r="L372" s="16">
        <f t="shared" si="28"/>
        <v>1.8417306651454801E-2</v>
      </c>
      <c r="M372" s="10"/>
      <c r="N372" s="6">
        <v>100.91977</v>
      </c>
      <c r="O372" s="16">
        <f t="shared" si="29"/>
        <v>5.2441605124512014E-2</v>
      </c>
      <c r="P372" s="10"/>
    </row>
    <row r="373" spans="1:16" x14ac:dyDescent="0.25">
      <c r="A373" s="23">
        <v>41666</v>
      </c>
      <c r="B373">
        <v>53.171219000000001</v>
      </c>
      <c r="C373" s="16">
        <f t="shared" si="25"/>
        <v>6.5586456719960884E-2</v>
      </c>
      <c r="D373" s="10"/>
      <c r="E373" s="6">
        <v>48.899926999999998</v>
      </c>
      <c r="F373" s="16">
        <f t="shared" si="26"/>
        <v>9.2806904162679116E-2</v>
      </c>
      <c r="G373" s="10"/>
      <c r="H373" s="6">
        <v>103.800003</v>
      </c>
      <c r="I373" s="16">
        <f t="shared" si="27"/>
        <v>5.6158518371004496E-2</v>
      </c>
      <c r="J373" s="10"/>
      <c r="K373" s="6">
        <v>106.957183</v>
      </c>
      <c r="L373" s="16">
        <f t="shared" si="28"/>
        <v>1.7198608652692515E-2</v>
      </c>
      <c r="M373" s="10"/>
      <c r="N373" s="6">
        <v>100.674526</v>
      </c>
      <c r="O373" s="16">
        <f t="shared" si="29"/>
        <v>4.0012522224495806E-2</v>
      </c>
      <c r="P373" s="10"/>
    </row>
    <row r="374" spans="1:16" x14ac:dyDescent="0.25">
      <c r="A374" s="23">
        <v>41663</v>
      </c>
      <c r="B374">
        <v>54.408158999999998</v>
      </c>
      <c r="C374" s="16">
        <f t="shared" si="25"/>
        <v>6.281950816151527E-2</v>
      </c>
      <c r="D374" s="10"/>
      <c r="E374" s="6">
        <v>48.387936000000003</v>
      </c>
      <c r="F374" s="16">
        <f t="shared" si="26"/>
        <v>8.7127460149215796E-2</v>
      </c>
      <c r="G374" s="10"/>
      <c r="H374" s="6">
        <v>102.260002</v>
      </c>
      <c r="I374" s="16">
        <f t="shared" si="27"/>
        <v>3.9247157766734819E-2</v>
      </c>
      <c r="J374" s="10"/>
      <c r="K374" s="6">
        <v>107.16154899999999</v>
      </c>
      <c r="L374" s="16">
        <f t="shared" si="28"/>
        <v>1.5033250948916388E-2</v>
      </c>
      <c r="M374" s="10"/>
      <c r="N374" s="6">
        <v>101.381974</v>
      </c>
      <c r="O374" s="16">
        <f t="shared" si="29"/>
        <v>4.2535752154693629E-2</v>
      </c>
      <c r="P374" s="10"/>
    </row>
    <row r="375" spans="1:16" x14ac:dyDescent="0.25">
      <c r="A375" s="23">
        <v>41662</v>
      </c>
      <c r="B375">
        <v>56.129547000000002</v>
      </c>
      <c r="C375" s="16">
        <f t="shared" si="25"/>
        <v>7.5804722636056976E-2</v>
      </c>
      <c r="D375" s="10"/>
      <c r="E375" s="6">
        <v>48.034193999999999</v>
      </c>
      <c r="F375" s="16">
        <f t="shared" si="26"/>
        <v>7.1531629247085782E-2</v>
      </c>
      <c r="G375" s="10"/>
      <c r="H375" s="6">
        <v>104.860001</v>
      </c>
      <c r="I375" s="16">
        <f t="shared" si="27"/>
        <v>2.7738713567839302E-2</v>
      </c>
      <c r="J375" s="10"/>
      <c r="K375" s="6">
        <v>107.235865</v>
      </c>
      <c r="L375" s="16">
        <f t="shared" si="28"/>
        <v>1.5277286352734842E-2</v>
      </c>
      <c r="M375" s="10"/>
      <c r="N375" s="6">
        <v>100.73112</v>
      </c>
      <c r="O375" s="16">
        <f t="shared" si="29"/>
        <v>4.5890389499514406E-2</v>
      </c>
      <c r="P375" s="10"/>
    </row>
    <row r="376" spans="1:16" x14ac:dyDescent="0.25">
      <c r="A376" s="23">
        <v>41661</v>
      </c>
      <c r="B376">
        <v>57.295174000000003</v>
      </c>
      <c r="C376" s="16">
        <f t="shared" si="25"/>
        <v>0.14451191403086283</v>
      </c>
      <c r="D376" s="10"/>
      <c r="E376" s="6">
        <v>47.801470999999999</v>
      </c>
      <c r="F376" s="16">
        <f t="shared" si="26"/>
        <v>5.3368903962393466E-2</v>
      </c>
      <c r="G376" s="10"/>
      <c r="H376" s="6">
        <v>105.32</v>
      </c>
      <c r="I376" s="16">
        <f t="shared" si="27"/>
        <v>5.0280500812520001E-2</v>
      </c>
      <c r="J376" s="10"/>
      <c r="K376" s="6">
        <v>106.827133</v>
      </c>
      <c r="L376" s="16">
        <f t="shared" si="28"/>
        <v>1.3136735027941882E-2</v>
      </c>
      <c r="M376" s="10"/>
      <c r="N376" s="6">
        <v>99.325659000000002</v>
      </c>
      <c r="O376" s="16">
        <f t="shared" si="29"/>
        <v>3.1174580266041918E-2</v>
      </c>
      <c r="P376" s="10"/>
    </row>
    <row r="377" spans="1:16" x14ac:dyDescent="0.25">
      <c r="A377" s="23">
        <v>41660</v>
      </c>
      <c r="B377">
        <v>57.034503000000001</v>
      </c>
      <c r="C377" s="16">
        <f t="shared" si="25"/>
        <v>0.15576175795156444</v>
      </c>
      <c r="D377" s="10"/>
      <c r="E377" s="6">
        <v>48.248303</v>
      </c>
      <c r="F377" s="16">
        <f t="shared" si="26"/>
        <v>4.5515670846187462E-2</v>
      </c>
      <c r="G377" s="10"/>
      <c r="H377" s="6">
        <v>104.139999</v>
      </c>
      <c r="I377" s="16">
        <f t="shared" si="27"/>
        <v>4.8481863070638065E-2</v>
      </c>
      <c r="J377" s="10"/>
      <c r="K377" s="6">
        <v>107.087233</v>
      </c>
      <c r="L377" s="16">
        <f t="shared" si="28"/>
        <v>1.3353729201490028E-2</v>
      </c>
      <c r="M377" s="10"/>
      <c r="N377" s="6">
        <v>99.570902000000004</v>
      </c>
      <c r="O377" s="16">
        <f t="shared" si="29"/>
        <v>2.4080733958045553E-2</v>
      </c>
      <c r="P377" s="10"/>
    </row>
    <row r="378" spans="1:16" x14ac:dyDescent="0.25">
      <c r="A378" s="23">
        <v>41656</v>
      </c>
      <c r="B378">
        <v>57.095981000000002</v>
      </c>
      <c r="C378" s="16">
        <f t="shared" si="25"/>
        <v>0.14890769119573899</v>
      </c>
      <c r="D378" s="10"/>
      <c r="E378" s="6">
        <v>48.360010000000003</v>
      </c>
      <c r="F378" s="16">
        <f t="shared" si="26"/>
        <v>5.8921147236675075E-2</v>
      </c>
      <c r="G378" s="10"/>
      <c r="H378" s="6">
        <v>104.69000200000001</v>
      </c>
      <c r="I378" s="16">
        <f t="shared" si="27"/>
        <v>2.3790778374058519E-2</v>
      </c>
      <c r="J378" s="10"/>
      <c r="K378" s="6">
        <v>107.235865</v>
      </c>
      <c r="L378" s="16">
        <f t="shared" si="28"/>
        <v>1.7340348821569318E-2</v>
      </c>
      <c r="M378" s="10"/>
      <c r="N378" s="6">
        <v>99.495446999999999</v>
      </c>
      <c r="O378" s="16">
        <f t="shared" si="29"/>
        <v>2.9003285670633483E-2</v>
      </c>
      <c r="P378" s="10"/>
    </row>
    <row r="379" spans="1:16" x14ac:dyDescent="0.25">
      <c r="A379" s="23">
        <v>41655</v>
      </c>
      <c r="B379">
        <v>54.536034000000001</v>
      </c>
      <c r="C379" s="16">
        <f t="shared" si="25"/>
        <v>0.15105835573065507</v>
      </c>
      <c r="D379" s="10"/>
      <c r="E379" s="6">
        <v>48.872002000000002</v>
      </c>
      <c r="F379" s="16">
        <f t="shared" si="26"/>
        <v>7.3984860769639837E-2</v>
      </c>
      <c r="G379" s="10"/>
      <c r="H379" s="6">
        <v>106.07</v>
      </c>
      <c r="I379" s="16">
        <f t="shared" si="27"/>
        <v>3.7150781907058006E-2</v>
      </c>
      <c r="J379" s="10"/>
      <c r="K379" s="6">
        <v>107.1151</v>
      </c>
      <c r="L379" s="16">
        <f t="shared" si="28"/>
        <v>2.0908126892463352E-2</v>
      </c>
      <c r="M379" s="10"/>
      <c r="N379" s="6">
        <v>99.080408000000006</v>
      </c>
      <c r="O379" s="16">
        <f t="shared" si="29"/>
        <v>3.3142248651337303E-2</v>
      </c>
      <c r="P379" s="10"/>
    </row>
    <row r="380" spans="1:16" x14ac:dyDescent="0.25">
      <c r="A380" s="23">
        <v>41654</v>
      </c>
      <c r="B380">
        <v>55.025398000000003</v>
      </c>
      <c r="C380" s="16">
        <f t="shared" si="25"/>
        <v>9.3864051492932088E-2</v>
      </c>
      <c r="D380" s="10"/>
      <c r="E380" s="6">
        <v>48.890619999999998</v>
      </c>
      <c r="F380" s="16">
        <f t="shared" si="26"/>
        <v>7.434980922443768E-2</v>
      </c>
      <c r="G380" s="10"/>
      <c r="H380" s="6">
        <v>107.610001</v>
      </c>
      <c r="I380" s="16">
        <f t="shared" si="27"/>
        <v>5.8582866025435054E-2</v>
      </c>
      <c r="J380" s="10"/>
      <c r="K380" s="6">
        <v>106.86429099999999</v>
      </c>
      <c r="L380" s="16">
        <f t="shared" si="28"/>
        <v>1.7515615143019581E-2</v>
      </c>
      <c r="M380" s="10"/>
      <c r="N380" s="6">
        <v>98.420119999999997</v>
      </c>
      <c r="O380" s="16">
        <f t="shared" si="29"/>
        <v>2.5927944017699378E-2</v>
      </c>
      <c r="P380" s="10"/>
    </row>
    <row r="381" spans="1:16" x14ac:dyDescent="0.25">
      <c r="A381" s="23">
        <v>41653</v>
      </c>
      <c r="B381">
        <v>54.752434999999998</v>
      </c>
      <c r="C381" s="16">
        <f t="shared" si="25"/>
        <v>0.10909539729646323</v>
      </c>
      <c r="D381" s="10"/>
      <c r="E381" s="6">
        <v>49.337448999999999</v>
      </c>
      <c r="F381" s="16">
        <f t="shared" si="26"/>
        <v>6.503968251807124E-2</v>
      </c>
      <c r="G381" s="10"/>
      <c r="H381" s="6">
        <v>104.019997</v>
      </c>
      <c r="I381" s="16">
        <f t="shared" si="27"/>
        <v>5.7072670223791588E-2</v>
      </c>
      <c r="J381" s="10"/>
      <c r="K381" s="6">
        <v>106.83642500000001</v>
      </c>
      <c r="L381" s="16">
        <f t="shared" si="28"/>
        <v>1.1839514569837561E-2</v>
      </c>
      <c r="M381" s="10"/>
      <c r="N381" s="6">
        <v>98.523878999999994</v>
      </c>
      <c r="O381" s="16">
        <f t="shared" si="29"/>
        <v>9.3629219135971109E-3</v>
      </c>
      <c r="P381" s="10"/>
    </row>
    <row r="382" spans="1:16" x14ac:dyDescent="0.25">
      <c r="A382" s="23">
        <v>41652</v>
      </c>
      <c r="B382">
        <v>53.830263000000002</v>
      </c>
      <c r="C382" s="16">
        <f t="shared" si="25"/>
        <v>8.5409202580070342E-2</v>
      </c>
      <c r="D382" s="10"/>
      <c r="E382" s="6">
        <v>49.449156000000002</v>
      </c>
      <c r="F382" s="16">
        <f t="shared" si="26"/>
        <v>6.5777696439800915E-2</v>
      </c>
      <c r="G382" s="10"/>
      <c r="H382" s="6">
        <v>100.550003</v>
      </c>
      <c r="I382" s="16">
        <f t="shared" si="27"/>
        <v>2.9493230111903967E-2</v>
      </c>
      <c r="J382" s="10"/>
      <c r="K382" s="6">
        <v>107.152258</v>
      </c>
      <c r="L382" s="16">
        <f t="shared" si="28"/>
        <v>1.4154632298217118E-2</v>
      </c>
      <c r="M382" s="10"/>
      <c r="N382" s="6">
        <v>98.976648999999995</v>
      </c>
      <c r="O382" s="16">
        <f t="shared" si="29"/>
        <v>1.4142896989969067E-2</v>
      </c>
      <c r="P382" s="10"/>
    </row>
    <row r="383" spans="1:16" x14ac:dyDescent="0.25">
      <c r="A383" s="23">
        <v>41649</v>
      </c>
      <c r="B383">
        <v>54.37865</v>
      </c>
      <c r="C383" s="16">
        <f t="shared" si="25"/>
        <v>7.5887083853785953E-2</v>
      </c>
      <c r="D383" s="10"/>
      <c r="E383" s="6">
        <v>46.433056999999998</v>
      </c>
      <c r="F383" s="16">
        <f t="shared" si="26"/>
        <v>7.569357424291856E-2</v>
      </c>
      <c r="G383" s="10"/>
      <c r="H383" s="6">
        <v>102.650002</v>
      </c>
      <c r="I383" s="16">
        <f t="shared" si="27"/>
        <v>-2.0075996295916498E-2</v>
      </c>
      <c r="J383" s="10"/>
      <c r="K383" s="6">
        <v>106.947892</v>
      </c>
      <c r="L383" s="16">
        <f t="shared" si="28"/>
        <v>1.2329115195287788E-2</v>
      </c>
      <c r="M383" s="10"/>
      <c r="N383" s="6">
        <v>98.486154999999997</v>
      </c>
      <c r="O383" s="16">
        <f t="shared" si="29"/>
        <v>1.0879269638797151E-2</v>
      </c>
      <c r="P383" s="10"/>
    </row>
    <row r="384" spans="1:16" x14ac:dyDescent="0.25">
      <c r="A384" s="23">
        <v>41648</v>
      </c>
      <c r="B384">
        <v>54.570461999999999</v>
      </c>
      <c r="C384" s="16">
        <f t="shared" si="25"/>
        <v>8.4023711245115429E-2</v>
      </c>
      <c r="D384" s="10"/>
      <c r="E384" s="6">
        <v>46.097934000000002</v>
      </c>
      <c r="F384" s="16">
        <f t="shared" si="26"/>
        <v>1.0082781743639302E-2</v>
      </c>
      <c r="G384" s="10"/>
      <c r="H384" s="6">
        <v>102.050003</v>
      </c>
      <c r="I384" s="16">
        <f t="shared" si="27"/>
        <v>-9.732165450121455E-4</v>
      </c>
      <c r="J384" s="10"/>
      <c r="K384" s="6">
        <v>106.371959</v>
      </c>
      <c r="L384" s="16">
        <f t="shared" si="28"/>
        <v>9.6059170360021096E-3</v>
      </c>
      <c r="M384" s="10"/>
      <c r="N384" s="6">
        <v>97.325937999999994</v>
      </c>
      <c r="O384" s="16">
        <f t="shared" si="29"/>
        <v>6.1586793492900416E-3</v>
      </c>
      <c r="P384" s="10"/>
    </row>
    <row r="385" spans="1:16" x14ac:dyDescent="0.25">
      <c r="A385" s="23">
        <v>41647</v>
      </c>
      <c r="B385">
        <v>54.646693999999997</v>
      </c>
      <c r="C385" s="16">
        <f t="shared" si="25"/>
        <v>9.0359659791484637E-2</v>
      </c>
      <c r="D385" s="10"/>
      <c r="E385" s="6">
        <v>46.349276000000003</v>
      </c>
      <c r="F385" s="16">
        <f t="shared" si="26"/>
        <v>7.8491133722342621E-3</v>
      </c>
      <c r="G385" s="10"/>
      <c r="H385" s="6">
        <v>101.480003</v>
      </c>
      <c r="I385" s="16">
        <f t="shared" si="27"/>
        <v>4.9022549019617223E-4</v>
      </c>
      <c r="J385" s="10"/>
      <c r="K385" s="6">
        <v>106.13043500000001</v>
      </c>
      <c r="L385" s="16">
        <f t="shared" si="28"/>
        <v>4.3440265787004773E-3</v>
      </c>
      <c r="M385" s="10"/>
      <c r="N385" s="6">
        <v>96.759980999999996</v>
      </c>
      <c r="O385" s="16">
        <f t="shared" si="29"/>
        <v>-7.4054337014616278E-3</v>
      </c>
      <c r="P385" s="10"/>
    </row>
    <row r="386" spans="1:16" x14ac:dyDescent="0.25">
      <c r="A386" s="23">
        <v>41646</v>
      </c>
      <c r="B386">
        <v>54.472095000000003</v>
      </c>
      <c r="C386" s="16">
        <f t="shared" si="25"/>
        <v>0.10048040234950362</v>
      </c>
      <c r="D386" s="10"/>
      <c r="E386" s="6">
        <v>46.647162000000002</v>
      </c>
      <c r="F386" s="16">
        <f t="shared" si="26"/>
        <v>1.1711855422524176E-2</v>
      </c>
      <c r="G386" s="10"/>
      <c r="H386" s="6">
        <v>102.389999</v>
      </c>
      <c r="I386" s="16">
        <f t="shared" si="27"/>
        <v>1.0851336366242137E-3</v>
      </c>
      <c r="J386" s="10"/>
      <c r="K386" s="6">
        <v>106.58560900000001</v>
      </c>
      <c r="L386" s="16">
        <f t="shared" si="28"/>
        <v>4.0765169206162799E-3</v>
      </c>
      <c r="M386" s="10"/>
      <c r="N386" s="6">
        <v>97.024092999999993</v>
      </c>
      <c r="O386" s="16">
        <f t="shared" si="29"/>
        <v>-9.4843124129677658E-3</v>
      </c>
      <c r="P386" s="10"/>
    </row>
    <row r="387" spans="1:16" x14ac:dyDescent="0.25">
      <c r="A387" s="23">
        <v>41645</v>
      </c>
      <c r="B387">
        <v>54.058962999999999</v>
      </c>
      <c r="C387" s="16">
        <f t="shared" si="25"/>
        <v>9.5933111821317585E-2</v>
      </c>
      <c r="D387" s="10"/>
      <c r="E387" s="6">
        <v>46.302731999999999</v>
      </c>
      <c r="F387" s="16">
        <f t="shared" si="26"/>
        <v>3.3193990950264762E-2</v>
      </c>
      <c r="G387" s="10"/>
      <c r="H387" s="6">
        <v>101.730003</v>
      </c>
      <c r="I387" s="16">
        <f t="shared" si="27"/>
        <v>3.6267595655781193E-3</v>
      </c>
      <c r="J387" s="10"/>
      <c r="K387" s="6">
        <v>106.669217</v>
      </c>
      <c r="L387" s="16">
        <f t="shared" si="28"/>
        <v>1.0147237560442335E-2</v>
      </c>
      <c r="M387" s="10"/>
      <c r="N387" s="6">
        <v>96.778842999999995</v>
      </c>
      <c r="O387" s="16">
        <f t="shared" si="29"/>
        <v>-3.9131462046185783E-3</v>
      </c>
      <c r="P387" s="10"/>
    </row>
    <row r="388" spans="1:16" x14ac:dyDescent="0.25">
      <c r="A388" s="23">
        <v>41642</v>
      </c>
      <c r="B388">
        <v>54.386026999999999</v>
      </c>
      <c r="C388" s="16">
        <f t="shared" si="25"/>
        <v>9.0372495816527953E-2</v>
      </c>
      <c r="D388" s="10"/>
      <c r="E388" s="6">
        <v>46.293421000000002</v>
      </c>
      <c r="F388" s="16">
        <f t="shared" si="26"/>
        <v>3.2315084818519635E-2</v>
      </c>
      <c r="G388" s="10"/>
      <c r="H388" s="6">
        <v>102.290001</v>
      </c>
      <c r="I388" s="16">
        <f t="shared" si="27"/>
        <v>5.6346280887848987E-3</v>
      </c>
      <c r="J388" s="10"/>
      <c r="K388" s="6">
        <v>106.436984</v>
      </c>
      <c r="L388" s="16">
        <f t="shared" si="28"/>
        <v>1.4489898095372711E-2</v>
      </c>
      <c r="M388" s="10"/>
      <c r="N388" s="6">
        <v>96.373238999999998</v>
      </c>
      <c r="O388" s="16">
        <f t="shared" si="29"/>
        <v>2.8340295849316188E-3</v>
      </c>
      <c r="P388" s="10"/>
    </row>
    <row r="389" spans="1:16" x14ac:dyDescent="0.25">
      <c r="A389" s="23">
        <v>41641</v>
      </c>
      <c r="B389">
        <v>54.349138000000004</v>
      </c>
      <c r="C389" s="16">
        <f t="shared" si="25"/>
        <v>0.11629320315378844</v>
      </c>
      <c r="D389" s="10"/>
      <c r="E389" s="6">
        <v>46.070008000000001</v>
      </c>
      <c r="F389" s="16">
        <f t="shared" si="26"/>
        <v>4.2615076356620429E-2</v>
      </c>
      <c r="G389" s="10"/>
      <c r="H389" s="6">
        <v>101.290001</v>
      </c>
      <c r="I389" s="16">
        <f t="shared" si="27"/>
        <v>2.7936880154017185E-2</v>
      </c>
      <c r="J389" s="10"/>
      <c r="K389" s="6">
        <v>106.279067</v>
      </c>
      <c r="L389" s="16">
        <f t="shared" si="28"/>
        <v>1.424025472978907E-2</v>
      </c>
      <c r="M389" s="10"/>
      <c r="N389" s="6">
        <v>96.373238999999998</v>
      </c>
      <c r="O389" s="16">
        <f t="shared" si="29"/>
        <v>2.8284519745636061E-4</v>
      </c>
      <c r="P389" s="10"/>
    </row>
    <row r="390" spans="1:16" x14ac:dyDescent="0.25">
      <c r="A390" s="23">
        <v>41639</v>
      </c>
      <c r="B390">
        <v>54.759811999999997</v>
      </c>
      <c r="C390" s="16">
        <f t="shared" si="25"/>
        <v>0.11966156059935229</v>
      </c>
      <c r="D390" s="10"/>
      <c r="E390" s="6">
        <v>46.591307</v>
      </c>
      <c r="F390" s="16">
        <f t="shared" si="26"/>
        <v>3.8878516516914097E-2</v>
      </c>
      <c r="G390" s="10"/>
      <c r="H390" s="6">
        <v>102.129997</v>
      </c>
      <c r="I390" s="16">
        <f t="shared" si="27"/>
        <v>1.7887639073708383E-2</v>
      </c>
      <c r="J390" s="10"/>
      <c r="K390" s="6">
        <v>106.074701</v>
      </c>
      <c r="L390" s="16">
        <f t="shared" si="28"/>
        <v>8.388981893063141E-3</v>
      </c>
      <c r="M390" s="10"/>
      <c r="N390" s="6">
        <v>96.080830000000006</v>
      </c>
      <c r="O390" s="16">
        <f t="shared" si="29"/>
        <v>-1.6745675507247926E-2</v>
      </c>
      <c r="P390" s="10"/>
    </row>
    <row r="391" spans="1:16" x14ac:dyDescent="0.25">
      <c r="A391" s="23">
        <v>41638</v>
      </c>
      <c r="B391">
        <v>54.324548999999998</v>
      </c>
      <c r="C391" s="16">
        <f t="shared" si="25"/>
        <v>0.11395696856523063</v>
      </c>
      <c r="D391" s="10"/>
      <c r="E391" s="6">
        <v>46.488908000000002</v>
      </c>
      <c r="F391" s="16">
        <f t="shared" si="26"/>
        <v>5.1946857650362999E-2</v>
      </c>
      <c r="G391" s="10"/>
      <c r="H391" s="6">
        <v>101.949997</v>
      </c>
      <c r="I391" s="16">
        <f t="shared" si="27"/>
        <v>4.523588215367802E-2</v>
      </c>
      <c r="J391" s="10"/>
      <c r="K391" s="6">
        <v>106.344092</v>
      </c>
      <c r="L391" s="16">
        <f t="shared" si="28"/>
        <v>2.9360794202430984E-3</v>
      </c>
      <c r="M391" s="10"/>
      <c r="N391" s="6">
        <v>96.693952999999993</v>
      </c>
      <c r="O391" s="16">
        <f t="shared" si="29"/>
        <v>-2.7172237890135342E-2</v>
      </c>
      <c r="P391" s="10"/>
    </row>
    <row r="392" spans="1:16" x14ac:dyDescent="0.25">
      <c r="A392" s="23">
        <v>41635</v>
      </c>
      <c r="B392">
        <v>54.019615999999999</v>
      </c>
      <c r="C392" s="16">
        <f t="shared" si="25"/>
        <v>9.3613884077495824E-2</v>
      </c>
      <c r="D392" s="10"/>
      <c r="E392" s="6">
        <v>46.349276000000003</v>
      </c>
      <c r="F392" s="16">
        <f t="shared" si="26"/>
        <v>4.8324710026776962E-2</v>
      </c>
      <c r="G392" s="10"/>
      <c r="H392" s="6">
        <v>104.120003</v>
      </c>
      <c r="I392" s="16">
        <f t="shared" si="27"/>
        <v>4.0093859623358208E-2</v>
      </c>
      <c r="J392" s="10"/>
      <c r="K392" s="6">
        <v>106.02825199999999</v>
      </c>
      <c r="L392" s="16">
        <f t="shared" si="28"/>
        <v>9.979042839024288E-3</v>
      </c>
      <c r="M392" s="10"/>
      <c r="N392" s="6">
        <v>96.033664000000002</v>
      </c>
      <c r="O392" s="16">
        <f t="shared" si="29"/>
        <v>-1.5074970723895631E-2</v>
      </c>
      <c r="P392" s="10"/>
    </row>
    <row r="393" spans="1:16" x14ac:dyDescent="0.25">
      <c r="A393" s="23">
        <v>41634</v>
      </c>
      <c r="B393">
        <v>54.149949999999997</v>
      </c>
      <c r="C393" s="16">
        <f t="shared" ref="C393:C456" si="30">B392/B421-1</f>
        <v>9.7526865523477779E-2</v>
      </c>
      <c r="D393" s="10"/>
      <c r="E393" s="6">
        <v>46.284114000000002</v>
      </c>
      <c r="F393" s="16">
        <f t="shared" ref="F393:F456" si="31">E392/E421-1</f>
        <v>5.0640126379814188E-2</v>
      </c>
      <c r="G393" s="10"/>
      <c r="H393" s="6">
        <v>104.150002</v>
      </c>
      <c r="I393" s="16">
        <f t="shared" ref="I393:I456" si="32">H392/H421-1</f>
        <v>6.5275272463173106E-2</v>
      </c>
      <c r="J393" s="10"/>
      <c r="K393" s="6">
        <v>106.121143</v>
      </c>
      <c r="L393" s="16">
        <f t="shared" ref="L393:L456" si="33">K392/K421-1</f>
        <v>6.9794236322489045E-3</v>
      </c>
      <c r="M393" s="10"/>
      <c r="N393" s="6">
        <v>96.307210999999995</v>
      </c>
      <c r="O393" s="16">
        <f t="shared" ref="O393:O456" si="34">N392/N421-1</f>
        <v>-1.983523449600888E-2</v>
      </c>
      <c r="P393" s="10"/>
    </row>
    <row r="394" spans="1:16" x14ac:dyDescent="0.25">
      <c r="A394" s="23">
        <v>41632</v>
      </c>
      <c r="B394">
        <v>53.788457999999999</v>
      </c>
      <c r="C394" s="16">
        <f t="shared" si="30"/>
        <v>0.10221243652985756</v>
      </c>
      <c r="D394" s="10"/>
      <c r="E394" s="6">
        <v>45.995534999999997</v>
      </c>
      <c r="F394" s="16">
        <f t="shared" si="31"/>
        <v>5.9800936333790355E-2</v>
      </c>
      <c r="G394" s="10"/>
      <c r="H394" s="6">
        <v>104.379997</v>
      </c>
      <c r="I394" s="16">
        <f t="shared" si="32"/>
        <v>6.5037334440767536E-2</v>
      </c>
      <c r="J394" s="10"/>
      <c r="K394" s="6">
        <v>106.197322</v>
      </c>
      <c r="L394" s="16">
        <f t="shared" si="33"/>
        <v>1.3369999259843057E-2</v>
      </c>
      <c r="M394" s="10"/>
      <c r="N394" s="6">
        <v>96.679801999999995</v>
      </c>
      <c r="O394" s="16">
        <f t="shared" si="34"/>
        <v>-1.0987333924806997E-2</v>
      </c>
      <c r="P394" s="10"/>
    </row>
    <row r="395" spans="1:16" x14ac:dyDescent="0.25">
      <c r="A395" s="23">
        <v>41631</v>
      </c>
      <c r="B395">
        <v>53.616320000000002</v>
      </c>
      <c r="C395" s="16">
        <f t="shared" si="30"/>
        <v>0.10542272143064668</v>
      </c>
      <c r="D395" s="10"/>
      <c r="E395" s="6">
        <v>45.948990999999999</v>
      </c>
      <c r="F395" s="16">
        <f t="shared" si="31"/>
        <v>4.7660492796270271E-2</v>
      </c>
      <c r="G395" s="10"/>
      <c r="H395" s="6">
        <v>103.82</v>
      </c>
      <c r="I395" s="16">
        <f t="shared" si="32"/>
        <v>8.5934183751534166E-2</v>
      </c>
      <c r="J395" s="10"/>
      <c r="K395" s="6">
        <v>106.225105</v>
      </c>
      <c r="L395" s="16">
        <f t="shared" si="33"/>
        <v>1.6427072078795568E-2</v>
      </c>
      <c r="M395" s="10"/>
      <c r="N395" s="6">
        <v>97.460161999999997</v>
      </c>
      <c r="O395" s="16">
        <f t="shared" si="34"/>
        <v>-3.515891320631459E-3</v>
      </c>
      <c r="P395" s="10"/>
    </row>
    <row r="396" spans="1:16" x14ac:dyDescent="0.25">
      <c r="A396" s="23">
        <v>41628</v>
      </c>
      <c r="B396">
        <v>53.109741</v>
      </c>
      <c r="C396" s="16">
        <f t="shared" si="30"/>
        <v>9.6355441482050441E-2</v>
      </c>
      <c r="D396" s="10"/>
      <c r="E396" s="6">
        <v>45.911754000000002</v>
      </c>
      <c r="F396" s="16">
        <f t="shared" si="31"/>
        <v>5.9738506145499803E-2</v>
      </c>
      <c r="G396" s="10"/>
      <c r="H396" s="6">
        <v>104.620003</v>
      </c>
      <c r="I396" s="16">
        <f t="shared" si="32"/>
        <v>9.0317148809943903E-2</v>
      </c>
      <c r="J396" s="10"/>
      <c r="K396" s="6">
        <v>106.39180500000001</v>
      </c>
      <c r="L396" s="16">
        <f t="shared" si="33"/>
        <v>1.7412150079527233E-2</v>
      </c>
      <c r="M396" s="10"/>
      <c r="N396" s="6">
        <v>98.014870999999999</v>
      </c>
      <c r="O396" s="16">
        <f t="shared" si="34"/>
        <v>9.2077367935923249E-3</v>
      </c>
      <c r="P396" s="10"/>
    </row>
    <row r="397" spans="1:16" x14ac:dyDescent="0.25">
      <c r="A397" s="23">
        <v>41627</v>
      </c>
      <c r="B397">
        <v>53.136791000000002</v>
      </c>
      <c r="C397" s="16">
        <f t="shared" si="30"/>
        <v>9.1364168504572518E-2</v>
      </c>
      <c r="D397" s="10"/>
      <c r="E397" s="6">
        <v>45.418380999999997</v>
      </c>
      <c r="F397" s="16">
        <f t="shared" si="31"/>
        <v>6.3404858455820889E-2</v>
      </c>
      <c r="G397" s="10"/>
      <c r="H397" s="6">
        <v>101.519997</v>
      </c>
      <c r="I397" s="16">
        <f t="shared" si="32"/>
        <v>9.8257409232470838E-2</v>
      </c>
      <c r="J397" s="10"/>
      <c r="K397" s="6">
        <v>105.90096699999999</v>
      </c>
      <c r="L397" s="16">
        <f t="shared" si="33"/>
        <v>1.7299778978424385E-2</v>
      </c>
      <c r="M397" s="10"/>
      <c r="N397" s="6">
        <v>96.529369000000003</v>
      </c>
      <c r="O397" s="16">
        <f t="shared" si="34"/>
        <v>1.1123946081268876E-2</v>
      </c>
      <c r="P397" s="10"/>
    </row>
    <row r="398" spans="1:16" x14ac:dyDescent="0.25">
      <c r="A398" s="23">
        <v>41626</v>
      </c>
      <c r="B398">
        <v>52.957276</v>
      </c>
      <c r="C398" s="16">
        <f t="shared" si="30"/>
        <v>0.10411426880634789</v>
      </c>
      <c r="D398" s="10"/>
      <c r="E398" s="6">
        <v>45.520780000000002</v>
      </c>
      <c r="F398" s="16">
        <f t="shared" si="31"/>
        <v>7.4477094014513856E-2</v>
      </c>
      <c r="G398" s="10"/>
      <c r="H398" s="6">
        <v>103.650002</v>
      </c>
      <c r="I398" s="16">
        <f t="shared" si="32"/>
        <v>9.9653347053726193E-2</v>
      </c>
      <c r="J398" s="10"/>
      <c r="K398" s="6">
        <v>106.058404</v>
      </c>
      <c r="L398" s="16">
        <f t="shared" si="33"/>
        <v>2.6936802564978546E-3</v>
      </c>
      <c r="M398" s="10"/>
      <c r="N398" s="6">
        <v>96.623385999999996</v>
      </c>
      <c r="O398" s="16">
        <f t="shared" si="34"/>
        <v>-2.8165083544320124E-2</v>
      </c>
      <c r="P398" s="10"/>
    </row>
    <row r="399" spans="1:16" x14ac:dyDescent="0.25">
      <c r="A399" s="23">
        <v>41625</v>
      </c>
      <c r="B399">
        <v>52.440857999999999</v>
      </c>
      <c r="C399" s="16">
        <f t="shared" si="30"/>
        <v>8.423948388692426E-2</v>
      </c>
      <c r="D399" s="10"/>
      <c r="E399" s="6">
        <v>44.589885000000002</v>
      </c>
      <c r="F399" s="16">
        <f t="shared" si="31"/>
        <v>7.3619228926768754E-2</v>
      </c>
      <c r="G399" s="10"/>
      <c r="H399" s="6">
        <v>101.949997</v>
      </c>
      <c r="I399" s="16">
        <f t="shared" si="32"/>
        <v>8.1715737841786762E-2</v>
      </c>
      <c r="J399" s="10"/>
      <c r="K399" s="6">
        <v>106.058404</v>
      </c>
      <c r="L399" s="16">
        <f t="shared" si="33"/>
        <v>6.2071467872539809E-3</v>
      </c>
      <c r="M399" s="10"/>
      <c r="N399" s="6">
        <v>97.112289000000004</v>
      </c>
      <c r="O399" s="16">
        <f t="shared" si="34"/>
        <v>-1.8978566265386299E-2</v>
      </c>
      <c r="P399" s="10"/>
    </row>
    <row r="400" spans="1:16" x14ac:dyDescent="0.25">
      <c r="A400" s="23">
        <v>41624</v>
      </c>
      <c r="B400">
        <v>51.088338999999998</v>
      </c>
      <c r="C400" s="16">
        <f t="shared" si="30"/>
        <v>8.2642238054929207E-2</v>
      </c>
      <c r="D400" s="10"/>
      <c r="E400" s="6">
        <v>44.766753999999999</v>
      </c>
      <c r="F400" s="16">
        <f t="shared" si="31"/>
        <v>6.5574689163964139E-2</v>
      </c>
      <c r="G400" s="10"/>
      <c r="H400" s="6">
        <v>102.199997</v>
      </c>
      <c r="I400" s="16">
        <f t="shared" si="32"/>
        <v>5.6148327526658326E-2</v>
      </c>
      <c r="J400" s="10"/>
      <c r="K400" s="6">
        <v>105.743529</v>
      </c>
      <c r="L400" s="16">
        <f t="shared" si="33"/>
        <v>7.3540516867407479E-3</v>
      </c>
      <c r="M400" s="10"/>
      <c r="N400" s="6">
        <v>96.679801999999995</v>
      </c>
      <c r="O400" s="16">
        <f t="shared" si="34"/>
        <v>-1.3545255508307208E-2</v>
      </c>
      <c r="P400" s="10"/>
    </row>
    <row r="401" spans="1:16" x14ac:dyDescent="0.25">
      <c r="A401" s="23">
        <v>41621</v>
      </c>
      <c r="B401">
        <v>50.992432999999998</v>
      </c>
      <c r="C401" s="16">
        <f t="shared" si="30"/>
        <v>5.9820680144867966E-2</v>
      </c>
      <c r="D401" s="10"/>
      <c r="E401" s="6">
        <v>45.036714000000003</v>
      </c>
      <c r="F401" s="16">
        <f t="shared" si="31"/>
        <v>6.1377734526126826E-2</v>
      </c>
      <c r="G401" s="10"/>
      <c r="H401" s="6">
        <v>100.43</v>
      </c>
      <c r="I401" s="16">
        <f t="shared" si="32"/>
        <v>4.2644359599398829E-2</v>
      </c>
      <c r="J401" s="10"/>
      <c r="K401" s="6">
        <v>105.660175</v>
      </c>
      <c r="L401" s="16">
        <f t="shared" si="33"/>
        <v>6.6703565948289523E-5</v>
      </c>
      <c r="M401" s="10"/>
      <c r="N401" s="6">
        <v>97.037071999999995</v>
      </c>
      <c r="O401" s="16">
        <f t="shared" si="34"/>
        <v>-2.9672549745542454E-2</v>
      </c>
      <c r="P401" s="10"/>
    </row>
    <row r="402" spans="1:16" x14ac:dyDescent="0.25">
      <c r="A402" s="23">
        <v>41620</v>
      </c>
      <c r="B402">
        <v>50.028455999999998</v>
      </c>
      <c r="C402" s="16">
        <f t="shared" si="30"/>
        <v>4.3277671870516787E-2</v>
      </c>
      <c r="D402" s="10"/>
      <c r="E402" s="6">
        <v>44.980859000000002</v>
      </c>
      <c r="F402" s="16">
        <f t="shared" si="31"/>
        <v>7.9346064123298365E-2</v>
      </c>
      <c r="G402" s="10"/>
      <c r="H402" s="6">
        <v>99.879997000000003</v>
      </c>
      <c r="I402" s="16">
        <f t="shared" si="32"/>
        <v>6.2638851705875576E-2</v>
      </c>
      <c r="J402" s="10"/>
      <c r="K402" s="6">
        <v>105.37308299999999</v>
      </c>
      <c r="L402" s="16">
        <f t="shared" si="33"/>
        <v>-4.5982934076538307E-4</v>
      </c>
      <c r="M402" s="10"/>
      <c r="N402" s="6">
        <v>96.566976999999994</v>
      </c>
      <c r="O402" s="16">
        <f t="shared" si="34"/>
        <v>-2.5169684763675759E-2</v>
      </c>
      <c r="P402" s="10"/>
    </row>
    <row r="403" spans="1:16" x14ac:dyDescent="0.25">
      <c r="A403" s="23">
        <v>41619</v>
      </c>
      <c r="B403">
        <v>50.574382</v>
      </c>
      <c r="C403" s="16">
        <f t="shared" si="30"/>
        <v>3.6514295605887037E-2</v>
      </c>
      <c r="D403" s="10"/>
      <c r="E403" s="6">
        <v>45.157730000000001</v>
      </c>
      <c r="F403" s="16">
        <f t="shared" si="31"/>
        <v>8.1354531996989277E-2</v>
      </c>
      <c r="G403" s="10"/>
      <c r="H403" s="6">
        <v>99.5</v>
      </c>
      <c r="I403" s="16">
        <f t="shared" si="32"/>
        <v>3.2778389336970193E-2</v>
      </c>
      <c r="J403" s="10"/>
      <c r="K403" s="6">
        <v>105.549046</v>
      </c>
      <c r="L403" s="16">
        <f t="shared" si="33"/>
        <v>-5.8669587007027513E-3</v>
      </c>
      <c r="M403" s="10"/>
      <c r="N403" s="6">
        <v>96.933650999999998</v>
      </c>
      <c r="O403" s="16">
        <f t="shared" si="34"/>
        <v>-4.039290289061459E-2</v>
      </c>
      <c r="P403" s="10"/>
    </row>
    <row r="404" spans="1:16" x14ac:dyDescent="0.25">
      <c r="A404" s="23">
        <v>41618</v>
      </c>
      <c r="B404">
        <v>49.042344</v>
      </c>
      <c r="C404" s="16">
        <f t="shared" si="30"/>
        <v>1.1067339307050172E-2</v>
      </c>
      <c r="D404" s="10"/>
      <c r="E404" s="6">
        <v>45.600543000000002</v>
      </c>
      <c r="F404" s="16">
        <f t="shared" si="31"/>
        <v>8.200705529940211E-2</v>
      </c>
      <c r="G404" s="10"/>
      <c r="H404" s="6">
        <v>99.839995999999999</v>
      </c>
      <c r="I404" s="16">
        <f t="shared" si="32"/>
        <v>2.2085280371551663E-2</v>
      </c>
      <c r="J404" s="10"/>
      <c r="K404" s="6">
        <v>105.84540200000001</v>
      </c>
      <c r="L404" s="16">
        <f t="shared" si="33"/>
        <v>-5.588014641117578E-3</v>
      </c>
      <c r="M404" s="10"/>
      <c r="N404" s="6">
        <v>97.685805999999999</v>
      </c>
      <c r="O404" s="16">
        <f t="shared" si="34"/>
        <v>-3.468658809426306E-2</v>
      </c>
      <c r="P404" s="10"/>
    </row>
    <row r="405" spans="1:16" x14ac:dyDescent="0.25">
      <c r="A405" s="23">
        <v>41617</v>
      </c>
      <c r="B405">
        <v>49.573515999999998</v>
      </c>
      <c r="C405" s="16">
        <f t="shared" si="30"/>
        <v>-2.1576869778185515E-2</v>
      </c>
      <c r="D405" s="10"/>
      <c r="E405" s="6">
        <v>45.720472999999998</v>
      </c>
      <c r="F405" s="16">
        <f t="shared" si="31"/>
        <v>8.4466831441829315E-2</v>
      </c>
      <c r="G405" s="10"/>
      <c r="H405" s="6">
        <v>100.449997</v>
      </c>
      <c r="I405" s="16">
        <f t="shared" si="32"/>
        <v>9.9129576177123813E-3</v>
      </c>
      <c r="J405" s="10"/>
      <c r="K405" s="6">
        <v>105.419391</v>
      </c>
      <c r="L405" s="16">
        <f t="shared" si="33"/>
        <v>-4.7801400360087953E-3</v>
      </c>
      <c r="M405" s="10"/>
      <c r="N405" s="6">
        <v>96.990066999999996</v>
      </c>
      <c r="O405" s="16">
        <f t="shared" si="34"/>
        <v>-3.3047785268594421E-2</v>
      </c>
      <c r="P405" s="10"/>
    </row>
    <row r="406" spans="1:16" x14ac:dyDescent="0.25">
      <c r="A406" s="23">
        <v>41614</v>
      </c>
      <c r="B406">
        <v>49.642372000000002</v>
      </c>
      <c r="C406" s="16">
        <f t="shared" si="30"/>
        <v>-5.3303449479181753E-3</v>
      </c>
      <c r="D406" s="10"/>
      <c r="E406" s="6">
        <v>45.563640999999997</v>
      </c>
      <c r="F406" s="16">
        <f t="shared" si="31"/>
        <v>9.2833605041018119E-2</v>
      </c>
      <c r="G406" s="10"/>
      <c r="H406" s="6">
        <v>101.720001</v>
      </c>
      <c r="I406" s="16">
        <f t="shared" si="32"/>
        <v>1.4236631520227805E-2</v>
      </c>
      <c r="J406" s="10"/>
      <c r="K406" s="6">
        <v>105.261954</v>
      </c>
      <c r="L406" s="16">
        <f t="shared" si="33"/>
        <v>-7.4118291884298637E-3</v>
      </c>
      <c r="M406" s="10"/>
      <c r="N406" s="6">
        <v>96.764415999999997</v>
      </c>
      <c r="O406" s="16">
        <f t="shared" si="34"/>
        <v>-3.8689180506235821E-2</v>
      </c>
      <c r="P406" s="10"/>
    </row>
    <row r="407" spans="1:16" x14ac:dyDescent="0.25">
      <c r="A407" s="23">
        <v>41613</v>
      </c>
      <c r="B407">
        <v>49.603028999999999</v>
      </c>
      <c r="C407" s="16">
        <f t="shared" si="30"/>
        <v>-3.8506436514986753E-3</v>
      </c>
      <c r="D407" s="10"/>
      <c r="E407" s="6">
        <v>45.028576999999999</v>
      </c>
      <c r="F407" s="16">
        <f t="shared" si="31"/>
        <v>6.1237599960255684E-2</v>
      </c>
      <c r="G407" s="10"/>
      <c r="H407" s="6">
        <v>100.94000200000001</v>
      </c>
      <c r="I407" s="16">
        <f t="shared" si="32"/>
        <v>2.5610012099213542E-2</v>
      </c>
      <c r="J407" s="10"/>
      <c r="K407" s="6">
        <v>105.039682</v>
      </c>
      <c r="L407" s="16">
        <f t="shared" si="33"/>
        <v>-7.9488063586605762E-3</v>
      </c>
      <c r="M407" s="10"/>
      <c r="N407" s="6">
        <v>96.303725</v>
      </c>
      <c r="O407" s="16">
        <f t="shared" si="34"/>
        <v>-4.4202642392391911E-2</v>
      </c>
      <c r="P407" s="10"/>
    </row>
    <row r="408" spans="1:16" x14ac:dyDescent="0.25">
      <c r="A408" s="23">
        <v>41612</v>
      </c>
      <c r="B408">
        <v>49.856318000000002</v>
      </c>
      <c r="C408" s="16">
        <f t="shared" si="30"/>
        <v>-3.9043360750062872E-3</v>
      </c>
      <c r="D408" s="10"/>
      <c r="E408" s="6">
        <v>45.489840999999998</v>
      </c>
      <c r="F408" s="16">
        <f t="shared" si="31"/>
        <v>5.6036354315028625E-2</v>
      </c>
      <c r="G408" s="10"/>
      <c r="H408" s="6">
        <v>100.199997</v>
      </c>
      <c r="I408" s="16">
        <f t="shared" si="32"/>
        <v>5.9481564021068856E-4</v>
      </c>
      <c r="J408" s="10"/>
      <c r="K408" s="6">
        <v>105.27121</v>
      </c>
      <c r="L408" s="16">
        <f t="shared" si="33"/>
        <v>-1.0129485708314845E-2</v>
      </c>
      <c r="M408" s="10"/>
      <c r="N408" s="6">
        <v>96.576380999999998</v>
      </c>
      <c r="O408" s="16">
        <f t="shared" si="34"/>
        <v>-4.5226410891096469E-2</v>
      </c>
      <c r="P408" s="10"/>
    </row>
    <row r="409" spans="1:16" x14ac:dyDescent="0.25">
      <c r="A409" s="23">
        <v>41611</v>
      </c>
      <c r="B409">
        <v>49.612862999999997</v>
      </c>
      <c r="C409" s="16">
        <f t="shared" si="30"/>
        <v>2.1418134645390552E-2</v>
      </c>
      <c r="D409" s="10"/>
      <c r="E409" s="6">
        <v>45.904975</v>
      </c>
      <c r="F409" s="16">
        <f t="shared" si="31"/>
        <v>5.9063569412908024E-2</v>
      </c>
      <c r="G409" s="10"/>
      <c r="H409" s="6">
        <v>101.800003</v>
      </c>
      <c r="I409" s="16">
        <f t="shared" si="32"/>
        <v>9.1146627656612633E-2</v>
      </c>
      <c r="J409" s="10"/>
      <c r="K409" s="6">
        <v>105.613874</v>
      </c>
      <c r="L409" s="16">
        <f t="shared" si="33"/>
        <v>-8.9787265188813192E-3</v>
      </c>
      <c r="M409" s="10"/>
      <c r="N409" s="6">
        <v>97.507167999999993</v>
      </c>
      <c r="O409" s="16">
        <f t="shared" si="34"/>
        <v>-4.623609456553146E-2</v>
      </c>
      <c r="P409" s="10"/>
    </row>
    <row r="410" spans="1:16" x14ac:dyDescent="0.25">
      <c r="A410" s="23">
        <v>41610</v>
      </c>
      <c r="B410">
        <v>50.444049</v>
      </c>
      <c r="C410" s="16">
        <f t="shared" si="30"/>
        <v>1.0890334345367458E-2</v>
      </c>
      <c r="D410" s="10"/>
      <c r="E410" s="6">
        <v>46.292439000000002</v>
      </c>
      <c r="F410" s="16">
        <f t="shared" si="31"/>
        <v>7.0798291816288161E-2</v>
      </c>
      <c r="G410" s="10"/>
      <c r="H410" s="6">
        <v>101.040001</v>
      </c>
      <c r="I410" s="16">
        <f t="shared" si="32"/>
        <v>9.7219272442544469E-2</v>
      </c>
      <c r="J410" s="10"/>
      <c r="K410" s="6">
        <v>105.34530100000001</v>
      </c>
      <c r="L410" s="16">
        <f t="shared" si="33"/>
        <v>-6.0112420418877432E-3</v>
      </c>
      <c r="M410" s="10"/>
      <c r="N410" s="6">
        <v>97.149897999999993</v>
      </c>
      <c r="O410" s="16">
        <f t="shared" si="34"/>
        <v>-3.3295246313631011E-2</v>
      </c>
      <c r="P410" s="10"/>
    </row>
    <row r="411" spans="1:16" x14ac:dyDescent="0.25">
      <c r="A411" s="23">
        <v>41607</v>
      </c>
      <c r="B411">
        <v>50.033375999999997</v>
      </c>
      <c r="C411" s="16">
        <f t="shared" si="30"/>
        <v>2.7517956848809755E-2</v>
      </c>
      <c r="D411" s="10"/>
      <c r="E411" s="6">
        <v>45.969555999999997</v>
      </c>
      <c r="F411" s="16">
        <f t="shared" si="31"/>
        <v>7.8907822450355214E-2</v>
      </c>
      <c r="G411" s="10"/>
      <c r="H411" s="6">
        <v>102.610001</v>
      </c>
      <c r="I411" s="16">
        <f t="shared" si="32"/>
        <v>9.0202859300819949E-2</v>
      </c>
      <c r="J411" s="10"/>
      <c r="K411" s="6">
        <v>105.847255</v>
      </c>
      <c r="L411" s="16">
        <f t="shared" si="33"/>
        <v>-2.4923369577223298E-3</v>
      </c>
      <c r="M411" s="10"/>
      <c r="N411" s="6">
        <v>97.911444000000003</v>
      </c>
      <c r="O411" s="16">
        <f t="shared" si="34"/>
        <v>-2.6095339141025908E-2</v>
      </c>
      <c r="P411" s="10"/>
    </row>
    <row r="412" spans="1:16" x14ac:dyDescent="0.25">
      <c r="A412" s="23">
        <v>41605</v>
      </c>
      <c r="B412">
        <v>50.163708999999997</v>
      </c>
      <c r="C412" s="16">
        <f t="shared" si="30"/>
        <v>1.7068171432988999E-2</v>
      </c>
      <c r="D412" s="10"/>
      <c r="E412" s="6">
        <v>45.969555999999997</v>
      </c>
      <c r="F412" s="16">
        <f t="shared" si="31"/>
        <v>6.908393134121793E-2</v>
      </c>
      <c r="G412" s="10"/>
      <c r="H412" s="6">
        <v>102.75</v>
      </c>
      <c r="I412" s="16">
        <f t="shared" si="32"/>
        <v>9.6846581608340365E-2</v>
      </c>
      <c r="J412" s="10"/>
      <c r="K412" s="6">
        <v>105.930334</v>
      </c>
      <c r="L412" s="16">
        <f t="shared" si="33"/>
        <v>-3.5216660138803757E-4</v>
      </c>
      <c r="M412" s="10"/>
      <c r="N412" s="6">
        <v>97.883323000000004</v>
      </c>
      <c r="O412" s="16">
        <f t="shared" si="34"/>
        <v>-2.1578800772288798E-2</v>
      </c>
      <c r="P412" s="10"/>
    </row>
    <row r="413" spans="1:16" x14ac:dyDescent="0.25">
      <c r="A413" s="23">
        <v>41604</v>
      </c>
      <c r="B413">
        <v>50.04813</v>
      </c>
      <c r="C413" s="16">
        <f t="shared" si="30"/>
        <v>3.0877449406483626E-2</v>
      </c>
      <c r="D413" s="10"/>
      <c r="E413" s="6">
        <v>45.738923999999997</v>
      </c>
      <c r="F413" s="16">
        <f t="shared" si="31"/>
        <v>5.7737250145126762E-2</v>
      </c>
      <c r="G413" s="10"/>
      <c r="H413" s="6">
        <v>102</v>
      </c>
      <c r="I413" s="16">
        <f t="shared" si="32"/>
        <v>0.11745517512088677</v>
      </c>
      <c r="J413" s="10"/>
      <c r="K413" s="6">
        <v>105.91187499999999</v>
      </c>
      <c r="L413" s="16">
        <f t="shared" si="33"/>
        <v>1.7381657983308596E-3</v>
      </c>
      <c r="M413" s="10"/>
      <c r="N413" s="6">
        <v>98.052055999999993</v>
      </c>
      <c r="O413" s="16">
        <f t="shared" si="34"/>
        <v>-1.9753499608059832E-2</v>
      </c>
      <c r="P413" s="10"/>
    </row>
    <row r="414" spans="1:16" x14ac:dyDescent="0.25">
      <c r="A414" s="23">
        <v>41603</v>
      </c>
      <c r="B414">
        <v>49.657125999999998</v>
      </c>
      <c r="C414" s="16">
        <f t="shared" si="30"/>
        <v>4.2434306063982685E-2</v>
      </c>
      <c r="D414" s="10"/>
      <c r="E414" s="6">
        <v>45.812724000000003</v>
      </c>
      <c r="F414" s="16">
        <f t="shared" si="31"/>
        <v>5.1091873220998396E-2</v>
      </c>
      <c r="G414" s="10"/>
      <c r="H414" s="6">
        <v>101.370003</v>
      </c>
      <c r="I414" s="16">
        <f t="shared" si="32"/>
        <v>0.129317980513729</v>
      </c>
      <c r="J414" s="10"/>
      <c r="K414" s="6">
        <v>105.699549</v>
      </c>
      <c r="L414" s="16">
        <f t="shared" si="33"/>
        <v>8.9377671890882304E-3</v>
      </c>
      <c r="M414" s="10"/>
      <c r="N414" s="6">
        <v>97.68647</v>
      </c>
      <c r="O414" s="16">
        <f t="shared" si="34"/>
        <v>-9.1581275589244227E-3</v>
      </c>
      <c r="P414" s="10"/>
    </row>
    <row r="415" spans="1:16" x14ac:dyDescent="0.25">
      <c r="A415" s="23">
        <v>41600</v>
      </c>
      <c r="B415">
        <v>49.703850000000003</v>
      </c>
      <c r="C415" s="16">
        <f t="shared" si="30"/>
        <v>5.7314151218769815E-2</v>
      </c>
      <c r="D415" s="10"/>
      <c r="E415" s="6">
        <v>45.148502999999998</v>
      </c>
      <c r="F415" s="16">
        <f t="shared" si="31"/>
        <v>6.6351741125954433E-2</v>
      </c>
      <c r="G415" s="10"/>
      <c r="H415" s="6">
        <v>102.019997</v>
      </c>
      <c r="I415" s="16">
        <f t="shared" si="32"/>
        <v>0.13618024953844143</v>
      </c>
      <c r="J415" s="10"/>
      <c r="K415" s="6">
        <v>105.51492399999999</v>
      </c>
      <c r="L415" s="16">
        <f t="shared" si="33"/>
        <v>1.4383579069363828E-2</v>
      </c>
      <c r="M415" s="10"/>
      <c r="N415" s="6">
        <v>97.405253999999999</v>
      </c>
      <c r="O415" s="16">
        <f t="shared" si="34"/>
        <v>-4.8246446363697792E-4</v>
      </c>
      <c r="P415" s="10"/>
    </row>
    <row r="416" spans="1:16" x14ac:dyDescent="0.25">
      <c r="A416" s="23">
        <v>41599</v>
      </c>
      <c r="B416">
        <v>49.578436000000004</v>
      </c>
      <c r="C416" s="16">
        <f t="shared" si="30"/>
        <v>4.6984012781399853E-2</v>
      </c>
      <c r="D416" s="10"/>
      <c r="E416" s="6">
        <v>44.853293999999998</v>
      </c>
      <c r="F416" s="16">
        <f t="shared" si="31"/>
        <v>4.6844882285635547E-2</v>
      </c>
      <c r="G416" s="10"/>
      <c r="H416" s="6">
        <v>101.160004</v>
      </c>
      <c r="I416" s="16">
        <f t="shared" si="32"/>
        <v>0.12604855686641403</v>
      </c>
      <c r="J416" s="10"/>
      <c r="K416" s="6">
        <v>105.145667</v>
      </c>
      <c r="L416" s="16">
        <f t="shared" si="33"/>
        <v>1.2790590192947038E-2</v>
      </c>
      <c r="M416" s="10"/>
      <c r="N416" s="6">
        <v>96.505343999999994</v>
      </c>
      <c r="O416" s="16">
        <f t="shared" si="34"/>
        <v>-4.0267358384254992E-3</v>
      </c>
      <c r="P416" s="10"/>
    </row>
    <row r="417" spans="1:16" x14ac:dyDescent="0.25">
      <c r="A417" s="23">
        <v>41598</v>
      </c>
      <c r="B417">
        <v>48.720199000000001</v>
      </c>
      <c r="C417" s="16">
        <f t="shared" si="30"/>
        <v>5.1079963610879409E-2</v>
      </c>
      <c r="D417" s="10"/>
      <c r="E417" s="6">
        <v>44.401257999999999</v>
      </c>
      <c r="F417" s="16">
        <f t="shared" si="31"/>
        <v>2.812429758594881E-2</v>
      </c>
      <c r="G417" s="10"/>
      <c r="H417" s="6">
        <v>99.510002</v>
      </c>
      <c r="I417" s="16">
        <f t="shared" si="32"/>
        <v>0.13306457362303514</v>
      </c>
      <c r="J417" s="10"/>
      <c r="K417" s="6">
        <v>104.94257500000001</v>
      </c>
      <c r="L417" s="16">
        <f t="shared" si="33"/>
        <v>6.1362486912275305E-3</v>
      </c>
      <c r="M417" s="10"/>
      <c r="N417" s="6">
        <v>96.345988000000006</v>
      </c>
      <c r="O417" s="16">
        <f t="shared" si="34"/>
        <v>-2.1181652925122418E-2</v>
      </c>
      <c r="P417" s="10"/>
    </row>
    <row r="418" spans="1:16" x14ac:dyDescent="0.25">
      <c r="A418" s="23">
        <v>41597</v>
      </c>
      <c r="B418">
        <v>48.540683999999999</v>
      </c>
      <c r="C418" s="16">
        <f t="shared" si="30"/>
        <v>5.0206317706720904E-2</v>
      </c>
      <c r="D418" s="10"/>
      <c r="E418" s="6">
        <v>44.345905000000002</v>
      </c>
      <c r="F418" s="16">
        <f t="shared" si="31"/>
        <v>1.3476504593920025E-2</v>
      </c>
      <c r="G418" s="10"/>
      <c r="H418" s="6">
        <v>99.510002</v>
      </c>
      <c r="I418" s="16">
        <f t="shared" si="32"/>
        <v>0.14947443687189566</v>
      </c>
      <c r="J418" s="10"/>
      <c r="K418" s="6">
        <v>105.39491099999999</v>
      </c>
      <c r="L418" s="16">
        <f t="shared" si="33"/>
        <v>5.520829283098827E-3</v>
      </c>
      <c r="M418" s="10"/>
      <c r="N418" s="6">
        <v>98.014559000000006</v>
      </c>
      <c r="O418" s="16">
        <f t="shared" si="34"/>
        <v>-2.3075838591739672E-2</v>
      </c>
      <c r="P418" s="10"/>
    </row>
    <row r="419" spans="1:16" x14ac:dyDescent="0.25">
      <c r="A419" s="23">
        <v>41596</v>
      </c>
      <c r="B419">
        <v>49.157924000000001</v>
      </c>
      <c r="C419" s="16">
        <f t="shared" si="30"/>
        <v>7.5817371426453839E-2</v>
      </c>
      <c r="D419" s="10"/>
      <c r="E419" s="6">
        <v>44.290551999999998</v>
      </c>
      <c r="F419" s="16">
        <f t="shared" si="31"/>
        <v>1.6924050176891248E-2</v>
      </c>
      <c r="G419" s="10"/>
      <c r="H419" s="6">
        <v>97.709998999999996</v>
      </c>
      <c r="I419" s="16">
        <f t="shared" si="32"/>
        <v>0.18267177540613</v>
      </c>
      <c r="J419" s="10"/>
      <c r="K419" s="6">
        <v>105.764169</v>
      </c>
      <c r="L419" s="16">
        <f t="shared" si="33"/>
        <v>1.1281456509818266E-2</v>
      </c>
      <c r="M419" s="10"/>
      <c r="N419" s="6">
        <v>98.764482000000001</v>
      </c>
      <c r="O419" s="16">
        <f t="shared" si="34"/>
        <v>-4.5527735042534268E-3</v>
      </c>
      <c r="P419" s="10"/>
    </row>
    <row r="420" spans="1:16" x14ac:dyDescent="0.25">
      <c r="A420" s="23">
        <v>41593</v>
      </c>
      <c r="B420">
        <v>49.674340999999998</v>
      </c>
      <c r="C420" s="16">
        <f t="shared" si="30"/>
        <v>9.7376327150895392E-2</v>
      </c>
      <c r="D420" s="10"/>
      <c r="E420" s="6">
        <v>44.345905000000002</v>
      </c>
      <c r="F420" s="16">
        <f t="shared" si="31"/>
        <v>5.4449990983116425E-3</v>
      </c>
      <c r="G420" s="10"/>
      <c r="H420" s="6">
        <v>98.019997000000004</v>
      </c>
      <c r="I420" s="16">
        <f t="shared" si="32"/>
        <v>0.15387339395370803</v>
      </c>
      <c r="J420" s="10"/>
      <c r="K420" s="6">
        <v>105.29336499999999</v>
      </c>
      <c r="L420" s="16">
        <f t="shared" si="33"/>
        <v>1.2678801832573861E-2</v>
      </c>
      <c r="M420" s="10"/>
      <c r="N420" s="6">
        <v>98.173922000000005</v>
      </c>
      <c r="O420" s="16">
        <f t="shared" si="34"/>
        <v>-4.9670002750622499E-3</v>
      </c>
      <c r="P420" s="10"/>
    </row>
    <row r="421" spans="1:16" x14ac:dyDescent="0.25">
      <c r="A421" s="23">
        <v>41592</v>
      </c>
      <c r="B421">
        <v>49.219402000000002</v>
      </c>
      <c r="C421" s="16">
        <f t="shared" si="30"/>
        <v>8.6289629322664485E-2</v>
      </c>
      <c r="D421" s="10"/>
      <c r="E421" s="6">
        <v>44.115273000000002</v>
      </c>
      <c r="F421" s="16">
        <f t="shared" si="31"/>
        <v>3.7586139382546069E-3</v>
      </c>
      <c r="G421" s="10"/>
      <c r="H421" s="6">
        <v>97.739998</v>
      </c>
      <c r="I421" s="16">
        <f t="shared" si="32"/>
        <v>0.1253731257261339</v>
      </c>
      <c r="J421" s="10"/>
      <c r="K421" s="6">
        <v>105.29336499999999</v>
      </c>
      <c r="L421" s="16">
        <f t="shared" si="33"/>
        <v>7.9933356049872728E-3</v>
      </c>
      <c r="M421" s="10"/>
      <c r="N421" s="6">
        <v>97.977062000000004</v>
      </c>
      <c r="O421" s="16">
        <f t="shared" si="34"/>
        <v>-1.0637235323154859E-2</v>
      </c>
      <c r="P421" s="10"/>
    </row>
    <row r="422" spans="1:16" x14ac:dyDescent="0.25">
      <c r="A422" s="23">
        <v>41591</v>
      </c>
      <c r="B422">
        <v>49.128414999999997</v>
      </c>
      <c r="C422" s="16">
        <f t="shared" si="30"/>
        <v>5.2890642415917677E-2</v>
      </c>
      <c r="D422" s="10"/>
      <c r="E422" s="6">
        <v>43.672460000000001</v>
      </c>
      <c r="F422" s="16">
        <f t="shared" si="31"/>
        <v>-8.5009253821720643E-3</v>
      </c>
      <c r="G422" s="10"/>
      <c r="H422" s="6">
        <v>97.790001000000004</v>
      </c>
      <c r="I422" s="16">
        <f t="shared" si="32"/>
        <v>0.10578118685124083</v>
      </c>
      <c r="J422" s="10"/>
      <c r="K422" s="6">
        <v>104.721023</v>
      </c>
      <c r="L422" s="16">
        <f t="shared" si="33"/>
        <v>9.7721704942703713E-3</v>
      </c>
      <c r="M422" s="10"/>
      <c r="N422" s="6">
        <v>97.377126000000004</v>
      </c>
      <c r="O422" s="16">
        <f t="shared" si="34"/>
        <v>-8.6047251348043696E-3</v>
      </c>
      <c r="P422" s="10"/>
    </row>
    <row r="423" spans="1:16" x14ac:dyDescent="0.25">
      <c r="A423" s="23">
        <v>41590</v>
      </c>
      <c r="B423">
        <v>48.658723000000002</v>
      </c>
      <c r="C423" s="16">
        <f t="shared" si="30"/>
        <v>6.1138977317589882E-2</v>
      </c>
      <c r="D423" s="10"/>
      <c r="E423" s="6">
        <v>43.903092000000001</v>
      </c>
      <c r="F423" s="16">
        <f t="shared" si="31"/>
        <v>-2.1091828406234248E-2</v>
      </c>
      <c r="G423" s="10"/>
      <c r="H423" s="6">
        <v>96.120002999999997</v>
      </c>
      <c r="I423" s="16">
        <f t="shared" si="32"/>
        <v>0.12105924150891068</v>
      </c>
      <c r="J423" s="10"/>
      <c r="K423" s="6">
        <v>104.481005</v>
      </c>
      <c r="L423" s="16">
        <f t="shared" si="33"/>
        <v>3.3095286293425286E-3</v>
      </c>
      <c r="M423" s="10"/>
      <c r="N423" s="6">
        <v>97.020916999999997</v>
      </c>
      <c r="O423" s="16">
        <f t="shared" si="34"/>
        <v>-1.5420399283583408E-2</v>
      </c>
      <c r="P423" s="10"/>
    </row>
    <row r="424" spans="1:16" x14ac:dyDescent="0.25">
      <c r="A424" s="23">
        <v>41589</v>
      </c>
      <c r="B424">
        <v>48.904139999999998</v>
      </c>
      <c r="C424" s="16">
        <f t="shared" si="30"/>
        <v>3.3625247016576765E-2</v>
      </c>
      <c r="D424" s="10"/>
      <c r="E424" s="6">
        <v>43.358801</v>
      </c>
      <c r="F424" s="16">
        <f t="shared" si="31"/>
        <v>-1.6125662785424932E-2</v>
      </c>
      <c r="G424" s="10"/>
      <c r="H424" s="6">
        <v>95.220000999999996</v>
      </c>
      <c r="I424" s="16">
        <f t="shared" si="32"/>
        <v>8.6470011456199813E-2</v>
      </c>
      <c r="J424" s="10"/>
      <c r="K424" s="6">
        <v>104.407152</v>
      </c>
      <c r="L424" s="16">
        <f t="shared" si="33"/>
        <v>1.5397471048272937E-3</v>
      </c>
      <c r="M424" s="10"/>
      <c r="N424" s="6">
        <v>96.570961999999994</v>
      </c>
      <c r="O424" s="16">
        <f t="shared" si="34"/>
        <v>-2.0595870624097623E-2</v>
      </c>
      <c r="P424" s="10"/>
    </row>
    <row r="425" spans="1:16" x14ac:dyDescent="0.25">
      <c r="A425" s="23">
        <v>41586</v>
      </c>
      <c r="B425">
        <v>48.663629</v>
      </c>
      <c r="C425" s="16">
        <f t="shared" si="30"/>
        <v>3.1311487928065818E-2</v>
      </c>
      <c r="D425" s="10"/>
      <c r="E425" s="6">
        <v>43.174294000000003</v>
      </c>
      <c r="F425" s="16">
        <f t="shared" si="31"/>
        <v>-3.5699648607775081E-2</v>
      </c>
      <c r="G425" s="10"/>
      <c r="H425" s="6">
        <v>95.260002</v>
      </c>
      <c r="I425" s="16">
        <f t="shared" si="32"/>
        <v>6.5100658498866704E-2</v>
      </c>
      <c r="J425" s="10"/>
      <c r="K425" s="6">
        <v>104.58255</v>
      </c>
      <c r="L425" s="16">
        <f t="shared" si="33"/>
        <v>3.8420576567956832E-3</v>
      </c>
      <c r="M425" s="10"/>
      <c r="N425" s="6">
        <v>96.936554000000001</v>
      </c>
      <c r="O425" s="16">
        <f t="shared" si="34"/>
        <v>-2.3663829725756536E-2</v>
      </c>
      <c r="P425" s="10"/>
    </row>
    <row r="426" spans="1:16" x14ac:dyDescent="0.25">
      <c r="A426" s="23">
        <v>41585</v>
      </c>
      <c r="B426">
        <v>48.126170000000002</v>
      </c>
      <c r="C426" s="16">
        <f t="shared" si="30"/>
        <v>3.7624229230730943E-2</v>
      </c>
      <c r="D426" s="10"/>
      <c r="E426" s="6">
        <v>42.270218</v>
      </c>
      <c r="F426" s="16">
        <f t="shared" si="31"/>
        <v>-1.7013268409081128E-2</v>
      </c>
      <c r="G426" s="10"/>
      <c r="H426" s="6">
        <v>92.32</v>
      </c>
      <c r="I426" s="16">
        <f t="shared" si="32"/>
        <v>8.9059116393516602E-2</v>
      </c>
      <c r="J426" s="10"/>
      <c r="K426" s="6">
        <v>105.61647000000001</v>
      </c>
      <c r="L426" s="16">
        <f t="shared" si="33"/>
        <v>4.5154259090542936E-3</v>
      </c>
      <c r="M426" s="10"/>
      <c r="N426" s="6">
        <v>99.326920000000001</v>
      </c>
      <c r="O426" s="16">
        <f t="shared" si="34"/>
        <v>-2.2941275473649991E-2</v>
      </c>
      <c r="P426" s="10"/>
    </row>
    <row r="427" spans="1:16" x14ac:dyDescent="0.25">
      <c r="A427" s="23">
        <v>41584</v>
      </c>
      <c r="B427">
        <v>48.842784999999999</v>
      </c>
      <c r="C427" s="16">
        <f t="shared" si="30"/>
        <v>1.5799032155436876E-2</v>
      </c>
      <c r="D427" s="10"/>
      <c r="E427" s="6">
        <v>42.399371000000002</v>
      </c>
      <c r="F427" s="16">
        <f t="shared" si="31"/>
        <v>-4.1222023481524261E-2</v>
      </c>
      <c r="G427" s="10"/>
      <c r="H427" s="6">
        <v>95.82</v>
      </c>
      <c r="I427" s="16">
        <f t="shared" si="32"/>
        <v>5.6051271014670778E-2</v>
      </c>
      <c r="J427" s="10"/>
      <c r="K427" s="6">
        <v>105.404145</v>
      </c>
      <c r="L427" s="16">
        <f t="shared" si="33"/>
        <v>1.2217069068825026E-2</v>
      </c>
      <c r="M427" s="10"/>
      <c r="N427" s="6">
        <v>98.492635000000007</v>
      </c>
      <c r="O427" s="16">
        <f t="shared" si="34"/>
        <v>-3.511007036245406E-4</v>
      </c>
      <c r="P427" s="10"/>
    </row>
    <row r="428" spans="1:16" x14ac:dyDescent="0.25">
      <c r="A428" s="23">
        <v>41583</v>
      </c>
      <c r="B428">
        <v>48.437846</v>
      </c>
      <c r="C428" s="16">
        <f t="shared" si="30"/>
        <v>2.8208331254508945E-2</v>
      </c>
      <c r="D428" s="10"/>
      <c r="E428" s="6">
        <v>41.845855999999998</v>
      </c>
      <c r="F428" s="16">
        <f t="shared" si="31"/>
        <v>-3.6073856934869419E-2</v>
      </c>
      <c r="G428" s="10"/>
      <c r="H428" s="6">
        <v>96.529999000000004</v>
      </c>
      <c r="I428" s="16">
        <f t="shared" si="32"/>
        <v>9.1468264136367772E-2</v>
      </c>
      <c r="J428" s="10"/>
      <c r="K428" s="6">
        <v>105.284139</v>
      </c>
      <c r="L428" s="16">
        <f t="shared" si="33"/>
        <v>9.3836331107177706E-3</v>
      </c>
      <c r="M428" s="10"/>
      <c r="N428" s="6">
        <v>98.445762000000002</v>
      </c>
      <c r="O428" s="16">
        <f t="shared" si="34"/>
        <v>-6.323072621503667E-3</v>
      </c>
      <c r="P428" s="10"/>
    </row>
    <row r="429" spans="1:16" x14ac:dyDescent="0.25">
      <c r="A429" s="23">
        <v>41582</v>
      </c>
      <c r="B429">
        <v>48.204701</v>
      </c>
      <c r="C429" s="16">
        <f t="shared" si="30"/>
        <v>3.0329909333530081E-2</v>
      </c>
      <c r="D429" s="10"/>
      <c r="E429" s="6">
        <v>42.177965999999998</v>
      </c>
      <c r="F429" s="16">
        <f t="shared" si="31"/>
        <v>-4.8458085669173756E-2</v>
      </c>
      <c r="G429" s="10"/>
      <c r="H429" s="6">
        <v>98.019997000000004</v>
      </c>
      <c r="I429" s="16">
        <f t="shared" si="32"/>
        <v>0.10636102005730663</v>
      </c>
      <c r="J429" s="10"/>
      <c r="K429" s="6">
        <v>105.736476</v>
      </c>
      <c r="L429" s="16">
        <f t="shared" si="33"/>
        <v>5.7611090296563194E-3</v>
      </c>
      <c r="M429" s="10"/>
      <c r="N429" s="6">
        <v>99.636263999999997</v>
      </c>
      <c r="O429" s="16">
        <f t="shared" si="34"/>
        <v>-1.3754425260009584E-2</v>
      </c>
      <c r="P429" s="10"/>
    </row>
    <row r="430" spans="1:16" x14ac:dyDescent="0.25">
      <c r="A430" s="23">
        <v>41579</v>
      </c>
      <c r="B430">
        <v>48.877144000000001</v>
      </c>
      <c r="C430" s="16">
        <f t="shared" si="30"/>
        <v>1.5930491672100144E-2</v>
      </c>
      <c r="D430" s="10"/>
      <c r="E430" s="6">
        <v>41.725926000000001</v>
      </c>
      <c r="F430" s="16">
        <f t="shared" si="31"/>
        <v>-3.8081165370921433E-2</v>
      </c>
      <c r="G430" s="10"/>
      <c r="H430" s="6">
        <v>94.510002</v>
      </c>
      <c r="I430" s="16">
        <f t="shared" si="32"/>
        <v>0.11551147892870794</v>
      </c>
      <c r="J430" s="10"/>
      <c r="K430" s="6">
        <v>105.708783</v>
      </c>
      <c r="L430" s="16">
        <f t="shared" si="33"/>
        <v>1.318903906031399E-2</v>
      </c>
      <c r="M430" s="10"/>
      <c r="N430" s="6">
        <v>99.542525999999995</v>
      </c>
      <c r="O430" s="16">
        <f t="shared" si="34"/>
        <v>2.2781032516139277E-4</v>
      </c>
      <c r="P430" s="10"/>
    </row>
    <row r="431" spans="1:16" x14ac:dyDescent="0.25">
      <c r="A431" s="23">
        <v>41578</v>
      </c>
      <c r="B431">
        <v>48.266055000000001</v>
      </c>
      <c r="C431" s="16">
        <f t="shared" si="30"/>
        <v>1.487973719889446E-2</v>
      </c>
      <c r="D431" s="10"/>
      <c r="E431" s="6">
        <v>41.596772999999999</v>
      </c>
      <c r="F431" s="16">
        <f t="shared" si="31"/>
        <v>-5.1384254851303046E-2</v>
      </c>
      <c r="G431" s="10"/>
      <c r="H431" s="6">
        <v>96.709998999999996</v>
      </c>
      <c r="I431" s="16">
        <f t="shared" si="32"/>
        <v>9.0206480788868726E-2</v>
      </c>
      <c r="J431" s="10"/>
      <c r="K431" s="6">
        <v>105.994951</v>
      </c>
      <c r="L431" s="16">
        <f t="shared" si="33"/>
        <v>1.5511772670226076E-2</v>
      </c>
      <c r="M431" s="10"/>
      <c r="N431" s="6">
        <v>100.631787</v>
      </c>
      <c r="O431" s="16">
        <f t="shared" si="34"/>
        <v>1.0065359433352405E-2</v>
      </c>
      <c r="P431" s="10"/>
    </row>
    <row r="432" spans="1:16" x14ac:dyDescent="0.25">
      <c r="A432" s="23">
        <v>41577</v>
      </c>
      <c r="B432">
        <v>50.020784999999997</v>
      </c>
      <c r="C432" s="16">
        <f t="shared" si="30"/>
        <v>-1.0863581139465173E-2</v>
      </c>
      <c r="D432" s="10"/>
      <c r="E432" s="6">
        <v>41.735152999999997</v>
      </c>
      <c r="F432" s="16">
        <f t="shared" si="31"/>
        <v>-6.0820623775472482E-2</v>
      </c>
      <c r="G432" s="10"/>
      <c r="H432" s="6">
        <v>97.349997999999999</v>
      </c>
      <c r="I432" s="16">
        <f t="shared" si="32"/>
        <v>0.13642774703707983</v>
      </c>
      <c r="J432" s="10"/>
      <c r="K432" s="6">
        <v>106.14216999999999</v>
      </c>
      <c r="L432" s="16">
        <f t="shared" si="33"/>
        <v>2.4307461727924418E-2</v>
      </c>
      <c r="M432" s="10"/>
      <c r="N432" s="6">
        <v>100.416766</v>
      </c>
      <c r="O432" s="16">
        <f t="shared" si="34"/>
        <v>2.8612122285754937E-2</v>
      </c>
      <c r="P432" s="10"/>
    </row>
    <row r="433" spans="1:16" x14ac:dyDescent="0.25">
      <c r="A433" s="23">
        <v>41576</v>
      </c>
      <c r="B433">
        <v>50.123860000000001</v>
      </c>
      <c r="C433" s="16">
        <f t="shared" si="30"/>
        <v>4.6787529176756326E-2</v>
      </c>
      <c r="D433" s="10"/>
      <c r="E433" s="6">
        <v>42.048813000000003</v>
      </c>
      <c r="F433" s="16">
        <f t="shared" si="31"/>
        <v>-6.2577648429116395E-2</v>
      </c>
      <c r="G433" s="10"/>
      <c r="H433" s="6">
        <v>98.860000999999997</v>
      </c>
      <c r="I433" s="16">
        <f t="shared" si="32"/>
        <v>0.15220736542093416</v>
      </c>
      <c r="J433" s="10"/>
      <c r="K433" s="6">
        <v>106.35378799999999</v>
      </c>
      <c r="L433" s="16">
        <f t="shared" si="33"/>
        <v>2.6640028994491693E-2</v>
      </c>
      <c r="M433" s="10"/>
      <c r="N433" s="6">
        <v>101.02444</v>
      </c>
      <c r="O433" s="16">
        <f t="shared" si="34"/>
        <v>3.182314100984196E-2</v>
      </c>
      <c r="P433" s="10"/>
    </row>
    <row r="434" spans="1:16" x14ac:dyDescent="0.25">
      <c r="A434" s="23">
        <v>41575</v>
      </c>
      <c r="B434">
        <v>49.839176000000002</v>
      </c>
      <c r="C434" s="16">
        <f t="shared" si="30"/>
        <v>5.4686369013832392E-2</v>
      </c>
      <c r="D434" s="10"/>
      <c r="E434" s="6">
        <v>41.836627999999997</v>
      </c>
      <c r="F434" s="16">
        <f t="shared" si="31"/>
        <v>-5.8264459839175609E-2</v>
      </c>
      <c r="G434" s="10"/>
      <c r="H434" s="6">
        <v>99.040001000000004</v>
      </c>
      <c r="I434" s="16">
        <f t="shared" si="32"/>
        <v>0.21285730062919139</v>
      </c>
      <c r="J434" s="10"/>
      <c r="K434" s="6">
        <v>106.206576</v>
      </c>
      <c r="L434" s="16">
        <f t="shared" si="33"/>
        <v>2.215846248008102E-2</v>
      </c>
      <c r="M434" s="10"/>
      <c r="N434" s="6">
        <v>100.893556</v>
      </c>
      <c r="O434" s="16">
        <f t="shared" si="34"/>
        <v>3.1937153356190295E-2</v>
      </c>
      <c r="P434" s="10"/>
    </row>
    <row r="435" spans="1:16" x14ac:dyDescent="0.25">
      <c r="A435" s="23">
        <v>41572</v>
      </c>
      <c r="B435">
        <v>49.834266</v>
      </c>
      <c r="C435" s="16">
        <f t="shared" si="30"/>
        <v>5.9916469375180803E-2</v>
      </c>
      <c r="D435" s="10"/>
      <c r="E435" s="6">
        <v>42.934438999999998</v>
      </c>
      <c r="F435" s="16">
        <f t="shared" si="31"/>
        <v>-5.5405134711348891E-2</v>
      </c>
      <c r="G435" s="10"/>
      <c r="H435" s="6">
        <v>99.18</v>
      </c>
      <c r="I435" s="16">
        <f t="shared" si="32"/>
        <v>0.23337481070828847</v>
      </c>
      <c r="J435" s="10"/>
      <c r="K435" s="6">
        <v>106.10536500000001</v>
      </c>
      <c r="L435" s="16">
        <f t="shared" si="33"/>
        <v>3.5715611624023369E-2</v>
      </c>
      <c r="M435" s="10"/>
      <c r="N435" s="6">
        <v>101.239468</v>
      </c>
      <c r="O435" s="16">
        <f t="shared" si="34"/>
        <v>4.3319985498890823E-2</v>
      </c>
      <c r="P435" s="10"/>
    </row>
    <row r="436" spans="1:16" x14ac:dyDescent="0.25">
      <c r="A436" s="23">
        <v>41571</v>
      </c>
      <c r="B436">
        <v>49.797454999999999</v>
      </c>
      <c r="C436" s="16">
        <f t="shared" si="30"/>
        <v>7.2235666993014647E-2</v>
      </c>
      <c r="D436" s="10"/>
      <c r="E436" s="6">
        <v>42.639229999999998</v>
      </c>
      <c r="F436" s="16">
        <f t="shared" si="31"/>
        <v>-3.4239410128622749E-2</v>
      </c>
      <c r="G436" s="10"/>
      <c r="H436" s="6">
        <v>100.879997</v>
      </c>
      <c r="I436" s="16">
        <f t="shared" si="32"/>
        <v>0.23913041930121914</v>
      </c>
      <c r="J436" s="10"/>
      <c r="K436" s="6">
        <v>106.11456800000001</v>
      </c>
      <c r="L436" s="16">
        <f t="shared" si="33"/>
        <v>3.7512339392337113E-2</v>
      </c>
      <c r="M436" s="10"/>
      <c r="N436" s="6">
        <v>100.86551</v>
      </c>
      <c r="O436" s="16">
        <f t="shared" si="34"/>
        <v>5.5548170293970189E-2</v>
      </c>
      <c r="P436" s="10"/>
    </row>
    <row r="437" spans="1:16" x14ac:dyDescent="0.25">
      <c r="A437" s="23">
        <v>41570</v>
      </c>
      <c r="B437">
        <v>48.810879999999997</v>
      </c>
      <c r="C437" s="16">
        <f t="shared" si="30"/>
        <v>7.3597905954527976E-2</v>
      </c>
      <c r="D437" s="10"/>
      <c r="E437" s="6">
        <v>42.952889999999996</v>
      </c>
      <c r="F437" s="16">
        <f t="shared" si="31"/>
        <v>-3.285205059254992E-2</v>
      </c>
      <c r="G437" s="10"/>
      <c r="H437" s="6">
        <v>91.830001999999993</v>
      </c>
      <c r="I437" s="16">
        <f t="shared" si="32"/>
        <v>0.26893077987421377</v>
      </c>
      <c r="J437" s="10"/>
      <c r="K437" s="6">
        <v>106.224975</v>
      </c>
      <c r="L437" s="16">
        <f t="shared" si="33"/>
        <v>3.8813445154357362E-2</v>
      </c>
      <c r="M437" s="10"/>
      <c r="N437" s="6">
        <v>101.258163</v>
      </c>
      <c r="O437" s="16">
        <f t="shared" si="34"/>
        <v>4.4641560141522429E-2</v>
      </c>
      <c r="P437" s="10"/>
    </row>
    <row r="438" spans="1:16" x14ac:dyDescent="0.25">
      <c r="A438" s="23">
        <v>41569</v>
      </c>
      <c r="B438">
        <v>49.078383000000002</v>
      </c>
      <c r="C438" s="16">
        <f t="shared" si="30"/>
        <v>7.4732527214066424E-2</v>
      </c>
      <c r="D438" s="10"/>
      <c r="E438" s="6">
        <v>42.869861999999998</v>
      </c>
      <c r="F438" s="16">
        <f t="shared" si="31"/>
        <v>-2.6959187229634085E-2</v>
      </c>
      <c r="G438" s="10"/>
      <c r="H438" s="6">
        <v>92.779999000000004</v>
      </c>
      <c r="I438" s="16">
        <f t="shared" si="32"/>
        <v>0.14974331477112868</v>
      </c>
      <c r="J438" s="10"/>
      <c r="K438" s="6">
        <v>106.252584</v>
      </c>
      <c r="L438" s="16">
        <f t="shared" si="33"/>
        <v>4.054823215246306E-2</v>
      </c>
      <c r="M438" s="10"/>
      <c r="N438" s="6">
        <v>100.86551</v>
      </c>
      <c r="O438" s="16">
        <f t="shared" si="34"/>
        <v>5.2774923731435885E-2</v>
      </c>
      <c r="P438" s="10"/>
    </row>
    <row r="439" spans="1:16" x14ac:dyDescent="0.25">
      <c r="A439" s="23">
        <v>41568</v>
      </c>
      <c r="B439">
        <v>49.093107000000003</v>
      </c>
      <c r="C439" s="16">
        <f t="shared" si="30"/>
        <v>7.3372313837198222E-2</v>
      </c>
      <c r="D439" s="10"/>
      <c r="E439" s="6">
        <v>42.906759999999998</v>
      </c>
      <c r="F439" s="16">
        <f t="shared" si="31"/>
        <v>-2.5990306584340317E-2</v>
      </c>
      <c r="G439" s="10"/>
      <c r="H439" s="6">
        <v>92.68</v>
      </c>
      <c r="I439" s="16">
        <f t="shared" si="32"/>
        <v>0.15311956441858787</v>
      </c>
      <c r="J439" s="10"/>
      <c r="K439" s="6">
        <v>105.608513</v>
      </c>
      <c r="L439" s="16">
        <f t="shared" si="33"/>
        <v>4.0071151078803657E-2</v>
      </c>
      <c r="M439" s="10"/>
      <c r="N439" s="6">
        <v>99.752986000000007</v>
      </c>
      <c r="O439" s="16">
        <f t="shared" si="34"/>
        <v>4.7271139187990308E-2</v>
      </c>
      <c r="P439" s="10"/>
    </row>
    <row r="440" spans="1:16" x14ac:dyDescent="0.25">
      <c r="A440" s="23">
        <v>41565</v>
      </c>
      <c r="B440">
        <v>49.193728999999998</v>
      </c>
      <c r="C440" s="16">
        <f t="shared" si="30"/>
        <v>8.3698980411741619E-2</v>
      </c>
      <c r="D440" s="10"/>
      <c r="E440" s="6">
        <v>42.999015</v>
      </c>
      <c r="F440" s="16">
        <f t="shared" si="31"/>
        <v>-2.1901130102945476E-2</v>
      </c>
      <c r="G440" s="10"/>
      <c r="H440" s="6">
        <v>93.550003000000004</v>
      </c>
      <c r="I440" s="16">
        <f t="shared" si="32"/>
        <v>0.15893458598306154</v>
      </c>
      <c r="J440" s="10"/>
      <c r="K440" s="6">
        <v>105.88454400000001</v>
      </c>
      <c r="L440" s="16">
        <f t="shared" si="33"/>
        <v>3.8615073989507254E-2</v>
      </c>
      <c r="M440" s="10"/>
      <c r="N440" s="6">
        <v>100.070853</v>
      </c>
      <c r="O440" s="16">
        <f t="shared" si="34"/>
        <v>4.4925956353864205E-2</v>
      </c>
      <c r="P440" s="10"/>
    </row>
    <row r="441" spans="1:16" x14ac:dyDescent="0.25">
      <c r="A441" s="23">
        <v>41564</v>
      </c>
      <c r="B441">
        <v>48.661175999999998</v>
      </c>
      <c r="C441" s="16">
        <f t="shared" si="30"/>
        <v>0.12265468194128082</v>
      </c>
      <c r="D441" s="10"/>
      <c r="E441" s="6">
        <v>43.460279</v>
      </c>
      <c r="F441" s="16">
        <f t="shared" si="31"/>
        <v>-1.4870436113789243E-2</v>
      </c>
      <c r="G441" s="10"/>
      <c r="H441" s="6">
        <v>91.949996999999996</v>
      </c>
      <c r="I441" s="16">
        <f t="shared" si="32"/>
        <v>0.18974954304017078</v>
      </c>
      <c r="J441" s="10"/>
      <c r="K441" s="6">
        <v>105.746529</v>
      </c>
      <c r="L441" s="16">
        <f t="shared" si="33"/>
        <v>3.6747742448447251E-2</v>
      </c>
      <c r="M441" s="10"/>
      <c r="N441" s="6">
        <v>99.855824999999996</v>
      </c>
      <c r="O441" s="16">
        <f t="shared" si="34"/>
        <v>4.0935135200583339E-2</v>
      </c>
      <c r="P441" s="10"/>
    </row>
    <row r="442" spans="1:16" x14ac:dyDescent="0.25">
      <c r="A442" s="23">
        <v>41563</v>
      </c>
      <c r="B442">
        <v>48.010824</v>
      </c>
      <c r="C442" s="16">
        <f t="shared" si="30"/>
        <v>0.12231845369381222</v>
      </c>
      <c r="D442" s="10"/>
      <c r="E442" s="6">
        <v>43.515628999999997</v>
      </c>
      <c r="F442" s="16">
        <f t="shared" si="31"/>
        <v>9.3895578278058167E-4</v>
      </c>
      <c r="G442" s="10"/>
      <c r="H442" s="6">
        <v>90.32</v>
      </c>
      <c r="I442" s="16">
        <f t="shared" si="32"/>
        <v>0.19214314244041764</v>
      </c>
      <c r="J442" s="10"/>
      <c r="K442" s="6">
        <v>104.973645</v>
      </c>
      <c r="L442" s="16">
        <f t="shared" si="33"/>
        <v>3.8099787606156177E-2</v>
      </c>
      <c r="M442" s="10"/>
      <c r="N442" s="6">
        <v>98.958329000000006</v>
      </c>
      <c r="O442" s="16">
        <f t="shared" si="34"/>
        <v>3.9202347525751025E-2</v>
      </c>
      <c r="P442" s="10"/>
    </row>
    <row r="443" spans="1:16" x14ac:dyDescent="0.25">
      <c r="A443" s="23">
        <v>41562</v>
      </c>
      <c r="B443">
        <v>46.965347000000001</v>
      </c>
      <c r="C443" s="16">
        <f t="shared" si="30"/>
        <v>0.1102094132117879</v>
      </c>
      <c r="D443" s="10"/>
      <c r="E443" s="6">
        <v>42.962113000000002</v>
      </c>
      <c r="F443" s="16">
        <f t="shared" si="31"/>
        <v>1.7919188894315319E-3</v>
      </c>
      <c r="G443" s="10"/>
      <c r="H443" s="6">
        <v>89.220000999999996</v>
      </c>
      <c r="I443" s="16">
        <f t="shared" si="32"/>
        <v>0.16092540510570408</v>
      </c>
      <c r="J443" s="10"/>
      <c r="K443" s="6">
        <v>104.20076899999999</v>
      </c>
      <c r="L443" s="16">
        <f t="shared" si="33"/>
        <v>3.1999079343679293E-2</v>
      </c>
      <c r="M443" s="10"/>
      <c r="N443" s="6">
        <v>97.733622999999994</v>
      </c>
      <c r="O443" s="16">
        <f t="shared" si="34"/>
        <v>3.4984304808777678E-2</v>
      </c>
      <c r="P443" s="10"/>
    </row>
    <row r="444" spans="1:16" x14ac:dyDescent="0.25">
      <c r="A444" s="23">
        <v>41561</v>
      </c>
      <c r="B444">
        <v>47.473360999999997</v>
      </c>
      <c r="C444" s="16">
        <f t="shared" si="30"/>
        <v>8.6156944714545824E-2</v>
      </c>
      <c r="D444" s="10"/>
      <c r="E444" s="6">
        <v>43.128169</v>
      </c>
      <c r="F444" s="16">
        <f t="shared" si="31"/>
        <v>-1.4477250282687315E-2</v>
      </c>
      <c r="G444" s="10"/>
      <c r="H444" s="6">
        <v>90.599997999999999</v>
      </c>
      <c r="I444" s="16">
        <f t="shared" si="32"/>
        <v>0.15870131168831159</v>
      </c>
      <c r="J444" s="10"/>
      <c r="K444" s="6">
        <v>104.18237000000001</v>
      </c>
      <c r="L444" s="16">
        <f t="shared" si="33"/>
        <v>1.5973411957524775E-2</v>
      </c>
      <c r="M444" s="10"/>
      <c r="N444" s="6">
        <v>97.799064999999999</v>
      </c>
      <c r="O444" s="16">
        <f t="shared" si="34"/>
        <v>7.9225364186823466E-3</v>
      </c>
      <c r="P444" s="10"/>
    </row>
    <row r="445" spans="1:16" x14ac:dyDescent="0.25">
      <c r="A445" s="23">
        <v>41558</v>
      </c>
      <c r="B445">
        <v>47.169043000000002</v>
      </c>
      <c r="C445" s="16">
        <f t="shared" si="30"/>
        <v>9.27578715062507E-2</v>
      </c>
      <c r="D445" s="10"/>
      <c r="E445" s="6">
        <v>43.626334</v>
      </c>
      <c r="F445" s="16">
        <f t="shared" si="31"/>
        <v>-8.1870085301460893E-4</v>
      </c>
      <c r="G445" s="10"/>
      <c r="H445" s="6">
        <v>89.279999000000004</v>
      </c>
      <c r="I445" s="16">
        <f t="shared" si="32"/>
        <v>0.19226214481542692</v>
      </c>
      <c r="J445" s="10"/>
      <c r="K445" s="6">
        <v>104.504402</v>
      </c>
      <c r="L445" s="16">
        <f t="shared" si="33"/>
        <v>1.2083475266764898E-2</v>
      </c>
      <c r="M445" s="10"/>
      <c r="N445" s="6">
        <v>98.593722</v>
      </c>
      <c r="O445" s="16">
        <f t="shared" si="34"/>
        <v>6.3715556424139841E-3</v>
      </c>
      <c r="P445" s="10"/>
    </row>
    <row r="446" spans="1:16" x14ac:dyDescent="0.25">
      <c r="A446" s="23">
        <v>41557</v>
      </c>
      <c r="B446">
        <v>46.391074000000003</v>
      </c>
      <c r="C446" s="16">
        <f t="shared" si="30"/>
        <v>0.10193783566187542</v>
      </c>
      <c r="D446" s="10"/>
      <c r="E446" s="6">
        <v>43.810841000000003</v>
      </c>
      <c r="F446" s="16">
        <f t="shared" si="31"/>
        <v>9.012793335912983E-3</v>
      </c>
      <c r="G446" s="10"/>
      <c r="H446" s="6">
        <v>86.57</v>
      </c>
      <c r="I446" s="16">
        <f t="shared" si="32"/>
        <v>0.20828258503562846</v>
      </c>
      <c r="J446" s="10"/>
      <c r="K446" s="6">
        <v>104.36638600000001</v>
      </c>
      <c r="L446" s="16">
        <f t="shared" si="33"/>
        <v>1.1211658730924778E-2</v>
      </c>
      <c r="M446" s="10"/>
      <c r="N446" s="6">
        <v>98.621768000000003</v>
      </c>
      <c r="O446" s="16">
        <f t="shared" si="34"/>
        <v>2.3901756395616758E-4</v>
      </c>
      <c r="P446" s="10"/>
    </row>
    <row r="447" spans="1:16" x14ac:dyDescent="0.25">
      <c r="A447" s="23">
        <v>41556</v>
      </c>
      <c r="B447">
        <v>45.119818000000002</v>
      </c>
      <c r="C447" s="16">
        <f t="shared" si="30"/>
        <v>7.789248388728609E-2</v>
      </c>
      <c r="D447" s="10"/>
      <c r="E447" s="6">
        <v>43.607883000000001</v>
      </c>
      <c r="F447" s="16">
        <f t="shared" si="31"/>
        <v>1.7367743280851666E-2</v>
      </c>
      <c r="G447" s="10"/>
      <c r="H447" s="6">
        <v>84.139999000000003</v>
      </c>
      <c r="I447" s="16">
        <f t="shared" si="32"/>
        <v>0.16107835732506315</v>
      </c>
      <c r="J447" s="10"/>
      <c r="K447" s="6">
        <v>104.219167</v>
      </c>
      <c r="L447" s="16">
        <f t="shared" si="33"/>
        <v>9.8761801709748021E-3</v>
      </c>
      <c r="M447" s="10"/>
      <c r="N447" s="6">
        <v>98.462838000000005</v>
      </c>
      <c r="O447" s="16">
        <f t="shared" si="34"/>
        <v>-6.0797453924721356E-4</v>
      </c>
      <c r="P447" s="10"/>
    </row>
    <row r="448" spans="1:16" x14ac:dyDescent="0.25">
      <c r="A448" s="23">
        <v>41555</v>
      </c>
      <c r="B448">
        <v>44.795867000000001</v>
      </c>
      <c r="C448" s="16">
        <f t="shared" si="30"/>
        <v>4.9312246537278837E-2</v>
      </c>
      <c r="D448" s="10"/>
      <c r="E448" s="6">
        <v>44.050696000000002</v>
      </c>
      <c r="F448" s="16">
        <f t="shared" si="31"/>
        <v>1.2869713941347838E-2</v>
      </c>
      <c r="G448" s="10"/>
      <c r="H448" s="6">
        <v>84.68</v>
      </c>
      <c r="I448" s="16">
        <f t="shared" si="32"/>
        <v>0.14289589203086561</v>
      </c>
      <c r="J448" s="10"/>
      <c r="K448" s="6">
        <v>104.439995</v>
      </c>
      <c r="L448" s="16">
        <f t="shared" si="33"/>
        <v>9.4338556302591137E-3</v>
      </c>
      <c r="M448" s="10"/>
      <c r="N448" s="6">
        <v>99.257493999999994</v>
      </c>
      <c r="O448" s="16">
        <f t="shared" si="34"/>
        <v>5.7433172703682533E-3</v>
      </c>
      <c r="P448" s="10"/>
    </row>
    <row r="449" spans="1:16" x14ac:dyDescent="0.25">
      <c r="A449" s="23">
        <v>41554</v>
      </c>
      <c r="B449">
        <v>45.728450000000002</v>
      </c>
      <c r="C449" s="16">
        <f t="shared" si="30"/>
        <v>4.7999090402589317E-2</v>
      </c>
      <c r="D449" s="10"/>
      <c r="E449" s="6">
        <v>44.179850000000002</v>
      </c>
      <c r="F449" s="16">
        <f t="shared" si="31"/>
        <v>2.2720449597986692E-2</v>
      </c>
      <c r="G449" s="10"/>
      <c r="H449" s="6">
        <v>87.099997999999999</v>
      </c>
      <c r="I449" s="16">
        <f t="shared" si="32"/>
        <v>0.15477973122106303</v>
      </c>
      <c r="J449" s="10"/>
      <c r="K449" s="6">
        <v>104.458394</v>
      </c>
      <c r="L449" s="16">
        <f t="shared" si="33"/>
        <v>1.1751929342434853E-2</v>
      </c>
      <c r="M449" s="10"/>
      <c r="N449" s="6">
        <v>99.229449000000002</v>
      </c>
      <c r="O449" s="16">
        <f t="shared" si="34"/>
        <v>5.6446906004730124E-3</v>
      </c>
      <c r="P449" s="10"/>
    </row>
    <row r="450" spans="1:16" x14ac:dyDescent="0.25">
      <c r="A450" s="23">
        <v>41551</v>
      </c>
      <c r="B450">
        <v>46.746926999999999</v>
      </c>
      <c r="C450" s="16">
        <f t="shared" si="30"/>
        <v>6.4742868222066541E-2</v>
      </c>
      <c r="D450" s="10"/>
      <c r="E450" s="6">
        <v>44.493509000000003</v>
      </c>
      <c r="F450" s="16">
        <f t="shared" si="31"/>
        <v>1.4733810393059432E-2</v>
      </c>
      <c r="G450" s="10"/>
      <c r="H450" s="6">
        <v>88.389999000000003</v>
      </c>
      <c r="I450" s="16">
        <f t="shared" si="32"/>
        <v>0.15809066823681261</v>
      </c>
      <c r="J450" s="10"/>
      <c r="K450" s="6">
        <v>104.274378</v>
      </c>
      <c r="L450" s="16">
        <f t="shared" si="33"/>
        <v>1.6250005703482007E-2</v>
      </c>
      <c r="M450" s="10"/>
      <c r="N450" s="6">
        <v>98.827444999999997</v>
      </c>
      <c r="O450" s="16">
        <f t="shared" si="34"/>
        <v>1.8022285137345051E-2</v>
      </c>
      <c r="P450" s="10"/>
    </row>
    <row r="451" spans="1:16" x14ac:dyDescent="0.25">
      <c r="A451" s="23">
        <v>41550</v>
      </c>
      <c r="B451">
        <v>46.297814000000002</v>
      </c>
      <c r="C451" s="16">
        <f t="shared" si="30"/>
        <v>6.3539866255904798E-2</v>
      </c>
      <c r="D451" s="10"/>
      <c r="E451" s="6">
        <v>44.613439</v>
      </c>
      <c r="F451" s="16">
        <f t="shared" si="31"/>
        <v>1.9582786812611941E-2</v>
      </c>
      <c r="G451" s="10"/>
      <c r="H451" s="6">
        <v>87.230002999999996</v>
      </c>
      <c r="I451" s="16">
        <f t="shared" si="32"/>
        <v>0.17368213182000103</v>
      </c>
      <c r="J451" s="10"/>
      <c r="K451" s="6">
        <v>104.37558900000001</v>
      </c>
      <c r="L451" s="16">
        <f t="shared" si="33"/>
        <v>1.6539159091369715E-2</v>
      </c>
      <c r="M451" s="10"/>
      <c r="N451" s="6">
        <v>98.902237999999997</v>
      </c>
      <c r="O451" s="16">
        <f t="shared" si="34"/>
        <v>1.8953373280129027E-2</v>
      </c>
      <c r="P451" s="10"/>
    </row>
    <row r="452" spans="1:16" x14ac:dyDescent="0.25">
      <c r="A452" s="23">
        <v>41549</v>
      </c>
      <c r="B452">
        <v>47.075788000000003</v>
      </c>
      <c r="C452" s="16">
        <f t="shared" si="30"/>
        <v>5.4381820342026099E-2</v>
      </c>
      <c r="D452" s="10"/>
      <c r="E452" s="6">
        <v>44.622661999999998</v>
      </c>
      <c r="F452" s="16">
        <f t="shared" si="31"/>
        <v>2.0620340633062062E-2</v>
      </c>
      <c r="G452" s="10"/>
      <c r="H452" s="6">
        <v>88.470000999999996</v>
      </c>
      <c r="I452" s="16">
        <f t="shared" si="32"/>
        <v>0.15705006177278236</v>
      </c>
      <c r="J452" s="10"/>
      <c r="K452" s="6">
        <v>104.32037800000001</v>
      </c>
      <c r="L452" s="16">
        <f t="shared" si="33"/>
        <v>2.437262916120142E-2</v>
      </c>
      <c r="M452" s="10"/>
      <c r="N452" s="6">
        <v>99.061167999999995</v>
      </c>
      <c r="O452" s="16">
        <f t="shared" si="34"/>
        <v>3.0794545554751585E-2</v>
      </c>
      <c r="P452" s="10"/>
    </row>
    <row r="453" spans="1:16" x14ac:dyDescent="0.25">
      <c r="A453" s="23">
        <v>41548</v>
      </c>
      <c r="B453">
        <v>47.419369000000003</v>
      </c>
      <c r="C453" s="16">
        <f t="shared" si="30"/>
        <v>7.5284532198984788E-2</v>
      </c>
      <c r="D453" s="10"/>
      <c r="E453" s="6">
        <v>44.963999999999999</v>
      </c>
      <c r="F453" s="16">
        <f t="shared" si="31"/>
        <v>2.8359622962522701E-2</v>
      </c>
      <c r="G453" s="10"/>
      <c r="H453" s="6">
        <v>89.400002000000001</v>
      </c>
      <c r="I453" s="16">
        <f t="shared" si="32"/>
        <v>0.18895304722735928</v>
      </c>
      <c r="J453" s="10"/>
      <c r="K453" s="6">
        <v>104.007549</v>
      </c>
      <c r="L453" s="16">
        <f t="shared" si="33"/>
        <v>2.853699670750065E-2</v>
      </c>
      <c r="M453" s="10"/>
      <c r="N453" s="6">
        <v>98.911589000000006</v>
      </c>
      <c r="O453" s="16">
        <f t="shared" si="34"/>
        <v>4.2964525484478822E-2</v>
      </c>
      <c r="P453" s="10"/>
    </row>
    <row r="454" spans="1:16" x14ac:dyDescent="0.25">
      <c r="A454" s="23">
        <v>41547</v>
      </c>
      <c r="B454">
        <v>46.899087000000002</v>
      </c>
      <c r="C454" s="16">
        <f t="shared" si="30"/>
        <v>0.11546010165829879</v>
      </c>
      <c r="D454" s="10"/>
      <c r="E454" s="6">
        <v>43.921543</v>
      </c>
      <c r="F454" s="16">
        <f t="shared" si="31"/>
        <v>3.404718326664935E-2</v>
      </c>
      <c r="G454" s="10"/>
      <c r="H454" s="6">
        <v>87.470000999999996</v>
      </c>
      <c r="I454" s="16">
        <f t="shared" si="32"/>
        <v>0.20517662442706919</v>
      </c>
      <c r="J454" s="10"/>
      <c r="K454" s="6">
        <v>104.112438</v>
      </c>
      <c r="L454" s="16">
        <f t="shared" si="33"/>
        <v>1.9297347999421843E-2</v>
      </c>
      <c r="M454" s="10"/>
      <c r="N454" s="6">
        <v>99.212618000000006</v>
      </c>
      <c r="O454" s="16">
        <f t="shared" si="34"/>
        <v>2.9993445885549086E-2</v>
      </c>
      <c r="P454" s="10"/>
    </row>
    <row r="455" spans="1:16" x14ac:dyDescent="0.25">
      <c r="A455" s="23">
        <v>41544</v>
      </c>
      <c r="B455">
        <v>47.377648999999998</v>
      </c>
      <c r="C455" s="16">
        <f t="shared" si="30"/>
        <v>9.2124853398595885E-2</v>
      </c>
      <c r="D455" s="10"/>
      <c r="E455" s="6">
        <v>44.087598</v>
      </c>
      <c r="F455" s="16">
        <f t="shared" si="31"/>
        <v>9.6489579418743698E-3</v>
      </c>
      <c r="G455" s="10"/>
      <c r="H455" s="6">
        <v>87.419998000000007</v>
      </c>
      <c r="I455" s="16">
        <f t="shared" si="32"/>
        <v>0.20217150351370239</v>
      </c>
      <c r="J455" s="10"/>
      <c r="K455" s="6">
        <v>104.34172</v>
      </c>
      <c r="L455" s="16">
        <f t="shared" si="33"/>
        <v>2.6579311555807728E-2</v>
      </c>
      <c r="M455" s="10"/>
      <c r="N455" s="6">
        <v>99.361806000000001</v>
      </c>
      <c r="O455" s="16">
        <f t="shared" si="34"/>
        <v>4.109313132455128E-2</v>
      </c>
      <c r="P455" s="10"/>
    </row>
    <row r="456" spans="1:16" x14ac:dyDescent="0.25">
      <c r="A456" s="23">
        <v>41543</v>
      </c>
      <c r="B456">
        <v>47.502809999999997</v>
      </c>
      <c r="C456" s="16">
        <f t="shared" si="30"/>
        <v>0.1150580481472443</v>
      </c>
      <c r="D456" s="10"/>
      <c r="E456" s="6">
        <v>43.98612</v>
      </c>
      <c r="F456" s="16">
        <f t="shared" si="31"/>
        <v>1.0916590847613206E-2</v>
      </c>
      <c r="G456" s="10"/>
      <c r="H456" s="6">
        <v>87.790001000000004</v>
      </c>
      <c r="I456" s="16">
        <f t="shared" si="32"/>
        <v>0.19377296761820451</v>
      </c>
      <c r="J456" s="10"/>
      <c r="K456" s="6">
        <v>104.424266</v>
      </c>
      <c r="L456" s="16">
        <f t="shared" si="33"/>
        <v>2.3213983152609252E-2</v>
      </c>
      <c r="M456" s="10"/>
      <c r="N456" s="6">
        <v>99.119373999999993</v>
      </c>
      <c r="O456" s="16">
        <f t="shared" si="34"/>
        <v>3.3580628121828049E-2</v>
      </c>
      <c r="P456" s="10"/>
    </row>
    <row r="457" spans="1:16" x14ac:dyDescent="0.25">
      <c r="A457" s="23">
        <v>41542</v>
      </c>
      <c r="B457">
        <v>47.011977000000002</v>
      </c>
      <c r="C457" s="16">
        <f t="shared" ref="C457:C520" si="35">B456/B485-1</f>
        <v>0.11286151920647858</v>
      </c>
      <c r="D457" s="10"/>
      <c r="E457" s="6">
        <v>43.976891999999999</v>
      </c>
      <c r="F457" s="16">
        <f t="shared" ref="F457:F520" si="36">E456/E485-1</f>
        <v>2.9128535497000563E-3</v>
      </c>
      <c r="G457" s="10"/>
      <c r="H457" s="6">
        <v>87.25</v>
      </c>
      <c r="I457" s="16">
        <f t="shared" ref="I457:I520" si="37">H456/H485-1</f>
        <v>0.19849830716723549</v>
      </c>
      <c r="J457" s="10"/>
      <c r="K457" s="6">
        <v>104.68106</v>
      </c>
      <c r="L457" s="16">
        <f t="shared" ref="L457:L520" si="38">K456/K485-1</f>
        <v>1.8908389349132637E-2</v>
      </c>
      <c r="M457" s="10"/>
      <c r="N457" s="6">
        <v>99.818710999999993</v>
      </c>
      <c r="O457" s="16">
        <f t="shared" ref="O457:O520" si="39">N456/N485-1</f>
        <v>2.7480466189656383E-2</v>
      </c>
      <c r="P457" s="10"/>
    </row>
    <row r="458" spans="1:16" x14ac:dyDescent="0.25">
      <c r="A458" s="23">
        <v>41541</v>
      </c>
      <c r="B458">
        <v>47.448818000000003</v>
      </c>
      <c r="C458" s="16">
        <f t="shared" si="35"/>
        <v>7.4067784466576025E-2</v>
      </c>
      <c r="D458" s="10"/>
      <c r="E458" s="6">
        <v>43.847738999999997</v>
      </c>
      <c r="F458" s="16">
        <f t="shared" si="36"/>
        <v>-9.6842074542495826E-3</v>
      </c>
      <c r="G458" s="10"/>
      <c r="H458" s="6">
        <v>87.870002999999997</v>
      </c>
      <c r="I458" s="16">
        <f t="shared" si="37"/>
        <v>0.16070243875754775</v>
      </c>
      <c r="J458" s="10"/>
      <c r="K458" s="6">
        <v>104.360067</v>
      </c>
      <c r="L458" s="16">
        <f t="shared" si="38"/>
        <v>1.4176990868711492E-2</v>
      </c>
      <c r="M458" s="10"/>
      <c r="N458" s="6">
        <v>99.613570999999993</v>
      </c>
      <c r="O458" s="16">
        <f t="shared" si="39"/>
        <v>2.0756349317886835E-2</v>
      </c>
      <c r="P458" s="10"/>
    </row>
    <row r="459" spans="1:16" x14ac:dyDescent="0.25">
      <c r="A459" s="23">
        <v>41540</v>
      </c>
      <c r="B459">
        <v>48.160527999999999</v>
      </c>
      <c r="C459" s="16">
        <f t="shared" si="35"/>
        <v>8.0715492019998614E-2</v>
      </c>
      <c r="D459" s="10"/>
      <c r="E459" s="6">
        <v>43.98612</v>
      </c>
      <c r="F459" s="16">
        <f t="shared" si="36"/>
        <v>-9.7382416895364088E-3</v>
      </c>
      <c r="G459" s="10"/>
      <c r="H459" s="6">
        <v>86.690002000000007</v>
      </c>
      <c r="I459" s="16">
        <f t="shared" si="37"/>
        <v>0.1675524935542787</v>
      </c>
      <c r="J459" s="10"/>
      <c r="K459" s="6">
        <v>104.094099</v>
      </c>
      <c r="L459" s="16">
        <f t="shared" si="38"/>
        <v>9.3686489235003112E-3</v>
      </c>
      <c r="M459" s="10"/>
      <c r="N459" s="6">
        <v>98.550578999999999</v>
      </c>
      <c r="O459" s="16">
        <f t="shared" si="39"/>
        <v>2.0210985505585866E-2</v>
      </c>
      <c r="P459" s="10"/>
    </row>
    <row r="460" spans="1:16" x14ac:dyDescent="0.25">
      <c r="A460" s="23">
        <v>41537</v>
      </c>
      <c r="B460">
        <v>48.796156000000003</v>
      </c>
      <c r="C460" s="16">
        <f t="shared" si="35"/>
        <v>9.3691573955029028E-2</v>
      </c>
      <c r="D460" s="10"/>
      <c r="E460" s="6">
        <v>44.290551999999998</v>
      </c>
      <c r="F460" s="16">
        <f t="shared" si="36"/>
        <v>-7.4328602461563031E-3</v>
      </c>
      <c r="G460" s="10"/>
      <c r="H460" s="6">
        <v>85.099997999999999</v>
      </c>
      <c r="I460" s="16">
        <f t="shared" si="37"/>
        <v>0.14381845700199958</v>
      </c>
      <c r="J460" s="10"/>
      <c r="K460" s="6">
        <v>103.479624</v>
      </c>
      <c r="L460" s="16">
        <f t="shared" si="38"/>
        <v>-3.630395576271761E-4</v>
      </c>
      <c r="M460" s="10"/>
      <c r="N460" s="6">
        <v>97.832588999999999</v>
      </c>
      <c r="O460" s="16">
        <f t="shared" si="39"/>
        <v>-5.2666656976779747E-3</v>
      </c>
      <c r="P460" s="10"/>
    </row>
    <row r="461" spans="1:16" x14ac:dyDescent="0.25">
      <c r="A461" s="23">
        <v>41536</v>
      </c>
      <c r="B461">
        <v>47.785041</v>
      </c>
      <c r="C461" s="16">
        <f t="shared" si="35"/>
        <v>0.10781807939885435</v>
      </c>
      <c r="D461" s="10"/>
      <c r="E461" s="6">
        <v>44.521183999999998</v>
      </c>
      <c r="F461" s="16">
        <f t="shared" si="36"/>
        <v>1.0891370502201791E-3</v>
      </c>
      <c r="G461" s="10"/>
      <c r="H461" s="6">
        <v>84.489998</v>
      </c>
      <c r="I461" s="16">
        <f t="shared" si="37"/>
        <v>0.13059653768818391</v>
      </c>
      <c r="J461" s="10"/>
      <c r="K461" s="6">
        <v>103.387913</v>
      </c>
      <c r="L461" s="16">
        <f t="shared" si="38"/>
        <v>-6.7871010469181536E-3</v>
      </c>
      <c r="M461" s="10"/>
      <c r="N461" s="6">
        <v>97.319745999999995</v>
      </c>
      <c r="O461" s="16">
        <f t="shared" si="39"/>
        <v>-1.9234544197582526E-2</v>
      </c>
      <c r="P461" s="10"/>
    </row>
    <row r="462" spans="1:16" x14ac:dyDescent="0.25">
      <c r="A462" s="23">
        <v>41535</v>
      </c>
      <c r="B462">
        <v>47.524895999999998</v>
      </c>
      <c r="C462" s="16">
        <f t="shared" si="35"/>
        <v>7.9041768375985422E-2</v>
      </c>
      <c r="D462" s="10"/>
      <c r="E462" s="6">
        <v>44.650340999999997</v>
      </c>
      <c r="F462" s="16">
        <f t="shared" si="36"/>
        <v>4.641106361156444E-3</v>
      </c>
      <c r="G462" s="10"/>
      <c r="H462" s="6">
        <v>81.510002</v>
      </c>
      <c r="I462" s="16">
        <f t="shared" si="37"/>
        <v>0.11966603657124364</v>
      </c>
      <c r="J462" s="10"/>
      <c r="K462" s="6">
        <v>104.048239</v>
      </c>
      <c r="L462" s="16">
        <f t="shared" si="38"/>
        <v>-7.6673569335832248E-3</v>
      </c>
      <c r="M462" s="10"/>
      <c r="N462" s="6">
        <v>97.897861000000006</v>
      </c>
      <c r="O462" s="16">
        <f t="shared" si="39"/>
        <v>-2.2826960346823078E-2</v>
      </c>
      <c r="P462" s="10"/>
    </row>
    <row r="463" spans="1:16" x14ac:dyDescent="0.25">
      <c r="A463" s="23">
        <v>41534</v>
      </c>
      <c r="B463">
        <v>47.021796000000002</v>
      </c>
      <c r="C463" s="16">
        <f t="shared" si="35"/>
        <v>6.9558401831169014E-2</v>
      </c>
      <c r="D463" s="10"/>
      <c r="E463" s="6">
        <v>44.290551999999998</v>
      </c>
      <c r="F463" s="16">
        <f t="shared" si="36"/>
        <v>5.8954031764695269E-3</v>
      </c>
      <c r="G463" s="10"/>
      <c r="H463" s="6">
        <v>80.300003000000004</v>
      </c>
      <c r="I463" s="16">
        <f t="shared" si="37"/>
        <v>9.1456909480449822E-2</v>
      </c>
      <c r="J463" s="10"/>
      <c r="K463" s="6">
        <v>102.544149</v>
      </c>
      <c r="L463" s="16">
        <f t="shared" si="38"/>
        <v>7.7798459697264732E-4</v>
      </c>
      <c r="M463" s="10"/>
      <c r="N463" s="6">
        <v>96.704325999999995</v>
      </c>
      <c r="O463" s="16">
        <f t="shared" si="39"/>
        <v>-1.4353124195840783E-2</v>
      </c>
      <c r="P463" s="10"/>
    </row>
    <row r="464" spans="1:16" x14ac:dyDescent="0.25">
      <c r="A464" s="23">
        <v>41533</v>
      </c>
      <c r="B464">
        <v>46.476970999999999</v>
      </c>
      <c r="C464" s="16">
        <f t="shared" si="35"/>
        <v>4.9556762234363561E-2</v>
      </c>
      <c r="D464" s="10"/>
      <c r="E464" s="6">
        <v>44.456606999999998</v>
      </c>
      <c r="F464" s="16">
        <f t="shared" si="36"/>
        <v>5.5816373164097044E-5</v>
      </c>
      <c r="G464" s="10"/>
      <c r="H464" s="6">
        <v>80.040001000000004</v>
      </c>
      <c r="I464" s="16">
        <f t="shared" si="37"/>
        <v>6.8387423183213336E-2</v>
      </c>
      <c r="J464" s="10"/>
      <c r="K464" s="6">
        <v>102.269015</v>
      </c>
      <c r="L464" s="16">
        <f t="shared" si="38"/>
        <v>-1.1516085001704424E-2</v>
      </c>
      <c r="M464" s="10"/>
      <c r="N464" s="6">
        <v>95.911745999999994</v>
      </c>
      <c r="O464" s="16">
        <f t="shared" si="39"/>
        <v>-1.9114145317530529E-2</v>
      </c>
      <c r="P464" s="10"/>
    </row>
    <row r="465" spans="1:16" x14ac:dyDescent="0.25">
      <c r="A465" s="23">
        <v>41530</v>
      </c>
      <c r="B465">
        <v>46.383710999999998</v>
      </c>
      <c r="C465" s="16">
        <f t="shared" si="35"/>
        <v>2.8120417205185877E-2</v>
      </c>
      <c r="D465" s="10"/>
      <c r="E465" s="6">
        <v>44.087598</v>
      </c>
      <c r="F465" s="16">
        <f t="shared" si="36"/>
        <v>1.9436621280068955E-3</v>
      </c>
      <c r="G465" s="10"/>
      <c r="H465" s="6">
        <v>79.5</v>
      </c>
      <c r="I465" s="16">
        <f t="shared" si="37"/>
        <v>5.593664686266564E-2</v>
      </c>
      <c r="J465" s="10"/>
      <c r="K465" s="6">
        <v>102.149783</v>
      </c>
      <c r="L465" s="16">
        <f t="shared" si="38"/>
        <v>-1.3559782011877686E-2</v>
      </c>
      <c r="M465" s="10"/>
      <c r="N465" s="6">
        <v>96.555137999999999</v>
      </c>
      <c r="O465" s="16">
        <f t="shared" si="39"/>
        <v>-2.4300150288205202E-2</v>
      </c>
      <c r="P465" s="10"/>
    </row>
    <row r="466" spans="1:16" x14ac:dyDescent="0.25">
      <c r="A466" s="23">
        <v>41529</v>
      </c>
      <c r="B466">
        <v>45.41677</v>
      </c>
      <c r="C466" s="16">
        <f t="shared" si="35"/>
        <v>2.9068641373777737E-2</v>
      </c>
      <c r="D466" s="10"/>
      <c r="E466" s="6">
        <v>44.142947999999997</v>
      </c>
      <c r="F466" s="16">
        <f t="shared" si="36"/>
        <v>-6.5776524666979475E-3</v>
      </c>
      <c r="G466" s="10"/>
      <c r="H466" s="6">
        <v>79.870002999999997</v>
      </c>
      <c r="I466" s="16">
        <f t="shared" si="37"/>
        <v>5.0475687103594069E-2</v>
      </c>
      <c r="J466" s="10"/>
      <c r="K466" s="6">
        <v>102.08558499999999</v>
      </c>
      <c r="L466" s="16">
        <f t="shared" si="38"/>
        <v>-1.8431446275391061E-2</v>
      </c>
      <c r="M466" s="10"/>
      <c r="N466" s="6">
        <v>96.182157000000004</v>
      </c>
      <c r="O466" s="16">
        <f t="shared" si="39"/>
        <v>-2.531639998434132E-2</v>
      </c>
      <c r="P466" s="10"/>
    </row>
    <row r="467" spans="1:16" x14ac:dyDescent="0.25">
      <c r="A467" s="23">
        <v>41528</v>
      </c>
      <c r="B467">
        <v>45.723540999999997</v>
      </c>
      <c r="C467" s="16">
        <f t="shared" si="35"/>
        <v>3.4779045860854785E-2</v>
      </c>
      <c r="D467" s="10"/>
      <c r="E467" s="6">
        <v>44.013793999999997</v>
      </c>
      <c r="F467" s="16">
        <f t="shared" si="36"/>
        <v>-6.1494616713501093E-3</v>
      </c>
      <c r="G467" s="10"/>
      <c r="H467" s="6">
        <v>80.459998999999996</v>
      </c>
      <c r="I467" s="16">
        <f t="shared" si="37"/>
        <v>5.5922845794855069E-2</v>
      </c>
      <c r="J467" s="10"/>
      <c r="K467" s="6">
        <v>102.158957</v>
      </c>
      <c r="L467" s="16">
        <f t="shared" si="38"/>
        <v>-1.4199016110880591E-2</v>
      </c>
      <c r="M467" s="10"/>
      <c r="N467" s="6">
        <v>96.312698999999995</v>
      </c>
      <c r="O467" s="16">
        <f t="shared" si="39"/>
        <v>-1.8391840208470955E-2</v>
      </c>
      <c r="P467" s="10"/>
    </row>
    <row r="468" spans="1:16" x14ac:dyDescent="0.25">
      <c r="A468" s="23">
        <v>41527</v>
      </c>
      <c r="B468">
        <v>45.301423999999997</v>
      </c>
      <c r="C468" s="16">
        <f t="shared" si="35"/>
        <v>5.4480964102869622E-2</v>
      </c>
      <c r="D468" s="10"/>
      <c r="E468" s="6">
        <v>43.867508000000001</v>
      </c>
      <c r="F468" s="16">
        <f t="shared" si="36"/>
        <v>-6.2278017626304916E-4</v>
      </c>
      <c r="G468" s="10"/>
      <c r="H468" s="6">
        <v>79.970000999999996</v>
      </c>
      <c r="I468" s="16">
        <f t="shared" si="37"/>
        <v>7.8263143463020324E-2</v>
      </c>
      <c r="J468" s="10"/>
      <c r="K468" s="6">
        <v>101.682053</v>
      </c>
      <c r="L468" s="16">
        <f t="shared" si="38"/>
        <v>-2.1352137869747101E-2</v>
      </c>
      <c r="M468" s="10"/>
      <c r="N468" s="6">
        <v>95.464167000000003</v>
      </c>
      <c r="O468" s="16">
        <f t="shared" si="39"/>
        <v>-3.5999143223332086E-2</v>
      </c>
      <c r="P468" s="10"/>
    </row>
    <row r="469" spans="1:16" x14ac:dyDescent="0.25">
      <c r="A469" s="23">
        <v>41526</v>
      </c>
      <c r="B469">
        <v>43.819110000000002</v>
      </c>
      <c r="C469" s="16">
        <f t="shared" si="35"/>
        <v>-3.4002882632438114E-2</v>
      </c>
      <c r="D469" s="10"/>
      <c r="E469" s="6">
        <v>43.648080999999998</v>
      </c>
      <c r="F469" s="16">
        <f t="shared" si="36"/>
        <v>-1.4568131829210129E-3</v>
      </c>
      <c r="G469" s="10"/>
      <c r="H469" s="6">
        <v>78.629997000000003</v>
      </c>
      <c r="I469" s="16">
        <f t="shared" si="37"/>
        <v>6.6124501636461774E-2</v>
      </c>
      <c r="J469" s="10"/>
      <c r="K469" s="6">
        <v>102.131444</v>
      </c>
      <c r="L469" s="16">
        <f t="shared" si="38"/>
        <v>-2.5835643070818648E-2</v>
      </c>
      <c r="M469" s="10"/>
      <c r="N469" s="6">
        <v>96.135531999999998</v>
      </c>
      <c r="O469" s="16">
        <f t="shared" si="39"/>
        <v>-4.1019537977233345E-2</v>
      </c>
      <c r="P469" s="10"/>
    </row>
    <row r="470" spans="1:16" x14ac:dyDescent="0.25">
      <c r="A470" s="23">
        <v>41523</v>
      </c>
      <c r="B470">
        <v>43.357726</v>
      </c>
      <c r="C470" s="16">
        <f t="shared" si="35"/>
        <v>-6.8191084844519745E-2</v>
      </c>
      <c r="D470" s="10"/>
      <c r="E470" s="6">
        <v>43.419510000000002</v>
      </c>
      <c r="F470" s="16">
        <f t="shared" si="36"/>
        <v>-1.2412048767856954E-2</v>
      </c>
      <c r="G470" s="10"/>
      <c r="H470" s="6">
        <v>77.129997000000003</v>
      </c>
      <c r="I470" s="16">
        <f t="shared" si="37"/>
        <v>4.6168078969234694E-2</v>
      </c>
      <c r="J470" s="10"/>
      <c r="K470" s="6">
        <v>101.865476</v>
      </c>
      <c r="L470" s="16">
        <f t="shared" si="38"/>
        <v>-2.1273896599667275E-2</v>
      </c>
      <c r="M470" s="10"/>
      <c r="N470" s="6">
        <v>96.088914000000003</v>
      </c>
      <c r="O470" s="16">
        <f t="shared" si="39"/>
        <v>-3.4635220808937994E-2</v>
      </c>
      <c r="P470" s="10"/>
    </row>
    <row r="471" spans="1:16" x14ac:dyDescent="0.25">
      <c r="A471" s="23">
        <v>41522</v>
      </c>
      <c r="B471">
        <v>43.244835999999999</v>
      </c>
      <c r="C471" s="16">
        <f t="shared" si="35"/>
        <v>-8.3872220517774543E-2</v>
      </c>
      <c r="D471" s="10"/>
      <c r="E471" s="6">
        <v>43.437792000000002</v>
      </c>
      <c r="F471" s="16">
        <f t="shared" si="36"/>
        <v>-2.062279935102318E-2</v>
      </c>
      <c r="G471" s="10"/>
      <c r="H471" s="6">
        <v>77.800003000000004</v>
      </c>
      <c r="I471" s="16">
        <f t="shared" si="37"/>
        <v>-4.9026575950803508E-3</v>
      </c>
      <c r="J471" s="10"/>
      <c r="K471" s="6">
        <v>101.718739</v>
      </c>
      <c r="L471" s="16">
        <f t="shared" si="38"/>
        <v>-2.5439866208677997E-2</v>
      </c>
      <c r="M471" s="10"/>
      <c r="N471" s="6">
        <v>95.613361999999995</v>
      </c>
      <c r="O471" s="16">
        <f t="shared" si="39"/>
        <v>-4.2152256469168869E-2</v>
      </c>
      <c r="P471" s="10"/>
    </row>
    <row r="472" spans="1:16" x14ac:dyDescent="0.25">
      <c r="A472" s="23">
        <v>41521</v>
      </c>
      <c r="B472">
        <v>43.239927000000002</v>
      </c>
      <c r="C472" s="16">
        <f t="shared" si="35"/>
        <v>-9.2877850636134296E-2</v>
      </c>
      <c r="D472" s="10"/>
      <c r="E472" s="6">
        <v>43.593223000000002</v>
      </c>
      <c r="F472" s="16">
        <f t="shared" si="36"/>
        <v>-1.3701481761791201E-2</v>
      </c>
      <c r="G472" s="10"/>
      <c r="H472" s="6">
        <v>77</v>
      </c>
      <c r="I472" s="16">
        <f t="shared" si="37"/>
        <v>-1.1937960679145543E-2</v>
      </c>
      <c r="J472" s="10"/>
      <c r="K472" s="6">
        <v>102.562496</v>
      </c>
      <c r="L472" s="16">
        <f t="shared" si="38"/>
        <v>-2.582441995203355E-2</v>
      </c>
      <c r="M472" s="10"/>
      <c r="N472" s="6">
        <v>96.965411000000003</v>
      </c>
      <c r="O472" s="16">
        <f t="shared" si="39"/>
        <v>-4.1040037301940058E-2</v>
      </c>
      <c r="P472" s="10"/>
    </row>
    <row r="473" spans="1:16" x14ac:dyDescent="0.25">
      <c r="A473" s="23">
        <v>41520</v>
      </c>
      <c r="B473">
        <v>43.443623000000002</v>
      </c>
      <c r="C473" s="16">
        <f t="shared" si="35"/>
        <v>-5.4805875401300996E-2</v>
      </c>
      <c r="D473" s="10"/>
      <c r="E473" s="6">
        <v>43.163507000000003</v>
      </c>
      <c r="F473" s="16">
        <f t="shared" si="36"/>
        <v>-1.8840307047136573E-3</v>
      </c>
      <c r="G473" s="10"/>
      <c r="H473" s="6">
        <v>75.989998</v>
      </c>
      <c r="I473" s="16">
        <f t="shared" si="37"/>
        <v>5.8784713568200697E-3</v>
      </c>
      <c r="J473" s="10"/>
      <c r="K473" s="6">
        <v>102.938515</v>
      </c>
      <c r="L473" s="16">
        <f t="shared" si="38"/>
        <v>-1.8942434777736161E-2</v>
      </c>
      <c r="M473" s="10"/>
      <c r="N473" s="6">
        <v>97.179878000000002</v>
      </c>
      <c r="O473" s="16">
        <f t="shared" si="39"/>
        <v>-2.784132733319522E-2</v>
      </c>
      <c r="P473" s="10"/>
    </row>
    <row r="474" spans="1:16" x14ac:dyDescent="0.25">
      <c r="A474" s="23">
        <v>41516</v>
      </c>
      <c r="B474">
        <v>42.805539000000003</v>
      </c>
      <c r="C474" s="16">
        <f t="shared" si="35"/>
        <v>-5.956871270261066E-2</v>
      </c>
      <c r="D474" s="10"/>
      <c r="E474" s="6">
        <v>43.236651000000002</v>
      </c>
      <c r="F474" s="16">
        <f t="shared" si="36"/>
        <v>-1.5021931438454317E-2</v>
      </c>
      <c r="G474" s="10"/>
      <c r="H474" s="6">
        <v>73.889999000000003</v>
      </c>
      <c r="I474" s="16">
        <f t="shared" si="37"/>
        <v>-1.0546939692176904E-2</v>
      </c>
      <c r="J474" s="10"/>
      <c r="K474" s="6">
        <v>103.345725</v>
      </c>
      <c r="L474" s="16">
        <f t="shared" si="38"/>
        <v>-2.0129229056749742E-2</v>
      </c>
      <c r="M474" s="10"/>
      <c r="N474" s="6">
        <v>98.570161999999996</v>
      </c>
      <c r="O474" s="16">
        <f t="shared" si="39"/>
        <v>-3.8037774357925325E-2</v>
      </c>
      <c r="P474" s="10"/>
    </row>
    <row r="475" spans="1:16" x14ac:dyDescent="0.25">
      <c r="A475" s="23">
        <v>41515</v>
      </c>
      <c r="B475">
        <v>43.038684000000003</v>
      </c>
      <c r="C475" s="16">
        <f t="shared" si="35"/>
        <v>-8.6174388607554997E-2</v>
      </c>
      <c r="D475" s="10"/>
      <c r="E475" s="6">
        <v>43.062935000000003</v>
      </c>
      <c r="F475" s="16">
        <f t="shared" si="36"/>
        <v>-9.0109064230075031E-3</v>
      </c>
      <c r="G475" s="10"/>
      <c r="H475" s="6">
        <v>74.559997999999993</v>
      </c>
      <c r="I475" s="16">
        <f t="shared" si="37"/>
        <v>-5.0135003854801297E-2</v>
      </c>
      <c r="J475" s="10"/>
      <c r="K475" s="6">
        <v>103.345725</v>
      </c>
      <c r="L475" s="16">
        <f t="shared" si="38"/>
        <v>-1.7786778207365406E-2</v>
      </c>
      <c r="M475" s="10"/>
      <c r="N475" s="6">
        <v>98.681764000000001</v>
      </c>
      <c r="O475" s="16">
        <f t="shared" si="39"/>
        <v>-2.8379828244213701E-2</v>
      </c>
      <c r="P475" s="10"/>
    </row>
    <row r="476" spans="1:16" x14ac:dyDescent="0.25">
      <c r="A476" s="23">
        <v>41514</v>
      </c>
      <c r="B476">
        <v>42.999420000000001</v>
      </c>
      <c r="C476" s="16">
        <f t="shared" si="35"/>
        <v>-7.4907924300736672E-2</v>
      </c>
      <c r="D476" s="10"/>
      <c r="E476" s="6">
        <v>43.053792999999999</v>
      </c>
      <c r="F476" s="16">
        <f t="shared" si="36"/>
        <v>-1.4438205699459083E-2</v>
      </c>
      <c r="G476" s="10"/>
      <c r="H476" s="6">
        <v>73.620002999999997</v>
      </c>
      <c r="I476" s="16">
        <f t="shared" si="37"/>
        <v>-3.2693356702300003E-2</v>
      </c>
      <c r="J476" s="10"/>
      <c r="K476" s="6">
        <v>103.245167</v>
      </c>
      <c r="L476" s="16">
        <f t="shared" si="38"/>
        <v>-1.5569833373420217E-2</v>
      </c>
      <c r="M476" s="10"/>
      <c r="N476" s="6">
        <v>97.900564000000003</v>
      </c>
      <c r="O476" s="16">
        <f t="shared" si="39"/>
        <v>-2.5854483247400251E-2</v>
      </c>
      <c r="P476" s="10"/>
    </row>
    <row r="477" spans="1:16" x14ac:dyDescent="0.25">
      <c r="A477" s="23">
        <v>41513</v>
      </c>
      <c r="B477">
        <v>42.744185000000002</v>
      </c>
      <c r="C477" s="16">
        <f t="shared" si="35"/>
        <v>-8.1026102480606821E-2</v>
      </c>
      <c r="D477" s="10"/>
      <c r="E477" s="6">
        <v>43.072079000000002</v>
      </c>
      <c r="F477" s="16">
        <f t="shared" si="36"/>
        <v>-6.5401281817220047E-3</v>
      </c>
      <c r="G477" s="10"/>
      <c r="H477" s="6">
        <v>73.330001999999993</v>
      </c>
      <c r="I477" s="16">
        <f t="shared" si="37"/>
        <v>-3.5882634417461534E-2</v>
      </c>
      <c r="J477" s="10"/>
      <c r="K477" s="6">
        <v>103.22687999999999</v>
      </c>
      <c r="L477" s="16">
        <f t="shared" si="38"/>
        <v>-1.1119256123817034E-2</v>
      </c>
      <c r="M477" s="10"/>
      <c r="N477" s="6">
        <v>98.700361000000001</v>
      </c>
      <c r="O477" s="16">
        <f t="shared" si="39"/>
        <v>-1.828305413892084E-2</v>
      </c>
      <c r="P477" s="10"/>
    </row>
    <row r="478" spans="1:16" x14ac:dyDescent="0.25">
      <c r="A478" s="23">
        <v>41512</v>
      </c>
      <c r="B478">
        <v>42.947881000000002</v>
      </c>
      <c r="C478" s="16">
        <f t="shared" si="35"/>
        <v>-7.9881499307061787E-2</v>
      </c>
      <c r="D478" s="10"/>
      <c r="E478" s="6">
        <v>43.538364000000001</v>
      </c>
      <c r="F478" s="16">
        <f t="shared" si="36"/>
        <v>-2.1192622516532422E-2</v>
      </c>
      <c r="G478" s="10"/>
      <c r="H478" s="6">
        <v>75.209998999999996</v>
      </c>
      <c r="I478" s="16">
        <f t="shared" si="37"/>
        <v>-2.6420578863515676E-2</v>
      </c>
      <c r="J478" s="10"/>
      <c r="K478" s="6">
        <v>102.788087</v>
      </c>
      <c r="L478" s="16">
        <f t="shared" si="38"/>
        <v>-1.3876814732145526E-2</v>
      </c>
      <c r="M478" s="10"/>
      <c r="N478" s="6">
        <v>97.472767000000005</v>
      </c>
      <c r="O478" s="16">
        <f t="shared" si="39"/>
        <v>-2.2627835578242772E-2</v>
      </c>
      <c r="P478" s="10"/>
    </row>
    <row r="479" spans="1:16" x14ac:dyDescent="0.25">
      <c r="A479" s="23">
        <v>41509</v>
      </c>
      <c r="B479">
        <v>43.954090000000001</v>
      </c>
      <c r="C479" s="16">
        <f t="shared" si="35"/>
        <v>-7.422746937325464E-2</v>
      </c>
      <c r="D479" s="10"/>
      <c r="E479" s="6">
        <v>43.638936999999999</v>
      </c>
      <c r="F479" s="16">
        <f t="shared" si="36"/>
        <v>-1.2647745559242418E-2</v>
      </c>
      <c r="G479" s="10"/>
      <c r="H479" s="6">
        <v>75.309997999999993</v>
      </c>
      <c r="I479" s="16">
        <f t="shared" si="37"/>
        <v>5.7502006652874194E-3</v>
      </c>
      <c r="J479" s="10"/>
      <c r="K479" s="6">
        <v>102.577827</v>
      </c>
      <c r="L479" s="16">
        <f t="shared" si="38"/>
        <v>-1.4378726293564514E-2</v>
      </c>
      <c r="M479" s="10"/>
      <c r="N479" s="6">
        <v>96.989172999999994</v>
      </c>
      <c r="O479" s="16">
        <f t="shared" si="39"/>
        <v>-3.3007429282205791E-2</v>
      </c>
      <c r="P479" s="10"/>
    </row>
    <row r="480" spans="1:16" x14ac:dyDescent="0.25">
      <c r="A480" s="23">
        <v>41508</v>
      </c>
      <c r="B480">
        <v>43.909913000000003</v>
      </c>
      <c r="C480" s="16">
        <f t="shared" si="35"/>
        <v>-5.6870562862847085E-2</v>
      </c>
      <c r="D480" s="10"/>
      <c r="E480" s="6">
        <v>43.712080999999998</v>
      </c>
      <c r="F480" s="16">
        <f t="shared" si="36"/>
        <v>-1.6281966965519978E-2</v>
      </c>
      <c r="G480" s="10"/>
      <c r="H480" s="6">
        <v>75.389999000000003</v>
      </c>
      <c r="I480" s="16">
        <f t="shared" si="37"/>
        <v>1.4627793136745559E-3</v>
      </c>
      <c r="J480" s="10"/>
      <c r="K480" s="6">
        <v>101.892208</v>
      </c>
      <c r="L480" s="16">
        <f t="shared" si="38"/>
        <v>-1.7853970059958701E-2</v>
      </c>
      <c r="M480" s="10"/>
      <c r="N480" s="6">
        <v>95.947575999999998</v>
      </c>
      <c r="O480" s="16">
        <f t="shared" si="39"/>
        <v>-3.451738771963142E-2</v>
      </c>
      <c r="P480" s="10"/>
    </row>
    <row r="481" spans="1:16" x14ac:dyDescent="0.25">
      <c r="A481" s="23">
        <v>41507</v>
      </c>
      <c r="B481">
        <v>43.779843</v>
      </c>
      <c r="C481" s="16">
        <f t="shared" si="35"/>
        <v>-6.0140349085242351E-2</v>
      </c>
      <c r="D481" s="10"/>
      <c r="E481" s="6">
        <v>43.392079000000003</v>
      </c>
      <c r="F481" s="16">
        <f t="shared" si="36"/>
        <v>-1.5039147231703409E-2</v>
      </c>
      <c r="G481" s="10"/>
      <c r="H481" s="6">
        <v>74.410004000000001</v>
      </c>
      <c r="I481" s="16">
        <f t="shared" si="37"/>
        <v>-5.1464767108271303E-3</v>
      </c>
      <c r="J481" s="10"/>
      <c r="K481" s="6">
        <v>101.425985</v>
      </c>
      <c r="L481" s="16">
        <f t="shared" si="38"/>
        <v>-1.8164280268487043E-2</v>
      </c>
      <c r="M481" s="10"/>
      <c r="N481" s="6">
        <v>94.980380999999994</v>
      </c>
      <c r="O481" s="16">
        <f t="shared" si="39"/>
        <v>-3.9832026102578189E-2</v>
      </c>
      <c r="P481" s="10"/>
    </row>
    <row r="482" spans="1:16" x14ac:dyDescent="0.25">
      <c r="A482" s="23">
        <v>41506</v>
      </c>
      <c r="B482">
        <v>42.511040000000001</v>
      </c>
      <c r="C482" s="16">
        <f t="shared" si="35"/>
        <v>-5.9175333061829871E-2</v>
      </c>
      <c r="D482" s="10"/>
      <c r="E482" s="6">
        <v>43.483508999999998</v>
      </c>
      <c r="F482" s="16">
        <f t="shared" si="36"/>
        <v>-1.7594739323590014E-2</v>
      </c>
      <c r="G482" s="10"/>
      <c r="H482" s="6">
        <v>74.180000000000007</v>
      </c>
      <c r="I482" s="16">
        <f t="shared" si="37"/>
        <v>-1.299900534552334E-2</v>
      </c>
      <c r="J482" s="10"/>
      <c r="K482" s="6">
        <v>102.038477</v>
      </c>
      <c r="L482" s="16">
        <f t="shared" si="38"/>
        <v>-2.5395669660491449E-2</v>
      </c>
      <c r="M482" s="10"/>
      <c r="N482" s="6">
        <v>96.031279999999995</v>
      </c>
      <c r="O482" s="16">
        <f t="shared" si="39"/>
        <v>-5.0304398316855847E-2</v>
      </c>
      <c r="P482" s="10"/>
    </row>
    <row r="483" spans="1:16" x14ac:dyDescent="0.25">
      <c r="A483" s="23">
        <v>41505</v>
      </c>
      <c r="B483">
        <v>42.942971999999997</v>
      </c>
      <c r="C483" s="16">
        <f t="shared" si="35"/>
        <v>-7.0489947608926129E-2</v>
      </c>
      <c r="D483" s="10"/>
      <c r="E483" s="6">
        <v>43.501795999999999</v>
      </c>
      <c r="F483" s="16">
        <f t="shared" si="36"/>
        <v>-8.3402391951218346E-3</v>
      </c>
      <c r="G483" s="10"/>
      <c r="H483" s="6">
        <v>72.760002</v>
      </c>
      <c r="I483" s="16">
        <f t="shared" si="37"/>
        <v>1.909601567391106E-2</v>
      </c>
      <c r="J483" s="10"/>
      <c r="K483" s="6">
        <v>101.416848</v>
      </c>
      <c r="L483" s="16">
        <f t="shared" si="38"/>
        <v>-7.9556166484954227E-3</v>
      </c>
      <c r="M483" s="10"/>
      <c r="N483" s="6">
        <v>95.296582999999998</v>
      </c>
      <c r="O483" s="16">
        <f t="shared" si="39"/>
        <v>-2.8532951352819969E-2</v>
      </c>
      <c r="P483" s="10"/>
    </row>
    <row r="484" spans="1:16" x14ac:dyDescent="0.25">
      <c r="A484" s="23">
        <v>41502</v>
      </c>
      <c r="B484">
        <v>42.488953000000002</v>
      </c>
      <c r="C484" s="16">
        <f t="shared" si="35"/>
        <v>-6.3553576511100607E-2</v>
      </c>
      <c r="D484" s="10"/>
      <c r="E484" s="6">
        <v>43.611508999999998</v>
      </c>
      <c r="F484" s="16">
        <f t="shared" si="36"/>
        <v>-8.3990294169078439E-4</v>
      </c>
      <c r="G484" s="10"/>
      <c r="H484" s="6">
        <v>73.230002999999996</v>
      </c>
      <c r="I484" s="16">
        <f t="shared" si="37"/>
        <v>7.0588512110727475E-3</v>
      </c>
      <c r="J484" s="10"/>
      <c r="K484" s="6">
        <v>101.974486</v>
      </c>
      <c r="L484" s="16">
        <f t="shared" si="38"/>
        <v>-1.6873903460918771E-2</v>
      </c>
      <c r="M484" s="10"/>
      <c r="N484" s="6">
        <v>96.133579999999995</v>
      </c>
      <c r="O484" s="16">
        <f t="shared" si="39"/>
        <v>-4.3505230372196779E-2</v>
      </c>
      <c r="P484" s="10"/>
    </row>
    <row r="485" spans="1:16" x14ac:dyDescent="0.25">
      <c r="A485" s="23">
        <v>41501</v>
      </c>
      <c r="B485">
        <v>42.685284000000003</v>
      </c>
      <c r="C485" s="16">
        <f t="shared" si="35"/>
        <v>-7.7887543477241361E-2</v>
      </c>
      <c r="D485" s="10"/>
      <c r="E485" s="6">
        <v>43.858367000000001</v>
      </c>
      <c r="F485" s="16">
        <f t="shared" si="36"/>
        <v>6.1168681618399834E-3</v>
      </c>
      <c r="G485" s="10"/>
      <c r="H485" s="6">
        <v>73.25</v>
      </c>
      <c r="I485" s="16">
        <f t="shared" si="37"/>
        <v>1.680097265208147E-2</v>
      </c>
      <c r="J485" s="10"/>
      <c r="K485" s="6">
        <v>102.486413</v>
      </c>
      <c r="L485" s="16">
        <f t="shared" si="38"/>
        <v>-1.0594046694724302E-2</v>
      </c>
      <c r="M485" s="10"/>
      <c r="N485" s="6">
        <v>96.468378000000001</v>
      </c>
      <c r="O485" s="16">
        <f t="shared" si="39"/>
        <v>-3.4114997544635539E-2</v>
      </c>
      <c r="P485" s="10"/>
    </row>
    <row r="486" spans="1:16" x14ac:dyDescent="0.25">
      <c r="A486" s="23">
        <v>41500</v>
      </c>
      <c r="B486">
        <v>43.770028000000003</v>
      </c>
      <c r="C486" s="16">
        <f t="shared" si="35"/>
        <v>-8.6687803189923529E-2</v>
      </c>
      <c r="D486" s="10"/>
      <c r="E486" s="6">
        <v>44.406937999999997</v>
      </c>
      <c r="F486" s="16">
        <f t="shared" si="36"/>
        <v>1.7175600801274893E-2</v>
      </c>
      <c r="G486" s="10"/>
      <c r="H486" s="6">
        <v>75.169998000000007</v>
      </c>
      <c r="I486" s="16">
        <f t="shared" si="37"/>
        <v>3.0239128839356644E-2</v>
      </c>
      <c r="J486" s="10"/>
      <c r="K486" s="6">
        <v>103.217743</v>
      </c>
      <c r="L486" s="16">
        <f t="shared" si="38"/>
        <v>2.5285851210845589E-3</v>
      </c>
      <c r="M486" s="10"/>
      <c r="N486" s="6">
        <v>97.788968999999994</v>
      </c>
      <c r="O486" s="16">
        <f t="shared" si="39"/>
        <v>-2.1356059923598125E-2</v>
      </c>
      <c r="P486" s="10"/>
    </row>
    <row r="487" spans="1:16" x14ac:dyDescent="0.25">
      <c r="A487" s="23">
        <v>41499</v>
      </c>
      <c r="B487">
        <v>43.905003999999998</v>
      </c>
      <c r="C487" s="16">
        <f t="shared" si="35"/>
        <v>-4.4701669383310327E-2</v>
      </c>
      <c r="D487" s="10"/>
      <c r="E487" s="6">
        <v>44.278937999999997</v>
      </c>
      <c r="F487" s="16">
        <f t="shared" si="36"/>
        <v>4.3394211904268731E-2</v>
      </c>
      <c r="G487" s="10"/>
      <c r="H487" s="6">
        <v>75.260002</v>
      </c>
      <c r="I487" s="16">
        <f t="shared" si="37"/>
        <v>6.7603944462210297E-2</v>
      </c>
      <c r="J487" s="10"/>
      <c r="K487" s="6">
        <v>103.391429</v>
      </c>
      <c r="L487" s="16">
        <f t="shared" si="38"/>
        <v>-3.1151834710912985E-3</v>
      </c>
      <c r="M487" s="10"/>
      <c r="N487" s="6">
        <v>97.640167000000005</v>
      </c>
      <c r="O487" s="16">
        <f t="shared" si="39"/>
        <v>-4.1775547974646443E-2</v>
      </c>
      <c r="P487" s="10"/>
    </row>
    <row r="488" spans="1:16" x14ac:dyDescent="0.25">
      <c r="A488" s="23">
        <v>41498</v>
      </c>
      <c r="B488">
        <v>44.034835000000001</v>
      </c>
      <c r="C488" s="16">
        <f t="shared" si="35"/>
        <v>-3.2444456080232609E-2</v>
      </c>
      <c r="D488" s="10"/>
      <c r="E488" s="6">
        <v>44.315511000000001</v>
      </c>
      <c r="F488" s="16">
        <f t="shared" si="36"/>
        <v>4.0386698548501077E-2</v>
      </c>
      <c r="G488" s="10"/>
      <c r="H488" s="6">
        <v>75.790001000000004</v>
      </c>
      <c r="I488" s="16">
        <f t="shared" si="37"/>
        <v>7.5603843424269845E-2</v>
      </c>
      <c r="J488" s="10"/>
      <c r="K488" s="6">
        <v>104.13190299999999</v>
      </c>
      <c r="L488" s="16">
        <f t="shared" si="38"/>
        <v>-4.3298293912552577E-3</v>
      </c>
      <c r="M488" s="10"/>
      <c r="N488" s="6">
        <v>99.072360000000003</v>
      </c>
      <c r="O488" s="16">
        <f t="shared" si="39"/>
        <v>-4.6095043257864621E-2</v>
      </c>
      <c r="P488" s="10"/>
    </row>
    <row r="489" spans="1:16" x14ac:dyDescent="0.25">
      <c r="A489" s="23">
        <v>41495</v>
      </c>
      <c r="B489">
        <v>44.047083999999998</v>
      </c>
      <c r="C489" s="16">
        <f t="shared" si="35"/>
        <v>-2.9478486486800959E-2</v>
      </c>
      <c r="D489" s="10"/>
      <c r="E489" s="6">
        <v>44.242365999999997</v>
      </c>
      <c r="F489" s="16">
        <f t="shared" si="36"/>
        <v>4.6416261029097905E-2</v>
      </c>
      <c r="G489" s="10"/>
      <c r="H489" s="6">
        <v>75.269997000000004</v>
      </c>
      <c r="I489" s="16">
        <f t="shared" si="37"/>
        <v>8.3333363112255254E-2</v>
      </c>
      <c r="J489" s="10"/>
      <c r="K489" s="6">
        <v>104.18675</v>
      </c>
      <c r="L489" s="16">
        <f t="shared" si="38"/>
        <v>5.9794740658052348E-3</v>
      </c>
      <c r="M489" s="10"/>
      <c r="N489" s="6">
        <v>99.751259000000005</v>
      </c>
      <c r="O489" s="16">
        <f t="shared" si="39"/>
        <v>-3.271680579318037E-2</v>
      </c>
      <c r="P489" s="10"/>
    </row>
    <row r="490" spans="1:16" x14ac:dyDescent="0.25">
      <c r="A490" s="23">
        <v>41494</v>
      </c>
      <c r="B490">
        <v>44.284700000000001</v>
      </c>
      <c r="C490" s="16">
        <f t="shared" si="35"/>
        <v>-1.6087575209224769E-2</v>
      </c>
      <c r="D490" s="10"/>
      <c r="E490" s="6">
        <v>44.315511000000001</v>
      </c>
      <c r="F490" s="16">
        <f t="shared" si="36"/>
        <v>4.1765302169953555E-2</v>
      </c>
      <c r="G490" s="10"/>
      <c r="H490" s="6">
        <v>75.459998999999996</v>
      </c>
      <c r="I490" s="16">
        <f t="shared" si="37"/>
        <v>9.803054275577483E-2</v>
      </c>
      <c r="J490" s="10"/>
      <c r="K490" s="6">
        <v>104.18675</v>
      </c>
      <c r="L490" s="16">
        <f t="shared" si="38"/>
        <v>9.1125052775693494E-3</v>
      </c>
      <c r="M490" s="10"/>
      <c r="N490" s="6">
        <v>99.593154999999996</v>
      </c>
      <c r="O490" s="16">
        <f t="shared" si="39"/>
        <v>-2.4126239588610043E-2</v>
      </c>
      <c r="P490" s="10"/>
    </row>
    <row r="491" spans="1:16" x14ac:dyDescent="0.25">
      <c r="A491" s="23">
        <v>41493</v>
      </c>
      <c r="B491">
        <v>44.434128999999999</v>
      </c>
      <c r="C491" s="16">
        <f t="shared" si="35"/>
        <v>-1.8886338835198635E-2</v>
      </c>
      <c r="D491" s="10"/>
      <c r="E491" s="6">
        <v>44.388652</v>
      </c>
      <c r="F491" s="16">
        <f t="shared" si="36"/>
        <v>2.5169251606390386E-2</v>
      </c>
      <c r="G491" s="10"/>
      <c r="H491" s="6">
        <v>74.680000000000007</v>
      </c>
      <c r="I491" s="16">
        <f t="shared" si="37"/>
        <v>9.1882475880733949E-2</v>
      </c>
      <c r="J491" s="10"/>
      <c r="K491" s="6">
        <v>103.967354</v>
      </c>
      <c r="L491" s="16">
        <f t="shared" si="38"/>
        <v>8.4913575044280876E-3</v>
      </c>
      <c r="M491" s="10"/>
      <c r="N491" s="6">
        <v>99.323463000000004</v>
      </c>
      <c r="O491" s="16">
        <f t="shared" si="39"/>
        <v>-1.9011069585854301E-2</v>
      </c>
      <c r="P491" s="10"/>
    </row>
    <row r="492" spans="1:16" x14ac:dyDescent="0.25">
      <c r="A492" s="23">
        <v>41492</v>
      </c>
      <c r="B492">
        <v>44.801575</v>
      </c>
      <c r="C492" s="16">
        <f t="shared" si="35"/>
        <v>-6.8984086215648777E-3</v>
      </c>
      <c r="D492" s="10"/>
      <c r="E492" s="6">
        <v>44.288080000000001</v>
      </c>
      <c r="F492" s="16">
        <f t="shared" si="36"/>
        <v>3.9837236050712654E-2</v>
      </c>
      <c r="G492" s="10"/>
      <c r="H492" s="6">
        <v>75.160004000000001</v>
      </c>
      <c r="I492" s="16">
        <f t="shared" si="37"/>
        <v>9.3571517153733907E-2</v>
      </c>
      <c r="J492" s="10"/>
      <c r="K492" s="6">
        <v>103.738814</v>
      </c>
      <c r="L492" s="16">
        <f t="shared" si="38"/>
        <v>1.5475926620703406E-2</v>
      </c>
      <c r="M492" s="10"/>
      <c r="N492" s="6">
        <v>98.588766000000007</v>
      </c>
      <c r="O492" s="16">
        <f t="shared" si="39"/>
        <v>-1.1666151869356045E-2</v>
      </c>
      <c r="P492" s="10"/>
    </row>
    <row r="493" spans="1:16" x14ac:dyDescent="0.25">
      <c r="A493" s="23">
        <v>41491</v>
      </c>
      <c r="B493">
        <v>45.205765999999997</v>
      </c>
      <c r="C493" s="16">
        <f t="shared" si="35"/>
        <v>1.3409400607056199E-2</v>
      </c>
      <c r="D493" s="10"/>
      <c r="E493" s="6">
        <v>44.370365999999997</v>
      </c>
      <c r="F493" s="16">
        <f t="shared" si="36"/>
        <v>4.7804429246428803E-2</v>
      </c>
      <c r="G493" s="10"/>
      <c r="H493" s="6">
        <v>75.800003000000004</v>
      </c>
      <c r="I493" s="16">
        <f t="shared" si="37"/>
        <v>0.1065960867666691</v>
      </c>
      <c r="J493" s="10"/>
      <c r="K493" s="6">
        <v>103.674823</v>
      </c>
      <c r="L493" s="16">
        <f t="shared" si="38"/>
        <v>2.0943808289322075E-2</v>
      </c>
      <c r="M493" s="10"/>
      <c r="N493" s="6">
        <v>98.300461999999996</v>
      </c>
      <c r="O493" s="16">
        <f t="shared" si="39"/>
        <v>-1.2611272160389042E-2</v>
      </c>
      <c r="P493" s="10"/>
    </row>
    <row r="494" spans="1:16" x14ac:dyDescent="0.25">
      <c r="A494" s="23">
        <v>41488</v>
      </c>
      <c r="B494">
        <v>45.073486000000003</v>
      </c>
      <c r="C494" s="16">
        <f t="shared" si="35"/>
        <v>3.5171321900881569E-2</v>
      </c>
      <c r="D494" s="10"/>
      <c r="E494" s="6">
        <v>44.379511000000001</v>
      </c>
      <c r="F494" s="16">
        <f t="shared" si="36"/>
        <v>4.5679780283209404E-2</v>
      </c>
      <c r="G494" s="10"/>
      <c r="H494" s="6">
        <v>75.680000000000007</v>
      </c>
      <c r="I494" s="16">
        <f t="shared" si="37"/>
        <v>0.11981091387765064</v>
      </c>
      <c r="J494" s="10"/>
      <c r="K494" s="6">
        <v>104.067905</v>
      </c>
      <c r="L494" s="16">
        <f t="shared" si="38"/>
        <v>2.3700400618812845E-2</v>
      </c>
      <c r="M494" s="10"/>
      <c r="N494" s="6">
        <v>99.063057999999998</v>
      </c>
      <c r="O494" s="16">
        <f t="shared" si="39"/>
        <v>-2.427194999118476E-2</v>
      </c>
      <c r="P494" s="10"/>
    </row>
    <row r="495" spans="1:16" x14ac:dyDescent="0.25">
      <c r="A495" s="23">
        <v>41487</v>
      </c>
      <c r="B495">
        <v>43.890307</v>
      </c>
      <c r="C495" s="16">
        <f t="shared" si="35"/>
        <v>2.5069621792436436E-2</v>
      </c>
      <c r="D495" s="10"/>
      <c r="E495" s="6">
        <v>44.416083</v>
      </c>
      <c r="F495" s="16">
        <f t="shared" si="36"/>
        <v>3.2765990729624495E-2</v>
      </c>
      <c r="G495" s="10"/>
      <c r="H495" s="6">
        <v>75.639999000000003</v>
      </c>
      <c r="I495" s="16">
        <f t="shared" si="37"/>
        <v>0.11065455108092981</v>
      </c>
      <c r="J495" s="10"/>
      <c r="K495" s="6">
        <v>103.555978</v>
      </c>
      <c r="L495" s="16">
        <f t="shared" si="38"/>
        <v>2.0896695741046578E-2</v>
      </c>
      <c r="M495" s="10"/>
      <c r="N495" s="6">
        <v>97.984268</v>
      </c>
      <c r="O495" s="16">
        <f t="shared" si="39"/>
        <v>-1.2620505219693379E-2</v>
      </c>
      <c r="P495" s="10"/>
    </row>
    <row r="496" spans="1:16" x14ac:dyDescent="0.25">
      <c r="A496" s="23">
        <v>41486</v>
      </c>
      <c r="B496">
        <v>43.361181999999999</v>
      </c>
      <c r="C496" s="16">
        <f t="shared" si="35"/>
        <v>3.9784397538460414E-3</v>
      </c>
      <c r="D496" s="10"/>
      <c r="E496" s="6">
        <v>44.041221999999998</v>
      </c>
      <c r="F496" s="16">
        <f t="shared" si="36"/>
        <v>4.9017504454938798E-2</v>
      </c>
      <c r="G496" s="10"/>
      <c r="H496" s="6">
        <v>74.620002999999997</v>
      </c>
      <c r="I496" s="16">
        <f t="shared" si="37"/>
        <v>0.11202590908670573</v>
      </c>
      <c r="J496" s="10"/>
      <c r="K496" s="6">
        <v>104.387861</v>
      </c>
      <c r="L496" s="16">
        <f t="shared" si="38"/>
        <v>7.5243470670514068E-3</v>
      </c>
      <c r="M496" s="10"/>
      <c r="N496" s="6">
        <v>99.909350000000003</v>
      </c>
      <c r="O496" s="16">
        <f t="shared" si="39"/>
        <v>-3.9934966902616775E-2</v>
      </c>
      <c r="P496" s="10"/>
    </row>
    <row r="497" spans="1:16" x14ac:dyDescent="0.25">
      <c r="A497" s="23">
        <v>41485</v>
      </c>
      <c r="B497">
        <v>46.896023999999997</v>
      </c>
      <c r="C497" s="16">
        <f t="shared" si="35"/>
        <v>-3.0772665476415328E-2</v>
      </c>
      <c r="D497" s="10"/>
      <c r="E497" s="6">
        <v>43.931508000000001</v>
      </c>
      <c r="F497" s="16">
        <f t="shared" si="36"/>
        <v>1.2400085734391331E-2</v>
      </c>
      <c r="G497" s="10"/>
      <c r="H497" s="6">
        <v>75.010002</v>
      </c>
      <c r="I497" s="16">
        <f t="shared" si="37"/>
        <v>7.7078580789240458E-2</v>
      </c>
      <c r="J497" s="10"/>
      <c r="K497" s="6">
        <v>104.378745</v>
      </c>
      <c r="L497" s="16">
        <f t="shared" si="38"/>
        <v>1.630179563951728E-3</v>
      </c>
      <c r="M497" s="10"/>
      <c r="N497" s="6">
        <v>99.547561999999999</v>
      </c>
      <c r="O497" s="16">
        <f t="shared" si="39"/>
        <v>-3.7139350637002244E-2</v>
      </c>
      <c r="P497" s="10"/>
    </row>
    <row r="498" spans="1:16" x14ac:dyDescent="0.25">
      <c r="A498" s="23">
        <v>41484</v>
      </c>
      <c r="B498">
        <v>47.025854000000002</v>
      </c>
      <c r="C498" s="16">
        <f t="shared" si="35"/>
        <v>4.0378286107653594E-2</v>
      </c>
      <c r="D498" s="10"/>
      <c r="E498" s="6">
        <v>44.196652</v>
      </c>
      <c r="F498" s="16">
        <f t="shared" si="36"/>
        <v>6.2826946184826316E-3</v>
      </c>
      <c r="G498" s="10"/>
      <c r="H498" s="6">
        <v>75.160004000000001</v>
      </c>
      <c r="I498" s="16">
        <f t="shared" si="37"/>
        <v>7.095946500628969E-2</v>
      </c>
      <c r="J498" s="10"/>
      <c r="K498" s="6">
        <v>104.351405</v>
      </c>
      <c r="L498" s="16">
        <f t="shared" si="38"/>
        <v>-1.2658087396587914E-2</v>
      </c>
      <c r="M498" s="10"/>
      <c r="N498" s="6">
        <v>99.584669000000005</v>
      </c>
      <c r="O498" s="16">
        <f t="shared" si="39"/>
        <v>-5.0534799014134379E-2</v>
      </c>
      <c r="P498" s="10"/>
    </row>
    <row r="499" spans="1:16" x14ac:dyDescent="0.25">
      <c r="A499" s="23">
        <v>41481</v>
      </c>
      <c r="B499">
        <v>47.327159999999999</v>
      </c>
      <c r="C499" s="16">
        <f t="shared" si="35"/>
        <v>5.2755655696924419E-2</v>
      </c>
      <c r="D499" s="10"/>
      <c r="E499" s="6">
        <v>44.333796999999997</v>
      </c>
      <c r="F499" s="16">
        <f t="shared" si="36"/>
        <v>1.1297089971255003E-2</v>
      </c>
      <c r="G499" s="10"/>
      <c r="H499" s="6">
        <v>77.510002</v>
      </c>
      <c r="I499" s="16">
        <f t="shared" si="37"/>
        <v>7.5404279230280036E-2</v>
      </c>
      <c r="J499" s="10"/>
      <c r="K499" s="6">
        <v>104.524567</v>
      </c>
      <c r="L499" s="16">
        <f t="shared" si="38"/>
        <v>-1.486374526484846E-2</v>
      </c>
      <c r="M499" s="10"/>
      <c r="N499" s="6">
        <v>100.31752400000001</v>
      </c>
      <c r="O499" s="16">
        <f t="shared" si="39"/>
        <v>-4.9677547272245715E-2</v>
      </c>
      <c r="P499" s="10"/>
    </row>
    <row r="500" spans="1:16" x14ac:dyDescent="0.25">
      <c r="A500" s="23">
        <v>41480</v>
      </c>
      <c r="B500">
        <v>47.672561000000002</v>
      </c>
      <c r="C500" s="16">
        <f t="shared" si="35"/>
        <v>6.7816316359555318E-2</v>
      </c>
      <c r="D500" s="10"/>
      <c r="E500" s="6">
        <v>44.041221999999998</v>
      </c>
      <c r="F500" s="16">
        <f t="shared" si="36"/>
        <v>1.1261749265472298E-2</v>
      </c>
      <c r="G500" s="10"/>
      <c r="H500" s="6">
        <v>78.739998</v>
      </c>
      <c r="I500" s="16">
        <f t="shared" si="37"/>
        <v>0.13701047783513198</v>
      </c>
      <c r="J500" s="10"/>
      <c r="K500" s="6">
        <v>104.415201</v>
      </c>
      <c r="L500" s="16">
        <f t="shared" si="38"/>
        <v>-1.4665579364522174E-2</v>
      </c>
      <c r="M500" s="10"/>
      <c r="N500" s="6">
        <v>99.705269999999999</v>
      </c>
      <c r="O500" s="16">
        <f t="shared" si="39"/>
        <v>-4.7730479355185151E-2</v>
      </c>
      <c r="P500" s="10"/>
    </row>
    <row r="501" spans="1:16" x14ac:dyDescent="0.25">
      <c r="A501" s="23">
        <v>41479</v>
      </c>
      <c r="B501">
        <v>45.747138999999997</v>
      </c>
      <c r="C501" s="16">
        <f t="shared" si="35"/>
        <v>6.7818942757899903E-2</v>
      </c>
      <c r="D501" s="10"/>
      <c r="E501" s="6">
        <v>43.675508999999998</v>
      </c>
      <c r="F501" s="16">
        <f t="shared" si="36"/>
        <v>5.6366838228303351E-3</v>
      </c>
      <c r="G501" s="10"/>
      <c r="H501" s="6">
        <v>76.550003000000004</v>
      </c>
      <c r="I501" s="16">
        <f t="shared" si="37"/>
        <v>0.1610144205249191</v>
      </c>
      <c r="J501" s="10"/>
      <c r="K501" s="6">
        <v>104.54279099999999</v>
      </c>
      <c r="L501" s="16">
        <f t="shared" si="38"/>
        <v>-1.637045986106811E-2</v>
      </c>
      <c r="M501" s="10"/>
      <c r="N501" s="6">
        <v>99.742371000000006</v>
      </c>
      <c r="O501" s="16">
        <f t="shared" si="39"/>
        <v>-5.5782143236622894E-2</v>
      </c>
      <c r="P501" s="10"/>
    </row>
    <row r="502" spans="1:16" x14ac:dyDescent="0.25">
      <c r="A502" s="23">
        <v>41478</v>
      </c>
      <c r="B502">
        <v>46.195425</v>
      </c>
      <c r="C502" s="16">
        <f t="shared" si="35"/>
        <v>4.2422575686719588E-2</v>
      </c>
      <c r="D502" s="10"/>
      <c r="E502" s="6">
        <v>43.821795000000002</v>
      </c>
      <c r="F502" s="16">
        <f t="shared" si="36"/>
        <v>2.0290497322454693E-2</v>
      </c>
      <c r="G502" s="10"/>
      <c r="H502" s="6">
        <v>76.800003000000004</v>
      </c>
      <c r="I502" s="16">
        <f t="shared" si="37"/>
        <v>0.1323965275856962</v>
      </c>
      <c r="J502" s="10"/>
      <c r="K502" s="6">
        <v>105.05315400000001</v>
      </c>
      <c r="L502" s="16">
        <f t="shared" si="38"/>
        <v>-4.6055141973132541E-3</v>
      </c>
      <c r="M502" s="10"/>
      <c r="N502" s="6">
        <v>101.02255100000001</v>
      </c>
      <c r="O502" s="16">
        <f t="shared" si="39"/>
        <v>-4.063121656602553E-2</v>
      </c>
      <c r="P502" s="10"/>
    </row>
    <row r="503" spans="1:16" x14ac:dyDescent="0.25">
      <c r="A503" s="23">
        <v>41477</v>
      </c>
      <c r="B503">
        <v>46.842131000000002</v>
      </c>
      <c r="C503" s="16">
        <f t="shared" si="35"/>
        <v>4.9649331278755593E-2</v>
      </c>
      <c r="D503" s="10"/>
      <c r="E503" s="6">
        <v>43.629795000000001</v>
      </c>
      <c r="F503" s="16">
        <f t="shared" si="36"/>
        <v>1.703519879160198E-2</v>
      </c>
      <c r="G503" s="10"/>
      <c r="H503" s="6">
        <v>77.790001000000004</v>
      </c>
      <c r="I503" s="16">
        <f t="shared" si="37"/>
        <v>0.12247888402452145</v>
      </c>
      <c r="J503" s="10"/>
      <c r="K503" s="6">
        <v>105.21720000000001</v>
      </c>
      <c r="L503" s="16">
        <f t="shared" si="38"/>
        <v>-3.1950033150717205E-3</v>
      </c>
      <c r="M503" s="10"/>
      <c r="N503" s="6">
        <v>101.449275</v>
      </c>
      <c r="O503" s="16">
        <f t="shared" si="39"/>
        <v>-4.2216053574323897E-2</v>
      </c>
      <c r="P503" s="10"/>
    </row>
    <row r="504" spans="1:16" x14ac:dyDescent="0.25">
      <c r="A504" s="23">
        <v>41474</v>
      </c>
      <c r="B504">
        <v>46.523676000000002</v>
      </c>
      <c r="C504" s="16">
        <f t="shared" si="35"/>
        <v>4.8757739833759306E-2</v>
      </c>
      <c r="D504" s="10"/>
      <c r="E504" s="6">
        <v>43.693795000000001</v>
      </c>
      <c r="F504" s="16">
        <f t="shared" si="36"/>
        <v>-6.2264091550233713E-3</v>
      </c>
      <c r="G504" s="10"/>
      <c r="H504" s="6">
        <v>77.080001999999993</v>
      </c>
      <c r="I504" s="16">
        <f t="shared" si="37"/>
        <v>0.12267282259095369</v>
      </c>
      <c r="J504" s="10"/>
      <c r="K504" s="6">
        <v>104.98025</v>
      </c>
      <c r="L504" s="16">
        <f t="shared" si="38"/>
        <v>-3.5281459553985206E-3</v>
      </c>
      <c r="M504" s="10"/>
      <c r="N504" s="6">
        <v>101.300845</v>
      </c>
      <c r="O504" s="16">
        <f t="shared" si="39"/>
        <v>-2.6726109742351345E-2</v>
      </c>
      <c r="P504" s="10"/>
    </row>
    <row r="505" spans="1:16" x14ac:dyDescent="0.25">
      <c r="A505" s="23">
        <v>41473</v>
      </c>
      <c r="B505">
        <v>46.790686999999998</v>
      </c>
      <c r="C505" s="16">
        <f t="shared" si="35"/>
        <v>5.5462892237563732E-2</v>
      </c>
      <c r="D505" s="10"/>
      <c r="E505" s="6">
        <v>43.337223999999999</v>
      </c>
      <c r="F505" s="16">
        <f t="shared" si="36"/>
        <v>8.0744792605647042E-4</v>
      </c>
      <c r="G505" s="10"/>
      <c r="H505" s="6">
        <v>76.360000999999997</v>
      </c>
      <c r="I505" s="16">
        <f t="shared" si="37"/>
        <v>0.10556513044226712</v>
      </c>
      <c r="J505" s="10"/>
      <c r="K505" s="6">
        <v>104.406085</v>
      </c>
      <c r="L505" s="16">
        <f t="shared" si="38"/>
        <v>-8.8420744385587779E-3</v>
      </c>
      <c r="M505" s="10"/>
      <c r="N505" s="6">
        <v>99.723820000000003</v>
      </c>
      <c r="O505" s="16">
        <f t="shared" si="39"/>
        <v>-3.278778149806072E-2</v>
      </c>
      <c r="P505" s="10"/>
    </row>
    <row r="506" spans="1:16" x14ac:dyDescent="0.25">
      <c r="A506" s="23">
        <v>41472</v>
      </c>
      <c r="B506">
        <v>46.455086999999999</v>
      </c>
      <c r="C506" s="16">
        <f t="shared" si="35"/>
        <v>6.5012492943457012E-2</v>
      </c>
      <c r="D506" s="10"/>
      <c r="E506" s="6">
        <v>44.004652999999998</v>
      </c>
      <c r="F506" s="16">
        <f t="shared" si="36"/>
        <v>-1.5733935341205818E-2</v>
      </c>
      <c r="G506" s="10"/>
      <c r="H506" s="6">
        <v>75.319999999999993</v>
      </c>
      <c r="I506" s="16">
        <f t="shared" si="37"/>
        <v>0.10108151697423251</v>
      </c>
      <c r="J506" s="10"/>
      <c r="K506" s="6">
        <v>104.679498</v>
      </c>
      <c r="L506" s="16">
        <f t="shared" si="38"/>
        <v>-1.8136925784759783E-2</v>
      </c>
      <c r="M506" s="10"/>
      <c r="N506" s="6">
        <v>100.985443</v>
      </c>
      <c r="O506" s="16">
        <f t="shared" si="39"/>
        <v>-6.4868493542189931E-2</v>
      </c>
      <c r="P506" s="10"/>
    </row>
    <row r="507" spans="1:16" x14ac:dyDescent="0.25">
      <c r="A507" s="23">
        <v>41471</v>
      </c>
      <c r="B507">
        <v>46.391396999999998</v>
      </c>
      <c r="C507" s="16">
        <f t="shared" si="35"/>
        <v>7.0082374881391019E-2</v>
      </c>
      <c r="D507" s="10"/>
      <c r="E507" s="6">
        <v>44.096080000000001</v>
      </c>
      <c r="F507" s="16">
        <f t="shared" si="36"/>
        <v>-3.2416815836162627E-3</v>
      </c>
      <c r="G507" s="10"/>
      <c r="H507" s="6">
        <v>74.779999000000004</v>
      </c>
      <c r="I507" s="16">
        <f t="shared" si="37"/>
        <v>9.0645846818588005E-2</v>
      </c>
      <c r="J507" s="10"/>
      <c r="K507" s="6">
        <v>104.28761</v>
      </c>
      <c r="L507" s="16">
        <f t="shared" si="38"/>
        <v>-1.134245359497088E-2</v>
      </c>
      <c r="M507" s="10"/>
      <c r="N507" s="6">
        <v>100.799913</v>
      </c>
      <c r="O507" s="16">
        <f t="shared" si="39"/>
        <v>-5.3612945239840171E-2</v>
      </c>
      <c r="P507" s="10"/>
    </row>
    <row r="508" spans="1:16" x14ac:dyDescent="0.25">
      <c r="A508" s="23">
        <v>41470</v>
      </c>
      <c r="B508">
        <v>46.604514999999999</v>
      </c>
      <c r="C508" s="16">
        <f t="shared" si="35"/>
        <v>5.0943441961532887E-2</v>
      </c>
      <c r="D508" s="10"/>
      <c r="E508" s="6">
        <v>44.361224999999997</v>
      </c>
      <c r="F508" s="16">
        <f t="shared" si="36"/>
        <v>-1.5514745919610107E-2</v>
      </c>
      <c r="G508" s="10"/>
      <c r="H508" s="6">
        <v>75.199996999999996</v>
      </c>
      <c r="I508" s="16">
        <f t="shared" si="37"/>
        <v>6.6001380869525894E-2</v>
      </c>
      <c r="J508" s="10"/>
      <c r="K508" s="6">
        <v>104.44254100000001</v>
      </c>
      <c r="L508" s="16">
        <f t="shared" si="38"/>
        <v>-1.6478229139644252E-2</v>
      </c>
      <c r="M508" s="10"/>
      <c r="N508" s="6">
        <v>100.456675</v>
      </c>
      <c r="O508" s="16">
        <f t="shared" si="39"/>
        <v>-4.2309983376938143E-2</v>
      </c>
      <c r="P508" s="10"/>
    </row>
    <row r="509" spans="1:16" x14ac:dyDescent="0.25">
      <c r="A509" s="23">
        <v>41467</v>
      </c>
      <c r="B509">
        <v>46.719648999999997</v>
      </c>
      <c r="C509" s="16">
        <f t="shared" si="35"/>
        <v>5.5829936503192679E-2</v>
      </c>
      <c r="D509" s="10"/>
      <c r="E509" s="6">
        <v>44.379511000000001</v>
      </c>
      <c r="F509" s="16">
        <f t="shared" si="36"/>
        <v>1.0642182948704448E-2</v>
      </c>
      <c r="G509" s="10"/>
      <c r="H509" s="6">
        <v>75.779999000000004</v>
      </c>
      <c r="I509" s="16">
        <f t="shared" si="37"/>
        <v>8.0149292725540278E-2</v>
      </c>
      <c r="J509" s="10"/>
      <c r="K509" s="6">
        <v>103.777247</v>
      </c>
      <c r="L509" s="16">
        <f t="shared" si="38"/>
        <v>-1.8883727267358985E-2</v>
      </c>
      <c r="M509" s="10"/>
      <c r="N509" s="6">
        <v>99.927907000000005</v>
      </c>
      <c r="O509" s="16">
        <f t="shared" si="39"/>
        <v>-5.4385238282380621E-2</v>
      </c>
      <c r="P509" s="10"/>
    </row>
    <row r="510" spans="1:16" x14ac:dyDescent="0.25">
      <c r="A510" s="23">
        <v>41466</v>
      </c>
      <c r="B510">
        <v>46.533476999999998</v>
      </c>
      <c r="C510" s="16">
        <f t="shared" si="35"/>
        <v>7.0618621928404846E-2</v>
      </c>
      <c r="D510" s="10"/>
      <c r="E510" s="6">
        <v>44.169224999999997</v>
      </c>
      <c r="F510" s="16">
        <f t="shared" si="36"/>
        <v>4.8946416494365597E-2</v>
      </c>
      <c r="G510" s="10"/>
      <c r="H510" s="6">
        <v>75.389999000000003</v>
      </c>
      <c r="I510" s="16">
        <f t="shared" si="37"/>
        <v>9.8101678072694432E-2</v>
      </c>
      <c r="J510" s="10"/>
      <c r="K510" s="6">
        <v>104.068884</v>
      </c>
      <c r="L510" s="16">
        <f t="shared" si="38"/>
        <v>-2.7697280798711699E-2</v>
      </c>
      <c r="M510" s="10"/>
      <c r="N510" s="6">
        <v>100.011394</v>
      </c>
      <c r="O510" s="16">
        <f t="shared" si="39"/>
        <v>-5.4378321964343557E-2</v>
      </c>
      <c r="P510" s="10"/>
    </row>
    <row r="511" spans="1:16" x14ac:dyDescent="0.25">
      <c r="A511" s="23">
        <v>41465</v>
      </c>
      <c r="B511">
        <v>45.73489</v>
      </c>
      <c r="C511" s="16">
        <f t="shared" si="35"/>
        <v>4.9328888973175555E-2</v>
      </c>
      <c r="D511" s="10"/>
      <c r="E511" s="6">
        <v>43.849221999999997</v>
      </c>
      <c r="F511" s="16">
        <f t="shared" si="36"/>
        <v>3.5769838007867039E-2</v>
      </c>
      <c r="G511" s="10"/>
      <c r="H511" s="6">
        <v>72.790001000000004</v>
      </c>
      <c r="I511" s="16">
        <f t="shared" si="37"/>
        <v>7.838642091910053E-2</v>
      </c>
      <c r="J511" s="10"/>
      <c r="K511" s="6">
        <v>102.85676599999999</v>
      </c>
      <c r="L511" s="16">
        <f t="shared" si="38"/>
        <v>-2.9821990236326701E-2</v>
      </c>
      <c r="M511" s="10"/>
      <c r="N511" s="6">
        <v>98.851814000000005</v>
      </c>
      <c r="O511" s="16">
        <f t="shared" si="39"/>
        <v>-5.6802315075260568E-2</v>
      </c>
      <c r="P511" s="10"/>
    </row>
    <row r="512" spans="1:16" x14ac:dyDescent="0.25">
      <c r="A512" s="23">
        <v>41464</v>
      </c>
      <c r="B512">
        <v>45.857371999999998</v>
      </c>
      <c r="C512" s="16">
        <f t="shared" si="35"/>
        <v>4.8052071321151857E-2</v>
      </c>
      <c r="D512" s="10"/>
      <c r="E512" s="6">
        <v>43.538364000000001</v>
      </c>
      <c r="F512" s="16">
        <f t="shared" si="36"/>
        <v>3.2653507138399762E-2</v>
      </c>
      <c r="G512" s="10"/>
      <c r="H512" s="6">
        <v>72.25</v>
      </c>
      <c r="I512" s="16">
        <f t="shared" si="37"/>
        <v>7.5343460619191616E-2</v>
      </c>
      <c r="J512" s="10"/>
      <c r="K512" s="6">
        <v>103.157518</v>
      </c>
      <c r="L512" s="16">
        <f t="shared" si="38"/>
        <v>-3.9905976901087992E-2</v>
      </c>
      <c r="M512" s="10"/>
      <c r="N512" s="6">
        <v>99.631055000000003</v>
      </c>
      <c r="O512" s="16">
        <f t="shared" si="39"/>
        <v>-7.0005747324869083E-2</v>
      </c>
      <c r="P512" s="10"/>
    </row>
    <row r="513" spans="1:16" x14ac:dyDescent="0.25">
      <c r="A513" s="23">
        <v>41463</v>
      </c>
      <c r="B513">
        <v>46.077843000000001</v>
      </c>
      <c r="C513" s="16">
        <f t="shared" si="35"/>
        <v>3.9826668692623191E-2</v>
      </c>
      <c r="D513" s="10"/>
      <c r="E513" s="6">
        <v>43.346364999999999</v>
      </c>
      <c r="F513" s="16">
        <f t="shared" si="36"/>
        <v>9.18410587958296E-3</v>
      </c>
      <c r="G513" s="10"/>
      <c r="H513" s="6">
        <v>72.019997000000004</v>
      </c>
      <c r="I513" s="16">
        <f t="shared" si="37"/>
        <v>6.0628256284721571E-2</v>
      </c>
      <c r="J513" s="10"/>
      <c r="K513" s="6">
        <v>103.06637600000001</v>
      </c>
      <c r="L513" s="16">
        <f t="shared" si="38"/>
        <v>-3.7505468394594343E-2</v>
      </c>
      <c r="M513" s="10"/>
      <c r="N513" s="6">
        <v>99.529011999999994</v>
      </c>
      <c r="O513" s="16">
        <f t="shared" si="39"/>
        <v>-5.2135478669035673E-2</v>
      </c>
      <c r="P513" s="10"/>
    </row>
    <row r="514" spans="1:16" x14ac:dyDescent="0.25">
      <c r="A514" s="23">
        <v>41460</v>
      </c>
      <c r="B514">
        <v>46.736794000000003</v>
      </c>
      <c r="C514" s="16">
        <f t="shared" si="35"/>
        <v>4.2394079557891873E-2</v>
      </c>
      <c r="D514" s="10"/>
      <c r="E514" s="6">
        <v>43.117792999999999</v>
      </c>
      <c r="F514" s="16">
        <f t="shared" si="36"/>
        <v>1.4533907911167931E-2</v>
      </c>
      <c r="G514" s="10"/>
      <c r="H514" s="6">
        <v>71.099997999999999</v>
      </c>
      <c r="I514" s="16">
        <f t="shared" si="37"/>
        <v>7.1885620720773202E-2</v>
      </c>
      <c r="J514" s="10"/>
      <c r="K514" s="6">
        <v>102.22792099999999</v>
      </c>
      <c r="L514" s="16">
        <f t="shared" si="38"/>
        <v>-4.7610952905352999E-2</v>
      </c>
      <c r="M514" s="10"/>
      <c r="N514" s="6">
        <v>98.573520000000002</v>
      </c>
      <c r="O514" s="16">
        <f t="shared" si="39"/>
        <v>-7.7102957646867143E-2</v>
      </c>
      <c r="P514" s="10"/>
    </row>
    <row r="515" spans="1:16" x14ac:dyDescent="0.25">
      <c r="A515" s="23">
        <v>41458</v>
      </c>
      <c r="B515">
        <v>45.818176999999999</v>
      </c>
      <c r="C515" s="16">
        <f t="shared" si="35"/>
        <v>7.1252016213276148E-2</v>
      </c>
      <c r="D515" s="10"/>
      <c r="E515" s="6">
        <v>42.560077</v>
      </c>
      <c r="F515" s="16">
        <f t="shared" si="36"/>
        <v>5.5592877272063745E-3</v>
      </c>
      <c r="G515" s="10"/>
      <c r="H515" s="6">
        <v>70.410004000000001</v>
      </c>
      <c r="I515" s="16">
        <f t="shared" si="37"/>
        <v>6.3575170189234642E-2</v>
      </c>
      <c r="J515" s="10"/>
      <c r="K515" s="6">
        <v>103.54029</v>
      </c>
      <c r="L515" s="16">
        <f t="shared" si="38"/>
        <v>-5.599077546731368E-2</v>
      </c>
      <c r="M515" s="10"/>
      <c r="N515" s="6">
        <v>102.05225799999999</v>
      </c>
      <c r="O515" s="16">
        <f t="shared" si="39"/>
        <v>-8.4709042719236516E-2</v>
      </c>
      <c r="P515" s="10"/>
    </row>
    <row r="516" spans="1:16" x14ac:dyDescent="0.25">
      <c r="A516" s="23">
        <v>41457</v>
      </c>
      <c r="B516">
        <v>45.377243999999997</v>
      </c>
      <c r="C516" s="16">
        <f t="shared" si="35"/>
        <v>3.8303502297173608E-2</v>
      </c>
      <c r="D516" s="10"/>
      <c r="E516" s="6">
        <v>42.560077</v>
      </c>
      <c r="F516" s="16">
        <f t="shared" si="36"/>
        <v>5.7272708883693291E-3</v>
      </c>
      <c r="G516" s="10"/>
      <c r="H516" s="6">
        <v>69.970000999999996</v>
      </c>
      <c r="I516" s="16">
        <f t="shared" si="37"/>
        <v>5.3568784870005048E-2</v>
      </c>
      <c r="J516" s="10"/>
      <c r="K516" s="6">
        <v>103.841043</v>
      </c>
      <c r="L516" s="16">
        <f t="shared" si="38"/>
        <v>-4.2911339082159494E-2</v>
      </c>
      <c r="M516" s="10"/>
      <c r="N516" s="6">
        <v>102.35838099999999</v>
      </c>
      <c r="O516" s="16">
        <f t="shared" si="39"/>
        <v>-4.7918263133093886E-2</v>
      </c>
      <c r="P516" s="10"/>
    </row>
    <row r="517" spans="1:16" x14ac:dyDescent="0.25">
      <c r="A517" s="23">
        <v>41456</v>
      </c>
      <c r="B517">
        <v>45.372343000000001</v>
      </c>
      <c r="C517" s="16">
        <f t="shared" si="35"/>
        <v>2.0324993022783788E-2</v>
      </c>
      <c r="D517" s="10"/>
      <c r="E517" s="6">
        <v>42.349792000000001</v>
      </c>
      <c r="F517" s="16">
        <f t="shared" si="36"/>
        <v>-7.4473265889314355E-3</v>
      </c>
      <c r="G517" s="10"/>
      <c r="H517" s="6">
        <v>69.959998999999996</v>
      </c>
      <c r="I517" s="16">
        <f t="shared" si="37"/>
        <v>3.5672040724453513E-2</v>
      </c>
      <c r="J517" s="10"/>
      <c r="K517" s="6">
        <v>103.51295</v>
      </c>
      <c r="L517" s="16">
        <f t="shared" si="38"/>
        <v>-4.7705041264431758E-2</v>
      </c>
      <c r="M517" s="10"/>
      <c r="N517" s="6">
        <v>102.42332399999999</v>
      </c>
      <c r="O517" s="16">
        <f t="shared" si="39"/>
        <v>-5.9243773700911051E-2</v>
      </c>
      <c r="P517" s="10"/>
    </row>
    <row r="518" spans="1:16" x14ac:dyDescent="0.25">
      <c r="A518" s="23">
        <v>41453</v>
      </c>
      <c r="B518">
        <v>44.767280999999997</v>
      </c>
      <c r="C518" s="16">
        <f t="shared" si="35"/>
        <v>1.9877755407461173E-2</v>
      </c>
      <c r="D518" s="10"/>
      <c r="E518" s="6">
        <v>42.468649999999997</v>
      </c>
      <c r="F518" s="16">
        <f t="shared" si="36"/>
        <v>3.3961719839090909E-2</v>
      </c>
      <c r="G518" s="10"/>
      <c r="H518" s="6">
        <v>68.550003000000004</v>
      </c>
      <c r="I518" s="16">
        <f t="shared" si="37"/>
        <v>3.4146296108017893E-2</v>
      </c>
      <c r="J518" s="10"/>
      <c r="K518" s="6">
        <v>103.245921</v>
      </c>
      <c r="L518" s="16">
        <f t="shared" si="38"/>
        <v>-4.7152537335349187E-2</v>
      </c>
      <c r="M518" s="10"/>
      <c r="N518" s="6">
        <v>102.21738000000001</v>
      </c>
      <c r="O518" s="16">
        <f t="shared" si="39"/>
        <v>-5.1239755132205467E-2</v>
      </c>
      <c r="P518" s="10"/>
    </row>
    <row r="519" spans="1:16" x14ac:dyDescent="0.25">
      <c r="A519" s="23">
        <v>41452</v>
      </c>
      <c r="B519">
        <v>45.137175999999997</v>
      </c>
      <c r="C519" s="16">
        <f t="shared" si="35"/>
        <v>-9.8607886321842031E-3</v>
      </c>
      <c r="D519" s="10"/>
      <c r="E519" s="6">
        <v>43.227507000000003</v>
      </c>
      <c r="F519" s="16">
        <f t="shared" si="36"/>
        <v>1.9278145727471108E-2</v>
      </c>
      <c r="G519" s="10"/>
      <c r="H519" s="6">
        <v>69.110000999999997</v>
      </c>
      <c r="I519" s="16">
        <f t="shared" si="37"/>
        <v>-1.1655836149897514E-3</v>
      </c>
      <c r="J519" s="10"/>
      <c r="K519" s="6">
        <v>103.309512</v>
      </c>
      <c r="L519" s="16">
        <f t="shared" si="38"/>
        <v>-5.0718514029008399E-2</v>
      </c>
      <c r="M519" s="10"/>
      <c r="N519" s="6">
        <v>101.52321999999999</v>
      </c>
      <c r="O519" s="16">
        <f t="shared" si="39"/>
        <v>-5.4279835296141443E-2</v>
      </c>
      <c r="P519" s="10"/>
    </row>
    <row r="520" spans="1:16" x14ac:dyDescent="0.25">
      <c r="A520" s="23">
        <v>41451</v>
      </c>
      <c r="B520">
        <v>44.742783000000003</v>
      </c>
      <c r="C520" s="16">
        <f t="shared" si="35"/>
        <v>2.4805290705546934E-2</v>
      </c>
      <c r="D520" s="10"/>
      <c r="E520" s="6">
        <v>42.688077</v>
      </c>
      <c r="F520" s="16">
        <f t="shared" si="36"/>
        <v>2.8989126149797428E-2</v>
      </c>
      <c r="G520" s="10"/>
      <c r="H520" s="6">
        <v>68.290001000000004</v>
      </c>
      <c r="I520" s="16">
        <f t="shared" si="37"/>
        <v>1.5875378742839619E-2</v>
      </c>
      <c r="J520" s="10"/>
      <c r="K520" s="6">
        <v>102.382884</v>
      </c>
      <c r="L520" s="16">
        <f t="shared" si="38"/>
        <v>-5.4229142255384111E-2</v>
      </c>
      <c r="M520" s="10"/>
      <c r="N520" s="6">
        <v>100.495863</v>
      </c>
      <c r="O520" s="16">
        <f t="shared" si="39"/>
        <v>-7.2586071641951855E-2</v>
      </c>
      <c r="P520" s="10"/>
    </row>
    <row r="521" spans="1:16" x14ac:dyDescent="0.25">
      <c r="A521" s="23">
        <v>41450</v>
      </c>
      <c r="B521">
        <v>44.208762</v>
      </c>
      <c r="C521" s="16">
        <f t="shared" ref="C521:C584" si="40">B520/B549-1</f>
        <v>4.8965784523866684E-3</v>
      </c>
      <c r="D521" s="10"/>
      <c r="E521" s="6">
        <v>42.267505999999997</v>
      </c>
      <c r="F521" s="16">
        <f t="shared" ref="F521:F584" si="41">E520/E549-1</f>
        <v>8.3202569397951009E-3</v>
      </c>
      <c r="G521" s="10"/>
      <c r="H521" s="6">
        <v>67.919998000000007</v>
      </c>
      <c r="I521" s="16">
        <f t="shared" ref="I521:I584" si="42">H520/H549-1</f>
        <v>1.6674155625253873E-2</v>
      </c>
      <c r="J521" s="10"/>
      <c r="K521" s="6">
        <v>101.610699</v>
      </c>
      <c r="L521" s="16">
        <f t="shared" ref="L521:L584" si="43">K520/K549-1</f>
        <v>-5.841838904357266E-2</v>
      </c>
      <c r="M521" s="10"/>
      <c r="N521" s="6">
        <v>99.847976000000003</v>
      </c>
      <c r="O521" s="16">
        <f t="shared" ref="O521:O584" si="44">N520/N549-1</f>
        <v>-7.2426088029686531E-2</v>
      </c>
      <c r="P521" s="10"/>
    </row>
    <row r="522" spans="1:16" x14ac:dyDescent="0.25">
      <c r="A522" s="23">
        <v>41449</v>
      </c>
      <c r="B522">
        <v>43.669840000000001</v>
      </c>
      <c r="C522" s="16">
        <f t="shared" si="40"/>
        <v>2.6667691210175981E-3</v>
      </c>
      <c r="D522" s="10"/>
      <c r="E522" s="6">
        <v>42.432077999999997</v>
      </c>
      <c r="F522" s="16">
        <f t="shared" si="41"/>
        <v>9.8193811205904424E-5</v>
      </c>
      <c r="G522" s="10"/>
      <c r="H522" s="6">
        <v>67.690002000000007</v>
      </c>
      <c r="I522" s="16">
        <f t="shared" si="42"/>
        <v>3.1748381232010514E-2</v>
      </c>
      <c r="J522" s="10"/>
      <c r="K522" s="6">
        <v>101.274575</v>
      </c>
      <c r="L522" s="16">
        <f t="shared" si="43"/>
        <v>-6.2239418144650061E-2</v>
      </c>
      <c r="M522" s="10"/>
      <c r="N522" s="6">
        <v>100.745758</v>
      </c>
      <c r="O522" s="16">
        <f t="shared" si="44"/>
        <v>-7.223892102126217E-2</v>
      </c>
      <c r="P522" s="10"/>
    </row>
    <row r="523" spans="1:16" x14ac:dyDescent="0.25">
      <c r="A523" s="23">
        <v>41446</v>
      </c>
      <c r="B523">
        <v>43.971145999999997</v>
      </c>
      <c r="C523" s="16">
        <f t="shared" si="40"/>
        <v>-1.8618647185767445E-3</v>
      </c>
      <c r="D523" s="10"/>
      <c r="E523" s="6">
        <v>42.971507000000003</v>
      </c>
      <c r="F523" s="16">
        <f t="shared" si="41"/>
        <v>1.4430093327062243E-2</v>
      </c>
      <c r="G523" s="10"/>
      <c r="H523" s="6">
        <v>68.139999000000003</v>
      </c>
      <c r="I523" s="16">
        <f t="shared" si="42"/>
        <v>4.2346780340413392E-2</v>
      </c>
      <c r="J523" s="10"/>
      <c r="K523" s="6">
        <v>101.937743</v>
      </c>
      <c r="L523" s="16">
        <f t="shared" si="43"/>
        <v>-6.7834744203161823E-2</v>
      </c>
      <c r="M523" s="10"/>
      <c r="N523" s="6">
        <v>100.32926399999999</v>
      </c>
      <c r="O523" s="16">
        <f t="shared" si="44"/>
        <v>-7.4065082059853515E-2</v>
      </c>
      <c r="P523" s="10"/>
    </row>
    <row r="524" spans="1:16" x14ac:dyDescent="0.25">
      <c r="A524" s="23">
        <v>41445</v>
      </c>
      <c r="B524">
        <v>43.716383999999998</v>
      </c>
      <c r="C524" s="16">
        <f t="shared" si="40"/>
        <v>6.0369337031389581E-3</v>
      </c>
      <c r="D524" s="10"/>
      <c r="E524" s="6">
        <v>42.340649999999997</v>
      </c>
      <c r="F524" s="16">
        <f t="shared" si="41"/>
        <v>3.224488285007987E-2</v>
      </c>
      <c r="G524" s="10"/>
      <c r="H524" s="6">
        <v>68.019997000000004</v>
      </c>
      <c r="I524" s="16">
        <f t="shared" si="42"/>
        <v>4.8307676923077025E-2</v>
      </c>
      <c r="J524" s="10"/>
      <c r="K524" s="6">
        <v>102.782606</v>
      </c>
      <c r="L524" s="16">
        <f t="shared" si="43"/>
        <v>-6.4149123106031714E-2</v>
      </c>
      <c r="M524" s="10"/>
      <c r="N524" s="6">
        <v>102.06003200000001</v>
      </c>
      <c r="O524" s="16">
        <f t="shared" si="44"/>
        <v>-8.4959276923369242E-2</v>
      </c>
      <c r="P524" s="10"/>
    </row>
    <row r="525" spans="1:16" x14ac:dyDescent="0.25">
      <c r="A525" s="23">
        <v>41444</v>
      </c>
      <c r="B525">
        <v>44.737886000000003</v>
      </c>
      <c r="C525" s="16">
        <f t="shared" si="40"/>
        <v>1.1602465009108442E-3</v>
      </c>
      <c r="D525" s="10"/>
      <c r="E525" s="6">
        <v>43.501795999999999</v>
      </c>
      <c r="F525" s="16">
        <f t="shared" si="41"/>
        <v>2.7375596710070615E-2</v>
      </c>
      <c r="G525" s="10"/>
      <c r="H525" s="6">
        <v>69.279999000000004</v>
      </c>
      <c r="I525" s="16">
        <f t="shared" si="42"/>
        <v>4.7267130743670505E-2</v>
      </c>
      <c r="J525" s="10"/>
      <c r="K525" s="6">
        <v>104.217967</v>
      </c>
      <c r="L525" s="16">
        <f t="shared" si="43"/>
        <v>-6.1309862205918719E-2</v>
      </c>
      <c r="M525" s="10"/>
      <c r="N525" s="6">
        <v>103.763042</v>
      </c>
      <c r="O525" s="16">
        <f t="shared" si="44"/>
        <v>-7.9177077611931712E-2</v>
      </c>
      <c r="P525" s="10"/>
    </row>
    <row r="526" spans="1:16" x14ac:dyDescent="0.25">
      <c r="A526" s="23">
        <v>41443</v>
      </c>
      <c r="B526">
        <v>45.075935000000001</v>
      </c>
      <c r="C526" s="16">
        <f t="shared" si="40"/>
        <v>2.0667462280403059E-2</v>
      </c>
      <c r="D526" s="10"/>
      <c r="E526" s="6">
        <v>43.657223000000002</v>
      </c>
      <c r="F526" s="16">
        <f t="shared" si="41"/>
        <v>6.7281205529485577E-2</v>
      </c>
      <c r="G526" s="10"/>
      <c r="H526" s="6">
        <v>70.040001000000004</v>
      </c>
      <c r="I526" s="16">
        <f t="shared" si="42"/>
        <v>5.8841494727189358E-2</v>
      </c>
      <c r="J526" s="10"/>
      <c r="K526" s="6">
        <v>105.716919</v>
      </c>
      <c r="L526" s="16">
        <f t="shared" si="43"/>
        <v>-5.0243534537967927E-2</v>
      </c>
      <c r="M526" s="10"/>
      <c r="N526" s="6">
        <v>104.84593</v>
      </c>
      <c r="O526" s="16">
        <f t="shared" si="44"/>
        <v>-6.622332533107067E-2</v>
      </c>
      <c r="P526" s="10"/>
    </row>
    <row r="527" spans="1:16" x14ac:dyDescent="0.25">
      <c r="A527" s="23">
        <v>41442</v>
      </c>
      <c r="B527">
        <v>44.669296000000003</v>
      </c>
      <c r="C527" s="16">
        <f t="shared" si="40"/>
        <v>2.5348290452864353E-2</v>
      </c>
      <c r="D527" s="10"/>
      <c r="E527" s="6">
        <v>43.702936000000001</v>
      </c>
      <c r="F527" s="16">
        <f t="shared" si="41"/>
        <v>6.4469660819034047E-2</v>
      </c>
      <c r="G527" s="10"/>
      <c r="H527" s="6">
        <v>69.889999000000003</v>
      </c>
      <c r="I527" s="16">
        <f t="shared" si="42"/>
        <v>7.1111822466918939E-2</v>
      </c>
      <c r="J527" s="10"/>
      <c r="K527" s="6">
        <v>105.92586</v>
      </c>
      <c r="L527" s="16">
        <f t="shared" si="43"/>
        <v>-3.5707852156424691E-2</v>
      </c>
      <c r="M527" s="10"/>
      <c r="N527" s="6">
        <v>104.79039899999999</v>
      </c>
      <c r="O527" s="16">
        <f t="shared" si="44"/>
        <v>-5.4986405246681191E-2</v>
      </c>
      <c r="P527" s="10"/>
    </row>
    <row r="528" spans="1:16" x14ac:dyDescent="0.25">
      <c r="A528" s="23">
        <v>41439</v>
      </c>
      <c r="B528">
        <v>44.321443000000002</v>
      </c>
      <c r="C528" s="16">
        <f t="shared" si="40"/>
        <v>2.12104197567895E-2</v>
      </c>
      <c r="D528" s="10"/>
      <c r="E528" s="6">
        <v>43.840080999999998</v>
      </c>
      <c r="F528" s="16">
        <f t="shared" si="41"/>
        <v>7.2454423135582147E-2</v>
      </c>
      <c r="G528" s="10"/>
      <c r="H528" s="6">
        <v>68.169998000000007</v>
      </c>
      <c r="I528" s="16">
        <f t="shared" si="42"/>
        <v>9.7002042018553558E-2</v>
      </c>
      <c r="J528" s="10"/>
      <c r="K528" s="6">
        <v>106.080296</v>
      </c>
      <c r="L528" s="16">
        <f t="shared" si="43"/>
        <v>-3.4519804447117441E-2</v>
      </c>
      <c r="M528" s="10"/>
      <c r="N528" s="6">
        <v>105.345726</v>
      </c>
      <c r="O528" s="16">
        <f t="shared" si="44"/>
        <v>-5.9166899996098032E-2</v>
      </c>
      <c r="P528" s="10"/>
    </row>
    <row r="529" spans="1:16" x14ac:dyDescent="0.25">
      <c r="A529" s="23">
        <v>41438</v>
      </c>
      <c r="B529">
        <v>44.644798000000002</v>
      </c>
      <c r="C529" s="16">
        <f t="shared" si="40"/>
        <v>9.5896044813204018E-3</v>
      </c>
      <c r="D529" s="10"/>
      <c r="E529" s="6">
        <v>43.794367000000001</v>
      </c>
      <c r="F529" s="16">
        <f t="shared" si="41"/>
        <v>5.9566038902339802E-2</v>
      </c>
      <c r="G529" s="10"/>
      <c r="H529" s="6">
        <v>67.819999999999993</v>
      </c>
      <c r="I529" s="16">
        <f t="shared" si="42"/>
        <v>6.4989780815817078E-2</v>
      </c>
      <c r="J529" s="10"/>
      <c r="K529" s="6">
        <v>106.152974</v>
      </c>
      <c r="L529" s="16">
        <f t="shared" si="43"/>
        <v>-3.3271806346729549E-2</v>
      </c>
      <c r="M529" s="10"/>
      <c r="N529" s="6">
        <v>105.59562</v>
      </c>
      <c r="O529" s="16">
        <f t="shared" si="44"/>
        <v>-5.6527423481068206E-2</v>
      </c>
      <c r="P529" s="10"/>
    </row>
    <row r="530" spans="1:16" x14ac:dyDescent="0.25">
      <c r="A530" s="23">
        <v>41437</v>
      </c>
      <c r="B530">
        <v>43.885407000000001</v>
      </c>
      <c r="C530" s="16">
        <f t="shared" si="40"/>
        <v>4.0958649727009799E-2</v>
      </c>
      <c r="D530" s="10"/>
      <c r="E530" s="6">
        <v>42.806935000000003</v>
      </c>
      <c r="F530" s="16">
        <f t="shared" si="41"/>
        <v>5.7072404170276814E-2</v>
      </c>
      <c r="G530" s="10"/>
      <c r="H530" s="6">
        <v>67.599997999999999</v>
      </c>
      <c r="I530" s="16">
        <f t="shared" si="42"/>
        <v>6.6687604067706685E-2</v>
      </c>
      <c r="J530" s="10"/>
      <c r="K530" s="6">
        <v>105.026492</v>
      </c>
      <c r="L530" s="16">
        <f t="shared" si="43"/>
        <v>-4.1705167779905072E-2</v>
      </c>
      <c r="M530" s="10"/>
      <c r="N530" s="6">
        <v>103.966663</v>
      </c>
      <c r="O530" s="16">
        <f t="shared" si="44"/>
        <v>-7.6586299466704699E-2</v>
      </c>
      <c r="P530" s="10"/>
    </row>
    <row r="531" spans="1:16" x14ac:dyDescent="0.25">
      <c r="A531" s="23">
        <v>41436</v>
      </c>
      <c r="B531">
        <v>44.010340999999997</v>
      </c>
      <c r="C531" s="16">
        <f t="shared" si="40"/>
        <v>8.1065221561381628E-2</v>
      </c>
      <c r="D531" s="10"/>
      <c r="E531" s="6">
        <v>43.087786000000001</v>
      </c>
      <c r="F531" s="16">
        <f t="shared" si="41"/>
        <v>3.4143180260245432E-2</v>
      </c>
      <c r="G531" s="10"/>
      <c r="H531" s="6">
        <v>68.419998000000007</v>
      </c>
      <c r="I531" s="16">
        <f t="shared" si="42"/>
        <v>8.2292652614355477E-2</v>
      </c>
      <c r="J531" s="10"/>
      <c r="K531" s="6">
        <v>105.389875</v>
      </c>
      <c r="L531" s="16">
        <f t="shared" si="43"/>
        <v>-5.1874471931373844E-2</v>
      </c>
      <c r="M531" s="10"/>
      <c r="N531" s="6">
        <v>105.475302</v>
      </c>
      <c r="O531" s="16">
        <f t="shared" si="44"/>
        <v>-9.2004272895875094E-2</v>
      </c>
      <c r="P531" s="10"/>
    </row>
    <row r="532" spans="1:16" x14ac:dyDescent="0.25">
      <c r="A532" s="23">
        <v>41435</v>
      </c>
      <c r="B532">
        <v>44.664396000000004</v>
      </c>
      <c r="C532" s="16">
        <f t="shared" si="40"/>
        <v>6.8439929803481903E-2</v>
      </c>
      <c r="D532" s="10"/>
      <c r="E532" s="6">
        <v>43.903154000000001</v>
      </c>
      <c r="F532" s="16">
        <f t="shared" si="41"/>
        <v>1.1914930053686934E-2</v>
      </c>
      <c r="G532" s="10"/>
      <c r="H532" s="6">
        <v>69.290001000000004</v>
      </c>
      <c r="I532" s="16">
        <f t="shared" si="42"/>
        <v>8.1910117586650566E-2</v>
      </c>
      <c r="J532" s="10"/>
      <c r="K532" s="6">
        <v>105.589736</v>
      </c>
      <c r="L532" s="16">
        <f t="shared" si="43"/>
        <v>-4.4359291155497083E-2</v>
      </c>
      <c r="M532" s="10"/>
      <c r="N532" s="6">
        <v>104.235073</v>
      </c>
      <c r="O532" s="16">
        <f t="shared" si="44"/>
        <v>-6.9365285207246385E-2</v>
      </c>
      <c r="P532" s="10"/>
    </row>
    <row r="533" spans="1:16" x14ac:dyDescent="0.25">
      <c r="A533" s="23">
        <v>41432</v>
      </c>
      <c r="B533">
        <v>44.078930999999997</v>
      </c>
      <c r="C533" s="16">
        <f t="shared" si="40"/>
        <v>8.7935059641155666E-2</v>
      </c>
      <c r="D533" s="10"/>
      <c r="E533" s="6">
        <v>43.658543000000002</v>
      </c>
      <c r="F533" s="16">
        <f t="shared" si="41"/>
        <v>1.3383503061721758E-2</v>
      </c>
      <c r="G533" s="10"/>
      <c r="H533" s="6">
        <v>69.720000999999996</v>
      </c>
      <c r="I533" s="16">
        <f t="shared" si="42"/>
        <v>8.6220409371055018E-2</v>
      </c>
      <c r="J533" s="10"/>
      <c r="K533" s="6">
        <v>105.916774</v>
      </c>
      <c r="L533" s="16">
        <f t="shared" si="43"/>
        <v>-4.4190508126306427E-2</v>
      </c>
      <c r="M533" s="10"/>
      <c r="N533" s="6">
        <v>104.734869</v>
      </c>
      <c r="O533" s="16">
        <f t="shared" si="44"/>
        <v>-7.9784479293143584E-2</v>
      </c>
      <c r="P533" s="10"/>
    </row>
    <row r="534" spans="1:16" x14ac:dyDescent="0.25">
      <c r="A534" s="23">
        <v>41431</v>
      </c>
      <c r="B534">
        <v>43.934401999999999</v>
      </c>
      <c r="C534" s="16">
        <f t="shared" si="40"/>
        <v>7.7975940548869804E-2</v>
      </c>
      <c r="D534" s="10"/>
      <c r="E534" s="6">
        <v>44.029989</v>
      </c>
      <c r="F534" s="16">
        <f t="shared" si="41"/>
        <v>6.684785291710682E-3</v>
      </c>
      <c r="G534" s="10"/>
      <c r="H534" s="6">
        <v>69.349997999999999</v>
      </c>
      <c r="I534" s="16">
        <f t="shared" si="42"/>
        <v>0.12361002616615679</v>
      </c>
      <c r="J534" s="10"/>
      <c r="K534" s="6">
        <v>106.33466900000001</v>
      </c>
      <c r="L534" s="16">
        <f t="shared" si="43"/>
        <v>-4.1151792104948015E-2</v>
      </c>
      <c r="M534" s="10"/>
      <c r="N534" s="6">
        <v>106.641493</v>
      </c>
      <c r="O534" s="16">
        <f t="shared" si="44"/>
        <v>-7.8744215656964545E-2</v>
      </c>
      <c r="P534" s="10"/>
    </row>
    <row r="535" spans="1:16" x14ac:dyDescent="0.25">
      <c r="A535" s="23">
        <v>41430</v>
      </c>
      <c r="B535">
        <v>43.412627000000001</v>
      </c>
      <c r="C535" s="16">
        <f t="shared" si="40"/>
        <v>6.4700372854978649E-2</v>
      </c>
      <c r="D535" s="10"/>
      <c r="E535" s="6">
        <v>44.147765999999997</v>
      </c>
      <c r="F535" s="16">
        <f t="shared" si="41"/>
        <v>2.6399165639606759E-2</v>
      </c>
      <c r="G535" s="10"/>
      <c r="H535" s="6">
        <v>69.059997999999993</v>
      </c>
      <c r="I535" s="16">
        <f t="shared" si="42"/>
        <v>0.10729677299542106</v>
      </c>
      <c r="J535" s="10"/>
      <c r="K535" s="6">
        <v>105.880442</v>
      </c>
      <c r="L535" s="16">
        <f t="shared" si="43"/>
        <v>-3.3893714276794773E-2</v>
      </c>
      <c r="M535" s="10"/>
      <c r="N535" s="6">
        <v>106.706281</v>
      </c>
      <c r="O535" s="16">
        <f t="shared" si="44"/>
        <v>-5.3381009572772364E-2</v>
      </c>
      <c r="P535" s="10"/>
    </row>
    <row r="536" spans="1:16" x14ac:dyDescent="0.25">
      <c r="A536" s="23">
        <v>41429</v>
      </c>
      <c r="B536">
        <v>44.142620000000001</v>
      </c>
      <c r="C536" s="16">
        <f t="shared" si="40"/>
        <v>6.2761433039603576E-2</v>
      </c>
      <c r="D536" s="10"/>
      <c r="E536" s="6">
        <v>44.791001000000001</v>
      </c>
      <c r="F536" s="16">
        <f t="shared" si="41"/>
        <v>1.626694086468139E-2</v>
      </c>
      <c r="G536" s="10"/>
      <c r="H536" s="6">
        <v>70.150002000000001</v>
      </c>
      <c r="I536" s="16">
        <f t="shared" si="42"/>
        <v>0.17309324228118284</v>
      </c>
      <c r="J536" s="10"/>
      <c r="K536" s="6">
        <v>106.03487699999999</v>
      </c>
      <c r="L536" s="16">
        <f t="shared" si="43"/>
        <v>-3.8572740131437078E-2</v>
      </c>
      <c r="M536" s="10"/>
      <c r="N536" s="6">
        <v>105.253173</v>
      </c>
      <c r="O536" s="16">
        <f t="shared" si="44"/>
        <v>-5.6894014039714724E-2</v>
      </c>
      <c r="P536" s="10"/>
    </row>
    <row r="537" spans="1:16" x14ac:dyDescent="0.25">
      <c r="A537" s="23">
        <v>41428</v>
      </c>
      <c r="B537">
        <v>44.140172</v>
      </c>
      <c r="C537" s="16">
        <f t="shared" si="40"/>
        <v>8.9764423653633907E-2</v>
      </c>
      <c r="D537" s="10"/>
      <c r="E537" s="6">
        <v>43.894095999999998</v>
      </c>
      <c r="F537" s="16">
        <f t="shared" si="41"/>
        <v>1.6656335393308241E-2</v>
      </c>
      <c r="G537" s="10"/>
      <c r="H537" s="6">
        <v>69.620002999999997</v>
      </c>
      <c r="I537" s="16">
        <f t="shared" si="42"/>
        <v>0.18777515767397301</v>
      </c>
      <c r="J537" s="10"/>
      <c r="K537" s="6">
        <v>106.452766</v>
      </c>
      <c r="L537" s="16">
        <f t="shared" si="43"/>
        <v>-3.6775567247737007E-2</v>
      </c>
      <c r="M537" s="10"/>
      <c r="N537" s="6">
        <v>106.23425</v>
      </c>
      <c r="O537" s="16">
        <f t="shared" si="44"/>
        <v>-6.7382700815315055E-2</v>
      </c>
      <c r="P537" s="10"/>
    </row>
    <row r="538" spans="1:16" x14ac:dyDescent="0.25">
      <c r="A538" s="23">
        <v>41425</v>
      </c>
      <c r="B538">
        <v>43.637993999999999</v>
      </c>
      <c r="C538" s="16">
        <f t="shared" si="40"/>
        <v>0.10389756350699919</v>
      </c>
      <c r="D538" s="10"/>
      <c r="E538" s="6">
        <v>42.308653999999997</v>
      </c>
      <c r="F538" s="16">
        <f t="shared" si="41"/>
        <v>1.1060159468166963E-2</v>
      </c>
      <c r="G538" s="10"/>
      <c r="H538" s="6">
        <v>69.010002</v>
      </c>
      <c r="I538" s="16">
        <f t="shared" si="42"/>
        <v>0.19704269257221463</v>
      </c>
      <c r="J538" s="10"/>
      <c r="K538" s="6">
        <v>106.733474</v>
      </c>
      <c r="L538" s="16">
        <f t="shared" si="43"/>
        <v>-3.1708586804351069E-2</v>
      </c>
      <c r="M538" s="10"/>
      <c r="N538" s="6">
        <v>105.67429799999999</v>
      </c>
      <c r="O538" s="16">
        <f t="shared" si="44"/>
        <v>-6.1982573581975786E-2</v>
      </c>
      <c r="P538" s="10"/>
    </row>
    <row r="539" spans="1:16" x14ac:dyDescent="0.25">
      <c r="A539" s="23">
        <v>41424</v>
      </c>
      <c r="B539">
        <v>44.345941000000003</v>
      </c>
      <c r="C539" s="16">
        <f t="shared" si="40"/>
        <v>8.8476450537620766E-2</v>
      </c>
      <c r="D539" s="10"/>
      <c r="E539" s="6">
        <v>42.643861000000001</v>
      </c>
      <c r="F539" s="16">
        <f t="shared" si="41"/>
        <v>-1.6635107420169271E-2</v>
      </c>
      <c r="G539" s="10"/>
      <c r="H539" s="6">
        <v>69.910004000000001</v>
      </c>
      <c r="I539" s="16">
        <f t="shared" si="42"/>
        <v>0.17965815384615391</v>
      </c>
      <c r="J539" s="10"/>
      <c r="K539" s="6">
        <v>107.267824</v>
      </c>
      <c r="L539" s="16">
        <f t="shared" si="43"/>
        <v>-2.8836202119204568E-2</v>
      </c>
      <c r="M539" s="10"/>
      <c r="N539" s="6">
        <v>106.03439299999999</v>
      </c>
      <c r="O539" s="16">
        <f t="shared" si="44"/>
        <v>-6.6243127464001295E-2</v>
      </c>
      <c r="P539" s="10"/>
    </row>
    <row r="540" spans="1:16" x14ac:dyDescent="0.25">
      <c r="A540" s="23">
        <v>41423</v>
      </c>
      <c r="B540">
        <v>43.637993999999999</v>
      </c>
      <c r="C540" s="16">
        <f t="shared" si="40"/>
        <v>0.12361003874161702</v>
      </c>
      <c r="D540" s="10"/>
      <c r="E540" s="6">
        <v>42.462667000000003</v>
      </c>
      <c r="F540" s="16">
        <f t="shared" si="41"/>
        <v>1.0953581684089997E-2</v>
      </c>
      <c r="G540" s="10"/>
      <c r="H540" s="6">
        <v>67.690002000000007</v>
      </c>
      <c r="I540" s="16">
        <f t="shared" si="42"/>
        <v>0.21603759902460951</v>
      </c>
      <c r="J540" s="10"/>
      <c r="K540" s="6">
        <v>107.131972</v>
      </c>
      <c r="L540" s="16">
        <f t="shared" si="43"/>
        <v>-2.2528562960903109E-2</v>
      </c>
      <c r="M540" s="10"/>
      <c r="N540" s="6">
        <v>106.29293</v>
      </c>
      <c r="O540" s="16">
        <f t="shared" si="44"/>
        <v>-6.5040299211389874E-2</v>
      </c>
      <c r="P540" s="10"/>
    </row>
    <row r="541" spans="1:16" x14ac:dyDescent="0.25">
      <c r="A541" s="23">
        <v>41422</v>
      </c>
      <c r="B541">
        <v>44.100977</v>
      </c>
      <c r="C541" s="16">
        <f t="shared" si="40"/>
        <v>0.10008390163950787</v>
      </c>
      <c r="D541" s="10"/>
      <c r="E541" s="6">
        <v>43.142142</v>
      </c>
      <c r="F541" s="16">
        <f t="shared" si="41"/>
        <v>2.3524532369159079E-3</v>
      </c>
      <c r="G541" s="10"/>
      <c r="H541" s="6">
        <v>68.120002999999997</v>
      </c>
      <c r="I541" s="16">
        <f t="shared" si="42"/>
        <v>0.18070817440404086</v>
      </c>
      <c r="J541" s="10"/>
      <c r="K541" s="6">
        <v>107.177251</v>
      </c>
      <c r="L541" s="16">
        <f t="shared" si="43"/>
        <v>-2.2882087798315798E-2</v>
      </c>
      <c r="M541" s="10"/>
      <c r="N541" s="6">
        <v>105.111071</v>
      </c>
      <c r="O541" s="16">
        <f t="shared" si="44"/>
        <v>-6.0470820635918687E-2</v>
      </c>
      <c r="P541" s="10"/>
    </row>
    <row r="542" spans="1:16" x14ac:dyDescent="0.25">
      <c r="A542" s="23">
        <v>41418</v>
      </c>
      <c r="B542">
        <v>44.203861000000003</v>
      </c>
      <c r="C542" s="16">
        <f t="shared" si="40"/>
        <v>9.5015873778106608E-2</v>
      </c>
      <c r="D542" s="10"/>
      <c r="E542" s="6">
        <v>42.725397999999998</v>
      </c>
      <c r="F542" s="16">
        <f t="shared" si="41"/>
        <v>1.4054511397134206E-2</v>
      </c>
      <c r="G542" s="10"/>
      <c r="H542" s="6">
        <v>67.190002000000007</v>
      </c>
      <c r="I542" s="16">
        <f t="shared" si="42"/>
        <v>0.15516367381441953</v>
      </c>
      <c r="J542" s="10"/>
      <c r="K542" s="6">
        <v>108.21877499999999</v>
      </c>
      <c r="L542" s="16">
        <f t="shared" si="43"/>
        <v>-2.1098561453831044E-2</v>
      </c>
      <c r="M542" s="10"/>
      <c r="N542" s="6">
        <v>107.844112</v>
      </c>
      <c r="O542" s="16">
        <f t="shared" si="44"/>
        <v>-6.4747849433572369E-2</v>
      </c>
      <c r="P542" s="10"/>
    </row>
    <row r="543" spans="1:16" x14ac:dyDescent="0.25">
      <c r="A543" s="23">
        <v>41417</v>
      </c>
      <c r="B543">
        <v>43.628197</v>
      </c>
      <c r="C543" s="16">
        <f t="shared" si="40"/>
        <v>0.12084347920809035</v>
      </c>
      <c r="D543" s="10"/>
      <c r="E543" s="6">
        <v>42.879413999999997</v>
      </c>
      <c r="F543" s="16">
        <f t="shared" si="41"/>
        <v>1.5066752638673853E-2</v>
      </c>
      <c r="G543" s="10"/>
      <c r="H543" s="6">
        <v>66.849997999999999</v>
      </c>
      <c r="I543" s="16">
        <f t="shared" si="42"/>
        <v>0.17341956595946795</v>
      </c>
      <c r="J543" s="10"/>
      <c r="K543" s="6">
        <v>108.291231</v>
      </c>
      <c r="L543" s="16">
        <f t="shared" si="43"/>
        <v>-1.3375999515124803E-2</v>
      </c>
      <c r="M543" s="10"/>
      <c r="N543" s="6">
        <v>107.696377</v>
      </c>
      <c r="O543" s="16">
        <f t="shared" si="44"/>
        <v>-4.8309922788349891E-2</v>
      </c>
      <c r="P543" s="10"/>
    </row>
    <row r="544" spans="1:16" x14ac:dyDescent="0.25">
      <c r="A544" s="23">
        <v>41416</v>
      </c>
      <c r="B544">
        <v>44.127923000000003</v>
      </c>
      <c r="C544" s="16">
        <f t="shared" si="40"/>
        <v>7.647988915277959E-2</v>
      </c>
      <c r="D544" s="10"/>
      <c r="E544" s="6">
        <v>42.317712</v>
      </c>
      <c r="F544" s="16">
        <f t="shared" si="41"/>
        <v>4.6699515699353267E-3</v>
      </c>
      <c r="G544" s="10"/>
      <c r="H544" s="6">
        <v>66.830001999999993</v>
      </c>
      <c r="I544" s="16">
        <f t="shared" si="42"/>
        <v>0.12428521904280543</v>
      </c>
      <c r="J544" s="10"/>
      <c r="K544" s="6">
        <v>108.182548</v>
      </c>
      <c r="L544" s="16">
        <f t="shared" si="43"/>
        <v>-1.239018984920659E-2</v>
      </c>
      <c r="M544" s="10"/>
      <c r="N544" s="6">
        <v>107.188547</v>
      </c>
      <c r="O544" s="16">
        <f t="shared" si="44"/>
        <v>-4.1351462897923019E-2</v>
      </c>
      <c r="P544" s="10"/>
    </row>
    <row r="545" spans="1:16" x14ac:dyDescent="0.25">
      <c r="A545" s="23">
        <v>41415</v>
      </c>
      <c r="B545">
        <v>44.473323999999998</v>
      </c>
      <c r="C545" s="16">
        <f t="shared" si="40"/>
        <v>7.6663146506202651E-2</v>
      </c>
      <c r="D545" s="10"/>
      <c r="E545" s="6">
        <v>42.879413999999997</v>
      </c>
      <c r="F545" s="16">
        <f t="shared" si="41"/>
        <v>-1.0590966548474468E-2</v>
      </c>
      <c r="G545" s="10"/>
      <c r="H545" s="6">
        <v>67.559997999999993</v>
      </c>
      <c r="I545" s="16">
        <f t="shared" si="42"/>
        <v>0.12055672569679277</v>
      </c>
      <c r="J545" s="10"/>
      <c r="K545" s="6">
        <v>109.042941</v>
      </c>
      <c r="L545" s="16">
        <f t="shared" si="43"/>
        <v>-8.4821810810574716E-3</v>
      </c>
      <c r="M545" s="10"/>
      <c r="N545" s="6">
        <v>108.804362</v>
      </c>
      <c r="O545" s="16">
        <f t="shared" si="44"/>
        <v>-3.1656026332230414E-2</v>
      </c>
      <c r="P545" s="10"/>
    </row>
    <row r="546" spans="1:16" x14ac:dyDescent="0.25">
      <c r="A546" s="23">
        <v>41414</v>
      </c>
      <c r="B546">
        <v>44.488021000000003</v>
      </c>
      <c r="C546" s="16">
        <f t="shared" si="40"/>
        <v>8.918411537210047E-2</v>
      </c>
      <c r="D546" s="10"/>
      <c r="E546" s="6">
        <v>40.958762</v>
      </c>
      <c r="F546" s="16">
        <f t="shared" si="41"/>
        <v>1.0461173193974549E-2</v>
      </c>
      <c r="G546" s="10"/>
      <c r="H546" s="6">
        <v>67.650002000000001</v>
      </c>
      <c r="I546" s="16">
        <f t="shared" si="42"/>
        <v>0.12581236879894564</v>
      </c>
      <c r="J546" s="10"/>
      <c r="K546" s="6">
        <v>108.635384</v>
      </c>
      <c r="L546" s="16">
        <f t="shared" si="43"/>
        <v>6.5666517305995598E-5</v>
      </c>
      <c r="M546" s="10"/>
      <c r="N546" s="6">
        <v>107.95490700000001</v>
      </c>
      <c r="O546" s="16">
        <f t="shared" si="44"/>
        <v>-1.5173361550864573E-2</v>
      </c>
      <c r="P546" s="10"/>
    </row>
    <row r="547" spans="1:16" x14ac:dyDescent="0.25">
      <c r="A547" s="23">
        <v>41411</v>
      </c>
      <c r="B547">
        <v>45.213118000000001</v>
      </c>
      <c r="C547" s="16">
        <f t="shared" si="40"/>
        <v>0.10435792718013048</v>
      </c>
      <c r="D547" s="10"/>
      <c r="E547" s="6">
        <v>41.665418000000003</v>
      </c>
      <c r="F547" s="16">
        <f t="shared" si="41"/>
        <v>-6.5919322785669143E-3</v>
      </c>
      <c r="G547" s="10"/>
      <c r="H547" s="6">
        <v>68.629997000000003</v>
      </c>
      <c r="I547" s="16">
        <f t="shared" si="42"/>
        <v>0.16317059834938119</v>
      </c>
      <c r="J547" s="10"/>
      <c r="K547" s="6">
        <v>108.76217699999999</v>
      </c>
      <c r="L547" s="16">
        <f t="shared" si="43"/>
        <v>-6.3055537009889528E-3</v>
      </c>
      <c r="M547" s="10"/>
      <c r="N547" s="6">
        <v>108.084171</v>
      </c>
      <c r="O547" s="16">
        <f t="shared" si="44"/>
        <v>-3.6283848399761953E-2</v>
      </c>
      <c r="P547" s="10"/>
    </row>
    <row r="548" spans="1:16" x14ac:dyDescent="0.25">
      <c r="A548" s="23">
        <v>41410</v>
      </c>
      <c r="B548">
        <v>44.044635999999997</v>
      </c>
      <c r="C548" s="16">
        <f t="shared" si="40"/>
        <v>0.1119634838765593</v>
      </c>
      <c r="D548" s="10"/>
      <c r="E548" s="6">
        <v>42.009683000000003</v>
      </c>
      <c r="F548" s="16">
        <f t="shared" si="41"/>
        <v>1.1213766406939607E-2</v>
      </c>
      <c r="G548" s="10"/>
      <c r="H548" s="6">
        <v>68.029999000000004</v>
      </c>
      <c r="I548" s="16">
        <f t="shared" si="42"/>
        <v>0.15305774529569893</v>
      </c>
      <c r="J548" s="10"/>
      <c r="K548" s="6">
        <v>109.233131</v>
      </c>
      <c r="L548" s="16">
        <f t="shared" si="43"/>
        <v>-4.1587078479879969E-3</v>
      </c>
      <c r="M548" s="10"/>
      <c r="N548" s="6">
        <v>109.469156</v>
      </c>
      <c r="O548" s="16">
        <f t="shared" si="44"/>
        <v>-3.7504837558182347E-2</v>
      </c>
      <c r="P548" s="10"/>
    </row>
    <row r="549" spans="1:16" x14ac:dyDescent="0.25">
      <c r="A549" s="23">
        <v>41409</v>
      </c>
      <c r="B549">
        <v>44.524763999999998</v>
      </c>
      <c r="C549" s="16">
        <f t="shared" si="40"/>
        <v>9.0637248180995389E-2</v>
      </c>
      <c r="D549" s="10"/>
      <c r="E549" s="6">
        <v>42.335832000000003</v>
      </c>
      <c r="F549" s="16">
        <f t="shared" si="41"/>
        <v>2.7476132217047144E-2</v>
      </c>
      <c r="G549" s="10"/>
      <c r="H549" s="6">
        <v>67.169998000000007</v>
      </c>
      <c r="I549" s="16">
        <f t="shared" si="42"/>
        <v>0.15520462141627811</v>
      </c>
      <c r="J549" s="10"/>
      <c r="K549" s="6">
        <v>108.73500799999999</v>
      </c>
      <c r="L549" s="16">
        <f t="shared" si="43"/>
        <v>1.0638484379072999E-3</v>
      </c>
      <c r="M549" s="10"/>
      <c r="N549" s="6">
        <v>108.34270100000001</v>
      </c>
      <c r="O549" s="16">
        <f t="shared" si="44"/>
        <v>-3.2632319656093367E-2</v>
      </c>
      <c r="P549" s="10"/>
    </row>
    <row r="550" spans="1:16" x14ac:dyDescent="0.25">
      <c r="A550" s="23">
        <v>41408</v>
      </c>
      <c r="B550">
        <v>44.091180999999999</v>
      </c>
      <c r="C550" s="16">
        <f t="shared" si="40"/>
        <v>9.3784490321485281E-2</v>
      </c>
      <c r="D550" s="10"/>
      <c r="E550" s="6">
        <v>42.263356000000002</v>
      </c>
      <c r="F550" s="16">
        <f t="shared" si="41"/>
        <v>3.1112084466769163E-2</v>
      </c>
      <c r="G550" s="10"/>
      <c r="H550" s="6">
        <v>65.830001999999993</v>
      </c>
      <c r="I550" s="16">
        <f t="shared" si="42"/>
        <v>0.1219308355091171</v>
      </c>
      <c r="J550" s="10"/>
      <c r="K550" s="6">
        <v>108.35462800000001</v>
      </c>
      <c r="L550" s="16">
        <f t="shared" si="43"/>
        <v>-4.406756919416166E-4</v>
      </c>
      <c r="M550" s="10"/>
      <c r="N550" s="6">
        <v>107.62251000000001</v>
      </c>
      <c r="O550" s="16">
        <f t="shared" si="44"/>
        <v>-2.3261871163086423E-2</v>
      </c>
      <c r="P550" s="10"/>
    </row>
    <row r="551" spans="1:16" x14ac:dyDescent="0.25">
      <c r="A551" s="23">
        <v>41407</v>
      </c>
      <c r="B551">
        <v>43.751299000000003</v>
      </c>
      <c r="C551" s="16">
        <f t="shared" si="40"/>
        <v>9.4506884360712418E-2</v>
      </c>
      <c r="D551" s="10"/>
      <c r="E551" s="6">
        <v>41.828488999999998</v>
      </c>
      <c r="F551" s="16">
        <f t="shared" si="41"/>
        <v>2.8439170852814888E-2</v>
      </c>
      <c r="G551" s="10"/>
      <c r="H551" s="6">
        <v>64.940002000000007</v>
      </c>
      <c r="I551" s="16">
        <f t="shared" si="42"/>
        <v>0.10175735564853539</v>
      </c>
      <c r="J551" s="10"/>
      <c r="K551" s="6">
        <v>108.644443</v>
      </c>
      <c r="L551" s="16">
        <f t="shared" si="43"/>
        <v>1.3825049951003976E-3</v>
      </c>
      <c r="M551" s="10"/>
      <c r="N551" s="6">
        <v>108.804362</v>
      </c>
      <c r="O551" s="16">
        <f t="shared" si="44"/>
        <v>-1.8173958913262678E-2</v>
      </c>
      <c r="P551" s="10"/>
    </row>
    <row r="552" spans="1:16" x14ac:dyDescent="0.25">
      <c r="A552" s="23">
        <v>41404</v>
      </c>
      <c r="B552">
        <v>43.707287999999998</v>
      </c>
      <c r="C552" s="16">
        <f t="shared" si="40"/>
        <v>6.5376553041563312E-2</v>
      </c>
      <c r="D552" s="10"/>
      <c r="E552" s="6">
        <v>41.629179000000001</v>
      </c>
      <c r="F552" s="16">
        <f t="shared" si="41"/>
        <v>2.805608144051619E-2</v>
      </c>
      <c r="G552" s="10"/>
      <c r="H552" s="6">
        <v>65</v>
      </c>
      <c r="I552" s="16">
        <f t="shared" si="42"/>
        <v>7.5521711236805178E-2</v>
      </c>
      <c r="J552" s="10"/>
      <c r="K552" s="6">
        <v>108.92519900000001</v>
      </c>
      <c r="L552" s="16">
        <f t="shared" si="43"/>
        <v>8.0990355928380886E-3</v>
      </c>
      <c r="M552" s="10"/>
      <c r="N552" s="6">
        <v>109.644589</v>
      </c>
      <c r="O552" s="16">
        <f t="shared" si="44"/>
        <v>1.5313518431061546E-3</v>
      </c>
      <c r="P552" s="10"/>
    </row>
    <row r="553" spans="1:16" x14ac:dyDescent="0.25">
      <c r="A553" s="23">
        <v>41403</v>
      </c>
      <c r="B553">
        <v>43.665720999999998</v>
      </c>
      <c r="C553" s="16">
        <f t="shared" si="40"/>
        <v>6.8120658642450982E-2</v>
      </c>
      <c r="D553" s="10"/>
      <c r="E553" s="6">
        <v>41.212434999999999</v>
      </c>
      <c r="F553" s="16">
        <f t="shared" si="41"/>
        <v>3.6076713498854884E-2</v>
      </c>
      <c r="G553" s="10"/>
      <c r="H553" s="6">
        <v>64.949996999999996</v>
      </c>
      <c r="I553" s="16">
        <f t="shared" si="42"/>
        <v>8.0452127659574435E-2</v>
      </c>
      <c r="J553" s="10"/>
      <c r="K553" s="6">
        <v>109.495777</v>
      </c>
      <c r="L553" s="16">
        <f t="shared" si="43"/>
        <v>1.0619440716012063E-2</v>
      </c>
      <c r="M553" s="10"/>
      <c r="N553" s="6">
        <v>110.835677</v>
      </c>
      <c r="O553" s="16">
        <f t="shared" si="44"/>
        <v>5.1736222200959858E-3</v>
      </c>
      <c r="P553" s="10"/>
    </row>
    <row r="554" spans="1:16" x14ac:dyDescent="0.25">
      <c r="A554" s="23">
        <v>41402</v>
      </c>
      <c r="B554">
        <v>43.831989999999998</v>
      </c>
      <c r="C554" s="16">
        <f t="shared" si="40"/>
        <v>5.1460236592827169E-2</v>
      </c>
      <c r="D554" s="10"/>
      <c r="E554" s="6">
        <v>40.759450999999999</v>
      </c>
      <c r="F554" s="16">
        <f t="shared" si="41"/>
        <v>2.9185537803327444E-2</v>
      </c>
      <c r="G554" s="10"/>
      <c r="H554" s="6">
        <v>65.430000000000007</v>
      </c>
      <c r="I554" s="16">
        <f t="shared" si="42"/>
        <v>6.0235049305747523E-2</v>
      </c>
      <c r="J554" s="10"/>
      <c r="K554" s="6">
        <v>109.731253</v>
      </c>
      <c r="L554" s="16">
        <f t="shared" si="43"/>
        <v>1.4451497671197355E-2</v>
      </c>
      <c r="M554" s="10"/>
      <c r="N554" s="6">
        <v>111.121904</v>
      </c>
      <c r="O554" s="16">
        <f t="shared" si="44"/>
        <v>2.3745712262607022E-2</v>
      </c>
      <c r="P554" s="10"/>
    </row>
    <row r="555" spans="1:16" x14ac:dyDescent="0.25">
      <c r="A555" s="23">
        <v>41401</v>
      </c>
      <c r="B555">
        <v>43.961584000000002</v>
      </c>
      <c r="C555" s="16">
        <f t="shared" si="40"/>
        <v>6.2848265232981815E-2</v>
      </c>
      <c r="D555" s="10"/>
      <c r="E555" s="6">
        <v>41.013120999999998</v>
      </c>
      <c r="F555" s="16">
        <f t="shared" si="41"/>
        <v>2.0181468599537622E-2</v>
      </c>
      <c r="G555" s="10"/>
      <c r="H555" s="6">
        <v>65.389999000000003</v>
      </c>
      <c r="I555" s="16">
        <f t="shared" si="42"/>
        <v>8.3816483084586446E-2</v>
      </c>
      <c r="J555" s="10"/>
      <c r="K555" s="6">
        <v>109.631629</v>
      </c>
      <c r="L555" s="16">
        <f t="shared" si="43"/>
        <v>1.6039942089810522E-2</v>
      </c>
      <c r="M555" s="10"/>
      <c r="N555" s="6">
        <v>110.946478</v>
      </c>
      <c r="O555" s="16">
        <f t="shared" si="44"/>
        <v>2.1186434175024749E-2</v>
      </c>
      <c r="P555" s="10"/>
    </row>
    <row r="556" spans="1:16" x14ac:dyDescent="0.25">
      <c r="A556" s="23">
        <v>41400</v>
      </c>
      <c r="B556">
        <v>43.741520000000001</v>
      </c>
      <c r="C556" s="16">
        <f t="shared" si="40"/>
        <v>7.362944819412931E-2</v>
      </c>
      <c r="D556" s="10"/>
      <c r="E556" s="6">
        <v>40.750390000000003</v>
      </c>
      <c r="F556" s="16">
        <f t="shared" si="41"/>
        <v>1.9824313631019663E-2</v>
      </c>
      <c r="G556" s="10"/>
      <c r="H556" s="6">
        <v>63.709999000000003</v>
      </c>
      <c r="I556" s="16">
        <f t="shared" si="42"/>
        <v>9.0742250362931598E-2</v>
      </c>
      <c r="J556" s="10"/>
      <c r="K556" s="6">
        <v>109.71313600000001</v>
      </c>
      <c r="L556" s="16">
        <f t="shared" si="43"/>
        <v>1.8683765283955323E-2</v>
      </c>
      <c r="M556" s="10"/>
      <c r="N556" s="6">
        <v>111.38043399999999</v>
      </c>
      <c r="O556" s="16">
        <f t="shared" si="44"/>
        <v>2.8261889740097024E-2</v>
      </c>
      <c r="P556" s="10"/>
    </row>
    <row r="557" spans="1:16" x14ac:dyDescent="0.25">
      <c r="A557" s="23">
        <v>41397</v>
      </c>
      <c r="B557">
        <v>43.900455000000001</v>
      </c>
      <c r="C557" s="16">
        <f t="shared" si="40"/>
        <v>9.0792665749026336E-2</v>
      </c>
      <c r="D557" s="10"/>
      <c r="E557" s="6">
        <v>41.375506000000001</v>
      </c>
      <c r="F557" s="16">
        <f t="shared" si="41"/>
        <v>2.9526226418011836E-2</v>
      </c>
      <c r="G557" s="10"/>
      <c r="H557" s="6">
        <v>64.010002</v>
      </c>
      <c r="I557" s="16">
        <f t="shared" si="42"/>
        <v>7.2197932419991062E-2</v>
      </c>
      <c r="J557" s="10"/>
      <c r="K557" s="6">
        <v>109.731253</v>
      </c>
      <c r="L557" s="16">
        <f t="shared" si="43"/>
        <v>2.0123776873219423E-2</v>
      </c>
      <c r="M557" s="10"/>
      <c r="N557" s="6">
        <v>111.657433</v>
      </c>
      <c r="O557" s="16">
        <f t="shared" si="44"/>
        <v>3.3516720129931343E-2</v>
      </c>
      <c r="P557" s="10"/>
    </row>
    <row r="558" spans="1:16" x14ac:dyDescent="0.25">
      <c r="A558" s="23">
        <v>41396</v>
      </c>
      <c r="B558">
        <v>42.888157</v>
      </c>
      <c r="C558" s="16">
        <f t="shared" si="40"/>
        <v>0.12149416319430717</v>
      </c>
      <c r="D558" s="10"/>
      <c r="E558" s="6">
        <v>41.429864999999999</v>
      </c>
      <c r="F558" s="16">
        <f t="shared" si="41"/>
        <v>4.0318845843780426E-2</v>
      </c>
      <c r="G558" s="10"/>
      <c r="H558" s="6">
        <v>63.580002</v>
      </c>
      <c r="I558" s="16">
        <f t="shared" si="42"/>
        <v>9.3253682207577793E-2</v>
      </c>
      <c r="J558" s="10"/>
      <c r="K558" s="6">
        <v>110.77277100000001</v>
      </c>
      <c r="L558" s="16">
        <f t="shared" si="43"/>
        <v>2.0292230561988367E-2</v>
      </c>
      <c r="M558" s="10"/>
      <c r="N558" s="6">
        <v>114.353534</v>
      </c>
      <c r="O558" s="16">
        <f t="shared" si="44"/>
        <v>3.511567428656992E-2</v>
      </c>
      <c r="P558" s="10"/>
    </row>
    <row r="559" spans="1:16" x14ac:dyDescent="0.25">
      <c r="A559" s="23">
        <v>41395</v>
      </c>
      <c r="B559">
        <v>40.594597</v>
      </c>
      <c r="C559" s="16">
        <f t="shared" si="40"/>
        <v>0.11153350969178866</v>
      </c>
      <c r="D559" s="10"/>
      <c r="E559" s="6">
        <v>41.393625</v>
      </c>
      <c r="F559" s="16">
        <f t="shared" si="41"/>
        <v>4.4302332938179312E-2</v>
      </c>
      <c r="G559" s="10"/>
      <c r="H559" s="6">
        <v>62.459999000000003</v>
      </c>
      <c r="I559" s="16">
        <f t="shared" si="42"/>
        <v>9.7152733439987315E-2</v>
      </c>
      <c r="J559" s="10"/>
      <c r="K559" s="6">
        <v>110.77277100000001</v>
      </c>
      <c r="L559" s="16">
        <f t="shared" si="43"/>
        <v>3.0062606656399815E-2</v>
      </c>
      <c r="M559" s="10"/>
      <c r="N559" s="6">
        <v>114.50126899999999</v>
      </c>
      <c r="O559" s="16">
        <f t="shared" si="44"/>
        <v>6.0923596044843098E-2</v>
      </c>
      <c r="P559" s="10"/>
    </row>
    <row r="560" spans="1:16" x14ac:dyDescent="0.25">
      <c r="A560" s="23">
        <v>41394</v>
      </c>
      <c r="B560">
        <v>41.191217000000002</v>
      </c>
      <c r="C560" s="16">
        <f t="shared" si="40"/>
        <v>4.1988350662502727E-2</v>
      </c>
      <c r="D560" s="10"/>
      <c r="E560" s="6">
        <v>42.580443000000002</v>
      </c>
      <c r="F560" s="16">
        <f t="shared" si="41"/>
        <v>3.5584744418101666E-2</v>
      </c>
      <c r="G560" s="10"/>
      <c r="H560" s="6">
        <v>63.240001999999997</v>
      </c>
      <c r="I560" s="16">
        <f t="shared" si="42"/>
        <v>7.3380307155530344E-2</v>
      </c>
      <c r="J560" s="10"/>
      <c r="K560" s="6">
        <v>110.281902</v>
      </c>
      <c r="L560" s="16">
        <f t="shared" si="43"/>
        <v>3.1098385520155425E-2</v>
      </c>
      <c r="M560" s="10"/>
      <c r="N560" s="6">
        <v>113.336952</v>
      </c>
      <c r="O560" s="16">
        <f t="shared" si="44"/>
        <v>7.254021459015636E-2</v>
      </c>
      <c r="P560" s="10"/>
    </row>
    <row r="561" spans="1:16" x14ac:dyDescent="0.25">
      <c r="A561" s="23">
        <v>41393</v>
      </c>
      <c r="B561">
        <v>41.054285</v>
      </c>
      <c r="C561" s="16">
        <f t="shared" si="40"/>
        <v>7.9871818099904957E-2</v>
      </c>
      <c r="D561" s="10"/>
      <c r="E561" s="6">
        <v>43.323335999999998</v>
      </c>
      <c r="F561" s="16">
        <f t="shared" si="41"/>
        <v>7.551485570380545E-2</v>
      </c>
      <c r="G561" s="10"/>
      <c r="H561" s="6">
        <v>63.790000999999997</v>
      </c>
      <c r="I561" s="16">
        <f t="shared" si="42"/>
        <v>8.2691354220167712E-2</v>
      </c>
      <c r="J561" s="10"/>
      <c r="K561" s="6">
        <v>110.471529</v>
      </c>
      <c r="L561" s="16">
        <f t="shared" si="43"/>
        <v>2.3527415583275868E-2</v>
      </c>
      <c r="M561" s="10"/>
      <c r="N561" s="6">
        <v>113.272457</v>
      </c>
      <c r="O561" s="16">
        <f t="shared" si="44"/>
        <v>4.97908614757685E-2</v>
      </c>
      <c r="P561" s="10"/>
    </row>
    <row r="562" spans="1:16" x14ac:dyDescent="0.25">
      <c r="A562" s="23">
        <v>41390</v>
      </c>
      <c r="B562">
        <v>40.890459</v>
      </c>
      <c r="C562" s="16">
        <f t="shared" si="40"/>
        <v>6.2187552497441789E-2</v>
      </c>
      <c r="D562" s="10"/>
      <c r="E562" s="6">
        <v>43.368633000000003</v>
      </c>
      <c r="F562" s="16">
        <f t="shared" si="41"/>
        <v>9.6034804875289259E-2</v>
      </c>
      <c r="G562" s="10"/>
      <c r="H562" s="6">
        <v>62.049999</v>
      </c>
      <c r="I562" s="16">
        <f t="shared" si="42"/>
        <v>9.0613759937980598E-2</v>
      </c>
      <c r="J562" s="10"/>
      <c r="K562" s="6">
        <v>110.462504</v>
      </c>
      <c r="L562" s="16">
        <f t="shared" si="43"/>
        <v>2.7003486920026853E-2</v>
      </c>
      <c r="M562" s="10"/>
      <c r="N562" s="6">
        <v>113.687068</v>
      </c>
      <c r="O562" s="16">
        <f t="shared" si="44"/>
        <v>5.6299643001405331E-2</v>
      </c>
      <c r="P562" s="10"/>
    </row>
    <row r="563" spans="1:16" x14ac:dyDescent="0.25">
      <c r="A563" s="23">
        <v>41389</v>
      </c>
      <c r="B563">
        <v>41.264569000000002</v>
      </c>
      <c r="C563" s="16">
        <f t="shared" si="40"/>
        <v>5.4746071895266368E-2</v>
      </c>
      <c r="D563" s="10"/>
      <c r="E563" s="6">
        <v>42.897530000000003</v>
      </c>
      <c r="F563" s="16">
        <f t="shared" si="41"/>
        <v>8.5733680685598612E-2</v>
      </c>
      <c r="G563" s="10"/>
      <c r="H563" s="6">
        <v>62.630001</v>
      </c>
      <c r="I563" s="16">
        <f t="shared" si="42"/>
        <v>6.4322471086148747E-2</v>
      </c>
      <c r="J563" s="10"/>
      <c r="K563" s="6">
        <v>110.06518699999999</v>
      </c>
      <c r="L563" s="16">
        <f t="shared" si="43"/>
        <v>2.9417975927392925E-2</v>
      </c>
      <c r="M563" s="10"/>
      <c r="N563" s="6">
        <v>112.65513799999999</v>
      </c>
      <c r="O563" s="16">
        <f t="shared" si="44"/>
        <v>6.8225304176754875E-2</v>
      </c>
      <c r="P563" s="10"/>
    </row>
    <row r="564" spans="1:16" x14ac:dyDescent="0.25">
      <c r="A564" s="23">
        <v>41388</v>
      </c>
      <c r="B564">
        <v>40.848891999999999</v>
      </c>
      <c r="C564" s="16">
        <f t="shared" si="40"/>
        <v>5.0416977766692739E-2</v>
      </c>
      <c r="D564" s="10"/>
      <c r="E564" s="6">
        <v>43.441111999999997</v>
      </c>
      <c r="F564" s="16">
        <f t="shared" si="41"/>
        <v>6.9573024303843711E-2</v>
      </c>
      <c r="G564" s="10"/>
      <c r="H564" s="6">
        <v>58.869999</v>
      </c>
      <c r="I564" s="16">
        <f t="shared" si="42"/>
        <v>7.2615209327199892E-2</v>
      </c>
      <c r="J564" s="10"/>
      <c r="K564" s="6">
        <v>110.128396</v>
      </c>
      <c r="L564" s="16">
        <f t="shared" si="43"/>
        <v>2.7093929425604513E-2</v>
      </c>
      <c r="M564" s="10"/>
      <c r="N564" s="6">
        <v>113.143467</v>
      </c>
      <c r="O564" s="16">
        <f t="shared" si="44"/>
        <v>6.3490096927910189E-2</v>
      </c>
      <c r="P564" s="10"/>
    </row>
    <row r="565" spans="1:16" x14ac:dyDescent="0.25">
      <c r="A565" s="23">
        <v>41387</v>
      </c>
      <c r="B565">
        <v>40.506571000000001</v>
      </c>
      <c r="C565" s="16">
        <f t="shared" si="40"/>
        <v>4.825251309639067E-2</v>
      </c>
      <c r="D565" s="10"/>
      <c r="E565" s="6">
        <v>44.057169999999999</v>
      </c>
      <c r="F565" s="16">
        <f t="shared" si="41"/>
        <v>7.5353225555035763E-2</v>
      </c>
      <c r="G565" s="10"/>
      <c r="H565" s="6">
        <v>59.060001</v>
      </c>
      <c r="I565" s="16">
        <f t="shared" si="42"/>
        <v>7.7028588737713122E-3</v>
      </c>
      <c r="J565" s="10"/>
      <c r="K565" s="6">
        <v>110.083251</v>
      </c>
      <c r="L565" s="16">
        <f t="shared" si="43"/>
        <v>2.8115642802422958E-2</v>
      </c>
      <c r="M565" s="10"/>
      <c r="N565" s="6">
        <v>112.857839</v>
      </c>
      <c r="O565" s="16">
        <f t="shared" si="44"/>
        <v>6.4865337532580281E-2</v>
      </c>
      <c r="P565" s="10"/>
    </row>
    <row r="566" spans="1:16" x14ac:dyDescent="0.25">
      <c r="A566" s="23">
        <v>41386</v>
      </c>
      <c r="B566">
        <v>39.985750000000003</v>
      </c>
      <c r="C566" s="16">
        <f t="shared" si="40"/>
        <v>3.6670850639835884E-2</v>
      </c>
      <c r="D566" s="10"/>
      <c r="E566" s="6">
        <v>43.413930999999998</v>
      </c>
      <c r="F566" s="16">
        <f t="shared" si="41"/>
        <v>9.0114272642819682E-2</v>
      </c>
      <c r="G566" s="10"/>
      <c r="H566" s="6">
        <v>58.16</v>
      </c>
      <c r="I566" s="16">
        <f t="shared" si="42"/>
        <v>8.8828150173758669E-3</v>
      </c>
      <c r="J566" s="10"/>
      <c r="K566" s="6">
        <v>109.93876899999999</v>
      </c>
      <c r="L566" s="16">
        <f t="shared" si="43"/>
        <v>2.6745003405049594E-2</v>
      </c>
      <c r="M566" s="10"/>
      <c r="N566" s="6">
        <v>113.254026</v>
      </c>
      <c r="O566" s="16">
        <f t="shared" si="44"/>
        <v>6.1075344392107489E-2</v>
      </c>
      <c r="P566" s="10"/>
    </row>
    <row r="567" spans="1:16" x14ac:dyDescent="0.25">
      <c r="A567" s="23">
        <v>41383</v>
      </c>
      <c r="B567">
        <v>40.090893999999999</v>
      </c>
      <c r="C567" s="16">
        <f t="shared" si="40"/>
        <v>1.4580016535935991E-2</v>
      </c>
      <c r="D567" s="10"/>
      <c r="E567" s="6">
        <v>43.024369</v>
      </c>
      <c r="F567" s="16">
        <f t="shared" si="41"/>
        <v>0.10815165350303735</v>
      </c>
      <c r="G567" s="10"/>
      <c r="H567" s="6">
        <v>58.5</v>
      </c>
      <c r="I567" s="16">
        <f t="shared" si="42"/>
        <v>-7.8471342177949266E-3</v>
      </c>
      <c r="J567" s="10"/>
      <c r="K567" s="6">
        <v>109.902649</v>
      </c>
      <c r="L567" s="16">
        <f t="shared" si="43"/>
        <v>2.7467867554600511E-2</v>
      </c>
      <c r="M567" s="10"/>
      <c r="N567" s="6">
        <v>113.17110599999999</v>
      </c>
      <c r="O567" s="16">
        <f t="shared" si="44"/>
        <v>7.2494702845767423E-2</v>
      </c>
      <c r="P567" s="10"/>
    </row>
    <row r="568" spans="1:16" x14ac:dyDescent="0.25">
      <c r="A568" s="23">
        <v>41382</v>
      </c>
      <c r="B568">
        <v>39.467376999999999</v>
      </c>
      <c r="C568" s="16">
        <f t="shared" si="40"/>
        <v>2.0476814476895866E-2</v>
      </c>
      <c r="D568" s="10"/>
      <c r="E568" s="6">
        <v>42.181818999999997</v>
      </c>
      <c r="F568" s="16">
        <f t="shared" si="41"/>
        <v>0.11584266172460644</v>
      </c>
      <c r="G568" s="10"/>
      <c r="H568" s="6">
        <v>57.490001999999997</v>
      </c>
      <c r="I568" s="16">
        <f t="shared" si="42"/>
        <v>-2.2393048128342308E-2</v>
      </c>
      <c r="J568" s="10"/>
      <c r="K568" s="6">
        <v>109.740111</v>
      </c>
      <c r="L568" s="16">
        <f t="shared" si="43"/>
        <v>2.782209952414938E-2</v>
      </c>
      <c r="M568" s="10"/>
      <c r="N568" s="6">
        <v>113.410656</v>
      </c>
      <c r="O568" s="16">
        <f t="shared" si="44"/>
        <v>7.2736817110918617E-2</v>
      </c>
      <c r="P568" s="10"/>
    </row>
    <row r="569" spans="1:16" x14ac:dyDescent="0.25">
      <c r="A569" s="23">
        <v>41381</v>
      </c>
      <c r="B569">
        <v>39.667878000000002</v>
      </c>
      <c r="C569" s="16">
        <f t="shared" si="40"/>
        <v>5.6071868364990785E-3</v>
      </c>
      <c r="D569" s="10"/>
      <c r="E569" s="6">
        <v>42.363010000000003</v>
      </c>
      <c r="F569" s="16">
        <f t="shared" si="41"/>
        <v>8.6406183213239673E-2</v>
      </c>
      <c r="G569" s="10"/>
      <c r="H569" s="6">
        <v>57.330002</v>
      </c>
      <c r="I569" s="16">
        <f t="shared" si="42"/>
        <v>-2.5923381904439324E-2</v>
      </c>
      <c r="J569" s="10"/>
      <c r="K569" s="6">
        <v>109.640782</v>
      </c>
      <c r="L569" s="16">
        <f t="shared" si="43"/>
        <v>2.2685878492012312E-2</v>
      </c>
      <c r="M569" s="10"/>
      <c r="N569" s="6">
        <v>113.13425100000001</v>
      </c>
      <c r="O569" s="16">
        <f t="shared" si="44"/>
        <v>6.3790188132941017E-2</v>
      </c>
      <c r="P569" s="10"/>
    </row>
    <row r="570" spans="1:16" x14ac:dyDescent="0.25">
      <c r="A570" s="23">
        <v>41380</v>
      </c>
      <c r="B570">
        <v>40.274281000000002</v>
      </c>
      <c r="C570" s="16">
        <f t="shared" si="40"/>
        <v>7.2643719582710098E-3</v>
      </c>
      <c r="D570" s="10"/>
      <c r="E570" s="6">
        <v>42.544204000000001</v>
      </c>
      <c r="F570" s="16">
        <f t="shared" si="41"/>
        <v>8.0831496335243891E-2</v>
      </c>
      <c r="G570" s="10"/>
      <c r="H570" s="6">
        <v>58.970001000000003</v>
      </c>
      <c r="I570" s="16">
        <f t="shared" si="42"/>
        <v>-1.7312272883099111E-2</v>
      </c>
      <c r="J570" s="10"/>
      <c r="K570" s="6">
        <v>109.487275</v>
      </c>
      <c r="L570" s="16">
        <f t="shared" si="43"/>
        <v>1.8428113490835507E-2</v>
      </c>
      <c r="M570" s="10"/>
      <c r="N570" s="6">
        <v>112.38794900000001</v>
      </c>
      <c r="O570" s="16">
        <f t="shared" si="44"/>
        <v>5.3024664088632711E-2</v>
      </c>
      <c r="P570" s="10"/>
    </row>
    <row r="571" spans="1:16" x14ac:dyDescent="0.25">
      <c r="A571" s="23">
        <v>41379</v>
      </c>
      <c r="B571">
        <v>39.438032</v>
      </c>
      <c r="C571" s="16">
        <f t="shared" si="40"/>
        <v>2.7575096860409154E-2</v>
      </c>
      <c r="D571" s="10"/>
      <c r="E571" s="6">
        <v>42.09122</v>
      </c>
      <c r="F571" s="16">
        <f t="shared" si="41"/>
        <v>9.6246214729753587E-2</v>
      </c>
      <c r="G571" s="10"/>
      <c r="H571" s="6">
        <v>57.259998000000003</v>
      </c>
      <c r="I571" s="16">
        <f t="shared" si="42"/>
        <v>6.8294519378522267E-3</v>
      </c>
      <c r="J571" s="10"/>
      <c r="K571" s="6">
        <v>109.685934</v>
      </c>
      <c r="L571" s="16">
        <f t="shared" si="43"/>
        <v>1.403443209092714E-2</v>
      </c>
      <c r="M571" s="10"/>
      <c r="N571" s="6">
        <v>113.318521</v>
      </c>
      <c r="O571" s="16">
        <f t="shared" si="44"/>
        <v>3.6587024696714598E-2</v>
      </c>
      <c r="P571" s="10"/>
    </row>
    <row r="572" spans="1:16" x14ac:dyDescent="0.25">
      <c r="A572" s="23">
        <v>41376</v>
      </c>
      <c r="B572">
        <v>40.528576000000001</v>
      </c>
      <c r="C572" s="16">
        <f t="shared" si="40"/>
        <v>1.1222514669740224E-2</v>
      </c>
      <c r="D572" s="10"/>
      <c r="E572" s="6">
        <v>42.680100000000003</v>
      </c>
      <c r="F572" s="16">
        <f t="shared" si="41"/>
        <v>8.2321858431364303E-2</v>
      </c>
      <c r="G572" s="10"/>
      <c r="H572" s="6">
        <v>59.459999000000003</v>
      </c>
      <c r="I572" s="16">
        <f t="shared" si="42"/>
        <v>-1.4796989242893743E-2</v>
      </c>
      <c r="J572" s="10"/>
      <c r="K572" s="6">
        <v>109.64981299999999</v>
      </c>
      <c r="L572" s="16">
        <f t="shared" si="43"/>
        <v>1.418321554524149E-2</v>
      </c>
      <c r="M572" s="10"/>
      <c r="N572" s="6">
        <v>112.34187799999999</v>
      </c>
      <c r="O572" s="16">
        <f t="shared" si="44"/>
        <v>4.2165363526039057E-2</v>
      </c>
      <c r="P572" s="10"/>
    </row>
    <row r="573" spans="1:16" x14ac:dyDescent="0.25">
      <c r="A573" s="23">
        <v>41375</v>
      </c>
      <c r="B573">
        <v>40.985821000000001</v>
      </c>
      <c r="C573" s="16">
        <f t="shared" si="40"/>
        <v>4.8519710056133425E-2</v>
      </c>
      <c r="D573" s="10"/>
      <c r="E573" s="6">
        <v>42.770695000000003</v>
      </c>
      <c r="F573" s="16">
        <f t="shared" si="41"/>
        <v>0.11574230804924635</v>
      </c>
      <c r="G573" s="10"/>
      <c r="H573" s="6">
        <v>59.639999000000003</v>
      </c>
      <c r="I573" s="16">
        <f t="shared" si="42"/>
        <v>3.3188532288245698E-2</v>
      </c>
      <c r="J573" s="10"/>
      <c r="K573" s="6">
        <v>109.10802200000001</v>
      </c>
      <c r="L573" s="16">
        <f t="shared" si="43"/>
        <v>1.3090266524408145E-2</v>
      </c>
      <c r="M573" s="10"/>
      <c r="N573" s="6">
        <v>110.69263599999999</v>
      </c>
      <c r="O573" s="16">
        <f t="shared" si="44"/>
        <v>2.7708954213294223E-2</v>
      </c>
      <c r="P573" s="10"/>
    </row>
    <row r="574" spans="1:16" x14ac:dyDescent="0.25">
      <c r="A574" s="23">
        <v>41374</v>
      </c>
      <c r="B574">
        <v>40.831778</v>
      </c>
      <c r="C574" s="16">
        <f t="shared" si="40"/>
        <v>5.660614386699292E-2</v>
      </c>
      <c r="D574" s="10"/>
      <c r="E574" s="6">
        <v>42.435488999999997</v>
      </c>
      <c r="F574" s="16">
        <f t="shared" si="41"/>
        <v>0.11549400428455425</v>
      </c>
      <c r="G574" s="10"/>
      <c r="H574" s="6">
        <v>60.009998000000003</v>
      </c>
      <c r="I574" s="16">
        <f t="shared" si="42"/>
        <v>5.7446753282029972E-2</v>
      </c>
      <c r="J574" s="10"/>
      <c r="K574" s="6">
        <v>109.035781</v>
      </c>
      <c r="L574" s="16">
        <f t="shared" si="43"/>
        <v>1.0387117890959585E-2</v>
      </c>
      <c r="M574" s="10"/>
      <c r="N574" s="6">
        <v>110.480726</v>
      </c>
      <c r="O574" s="16">
        <f t="shared" si="44"/>
        <v>1.8136161307116927E-2</v>
      </c>
      <c r="P574" s="10"/>
    </row>
    <row r="575" spans="1:16" x14ac:dyDescent="0.25">
      <c r="A575" s="23">
        <v>41373</v>
      </c>
      <c r="B575">
        <v>40.284059999999997</v>
      </c>
      <c r="C575" s="16">
        <f t="shared" si="40"/>
        <v>4.4536263105666718E-2</v>
      </c>
      <c r="D575" s="10"/>
      <c r="E575" s="6">
        <v>41.230550999999998</v>
      </c>
      <c r="F575" s="16">
        <f t="shared" si="41"/>
        <v>0.10056998156893937</v>
      </c>
      <c r="G575" s="10"/>
      <c r="H575" s="6">
        <v>58.16</v>
      </c>
      <c r="I575" s="16">
        <f t="shared" si="42"/>
        <v>6.1560216903594922E-2</v>
      </c>
      <c r="J575" s="10"/>
      <c r="K575" s="6">
        <v>109.324737</v>
      </c>
      <c r="L575" s="16">
        <f t="shared" si="43"/>
        <v>1.005389898392095E-2</v>
      </c>
      <c r="M575" s="10"/>
      <c r="N575" s="6">
        <v>112.019402</v>
      </c>
      <c r="O575" s="16">
        <f t="shared" si="44"/>
        <v>1.8076986295187059E-2</v>
      </c>
      <c r="P575" s="10"/>
    </row>
    <row r="576" spans="1:16" x14ac:dyDescent="0.25">
      <c r="A576" s="23">
        <v>41372</v>
      </c>
      <c r="B576">
        <v>40.660614000000002</v>
      </c>
      <c r="C576" s="16">
        <f t="shared" si="40"/>
        <v>4.3844621922756621E-2</v>
      </c>
      <c r="D576" s="10"/>
      <c r="E576" s="6">
        <v>41.203372999999999</v>
      </c>
      <c r="F576" s="16">
        <f t="shared" si="41"/>
        <v>8.3184203744147034E-2</v>
      </c>
      <c r="G576" s="10"/>
      <c r="H576" s="6">
        <v>59.52</v>
      </c>
      <c r="I576" s="16">
        <f t="shared" si="42"/>
        <v>3.8015367446285309E-2</v>
      </c>
      <c r="J576" s="10"/>
      <c r="K576" s="6">
        <v>109.216376</v>
      </c>
      <c r="L576" s="16">
        <f t="shared" si="43"/>
        <v>1.2393991814984462E-2</v>
      </c>
      <c r="M576" s="10"/>
      <c r="N576" s="6">
        <v>112.295807</v>
      </c>
      <c r="O576" s="16">
        <f t="shared" si="44"/>
        <v>2.9210598882395411E-2</v>
      </c>
      <c r="P576" s="10"/>
    </row>
    <row r="577" spans="1:16" x14ac:dyDescent="0.25">
      <c r="A577" s="23">
        <v>41369</v>
      </c>
      <c r="B577">
        <v>40.384312999999999</v>
      </c>
      <c r="C577" s="16">
        <f t="shared" si="40"/>
        <v>6.6713668519824187E-2</v>
      </c>
      <c r="D577" s="10"/>
      <c r="E577" s="6">
        <v>40.886285999999998</v>
      </c>
      <c r="F577" s="16">
        <f t="shared" si="41"/>
        <v>7.9924345435952837E-2</v>
      </c>
      <c r="G577" s="10"/>
      <c r="H577" s="6">
        <v>58.889999000000003</v>
      </c>
      <c r="I577" s="16">
        <f t="shared" si="42"/>
        <v>6.8965517241379448E-2</v>
      </c>
      <c r="J577" s="10"/>
      <c r="K577" s="6">
        <v>109.117047</v>
      </c>
      <c r="L577" s="16">
        <f t="shared" si="43"/>
        <v>1.0131309496495433E-2</v>
      </c>
      <c r="M577" s="10"/>
      <c r="N577" s="6">
        <v>113.161891</v>
      </c>
      <c r="O577" s="16">
        <f t="shared" si="44"/>
        <v>2.578426487385399E-2</v>
      </c>
      <c r="P577" s="10"/>
    </row>
    <row r="578" spans="1:16" x14ac:dyDescent="0.25">
      <c r="A578" s="23">
        <v>41368</v>
      </c>
      <c r="B578">
        <v>40.707071999999997</v>
      </c>
      <c r="C578" s="16">
        <f t="shared" si="40"/>
        <v>3.5940606463825242E-2</v>
      </c>
      <c r="D578" s="10"/>
      <c r="E578" s="6">
        <v>41.058419000000001</v>
      </c>
      <c r="F578" s="16">
        <f t="shared" si="41"/>
        <v>6.0391198259607481E-2</v>
      </c>
      <c r="G578" s="10"/>
      <c r="H578" s="6">
        <v>59.869999</v>
      </c>
      <c r="I578" s="16">
        <f t="shared" si="42"/>
        <v>4.5632084517045479E-2</v>
      </c>
      <c r="J578" s="10"/>
      <c r="K578" s="6">
        <v>108.782946</v>
      </c>
      <c r="L578" s="16">
        <f t="shared" si="43"/>
        <v>1.5195323023388552E-2</v>
      </c>
      <c r="M578" s="10"/>
      <c r="N578" s="6">
        <v>110.922977</v>
      </c>
      <c r="O578" s="16">
        <f t="shared" si="44"/>
        <v>5.4010975185563082E-2</v>
      </c>
      <c r="P578" s="10"/>
    </row>
    <row r="579" spans="1:16" x14ac:dyDescent="0.25">
      <c r="A579" s="23">
        <v>41367</v>
      </c>
      <c r="B579">
        <v>40.284059999999997</v>
      </c>
      <c r="C579" s="16">
        <f t="shared" si="40"/>
        <v>5.7418637004931661E-2</v>
      </c>
      <c r="D579" s="10"/>
      <c r="E579" s="6">
        <v>41.094658000000003</v>
      </c>
      <c r="F579" s="16">
        <f t="shared" si="41"/>
        <v>7.6631559504487079E-2</v>
      </c>
      <c r="G579" s="10"/>
      <c r="H579" s="6">
        <v>59.75</v>
      </c>
      <c r="I579" s="16">
        <f t="shared" si="42"/>
        <v>8.8149745547073666E-2</v>
      </c>
      <c r="J579" s="10"/>
      <c r="K579" s="6">
        <v>108.205034</v>
      </c>
      <c r="L579" s="16">
        <f t="shared" si="43"/>
        <v>1.2763358822972526E-2</v>
      </c>
      <c r="M579" s="10"/>
      <c r="N579" s="6">
        <v>109.614642</v>
      </c>
      <c r="O579" s="16">
        <f t="shared" si="44"/>
        <v>3.386406735684111E-2</v>
      </c>
      <c r="P579" s="10"/>
    </row>
    <row r="580" spans="1:16" x14ac:dyDescent="0.25">
      <c r="A580" s="23">
        <v>41366</v>
      </c>
      <c r="B580">
        <v>41.066512000000003</v>
      </c>
      <c r="C580" s="16">
        <f t="shared" si="40"/>
        <v>6.0030882523865348E-2</v>
      </c>
      <c r="D580" s="10"/>
      <c r="E580" s="6">
        <v>40.686971999999997</v>
      </c>
      <c r="F580" s="16">
        <f t="shared" si="41"/>
        <v>7.3540276107609381E-2</v>
      </c>
      <c r="G580" s="10"/>
      <c r="H580" s="6">
        <v>60.380001</v>
      </c>
      <c r="I580" s="16">
        <f t="shared" si="42"/>
        <v>7.6576576576576683E-2</v>
      </c>
      <c r="J580" s="10"/>
      <c r="K580" s="6">
        <v>107.771597</v>
      </c>
      <c r="L580" s="16">
        <f t="shared" si="43"/>
        <v>8.9847497091983808E-3</v>
      </c>
      <c r="M580" s="10"/>
      <c r="N580" s="6">
        <v>108.63799899999999</v>
      </c>
      <c r="O580" s="16">
        <f t="shared" si="44"/>
        <v>2.7644847630751368E-2</v>
      </c>
      <c r="P580" s="10"/>
    </row>
    <row r="581" spans="1:16" x14ac:dyDescent="0.25">
      <c r="A581" s="23">
        <v>41365</v>
      </c>
      <c r="B581">
        <v>40.919803999999999</v>
      </c>
      <c r="C581" s="16">
        <f t="shared" si="40"/>
        <v>6.5604960312898752E-2</v>
      </c>
      <c r="D581" s="10"/>
      <c r="E581" s="6">
        <v>40.179630000000003</v>
      </c>
      <c r="F581" s="16">
        <f t="shared" si="41"/>
        <v>7.3967018391305261E-2</v>
      </c>
      <c r="G581" s="10"/>
      <c r="H581" s="6">
        <v>60.16</v>
      </c>
      <c r="I581" s="16">
        <f t="shared" si="42"/>
        <v>8.4021542477171529E-2</v>
      </c>
      <c r="J581" s="10"/>
      <c r="K581" s="6">
        <v>107.780629</v>
      </c>
      <c r="L581" s="16">
        <f t="shared" si="43"/>
        <v>6.6277661596412241E-3</v>
      </c>
      <c r="M581" s="10"/>
      <c r="N581" s="6">
        <v>109.08024899999999</v>
      </c>
      <c r="O581" s="16">
        <f t="shared" si="44"/>
        <v>2.1563886269108545E-2</v>
      </c>
      <c r="P581" s="10"/>
    </row>
    <row r="582" spans="1:16" x14ac:dyDescent="0.25">
      <c r="A582" s="23">
        <v>41361</v>
      </c>
      <c r="B582">
        <v>41.528646999999999</v>
      </c>
      <c r="C582" s="16">
        <f t="shared" si="40"/>
        <v>5.9244265978130262E-2</v>
      </c>
      <c r="D582" s="10"/>
      <c r="E582" s="6">
        <v>40.043737</v>
      </c>
      <c r="F582" s="16">
        <f t="shared" si="41"/>
        <v>8.1059694712711128E-2</v>
      </c>
      <c r="G582" s="10"/>
      <c r="H582" s="6">
        <v>61.259998000000003</v>
      </c>
      <c r="I582" s="16">
        <f t="shared" si="42"/>
        <v>8.611664715863232E-2</v>
      </c>
      <c r="J582" s="10"/>
      <c r="K582" s="6">
        <v>107.935941</v>
      </c>
      <c r="L582" s="16">
        <f t="shared" si="43"/>
        <v>6.459042543302207E-3</v>
      </c>
      <c r="M582" s="10"/>
      <c r="N582" s="6">
        <v>108.26485099999999</v>
      </c>
      <c r="O582" s="16">
        <f t="shared" si="44"/>
        <v>2.0615907733463557E-2</v>
      </c>
      <c r="P582" s="10"/>
    </row>
    <row r="583" spans="1:16" x14ac:dyDescent="0.25">
      <c r="A583" s="23">
        <v>41360</v>
      </c>
      <c r="B583">
        <v>41.240119999999997</v>
      </c>
      <c r="C583" s="16">
        <f t="shared" si="40"/>
        <v>8.8857551423320524E-2</v>
      </c>
      <c r="D583" s="10"/>
      <c r="E583" s="6">
        <v>39.953138000000003</v>
      </c>
      <c r="F583" s="16">
        <f t="shared" si="41"/>
        <v>8.3419492858729516E-2</v>
      </c>
      <c r="G583" s="10"/>
      <c r="H583" s="6">
        <v>60.369999</v>
      </c>
      <c r="I583" s="16">
        <f t="shared" si="42"/>
        <v>0.1124023606319231</v>
      </c>
      <c r="J583" s="10"/>
      <c r="K583" s="6">
        <v>107.99895600000001</v>
      </c>
      <c r="L583" s="16">
        <f t="shared" si="43"/>
        <v>7.4872446422233896E-3</v>
      </c>
      <c r="M583" s="10"/>
      <c r="N583" s="6">
        <v>108.81647100000001</v>
      </c>
      <c r="O583" s="16">
        <f t="shared" si="44"/>
        <v>1.0038866281893322E-2</v>
      </c>
      <c r="P583" s="10"/>
    </row>
    <row r="584" spans="1:16" x14ac:dyDescent="0.25">
      <c r="A584" s="23">
        <v>41359</v>
      </c>
      <c r="B584">
        <v>40.946700999999997</v>
      </c>
      <c r="C584" s="16">
        <f t="shared" si="40"/>
        <v>8.9746061103976649E-2</v>
      </c>
      <c r="D584" s="10"/>
      <c r="E584" s="6">
        <v>40.215868999999998</v>
      </c>
      <c r="F584" s="16">
        <f t="shared" si="41"/>
        <v>8.2018934792017051E-2</v>
      </c>
      <c r="G584" s="10"/>
      <c r="H584" s="6">
        <v>59.950001</v>
      </c>
      <c r="I584" s="16">
        <f t="shared" si="42"/>
        <v>9.3065344921238413E-2</v>
      </c>
      <c r="J584" s="10"/>
      <c r="K584" s="6">
        <v>107.62086600000001</v>
      </c>
      <c r="L584" s="16">
        <f t="shared" si="43"/>
        <v>1.0869715689489023E-2</v>
      </c>
      <c r="M584" s="10"/>
      <c r="N584" s="6">
        <v>107.897102</v>
      </c>
      <c r="O584" s="16">
        <f t="shared" si="44"/>
        <v>2.4390915506161903E-2</v>
      </c>
      <c r="P584" s="10"/>
    </row>
    <row r="585" spans="1:16" x14ac:dyDescent="0.25">
      <c r="A585" s="23">
        <v>41358</v>
      </c>
      <c r="B585">
        <v>40.100673</v>
      </c>
      <c r="C585" s="16">
        <f t="shared" ref="C585:C648" si="45">B584/B613-1</f>
        <v>7.0237155694675701E-2</v>
      </c>
      <c r="D585" s="10"/>
      <c r="E585" s="6">
        <v>39.581691999999997</v>
      </c>
      <c r="F585" s="16">
        <f t="shared" ref="F585:F648" si="46">E584/E613-1</f>
        <v>8.1251519909963488E-2</v>
      </c>
      <c r="G585" s="10"/>
      <c r="H585" s="6">
        <v>59.419998</v>
      </c>
      <c r="I585" s="16">
        <f t="shared" ref="I585:I648" si="47">H584/H613-1</f>
        <v>0.10364508468335787</v>
      </c>
      <c r="J585" s="10"/>
      <c r="K585" s="6">
        <v>107.54884699999999</v>
      </c>
      <c r="L585" s="16">
        <f t="shared" ref="L585:L648" si="48">K584/K613-1</f>
        <v>4.967170418359812E-3</v>
      </c>
      <c r="M585" s="10"/>
      <c r="N585" s="6">
        <v>107.76839099999999</v>
      </c>
      <c r="O585" s="16">
        <f t="shared" ref="O585:O648" si="49">N584/N613-1</f>
        <v>7.4702611581518585E-3</v>
      </c>
      <c r="P585" s="10"/>
    </row>
    <row r="586" spans="1:16" x14ac:dyDescent="0.25">
      <c r="A586" s="23">
        <v>41355</v>
      </c>
      <c r="B586">
        <v>39.144613</v>
      </c>
      <c r="C586" s="16">
        <f t="shared" si="45"/>
        <v>5.1275398492228952E-2</v>
      </c>
      <c r="D586" s="10"/>
      <c r="E586" s="6">
        <v>39.771946999999997</v>
      </c>
      <c r="F586" s="16">
        <f t="shared" si="46"/>
        <v>6.6001152729431967E-2</v>
      </c>
      <c r="G586" s="10"/>
      <c r="H586" s="6">
        <v>58.549999</v>
      </c>
      <c r="I586" s="16">
        <f t="shared" si="47"/>
        <v>9.1276343594557607E-2</v>
      </c>
      <c r="J586" s="10"/>
      <c r="K586" s="6">
        <v>107.54884699999999</v>
      </c>
      <c r="L586" s="16">
        <f t="shared" si="48"/>
        <v>3.2857751498382992E-3</v>
      </c>
      <c r="M586" s="10"/>
      <c r="N586" s="6">
        <v>107.869522</v>
      </c>
      <c r="O586" s="16">
        <f t="shared" si="49"/>
        <v>3.7749094532986138E-3</v>
      </c>
      <c r="P586" s="10"/>
    </row>
    <row r="587" spans="1:16" x14ac:dyDescent="0.25">
      <c r="A587" s="23">
        <v>41354</v>
      </c>
      <c r="B587">
        <v>38.584673000000002</v>
      </c>
      <c r="C587" s="16">
        <f t="shared" si="45"/>
        <v>1.6651643344221423E-2</v>
      </c>
      <c r="D587" s="10"/>
      <c r="E587" s="6">
        <v>39.672289999999997</v>
      </c>
      <c r="F587" s="16">
        <f t="shared" si="46"/>
        <v>7.6327213326622179E-2</v>
      </c>
      <c r="G587" s="10"/>
      <c r="H587" s="6">
        <v>57.950001</v>
      </c>
      <c r="I587" s="16">
        <f t="shared" si="47"/>
        <v>6.8430658183041171E-2</v>
      </c>
      <c r="J587" s="10"/>
      <c r="K587" s="6">
        <v>107.539843</v>
      </c>
      <c r="L587" s="16">
        <f t="shared" si="48"/>
        <v>2.7820390384853955E-3</v>
      </c>
      <c r="M587" s="10"/>
      <c r="N587" s="6">
        <v>107.786776</v>
      </c>
      <c r="O587" s="16">
        <f t="shared" si="49"/>
        <v>3.9447656124340646E-3</v>
      </c>
      <c r="P587" s="10"/>
    </row>
    <row r="588" spans="1:16" x14ac:dyDescent="0.25">
      <c r="A588" s="23">
        <v>41353</v>
      </c>
      <c r="B588">
        <v>38.958781999999999</v>
      </c>
      <c r="C588" s="16">
        <f t="shared" si="45"/>
        <v>6.8306149241716962E-3</v>
      </c>
      <c r="D588" s="10"/>
      <c r="E588" s="6">
        <v>39.971257999999999</v>
      </c>
      <c r="F588" s="16">
        <f t="shared" si="46"/>
        <v>7.8343771535221318E-2</v>
      </c>
      <c r="G588" s="10"/>
      <c r="H588" s="6">
        <v>58.189999</v>
      </c>
      <c r="I588" s="16">
        <f t="shared" si="47"/>
        <v>5.6325190369573619E-2</v>
      </c>
      <c r="J588" s="10"/>
      <c r="K588" s="6">
        <v>107.431815</v>
      </c>
      <c r="L588" s="16">
        <f t="shared" si="48"/>
        <v>4.8842735867493658E-3</v>
      </c>
      <c r="M588" s="10"/>
      <c r="N588" s="6">
        <v>106.757087</v>
      </c>
      <c r="O588" s="16">
        <f t="shared" si="49"/>
        <v>7.0439595264035759E-3</v>
      </c>
      <c r="P588" s="10"/>
    </row>
    <row r="589" spans="1:16" x14ac:dyDescent="0.25">
      <c r="A589" s="23">
        <v>41352</v>
      </c>
      <c r="B589">
        <v>38.144542999999999</v>
      </c>
      <c r="C589" s="16">
        <f t="shared" si="45"/>
        <v>-7.1755470701295732E-3</v>
      </c>
      <c r="D589" s="10"/>
      <c r="E589" s="6">
        <v>39.590752999999999</v>
      </c>
      <c r="F589" s="16">
        <f t="shared" si="46"/>
        <v>8.4090382682438403E-2</v>
      </c>
      <c r="G589" s="10"/>
      <c r="H589" s="6">
        <v>58.41</v>
      </c>
      <c r="I589" s="16">
        <f t="shared" si="47"/>
        <v>7.3220175706009138E-2</v>
      </c>
      <c r="J589" s="10"/>
      <c r="K589" s="6">
        <v>107.74689600000001</v>
      </c>
      <c r="L589" s="16">
        <f t="shared" si="48"/>
        <v>4.2116821898239287E-3</v>
      </c>
      <c r="M589" s="10"/>
      <c r="N589" s="6">
        <v>107.96145799999999</v>
      </c>
      <c r="O589" s="16">
        <f t="shared" si="49"/>
        <v>-4.7941963860682613E-3</v>
      </c>
      <c r="P589" s="10"/>
    </row>
    <row r="590" spans="1:16" x14ac:dyDescent="0.25">
      <c r="A590" s="23">
        <v>41351</v>
      </c>
      <c r="B590">
        <v>38.650692999999997</v>
      </c>
      <c r="C590" s="16">
        <f t="shared" si="45"/>
        <v>-2.006510421717711E-2</v>
      </c>
      <c r="D590" s="10"/>
      <c r="E590" s="6">
        <v>39.527335999999998</v>
      </c>
      <c r="F590" s="16">
        <f t="shared" si="46"/>
        <v>6.4958402585246988E-2</v>
      </c>
      <c r="G590" s="10"/>
      <c r="H590" s="6">
        <v>58.490001999999997</v>
      </c>
      <c r="I590" s="16">
        <f t="shared" si="47"/>
        <v>8.6697674418604542E-2</v>
      </c>
      <c r="J590" s="10"/>
      <c r="K590" s="6">
        <v>107.566849</v>
      </c>
      <c r="L590" s="16">
        <f t="shared" si="48"/>
        <v>9.7827478160019687E-3</v>
      </c>
      <c r="M590" s="10"/>
      <c r="N590" s="6">
        <v>107.235156</v>
      </c>
      <c r="O590" s="16">
        <f t="shared" si="49"/>
        <v>1.4676873436305193E-2</v>
      </c>
      <c r="P590" s="10"/>
    </row>
    <row r="591" spans="1:16" x14ac:dyDescent="0.25">
      <c r="A591" s="23">
        <v>41348</v>
      </c>
      <c r="B591">
        <v>38.768059999999998</v>
      </c>
      <c r="C591" s="16">
        <f t="shared" si="45"/>
        <v>1.1193039098091662E-2</v>
      </c>
      <c r="D591" s="10"/>
      <c r="E591" s="6">
        <v>39.94408</v>
      </c>
      <c r="F591" s="16">
        <f t="shared" si="46"/>
        <v>7.834895476036241E-2</v>
      </c>
      <c r="G591" s="10"/>
      <c r="H591" s="6">
        <v>58.299999</v>
      </c>
      <c r="I591" s="16">
        <f t="shared" si="47"/>
        <v>0.10109192584886895</v>
      </c>
      <c r="J591" s="10"/>
      <c r="K591" s="6">
        <v>107.305785</v>
      </c>
      <c r="L591" s="16">
        <f t="shared" si="48"/>
        <v>6.06466097868541E-3</v>
      </c>
      <c r="M591" s="10"/>
      <c r="N591" s="6">
        <v>106.426114</v>
      </c>
      <c r="O591" s="16">
        <f t="shared" si="49"/>
        <v>-1.1063684497284454E-3</v>
      </c>
      <c r="P591" s="10"/>
    </row>
    <row r="592" spans="1:16" x14ac:dyDescent="0.25">
      <c r="A592" s="23">
        <v>41347</v>
      </c>
      <c r="B592">
        <v>39.283988999999998</v>
      </c>
      <c r="C592" s="16">
        <f t="shared" si="45"/>
        <v>2.045883591387021E-3</v>
      </c>
      <c r="D592" s="10"/>
      <c r="E592" s="6">
        <v>40.107154000000001</v>
      </c>
      <c r="F592" s="16">
        <f t="shared" si="46"/>
        <v>6.4188013703338154E-2</v>
      </c>
      <c r="G592" s="10"/>
      <c r="H592" s="6">
        <v>58.389999000000003</v>
      </c>
      <c r="I592" s="16">
        <f t="shared" si="47"/>
        <v>8.1632594373558742E-2</v>
      </c>
      <c r="J592" s="10"/>
      <c r="K592" s="6">
        <v>107.161754</v>
      </c>
      <c r="L592" s="16">
        <f t="shared" si="48"/>
        <v>7.0038739687259266E-3</v>
      </c>
      <c r="M592" s="10"/>
      <c r="N592" s="6">
        <v>105.929654</v>
      </c>
      <c r="O592" s="16">
        <f t="shared" si="49"/>
        <v>4.0560894154453297E-3</v>
      </c>
      <c r="P592" s="10"/>
    </row>
    <row r="593" spans="1:16" x14ac:dyDescent="0.25">
      <c r="A593" s="23">
        <v>41346</v>
      </c>
      <c r="B593">
        <v>38.968561000000001</v>
      </c>
      <c r="C593" s="16">
        <f t="shared" si="45"/>
        <v>1.9560757717295152E-2</v>
      </c>
      <c r="D593" s="10"/>
      <c r="E593" s="6">
        <v>40.397063000000003</v>
      </c>
      <c r="F593" s="16">
        <f t="shared" si="46"/>
        <v>3.3450191149029251E-2</v>
      </c>
      <c r="G593" s="10"/>
      <c r="H593" s="6">
        <v>58.419998</v>
      </c>
      <c r="I593" s="16">
        <f t="shared" si="47"/>
        <v>8.0296023687252971E-2</v>
      </c>
      <c r="J593" s="10"/>
      <c r="K593" s="6">
        <v>107.11673999999999</v>
      </c>
      <c r="L593" s="16">
        <f t="shared" si="48"/>
        <v>3.0419961174972254E-3</v>
      </c>
      <c r="M593" s="10"/>
      <c r="N593" s="6">
        <v>106.25143199999999</v>
      </c>
      <c r="O593" s="16">
        <f t="shared" si="49"/>
        <v>-1.3604278645326096E-2</v>
      </c>
      <c r="P593" s="10"/>
    </row>
    <row r="594" spans="1:16" x14ac:dyDescent="0.25">
      <c r="A594" s="23">
        <v>41345</v>
      </c>
      <c r="B594">
        <v>39.073704999999997</v>
      </c>
      <c r="C594" s="16">
        <f t="shared" si="45"/>
        <v>3.0295589685559232E-2</v>
      </c>
      <c r="D594" s="10"/>
      <c r="E594" s="6">
        <v>40.415185000000001</v>
      </c>
      <c r="F594" s="16">
        <f t="shared" si="46"/>
        <v>3.4938052276625831E-2</v>
      </c>
      <c r="G594" s="10"/>
      <c r="H594" s="6">
        <v>58.540000999999997</v>
      </c>
      <c r="I594" s="16">
        <f t="shared" si="47"/>
        <v>8.4261264211928921E-2</v>
      </c>
      <c r="J594" s="10"/>
      <c r="K594" s="6">
        <v>107.215765</v>
      </c>
      <c r="L594" s="16">
        <f t="shared" si="48"/>
        <v>3.3768141936503238E-3</v>
      </c>
      <c r="M594" s="10"/>
      <c r="N594" s="6">
        <v>106.36175799999999</v>
      </c>
      <c r="O594" s="16">
        <f t="shared" si="49"/>
        <v>-5.7775104345637596E-3</v>
      </c>
      <c r="P594" s="10"/>
    </row>
    <row r="595" spans="1:16" x14ac:dyDescent="0.25">
      <c r="A595" s="23">
        <v>41344</v>
      </c>
      <c r="B595">
        <v>39.411135000000002</v>
      </c>
      <c r="C595" s="16">
        <f t="shared" si="45"/>
        <v>2.2194721533287831E-2</v>
      </c>
      <c r="D595" s="10"/>
      <c r="E595" s="6">
        <v>39.176886000000003</v>
      </c>
      <c r="F595" s="16">
        <f t="shared" si="46"/>
        <v>3.1607897575115951E-2</v>
      </c>
      <c r="G595" s="10"/>
      <c r="H595" s="6">
        <v>58.619999</v>
      </c>
      <c r="I595" s="16">
        <f t="shared" si="47"/>
        <v>9.0333434351526076E-2</v>
      </c>
      <c r="J595" s="10"/>
      <c r="K595" s="6">
        <v>106.99971499999999</v>
      </c>
      <c r="L595" s="16">
        <f t="shared" si="48"/>
        <v>9.491467687101629E-4</v>
      </c>
      <c r="M595" s="10"/>
      <c r="N595" s="6">
        <v>105.598681</v>
      </c>
      <c r="O595" s="16">
        <f t="shared" si="49"/>
        <v>-6.4471601957626357E-3</v>
      </c>
      <c r="P595" s="10"/>
    </row>
    <row r="596" spans="1:16" x14ac:dyDescent="0.25">
      <c r="A596" s="23">
        <v>41341</v>
      </c>
      <c r="B596">
        <v>39.286433000000002</v>
      </c>
      <c r="C596" s="16">
        <f t="shared" si="45"/>
        <v>3.306634540565434E-2</v>
      </c>
      <c r="D596" s="10"/>
      <c r="E596" s="6">
        <v>38.557738000000001</v>
      </c>
      <c r="F596" s="16">
        <f t="shared" si="46"/>
        <v>1.7004430005998827E-2</v>
      </c>
      <c r="G596" s="10"/>
      <c r="H596" s="6">
        <v>59.84</v>
      </c>
      <c r="I596" s="16">
        <f t="shared" si="47"/>
        <v>8.6360268464793721E-2</v>
      </c>
      <c r="J596" s="10"/>
      <c r="K596" s="6">
        <v>106.927696</v>
      </c>
      <c r="L596" s="16">
        <f t="shared" si="48"/>
        <v>-3.3154288253776087E-3</v>
      </c>
      <c r="M596" s="10"/>
      <c r="N596" s="6">
        <v>105.49755</v>
      </c>
      <c r="O596" s="16">
        <f t="shared" si="49"/>
        <v>-1.902744515874577E-2</v>
      </c>
      <c r="P596" s="10"/>
    </row>
    <row r="597" spans="1:16" x14ac:dyDescent="0.25">
      <c r="A597" s="23">
        <v>41340</v>
      </c>
      <c r="B597">
        <v>39.247309999999999</v>
      </c>
      <c r="C597" s="16">
        <f t="shared" si="45"/>
        <v>7.3126926333526576E-3</v>
      </c>
      <c r="D597" s="10"/>
      <c r="E597" s="6">
        <v>38.826931999999999</v>
      </c>
      <c r="F597" s="16">
        <f t="shared" si="46"/>
        <v>-1.1274694004131836E-2</v>
      </c>
      <c r="G597" s="10"/>
      <c r="H597" s="6">
        <v>59.02</v>
      </c>
      <c r="I597" s="16">
        <f t="shared" si="47"/>
        <v>9.9595777272906361E-2</v>
      </c>
      <c r="J597" s="10"/>
      <c r="K597" s="6">
        <v>107.305785</v>
      </c>
      <c r="L597" s="16">
        <f t="shared" si="48"/>
        <v>-4.8155753134070389E-3</v>
      </c>
      <c r="M597" s="10"/>
      <c r="N597" s="6">
        <v>106.60998499999999</v>
      </c>
      <c r="O597" s="16">
        <f t="shared" si="49"/>
        <v>-2.3537323283339906E-2</v>
      </c>
      <c r="P597" s="10"/>
    </row>
    <row r="598" spans="1:16" x14ac:dyDescent="0.25">
      <c r="A598" s="23">
        <v>41339</v>
      </c>
      <c r="B598">
        <v>39.381793999999999</v>
      </c>
      <c r="C598" s="16">
        <f t="shared" si="45"/>
        <v>8.075456164860384E-3</v>
      </c>
      <c r="D598" s="10"/>
      <c r="E598" s="6">
        <v>39.194833000000003</v>
      </c>
      <c r="F598" s="16">
        <f t="shared" si="46"/>
        <v>6.2790763250550885E-3</v>
      </c>
      <c r="G598" s="10"/>
      <c r="H598" s="6">
        <v>58.34</v>
      </c>
      <c r="I598" s="16">
        <f t="shared" si="47"/>
        <v>0.10981572019556229</v>
      </c>
      <c r="J598" s="10"/>
      <c r="K598" s="6">
        <v>107.656869</v>
      </c>
      <c r="L598" s="16">
        <f t="shared" si="48"/>
        <v>-5.8494314969721461E-3</v>
      </c>
      <c r="M598" s="10"/>
      <c r="N598" s="6">
        <v>107.43741799999999</v>
      </c>
      <c r="O598" s="16">
        <f t="shared" si="49"/>
        <v>-2.6763754047966382E-2</v>
      </c>
      <c r="P598" s="10"/>
    </row>
    <row r="599" spans="1:16" x14ac:dyDescent="0.25">
      <c r="A599" s="23">
        <v>41338</v>
      </c>
      <c r="B599">
        <v>39.193516000000002</v>
      </c>
      <c r="C599" s="16">
        <f t="shared" si="45"/>
        <v>1.4773192933738244E-2</v>
      </c>
      <c r="D599" s="10"/>
      <c r="E599" s="6">
        <v>38.808985999999997</v>
      </c>
      <c r="F599" s="16">
        <f t="shared" si="46"/>
        <v>2.008409567994951E-2</v>
      </c>
      <c r="G599" s="10"/>
      <c r="H599" s="6">
        <v>58.57</v>
      </c>
      <c r="I599" s="16">
        <f t="shared" si="47"/>
        <v>9.9095663184036953E-2</v>
      </c>
      <c r="J599" s="10"/>
      <c r="K599" s="6">
        <v>107.97195000000001</v>
      </c>
      <c r="L599" s="16">
        <f t="shared" si="48"/>
        <v>-4.0001391072771453E-3</v>
      </c>
      <c r="M599" s="10"/>
      <c r="N599" s="6">
        <v>108.421142</v>
      </c>
      <c r="O599" s="16">
        <f t="shared" si="49"/>
        <v>-2.2640338356510359E-2</v>
      </c>
      <c r="P599" s="10"/>
    </row>
    <row r="600" spans="1:16" x14ac:dyDescent="0.25">
      <c r="A600" s="23">
        <v>41337</v>
      </c>
      <c r="B600">
        <v>39.000349999999997</v>
      </c>
      <c r="C600" s="16">
        <f t="shared" si="45"/>
        <v>9.9217261057116257E-3</v>
      </c>
      <c r="D600" s="10"/>
      <c r="E600" s="6">
        <v>38.889744</v>
      </c>
      <c r="F600" s="16">
        <f t="shared" si="46"/>
        <v>1.1573846856993697E-3</v>
      </c>
      <c r="G600" s="10"/>
      <c r="H600" s="6">
        <v>58.119999</v>
      </c>
      <c r="I600" s="16">
        <f t="shared" si="47"/>
        <v>0.12483195698098704</v>
      </c>
      <c r="J600" s="10"/>
      <c r="K600" s="6">
        <v>108.151991</v>
      </c>
      <c r="L600" s="16">
        <f t="shared" si="48"/>
        <v>1.5659295959724595E-4</v>
      </c>
      <c r="M600" s="10"/>
      <c r="N600" s="6">
        <v>108.733724</v>
      </c>
      <c r="O600" s="16">
        <f t="shared" si="49"/>
        <v>-1.5167531936094658E-2</v>
      </c>
      <c r="P600" s="10"/>
    </row>
    <row r="601" spans="1:16" x14ac:dyDescent="0.25">
      <c r="A601" s="23">
        <v>41334</v>
      </c>
      <c r="B601">
        <v>38.653137000000001</v>
      </c>
      <c r="C601" s="16">
        <f t="shared" si="45"/>
        <v>9.8969531112678144E-3</v>
      </c>
      <c r="D601" s="10"/>
      <c r="E601" s="6">
        <v>38.252650000000003</v>
      </c>
      <c r="F601" s="16">
        <f t="shared" si="46"/>
        <v>8.3759802171354814E-3</v>
      </c>
      <c r="G601" s="10"/>
      <c r="H601" s="6">
        <v>57.549999</v>
      </c>
      <c r="I601" s="16">
        <f t="shared" si="47"/>
        <v>0.12265789067027222</v>
      </c>
      <c r="J601" s="10"/>
      <c r="K601" s="6">
        <v>108.233014</v>
      </c>
      <c r="L601" s="16">
        <f t="shared" si="48"/>
        <v>1.8243334528738053E-3</v>
      </c>
      <c r="M601" s="10"/>
      <c r="N601" s="6">
        <v>109.31293100000001</v>
      </c>
      <c r="O601" s="16">
        <f t="shared" si="49"/>
        <v>-1.0435853812717499E-2</v>
      </c>
      <c r="P601" s="10"/>
    </row>
    <row r="602" spans="1:16" x14ac:dyDescent="0.25">
      <c r="A602" s="23">
        <v>41333</v>
      </c>
      <c r="B602">
        <v>38.790064999999998</v>
      </c>
      <c r="C602" s="16">
        <f t="shared" si="45"/>
        <v>-9.1731584055374515E-3</v>
      </c>
      <c r="D602" s="10"/>
      <c r="E602" s="6">
        <v>38.342379999999999</v>
      </c>
      <c r="F602" s="16">
        <f t="shared" si="46"/>
        <v>-2.8069885848469589E-3</v>
      </c>
      <c r="G602" s="10"/>
      <c r="H602" s="6">
        <v>56.400002000000001</v>
      </c>
      <c r="I602" s="16">
        <f t="shared" si="47"/>
        <v>0.11229216805983122</v>
      </c>
      <c r="J602" s="10"/>
      <c r="K602" s="6">
        <v>107.986355</v>
      </c>
      <c r="L602" s="16">
        <f t="shared" si="48"/>
        <v>3.572816308895721E-3</v>
      </c>
      <c r="M602" s="10"/>
      <c r="N602" s="6">
        <v>108.720857</v>
      </c>
      <c r="O602" s="16">
        <f t="shared" si="49"/>
        <v>2.5187941784046153E-3</v>
      </c>
      <c r="P602" s="10"/>
    </row>
    <row r="603" spans="1:16" x14ac:dyDescent="0.25">
      <c r="A603" s="23">
        <v>41332</v>
      </c>
      <c r="B603">
        <v>39.090819000000003</v>
      </c>
      <c r="C603" s="16">
        <f t="shared" si="45"/>
        <v>-7.6492996034263072E-3</v>
      </c>
      <c r="D603" s="10"/>
      <c r="E603" s="6">
        <v>38.557738000000001</v>
      </c>
      <c r="F603" s="16">
        <f t="shared" si="46"/>
        <v>4.4663493354311079E-3</v>
      </c>
      <c r="G603" s="10"/>
      <c r="H603" s="6">
        <v>56.529998999999997</v>
      </c>
      <c r="I603" s="16">
        <f t="shared" si="47"/>
        <v>8.6495896744365419E-2</v>
      </c>
      <c r="J603" s="10"/>
      <c r="K603" s="6">
        <v>107.950458</v>
      </c>
      <c r="L603" s="16">
        <f t="shared" si="48"/>
        <v>-4.5550740207167539E-4</v>
      </c>
      <c r="M603" s="10"/>
      <c r="N603" s="6">
        <v>108.519029</v>
      </c>
      <c r="O603" s="16">
        <f t="shared" si="49"/>
        <v>-1.2855512558795024E-2</v>
      </c>
      <c r="P603" s="10"/>
    </row>
    <row r="604" spans="1:16" x14ac:dyDescent="0.25">
      <c r="A604" s="23">
        <v>41331</v>
      </c>
      <c r="B604">
        <v>38.592008</v>
      </c>
      <c r="C604" s="16">
        <f t="shared" si="45"/>
        <v>-1.513432798459724E-3</v>
      </c>
      <c r="D604" s="10"/>
      <c r="E604" s="6">
        <v>38.064210000000003</v>
      </c>
      <c r="F604" s="16">
        <f t="shared" si="46"/>
        <v>2.3326918651667139E-3</v>
      </c>
      <c r="G604" s="10"/>
      <c r="H604" s="6">
        <v>56.029998999999997</v>
      </c>
      <c r="I604" s="16">
        <f t="shared" si="47"/>
        <v>9.0891528367425645E-2</v>
      </c>
      <c r="J604" s="10"/>
      <c r="K604" s="6">
        <v>107.986355</v>
      </c>
      <c r="L604" s="16">
        <f t="shared" si="48"/>
        <v>-7.87777610199214E-4</v>
      </c>
      <c r="M604" s="10"/>
      <c r="N604" s="6">
        <v>108.84011700000001</v>
      </c>
      <c r="O604" s="16">
        <f t="shared" si="49"/>
        <v>-1.2636500676748597E-2</v>
      </c>
      <c r="P604" s="10"/>
    </row>
    <row r="605" spans="1:16" x14ac:dyDescent="0.25">
      <c r="A605" s="23">
        <v>41330</v>
      </c>
      <c r="B605">
        <v>38.117646000000001</v>
      </c>
      <c r="C605" s="16">
        <f t="shared" si="45"/>
        <v>-1.5481594634784046E-2</v>
      </c>
      <c r="D605" s="10"/>
      <c r="E605" s="6">
        <v>38.153944000000003</v>
      </c>
      <c r="F605" s="16">
        <f t="shared" si="46"/>
        <v>-2.1227550379349314E-2</v>
      </c>
      <c r="G605" s="10"/>
      <c r="H605" s="6">
        <v>55.68</v>
      </c>
      <c r="I605" s="16">
        <f t="shared" si="47"/>
        <v>7.7707190701781448E-2</v>
      </c>
      <c r="J605" s="10"/>
      <c r="K605" s="6">
        <v>108.120969</v>
      </c>
      <c r="L605" s="16">
        <f t="shared" si="48"/>
        <v>-1.2825152866782208E-3</v>
      </c>
      <c r="M605" s="10"/>
      <c r="N605" s="6">
        <v>109.473123</v>
      </c>
      <c r="O605" s="16">
        <f t="shared" si="49"/>
        <v>-5.1580179657628733E-3</v>
      </c>
      <c r="P605" s="10"/>
    </row>
    <row r="606" spans="1:16" x14ac:dyDescent="0.25">
      <c r="A606" s="23">
        <v>41327</v>
      </c>
      <c r="B606">
        <v>38.983232000000001</v>
      </c>
      <c r="C606" s="16">
        <f t="shared" si="45"/>
        <v>-3.0660361704518579E-2</v>
      </c>
      <c r="D606" s="10"/>
      <c r="E606" s="6">
        <v>38.557738000000001</v>
      </c>
      <c r="F606" s="16">
        <f t="shared" si="46"/>
        <v>-1.6423767355135732E-2</v>
      </c>
      <c r="G606" s="10"/>
      <c r="H606" s="6">
        <v>56.32</v>
      </c>
      <c r="I606" s="16">
        <f t="shared" si="47"/>
        <v>7.6566104474746544E-2</v>
      </c>
      <c r="J606" s="10"/>
      <c r="K606" s="6">
        <v>107.483796</v>
      </c>
      <c r="L606" s="16">
        <f t="shared" si="48"/>
        <v>-2.019277562026911E-3</v>
      </c>
      <c r="M606" s="10"/>
      <c r="N606" s="6">
        <v>107.363105</v>
      </c>
      <c r="O606" s="16">
        <f t="shared" si="49"/>
        <v>-2.1272759784266571E-3</v>
      </c>
      <c r="P606" s="10"/>
    </row>
    <row r="607" spans="1:16" x14ac:dyDescent="0.25">
      <c r="A607" s="23">
        <v>41326</v>
      </c>
      <c r="B607">
        <v>38.496647000000003</v>
      </c>
      <c r="C607" s="16">
        <f t="shared" si="45"/>
        <v>-4.6336869246239587E-3</v>
      </c>
      <c r="D607" s="10"/>
      <c r="E607" s="6">
        <v>38.135998000000001</v>
      </c>
      <c r="F607" s="16">
        <f t="shared" si="46"/>
        <v>4.4413971359498206E-3</v>
      </c>
      <c r="G607" s="10"/>
      <c r="H607" s="6">
        <v>55.02</v>
      </c>
      <c r="I607" s="16">
        <f t="shared" si="47"/>
        <v>0.10129059642727012</v>
      </c>
      <c r="J607" s="10"/>
      <c r="K607" s="6">
        <v>107.412008</v>
      </c>
      <c r="L607" s="16">
        <f t="shared" si="48"/>
        <v>-6.0949067981955762E-3</v>
      </c>
      <c r="M607" s="10"/>
      <c r="N607" s="6">
        <v>107.289711</v>
      </c>
      <c r="O607" s="16">
        <f t="shared" si="49"/>
        <v>-1.2627890465268576E-2</v>
      </c>
      <c r="P607" s="10"/>
    </row>
    <row r="608" spans="1:16" x14ac:dyDescent="0.25">
      <c r="A608" s="23">
        <v>41325</v>
      </c>
      <c r="B608">
        <v>38.002723000000003</v>
      </c>
      <c r="C608" s="16">
        <f t="shared" si="45"/>
        <v>-2.4834289083188521E-2</v>
      </c>
      <c r="D608" s="10"/>
      <c r="E608" s="6">
        <v>38.279567999999998</v>
      </c>
      <c r="F608" s="16">
        <f t="shared" si="46"/>
        <v>-2.113156857164844E-3</v>
      </c>
      <c r="G608" s="10"/>
      <c r="H608" s="6">
        <v>55.5</v>
      </c>
      <c r="I608" s="16">
        <f t="shared" si="47"/>
        <v>8.69221866243024E-2</v>
      </c>
      <c r="J608" s="10"/>
      <c r="K608" s="6">
        <v>107.241496</v>
      </c>
      <c r="L608" s="16">
        <f t="shared" si="48"/>
        <v>-6.2654987095339676E-3</v>
      </c>
      <c r="M608" s="10"/>
      <c r="N608" s="6">
        <v>106.66588</v>
      </c>
      <c r="O608" s="16">
        <f t="shared" si="49"/>
        <v>-1.60363397495078E-2</v>
      </c>
      <c r="P608" s="10"/>
    </row>
    <row r="609" spans="1:16" x14ac:dyDescent="0.25">
      <c r="A609" s="23">
        <v>41324</v>
      </c>
      <c r="B609">
        <v>38.538214000000004</v>
      </c>
      <c r="C609" s="16">
        <f t="shared" si="45"/>
        <v>-2.2666997461610827E-2</v>
      </c>
      <c r="D609" s="10"/>
      <c r="E609" s="6">
        <v>37.884749999999997</v>
      </c>
      <c r="F609" s="16">
        <f t="shared" si="46"/>
        <v>1.1379789127576201E-2</v>
      </c>
      <c r="G609" s="10"/>
      <c r="H609" s="6">
        <v>55.700001</v>
      </c>
      <c r="I609" s="16">
        <f t="shared" si="47"/>
        <v>0.11804998223307783</v>
      </c>
      <c r="J609" s="10"/>
      <c r="K609" s="6">
        <v>107.062015</v>
      </c>
      <c r="L609" s="16">
        <f t="shared" si="48"/>
        <v>-8.1713829306142571E-3</v>
      </c>
      <c r="M609" s="10"/>
      <c r="N609" s="6">
        <v>106.344792</v>
      </c>
      <c r="O609" s="16">
        <f t="shared" si="49"/>
        <v>-2.2660071296068618E-2</v>
      </c>
      <c r="P609" s="10"/>
    </row>
    <row r="610" spans="1:16" x14ac:dyDescent="0.25">
      <c r="A610" s="23">
        <v>41320</v>
      </c>
      <c r="B610">
        <v>38.631131000000003</v>
      </c>
      <c r="C610" s="16">
        <f t="shared" si="45"/>
        <v>3.3193662803365775E-4</v>
      </c>
      <c r="D610" s="10"/>
      <c r="E610" s="6">
        <v>37.166893000000002</v>
      </c>
      <c r="F610" s="16">
        <f t="shared" si="46"/>
        <v>2.3742283903254169E-3</v>
      </c>
      <c r="G610" s="10"/>
      <c r="H610" s="6">
        <v>55.389999000000003</v>
      </c>
      <c r="I610" s="16">
        <f t="shared" si="47"/>
        <v>0.11735212105725656</v>
      </c>
      <c r="J610" s="10"/>
      <c r="K610" s="6">
        <v>107.088937</v>
      </c>
      <c r="L610" s="16">
        <f t="shared" si="48"/>
        <v>-8.9292993411058674E-3</v>
      </c>
      <c r="M610" s="10"/>
      <c r="N610" s="6">
        <v>106.876885</v>
      </c>
      <c r="O610" s="16">
        <f t="shared" si="49"/>
        <v>-1.91855593137914E-2</v>
      </c>
      <c r="P610" s="10"/>
    </row>
    <row r="611" spans="1:16" x14ac:dyDescent="0.25">
      <c r="A611" s="23">
        <v>41319</v>
      </c>
      <c r="B611">
        <v>38.139651000000001</v>
      </c>
      <c r="C611" s="16">
        <f t="shared" si="45"/>
        <v>9.9075751176831428E-3</v>
      </c>
      <c r="D611" s="10"/>
      <c r="E611" s="6">
        <v>36.960509999999999</v>
      </c>
      <c r="F611" s="16">
        <f t="shared" si="46"/>
        <v>-1.3104660011757696E-2</v>
      </c>
      <c r="G611" s="10"/>
      <c r="H611" s="6">
        <v>55.07</v>
      </c>
      <c r="I611" s="16">
        <f t="shared" si="47"/>
        <v>0.10757850860142004</v>
      </c>
      <c r="J611" s="10"/>
      <c r="K611" s="6">
        <v>107.133804</v>
      </c>
      <c r="L611" s="16">
        <f t="shared" si="48"/>
        <v>-7.0354494552289371E-3</v>
      </c>
      <c r="M611" s="10"/>
      <c r="N611" s="6">
        <v>107.18879699999999</v>
      </c>
      <c r="O611" s="16">
        <f t="shared" si="49"/>
        <v>-1.3861854442911548E-2</v>
      </c>
      <c r="P611" s="10"/>
    </row>
    <row r="612" spans="1:16" x14ac:dyDescent="0.25">
      <c r="A612" s="23">
        <v>41318</v>
      </c>
      <c r="B612">
        <v>37.843789000000001</v>
      </c>
      <c r="C612" s="16">
        <f t="shared" si="45"/>
        <v>5.202351931469007E-3</v>
      </c>
      <c r="D612" s="10"/>
      <c r="E612" s="6">
        <v>36.924619999999997</v>
      </c>
      <c r="F612" s="16">
        <f t="shared" si="46"/>
        <v>-2.6931331022941429E-2</v>
      </c>
      <c r="G612" s="10"/>
      <c r="H612" s="6">
        <v>55.23</v>
      </c>
      <c r="I612" s="16">
        <f t="shared" si="47"/>
        <v>0.12250303460042744</v>
      </c>
      <c r="J612" s="10"/>
      <c r="K612" s="6">
        <v>106.837661</v>
      </c>
      <c r="L612" s="16">
        <f t="shared" si="48"/>
        <v>-7.113589011891186E-3</v>
      </c>
      <c r="M612" s="10"/>
      <c r="N612" s="6">
        <v>106.225533</v>
      </c>
      <c r="O612" s="16">
        <f t="shared" si="49"/>
        <v>-7.1264463532191291E-3</v>
      </c>
      <c r="P612" s="10"/>
    </row>
    <row r="613" spans="1:16" x14ac:dyDescent="0.25">
      <c r="A613" s="23">
        <v>41317</v>
      </c>
      <c r="B613">
        <v>38.259464999999999</v>
      </c>
      <c r="C613" s="16">
        <f t="shared" si="45"/>
        <v>-1.825074012245298E-3</v>
      </c>
      <c r="D613" s="10"/>
      <c r="E613" s="6">
        <v>37.193815000000001</v>
      </c>
      <c r="F613" s="16">
        <f t="shared" si="46"/>
        <v>-4.595996739085062E-3</v>
      </c>
      <c r="G613" s="10"/>
      <c r="H613" s="6">
        <v>54.32</v>
      </c>
      <c r="I613" s="16">
        <f t="shared" si="47"/>
        <v>0.10460000000000003</v>
      </c>
      <c r="J613" s="10"/>
      <c r="K613" s="6">
        <v>107.088937</v>
      </c>
      <c r="L613" s="16">
        <f t="shared" si="48"/>
        <v>-1.5246872708986281E-2</v>
      </c>
      <c r="M613" s="10"/>
      <c r="N613" s="6">
        <v>107.097059</v>
      </c>
      <c r="O613" s="16">
        <f t="shared" si="49"/>
        <v>-2.9381198691437849E-2</v>
      </c>
      <c r="P613" s="10"/>
    </row>
    <row r="614" spans="1:16" x14ac:dyDescent="0.25">
      <c r="A614" s="23">
        <v>41316</v>
      </c>
      <c r="B614">
        <v>38.144784000000001</v>
      </c>
      <c r="C614" s="16">
        <f t="shared" si="45"/>
        <v>3.4437265828895836E-2</v>
      </c>
      <c r="D614" s="10"/>
      <c r="E614" s="6">
        <v>37.131003</v>
      </c>
      <c r="F614" s="16">
        <f t="shared" si="46"/>
        <v>1.2457310137926392E-2</v>
      </c>
      <c r="G614" s="10"/>
      <c r="H614" s="6">
        <v>54.450001</v>
      </c>
      <c r="I614" s="16">
        <f t="shared" si="47"/>
        <v>0.12138730638702122</v>
      </c>
      <c r="J614" s="10"/>
      <c r="K614" s="6">
        <v>107.196623</v>
      </c>
      <c r="L614" s="16">
        <f t="shared" si="48"/>
        <v>-1.0646488101536233E-2</v>
      </c>
      <c r="M614" s="10"/>
      <c r="N614" s="6">
        <v>107.363105</v>
      </c>
      <c r="O614" s="16">
        <f t="shared" si="49"/>
        <v>-3.45000108903456E-2</v>
      </c>
      <c r="P614" s="10"/>
    </row>
    <row r="615" spans="1:16" x14ac:dyDescent="0.25">
      <c r="A615" s="23">
        <v>41313</v>
      </c>
      <c r="B615">
        <v>38.503467000000001</v>
      </c>
      <c r="C615" s="16">
        <f t="shared" si="45"/>
        <v>5.1665043738016836E-2</v>
      </c>
      <c r="D615" s="10"/>
      <c r="E615" s="6">
        <v>36.951538999999997</v>
      </c>
      <c r="F615" s="16">
        <f t="shared" si="46"/>
        <v>1.8208716234459299E-2</v>
      </c>
      <c r="G615" s="10"/>
      <c r="H615" s="6">
        <v>54.799999</v>
      </c>
      <c r="I615" s="16">
        <f t="shared" si="47"/>
        <v>0.13816891722408009</v>
      </c>
      <c r="J615" s="10"/>
      <c r="K615" s="6">
        <v>107.250472</v>
      </c>
      <c r="L615" s="16">
        <f t="shared" si="48"/>
        <v>-1.4862688945317504E-2</v>
      </c>
      <c r="M615" s="10"/>
      <c r="N615" s="6">
        <v>107.445674</v>
      </c>
      <c r="O615" s="16">
        <f t="shared" si="49"/>
        <v>-4.8820565853711417E-2</v>
      </c>
      <c r="P615" s="10"/>
    </row>
    <row r="616" spans="1:16" x14ac:dyDescent="0.25">
      <c r="A616" s="23">
        <v>41312</v>
      </c>
      <c r="B616">
        <v>38.322904000000001</v>
      </c>
      <c r="C616" s="16">
        <f t="shared" si="45"/>
        <v>5.6224980351869513E-2</v>
      </c>
      <c r="D616" s="10"/>
      <c r="E616" s="6">
        <v>36.790021000000003</v>
      </c>
      <c r="F616" s="16">
        <f t="shared" si="46"/>
        <v>-4.8542737341350506E-4</v>
      </c>
      <c r="G616" s="10"/>
      <c r="H616" s="6">
        <v>54.860000999999997</v>
      </c>
      <c r="I616" s="16">
        <f t="shared" si="47"/>
        <v>0.14548492892976572</v>
      </c>
      <c r="J616" s="10"/>
      <c r="K616" s="6">
        <v>107.01714200000001</v>
      </c>
      <c r="L616" s="16">
        <f t="shared" si="48"/>
        <v>-1.2175025089032121E-2</v>
      </c>
      <c r="M616" s="10"/>
      <c r="N616" s="6">
        <v>107.032841</v>
      </c>
      <c r="O616" s="16">
        <f t="shared" si="49"/>
        <v>-4.2654459242916554E-2</v>
      </c>
      <c r="P616" s="10"/>
    </row>
    <row r="617" spans="1:16" x14ac:dyDescent="0.25">
      <c r="A617" s="23">
        <v>41311</v>
      </c>
      <c r="B617">
        <v>39.240352999999999</v>
      </c>
      <c r="C617" s="16">
        <f t="shared" si="45"/>
        <v>4.8744679057135087E-2</v>
      </c>
      <c r="D617" s="10"/>
      <c r="E617" s="6">
        <v>36.870780000000003</v>
      </c>
      <c r="F617" s="16">
        <f t="shared" si="46"/>
        <v>-8.2244804833974117E-3</v>
      </c>
      <c r="G617" s="10"/>
      <c r="H617" s="6">
        <v>54.220001000000003</v>
      </c>
      <c r="I617" s="16">
        <f t="shared" si="47"/>
        <v>0.15131162009185206</v>
      </c>
      <c r="J617" s="10"/>
      <c r="K617" s="6">
        <v>106.981244</v>
      </c>
      <c r="L617" s="16">
        <f t="shared" si="48"/>
        <v>-1.1146337923087724E-2</v>
      </c>
      <c r="M617" s="10"/>
      <c r="N617" s="6">
        <v>107.271367</v>
      </c>
      <c r="O617" s="16">
        <f t="shared" si="49"/>
        <v>-4.3133088715782919E-2</v>
      </c>
      <c r="P617" s="10"/>
    </row>
    <row r="618" spans="1:16" x14ac:dyDescent="0.25">
      <c r="A618" s="23">
        <v>41310</v>
      </c>
      <c r="B618">
        <v>38.925589000000002</v>
      </c>
      <c r="C618" s="16">
        <f t="shared" si="45"/>
        <v>6.3765153129161423E-2</v>
      </c>
      <c r="D618" s="10"/>
      <c r="E618" s="6">
        <v>37.175868000000001</v>
      </c>
      <c r="F618" s="16">
        <f t="shared" si="46"/>
        <v>-7.9671174020383706E-3</v>
      </c>
      <c r="G618" s="10"/>
      <c r="H618" s="6">
        <v>53.75</v>
      </c>
      <c r="I618" s="16">
        <f t="shared" si="47"/>
        <v>0.12466297707245344</v>
      </c>
      <c r="J618" s="10"/>
      <c r="K618" s="6">
        <v>106.703047</v>
      </c>
      <c r="L618" s="16">
        <f t="shared" si="48"/>
        <v>-1.0070532163348633E-2</v>
      </c>
      <c r="M618" s="10"/>
      <c r="N618" s="6">
        <v>106.399841</v>
      </c>
      <c r="O618" s="16">
        <f t="shared" si="49"/>
        <v>-3.7551028794326258E-2</v>
      </c>
      <c r="P618" s="10"/>
    </row>
    <row r="619" spans="1:16" x14ac:dyDescent="0.25">
      <c r="A619" s="23">
        <v>41309</v>
      </c>
      <c r="B619">
        <v>38.222862999999997</v>
      </c>
      <c r="C619" s="16">
        <f t="shared" si="45"/>
        <v>5.8101722199290773E-2</v>
      </c>
      <c r="D619" s="10"/>
      <c r="E619" s="6">
        <v>36.655422000000002</v>
      </c>
      <c r="F619" s="16">
        <f t="shared" si="46"/>
        <v>-2.1676412091733432E-3</v>
      </c>
      <c r="G619" s="10"/>
      <c r="H619" s="6">
        <v>53.119999</v>
      </c>
      <c r="I619" s="16">
        <f t="shared" si="47"/>
        <v>0.11816101518618671</v>
      </c>
      <c r="J619" s="10"/>
      <c r="K619" s="6">
        <v>106.918425</v>
      </c>
      <c r="L619" s="16">
        <f t="shared" si="48"/>
        <v>-1.329623494767207E-2</v>
      </c>
      <c r="M619" s="10"/>
      <c r="N619" s="6">
        <v>107.35392899999999</v>
      </c>
      <c r="O619" s="16">
        <f t="shared" si="49"/>
        <v>-4.7088394388922095E-2</v>
      </c>
      <c r="P619" s="10"/>
    </row>
    <row r="620" spans="1:16" x14ac:dyDescent="0.25">
      <c r="A620" s="23">
        <v>41306</v>
      </c>
      <c r="B620">
        <v>38.688907</v>
      </c>
      <c r="C620" s="16">
        <f t="shared" si="45"/>
        <v>2.7482534575678619E-2</v>
      </c>
      <c r="D620" s="10"/>
      <c r="E620" s="6">
        <v>37.534796</v>
      </c>
      <c r="F620" s="16">
        <f t="shared" si="46"/>
        <v>-3.1072132049483558E-2</v>
      </c>
      <c r="G620" s="10"/>
      <c r="H620" s="6">
        <v>53.900002000000001</v>
      </c>
      <c r="I620" s="16">
        <f t="shared" si="47"/>
        <v>9.5031976707152133E-2</v>
      </c>
      <c r="J620" s="10"/>
      <c r="K620" s="6">
        <v>106.559456</v>
      </c>
      <c r="L620" s="16">
        <f t="shared" si="48"/>
        <v>-9.5891009770188163E-3</v>
      </c>
      <c r="M620" s="10"/>
      <c r="N620" s="6">
        <v>105.996184</v>
      </c>
      <c r="O620" s="16">
        <f t="shared" si="49"/>
        <v>-2.8048946623334459E-2</v>
      </c>
      <c r="P620" s="10"/>
    </row>
    <row r="621" spans="1:16" x14ac:dyDescent="0.25">
      <c r="A621" s="23">
        <v>41305</v>
      </c>
      <c r="B621">
        <v>38.530307000000001</v>
      </c>
      <c r="C621" s="16">
        <f t="shared" si="45"/>
        <v>6.3019552089319752E-2</v>
      </c>
      <c r="D621" s="10"/>
      <c r="E621" s="6">
        <v>38.808985999999997</v>
      </c>
      <c r="F621" s="16">
        <f t="shared" si="46"/>
        <v>-4.1914765762648964E-2</v>
      </c>
      <c r="G621" s="10"/>
      <c r="H621" s="6">
        <v>54.049999</v>
      </c>
      <c r="I621" s="16">
        <f t="shared" si="47"/>
        <v>0.10905358473471538</v>
      </c>
      <c r="J621" s="10"/>
      <c r="K621" s="6">
        <v>106.83675700000001</v>
      </c>
      <c r="L621" s="16">
        <f t="shared" si="48"/>
        <v>-1.1934704684589348E-2</v>
      </c>
      <c r="M621" s="10"/>
      <c r="N621" s="6">
        <v>107.390626</v>
      </c>
      <c r="O621" s="16">
        <f t="shared" si="49"/>
        <v>-4.0182860078606275E-2</v>
      </c>
      <c r="P621" s="10"/>
    </row>
    <row r="622" spans="1:16" x14ac:dyDescent="0.25">
      <c r="A622" s="23">
        <v>41304</v>
      </c>
      <c r="B622">
        <v>37.822699999999998</v>
      </c>
      <c r="C622" s="16">
        <f t="shared" si="45"/>
        <v>4.7704376454449804E-2</v>
      </c>
      <c r="D622" s="10"/>
      <c r="E622" s="6">
        <v>39.033315000000002</v>
      </c>
      <c r="F622" s="16">
        <f t="shared" si="46"/>
        <v>-2.2377977441909835E-2</v>
      </c>
      <c r="G622" s="10"/>
      <c r="H622" s="6">
        <v>53.880001</v>
      </c>
      <c r="I622" s="16">
        <f t="shared" si="47"/>
        <v>0.11397359851607569</v>
      </c>
      <c r="J622" s="10"/>
      <c r="K622" s="6">
        <v>106.756244</v>
      </c>
      <c r="L622" s="16">
        <f t="shared" si="48"/>
        <v>-5.4976222442865152E-3</v>
      </c>
      <c r="M622" s="10"/>
      <c r="N622" s="6">
        <v>106.86886800000001</v>
      </c>
      <c r="O622" s="16">
        <f t="shared" si="49"/>
        <v>-2.432812154603925E-2</v>
      </c>
      <c r="P622" s="10"/>
    </row>
    <row r="623" spans="1:16" x14ac:dyDescent="0.25">
      <c r="A623" s="23">
        <v>41303</v>
      </c>
      <c r="B623">
        <v>38.225304999999999</v>
      </c>
      <c r="C623" s="16">
        <f t="shared" si="45"/>
        <v>3.9428604610649565E-2</v>
      </c>
      <c r="D623" s="10"/>
      <c r="E623" s="6">
        <v>39.176886000000003</v>
      </c>
      <c r="F623" s="16">
        <f t="shared" si="46"/>
        <v>-2.9796193697939621E-3</v>
      </c>
      <c r="G623" s="10"/>
      <c r="H623" s="6">
        <v>53.689999</v>
      </c>
      <c r="I623" s="16">
        <f t="shared" si="47"/>
        <v>0.12837698429319366</v>
      </c>
      <c r="J623" s="10"/>
      <c r="K623" s="6">
        <v>107.114098</v>
      </c>
      <c r="L623" s="16">
        <f t="shared" si="48"/>
        <v>-8.716203784328469E-3</v>
      </c>
      <c r="M623" s="10"/>
      <c r="N623" s="6">
        <v>107.051939</v>
      </c>
      <c r="O623" s="16">
        <f t="shared" si="49"/>
        <v>-3.895716134272631E-2</v>
      </c>
      <c r="P623" s="10"/>
    </row>
    <row r="624" spans="1:16" x14ac:dyDescent="0.25">
      <c r="A624" s="23">
        <v>41302</v>
      </c>
      <c r="B624">
        <v>38.149664999999999</v>
      </c>
      <c r="C624" s="16">
        <f t="shared" si="45"/>
        <v>6.7020822637040789E-2</v>
      </c>
      <c r="D624" s="10"/>
      <c r="E624" s="6">
        <v>38.521844000000002</v>
      </c>
      <c r="F624" s="16">
        <f t="shared" si="46"/>
        <v>2.7560578459626672E-3</v>
      </c>
      <c r="G624" s="10"/>
      <c r="H624" s="6">
        <v>53.959999000000003</v>
      </c>
      <c r="I624" s="16">
        <f t="shared" si="47"/>
        <v>0.13749995471398391</v>
      </c>
      <c r="J624" s="10"/>
      <c r="K624" s="6">
        <v>107.355645</v>
      </c>
      <c r="L624" s="16">
        <f t="shared" si="48"/>
        <v>-8.5956678019390997E-3</v>
      </c>
      <c r="M624" s="10"/>
      <c r="N624" s="6">
        <v>107.64692700000001</v>
      </c>
      <c r="O624" s="16">
        <f t="shared" si="49"/>
        <v>-5.172002470426118E-2</v>
      </c>
      <c r="P624" s="10"/>
    </row>
    <row r="625" spans="1:16" x14ac:dyDescent="0.25">
      <c r="A625" s="23">
        <v>41299</v>
      </c>
      <c r="B625">
        <v>39.001229000000002</v>
      </c>
      <c r="C625" s="16">
        <f t="shared" si="45"/>
        <v>6.2160370195234238E-2</v>
      </c>
      <c r="D625" s="10"/>
      <c r="E625" s="6">
        <v>38.997422</v>
      </c>
      <c r="F625" s="16">
        <f t="shared" si="46"/>
        <v>-2.3208217417762467E-2</v>
      </c>
      <c r="G625" s="10"/>
      <c r="H625" s="6">
        <v>54.419998</v>
      </c>
      <c r="I625" s="16">
        <f t="shared" si="47"/>
        <v>0.14955262355246335</v>
      </c>
      <c r="J625" s="10"/>
      <c r="K625" s="6">
        <v>107.445106</v>
      </c>
      <c r="L625" s="16">
        <f t="shared" si="48"/>
        <v>-5.6212097670002015E-3</v>
      </c>
      <c r="M625" s="10"/>
      <c r="N625" s="6">
        <v>108.04053500000001</v>
      </c>
      <c r="O625" s="16">
        <f t="shared" si="49"/>
        <v>-3.9298712841284722E-2</v>
      </c>
      <c r="P625" s="10"/>
    </row>
    <row r="626" spans="1:16" x14ac:dyDescent="0.25">
      <c r="A626" s="23">
        <v>41298</v>
      </c>
      <c r="B626">
        <v>38.932909000000002</v>
      </c>
      <c r="C626" s="16">
        <f t="shared" si="45"/>
        <v>8.0876322517899224E-2</v>
      </c>
      <c r="D626" s="10"/>
      <c r="E626" s="6">
        <v>38.584656000000003</v>
      </c>
      <c r="F626" s="16">
        <f t="shared" si="46"/>
        <v>-3.0559842711608942E-2</v>
      </c>
      <c r="G626" s="10"/>
      <c r="H626" s="6">
        <v>53.18</v>
      </c>
      <c r="I626" s="16">
        <f t="shared" si="47"/>
        <v>0.15150233396116519</v>
      </c>
      <c r="J626" s="10"/>
      <c r="K626" s="6">
        <v>107.937156</v>
      </c>
      <c r="L626" s="16">
        <f t="shared" si="48"/>
        <v>-6.3523564379864839E-3</v>
      </c>
      <c r="M626" s="10"/>
      <c r="N626" s="6">
        <v>109.54173299999999</v>
      </c>
      <c r="O626" s="16">
        <f t="shared" si="49"/>
        <v>-3.5078018075067607E-2</v>
      </c>
      <c r="P626" s="10"/>
    </row>
    <row r="627" spans="1:16" x14ac:dyDescent="0.25">
      <c r="A627" s="23">
        <v>41297</v>
      </c>
      <c r="B627">
        <v>38.808469000000002</v>
      </c>
      <c r="C627" s="16">
        <f t="shared" si="45"/>
        <v>7.1591702597032514E-2</v>
      </c>
      <c r="D627" s="10"/>
      <c r="E627" s="6">
        <v>38.423138999999999</v>
      </c>
      <c r="F627" s="16">
        <f t="shared" si="46"/>
        <v>-3.9335055084672832E-2</v>
      </c>
      <c r="G627" s="10"/>
      <c r="H627" s="6">
        <v>53.080002</v>
      </c>
      <c r="I627" s="16">
        <f t="shared" si="47"/>
        <v>0.13341863313804914</v>
      </c>
      <c r="J627" s="10"/>
      <c r="K627" s="6">
        <v>108.089241</v>
      </c>
      <c r="L627" s="16">
        <f t="shared" si="48"/>
        <v>-4.8391409715505818E-3</v>
      </c>
      <c r="M627" s="10"/>
      <c r="N627" s="6">
        <v>109.92618400000001</v>
      </c>
      <c r="O627" s="16">
        <f t="shared" si="49"/>
        <v>-3.3029167232982437E-2</v>
      </c>
      <c r="P627" s="10"/>
    </row>
    <row r="628" spans="1:16" x14ac:dyDescent="0.25">
      <c r="A628" s="23">
        <v>41296</v>
      </c>
      <c r="B628">
        <v>38.808469000000002</v>
      </c>
      <c r="C628" s="16">
        <f t="shared" si="45"/>
        <v>6.9891009616662503E-2</v>
      </c>
      <c r="D628" s="10"/>
      <c r="E628" s="6">
        <v>38.764121000000003</v>
      </c>
      <c r="F628" s="16">
        <f t="shared" si="46"/>
        <v>-2.8086289780451468E-2</v>
      </c>
      <c r="G628" s="10"/>
      <c r="H628" s="6">
        <v>52.07</v>
      </c>
      <c r="I628" s="16">
        <f t="shared" si="47"/>
        <v>0.1337035882101667</v>
      </c>
      <c r="J628" s="10"/>
      <c r="K628" s="6">
        <v>107.955045</v>
      </c>
      <c r="L628" s="16">
        <f t="shared" si="48"/>
        <v>-7.1113245733157582E-3</v>
      </c>
      <c r="M628" s="10"/>
      <c r="N628" s="6">
        <v>110.09095000000001</v>
      </c>
      <c r="O628" s="16">
        <f t="shared" si="49"/>
        <v>-3.7011441328456907E-2</v>
      </c>
      <c r="P628" s="10"/>
    </row>
    <row r="629" spans="1:16" x14ac:dyDescent="0.25">
      <c r="A629" s="23">
        <v>41292</v>
      </c>
      <c r="B629">
        <v>38.618147999999998</v>
      </c>
      <c r="C629" s="16">
        <f t="shared" si="45"/>
        <v>7.0683278757415424E-2</v>
      </c>
      <c r="D629" s="10"/>
      <c r="E629" s="6">
        <v>38.56671</v>
      </c>
      <c r="F629" s="16">
        <f t="shared" si="46"/>
        <v>-2.2756734043233307E-2</v>
      </c>
      <c r="G629" s="10"/>
      <c r="H629" s="6">
        <v>51.77</v>
      </c>
      <c r="I629" s="16">
        <f t="shared" si="47"/>
        <v>0.12413644214162356</v>
      </c>
      <c r="J629" s="10"/>
      <c r="K629" s="6">
        <v>107.955045</v>
      </c>
      <c r="L629" s="16">
        <f t="shared" si="48"/>
        <v>-7.4494631044419446E-3</v>
      </c>
      <c r="M629" s="10"/>
      <c r="N629" s="6">
        <v>109.88042</v>
      </c>
      <c r="O629" s="16">
        <f t="shared" si="49"/>
        <v>-3.1305074305624347E-2</v>
      </c>
      <c r="P629" s="10"/>
    </row>
    <row r="630" spans="1:16" x14ac:dyDescent="0.25">
      <c r="A630" s="23">
        <v>41291</v>
      </c>
      <c r="B630">
        <v>39.010990999999997</v>
      </c>
      <c r="C630" s="16">
        <f t="shared" si="45"/>
        <v>6.6006612594370573E-2</v>
      </c>
      <c r="D630" s="10"/>
      <c r="E630" s="6">
        <v>38.360326999999998</v>
      </c>
      <c r="F630" s="16">
        <f t="shared" si="46"/>
        <v>-2.5112164005642867E-2</v>
      </c>
      <c r="G630" s="10"/>
      <c r="H630" s="6">
        <v>51.740001999999997</v>
      </c>
      <c r="I630" s="16">
        <f t="shared" si="47"/>
        <v>0.11717738454898585</v>
      </c>
      <c r="J630" s="10"/>
      <c r="K630" s="6">
        <v>107.847694</v>
      </c>
      <c r="L630" s="16">
        <f t="shared" si="48"/>
        <v>-9.8043681335503452E-3</v>
      </c>
      <c r="M630" s="10"/>
      <c r="N630" s="6">
        <v>109.038286</v>
      </c>
      <c r="O630" s="16">
        <f t="shared" si="49"/>
        <v>-4.208765509568535E-2</v>
      </c>
      <c r="P630" s="10"/>
    </row>
    <row r="631" spans="1:16" x14ac:dyDescent="0.25">
      <c r="A631" s="23">
        <v>41290</v>
      </c>
      <c r="B631">
        <v>39.089069000000002</v>
      </c>
      <c r="C631" s="16">
        <f t="shared" si="45"/>
        <v>7.983255906701503E-2</v>
      </c>
      <c r="D631" s="10"/>
      <c r="E631" s="6">
        <v>38.171891000000002</v>
      </c>
      <c r="F631" s="16">
        <f t="shared" si="46"/>
        <v>-2.7707810032656988E-2</v>
      </c>
      <c r="G631" s="10"/>
      <c r="H631" s="6">
        <v>51.91</v>
      </c>
      <c r="I631" s="16">
        <f t="shared" si="47"/>
        <v>0.11340651789527589</v>
      </c>
      <c r="J631" s="10"/>
      <c r="K631" s="6">
        <v>108.035566</v>
      </c>
      <c r="L631" s="16">
        <f t="shared" si="48"/>
        <v>-1.0950828834507709E-2</v>
      </c>
      <c r="M631" s="10"/>
      <c r="N631" s="6">
        <v>110.13672099999999</v>
      </c>
      <c r="O631" s="16">
        <f t="shared" si="49"/>
        <v>-4.7381227827829608E-2</v>
      </c>
      <c r="P631" s="10"/>
    </row>
    <row r="632" spans="1:16" x14ac:dyDescent="0.25">
      <c r="A632" s="23">
        <v>41289</v>
      </c>
      <c r="B632">
        <v>39.150069999999999</v>
      </c>
      <c r="C632" s="16">
        <f t="shared" si="45"/>
        <v>8.5439387665427358E-2</v>
      </c>
      <c r="D632" s="10"/>
      <c r="E632" s="6">
        <v>38.468004000000001</v>
      </c>
      <c r="F632" s="16">
        <f t="shared" si="46"/>
        <v>-3.2701899981415261E-2</v>
      </c>
      <c r="G632" s="10"/>
      <c r="H632" s="6">
        <v>51.82</v>
      </c>
      <c r="I632" s="16">
        <f t="shared" si="47"/>
        <v>0.11037433155080212</v>
      </c>
      <c r="J632" s="10"/>
      <c r="K632" s="6">
        <v>108.035566</v>
      </c>
      <c r="L632" s="16">
        <f t="shared" si="48"/>
        <v>-7.1976255794690136E-3</v>
      </c>
      <c r="M632" s="10"/>
      <c r="N632" s="6">
        <v>109.90788000000001</v>
      </c>
      <c r="O632" s="16">
        <f t="shared" si="49"/>
        <v>-3.8245136503004762E-2</v>
      </c>
      <c r="P632" s="10"/>
    </row>
    <row r="633" spans="1:16" x14ac:dyDescent="0.25">
      <c r="A633" s="23">
        <v>41288</v>
      </c>
      <c r="B633">
        <v>39.198869000000002</v>
      </c>
      <c r="C633" s="16">
        <f t="shared" si="45"/>
        <v>7.9453687673275653E-2</v>
      </c>
      <c r="D633" s="10"/>
      <c r="E633" s="6">
        <v>38.889744</v>
      </c>
      <c r="F633" s="16">
        <f t="shared" si="46"/>
        <v>-2.6075565722613048E-2</v>
      </c>
      <c r="G633" s="10"/>
      <c r="H633" s="6">
        <v>51.990001999999997</v>
      </c>
      <c r="I633" s="16">
        <f t="shared" si="47"/>
        <v>0.10091353303590389</v>
      </c>
      <c r="J633" s="10"/>
      <c r="K633" s="6">
        <v>108.125027</v>
      </c>
      <c r="L633" s="16">
        <f t="shared" si="48"/>
        <v>-6.3016617987338153E-3</v>
      </c>
      <c r="M633" s="10"/>
      <c r="N633" s="6">
        <v>109.404427</v>
      </c>
      <c r="O633" s="16">
        <f t="shared" si="49"/>
        <v>-3.4700231840651519E-2</v>
      </c>
      <c r="P633" s="10"/>
    </row>
    <row r="634" spans="1:16" x14ac:dyDescent="0.25">
      <c r="A634" s="23">
        <v>41285</v>
      </c>
      <c r="B634">
        <v>39.323312999999999</v>
      </c>
      <c r="C634" s="16">
        <f t="shared" si="45"/>
        <v>7.3074513432898947E-2</v>
      </c>
      <c r="D634" s="10"/>
      <c r="E634" s="6">
        <v>38.791038999999998</v>
      </c>
      <c r="F634" s="16">
        <f t="shared" si="46"/>
        <v>-1.2286460146232914E-2</v>
      </c>
      <c r="G634" s="10"/>
      <c r="H634" s="6">
        <v>51.720001000000003</v>
      </c>
      <c r="I634" s="16">
        <f t="shared" si="47"/>
        <v>0.10805635584212925</v>
      </c>
      <c r="J634" s="10"/>
      <c r="K634" s="6">
        <v>108.339737</v>
      </c>
      <c r="L634" s="16">
        <f t="shared" si="48"/>
        <v>-4.3760665086381989E-3</v>
      </c>
      <c r="M634" s="10"/>
      <c r="N634" s="6">
        <v>109.70649899999999</v>
      </c>
      <c r="O634" s="16">
        <f t="shared" si="49"/>
        <v>-3.8234681390680314E-2</v>
      </c>
      <c r="P634" s="10"/>
    </row>
    <row r="635" spans="1:16" x14ac:dyDescent="0.25">
      <c r="A635" s="23">
        <v>41284</v>
      </c>
      <c r="B635">
        <v>39.164709000000002</v>
      </c>
      <c r="C635" s="16">
        <f t="shared" si="45"/>
        <v>8.7596257435245795E-2</v>
      </c>
      <c r="D635" s="10"/>
      <c r="E635" s="6">
        <v>38.387245</v>
      </c>
      <c r="F635" s="16">
        <f t="shared" si="46"/>
        <v>-2.3827901366730186E-2</v>
      </c>
      <c r="G635" s="10"/>
      <c r="H635" s="6">
        <v>51.139999000000003</v>
      </c>
      <c r="I635" s="16">
        <f t="shared" si="47"/>
        <v>9.4140067696213192E-2</v>
      </c>
      <c r="J635" s="10"/>
      <c r="K635" s="6">
        <v>108.142917</v>
      </c>
      <c r="L635" s="16">
        <f t="shared" si="48"/>
        <v>-2.4806930884827549E-3</v>
      </c>
      <c r="M635" s="10"/>
      <c r="N635" s="6">
        <v>108.736214</v>
      </c>
      <c r="O635" s="16">
        <f t="shared" si="49"/>
        <v>-3.8199665881415434E-2</v>
      </c>
      <c r="P635" s="10"/>
    </row>
    <row r="636" spans="1:16" x14ac:dyDescent="0.25">
      <c r="A636" s="23">
        <v>41283</v>
      </c>
      <c r="B636">
        <v>39.477030999999997</v>
      </c>
      <c r="C636" s="16">
        <f t="shared" si="45"/>
        <v>8.9754900573630447E-2</v>
      </c>
      <c r="D636" s="10"/>
      <c r="E636" s="6">
        <v>38.216755999999997</v>
      </c>
      <c r="F636" s="16">
        <f t="shared" si="46"/>
        <v>-3.1606773759791262E-2</v>
      </c>
      <c r="G636" s="10"/>
      <c r="H636" s="6">
        <v>50.619999</v>
      </c>
      <c r="I636" s="16">
        <f t="shared" si="47"/>
        <v>8.7853673169694613E-2</v>
      </c>
      <c r="J636" s="10"/>
      <c r="K636" s="6">
        <v>108.089241</v>
      </c>
      <c r="L636" s="16">
        <f t="shared" si="48"/>
        <v>-3.5586664948663582E-3</v>
      </c>
      <c r="M636" s="10"/>
      <c r="N636" s="6">
        <v>109.038286</v>
      </c>
      <c r="O636" s="16">
        <f t="shared" si="49"/>
        <v>-4.655381915840473E-2</v>
      </c>
      <c r="P636" s="10"/>
    </row>
    <row r="637" spans="1:16" x14ac:dyDescent="0.25">
      <c r="A637" s="23">
        <v>41282</v>
      </c>
      <c r="B637">
        <v>38.884109000000002</v>
      </c>
      <c r="C637" s="16">
        <f t="shared" si="45"/>
        <v>0.10226185339613347</v>
      </c>
      <c r="D637" s="10"/>
      <c r="E637" s="6">
        <v>37.848855999999998</v>
      </c>
      <c r="F637" s="16">
        <f t="shared" si="46"/>
        <v>-2.0088556437151905E-2</v>
      </c>
      <c r="G637" s="10"/>
      <c r="H637" s="6">
        <v>49.639999000000003</v>
      </c>
      <c r="I637" s="16">
        <f t="shared" si="47"/>
        <v>8.3707987234167947E-2</v>
      </c>
      <c r="J637" s="10"/>
      <c r="K637" s="6">
        <v>108.125027</v>
      </c>
      <c r="L637" s="16">
        <f t="shared" si="48"/>
        <v>-4.2163979266551799E-3</v>
      </c>
      <c r="M637" s="10"/>
      <c r="N637" s="6">
        <v>109.138977</v>
      </c>
      <c r="O637" s="16">
        <f t="shared" si="49"/>
        <v>-4.52787103691078E-2</v>
      </c>
      <c r="P637" s="10"/>
    </row>
    <row r="638" spans="1:16" x14ac:dyDescent="0.25">
      <c r="A638" s="23">
        <v>41281</v>
      </c>
      <c r="B638">
        <v>38.525426000000003</v>
      </c>
      <c r="C638" s="16">
        <f t="shared" si="45"/>
        <v>8.2241103404112392E-2</v>
      </c>
      <c r="D638" s="10"/>
      <c r="E638" s="6">
        <v>37.795015999999997</v>
      </c>
      <c r="F638" s="16">
        <f t="shared" si="46"/>
        <v>-3.6547909695057168E-2</v>
      </c>
      <c r="G638" s="10"/>
      <c r="H638" s="6">
        <v>49.849997999999999</v>
      </c>
      <c r="I638" s="16">
        <f t="shared" si="47"/>
        <v>4.8363275538047645E-2</v>
      </c>
      <c r="J638" s="10"/>
      <c r="K638" s="6">
        <v>108.026617</v>
      </c>
      <c r="L638" s="16">
        <f t="shared" si="48"/>
        <v>-3.315177988322815E-3</v>
      </c>
      <c r="M638" s="10"/>
      <c r="N638" s="6">
        <v>108.424986</v>
      </c>
      <c r="O638" s="16">
        <f t="shared" si="49"/>
        <v>-4.0645128159725652E-2</v>
      </c>
      <c r="P638" s="10"/>
    </row>
    <row r="639" spans="1:16" x14ac:dyDescent="0.25">
      <c r="A639" s="23">
        <v>41278</v>
      </c>
      <c r="B639">
        <v>38.252144999999999</v>
      </c>
      <c r="C639" s="16">
        <f t="shared" si="45"/>
        <v>6.596004834217184E-2</v>
      </c>
      <c r="D639" s="10"/>
      <c r="E639" s="6">
        <v>37.660420000000002</v>
      </c>
      <c r="F639" s="16">
        <f t="shared" si="46"/>
        <v>-3.9656564359410007E-2</v>
      </c>
      <c r="G639" s="10"/>
      <c r="H639" s="6">
        <v>50.009998000000003</v>
      </c>
      <c r="I639" s="16">
        <f t="shared" si="47"/>
        <v>5.5026412698412575E-2</v>
      </c>
      <c r="J639" s="10"/>
      <c r="K639" s="6">
        <v>107.847694</v>
      </c>
      <c r="L639" s="16">
        <f t="shared" si="48"/>
        <v>-2.5872329088159063E-3</v>
      </c>
      <c r="M639" s="10"/>
      <c r="N639" s="6">
        <v>108.379222</v>
      </c>
      <c r="O639" s="16">
        <f t="shared" si="49"/>
        <v>-4.2394086983871593E-2</v>
      </c>
      <c r="P639" s="10"/>
    </row>
    <row r="640" spans="1:16" x14ac:dyDescent="0.25">
      <c r="A640" s="23">
        <v>41277</v>
      </c>
      <c r="B640">
        <v>37.942261999999999</v>
      </c>
      <c r="C640" s="16">
        <f t="shared" si="45"/>
        <v>6.893494890973062E-2</v>
      </c>
      <c r="D640" s="10"/>
      <c r="E640" s="6">
        <v>37.983454999999999</v>
      </c>
      <c r="F640" s="16">
        <f t="shared" si="46"/>
        <v>-3.4573471318230742E-2</v>
      </c>
      <c r="G640" s="10"/>
      <c r="H640" s="6">
        <v>49.060001</v>
      </c>
      <c r="I640" s="16">
        <f t="shared" si="47"/>
        <v>6.699379276709605E-2</v>
      </c>
      <c r="J640" s="10"/>
      <c r="K640" s="6">
        <v>107.90137</v>
      </c>
      <c r="L640" s="16">
        <f t="shared" si="48"/>
        <v>-3.8302690737375134E-3</v>
      </c>
      <c r="M640" s="10"/>
      <c r="N640" s="6">
        <v>107.958155</v>
      </c>
      <c r="O640" s="16">
        <f t="shared" si="49"/>
        <v>-4.3722160770376273E-2</v>
      </c>
      <c r="P640" s="10"/>
    </row>
    <row r="641" spans="1:16" x14ac:dyDescent="0.25">
      <c r="A641" s="23">
        <v>41276</v>
      </c>
      <c r="B641">
        <v>37.912982999999997</v>
      </c>
      <c r="C641" s="16">
        <f t="shared" si="45"/>
        <v>6.2593976129076134E-2</v>
      </c>
      <c r="D641" s="10"/>
      <c r="E641" s="6">
        <v>37.095109000000001</v>
      </c>
      <c r="F641" s="16">
        <f t="shared" si="46"/>
        <v>-1.8915945972550086E-2</v>
      </c>
      <c r="G641" s="10"/>
      <c r="H641" s="6">
        <v>50</v>
      </c>
      <c r="I641" s="16">
        <f t="shared" si="47"/>
        <v>6.1904760564831962E-2</v>
      </c>
      <c r="J641" s="10"/>
      <c r="K641" s="6">
        <v>108.491822</v>
      </c>
      <c r="L641" s="16">
        <f t="shared" si="48"/>
        <v>-2.5972075923444971E-3</v>
      </c>
      <c r="M641" s="10"/>
      <c r="N641" s="6">
        <v>109.441042</v>
      </c>
      <c r="O641" s="16">
        <f t="shared" si="49"/>
        <v>-4.797342654064396E-2</v>
      </c>
      <c r="P641" s="10"/>
    </row>
    <row r="642" spans="1:16" x14ac:dyDescent="0.25">
      <c r="A642" s="23">
        <v>41274</v>
      </c>
      <c r="B642">
        <v>36.985776000000001</v>
      </c>
      <c r="C642" s="16">
        <f t="shared" si="45"/>
        <v>6.6804058117365894E-2</v>
      </c>
      <c r="D642" s="10"/>
      <c r="E642" s="6">
        <v>36.736181000000002</v>
      </c>
      <c r="F642" s="16">
        <f t="shared" si="46"/>
        <v>-3.6997564788300408E-2</v>
      </c>
      <c r="G642" s="10"/>
      <c r="H642" s="6">
        <v>48.439999</v>
      </c>
      <c r="I642" s="16">
        <f t="shared" si="47"/>
        <v>6.0670366157623334E-2</v>
      </c>
      <c r="J642" s="10"/>
      <c r="K642" s="6">
        <v>108.241327</v>
      </c>
      <c r="L642" s="16">
        <f t="shared" si="48"/>
        <v>-2.6188662572279586E-4</v>
      </c>
      <c r="M642" s="10"/>
      <c r="N642" s="6">
        <v>110.923936</v>
      </c>
      <c r="O642" s="16">
        <f t="shared" si="49"/>
        <v>-4.4573787761281403E-2</v>
      </c>
      <c r="P642" s="10"/>
    </row>
    <row r="643" spans="1:16" x14ac:dyDescent="0.25">
      <c r="A643" s="23">
        <v>41271</v>
      </c>
      <c r="B643">
        <v>36.270848999999998</v>
      </c>
      <c r="C643" s="16">
        <f t="shared" si="45"/>
        <v>6.2153988736033616E-2</v>
      </c>
      <c r="D643" s="10"/>
      <c r="E643" s="6">
        <v>36.466985999999999</v>
      </c>
      <c r="F643" s="16">
        <f t="shared" si="46"/>
        <v>-4.0336945191978724E-2</v>
      </c>
      <c r="G643" s="10"/>
      <c r="H643" s="6">
        <v>47.84</v>
      </c>
      <c r="I643" s="16">
        <f t="shared" si="47"/>
        <v>5.2585810517166376E-2</v>
      </c>
      <c r="J643" s="10"/>
      <c r="K643" s="6">
        <v>108.81389</v>
      </c>
      <c r="L643" s="16">
        <f t="shared" si="48"/>
        <v>5.4523685575214031E-4</v>
      </c>
      <c r="M643" s="10"/>
      <c r="N643" s="6">
        <v>112.873661</v>
      </c>
      <c r="O643" s="16">
        <f t="shared" si="49"/>
        <v>-3.706875099912943E-2</v>
      </c>
      <c r="P643" s="10"/>
    </row>
    <row r="644" spans="1:16" x14ac:dyDescent="0.25">
      <c r="A644" s="23">
        <v>41270</v>
      </c>
      <c r="B644">
        <v>36.453850000000003</v>
      </c>
      <c r="C644" s="16">
        <f t="shared" si="45"/>
        <v>6.1785667991286708E-2</v>
      </c>
      <c r="D644" s="10"/>
      <c r="E644" s="6">
        <v>36.969484999999999</v>
      </c>
      <c r="F644" s="16">
        <f t="shared" si="46"/>
        <v>-4.1359540756706559E-2</v>
      </c>
      <c r="G644" s="10"/>
      <c r="H644" s="6">
        <v>47.84</v>
      </c>
      <c r="I644" s="16">
        <f t="shared" si="47"/>
        <v>3.8194399383923772E-2</v>
      </c>
      <c r="J644" s="10"/>
      <c r="K644" s="6">
        <v>108.572343</v>
      </c>
      <c r="L644" s="16">
        <f t="shared" si="48"/>
        <v>6.1686353430872032E-3</v>
      </c>
      <c r="M644" s="10"/>
      <c r="N644" s="6">
        <v>112.23290799999999</v>
      </c>
      <c r="O644" s="16">
        <f t="shared" si="49"/>
        <v>-2.099537298927201E-2</v>
      </c>
      <c r="P644" s="10"/>
    </row>
    <row r="645" spans="1:16" x14ac:dyDescent="0.25">
      <c r="A645" s="23">
        <v>41269</v>
      </c>
      <c r="B645">
        <v>36.541691</v>
      </c>
      <c r="C645" s="16">
        <f t="shared" si="45"/>
        <v>6.752409033199136E-2</v>
      </c>
      <c r="D645" s="10"/>
      <c r="E645" s="6">
        <v>37.095109000000001</v>
      </c>
      <c r="F645" s="16">
        <f t="shared" si="46"/>
        <v>-3.3793648953812983E-2</v>
      </c>
      <c r="G645" s="10"/>
      <c r="H645" s="6">
        <v>47.650002000000001</v>
      </c>
      <c r="I645" s="16">
        <f t="shared" si="47"/>
        <v>3.6395147313691645E-2</v>
      </c>
      <c r="J645" s="10"/>
      <c r="K645" s="6">
        <v>108.223437</v>
      </c>
      <c r="L645" s="16">
        <f t="shared" si="48"/>
        <v>1.9579147443853362E-3</v>
      </c>
      <c r="M645" s="10"/>
      <c r="N645" s="6">
        <v>111.85760500000001</v>
      </c>
      <c r="O645" s="16">
        <f t="shared" si="49"/>
        <v>-2.8473229015258283E-2</v>
      </c>
      <c r="P645" s="10"/>
    </row>
    <row r="646" spans="1:16" x14ac:dyDescent="0.25">
      <c r="A646" s="23">
        <v>41267</v>
      </c>
      <c r="B646">
        <v>36.888173000000002</v>
      </c>
      <c r="C646" s="16">
        <f t="shared" si="45"/>
        <v>5.375733328104193E-2</v>
      </c>
      <c r="D646" s="10"/>
      <c r="E646" s="6">
        <v>37.166893000000002</v>
      </c>
      <c r="F646" s="16">
        <f t="shared" si="46"/>
        <v>-4.4493476777808016E-2</v>
      </c>
      <c r="G646" s="10"/>
      <c r="H646" s="6">
        <v>48.209999000000003</v>
      </c>
      <c r="I646" s="16">
        <f t="shared" si="47"/>
        <v>2.7357323232322095E-3</v>
      </c>
      <c r="J646" s="10"/>
      <c r="K646" s="6">
        <v>108.069562</v>
      </c>
      <c r="L646" s="16">
        <f t="shared" si="48"/>
        <v>7.9120287527745248E-4</v>
      </c>
      <c r="M646" s="10"/>
      <c r="N646" s="6">
        <v>111.45668000000001</v>
      </c>
      <c r="O646" s="16">
        <f t="shared" si="49"/>
        <v>-3.080423275031996E-2</v>
      </c>
      <c r="P646" s="10"/>
    </row>
    <row r="647" spans="1:16" x14ac:dyDescent="0.25">
      <c r="A647" s="23">
        <v>41264</v>
      </c>
      <c r="B647">
        <v>36.788134999999997</v>
      </c>
      <c r="C647" s="16">
        <f t="shared" si="45"/>
        <v>5.7882002717707159E-2</v>
      </c>
      <c r="D647" s="10"/>
      <c r="E647" s="6">
        <v>37.256627000000002</v>
      </c>
      <c r="F647" s="16">
        <f t="shared" si="46"/>
        <v>-5.0038819522549516E-2</v>
      </c>
      <c r="G647" s="10"/>
      <c r="H647" s="6">
        <v>48.07</v>
      </c>
      <c r="I647" s="16">
        <f t="shared" si="47"/>
        <v>1.0479983451686881E-2</v>
      </c>
      <c r="J647" s="10"/>
      <c r="K647" s="6">
        <v>108.140914</v>
      </c>
      <c r="L647" s="16">
        <f t="shared" si="48"/>
        <v>-2.2066099235229508E-4</v>
      </c>
      <c r="M647" s="10"/>
      <c r="N647" s="6">
        <v>111.657619</v>
      </c>
      <c r="O647" s="16">
        <f t="shared" si="49"/>
        <v>-3.1063856636854736E-2</v>
      </c>
      <c r="P647" s="10"/>
    </row>
    <row r="648" spans="1:16" x14ac:dyDescent="0.25">
      <c r="A648" s="23">
        <v>41263</v>
      </c>
      <c r="B648">
        <v>37.200499000000001</v>
      </c>
      <c r="C648" s="16">
        <f t="shared" si="45"/>
        <v>5.7301398395815051E-2</v>
      </c>
      <c r="D648" s="10"/>
      <c r="E648" s="6">
        <v>37.830908999999998</v>
      </c>
      <c r="F648" s="16">
        <f t="shared" si="46"/>
        <v>-4.8393786700403174E-2</v>
      </c>
      <c r="G648" s="10"/>
      <c r="H648" s="6">
        <v>48.509998000000003</v>
      </c>
      <c r="I648" s="16">
        <f t="shared" si="47"/>
        <v>2.6697992310978247E-2</v>
      </c>
      <c r="J648" s="10"/>
      <c r="K648" s="6">
        <v>107.953603</v>
      </c>
      <c r="L648" s="16">
        <f t="shared" si="48"/>
        <v>6.0403069765047057E-4</v>
      </c>
      <c r="M648" s="10"/>
      <c r="N648" s="6">
        <v>110.45199100000001</v>
      </c>
      <c r="O648" s="16">
        <f t="shared" si="49"/>
        <v>-2.7698962039107378E-2</v>
      </c>
      <c r="P648" s="10"/>
    </row>
    <row r="649" spans="1:16" x14ac:dyDescent="0.25">
      <c r="A649" s="23">
        <v>41262</v>
      </c>
      <c r="B649">
        <v>36.395291999999998</v>
      </c>
      <c r="C649" s="16">
        <f t="shared" ref="C649:C712" si="50">B648/B677-1</f>
        <v>7.570051164488012E-2</v>
      </c>
      <c r="D649" s="10"/>
      <c r="E649" s="6">
        <v>39.176886000000003</v>
      </c>
      <c r="F649" s="16">
        <f t="shared" ref="F649:F712" si="51">E648/E677-1</f>
        <v>-2.9096929651203696E-2</v>
      </c>
      <c r="G649" s="10"/>
      <c r="H649" s="6">
        <v>48.599997999999999</v>
      </c>
      <c r="I649" s="16">
        <f t="shared" ref="I649:I712" si="52">H648/H677-1</f>
        <v>3.3667121244406628E-2</v>
      </c>
      <c r="J649" s="10"/>
      <c r="K649" s="6">
        <v>107.84657300000001</v>
      </c>
      <c r="L649" s="16">
        <f t="shared" ref="L649:L712" si="53">K648/K677-1</f>
        <v>-3.5885398655672862E-3</v>
      </c>
      <c r="M649" s="10"/>
      <c r="N649" s="6">
        <v>110.433727</v>
      </c>
      <c r="O649" s="16">
        <f t="shared" ref="O649:O712" si="54">N648/N677-1</f>
        <v>-3.7127342961700394E-2</v>
      </c>
      <c r="P649" s="10"/>
    </row>
    <row r="650" spans="1:16" x14ac:dyDescent="0.25">
      <c r="A650" s="23">
        <v>41261</v>
      </c>
      <c r="B650">
        <v>36.775933999999999</v>
      </c>
      <c r="C650" s="16">
        <f t="shared" si="50"/>
        <v>4.8725780305367339E-2</v>
      </c>
      <c r="D650" s="10"/>
      <c r="E650" s="6">
        <v>39.697332000000003</v>
      </c>
      <c r="F650" s="16">
        <f t="shared" si="51"/>
        <v>-8.5744627352278835E-3</v>
      </c>
      <c r="G650" s="10"/>
      <c r="H650" s="6">
        <v>48.52</v>
      </c>
      <c r="I650" s="16">
        <f t="shared" si="52"/>
        <v>1.6949089413076157E-2</v>
      </c>
      <c r="J650" s="10"/>
      <c r="K650" s="6">
        <v>107.427352</v>
      </c>
      <c r="L650" s="16">
        <f t="shared" si="53"/>
        <v>-5.5558781339112295E-3</v>
      </c>
      <c r="M650" s="10"/>
      <c r="N650" s="6">
        <v>110.068383</v>
      </c>
      <c r="O650" s="16">
        <f t="shared" si="54"/>
        <v>-2.3001163052072782E-2</v>
      </c>
      <c r="P650" s="10"/>
    </row>
    <row r="651" spans="1:16" x14ac:dyDescent="0.25">
      <c r="A651" s="23">
        <v>41260</v>
      </c>
      <c r="B651">
        <v>36.387973000000002</v>
      </c>
      <c r="C651" s="16">
        <f t="shared" si="50"/>
        <v>5.0117891478504761E-2</v>
      </c>
      <c r="D651" s="10"/>
      <c r="E651" s="6">
        <v>39.149966999999997</v>
      </c>
      <c r="F651" s="16">
        <f t="shared" si="51"/>
        <v>-2.7344387429328099E-2</v>
      </c>
      <c r="G651" s="10"/>
      <c r="H651" s="6">
        <v>47.75</v>
      </c>
      <c r="I651" s="16">
        <f t="shared" si="52"/>
        <v>-9.7959183673468342E-3</v>
      </c>
      <c r="J651" s="10"/>
      <c r="K651" s="6">
        <v>107.694935</v>
      </c>
      <c r="L651" s="16">
        <f t="shared" si="53"/>
        <v>-7.3867657065859182E-3</v>
      </c>
      <c r="M651" s="10"/>
      <c r="N651" s="6">
        <v>111.200941</v>
      </c>
      <c r="O651" s="16">
        <f t="shared" si="54"/>
        <v>-8.563383725331164E-3</v>
      </c>
      <c r="P651" s="10"/>
    </row>
    <row r="652" spans="1:16" x14ac:dyDescent="0.25">
      <c r="A652" s="23">
        <v>41257</v>
      </c>
      <c r="B652">
        <v>35.824328999999999</v>
      </c>
      <c r="C652" s="16">
        <f t="shared" si="50"/>
        <v>5.6369464362106658E-2</v>
      </c>
      <c r="D652" s="10"/>
      <c r="E652" s="6">
        <v>39.069209000000001</v>
      </c>
      <c r="F652" s="16">
        <f t="shared" si="51"/>
        <v>-3.5504857585951677E-2</v>
      </c>
      <c r="G652" s="10"/>
      <c r="H652" s="6">
        <v>47.200001</v>
      </c>
      <c r="I652" s="16">
        <f t="shared" si="52"/>
        <v>-1.1182459905105357E-2</v>
      </c>
      <c r="J652" s="10"/>
      <c r="K652" s="6">
        <v>108.042798</v>
      </c>
      <c r="L652" s="16">
        <f t="shared" si="53"/>
        <v>-9.7148689735522264E-3</v>
      </c>
      <c r="M652" s="10"/>
      <c r="N652" s="6">
        <v>112.890646</v>
      </c>
      <c r="O652" s="16">
        <f t="shared" si="54"/>
        <v>-7.8120665627555708E-3</v>
      </c>
      <c r="P652" s="10"/>
    </row>
    <row r="653" spans="1:16" x14ac:dyDescent="0.25">
      <c r="A653" s="23">
        <v>41256</v>
      </c>
      <c r="B653">
        <v>35.917048000000001</v>
      </c>
      <c r="C653" s="16">
        <f t="shared" si="50"/>
        <v>2.6226780056274768E-2</v>
      </c>
      <c r="D653" s="10"/>
      <c r="E653" s="6">
        <v>39.437109</v>
      </c>
      <c r="F653" s="16">
        <f t="shared" si="51"/>
        <v>-4.4399371076335514E-2</v>
      </c>
      <c r="G653" s="10"/>
      <c r="H653" s="6">
        <v>46.939999</v>
      </c>
      <c r="I653" s="16">
        <f t="shared" si="52"/>
        <v>-1.1104106432013316E-2</v>
      </c>
      <c r="J653" s="10"/>
      <c r="K653" s="6">
        <v>107.962525</v>
      </c>
      <c r="L653" s="16">
        <f t="shared" si="53"/>
        <v>-6.0284871813239826E-3</v>
      </c>
      <c r="M653" s="10"/>
      <c r="N653" s="6">
        <v>112.05036200000001</v>
      </c>
      <c r="O653" s="16">
        <f t="shared" si="54"/>
        <v>1.2948956054355198E-2</v>
      </c>
      <c r="P653" s="10"/>
    </row>
    <row r="654" spans="1:16" x14ac:dyDescent="0.25">
      <c r="A654" s="23">
        <v>41255</v>
      </c>
      <c r="B654">
        <v>36.082971000000001</v>
      </c>
      <c r="C654" s="16">
        <f t="shared" si="50"/>
        <v>2.5450273051430106E-2</v>
      </c>
      <c r="D654" s="10"/>
      <c r="E654" s="6">
        <v>40.226745000000001</v>
      </c>
      <c r="F654" s="16">
        <f t="shared" si="51"/>
        <v>-3.4140990093733503E-2</v>
      </c>
      <c r="G654" s="10"/>
      <c r="H654" s="6">
        <v>47.259998000000003</v>
      </c>
      <c r="I654" s="16">
        <f t="shared" si="52"/>
        <v>-4.0081859301355438E-2</v>
      </c>
      <c r="J654" s="10"/>
      <c r="K654" s="6">
        <v>108.13199899999999</v>
      </c>
      <c r="L654" s="16">
        <f t="shared" si="53"/>
        <v>-8.7132762957697896E-3</v>
      </c>
      <c r="M654" s="10"/>
      <c r="N654" s="6">
        <v>111.96815599999999</v>
      </c>
      <c r="O654" s="16">
        <f t="shared" si="54"/>
        <v>4.6696860277950503E-3</v>
      </c>
      <c r="P654" s="10"/>
    </row>
    <row r="655" spans="1:16" x14ac:dyDescent="0.25">
      <c r="A655" s="23">
        <v>41254</v>
      </c>
      <c r="B655">
        <v>36.331850000000003</v>
      </c>
      <c r="C655" s="16">
        <f t="shared" si="50"/>
        <v>6.8199641797732635E-2</v>
      </c>
      <c r="D655" s="10"/>
      <c r="E655" s="6">
        <v>40.164529999999999</v>
      </c>
      <c r="F655" s="16">
        <f t="shared" si="51"/>
        <v>-8.1087689959273845E-3</v>
      </c>
      <c r="G655" s="10"/>
      <c r="H655" s="6">
        <v>46.919998</v>
      </c>
      <c r="I655" s="16">
        <f t="shared" si="52"/>
        <v>-1.1503931991132865E-2</v>
      </c>
      <c r="J655" s="10"/>
      <c r="K655" s="6">
        <v>108.462019</v>
      </c>
      <c r="L655" s="16">
        <f t="shared" si="53"/>
        <v>-1.1515264054879237E-2</v>
      </c>
      <c r="M655" s="10"/>
      <c r="N655" s="6">
        <v>113.283389</v>
      </c>
      <c r="O655" s="16">
        <f t="shared" si="54"/>
        <v>-4.2870253545851389E-3</v>
      </c>
      <c r="P655" s="10"/>
    </row>
    <row r="656" spans="1:16" x14ac:dyDescent="0.25">
      <c r="A656" s="23">
        <v>41253</v>
      </c>
      <c r="B656">
        <v>36.273291999999998</v>
      </c>
      <c r="C656" s="16">
        <f t="shared" si="50"/>
        <v>7.9066830842003055E-2</v>
      </c>
      <c r="D656" s="10"/>
      <c r="E656" s="6">
        <v>39.533487999999998</v>
      </c>
      <c r="F656" s="16">
        <f t="shared" si="51"/>
        <v>-2.0801787556823159E-2</v>
      </c>
      <c r="G656" s="10"/>
      <c r="H656" s="6">
        <v>46.82</v>
      </c>
      <c r="I656" s="16">
        <f t="shared" si="52"/>
        <v>-3.1379046890566586E-2</v>
      </c>
      <c r="J656" s="10"/>
      <c r="K656" s="6">
        <v>108.863404</v>
      </c>
      <c r="L656" s="16">
        <f t="shared" si="53"/>
        <v>-5.426249722017884E-3</v>
      </c>
      <c r="M656" s="10"/>
      <c r="N656" s="6">
        <v>114.15107999999999</v>
      </c>
      <c r="O656" s="16">
        <f t="shared" si="54"/>
        <v>1.3323454083025599E-2</v>
      </c>
      <c r="P656" s="10"/>
    </row>
    <row r="657" spans="1:16" x14ac:dyDescent="0.25">
      <c r="A657" s="23">
        <v>41250</v>
      </c>
      <c r="B657">
        <v>36.246451</v>
      </c>
      <c r="C657" s="16">
        <f t="shared" si="50"/>
        <v>8.3280137369077023E-2</v>
      </c>
      <c r="D657" s="10"/>
      <c r="E657" s="6">
        <v>39.666808000000003</v>
      </c>
      <c r="F657" s="16">
        <f t="shared" si="51"/>
        <v>-3.9308849413223435E-2</v>
      </c>
      <c r="G657" s="10"/>
      <c r="H657" s="6">
        <v>46.32</v>
      </c>
      <c r="I657" s="16">
        <f t="shared" si="52"/>
        <v>-1.9271092615370966E-2</v>
      </c>
      <c r="J657" s="10"/>
      <c r="K657" s="6">
        <v>108.765288</v>
      </c>
      <c r="L657" s="16">
        <f t="shared" si="53"/>
        <v>3.1621934643308869E-3</v>
      </c>
      <c r="M657" s="10"/>
      <c r="N657" s="6">
        <v>113.648732</v>
      </c>
      <c r="O657" s="16">
        <f t="shared" si="54"/>
        <v>3.6123291205827135E-2</v>
      </c>
      <c r="P657" s="10"/>
    </row>
    <row r="658" spans="1:16" x14ac:dyDescent="0.25">
      <c r="A658" s="23">
        <v>41249</v>
      </c>
      <c r="B658">
        <v>36.226931</v>
      </c>
      <c r="C658" s="16">
        <f t="shared" si="50"/>
        <v>9.0885202630021977E-2</v>
      </c>
      <c r="D658" s="10"/>
      <c r="E658" s="6">
        <v>39.560150999999998</v>
      </c>
      <c r="F658" s="16">
        <f t="shared" si="51"/>
        <v>-2.7244996719906323E-2</v>
      </c>
      <c r="G658" s="10"/>
      <c r="H658" s="6">
        <v>46.34</v>
      </c>
      <c r="I658" s="16">
        <f t="shared" si="52"/>
        <v>6.556243235421122E-2</v>
      </c>
      <c r="J658" s="10"/>
      <c r="K658" s="6">
        <v>109.023956</v>
      </c>
      <c r="L658" s="16">
        <f t="shared" si="53"/>
        <v>-6.0808699748582384E-4</v>
      </c>
      <c r="M658" s="10"/>
      <c r="N658" s="6">
        <v>114.70822</v>
      </c>
      <c r="O658" s="16">
        <f t="shared" si="54"/>
        <v>2.6298754249953538E-2</v>
      </c>
      <c r="P658" s="10"/>
    </row>
    <row r="659" spans="1:16" x14ac:dyDescent="0.25">
      <c r="A659" s="23">
        <v>41248</v>
      </c>
      <c r="B659">
        <v>36.126888999999998</v>
      </c>
      <c r="C659" s="16">
        <f t="shared" si="50"/>
        <v>8.9100868513525056E-2</v>
      </c>
      <c r="D659" s="10"/>
      <c r="E659" s="6">
        <v>39.453496999999999</v>
      </c>
      <c r="F659" s="16">
        <f t="shared" si="51"/>
        <v>-3.0071921755837727E-2</v>
      </c>
      <c r="G659" s="10"/>
      <c r="H659" s="6">
        <v>46.470001000000003</v>
      </c>
      <c r="I659" s="16">
        <f t="shared" si="52"/>
        <v>8.4230178557315183E-2</v>
      </c>
      <c r="J659" s="10"/>
      <c r="K659" s="6">
        <v>109.041792</v>
      </c>
      <c r="L659" s="16">
        <f t="shared" si="53"/>
        <v>-9.2513248418590877E-4</v>
      </c>
      <c r="M659" s="10"/>
      <c r="N659" s="6">
        <v>114.461618</v>
      </c>
      <c r="O659" s="16">
        <f t="shared" si="54"/>
        <v>2.5650430144579683E-2</v>
      </c>
      <c r="P659" s="10"/>
    </row>
    <row r="660" spans="1:16" x14ac:dyDescent="0.25">
      <c r="A660" s="23">
        <v>41247</v>
      </c>
      <c r="B660">
        <v>36.012208000000001</v>
      </c>
      <c r="C660" s="16">
        <f t="shared" si="50"/>
        <v>6.7653131503015773E-2</v>
      </c>
      <c r="D660" s="10"/>
      <c r="E660" s="6">
        <v>39.462386000000002</v>
      </c>
      <c r="F660" s="16">
        <f t="shared" si="51"/>
        <v>-4.4965571337253873E-2</v>
      </c>
      <c r="G660" s="10"/>
      <c r="H660" s="6">
        <v>46.75</v>
      </c>
      <c r="I660" s="16">
        <f t="shared" si="52"/>
        <v>9.8581609895546318E-2</v>
      </c>
      <c r="J660" s="10"/>
      <c r="K660" s="6">
        <v>108.818803</v>
      </c>
      <c r="L660" s="16">
        <f t="shared" si="53"/>
        <v>9.5114498704296224E-4</v>
      </c>
      <c r="M660" s="10"/>
      <c r="N660" s="6">
        <v>114.516417</v>
      </c>
      <c r="O660" s="16">
        <f t="shared" si="54"/>
        <v>3.8083070938253138E-2</v>
      </c>
      <c r="P660" s="10"/>
    </row>
    <row r="661" spans="1:16" x14ac:dyDescent="0.25">
      <c r="A661" s="23">
        <v>41246</v>
      </c>
      <c r="B661">
        <v>36.268411</v>
      </c>
      <c r="C661" s="16">
        <f t="shared" si="50"/>
        <v>5.6888549468757432E-2</v>
      </c>
      <c r="D661" s="10"/>
      <c r="E661" s="6">
        <v>39.497934999999998</v>
      </c>
      <c r="F661" s="16">
        <f t="shared" si="51"/>
        <v>-5.5921702028626452E-2</v>
      </c>
      <c r="G661" s="10"/>
      <c r="H661" s="6">
        <v>47.07</v>
      </c>
      <c r="I661" s="16">
        <f t="shared" si="52"/>
        <v>0.10546225808791077</v>
      </c>
      <c r="J661" s="10"/>
      <c r="K661" s="6">
        <v>108.720687</v>
      </c>
      <c r="L661" s="16">
        <f t="shared" si="53"/>
        <v>-3.4547678235613555E-3</v>
      </c>
      <c r="M661" s="10"/>
      <c r="N661" s="6">
        <v>113.858807</v>
      </c>
      <c r="O661" s="16">
        <f t="shared" si="54"/>
        <v>3.1925783795899276E-2</v>
      </c>
      <c r="P661" s="10"/>
    </row>
    <row r="662" spans="1:16" x14ac:dyDescent="0.25">
      <c r="A662" s="23">
        <v>41243</v>
      </c>
      <c r="B662">
        <v>36.529494</v>
      </c>
      <c r="C662" s="16">
        <f t="shared" si="50"/>
        <v>5.007845822388024E-2</v>
      </c>
      <c r="D662" s="10"/>
      <c r="E662" s="6">
        <v>39.373505000000002</v>
      </c>
      <c r="F662" s="16">
        <f t="shared" si="51"/>
        <v>-7.3394510478637986E-2</v>
      </c>
      <c r="G662" s="10"/>
      <c r="H662" s="6">
        <v>46.919998</v>
      </c>
      <c r="I662" s="16">
        <f t="shared" si="52"/>
        <v>9.5925469245041528E-2</v>
      </c>
      <c r="J662" s="10"/>
      <c r="K662" s="6">
        <v>108.600269</v>
      </c>
      <c r="L662" s="16">
        <f t="shared" si="53"/>
        <v>-2.5663570602172392E-3</v>
      </c>
      <c r="M662" s="10"/>
      <c r="N662" s="6">
        <v>113.753766</v>
      </c>
      <c r="O662" s="16">
        <f t="shared" si="54"/>
        <v>3.9923668839459525E-2</v>
      </c>
      <c r="P662" s="10"/>
    </row>
    <row r="663" spans="1:16" x14ac:dyDescent="0.25">
      <c r="A663" s="23">
        <v>41242</v>
      </c>
      <c r="B663">
        <v>36.156168000000001</v>
      </c>
      <c r="C663" s="16">
        <f t="shared" si="50"/>
        <v>5.2592794125960962E-2</v>
      </c>
      <c r="D663" s="10"/>
      <c r="E663" s="6">
        <v>39.737909999999999</v>
      </c>
      <c r="F663" s="16">
        <f t="shared" si="51"/>
        <v>-6.5203637598725939E-2</v>
      </c>
      <c r="G663" s="10"/>
      <c r="H663" s="6">
        <v>47.27</v>
      </c>
      <c r="I663" s="16">
        <f t="shared" si="52"/>
        <v>8.8883685309816496E-2</v>
      </c>
      <c r="J663" s="10"/>
      <c r="K663" s="6">
        <v>108.609163</v>
      </c>
      <c r="L663" s="16">
        <f t="shared" si="53"/>
        <v>-5.5370115223177807E-3</v>
      </c>
      <c r="M663" s="10"/>
      <c r="N663" s="6">
        <v>114.063694</v>
      </c>
      <c r="O663" s="16">
        <f t="shared" si="54"/>
        <v>3.2602413611665604E-2</v>
      </c>
      <c r="P663" s="10"/>
    </row>
    <row r="664" spans="1:16" x14ac:dyDescent="0.25">
      <c r="A664" s="23">
        <v>41241</v>
      </c>
      <c r="B664">
        <v>35.939006999999997</v>
      </c>
      <c r="C664" s="16">
        <f t="shared" si="50"/>
        <v>5.216813112312324E-2</v>
      </c>
      <c r="D664" s="10"/>
      <c r="E664" s="6">
        <v>39.640141999999997</v>
      </c>
      <c r="F664" s="16">
        <f t="shared" si="51"/>
        <v>-5.2151759677159348E-2</v>
      </c>
      <c r="G664" s="10"/>
      <c r="H664" s="6">
        <v>47.009998000000003</v>
      </c>
      <c r="I664" s="16">
        <f t="shared" si="52"/>
        <v>7.2368372397079384E-2</v>
      </c>
      <c r="J664" s="10"/>
      <c r="K664" s="6">
        <v>108.52913599999999</v>
      </c>
      <c r="L664" s="16">
        <f t="shared" si="53"/>
        <v>-7.395395406922467E-3</v>
      </c>
      <c r="M664" s="10"/>
      <c r="N664" s="6">
        <v>114.045466</v>
      </c>
      <c r="O664" s="16">
        <f t="shared" si="54"/>
        <v>2.5823851927275543E-2</v>
      </c>
      <c r="P664" s="10"/>
    </row>
    <row r="665" spans="1:16" x14ac:dyDescent="0.25">
      <c r="A665" s="23">
        <v>41240</v>
      </c>
      <c r="B665">
        <v>35.814566999999997</v>
      </c>
      <c r="C665" s="16">
        <f t="shared" si="50"/>
        <v>5.5343427166547166E-2</v>
      </c>
      <c r="D665" s="10"/>
      <c r="E665" s="6">
        <v>39.000214</v>
      </c>
      <c r="F665" s="16">
        <f t="shared" si="51"/>
        <v>-4.2713076659160909E-2</v>
      </c>
      <c r="G665" s="10"/>
      <c r="H665" s="6">
        <v>46.709999000000003</v>
      </c>
      <c r="I665" s="16">
        <f t="shared" si="52"/>
        <v>6.7196346587885314E-2</v>
      </c>
      <c r="J665" s="10"/>
      <c r="K665" s="6">
        <v>108.54691800000001</v>
      </c>
      <c r="L665" s="16">
        <f t="shared" si="53"/>
        <v>-8.7711708796297527E-3</v>
      </c>
      <c r="M665" s="10"/>
      <c r="N665" s="6">
        <v>114.209547</v>
      </c>
      <c r="O665" s="16">
        <f t="shared" si="54"/>
        <v>1.1480301070367016E-2</v>
      </c>
      <c r="P665" s="10"/>
    </row>
    <row r="666" spans="1:16" x14ac:dyDescent="0.25">
      <c r="A666" s="23">
        <v>41239</v>
      </c>
      <c r="B666">
        <v>35.929248000000001</v>
      </c>
      <c r="C666" s="16">
        <f t="shared" si="50"/>
        <v>5.751020554715458E-2</v>
      </c>
      <c r="D666" s="10"/>
      <c r="E666" s="6">
        <v>39.284627</v>
      </c>
      <c r="F666" s="16">
        <f t="shared" si="51"/>
        <v>-3.8141120743431012E-2</v>
      </c>
      <c r="G666" s="10"/>
      <c r="H666" s="6">
        <v>47.349997999999999</v>
      </c>
      <c r="I666" s="16">
        <f t="shared" si="52"/>
        <v>7.4534113767331212E-2</v>
      </c>
      <c r="J666" s="10"/>
      <c r="K666" s="6">
        <v>108.484673</v>
      </c>
      <c r="L666" s="16">
        <f t="shared" si="53"/>
        <v>-5.539717897092955E-3</v>
      </c>
      <c r="M666" s="10"/>
      <c r="N666" s="6">
        <v>113.762884</v>
      </c>
      <c r="O666" s="16">
        <f t="shared" si="54"/>
        <v>1.0647735118026969E-2</v>
      </c>
      <c r="P666" s="10"/>
    </row>
    <row r="667" spans="1:16" x14ac:dyDescent="0.25">
      <c r="A667" s="23">
        <v>41236</v>
      </c>
      <c r="B667">
        <v>36.141528999999998</v>
      </c>
      <c r="C667" s="16">
        <f t="shared" si="50"/>
        <v>6.1430426934391935E-2</v>
      </c>
      <c r="D667" s="10"/>
      <c r="E667" s="6">
        <v>39.355728999999997</v>
      </c>
      <c r="F667" s="16">
        <f t="shared" si="51"/>
        <v>-2.7502760324151998E-2</v>
      </c>
      <c r="G667" s="10"/>
      <c r="H667" s="6">
        <v>47.25</v>
      </c>
      <c r="I667" s="16">
        <f t="shared" si="52"/>
        <v>8.9006393744250234E-2</v>
      </c>
      <c r="J667" s="10"/>
      <c r="K667" s="6">
        <v>108.306832</v>
      </c>
      <c r="L667" s="16">
        <f t="shared" si="53"/>
        <v>-4.9751301733732545E-3</v>
      </c>
      <c r="M667" s="10"/>
      <c r="N667" s="6">
        <v>113.225059</v>
      </c>
      <c r="O667" s="16">
        <f t="shared" si="54"/>
        <v>9.2188241081929689E-3</v>
      </c>
      <c r="P667" s="10"/>
    </row>
    <row r="668" spans="1:16" x14ac:dyDescent="0.25">
      <c r="A668" s="23">
        <v>41234</v>
      </c>
      <c r="B668">
        <v>35.785288000000001</v>
      </c>
      <c r="C668" s="16">
        <f t="shared" si="50"/>
        <v>8.0366220882499784E-2</v>
      </c>
      <c r="D668" s="10"/>
      <c r="E668" s="6">
        <v>39.009099999999997</v>
      </c>
      <c r="F668" s="16">
        <f t="shared" si="51"/>
        <v>-2.8947368096398307E-2</v>
      </c>
      <c r="G668" s="10"/>
      <c r="H668" s="6">
        <v>46.869999</v>
      </c>
      <c r="I668" s="16">
        <f t="shared" si="52"/>
        <v>8.0741054877834895E-2</v>
      </c>
      <c r="J668" s="10"/>
      <c r="K668" s="6">
        <v>108.262368</v>
      </c>
      <c r="L668" s="16">
        <f t="shared" si="53"/>
        <v>-3.3548474866544886E-3</v>
      </c>
      <c r="M668" s="10"/>
      <c r="N668" s="6">
        <v>113.33444900000001</v>
      </c>
      <c r="O668" s="16">
        <f t="shared" si="54"/>
        <v>1.1399730762807536E-2</v>
      </c>
      <c r="P668" s="10"/>
    </row>
    <row r="669" spans="1:16" x14ac:dyDescent="0.25">
      <c r="A669" s="23">
        <v>41233</v>
      </c>
      <c r="B669">
        <v>35.707205999999999</v>
      </c>
      <c r="C669" s="16">
        <f t="shared" si="50"/>
        <v>7.5036815621479569E-2</v>
      </c>
      <c r="D669" s="10"/>
      <c r="E669" s="6">
        <v>38.715800999999999</v>
      </c>
      <c r="F669" s="16">
        <f t="shared" si="51"/>
        <v>-4.9382698599891861E-2</v>
      </c>
      <c r="G669" s="10"/>
      <c r="H669" s="6">
        <v>46.200001</v>
      </c>
      <c r="I669" s="16">
        <f t="shared" si="52"/>
        <v>7.2294671065995519E-2</v>
      </c>
      <c r="J669" s="10"/>
      <c r="K669" s="6">
        <v>108.18234200000001</v>
      </c>
      <c r="L669" s="16">
        <f t="shared" si="53"/>
        <v>-1.9673608428293354E-3</v>
      </c>
      <c r="M669" s="10"/>
      <c r="N669" s="6">
        <v>113.398258</v>
      </c>
      <c r="O669" s="16">
        <f t="shared" si="54"/>
        <v>1.9516236271929222E-2</v>
      </c>
      <c r="P669" s="10"/>
    </row>
    <row r="670" spans="1:16" x14ac:dyDescent="0.25">
      <c r="A670" s="23">
        <v>41232</v>
      </c>
      <c r="B670">
        <v>35.538843999999997</v>
      </c>
      <c r="C670" s="16">
        <f t="shared" si="50"/>
        <v>5.7456450915048363E-2</v>
      </c>
      <c r="D670" s="10"/>
      <c r="E670" s="6">
        <v>38.520265000000002</v>
      </c>
      <c r="F670" s="16">
        <f t="shared" si="51"/>
        <v>-5.9991342338825637E-2</v>
      </c>
      <c r="G670" s="10"/>
      <c r="H670" s="6">
        <v>47.139999000000003</v>
      </c>
      <c r="I670" s="16">
        <f t="shared" si="52"/>
        <v>3.6804307971177952E-2</v>
      </c>
      <c r="J670" s="10"/>
      <c r="K670" s="6">
        <v>108.520242</v>
      </c>
      <c r="L670" s="16">
        <f t="shared" si="53"/>
        <v>-1.6412024700992456E-3</v>
      </c>
      <c r="M670" s="10"/>
      <c r="N670" s="6">
        <v>114.546828</v>
      </c>
      <c r="O670" s="16">
        <f t="shared" si="54"/>
        <v>1.8253278554296593E-2</v>
      </c>
      <c r="P670" s="10"/>
    </row>
    <row r="671" spans="1:16" x14ac:dyDescent="0.25">
      <c r="A671" s="23">
        <v>41229</v>
      </c>
      <c r="B671">
        <v>34.821482000000003</v>
      </c>
      <c r="C671" s="16">
        <f t="shared" si="50"/>
        <v>4.0839793495822452E-2</v>
      </c>
      <c r="D671" s="10"/>
      <c r="E671" s="6">
        <v>38.280290999999998</v>
      </c>
      <c r="F671" s="16">
        <f t="shared" si="51"/>
        <v>-6.3526342662300395E-2</v>
      </c>
      <c r="G671" s="10"/>
      <c r="H671" s="6">
        <v>46.02</v>
      </c>
      <c r="I671" s="16">
        <f t="shared" si="52"/>
        <v>6.0994800810263428E-2</v>
      </c>
      <c r="J671" s="10"/>
      <c r="K671" s="6">
        <v>108.18234200000001</v>
      </c>
      <c r="L671" s="16">
        <f t="shared" si="53"/>
        <v>4.1138690346602669E-3</v>
      </c>
      <c r="M671" s="10"/>
      <c r="N671" s="6">
        <v>115.194035</v>
      </c>
      <c r="O671" s="16">
        <f t="shared" si="54"/>
        <v>3.7226600029267809E-2</v>
      </c>
      <c r="P671" s="10"/>
    </row>
    <row r="672" spans="1:16" x14ac:dyDescent="0.25">
      <c r="A672" s="23">
        <v>41228</v>
      </c>
      <c r="B672">
        <v>34.160235999999998</v>
      </c>
      <c r="C672" s="16">
        <f t="shared" si="50"/>
        <v>2.4138131942729402E-2</v>
      </c>
      <c r="D672" s="10"/>
      <c r="E672" s="6">
        <v>38.040315999999997</v>
      </c>
      <c r="F672" s="16">
        <f t="shared" si="51"/>
        <v>-6.6131807564992151E-2</v>
      </c>
      <c r="G672" s="10"/>
      <c r="H672" s="6">
        <v>46.080002</v>
      </c>
      <c r="I672" s="16">
        <f t="shared" si="52"/>
        <v>2.4716098864395519E-2</v>
      </c>
      <c r="J672" s="10"/>
      <c r="K672" s="6">
        <v>108.146772</v>
      </c>
      <c r="L672" s="16">
        <f t="shared" si="53"/>
        <v>-5.7504030201516176E-4</v>
      </c>
      <c r="M672" s="10"/>
      <c r="N672" s="6">
        <v>115.294308</v>
      </c>
      <c r="O672" s="16">
        <f t="shared" si="54"/>
        <v>2.957474314511499E-2</v>
      </c>
      <c r="P672" s="10"/>
    </row>
    <row r="673" spans="1:16" x14ac:dyDescent="0.25">
      <c r="A673" s="23">
        <v>41227</v>
      </c>
      <c r="B673">
        <v>34.148035</v>
      </c>
      <c r="C673" s="16">
        <f t="shared" si="50"/>
        <v>1.3031089964397946E-2</v>
      </c>
      <c r="D673" s="10"/>
      <c r="E673" s="6">
        <v>38.262515</v>
      </c>
      <c r="F673" s="16">
        <f t="shared" si="51"/>
        <v>-6.5093940320556154E-2</v>
      </c>
      <c r="G673" s="10"/>
      <c r="H673" s="6">
        <v>46.16</v>
      </c>
      <c r="I673" s="16">
        <f t="shared" si="52"/>
        <v>3.4808062762363923E-2</v>
      </c>
      <c r="J673" s="10"/>
      <c r="K673" s="6">
        <v>108.36018300000001</v>
      </c>
      <c r="L673" s="16">
        <f t="shared" si="53"/>
        <v>-1.7237049290761419E-3</v>
      </c>
      <c r="M673" s="10"/>
      <c r="N673" s="6">
        <v>115.522198</v>
      </c>
      <c r="O673" s="16">
        <f t="shared" si="54"/>
        <v>1.762010138467951E-2</v>
      </c>
      <c r="P673" s="10"/>
    </row>
    <row r="674" spans="1:16" x14ac:dyDescent="0.25">
      <c r="A674" s="23">
        <v>41226</v>
      </c>
      <c r="B674">
        <v>34.677520000000001</v>
      </c>
      <c r="C674" s="16">
        <f t="shared" si="50"/>
        <v>3.1433467535130211E-2</v>
      </c>
      <c r="D674" s="10"/>
      <c r="E674" s="6">
        <v>38.822454999999998</v>
      </c>
      <c r="F674" s="16">
        <f t="shared" si="51"/>
        <v>-5.3221934292378315E-2</v>
      </c>
      <c r="G674" s="10"/>
      <c r="H674" s="6">
        <v>47.52</v>
      </c>
      <c r="I674" s="16">
        <f t="shared" si="52"/>
        <v>3.1508379888268045E-2</v>
      </c>
      <c r="J674" s="10"/>
      <c r="K674" s="6">
        <v>108.137878</v>
      </c>
      <c r="L674" s="16">
        <f t="shared" si="53"/>
        <v>9.0349954288826417E-4</v>
      </c>
      <c r="M674" s="10"/>
      <c r="N674" s="6">
        <v>115.412808</v>
      </c>
      <c r="O674" s="16">
        <f t="shared" si="54"/>
        <v>1.9959788285380808E-2</v>
      </c>
      <c r="P674" s="10"/>
    </row>
    <row r="675" spans="1:16" x14ac:dyDescent="0.25">
      <c r="A675" s="23">
        <v>41225</v>
      </c>
      <c r="B675">
        <v>34.869836999999997</v>
      </c>
      <c r="C675" s="16">
        <f t="shared" si="50"/>
        <v>4.1834259354285752E-2</v>
      </c>
      <c r="D675" s="10"/>
      <c r="E675" s="6">
        <v>39.124644000000004</v>
      </c>
      <c r="F675" s="16">
        <f t="shared" si="51"/>
        <v>-3.4055741959010177E-2</v>
      </c>
      <c r="G675" s="10"/>
      <c r="H675" s="6">
        <v>47.709999000000003</v>
      </c>
      <c r="I675" s="16">
        <f t="shared" si="52"/>
        <v>7.1235323010926166E-2</v>
      </c>
      <c r="J675" s="10"/>
      <c r="K675" s="6">
        <v>108.093414</v>
      </c>
      <c r="L675" s="16">
        <f t="shared" si="53"/>
        <v>-8.2160797180752532E-4</v>
      </c>
      <c r="M675" s="10"/>
      <c r="N675" s="6">
        <v>115.029954</v>
      </c>
      <c r="O675" s="16">
        <f t="shared" si="54"/>
        <v>1.7601691521283769E-2</v>
      </c>
      <c r="P675" s="10"/>
    </row>
    <row r="676" spans="1:16" x14ac:dyDescent="0.25">
      <c r="A676" s="23">
        <v>41222</v>
      </c>
      <c r="B676">
        <v>34.794369000000003</v>
      </c>
      <c r="C676" s="16">
        <f t="shared" si="50"/>
        <v>6.6726289817151896E-2</v>
      </c>
      <c r="D676" s="10"/>
      <c r="E676" s="6">
        <v>39.151307000000003</v>
      </c>
      <c r="F676" s="16">
        <f t="shared" si="51"/>
        <v>-2.3946739762848224E-2</v>
      </c>
      <c r="G676" s="10"/>
      <c r="H676" s="6">
        <v>46.82</v>
      </c>
      <c r="I676" s="16">
        <f t="shared" si="52"/>
        <v>8.3825511131303987E-2</v>
      </c>
      <c r="J676" s="10"/>
      <c r="K676" s="6">
        <v>108.075633</v>
      </c>
      <c r="L676" s="16">
        <f t="shared" si="53"/>
        <v>1.4334062630032562E-3</v>
      </c>
      <c r="M676" s="10"/>
      <c r="N676" s="6">
        <v>114.838527</v>
      </c>
      <c r="O676" s="16">
        <f t="shared" si="54"/>
        <v>1.7989671458326306E-2</v>
      </c>
      <c r="P676" s="10"/>
    </row>
    <row r="677" spans="1:16" x14ac:dyDescent="0.25">
      <c r="A677" s="23">
        <v>41221</v>
      </c>
      <c r="B677">
        <v>34.58258</v>
      </c>
      <c r="C677" s="16">
        <f t="shared" si="50"/>
        <v>6.73585885272594E-2</v>
      </c>
      <c r="D677" s="10"/>
      <c r="E677" s="6">
        <v>38.964661</v>
      </c>
      <c r="F677" s="16">
        <f t="shared" si="51"/>
        <v>-2.6088877132141142E-2</v>
      </c>
      <c r="G677" s="10"/>
      <c r="H677" s="6">
        <v>46.93</v>
      </c>
      <c r="I677" s="16">
        <f t="shared" si="52"/>
        <v>6.7730949497420756E-2</v>
      </c>
      <c r="J677" s="10"/>
      <c r="K677" s="6">
        <v>108.342394</v>
      </c>
      <c r="L677" s="16">
        <f t="shared" si="53"/>
        <v>3.4936881939833242E-3</v>
      </c>
      <c r="M677" s="10"/>
      <c r="N677" s="6">
        <v>114.710902</v>
      </c>
      <c r="O677" s="16">
        <f t="shared" si="54"/>
        <v>1.6868609114872202E-2</v>
      </c>
      <c r="P677" s="10"/>
    </row>
    <row r="678" spans="1:16" x14ac:dyDescent="0.25">
      <c r="A678" s="23">
        <v>41220</v>
      </c>
      <c r="B678">
        <v>34.704298000000001</v>
      </c>
      <c r="C678" s="16">
        <f t="shared" si="50"/>
        <v>7.1989080786174942E-2</v>
      </c>
      <c r="D678" s="10"/>
      <c r="E678" s="6">
        <v>39.515712000000001</v>
      </c>
      <c r="F678" s="16">
        <f t="shared" si="51"/>
        <v>-2.5994195109870999E-2</v>
      </c>
      <c r="G678" s="10"/>
      <c r="H678" s="6">
        <v>47.790000999999997</v>
      </c>
      <c r="I678" s="16">
        <f t="shared" si="52"/>
        <v>0.1091940177453552</v>
      </c>
      <c r="J678" s="10"/>
      <c r="K678" s="6">
        <v>108.44910299999999</v>
      </c>
      <c r="L678" s="16">
        <f t="shared" si="53"/>
        <v>5.4740793693341949E-3</v>
      </c>
      <c r="M678" s="10"/>
      <c r="N678" s="6">
        <v>113.033632</v>
      </c>
      <c r="O678" s="16">
        <f t="shared" si="54"/>
        <v>8.5087808457318115E-3</v>
      </c>
      <c r="P678" s="10"/>
    </row>
    <row r="679" spans="1:16" x14ac:dyDescent="0.25">
      <c r="A679" s="23">
        <v>41219</v>
      </c>
      <c r="B679">
        <v>35.020766999999999</v>
      </c>
      <c r="C679" s="16">
        <f t="shared" si="50"/>
        <v>5.9453016895083755E-2</v>
      </c>
      <c r="D679" s="10"/>
      <c r="E679" s="6">
        <v>40.813347999999998</v>
      </c>
      <c r="F679" s="16">
        <f t="shared" si="51"/>
        <v>-1.4409244328023041E-2</v>
      </c>
      <c r="G679" s="10"/>
      <c r="H679" s="6">
        <v>49</v>
      </c>
      <c r="I679" s="16">
        <f t="shared" si="52"/>
        <v>0.12845344172153195</v>
      </c>
      <c r="J679" s="10"/>
      <c r="K679" s="6">
        <v>108.226798</v>
      </c>
      <c r="L679" s="16">
        <f t="shared" si="53"/>
        <v>9.2873162758486671E-3</v>
      </c>
      <c r="M679" s="10"/>
      <c r="N679" s="6">
        <v>111.019082</v>
      </c>
      <c r="O679" s="16">
        <f t="shared" si="54"/>
        <v>4.4465525819226137E-3</v>
      </c>
      <c r="P679" s="10"/>
    </row>
    <row r="680" spans="1:16" x14ac:dyDescent="0.25">
      <c r="A680" s="23">
        <v>41218</v>
      </c>
      <c r="B680">
        <v>34.446255999999998</v>
      </c>
      <c r="C680" s="16">
        <f t="shared" si="50"/>
        <v>7.5669181656365714E-2</v>
      </c>
      <c r="D680" s="10"/>
      <c r="E680" s="6">
        <v>40.591149999999999</v>
      </c>
      <c r="F680" s="16">
        <f t="shared" si="51"/>
        <v>1.727954704788659E-2</v>
      </c>
      <c r="G680" s="10"/>
      <c r="H680" s="6">
        <v>48.290000999999997</v>
      </c>
      <c r="I680" s="16">
        <f t="shared" si="52"/>
        <v>0.15702484802950889</v>
      </c>
      <c r="J680" s="10"/>
      <c r="K680" s="6">
        <v>108.751441</v>
      </c>
      <c r="L680" s="16">
        <f t="shared" si="53"/>
        <v>9.2165184845622861E-3</v>
      </c>
      <c r="M680" s="10"/>
      <c r="N680" s="6">
        <v>112.07649000000001</v>
      </c>
      <c r="O680" s="16">
        <f t="shared" si="54"/>
        <v>-3.7106208251543871E-3</v>
      </c>
      <c r="P680" s="10"/>
    </row>
    <row r="681" spans="1:16" x14ac:dyDescent="0.25">
      <c r="A681" s="23">
        <v>41215</v>
      </c>
      <c r="B681">
        <v>34.908783999999997</v>
      </c>
      <c r="C681" s="16">
        <f t="shared" si="50"/>
        <v>4.8148121100586749E-2</v>
      </c>
      <c r="D681" s="10"/>
      <c r="E681" s="6">
        <v>40.884453000000001</v>
      </c>
      <c r="F681" s="16">
        <f t="shared" si="51"/>
        <v>1.6922702711058113E-2</v>
      </c>
      <c r="G681" s="10"/>
      <c r="H681" s="6">
        <v>47.73</v>
      </c>
      <c r="I681" s="16">
        <f t="shared" si="52"/>
        <v>0.13757361277800673</v>
      </c>
      <c r="J681" s="10"/>
      <c r="K681" s="6">
        <v>108.698083</v>
      </c>
      <c r="L681" s="16">
        <f t="shared" si="53"/>
        <v>1.5619915255369099E-2</v>
      </c>
      <c r="M681" s="10"/>
      <c r="N681" s="6">
        <v>111.447517</v>
      </c>
      <c r="O681" s="16">
        <f t="shared" si="54"/>
        <v>1.3639448769077855E-2</v>
      </c>
      <c r="P681" s="10"/>
    </row>
    <row r="682" spans="1:16" x14ac:dyDescent="0.25">
      <c r="A682" s="23">
        <v>41214</v>
      </c>
      <c r="B682">
        <v>35.025635999999999</v>
      </c>
      <c r="C682" s="16">
        <f t="shared" si="50"/>
        <v>6.5299715319174112E-2</v>
      </c>
      <c r="D682" s="10"/>
      <c r="E682" s="6">
        <v>40.831124000000003</v>
      </c>
      <c r="F682" s="16">
        <f t="shared" si="51"/>
        <v>2.4727120301816452E-2</v>
      </c>
      <c r="G682" s="10"/>
      <c r="H682" s="6">
        <v>48.900002000000001</v>
      </c>
      <c r="I682" s="16">
        <f t="shared" si="52"/>
        <v>0.13995703701831941</v>
      </c>
      <c r="J682" s="10"/>
      <c r="K682" s="6">
        <v>108.911501</v>
      </c>
      <c r="L682" s="16">
        <f t="shared" si="53"/>
        <v>1.6973731254946722E-2</v>
      </c>
      <c r="M682" s="10"/>
      <c r="N682" s="6">
        <v>111.529554</v>
      </c>
      <c r="O682" s="16">
        <f t="shared" si="54"/>
        <v>9.1131877806265305E-3</v>
      </c>
      <c r="P682" s="10"/>
    </row>
    <row r="683" spans="1:16" x14ac:dyDescent="0.25">
      <c r="A683" s="23">
        <v>41213</v>
      </c>
      <c r="B683">
        <v>33.779238999999997</v>
      </c>
      <c r="C683" s="16">
        <f t="shared" si="50"/>
        <v>6.7438324975415131E-2</v>
      </c>
      <c r="D683" s="10"/>
      <c r="E683" s="6">
        <v>40.555601000000003</v>
      </c>
      <c r="F683" s="16">
        <f t="shared" si="51"/>
        <v>3.212760739967857E-2</v>
      </c>
      <c r="G683" s="10"/>
      <c r="H683" s="6">
        <v>47.810001</v>
      </c>
      <c r="I683" s="16">
        <f t="shared" si="52"/>
        <v>0.16706443116637559</v>
      </c>
      <c r="J683" s="10"/>
      <c r="K683" s="6">
        <v>109.391673</v>
      </c>
      <c r="L683" s="16">
        <f t="shared" si="53"/>
        <v>1.8126115678042787E-2</v>
      </c>
      <c r="M683" s="10"/>
      <c r="N683" s="6">
        <v>112.450233</v>
      </c>
      <c r="O683" s="16">
        <f t="shared" si="54"/>
        <v>1.2357519050265608E-2</v>
      </c>
      <c r="P683" s="10"/>
    </row>
    <row r="684" spans="1:16" x14ac:dyDescent="0.25">
      <c r="A684" s="23">
        <v>41208</v>
      </c>
      <c r="B684">
        <v>33.669694</v>
      </c>
      <c r="C684" s="16">
        <f t="shared" si="50"/>
        <v>3.8156427451760733E-2</v>
      </c>
      <c r="D684" s="10"/>
      <c r="E684" s="6">
        <v>41.017772999999998</v>
      </c>
      <c r="F684" s="16">
        <f t="shared" si="51"/>
        <v>3.5163330170246532E-2</v>
      </c>
      <c r="G684" s="10"/>
      <c r="H684" s="6">
        <v>48.439999</v>
      </c>
      <c r="I684" s="16">
        <f t="shared" si="52"/>
        <v>0.14186773684900245</v>
      </c>
      <c r="J684" s="10"/>
      <c r="K684" s="6">
        <v>109.053772</v>
      </c>
      <c r="L684" s="16">
        <f t="shared" si="53"/>
        <v>2.4312397862357615E-2</v>
      </c>
      <c r="M684" s="10"/>
      <c r="N684" s="6">
        <v>111.793908</v>
      </c>
      <c r="O684" s="16">
        <f t="shared" si="54"/>
        <v>2.7416401392930556E-2</v>
      </c>
      <c r="P684" s="10"/>
    </row>
    <row r="685" spans="1:16" x14ac:dyDescent="0.25">
      <c r="A685" s="23">
        <v>41207</v>
      </c>
      <c r="B685">
        <v>33.484682999999997</v>
      </c>
      <c r="C685" s="16">
        <f t="shared" si="50"/>
        <v>3.3166543081395661E-2</v>
      </c>
      <c r="D685" s="10"/>
      <c r="E685" s="6">
        <v>41.151090000000003</v>
      </c>
      <c r="F685" s="16">
        <f t="shared" si="51"/>
        <v>4.8863667629941654E-2</v>
      </c>
      <c r="G685" s="10"/>
      <c r="H685" s="6">
        <v>47.740001999999997</v>
      </c>
      <c r="I685" s="16">
        <f t="shared" si="52"/>
        <v>0.16582431205353343</v>
      </c>
      <c r="J685" s="10"/>
      <c r="K685" s="6">
        <v>108.520242</v>
      </c>
      <c r="L685" s="16">
        <f t="shared" si="53"/>
        <v>2.4294071879324974E-2</v>
      </c>
      <c r="M685" s="10"/>
      <c r="N685" s="6">
        <v>110.171329</v>
      </c>
      <c r="O685" s="16">
        <f t="shared" si="54"/>
        <v>2.6538824459558796E-2</v>
      </c>
      <c r="P685" s="10"/>
    </row>
    <row r="686" spans="1:16" x14ac:dyDescent="0.25">
      <c r="A686" s="23">
        <v>41206</v>
      </c>
      <c r="B686">
        <v>33.226641000000001</v>
      </c>
      <c r="C686" s="16">
        <f t="shared" si="50"/>
        <v>2.4581028526919013E-2</v>
      </c>
      <c r="D686" s="10"/>
      <c r="E686" s="6">
        <v>40.777799000000002</v>
      </c>
      <c r="F686" s="16">
        <f t="shared" si="51"/>
        <v>6.1439713652559513E-2</v>
      </c>
      <c r="G686" s="10"/>
      <c r="H686" s="6">
        <v>43.470001000000003</v>
      </c>
      <c r="I686" s="16">
        <f t="shared" si="52"/>
        <v>0.15008442062560423</v>
      </c>
      <c r="J686" s="10"/>
      <c r="K686" s="6">
        <v>108.831467</v>
      </c>
      <c r="L686" s="16">
        <f t="shared" si="53"/>
        <v>2.2774166765123782E-2</v>
      </c>
      <c r="M686" s="10"/>
      <c r="N686" s="6">
        <v>110.73650000000001</v>
      </c>
      <c r="O686" s="16">
        <f t="shared" si="54"/>
        <v>2.3782704802578492E-2</v>
      </c>
      <c r="P686" s="10"/>
    </row>
    <row r="687" spans="1:16" x14ac:dyDescent="0.25">
      <c r="A687" s="23">
        <v>41205</v>
      </c>
      <c r="B687">
        <v>33.263154999999998</v>
      </c>
      <c r="C687" s="16">
        <f t="shared" si="50"/>
        <v>1.1186902847160729E-2</v>
      </c>
      <c r="D687" s="10"/>
      <c r="E687" s="6">
        <v>40.786684999999999</v>
      </c>
      <c r="F687" s="16">
        <f t="shared" si="51"/>
        <v>2.7317540458983824E-2</v>
      </c>
      <c r="G687" s="10"/>
      <c r="H687" s="6">
        <v>42.740001999999997</v>
      </c>
      <c r="I687" s="16">
        <f t="shared" si="52"/>
        <v>4.7469903614457909E-2</v>
      </c>
      <c r="J687" s="10"/>
      <c r="K687" s="6">
        <v>109.124911</v>
      </c>
      <c r="L687" s="16">
        <f t="shared" si="53"/>
        <v>1.9574584468297074E-2</v>
      </c>
      <c r="M687" s="10"/>
      <c r="N687" s="6">
        <v>111.839489</v>
      </c>
      <c r="O687" s="16">
        <f t="shared" si="54"/>
        <v>1.6851982023986523E-3</v>
      </c>
      <c r="P687" s="10"/>
    </row>
    <row r="688" spans="1:16" x14ac:dyDescent="0.25">
      <c r="A688" s="23">
        <v>41204</v>
      </c>
      <c r="B688">
        <v>33.837665000000001</v>
      </c>
      <c r="C688" s="16">
        <f t="shared" si="50"/>
        <v>2.3827304903448976E-2</v>
      </c>
      <c r="D688" s="10"/>
      <c r="E688" s="6">
        <v>41.311073</v>
      </c>
      <c r="F688" s="16">
        <f t="shared" si="51"/>
        <v>4.0353700033360695E-2</v>
      </c>
      <c r="G688" s="10"/>
      <c r="H688" s="6">
        <v>42.299999</v>
      </c>
      <c r="I688" s="16">
        <f t="shared" si="52"/>
        <v>3.3615575991079893E-2</v>
      </c>
      <c r="J688" s="10"/>
      <c r="K688" s="6">
        <v>108.938176</v>
      </c>
      <c r="L688" s="16">
        <f t="shared" si="53"/>
        <v>2.7786084054218119E-2</v>
      </c>
      <c r="M688" s="10"/>
      <c r="N688" s="6">
        <v>110.262484</v>
      </c>
      <c r="O688" s="16">
        <f t="shared" si="54"/>
        <v>7.6824514993389936E-3</v>
      </c>
      <c r="P688" s="10"/>
    </row>
    <row r="689" spans="1:16" x14ac:dyDescent="0.25">
      <c r="A689" s="23">
        <v>41201</v>
      </c>
      <c r="B689">
        <v>34.073799000000001</v>
      </c>
      <c r="C689" s="16">
        <f t="shared" si="50"/>
        <v>5.7114554794568839E-2</v>
      </c>
      <c r="D689" s="10"/>
      <c r="E689" s="6">
        <v>41.799908000000002</v>
      </c>
      <c r="F689" s="16">
        <f t="shared" si="51"/>
        <v>5.8483309425196861E-2</v>
      </c>
      <c r="G689" s="10"/>
      <c r="H689" s="6">
        <v>42.290000999999997</v>
      </c>
      <c r="I689" s="16">
        <f t="shared" si="52"/>
        <v>2.1245800156726169E-2</v>
      </c>
      <c r="J689" s="10"/>
      <c r="K689" s="6">
        <v>109.19605</v>
      </c>
      <c r="L689" s="16">
        <f t="shared" si="53"/>
        <v>2.3975633822062248E-2</v>
      </c>
      <c r="M689" s="10"/>
      <c r="N689" s="6">
        <v>110.973501</v>
      </c>
      <c r="O689" s="16">
        <f t="shared" si="54"/>
        <v>-1.8909737333725807E-2</v>
      </c>
      <c r="P689" s="10"/>
    </row>
    <row r="690" spans="1:16" x14ac:dyDescent="0.25">
      <c r="A690" s="23">
        <v>41200</v>
      </c>
      <c r="B690">
        <v>34.538763000000003</v>
      </c>
      <c r="C690" s="16">
        <f t="shared" si="50"/>
        <v>8.7737110706874066E-2</v>
      </c>
      <c r="D690" s="10"/>
      <c r="E690" s="6">
        <v>42.626485000000002</v>
      </c>
      <c r="F690" s="16">
        <f t="shared" si="51"/>
        <v>7.2702329426994616E-2</v>
      </c>
      <c r="G690" s="10"/>
      <c r="H690" s="6">
        <v>42.950001</v>
      </c>
      <c r="I690" s="16">
        <f t="shared" si="52"/>
        <v>2.5958272053413944E-2</v>
      </c>
      <c r="J690" s="10"/>
      <c r="K690" s="6">
        <v>109.000421</v>
      </c>
      <c r="L690" s="16">
        <f t="shared" si="53"/>
        <v>2.7255436652082077E-2</v>
      </c>
      <c r="M690" s="10"/>
      <c r="N690" s="6">
        <v>109.487658</v>
      </c>
      <c r="O690" s="16">
        <f t="shared" si="54"/>
        <v>-1.877793934376859E-2</v>
      </c>
      <c r="P690" s="10"/>
    </row>
    <row r="691" spans="1:16" x14ac:dyDescent="0.25">
      <c r="A691" s="23">
        <v>41199</v>
      </c>
      <c r="B691">
        <v>34.704298000000001</v>
      </c>
      <c r="C691" s="16">
        <f t="shared" si="50"/>
        <v>9.3824666737310825E-2</v>
      </c>
      <c r="D691" s="10"/>
      <c r="E691" s="6">
        <v>42.119874000000003</v>
      </c>
      <c r="F691" s="16">
        <f t="shared" si="51"/>
        <v>9.9129604770373358E-2</v>
      </c>
      <c r="G691" s="10"/>
      <c r="H691" s="6">
        <v>43.09</v>
      </c>
      <c r="I691" s="16">
        <f t="shared" si="52"/>
        <v>3.3694393109371612E-2</v>
      </c>
      <c r="J691" s="10"/>
      <c r="K691" s="6">
        <v>109.204938</v>
      </c>
      <c r="L691" s="16">
        <f t="shared" si="53"/>
        <v>2.5329549286154718E-2</v>
      </c>
      <c r="M691" s="10"/>
      <c r="N691" s="6">
        <v>110.162212</v>
      </c>
      <c r="O691" s="16">
        <f t="shared" si="54"/>
        <v>-2.9574089667800951E-2</v>
      </c>
      <c r="P691" s="10"/>
    </row>
    <row r="692" spans="1:16" x14ac:dyDescent="0.25">
      <c r="A692" s="23">
        <v>41198</v>
      </c>
      <c r="B692">
        <v>34.363489000000001</v>
      </c>
      <c r="C692" s="16">
        <f t="shared" si="50"/>
        <v>0.10084939203367327</v>
      </c>
      <c r="D692" s="10"/>
      <c r="E692" s="6">
        <v>41.924337999999999</v>
      </c>
      <c r="F692" s="16">
        <f t="shared" si="51"/>
        <v>8.1402120607147133E-2</v>
      </c>
      <c r="G692" s="10"/>
      <c r="H692" s="6">
        <v>44.080002</v>
      </c>
      <c r="I692" s="16">
        <f t="shared" si="52"/>
        <v>2.9383635227338001E-2</v>
      </c>
      <c r="J692" s="10"/>
      <c r="K692" s="6">
        <v>109.41835500000001</v>
      </c>
      <c r="L692" s="16">
        <f t="shared" si="53"/>
        <v>2.9399207479517742E-2</v>
      </c>
      <c r="M692" s="10"/>
      <c r="N692" s="6">
        <v>111.19228099999999</v>
      </c>
      <c r="O692" s="16">
        <f t="shared" si="54"/>
        <v>-2.8140004595951451E-2</v>
      </c>
      <c r="P692" s="10"/>
    </row>
    <row r="693" spans="1:16" x14ac:dyDescent="0.25">
      <c r="A693" s="23">
        <v>41197</v>
      </c>
      <c r="B693">
        <v>34.054324000000001</v>
      </c>
      <c r="C693" s="16">
        <f t="shared" si="50"/>
        <v>0.10618294124910777</v>
      </c>
      <c r="D693" s="10"/>
      <c r="E693" s="6">
        <v>41.408841000000002</v>
      </c>
      <c r="F693" s="16">
        <f t="shared" si="51"/>
        <v>9.6204791493326836E-2</v>
      </c>
      <c r="G693" s="10"/>
      <c r="H693" s="6">
        <v>44.049999</v>
      </c>
      <c r="I693" s="16">
        <f t="shared" si="52"/>
        <v>8.2249005646943374E-2</v>
      </c>
      <c r="J693" s="10"/>
      <c r="K693" s="6">
        <v>109.489487</v>
      </c>
      <c r="L693" s="16">
        <f t="shared" si="53"/>
        <v>2.6863507967508804E-2</v>
      </c>
      <c r="M693" s="10"/>
      <c r="N693" s="6">
        <v>112.75105000000001</v>
      </c>
      <c r="O693" s="16">
        <f t="shared" si="54"/>
        <v>-3.538629986546693E-2</v>
      </c>
      <c r="P693" s="10"/>
    </row>
    <row r="694" spans="1:16" x14ac:dyDescent="0.25">
      <c r="A694" s="23">
        <v>41194</v>
      </c>
      <c r="B694">
        <v>33.866875999999998</v>
      </c>
      <c r="C694" s="16">
        <f t="shared" si="50"/>
        <v>8.8468708436482357E-2</v>
      </c>
      <c r="D694" s="10"/>
      <c r="E694" s="6">
        <v>40.546711000000002</v>
      </c>
      <c r="F694" s="16">
        <f t="shared" si="51"/>
        <v>8.748244051441123E-2</v>
      </c>
      <c r="G694" s="10"/>
      <c r="H694" s="6">
        <v>43.470001000000003</v>
      </c>
      <c r="I694" s="16">
        <f t="shared" si="52"/>
        <v>7.9656864697472241E-2</v>
      </c>
      <c r="J694" s="10"/>
      <c r="K694" s="6">
        <v>109.15158700000001</v>
      </c>
      <c r="L694" s="16">
        <f t="shared" si="53"/>
        <v>2.7958595635424466E-2</v>
      </c>
      <c r="M694" s="10"/>
      <c r="N694" s="6">
        <v>113.006286</v>
      </c>
      <c r="O694" s="16">
        <f t="shared" si="54"/>
        <v>-2.6473181243698352E-2</v>
      </c>
      <c r="P694" s="10"/>
    </row>
    <row r="695" spans="1:16" x14ac:dyDescent="0.25">
      <c r="A695" s="23">
        <v>41193</v>
      </c>
      <c r="B695">
        <v>33.849837999999998</v>
      </c>
      <c r="C695" s="16">
        <f t="shared" si="50"/>
        <v>8.4756266382547629E-2</v>
      </c>
      <c r="D695" s="10"/>
      <c r="E695" s="6">
        <v>40.395617999999999</v>
      </c>
      <c r="F695" s="16">
        <f t="shared" si="51"/>
        <v>6.9788138646396547E-2</v>
      </c>
      <c r="G695" s="10"/>
      <c r="H695" s="6">
        <v>43.48</v>
      </c>
      <c r="I695" s="16">
        <f t="shared" si="52"/>
        <v>7.9731822142663722E-2</v>
      </c>
      <c r="J695" s="10"/>
      <c r="K695" s="6">
        <v>109.027097</v>
      </c>
      <c r="L695" s="16">
        <f t="shared" si="53"/>
        <v>2.2361296929483077E-2</v>
      </c>
      <c r="M695" s="10"/>
      <c r="N695" s="6">
        <v>112.723704</v>
      </c>
      <c r="O695" s="16">
        <f t="shared" si="54"/>
        <v>-2.5249338778441932E-2</v>
      </c>
      <c r="P695" s="10"/>
    </row>
    <row r="696" spans="1:16" x14ac:dyDescent="0.25">
      <c r="A696" s="23">
        <v>41192</v>
      </c>
      <c r="B696">
        <v>33.453035</v>
      </c>
      <c r="C696" s="16">
        <f t="shared" si="50"/>
        <v>9.7474415592887276E-2</v>
      </c>
      <c r="D696" s="10"/>
      <c r="E696" s="6">
        <v>40.528934999999997</v>
      </c>
      <c r="F696" s="16">
        <f t="shared" si="51"/>
        <v>6.4071480064828989E-2</v>
      </c>
      <c r="G696" s="10"/>
      <c r="H696" s="6">
        <v>43.720001000000003</v>
      </c>
      <c r="I696" s="16">
        <f t="shared" si="52"/>
        <v>8.2130413140865999E-2</v>
      </c>
      <c r="J696" s="10"/>
      <c r="K696" s="6">
        <v>108.671408</v>
      </c>
      <c r="L696" s="16">
        <f t="shared" si="53"/>
        <v>2.8258557542595319E-2</v>
      </c>
      <c r="M696" s="10"/>
      <c r="N696" s="6">
        <v>111.94887199999999</v>
      </c>
      <c r="O696" s="16">
        <f t="shared" si="54"/>
        <v>-1.3944399225957804E-2</v>
      </c>
      <c r="P696" s="10"/>
    </row>
    <row r="697" spans="1:16" x14ac:dyDescent="0.25">
      <c r="A697" s="23">
        <v>41191</v>
      </c>
      <c r="B697">
        <v>33.287500000000001</v>
      </c>
      <c r="C697" s="16">
        <f t="shared" si="50"/>
        <v>7.3425975655688314E-2</v>
      </c>
      <c r="D697" s="10"/>
      <c r="E697" s="6">
        <v>41.035545999999997</v>
      </c>
      <c r="F697" s="16">
        <f t="shared" si="51"/>
        <v>6.9070748941327142E-2</v>
      </c>
      <c r="G697" s="10"/>
      <c r="H697" s="6">
        <v>43.709999000000003</v>
      </c>
      <c r="I697" s="16">
        <f t="shared" si="52"/>
        <v>7.5258263649778723E-2</v>
      </c>
      <c r="J697" s="10"/>
      <c r="K697" s="6">
        <v>108.475779</v>
      </c>
      <c r="L697" s="16">
        <f t="shared" si="53"/>
        <v>2.5245728650208799E-2</v>
      </c>
      <c r="M697" s="10"/>
      <c r="N697" s="6">
        <v>111.164928</v>
      </c>
      <c r="O697" s="16">
        <f t="shared" si="54"/>
        <v>-1.5641807129269547E-2</v>
      </c>
      <c r="P697" s="10"/>
    </row>
    <row r="698" spans="1:16" x14ac:dyDescent="0.25">
      <c r="A698" s="23">
        <v>41190</v>
      </c>
      <c r="B698">
        <v>33.767069999999997</v>
      </c>
      <c r="C698" s="16">
        <f t="shared" si="50"/>
        <v>7.3312421569196262E-2</v>
      </c>
      <c r="D698" s="10"/>
      <c r="E698" s="6">
        <v>41.186642999999997</v>
      </c>
      <c r="F698" s="16">
        <f t="shared" si="51"/>
        <v>8.8246825469648904E-2</v>
      </c>
      <c r="G698" s="10"/>
      <c r="H698" s="6">
        <v>44.560001</v>
      </c>
      <c r="I698" s="16">
        <f t="shared" si="52"/>
        <v>7.474799974172619E-2</v>
      </c>
      <c r="J698" s="10"/>
      <c r="K698" s="6">
        <v>108.36018300000001</v>
      </c>
      <c r="L698" s="16">
        <f t="shared" si="53"/>
        <v>2.1271729924349891E-2</v>
      </c>
      <c r="M698" s="10"/>
      <c r="N698" s="6">
        <v>111.36547299999999</v>
      </c>
      <c r="O698" s="16">
        <f t="shared" si="54"/>
        <v>-2.6807072442229463E-2</v>
      </c>
      <c r="P698" s="10"/>
    </row>
    <row r="699" spans="1:16" x14ac:dyDescent="0.25">
      <c r="A699" s="23">
        <v>41187</v>
      </c>
      <c r="B699">
        <v>34.144393999999998</v>
      </c>
      <c r="C699" s="16">
        <f t="shared" si="50"/>
        <v>8.655805270357142E-2</v>
      </c>
      <c r="D699" s="10"/>
      <c r="E699" s="6">
        <v>41.133313999999999</v>
      </c>
      <c r="F699" s="16">
        <f t="shared" si="51"/>
        <v>8.6672163176530592E-2</v>
      </c>
      <c r="G699" s="10"/>
      <c r="H699" s="6">
        <v>44.43</v>
      </c>
      <c r="I699" s="16">
        <f t="shared" si="52"/>
        <v>9.8348558047818502E-2</v>
      </c>
      <c r="J699" s="10"/>
      <c r="K699" s="6">
        <v>108.075633</v>
      </c>
      <c r="L699" s="16">
        <f t="shared" si="53"/>
        <v>2.1628188608763255E-2</v>
      </c>
      <c r="M699" s="10"/>
      <c r="N699" s="6">
        <v>110.435683</v>
      </c>
      <c r="O699" s="16">
        <f t="shared" si="54"/>
        <v>-2.2721623553090708E-2</v>
      </c>
      <c r="P699" s="10"/>
    </row>
    <row r="700" spans="1:16" x14ac:dyDescent="0.25">
      <c r="A700" s="23">
        <v>41186</v>
      </c>
      <c r="B700">
        <v>34.000767000000003</v>
      </c>
      <c r="C700" s="16">
        <f t="shared" si="50"/>
        <v>0.10737401917255363</v>
      </c>
      <c r="D700" s="10"/>
      <c r="E700" s="6">
        <v>40.991107</v>
      </c>
      <c r="F700" s="16">
        <f t="shared" si="51"/>
        <v>8.3503322265086943E-2</v>
      </c>
      <c r="G700" s="10"/>
      <c r="H700" s="6">
        <v>44.91</v>
      </c>
      <c r="I700" s="16">
        <f t="shared" si="52"/>
        <v>0.10275499869061822</v>
      </c>
      <c r="J700" s="10"/>
      <c r="K700" s="6">
        <v>108.244587</v>
      </c>
      <c r="L700" s="16">
        <f t="shared" si="53"/>
        <v>2.0220293794536826E-2</v>
      </c>
      <c r="M700" s="10"/>
      <c r="N700" s="6">
        <v>111.885063</v>
      </c>
      <c r="O700" s="16">
        <f t="shared" si="54"/>
        <v>-2.5212620127447072E-2</v>
      </c>
      <c r="P700" s="10"/>
    </row>
    <row r="701" spans="1:16" x14ac:dyDescent="0.25">
      <c r="A701" s="23">
        <v>41185</v>
      </c>
      <c r="B701">
        <v>33.720816999999997</v>
      </c>
      <c r="C701" s="16">
        <f t="shared" si="50"/>
        <v>9.8466336513903352E-2</v>
      </c>
      <c r="D701" s="10"/>
      <c r="E701" s="6">
        <v>40.688918000000001</v>
      </c>
      <c r="F701" s="16">
        <f t="shared" si="51"/>
        <v>8.7830362491963854E-2</v>
      </c>
      <c r="G701" s="10"/>
      <c r="H701" s="6">
        <v>44.529998999999997</v>
      </c>
      <c r="I701" s="16">
        <f t="shared" si="52"/>
        <v>0.11883410859078469</v>
      </c>
      <c r="J701" s="10"/>
      <c r="K701" s="6">
        <v>108.333507</v>
      </c>
      <c r="L701" s="16">
        <f t="shared" si="53"/>
        <v>2.2924356701968573E-2</v>
      </c>
      <c r="M701" s="10"/>
      <c r="N701" s="6">
        <v>113.29798599999999</v>
      </c>
      <c r="O701" s="16">
        <f t="shared" si="54"/>
        <v>-1.3367950664139649E-2</v>
      </c>
      <c r="P701" s="10"/>
    </row>
    <row r="702" spans="1:16" x14ac:dyDescent="0.25">
      <c r="A702" s="23">
        <v>41184</v>
      </c>
      <c r="B702">
        <v>33.107356000000003</v>
      </c>
      <c r="C702" s="16">
        <f t="shared" si="50"/>
        <v>8.1342673102829721E-2</v>
      </c>
      <c r="D702" s="10"/>
      <c r="E702" s="6">
        <v>40.413393999999997</v>
      </c>
      <c r="F702" s="16">
        <f t="shared" si="51"/>
        <v>7.7042681379776878E-2</v>
      </c>
      <c r="G702" s="10"/>
      <c r="H702" s="6">
        <v>44.75</v>
      </c>
      <c r="I702" s="16">
        <f t="shared" si="52"/>
        <v>0.10716056421778797</v>
      </c>
      <c r="J702" s="10"/>
      <c r="K702" s="6">
        <v>108.262368</v>
      </c>
      <c r="L702" s="16">
        <f t="shared" si="53"/>
        <v>2.4534639853118545E-2</v>
      </c>
      <c r="M702" s="10"/>
      <c r="N702" s="6">
        <v>113.261522</v>
      </c>
      <c r="O702" s="16">
        <f t="shared" si="54"/>
        <v>3.2674868823765468E-3</v>
      </c>
      <c r="P702" s="10"/>
    </row>
    <row r="703" spans="1:16" x14ac:dyDescent="0.25">
      <c r="A703" s="23">
        <v>41183</v>
      </c>
      <c r="B703">
        <v>33.285063999999998</v>
      </c>
      <c r="C703" s="16">
        <f t="shared" si="50"/>
        <v>6.6499406275434492E-2</v>
      </c>
      <c r="D703" s="10"/>
      <c r="E703" s="6">
        <v>40.191195999999998</v>
      </c>
      <c r="F703" s="16">
        <f t="shared" si="51"/>
        <v>6.9002170148739106E-2</v>
      </c>
      <c r="G703" s="10"/>
      <c r="H703" s="6">
        <v>44.360000999999997</v>
      </c>
      <c r="I703" s="16">
        <f t="shared" si="52"/>
        <v>0.11512581322886084</v>
      </c>
      <c r="J703" s="10"/>
      <c r="K703" s="6">
        <v>108.226798</v>
      </c>
      <c r="L703" s="16">
        <f t="shared" si="53"/>
        <v>2.9712999887928637E-2</v>
      </c>
      <c r="M703" s="10"/>
      <c r="N703" s="6">
        <v>113.41648600000001</v>
      </c>
      <c r="O703" s="16">
        <f t="shared" si="54"/>
        <v>1.9497836643140198E-2</v>
      </c>
      <c r="P703" s="10"/>
    </row>
    <row r="704" spans="1:16" x14ac:dyDescent="0.25">
      <c r="A704" s="23">
        <v>41180</v>
      </c>
      <c r="B704">
        <v>32.688645000000001</v>
      </c>
      <c r="C704" s="16">
        <f t="shared" si="50"/>
        <v>6.6869494883058822E-2</v>
      </c>
      <c r="D704" s="10"/>
      <c r="E704" s="6">
        <v>40.084538000000002</v>
      </c>
      <c r="F704" s="16">
        <f t="shared" si="51"/>
        <v>4.3441629693611317E-2</v>
      </c>
      <c r="G704" s="10"/>
      <c r="H704" s="6">
        <v>44.02</v>
      </c>
      <c r="I704" s="16">
        <f t="shared" si="52"/>
        <v>0.10955480240120052</v>
      </c>
      <c r="J704" s="10"/>
      <c r="K704" s="6">
        <v>107.938694</v>
      </c>
      <c r="L704" s="16">
        <f t="shared" si="53"/>
        <v>3.1107754033958157E-2</v>
      </c>
      <c r="M704" s="10"/>
      <c r="N704" s="6">
        <v>112.99717200000001</v>
      </c>
      <c r="O704" s="16">
        <f t="shared" si="54"/>
        <v>2.5416988856060918E-2</v>
      </c>
      <c r="P704" s="10"/>
    </row>
    <row r="705" spans="1:16" x14ac:dyDescent="0.25">
      <c r="A705" s="23">
        <v>41179</v>
      </c>
      <c r="B705">
        <v>32.598574999999997</v>
      </c>
      <c r="C705" s="16">
        <f t="shared" si="50"/>
        <v>4.3437695473124815E-2</v>
      </c>
      <c r="D705" s="10"/>
      <c r="E705" s="6">
        <v>40.200082000000002</v>
      </c>
      <c r="F705" s="16">
        <f t="shared" si="51"/>
        <v>5.0517432644702875E-2</v>
      </c>
      <c r="G705" s="10"/>
      <c r="H705" s="6">
        <v>43.849997999999999</v>
      </c>
      <c r="I705" s="16">
        <f t="shared" si="52"/>
        <v>9.0954205251757569E-2</v>
      </c>
      <c r="J705" s="10"/>
      <c r="K705" s="6">
        <v>107.699365</v>
      </c>
      <c r="L705" s="16">
        <f t="shared" si="53"/>
        <v>3.1227679273037712E-2</v>
      </c>
      <c r="M705" s="10"/>
      <c r="N705" s="6">
        <v>112.93349600000001</v>
      </c>
      <c r="O705" s="16">
        <f t="shared" si="54"/>
        <v>2.3726283892473443E-2</v>
      </c>
      <c r="P705" s="10"/>
    </row>
    <row r="706" spans="1:16" x14ac:dyDescent="0.25">
      <c r="A706" s="23">
        <v>41178</v>
      </c>
      <c r="B706">
        <v>32.260198000000003</v>
      </c>
      <c r="C706" s="16">
        <f t="shared" si="50"/>
        <v>3.2618846003698021E-2</v>
      </c>
      <c r="D706" s="10"/>
      <c r="E706" s="6">
        <v>40.004547000000002</v>
      </c>
      <c r="F706" s="16">
        <f t="shared" si="51"/>
        <v>3.915945510001495E-2</v>
      </c>
      <c r="G706" s="10"/>
      <c r="H706" s="6">
        <v>42.310001</v>
      </c>
      <c r="I706" s="16">
        <f t="shared" si="52"/>
        <v>9.3243503035564723E-2</v>
      </c>
      <c r="J706" s="10"/>
      <c r="K706" s="6">
        <v>107.752548</v>
      </c>
      <c r="L706" s="16">
        <f t="shared" si="53"/>
        <v>3.0332773904939936E-2</v>
      </c>
      <c r="M706" s="10"/>
      <c r="N706" s="6">
        <v>113.743087</v>
      </c>
      <c r="O706" s="16">
        <f t="shared" si="54"/>
        <v>2.8137859177532087E-2</v>
      </c>
      <c r="P706" s="10"/>
    </row>
    <row r="707" spans="1:16" x14ac:dyDescent="0.25">
      <c r="A707" s="23">
        <v>41177</v>
      </c>
      <c r="B707">
        <v>32.756807000000002</v>
      </c>
      <c r="C707" s="16">
        <f t="shared" si="50"/>
        <v>2.680929785708841E-2</v>
      </c>
      <c r="D707" s="10"/>
      <c r="E707" s="6">
        <v>40.093428000000003</v>
      </c>
      <c r="F707" s="16">
        <f t="shared" si="51"/>
        <v>3.1288415155092064E-2</v>
      </c>
      <c r="G707" s="10"/>
      <c r="H707" s="6">
        <v>42.349997999999999</v>
      </c>
      <c r="I707" s="16">
        <f t="shared" si="52"/>
        <v>8.0163471032089317E-2</v>
      </c>
      <c r="J707" s="10"/>
      <c r="K707" s="6">
        <v>107.45117</v>
      </c>
      <c r="L707" s="16">
        <f t="shared" si="53"/>
        <v>2.7800747084257837E-2</v>
      </c>
      <c r="M707" s="10"/>
      <c r="N707" s="6">
        <v>112.533247</v>
      </c>
      <c r="O707" s="16">
        <f t="shared" si="54"/>
        <v>2.6684645706963828E-2</v>
      </c>
      <c r="P707" s="10"/>
    </row>
    <row r="708" spans="1:16" x14ac:dyDescent="0.25">
      <c r="A708" s="23">
        <v>41176</v>
      </c>
      <c r="B708">
        <v>32.557191000000003</v>
      </c>
      <c r="C708" s="16">
        <f t="shared" si="50"/>
        <v>3.7711074090035934E-2</v>
      </c>
      <c r="D708" s="10"/>
      <c r="E708" s="6">
        <v>40.120091000000002</v>
      </c>
      <c r="F708" s="16">
        <f t="shared" si="51"/>
        <v>2.5433985051018793E-2</v>
      </c>
      <c r="G708" s="10"/>
      <c r="H708" s="6">
        <v>42.349997999999999</v>
      </c>
      <c r="I708" s="16">
        <f t="shared" si="52"/>
        <v>8.5340799589953775E-2</v>
      </c>
      <c r="J708" s="10"/>
      <c r="K708" s="6">
        <v>107.238433</v>
      </c>
      <c r="L708" s="16">
        <f t="shared" si="53"/>
        <v>2.0111383747559275E-2</v>
      </c>
      <c r="M708" s="10"/>
      <c r="N708" s="6">
        <v>111.43256599999999</v>
      </c>
      <c r="O708" s="16">
        <f t="shared" si="54"/>
        <v>1.4865768449989769E-3</v>
      </c>
      <c r="P708" s="10"/>
    </row>
    <row r="709" spans="1:16" x14ac:dyDescent="0.25">
      <c r="A709" s="23">
        <v>41173</v>
      </c>
      <c r="B709">
        <v>32.86392</v>
      </c>
      <c r="C709" s="16">
        <f t="shared" si="50"/>
        <v>4.4006389254682698E-2</v>
      </c>
      <c r="D709" s="10"/>
      <c r="E709" s="6">
        <v>39.915669000000001</v>
      </c>
      <c r="F709" s="16">
        <f t="shared" si="51"/>
        <v>2.5884972729344202E-2</v>
      </c>
      <c r="G709" s="10"/>
      <c r="H709" s="6">
        <v>42.450001</v>
      </c>
      <c r="I709" s="16">
        <f t="shared" si="52"/>
        <v>7.6238885704644765E-2</v>
      </c>
      <c r="J709" s="10"/>
      <c r="K709" s="6">
        <v>107.078878</v>
      </c>
      <c r="L709" s="16">
        <f t="shared" si="53"/>
        <v>1.3500728220931846E-2</v>
      </c>
      <c r="M709" s="10"/>
      <c r="N709" s="6">
        <v>110.568398</v>
      </c>
      <c r="O709" s="16">
        <f t="shared" si="54"/>
        <v>-2.174321625532305E-2</v>
      </c>
      <c r="P709" s="10"/>
    </row>
    <row r="710" spans="1:16" x14ac:dyDescent="0.25">
      <c r="A710" s="23">
        <v>41172</v>
      </c>
      <c r="B710">
        <v>32.768979000000002</v>
      </c>
      <c r="C710" s="16">
        <f t="shared" si="50"/>
        <v>4.7556349880720106E-2</v>
      </c>
      <c r="D710" s="10"/>
      <c r="E710" s="6">
        <v>39.897893000000003</v>
      </c>
      <c r="F710" s="16">
        <f t="shared" si="51"/>
        <v>1.722277225830382E-2</v>
      </c>
      <c r="G710" s="10"/>
      <c r="H710" s="6">
        <v>41.869999</v>
      </c>
      <c r="I710" s="16">
        <f t="shared" si="52"/>
        <v>7.4411621078796175E-2</v>
      </c>
      <c r="J710" s="10"/>
      <c r="K710" s="6">
        <v>106.883865</v>
      </c>
      <c r="L710" s="16">
        <f t="shared" si="53"/>
        <v>9.8844751920665885E-3</v>
      </c>
      <c r="M710" s="10"/>
      <c r="N710" s="6">
        <v>110.441047</v>
      </c>
      <c r="O710" s="16">
        <f t="shared" si="54"/>
        <v>-3.0951304619441511E-2</v>
      </c>
      <c r="P710" s="10"/>
    </row>
    <row r="711" spans="1:16" x14ac:dyDescent="0.25">
      <c r="A711" s="23">
        <v>41171</v>
      </c>
      <c r="B711">
        <v>32.812795999999999</v>
      </c>
      <c r="C711" s="16">
        <f t="shared" si="50"/>
        <v>4.924429483255266E-2</v>
      </c>
      <c r="D711" s="10"/>
      <c r="E711" s="6">
        <v>39.560150999999998</v>
      </c>
      <c r="F711" s="16">
        <f t="shared" si="51"/>
        <v>2.3428831297213959E-2</v>
      </c>
      <c r="G711" s="10"/>
      <c r="H711" s="6">
        <v>41.900002000000001</v>
      </c>
      <c r="I711" s="16">
        <f t="shared" si="52"/>
        <v>5.0953790160642498E-2</v>
      </c>
      <c r="J711" s="10"/>
      <c r="K711" s="6">
        <v>106.972505</v>
      </c>
      <c r="L711" s="16">
        <f t="shared" si="53"/>
        <v>1.090947332253589E-2</v>
      </c>
      <c r="M711" s="10"/>
      <c r="N711" s="6">
        <v>110.168149</v>
      </c>
      <c r="O711" s="16">
        <f t="shared" si="54"/>
        <v>-2.7191818496501985E-2</v>
      </c>
      <c r="P711" s="10"/>
    </row>
    <row r="712" spans="1:16" x14ac:dyDescent="0.25">
      <c r="A712" s="23">
        <v>41170</v>
      </c>
      <c r="B712">
        <v>32.537716000000003</v>
      </c>
      <c r="C712" s="16">
        <f t="shared" si="50"/>
        <v>2.9498146261180302E-2</v>
      </c>
      <c r="D712" s="10"/>
      <c r="E712" s="6">
        <v>39.177973000000001</v>
      </c>
      <c r="F712" s="16">
        <f t="shared" si="51"/>
        <v>1.9832206276104714E-2</v>
      </c>
      <c r="G712" s="10"/>
      <c r="H712" s="6">
        <v>41.869999</v>
      </c>
      <c r="I712" s="16">
        <f t="shared" si="52"/>
        <v>5.7279862294224992E-2</v>
      </c>
      <c r="J712" s="10"/>
      <c r="K712" s="6">
        <v>106.795225</v>
      </c>
      <c r="L712" s="16">
        <f t="shared" si="53"/>
        <v>1.1071918696031524E-2</v>
      </c>
      <c r="M712" s="10"/>
      <c r="N712" s="6">
        <v>109.449521</v>
      </c>
      <c r="O712" s="16">
        <f t="shared" si="54"/>
        <v>-3.0293439526068999E-2</v>
      </c>
      <c r="P712" s="10"/>
    </row>
    <row r="713" spans="1:16" x14ac:dyDescent="0.25">
      <c r="A713" s="23">
        <v>41169</v>
      </c>
      <c r="B713">
        <v>32.588835000000003</v>
      </c>
      <c r="C713" s="16">
        <f t="shared" ref="C713:C776" si="55">B712/B741-1</f>
        <v>2.6739090407504218E-2</v>
      </c>
      <c r="D713" s="10"/>
      <c r="E713" s="6">
        <v>39.106867999999999</v>
      </c>
      <c r="F713" s="16">
        <f t="shared" ref="F713:F776" si="56">E712/E741-1</f>
        <v>1.1357215316416536E-2</v>
      </c>
      <c r="G713" s="10"/>
      <c r="H713" s="6">
        <v>41.549999</v>
      </c>
      <c r="I713" s="16">
        <f t="shared" ref="I713:I776" si="57">H712/H741-1</f>
        <v>5.9999974683544233E-2</v>
      </c>
      <c r="J713" s="10"/>
      <c r="K713" s="6">
        <v>106.467249</v>
      </c>
      <c r="L713" s="16">
        <f t="shared" ref="L713:L776" si="58">K712/K741-1</f>
        <v>6.5382388344565889E-3</v>
      </c>
      <c r="M713" s="10"/>
      <c r="N713" s="6">
        <v>108.90373099999999</v>
      </c>
      <c r="O713" s="16">
        <f t="shared" ref="O713:O776" si="59">N712/N741-1</f>
        <v>-4.1748491226615281E-2</v>
      </c>
      <c r="P713" s="10"/>
    </row>
    <row r="714" spans="1:16" x14ac:dyDescent="0.25">
      <c r="A714" s="23">
        <v>41166</v>
      </c>
      <c r="B714">
        <v>32.681342000000001</v>
      </c>
      <c r="C714" s="16">
        <f t="shared" si="55"/>
        <v>2.3407764441109036E-2</v>
      </c>
      <c r="D714" s="10"/>
      <c r="E714" s="6">
        <v>38.769126</v>
      </c>
      <c r="F714" s="16">
        <f t="shared" si="56"/>
        <v>-1.5969345881795549E-3</v>
      </c>
      <c r="G714" s="10"/>
      <c r="H714" s="6">
        <v>41.509998000000003</v>
      </c>
      <c r="I714" s="16">
        <f t="shared" si="57"/>
        <v>5.4568449006677788E-2</v>
      </c>
      <c r="J714" s="10"/>
      <c r="K714" s="6">
        <v>106.10381599999999</v>
      </c>
      <c r="L714" s="16">
        <f t="shared" si="58"/>
        <v>-1.7900082439069598E-3</v>
      </c>
      <c r="M714" s="10"/>
      <c r="N714" s="6">
        <v>107.61202400000001</v>
      </c>
      <c r="O714" s="16">
        <f t="shared" si="59"/>
        <v>-5.8794147286427179E-2</v>
      </c>
      <c r="P714" s="10"/>
    </row>
    <row r="715" spans="1:16" x14ac:dyDescent="0.25">
      <c r="A715" s="23">
        <v>41165</v>
      </c>
      <c r="B715">
        <v>32.859050000000003</v>
      </c>
      <c r="C715" s="16">
        <f t="shared" si="55"/>
        <v>2.6704628045497003E-2</v>
      </c>
      <c r="D715" s="10"/>
      <c r="E715" s="6">
        <v>39.693471000000002</v>
      </c>
      <c r="F715" s="16">
        <f t="shared" si="56"/>
        <v>-2.5972161621483636E-3</v>
      </c>
      <c r="G715" s="10"/>
      <c r="H715" s="6">
        <v>41.5</v>
      </c>
      <c r="I715" s="16">
        <f t="shared" si="57"/>
        <v>5.9198751191598786E-2</v>
      </c>
      <c r="J715" s="10"/>
      <c r="K715" s="6">
        <v>106.742036</v>
      </c>
      <c r="L715" s="16">
        <f t="shared" si="58"/>
        <v>-3.8771443718872423E-3</v>
      </c>
      <c r="M715" s="10"/>
      <c r="N715" s="6">
        <v>110.550201</v>
      </c>
      <c r="O715" s="16">
        <f t="shared" si="59"/>
        <v>-6.9592819594648136E-2</v>
      </c>
      <c r="P715" s="10"/>
    </row>
    <row r="716" spans="1:16" x14ac:dyDescent="0.25">
      <c r="A716" s="23">
        <v>41164</v>
      </c>
      <c r="B716">
        <v>32.489029000000002</v>
      </c>
      <c r="C716" s="16">
        <f t="shared" si="55"/>
        <v>4.5942589906394105E-2</v>
      </c>
      <c r="D716" s="10"/>
      <c r="E716" s="6">
        <v>39.204633000000001</v>
      </c>
      <c r="F716" s="16">
        <f t="shared" si="56"/>
        <v>2.6764709077730986E-2</v>
      </c>
      <c r="G716" s="10"/>
      <c r="H716" s="6">
        <v>41.349997999999999</v>
      </c>
      <c r="I716" s="16">
        <f t="shared" si="57"/>
        <v>8.5250989265115651E-2</v>
      </c>
      <c r="J716" s="10"/>
      <c r="K716" s="6">
        <v>106.17473099999999</v>
      </c>
      <c r="L716" s="16">
        <f t="shared" si="58"/>
        <v>-2.9029802206981259E-4</v>
      </c>
      <c r="M716" s="10"/>
      <c r="N716" s="6">
        <v>110.98683800000001</v>
      </c>
      <c r="O716" s="16">
        <f t="shared" si="59"/>
        <v>-5.9614113119003997E-2</v>
      </c>
      <c r="P716" s="10"/>
    </row>
    <row r="717" spans="1:16" x14ac:dyDescent="0.25">
      <c r="A717" s="23">
        <v>41163</v>
      </c>
      <c r="B717">
        <v>32.009459</v>
      </c>
      <c r="C717" s="16">
        <f t="shared" si="55"/>
        <v>4.8850112450487648E-2</v>
      </c>
      <c r="D717" s="10"/>
      <c r="E717" s="6">
        <v>39.028554</v>
      </c>
      <c r="F717" s="16">
        <f t="shared" si="56"/>
        <v>5.6458804134389418E-3</v>
      </c>
      <c r="G717" s="10"/>
      <c r="H717" s="6">
        <v>41.419998</v>
      </c>
      <c r="I717" s="16">
        <f t="shared" si="57"/>
        <v>8.8157842105263118E-2</v>
      </c>
      <c r="J717" s="10"/>
      <c r="K717" s="6">
        <v>106.387469</v>
      </c>
      <c r="L717" s="16">
        <f t="shared" si="58"/>
        <v>-4.9447739435917182E-3</v>
      </c>
      <c r="M717" s="10"/>
      <c r="N717" s="6">
        <v>112.38770599999999</v>
      </c>
      <c r="O717" s="16">
        <f t="shared" si="59"/>
        <v>-5.0548220299072022E-2</v>
      </c>
      <c r="P717" s="10"/>
    </row>
    <row r="718" spans="1:16" x14ac:dyDescent="0.25">
      <c r="A718" s="23">
        <v>41162</v>
      </c>
      <c r="B718">
        <v>31.325399000000001</v>
      </c>
      <c r="C718" s="16">
        <f t="shared" si="55"/>
        <v>2.0477904159915683E-2</v>
      </c>
      <c r="D718" s="10"/>
      <c r="E718" s="6">
        <v>38.966921999999997</v>
      </c>
      <c r="F718" s="16">
        <f t="shared" si="56"/>
        <v>3.622457855231076E-3</v>
      </c>
      <c r="G718" s="10"/>
      <c r="H718" s="6">
        <v>41.220001000000003</v>
      </c>
      <c r="I718" s="16">
        <f t="shared" si="57"/>
        <v>6.1506868272680482E-2</v>
      </c>
      <c r="J718" s="10"/>
      <c r="K718" s="6">
        <v>106.298829</v>
      </c>
      <c r="L718" s="16">
        <f t="shared" si="58"/>
        <v>-4.0643640799680192E-3</v>
      </c>
      <c r="M718" s="10"/>
      <c r="N718" s="6">
        <v>113.097234</v>
      </c>
      <c r="O718" s="16">
        <f t="shared" si="59"/>
        <v>-4.3370454705032757E-2</v>
      </c>
      <c r="P718" s="10"/>
    </row>
    <row r="719" spans="1:16" x14ac:dyDescent="0.25">
      <c r="A719" s="23">
        <v>41159</v>
      </c>
      <c r="B719">
        <v>31.576142000000001</v>
      </c>
      <c r="C719" s="16">
        <f t="shared" si="55"/>
        <v>-1.4840170585681545E-2</v>
      </c>
      <c r="D719" s="10"/>
      <c r="E719" s="6">
        <v>38.782037000000003</v>
      </c>
      <c r="F719" s="16">
        <f t="shared" si="56"/>
        <v>-4.9460666001321929E-3</v>
      </c>
      <c r="G719" s="10"/>
      <c r="H719" s="6">
        <v>41.549999</v>
      </c>
      <c r="I719" s="16">
        <f t="shared" si="57"/>
        <v>4.5927454960670078E-2</v>
      </c>
      <c r="J719" s="10"/>
      <c r="K719" s="6">
        <v>106.307695</v>
      </c>
      <c r="L719" s="16">
        <f t="shared" si="58"/>
        <v>2.1905320856063781E-4</v>
      </c>
      <c r="M719" s="10"/>
      <c r="N719" s="6">
        <v>112.824335</v>
      </c>
      <c r="O719" s="16">
        <f t="shared" si="59"/>
        <v>-3.5397422100957088E-2</v>
      </c>
      <c r="P719" s="10"/>
    </row>
    <row r="720" spans="1:16" x14ac:dyDescent="0.25">
      <c r="A720" s="23">
        <v>41158</v>
      </c>
      <c r="B720">
        <v>31.525019</v>
      </c>
      <c r="C720" s="16">
        <f t="shared" si="55"/>
        <v>6.1179637418715682E-3</v>
      </c>
      <c r="D720" s="10"/>
      <c r="E720" s="6">
        <v>38.949317000000001</v>
      </c>
      <c r="F720" s="16">
        <f t="shared" si="56"/>
        <v>-2.3281573333673089E-2</v>
      </c>
      <c r="G720" s="10"/>
      <c r="H720" s="6">
        <v>41.860000999999997</v>
      </c>
      <c r="I720" s="16">
        <f t="shared" si="57"/>
        <v>4.2660002141029052E-2</v>
      </c>
      <c r="J720" s="10"/>
      <c r="K720" s="6">
        <v>106.086091</v>
      </c>
      <c r="L720" s="16">
        <f t="shared" si="58"/>
        <v>2.8791207482925518E-3</v>
      </c>
      <c r="M720" s="10"/>
      <c r="N720" s="6">
        <v>113.35193599999999</v>
      </c>
      <c r="O720" s="16">
        <f t="shared" si="59"/>
        <v>-3.0534814625864604E-2</v>
      </c>
      <c r="P720" s="10"/>
    </row>
    <row r="721" spans="1:16" x14ac:dyDescent="0.25">
      <c r="A721" s="23">
        <v>41157</v>
      </c>
      <c r="B721">
        <v>31.064924000000001</v>
      </c>
      <c r="C721" s="16">
        <f t="shared" si="55"/>
        <v>2.3268212507799868E-2</v>
      </c>
      <c r="D721" s="10"/>
      <c r="E721" s="6">
        <v>38.244987000000002</v>
      </c>
      <c r="F721" s="16">
        <f t="shared" si="56"/>
        <v>2.1001624613768755E-2</v>
      </c>
      <c r="G721" s="10"/>
      <c r="H721" s="6">
        <v>40.729999999999997</v>
      </c>
      <c r="I721" s="16">
        <f t="shared" si="57"/>
        <v>0.10887419867549664</v>
      </c>
      <c r="J721" s="10"/>
      <c r="K721" s="6">
        <v>106.55589000000001</v>
      </c>
      <c r="L721" s="16">
        <f t="shared" si="58"/>
        <v>-3.9290059237658825E-3</v>
      </c>
      <c r="M721" s="10"/>
      <c r="N721" s="6">
        <v>115.271306</v>
      </c>
      <c r="O721" s="16">
        <f t="shared" si="59"/>
        <v>-4.4373036166385216E-2</v>
      </c>
      <c r="P721" s="10"/>
    </row>
    <row r="722" spans="1:16" x14ac:dyDescent="0.25">
      <c r="A722" s="23">
        <v>41156</v>
      </c>
      <c r="B722">
        <v>31.286452000000001</v>
      </c>
      <c r="C722" s="16">
        <f t="shared" si="55"/>
        <v>4.6043432476089663E-2</v>
      </c>
      <c r="D722" s="10"/>
      <c r="E722" s="6">
        <v>38.077710000000003</v>
      </c>
      <c r="F722" s="16">
        <f t="shared" si="56"/>
        <v>1.923980008981685E-2</v>
      </c>
      <c r="G722" s="10"/>
      <c r="H722" s="6">
        <v>40.799999</v>
      </c>
      <c r="I722" s="16">
        <f t="shared" si="57"/>
        <v>2.6203099677578612E-2</v>
      </c>
      <c r="J722" s="10"/>
      <c r="K722" s="6">
        <v>106.511573</v>
      </c>
      <c r="L722" s="16">
        <f t="shared" si="58"/>
        <v>2.056542713466003E-3</v>
      </c>
      <c r="M722" s="10"/>
      <c r="N722" s="6">
        <v>115.817097</v>
      </c>
      <c r="O722" s="16">
        <f t="shared" si="59"/>
        <v>-3.7089067775948892E-2</v>
      </c>
      <c r="P722" s="10"/>
    </row>
    <row r="723" spans="1:16" x14ac:dyDescent="0.25">
      <c r="A723" s="23">
        <v>41152</v>
      </c>
      <c r="B723">
        <v>31.220724000000001</v>
      </c>
      <c r="C723" s="16">
        <f t="shared" si="55"/>
        <v>4.9637585702026366E-2</v>
      </c>
      <c r="D723" s="10"/>
      <c r="E723" s="6">
        <v>37.901626999999998</v>
      </c>
      <c r="F723" s="16">
        <f t="shared" si="56"/>
        <v>1.3117871779615431E-2</v>
      </c>
      <c r="G723" s="10"/>
      <c r="H723" s="6">
        <v>40.259998000000003</v>
      </c>
      <c r="I723" s="16">
        <f t="shared" si="57"/>
        <v>4.2145515088351626E-2</v>
      </c>
      <c r="J723" s="10"/>
      <c r="K723" s="6">
        <v>106.764201</v>
      </c>
      <c r="L723" s="16">
        <f t="shared" si="58"/>
        <v>3.551649782135291E-3</v>
      </c>
      <c r="M723" s="10"/>
      <c r="N723" s="6">
        <v>115.933531</v>
      </c>
      <c r="O723" s="16">
        <f t="shared" si="59"/>
        <v>-3.0034492760942166E-2</v>
      </c>
      <c r="P723" s="10"/>
    </row>
    <row r="724" spans="1:16" x14ac:dyDescent="0.25">
      <c r="A724" s="23">
        <v>41151</v>
      </c>
      <c r="B724">
        <v>30.843395999999998</v>
      </c>
      <c r="C724" s="16">
        <f t="shared" si="55"/>
        <v>3.2116901686004118E-2</v>
      </c>
      <c r="D724" s="10"/>
      <c r="E724" s="6">
        <v>37.963256000000001</v>
      </c>
      <c r="F724" s="16">
        <f t="shared" si="56"/>
        <v>-5.0844042019967395E-3</v>
      </c>
      <c r="G724" s="10"/>
      <c r="H724" s="6">
        <v>40.18</v>
      </c>
      <c r="I724" s="16">
        <f t="shared" si="57"/>
        <v>9.2754828096135444E-3</v>
      </c>
      <c r="J724" s="10"/>
      <c r="K724" s="6">
        <v>106.03081899999999</v>
      </c>
      <c r="L724" s="16">
        <f t="shared" si="58"/>
        <v>7.5205581406514455E-3</v>
      </c>
      <c r="M724" s="10"/>
      <c r="N724" s="6">
        <v>114.317797</v>
      </c>
      <c r="O724" s="16">
        <f t="shared" si="59"/>
        <v>-2.1412881784857452E-2</v>
      </c>
      <c r="P724" s="10"/>
    </row>
    <row r="725" spans="1:16" x14ac:dyDescent="0.25">
      <c r="A725" s="23">
        <v>41150</v>
      </c>
      <c r="B725">
        <v>31.164733999999999</v>
      </c>
      <c r="C725" s="16">
        <f t="shared" si="55"/>
        <v>9.2640500330427589E-3</v>
      </c>
      <c r="D725" s="10"/>
      <c r="E725" s="6">
        <v>37.910432999999998</v>
      </c>
      <c r="F725" s="16">
        <f t="shared" si="56"/>
        <v>-6.6804950210728187E-3</v>
      </c>
      <c r="G725" s="10"/>
      <c r="H725" s="6">
        <v>40.659999999999997</v>
      </c>
      <c r="I725" s="16">
        <f t="shared" si="57"/>
        <v>-1.0101010101010166E-2</v>
      </c>
      <c r="J725" s="10"/>
      <c r="K725" s="6">
        <v>105.995475</v>
      </c>
      <c r="L725" s="16">
        <f t="shared" si="58"/>
        <v>-2.6333643286239328E-3</v>
      </c>
      <c r="M725" s="10"/>
      <c r="N725" s="6">
        <v>113.72778</v>
      </c>
      <c r="O725" s="16">
        <f t="shared" si="59"/>
        <v>-2.9635158537175021E-2</v>
      </c>
      <c r="P725" s="10"/>
    </row>
    <row r="726" spans="1:16" x14ac:dyDescent="0.25">
      <c r="A726" s="23">
        <v>41149</v>
      </c>
      <c r="B726">
        <v>31.013802999999999</v>
      </c>
      <c r="C726" s="16">
        <f t="shared" si="55"/>
        <v>2.2706778291915697E-2</v>
      </c>
      <c r="D726" s="10"/>
      <c r="E726" s="6">
        <v>37.707940000000001</v>
      </c>
      <c r="F726" s="16">
        <f t="shared" si="56"/>
        <v>-2.0027250220892134E-2</v>
      </c>
      <c r="G726" s="10"/>
      <c r="H726" s="6">
        <v>40.669998</v>
      </c>
      <c r="I726" s="16">
        <f t="shared" si="57"/>
        <v>-1.6686772270218753E-2</v>
      </c>
      <c r="J726" s="10"/>
      <c r="K726" s="6">
        <v>106.216373</v>
      </c>
      <c r="L726" s="16">
        <f t="shared" si="58"/>
        <v>-2.2218643664726478E-3</v>
      </c>
      <c r="M726" s="10"/>
      <c r="N726" s="6">
        <v>114.22702</v>
      </c>
      <c r="O726" s="16">
        <f t="shared" si="59"/>
        <v>-2.2847916493752174E-2</v>
      </c>
      <c r="P726" s="10"/>
    </row>
    <row r="727" spans="1:16" x14ac:dyDescent="0.25">
      <c r="A727" s="23">
        <v>41148</v>
      </c>
      <c r="B727">
        <v>31.077096999999998</v>
      </c>
      <c r="C727" s="16">
        <f t="shared" si="55"/>
        <v>-1.5948379543426761E-3</v>
      </c>
      <c r="D727" s="10"/>
      <c r="E727" s="6">
        <v>37.901626999999998</v>
      </c>
      <c r="F727" s="16">
        <f t="shared" si="56"/>
        <v>-2.5261630477667829E-2</v>
      </c>
      <c r="G727" s="10"/>
      <c r="H727" s="6">
        <v>40.57</v>
      </c>
      <c r="I727" s="16">
        <f t="shared" si="57"/>
        <v>-2.1885617032918914E-2</v>
      </c>
      <c r="J727" s="10"/>
      <c r="K727" s="6">
        <v>106.066164</v>
      </c>
      <c r="L727" s="16">
        <f t="shared" si="58"/>
        <v>1.6014666314960735E-3</v>
      </c>
      <c r="M727" s="10"/>
      <c r="N727" s="6">
        <v>113.95470899999999</v>
      </c>
      <c r="O727" s="16">
        <f t="shared" si="59"/>
        <v>-2.1072623531594226E-2</v>
      </c>
      <c r="P727" s="10"/>
    </row>
    <row r="728" spans="1:16" x14ac:dyDescent="0.25">
      <c r="A728" s="23">
        <v>41145</v>
      </c>
      <c r="B728">
        <v>30.833659999999998</v>
      </c>
      <c r="C728" s="16">
        <f t="shared" si="55"/>
        <v>-2.7560262764318999E-3</v>
      </c>
      <c r="D728" s="10"/>
      <c r="E728" s="6">
        <v>37.963256000000001</v>
      </c>
      <c r="F728" s="16">
        <f t="shared" si="56"/>
        <v>-2.5797697351933602E-2</v>
      </c>
      <c r="G728" s="10"/>
      <c r="H728" s="6">
        <v>40.290000999999997</v>
      </c>
      <c r="I728" s="16">
        <f t="shared" si="57"/>
        <v>-8.0685081629091604E-3</v>
      </c>
      <c r="J728" s="10"/>
      <c r="K728" s="6">
        <v>105.93362399999999</v>
      </c>
      <c r="L728" s="16">
        <f t="shared" si="58"/>
        <v>5.6980205825387653E-3</v>
      </c>
      <c r="M728" s="10"/>
      <c r="N728" s="6">
        <v>113.292073</v>
      </c>
      <c r="O728" s="16">
        <f t="shared" si="59"/>
        <v>-2.2875314310100703E-2</v>
      </c>
      <c r="P728" s="10"/>
    </row>
    <row r="729" spans="1:16" x14ac:dyDescent="0.25">
      <c r="A729" s="23">
        <v>41144</v>
      </c>
      <c r="B729">
        <v>30.952943999999999</v>
      </c>
      <c r="C729" s="16">
        <f t="shared" si="55"/>
        <v>-2.1636530494408834E-3</v>
      </c>
      <c r="D729" s="10"/>
      <c r="E729" s="6">
        <v>37.681525000000001</v>
      </c>
      <c r="F729" s="16">
        <f t="shared" si="56"/>
        <v>-5.305647078860054E-3</v>
      </c>
      <c r="G729" s="10"/>
      <c r="H729" s="6">
        <v>40.139999000000003</v>
      </c>
      <c r="I729" s="16">
        <f t="shared" si="57"/>
        <v>-1.8991940589237921E-2</v>
      </c>
      <c r="J729" s="10"/>
      <c r="K729" s="6">
        <v>105.81876</v>
      </c>
      <c r="L729" s="16">
        <f t="shared" si="58"/>
        <v>4.4413029770258294E-3</v>
      </c>
      <c r="M729" s="10"/>
      <c r="N729" s="6">
        <v>113.40100200000001</v>
      </c>
      <c r="O729" s="16">
        <f t="shared" si="59"/>
        <v>-3.6192828007252542E-2</v>
      </c>
      <c r="P729" s="10"/>
    </row>
    <row r="730" spans="1:16" x14ac:dyDescent="0.25">
      <c r="A730" s="23">
        <v>41143</v>
      </c>
      <c r="B730">
        <v>31.18421</v>
      </c>
      <c r="C730" s="16">
        <f t="shared" si="55"/>
        <v>2.6398004328235247E-2</v>
      </c>
      <c r="D730" s="10"/>
      <c r="E730" s="6">
        <v>37.778371</v>
      </c>
      <c r="F730" s="16">
        <f t="shared" si="56"/>
        <v>-1.5412971163506595E-2</v>
      </c>
      <c r="G730" s="10"/>
      <c r="H730" s="6">
        <v>40.220001000000003</v>
      </c>
      <c r="I730" s="16">
        <f t="shared" si="57"/>
        <v>-3.1370657127670176E-2</v>
      </c>
      <c r="J730" s="10"/>
      <c r="K730" s="6">
        <v>105.739233</v>
      </c>
      <c r="L730" s="16">
        <f t="shared" si="58"/>
        <v>6.1249883729019849E-3</v>
      </c>
      <c r="M730" s="10"/>
      <c r="N730" s="6">
        <v>112.92899199999999</v>
      </c>
      <c r="O730" s="16">
        <f t="shared" si="59"/>
        <v>-3.0784872193191815E-2</v>
      </c>
      <c r="P730" s="10"/>
    </row>
    <row r="731" spans="1:16" x14ac:dyDescent="0.25">
      <c r="A731" s="23">
        <v>41142</v>
      </c>
      <c r="B731">
        <v>31.043013999999999</v>
      </c>
      <c r="C731" s="16">
        <f t="shared" si="55"/>
        <v>4.6292740094534102E-2</v>
      </c>
      <c r="D731" s="10"/>
      <c r="E731" s="6">
        <v>37.804782000000003</v>
      </c>
      <c r="F731" s="16">
        <f t="shared" si="56"/>
        <v>0</v>
      </c>
      <c r="G731" s="10"/>
      <c r="H731" s="6">
        <v>40.130001</v>
      </c>
      <c r="I731" s="16">
        <f t="shared" si="57"/>
        <v>-1.276389235326969E-2</v>
      </c>
      <c r="J731" s="10"/>
      <c r="K731" s="6">
        <v>105.138391</v>
      </c>
      <c r="L731" s="16">
        <f t="shared" si="58"/>
        <v>5.7057427650650805E-3</v>
      </c>
      <c r="M731" s="10"/>
      <c r="N731" s="6">
        <v>111.09540200000001</v>
      </c>
      <c r="O731" s="16">
        <f t="shared" si="59"/>
        <v>-3.7352882799663645E-2</v>
      </c>
      <c r="P731" s="10"/>
    </row>
    <row r="732" spans="1:16" x14ac:dyDescent="0.25">
      <c r="A732" s="23">
        <v>41141</v>
      </c>
      <c r="B732">
        <v>31.198815</v>
      </c>
      <c r="C732" s="16">
        <f t="shared" si="55"/>
        <v>5.794559279619893E-2</v>
      </c>
      <c r="D732" s="10"/>
      <c r="E732" s="6">
        <v>38.517915000000002</v>
      </c>
      <c r="F732" s="16">
        <f t="shared" si="56"/>
        <v>4.1980091657292329E-2</v>
      </c>
      <c r="G732" s="10"/>
      <c r="H732" s="6">
        <v>39.979999999999997</v>
      </c>
      <c r="I732" s="16">
        <f t="shared" si="57"/>
        <v>-1.254916369461534E-2</v>
      </c>
      <c r="J732" s="10"/>
      <c r="K732" s="6">
        <v>104.961676</v>
      </c>
      <c r="L732" s="16">
        <f t="shared" si="58"/>
        <v>5.0428130510125069E-3</v>
      </c>
      <c r="M732" s="10"/>
      <c r="N732" s="6">
        <v>110.605234</v>
      </c>
      <c r="O732" s="16">
        <f t="shared" si="59"/>
        <v>-4.6281856631103624E-2</v>
      </c>
      <c r="P732" s="10"/>
    </row>
    <row r="733" spans="1:16" x14ac:dyDescent="0.25">
      <c r="A733" s="23">
        <v>41138</v>
      </c>
      <c r="B733">
        <v>31.327836000000001</v>
      </c>
      <c r="C733" s="16">
        <f t="shared" si="55"/>
        <v>4.9864572421365772E-2</v>
      </c>
      <c r="D733" s="10"/>
      <c r="E733" s="6">
        <v>38.156947000000002</v>
      </c>
      <c r="F733" s="16">
        <f t="shared" si="56"/>
        <v>5.7529652174989732E-2</v>
      </c>
      <c r="G733" s="10"/>
      <c r="H733" s="6">
        <v>40.349997999999999</v>
      </c>
      <c r="I733" s="16">
        <f t="shared" si="57"/>
        <v>-1.9617435498220592E-2</v>
      </c>
      <c r="J733" s="10"/>
      <c r="K733" s="6">
        <v>104.67009</v>
      </c>
      <c r="L733" s="16">
        <f t="shared" si="58"/>
        <v>5.0459471786312715E-3</v>
      </c>
      <c r="M733" s="10"/>
      <c r="N733" s="6">
        <v>110.378305</v>
      </c>
      <c r="O733" s="16">
        <f t="shared" si="59"/>
        <v>-4.9306943606550968E-2</v>
      </c>
      <c r="P733" s="10"/>
    </row>
    <row r="734" spans="1:16" x14ac:dyDescent="0.25">
      <c r="A734" s="23">
        <v>41137</v>
      </c>
      <c r="B734">
        <v>31.568836000000001</v>
      </c>
      <c r="C734" s="16">
        <f t="shared" si="55"/>
        <v>4.2525950306579796E-2</v>
      </c>
      <c r="D734" s="10"/>
      <c r="E734" s="6">
        <v>38.685191000000003</v>
      </c>
      <c r="F734" s="16">
        <f t="shared" si="56"/>
        <v>2.8720613468496969E-2</v>
      </c>
      <c r="G734" s="10"/>
      <c r="H734" s="6">
        <v>40.110000999999997</v>
      </c>
      <c r="I734" s="16">
        <f t="shared" si="57"/>
        <v>-1.0787030870629266E-2</v>
      </c>
      <c r="J734" s="10"/>
      <c r="K734" s="6">
        <v>104.528719</v>
      </c>
      <c r="L734" s="16">
        <f t="shared" si="58"/>
        <v>2.0003900589737889E-3</v>
      </c>
      <c r="M734" s="10"/>
      <c r="N734" s="6">
        <v>109.84275599999999</v>
      </c>
      <c r="O734" s="16">
        <f t="shared" si="59"/>
        <v>-4.9332985915675143E-2</v>
      </c>
      <c r="P734" s="10"/>
    </row>
    <row r="735" spans="1:16" x14ac:dyDescent="0.25">
      <c r="A735" s="23">
        <v>41136</v>
      </c>
      <c r="B735">
        <v>31.417905999999999</v>
      </c>
      <c r="C735" s="16">
        <f t="shared" si="55"/>
        <v>3.6877478604622205E-2</v>
      </c>
      <c r="D735" s="10"/>
      <c r="E735" s="6">
        <v>38.790843000000002</v>
      </c>
      <c r="F735" s="16">
        <f t="shared" si="56"/>
        <v>5.8540112247110532E-2</v>
      </c>
      <c r="G735" s="10"/>
      <c r="H735" s="6">
        <v>39.169998</v>
      </c>
      <c r="I735" s="16">
        <f t="shared" si="57"/>
        <v>-1.5946934050389494E-2</v>
      </c>
      <c r="J735" s="10"/>
      <c r="K735" s="6">
        <v>104.837974</v>
      </c>
      <c r="L735" s="16">
        <f t="shared" si="58"/>
        <v>1.3225033480483983E-3</v>
      </c>
      <c r="M735" s="10"/>
      <c r="N735" s="6">
        <v>110.786781</v>
      </c>
      <c r="O735" s="16">
        <f t="shared" si="59"/>
        <v>-4.5606384496754804E-2</v>
      </c>
      <c r="P735" s="10"/>
    </row>
    <row r="736" spans="1:16" x14ac:dyDescent="0.25">
      <c r="A736" s="23">
        <v>41135</v>
      </c>
      <c r="B736">
        <v>31.566403999999999</v>
      </c>
      <c r="C736" s="16">
        <f t="shared" si="55"/>
        <v>1.7864386610789484E-2</v>
      </c>
      <c r="D736" s="10"/>
      <c r="E736" s="6">
        <v>39.098984999999999</v>
      </c>
      <c r="F736" s="16">
        <f t="shared" si="56"/>
        <v>5.8371363663449305E-2</v>
      </c>
      <c r="G736" s="10"/>
      <c r="H736" s="6">
        <v>39.020000000000003</v>
      </c>
      <c r="I736" s="16">
        <f t="shared" si="57"/>
        <v>-6.0671533317229409E-2</v>
      </c>
      <c r="J736" s="10"/>
      <c r="K736" s="6">
        <v>105.33278199999999</v>
      </c>
      <c r="L736" s="16">
        <f t="shared" si="58"/>
        <v>6.8334523056878815E-3</v>
      </c>
      <c r="M736" s="10"/>
      <c r="N736" s="6">
        <v>112.36620600000001</v>
      </c>
      <c r="O736" s="16">
        <f t="shared" si="59"/>
        <v>-2.8457822496656182E-2</v>
      </c>
      <c r="P736" s="10"/>
    </row>
    <row r="737" spans="1:16" x14ac:dyDescent="0.25">
      <c r="A737" s="23">
        <v>41134</v>
      </c>
      <c r="B737">
        <v>31.184857999999998</v>
      </c>
      <c r="C737" s="16">
        <f t="shared" si="55"/>
        <v>2.8098826110900754E-2</v>
      </c>
      <c r="D737" s="10"/>
      <c r="E737" s="6">
        <v>39.107787000000002</v>
      </c>
      <c r="F737" s="16">
        <f t="shared" si="56"/>
        <v>6.2186032342040898E-2</v>
      </c>
      <c r="G737" s="10"/>
      <c r="H737" s="6">
        <v>39.349997999999999</v>
      </c>
      <c r="I737" s="16">
        <f t="shared" si="57"/>
        <v>-6.0890470779554007E-2</v>
      </c>
      <c r="J737" s="10"/>
      <c r="K737" s="6">
        <v>105.809922</v>
      </c>
      <c r="L737" s="16">
        <f t="shared" si="58"/>
        <v>1.4159050292333442E-2</v>
      </c>
      <c r="M737" s="10"/>
      <c r="N737" s="6">
        <v>113.90932100000001</v>
      </c>
      <c r="O737" s="16">
        <f t="shared" si="59"/>
        <v>-9.5719548410555522E-3</v>
      </c>
      <c r="P737" s="10"/>
    </row>
    <row r="738" spans="1:16" x14ac:dyDescent="0.25">
      <c r="A738" s="23">
        <v>41131</v>
      </c>
      <c r="B738">
        <v>31.371983</v>
      </c>
      <c r="C738" s="16">
        <f t="shared" si="55"/>
        <v>1.3426063513197084E-2</v>
      </c>
      <c r="D738" s="10"/>
      <c r="E738" s="6">
        <v>39.239849999999997</v>
      </c>
      <c r="F738" s="16">
        <f t="shared" si="56"/>
        <v>6.1409789922061808E-2</v>
      </c>
      <c r="G738" s="10"/>
      <c r="H738" s="6">
        <v>39.509998000000003</v>
      </c>
      <c r="I738" s="16">
        <f t="shared" si="57"/>
        <v>-3.6719708040132581E-2</v>
      </c>
      <c r="J738" s="10"/>
      <c r="K738" s="6">
        <v>106.03081899999999</v>
      </c>
      <c r="L738" s="16">
        <f t="shared" si="58"/>
        <v>1.9617676334797052E-2</v>
      </c>
      <c r="M738" s="10"/>
      <c r="N738" s="6">
        <v>114.09994</v>
      </c>
      <c r="O738" s="16">
        <f t="shared" si="59"/>
        <v>-3.6864607879887323E-3</v>
      </c>
      <c r="P738" s="10"/>
    </row>
    <row r="739" spans="1:16" x14ac:dyDescent="0.25">
      <c r="A739" s="23">
        <v>41130</v>
      </c>
      <c r="B739">
        <v>31.231028999999999</v>
      </c>
      <c r="C739" s="16">
        <f t="shared" si="55"/>
        <v>4.4164014651054906E-2</v>
      </c>
      <c r="D739" s="10"/>
      <c r="E739" s="6">
        <v>38.984530999999997</v>
      </c>
      <c r="F739" s="16">
        <f t="shared" si="56"/>
        <v>6.7544889835693178E-2</v>
      </c>
      <c r="G739" s="10"/>
      <c r="H739" s="6">
        <v>39.840000000000003</v>
      </c>
      <c r="I739" s="16">
        <f t="shared" si="57"/>
        <v>-2.0817844898034399E-2</v>
      </c>
      <c r="J739" s="10"/>
      <c r="K739" s="6">
        <v>105.730402</v>
      </c>
      <c r="L739" s="16">
        <f t="shared" si="58"/>
        <v>2.7169055889160854E-2</v>
      </c>
      <c r="M739" s="10"/>
      <c r="N739" s="6">
        <v>113.528082</v>
      </c>
      <c r="O739" s="16">
        <f t="shared" si="59"/>
        <v>8.2776546095624237E-3</v>
      </c>
      <c r="P739" s="10"/>
    </row>
    <row r="740" spans="1:16" x14ac:dyDescent="0.25">
      <c r="A740" s="23">
        <v>41129</v>
      </c>
      <c r="B740">
        <v>31.872613000000001</v>
      </c>
      <c r="C740" s="16">
        <f t="shared" si="55"/>
        <v>5.7521375500464877E-2</v>
      </c>
      <c r="D740" s="10"/>
      <c r="E740" s="6">
        <v>38.790843000000002</v>
      </c>
      <c r="F740" s="16">
        <f t="shared" si="56"/>
        <v>8.8495542852394582E-2</v>
      </c>
      <c r="G740" s="10"/>
      <c r="H740" s="6">
        <v>39.630001</v>
      </c>
      <c r="I740" s="16">
        <f t="shared" si="57"/>
        <v>2.6275115919629055E-2</v>
      </c>
      <c r="J740" s="10"/>
      <c r="K740" s="6">
        <v>105.801084</v>
      </c>
      <c r="L740" s="16">
        <f t="shared" si="58"/>
        <v>2.3997478029608832E-2</v>
      </c>
      <c r="M740" s="10"/>
      <c r="N740" s="6">
        <v>113.60978</v>
      </c>
      <c r="O740" s="16">
        <f t="shared" si="59"/>
        <v>-9.8251720125309694E-3</v>
      </c>
      <c r="P740" s="10"/>
    </row>
    <row r="741" spans="1:16" x14ac:dyDescent="0.25">
      <c r="A741" s="23">
        <v>41128</v>
      </c>
      <c r="B741">
        <v>31.690345000000001</v>
      </c>
      <c r="C741" s="16">
        <f t="shared" si="55"/>
        <v>6.2459425594252549E-2</v>
      </c>
      <c r="D741" s="10"/>
      <c r="E741" s="6">
        <v>38.738016999999999</v>
      </c>
      <c r="F741" s="16">
        <f t="shared" si="56"/>
        <v>8.7096052335293273E-2</v>
      </c>
      <c r="G741" s="10"/>
      <c r="H741" s="6">
        <v>39.5</v>
      </c>
      <c r="I741" s="16">
        <f t="shared" si="57"/>
        <v>1.7197177032781674E-2</v>
      </c>
      <c r="J741" s="10"/>
      <c r="K741" s="6">
        <v>106.101508</v>
      </c>
      <c r="L741" s="16">
        <f t="shared" si="58"/>
        <v>2.6252561640311978E-2</v>
      </c>
      <c r="M741" s="10"/>
      <c r="N741" s="6">
        <v>114.21794800000001</v>
      </c>
      <c r="O741" s="16">
        <f t="shared" si="59"/>
        <v>-6.6851417234674582E-3</v>
      </c>
      <c r="P741" s="10"/>
    </row>
    <row r="742" spans="1:16" x14ac:dyDescent="0.25">
      <c r="A742" s="23">
        <v>41127</v>
      </c>
      <c r="B742">
        <v>31.843451000000002</v>
      </c>
      <c r="C742" s="16">
        <f t="shared" si="55"/>
        <v>5.8785262778353164E-2</v>
      </c>
      <c r="D742" s="10"/>
      <c r="E742" s="6">
        <v>39.169418999999998</v>
      </c>
      <c r="F742" s="16">
        <f t="shared" si="56"/>
        <v>9.8352429548667075E-2</v>
      </c>
      <c r="G742" s="10"/>
      <c r="H742" s="6">
        <v>39.400002000000001</v>
      </c>
      <c r="I742" s="16">
        <f t="shared" si="57"/>
        <v>1.4641664526072518E-2</v>
      </c>
      <c r="J742" s="10"/>
      <c r="K742" s="6">
        <v>106.658168</v>
      </c>
      <c r="L742" s="16">
        <f t="shared" si="58"/>
        <v>3.0570702322882948E-2</v>
      </c>
      <c r="M742" s="10"/>
      <c r="N742" s="6">
        <v>115.706602</v>
      </c>
      <c r="O742" s="16">
        <f t="shared" si="59"/>
        <v>2.1310298676691097E-4</v>
      </c>
      <c r="P742" s="10"/>
    </row>
    <row r="743" spans="1:16" x14ac:dyDescent="0.25">
      <c r="A743" s="23">
        <v>41124</v>
      </c>
      <c r="B743">
        <v>31.831299000000001</v>
      </c>
      <c r="C743" s="16">
        <f t="shared" si="55"/>
        <v>8.0481590117379431E-2</v>
      </c>
      <c r="D743" s="10"/>
      <c r="E743" s="6">
        <v>38.870080000000002</v>
      </c>
      <c r="F743" s="16">
        <f t="shared" si="56"/>
        <v>0.11812014069397092</v>
      </c>
      <c r="G743" s="10"/>
      <c r="H743" s="6">
        <v>39.189999</v>
      </c>
      <c r="I743" s="16">
        <f t="shared" si="57"/>
        <v>7.9304681504219765E-3</v>
      </c>
      <c r="J743" s="10"/>
      <c r="K743" s="6">
        <v>106.516797</v>
      </c>
      <c r="L743" s="16">
        <f t="shared" si="58"/>
        <v>3.7038627289635695E-2</v>
      </c>
      <c r="M743" s="10"/>
      <c r="N743" s="6">
        <v>115.661214</v>
      </c>
      <c r="O743" s="16">
        <f t="shared" si="59"/>
        <v>9.255126472731634E-3</v>
      </c>
      <c r="P743" s="10"/>
    </row>
    <row r="744" spans="1:16" x14ac:dyDescent="0.25">
      <c r="A744" s="23">
        <v>41123</v>
      </c>
      <c r="B744">
        <v>31.41573</v>
      </c>
      <c r="C744" s="16">
        <f t="shared" si="55"/>
        <v>4.8259288785591714E-2</v>
      </c>
      <c r="D744" s="10"/>
      <c r="E744" s="6">
        <v>38.65878</v>
      </c>
      <c r="F744" s="16">
        <f t="shared" si="56"/>
        <v>9.8805414117197898E-2</v>
      </c>
      <c r="G744" s="10"/>
      <c r="H744" s="6">
        <v>38.240001999999997</v>
      </c>
      <c r="I744" s="16">
        <f t="shared" si="57"/>
        <v>-1.9023829311043072E-2</v>
      </c>
      <c r="J744" s="10"/>
      <c r="K744" s="6">
        <v>106.773032</v>
      </c>
      <c r="L744" s="16">
        <f t="shared" si="58"/>
        <v>3.8322828934201691E-2</v>
      </c>
      <c r="M744" s="10"/>
      <c r="N744" s="6">
        <v>117.55833699999999</v>
      </c>
      <c r="O744" s="16">
        <f t="shared" si="59"/>
        <v>2.3545865307043501E-2</v>
      </c>
      <c r="P744" s="10"/>
    </row>
    <row r="745" spans="1:16" x14ac:dyDescent="0.25">
      <c r="A745" s="23">
        <v>41122</v>
      </c>
      <c r="B745">
        <v>30.975854999999999</v>
      </c>
      <c r="C745" s="16">
        <f t="shared" si="55"/>
        <v>8.1938426305381062E-2</v>
      </c>
      <c r="D745" s="10"/>
      <c r="E745" s="6">
        <v>38.984530999999997</v>
      </c>
      <c r="F745" s="16">
        <f t="shared" si="56"/>
        <v>0.11305445918918644</v>
      </c>
      <c r="G745" s="10"/>
      <c r="H745" s="6">
        <v>38</v>
      </c>
      <c r="I745" s="16">
        <f t="shared" si="57"/>
        <v>-2.498722526804642E-2</v>
      </c>
      <c r="J745" s="10"/>
      <c r="K745" s="6">
        <v>106.70235</v>
      </c>
      <c r="L745" s="16">
        <f t="shared" si="58"/>
        <v>4.0019661725896993E-2</v>
      </c>
      <c r="M745" s="10"/>
      <c r="N745" s="6">
        <v>116.895708</v>
      </c>
      <c r="O745" s="16">
        <f t="shared" si="59"/>
        <v>2.6458969529410403E-2</v>
      </c>
      <c r="P745" s="10"/>
    </row>
    <row r="746" spans="1:16" x14ac:dyDescent="0.25">
      <c r="A746" s="23">
        <v>41121</v>
      </c>
      <c r="B746">
        <v>31.367125999999999</v>
      </c>
      <c r="C746" s="16">
        <f t="shared" si="55"/>
        <v>3.9725933459309859E-2</v>
      </c>
      <c r="D746" s="10"/>
      <c r="E746" s="6">
        <v>38.887684999999998</v>
      </c>
      <c r="F746" s="16">
        <f t="shared" si="56"/>
        <v>0.12930374986366933</v>
      </c>
      <c r="G746" s="10"/>
      <c r="H746" s="6">
        <v>39.020000000000003</v>
      </c>
      <c r="I746" s="16">
        <f t="shared" si="57"/>
        <v>-6.1728395061728447E-2</v>
      </c>
      <c r="J746" s="10"/>
      <c r="K746" s="6">
        <v>106.821631</v>
      </c>
      <c r="L746" s="16">
        <f t="shared" si="58"/>
        <v>4.093330814987084E-2</v>
      </c>
      <c r="M746" s="10"/>
      <c r="N746" s="6">
        <v>117.482997</v>
      </c>
      <c r="O746" s="16">
        <f t="shared" si="59"/>
        <v>2.6098883627503122E-2</v>
      </c>
      <c r="P746" s="10"/>
    </row>
    <row r="747" spans="1:16" x14ac:dyDescent="0.25">
      <c r="A747" s="23">
        <v>41120</v>
      </c>
      <c r="B747">
        <v>31.797276</v>
      </c>
      <c r="C747" s="16">
        <f t="shared" si="55"/>
        <v>6.3617729585560889E-2</v>
      </c>
      <c r="D747" s="10"/>
      <c r="E747" s="6">
        <v>39.160612999999998</v>
      </c>
      <c r="F747" s="16">
        <f t="shared" si="56"/>
        <v>0.12592401694308153</v>
      </c>
      <c r="G747" s="10"/>
      <c r="H747" s="6">
        <v>39.409999999999997</v>
      </c>
      <c r="I747" s="16">
        <f t="shared" si="57"/>
        <v>-4.1748550055290989E-2</v>
      </c>
      <c r="J747" s="10"/>
      <c r="K747" s="6">
        <v>106.275549</v>
      </c>
      <c r="L747" s="16">
        <f t="shared" si="58"/>
        <v>4.2543326129334202E-2</v>
      </c>
      <c r="M747" s="10"/>
      <c r="N747" s="6">
        <v>117.24749300000001</v>
      </c>
      <c r="O747" s="16">
        <f t="shared" si="59"/>
        <v>3.6351958094199777E-2</v>
      </c>
      <c r="P747" s="10"/>
    </row>
    <row r="748" spans="1:16" x14ac:dyDescent="0.25">
      <c r="A748" s="23">
        <v>41117</v>
      </c>
      <c r="B748">
        <v>31.384135000000001</v>
      </c>
      <c r="C748" s="16">
        <f t="shared" si="55"/>
        <v>8.9425476519721991E-2</v>
      </c>
      <c r="D748" s="10"/>
      <c r="E748" s="6">
        <v>39.706465999999999</v>
      </c>
      <c r="F748" s="16">
        <f t="shared" si="56"/>
        <v>0.14491636876453895</v>
      </c>
      <c r="G748" s="10"/>
      <c r="H748" s="6">
        <v>39.849997999999999</v>
      </c>
      <c r="I748" s="16">
        <f t="shared" si="57"/>
        <v>1.01602745786189E-3</v>
      </c>
      <c r="J748" s="10"/>
      <c r="K748" s="6">
        <v>106.002501</v>
      </c>
      <c r="L748" s="16">
        <f t="shared" si="58"/>
        <v>3.6237165424368278E-2</v>
      </c>
      <c r="M748" s="10"/>
      <c r="N748" s="6">
        <v>116.37791300000001</v>
      </c>
      <c r="O748" s="16">
        <f t="shared" si="59"/>
        <v>2.0764127020283407E-2</v>
      </c>
      <c r="P748" s="10"/>
    </row>
    <row r="749" spans="1:16" x14ac:dyDescent="0.25">
      <c r="A749" s="23">
        <v>41116</v>
      </c>
      <c r="B749">
        <v>30.808167999999998</v>
      </c>
      <c r="C749" s="16">
        <f t="shared" si="55"/>
        <v>9.0709419252210433E-2</v>
      </c>
      <c r="D749" s="10"/>
      <c r="E749" s="6">
        <v>38.148144000000002</v>
      </c>
      <c r="F749" s="16">
        <f t="shared" si="56"/>
        <v>0.15819208413324048</v>
      </c>
      <c r="G749" s="10"/>
      <c r="H749" s="6">
        <v>37.75</v>
      </c>
      <c r="I749" s="16">
        <f t="shared" si="57"/>
        <v>1.2449110456069334E-2</v>
      </c>
      <c r="J749" s="10"/>
      <c r="K749" s="6">
        <v>106.504548</v>
      </c>
      <c r="L749" s="16">
        <f t="shared" si="58"/>
        <v>3.3132700123048142E-2</v>
      </c>
      <c r="M749" s="10"/>
      <c r="N749" s="6">
        <v>118.615255</v>
      </c>
      <c r="O749" s="16">
        <f t="shared" si="59"/>
        <v>1.864423723198505E-2</v>
      </c>
      <c r="P749" s="10"/>
    </row>
    <row r="750" spans="1:16" x14ac:dyDescent="0.25">
      <c r="A750" s="23">
        <v>41115</v>
      </c>
      <c r="B750">
        <v>29.697547</v>
      </c>
      <c r="C750" s="16">
        <f t="shared" si="55"/>
        <v>8.8247919101034578E-2</v>
      </c>
      <c r="D750" s="10"/>
      <c r="E750" s="6">
        <v>37.523051000000002</v>
      </c>
      <c r="F750" s="16">
        <f t="shared" si="56"/>
        <v>0.11704046884601182</v>
      </c>
      <c r="G750" s="10"/>
      <c r="H750" s="6">
        <v>39.689999</v>
      </c>
      <c r="I750" s="16">
        <f t="shared" si="57"/>
        <v>-3.1306157780185973E-2</v>
      </c>
      <c r="J750" s="10"/>
      <c r="K750" s="6">
        <v>106.337203</v>
      </c>
      <c r="L750" s="16">
        <f t="shared" si="58"/>
        <v>4.2306286327043363E-2</v>
      </c>
      <c r="M750" s="10"/>
      <c r="N750" s="6">
        <v>119.711286</v>
      </c>
      <c r="O750" s="16">
        <f t="shared" si="59"/>
        <v>4.4009203949160192E-2</v>
      </c>
      <c r="P750" s="10"/>
    </row>
    <row r="751" spans="1:16" x14ac:dyDescent="0.25">
      <c r="A751" s="23">
        <v>41114</v>
      </c>
      <c r="B751">
        <v>29.806909000000001</v>
      </c>
      <c r="C751" s="16">
        <f t="shared" si="55"/>
        <v>6.3533467471380334E-2</v>
      </c>
      <c r="D751" s="10"/>
      <c r="E751" s="6">
        <v>37.584679000000001</v>
      </c>
      <c r="F751" s="16">
        <f t="shared" si="56"/>
        <v>0.10989577086302038</v>
      </c>
      <c r="G751" s="10"/>
      <c r="H751" s="6">
        <v>39.150002000000001</v>
      </c>
      <c r="I751" s="16">
        <f t="shared" si="57"/>
        <v>2.5051600592675527E-2</v>
      </c>
      <c r="J751" s="10"/>
      <c r="K751" s="6">
        <v>106.13462</v>
      </c>
      <c r="L751" s="16">
        <f t="shared" si="58"/>
        <v>3.9418414363134646E-2</v>
      </c>
      <c r="M751" s="10"/>
      <c r="N751" s="6">
        <v>119.40331500000001</v>
      </c>
      <c r="O751" s="16">
        <f t="shared" si="59"/>
        <v>5.2316581810067708E-2</v>
      </c>
      <c r="P751" s="10"/>
    </row>
    <row r="752" spans="1:16" x14ac:dyDescent="0.25">
      <c r="A752" s="23">
        <v>41113</v>
      </c>
      <c r="B752">
        <v>30.249213000000001</v>
      </c>
      <c r="C752" s="16">
        <f t="shared" si="55"/>
        <v>4.6858979723986227E-2</v>
      </c>
      <c r="D752" s="10"/>
      <c r="E752" s="6">
        <v>38.095319000000003</v>
      </c>
      <c r="F752" s="16">
        <f t="shared" si="56"/>
        <v>0.11085085784368776</v>
      </c>
      <c r="G752" s="10"/>
      <c r="H752" s="6">
        <v>39.889999000000003</v>
      </c>
      <c r="I752" s="16">
        <f t="shared" si="57"/>
        <v>1.2788747457226357E-3</v>
      </c>
      <c r="J752" s="10"/>
      <c r="K752" s="6">
        <v>105.967268</v>
      </c>
      <c r="L752" s="16">
        <f t="shared" si="58"/>
        <v>4.1190562383827567E-2</v>
      </c>
      <c r="M752" s="10"/>
      <c r="N752" s="6">
        <v>118.470322</v>
      </c>
      <c r="O752" s="16">
        <f t="shared" si="59"/>
        <v>5.9968221010980205E-2</v>
      </c>
      <c r="P752" s="10"/>
    </row>
    <row r="753" spans="1:16" x14ac:dyDescent="0.25">
      <c r="A753" s="23">
        <v>41110</v>
      </c>
      <c r="B753">
        <v>30.560283999999999</v>
      </c>
      <c r="C753" s="16">
        <f t="shared" si="55"/>
        <v>6.9789432023227516E-2</v>
      </c>
      <c r="D753" s="10"/>
      <c r="E753" s="6">
        <v>38.218575000000001</v>
      </c>
      <c r="F753" s="16">
        <f t="shared" si="56"/>
        <v>0.13706508632011283</v>
      </c>
      <c r="G753" s="10"/>
      <c r="H753" s="6">
        <v>40.590000000000003</v>
      </c>
      <c r="I753" s="16">
        <f t="shared" si="57"/>
        <v>5.5011847262315783E-2</v>
      </c>
      <c r="J753" s="10"/>
      <c r="K753" s="6">
        <v>106.31077399999999</v>
      </c>
      <c r="L753" s="16">
        <f t="shared" si="58"/>
        <v>3.6513932135413096E-2</v>
      </c>
      <c r="M753" s="10"/>
      <c r="N753" s="6">
        <v>117.809088</v>
      </c>
      <c r="O753" s="16">
        <f t="shared" si="59"/>
        <v>4.2070323784364039E-2</v>
      </c>
      <c r="P753" s="10"/>
    </row>
    <row r="754" spans="1:16" x14ac:dyDescent="0.25">
      <c r="A754" s="23">
        <v>41109</v>
      </c>
      <c r="B754">
        <v>30.472795000000001</v>
      </c>
      <c r="C754" s="16">
        <f t="shared" si="55"/>
        <v>7.8658422583311349E-2</v>
      </c>
      <c r="D754" s="10"/>
      <c r="E754" s="6">
        <v>38.685191000000003</v>
      </c>
      <c r="F754" s="16">
        <f t="shared" si="56"/>
        <v>0.14104069478414782</v>
      </c>
      <c r="G754" s="10"/>
      <c r="H754" s="6">
        <v>41.349997999999999</v>
      </c>
      <c r="I754" s="16">
        <f t="shared" si="57"/>
        <v>4.8024786986831991E-2</v>
      </c>
      <c r="J754" s="10"/>
      <c r="K754" s="6">
        <v>106.23150699999999</v>
      </c>
      <c r="L754" s="16">
        <f t="shared" si="58"/>
        <v>3.9695339699079346E-2</v>
      </c>
      <c r="M754" s="10"/>
      <c r="N754" s="6">
        <v>116.38697999999999</v>
      </c>
      <c r="O754" s="16">
        <f t="shared" si="59"/>
        <v>4.0971473449667339E-2</v>
      </c>
      <c r="P754" s="10"/>
    </row>
    <row r="755" spans="1:16" x14ac:dyDescent="0.25">
      <c r="A755" s="23">
        <v>41108</v>
      </c>
      <c r="B755">
        <v>31.063344000000001</v>
      </c>
      <c r="C755" s="16">
        <f t="shared" si="55"/>
        <v>7.3452615729207471E-2</v>
      </c>
      <c r="D755" s="10"/>
      <c r="E755" s="6">
        <v>38.685191000000003</v>
      </c>
      <c r="F755" s="16">
        <f t="shared" si="56"/>
        <v>0.15888892323948323</v>
      </c>
      <c r="G755" s="10"/>
      <c r="H755" s="6">
        <v>41.580002</v>
      </c>
      <c r="I755" s="16">
        <f t="shared" si="57"/>
        <v>8.5016974940514967E-2</v>
      </c>
      <c r="J755" s="10"/>
      <c r="K755" s="6">
        <v>106.046543</v>
      </c>
      <c r="L755" s="16">
        <f t="shared" si="58"/>
        <v>4.2769635783883153E-2</v>
      </c>
      <c r="M755" s="10"/>
      <c r="N755" s="6">
        <v>116.68589799999999</v>
      </c>
      <c r="O755" s="16">
        <f t="shared" si="59"/>
        <v>2.8159264739364254E-2</v>
      </c>
      <c r="P755" s="10"/>
    </row>
    <row r="756" spans="1:16" x14ac:dyDescent="0.25">
      <c r="A756" s="23">
        <v>41107</v>
      </c>
      <c r="B756">
        <v>31.162983000000001</v>
      </c>
      <c r="C756" s="16">
        <f t="shared" si="55"/>
        <v>9.8676333034418917E-2</v>
      </c>
      <c r="D756" s="10"/>
      <c r="E756" s="6">
        <v>38.905293999999998</v>
      </c>
      <c r="F756" s="16">
        <f t="shared" si="56"/>
        <v>0.17203728856775924</v>
      </c>
      <c r="G756" s="10"/>
      <c r="H756" s="6">
        <v>40.900002000000001</v>
      </c>
      <c r="I756" s="16">
        <f t="shared" si="57"/>
        <v>8.3941629719978428E-2</v>
      </c>
      <c r="J756" s="10"/>
      <c r="K756" s="6">
        <v>105.465221</v>
      </c>
      <c r="L756" s="16">
        <f t="shared" si="58"/>
        <v>4.3111302010691244E-2</v>
      </c>
      <c r="M756" s="10"/>
      <c r="N756" s="6">
        <v>116.622485</v>
      </c>
      <c r="O756" s="16">
        <f t="shared" si="59"/>
        <v>3.2366047809190723E-2</v>
      </c>
      <c r="P756" s="10"/>
    </row>
    <row r="757" spans="1:16" x14ac:dyDescent="0.25">
      <c r="A757" s="23">
        <v>41106</v>
      </c>
      <c r="B757">
        <v>30.900518000000002</v>
      </c>
      <c r="C757" s="16">
        <f t="shared" si="55"/>
        <v>0.12670240603501814</v>
      </c>
      <c r="D757" s="10"/>
      <c r="E757" s="6">
        <v>38.165750000000003</v>
      </c>
      <c r="F757" s="16">
        <f t="shared" si="56"/>
        <v>0.19127861427770831</v>
      </c>
      <c r="G757" s="10"/>
      <c r="H757" s="6">
        <v>41.07</v>
      </c>
      <c r="I757" s="16">
        <f t="shared" si="57"/>
        <v>8.5168561559261446E-2</v>
      </c>
      <c r="J757" s="10"/>
      <c r="K757" s="6">
        <v>105.465221</v>
      </c>
      <c r="L757" s="16">
        <f t="shared" si="58"/>
        <v>3.4356470730352751E-2</v>
      </c>
      <c r="M757" s="10"/>
      <c r="N757" s="6">
        <v>117.54640999999999</v>
      </c>
      <c r="O757" s="16">
        <f t="shared" si="59"/>
        <v>1.1185114742787494E-2</v>
      </c>
      <c r="P757" s="10"/>
    </row>
    <row r="758" spans="1:16" x14ac:dyDescent="0.25">
      <c r="A758" s="23">
        <v>41103</v>
      </c>
      <c r="B758">
        <v>30.156863000000001</v>
      </c>
      <c r="C758" s="16">
        <f t="shared" si="55"/>
        <v>0.11378764895083138</v>
      </c>
      <c r="D758" s="10"/>
      <c r="E758" s="6">
        <v>38.271400999999997</v>
      </c>
      <c r="F758" s="16">
        <f t="shared" si="56"/>
        <v>0.16988172702108861</v>
      </c>
      <c r="G758" s="10"/>
      <c r="H758" s="6">
        <v>41.439999</v>
      </c>
      <c r="I758" s="16">
        <f t="shared" si="57"/>
        <v>8.910106308939425E-2</v>
      </c>
      <c r="J758" s="10"/>
      <c r="K758" s="6">
        <v>105.174567</v>
      </c>
      <c r="L758" s="16">
        <f t="shared" si="58"/>
        <v>3.2134917254152517E-2</v>
      </c>
      <c r="M758" s="10"/>
      <c r="N758" s="6">
        <v>117.002922</v>
      </c>
      <c r="O758" s="16">
        <f t="shared" si="59"/>
        <v>5.5626464643945273E-3</v>
      </c>
      <c r="P758" s="10"/>
    </row>
    <row r="759" spans="1:16" x14ac:dyDescent="0.25">
      <c r="A759" s="23">
        <v>41102</v>
      </c>
      <c r="B759">
        <v>29.804479000000001</v>
      </c>
      <c r="C759" s="16">
        <f t="shared" si="55"/>
        <v>0.10547881853077867</v>
      </c>
      <c r="D759" s="10"/>
      <c r="E759" s="6">
        <v>37.778371</v>
      </c>
      <c r="F759" s="16">
        <f t="shared" si="56"/>
        <v>0.18195483850106431</v>
      </c>
      <c r="G759" s="10"/>
      <c r="H759" s="6">
        <v>40.740001999999997</v>
      </c>
      <c r="I759" s="16">
        <f t="shared" si="57"/>
        <v>0.11728225936910208</v>
      </c>
      <c r="J759" s="10"/>
      <c r="K759" s="6">
        <v>105.139335</v>
      </c>
      <c r="L759" s="16">
        <f t="shared" si="58"/>
        <v>2.1480152833290189E-2</v>
      </c>
      <c r="M759" s="10"/>
      <c r="N759" s="6">
        <v>117.310892</v>
      </c>
      <c r="O759" s="16">
        <f t="shared" si="59"/>
        <v>-6.9950781794468897E-3</v>
      </c>
      <c r="P759" s="10"/>
    </row>
    <row r="760" spans="1:16" x14ac:dyDescent="0.25">
      <c r="A760" s="23">
        <v>41101</v>
      </c>
      <c r="B760">
        <v>29.342732000000002</v>
      </c>
      <c r="C760" s="16">
        <f t="shared" si="55"/>
        <v>6.4583352011344131E-2</v>
      </c>
      <c r="D760" s="10"/>
      <c r="E760" s="6">
        <v>36.281674000000002</v>
      </c>
      <c r="F760" s="16">
        <f t="shared" si="56"/>
        <v>0.15430968861107663</v>
      </c>
      <c r="G760" s="10"/>
      <c r="H760" s="6">
        <v>40.639999000000003</v>
      </c>
      <c r="I760" s="16">
        <f t="shared" si="57"/>
        <v>9.22252839738682E-2</v>
      </c>
      <c r="J760" s="10"/>
      <c r="K760" s="6">
        <v>104.61085799999999</v>
      </c>
      <c r="L760" s="16">
        <f t="shared" si="58"/>
        <v>2.7409823843344672E-2</v>
      </c>
      <c r="M760" s="10"/>
      <c r="N760" s="6">
        <v>116.486619</v>
      </c>
      <c r="O760" s="16">
        <f t="shared" si="59"/>
        <v>1.9254855905298074E-2</v>
      </c>
      <c r="P760" s="10"/>
    </row>
    <row r="761" spans="1:16" x14ac:dyDescent="0.25">
      <c r="A761" s="23">
        <v>41100</v>
      </c>
      <c r="B761">
        <v>29.716989999999999</v>
      </c>
      <c r="C761" s="16">
        <f t="shared" si="55"/>
        <v>2.7661914879131055E-2</v>
      </c>
      <c r="D761" s="10"/>
      <c r="E761" s="6">
        <v>36.422539</v>
      </c>
      <c r="F761" s="16">
        <f t="shared" si="56"/>
        <v>0.11391386772901568</v>
      </c>
      <c r="G761" s="10"/>
      <c r="H761" s="6">
        <v>40.779998999999997</v>
      </c>
      <c r="I761" s="16">
        <f t="shared" si="57"/>
        <v>9.4827588761519088E-2</v>
      </c>
      <c r="J761" s="10"/>
      <c r="K761" s="6">
        <v>104.434704</v>
      </c>
      <c r="L761" s="16">
        <f t="shared" si="58"/>
        <v>2.9462490659409424E-2</v>
      </c>
      <c r="M761" s="10"/>
      <c r="N761" s="6">
        <v>116.34168699999999</v>
      </c>
      <c r="O761" s="16">
        <f t="shared" si="59"/>
        <v>2.3807569918379068E-2</v>
      </c>
      <c r="P761" s="10"/>
    </row>
    <row r="762" spans="1:16" x14ac:dyDescent="0.25">
      <c r="A762" s="23">
        <v>41099</v>
      </c>
      <c r="B762">
        <v>30.049934</v>
      </c>
      <c r="C762" s="16">
        <f t="shared" si="55"/>
        <v>1.6627859615335083E-2</v>
      </c>
      <c r="D762" s="10"/>
      <c r="E762" s="6">
        <v>37.091652000000003</v>
      </c>
      <c r="F762" s="16">
        <f t="shared" si="56"/>
        <v>0.11258655164183051</v>
      </c>
      <c r="G762" s="10"/>
      <c r="H762" s="6">
        <v>40.790000999999997</v>
      </c>
      <c r="I762" s="16">
        <f t="shared" si="57"/>
        <v>8.8337280802314178E-2</v>
      </c>
      <c r="J762" s="10"/>
      <c r="K762" s="6">
        <v>104.461127</v>
      </c>
      <c r="L762" s="16">
        <f t="shared" si="58"/>
        <v>2.8614555242047146E-2</v>
      </c>
      <c r="M762" s="10"/>
      <c r="N762" s="6">
        <v>116.10616899999999</v>
      </c>
      <c r="O762" s="16">
        <f t="shared" si="59"/>
        <v>4.8467005125364837E-2</v>
      </c>
      <c r="P762" s="10"/>
    </row>
    <row r="763" spans="1:16" x14ac:dyDescent="0.25">
      <c r="A763" s="23">
        <v>41096</v>
      </c>
      <c r="B763">
        <v>30.446062000000001</v>
      </c>
      <c r="C763" s="16">
        <f t="shared" si="55"/>
        <v>3.5854894645742208E-2</v>
      </c>
      <c r="D763" s="10"/>
      <c r="E763" s="6">
        <v>36.545796000000003</v>
      </c>
      <c r="F763" s="16">
        <f t="shared" si="56"/>
        <v>0.1342326754669092</v>
      </c>
      <c r="G763" s="10"/>
      <c r="H763" s="6">
        <v>40.759998000000003</v>
      </c>
      <c r="I763" s="16">
        <f t="shared" si="57"/>
        <v>9.650537374985535E-2</v>
      </c>
      <c r="J763" s="10"/>
      <c r="K763" s="6">
        <v>104.39066200000001</v>
      </c>
      <c r="L763" s="16">
        <f t="shared" si="58"/>
        <v>3.0384259938583291E-2</v>
      </c>
      <c r="M763" s="10"/>
      <c r="N763" s="6">
        <v>115.09167100000001</v>
      </c>
      <c r="O763" s="16">
        <f t="shared" si="59"/>
        <v>4.3122354464222301E-2</v>
      </c>
      <c r="P763" s="10"/>
    </row>
    <row r="764" spans="1:16" x14ac:dyDescent="0.25">
      <c r="A764" s="23">
        <v>41095</v>
      </c>
      <c r="B764">
        <v>30.866495</v>
      </c>
      <c r="C764" s="16">
        <f t="shared" si="55"/>
        <v>4.600484577609687E-2</v>
      </c>
      <c r="D764" s="10"/>
      <c r="E764" s="6">
        <v>36.651448000000002</v>
      </c>
      <c r="F764" s="16">
        <f t="shared" si="56"/>
        <v>0.116054769259748</v>
      </c>
      <c r="G764" s="10"/>
      <c r="H764" s="6">
        <v>41.700001</v>
      </c>
      <c r="I764" s="16">
        <f t="shared" si="57"/>
        <v>9.7469011778917869E-2</v>
      </c>
      <c r="J764" s="10"/>
      <c r="K764" s="6">
        <v>104.126431</v>
      </c>
      <c r="L764" s="16">
        <f t="shared" si="58"/>
        <v>3.2272567514168182E-2</v>
      </c>
      <c r="M764" s="10"/>
      <c r="N764" s="6">
        <v>114.03188</v>
      </c>
      <c r="O764" s="16">
        <f t="shared" si="59"/>
        <v>3.7876794802355285E-2</v>
      </c>
      <c r="P764" s="10"/>
    </row>
    <row r="765" spans="1:16" x14ac:dyDescent="0.25">
      <c r="A765" s="23">
        <v>41093</v>
      </c>
      <c r="B765">
        <v>30.703666999999999</v>
      </c>
      <c r="C765" s="16">
        <f t="shared" si="55"/>
        <v>6.5788399197063141E-2</v>
      </c>
      <c r="D765" s="10"/>
      <c r="E765" s="6">
        <v>36.809922</v>
      </c>
      <c r="F765" s="16">
        <f t="shared" si="56"/>
        <v>0.12707480046105846</v>
      </c>
      <c r="G765" s="10"/>
      <c r="H765" s="6">
        <v>41.549999</v>
      </c>
      <c r="I765" s="16">
        <f t="shared" si="57"/>
        <v>0.12247641332563042</v>
      </c>
      <c r="J765" s="10"/>
      <c r="K765" s="6">
        <v>103.86219199999999</v>
      </c>
      <c r="L765" s="16">
        <f t="shared" si="58"/>
        <v>2.9837857336091789E-2</v>
      </c>
      <c r="M765" s="10"/>
      <c r="N765" s="6">
        <v>113.45216499999999</v>
      </c>
      <c r="O765" s="16">
        <f t="shared" si="59"/>
        <v>2.4403470218917978E-2</v>
      </c>
      <c r="P765" s="10"/>
    </row>
    <row r="766" spans="1:16" x14ac:dyDescent="0.25">
      <c r="A766" s="23">
        <v>41092</v>
      </c>
      <c r="B766">
        <v>30.771715</v>
      </c>
      <c r="C766" s="16">
        <f t="shared" si="55"/>
        <v>6.7150914585084598E-2</v>
      </c>
      <c r="D766" s="10"/>
      <c r="E766" s="6">
        <v>36.845134999999999</v>
      </c>
      <c r="F766" s="16">
        <f t="shared" si="56"/>
        <v>0.12832199343315831</v>
      </c>
      <c r="G766" s="10"/>
      <c r="H766" s="6">
        <v>40.849997999999999</v>
      </c>
      <c r="I766" s="16">
        <f t="shared" si="57"/>
        <v>0.12327647346437032</v>
      </c>
      <c r="J766" s="10"/>
      <c r="K766" s="6">
        <v>103.77411499999999</v>
      </c>
      <c r="L766" s="16">
        <f t="shared" si="58"/>
        <v>2.9719235219294982E-2</v>
      </c>
      <c r="M766" s="10"/>
      <c r="N766" s="6">
        <v>114.330797</v>
      </c>
      <c r="O766" s="16">
        <f t="shared" si="59"/>
        <v>2.6264172544053999E-2</v>
      </c>
      <c r="P766" s="10"/>
    </row>
    <row r="767" spans="1:16" x14ac:dyDescent="0.25">
      <c r="A767" s="23">
        <v>41089</v>
      </c>
      <c r="B767">
        <v>30.045072000000001</v>
      </c>
      <c r="C767" s="16">
        <f t="shared" si="55"/>
        <v>8.9485461543625355E-2</v>
      </c>
      <c r="D767" s="10"/>
      <c r="E767" s="6">
        <v>36.757095999999997</v>
      </c>
      <c r="F767" s="16">
        <f t="shared" si="56"/>
        <v>0.12519614132277379</v>
      </c>
      <c r="G767" s="10"/>
      <c r="H767" s="6">
        <v>40.349997999999999</v>
      </c>
      <c r="I767" s="16">
        <f t="shared" si="57"/>
        <v>9.8413527787403199E-2</v>
      </c>
      <c r="J767" s="10"/>
      <c r="K767" s="6">
        <v>103.226259</v>
      </c>
      <c r="L767" s="16">
        <f t="shared" si="58"/>
        <v>2.6087017825461301E-2</v>
      </c>
      <c r="M767" s="10"/>
      <c r="N767" s="6">
        <v>113.163214</v>
      </c>
      <c r="O767" s="16">
        <f t="shared" si="59"/>
        <v>2.2696695437134595E-2</v>
      </c>
      <c r="P767" s="10"/>
    </row>
    <row r="768" spans="1:16" x14ac:dyDescent="0.25">
      <c r="A768" s="23">
        <v>41088</v>
      </c>
      <c r="B768">
        <v>29.532291000000001</v>
      </c>
      <c r="C768" s="16">
        <f t="shared" si="55"/>
        <v>9.7567468273179747E-2</v>
      </c>
      <c r="D768" s="10"/>
      <c r="E768" s="6">
        <v>35.815058000000001</v>
      </c>
      <c r="F768" s="16">
        <f t="shared" si="56"/>
        <v>0.11597787286738681</v>
      </c>
      <c r="G768" s="10"/>
      <c r="H768" s="6">
        <v>38.82</v>
      </c>
      <c r="I768" s="16">
        <f t="shared" si="57"/>
        <v>9.8556983392322328E-2</v>
      </c>
      <c r="J768" s="10"/>
      <c r="K768" s="6">
        <v>103.2526</v>
      </c>
      <c r="L768" s="16">
        <f t="shared" si="58"/>
        <v>2.1819067781359225E-2</v>
      </c>
      <c r="M768" s="10"/>
      <c r="N768" s="6">
        <v>114.654583</v>
      </c>
      <c r="O768" s="16">
        <f t="shared" si="59"/>
        <v>1.0133585479890295E-2</v>
      </c>
      <c r="P768" s="10"/>
    </row>
    <row r="769" spans="1:16" x14ac:dyDescent="0.25">
      <c r="A769" s="23">
        <v>41087</v>
      </c>
      <c r="B769">
        <v>29.998899000000002</v>
      </c>
      <c r="C769" s="16">
        <f t="shared" si="55"/>
        <v>5.6603735106772968E-2</v>
      </c>
      <c r="D769" s="10"/>
      <c r="E769" s="6">
        <v>35.682994999999998</v>
      </c>
      <c r="F769" s="16">
        <f t="shared" si="56"/>
        <v>8.1372360903930963E-2</v>
      </c>
      <c r="G769" s="10"/>
      <c r="H769" s="6">
        <v>38.959999000000003</v>
      </c>
      <c r="I769" s="16">
        <f t="shared" si="57"/>
        <v>4.8339212755582395E-2</v>
      </c>
      <c r="J769" s="10"/>
      <c r="K769" s="6">
        <v>103.094587</v>
      </c>
      <c r="L769" s="16">
        <f t="shared" si="58"/>
        <v>1.8112138486111151E-2</v>
      </c>
      <c r="M769" s="10"/>
      <c r="N769" s="6">
        <v>114.37438899999999</v>
      </c>
      <c r="O769" s="16">
        <f t="shared" si="59"/>
        <v>2.3693316420375421E-2</v>
      </c>
      <c r="P769" s="10"/>
    </row>
    <row r="770" spans="1:16" x14ac:dyDescent="0.25">
      <c r="A770" s="23">
        <v>41086</v>
      </c>
      <c r="B770">
        <v>29.930852000000002</v>
      </c>
      <c r="C770" s="16">
        <f t="shared" si="55"/>
        <v>5.0285084091535648E-2</v>
      </c>
      <c r="D770" s="10"/>
      <c r="E770" s="6">
        <v>35.269204999999999</v>
      </c>
      <c r="F770" s="16">
        <f t="shared" si="56"/>
        <v>7.1748597292548011E-2</v>
      </c>
      <c r="G770" s="10"/>
      <c r="H770" s="6">
        <v>38.93</v>
      </c>
      <c r="I770" s="16">
        <f t="shared" si="57"/>
        <v>5.3827372090144099E-2</v>
      </c>
      <c r="J770" s="10"/>
      <c r="K770" s="6">
        <v>102.954128</v>
      </c>
      <c r="L770" s="16">
        <f t="shared" si="58"/>
        <v>8.9814536339871687E-3</v>
      </c>
      <c r="M770" s="10"/>
      <c r="N770" s="6">
        <v>114.193613</v>
      </c>
      <c r="O770" s="16">
        <f t="shared" si="59"/>
        <v>3.9270203164030626E-2</v>
      </c>
      <c r="P770" s="10"/>
    </row>
    <row r="771" spans="1:16" x14ac:dyDescent="0.25">
      <c r="A771" s="23">
        <v>41085</v>
      </c>
      <c r="B771">
        <v>29.471534999999999</v>
      </c>
      <c r="C771" s="16">
        <f t="shared" si="55"/>
        <v>5.8166570192292655E-2</v>
      </c>
      <c r="D771" s="10"/>
      <c r="E771" s="6">
        <v>35.031494000000002</v>
      </c>
      <c r="F771" s="16">
        <f t="shared" si="56"/>
        <v>7.3074000966731445E-2</v>
      </c>
      <c r="G771" s="10"/>
      <c r="H771" s="6">
        <v>39.090000000000003</v>
      </c>
      <c r="I771" s="16">
        <f t="shared" si="57"/>
        <v>5.0458687251519585E-2</v>
      </c>
      <c r="J771" s="10"/>
      <c r="K771" s="6">
        <v>102.84878999999999</v>
      </c>
      <c r="L771" s="16">
        <f t="shared" si="58"/>
        <v>8.1246891842174929E-3</v>
      </c>
      <c r="M771" s="10"/>
      <c r="N771" s="6">
        <v>114.645543</v>
      </c>
      <c r="O771" s="16">
        <f t="shared" si="59"/>
        <v>4.0612673016545031E-2</v>
      </c>
      <c r="P771" s="10"/>
    </row>
    <row r="772" spans="1:16" x14ac:dyDescent="0.25">
      <c r="A772" s="23">
        <v>41082</v>
      </c>
      <c r="B772">
        <v>30.365863999999998</v>
      </c>
      <c r="C772" s="16">
        <f t="shared" si="55"/>
        <v>4.0946079223137977E-2</v>
      </c>
      <c r="D772" s="10"/>
      <c r="E772" s="6">
        <v>35.374853000000002</v>
      </c>
      <c r="F772" s="16">
        <f t="shared" si="56"/>
        <v>5.2455820296641642E-2</v>
      </c>
      <c r="G772" s="10"/>
      <c r="H772" s="6">
        <v>39.950001</v>
      </c>
      <c r="I772" s="16">
        <f t="shared" si="57"/>
        <v>6.6575658031342133E-2</v>
      </c>
      <c r="J772" s="10"/>
      <c r="K772" s="6">
        <v>102.58543299999999</v>
      </c>
      <c r="L772" s="16">
        <f t="shared" si="58"/>
        <v>5.8007957430135093E-3</v>
      </c>
      <c r="M772" s="10"/>
      <c r="N772" s="6">
        <v>113.000519</v>
      </c>
      <c r="O772" s="16">
        <f t="shared" si="59"/>
        <v>4.8955815613792364E-2</v>
      </c>
      <c r="P772" s="10"/>
    </row>
    <row r="773" spans="1:16" x14ac:dyDescent="0.25">
      <c r="A773" s="23">
        <v>41081</v>
      </c>
      <c r="B773">
        <v>29.036522999999999</v>
      </c>
      <c r="C773" s="16">
        <f t="shared" si="55"/>
        <v>6.1619628506981439E-2</v>
      </c>
      <c r="D773" s="10"/>
      <c r="E773" s="6">
        <v>34.732154999999999</v>
      </c>
      <c r="F773" s="16">
        <f t="shared" si="56"/>
        <v>6.8081149142338759E-2</v>
      </c>
      <c r="G773" s="10"/>
      <c r="H773" s="6">
        <v>39.220001000000003</v>
      </c>
      <c r="I773" s="16">
        <f t="shared" si="57"/>
        <v>7.1332795083593803E-2</v>
      </c>
      <c r="J773" s="10"/>
      <c r="K773" s="6">
        <v>102.66443599999999</v>
      </c>
      <c r="L773" s="16">
        <f t="shared" si="58"/>
        <v>3.4828832963673673E-3</v>
      </c>
      <c r="M773" s="10"/>
      <c r="N773" s="6">
        <v>114.528043</v>
      </c>
      <c r="O773" s="16">
        <f t="shared" si="59"/>
        <v>4.8353272797301949E-2</v>
      </c>
      <c r="P773" s="10"/>
    </row>
    <row r="774" spans="1:16" x14ac:dyDescent="0.25">
      <c r="A774" s="23">
        <v>41080</v>
      </c>
      <c r="B774">
        <v>29.792327</v>
      </c>
      <c r="C774" s="16">
        <f t="shared" si="55"/>
        <v>1.2996939468871371E-2</v>
      </c>
      <c r="D774" s="10"/>
      <c r="E774" s="6">
        <v>34.520854999999997</v>
      </c>
      <c r="F774" s="16">
        <f t="shared" si="56"/>
        <v>3.884208806327849E-2</v>
      </c>
      <c r="G774" s="10"/>
      <c r="H774" s="6">
        <v>40.5</v>
      </c>
      <c r="I774" s="16">
        <f t="shared" si="57"/>
        <v>4.7542789731378043E-2</v>
      </c>
      <c r="J774" s="10"/>
      <c r="K774" s="6">
        <v>102.506423</v>
      </c>
      <c r="L774" s="16">
        <f t="shared" si="58"/>
        <v>7.2727424356628934E-3</v>
      </c>
      <c r="M774" s="10"/>
      <c r="N774" s="6">
        <v>113.922459</v>
      </c>
      <c r="O774" s="16">
        <f t="shared" si="59"/>
        <v>7.1310430077919484E-2</v>
      </c>
      <c r="P774" s="10"/>
    </row>
    <row r="775" spans="1:16" x14ac:dyDescent="0.25">
      <c r="A775" s="23">
        <v>41079</v>
      </c>
      <c r="B775">
        <v>29.490977000000001</v>
      </c>
      <c r="C775" s="16">
        <f t="shared" si="55"/>
        <v>4.6003458879756209E-2</v>
      </c>
      <c r="D775" s="10"/>
      <c r="E775" s="6">
        <v>34.538463</v>
      </c>
      <c r="F775" s="16">
        <f t="shared" si="56"/>
        <v>4.0654299707044261E-2</v>
      </c>
      <c r="G775" s="10"/>
      <c r="H775" s="6">
        <v>40.720001000000003</v>
      </c>
      <c r="I775" s="16">
        <f t="shared" si="57"/>
        <v>7.971213434882074E-2</v>
      </c>
      <c r="J775" s="10"/>
      <c r="K775" s="6">
        <v>102.46253400000001</v>
      </c>
      <c r="L775" s="16">
        <f t="shared" si="58"/>
        <v>3.654837098276742E-3</v>
      </c>
      <c r="M775" s="10"/>
      <c r="N775" s="6">
        <v>113.362064</v>
      </c>
      <c r="O775" s="16">
        <f t="shared" si="59"/>
        <v>6.250797598250335E-2</v>
      </c>
      <c r="P775" s="10"/>
    </row>
    <row r="776" spans="1:16" x14ac:dyDescent="0.25">
      <c r="A776" s="23">
        <v>41078</v>
      </c>
      <c r="B776">
        <v>29.187197000000001</v>
      </c>
      <c r="C776" s="16">
        <f t="shared" si="55"/>
        <v>2.9112736001511985E-2</v>
      </c>
      <c r="D776" s="10"/>
      <c r="E776" s="6">
        <v>34.203907000000001</v>
      </c>
      <c r="F776" s="16">
        <f t="shared" si="56"/>
        <v>2.6630597652222532E-2</v>
      </c>
      <c r="G776" s="10"/>
      <c r="H776" s="6">
        <v>39.369999</v>
      </c>
      <c r="I776" s="16">
        <f t="shared" si="57"/>
        <v>8.789743521239668E-2</v>
      </c>
      <c r="J776" s="10"/>
      <c r="K776" s="6">
        <v>102.55909800000001</v>
      </c>
      <c r="L776" s="16">
        <f t="shared" si="58"/>
        <v>1.5092740974245178E-3</v>
      </c>
      <c r="M776" s="10"/>
      <c r="N776" s="6">
        <v>114.86247400000001</v>
      </c>
      <c r="O776" s="16">
        <f t="shared" si="59"/>
        <v>5.7993458423102773E-2</v>
      </c>
      <c r="P776" s="10"/>
    </row>
    <row r="777" spans="1:16" x14ac:dyDescent="0.25">
      <c r="A777" s="23">
        <v>41075</v>
      </c>
      <c r="B777">
        <v>28.774056999999999</v>
      </c>
      <c r="C777" s="16">
        <f t="shared" ref="C777:C840" si="60">B776/B805-1</f>
        <v>1.5332152990567227E-2</v>
      </c>
      <c r="D777" s="10"/>
      <c r="E777" s="6">
        <v>34.283144</v>
      </c>
      <c r="F777" s="16">
        <f t="shared" ref="F777:F840" si="61">E776/E805-1</f>
        <v>1.9060359677682381E-2</v>
      </c>
      <c r="G777" s="10"/>
      <c r="H777" s="6">
        <v>39.360000999999997</v>
      </c>
      <c r="I777" s="16">
        <f t="shared" ref="I777:I840" si="62">H776/H805-1</f>
        <v>4.2637740605812491E-2</v>
      </c>
      <c r="J777" s="10"/>
      <c r="K777" s="6">
        <v>102.602987</v>
      </c>
      <c r="L777" s="16">
        <f t="shared" ref="L777:L840" si="63">K776/K805-1</f>
        <v>4.9453032935138364E-3</v>
      </c>
      <c r="M777" s="10"/>
      <c r="N777" s="6">
        <v>114.247849</v>
      </c>
      <c r="O777" s="16">
        <f t="shared" ref="O777:O840" si="64">N776/N805-1</f>
        <v>7.7712183597517637E-2</v>
      </c>
      <c r="P777" s="10"/>
    </row>
    <row r="778" spans="1:16" x14ac:dyDescent="0.25">
      <c r="A778" s="23">
        <v>41074</v>
      </c>
      <c r="B778">
        <v>28.30988</v>
      </c>
      <c r="C778" s="16">
        <f t="shared" si="60"/>
        <v>7.0787619850674055E-3</v>
      </c>
      <c r="D778" s="10"/>
      <c r="E778" s="6">
        <v>34.151085000000002</v>
      </c>
      <c r="F778" s="16">
        <f t="shared" si="61"/>
        <v>1.3531683515381365E-2</v>
      </c>
      <c r="G778" s="10"/>
      <c r="H778" s="6">
        <v>38.970001000000003</v>
      </c>
      <c r="I778" s="16">
        <f t="shared" si="62"/>
        <v>3.17168790711988E-2</v>
      </c>
      <c r="J778" s="10"/>
      <c r="K778" s="6">
        <v>102.181623</v>
      </c>
      <c r="L778" s="16">
        <f t="shared" si="63"/>
        <v>7.1021109384319381E-3</v>
      </c>
      <c r="M778" s="10"/>
      <c r="N778" s="6">
        <v>113.615143</v>
      </c>
      <c r="O778" s="16">
        <f t="shared" si="64"/>
        <v>7.2126895443428429E-2</v>
      </c>
      <c r="P778" s="10"/>
    </row>
    <row r="779" spans="1:16" x14ac:dyDescent="0.25">
      <c r="A779" s="23">
        <v>41073</v>
      </c>
      <c r="B779">
        <v>27.923472</v>
      </c>
      <c r="C779" s="16">
        <f t="shared" si="60"/>
        <v>2.5787383560840205E-3</v>
      </c>
      <c r="D779" s="10"/>
      <c r="E779" s="6">
        <v>33.807724999999998</v>
      </c>
      <c r="F779" s="16">
        <f t="shared" si="61"/>
        <v>1.1216897013590632E-3</v>
      </c>
      <c r="G779" s="10"/>
      <c r="H779" s="6">
        <v>38.720001000000003</v>
      </c>
      <c r="I779" s="16">
        <f t="shared" si="62"/>
        <v>-5.1297766027280645E-4</v>
      </c>
      <c r="J779" s="10"/>
      <c r="K779" s="6">
        <v>102.30452099999999</v>
      </c>
      <c r="L779" s="16">
        <f t="shared" si="63"/>
        <v>4.0870942985826719E-3</v>
      </c>
      <c r="M779" s="10"/>
      <c r="N779" s="6">
        <v>113.759764</v>
      </c>
      <c r="O779" s="16">
        <f t="shared" si="64"/>
        <v>7.4557402124012739E-2</v>
      </c>
      <c r="P779" s="10"/>
    </row>
    <row r="780" spans="1:16" x14ac:dyDescent="0.25">
      <c r="A780" s="23">
        <v>41072</v>
      </c>
      <c r="B780">
        <v>28.472707</v>
      </c>
      <c r="C780" s="16">
        <f t="shared" si="60"/>
        <v>-5.7883721340595606E-2</v>
      </c>
      <c r="D780" s="10"/>
      <c r="E780" s="6">
        <v>33.834136000000001</v>
      </c>
      <c r="F780" s="16">
        <f t="shared" si="61"/>
        <v>-1.1970717412179366E-2</v>
      </c>
      <c r="G780" s="10"/>
      <c r="H780" s="6">
        <v>39.099997999999999</v>
      </c>
      <c r="I780" s="16">
        <f t="shared" si="62"/>
        <v>-2.9573958417345336E-2</v>
      </c>
      <c r="J780" s="10"/>
      <c r="K780" s="6">
        <v>101.93582600000001</v>
      </c>
      <c r="L780" s="16">
        <f t="shared" si="63"/>
        <v>5.9000955267889399E-3</v>
      </c>
      <c r="M780" s="10"/>
      <c r="N780" s="6">
        <v>112.648014</v>
      </c>
      <c r="O780" s="16">
        <f t="shared" si="64"/>
        <v>7.56499280213212E-2</v>
      </c>
      <c r="P780" s="10"/>
    </row>
    <row r="781" spans="1:16" x14ac:dyDescent="0.25">
      <c r="A781" s="23">
        <v>41071</v>
      </c>
      <c r="B781">
        <v>28.275856999999998</v>
      </c>
      <c r="C781" s="16">
        <f t="shared" si="60"/>
        <v>-4.6376910033127161E-2</v>
      </c>
      <c r="D781" s="10"/>
      <c r="E781" s="6">
        <v>33.5032</v>
      </c>
      <c r="F781" s="16">
        <f t="shared" si="61"/>
        <v>-1.3208038031907066E-2</v>
      </c>
      <c r="G781" s="10"/>
      <c r="H781" s="6">
        <v>37.810001</v>
      </c>
      <c r="I781" s="16">
        <f t="shared" si="62"/>
        <v>-9.6251773049644829E-3</v>
      </c>
      <c r="J781" s="10"/>
      <c r="K781" s="6">
        <v>102.234292</v>
      </c>
      <c r="L781" s="16">
        <f t="shared" si="63"/>
        <v>5.5619004477618361E-3</v>
      </c>
      <c r="M781" s="10"/>
      <c r="N781" s="6">
        <v>113.687454</v>
      </c>
      <c r="O781" s="16">
        <f t="shared" si="64"/>
        <v>7.2639442943616794E-2</v>
      </c>
      <c r="P781" s="10"/>
    </row>
    <row r="782" spans="1:16" x14ac:dyDescent="0.25">
      <c r="A782" s="23">
        <v>41068</v>
      </c>
      <c r="B782">
        <v>28.331752999999999</v>
      </c>
      <c r="C782" s="16">
        <f t="shared" si="60"/>
        <v>-5.2122878696860164E-2</v>
      </c>
      <c r="D782" s="10"/>
      <c r="E782" s="6">
        <v>33.494489000000002</v>
      </c>
      <c r="F782" s="16">
        <f t="shared" si="61"/>
        <v>-1.9622847184012637E-2</v>
      </c>
      <c r="G782" s="10"/>
      <c r="H782" s="6">
        <v>38.729999999999997</v>
      </c>
      <c r="I782" s="16">
        <f t="shared" si="62"/>
        <v>-5.3566957357523037E-2</v>
      </c>
      <c r="J782" s="10"/>
      <c r="K782" s="6">
        <v>102.251852</v>
      </c>
      <c r="L782" s="16">
        <f t="shared" si="63"/>
        <v>6.5862912916769822E-3</v>
      </c>
      <c r="M782" s="10"/>
      <c r="N782" s="6">
        <v>113.172254</v>
      </c>
      <c r="O782" s="16">
        <f t="shared" si="64"/>
        <v>7.692258288743159E-2</v>
      </c>
      <c r="P782" s="10"/>
    </row>
    <row r="783" spans="1:16" x14ac:dyDescent="0.25">
      <c r="A783" s="23">
        <v>41067</v>
      </c>
      <c r="B783">
        <v>28.387647999999999</v>
      </c>
      <c r="C783" s="16">
        <f t="shared" si="60"/>
        <v>-5.4401144874804297E-2</v>
      </c>
      <c r="D783" s="10"/>
      <c r="E783" s="6">
        <v>33.381276</v>
      </c>
      <c r="F783" s="16">
        <f t="shared" si="61"/>
        <v>0</v>
      </c>
      <c r="G783" s="10"/>
      <c r="H783" s="6">
        <v>38.110000999999997</v>
      </c>
      <c r="I783" s="16">
        <f t="shared" si="62"/>
        <v>-5.6746248009102662E-2</v>
      </c>
      <c r="J783" s="10"/>
      <c r="K783" s="6">
        <v>101.874377</v>
      </c>
      <c r="L783" s="16">
        <f t="shared" si="63"/>
        <v>6.1545234461246601E-3</v>
      </c>
      <c r="M783" s="10"/>
      <c r="N783" s="6">
        <v>113.199369</v>
      </c>
      <c r="O783" s="16">
        <f t="shared" si="64"/>
        <v>7.2316465184718348E-2</v>
      </c>
      <c r="P783" s="10"/>
    </row>
    <row r="784" spans="1:16" x14ac:dyDescent="0.25">
      <c r="A784" s="23">
        <v>41066</v>
      </c>
      <c r="B784">
        <v>28.273426000000001</v>
      </c>
      <c r="C784" s="16">
        <f t="shared" si="60"/>
        <v>-4.9997592168493754E-2</v>
      </c>
      <c r="D784" s="10"/>
      <c r="E784" s="6">
        <v>33.006791999999997</v>
      </c>
      <c r="F784" s="16">
        <f t="shared" si="61"/>
        <v>-3.6391747653955475E-3</v>
      </c>
      <c r="G784" s="10"/>
      <c r="H784" s="6">
        <v>38.360000999999997</v>
      </c>
      <c r="I784" s="16">
        <f t="shared" si="62"/>
        <v>-6.1561190308761615E-2</v>
      </c>
      <c r="J784" s="10"/>
      <c r="K784" s="6">
        <v>101.66368900000001</v>
      </c>
      <c r="L784" s="16">
        <f t="shared" si="63"/>
        <v>3.9045251444416174E-3</v>
      </c>
      <c r="M784" s="10"/>
      <c r="N784" s="6">
        <v>113.02764000000001</v>
      </c>
      <c r="O784" s="16">
        <f t="shared" si="64"/>
        <v>7.3488614200503344E-2</v>
      </c>
      <c r="P784" s="10"/>
    </row>
    <row r="785" spans="1:16" x14ac:dyDescent="0.25">
      <c r="A785" s="23">
        <v>41065</v>
      </c>
      <c r="B785">
        <v>27.658574999999999</v>
      </c>
      <c r="C785" s="16">
        <f t="shared" si="60"/>
        <v>-4.2943542169882609E-2</v>
      </c>
      <c r="D785" s="10"/>
      <c r="E785" s="6">
        <v>32.658434</v>
      </c>
      <c r="F785" s="16">
        <f t="shared" si="61"/>
        <v>-1.379126311017953E-2</v>
      </c>
      <c r="G785" s="10"/>
      <c r="H785" s="6">
        <v>37.689999</v>
      </c>
      <c r="I785" s="16">
        <f t="shared" si="62"/>
        <v>-6.0034303846255743E-2</v>
      </c>
      <c r="J785" s="10"/>
      <c r="K785" s="6">
        <v>101.96216099999999</v>
      </c>
      <c r="L785" s="16">
        <f t="shared" si="63"/>
        <v>3.4665322495393003E-3</v>
      </c>
      <c r="M785" s="10"/>
      <c r="N785" s="6">
        <v>115.33247799999999</v>
      </c>
      <c r="O785" s="16">
        <f t="shared" si="64"/>
        <v>7.8301028799653061E-2</v>
      </c>
      <c r="P785" s="10"/>
    </row>
    <row r="786" spans="1:16" x14ac:dyDescent="0.25">
      <c r="A786" s="23">
        <v>41064</v>
      </c>
      <c r="B786">
        <v>27.743635000000001</v>
      </c>
      <c r="C786" s="16">
        <f t="shared" si="60"/>
        <v>-4.1241695489537711E-2</v>
      </c>
      <c r="D786" s="10"/>
      <c r="E786" s="6">
        <v>32.623596999999997</v>
      </c>
      <c r="F786" s="16">
        <f t="shared" si="61"/>
        <v>-2.0120212951949545E-2</v>
      </c>
      <c r="G786" s="10"/>
      <c r="H786" s="6">
        <v>37.709999000000003</v>
      </c>
      <c r="I786" s="16">
        <f t="shared" si="62"/>
        <v>-4.7510765731614835E-2</v>
      </c>
      <c r="J786" s="10"/>
      <c r="K786" s="6">
        <v>102.181623</v>
      </c>
      <c r="L786" s="16">
        <f t="shared" si="63"/>
        <v>8.1479687015251212E-3</v>
      </c>
      <c r="M786" s="10"/>
      <c r="N786" s="6">
        <v>116.896158</v>
      </c>
      <c r="O786" s="16">
        <f t="shared" si="64"/>
        <v>9.4651378538240127E-2</v>
      </c>
      <c r="P786" s="10"/>
    </row>
    <row r="787" spans="1:16" x14ac:dyDescent="0.25">
      <c r="A787" s="23">
        <v>41061</v>
      </c>
      <c r="B787">
        <v>27.279458000000002</v>
      </c>
      <c r="C787" s="16">
        <f t="shared" si="60"/>
        <v>-3.153433279346296E-2</v>
      </c>
      <c r="D787" s="10"/>
      <c r="E787" s="6">
        <v>32.379748999999997</v>
      </c>
      <c r="F787" s="16">
        <f t="shared" si="61"/>
        <v>-2.1165458175324114E-2</v>
      </c>
      <c r="G787" s="10"/>
      <c r="H787" s="6">
        <v>37.090000000000003</v>
      </c>
      <c r="I787" s="16">
        <f t="shared" si="62"/>
        <v>-4.5074776142072448E-2</v>
      </c>
      <c r="J787" s="10"/>
      <c r="K787" s="6">
        <v>102.962908</v>
      </c>
      <c r="L787" s="16">
        <f t="shared" si="63"/>
        <v>8.4920332566136292E-3</v>
      </c>
      <c r="M787" s="10"/>
      <c r="N787" s="6">
        <v>117.82713200000001</v>
      </c>
      <c r="O787" s="16">
        <f t="shared" si="64"/>
        <v>0.10168331150612397</v>
      </c>
      <c r="P787" s="10"/>
    </row>
    <row r="788" spans="1:16" x14ac:dyDescent="0.25">
      <c r="A788" s="23">
        <v>41060</v>
      </c>
      <c r="B788">
        <v>27.996379000000001</v>
      </c>
      <c r="C788" s="16">
        <f t="shared" si="60"/>
        <v>-7.063732720341509E-2</v>
      </c>
      <c r="D788" s="10"/>
      <c r="E788" s="6">
        <v>32.728107000000001</v>
      </c>
      <c r="F788" s="16">
        <f t="shared" si="61"/>
        <v>-4.0020628746891163E-2</v>
      </c>
      <c r="G788" s="10"/>
      <c r="H788" s="6">
        <v>37.299999</v>
      </c>
      <c r="I788" s="16">
        <f t="shared" si="62"/>
        <v>-7.8738155923405606E-2</v>
      </c>
      <c r="J788" s="10"/>
      <c r="K788" s="6">
        <v>102.334368</v>
      </c>
      <c r="L788" s="16">
        <f t="shared" si="63"/>
        <v>1.6377910696388387E-2</v>
      </c>
      <c r="M788" s="10"/>
      <c r="N788" s="6">
        <v>115.094759</v>
      </c>
      <c r="O788" s="16">
        <f t="shared" si="64"/>
        <v>0.11851983388128495</v>
      </c>
      <c r="P788" s="10"/>
    </row>
    <row r="789" spans="1:16" x14ac:dyDescent="0.25">
      <c r="A789" s="23">
        <v>41059</v>
      </c>
      <c r="B789">
        <v>28.552904000000002</v>
      </c>
      <c r="C789" s="16">
        <f t="shared" si="60"/>
        <v>-4.7629740491802242E-2</v>
      </c>
      <c r="D789" s="10"/>
      <c r="E789" s="6">
        <v>32.571345999999998</v>
      </c>
      <c r="F789" s="16">
        <f t="shared" si="61"/>
        <v>-2.03336380462521E-2</v>
      </c>
      <c r="G789" s="10"/>
      <c r="H789" s="6">
        <v>37.119999</v>
      </c>
      <c r="I789" s="16">
        <f t="shared" si="62"/>
        <v>-5.2337447857280228E-2</v>
      </c>
      <c r="J789" s="10"/>
      <c r="K789" s="6">
        <v>101.616969</v>
      </c>
      <c r="L789" s="16">
        <f t="shared" si="63"/>
        <v>9.9126297560951926E-3</v>
      </c>
      <c r="M789" s="10"/>
      <c r="N789" s="6">
        <v>113.777845</v>
      </c>
      <c r="O789" s="16">
        <f t="shared" si="64"/>
        <v>9.2768372373477792E-2</v>
      </c>
      <c r="P789" s="10"/>
    </row>
    <row r="790" spans="1:16" x14ac:dyDescent="0.25">
      <c r="A790" s="23">
        <v>41058</v>
      </c>
      <c r="B790">
        <v>29.230941999999999</v>
      </c>
      <c r="C790" s="16">
        <f t="shared" si="60"/>
        <v>-3.340382504987105E-2</v>
      </c>
      <c r="D790" s="10"/>
      <c r="E790" s="6">
        <v>32.736814000000003</v>
      </c>
      <c r="F790" s="16">
        <f t="shared" si="61"/>
        <v>-2.6041678191513484E-2</v>
      </c>
      <c r="G790" s="10"/>
      <c r="H790" s="6">
        <v>37.470001000000003</v>
      </c>
      <c r="I790" s="16">
        <f t="shared" si="62"/>
        <v>-4.7961090127669026E-2</v>
      </c>
      <c r="J790" s="10"/>
      <c r="K790" s="6">
        <v>101.529483</v>
      </c>
      <c r="L790" s="16">
        <f t="shared" si="63"/>
        <v>3.5236462781158551E-3</v>
      </c>
      <c r="M790" s="10"/>
      <c r="N790" s="6">
        <v>110.963613</v>
      </c>
      <c r="O790" s="16">
        <f t="shared" si="64"/>
        <v>8.128108100505349E-2</v>
      </c>
      <c r="P790" s="10"/>
    </row>
    <row r="791" spans="1:16" x14ac:dyDescent="0.25">
      <c r="A791" s="23">
        <v>41054</v>
      </c>
      <c r="B791">
        <v>29.009791</v>
      </c>
      <c r="C791" s="16">
        <f t="shared" si="60"/>
        <v>-1.2882064888266043E-2</v>
      </c>
      <c r="D791" s="10"/>
      <c r="E791" s="6">
        <v>32.701977999999997</v>
      </c>
      <c r="F791" s="16">
        <f t="shared" si="61"/>
        <v>-2.3889862592716637E-2</v>
      </c>
      <c r="G791" s="10"/>
      <c r="H791" s="6">
        <v>37.200001</v>
      </c>
      <c r="I791" s="16">
        <f t="shared" si="62"/>
        <v>-5.3548850719878804E-2</v>
      </c>
      <c r="J791" s="10"/>
      <c r="K791" s="6">
        <v>101.380748</v>
      </c>
      <c r="L791" s="16">
        <f t="shared" si="63"/>
        <v>2.4869860916045816E-3</v>
      </c>
      <c r="M791" s="10"/>
      <c r="N791" s="6">
        <v>111.306376</v>
      </c>
      <c r="O791" s="16">
        <f t="shared" si="64"/>
        <v>5.7611208758306498E-2</v>
      </c>
      <c r="P791" s="10"/>
    </row>
    <row r="792" spans="1:16" x14ac:dyDescent="0.25">
      <c r="A792" s="23">
        <v>41053</v>
      </c>
      <c r="B792">
        <v>29.106998999999998</v>
      </c>
      <c r="C792" s="16">
        <f t="shared" si="60"/>
        <v>-1.0215664676529679E-2</v>
      </c>
      <c r="D792" s="10"/>
      <c r="E792" s="6">
        <v>32.745522000000001</v>
      </c>
      <c r="F792" s="16">
        <f t="shared" si="61"/>
        <v>-1.0540225672743708E-2</v>
      </c>
      <c r="G792" s="10"/>
      <c r="H792" s="6">
        <v>37.139999000000003</v>
      </c>
      <c r="I792" s="16">
        <f t="shared" si="62"/>
        <v>-4.1484152499764115E-2</v>
      </c>
      <c r="J792" s="10"/>
      <c r="K792" s="6">
        <v>101.127033</v>
      </c>
      <c r="L792" s="16">
        <f t="shared" si="63"/>
        <v>2.3128361178601509E-3</v>
      </c>
      <c r="M792" s="10"/>
      <c r="N792" s="6">
        <v>110.891458</v>
      </c>
      <c r="O792" s="16">
        <f t="shared" si="64"/>
        <v>6.0241621225183284E-2</v>
      </c>
      <c r="P792" s="10"/>
    </row>
    <row r="793" spans="1:16" x14ac:dyDescent="0.25">
      <c r="A793" s="23">
        <v>41052</v>
      </c>
      <c r="B793">
        <v>28.961185</v>
      </c>
      <c r="C793" s="16">
        <f t="shared" si="60"/>
        <v>-2.5686991617098642E-2</v>
      </c>
      <c r="D793" s="10"/>
      <c r="E793" s="6">
        <v>32.519091000000003</v>
      </c>
      <c r="F793" s="16">
        <f t="shared" si="61"/>
        <v>-4.764411173668659E-3</v>
      </c>
      <c r="G793" s="10"/>
      <c r="H793" s="6">
        <v>37.150002000000001</v>
      </c>
      <c r="I793" s="16">
        <f t="shared" si="62"/>
        <v>-3.6075786038821223E-2</v>
      </c>
      <c r="J793" s="10"/>
      <c r="K793" s="6">
        <v>101.109539</v>
      </c>
      <c r="L793" s="16">
        <f t="shared" si="63"/>
        <v>-1.955474385094691E-4</v>
      </c>
      <c r="M793" s="10"/>
      <c r="N793" s="6">
        <v>111.315398</v>
      </c>
      <c r="O793" s="16">
        <f t="shared" si="64"/>
        <v>5.4752481077838144E-2</v>
      </c>
      <c r="P793" s="10"/>
    </row>
    <row r="794" spans="1:16" x14ac:dyDescent="0.25">
      <c r="A794" s="23">
        <v>41051</v>
      </c>
      <c r="B794">
        <v>28.771626000000001</v>
      </c>
      <c r="C794" s="16">
        <f t="shared" si="60"/>
        <v>-1.3425348548762428E-2</v>
      </c>
      <c r="D794" s="10"/>
      <c r="E794" s="6">
        <v>32.623596999999997</v>
      </c>
      <c r="F794" s="16">
        <f t="shared" si="61"/>
        <v>-2.4301043826039592E-2</v>
      </c>
      <c r="G794" s="10"/>
      <c r="H794" s="6">
        <v>36.990001999999997</v>
      </c>
      <c r="I794" s="16">
        <f t="shared" si="62"/>
        <v>-4.8168000209274808E-2</v>
      </c>
      <c r="J794" s="10"/>
      <c r="K794" s="6">
        <v>100.864574</v>
      </c>
      <c r="L794" s="16">
        <f t="shared" si="63"/>
        <v>4.3937335161110536E-3</v>
      </c>
      <c r="M794" s="10"/>
      <c r="N794" s="6">
        <v>110.548695</v>
      </c>
      <c r="O794" s="16">
        <f t="shared" si="64"/>
        <v>7.591243311321394E-2</v>
      </c>
      <c r="P794" s="10"/>
    </row>
    <row r="795" spans="1:16" x14ac:dyDescent="0.25">
      <c r="A795" s="23">
        <v>41050</v>
      </c>
      <c r="B795">
        <v>28.244264000000001</v>
      </c>
      <c r="C795" s="16">
        <f t="shared" si="60"/>
        <v>1.0511074410399113E-2</v>
      </c>
      <c r="D795" s="10"/>
      <c r="E795" s="6">
        <v>32.745522000000001</v>
      </c>
      <c r="F795" s="16">
        <f t="shared" si="61"/>
        <v>-2.6507294854930308E-2</v>
      </c>
      <c r="G795" s="10"/>
      <c r="H795" s="6">
        <v>37.189999</v>
      </c>
      <c r="I795" s="16">
        <f t="shared" si="62"/>
        <v>-4.3691778697001138E-2</v>
      </c>
      <c r="J795" s="10"/>
      <c r="K795" s="6">
        <v>101.135784</v>
      </c>
      <c r="L795" s="16">
        <f t="shared" si="63"/>
        <v>2.3944075169612944E-3</v>
      </c>
      <c r="M795" s="10"/>
      <c r="N795" s="6">
        <v>111.79345499999999</v>
      </c>
      <c r="O795" s="16">
        <f t="shared" si="64"/>
        <v>6.4059885207999212E-2</v>
      </c>
      <c r="P795" s="10"/>
    </row>
    <row r="796" spans="1:16" x14ac:dyDescent="0.25">
      <c r="A796" s="23">
        <v>41047</v>
      </c>
      <c r="B796">
        <v>27.374237000000001</v>
      </c>
      <c r="C796" s="16">
        <f t="shared" si="60"/>
        <v>-2.5725082820950984E-3</v>
      </c>
      <c r="D796" s="10"/>
      <c r="E796" s="6">
        <v>32.937119000000003</v>
      </c>
      <c r="F796" s="16">
        <f t="shared" si="61"/>
        <v>-2.2106695910521057E-2</v>
      </c>
      <c r="G796" s="10"/>
      <c r="H796" s="6">
        <v>36.729999999999997</v>
      </c>
      <c r="I796" s="16">
        <f t="shared" si="62"/>
        <v>-3.5278859540307628E-2</v>
      </c>
      <c r="J796" s="10"/>
      <c r="K796" s="6">
        <v>101.022052</v>
      </c>
      <c r="L796" s="16">
        <f t="shared" si="63"/>
        <v>4.0456665835155725E-3</v>
      </c>
      <c r="M796" s="10"/>
      <c r="N796" s="6">
        <v>112.027969</v>
      </c>
      <c r="O796" s="16">
        <f t="shared" si="64"/>
        <v>6.3149873546705315E-2</v>
      </c>
      <c r="P796" s="10"/>
    </row>
    <row r="797" spans="1:16" x14ac:dyDescent="0.25">
      <c r="A797" s="23">
        <v>41046</v>
      </c>
      <c r="B797">
        <v>27.950205</v>
      </c>
      <c r="C797" s="16">
        <f t="shared" si="60"/>
        <v>-5.5624133241470197E-2</v>
      </c>
      <c r="D797" s="10"/>
      <c r="E797" s="6">
        <v>33.120004999999999</v>
      </c>
      <c r="F797" s="16">
        <f t="shared" si="61"/>
        <v>-2.3495988541824997E-2</v>
      </c>
      <c r="G797" s="10"/>
      <c r="H797" s="6">
        <v>37.029998999999997</v>
      </c>
      <c r="I797" s="16">
        <f t="shared" si="62"/>
        <v>-4.7952356249229888E-2</v>
      </c>
      <c r="J797" s="10"/>
      <c r="K797" s="6">
        <v>101.415744</v>
      </c>
      <c r="L797" s="16">
        <f t="shared" si="63"/>
        <v>2.3092231401096175E-3</v>
      </c>
      <c r="M797" s="10"/>
      <c r="N797" s="6">
        <v>112.00091</v>
      </c>
      <c r="O797" s="16">
        <f t="shared" si="64"/>
        <v>7.7458369756600476E-2</v>
      </c>
      <c r="P797" s="10"/>
    </row>
    <row r="798" spans="1:16" x14ac:dyDescent="0.25">
      <c r="A798" s="23">
        <v>41045</v>
      </c>
      <c r="B798">
        <v>28.562625000000001</v>
      </c>
      <c r="C798" s="16">
        <f t="shared" si="60"/>
        <v>-4.7786168478403335E-2</v>
      </c>
      <c r="D798" s="10"/>
      <c r="E798" s="6">
        <v>33.294184000000001</v>
      </c>
      <c r="F798" s="16">
        <f t="shared" si="61"/>
        <v>-2.1862203382046808E-2</v>
      </c>
      <c r="G798" s="10"/>
      <c r="H798" s="6">
        <v>36.970001000000003</v>
      </c>
      <c r="I798" s="16">
        <f t="shared" si="62"/>
        <v>-6.3953537311589148E-2</v>
      </c>
      <c r="J798" s="10"/>
      <c r="K798" s="6">
        <v>102.17689</v>
      </c>
      <c r="L798" s="16">
        <f t="shared" si="63"/>
        <v>1.2786724319438836E-2</v>
      </c>
      <c r="M798" s="10"/>
      <c r="N798" s="6">
        <v>110.052601</v>
      </c>
      <c r="O798" s="16">
        <f t="shared" si="64"/>
        <v>0.10238457231625375</v>
      </c>
      <c r="P798" s="10"/>
    </row>
    <row r="799" spans="1:16" x14ac:dyDescent="0.25">
      <c r="A799" s="23">
        <v>41044</v>
      </c>
      <c r="B799">
        <v>28.285577</v>
      </c>
      <c r="C799" s="16">
        <f t="shared" si="60"/>
        <v>-1.0319759998264733E-2</v>
      </c>
      <c r="D799" s="10"/>
      <c r="E799" s="6">
        <v>32.867449000000001</v>
      </c>
      <c r="F799" s="16">
        <f t="shared" si="61"/>
        <v>-1.7223698562856105E-2</v>
      </c>
      <c r="G799" s="10"/>
      <c r="H799" s="6">
        <v>37.060001</v>
      </c>
      <c r="I799" s="16">
        <f t="shared" si="62"/>
        <v>-5.7368687981420474E-2</v>
      </c>
      <c r="J799" s="10"/>
      <c r="K799" s="6">
        <v>102.124399</v>
      </c>
      <c r="L799" s="16">
        <f t="shared" si="63"/>
        <v>2.2078855633759442E-2</v>
      </c>
      <c r="M799" s="10"/>
      <c r="N799" s="6">
        <v>109.736904</v>
      </c>
      <c r="O799" s="16">
        <f t="shared" si="64"/>
        <v>9.1035052437444364E-2</v>
      </c>
      <c r="P799" s="10"/>
    </row>
    <row r="800" spans="1:16" x14ac:dyDescent="0.25">
      <c r="A800" s="23">
        <v>41043</v>
      </c>
      <c r="B800">
        <v>28.312259000000001</v>
      </c>
      <c r="C800" s="16">
        <f t="shared" si="60"/>
        <v>-3.1156527864616645E-2</v>
      </c>
      <c r="D800" s="10"/>
      <c r="E800" s="6">
        <v>33.285477</v>
      </c>
      <c r="F800" s="16">
        <f t="shared" si="61"/>
        <v>-2.5309924049231936E-2</v>
      </c>
      <c r="G800" s="10"/>
      <c r="H800" s="6">
        <v>36.650002000000001</v>
      </c>
      <c r="I800" s="16">
        <f t="shared" si="62"/>
        <v>-6.3905001262945293E-2</v>
      </c>
      <c r="J800" s="10"/>
      <c r="K800" s="6">
        <v>102.25562600000001</v>
      </c>
      <c r="L800" s="16">
        <f t="shared" si="63"/>
        <v>2.3517816711249306E-2</v>
      </c>
      <c r="M800" s="10"/>
      <c r="N800" s="6">
        <v>109.294921</v>
      </c>
      <c r="O800" s="16">
        <f t="shared" si="64"/>
        <v>0.10285929413807815</v>
      </c>
      <c r="P800" s="10"/>
    </row>
    <row r="801" spans="1:16" x14ac:dyDescent="0.25">
      <c r="A801" s="23">
        <v>41040</v>
      </c>
      <c r="B801">
        <v>28.603337</v>
      </c>
      <c r="C801" s="16">
        <f t="shared" si="60"/>
        <v>-1.899481290283056E-2</v>
      </c>
      <c r="D801" s="10"/>
      <c r="E801" s="6">
        <v>33.120004999999999</v>
      </c>
      <c r="F801" s="16">
        <f t="shared" si="61"/>
        <v>-7.5304356698556729E-3</v>
      </c>
      <c r="G801" s="10"/>
      <c r="H801" s="6">
        <v>37.290000999999997</v>
      </c>
      <c r="I801" s="16">
        <f t="shared" si="62"/>
        <v>-6.3617707297335402E-2</v>
      </c>
      <c r="J801" s="10"/>
      <c r="K801" s="6">
        <v>102.22938000000001</v>
      </c>
      <c r="L801" s="16">
        <f t="shared" si="63"/>
        <v>1.5075236711455497E-2</v>
      </c>
      <c r="M801" s="10"/>
      <c r="N801" s="6">
        <v>107.788588</v>
      </c>
      <c r="O801" s="16">
        <f t="shared" si="64"/>
        <v>7.9383230130250837E-2</v>
      </c>
      <c r="P801" s="10"/>
    </row>
    <row r="802" spans="1:16" x14ac:dyDescent="0.25">
      <c r="A802" s="23">
        <v>41039</v>
      </c>
      <c r="B802">
        <v>28.663979000000001</v>
      </c>
      <c r="C802" s="16">
        <f t="shared" si="60"/>
        <v>-6.7799232239895701E-4</v>
      </c>
      <c r="D802" s="10"/>
      <c r="E802" s="6">
        <v>33.433526999999998</v>
      </c>
      <c r="F802" s="16">
        <f t="shared" si="61"/>
        <v>-9.635509441682788E-3</v>
      </c>
      <c r="G802" s="10"/>
      <c r="H802" s="6">
        <v>37.439999</v>
      </c>
      <c r="I802" s="16">
        <f t="shared" si="62"/>
        <v>-2.9159047123144988E-2</v>
      </c>
      <c r="J802" s="10"/>
      <c r="K802" s="6">
        <v>101.923175</v>
      </c>
      <c r="L802" s="16">
        <f t="shared" si="63"/>
        <v>1.7430239273017456E-2</v>
      </c>
      <c r="M802" s="10"/>
      <c r="N802" s="6">
        <v>106.904628</v>
      </c>
      <c r="O802" s="16">
        <f t="shared" si="64"/>
        <v>7.0404395517966734E-2</v>
      </c>
      <c r="P802" s="10"/>
    </row>
    <row r="803" spans="1:16" x14ac:dyDescent="0.25">
      <c r="A803" s="23">
        <v>41038</v>
      </c>
      <c r="B803">
        <v>28.482054000000002</v>
      </c>
      <c r="C803" s="16">
        <f t="shared" si="60"/>
        <v>-6.9747740089937116E-3</v>
      </c>
      <c r="D803" s="10"/>
      <c r="E803" s="6">
        <v>33.172260000000001</v>
      </c>
      <c r="F803" s="16">
        <f t="shared" si="61"/>
        <v>9.9974059429250861E-3</v>
      </c>
      <c r="G803" s="10"/>
      <c r="H803" s="6">
        <v>37.509998000000003</v>
      </c>
      <c r="I803" s="16">
        <f t="shared" si="62"/>
        <v>-3.1807578578100792E-2</v>
      </c>
      <c r="J803" s="10"/>
      <c r="K803" s="6">
        <v>102.133143</v>
      </c>
      <c r="L803" s="16">
        <f t="shared" si="63"/>
        <v>1.1932287754832238E-2</v>
      </c>
      <c r="M803" s="10"/>
      <c r="N803" s="6">
        <v>107.220333</v>
      </c>
      <c r="O803" s="16">
        <f t="shared" si="64"/>
        <v>4.3673481800279301E-2</v>
      </c>
      <c r="P803" s="10"/>
    </row>
    <row r="804" spans="1:16" x14ac:dyDescent="0.25">
      <c r="A804" s="23">
        <v>41037</v>
      </c>
      <c r="B804">
        <v>28.656701999999999</v>
      </c>
      <c r="C804" s="16">
        <f t="shared" si="60"/>
        <v>-1.6170938472769403E-2</v>
      </c>
      <c r="D804" s="10"/>
      <c r="E804" s="6">
        <v>33.642541999999999</v>
      </c>
      <c r="F804" s="16">
        <f t="shared" si="61"/>
        <v>-5.7426513966896131E-3</v>
      </c>
      <c r="G804" s="10"/>
      <c r="H804" s="6">
        <v>37.43</v>
      </c>
      <c r="I804" s="16">
        <f t="shared" si="62"/>
        <v>-3.0749430729988814E-2</v>
      </c>
      <c r="J804" s="10"/>
      <c r="K804" s="6">
        <v>102.30812299999999</v>
      </c>
      <c r="L804" s="16">
        <f t="shared" si="63"/>
        <v>1.6033071540185961E-2</v>
      </c>
      <c r="M804" s="10"/>
      <c r="N804" s="6">
        <v>107.148171</v>
      </c>
      <c r="O804" s="16">
        <f t="shared" si="64"/>
        <v>5.4609947201208486E-2</v>
      </c>
      <c r="P804" s="10"/>
    </row>
    <row r="805" spans="1:16" x14ac:dyDescent="0.25">
      <c r="A805" s="23">
        <v>41036</v>
      </c>
      <c r="B805">
        <v>28.746452000000001</v>
      </c>
      <c r="C805" s="16">
        <f t="shared" si="60"/>
        <v>-1.3938716636341719E-2</v>
      </c>
      <c r="D805" s="10"/>
      <c r="E805" s="6">
        <v>33.564162000000003</v>
      </c>
      <c r="F805" s="16">
        <f t="shared" si="61"/>
        <v>-4.3813970468465913E-3</v>
      </c>
      <c r="G805" s="10"/>
      <c r="H805" s="6">
        <v>37.759998000000003</v>
      </c>
      <c r="I805" s="16">
        <f t="shared" si="62"/>
        <v>-2.7286902286902226E-2</v>
      </c>
      <c r="J805" s="10"/>
      <c r="K805" s="6">
        <v>102.054408</v>
      </c>
      <c r="L805" s="16">
        <f t="shared" si="63"/>
        <v>1.5841853348945723E-2</v>
      </c>
      <c r="M805" s="10"/>
      <c r="N805" s="6">
        <v>106.579916</v>
      </c>
      <c r="O805" s="16">
        <f t="shared" si="64"/>
        <v>5.241366870899955E-2</v>
      </c>
      <c r="P805" s="10"/>
    </row>
    <row r="806" spans="1:16" x14ac:dyDescent="0.25">
      <c r="A806" s="23">
        <v>41033</v>
      </c>
      <c r="B806">
        <v>28.571804</v>
      </c>
      <c r="C806" s="16">
        <f t="shared" si="60"/>
        <v>-1.2910153401706426E-2</v>
      </c>
      <c r="D806" s="10"/>
      <c r="E806" s="6">
        <v>33.825429</v>
      </c>
      <c r="F806" s="16">
        <f t="shared" si="61"/>
        <v>-3.1039540976195434E-3</v>
      </c>
      <c r="G806" s="10"/>
      <c r="H806" s="6">
        <v>38.150002000000001</v>
      </c>
      <c r="I806" s="16">
        <f t="shared" si="62"/>
        <v>-2.6804150175364638E-2</v>
      </c>
      <c r="J806" s="10"/>
      <c r="K806" s="6">
        <v>101.879428</v>
      </c>
      <c r="L806" s="16">
        <f t="shared" si="63"/>
        <v>2.1164212603029586E-2</v>
      </c>
      <c r="M806" s="10"/>
      <c r="N806" s="6">
        <v>106.56187199999999</v>
      </c>
      <c r="O806" s="16">
        <f t="shared" si="64"/>
        <v>5.4360789903825646E-2</v>
      </c>
      <c r="P806" s="10"/>
    </row>
    <row r="807" spans="1:16" x14ac:dyDescent="0.25">
      <c r="A807" s="23">
        <v>41032</v>
      </c>
      <c r="B807">
        <v>28.237064</v>
      </c>
      <c r="C807" s="16">
        <f t="shared" si="60"/>
        <v>-8.3347378434444064E-3</v>
      </c>
      <c r="D807" s="10"/>
      <c r="E807" s="6">
        <v>34.112820999999997</v>
      </c>
      <c r="F807" s="16">
        <f t="shared" si="61"/>
        <v>2.1836420216945651E-2</v>
      </c>
      <c r="G807" s="10"/>
      <c r="H807" s="6">
        <v>38.990001999999997</v>
      </c>
      <c r="I807" s="16">
        <f t="shared" si="62"/>
        <v>7.6598254712143543E-3</v>
      </c>
      <c r="J807" s="10"/>
      <c r="K807" s="6">
        <v>101.765697</v>
      </c>
      <c r="L807" s="16">
        <f t="shared" si="63"/>
        <v>2.1634095863590108E-2</v>
      </c>
      <c r="M807" s="10"/>
      <c r="N807" s="6">
        <v>105.73203700000001</v>
      </c>
      <c r="O807" s="16">
        <f t="shared" si="64"/>
        <v>4.8781456641305621E-2</v>
      </c>
      <c r="P807" s="10"/>
    </row>
    <row r="808" spans="1:16" x14ac:dyDescent="0.25">
      <c r="A808" s="23">
        <v>41031</v>
      </c>
      <c r="B808">
        <v>29.639092999999999</v>
      </c>
      <c r="C808" s="16">
        <f t="shared" si="60"/>
        <v>-7.4181065551137682E-3</v>
      </c>
      <c r="D808" s="10"/>
      <c r="E808" s="6">
        <v>34.217331000000001</v>
      </c>
      <c r="F808" s="16">
        <f t="shared" si="61"/>
        <v>4.1755297105967593E-2</v>
      </c>
      <c r="G808" s="10"/>
      <c r="H808" s="6">
        <v>39.900002000000001</v>
      </c>
      <c r="I808" s="16">
        <f t="shared" si="62"/>
        <v>3.6141402175354553E-2</v>
      </c>
      <c r="J808" s="10"/>
      <c r="K808" s="6">
        <v>101.704455</v>
      </c>
      <c r="L808" s="16">
        <f t="shared" si="63"/>
        <v>2.129459666852207E-2</v>
      </c>
      <c r="M808" s="10"/>
      <c r="N808" s="6">
        <v>105.759096</v>
      </c>
      <c r="O808" s="16">
        <f t="shared" si="64"/>
        <v>5.0449704124728489E-2</v>
      </c>
      <c r="P808" s="10"/>
    </row>
    <row r="809" spans="1:16" x14ac:dyDescent="0.25">
      <c r="A809" s="23">
        <v>41030</v>
      </c>
      <c r="B809">
        <v>29.857400999999999</v>
      </c>
      <c r="C809" s="16">
        <f t="shared" si="60"/>
        <v>4.6595290261817857E-2</v>
      </c>
      <c r="D809" s="10"/>
      <c r="E809" s="6">
        <v>34.286999999999999</v>
      </c>
      <c r="F809" s="16">
        <f t="shared" si="61"/>
        <v>4.2175077566930064E-2</v>
      </c>
      <c r="G809" s="10"/>
      <c r="H809" s="6">
        <v>39.479999999999997</v>
      </c>
      <c r="I809" s="16">
        <f t="shared" si="62"/>
        <v>5.8355462643091105E-2</v>
      </c>
      <c r="J809" s="10"/>
      <c r="K809" s="6">
        <v>101.372005</v>
      </c>
      <c r="L809" s="16">
        <f t="shared" si="63"/>
        <v>1.8991567758262828E-2</v>
      </c>
      <c r="M809" s="10"/>
      <c r="N809" s="6">
        <v>105.019459</v>
      </c>
      <c r="O809" s="16">
        <f t="shared" si="64"/>
        <v>5.4102197955427034E-2</v>
      </c>
      <c r="P809" s="10"/>
    </row>
    <row r="810" spans="1:16" x14ac:dyDescent="0.25">
      <c r="A810" s="23">
        <v>41029</v>
      </c>
      <c r="B810">
        <v>29.830719999999999</v>
      </c>
      <c r="C810" s="16">
        <f t="shared" si="60"/>
        <v>5.6385167641443079E-2</v>
      </c>
      <c r="D810" s="10"/>
      <c r="E810" s="6">
        <v>34.173786999999997</v>
      </c>
      <c r="F810" s="16">
        <f t="shared" si="61"/>
        <v>4.2637731449945981E-2</v>
      </c>
      <c r="G810" s="10"/>
      <c r="H810" s="6">
        <v>39.950001</v>
      </c>
      <c r="I810" s="16">
        <f t="shared" si="62"/>
        <v>5.702816905103969E-2</v>
      </c>
      <c r="J810" s="10"/>
      <c r="K810" s="6">
        <v>101.565353</v>
      </c>
      <c r="L810" s="16">
        <f t="shared" si="63"/>
        <v>2.0279806378737275E-2</v>
      </c>
      <c r="M810" s="10"/>
      <c r="N810" s="6">
        <v>105.56697</v>
      </c>
      <c r="O810" s="16">
        <f t="shared" si="64"/>
        <v>5.856677343979988E-2</v>
      </c>
      <c r="P810" s="10"/>
    </row>
    <row r="811" spans="1:16" x14ac:dyDescent="0.25">
      <c r="A811" s="23">
        <v>41026</v>
      </c>
      <c r="B811">
        <v>29.961704000000001</v>
      </c>
      <c r="C811" s="16">
        <f t="shared" si="60"/>
        <v>3.4836803098205138E-2</v>
      </c>
      <c r="D811" s="10"/>
      <c r="E811" s="6">
        <v>33.494489000000002</v>
      </c>
      <c r="F811" s="16">
        <f t="shared" si="61"/>
        <v>3.5629526456402161E-2</v>
      </c>
      <c r="G811" s="10"/>
      <c r="H811" s="6">
        <v>41.060001</v>
      </c>
      <c r="I811" s="16">
        <f t="shared" si="62"/>
        <v>5.8839146567718048E-2</v>
      </c>
      <c r="J811" s="10"/>
      <c r="K811" s="6">
        <v>101.62639</v>
      </c>
      <c r="L811" s="16">
        <f t="shared" si="63"/>
        <v>2.1600295970855221E-2</v>
      </c>
      <c r="M811" s="10"/>
      <c r="N811" s="6">
        <v>105.539976</v>
      </c>
      <c r="O811" s="16">
        <f t="shared" si="64"/>
        <v>6.833803100489555E-2</v>
      </c>
      <c r="P811" s="10"/>
    </row>
    <row r="812" spans="1:16" x14ac:dyDescent="0.25">
      <c r="A812" s="23">
        <v>41025</v>
      </c>
      <c r="B812">
        <v>29.881658999999999</v>
      </c>
      <c r="C812" s="16">
        <f t="shared" si="60"/>
        <v>5.8621843200310275E-2</v>
      </c>
      <c r="D812" s="10"/>
      <c r="E812" s="6">
        <v>33.5032</v>
      </c>
      <c r="F812" s="16">
        <f t="shared" si="61"/>
        <v>1.1306882351014291E-2</v>
      </c>
      <c r="G812" s="10"/>
      <c r="H812" s="6">
        <v>40.610000999999997</v>
      </c>
      <c r="I812" s="16">
        <f t="shared" si="62"/>
        <v>9.8448365477571853E-2</v>
      </c>
      <c r="J812" s="10"/>
      <c r="K812" s="6">
        <v>101.47815300000001</v>
      </c>
      <c r="L812" s="16">
        <f t="shared" si="63"/>
        <v>2.07867303899405E-2</v>
      </c>
      <c r="M812" s="10"/>
      <c r="N812" s="6">
        <v>105.449995</v>
      </c>
      <c r="O812" s="16">
        <f t="shared" si="64"/>
        <v>5.53166854705196E-2</v>
      </c>
      <c r="P812" s="10"/>
    </row>
    <row r="813" spans="1:16" x14ac:dyDescent="0.25">
      <c r="A813" s="23">
        <v>41024</v>
      </c>
      <c r="B813">
        <v>29.542066999999999</v>
      </c>
      <c r="C813" s="16">
        <f t="shared" si="60"/>
        <v>5.2906012531211521E-2</v>
      </c>
      <c r="D813" s="10"/>
      <c r="E813" s="6">
        <v>33.468362999999997</v>
      </c>
      <c r="F813" s="16">
        <f t="shared" si="61"/>
        <v>1.0772478021116916E-2</v>
      </c>
      <c r="G813" s="10"/>
      <c r="H813" s="6">
        <v>40.810001</v>
      </c>
      <c r="I813" s="16">
        <f t="shared" si="62"/>
        <v>7.7760111464967974E-2</v>
      </c>
      <c r="J813" s="10"/>
      <c r="K813" s="6">
        <v>101.31248600000001</v>
      </c>
      <c r="L813" s="16">
        <f t="shared" si="63"/>
        <v>2.0812438848092585E-2</v>
      </c>
      <c r="M813" s="10"/>
      <c r="N813" s="6">
        <v>104.820117</v>
      </c>
      <c r="O813" s="16">
        <f t="shared" si="64"/>
        <v>5.6502846967223519E-2</v>
      </c>
      <c r="P813" s="10"/>
    </row>
    <row r="814" spans="1:16" x14ac:dyDescent="0.25">
      <c r="A814" s="23">
        <v>41023</v>
      </c>
      <c r="B814">
        <v>28.848329</v>
      </c>
      <c r="C814" s="16">
        <f t="shared" si="60"/>
        <v>4.3169174805688826E-2</v>
      </c>
      <c r="D814" s="10"/>
      <c r="E814" s="6">
        <v>33.329020999999997</v>
      </c>
      <c r="F814" s="16">
        <f t="shared" si="61"/>
        <v>5.4944683532700545E-3</v>
      </c>
      <c r="G814" s="10"/>
      <c r="H814" s="6">
        <v>39.57</v>
      </c>
      <c r="I814" s="16">
        <f t="shared" si="62"/>
        <v>9.1760297170671468E-2</v>
      </c>
      <c r="J814" s="10"/>
      <c r="K814" s="6">
        <v>101.138091</v>
      </c>
      <c r="L814" s="16">
        <f t="shared" si="63"/>
        <v>1.6923618855178235E-2</v>
      </c>
      <c r="M814" s="10"/>
      <c r="N814" s="6">
        <v>105.36000799999999</v>
      </c>
      <c r="O814" s="16">
        <f t="shared" si="64"/>
        <v>5.1799913923488372E-2</v>
      </c>
      <c r="P814" s="10"/>
    </row>
    <row r="815" spans="1:16" x14ac:dyDescent="0.25">
      <c r="A815" s="23">
        <v>41022</v>
      </c>
      <c r="B815">
        <v>28.646999000000001</v>
      </c>
      <c r="C815" s="16">
        <f t="shared" si="60"/>
        <v>1.415540622370326E-2</v>
      </c>
      <c r="D815" s="10"/>
      <c r="E815" s="6">
        <v>33.329020999999997</v>
      </c>
      <c r="F815" s="16">
        <f t="shared" si="61"/>
        <v>-2.611755666133142E-4</v>
      </c>
      <c r="G815" s="10"/>
      <c r="H815" s="6">
        <v>39.490001999999997</v>
      </c>
      <c r="I815" s="16">
        <f t="shared" si="62"/>
        <v>4.9880632790677337E-2</v>
      </c>
      <c r="J815" s="10"/>
      <c r="K815" s="6">
        <v>101.3212</v>
      </c>
      <c r="L815" s="16">
        <f t="shared" si="63"/>
        <v>3.0992225090431536E-3</v>
      </c>
      <c r="M815" s="10"/>
      <c r="N815" s="6">
        <v>106.10686099999999</v>
      </c>
      <c r="O815" s="16">
        <f t="shared" si="64"/>
        <v>3.0580397286365413E-2</v>
      </c>
      <c r="P815" s="10"/>
    </row>
    <row r="816" spans="1:16" x14ac:dyDescent="0.25">
      <c r="A816" s="23">
        <v>41019</v>
      </c>
      <c r="B816">
        <v>29.352865999999999</v>
      </c>
      <c r="C816" s="16">
        <f t="shared" si="60"/>
        <v>1.3472924932068198E-2</v>
      </c>
      <c r="D816" s="10"/>
      <c r="E816" s="6">
        <v>33.72963</v>
      </c>
      <c r="F816" s="16">
        <f t="shared" si="61"/>
        <v>1.5658265842235286E-2</v>
      </c>
      <c r="G816" s="10"/>
      <c r="H816" s="6">
        <v>40.259998000000003</v>
      </c>
      <c r="I816" s="16">
        <f t="shared" si="62"/>
        <v>4.4156583818085515E-2</v>
      </c>
      <c r="J816" s="10"/>
      <c r="K816" s="6">
        <v>101.303764</v>
      </c>
      <c r="L816" s="16">
        <f t="shared" si="63"/>
        <v>2.1514746476385405E-3</v>
      </c>
      <c r="M816" s="10"/>
      <c r="N816" s="6">
        <v>105.34201400000001</v>
      </c>
      <c r="O816" s="16">
        <f t="shared" si="64"/>
        <v>1.9625463988474978E-2</v>
      </c>
      <c r="P816" s="10"/>
    </row>
    <row r="817" spans="1:16" x14ac:dyDescent="0.25">
      <c r="A817" s="23">
        <v>41018</v>
      </c>
      <c r="B817">
        <v>29.396528</v>
      </c>
      <c r="C817" s="16">
        <f t="shared" si="60"/>
        <v>3.2772930747672513E-2</v>
      </c>
      <c r="D817" s="10"/>
      <c r="E817" s="6">
        <v>33.407401</v>
      </c>
      <c r="F817" s="16">
        <f t="shared" si="61"/>
        <v>4.153471716000845E-2</v>
      </c>
      <c r="G817" s="10"/>
      <c r="H817" s="6">
        <v>39.360000999999997</v>
      </c>
      <c r="I817" s="16">
        <f t="shared" si="62"/>
        <v>6.1708864014180742E-2</v>
      </c>
      <c r="J817" s="10"/>
      <c r="K817" s="6">
        <v>101.329922</v>
      </c>
      <c r="L817" s="16">
        <f t="shared" si="63"/>
        <v>2.1914337409167928E-6</v>
      </c>
      <c r="M817" s="10"/>
      <c r="N817" s="6">
        <v>105.324021</v>
      </c>
      <c r="O817" s="16">
        <f t="shared" si="64"/>
        <v>1.2101112098575673E-2</v>
      </c>
      <c r="P817" s="10"/>
    </row>
    <row r="818" spans="1:16" x14ac:dyDescent="0.25">
      <c r="A818" s="23">
        <v>41017</v>
      </c>
      <c r="B818">
        <v>29.539641</v>
      </c>
      <c r="C818" s="16">
        <f t="shared" si="60"/>
        <v>2.7295099789742983E-2</v>
      </c>
      <c r="D818" s="10"/>
      <c r="E818" s="6">
        <v>33.442238000000003</v>
      </c>
      <c r="F818" s="16">
        <f t="shared" si="61"/>
        <v>3.7101055618800949E-2</v>
      </c>
      <c r="G818" s="10"/>
      <c r="H818" s="6">
        <v>38.990001999999997</v>
      </c>
      <c r="I818" s="16">
        <f t="shared" si="62"/>
        <v>5.5794046560999178E-2</v>
      </c>
      <c r="J818" s="10"/>
      <c r="K818" s="6">
        <v>101.260164</v>
      </c>
      <c r="L818" s="16">
        <f t="shared" si="63"/>
        <v>-2.5410515485979612E-4</v>
      </c>
      <c r="M818" s="10"/>
      <c r="N818" s="6">
        <v>105.22504000000001</v>
      </c>
      <c r="O818" s="16">
        <f t="shared" si="64"/>
        <v>1.3939186938651371E-2</v>
      </c>
      <c r="P818" s="10"/>
    </row>
    <row r="819" spans="1:16" x14ac:dyDescent="0.25">
      <c r="A819" s="23">
        <v>41016</v>
      </c>
      <c r="B819">
        <v>29.612411000000002</v>
      </c>
      <c r="C819" s="16">
        <f t="shared" si="60"/>
        <v>5.3095818481435852E-2</v>
      </c>
      <c r="D819" s="10"/>
      <c r="E819" s="6">
        <v>33.538032999999999</v>
      </c>
      <c r="F819" s="16">
        <f t="shared" si="61"/>
        <v>4.0686857150859401E-2</v>
      </c>
      <c r="G819" s="10"/>
      <c r="H819" s="6">
        <v>39.590000000000003</v>
      </c>
      <c r="I819" s="16">
        <f t="shared" si="62"/>
        <v>4.4748177920685972E-2</v>
      </c>
      <c r="J819" s="10"/>
      <c r="K819" s="6">
        <v>101.277607</v>
      </c>
      <c r="L819" s="16">
        <f t="shared" si="63"/>
        <v>-7.7105101653518471E-4</v>
      </c>
      <c r="M819" s="10"/>
      <c r="N819" s="6">
        <v>104.91909699999999</v>
      </c>
      <c r="O819" s="16">
        <f t="shared" si="64"/>
        <v>2.8486035992536518E-3</v>
      </c>
      <c r="P819" s="10"/>
    </row>
    <row r="820" spans="1:16" x14ac:dyDescent="0.25">
      <c r="A820" s="23">
        <v>41015</v>
      </c>
      <c r="B820">
        <v>29.309204000000001</v>
      </c>
      <c r="C820" s="16">
        <f t="shared" si="60"/>
        <v>6.3044269981208823E-2</v>
      </c>
      <c r="D820" s="10"/>
      <c r="E820" s="6">
        <v>33.050336000000001</v>
      </c>
      <c r="F820" s="16">
        <f t="shared" si="61"/>
        <v>4.0044140896102753E-2</v>
      </c>
      <c r="G820" s="10"/>
      <c r="H820" s="6">
        <v>38.810001</v>
      </c>
      <c r="I820" s="16">
        <f t="shared" si="62"/>
        <v>6.1678705774237175E-2</v>
      </c>
      <c r="J820" s="10"/>
      <c r="K820" s="6">
        <v>101.146812</v>
      </c>
      <c r="L820" s="16">
        <f t="shared" si="63"/>
        <v>-1.0271868964180086E-3</v>
      </c>
      <c r="M820" s="10"/>
      <c r="N820" s="6">
        <v>104.982085</v>
      </c>
      <c r="O820" s="16">
        <f t="shared" si="64"/>
        <v>-6.1876151686629521E-3</v>
      </c>
      <c r="P820" s="10"/>
    </row>
    <row r="821" spans="1:16" x14ac:dyDescent="0.25">
      <c r="A821" s="23">
        <v>41012</v>
      </c>
      <c r="B821">
        <v>29.874382000000001</v>
      </c>
      <c r="C821" s="16">
        <f t="shared" si="60"/>
        <v>3.9487297180536673E-2</v>
      </c>
      <c r="D821" s="10"/>
      <c r="E821" s="6">
        <v>32.902282</v>
      </c>
      <c r="F821" s="16">
        <f t="shared" si="61"/>
        <v>-2.0023162973690223E-3</v>
      </c>
      <c r="G821" s="10"/>
      <c r="H821" s="6">
        <v>38.529998999999997</v>
      </c>
      <c r="I821" s="16">
        <f t="shared" si="62"/>
        <v>3.4106102694007712E-2</v>
      </c>
      <c r="J821" s="10"/>
      <c r="K821" s="6">
        <v>101.146812</v>
      </c>
      <c r="L821" s="16">
        <f t="shared" si="63"/>
        <v>-3.8541766731675642E-3</v>
      </c>
      <c r="M821" s="10"/>
      <c r="N821" s="6">
        <v>105.135053</v>
      </c>
      <c r="O821" s="16">
        <f t="shared" si="64"/>
        <v>6.4733125834066652E-3</v>
      </c>
      <c r="P821" s="10"/>
    </row>
    <row r="822" spans="1:16" x14ac:dyDescent="0.25">
      <c r="A822" s="23">
        <v>41011</v>
      </c>
      <c r="B822">
        <v>29.35529</v>
      </c>
      <c r="C822" s="16">
        <f t="shared" si="60"/>
        <v>6.0261694679981215E-2</v>
      </c>
      <c r="D822" s="10"/>
      <c r="E822" s="6">
        <v>33.329020999999997</v>
      </c>
      <c r="F822" s="16">
        <f t="shared" si="61"/>
        <v>7.1477429792743408E-3</v>
      </c>
      <c r="G822" s="10"/>
      <c r="H822" s="6">
        <v>39.029998999999997</v>
      </c>
      <c r="I822" s="16">
        <f t="shared" si="62"/>
        <v>3.4084838115127969E-2</v>
      </c>
      <c r="J822" s="10"/>
      <c r="K822" s="6">
        <v>100.66723399999999</v>
      </c>
      <c r="L822" s="16">
        <f t="shared" si="63"/>
        <v>-5.641214998254096E-3</v>
      </c>
      <c r="M822" s="10"/>
      <c r="N822" s="6">
        <v>103.461392</v>
      </c>
      <c r="O822" s="16">
        <f t="shared" si="64"/>
        <v>-6.1735825374609199E-5</v>
      </c>
      <c r="P822" s="10"/>
    </row>
    <row r="823" spans="1:16" x14ac:dyDescent="0.25">
      <c r="A823" s="23">
        <v>41010</v>
      </c>
      <c r="B823">
        <v>28.472351</v>
      </c>
      <c r="C823" s="16">
        <f t="shared" si="60"/>
        <v>3.277006318534248E-2</v>
      </c>
      <c r="D823" s="10"/>
      <c r="E823" s="6">
        <v>33.511907000000001</v>
      </c>
      <c r="F823" s="16">
        <f t="shared" si="61"/>
        <v>2.3989871757554182E-2</v>
      </c>
      <c r="G823" s="10"/>
      <c r="H823" s="6">
        <v>38.68</v>
      </c>
      <c r="I823" s="16">
        <f t="shared" si="62"/>
        <v>2.8729573767252825E-2</v>
      </c>
      <c r="J823" s="10"/>
      <c r="K823" s="6">
        <v>100.62363999999999</v>
      </c>
      <c r="L823" s="16">
        <f t="shared" si="63"/>
        <v>-1.0017575694875269E-2</v>
      </c>
      <c r="M823" s="10"/>
      <c r="N823" s="6">
        <v>103.89330200000001</v>
      </c>
      <c r="O823" s="16">
        <f t="shared" si="64"/>
        <v>-6.7382580564313566E-3</v>
      </c>
      <c r="P823" s="10"/>
    </row>
    <row r="824" spans="1:16" x14ac:dyDescent="0.25">
      <c r="A824" s="23">
        <v>41009</v>
      </c>
      <c r="B824">
        <v>28.31711</v>
      </c>
      <c r="C824" s="16">
        <f t="shared" si="60"/>
        <v>8.6791319713122039E-3</v>
      </c>
      <c r="D824" s="10"/>
      <c r="E824" s="6">
        <v>33.485782</v>
      </c>
      <c r="F824" s="16">
        <f t="shared" si="61"/>
        <v>1.9358651532470406E-2</v>
      </c>
      <c r="G824" s="10"/>
      <c r="H824" s="6">
        <v>38.549999</v>
      </c>
      <c r="I824" s="16">
        <f t="shared" si="62"/>
        <v>2.4093195657929556E-2</v>
      </c>
      <c r="J824" s="10"/>
      <c r="K824" s="6">
        <v>100.72827100000001</v>
      </c>
      <c r="L824" s="16">
        <f t="shared" si="63"/>
        <v>-1.2783151967333151E-2</v>
      </c>
      <c r="M824" s="10"/>
      <c r="N824" s="6">
        <v>105.153053</v>
      </c>
      <c r="O824" s="16">
        <f t="shared" si="64"/>
        <v>-1.1981650279799805E-2</v>
      </c>
      <c r="P824" s="10"/>
    </row>
    <row r="825" spans="1:16" x14ac:dyDescent="0.25">
      <c r="A825" s="23">
        <v>41008</v>
      </c>
      <c r="B825">
        <v>28.986591000000001</v>
      </c>
      <c r="C825" s="16">
        <f t="shared" si="60"/>
        <v>-1.85792005795965E-2</v>
      </c>
      <c r="D825" s="10"/>
      <c r="E825" s="6">
        <v>33.72963</v>
      </c>
      <c r="F825" s="16">
        <f t="shared" si="61"/>
        <v>1.2990724083441041E-2</v>
      </c>
      <c r="G825" s="10"/>
      <c r="H825" s="6">
        <v>38.580002</v>
      </c>
      <c r="I825" s="16">
        <f t="shared" si="62"/>
        <v>7.843111111111023E-3</v>
      </c>
      <c r="J825" s="10"/>
      <c r="K825" s="6">
        <v>100.78930699999999</v>
      </c>
      <c r="L825" s="16">
        <f t="shared" si="63"/>
        <v>-1.0832158089194577E-2</v>
      </c>
      <c r="M825" s="10"/>
      <c r="N825" s="6">
        <v>103.97429</v>
      </c>
      <c r="O825" s="16">
        <f t="shared" si="64"/>
        <v>-6.0954589474992993E-3</v>
      </c>
      <c r="P825" s="10"/>
    </row>
    <row r="826" spans="1:16" x14ac:dyDescent="0.25">
      <c r="A826" s="23">
        <v>41004</v>
      </c>
      <c r="B826">
        <v>29.352865999999999</v>
      </c>
      <c r="C826" s="16">
        <f t="shared" si="60"/>
        <v>2.2591126618725754E-2</v>
      </c>
      <c r="D826" s="10"/>
      <c r="E826" s="6">
        <v>33.860264999999998</v>
      </c>
      <c r="F826" s="16">
        <f t="shared" si="61"/>
        <v>2.6519086114696666E-2</v>
      </c>
      <c r="G826" s="10"/>
      <c r="H826" s="6">
        <v>39.560001</v>
      </c>
      <c r="I826" s="16">
        <f t="shared" si="62"/>
        <v>-7.7160234640940573E-3</v>
      </c>
      <c r="J826" s="10"/>
      <c r="K826" s="6">
        <v>100.135341</v>
      </c>
      <c r="L826" s="16">
        <f t="shared" si="63"/>
        <v>-7.1086641974281717E-3</v>
      </c>
      <c r="M826" s="10"/>
      <c r="N826" s="6">
        <v>101.598764</v>
      </c>
      <c r="O826" s="16">
        <f t="shared" si="64"/>
        <v>-2.0470409921259702E-2</v>
      </c>
      <c r="P826" s="10"/>
    </row>
    <row r="827" spans="1:16" x14ac:dyDescent="0.25">
      <c r="A827" s="23">
        <v>41003</v>
      </c>
      <c r="B827">
        <v>28.860458000000001</v>
      </c>
      <c r="C827" s="16">
        <f t="shared" si="60"/>
        <v>2.9521875344053816E-2</v>
      </c>
      <c r="D827" s="10"/>
      <c r="E827" s="6">
        <v>33.877682999999998</v>
      </c>
      <c r="F827" s="16">
        <f t="shared" si="61"/>
        <v>2.9146001210954342E-2</v>
      </c>
      <c r="G827" s="10"/>
      <c r="H827" s="6">
        <v>39.220001000000003</v>
      </c>
      <c r="I827" s="16">
        <f t="shared" si="62"/>
        <v>2.2486482876362901E-2</v>
      </c>
      <c r="J827" s="10"/>
      <c r="K827" s="6">
        <v>99.969673999999998</v>
      </c>
      <c r="L827" s="16">
        <f t="shared" si="63"/>
        <v>-9.9190477726793791E-3</v>
      </c>
      <c r="M827" s="10"/>
      <c r="N827" s="6">
        <v>100.86990400000001</v>
      </c>
      <c r="O827" s="16">
        <f t="shared" si="64"/>
        <v>-3.4378161861915557E-2</v>
      </c>
      <c r="P827" s="10"/>
    </row>
    <row r="828" spans="1:16" x14ac:dyDescent="0.25">
      <c r="A828" s="23">
        <v>41002</v>
      </c>
      <c r="B828">
        <v>29.195198000000001</v>
      </c>
      <c r="C828" s="16">
        <f t="shared" si="60"/>
        <v>2.1462909875839431E-2</v>
      </c>
      <c r="D828" s="10"/>
      <c r="E828" s="6">
        <v>33.720922999999999</v>
      </c>
      <c r="F828" s="16">
        <f t="shared" si="61"/>
        <v>2.1386701443624201E-2</v>
      </c>
      <c r="G828" s="10"/>
      <c r="H828" s="6">
        <v>39.590000000000003</v>
      </c>
      <c r="I828" s="16">
        <f t="shared" si="62"/>
        <v>5.8989224981318422E-3</v>
      </c>
      <c r="J828" s="10"/>
      <c r="K828" s="6">
        <v>99.777842000000007</v>
      </c>
      <c r="L828" s="16">
        <f t="shared" si="63"/>
        <v>-1.0794741297639465E-2</v>
      </c>
      <c r="M828" s="10"/>
      <c r="N828" s="6">
        <v>99.502179999999996</v>
      </c>
      <c r="O828" s="16">
        <f t="shared" si="64"/>
        <v>-3.5064139932152738E-2</v>
      </c>
      <c r="P828" s="10"/>
    </row>
    <row r="829" spans="1:16" x14ac:dyDescent="0.25">
      <c r="A829" s="23">
        <v>41001</v>
      </c>
      <c r="B829">
        <v>28.860458000000001</v>
      </c>
      <c r="C829" s="16">
        <f t="shared" si="60"/>
        <v>3.4376093337327607E-2</v>
      </c>
      <c r="D829" s="10"/>
      <c r="E829" s="6">
        <v>33.538032999999999</v>
      </c>
      <c r="F829" s="16">
        <f t="shared" si="61"/>
        <v>2.4374494016291548E-2</v>
      </c>
      <c r="G829" s="10"/>
      <c r="H829" s="6">
        <v>39.139999000000003</v>
      </c>
      <c r="I829" s="16">
        <f t="shared" si="62"/>
        <v>8.22853426853285E-2</v>
      </c>
      <c r="J829" s="10"/>
      <c r="K829" s="6">
        <v>100.736992</v>
      </c>
      <c r="L829" s="16">
        <f t="shared" si="63"/>
        <v>-1.1337473618127203E-2</v>
      </c>
      <c r="M829" s="10"/>
      <c r="N829" s="6">
        <v>101.256827</v>
      </c>
      <c r="O829" s="16">
        <f t="shared" si="64"/>
        <v>-4.814798240587459E-2</v>
      </c>
      <c r="P829" s="10"/>
    </row>
    <row r="830" spans="1:16" x14ac:dyDescent="0.25">
      <c r="A830" s="23">
        <v>40998</v>
      </c>
      <c r="B830">
        <v>28.622743</v>
      </c>
      <c r="C830" s="16">
        <f t="shared" si="60"/>
        <v>4.1856441752828211E-2</v>
      </c>
      <c r="D830" s="10"/>
      <c r="E830" s="6">
        <v>33.442238000000003</v>
      </c>
      <c r="F830" s="16">
        <f t="shared" si="61"/>
        <v>2.1223449335469935E-2</v>
      </c>
      <c r="G830" s="10"/>
      <c r="H830" s="6">
        <v>38.409999999999997</v>
      </c>
      <c r="I830" s="16">
        <f t="shared" si="62"/>
        <v>7.0276155318567124E-2</v>
      </c>
      <c r="J830" s="10"/>
      <c r="K830" s="6">
        <v>100.478024</v>
      </c>
      <c r="L830" s="16">
        <f t="shared" si="63"/>
        <v>4.3715495257699022E-3</v>
      </c>
      <c r="M830" s="10"/>
      <c r="N830" s="6">
        <v>100.69893999999999</v>
      </c>
      <c r="O830" s="16">
        <f t="shared" si="64"/>
        <v>-1.918026647419302E-2</v>
      </c>
      <c r="P830" s="10"/>
    </row>
    <row r="831" spans="1:16" x14ac:dyDescent="0.25">
      <c r="A831" s="23">
        <v>40997</v>
      </c>
      <c r="B831">
        <v>28.865307999999999</v>
      </c>
      <c r="C831" s="16">
        <f t="shared" si="60"/>
        <v>2.5997731980876182E-2</v>
      </c>
      <c r="D831" s="10"/>
      <c r="E831" s="6">
        <v>33.102587</v>
      </c>
      <c r="F831" s="16">
        <f t="shared" si="61"/>
        <v>6.9508986811723794E-3</v>
      </c>
      <c r="G831" s="10"/>
      <c r="H831" s="6">
        <v>38.669998</v>
      </c>
      <c r="I831" s="16">
        <f t="shared" si="62"/>
        <v>4.9166865633246015E-2</v>
      </c>
      <c r="J831" s="10"/>
      <c r="K831" s="6">
        <v>100.721339</v>
      </c>
      <c r="L831" s="16">
        <f t="shared" si="63"/>
        <v>1.4884076159682458E-4</v>
      </c>
      <c r="M831" s="10"/>
      <c r="N831" s="6">
        <v>102.431105</v>
      </c>
      <c r="O831" s="16">
        <f t="shared" si="64"/>
        <v>-3.5377551070064017E-2</v>
      </c>
      <c r="P831" s="10"/>
    </row>
    <row r="832" spans="1:16" x14ac:dyDescent="0.25">
      <c r="A832" s="23">
        <v>40996</v>
      </c>
      <c r="B832">
        <v>28.950206000000001</v>
      </c>
      <c r="C832" s="16">
        <f t="shared" si="60"/>
        <v>4.5694155275067816E-2</v>
      </c>
      <c r="D832" s="10"/>
      <c r="E832" s="6">
        <v>33.363857000000003</v>
      </c>
      <c r="F832" s="16">
        <f t="shared" si="61"/>
        <v>7.6999918872791007E-3</v>
      </c>
      <c r="G832" s="10"/>
      <c r="H832" s="6">
        <v>38.700001</v>
      </c>
      <c r="I832" s="16">
        <f t="shared" si="62"/>
        <v>5.6846078163432567E-2</v>
      </c>
      <c r="J832" s="10"/>
      <c r="K832" s="6">
        <v>100.521475</v>
      </c>
      <c r="L832" s="16">
        <f t="shared" si="63"/>
        <v>1.0176015652876291E-3</v>
      </c>
      <c r="M832" s="10"/>
      <c r="N832" s="6">
        <v>101.66823599999999</v>
      </c>
      <c r="O832" s="16">
        <f t="shared" si="64"/>
        <v>-1.9037102072067547E-2</v>
      </c>
      <c r="P832" s="10"/>
    </row>
    <row r="833" spans="1:16" x14ac:dyDescent="0.25">
      <c r="A833" s="23">
        <v>40995</v>
      </c>
      <c r="B833">
        <v>29.061786000000001</v>
      </c>
      <c r="C833" s="16">
        <f t="shared" si="60"/>
        <v>3.6924418812476212E-2</v>
      </c>
      <c r="D833" s="10"/>
      <c r="E833" s="6">
        <v>33.790591999999997</v>
      </c>
      <c r="F833" s="16">
        <f t="shared" si="61"/>
        <v>1.885911292976683E-2</v>
      </c>
      <c r="G833" s="10"/>
      <c r="H833" s="6">
        <v>38.479999999999997</v>
      </c>
      <c r="I833" s="16">
        <f t="shared" si="62"/>
        <v>6.4356433873585583E-2</v>
      </c>
      <c r="J833" s="10"/>
      <c r="K833" s="6">
        <v>100.712648</v>
      </c>
      <c r="L833" s="16">
        <f t="shared" si="63"/>
        <v>-2.685407730640299E-3</v>
      </c>
      <c r="M833" s="10"/>
      <c r="N833" s="6">
        <v>101.81183900000001</v>
      </c>
      <c r="O833" s="16">
        <f t="shared" si="64"/>
        <v>-3.4128911285267516E-2</v>
      </c>
      <c r="P833" s="10"/>
    </row>
    <row r="834" spans="1:16" x14ac:dyDescent="0.25">
      <c r="A834" s="23">
        <v>40994</v>
      </c>
      <c r="B834">
        <v>29.122426999999998</v>
      </c>
      <c r="C834" s="16">
        <f t="shared" si="60"/>
        <v>4.1644920767987204E-2</v>
      </c>
      <c r="D834" s="10"/>
      <c r="E834" s="6">
        <v>33.668667999999997</v>
      </c>
      <c r="F834" s="16">
        <f t="shared" si="61"/>
        <v>2.6759609218310443E-2</v>
      </c>
      <c r="G834" s="10"/>
      <c r="H834" s="6">
        <v>38.799999</v>
      </c>
      <c r="I834" s="16">
        <f t="shared" si="62"/>
        <v>4.1689253971013862E-2</v>
      </c>
      <c r="J834" s="10"/>
      <c r="K834" s="6">
        <v>99.939272000000003</v>
      </c>
      <c r="L834" s="16">
        <f t="shared" si="63"/>
        <v>-2.1604525814067355E-3</v>
      </c>
      <c r="M834" s="10"/>
      <c r="N834" s="6">
        <v>101.084863</v>
      </c>
      <c r="O834" s="16">
        <f t="shared" si="64"/>
        <v>-3.4489505813124488E-2</v>
      </c>
      <c r="P834" s="10"/>
    </row>
    <row r="835" spans="1:16" x14ac:dyDescent="0.25">
      <c r="A835" s="23">
        <v>40991</v>
      </c>
      <c r="B835">
        <v>28.811944</v>
      </c>
      <c r="C835" s="16">
        <f t="shared" si="60"/>
        <v>6.7249004283225666E-2</v>
      </c>
      <c r="D835" s="10"/>
      <c r="E835" s="6">
        <v>33.102587</v>
      </c>
      <c r="F835" s="16">
        <f t="shared" si="61"/>
        <v>2.5739275154767816E-2</v>
      </c>
      <c r="G835" s="10"/>
      <c r="H835" s="6">
        <v>37.860000999999997</v>
      </c>
      <c r="I835" s="16">
        <f t="shared" si="62"/>
        <v>4.2170265914585059E-2</v>
      </c>
      <c r="J835" s="10"/>
      <c r="K835" s="6">
        <v>99.722031999999999</v>
      </c>
      <c r="L835" s="16">
        <f t="shared" si="63"/>
        <v>-9.0576597198199771E-3</v>
      </c>
      <c r="M835" s="10"/>
      <c r="N835" s="6">
        <v>101.605412</v>
      </c>
      <c r="O835" s="16">
        <f t="shared" si="64"/>
        <v>-3.6309828035245184E-2</v>
      </c>
      <c r="P835" s="10"/>
    </row>
    <row r="836" spans="1:16" x14ac:dyDescent="0.25">
      <c r="A836" s="23">
        <v>40990</v>
      </c>
      <c r="B836">
        <v>28.448094999999999</v>
      </c>
      <c r="C836" s="16">
        <f t="shared" si="60"/>
        <v>4.4839217854441005E-2</v>
      </c>
      <c r="D836" s="10"/>
      <c r="E836" s="6">
        <v>32.745522000000001</v>
      </c>
      <c r="F836" s="16">
        <f t="shared" si="61"/>
        <v>1.3813709536834251E-2</v>
      </c>
      <c r="G836" s="10"/>
      <c r="H836" s="6">
        <v>37.630001</v>
      </c>
      <c r="I836" s="16">
        <f t="shared" si="62"/>
        <v>3.2170147219192868E-2</v>
      </c>
      <c r="J836" s="10"/>
      <c r="K836" s="6">
        <v>99.643822</v>
      </c>
      <c r="L836" s="16">
        <f t="shared" si="63"/>
        <v>-7.8038240881179721E-3</v>
      </c>
      <c r="M836" s="10"/>
      <c r="N836" s="6">
        <v>100.65406900000001</v>
      </c>
      <c r="O836" s="16">
        <f t="shared" si="64"/>
        <v>-3.0105200584322866E-2</v>
      </c>
      <c r="P836" s="10"/>
    </row>
    <row r="837" spans="1:16" x14ac:dyDescent="0.25">
      <c r="A837" s="23">
        <v>40989</v>
      </c>
      <c r="B837">
        <v>28.319535999999999</v>
      </c>
      <c r="C837" s="16">
        <f t="shared" si="60"/>
        <v>4.5226123452667633E-2</v>
      </c>
      <c r="D837" s="10"/>
      <c r="E837" s="6">
        <v>32.832613000000002</v>
      </c>
      <c r="F837" s="16">
        <f t="shared" si="61"/>
        <v>-3.4310095370541083E-3</v>
      </c>
      <c r="G837" s="10"/>
      <c r="H837" s="6">
        <v>37.700001</v>
      </c>
      <c r="I837" s="16">
        <f t="shared" si="62"/>
        <v>-5.8123384841394232E-3</v>
      </c>
      <c r="J837" s="10"/>
      <c r="K837" s="6">
        <v>99.808926999999997</v>
      </c>
      <c r="L837" s="16">
        <f t="shared" si="63"/>
        <v>-9.5207507831011062E-3</v>
      </c>
      <c r="M837" s="10"/>
      <c r="N837" s="6">
        <v>100.33096999999999</v>
      </c>
      <c r="O837" s="16">
        <f t="shared" si="64"/>
        <v>-2.6707262437114632E-2</v>
      </c>
      <c r="P837" s="10"/>
    </row>
    <row r="838" spans="1:16" x14ac:dyDescent="0.25">
      <c r="A838" s="23">
        <v>40988</v>
      </c>
      <c r="B838">
        <v>28.263745</v>
      </c>
      <c r="C838" s="16">
        <f t="shared" si="60"/>
        <v>7.9587528287696108E-2</v>
      </c>
      <c r="D838" s="10"/>
      <c r="E838" s="6">
        <v>32.884864</v>
      </c>
      <c r="F838" s="16">
        <f t="shared" si="61"/>
        <v>-7.8025300381783236E-3</v>
      </c>
      <c r="G838" s="10"/>
      <c r="H838" s="6">
        <v>37.349997999999999</v>
      </c>
      <c r="I838" s="16">
        <f t="shared" si="62"/>
        <v>1.2352281828556411E-2</v>
      </c>
      <c r="J838" s="10"/>
      <c r="K838" s="6">
        <v>99.357062999999997</v>
      </c>
      <c r="L838" s="16">
        <f t="shared" si="63"/>
        <v>-1.1029463602911904E-2</v>
      </c>
      <c r="M838" s="10"/>
      <c r="N838" s="6">
        <v>99.209102000000001</v>
      </c>
      <c r="O838" s="16">
        <f t="shared" si="64"/>
        <v>-3.7085294098593513E-2</v>
      </c>
      <c r="P838" s="10"/>
    </row>
    <row r="839" spans="1:16" x14ac:dyDescent="0.25">
      <c r="A839" s="23">
        <v>40987</v>
      </c>
      <c r="B839">
        <v>28.826497</v>
      </c>
      <c r="C839" s="16">
        <f t="shared" si="60"/>
        <v>9.1258766220140064E-2</v>
      </c>
      <c r="D839" s="10"/>
      <c r="E839" s="6">
        <v>32.998080999999999</v>
      </c>
      <c r="F839" s="16">
        <f t="shared" si="61"/>
        <v>-1.1625953712765646E-2</v>
      </c>
      <c r="G839" s="10"/>
      <c r="H839" s="6">
        <v>37.729999999999997</v>
      </c>
      <c r="I839" s="16">
        <f t="shared" si="62"/>
        <v>2.6662918453465689E-2</v>
      </c>
      <c r="J839" s="10"/>
      <c r="K839" s="6">
        <v>99.417896999999996</v>
      </c>
      <c r="L839" s="16">
        <f t="shared" si="63"/>
        <v>-1.4492027534494301E-2</v>
      </c>
      <c r="M839" s="10"/>
      <c r="N839" s="6">
        <v>98.814201999999995</v>
      </c>
      <c r="O839" s="16">
        <f t="shared" si="64"/>
        <v>-4.7115242307167571E-2</v>
      </c>
      <c r="P839" s="10"/>
    </row>
    <row r="840" spans="1:16" x14ac:dyDescent="0.25">
      <c r="A840" s="23">
        <v>40984</v>
      </c>
      <c r="B840">
        <v>28.302555999999999</v>
      </c>
      <c r="C840" s="16">
        <f t="shared" si="60"/>
        <v>0.10904712310995679</v>
      </c>
      <c r="D840" s="10"/>
      <c r="E840" s="6">
        <v>33.120004999999999</v>
      </c>
      <c r="F840" s="16">
        <f t="shared" si="61"/>
        <v>-2.2828189580433866E-3</v>
      </c>
      <c r="G840" s="10"/>
      <c r="H840" s="6">
        <v>37.380001</v>
      </c>
      <c r="I840" s="16">
        <f t="shared" si="62"/>
        <v>3.0592706075042164E-2</v>
      </c>
      <c r="J840" s="10"/>
      <c r="K840" s="6">
        <v>99.556927000000002</v>
      </c>
      <c r="L840" s="16">
        <f t="shared" si="63"/>
        <v>-1.5748583487511625E-2</v>
      </c>
      <c r="M840" s="10"/>
      <c r="N840" s="6">
        <v>100.00787200000001</v>
      </c>
      <c r="O840" s="16">
        <f t="shared" si="64"/>
        <v>-6.2678163966957579E-2</v>
      </c>
      <c r="P840" s="10"/>
    </row>
    <row r="841" spans="1:16" x14ac:dyDescent="0.25">
      <c r="A841" s="23">
        <v>40983</v>
      </c>
      <c r="B841">
        <v>28.380177</v>
      </c>
      <c r="C841" s="16">
        <f t="shared" ref="C841:C904" si="65">B840/B869-1</f>
        <v>9.2246809277547914E-2</v>
      </c>
      <c r="D841" s="10"/>
      <c r="E841" s="6">
        <v>33.146134000000004</v>
      </c>
      <c r="F841" s="16">
        <f t="shared" ref="F841:F904" si="66">E840/E869-1</f>
        <v>2.1866547550102311E-3</v>
      </c>
      <c r="G841" s="10"/>
      <c r="H841" s="6">
        <v>37.68</v>
      </c>
      <c r="I841" s="16">
        <f t="shared" ref="I841:I904" si="67">H840/H869-1</f>
        <v>1.852860984935667E-2</v>
      </c>
      <c r="J841" s="10"/>
      <c r="K841" s="6">
        <v>99.409205</v>
      </c>
      <c r="L841" s="16">
        <f t="shared" ref="L841:L904" si="68">K840/K869-1</f>
        <v>-1.1830557814252574E-2</v>
      </c>
      <c r="M841" s="10"/>
      <c r="N841" s="6">
        <v>99.810422000000003</v>
      </c>
      <c r="O841" s="16">
        <f t="shared" ref="O841:O904" si="69">N840/N869-1</f>
        <v>-4.1915282854162572E-2</v>
      </c>
      <c r="P841" s="10"/>
    </row>
    <row r="842" spans="1:16" x14ac:dyDescent="0.25">
      <c r="A842" s="23">
        <v>40982</v>
      </c>
      <c r="B842">
        <v>28.319535999999999</v>
      </c>
      <c r="C842" s="16">
        <f t="shared" si="65"/>
        <v>0.10525915478345227</v>
      </c>
      <c r="D842" s="10"/>
      <c r="E842" s="6">
        <v>33.285477</v>
      </c>
      <c r="F842" s="16">
        <f t="shared" si="66"/>
        <v>1.1508688027992431E-3</v>
      </c>
      <c r="G842" s="10"/>
      <c r="H842" s="6">
        <v>37.380001</v>
      </c>
      <c r="I842" s="16">
        <f t="shared" si="67"/>
        <v>4.6376064780675463E-2</v>
      </c>
      <c r="J842" s="10"/>
      <c r="K842" s="6">
        <v>99.626446000000001</v>
      </c>
      <c r="L842" s="16">
        <f t="shared" si="68"/>
        <v>-1.4736541159821592E-2</v>
      </c>
      <c r="M842" s="10"/>
      <c r="N842" s="6">
        <v>99.657848999999999</v>
      </c>
      <c r="O842" s="16">
        <f t="shared" si="69"/>
        <v>-6.4354610222005948E-2</v>
      </c>
      <c r="P842" s="10"/>
    </row>
    <row r="843" spans="1:16" x14ac:dyDescent="0.25">
      <c r="A843" s="23">
        <v>40981</v>
      </c>
      <c r="B843">
        <v>28.445668999999999</v>
      </c>
      <c r="C843" s="16">
        <f t="shared" si="65"/>
        <v>0.14109164530341833</v>
      </c>
      <c r="D843" s="10"/>
      <c r="E843" s="6">
        <v>33.337727999999998</v>
      </c>
      <c r="F843" s="16">
        <f t="shared" si="66"/>
        <v>4.1470705460944224E-4</v>
      </c>
      <c r="G843" s="10"/>
      <c r="H843" s="6">
        <v>37.689999</v>
      </c>
      <c r="I843" s="16">
        <f t="shared" si="67"/>
        <v>4.4134135311009404E-2</v>
      </c>
      <c r="J843" s="10"/>
      <c r="K843" s="6">
        <v>100.82561</v>
      </c>
      <c r="L843" s="16">
        <f t="shared" si="68"/>
        <v>-1.0545195538906205E-2</v>
      </c>
      <c r="M843" s="10"/>
      <c r="N843" s="6">
        <v>102.233662</v>
      </c>
      <c r="O843" s="16">
        <f t="shared" si="69"/>
        <v>-6.6176818391440184E-2</v>
      </c>
      <c r="P843" s="10"/>
    </row>
    <row r="844" spans="1:16" x14ac:dyDescent="0.25">
      <c r="A844" s="23">
        <v>40980</v>
      </c>
      <c r="B844">
        <v>28.266171</v>
      </c>
      <c r="C844" s="16">
        <f t="shared" si="65"/>
        <v>0.16747118841626563</v>
      </c>
      <c r="D844" s="10"/>
      <c r="E844" s="6">
        <v>32.815192000000003</v>
      </c>
      <c r="F844" s="16">
        <f t="shared" si="66"/>
        <v>1.1410697650021007E-2</v>
      </c>
      <c r="G844" s="10"/>
      <c r="H844" s="6">
        <v>37.82</v>
      </c>
      <c r="I844" s="16">
        <f t="shared" si="67"/>
        <v>7.2872130006486513E-2</v>
      </c>
      <c r="J844" s="10"/>
      <c r="K844" s="6">
        <v>101.103678</v>
      </c>
      <c r="L844" s="16">
        <f t="shared" si="68"/>
        <v>5.3506065864470376E-3</v>
      </c>
      <c r="M844" s="10"/>
      <c r="N844" s="6">
        <v>104.06454600000001</v>
      </c>
      <c r="O844" s="16">
        <f t="shared" si="69"/>
        <v>-5.3013872928554862E-2</v>
      </c>
      <c r="P844" s="10"/>
    </row>
    <row r="845" spans="1:16" x14ac:dyDescent="0.25">
      <c r="A845" s="23">
        <v>40977</v>
      </c>
      <c r="B845">
        <v>28.421413000000001</v>
      </c>
      <c r="C845" s="16">
        <f t="shared" si="65"/>
        <v>0.16893159405392666</v>
      </c>
      <c r="D845" s="10"/>
      <c r="E845" s="6">
        <v>32.384546999999998</v>
      </c>
      <c r="F845" s="16">
        <f t="shared" si="66"/>
        <v>-2.0313734816556295E-2</v>
      </c>
      <c r="G845" s="10"/>
      <c r="H845" s="6">
        <v>37.919998</v>
      </c>
      <c r="I845" s="16">
        <f t="shared" si="67"/>
        <v>7.6879301733465244E-2</v>
      </c>
      <c r="J845" s="10"/>
      <c r="K845" s="6">
        <v>101.30354199999999</v>
      </c>
      <c r="L845" s="16">
        <f t="shared" si="68"/>
        <v>1.1081661914972507E-2</v>
      </c>
      <c r="M845" s="10"/>
      <c r="N845" s="6">
        <v>104.0825</v>
      </c>
      <c r="O845" s="16">
        <f t="shared" si="69"/>
        <v>-2.491993748666177E-2</v>
      </c>
      <c r="P845" s="10"/>
    </row>
    <row r="846" spans="1:16" x14ac:dyDescent="0.25">
      <c r="A846" s="23">
        <v>40976</v>
      </c>
      <c r="B846">
        <v>28.615466000000001</v>
      </c>
      <c r="C846" s="16">
        <f t="shared" si="65"/>
        <v>0.16174276950203259</v>
      </c>
      <c r="D846" s="10"/>
      <c r="E846" s="6">
        <v>32.212291</v>
      </c>
      <c r="F846" s="16">
        <f t="shared" si="66"/>
        <v>-2.3883730553056481E-2</v>
      </c>
      <c r="G846" s="10"/>
      <c r="H846" s="6">
        <v>37.279998999999997</v>
      </c>
      <c r="I846" s="16">
        <f t="shared" si="67"/>
        <v>7.422093694676879E-2</v>
      </c>
      <c r="J846" s="10"/>
      <c r="K846" s="6">
        <v>101.355677</v>
      </c>
      <c r="L846" s="16">
        <f t="shared" si="68"/>
        <v>1.1770464094969846E-2</v>
      </c>
      <c r="M846" s="10"/>
      <c r="N846" s="6">
        <v>103.87607300000001</v>
      </c>
      <c r="O846" s="16">
        <f t="shared" si="69"/>
        <v>-1.3271408310770338E-2</v>
      </c>
      <c r="P846" s="10"/>
    </row>
    <row r="847" spans="1:16" x14ac:dyDescent="0.25">
      <c r="A847" s="23">
        <v>40975</v>
      </c>
      <c r="B847">
        <v>28.050287999999998</v>
      </c>
      <c r="C847" s="16">
        <f t="shared" si="65"/>
        <v>0.17187826277190354</v>
      </c>
      <c r="D847" s="10"/>
      <c r="E847" s="6">
        <v>32.134774999999998</v>
      </c>
      <c r="F847" s="16">
        <f t="shared" si="66"/>
        <v>-3.5585299557008621E-2</v>
      </c>
      <c r="G847" s="10"/>
      <c r="H847" s="6">
        <v>37.32</v>
      </c>
      <c r="I847" s="16">
        <f t="shared" si="67"/>
        <v>5.3702598821294467E-2</v>
      </c>
      <c r="J847" s="10"/>
      <c r="K847" s="6">
        <v>101.338301</v>
      </c>
      <c r="L847" s="16">
        <f t="shared" si="68"/>
        <v>1.3776800116697352E-2</v>
      </c>
      <c r="M847" s="10"/>
      <c r="N847" s="6">
        <v>104.926147</v>
      </c>
      <c r="O847" s="16">
        <f t="shared" si="69"/>
        <v>-1.2132908219959271E-2</v>
      </c>
      <c r="P847" s="10"/>
    </row>
    <row r="848" spans="1:16" x14ac:dyDescent="0.25">
      <c r="A848" s="23">
        <v>40974</v>
      </c>
      <c r="B848">
        <v>27.856235000000002</v>
      </c>
      <c r="C848" s="16">
        <f t="shared" si="65"/>
        <v>0.15215976188449831</v>
      </c>
      <c r="D848" s="10"/>
      <c r="E848" s="6">
        <v>32.246740000000003</v>
      </c>
      <c r="F848" s="16">
        <f t="shared" si="66"/>
        <v>-3.5418793415275651E-2</v>
      </c>
      <c r="G848" s="10"/>
      <c r="H848" s="6">
        <v>37.290000999999997</v>
      </c>
      <c r="I848" s="16">
        <f t="shared" si="67"/>
        <v>7.2105685949276577E-2</v>
      </c>
      <c r="J848" s="10"/>
      <c r="K848" s="6">
        <v>101.381745</v>
      </c>
      <c r="L848" s="16">
        <f t="shared" si="68"/>
        <v>2.1539636241116211E-2</v>
      </c>
      <c r="M848" s="10"/>
      <c r="N848" s="6">
        <v>105.572338</v>
      </c>
      <c r="O848" s="16">
        <f t="shared" si="69"/>
        <v>1.1081339985496541E-2</v>
      </c>
      <c r="P848" s="10"/>
    </row>
    <row r="849" spans="1:16" x14ac:dyDescent="0.25">
      <c r="A849" s="23">
        <v>40973</v>
      </c>
      <c r="B849">
        <v>28.195827000000001</v>
      </c>
      <c r="C849" s="16">
        <f t="shared" si="65"/>
        <v>0.13909166793124572</v>
      </c>
      <c r="D849" s="10"/>
      <c r="E849" s="6">
        <v>33.116646000000003</v>
      </c>
      <c r="F849" s="16">
        <f t="shared" si="66"/>
        <v>-3.4553919267554467E-2</v>
      </c>
      <c r="G849" s="10"/>
      <c r="H849" s="6">
        <v>37.529998999999997</v>
      </c>
      <c r="I849" s="16">
        <f t="shared" si="67"/>
        <v>8.2752673715234426E-2</v>
      </c>
      <c r="J849" s="10"/>
      <c r="K849" s="6">
        <v>101.538158</v>
      </c>
      <c r="L849" s="16">
        <f t="shared" si="68"/>
        <v>2.54570126220377E-2</v>
      </c>
      <c r="M849" s="10"/>
      <c r="N849" s="6">
        <v>104.30687399999999</v>
      </c>
      <c r="O849" s="16">
        <f t="shared" si="69"/>
        <v>1.486204041007122E-2</v>
      </c>
      <c r="P849" s="10"/>
    </row>
    <row r="850" spans="1:16" x14ac:dyDescent="0.25">
      <c r="A850" s="23">
        <v>40970</v>
      </c>
      <c r="B850">
        <v>28.176423</v>
      </c>
      <c r="C850" s="16">
        <f t="shared" si="65"/>
        <v>0.16930054654643878</v>
      </c>
      <c r="D850" s="10"/>
      <c r="E850" s="6">
        <v>32.668773999999999</v>
      </c>
      <c r="F850" s="16">
        <f t="shared" si="66"/>
        <v>-8.2537991814211065E-3</v>
      </c>
      <c r="G850" s="10"/>
      <c r="H850" s="6">
        <v>37.259998000000003</v>
      </c>
      <c r="I850" s="16">
        <f t="shared" si="67"/>
        <v>9.1622975810849994E-2</v>
      </c>
      <c r="J850" s="10"/>
      <c r="K850" s="6">
        <v>101.72064</v>
      </c>
      <c r="L850" s="16">
        <f t="shared" si="68"/>
        <v>3.0728341653683655E-2</v>
      </c>
      <c r="M850" s="10"/>
      <c r="N850" s="6">
        <v>105.141544</v>
      </c>
      <c r="O850" s="16">
        <f t="shared" si="69"/>
        <v>4.5086658442372585E-3</v>
      </c>
      <c r="P850" s="10"/>
    </row>
    <row r="851" spans="1:16" x14ac:dyDescent="0.25">
      <c r="A851" s="23">
        <v>40969</v>
      </c>
      <c r="B851">
        <v>28.423839000000001</v>
      </c>
      <c r="C851" s="16">
        <f t="shared" si="65"/>
        <v>0.15711055237688476</v>
      </c>
      <c r="D851" s="10"/>
      <c r="E851" s="6">
        <v>32.548194000000002</v>
      </c>
      <c r="F851" s="16">
        <f t="shared" si="66"/>
        <v>-3.2397994053481871E-2</v>
      </c>
      <c r="G851" s="10"/>
      <c r="H851" s="6">
        <v>37.939999</v>
      </c>
      <c r="I851" s="16">
        <f t="shared" si="67"/>
        <v>7.5014368147720889E-2</v>
      </c>
      <c r="J851" s="10"/>
      <c r="K851" s="6">
        <v>101.68588</v>
      </c>
      <c r="L851" s="16">
        <f t="shared" si="68"/>
        <v>3.1045118512021963E-2</v>
      </c>
      <c r="M851" s="10"/>
      <c r="N851" s="6">
        <v>104.16327099999999</v>
      </c>
      <c r="O851" s="16">
        <f t="shared" si="69"/>
        <v>6.141516673574543E-3</v>
      </c>
      <c r="P851" s="10"/>
    </row>
    <row r="852" spans="1:16" x14ac:dyDescent="0.25">
      <c r="A852" s="23">
        <v>40968</v>
      </c>
      <c r="B852">
        <v>28.227361999999999</v>
      </c>
      <c r="C852" s="16">
        <f t="shared" si="65"/>
        <v>0.14686064688649014</v>
      </c>
      <c r="D852" s="10"/>
      <c r="E852" s="6">
        <v>32.875481999999998</v>
      </c>
      <c r="F852" s="16">
        <f t="shared" si="66"/>
        <v>-3.7442631502835E-2</v>
      </c>
      <c r="G852" s="10"/>
      <c r="H852" s="6">
        <v>37.770000000000003</v>
      </c>
      <c r="I852" s="16">
        <f t="shared" si="67"/>
        <v>9.6214906205868145E-2</v>
      </c>
      <c r="J852" s="10"/>
      <c r="K852" s="6">
        <v>101.92658299999999</v>
      </c>
      <c r="L852" s="16">
        <f t="shared" si="68"/>
        <v>2.8084578887016765E-2</v>
      </c>
      <c r="M852" s="10"/>
      <c r="N852" s="6">
        <v>105.153211</v>
      </c>
      <c r="O852" s="16">
        <f t="shared" si="69"/>
        <v>-1.4508689965645472E-2</v>
      </c>
      <c r="P852" s="10"/>
    </row>
    <row r="853" spans="1:16" x14ac:dyDescent="0.25">
      <c r="A853" s="23">
        <v>40967</v>
      </c>
      <c r="B853">
        <v>28.853179000000001</v>
      </c>
      <c r="C853" s="16">
        <f t="shared" si="65"/>
        <v>0.12345911918145624</v>
      </c>
      <c r="D853" s="10"/>
      <c r="E853" s="6">
        <v>33.056356000000001</v>
      </c>
      <c r="F853" s="16">
        <f t="shared" si="66"/>
        <v>-1.8008782800676748E-2</v>
      </c>
      <c r="G853" s="10"/>
      <c r="H853" s="6">
        <v>38.25</v>
      </c>
      <c r="I853" s="16">
        <f t="shared" si="67"/>
        <v>0.11745565436259353</v>
      </c>
      <c r="J853" s="10"/>
      <c r="K853" s="6">
        <v>101.831324</v>
      </c>
      <c r="L853" s="16">
        <f t="shared" si="68"/>
        <v>3.0248495312212187E-2</v>
      </c>
      <c r="M853" s="10"/>
      <c r="N853" s="6">
        <v>105.79794</v>
      </c>
      <c r="O853" s="16">
        <f t="shared" si="69"/>
        <v>-1.8825563812129742E-2</v>
      </c>
      <c r="P853" s="10"/>
    </row>
    <row r="854" spans="1:16" x14ac:dyDescent="0.25">
      <c r="A854" s="23">
        <v>40966</v>
      </c>
      <c r="B854">
        <v>28.346218</v>
      </c>
      <c r="C854" s="16">
        <f t="shared" si="65"/>
        <v>0.16236722777236756</v>
      </c>
      <c r="D854" s="10"/>
      <c r="E854" s="6">
        <v>32.858258999999997</v>
      </c>
      <c r="F854" s="16">
        <f t="shared" si="66"/>
        <v>-1.1334330462427267E-2</v>
      </c>
      <c r="G854" s="10"/>
      <c r="H854" s="6">
        <v>38.880001</v>
      </c>
      <c r="I854" s="16">
        <f t="shared" si="67"/>
        <v>0.13400533649570123</v>
      </c>
      <c r="J854" s="10"/>
      <c r="K854" s="6">
        <v>101.510914</v>
      </c>
      <c r="L854" s="16">
        <f t="shared" si="68"/>
        <v>2.7224525755627837E-2</v>
      </c>
      <c r="M854" s="10"/>
      <c r="N854" s="6">
        <v>106.147166</v>
      </c>
      <c r="O854" s="16">
        <f t="shared" si="69"/>
        <v>-2.475935330220147E-2</v>
      </c>
      <c r="P854" s="10"/>
    </row>
    <row r="855" spans="1:16" x14ac:dyDescent="0.25">
      <c r="A855" s="23">
        <v>40963</v>
      </c>
      <c r="B855">
        <v>28.511163</v>
      </c>
      <c r="C855" s="16">
        <f t="shared" si="65"/>
        <v>0.16223467480353149</v>
      </c>
      <c r="D855" s="10"/>
      <c r="E855" s="6">
        <v>32.901322999999998</v>
      </c>
      <c r="F855" s="16">
        <f t="shared" si="66"/>
        <v>-4.4362803489943481E-3</v>
      </c>
      <c r="G855" s="10"/>
      <c r="H855" s="6">
        <v>38.689999</v>
      </c>
      <c r="I855" s="16">
        <f t="shared" si="67"/>
        <v>0.1640718165226458</v>
      </c>
      <c r="J855" s="10"/>
      <c r="K855" s="6">
        <v>101.13853899999999</v>
      </c>
      <c r="L855" s="16">
        <f t="shared" si="68"/>
        <v>2.7122207267873844E-2</v>
      </c>
      <c r="M855" s="10"/>
      <c r="N855" s="6">
        <v>105.21589299999999</v>
      </c>
      <c r="O855" s="16">
        <f t="shared" si="69"/>
        <v>-1.7007256430398132E-2</v>
      </c>
      <c r="P855" s="10"/>
    </row>
    <row r="856" spans="1:16" x14ac:dyDescent="0.25">
      <c r="A856" s="23">
        <v>40962</v>
      </c>
      <c r="B856">
        <v>28.254044</v>
      </c>
      <c r="C856" s="16">
        <f t="shared" si="65"/>
        <v>0.1620764346096184</v>
      </c>
      <c r="D856" s="10"/>
      <c r="E856" s="6">
        <v>33.168322000000003</v>
      </c>
      <c r="F856" s="16">
        <f t="shared" si="66"/>
        <v>-1.0619028976359912E-2</v>
      </c>
      <c r="G856" s="10"/>
      <c r="H856" s="6">
        <v>38.990001999999997</v>
      </c>
      <c r="I856" s="16">
        <f t="shared" si="67"/>
        <v>0.17065053466416136</v>
      </c>
      <c r="J856" s="10"/>
      <c r="K856" s="6">
        <v>101.060597</v>
      </c>
      <c r="L856" s="16">
        <f t="shared" si="68"/>
        <v>2.7031683643838456E-2</v>
      </c>
      <c r="M856" s="10"/>
      <c r="N856" s="6">
        <v>104.535346</v>
      </c>
      <c r="O856" s="16">
        <f t="shared" si="69"/>
        <v>-1.594398514322326E-2</v>
      </c>
      <c r="P856" s="10"/>
    </row>
    <row r="857" spans="1:16" x14ac:dyDescent="0.25">
      <c r="A857" s="23">
        <v>40961</v>
      </c>
      <c r="B857">
        <v>28.224934999999999</v>
      </c>
      <c r="C857" s="16">
        <f t="shared" si="65"/>
        <v>0.17750774501658362</v>
      </c>
      <c r="D857" s="10"/>
      <c r="E857" s="6">
        <v>32.918550000000003</v>
      </c>
      <c r="F857" s="16">
        <f t="shared" si="66"/>
        <v>2.6034548978222105E-3</v>
      </c>
      <c r="G857" s="10"/>
      <c r="H857" s="6">
        <v>36.580002</v>
      </c>
      <c r="I857" s="16">
        <f t="shared" si="67"/>
        <v>0.20154085665513533</v>
      </c>
      <c r="J857" s="10"/>
      <c r="K857" s="6">
        <v>100.922043</v>
      </c>
      <c r="L857" s="16">
        <f t="shared" si="68"/>
        <v>2.8584055848466461E-2</v>
      </c>
      <c r="M857" s="10"/>
      <c r="N857" s="6">
        <v>104.535346</v>
      </c>
      <c r="O857" s="16">
        <f t="shared" si="69"/>
        <v>-2.3695627680146658E-2</v>
      </c>
      <c r="P857" s="10"/>
    </row>
    <row r="858" spans="1:16" x14ac:dyDescent="0.25">
      <c r="A858" s="23">
        <v>40960</v>
      </c>
      <c r="B858">
        <v>27.700993</v>
      </c>
      <c r="C858" s="16">
        <f t="shared" si="65"/>
        <v>0.16816189664402548</v>
      </c>
      <c r="D858" s="10"/>
      <c r="E858" s="6">
        <v>32.841033000000003</v>
      </c>
      <c r="F858" s="16">
        <f t="shared" si="66"/>
        <v>-7.7881212418167145E-3</v>
      </c>
      <c r="G858" s="10"/>
      <c r="H858" s="6">
        <v>36.57</v>
      </c>
      <c r="I858" s="16">
        <f t="shared" si="67"/>
        <v>0.14814817488549359</v>
      </c>
      <c r="J858" s="10"/>
      <c r="K858" s="6">
        <v>100.29853199999999</v>
      </c>
      <c r="L858" s="16">
        <f t="shared" si="68"/>
        <v>2.6993403247726588E-2</v>
      </c>
      <c r="M858" s="10"/>
      <c r="N858" s="6">
        <v>103.23693900000001</v>
      </c>
      <c r="O858" s="16">
        <f t="shared" si="69"/>
        <v>-1.0988479092265302E-2</v>
      </c>
      <c r="P858" s="10"/>
    </row>
    <row r="859" spans="1:16" x14ac:dyDescent="0.25">
      <c r="A859" s="23">
        <v>40956</v>
      </c>
      <c r="B859">
        <v>27.897472</v>
      </c>
      <c r="C859" s="16">
        <f t="shared" si="65"/>
        <v>0.14532958985233013</v>
      </c>
      <c r="D859" s="10"/>
      <c r="E859" s="6">
        <v>33.211388999999997</v>
      </c>
      <c r="F859" s="16">
        <f t="shared" si="66"/>
        <v>-6.7725456976865939E-3</v>
      </c>
      <c r="G859" s="10"/>
      <c r="H859" s="6">
        <v>36.610000999999997</v>
      </c>
      <c r="I859" s="16">
        <f t="shared" si="67"/>
        <v>0.15874528386391895</v>
      </c>
      <c r="J859" s="10"/>
      <c r="K859" s="6">
        <v>100.463071</v>
      </c>
      <c r="L859" s="16">
        <f t="shared" si="68"/>
        <v>2.3525073169847532E-2</v>
      </c>
      <c r="M859" s="10"/>
      <c r="N859" s="6">
        <v>104.392076</v>
      </c>
      <c r="O859" s="16">
        <f t="shared" si="69"/>
        <v>-2.492092288851866E-2</v>
      </c>
      <c r="P859" s="10"/>
    </row>
    <row r="860" spans="1:16" x14ac:dyDescent="0.25">
      <c r="A860" s="23">
        <v>40955</v>
      </c>
      <c r="B860">
        <v>27.603967999999998</v>
      </c>
      <c r="C860" s="16">
        <f t="shared" si="65"/>
        <v>0.14417618760152662</v>
      </c>
      <c r="D860" s="10"/>
      <c r="E860" s="6">
        <v>32.849645000000002</v>
      </c>
      <c r="F860" s="16">
        <f t="shared" si="66"/>
        <v>2.3395092490245961E-3</v>
      </c>
      <c r="G860" s="10"/>
      <c r="H860" s="6">
        <v>36.590000000000003</v>
      </c>
      <c r="I860" s="16">
        <f t="shared" si="67"/>
        <v>0.15089601228846306</v>
      </c>
      <c r="J860" s="10"/>
      <c r="K860" s="6">
        <v>100.618949</v>
      </c>
      <c r="L860" s="16">
        <f t="shared" si="68"/>
        <v>2.36714598045209E-2</v>
      </c>
      <c r="M860" s="10"/>
      <c r="N860" s="6">
        <v>104.41893899999999</v>
      </c>
      <c r="O860" s="16">
        <f t="shared" si="69"/>
        <v>-1.5754571804051487E-2</v>
      </c>
      <c r="P860" s="10"/>
    </row>
    <row r="861" spans="1:16" x14ac:dyDescent="0.25">
      <c r="A861" s="23">
        <v>40954</v>
      </c>
      <c r="B861">
        <v>27.919301999999998</v>
      </c>
      <c r="C861" s="16">
        <f t="shared" si="65"/>
        <v>0.11880739953905284</v>
      </c>
      <c r="D861" s="10"/>
      <c r="E861" s="6">
        <v>32.746290999999999</v>
      </c>
      <c r="F861" s="16">
        <f t="shared" si="66"/>
        <v>-1.5487906239629368E-2</v>
      </c>
      <c r="G861" s="10"/>
      <c r="H861" s="6">
        <v>36.360000999999997</v>
      </c>
      <c r="I861" s="16">
        <f t="shared" si="67"/>
        <v>0.17690575747828885</v>
      </c>
      <c r="J861" s="10"/>
      <c r="K861" s="6">
        <v>100.792143</v>
      </c>
      <c r="L861" s="16">
        <f t="shared" si="68"/>
        <v>2.9242452150850307E-2</v>
      </c>
      <c r="M861" s="10"/>
      <c r="N861" s="6">
        <v>105.260668</v>
      </c>
      <c r="O861" s="16">
        <f t="shared" si="69"/>
        <v>-7.7289407214459205E-3</v>
      </c>
      <c r="P861" s="10"/>
    </row>
    <row r="862" spans="1:16" x14ac:dyDescent="0.25">
      <c r="A862" s="23">
        <v>40953</v>
      </c>
      <c r="B862">
        <v>27.899896999999999</v>
      </c>
      <c r="C862" s="16">
        <f t="shared" si="65"/>
        <v>0.1400904409969459</v>
      </c>
      <c r="D862" s="10"/>
      <c r="E862" s="6">
        <v>32.909934999999997</v>
      </c>
      <c r="F862" s="16">
        <f t="shared" si="66"/>
        <v>-8.3463691251721706E-3</v>
      </c>
      <c r="G862" s="10"/>
      <c r="H862" s="6">
        <v>36.939999</v>
      </c>
      <c r="I862" s="16">
        <f t="shared" si="67"/>
        <v>0.19762845198852252</v>
      </c>
      <c r="J862" s="10"/>
      <c r="K862" s="6">
        <v>100.93070400000001</v>
      </c>
      <c r="L862" s="16">
        <f t="shared" si="68"/>
        <v>2.6573124170001128E-2</v>
      </c>
      <c r="M862" s="10"/>
      <c r="N862" s="6">
        <v>105.448713</v>
      </c>
      <c r="O862" s="16">
        <f t="shared" si="69"/>
        <v>-1.5101517675966125E-3</v>
      </c>
      <c r="P862" s="10"/>
    </row>
    <row r="863" spans="1:16" x14ac:dyDescent="0.25">
      <c r="A863" s="23">
        <v>40952</v>
      </c>
      <c r="B863">
        <v>27.287378</v>
      </c>
      <c r="C863" s="16">
        <f t="shared" si="65"/>
        <v>0.11894358020996187</v>
      </c>
      <c r="D863" s="10"/>
      <c r="E863" s="6">
        <v>32.823807000000002</v>
      </c>
      <c r="F863" s="16">
        <f t="shared" si="66"/>
        <v>-2.3498632858902635E-3</v>
      </c>
      <c r="G863" s="10"/>
      <c r="H863" s="6">
        <v>37.229999999999997</v>
      </c>
      <c r="I863" s="16">
        <f t="shared" si="67"/>
        <v>0.21753457481872118</v>
      </c>
      <c r="J863" s="10"/>
      <c r="K863" s="6">
        <v>100.852762</v>
      </c>
      <c r="L863" s="16">
        <f t="shared" si="68"/>
        <v>2.879833431443779E-2</v>
      </c>
      <c r="M863" s="10"/>
      <c r="N863" s="6">
        <v>104.893529</v>
      </c>
      <c r="O863" s="16">
        <f t="shared" si="69"/>
        <v>-1.1619429450281937E-2</v>
      </c>
      <c r="P863" s="10"/>
    </row>
    <row r="864" spans="1:16" x14ac:dyDescent="0.25">
      <c r="A864" s="23">
        <v>40949</v>
      </c>
      <c r="B864">
        <v>27.575481</v>
      </c>
      <c r="C864" s="16">
        <f t="shared" si="65"/>
        <v>0.11011526088933876</v>
      </c>
      <c r="D864" s="10"/>
      <c r="E864" s="6">
        <v>32.651547999999998</v>
      </c>
      <c r="F864" s="16">
        <f t="shared" si="66"/>
        <v>1.087531957293919E-2</v>
      </c>
      <c r="G864" s="10"/>
      <c r="H864" s="6">
        <v>36.68</v>
      </c>
      <c r="I864" s="16">
        <f t="shared" si="67"/>
        <v>0.23646624920404347</v>
      </c>
      <c r="J864" s="10"/>
      <c r="K864" s="6">
        <v>100.506366</v>
      </c>
      <c r="L864" s="16">
        <f t="shared" si="68"/>
        <v>2.7190531780969973E-2</v>
      </c>
      <c r="M864" s="10"/>
      <c r="N864" s="6">
        <v>104.759209</v>
      </c>
      <c r="O864" s="16">
        <f t="shared" si="69"/>
        <v>-3.1581002306253492E-2</v>
      </c>
      <c r="P864" s="10"/>
    </row>
    <row r="865" spans="1:16" x14ac:dyDescent="0.25">
      <c r="A865" s="23">
        <v>40948</v>
      </c>
      <c r="B865">
        <v>27.217168000000001</v>
      </c>
      <c r="C865" s="16">
        <f t="shared" si="65"/>
        <v>0.10421718313764239</v>
      </c>
      <c r="D865" s="10"/>
      <c r="E865" s="6">
        <v>32.858258999999997</v>
      </c>
      <c r="F865" s="16">
        <f t="shared" si="66"/>
        <v>4.770757725866881E-3</v>
      </c>
      <c r="G865" s="10"/>
      <c r="H865" s="6">
        <v>37.849997999999999</v>
      </c>
      <c r="I865" s="16">
        <f t="shared" si="67"/>
        <v>0.20341207349081358</v>
      </c>
      <c r="J865" s="10"/>
      <c r="K865" s="6">
        <v>100.601625</v>
      </c>
      <c r="L865" s="16">
        <f t="shared" si="68"/>
        <v>2.8000058055311028E-2</v>
      </c>
      <c r="M865" s="10"/>
      <c r="N865" s="6">
        <v>103.416028</v>
      </c>
      <c r="O865" s="16">
        <f t="shared" si="69"/>
        <v>-2.9700143311110594E-2</v>
      </c>
      <c r="P865" s="10"/>
    </row>
    <row r="866" spans="1:16" x14ac:dyDescent="0.25">
      <c r="A866" s="23">
        <v>40947</v>
      </c>
      <c r="B866">
        <v>26.231811</v>
      </c>
      <c r="C866" s="16">
        <f t="shared" si="65"/>
        <v>0.11616358689792716</v>
      </c>
      <c r="D866" s="10"/>
      <c r="E866" s="6">
        <v>33.090805000000003</v>
      </c>
      <c r="F866" s="16">
        <f t="shared" si="66"/>
        <v>1.9235917816446291E-2</v>
      </c>
      <c r="G866" s="10"/>
      <c r="H866" s="6">
        <v>37.240001999999997</v>
      </c>
      <c r="I866" s="16">
        <f t="shared" si="67"/>
        <v>0.2650400401069517</v>
      </c>
      <c r="J866" s="10"/>
      <c r="K866" s="6">
        <v>100.922043</v>
      </c>
      <c r="L866" s="16">
        <f t="shared" si="68"/>
        <v>2.8429692452863753E-2</v>
      </c>
      <c r="M866" s="10"/>
      <c r="N866" s="6">
        <v>104.195075</v>
      </c>
      <c r="O866" s="16">
        <f t="shared" si="69"/>
        <v>-4.0394173927803645E-2</v>
      </c>
      <c r="P866" s="10"/>
    </row>
    <row r="867" spans="1:16" x14ac:dyDescent="0.25">
      <c r="A867" s="23">
        <v>40946</v>
      </c>
      <c r="B867">
        <v>25.900130999999998</v>
      </c>
      <c r="C867" s="16">
        <f t="shared" si="65"/>
        <v>6.319295291567939E-2</v>
      </c>
      <c r="D867" s="10"/>
      <c r="E867" s="6">
        <v>33.271678999999999</v>
      </c>
      <c r="F867" s="16">
        <f t="shared" si="66"/>
        <v>1.7748280096459013E-2</v>
      </c>
      <c r="G867" s="10"/>
      <c r="H867" s="6">
        <v>36.380001</v>
      </c>
      <c r="I867" s="16">
        <f t="shared" si="67"/>
        <v>0.21659590929121486</v>
      </c>
      <c r="J867" s="10"/>
      <c r="K867" s="6">
        <v>100.818122</v>
      </c>
      <c r="L867" s="16">
        <f t="shared" si="68"/>
        <v>3.3620372257416653E-2</v>
      </c>
      <c r="M867" s="10"/>
      <c r="N867" s="6">
        <v>104.114481</v>
      </c>
      <c r="O867" s="16">
        <f t="shared" si="69"/>
        <v>-1.5289682816713834E-2</v>
      </c>
      <c r="P867" s="10"/>
    </row>
    <row r="868" spans="1:16" x14ac:dyDescent="0.25">
      <c r="A868" s="23">
        <v>40945</v>
      </c>
      <c r="B868">
        <v>25.99213</v>
      </c>
      <c r="C868" s="16">
        <f t="shared" si="65"/>
        <v>4.3910986684357889E-2</v>
      </c>
      <c r="D868" s="10"/>
      <c r="E868" s="6">
        <v>33.073582000000002</v>
      </c>
      <c r="F868" s="16">
        <f t="shared" si="66"/>
        <v>1.9261195768015549E-2</v>
      </c>
      <c r="G868" s="10"/>
      <c r="H868" s="6">
        <v>36.610000999999997</v>
      </c>
      <c r="I868" s="16">
        <f t="shared" si="67"/>
        <v>0.19828721349515099</v>
      </c>
      <c r="J868" s="10"/>
      <c r="K868" s="6">
        <v>101.00864</v>
      </c>
      <c r="L868" s="16">
        <f t="shared" si="68"/>
        <v>3.6477288362060545E-2</v>
      </c>
      <c r="M868" s="10"/>
      <c r="N868" s="6">
        <v>105.42185000000001</v>
      </c>
      <c r="O868" s="16">
        <f t="shared" si="69"/>
        <v>-1.1377406398580758E-2</v>
      </c>
      <c r="P868" s="10"/>
    </row>
    <row r="869" spans="1:16" x14ac:dyDescent="0.25">
      <c r="A869" s="23">
        <v>40942</v>
      </c>
      <c r="B869">
        <v>25.912234999999999</v>
      </c>
      <c r="C869" s="16">
        <f t="shared" si="65"/>
        <v>6.7833724100786252E-2</v>
      </c>
      <c r="D869" s="10"/>
      <c r="E869" s="6">
        <v>33.047741000000002</v>
      </c>
      <c r="F869" s="16">
        <f t="shared" si="66"/>
        <v>2.2364198093001164E-2</v>
      </c>
      <c r="G869" s="10"/>
      <c r="H869" s="6">
        <v>36.700001</v>
      </c>
      <c r="I869" s="16">
        <f t="shared" si="67"/>
        <v>0.21911421181770852</v>
      </c>
      <c r="J869" s="10"/>
      <c r="K869" s="6">
        <v>100.748842</v>
      </c>
      <c r="L869" s="16">
        <f t="shared" si="68"/>
        <v>3.5231967081701399E-2</v>
      </c>
      <c r="M869" s="10"/>
      <c r="N869" s="6">
        <v>104.38312000000001</v>
      </c>
      <c r="O869" s="16">
        <f t="shared" si="69"/>
        <v>-1.0095180560841466E-2</v>
      </c>
      <c r="P869" s="10"/>
    </row>
    <row r="870" spans="1:16" x14ac:dyDescent="0.25">
      <c r="A870" s="23">
        <v>40941</v>
      </c>
      <c r="B870">
        <v>25.677396000000002</v>
      </c>
      <c r="C870" s="16">
        <f t="shared" si="65"/>
        <v>6.2648882578158371E-2</v>
      </c>
      <c r="D870" s="10"/>
      <c r="E870" s="6">
        <v>33.108030999999997</v>
      </c>
      <c r="F870" s="16">
        <f t="shared" si="66"/>
        <v>2.7859541308175695E-2</v>
      </c>
      <c r="G870" s="10"/>
      <c r="H870" s="6">
        <v>36.009998000000003</v>
      </c>
      <c r="I870" s="16">
        <f t="shared" si="67"/>
        <v>0.22783547098813894</v>
      </c>
      <c r="J870" s="10"/>
      <c r="K870" s="6">
        <v>100.896064</v>
      </c>
      <c r="L870" s="16">
        <f t="shared" si="68"/>
        <v>3.796780484604545E-2</v>
      </c>
      <c r="M870" s="10"/>
      <c r="N870" s="6">
        <v>106.675481</v>
      </c>
      <c r="O870" s="16">
        <f t="shared" si="69"/>
        <v>-1.5733971726157869E-2</v>
      </c>
      <c r="P870" s="10"/>
    </row>
    <row r="871" spans="1:16" x14ac:dyDescent="0.25">
      <c r="A871" s="23">
        <v>40940</v>
      </c>
      <c r="B871">
        <v>24.817933</v>
      </c>
      <c r="C871" s="16">
        <f t="shared" si="65"/>
        <v>4.6472620045088675E-2</v>
      </c>
      <c r="D871" s="10"/>
      <c r="E871" s="6">
        <v>33.271678999999999</v>
      </c>
      <c r="F871" s="16">
        <f t="shared" si="66"/>
        <v>3.695708067225989E-2</v>
      </c>
      <c r="G871" s="10"/>
      <c r="H871" s="6">
        <v>35.799999</v>
      </c>
      <c r="I871" s="16">
        <f t="shared" si="67"/>
        <v>0.17564476577358046</v>
      </c>
      <c r="J871" s="10"/>
      <c r="K871" s="6">
        <v>100.68822299999999</v>
      </c>
      <c r="L871" s="16">
        <f t="shared" si="68"/>
        <v>3.5081883608185427E-2</v>
      </c>
      <c r="M871" s="10"/>
      <c r="N871" s="6">
        <v>106.72025600000001</v>
      </c>
      <c r="O871" s="16">
        <f t="shared" si="69"/>
        <v>-8.1098728313792057E-3</v>
      </c>
      <c r="P871" s="10"/>
    </row>
    <row r="872" spans="1:16" x14ac:dyDescent="0.25">
      <c r="A872" s="23">
        <v>40939</v>
      </c>
      <c r="B872">
        <v>24.365200000000002</v>
      </c>
      <c r="C872" s="16">
        <f t="shared" si="65"/>
        <v>3.9866096661969719E-2</v>
      </c>
      <c r="D872" s="10"/>
      <c r="E872" s="6">
        <v>32.961613</v>
      </c>
      <c r="F872" s="16">
        <f t="shared" si="66"/>
        <v>5.9226762097322361E-2</v>
      </c>
      <c r="G872" s="10"/>
      <c r="H872" s="6">
        <v>35.130001</v>
      </c>
      <c r="I872" s="16">
        <f t="shared" si="67"/>
        <v>0.22435017099863197</v>
      </c>
      <c r="J872" s="10"/>
      <c r="K872" s="6">
        <v>100.28900299999999</v>
      </c>
      <c r="L872" s="16">
        <f t="shared" si="68"/>
        <v>3.2221005441804396E-2</v>
      </c>
      <c r="M872" s="10"/>
      <c r="N872" s="6">
        <v>107.956874</v>
      </c>
      <c r="O872" s="16">
        <f t="shared" si="69"/>
        <v>-3.2447167249727848E-2</v>
      </c>
      <c r="P872" s="10"/>
    </row>
    <row r="873" spans="1:16" x14ac:dyDescent="0.25">
      <c r="A873" s="23">
        <v>40938</v>
      </c>
      <c r="B873">
        <v>24.181201999999999</v>
      </c>
      <c r="C873" s="16">
        <f t="shared" si="65"/>
        <v>3.2840672588464015E-2</v>
      </c>
      <c r="D873" s="10"/>
      <c r="E873" s="6">
        <v>33.495612999999999</v>
      </c>
      <c r="F873" s="16">
        <f t="shared" si="66"/>
        <v>5.5724132541344007E-2</v>
      </c>
      <c r="G873" s="10"/>
      <c r="H873" s="6">
        <v>35.119999</v>
      </c>
      <c r="I873" s="16">
        <f t="shared" si="67"/>
        <v>0.18044358198924715</v>
      </c>
      <c r="J873" s="10"/>
      <c r="K873" s="6">
        <v>99.995560999999995</v>
      </c>
      <c r="L873" s="16">
        <f t="shared" si="68"/>
        <v>3.1767414987882825E-2</v>
      </c>
      <c r="M873" s="10"/>
      <c r="N873" s="6">
        <v>106.724104</v>
      </c>
      <c r="O873" s="16">
        <f t="shared" si="69"/>
        <v>-8.833062511190648E-3</v>
      </c>
      <c r="P873" s="10"/>
    </row>
    <row r="874" spans="1:16" x14ac:dyDescent="0.25">
      <c r="A874" s="23">
        <v>40935</v>
      </c>
      <c r="B874">
        <v>24.464462999999999</v>
      </c>
      <c r="C874" s="16">
        <f t="shared" si="65"/>
        <v>4.237109790878324E-2</v>
      </c>
      <c r="D874" s="10"/>
      <c r="E874" s="6">
        <v>33.176935999999998</v>
      </c>
      <c r="F874" s="16">
        <f t="shared" si="66"/>
        <v>6.9581936986858661E-2</v>
      </c>
      <c r="G874" s="10"/>
      <c r="H874" s="6">
        <v>35.299999</v>
      </c>
      <c r="I874" s="16">
        <f t="shared" si="67"/>
        <v>0.18169583383902532</v>
      </c>
      <c r="J874" s="10"/>
      <c r="K874" s="6">
        <v>100.125024</v>
      </c>
      <c r="L874" s="16">
        <f t="shared" si="68"/>
        <v>3.4515696565476706E-2</v>
      </c>
      <c r="M874" s="10"/>
      <c r="N874" s="6">
        <v>105.4824</v>
      </c>
      <c r="O874" s="16">
        <f t="shared" si="69"/>
        <v>-8.7247536515204782E-3</v>
      </c>
      <c r="P874" s="10"/>
    </row>
    <row r="875" spans="1:16" x14ac:dyDescent="0.25">
      <c r="A875" s="23">
        <v>40934</v>
      </c>
      <c r="B875">
        <v>24.418462999999999</v>
      </c>
      <c r="C875" s="16">
        <f t="shared" si="65"/>
        <v>4.8671649134412132E-2</v>
      </c>
      <c r="D875" s="10"/>
      <c r="E875" s="6">
        <v>33.400871000000002</v>
      </c>
      <c r="F875" s="16">
        <f t="shared" si="66"/>
        <v>8.3239564163138935E-2</v>
      </c>
      <c r="G875" s="10"/>
      <c r="H875" s="6">
        <v>35.380001</v>
      </c>
      <c r="I875" s="16">
        <f t="shared" si="67"/>
        <v>0.19579942411924112</v>
      </c>
      <c r="J875" s="10"/>
      <c r="K875" s="6">
        <v>99.978296</v>
      </c>
      <c r="L875" s="16">
        <f t="shared" si="68"/>
        <v>3.7516870460663876E-2</v>
      </c>
      <c r="M875" s="10"/>
      <c r="N875" s="6">
        <v>105.151871</v>
      </c>
      <c r="O875" s="16">
        <f t="shared" si="69"/>
        <v>-2.3890784414444588E-2</v>
      </c>
      <c r="P875" s="10"/>
    </row>
    <row r="876" spans="1:16" x14ac:dyDescent="0.25">
      <c r="A876" s="23">
        <v>40933</v>
      </c>
      <c r="B876">
        <v>24.345832000000001</v>
      </c>
      <c r="C876" s="16">
        <f t="shared" si="65"/>
        <v>5.1610857441515279E-2</v>
      </c>
      <c r="D876" s="10"/>
      <c r="E876" s="6">
        <v>33.314743</v>
      </c>
      <c r="F876" s="16">
        <f t="shared" si="66"/>
        <v>0.10831660753531458</v>
      </c>
      <c r="G876" s="10"/>
      <c r="H876" s="6">
        <v>34.810001</v>
      </c>
      <c r="I876" s="16">
        <f t="shared" si="67"/>
        <v>0.159239875491481</v>
      </c>
      <c r="J876" s="10"/>
      <c r="K876" s="6">
        <v>99.201536000000004</v>
      </c>
      <c r="L876" s="16">
        <f t="shared" si="68"/>
        <v>3.7753736176935115E-2</v>
      </c>
      <c r="M876" s="10"/>
      <c r="N876" s="6">
        <v>103.776168</v>
      </c>
      <c r="O876" s="16">
        <f t="shared" si="69"/>
        <v>-8.5684000344671274E-3</v>
      </c>
      <c r="P876" s="10"/>
    </row>
    <row r="877" spans="1:16" x14ac:dyDescent="0.25">
      <c r="A877" s="23">
        <v>40932</v>
      </c>
      <c r="B877">
        <v>24.454778999999998</v>
      </c>
      <c r="C877" s="16">
        <f t="shared" si="65"/>
        <v>3.7556736048833583E-2</v>
      </c>
      <c r="D877" s="10"/>
      <c r="E877" s="6">
        <v>33.400871000000002</v>
      </c>
      <c r="F877" s="16">
        <f t="shared" si="66"/>
        <v>0.10545872195575745</v>
      </c>
      <c r="G877" s="10"/>
      <c r="H877" s="6">
        <v>34.439999</v>
      </c>
      <c r="I877" s="16">
        <f t="shared" si="67"/>
        <v>0.11857326097129639</v>
      </c>
      <c r="J877" s="10"/>
      <c r="K877" s="6">
        <v>98.864939000000007</v>
      </c>
      <c r="L877" s="16">
        <f t="shared" si="68"/>
        <v>3.3196344937049371E-2</v>
      </c>
      <c r="M877" s="10"/>
      <c r="N877" s="6">
        <v>104.026295</v>
      </c>
      <c r="O877" s="16">
        <f t="shared" si="69"/>
        <v>-1.2418849031493817E-2</v>
      </c>
      <c r="P877" s="10"/>
    </row>
    <row r="878" spans="1:16" x14ac:dyDescent="0.25">
      <c r="A878" s="23">
        <v>40931</v>
      </c>
      <c r="B878">
        <v>24.113413000000001</v>
      </c>
      <c r="C878" s="16">
        <f t="shared" si="65"/>
        <v>3.930446592166148E-2</v>
      </c>
      <c r="D878" s="10"/>
      <c r="E878" s="6">
        <v>33.392259000000003</v>
      </c>
      <c r="F878" s="16">
        <f t="shared" si="66"/>
        <v>9.9929695249372896E-2</v>
      </c>
      <c r="G878" s="10"/>
      <c r="H878" s="6">
        <v>34.380001</v>
      </c>
      <c r="I878" s="16">
        <f t="shared" si="67"/>
        <v>7.5577732667083009E-2</v>
      </c>
      <c r="J878" s="10"/>
      <c r="K878" s="6">
        <v>98.511076000000003</v>
      </c>
      <c r="L878" s="16">
        <f t="shared" si="68"/>
        <v>2.9782840106473474E-2</v>
      </c>
      <c r="M878" s="10"/>
      <c r="N878" s="6">
        <v>103.8387</v>
      </c>
      <c r="O878" s="16">
        <f t="shared" si="69"/>
        <v>9.8839938890882273E-4</v>
      </c>
      <c r="P878" s="10"/>
    </row>
    <row r="879" spans="1:16" x14ac:dyDescent="0.25">
      <c r="A879" s="23">
        <v>40928</v>
      </c>
      <c r="B879">
        <v>24.350674999999999</v>
      </c>
      <c r="C879" s="16">
        <f t="shared" si="65"/>
        <v>3.9665896692705038E-2</v>
      </c>
      <c r="D879" s="10"/>
      <c r="E879" s="6">
        <v>33.762614999999997</v>
      </c>
      <c r="F879" s="16">
        <f t="shared" si="66"/>
        <v>0.11495809256564593</v>
      </c>
      <c r="G879" s="10"/>
      <c r="H879" s="6">
        <v>34.659999999999997</v>
      </c>
      <c r="I879" s="16">
        <f t="shared" si="67"/>
        <v>0.12832301044709582</v>
      </c>
      <c r="J879" s="10"/>
      <c r="K879" s="6">
        <v>98.657797000000002</v>
      </c>
      <c r="L879" s="16">
        <f t="shared" si="68"/>
        <v>2.2159259679644494E-2</v>
      </c>
      <c r="M879" s="10"/>
      <c r="N879" s="6">
        <v>104.499757</v>
      </c>
      <c r="O879" s="16">
        <f t="shared" si="69"/>
        <v>-2.1360562218054491E-2</v>
      </c>
      <c r="P879" s="10"/>
    </row>
    <row r="880" spans="1:16" x14ac:dyDescent="0.25">
      <c r="A880" s="23">
        <v>40927</v>
      </c>
      <c r="B880">
        <v>24.784039</v>
      </c>
      <c r="C880" s="16">
        <f t="shared" si="65"/>
        <v>3.6159518016633863E-2</v>
      </c>
      <c r="D880" s="10"/>
      <c r="E880" s="6">
        <v>33.81429</v>
      </c>
      <c r="F880" s="16">
        <f t="shared" si="66"/>
        <v>0.11402793050297566</v>
      </c>
      <c r="G880" s="10"/>
      <c r="H880" s="6">
        <v>34.610000999999997</v>
      </c>
      <c r="I880" s="16">
        <f t="shared" si="67"/>
        <v>0.12277288232028227</v>
      </c>
      <c r="J880" s="10"/>
      <c r="K880" s="6">
        <v>98.908088000000006</v>
      </c>
      <c r="L880" s="16">
        <f t="shared" si="68"/>
        <v>2.0221751276316535E-2</v>
      </c>
      <c r="M880" s="10"/>
      <c r="N880" s="6">
        <v>105.696793</v>
      </c>
      <c r="O880" s="16">
        <f t="shared" si="69"/>
        <v>-2.8288903643026719E-3</v>
      </c>
      <c r="P880" s="10"/>
    </row>
    <row r="881" spans="1:16" x14ac:dyDescent="0.25">
      <c r="A881" s="23">
        <v>40926</v>
      </c>
      <c r="B881">
        <v>25.125402000000001</v>
      </c>
      <c r="C881" s="16">
        <f t="shared" si="65"/>
        <v>7.3398347227274341E-2</v>
      </c>
      <c r="D881" s="10"/>
      <c r="E881" s="6">
        <v>33.478386999999998</v>
      </c>
      <c r="F881" s="16">
        <f t="shared" si="66"/>
        <v>0.12235171792788968</v>
      </c>
      <c r="G881" s="10"/>
      <c r="H881" s="6">
        <v>33.799999</v>
      </c>
      <c r="I881" s="16">
        <f t="shared" si="67"/>
        <v>0.10716573896353143</v>
      </c>
      <c r="J881" s="10"/>
      <c r="K881" s="6">
        <v>98.933978999999994</v>
      </c>
      <c r="L881" s="16">
        <f t="shared" si="68"/>
        <v>2.9218004689291588E-2</v>
      </c>
      <c r="M881" s="10"/>
      <c r="N881" s="6">
        <v>107.170761</v>
      </c>
      <c r="O881" s="16">
        <f t="shared" si="69"/>
        <v>1.2205926702020031E-2</v>
      </c>
      <c r="P881" s="10"/>
    </row>
    <row r="882" spans="1:16" x14ac:dyDescent="0.25">
      <c r="A882" s="23">
        <v>40925</v>
      </c>
      <c r="B882">
        <v>24.822773999999999</v>
      </c>
      <c r="C882" s="16">
        <f t="shared" si="65"/>
        <v>8.0366454438074442E-2</v>
      </c>
      <c r="D882" s="10"/>
      <c r="E882" s="6">
        <v>33.435322999999997</v>
      </c>
      <c r="F882" s="16">
        <f t="shared" si="66"/>
        <v>0.11561470982872923</v>
      </c>
      <c r="G882" s="10"/>
      <c r="H882" s="6">
        <v>33.729999999999997</v>
      </c>
      <c r="I882" s="16">
        <f t="shared" si="67"/>
        <v>8.4028191148171949E-2</v>
      </c>
      <c r="J882" s="10"/>
      <c r="K882" s="6">
        <v>99.132489000000007</v>
      </c>
      <c r="L882" s="16">
        <f t="shared" si="68"/>
        <v>2.3988520280382897E-2</v>
      </c>
      <c r="M882" s="10"/>
      <c r="N882" s="6">
        <v>108.483932</v>
      </c>
      <c r="O882" s="16">
        <f t="shared" si="69"/>
        <v>1.6526216249757697E-2</v>
      </c>
      <c r="P882" s="10"/>
    </row>
    <row r="883" spans="1:16" x14ac:dyDescent="0.25">
      <c r="A883" s="23">
        <v>40921</v>
      </c>
      <c r="B883">
        <v>24.389410000000002</v>
      </c>
      <c r="C883" s="16">
        <f t="shared" si="65"/>
        <v>5.4835410309553634E-2</v>
      </c>
      <c r="D883" s="10"/>
      <c r="E883" s="6">
        <v>33.004677000000001</v>
      </c>
      <c r="F883" s="16">
        <f t="shared" si="66"/>
        <v>0.10727094938219439</v>
      </c>
      <c r="G883" s="10"/>
      <c r="H883" s="6">
        <v>33.400002000000001</v>
      </c>
      <c r="I883" s="16">
        <f t="shared" si="67"/>
        <v>9.406422315926033E-2</v>
      </c>
      <c r="J883" s="10"/>
      <c r="K883" s="6">
        <v>98.830415000000002</v>
      </c>
      <c r="L883" s="16">
        <f t="shared" si="68"/>
        <v>3.3680970434077695E-2</v>
      </c>
      <c r="M883" s="10"/>
      <c r="N883" s="6">
        <v>107.983672</v>
      </c>
      <c r="O883" s="16">
        <f t="shared" si="69"/>
        <v>2.6900252259202784E-2</v>
      </c>
      <c r="P883" s="10"/>
    </row>
    <row r="884" spans="1:16" x14ac:dyDescent="0.25">
      <c r="A884" s="23">
        <v>40920</v>
      </c>
      <c r="B884">
        <v>24.534670999999999</v>
      </c>
      <c r="C884" s="16">
        <f t="shared" si="65"/>
        <v>3.0482746580543951E-2</v>
      </c>
      <c r="D884" s="10"/>
      <c r="E884" s="6">
        <v>33.254452999999998</v>
      </c>
      <c r="F884" s="16">
        <f t="shared" si="66"/>
        <v>8.688256406289474E-2</v>
      </c>
      <c r="G884" s="10"/>
      <c r="H884" s="6">
        <v>33.049999</v>
      </c>
      <c r="I884" s="16">
        <f t="shared" si="67"/>
        <v>7.568447908806708E-2</v>
      </c>
      <c r="J884" s="10"/>
      <c r="K884" s="6">
        <v>98.476551999999998</v>
      </c>
      <c r="L884" s="16">
        <f t="shared" si="68"/>
        <v>3.9292942630092753E-2</v>
      </c>
      <c r="M884" s="10"/>
      <c r="N884" s="6">
        <v>106.92063400000001</v>
      </c>
      <c r="O884" s="16">
        <f t="shared" si="69"/>
        <v>3.6492609851666469E-2</v>
      </c>
      <c r="P884" s="10"/>
    </row>
    <row r="885" spans="1:16" x14ac:dyDescent="0.25">
      <c r="A885" s="23">
        <v>40919</v>
      </c>
      <c r="B885">
        <v>23.994783999999999</v>
      </c>
      <c r="C885" s="16">
        <f t="shared" si="65"/>
        <v>4.5065435987467373E-2</v>
      </c>
      <c r="D885" s="10"/>
      <c r="E885" s="6">
        <v>33.082194000000001</v>
      </c>
      <c r="F885" s="16">
        <f t="shared" si="66"/>
        <v>9.2963722013029271E-2</v>
      </c>
      <c r="G885" s="10"/>
      <c r="H885" s="6">
        <v>32.450001</v>
      </c>
      <c r="I885" s="16">
        <f t="shared" si="67"/>
        <v>3.1201249023439903E-2</v>
      </c>
      <c r="J885" s="10"/>
      <c r="K885" s="6">
        <v>98.252151999999995</v>
      </c>
      <c r="L885" s="16">
        <f t="shared" si="68"/>
        <v>3.7975146518199221E-2</v>
      </c>
      <c r="M885" s="10"/>
      <c r="N885" s="6">
        <v>107.072496</v>
      </c>
      <c r="O885" s="16">
        <f t="shared" si="69"/>
        <v>2.1139594006970075E-2</v>
      </c>
      <c r="P885" s="10"/>
    </row>
    <row r="886" spans="1:16" x14ac:dyDescent="0.25">
      <c r="A886" s="23">
        <v>40918</v>
      </c>
      <c r="B886">
        <v>24.161835</v>
      </c>
      <c r="C886" s="16">
        <f t="shared" si="65"/>
        <v>6.6846078045995183E-2</v>
      </c>
      <c r="D886" s="10"/>
      <c r="E886" s="6">
        <v>33.176935999999998</v>
      </c>
      <c r="F886" s="16">
        <f t="shared" si="66"/>
        <v>0.12735069233757024</v>
      </c>
      <c r="G886" s="10"/>
      <c r="H886" s="6">
        <v>31.860001</v>
      </c>
      <c r="I886" s="16">
        <f t="shared" si="67"/>
        <v>8.2749485577226611E-2</v>
      </c>
      <c r="J886" s="10"/>
      <c r="K886" s="6">
        <v>98.269417000000004</v>
      </c>
      <c r="L886" s="16">
        <f t="shared" si="68"/>
        <v>4.0309098763384732E-2</v>
      </c>
      <c r="M886" s="10"/>
      <c r="N886" s="6">
        <v>105.696793</v>
      </c>
      <c r="O886" s="16">
        <f t="shared" si="69"/>
        <v>6.6212927677511413E-3</v>
      </c>
      <c r="P886" s="10"/>
    </row>
    <row r="887" spans="1:16" x14ac:dyDescent="0.25">
      <c r="A887" s="23">
        <v>40917</v>
      </c>
      <c r="B887">
        <v>24.186045</v>
      </c>
      <c r="C887" s="16">
        <f t="shared" si="65"/>
        <v>6.7722255625289218E-2</v>
      </c>
      <c r="D887" s="10"/>
      <c r="E887" s="6">
        <v>33.064967000000003</v>
      </c>
      <c r="F887" s="16">
        <f t="shared" si="66"/>
        <v>0.13783929125065497</v>
      </c>
      <c r="G887" s="10"/>
      <c r="H887" s="6">
        <v>31.559999000000001</v>
      </c>
      <c r="I887" s="16">
        <f t="shared" si="67"/>
        <v>6.200003333333326E-2</v>
      </c>
      <c r="J887" s="10"/>
      <c r="K887" s="6">
        <v>97.993234000000001</v>
      </c>
      <c r="L887" s="16">
        <f t="shared" si="68"/>
        <v>3.8136569825778954E-2</v>
      </c>
      <c r="M887" s="10"/>
      <c r="N887" s="6">
        <v>105.87545299999999</v>
      </c>
      <c r="O887" s="16">
        <f t="shared" si="69"/>
        <v>-1.4459777638409665E-2</v>
      </c>
      <c r="P887" s="10"/>
    </row>
    <row r="888" spans="1:16" x14ac:dyDescent="0.25">
      <c r="A888" s="23">
        <v>40914</v>
      </c>
      <c r="B888">
        <v>24.382147</v>
      </c>
      <c r="C888" s="16">
        <f t="shared" si="65"/>
        <v>0.12221978985863391</v>
      </c>
      <c r="D888" s="10"/>
      <c r="E888" s="6">
        <v>33.133871999999997</v>
      </c>
      <c r="F888" s="16">
        <f t="shared" si="66"/>
        <v>0.1716167004923419</v>
      </c>
      <c r="G888" s="10"/>
      <c r="H888" s="6">
        <v>31.809999000000001</v>
      </c>
      <c r="I888" s="16">
        <f t="shared" si="67"/>
        <v>9.773909565217398E-2</v>
      </c>
      <c r="J888" s="10"/>
      <c r="K888" s="6">
        <v>98.139955</v>
      </c>
      <c r="L888" s="16">
        <f t="shared" si="68"/>
        <v>3.568784969296912E-2</v>
      </c>
      <c r="M888" s="10"/>
      <c r="N888" s="6">
        <v>106.06305399999999</v>
      </c>
      <c r="O888" s="16">
        <f t="shared" si="69"/>
        <v>-1.3284282099190525E-2</v>
      </c>
      <c r="P888" s="10"/>
    </row>
    <row r="889" spans="1:16" x14ac:dyDescent="0.25">
      <c r="A889" s="23">
        <v>40913</v>
      </c>
      <c r="B889">
        <v>24.672671999999999</v>
      </c>
      <c r="C889" s="16">
        <f t="shared" si="65"/>
        <v>0.12789780720909327</v>
      </c>
      <c r="D889" s="10"/>
      <c r="E889" s="6">
        <v>33.366421000000003</v>
      </c>
      <c r="F889" s="16">
        <f t="shared" si="66"/>
        <v>0.17299710165860738</v>
      </c>
      <c r="G889" s="10"/>
      <c r="H889" s="6">
        <v>31.09</v>
      </c>
      <c r="I889" s="16">
        <f t="shared" si="67"/>
        <v>9.0503908124785815E-2</v>
      </c>
      <c r="J889" s="10"/>
      <c r="K889" s="6">
        <v>97.760200999999995</v>
      </c>
      <c r="L889" s="16">
        <f t="shared" si="68"/>
        <v>3.3120626604896009E-2</v>
      </c>
      <c r="M889" s="10"/>
      <c r="N889" s="6">
        <v>105.23227300000001</v>
      </c>
      <c r="O889" s="16">
        <f t="shared" si="69"/>
        <v>-2.5889523880338938E-2</v>
      </c>
      <c r="P889" s="10"/>
    </row>
    <row r="890" spans="1:16" x14ac:dyDescent="0.25">
      <c r="A890" s="23">
        <v>40912</v>
      </c>
      <c r="B890">
        <v>24.488672999999999</v>
      </c>
      <c r="C890" s="16">
        <f t="shared" si="65"/>
        <v>0.12186269969505625</v>
      </c>
      <c r="D890" s="10"/>
      <c r="E890" s="6">
        <v>33.021903999999999</v>
      </c>
      <c r="F890" s="16">
        <f t="shared" si="66"/>
        <v>0.15956853168246643</v>
      </c>
      <c r="G890" s="10"/>
      <c r="H890" s="6">
        <v>30.360001</v>
      </c>
      <c r="I890" s="16">
        <f t="shared" si="67"/>
        <v>2.7428949107732858E-2</v>
      </c>
      <c r="J890" s="10"/>
      <c r="K890" s="6">
        <v>98.183110999999997</v>
      </c>
      <c r="L890" s="16">
        <f t="shared" si="68"/>
        <v>2.38572492059963E-2</v>
      </c>
      <c r="M890" s="10"/>
      <c r="N890" s="6">
        <v>105.41986799999999</v>
      </c>
      <c r="O890" s="16">
        <f t="shared" si="69"/>
        <v>-2.404509702737212E-2</v>
      </c>
      <c r="P890" s="10"/>
    </row>
    <row r="891" spans="1:16" x14ac:dyDescent="0.25">
      <c r="A891" s="23">
        <v>40911</v>
      </c>
      <c r="B891">
        <v>24.934141</v>
      </c>
      <c r="C891" s="16">
        <f t="shared" si="65"/>
        <v>0.10897931104878111</v>
      </c>
      <c r="D891" s="10"/>
      <c r="E891" s="6">
        <v>32.987451</v>
      </c>
      <c r="F891" s="16">
        <f t="shared" si="66"/>
        <v>0.13650300498573231</v>
      </c>
      <c r="G891" s="10"/>
      <c r="H891" s="6">
        <v>30.34</v>
      </c>
      <c r="I891" s="16">
        <f t="shared" si="67"/>
        <v>-1.3157565789473358E-3</v>
      </c>
      <c r="J891" s="10"/>
      <c r="K891" s="6">
        <v>98.105430999999996</v>
      </c>
      <c r="L891" s="16">
        <f t="shared" si="68"/>
        <v>2.5616525587057515E-2</v>
      </c>
      <c r="M891" s="10"/>
      <c r="N891" s="6">
        <v>106.688371</v>
      </c>
      <c r="O891" s="16">
        <f t="shared" si="69"/>
        <v>-1.1392269488615492E-2</v>
      </c>
      <c r="P891" s="10"/>
    </row>
    <row r="892" spans="1:16" x14ac:dyDescent="0.25">
      <c r="A892" s="23">
        <v>40907</v>
      </c>
      <c r="B892">
        <v>24.580670999999999</v>
      </c>
      <c r="C892" s="16">
        <f t="shared" si="65"/>
        <v>0.13412619832168104</v>
      </c>
      <c r="D892" s="10"/>
      <c r="E892" s="6">
        <v>32.470677999999999</v>
      </c>
      <c r="F892" s="16">
        <f t="shared" si="66"/>
        <v>0.10900513846254389</v>
      </c>
      <c r="G892" s="10"/>
      <c r="H892" s="6">
        <v>30.110001</v>
      </c>
      <c r="I892" s="16">
        <f t="shared" si="67"/>
        <v>-2.7252355650774107E-2</v>
      </c>
      <c r="J892" s="10"/>
      <c r="K892" s="6">
        <v>98.183110999999997</v>
      </c>
      <c r="L892" s="16">
        <f t="shared" si="68"/>
        <v>2.0601697011657372E-2</v>
      </c>
      <c r="M892" s="10"/>
      <c r="N892" s="6">
        <v>108.3142</v>
      </c>
      <c r="O892" s="16">
        <f t="shared" si="69"/>
        <v>6.4559536396424644E-3</v>
      </c>
      <c r="P892" s="10"/>
    </row>
    <row r="893" spans="1:16" x14ac:dyDescent="0.25">
      <c r="A893" s="23">
        <v>40906</v>
      </c>
      <c r="B893">
        <v>24.972878000000001</v>
      </c>
      <c r="C893" s="16">
        <f t="shared" si="65"/>
        <v>0.1108314726208981</v>
      </c>
      <c r="D893" s="10"/>
      <c r="E893" s="6">
        <v>32.496515000000002</v>
      </c>
      <c r="F893" s="16">
        <f t="shared" si="66"/>
        <v>9.5078371338481737E-2</v>
      </c>
      <c r="G893" s="10"/>
      <c r="H893" s="6">
        <v>30.48</v>
      </c>
      <c r="I893" s="16">
        <f t="shared" si="67"/>
        <v>-3.6171542893725928E-2</v>
      </c>
      <c r="J893" s="10"/>
      <c r="K893" s="6">
        <v>97.768833000000001</v>
      </c>
      <c r="L893" s="16">
        <f t="shared" si="68"/>
        <v>2.305180061466805E-2</v>
      </c>
      <c r="M893" s="10"/>
      <c r="N893" s="6">
        <v>107.96580899999999</v>
      </c>
      <c r="O893" s="16">
        <f t="shared" si="69"/>
        <v>2.1536533388024415E-2</v>
      </c>
      <c r="P893" s="10"/>
    </row>
    <row r="894" spans="1:16" x14ac:dyDescent="0.25">
      <c r="A894" s="23">
        <v>40905</v>
      </c>
      <c r="B894">
        <v>24.384568999999999</v>
      </c>
      <c r="C894" s="16">
        <f t="shared" si="65"/>
        <v>0.10438972849295203</v>
      </c>
      <c r="D894" s="10"/>
      <c r="E894" s="6">
        <v>32.238129000000001</v>
      </c>
      <c r="F894" s="16">
        <f t="shared" si="66"/>
        <v>8.8141587693158385E-2</v>
      </c>
      <c r="G894" s="10"/>
      <c r="H894" s="6">
        <v>29.92</v>
      </c>
      <c r="I894" s="16">
        <f t="shared" si="67"/>
        <v>-3.4220501718013385E-2</v>
      </c>
      <c r="J894" s="10"/>
      <c r="K894" s="6">
        <v>97.820615000000004</v>
      </c>
      <c r="L894" s="16">
        <f t="shared" si="68"/>
        <v>1.070147882370609E-2</v>
      </c>
      <c r="M894" s="10"/>
      <c r="N894" s="6">
        <v>107.769279</v>
      </c>
      <c r="O894" s="16">
        <f t="shared" si="69"/>
        <v>2.6419516193396886E-2</v>
      </c>
      <c r="P894" s="10"/>
    </row>
    <row r="895" spans="1:16" x14ac:dyDescent="0.25">
      <c r="A895" s="23">
        <v>40904</v>
      </c>
      <c r="B895">
        <v>24.672671999999999</v>
      </c>
      <c r="C895" s="16">
        <f t="shared" si="65"/>
        <v>5.5654564153502006E-2</v>
      </c>
      <c r="D895" s="10"/>
      <c r="E895" s="6">
        <v>32.513742000000001</v>
      </c>
      <c r="F895" s="16">
        <f t="shared" si="66"/>
        <v>6.0153628596238962E-2</v>
      </c>
      <c r="G895" s="10"/>
      <c r="H895" s="6">
        <v>30.610001</v>
      </c>
      <c r="I895" s="16">
        <f t="shared" si="67"/>
        <v>-7.7681845797837323E-2</v>
      </c>
      <c r="J895" s="10"/>
      <c r="K895" s="6">
        <v>97.639370999999997</v>
      </c>
      <c r="L895" s="16">
        <f t="shared" si="68"/>
        <v>8.0214071816180343E-3</v>
      </c>
      <c r="M895" s="10"/>
      <c r="N895" s="6">
        <v>105.812921</v>
      </c>
      <c r="O895" s="16">
        <f t="shared" si="69"/>
        <v>3.3893008616548981E-2</v>
      </c>
      <c r="P895" s="10"/>
    </row>
    <row r="896" spans="1:16" x14ac:dyDescent="0.25">
      <c r="A896" s="23">
        <v>40900</v>
      </c>
      <c r="B896">
        <v>24.810669999999998</v>
      </c>
      <c r="C896" s="16">
        <f t="shared" si="65"/>
        <v>8.8733656587932197E-2</v>
      </c>
      <c r="D896" s="10"/>
      <c r="E896" s="6">
        <v>32.642937000000003</v>
      </c>
      <c r="F896" s="16">
        <f t="shared" si="66"/>
        <v>7.1015752891113282E-2</v>
      </c>
      <c r="G896" s="10"/>
      <c r="H896" s="6">
        <v>30.360001</v>
      </c>
      <c r="I896" s="16">
        <f t="shared" si="67"/>
        <v>-5.4663370763947783E-2</v>
      </c>
      <c r="J896" s="10"/>
      <c r="K896" s="6">
        <v>97.269976999999997</v>
      </c>
      <c r="L896" s="16">
        <f t="shared" si="68"/>
        <v>5.1771279386345626E-3</v>
      </c>
      <c r="M896" s="10"/>
      <c r="N896" s="6">
        <v>105.31266599999999</v>
      </c>
      <c r="O896" s="16">
        <f t="shared" si="69"/>
        <v>1.3742320043287126E-2</v>
      </c>
      <c r="P896" s="10"/>
    </row>
    <row r="897" spans="1:16" x14ac:dyDescent="0.25">
      <c r="A897" s="23">
        <v>40899</v>
      </c>
      <c r="B897">
        <v>24.340990000000001</v>
      </c>
      <c r="C897" s="16">
        <f t="shared" si="65"/>
        <v>7.9406263406561983E-2</v>
      </c>
      <c r="D897" s="10"/>
      <c r="E897" s="6">
        <v>32.350098000000003</v>
      </c>
      <c r="F897" s="16">
        <f t="shared" si="66"/>
        <v>6.630333515487985E-2</v>
      </c>
      <c r="G897" s="10"/>
      <c r="H897" s="6">
        <v>30.030000999999999</v>
      </c>
      <c r="I897" s="16">
        <f t="shared" si="67"/>
        <v>-6.613340917461763E-2</v>
      </c>
      <c r="J897" s="10"/>
      <c r="K897" s="6">
        <v>97.571021000000002</v>
      </c>
      <c r="L897" s="16">
        <f t="shared" si="68"/>
        <v>1.285984206091717E-3</v>
      </c>
      <c r="M897" s="10"/>
      <c r="N897" s="6">
        <v>106.496956</v>
      </c>
      <c r="O897" s="16">
        <f t="shared" si="69"/>
        <v>2.5176573944481362E-2</v>
      </c>
      <c r="P897" s="10"/>
    </row>
    <row r="898" spans="1:16" x14ac:dyDescent="0.25">
      <c r="A898" s="23">
        <v>40898</v>
      </c>
      <c r="B898">
        <v>24.384568999999999</v>
      </c>
      <c r="C898" s="16">
        <f t="shared" si="65"/>
        <v>8.3102148931434749E-2</v>
      </c>
      <c r="D898" s="10"/>
      <c r="E898" s="6">
        <v>32.152000999999998</v>
      </c>
      <c r="F898" s="16">
        <f t="shared" si="66"/>
        <v>8.6955943238694378E-2</v>
      </c>
      <c r="G898" s="10"/>
      <c r="H898" s="6">
        <v>29.889999</v>
      </c>
      <c r="I898" s="16">
        <f t="shared" si="67"/>
        <v>-5.268138635074493E-2</v>
      </c>
      <c r="J898" s="10"/>
      <c r="K898" s="6">
        <v>97.063552000000001</v>
      </c>
      <c r="L898" s="16">
        <f t="shared" si="68"/>
        <v>2.615641363750143E-3</v>
      </c>
      <c r="M898" s="10"/>
      <c r="N898" s="6">
        <v>106.05173499999999</v>
      </c>
      <c r="O898" s="16">
        <f t="shared" si="69"/>
        <v>3.0379453836065107E-2</v>
      </c>
      <c r="P898" s="10"/>
    </row>
    <row r="899" spans="1:16" x14ac:dyDescent="0.25">
      <c r="A899" s="23">
        <v>40897</v>
      </c>
      <c r="B899">
        <v>24.537092999999999</v>
      </c>
      <c r="C899" s="16">
        <f t="shared" si="65"/>
        <v>8.3992764659388541E-2</v>
      </c>
      <c r="D899" s="10"/>
      <c r="E899" s="6">
        <v>31.928063000000002</v>
      </c>
      <c r="F899" s="16">
        <f t="shared" si="66"/>
        <v>0.11802570547986635</v>
      </c>
      <c r="G899" s="10"/>
      <c r="H899" s="6">
        <v>30.629999000000002</v>
      </c>
      <c r="I899" s="16">
        <f t="shared" si="67"/>
        <v>-3.0489815115147589E-2</v>
      </c>
      <c r="J899" s="10"/>
      <c r="K899" s="6">
        <v>97.476408000000006</v>
      </c>
      <c r="L899" s="16">
        <f t="shared" si="68"/>
        <v>-7.5811745835687727E-3</v>
      </c>
      <c r="M899" s="10"/>
      <c r="N899" s="6">
        <v>107.547679</v>
      </c>
      <c r="O899" s="16">
        <f t="shared" si="69"/>
        <v>1.078325585487927E-2</v>
      </c>
      <c r="P899" s="10"/>
    </row>
    <row r="900" spans="1:16" x14ac:dyDescent="0.25">
      <c r="A900" s="23">
        <v>40896</v>
      </c>
      <c r="B900">
        <v>23.86647</v>
      </c>
      <c r="C900" s="16">
        <f t="shared" si="65"/>
        <v>7.4504898466087432E-2</v>
      </c>
      <c r="D900" s="10"/>
      <c r="E900" s="6">
        <v>31.411290000000001</v>
      </c>
      <c r="F900" s="16">
        <f t="shared" si="66"/>
        <v>8.8336679327997825E-2</v>
      </c>
      <c r="G900" s="10"/>
      <c r="H900" s="6">
        <v>29.24</v>
      </c>
      <c r="I900" s="16">
        <f t="shared" si="67"/>
        <v>-4.2812531249999952E-2</v>
      </c>
      <c r="J900" s="10"/>
      <c r="K900" s="6">
        <v>97.545218000000006</v>
      </c>
      <c r="L900" s="16">
        <f t="shared" si="68"/>
        <v>-5.9733332832970776E-3</v>
      </c>
      <c r="M900" s="10"/>
      <c r="N900" s="6">
        <v>110.29915099999999</v>
      </c>
      <c r="O900" s="16">
        <f t="shared" si="69"/>
        <v>4.6300226875473083E-2</v>
      </c>
      <c r="P900" s="10"/>
    </row>
    <row r="901" spans="1:16" x14ac:dyDescent="0.25">
      <c r="A901" s="23">
        <v>40893</v>
      </c>
      <c r="B901">
        <v>23.590472999999999</v>
      </c>
      <c r="C901" s="16">
        <f t="shared" si="65"/>
        <v>6.2901358051753453E-2</v>
      </c>
      <c r="D901" s="10"/>
      <c r="E901" s="6">
        <v>31.221805</v>
      </c>
      <c r="F901" s="16">
        <f t="shared" si="66"/>
        <v>7.5401112249805058E-2</v>
      </c>
      <c r="G901" s="10"/>
      <c r="H901" s="6">
        <v>29.76</v>
      </c>
      <c r="I901" s="16">
        <f t="shared" si="67"/>
        <v>-7.2629271404082707E-2</v>
      </c>
      <c r="J901" s="10"/>
      <c r="K901" s="6">
        <v>97.201172999999997</v>
      </c>
      <c r="L901" s="16">
        <f t="shared" si="68"/>
        <v>-1.1406586152807208E-2</v>
      </c>
      <c r="M901" s="10"/>
      <c r="N901" s="6">
        <v>108.91896199999999</v>
      </c>
      <c r="O901" s="16">
        <f t="shared" si="69"/>
        <v>5.9337035848817443E-2</v>
      </c>
      <c r="P901" s="10"/>
    </row>
    <row r="902" spans="1:16" x14ac:dyDescent="0.25">
      <c r="A902" s="23">
        <v>40892</v>
      </c>
      <c r="B902">
        <v>23.198266</v>
      </c>
      <c r="C902" s="16">
        <f t="shared" si="65"/>
        <v>5.4238806355676683E-2</v>
      </c>
      <c r="D902" s="10"/>
      <c r="E902" s="6">
        <v>31.316547</v>
      </c>
      <c r="F902" s="16">
        <f t="shared" si="66"/>
        <v>7.8339904310291919E-2</v>
      </c>
      <c r="G902" s="10"/>
      <c r="H902" s="6">
        <v>29.719999000000001</v>
      </c>
      <c r="I902" s="16">
        <f t="shared" si="67"/>
        <v>-6.5620094191522704E-2</v>
      </c>
      <c r="J902" s="10"/>
      <c r="K902" s="6">
        <v>96.659298000000007</v>
      </c>
      <c r="L902" s="16">
        <f t="shared" si="68"/>
        <v>-1.8814034040382621E-2</v>
      </c>
      <c r="M902" s="10"/>
      <c r="N902" s="6">
        <v>107.66344100000001</v>
      </c>
      <c r="O902" s="16">
        <f t="shared" si="69"/>
        <v>5.2727161998847194E-2</v>
      </c>
      <c r="P902" s="10"/>
    </row>
    <row r="903" spans="1:16" x14ac:dyDescent="0.25">
      <c r="A903" s="23">
        <v>40891</v>
      </c>
      <c r="B903">
        <v>23.329001999999999</v>
      </c>
      <c r="C903" s="16">
        <f t="shared" si="65"/>
        <v>3.0703394795394079E-2</v>
      </c>
      <c r="D903" s="10"/>
      <c r="E903" s="6">
        <v>30.627514999999999</v>
      </c>
      <c r="F903" s="16">
        <f t="shared" si="66"/>
        <v>6.5637002179590453E-2</v>
      </c>
      <c r="G903" s="10"/>
      <c r="H903" s="6">
        <v>29.52</v>
      </c>
      <c r="I903" s="16">
        <f t="shared" si="67"/>
        <v>-8.9739749479954112E-2</v>
      </c>
      <c r="J903" s="10"/>
      <c r="K903" s="6">
        <v>96.504478000000006</v>
      </c>
      <c r="L903" s="16">
        <f t="shared" si="68"/>
        <v>-2.2338384918388909E-2</v>
      </c>
      <c r="M903" s="10"/>
      <c r="N903" s="6">
        <v>108.064137</v>
      </c>
      <c r="O903" s="16">
        <f t="shared" si="69"/>
        <v>4.1844533081512925E-2</v>
      </c>
      <c r="P903" s="10"/>
    </row>
    <row r="904" spans="1:16" x14ac:dyDescent="0.25">
      <c r="A904" s="23">
        <v>40890</v>
      </c>
      <c r="B904">
        <v>23.220056</v>
      </c>
      <c r="C904" s="16">
        <f t="shared" si="65"/>
        <v>5.5543080239048859E-2</v>
      </c>
      <c r="D904" s="10"/>
      <c r="E904" s="6">
        <v>30.136579000000001</v>
      </c>
      <c r="F904" s="16">
        <f t="shared" si="66"/>
        <v>5.2554679806510629E-2</v>
      </c>
      <c r="G904" s="10"/>
      <c r="H904" s="6">
        <v>30.52</v>
      </c>
      <c r="I904" s="16">
        <f t="shared" si="67"/>
        <v>-7.2864321608040239E-2</v>
      </c>
      <c r="J904" s="10"/>
      <c r="K904" s="6">
        <v>96.341060999999996</v>
      </c>
      <c r="L904" s="16">
        <f t="shared" si="68"/>
        <v>-2.3396354099928796E-2</v>
      </c>
      <c r="M904" s="10"/>
      <c r="N904" s="6">
        <v>106.060641</v>
      </c>
      <c r="O904" s="16">
        <f t="shared" si="69"/>
        <v>3.1360598774770265E-2</v>
      </c>
      <c r="P904" s="10"/>
    </row>
    <row r="905" spans="1:16" x14ac:dyDescent="0.25">
      <c r="A905" s="23">
        <v>40889</v>
      </c>
      <c r="B905">
        <v>23.464579000000001</v>
      </c>
      <c r="C905" s="16">
        <f t="shared" ref="C905:C968" si="70">B904/B933-1</f>
        <v>6.7768019358100062E-2</v>
      </c>
      <c r="D905" s="10"/>
      <c r="E905" s="6">
        <v>30.136578</v>
      </c>
      <c r="F905" s="16">
        <f t="shared" ref="F905:F968" si="71">E904/E933-1</f>
        <v>3.9635909499045496E-2</v>
      </c>
      <c r="G905" s="10"/>
      <c r="H905" s="6">
        <v>31.120000999999998</v>
      </c>
      <c r="I905" s="16">
        <f t="shared" ref="I905:I968" si="72">H904/H933-1</f>
        <v>-1.5801354401805967E-2</v>
      </c>
      <c r="J905" s="10"/>
      <c r="K905" s="6">
        <v>96.014214999999993</v>
      </c>
      <c r="L905" s="16">
        <f t="shared" ref="L905:L968" si="73">K904/K933-1</f>
        <v>-2.1485390756984191E-2</v>
      </c>
      <c r="M905" s="10"/>
      <c r="N905" s="6">
        <v>105.081155</v>
      </c>
      <c r="O905" s="16">
        <f t="shared" ref="O905:O968" si="74">N904/N933-1</f>
        <v>-3.8718504493251427E-4</v>
      </c>
      <c r="P905" s="10"/>
    </row>
    <row r="906" spans="1:16" x14ac:dyDescent="0.25">
      <c r="A906" s="23">
        <v>40886</v>
      </c>
      <c r="B906">
        <v>23.529947</v>
      </c>
      <c r="C906" s="16">
        <f t="shared" si="70"/>
        <v>4.1641411273865447E-2</v>
      </c>
      <c r="D906" s="10"/>
      <c r="E906" s="6">
        <v>30.366368999999999</v>
      </c>
      <c r="F906" s="16">
        <f t="shared" si="71"/>
        <v>2.6376791850719172E-2</v>
      </c>
      <c r="G906" s="10"/>
      <c r="H906" s="6">
        <v>32.020000000000003</v>
      </c>
      <c r="I906" s="16">
        <f t="shared" si="72"/>
        <v>-1.4254006968641209E-2</v>
      </c>
      <c r="J906" s="10"/>
      <c r="K906" s="6">
        <v>96.005618999999996</v>
      </c>
      <c r="L906" s="16">
        <f t="shared" si="73"/>
        <v>-1.992470624704068E-2</v>
      </c>
      <c r="M906" s="10"/>
      <c r="N906" s="6">
        <v>103.92357699999999</v>
      </c>
      <c r="O906" s="16">
        <f t="shared" si="74"/>
        <v>2.3533611600634385E-2</v>
      </c>
      <c r="P906" s="10"/>
    </row>
    <row r="907" spans="1:16" x14ac:dyDescent="0.25">
      <c r="A907" s="23">
        <v>40885</v>
      </c>
      <c r="B907">
        <v>23.193425000000001</v>
      </c>
      <c r="C907" s="16">
        <f t="shared" si="70"/>
        <v>2.4333392756122674E-2</v>
      </c>
      <c r="D907" s="10"/>
      <c r="E907" s="6">
        <v>29.949339999999999</v>
      </c>
      <c r="F907" s="16">
        <f t="shared" si="71"/>
        <v>1.6234692410519669E-2</v>
      </c>
      <c r="G907" s="10"/>
      <c r="H907" s="6">
        <v>30.469999000000001</v>
      </c>
      <c r="I907" s="16">
        <f t="shared" si="72"/>
        <v>-5.8987583327773097E-3</v>
      </c>
      <c r="J907" s="10"/>
      <c r="K907" s="6">
        <v>96.375467</v>
      </c>
      <c r="L907" s="16">
        <f t="shared" si="73"/>
        <v>-1.7786025300473907E-2</v>
      </c>
      <c r="M907" s="10"/>
      <c r="N907" s="6">
        <v>106.105166</v>
      </c>
      <c r="O907" s="16">
        <f t="shared" si="74"/>
        <v>5.2399903626494604E-2</v>
      </c>
      <c r="P907" s="10"/>
    </row>
    <row r="908" spans="1:16" x14ac:dyDescent="0.25">
      <c r="A908" s="23">
        <v>40884</v>
      </c>
      <c r="B908">
        <v>23.500893999999999</v>
      </c>
      <c r="C908" s="16">
        <f t="shared" si="70"/>
        <v>1.7170539793519124E-2</v>
      </c>
      <c r="D908" s="10"/>
      <c r="E908" s="6">
        <v>30.306794</v>
      </c>
      <c r="F908" s="16">
        <f t="shared" si="71"/>
        <v>2.5648419288560209E-2</v>
      </c>
      <c r="G908" s="10"/>
      <c r="H908" s="6">
        <v>30.870000999999998</v>
      </c>
      <c r="I908" s="16">
        <f t="shared" si="72"/>
        <v>-4.9594571129302212E-2</v>
      </c>
      <c r="J908" s="10"/>
      <c r="K908" s="6">
        <v>96.702307000000005</v>
      </c>
      <c r="L908" s="16">
        <f t="shared" si="73"/>
        <v>-1.0196564099015926E-2</v>
      </c>
      <c r="M908" s="10"/>
      <c r="N908" s="6">
        <v>104.79621400000001</v>
      </c>
      <c r="O908" s="16">
        <f t="shared" si="74"/>
        <v>8.5792284111461115E-2</v>
      </c>
      <c r="P908" s="10"/>
    </row>
    <row r="909" spans="1:16" x14ac:dyDescent="0.25">
      <c r="A909" s="23">
        <v>40883</v>
      </c>
      <c r="B909">
        <v>23.089321000000002</v>
      </c>
      <c r="C909" s="16">
        <f t="shared" si="70"/>
        <v>5.7311766073586679E-2</v>
      </c>
      <c r="D909" s="10"/>
      <c r="E909" s="6">
        <v>30.128069</v>
      </c>
      <c r="F909" s="16">
        <f t="shared" si="71"/>
        <v>6.1717351662991193E-2</v>
      </c>
      <c r="G909" s="10"/>
      <c r="H909" s="6">
        <v>31.26</v>
      </c>
      <c r="I909" s="16">
        <f t="shared" si="72"/>
        <v>8.3918574438202276E-2</v>
      </c>
      <c r="J909" s="10"/>
      <c r="K909" s="6">
        <v>96.100230999999994</v>
      </c>
      <c r="L909" s="16">
        <f t="shared" si="73"/>
        <v>-7.0140002962251202E-3</v>
      </c>
      <c r="M909" s="10"/>
      <c r="N909" s="6">
        <v>104.422223</v>
      </c>
      <c r="O909" s="16">
        <f t="shared" si="74"/>
        <v>3.6046732299302775E-2</v>
      </c>
      <c r="P909" s="10"/>
    </row>
    <row r="910" spans="1:16" x14ac:dyDescent="0.25">
      <c r="A910" s="23">
        <v>40882</v>
      </c>
      <c r="B910">
        <v>23.25637</v>
      </c>
      <c r="C910" s="16">
        <f t="shared" si="70"/>
        <v>5.4145451879196393E-2</v>
      </c>
      <c r="D910" s="10"/>
      <c r="E910" s="6">
        <v>30.008914999999998</v>
      </c>
      <c r="F910" s="16">
        <f t="shared" si="71"/>
        <v>7.5660941936649406E-2</v>
      </c>
      <c r="G910" s="10"/>
      <c r="H910" s="6">
        <v>31.18</v>
      </c>
      <c r="I910" s="16">
        <f t="shared" si="72"/>
        <v>0.10264550264550265</v>
      </c>
      <c r="J910" s="10"/>
      <c r="K910" s="6">
        <v>96.616297000000003</v>
      </c>
      <c r="L910" s="16">
        <f t="shared" si="73"/>
        <v>-1.3888308271277849E-2</v>
      </c>
      <c r="M910" s="10"/>
      <c r="N910" s="6">
        <v>105.428428</v>
      </c>
      <c r="O910" s="16">
        <f t="shared" si="74"/>
        <v>1.4314339948849453E-2</v>
      </c>
      <c r="P910" s="10"/>
    </row>
    <row r="911" spans="1:16" x14ac:dyDescent="0.25">
      <c r="A911" s="23">
        <v>40879</v>
      </c>
      <c r="B911">
        <v>23.532367000000001</v>
      </c>
      <c r="C911" s="16">
        <f t="shared" si="70"/>
        <v>2.1988037445931807E-2</v>
      </c>
      <c r="D911" s="10"/>
      <c r="E911" s="6">
        <v>30.196152999999999</v>
      </c>
      <c r="F911" s="16">
        <f t="shared" si="71"/>
        <v>5.159557627050626E-2</v>
      </c>
      <c r="G911" s="10"/>
      <c r="H911" s="6">
        <v>30.83</v>
      </c>
      <c r="I911" s="16">
        <f t="shared" si="72"/>
        <v>7.0741721471781593E-2</v>
      </c>
      <c r="J911" s="10"/>
      <c r="K911" s="6">
        <v>95.902403000000007</v>
      </c>
      <c r="L911" s="16">
        <f t="shared" si="73"/>
        <v>-3.7030319029360825E-3</v>
      </c>
      <c r="M911" s="10"/>
      <c r="N911" s="6">
        <v>105.642132</v>
      </c>
      <c r="O911" s="16">
        <f t="shared" si="74"/>
        <v>5.0115123438077447E-2</v>
      </c>
      <c r="P911" s="10"/>
    </row>
    <row r="912" spans="1:16" x14ac:dyDescent="0.25">
      <c r="A912" s="23">
        <v>40878</v>
      </c>
      <c r="B912">
        <v>23.667946000000001</v>
      </c>
      <c r="C912" s="16">
        <f t="shared" si="70"/>
        <v>4.2749908231285882E-2</v>
      </c>
      <c r="D912" s="10"/>
      <c r="E912" s="6">
        <v>30.366368999999999</v>
      </c>
      <c r="F912" s="16">
        <f t="shared" si="71"/>
        <v>6.3868085817317732E-2</v>
      </c>
      <c r="G912" s="10"/>
      <c r="H912" s="6">
        <v>31.049999</v>
      </c>
      <c r="I912" s="16">
        <f t="shared" si="72"/>
        <v>7.8349073102483402E-2</v>
      </c>
      <c r="J912" s="10"/>
      <c r="K912" s="6">
        <v>95.093896000000001</v>
      </c>
      <c r="L912" s="16">
        <f t="shared" si="73"/>
        <v>-5.9868667517634089E-3</v>
      </c>
      <c r="M912" s="10"/>
      <c r="N912" s="6">
        <v>104.18180599999999</v>
      </c>
      <c r="O912" s="16">
        <f t="shared" si="74"/>
        <v>5.4010965563510815E-2</v>
      </c>
      <c r="P912" s="10"/>
    </row>
    <row r="913" spans="1:16" x14ac:dyDescent="0.25">
      <c r="A913" s="23">
        <v>40877</v>
      </c>
      <c r="B913">
        <v>23.476683999999999</v>
      </c>
      <c r="C913" s="16">
        <f t="shared" si="70"/>
        <v>7.2637356516638052E-2</v>
      </c>
      <c r="D913" s="10"/>
      <c r="E913" s="6">
        <v>30.425944000000001</v>
      </c>
      <c r="F913" s="16">
        <f t="shared" si="71"/>
        <v>8.7804915094680469E-2</v>
      </c>
      <c r="G913" s="10"/>
      <c r="H913" s="6">
        <v>32.049999</v>
      </c>
      <c r="I913" s="16">
        <f t="shared" si="72"/>
        <v>0.11051502541183922</v>
      </c>
      <c r="J913" s="10"/>
      <c r="K913" s="6">
        <v>94.873709000000005</v>
      </c>
      <c r="L913" s="16">
        <f t="shared" si="73"/>
        <v>-1.1127844793967334E-2</v>
      </c>
      <c r="M913" s="10"/>
      <c r="N913" s="6">
        <v>104.707167</v>
      </c>
      <c r="O913" s="16">
        <f t="shared" si="74"/>
        <v>2.8441177032398235E-2</v>
      </c>
      <c r="P913" s="10"/>
    </row>
    <row r="914" spans="1:16" x14ac:dyDescent="0.25">
      <c r="A914" s="23">
        <v>40876</v>
      </c>
      <c r="B914">
        <v>22.491326999999998</v>
      </c>
      <c r="C914" s="16">
        <f t="shared" si="70"/>
        <v>7.8969725155223713E-2</v>
      </c>
      <c r="D914" s="10"/>
      <c r="E914" s="6">
        <v>29.345078000000001</v>
      </c>
      <c r="F914" s="16">
        <f t="shared" si="71"/>
        <v>9.8647782571476883E-2</v>
      </c>
      <c r="G914" s="10"/>
      <c r="H914" s="6">
        <v>29.969999000000001</v>
      </c>
      <c r="I914" s="16">
        <f t="shared" si="72"/>
        <v>0.14097540049839807</v>
      </c>
      <c r="J914" s="10"/>
      <c r="K914" s="6">
        <v>94.445153000000005</v>
      </c>
      <c r="L914" s="16">
        <f t="shared" si="73"/>
        <v>-1.1222019377977621E-2</v>
      </c>
      <c r="M914" s="10"/>
      <c r="N914" s="6">
        <v>106.368201</v>
      </c>
      <c r="O914" s="16">
        <f t="shared" si="74"/>
        <v>2.6267292339103854E-2</v>
      </c>
      <c r="P914" s="10"/>
    </row>
    <row r="915" spans="1:16" x14ac:dyDescent="0.25">
      <c r="A915" s="23">
        <v>40875</v>
      </c>
      <c r="B915">
        <v>22.629325999999999</v>
      </c>
      <c r="C915" s="16">
        <f t="shared" si="70"/>
        <v>-8.4739833677688337E-3</v>
      </c>
      <c r="D915" s="10"/>
      <c r="E915" s="6">
        <v>29.15784</v>
      </c>
      <c r="F915" s="16">
        <f t="shared" si="71"/>
        <v>5.1540053267376651E-2</v>
      </c>
      <c r="G915" s="10"/>
      <c r="H915" s="6">
        <v>30</v>
      </c>
      <c r="I915" s="16">
        <f t="shared" si="72"/>
        <v>4.3887148864059533E-2</v>
      </c>
      <c r="J915" s="10"/>
      <c r="K915" s="6">
        <v>94.659430999999998</v>
      </c>
      <c r="L915" s="16">
        <f t="shared" si="73"/>
        <v>-1.3140976540692129E-2</v>
      </c>
      <c r="M915" s="10"/>
      <c r="N915" s="6">
        <v>107.247569</v>
      </c>
      <c r="O915" s="16">
        <f t="shared" si="74"/>
        <v>4.2185659310222334E-2</v>
      </c>
      <c r="P915" s="10"/>
    </row>
    <row r="916" spans="1:16" x14ac:dyDescent="0.25">
      <c r="A916" s="23">
        <v>40872</v>
      </c>
      <c r="B916">
        <v>21.551967999999999</v>
      </c>
      <c r="C916" s="16">
        <f t="shared" si="70"/>
        <v>2.736620994043415E-2</v>
      </c>
      <c r="D916" s="10"/>
      <c r="E916" s="6">
        <v>28.221658999999999</v>
      </c>
      <c r="F916" s="16">
        <f t="shared" si="71"/>
        <v>6.0352722133622638E-2</v>
      </c>
      <c r="G916" s="10"/>
      <c r="H916" s="6">
        <v>28.75</v>
      </c>
      <c r="I916" s="16">
        <f t="shared" si="72"/>
        <v>7.4113856068743322E-2</v>
      </c>
      <c r="J916" s="10"/>
      <c r="K916" s="6">
        <v>94.616572000000005</v>
      </c>
      <c r="L916" s="16">
        <f t="shared" si="73"/>
        <v>-7.4473249779175577E-3</v>
      </c>
      <c r="M916" s="10"/>
      <c r="N916" s="6">
        <v>107.30086799999999</v>
      </c>
      <c r="O916" s="16">
        <f t="shared" si="74"/>
        <v>4.4274900123674188E-2</v>
      </c>
      <c r="P916" s="10"/>
    </row>
    <row r="917" spans="1:16" x14ac:dyDescent="0.25">
      <c r="A917" s="23">
        <v>40870</v>
      </c>
      <c r="B917">
        <v>21.617336999999999</v>
      </c>
      <c r="C917" s="16">
        <f t="shared" si="70"/>
        <v>-4.9986553357823427E-2</v>
      </c>
      <c r="D917" s="10"/>
      <c r="E917" s="6">
        <v>28.24719</v>
      </c>
      <c r="F917" s="16">
        <f t="shared" si="71"/>
        <v>5.4578688218254179E-3</v>
      </c>
      <c r="G917" s="10"/>
      <c r="H917" s="6">
        <v>29.17</v>
      </c>
      <c r="I917" s="16">
        <f t="shared" si="72"/>
        <v>1.4825273561595464E-2</v>
      </c>
      <c r="J917" s="10"/>
      <c r="K917" s="6">
        <v>94.993703999999994</v>
      </c>
      <c r="L917" s="16">
        <f t="shared" si="73"/>
        <v>-8.6069592214748081E-3</v>
      </c>
      <c r="M917" s="10"/>
      <c r="N917" s="6">
        <v>108.881956</v>
      </c>
      <c r="O917" s="16">
        <f t="shared" si="74"/>
        <v>6.2856582155657925E-2</v>
      </c>
      <c r="P917" s="10"/>
    </row>
    <row r="918" spans="1:16" x14ac:dyDescent="0.25">
      <c r="A918" s="23">
        <v>40869</v>
      </c>
      <c r="B918">
        <v>21.992595000000001</v>
      </c>
      <c r="C918" s="16">
        <f t="shared" si="70"/>
        <v>-3.3521703575529527E-2</v>
      </c>
      <c r="D918" s="10"/>
      <c r="E918" s="6">
        <v>28.774858999999999</v>
      </c>
      <c r="F918" s="16">
        <f t="shared" si="71"/>
        <v>1.4984639868286687E-2</v>
      </c>
      <c r="G918" s="10"/>
      <c r="H918" s="6">
        <v>30.26</v>
      </c>
      <c r="I918" s="16">
        <f t="shared" si="72"/>
        <v>5.0414115952466698E-2</v>
      </c>
      <c r="J918" s="10"/>
      <c r="K918" s="6">
        <v>95.482257000000004</v>
      </c>
      <c r="L918" s="16">
        <f t="shared" si="73"/>
        <v>-5.2785200026250756E-3</v>
      </c>
      <c r="M918" s="10"/>
      <c r="N918" s="6">
        <v>107.824934</v>
      </c>
      <c r="O918" s="16">
        <f t="shared" si="74"/>
        <v>6.2847966517376452E-2</v>
      </c>
      <c r="P918" s="10"/>
    </row>
    <row r="919" spans="1:16" x14ac:dyDescent="0.25">
      <c r="A919" s="23">
        <v>40868</v>
      </c>
      <c r="B919">
        <v>22.082173000000001</v>
      </c>
      <c r="C919" s="16">
        <f t="shared" si="70"/>
        <v>-1.3221497639306357E-3</v>
      </c>
      <c r="D919" s="10"/>
      <c r="E919" s="6">
        <v>29.055712</v>
      </c>
      <c r="F919" s="16">
        <f t="shared" si="71"/>
        <v>3.807190195618082E-2</v>
      </c>
      <c r="G919" s="10"/>
      <c r="H919" s="6">
        <v>30.4</v>
      </c>
      <c r="I919" s="16">
        <f t="shared" si="72"/>
        <v>9.241873312567761E-2</v>
      </c>
      <c r="J919" s="10"/>
      <c r="K919" s="6">
        <v>95.730819999999994</v>
      </c>
      <c r="L919" s="16">
        <f t="shared" si="73"/>
        <v>7.3235778488744963E-4</v>
      </c>
      <c r="M919" s="10"/>
      <c r="N919" s="6">
        <v>106.63467900000001</v>
      </c>
      <c r="O919" s="16">
        <f t="shared" si="74"/>
        <v>6.3010122553977199E-2</v>
      </c>
      <c r="P919" s="10"/>
    </row>
    <row r="920" spans="1:16" x14ac:dyDescent="0.25">
      <c r="A920" s="23">
        <v>40865</v>
      </c>
      <c r="B920">
        <v>21.985332</v>
      </c>
      <c r="C920" s="16">
        <f t="shared" si="70"/>
        <v>1.0057545658982203E-2</v>
      </c>
      <c r="D920" s="10"/>
      <c r="E920" s="6">
        <v>29.745083999999999</v>
      </c>
      <c r="F920" s="16">
        <f t="shared" si="71"/>
        <v>6.9213885964205968E-2</v>
      </c>
      <c r="G920" s="10"/>
      <c r="H920" s="6">
        <v>31.190000999999999</v>
      </c>
      <c r="I920" s="16">
        <f t="shared" si="72"/>
        <v>0.11477814448111467</v>
      </c>
      <c r="J920" s="10"/>
      <c r="K920" s="6">
        <v>96.125090999999998</v>
      </c>
      <c r="L920" s="16">
        <f t="shared" si="73"/>
        <v>4.8666915566644153E-3</v>
      </c>
      <c r="M920" s="10"/>
      <c r="N920" s="6">
        <v>106.004014</v>
      </c>
      <c r="O920" s="16">
        <f t="shared" si="74"/>
        <v>3.59835017807002E-2</v>
      </c>
      <c r="P920" s="10"/>
    </row>
    <row r="921" spans="1:16" x14ac:dyDescent="0.25">
      <c r="A921" s="23">
        <v>40864</v>
      </c>
      <c r="B921">
        <v>22.128173</v>
      </c>
      <c r="C921" s="16">
        <f t="shared" si="70"/>
        <v>1.9825081649715859E-2</v>
      </c>
      <c r="D921" s="10"/>
      <c r="E921" s="6">
        <v>29.651465000000002</v>
      </c>
      <c r="F921" s="16">
        <f t="shared" si="71"/>
        <v>8.0371023314228296E-2</v>
      </c>
      <c r="G921" s="10"/>
      <c r="H921" s="6">
        <v>31.24</v>
      </c>
      <c r="I921" s="16">
        <f t="shared" si="72"/>
        <v>0.16598134579439239</v>
      </c>
      <c r="J921" s="10"/>
      <c r="K921" s="6">
        <v>95.970810999999998</v>
      </c>
      <c r="L921" s="16">
        <f t="shared" si="73"/>
        <v>1.1726448372529674E-2</v>
      </c>
      <c r="M921" s="10"/>
      <c r="N921" s="6">
        <v>106.03066699999999</v>
      </c>
      <c r="O921" s="16">
        <f t="shared" si="74"/>
        <v>2.641091540864271E-2</v>
      </c>
      <c r="P921" s="10"/>
    </row>
    <row r="922" spans="1:16" x14ac:dyDescent="0.25">
      <c r="A922" s="23">
        <v>40863</v>
      </c>
      <c r="B922">
        <v>22.612378</v>
      </c>
      <c r="C922" s="16">
        <f t="shared" si="70"/>
        <v>6.215364656220923E-2</v>
      </c>
      <c r="D922" s="10"/>
      <c r="E922" s="6">
        <v>29.864234</v>
      </c>
      <c r="F922" s="16">
        <f t="shared" si="71"/>
        <v>0.10218283867531697</v>
      </c>
      <c r="G922" s="10"/>
      <c r="H922" s="6">
        <v>31.559999000000001</v>
      </c>
      <c r="I922" s="16">
        <f t="shared" si="72"/>
        <v>0.1978527607361964</v>
      </c>
      <c r="J922" s="10"/>
      <c r="K922" s="6">
        <v>96.733639999999994</v>
      </c>
      <c r="L922" s="16">
        <f t="shared" si="73"/>
        <v>1.2013117401345141E-2</v>
      </c>
      <c r="M922" s="10"/>
      <c r="N922" s="6">
        <v>105.186824</v>
      </c>
      <c r="O922" s="16">
        <f t="shared" si="74"/>
        <v>1.2168522144548E-2</v>
      </c>
      <c r="P922" s="10"/>
    </row>
    <row r="923" spans="1:16" x14ac:dyDescent="0.25">
      <c r="A923" s="23">
        <v>40862</v>
      </c>
      <c r="B923">
        <v>23.099004000000001</v>
      </c>
      <c r="C923" s="16">
        <f t="shared" si="70"/>
        <v>7.4433240238249043E-2</v>
      </c>
      <c r="D923" s="10"/>
      <c r="E923" s="6">
        <v>30.408922</v>
      </c>
      <c r="F923" s="16">
        <f t="shared" si="71"/>
        <v>0.11680456088279834</v>
      </c>
      <c r="G923" s="10"/>
      <c r="H923" s="6">
        <v>32.439999</v>
      </c>
      <c r="I923" s="16">
        <f t="shared" si="72"/>
        <v>0.18602021097255883</v>
      </c>
      <c r="J923" s="10"/>
      <c r="K923" s="6">
        <v>97.042199999999994</v>
      </c>
      <c r="L923" s="16">
        <f t="shared" si="73"/>
        <v>1.9139280186034613E-2</v>
      </c>
      <c r="M923" s="10"/>
      <c r="N923" s="6">
        <v>104.236394</v>
      </c>
      <c r="O923" s="16">
        <f t="shared" si="74"/>
        <v>-3.304733471384047E-3</v>
      </c>
      <c r="P923" s="10"/>
    </row>
    <row r="924" spans="1:16" x14ac:dyDescent="0.25">
      <c r="A924" s="23">
        <v>40861</v>
      </c>
      <c r="B924">
        <v>22.661807</v>
      </c>
      <c r="C924" s="16">
        <f t="shared" si="70"/>
        <v>0.12519119941736934</v>
      </c>
      <c r="D924" s="10"/>
      <c r="E924" s="6">
        <v>30.357856000000002</v>
      </c>
      <c r="F924" s="16">
        <f t="shared" si="71"/>
        <v>0.13572792058810457</v>
      </c>
      <c r="G924" s="10"/>
      <c r="H924" s="6">
        <v>32.380001</v>
      </c>
      <c r="I924" s="16">
        <f t="shared" si="72"/>
        <v>0.21271024299065422</v>
      </c>
      <c r="J924" s="10"/>
      <c r="K924" s="6">
        <v>97.136482999999998</v>
      </c>
      <c r="L924" s="16">
        <f t="shared" si="73"/>
        <v>1.8266792652989583E-2</v>
      </c>
      <c r="M924" s="10"/>
      <c r="N924" s="6">
        <v>104.378518</v>
      </c>
      <c r="O924" s="16">
        <f t="shared" si="74"/>
        <v>-3.054075264410927E-2</v>
      </c>
      <c r="P924" s="10"/>
    </row>
    <row r="925" spans="1:16" x14ac:dyDescent="0.25">
      <c r="A925" s="23">
        <v>40858</v>
      </c>
      <c r="B925">
        <v>22.985479000000002</v>
      </c>
      <c r="C925" s="16">
        <f t="shared" si="70"/>
        <v>0.10662891601742031</v>
      </c>
      <c r="D925" s="10"/>
      <c r="E925" s="6">
        <v>30.613181000000001</v>
      </c>
      <c r="F925" s="16">
        <f t="shared" si="71"/>
        <v>0.13779894489804501</v>
      </c>
      <c r="G925" s="10"/>
      <c r="H925" s="6">
        <v>32.509998000000003</v>
      </c>
      <c r="I925" s="16">
        <f t="shared" si="72"/>
        <v>0.23399394054878053</v>
      </c>
      <c r="J925" s="10"/>
      <c r="K925" s="6">
        <v>97.145049999999998</v>
      </c>
      <c r="L925" s="16">
        <f t="shared" si="73"/>
        <v>2.3475483392360497E-2</v>
      </c>
      <c r="M925" s="10"/>
      <c r="N925" s="6">
        <v>102.72636799999999</v>
      </c>
      <c r="O925" s="16">
        <f t="shared" si="74"/>
        <v>-3.6207505605066692E-2</v>
      </c>
      <c r="P925" s="10"/>
    </row>
    <row r="926" spans="1:16" x14ac:dyDescent="0.25">
      <c r="A926" s="23">
        <v>40857</v>
      </c>
      <c r="B926">
        <v>22.473402</v>
      </c>
      <c r="C926" s="16">
        <f t="shared" si="70"/>
        <v>0.12936149978047085</v>
      </c>
      <c r="D926" s="10"/>
      <c r="E926" s="6">
        <v>29.762105999999999</v>
      </c>
      <c r="F926" s="16">
        <f t="shared" si="71"/>
        <v>0.13937283838006431</v>
      </c>
      <c r="G926" s="10"/>
      <c r="H926" s="6">
        <v>31.700001</v>
      </c>
      <c r="I926" s="16">
        <f t="shared" si="72"/>
        <v>0.33730972181446828</v>
      </c>
      <c r="J926" s="10"/>
      <c r="K926" s="6">
        <v>97.316475999999994</v>
      </c>
      <c r="L926" s="16">
        <f t="shared" si="73"/>
        <v>1.4617577311715202E-2</v>
      </c>
      <c r="M926" s="10"/>
      <c r="N926" s="6">
        <v>103.357026</v>
      </c>
      <c r="O926" s="16">
        <f t="shared" si="74"/>
        <v>-6.3490974716735482E-2</v>
      </c>
      <c r="P926" s="10"/>
    </row>
    <row r="927" spans="1:16" x14ac:dyDescent="0.25">
      <c r="A927" s="23">
        <v>40856</v>
      </c>
      <c r="B927">
        <v>22.495139999999999</v>
      </c>
      <c r="C927" s="16">
        <f t="shared" si="70"/>
        <v>8.5394320523336953E-2</v>
      </c>
      <c r="D927" s="10"/>
      <c r="E927" s="6">
        <v>28.757836999999999</v>
      </c>
      <c r="F927" s="16">
        <f t="shared" si="71"/>
        <v>6.9418956014094757E-2</v>
      </c>
      <c r="G927" s="10"/>
      <c r="H927" s="6">
        <v>30.83</v>
      </c>
      <c r="I927" s="16">
        <f t="shared" si="72"/>
        <v>0.25395568615681618</v>
      </c>
      <c r="J927" s="10"/>
      <c r="K927" s="6">
        <v>97.805029000000005</v>
      </c>
      <c r="L927" s="16">
        <f t="shared" si="73"/>
        <v>1.8297433351787795E-2</v>
      </c>
      <c r="M927" s="10"/>
      <c r="N927" s="6">
        <v>104.92035199999999</v>
      </c>
      <c r="O927" s="16">
        <f t="shared" si="74"/>
        <v>-3.1810610935996908E-2</v>
      </c>
      <c r="P927" s="10"/>
    </row>
    <row r="928" spans="1:16" x14ac:dyDescent="0.25">
      <c r="A928" s="23">
        <v>40855</v>
      </c>
      <c r="B928">
        <v>22.835719999999998</v>
      </c>
      <c r="C928" s="16">
        <f t="shared" si="70"/>
        <v>6.2036671975951529E-2</v>
      </c>
      <c r="D928" s="10"/>
      <c r="E928" s="6">
        <v>29.336568</v>
      </c>
      <c r="F928" s="16">
        <f t="shared" si="71"/>
        <v>3.4598928390044081E-2</v>
      </c>
      <c r="G928" s="10"/>
      <c r="H928" s="6">
        <v>32</v>
      </c>
      <c r="I928" s="16">
        <f t="shared" si="72"/>
        <v>0.1944983027701781</v>
      </c>
      <c r="J928" s="10"/>
      <c r="K928" s="6">
        <v>98.062166000000005</v>
      </c>
      <c r="L928" s="16">
        <f t="shared" si="73"/>
        <v>2.8538011968958887E-2</v>
      </c>
      <c r="M928" s="10"/>
      <c r="N928" s="6">
        <v>102.788546</v>
      </c>
      <c r="O928" s="16">
        <f t="shared" si="74"/>
        <v>7.5213927609427689E-3</v>
      </c>
      <c r="P928" s="10"/>
    </row>
    <row r="929" spans="1:16" x14ac:dyDescent="0.25">
      <c r="A929" s="23">
        <v>40854</v>
      </c>
      <c r="B929">
        <v>22.454077999999999</v>
      </c>
      <c r="C929" s="16">
        <f t="shared" si="70"/>
        <v>7.8854323541871718E-2</v>
      </c>
      <c r="D929" s="10"/>
      <c r="E929" s="6">
        <v>29.208905999999999</v>
      </c>
      <c r="F929" s="16">
        <f t="shared" si="71"/>
        <v>7.9211033137310149E-2</v>
      </c>
      <c r="G929" s="10"/>
      <c r="H929" s="6">
        <v>31.530000999999999</v>
      </c>
      <c r="I929" s="16">
        <f t="shared" si="72"/>
        <v>0.27186009538950717</v>
      </c>
      <c r="J929" s="10"/>
      <c r="K929" s="6">
        <v>98.670714000000004</v>
      </c>
      <c r="L929" s="16">
        <f t="shared" si="73"/>
        <v>3.0135915374407407E-2</v>
      </c>
      <c r="M929" s="10"/>
      <c r="N929" s="6">
        <v>104.120924</v>
      </c>
      <c r="O929" s="16">
        <f t="shared" si="74"/>
        <v>-6.1181021067926444E-3</v>
      </c>
      <c r="P929" s="10"/>
    </row>
    <row r="930" spans="1:16" x14ac:dyDescent="0.25">
      <c r="A930" s="23">
        <v>40851</v>
      </c>
      <c r="B930">
        <v>22.376783</v>
      </c>
      <c r="C930" s="16">
        <f t="shared" si="70"/>
        <v>3.8891341059985596E-2</v>
      </c>
      <c r="D930" s="10"/>
      <c r="E930" s="6">
        <v>28.953583999999999</v>
      </c>
      <c r="F930" s="16">
        <f t="shared" si="71"/>
        <v>6.7828280200884938E-2</v>
      </c>
      <c r="G930" s="10"/>
      <c r="H930" s="6">
        <v>31.85</v>
      </c>
      <c r="I930" s="16">
        <f t="shared" si="72"/>
        <v>0.2326036356528538</v>
      </c>
      <c r="J930" s="10"/>
      <c r="K930" s="6">
        <v>99.064984999999993</v>
      </c>
      <c r="L930" s="16">
        <f t="shared" si="73"/>
        <v>3.2375930775588202E-2</v>
      </c>
      <c r="M930" s="10"/>
      <c r="N930" s="6">
        <v>103.46361899999999</v>
      </c>
      <c r="O930" s="16">
        <f t="shared" si="74"/>
        <v>6.4209220332573924E-3</v>
      </c>
      <c r="P930" s="10"/>
    </row>
    <row r="931" spans="1:16" x14ac:dyDescent="0.25">
      <c r="A931" s="23">
        <v>40850</v>
      </c>
      <c r="B931">
        <v>22.507218000000002</v>
      </c>
      <c r="C931" s="16">
        <f t="shared" si="70"/>
        <v>2.6140914721988429E-2</v>
      </c>
      <c r="D931" s="10"/>
      <c r="E931" s="6">
        <v>29.387630999999999</v>
      </c>
      <c r="F931" s="16">
        <f t="shared" si="71"/>
        <v>7.6241710247511696E-2</v>
      </c>
      <c r="G931" s="10"/>
      <c r="H931" s="6">
        <v>32.650002000000001</v>
      </c>
      <c r="I931" s="16">
        <f t="shared" si="72"/>
        <v>0.28582963262010508</v>
      </c>
      <c r="J931" s="10"/>
      <c r="K931" s="6">
        <v>98.867846</v>
      </c>
      <c r="L931" s="16">
        <f t="shared" si="73"/>
        <v>3.3189613940269869E-2</v>
      </c>
      <c r="M931" s="10"/>
      <c r="N931" s="6">
        <v>103.339258</v>
      </c>
      <c r="O931" s="16">
        <f t="shared" si="74"/>
        <v>-1.5241812211488126E-2</v>
      </c>
      <c r="P931" s="10"/>
    </row>
    <row r="932" spans="1:16" x14ac:dyDescent="0.25">
      <c r="A932" s="23">
        <v>40849</v>
      </c>
      <c r="B932">
        <v>22.101420999999998</v>
      </c>
      <c r="C932" s="16">
        <f t="shared" si="70"/>
        <v>3.4413838831272248E-2</v>
      </c>
      <c r="D932" s="10"/>
      <c r="E932" s="6">
        <v>29.098265000000001</v>
      </c>
      <c r="F932" s="16">
        <f t="shared" si="71"/>
        <v>0.1120772890554409</v>
      </c>
      <c r="G932" s="10"/>
      <c r="H932" s="6">
        <v>31.84</v>
      </c>
      <c r="I932" s="16">
        <f t="shared" si="72"/>
        <v>0.35196695652173915</v>
      </c>
      <c r="J932" s="10"/>
      <c r="K932" s="6">
        <v>98.816422000000003</v>
      </c>
      <c r="L932" s="16">
        <f t="shared" si="73"/>
        <v>2.9215448415945033E-2</v>
      </c>
      <c r="M932" s="10"/>
      <c r="N932" s="6">
        <v>104.778229</v>
      </c>
      <c r="O932" s="16">
        <f t="shared" si="74"/>
        <v>-3.2217390371095056E-2</v>
      </c>
      <c r="P932" s="10"/>
    </row>
    <row r="933" spans="1:16" x14ac:dyDescent="0.25">
      <c r="A933" s="23">
        <v>40848</v>
      </c>
      <c r="B933">
        <v>21.746348999999999</v>
      </c>
      <c r="C933" s="16">
        <f t="shared" si="70"/>
        <v>3.6240048280993031E-2</v>
      </c>
      <c r="D933" s="10"/>
      <c r="E933" s="6">
        <v>28.987628000000001</v>
      </c>
      <c r="F933" s="16">
        <f t="shared" si="71"/>
        <v>9.8297443097911996E-2</v>
      </c>
      <c r="G933" s="10"/>
      <c r="H933" s="6">
        <v>31.01</v>
      </c>
      <c r="I933" s="16">
        <f t="shared" si="72"/>
        <v>0.33445090802804245</v>
      </c>
      <c r="J933" s="10"/>
      <c r="K933" s="6">
        <v>98.456435999999997</v>
      </c>
      <c r="L933" s="16">
        <f t="shared" si="73"/>
        <v>2.2340891998137158E-2</v>
      </c>
      <c r="M933" s="10"/>
      <c r="N933" s="6">
        <v>106.101722</v>
      </c>
      <c r="O933" s="16">
        <f t="shared" si="74"/>
        <v>-3.6992440345599675E-2</v>
      </c>
      <c r="P933" s="10"/>
    </row>
    <row r="934" spans="1:16" x14ac:dyDescent="0.25">
      <c r="A934" s="23">
        <v>40847</v>
      </c>
      <c r="B934">
        <v>22.526541999999999</v>
      </c>
      <c r="C934" s="16">
        <f t="shared" si="70"/>
        <v>-1.5204534243283274E-2</v>
      </c>
      <c r="D934" s="10"/>
      <c r="E934" s="6">
        <v>29.362100000000002</v>
      </c>
      <c r="F934" s="16">
        <f t="shared" si="71"/>
        <v>6.938780930948929E-2</v>
      </c>
      <c r="G934" s="10"/>
      <c r="H934" s="6">
        <v>31.57</v>
      </c>
      <c r="I934" s="16">
        <f t="shared" si="72"/>
        <v>0.26571428571428579</v>
      </c>
      <c r="J934" s="10"/>
      <c r="K934" s="6">
        <v>97.966161999999997</v>
      </c>
      <c r="L934" s="16">
        <f t="shared" si="73"/>
        <v>2.0593145302781224E-2</v>
      </c>
      <c r="M934" s="10"/>
      <c r="N934" s="6">
        <v>102.665075</v>
      </c>
      <c r="O934" s="16">
        <f t="shared" si="74"/>
        <v>1.1824836146877571E-2</v>
      </c>
      <c r="P934" s="10"/>
    </row>
    <row r="935" spans="1:16" x14ac:dyDescent="0.25">
      <c r="A935" s="23">
        <v>40844</v>
      </c>
      <c r="B935">
        <v>22.970984999999999</v>
      </c>
      <c r="C935" s="16">
        <f t="shared" si="70"/>
        <v>4.5239950196858114E-3</v>
      </c>
      <c r="D935" s="10"/>
      <c r="E935" s="6">
        <v>29.881256</v>
      </c>
      <c r="F935" s="16">
        <f t="shared" si="71"/>
        <v>6.1538472106365871E-2</v>
      </c>
      <c r="G935" s="10"/>
      <c r="H935" s="6">
        <v>32.209999000000003</v>
      </c>
      <c r="I935" s="16">
        <f t="shared" si="72"/>
        <v>0.25827022718214421</v>
      </c>
      <c r="J935" s="10"/>
      <c r="K935" s="6">
        <v>97.744097999999994</v>
      </c>
      <c r="L935" s="16">
        <f t="shared" si="73"/>
        <v>1.7845323943757041E-2</v>
      </c>
      <c r="M935" s="10"/>
      <c r="N935" s="6">
        <v>98.749132000000003</v>
      </c>
      <c r="O935" s="16">
        <f t="shared" si="74"/>
        <v>1.1442438519388531E-2</v>
      </c>
      <c r="P935" s="10"/>
    </row>
    <row r="936" spans="1:16" x14ac:dyDescent="0.25">
      <c r="A936" s="23">
        <v>40843</v>
      </c>
      <c r="B936">
        <v>22.801904</v>
      </c>
      <c r="C936" s="16">
        <f t="shared" si="70"/>
        <v>5.6314556526247284E-2</v>
      </c>
      <c r="D936" s="10"/>
      <c r="E936" s="6">
        <v>29.200396000000001</v>
      </c>
      <c r="F936" s="16">
        <f t="shared" si="71"/>
        <v>8.8682188844172671E-2</v>
      </c>
      <c r="G936" s="10"/>
      <c r="H936" s="6">
        <v>32.060001</v>
      </c>
      <c r="I936" s="16">
        <f t="shared" si="72"/>
        <v>0.27665473642489102</v>
      </c>
      <c r="J936" s="10"/>
      <c r="K936" s="6">
        <v>97.368289000000004</v>
      </c>
      <c r="L936" s="16">
        <f t="shared" si="73"/>
        <v>1.5987272980176881E-2</v>
      </c>
      <c r="M936" s="10"/>
      <c r="N936" s="6">
        <v>97.721422000000004</v>
      </c>
      <c r="O936" s="16">
        <f t="shared" si="74"/>
        <v>-2.3054213824831304E-2</v>
      </c>
      <c r="P936" s="10"/>
    </row>
    <row r="937" spans="1:16" x14ac:dyDescent="0.25">
      <c r="A937" s="23">
        <v>40842</v>
      </c>
      <c r="B937">
        <v>22.227024</v>
      </c>
      <c r="C937" s="16">
        <f t="shared" si="70"/>
        <v>3.9075453181346864E-2</v>
      </c>
      <c r="D937" s="10"/>
      <c r="E937" s="6">
        <v>28.545068000000001</v>
      </c>
      <c r="F937" s="16">
        <f t="shared" si="71"/>
        <v>4.9877606425135168E-2</v>
      </c>
      <c r="G937" s="10"/>
      <c r="H937" s="6">
        <v>28.48</v>
      </c>
      <c r="I937" s="16">
        <f t="shared" si="72"/>
        <v>0.25725494117647063</v>
      </c>
      <c r="J937" s="10"/>
      <c r="K937" s="6">
        <v>97.385368</v>
      </c>
      <c r="L937" s="16">
        <f t="shared" si="73"/>
        <v>1.7661593720341706E-2</v>
      </c>
      <c r="M937" s="10"/>
      <c r="N937" s="6">
        <v>101.15008400000001</v>
      </c>
      <c r="O937" s="16">
        <f t="shared" si="74"/>
        <v>-1.4788691733329307E-2</v>
      </c>
      <c r="P937" s="10"/>
    </row>
    <row r="938" spans="1:16" x14ac:dyDescent="0.25">
      <c r="A938" s="23">
        <v>40841</v>
      </c>
      <c r="B938">
        <v>21.903354</v>
      </c>
      <c r="C938" s="16">
        <f t="shared" si="70"/>
        <v>1.6795520706521794E-2</v>
      </c>
      <c r="D938" s="10"/>
      <c r="E938" s="6">
        <v>28.008890000000001</v>
      </c>
      <c r="F938" s="16">
        <f t="shared" si="71"/>
        <v>3.2317593586446147E-2</v>
      </c>
      <c r="G938" s="10"/>
      <c r="H938" s="6">
        <v>28.35</v>
      </c>
      <c r="I938" s="16">
        <f t="shared" si="72"/>
        <v>0.12170150144551006</v>
      </c>
      <c r="J938" s="10"/>
      <c r="K938" s="6">
        <v>97.453698000000003</v>
      </c>
      <c r="L938" s="16">
        <f t="shared" si="73"/>
        <v>1.7840097856931303E-2</v>
      </c>
      <c r="M938" s="10"/>
      <c r="N938" s="6">
        <v>102.948582</v>
      </c>
      <c r="O938" s="16">
        <f t="shared" si="74"/>
        <v>2.7191404412597375E-2</v>
      </c>
      <c r="P938" s="10"/>
    </row>
    <row r="939" spans="1:16" x14ac:dyDescent="0.25">
      <c r="A939" s="23">
        <v>40840</v>
      </c>
      <c r="B939">
        <v>22.75601</v>
      </c>
      <c r="C939" s="16">
        <f t="shared" si="70"/>
        <v>1.2279519766791758E-2</v>
      </c>
      <c r="D939" s="10"/>
      <c r="E939" s="6">
        <v>28.536555</v>
      </c>
      <c r="F939" s="16">
        <f t="shared" si="71"/>
        <v>2.4595322765621486E-2</v>
      </c>
      <c r="G939" s="10"/>
      <c r="H939" s="6">
        <v>29.120000999999998</v>
      </c>
      <c r="I939" s="16">
        <f t="shared" si="72"/>
        <v>0.1294820717131473</v>
      </c>
      <c r="J939" s="10"/>
      <c r="K939" s="6">
        <v>96.975399999999993</v>
      </c>
      <c r="L939" s="16">
        <f t="shared" si="73"/>
        <v>1.5033613679596769E-2</v>
      </c>
      <c r="M939" s="10"/>
      <c r="N939" s="6">
        <v>100.397019</v>
      </c>
      <c r="O939" s="16">
        <f t="shared" si="74"/>
        <v>2.9472323617837359E-2</v>
      </c>
      <c r="P939" s="10"/>
    </row>
    <row r="940" spans="1:16" x14ac:dyDescent="0.25">
      <c r="A940" s="23">
        <v>40837</v>
      </c>
      <c r="B940">
        <v>22.567603999999999</v>
      </c>
      <c r="C940" s="16">
        <f t="shared" si="70"/>
        <v>7.3373661084160657E-2</v>
      </c>
      <c r="D940" s="10"/>
      <c r="E940" s="6">
        <v>28.383362000000002</v>
      </c>
      <c r="F940" s="16">
        <f t="shared" si="71"/>
        <v>5.6395684010120739E-2</v>
      </c>
      <c r="G940" s="10"/>
      <c r="H940" s="6">
        <v>28.59</v>
      </c>
      <c r="I940" s="16">
        <f t="shared" si="72"/>
        <v>0.17609050888529865</v>
      </c>
      <c r="J940" s="10"/>
      <c r="K940" s="6">
        <v>96.480016000000006</v>
      </c>
      <c r="L940" s="16">
        <f t="shared" si="73"/>
        <v>9.6045136980253965E-3</v>
      </c>
      <c r="M940" s="10"/>
      <c r="N940" s="6">
        <v>100.228684</v>
      </c>
      <c r="O940" s="16">
        <f t="shared" si="74"/>
        <v>1.2456836064968835E-2</v>
      </c>
      <c r="P940" s="10"/>
    </row>
    <row r="941" spans="1:16" x14ac:dyDescent="0.25">
      <c r="A941" s="23">
        <v>40836</v>
      </c>
      <c r="B941">
        <v>22.065189</v>
      </c>
      <c r="C941" s="16">
        <f t="shared" si="70"/>
        <v>6.8381952871542362E-2</v>
      </c>
      <c r="D941" s="10"/>
      <c r="E941" s="6">
        <v>27.915271000000001</v>
      </c>
      <c r="F941" s="16">
        <f t="shared" si="71"/>
        <v>5.4712156213575502E-2</v>
      </c>
      <c r="G941" s="10"/>
      <c r="H941" s="6">
        <v>27.959999</v>
      </c>
      <c r="I941" s="16">
        <f t="shared" si="72"/>
        <v>0.16314076484947115</v>
      </c>
      <c r="J941" s="10"/>
      <c r="K941" s="6">
        <v>96.163994000000002</v>
      </c>
      <c r="L941" s="16">
        <f t="shared" si="73"/>
        <v>4.2691319665526528E-3</v>
      </c>
      <c r="M941" s="10"/>
      <c r="N941" s="6">
        <v>101.300695</v>
      </c>
      <c r="O941" s="16">
        <f t="shared" si="74"/>
        <v>-3.6256355151097486E-3</v>
      </c>
      <c r="P941" s="10"/>
    </row>
    <row r="942" spans="1:16" x14ac:dyDescent="0.25">
      <c r="A942" s="23">
        <v>40835</v>
      </c>
      <c r="B942">
        <v>21.758427000000001</v>
      </c>
      <c r="C942" s="16">
        <f t="shared" si="70"/>
        <v>5.7903883890757291E-2</v>
      </c>
      <c r="D942" s="10"/>
      <c r="E942" s="6">
        <v>27.693992999999999</v>
      </c>
      <c r="F942" s="16">
        <f t="shared" si="71"/>
        <v>4.2530771818577451E-2</v>
      </c>
      <c r="G942" s="10"/>
      <c r="H942" s="6">
        <v>28.09</v>
      </c>
      <c r="I942" s="16">
        <f t="shared" si="72"/>
        <v>0.154894678021259</v>
      </c>
      <c r="J942" s="10"/>
      <c r="K942" s="6">
        <v>95.950467000000003</v>
      </c>
      <c r="L942" s="16">
        <f t="shared" si="73"/>
        <v>-5.1007574018059332E-3</v>
      </c>
      <c r="M942" s="10"/>
      <c r="N942" s="6">
        <v>102.02718900000001</v>
      </c>
      <c r="O942" s="16">
        <f t="shared" si="74"/>
        <v>8.0939938400803602E-3</v>
      </c>
      <c r="P942" s="10"/>
    </row>
    <row r="943" spans="1:16" x14ac:dyDescent="0.25">
      <c r="A943" s="23">
        <v>40834</v>
      </c>
      <c r="B943">
        <v>22.683547000000001</v>
      </c>
      <c r="C943" s="16">
        <f t="shared" si="70"/>
        <v>2.995657822742559E-2</v>
      </c>
      <c r="D943" s="10"/>
      <c r="E943" s="6">
        <v>27.906762000000001</v>
      </c>
      <c r="F943" s="16">
        <f t="shared" si="71"/>
        <v>4.6082342491324813E-3</v>
      </c>
      <c r="G943" s="10"/>
      <c r="H943" s="6">
        <v>28.709999</v>
      </c>
      <c r="I943" s="16">
        <f t="shared" si="72"/>
        <v>0.15454171804356776</v>
      </c>
      <c r="J943" s="10"/>
      <c r="K943" s="6">
        <v>95.702781000000002</v>
      </c>
      <c r="L943" s="16">
        <f t="shared" si="73"/>
        <v>-6.2600959391915234E-3</v>
      </c>
      <c r="M943" s="10"/>
      <c r="N943" s="6">
        <v>102.062622</v>
      </c>
      <c r="O943" s="16">
        <f t="shared" si="74"/>
        <v>2.6152833457716129E-2</v>
      </c>
      <c r="P943" s="10"/>
    </row>
    <row r="944" spans="1:16" x14ac:dyDescent="0.25">
      <c r="A944" s="23">
        <v>40833</v>
      </c>
      <c r="B944">
        <v>22.026543</v>
      </c>
      <c r="C944" s="16">
        <f t="shared" si="70"/>
        <v>6.1369821402385671E-2</v>
      </c>
      <c r="D944" s="10"/>
      <c r="E944" s="6">
        <v>27.498246000000002</v>
      </c>
      <c r="F944" s="16">
        <f t="shared" si="71"/>
        <v>6.7980281064532466E-3</v>
      </c>
      <c r="G944" s="10"/>
      <c r="H944" s="6">
        <v>27.93</v>
      </c>
      <c r="I944" s="16">
        <f t="shared" si="72"/>
        <v>0.17953981101068206</v>
      </c>
      <c r="J944" s="10"/>
      <c r="K944" s="6">
        <v>95.369680000000002</v>
      </c>
      <c r="L944" s="16">
        <f t="shared" si="73"/>
        <v>-9.6980647827387134E-3</v>
      </c>
      <c r="M944" s="10"/>
      <c r="N944" s="6">
        <v>102.700514</v>
      </c>
      <c r="O944" s="16">
        <f t="shared" si="74"/>
        <v>3.5714740192365202E-2</v>
      </c>
      <c r="P944" s="10"/>
    </row>
    <row r="945" spans="1:16" x14ac:dyDescent="0.25">
      <c r="A945" s="23">
        <v>40830</v>
      </c>
      <c r="B945">
        <v>22.685960999999999</v>
      </c>
      <c r="C945" s="16">
        <f t="shared" si="70"/>
        <v>6.2077850614954189E-2</v>
      </c>
      <c r="D945" s="10"/>
      <c r="E945" s="6">
        <v>28.068465</v>
      </c>
      <c r="F945" s="16">
        <f t="shared" si="71"/>
        <v>1.3900578679186815E-2</v>
      </c>
      <c r="G945" s="10"/>
      <c r="H945" s="6">
        <v>28.33</v>
      </c>
      <c r="I945" s="16">
        <f t="shared" si="72"/>
        <v>0.17897842216216042</v>
      </c>
      <c r="J945" s="10"/>
      <c r="K945" s="6">
        <v>95.438002999999995</v>
      </c>
      <c r="L945" s="16">
        <f t="shared" si="73"/>
        <v>-1.1229503277131569E-2</v>
      </c>
      <c r="M945" s="10"/>
      <c r="N945" s="6">
        <v>100.95517100000001</v>
      </c>
      <c r="O945" s="16">
        <f t="shared" si="74"/>
        <v>2.2294000328884289E-2</v>
      </c>
      <c r="P945" s="10"/>
    </row>
    <row r="946" spans="1:16" x14ac:dyDescent="0.25">
      <c r="A946" s="23">
        <v>40829</v>
      </c>
      <c r="B946">
        <v>22.367121000000001</v>
      </c>
      <c r="C946" s="16">
        <f t="shared" si="70"/>
        <v>9.783744138299677E-2</v>
      </c>
      <c r="D946" s="10"/>
      <c r="E946" s="6">
        <v>27.830165000000001</v>
      </c>
      <c r="F946" s="16">
        <f t="shared" si="71"/>
        <v>3.1088788285397406E-2</v>
      </c>
      <c r="G946" s="10"/>
      <c r="H946" s="6">
        <v>27.77</v>
      </c>
      <c r="I946" s="16">
        <f t="shared" si="72"/>
        <v>0.16392769104354965</v>
      </c>
      <c r="J946" s="10"/>
      <c r="K946" s="6">
        <v>95.497791000000007</v>
      </c>
      <c r="L946" s="16">
        <f t="shared" si="73"/>
        <v>-4.7260234665779111E-3</v>
      </c>
      <c r="M946" s="10"/>
      <c r="N946" s="6">
        <v>102.443585</v>
      </c>
      <c r="O946" s="16">
        <f t="shared" si="74"/>
        <v>1.5370861328525498E-2</v>
      </c>
      <c r="P946" s="10"/>
    </row>
    <row r="947" spans="1:16" x14ac:dyDescent="0.25">
      <c r="A947" s="23">
        <v>40828</v>
      </c>
      <c r="B947">
        <v>22.021711</v>
      </c>
      <c r="C947" s="16">
        <f t="shared" si="70"/>
        <v>5.5511178320586829E-2</v>
      </c>
      <c r="D947" s="10"/>
      <c r="E947" s="6">
        <v>27.719524</v>
      </c>
      <c r="F947" s="16">
        <f t="shared" si="71"/>
        <v>5.8656110790724636E-3</v>
      </c>
      <c r="G947" s="10"/>
      <c r="H947" s="6">
        <v>27.700001</v>
      </c>
      <c r="I947" s="16">
        <f t="shared" si="72"/>
        <v>9.4168679833281255E-2</v>
      </c>
      <c r="J947" s="10"/>
      <c r="K947" s="6">
        <v>95.412380999999996</v>
      </c>
      <c r="L947" s="16">
        <f t="shared" si="73"/>
        <v>2.0329357692314698E-3</v>
      </c>
      <c r="M947" s="10"/>
      <c r="N947" s="6">
        <v>101.43359100000001</v>
      </c>
      <c r="O947" s="16">
        <f t="shared" si="74"/>
        <v>6.381245306328065E-2</v>
      </c>
      <c r="P947" s="10"/>
    </row>
    <row r="948" spans="1:16" x14ac:dyDescent="0.25">
      <c r="A948" s="23">
        <v>40827</v>
      </c>
      <c r="B948">
        <v>21.862292</v>
      </c>
      <c r="C948" s="16">
        <f t="shared" si="70"/>
        <v>3.7437415867865864E-2</v>
      </c>
      <c r="D948" s="10"/>
      <c r="E948" s="6">
        <v>27.174835999999999</v>
      </c>
      <c r="F948" s="16">
        <f t="shared" si="71"/>
        <v>-4.1867982216454713E-3</v>
      </c>
      <c r="G948" s="10"/>
      <c r="H948" s="6">
        <v>27.27</v>
      </c>
      <c r="I948" s="16">
        <f t="shared" si="72"/>
        <v>9.7899365834324126E-2</v>
      </c>
      <c r="J948" s="10"/>
      <c r="K948" s="6">
        <v>95.267184</v>
      </c>
      <c r="L948" s="16">
        <f t="shared" si="73"/>
        <v>1.8792037895771774E-3</v>
      </c>
      <c r="M948" s="10"/>
      <c r="N948" s="6">
        <v>102.93086599999999</v>
      </c>
      <c r="O948" s="16">
        <f t="shared" si="74"/>
        <v>7.5652741576658356E-2</v>
      </c>
      <c r="P948" s="10"/>
    </row>
    <row r="949" spans="1:16" x14ac:dyDescent="0.25">
      <c r="A949" s="23">
        <v>40826</v>
      </c>
      <c r="B949">
        <v>21.557943999999999</v>
      </c>
      <c r="C949" s="16">
        <f t="shared" si="70"/>
        <v>2.9341539078107992E-2</v>
      </c>
      <c r="D949" s="10"/>
      <c r="E949" s="6">
        <v>27.532285999999999</v>
      </c>
      <c r="F949" s="16">
        <f t="shared" si="71"/>
        <v>-1.1812718416162049E-2</v>
      </c>
      <c r="G949" s="10"/>
      <c r="H949" s="6">
        <v>26.75</v>
      </c>
      <c r="I949" s="16">
        <f t="shared" si="72"/>
        <v>9.7384305835009899E-2</v>
      </c>
      <c r="J949" s="10"/>
      <c r="K949" s="6">
        <v>95.010949999999994</v>
      </c>
      <c r="L949" s="16">
        <f t="shared" si="73"/>
        <v>3.3916630738910492E-3</v>
      </c>
      <c r="M949" s="10"/>
      <c r="N949" s="6">
        <v>103.27639000000001</v>
      </c>
      <c r="O949" s="16">
        <f t="shared" si="74"/>
        <v>7.4662120374989094E-2</v>
      </c>
      <c r="P949" s="10"/>
    </row>
    <row r="950" spans="1:16" x14ac:dyDescent="0.25">
      <c r="A950" s="23">
        <v>40823</v>
      </c>
      <c r="B950">
        <v>20.833307000000001</v>
      </c>
      <c r="C950" s="16">
        <f t="shared" si="70"/>
        <v>3.083854424256427E-2</v>
      </c>
      <c r="D950" s="10"/>
      <c r="E950" s="6">
        <v>26.902491999999999</v>
      </c>
      <c r="F950" s="16">
        <f t="shared" si="71"/>
        <v>8.5881495127382301E-3</v>
      </c>
      <c r="G950" s="10"/>
      <c r="H950" s="6">
        <v>26.08</v>
      </c>
      <c r="I950" s="16">
        <f t="shared" si="72"/>
        <v>0.10582880918442306</v>
      </c>
      <c r="J950" s="10"/>
      <c r="K950" s="6">
        <v>94.831587999999996</v>
      </c>
      <c r="L950" s="16">
        <f t="shared" si="73"/>
        <v>5.992770625575794E-3</v>
      </c>
      <c r="M950" s="10"/>
      <c r="N950" s="6">
        <v>104.755942</v>
      </c>
      <c r="O950" s="16">
        <f t="shared" si="74"/>
        <v>9.5604172721670322E-2</v>
      </c>
      <c r="P950" s="10"/>
    </row>
    <row r="951" spans="1:16" x14ac:dyDescent="0.25">
      <c r="A951" s="23">
        <v>40822</v>
      </c>
      <c r="B951">
        <v>21.045866</v>
      </c>
      <c r="C951" s="16">
        <f t="shared" si="70"/>
        <v>4.6593265038274989E-3</v>
      </c>
      <c r="D951" s="10"/>
      <c r="E951" s="6">
        <v>26.740787999999998</v>
      </c>
      <c r="F951" s="16">
        <f t="shared" si="71"/>
        <v>2.1891893845138455E-3</v>
      </c>
      <c r="G951" s="10"/>
      <c r="H951" s="6">
        <v>26.610001</v>
      </c>
      <c r="I951" s="16">
        <f t="shared" si="72"/>
        <v>0.10978723404255319</v>
      </c>
      <c r="J951" s="10"/>
      <c r="K951" s="6">
        <v>94.916996999999995</v>
      </c>
      <c r="L951" s="16">
        <f t="shared" si="73"/>
        <v>7.3490100685837945E-3</v>
      </c>
      <c r="M951" s="10"/>
      <c r="N951" s="6">
        <v>105.535591</v>
      </c>
      <c r="O951" s="16">
        <f t="shared" si="74"/>
        <v>9.5934941794195039E-2</v>
      </c>
      <c r="P951" s="10"/>
    </row>
    <row r="952" spans="1:16" x14ac:dyDescent="0.25">
      <c r="A952" s="23">
        <v>40821</v>
      </c>
      <c r="B952">
        <v>20.528959</v>
      </c>
      <c r="C952" s="16">
        <f t="shared" si="70"/>
        <v>3.5905278494221315E-2</v>
      </c>
      <c r="D952" s="10"/>
      <c r="E952" s="6">
        <v>26.774830000000001</v>
      </c>
      <c r="F952" s="16">
        <f t="shared" si="71"/>
        <v>-1.9587009692136892E-3</v>
      </c>
      <c r="G952" s="10"/>
      <c r="H952" s="6">
        <v>26.75</v>
      </c>
      <c r="I952" s="16">
        <f t="shared" si="72"/>
        <v>0.14648867498874085</v>
      </c>
      <c r="J952" s="10"/>
      <c r="K952" s="6">
        <v>95.301349999999999</v>
      </c>
      <c r="L952" s="16">
        <f t="shared" si="73"/>
        <v>8.7104992380124813E-3</v>
      </c>
      <c r="M952" s="10"/>
      <c r="N952" s="6">
        <v>107.52014</v>
      </c>
      <c r="O952" s="16">
        <f t="shared" si="74"/>
        <v>0.11498538409042514</v>
      </c>
      <c r="P952" s="10"/>
    </row>
    <row r="953" spans="1:16" x14ac:dyDescent="0.25">
      <c r="A953" s="23">
        <v>40820</v>
      </c>
      <c r="B953">
        <v>20.478235000000002</v>
      </c>
      <c r="C953" s="16">
        <f t="shared" si="70"/>
        <v>-1.6091670973380934E-2</v>
      </c>
      <c r="D953" s="10"/>
      <c r="E953" s="6">
        <v>26.681213</v>
      </c>
      <c r="F953" s="16">
        <f t="shared" si="71"/>
        <v>-1.2160228001138917E-2</v>
      </c>
      <c r="G953" s="10"/>
      <c r="H953" s="6">
        <v>26.24</v>
      </c>
      <c r="I953" s="16">
        <f t="shared" si="72"/>
        <v>0.13347457627118642</v>
      </c>
      <c r="J953" s="10"/>
      <c r="K953" s="6">
        <v>94.908461000000003</v>
      </c>
      <c r="L953" s="16">
        <f t="shared" si="73"/>
        <v>1.8392212720461876E-2</v>
      </c>
      <c r="M953" s="10"/>
      <c r="N953" s="6">
        <v>108.29978300000001</v>
      </c>
      <c r="O953" s="16">
        <f t="shared" si="74"/>
        <v>0.14824374521679196</v>
      </c>
      <c r="P953" s="10"/>
    </row>
    <row r="954" spans="1:16" x14ac:dyDescent="0.25">
      <c r="A954" s="23">
        <v>40819</v>
      </c>
      <c r="B954">
        <v>20.352632</v>
      </c>
      <c r="C954" s="16">
        <f t="shared" si="70"/>
        <v>1.2056870044206747E-2</v>
      </c>
      <c r="D954" s="10"/>
      <c r="E954" s="6">
        <v>26.868448999999998</v>
      </c>
      <c r="F954" s="16">
        <f t="shared" si="71"/>
        <v>-6.6764095814139113E-3</v>
      </c>
      <c r="G954" s="10"/>
      <c r="H954" s="6">
        <v>24.309999000000001</v>
      </c>
      <c r="I954" s="16">
        <f t="shared" si="72"/>
        <v>0.11659574468085099</v>
      </c>
      <c r="J954" s="10"/>
      <c r="K954" s="6">
        <v>95.745482999999993</v>
      </c>
      <c r="L954" s="16">
        <f t="shared" si="73"/>
        <v>2.2086963917231639E-3</v>
      </c>
      <c r="M954" s="10"/>
      <c r="N954" s="6">
        <v>109.69074000000001</v>
      </c>
      <c r="O954" s="16">
        <f t="shared" si="74"/>
        <v>0.12368808116086361</v>
      </c>
      <c r="P954" s="10"/>
    </row>
    <row r="955" spans="1:16" x14ac:dyDescent="0.25">
      <c r="A955" s="23">
        <v>40816</v>
      </c>
      <c r="B955">
        <v>20.705287999999999</v>
      </c>
      <c r="C955" s="16">
        <f t="shared" si="70"/>
        <v>5.6022067851358104E-2</v>
      </c>
      <c r="D955" s="10"/>
      <c r="E955" s="6">
        <v>27.830165000000001</v>
      </c>
      <c r="F955" s="16">
        <f t="shared" si="71"/>
        <v>2.0421572752206574E-2</v>
      </c>
      <c r="G955" s="10"/>
      <c r="H955" s="6">
        <v>25.280000999999999</v>
      </c>
      <c r="I955" s="16">
        <f t="shared" si="72"/>
        <v>6.1108642514186018E-2</v>
      </c>
      <c r="J955" s="10"/>
      <c r="K955" s="6">
        <v>95.567830000000001</v>
      </c>
      <c r="L955" s="16">
        <f t="shared" si="73"/>
        <v>-4.9564184057704352E-4</v>
      </c>
      <c r="M955" s="10"/>
      <c r="N955" s="6">
        <v>106.75290099999999</v>
      </c>
      <c r="O955" s="16">
        <f t="shared" si="74"/>
        <v>0.12242135053053937</v>
      </c>
      <c r="P955" s="10"/>
    </row>
    <row r="956" spans="1:16" x14ac:dyDescent="0.25">
      <c r="A956" s="23">
        <v>40815</v>
      </c>
      <c r="B956">
        <v>21.181132999999999</v>
      </c>
      <c r="C956" s="16">
        <f t="shared" si="70"/>
        <v>7.6884477413774022E-2</v>
      </c>
      <c r="D956" s="10"/>
      <c r="E956" s="6">
        <v>27.796120999999999</v>
      </c>
      <c r="F956" s="16">
        <f t="shared" si="71"/>
        <v>5.8636593704227025E-2</v>
      </c>
      <c r="G956" s="10"/>
      <c r="H956" s="6">
        <v>25.809999000000001</v>
      </c>
      <c r="I956" s="16">
        <f t="shared" si="72"/>
        <v>0.11759504343081151</v>
      </c>
      <c r="J956" s="10"/>
      <c r="K956" s="6">
        <v>95.091312000000002</v>
      </c>
      <c r="L956" s="16">
        <f t="shared" si="73"/>
        <v>-6.0449274981870804E-3</v>
      </c>
      <c r="M956" s="10"/>
      <c r="N956" s="6">
        <v>104.137096</v>
      </c>
      <c r="O956" s="16">
        <f t="shared" si="74"/>
        <v>8.9609088278882698E-2</v>
      </c>
      <c r="P956" s="10"/>
    </row>
    <row r="957" spans="1:16" x14ac:dyDescent="0.25">
      <c r="A957" s="23">
        <v>40814</v>
      </c>
      <c r="B957">
        <v>21.166639</v>
      </c>
      <c r="C957" s="16">
        <f t="shared" si="70"/>
        <v>9.2165933309768855E-2</v>
      </c>
      <c r="D957" s="10"/>
      <c r="E957" s="6">
        <v>27.183347000000001</v>
      </c>
      <c r="F957" s="16">
        <f t="shared" si="71"/>
        <v>6.4149978491982562E-2</v>
      </c>
      <c r="G957" s="10"/>
      <c r="H957" s="6">
        <v>25.16</v>
      </c>
      <c r="I957" s="16">
        <f t="shared" si="72"/>
        <v>0.11490276457883386</v>
      </c>
      <c r="J957" s="10"/>
      <c r="K957" s="6">
        <v>95.193425000000005</v>
      </c>
      <c r="L957" s="16">
        <f t="shared" si="73"/>
        <v>-1.2220324909482883E-2</v>
      </c>
      <c r="M957" s="10"/>
      <c r="N957" s="6">
        <v>103.421288</v>
      </c>
      <c r="O957" s="16">
        <f t="shared" si="74"/>
        <v>7.1485730784861756E-2</v>
      </c>
      <c r="P957" s="10"/>
    </row>
    <row r="958" spans="1:16" x14ac:dyDescent="0.25">
      <c r="A958" s="23">
        <v>40813</v>
      </c>
      <c r="B958">
        <v>21.613499999999998</v>
      </c>
      <c r="C958" s="16">
        <f t="shared" si="70"/>
        <v>4.3338497619188843E-2</v>
      </c>
      <c r="D958" s="10"/>
      <c r="E958" s="6">
        <v>27.353560999999999</v>
      </c>
      <c r="F958" s="16">
        <f t="shared" si="71"/>
        <v>3.8460887948010836E-3</v>
      </c>
      <c r="G958" s="10"/>
      <c r="H958" s="6">
        <v>25.58</v>
      </c>
      <c r="I958" s="16">
        <f t="shared" si="72"/>
        <v>4.3912576603297726E-3</v>
      </c>
      <c r="J958" s="10"/>
      <c r="K958" s="6">
        <v>95.576340999999999</v>
      </c>
      <c r="L958" s="16">
        <f t="shared" si="73"/>
        <v>-9.8516064457453423E-3</v>
      </c>
      <c r="M958" s="10"/>
      <c r="N958" s="6">
        <v>103.456637</v>
      </c>
      <c r="O958" s="16">
        <f t="shared" si="74"/>
        <v>8.59760477745386E-2</v>
      </c>
      <c r="P958" s="10"/>
    </row>
    <row r="959" spans="1:16" x14ac:dyDescent="0.25">
      <c r="A959" s="23">
        <v>40812</v>
      </c>
      <c r="B959">
        <v>21.806735</v>
      </c>
      <c r="C959" s="16">
        <f t="shared" si="70"/>
        <v>4.4351110712959274E-2</v>
      </c>
      <c r="D959" s="10"/>
      <c r="E959" s="6">
        <v>26.902491999999999</v>
      </c>
      <c r="F959" s="16">
        <f t="shared" si="71"/>
        <v>1.3278780714973459E-2</v>
      </c>
      <c r="G959" s="10"/>
      <c r="H959" s="6">
        <v>24.77</v>
      </c>
      <c r="I959" s="16">
        <f t="shared" si="72"/>
        <v>3.7307380373073684E-2</v>
      </c>
      <c r="J959" s="10"/>
      <c r="K959" s="6">
        <v>95.882676000000004</v>
      </c>
      <c r="L959" s="16">
        <f t="shared" si="73"/>
        <v>-3.1435867893466751E-3</v>
      </c>
      <c r="M959" s="10"/>
      <c r="N959" s="6">
        <v>105.065</v>
      </c>
      <c r="O959" s="16">
        <f t="shared" si="74"/>
        <v>0.10536819867281211</v>
      </c>
      <c r="P959" s="10"/>
    </row>
    <row r="960" spans="1:16" x14ac:dyDescent="0.25">
      <c r="A960" s="23">
        <v>40809</v>
      </c>
      <c r="B960">
        <v>21.758427000000001</v>
      </c>
      <c r="C960" s="16">
        <f t="shared" si="70"/>
        <v>5.31972243590908E-2</v>
      </c>
      <c r="D960" s="10"/>
      <c r="E960" s="6">
        <v>26.425889000000002</v>
      </c>
      <c r="F960" s="16">
        <f t="shared" si="71"/>
        <v>-4.3610866336570853E-3</v>
      </c>
      <c r="G960" s="10"/>
      <c r="H960" s="6">
        <v>24.15</v>
      </c>
      <c r="I960" s="16">
        <f t="shared" si="72"/>
        <v>-8.0095718065508192E-3</v>
      </c>
      <c r="J960" s="10"/>
      <c r="K960" s="6">
        <v>96.061369999999997</v>
      </c>
      <c r="L960" s="16">
        <f t="shared" si="73"/>
        <v>3.6902487304897313E-3</v>
      </c>
      <c r="M960" s="10"/>
      <c r="N960" s="6">
        <v>106.77941199999999</v>
      </c>
      <c r="O960" s="16">
        <f t="shared" si="74"/>
        <v>0.14113646134805213</v>
      </c>
      <c r="P960" s="10"/>
    </row>
    <row r="961" spans="1:16" x14ac:dyDescent="0.25">
      <c r="A961" s="23">
        <v>40808</v>
      </c>
      <c r="B961">
        <v>21.328475999999998</v>
      </c>
      <c r="C961" s="16">
        <f t="shared" si="70"/>
        <v>7.6436898551202281E-2</v>
      </c>
      <c r="D961" s="10"/>
      <c r="E961" s="6">
        <v>26.493974999999999</v>
      </c>
      <c r="F961" s="16">
        <f t="shared" si="71"/>
        <v>2.6530996931093398E-3</v>
      </c>
      <c r="G961" s="10"/>
      <c r="H961" s="6">
        <v>23.860001</v>
      </c>
      <c r="I961" s="16">
        <f t="shared" si="72"/>
        <v>-5.3542419541086073E-3</v>
      </c>
      <c r="J961" s="10"/>
      <c r="K961" s="6">
        <v>96.657017999999994</v>
      </c>
      <c r="L961" s="16">
        <f t="shared" si="73"/>
        <v>7.4383357372829195E-3</v>
      </c>
      <c r="M961" s="10"/>
      <c r="N961" s="6">
        <v>108.803122</v>
      </c>
      <c r="O961" s="16">
        <f t="shared" si="74"/>
        <v>0.14800243251422263</v>
      </c>
      <c r="P961" s="10"/>
    </row>
    <row r="962" spans="1:16" x14ac:dyDescent="0.25">
      <c r="A962" s="23">
        <v>40807</v>
      </c>
      <c r="B962">
        <v>22.082097000000001</v>
      </c>
      <c r="C962" s="16">
        <f t="shared" si="70"/>
        <v>4.6552232502523383E-2</v>
      </c>
      <c r="D962" s="10"/>
      <c r="E962" s="6">
        <v>27.106750000000002</v>
      </c>
      <c r="F962" s="16">
        <f t="shared" si="71"/>
        <v>9.7470755362336625E-3</v>
      </c>
      <c r="G962" s="10"/>
      <c r="H962" s="6">
        <v>24.5</v>
      </c>
      <c r="I962" s="16">
        <f t="shared" si="72"/>
        <v>9.7334748088646617E-3</v>
      </c>
      <c r="J962" s="10"/>
      <c r="K962" s="6">
        <v>96.469819000000001</v>
      </c>
      <c r="L962" s="16">
        <f t="shared" si="73"/>
        <v>2.5262359271478685E-2</v>
      </c>
      <c r="M962" s="10"/>
      <c r="N962" s="6">
        <v>104.861749</v>
      </c>
      <c r="O962" s="16">
        <f t="shared" si="74"/>
        <v>0.19292438084039909</v>
      </c>
      <c r="P962" s="10"/>
    </row>
    <row r="963" spans="1:16" x14ac:dyDescent="0.25">
      <c r="A963" s="23">
        <v>40806</v>
      </c>
      <c r="B963">
        <v>22.425090999999998</v>
      </c>
      <c r="C963" s="16">
        <f t="shared" si="70"/>
        <v>0.15514692277524689</v>
      </c>
      <c r="D963" s="10"/>
      <c r="E963" s="6">
        <v>27.659949000000001</v>
      </c>
      <c r="F963" s="16">
        <f t="shared" si="71"/>
        <v>8.1273531538459398E-2</v>
      </c>
      <c r="G963" s="10"/>
      <c r="H963" s="6">
        <v>25.09</v>
      </c>
      <c r="I963" s="16">
        <f t="shared" si="72"/>
        <v>6.3368009402430037E-2</v>
      </c>
      <c r="J963" s="10"/>
      <c r="K963" s="6">
        <v>96.248575000000002</v>
      </c>
      <c r="L963" s="16">
        <f t="shared" si="73"/>
        <v>2.2757634938523896E-3</v>
      </c>
      <c r="M963" s="10"/>
      <c r="N963" s="6">
        <v>101.503626</v>
      </c>
      <c r="O963" s="16">
        <f t="shared" si="74"/>
        <v>9.1708615524701775E-2</v>
      </c>
      <c r="P963" s="10"/>
    </row>
    <row r="964" spans="1:16" x14ac:dyDescent="0.25">
      <c r="A964" s="23">
        <v>40805</v>
      </c>
      <c r="B964">
        <v>21.746348999999999</v>
      </c>
      <c r="C964" s="16">
        <f t="shared" si="70"/>
        <v>0.12376183120970352</v>
      </c>
      <c r="D964" s="10"/>
      <c r="E964" s="6">
        <v>27.447179999999999</v>
      </c>
      <c r="F964" s="16">
        <f t="shared" si="71"/>
        <v>5.3509788041895323E-2</v>
      </c>
      <c r="G964" s="10"/>
      <c r="H964" s="6">
        <v>25.23</v>
      </c>
      <c r="I964" s="16">
        <f t="shared" si="72"/>
        <v>3.7634408602150504E-2</v>
      </c>
      <c r="J964" s="10"/>
      <c r="K964" s="6">
        <v>96.206025999999994</v>
      </c>
      <c r="L964" s="16">
        <f t="shared" si="73"/>
        <v>8.9531371805049442E-3</v>
      </c>
      <c r="M964" s="10"/>
      <c r="N964" s="6">
        <v>101.07943899999999</v>
      </c>
      <c r="O964" s="16">
        <f t="shared" si="74"/>
        <v>8.8189272387276585E-2</v>
      </c>
      <c r="P964" s="10"/>
    </row>
    <row r="965" spans="1:16" x14ac:dyDescent="0.25">
      <c r="A965" s="23">
        <v>40802</v>
      </c>
      <c r="B965">
        <v>21.944416</v>
      </c>
      <c r="C965" s="16">
        <f t="shared" si="70"/>
        <v>0.13815770260174709</v>
      </c>
      <c r="D965" s="10"/>
      <c r="E965" s="6">
        <v>27.813143</v>
      </c>
      <c r="F965" s="16">
        <f t="shared" si="71"/>
        <v>9.0099182607711992E-2</v>
      </c>
      <c r="G965" s="10"/>
      <c r="H965" s="6">
        <v>25.5</v>
      </c>
      <c r="I965" s="16">
        <f t="shared" si="72"/>
        <v>8.8908070781182458E-2</v>
      </c>
      <c r="J965" s="10"/>
      <c r="K965" s="6">
        <v>95.678455</v>
      </c>
      <c r="L965" s="16">
        <f t="shared" si="73"/>
        <v>1.7550386081713221E-2</v>
      </c>
      <c r="M965" s="10"/>
      <c r="N965" s="6">
        <v>99.188287000000003</v>
      </c>
      <c r="O965" s="16">
        <f t="shared" si="74"/>
        <v>8.6927007489138397E-2</v>
      </c>
      <c r="P965" s="10"/>
    </row>
    <row r="966" spans="1:16" x14ac:dyDescent="0.25">
      <c r="A966" s="23">
        <v>40801</v>
      </c>
      <c r="B966">
        <v>21.859876</v>
      </c>
      <c r="C966" s="16">
        <f t="shared" si="70"/>
        <v>9.1104721593579407E-2</v>
      </c>
      <c r="D966" s="10"/>
      <c r="E966" s="6">
        <v>27.651440000000001</v>
      </c>
      <c r="F966" s="16">
        <f t="shared" si="71"/>
        <v>4.2975092811856186E-2</v>
      </c>
      <c r="G966" s="10"/>
      <c r="H966" s="6">
        <v>25.389999</v>
      </c>
      <c r="I966" s="16">
        <f t="shared" si="72"/>
        <v>1.3110846245530272E-2</v>
      </c>
      <c r="J966" s="10"/>
      <c r="K966" s="6">
        <v>95.678455</v>
      </c>
      <c r="L966" s="16">
        <f t="shared" si="73"/>
        <v>2.3531164136181282E-3</v>
      </c>
      <c r="M966" s="10"/>
      <c r="N966" s="6">
        <v>98.472479000000007</v>
      </c>
      <c r="O966" s="16">
        <f t="shared" si="74"/>
        <v>0.10026086472014129</v>
      </c>
      <c r="P966" s="10"/>
    </row>
    <row r="967" spans="1:16" x14ac:dyDescent="0.25">
      <c r="A967" s="23">
        <v>40800</v>
      </c>
      <c r="B967">
        <v>21.637654000000001</v>
      </c>
      <c r="C967" s="16">
        <f t="shared" si="70"/>
        <v>6.6695385301244414E-2</v>
      </c>
      <c r="D967" s="10"/>
      <c r="E967" s="6">
        <v>27.336538999999998</v>
      </c>
      <c r="F967" s="16">
        <f t="shared" si="71"/>
        <v>4.3492738895221095E-2</v>
      </c>
      <c r="G967" s="10"/>
      <c r="H967" s="6">
        <v>25.1</v>
      </c>
      <c r="I967" s="16">
        <f t="shared" si="72"/>
        <v>2.7519224100332806E-2</v>
      </c>
      <c r="J967" s="10"/>
      <c r="K967" s="6">
        <v>96.010316000000003</v>
      </c>
      <c r="L967" s="16">
        <f t="shared" si="73"/>
        <v>-1.0044444942005404E-2</v>
      </c>
      <c r="M967" s="10"/>
      <c r="N967" s="6">
        <v>100.001311</v>
      </c>
      <c r="O967" s="16">
        <f t="shared" si="74"/>
        <v>6.0803426493021062E-2</v>
      </c>
      <c r="P967" s="10"/>
    </row>
    <row r="968" spans="1:16" x14ac:dyDescent="0.25">
      <c r="A968" s="23">
        <v>40799</v>
      </c>
      <c r="B968">
        <v>21.200455000000002</v>
      </c>
      <c r="C968" s="16">
        <f t="shared" si="70"/>
        <v>2.5798208735590356E-2</v>
      </c>
      <c r="D968" s="10"/>
      <c r="E968" s="6">
        <v>27.013131000000001</v>
      </c>
      <c r="F968" s="16">
        <f t="shared" si="71"/>
        <v>-5.932541329023433E-3</v>
      </c>
      <c r="G968" s="10"/>
      <c r="H968" s="6">
        <v>24.76</v>
      </c>
      <c r="I968" s="16">
        <f t="shared" si="72"/>
        <v>-2.6377074228972952E-2</v>
      </c>
      <c r="J968" s="10"/>
      <c r="K968" s="6">
        <v>96.052858999999998</v>
      </c>
      <c r="L968" s="16">
        <f t="shared" si="73"/>
        <v>5.8641612062482196E-4</v>
      </c>
      <c r="M968" s="10"/>
      <c r="N968" s="6">
        <v>99.161777000000001</v>
      </c>
      <c r="O968" s="16">
        <f t="shared" si="74"/>
        <v>0.11560326303429225</v>
      </c>
      <c r="P968" s="10"/>
    </row>
    <row r="969" spans="1:16" x14ac:dyDescent="0.25">
      <c r="A969" s="23">
        <v>40798</v>
      </c>
      <c r="B969">
        <v>21.123161</v>
      </c>
      <c r="C969" s="16">
        <f t="shared" ref="C969:C1032" si="75">B968/B997-1</f>
        <v>5.2221840331244218E-2</v>
      </c>
      <c r="D969" s="10"/>
      <c r="E969" s="6">
        <v>26.911003000000001</v>
      </c>
      <c r="F969" s="16">
        <f t="shared" ref="F969:F1032" si="76">E968/E997-1</f>
        <v>-2.3664447534751054E-2</v>
      </c>
      <c r="G969" s="10"/>
      <c r="H969" s="6">
        <v>24.58</v>
      </c>
      <c r="I969" s="16">
        <f t="shared" ref="I969:I1032" si="77">H968/H997-1</f>
        <v>-3.0919727237562644E-2</v>
      </c>
      <c r="J969" s="10"/>
      <c r="K969" s="6">
        <v>96.069880999999995</v>
      </c>
      <c r="L969" s="16">
        <f t="shared" ref="L969:L1032" si="78">K968/K997-1</f>
        <v>6.7612647123782565E-4</v>
      </c>
      <c r="M969" s="10"/>
      <c r="N969" s="6">
        <v>100.59339900000001</v>
      </c>
      <c r="O969" s="16">
        <f t="shared" ref="O969:O1032" si="79">N968/N997-1</f>
        <v>0.1084164061601316</v>
      </c>
      <c r="P969" s="10"/>
    </row>
    <row r="970" spans="1:16" x14ac:dyDescent="0.25">
      <c r="A970" s="23">
        <v>40795</v>
      </c>
      <c r="B970">
        <v>20.857461000000001</v>
      </c>
      <c r="C970" s="16">
        <f t="shared" si="75"/>
        <v>2.2445070921027988E-2</v>
      </c>
      <c r="D970" s="10"/>
      <c r="E970" s="6">
        <v>26.776447999999998</v>
      </c>
      <c r="F970" s="16">
        <f t="shared" si="76"/>
        <v>-4.3062162335057441E-2</v>
      </c>
      <c r="G970" s="10"/>
      <c r="H970" s="6">
        <v>24.209999</v>
      </c>
      <c r="I970" s="16">
        <f t="shared" si="77"/>
        <v>-6.610942249240126E-2</v>
      </c>
      <c r="J970" s="10"/>
      <c r="K970" s="6">
        <v>96.657017999999994</v>
      </c>
      <c r="L970" s="16">
        <f t="shared" si="78"/>
        <v>9.2325510729609483E-3</v>
      </c>
      <c r="M970" s="10"/>
      <c r="N970" s="6">
        <v>100.487351</v>
      </c>
      <c r="O970" s="16">
        <f t="shared" si="79"/>
        <v>0.1581810864262656</v>
      </c>
      <c r="P970" s="10"/>
    </row>
    <row r="971" spans="1:16" x14ac:dyDescent="0.25">
      <c r="A971" s="23">
        <v>40794</v>
      </c>
      <c r="B971">
        <v>21.125577</v>
      </c>
      <c r="C971" s="16">
        <f t="shared" si="75"/>
        <v>1.1236515609167386E-2</v>
      </c>
      <c r="D971" s="10"/>
      <c r="E971" s="6">
        <v>27.566958</v>
      </c>
      <c r="F971" s="16">
        <f t="shared" si="76"/>
        <v>-6.7096439905027783E-2</v>
      </c>
      <c r="G971" s="10"/>
      <c r="H971" s="6">
        <v>24.33</v>
      </c>
      <c r="I971" s="16">
        <f t="shared" si="77"/>
        <v>-5.0215810121616244E-2</v>
      </c>
      <c r="J971" s="10"/>
      <c r="K971" s="6">
        <v>96.554910000000007</v>
      </c>
      <c r="L971" s="16">
        <f t="shared" si="78"/>
        <v>1.840274500564254E-2</v>
      </c>
      <c r="M971" s="10"/>
      <c r="N971" s="6">
        <v>99.426894000000004</v>
      </c>
      <c r="O971" s="16">
        <f t="shared" si="79"/>
        <v>0.16863703708545108</v>
      </c>
      <c r="P971" s="10"/>
    </row>
    <row r="972" spans="1:16" x14ac:dyDescent="0.25">
      <c r="A972" s="23">
        <v>40793</v>
      </c>
      <c r="B972">
        <v>21.371953999999999</v>
      </c>
      <c r="C972" s="16">
        <f t="shared" si="75"/>
        <v>7.9742061077989757E-3</v>
      </c>
      <c r="D972" s="10"/>
      <c r="E972" s="6">
        <v>27.718332</v>
      </c>
      <c r="F972" s="16">
        <f t="shared" si="76"/>
        <v>-6.1551707738834893E-2</v>
      </c>
      <c r="G972" s="10"/>
      <c r="H972" s="6">
        <v>24.34</v>
      </c>
      <c r="I972" s="16">
        <f t="shared" si="77"/>
        <v>-4.4383308891724704E-2</v>
      </c>
      <c r="J972" s="10"/>
      <c r="K972" s="6">
        <v>96.640001999999996</v>
      </c>
      <c r="L972" s="16">
        <f t="shared" si="78"/>
        <v>2.6461567076538017E-2</v>
      </c>
      <c r="M972" s="10"/>
      <c r="N972" s="6">
        <v>98.543177999999997</v>
      </c>
      <c r="O972" s="16">
        <f t="shared" si="79"/>
        <v>0.17918468484062533</v>
      </c>
      <c r="P972" s="10"/>
    </row>
    <row r="973" spans="1:16" x14ac:dyDescent="0.25">
      <c r="A973" s="23">
        <v>40792</v>
      </c>
      <c r="B973">
        <v>20.739104000000001</v>
      </c>
      <c r="C973" s="16">
        <f t="shared" si="75"/>
        <v>1.0084370961892741E-2</v>
      </c>
      <c r="D973" s="10"/>
      <c r="E973" s="6">
        <v>27.121244999999998</v>
      </c>
      <c r="F973" s="16">
        <f t="shared" si="76"/>
        <v>-6.3370293122929855E-2</v>
      </c>
      <c r="G973" s="10"/>
      <c r="H973" s="6">
        <v>23.690000999999999</v>
      </c>
      <c r="I973" s="16">
        <f t="shared" si="77"/>
        <v>-4.0977109573566262E-2</v>
      </c>
      <c r="J973" s="10"/>
      <c r="K973" s="6">
        <v>96.452797000000004</v>
      </c>
      <c r="L973" s="16">
        <f t="shared" si="78"/>
        <v>2.9584948150213952E-2</v>
      </c>
      <c r="M973" s="10"/>
      <c r="N973" s="6">
        <v>100.46084</v>
      </c>
      <c r="O973" s="16">
        <f t="shared" si="79"/>
        <v>0.17310210991217057</v>
      </c>
      <c r="P973" s="10"/>
    </row>
    <row r="974" spans="1:16" x14ac:dyDescent="0.25">
      <c r="A974" s="23">
        <v>40788</v>
      </c>
      <c r="B974">
        <v>20.664225999999999</v>
      </c>
      <c r="C974" s="16">
        <f t="shared" si="75"/>
        <v>-3.5758762083931472E-2</v>
      </c>
      <c r="D974" s="10"/>
      <c r="E974" s="6">
        <v>27.222161</v>
      </c>
      <c r="F974" s="16">
        <f t="shared" si="76"/>
        <v>-9.8910349549588883E-2</v>
      </c>
      <c r="G974" s="10"/>
      <c r="H974" s="6">
        <v>24.34</v>
      </c>
      <c r="I974" s="16">
        <f t="shared" si="77"/>
        <v>-8.1070594217587555E-2</v>
      </c>
      <c r="J974" s="10"/>
      <c r="K974" s="6">
        <v>95.891187000000002</v>
      </c>
      <c r="L974" s="16">
        <f t="shared" si="78"/>
        <v>2.4548097898494436E-2</v>
      </c>
      <c r="M974" s="10"/>
      <c r="N974" s="6">
        <v>99.426894000000004</v>
      </c>
      <c r="O974" s="16">
        <f t="shared" si="79"/>
        <v>0.19605587265309343</v>
      </c>
      <c r="P974" s="10"/>
    </row>
    <row r="975" spans="1:16" x14ac:dyDescent="0.25">
      <c r="A975" s="23">
        <v>40787</v>
      </c>
      <c r="B975">
        <v>21.190795000000001</v>
      </c>
      <c r="C975" s="16">
        <f t="shared" si="75"/>
        <v>-3.7945968202469427E-2</v>
      </c>
      <c r="D975" s="10"/>
      <c r="E975" s="6">
        <v>27.667876</v>
      </c>
      <c r="F975" s="16">
        <f t="shared" si="76"/>
        <v>-9.807745057537065E-2</v>
      </c>
      <c r="G975" s="10"/>
      <c r="H975" s="6">
        <v>25.379999000000002</v>
      </c>
      <c r="I975" s="16">
        <f t="shared" si="77"/>
        <v>-6.2764692443769476E-2</v>
      </c>
      <c r="J975" s="10"/>
      <c r="K975" s="6">
        <v>95.304044000000005</v>
      </c>
      <c r="L975" s="16">
        <f t="shared" si="78"/>
        <v>2.3080163798772091E-2</v>
      </c>
      <c r="M975" s="10"/>
      <c r="N975" s="6">
        <v>96.298539000000005</v>
      </c>
      <c r="O975" s="16">
        <f t="shared" si="79"/>
        <v>0.19184536534599972</v>
      </c>
      <c r="P975" s="10"/>
    </row>
    <row r="976" spans="1:16" x14ac:dyDescent="0.25">
      <c r="A976" s="23">
        <v>40786</v>
      </c>
      <c r="B976">
        <v>21.227025999999999</v>
      </c>
      <c r="C976" s="16">
        <f t="shared" si="75"/>
        <v>-1.8279787732163433E-2</v>
      </c>
      <c r="D976" s="10"/>
      <c r="E976" s="6">
        <v>27.836068000000001</v>
      </c>
      <c r="F976" s="16">
        <f t="shared" si="76"/>
        <v>-8.8390114372166928E-2</v>
      </c>
      <c r="G976" s="10"/>
      <c r="H976" s="6">
        <v>25.23</v>
      </c>
      <c r="I976" s="16">
        <f t="shared" si="77"/>
        <v>-4.0816328073179364E-2</v>
      </c>
      <c r="J976" s="10"/>
      <c r="K976" s="6">
        <v>95.233418</v>
      </c>
      <c r="L976" s="16">
        <f t="shared" si="78"/>
        <v>1.1982543542789603E-2</v>
      </c>
      <c r="M976" s="10"/>
      <c r="N976" s="6">
        <v>94.299570000000003</v>
      </c>
      <c r="O976" s="16">
        <f t="shared" si="79"/>
        <v>0.14172617317967706</v>
      </c>
      <c r="P976" s="10"/>
    </row>
    <row r="977" spans="1:16" x14ac:dyDescent="0.25">
      <c r="A977" s="23">
        <v>40785</v>
      </c>
      <c r="B977">
        <v>21.239104000000001</v>
      </c>
      <c r="C977" s="16">
        <f t="shared" si="75"/>
        <v>-1.8345883346271297E-4</v>
      </c>
      <c r="D977" s="10"/>
      <c r="E977" s="6">
        <v>27.499682</v>
      </c>
      <c r="F977" s="16">
        <f t="shared" si="76"/>
        <v>-8.5129936965948394E-2</v>
      </c>
      <c r="G977" s="10"/>
      <c r="H977" s="6">
        <v>24.85</v>
      </c>
      <c r="I977" s="16">
        <f t="shared" si="77"/>
        <v>-4.9717478332108378E-2</v>
      </c>
      <c r="J977" s="10"/>
      <c r="K977" s="6">
        <v>94.945161999999996</v>
      </c>
      <c r="L977" s="16">
        <f t="shared" si="78"/>
        <v>1.5330330019450278E-2</v>
      </c>
      <c r="M977" s="10"/>
      <c r="N977" s="6">
        <v>95.779747</v>
      </c>
      <c r="O977" s="16">
        <f t="shared" si="79"/>
        <v>0.12647031924720564</v>
      </c>
      <c r="P977" s="10"/>
    </row>
    <row r="978" spans="1:16" x14ac:dyDescent="0.25">
      <c r="A978" s="23">
        <v>40784</v>
      </c>
      <c r="B978">
        <v>20.913017</v>
      </c>
      <c r="C978" s="16">
        <f t="shared" si="75"/>
        <v>-6.2732350160479289E-3</v>
      </c>
      <c r="D978" s="10"/>
      <c r="E978" s="6">
        <v>27.297847999999998</v>
      </c>
      <c r="F978" s="16">
        <f t="shared" si="76"/>
        <v>-8.1202553377653808E-2</v>
      </c>
      <c r="G978" s="10"/>
      <c r="H978" s="6">
        <v>24.190000999999999</v>
      </c>
      <c r="I978" s="16">
        <f t="shared" si="77"/>
        <v>-6.4030096573638229E-2</v>
      </c>
      <c r="J978" s="10"/>
      <c r="K978" s="6">
        <v>94.444963000000001</v>
      </c>
      <c r="L978" s="16">
        <f t="shared" si="78"/>
        <v>1.0709865638783622E-2</v>
      </c>
      <c r="M978" s="10"/>
      <c r="N978" s="6">
        <v>94.264326999999994</v>
      </c>
      <c r="O978" s="16">
        <f t="shared" si="79"/>
        <v>0.13533896109548915</v>
      </c>
      <c r="P978" s="10"/>
    </row>
    <row r="979" spans="1:16" x14ac:dyDescent="0.25">
      <c r="A979" s="23">
        <v>40781</v>
      </c>
      <c r="B979">
        <v>20.736688000000001</v>
      </c>
      <c r="C979" s="16">
        <f t="shared" si="75"/>
        <v>-2.7781901063488434E-2</v>
      </c>
      <c r="D979" s="10"/>
      <c r="E979" s="6">
        <v>26.843726</v>
      </c>
      <c r="F979" s="16">
        <f t="shared" si="76"/>
        <v>-9.3042804179216176E-2</v>
      </c>
      <c r="G979" s="10"/>
      <c r="H979" s="6">
        <v>23.5</v>
      </c>
      <c r="I979" s="16">
        <f t="shared" si="77"/>
        <v>-0.1040740370370371</v>
      </c>
      <c r="J979" s="10"/>
      <c r="K979" s="6">
        <v>94.139753999999996</v>
      </c>
      <c r="L979" s="16">
        <f t="shared" si="78"/>
        <v>3.0403141437045367E-3</v>
      </c>
      <c r="M979" s="10"/>
      <c r="N979" s="6">
        <v>95.585913000000005</v>
      </c>
      <c r="O979" s="16">
        <f t="shared" si="79"/>
        <v>0.10415842749006665</v>
      </c>
      <c r="P979" s="10"/>
    </row>
    <row r="980" spans="1:16" x14ac:dyDescent="0.25">
      <c r="A980" s="23">
        <v>40780</v>
      </c>
      <c r="B980">
        <v>20.316400000000002</v>
      </c>
      <c r="C980" s="16">
        <f t="shared" si="75"/>
        <v>-2.3500662232569858E-2</v>
      </c>
      <c r="D980" s="10"/>
      <c r="E980" s="6">
        <v>26.793268000000001</v>
      </c>
      <c r="F980" s="16">
        <f t="shared" si="76"/>
        <v>-0.10059175126598263</v>
      </c>
      <c r="G980" s="10"/>
      <c r="H980" s="6">
        <v>23.209999</v>
      </c>
      <c r="I980" s="16">
        <f t="shared" si="77"/>
        <v>-0.10544347164065471</v>
      </c>
      <c r="J980" s="10"/>
      <c r="K980" s="6">
        <v>94.097362000000004</v>
      </c>
      <c r="L980" s="16">
        <f t="shared" si="78"/>
        <v>4.6654098462355353E-3</v>
      </c>
      <c r="M980" s="10"/>
      <c r="N980" s="6">
        <v>94.651994999999999</v>
      </c>
      <c r="O980" s="16">
        <f t="shared" si="79"/>
        <v>0.14291560036615047</v>
      </c>
      <c r="P980" s="10"/>
    </row>
    <row r="981" spans="1:16" x14ac:dyDescent="0.25">
      <c r="A981" s="23">
        <v>40779</v>
      </c>
      <c r="B981">
        <v>20.864706999999999</v>
      </c>
      <c r="C981" s="16">
        <f t="shared" si="75"/>
        <v>-5.0622471168529026E-2</v>
      </c>
      <c r="D981" s="10"/>
      <c r="E981" s="6">
        <v>27.104426</v>
      </c>
      <c r="F981" s="16">
        <f t="shared" si="76"/>
        <v>-0.11327580599570208</v>
      </c>
      <c r="G981" s="10"/>
      <c r="H981" s="6">
        <v>23.6</v>
      </c>
      <c r="I981" s="16">
        <f t="shared" si="77"/>
        <v>-0.12216345982740318</v>
      </c>
      <c r="J981" s="10"/>
      <c r="K981" s="6">
        <v>93.580202999999997</v>
      </c>
      <c r="L981" s="16">
        <f t="shared" si="78"/>
        <v>3.3572250534219528E-4</v>
      </c>
      <c r="M981" s="10"/>
      <c r="N981" s="6">
        <v>93.638777000000005</v>
      </c>
      <c r="O981" s="16">
        <f t="shared" si="79"/>
        <v>0.1208043546683093</v>
      </c>
      <c r="P981" s="10"/>
    </row>
    <row r="982" spans="1:16" x14ac:dyDescent="0.25">
      <c r="A982" s="23">
        <v>40778</v>
      </c>
      <c r="B982">
        <v>20.234273000000002</v>
      </c>
      <c r="C982" s="16">
        <f t="shared" si="75"/>
        <v>-1.6019790612296192E-2</v>
      </c>
      <c r="D982" s="10"/>
      <c r="E982" s="6">
        <v>26.860544999999998</v>
      </c>
      <c r="F982" s="16">
        <f t="shared" si="76"/>
        <v>-0.11236577133953241</v>
      </c>
      <c r="G982" s="10"/>
      <c r="H982" s="6">
        <v>23.5</v>
      </c>
      <c r="I982" s="16">
        <f t="shared" si="77"/>
        <v>-0.10436432637571158</v>
      </c>
      <c r="J982" s="10"/>
      <c r="K982" s="6">
        <v>94.699298999999996</v>
      </c>
      <c r="L982" s="16">
        <f t="shared" si="78"/>
        <v>-2.9239155457292387E-3</v>
      </c>
      <c r="M982" s="10"/>
      <c r="N982" s="6">
        <v>96.378866000000002</v>
      </c>
      <c r="O982" s="16">
        <f t="shared" si="79"/>
        <v>0.11065428010817713</v>
      </c>
      <c r="P982" s="10"/>
    </row>
    <row r="983" spans="1:16" x14ac:dyDescent="0.25">
      <c r="A983" s="23">
        <v>40777</v>
      </c>
      <c r="B983">
        <v>19.272922999999999</v>
      </c>
      <c r="C983" s="16">
        <f t="shared" si="75"/>
        <v>-5.4353692838276846E-2</v>
      </c>
      <c r="D983" s="10"/>
      <c r="E983" s="6">
        <v>26.330734</v>
      </c>
      <c r="F983" s="16">
        <f t="shared" si="76"/>
        <v>-0.11351649682293208</v>
      </c>
      <c r="G983" s="10"/>
      <c r="H983" s="6">
        <v>22.91</v>
      </c>
      <c r="I983" s="16">
        <f t="shared" si="77"/>
        <v>-0.12247949505304345</v>
      </c>
      <c r="J983" s="10"/>
      <c r="K983" s="6">
        <v>95.792962000000003</v>
      </c>
      <c r="L983" s="16">
        <f t="shared" si="78"/>
        <v>2.7731276668192528E-3</v>
      </c>
      <c r="M983" s="10"/>
      <c r="N983" s="6">
        <v>97.726883000000001</v>
      </c>
      <c r="O983" s="16">
        <f t="shared" si="79"/>
        <v>0.12684061519487022</v>
      </c>
      <c r="P983" s="10"/>
    </row>
    <row r="984" spans="1:16" x14ac:dyDescent="0.25">
      <c r="A984" s="23">
        <v>40774</v>
      </c>
      <c r="B984">
        <v>19.227028000000001</v>
      </c>
      <c r="C984" s="16">
        <f t="shared" si="75"/>
        <v>-8.8600983442859715E-2</v>
      </c>
      <c r="D984" s="10"/>
      <c r="E984" s="6">
        <v>26.288685999999998</v>
      </c>
      <c r="F984" s="16">
        <f t="shared" si="76"/>
        <v>-0.12124618968385137</v>
      </c>
      <c r="G984" s="10"/>
      <c r="H984" s="6">
        <v>22.620000999999998</v>
      </c>
      <c r="I984" s="16">
        <f t="shared" si="77"/>
        <v>-0.13807373965387504</v>
      </c>
      <c r="J984" s="10"/>
      <c r="K984" s="6">
        <v>96.149044000000004</v>
      </c>
      <c r="L984" s="16">
        <f t="shared" si="78"/>
        <v>1.6900514706236658E-2</v>
      </c>
      <c r="M984" s="10"/>
      <c r="N984" s="6">
        <v>97.973578000000003</v>
      </c>
      <c r="O984" s="16">
        <f t="shared" si="79"/>
        <v>0.14577756947115073</v>
      </c>
      <c r="P984" s="10"/>
    </row>
    <row r="985" spans="1:16" x14ac:dyDescent="0.25">
      <c r="A985" s="23">
        <v>40773</v>
      </c>
      <c r="B985">
        <v>19.393695000000001</v>
      </c>
      <c r="C985" s="16">
        <f t="shared" si="75"/>
        <v>-9.284015212822494E-2</v>
      </c>
      <c r="D985" s="10"/>
      <c r="E985" s="6">
        <v>26.120491999999999</v>
      </c>
      <c r="F985" s="16">
        <f t="shared" si="76"/>
        <v>-0.12387894474559213</v>
      </c>
      <c r="G985" s="10"/>
      <c r="H985" s="6">
        <v>23.15</v>
      </c>
      <c r="I985" s="16">
        <f t="shared" si="77"/>
        <v>-0.15153784696174055</v>
      </c>
      <c r="J985" s="10"/>
      <c r="K985" s="6">
        <v>96.267735000000002</v>
      </c>
      <c r="L985" s="16">
        <f t="shared" si="78"/>
        <v>2.150481851747954E-2</v>
      </c>
      <c r="M985" s="10"/>
      <c r="N985" s="6">
        <v>97.189437999999996</v>
      </c>
      <c r="O985" s="16">
        <f t="shared" si="79"/>
        <v>0.15258573112388629</v>
      </c>
      <c r="P985" s="10"/>
    </row>
    <row r="986" spans="1:16" x14ac:dyDescent="0.25">
      <c r="A986" s="23">
        <v>40772</v>
      </c>
      <c r="B986">
        <v>20.287413000000001</v>
      </c>
      <c r="C986" s="16">
        <f t="shared" si="75"/>
        <v>-0.10363801862154975</v>
      </c>
      <c r="D986" s="10"/>
      <c r="E986" s="6">
        <v>27.079198000000002</v>
      </c>
      <c r="F986" s="16">
        <f t="shared" si="76"/>
        <v>-0.14008858500949806</v>
      </c>
      <c r="G986" s="10"/>
      <c r="H986" s="6">
        <v>25.049999</v>
      </c>
      <c r="I986" s="16">
        <f t="shared" si="77"/>
        <v>-0.14291003332099228</v>
      </c>
      <c r="J986" s="10"/>
      <c r="K986" s="6">
        <v>96.140563999999998</v>
      </c>
      <c r="L986" s="16">
        <f t="shared" si="78"/>
        <v>2.6172906879935454E-2</v>
      </c>
      <c r="M986" s="10"/>
      <c r="N986" s="6">
        <v>95.233489000000006</v>
      </c>
      <c r="O986" s="16">
        <f t="shared" si="79"/>
        <v>0.16050473973223189</v>
      </c>
      <c r="P986" s="10"/>
    </row>
    <row r="987" spans="1:16" x14ac:dyDescent="0.25">
      <c r="A987" s="23">
        <v>40771</v>
      </c>
      <c r="B987">
        <v>20.695626000000001</v>
      </c>
      <c r="C987" s="16">
        <f t="shared" si="75"/>
        <v>-6.6699559466501634E-2</v>
      </c>
      <c r="D987" s="10"/>
      <c r="E987" s="6">
        <v>26.995099</v>
      </c>
      <c r="F987" s="16">
        <f t="shared" si="76"/>
        <v>-9.8796494933392265E-2</v>
      </c>
      <c r="G987" s="10"/>
      <c r="H987" s="6">
        <v>24.66</v>
      </c>
      <c r="I987" s="16">
        <f t="shared" si="77"/>
        <v>-8.4429894574930775E-2</v>
      </c>
      <c r="J987" s="10"/>
      <c r="K987" s="6">
        <v>95.877741</v>
      </c>
      <c r="L987" s="16">
        <f t="shared" si="78"/>
        <v>3.1410458938485819E-2</v>
      </c>
      <c r="M987" s="10"/>
      <c r="N987" s="6">
        <v>93.594729000000001</v>
      </c>
      <c r="O987" s="16">
        <f t="shared" si="79"/>
        <v>0.15323208182104064</v>
      </c>
      <c r="P987" s="10"/>
    </row>
    <row r="988" spans="1:16" x14ac:dyDescent="0.25">
      <c r="A988" s="23">
        <v>40770</v>
      </c>
      <c r="B988">
        <v>20.705272000000001</v>
      </c>
      <c r="C988" s="16">
        <f t="shared" si="75"/>
        <v>-2.6870721558118316E-2</v>
      </c>
      <c r="D988" s="10"/>
      <c r="E988" s="6">
        <v>27.020330000000001</v>
      </c>
      <c r="F988" s="16">
        <f t="shared" si="76"/>
        <v>-9.653813558953328E-2</v>
      </c>
      <c r="G988" s="10"/>
      <c r="H988" s="6">
        <v>24.969999000000001</v>
      </c>
      <c r="I988" s="16">
        <f t="shared" si="77"/>
        <v>-9.1043092187360619E-2</v>
      </c>
      <c r="J988" s="10"/>
      <c r="K988" s="6">
        <v>95.530146000000002</v>
      </c>
      <c r="L988" s="16">
        <f t="shared" si="78"/>
        <v>2.8870531942890354E-2</v>
      </c>
      <c r="M988" s="10"/>
      <c r="N988" s="6">
        <v>92.070496000000006</v>
      </c>
      <c r="O988" s="16">
        <f t="shared" si="79"/>
        <v>0.13002290417391316</v>
      </c>
      <c r="P988" s="10"/>
    </row>
    <row r="989" spans="1:16" x14ac:dyDescent="0.25">
      <c r="A989" s="23">
        <v>40767</v>
      </c>
      <c r="B989">
        <v>20.213379</v>
      </c>
      <c r="C989" s="16">
        <f t="shared" si="75"/>
        <v>-2.7739968162130646E-2</v>
      </c>
      <c r="D989" s="10"/>
      <c r="E989" s="6">
        <v>26.355964</v>
      </c>
      <c r="F989" s="16">
        <f t="shared" si="76"/>
        <v>-9.4674573659586869E-2</v>
      </c>
      <c r="G989" s="10"/>
      <c r="H989" s="6">
        <v>24.280000999999999</v>
      </c>
      <c r="I989" s="16">
        <f t="shared" si="77"/>
        <v>-8.1985364632890967E-2</v>
      </c>
      <c r="J989" s="10"/>
      <c r="K989" s="6">
        <v>95.352108999999999</v>
      </c>
      <c r="L989" s="16">
        <f t="shared" si="78"/>
        <v>2.7282022389917948E-2</v>
      </c>
      <c r="M989" s="10"/>
      <c r="N989" s="6">
        <v>93.013227999999998</v>
      </c>
      <c r="O989" s="16">
        <f t="shared" si="79"/>
        <v>0.11730602815695534</v>
      </c>
      <c r="P989" s="10"/>
    </row>
    <row r="990" spans="1:16" x14ac:dyDescent="0.25">
      <c r="A990" s="23">
        <v>40766</v>
      </c>
      <c r="B990">
        <v>20.379753000000001</v>
      </c>
      <c r="C990" s="16">
        <f t="shared" si="75"/>
        <v>-4.7061494095456124E-2</v>
      </c>
      <c r="D990" s="10"/>
      <c r="E990" s="6">
        <v>26.238229</v>
      </c>
      <c r="F990" s="16">
        <f t="shared" si="76"/>
        <v>-0.11966288212932585</v>
      </c>
      <c r="G990" s="10"/>
      <c r="H990" s="6">
        <v>23.629999000000002</v>
      </c>
      <c r="I990" s="16">
        <f t="shared" si="77"/>
        <v>-0.10207100214234466</v>
      </c>
      <c r="J990" s="10"/>
      <c r="K990" s="6">
        <v>94.275398999999993</v>
      </c>
      <c r="L990" s="16">
        <f t="shared" si="78"/>
        <v>2.9012503417870095E-2</v>
      </c>
      <c r="M990" s="10"/>
      <c r="N990" s="6">
        <v>91.207057000000006</v>
      </c>
      <c r="O990" s="16">
        <f t="shared" si="79"/>
        <v>0.13127802699991209</v>
      </c>
      <c r="P990" s="10"/>
    </row>
    <row r="991" spans="1:16" x14ac:dyDescent="0.25">
      <c r="A991" s="23">
        <v>40765</v>
      </c>
      <c r="B991">
        <v>19.116267000000001</v>
      </c>
      <c r="C991" s="16">
        <f t="shared" si="75"/>
        <v>3.0855837775372041E-3</v>
      </c>
      <c r="D991" s="10"/>
      <c r="E991" s="6">
        <v>25.069281</v>
      </c>
      <c r="F991" s="16">
        <f t="shared" si="76"/>
        <v>-0.11589683342671964</v>
      </c>
      <c r="G991" s="10"/>
      <c r="H991" s="6">
        <v>23.040001</v>
      </c>
      <c r="I991" s="16">
        <f t="shared" si="77"/>
        <v>-0.11762516364357112</v>
      </c>
      <c r="J991" s="10"/>
      <c r="K991" s="6">
        <v>96.250775000000004</v>
      </c>
      <c r="L991" s="16">
        <f t="shared" si="78"/>
        <v>1.7448583881068735E-2</v>
      </c>
      <c r="M991" s="10"/>
      <c r="N991" s="6">
        <v>96.052873000000005</v>
      </c>
      <c r="O991" s="16">
        <f t="shared" si="79"/>
        <v>0.10753601241432387</v>
      </c>
      <c r="P991" s="10"/>
    </row>
    <row r="992" spans="1:16" x14ac:dyDescent="0.25">
      <c r="A992" s="23">
        <v>40764</v>
      </c>
      <c r="B992">
        <v>19.955376999999999</v>
      </c>
      <c r="C992" s="16">
        <f t="shared" si="75"/>
        <v>-8.4209313024296129E-2</v>
      </c>
      <c r="D992" s="10"/>
      <c r="E992" s="6">
        <v>26.255047000000001</v>
      </c>
      <c r="F992" s="16">
        <f t="shared" si="76"/>
        <v>-0.15071221784805577</v>
      </c>
      <c r="G992" s="10"/>
      <c r="H992" s="6">
        <v>24.18</v>
      </c>
      <c r="I992" s="16">
        <f t="shared" si="77"/>
        <v>-0.14381267186919355</v>
      </c>
      <c r="J992" s="10"/>
      <c r="K992" s="6">
        <v>95.394495000000006</v>
      </c>
      <c r="L992" s="16">
        <f t="shared" si="78"/>
        <v>4.027875009282722E-2</v>
      </c>
      <c r="M992" s="10"/>
      <c r="N992" s="6">
        <v>93.277546999999998</v>
      </c>
      <c r="O992" s="16">
        <f t="shared" si="79"/>
        <v>0.16452288517876235</v>
      </c>
      <c r="P992" s="10"/>
    </row>
    <row r="993" spans="1:16" x14ac:dyDescent="0.25">
      <c r="A993" s="23">
        <v>40763</v>
      </c>
      <c r="B993">
        <v>19.106622000000002</v>
      </c>
      <c r="C993" s="16">
        <f t="shared" si="75"/>
        <v>9.936241490018638E-2</v>
      </c>
      <c r="D993" s="10"/>
      <c r="E993" s="6">
        <v>25.178608000000001</v>
      </c>
      <c r="F993" s="16">
        <f t="shared" si="76"/>
        <v>-0.10570037245443542</v>
      </c>
      <c r="G993" s="10"/>
      <c r="H993" s="6">
        <v>23.17</v>
      </c>
      <c r="I993" s="16">
        <f t="shared" si="77"/>
        <v>-0.10477600888559802</v>
      </c>
      <c r="J993" s="10"/>
      <c r="K993" s="6">
        <v>94.546695</v>
      </c>
      <c r="L993" s="16">
        <f t="shared" si="78"/>
        <v>2.8685515731482703E-2</v>
      </c>
      <c r="M993" s="10"/>
      <c r="N993" s="6">
        <v>92.995609000000002</v>
      </c>
      <c r="O993" s="16">
        <f t="shared" si="79"/>
        <v>0.12336653236896922</v>
      </c>
      <c r="P993" s="10"/>
    </row>
    <row r="994" spans="1:16" x14ac:dyDescent="0.25">
      <c r="A994" s="23">
        <v>40760</v>
      </c>
      <c r="B994">
        <v>20.112107999999999</v>
      </c>
      <c r="C994" s="16">
        <f t="shared" si="75"/>
        <v>7.2404899427568115E-2</v>
      </c>
      <c r="D994" s="10"/>
      <c r="E994" s="6">
        <v>26.667121000000002</v>
      </c>
      <c r="F994" s="16">
        <f t="shared" si="76"/>
        <v>-0.13292782554342308</v>
      </c>
      <c r="G994" s="10"/>
      <c r="H994" s="6">
        <v>25.17</v>
      </c>
      <c r="I994" s="16">
        <f t="shared" si="77"/>
        <v>-0.13220977032922199</v>
      </c>
      <c r="J994" s="10"/>
      <c r="K994" s="6">
        <v>95.453840999999997</v>
      </c>
      <c r="L994" s="16">
        <f t="shared" si="78"/>
        <v>1.2470159731933439E-2</v>
      </c>
      <c r="M994" s="10"/>
      <c r="N994" s="6">
        <v>90.149790999999993</v>
      </c>
      <c r="O994" s="16">
        <f t="shared" si="79"/>
        <v>0.11095505371333059</v>
      </c>
      <c r="P994" s="10"/>
    </row>
    <row r="995" spans="1:16" x14ac:dyDescent="0.25">
      <c r="A995" s="23">
        <v>40759</v>
      </c>
      <c r="B995">
        <v>20.493082000000001</v>
      </c>
      <c r="C995" s="16">
        <f t="shared" si="75"/>
        <v>0.13684069867846382</v>
      </c>
      <c r="D995" s="10"/>
      <c r="E995" s="6">
        <v>26.498929</v>
      </c>
      <c r="F995" s="16">
        <f t="shared" si="76"/>
        <v>-8.2199728773990288E-2</v>
      </c>
      <c r="G995" s="10"/>
      <c r="H995" s="6">
        <v>24.709999</v>
      </c>
      <c r="I995" s="16">
        <f t="shared" si="77"/>
        <v>-3.7476099426386078E-2</v>
      </c>
      <c r="J995" s="10"/>
      <c r="K995" s="6">
        <v>96.649242999999998</v>
      </c>
      <c r="L995" s="16">
        <f t="shared" si="78"/>
        <v>1.8879716541456704E-2</v>
      </c>
      <c r="M995" s="10"/>
      <c r="N995" s="6">
        <v>92.828205999999994</v>
      </c>
      <c r="O995" s="16">
        <f t="shared" si="79"/>
        <v>6.2188406338071101E-2</v>
      </c>
      <c r="P995" s="10"/>
    </row>
    <row r="996" spans="1:16" x14ac:dyDescent="0.25">
      <c r="A996" s="23">
        <v>40758</v>
      </c>
      <c r="B996">
        <v>21.09348</v>
      </c>
      <c r="C996" s="16">
        <f t="shared" si="75"/>
        <v>0.12853538742509452</v>
      </c>
      <c r="D996" s="10"/>
      <c r="E996" s="6">
        <v>27.499682</v>
      </c>
      <c r="F996" s="16">
        <f t="shared" si="76"/>
        <v>-9.8941972306001325E-2</v>
      </c>
      <c r="G996" s="10"/>
      <c r="H996" s="6">
        <v>25.780000999999999</v>
      </c>
      <c r="I996" s="16">
        <f t="shared" si="77"/>
        <v>-5.866670476190472E-2</v>
      </c>
      <c r="J996" s="10"/>
      <c r="K996" s="6">
        <v>95.954047000000003</v>
      </c>
      <c r="L996" s="16">
        <f t="shared" si="78"/>
        <v>3.2195668580424774E-2</v>
      </c>
      <c r="M996" s="10"/>
      <c r="N996" s="6">
        <v>89.638775999999993</v>
      </c>
      <c r="O996" s="16">
        <f t="shared" si="79"/>
        <v>8.9142287568476419E-2</v>
      </c>
      <c r="P996" s="10"/>
    </row>
    <row r="997" spans="1:16" x14ac:dyDescent="0.25">
      <c r="A997" s="23">
        <v>40757</v>
      </c>
      <c r="B997">
        <v>20.148275000000002</v>
      </c>
      <c r="C997" s="16">
        <f t="shared" si="75"/>
        <v>0.17171171337316316</v>
      </c>
      <c r="D997" s="10"/>
      <c r="E997" s="6">
        <v>27.667876</v>
      </c>
      <c r="F997" s="16">
        <f t="shared" si="76"/>
        <v>-7.8094171322121486E-2</v>
      </c>
      <c r="G997" s="10"/>
      <c r="H997" s="6">
        <v>25.549999</v>
      </c>
      <c r="I997" s="16">
        <f t="shared" si="77"/>
        <v>7.4248143806174838E-3</v>
      </c>
      <c r="J997" s="10"/>
      <c r="K997" s="6">
        <v>95.987959000000004</v>
      </c>
      <c r="L997" s="16">
        <f t="shared" si="78"/>
        <v>2.7448441824243108E-2</v>
      </c>
      <c r="M997" s="10"/>
      <c r="N997" s="6">
        <v>89.462567000000007</v>
      </c>
      <c r="O997" s="16">
        <f t="shared" si="79"/>
        <v>5.9773558151529071E-2</v>
      </c>
      <c r="P997" s="10"/>
    </row>
    <row r="998" spans="1:16" x14ac:dyDescent="0.25">
      <c r="A998" s="23">
        <v>40756</v>
      </c>
      <c r="B998">
        <v>20.659458000000001</v>
      </c>
      <c r="C998" s="16">
        <f t="shared" si="75"/>
        <v>0.11428190936467941</v>
      </c>
      <c r="D998" s="10"/>
      <c r="E998" s="6">
        <v>28.121997</v>
      </c>
      <c r="F998" s="16">
        <f t="shared" si="76"/>
        <v>-8.0491822761312504E-2</v>
      </c>
      <c r="G998" s="10"/>
      <c r="H998" s="6">
        <v>26.32</v>
      </c>
      <c r="I998" s="16">
        <f t="shared" si="77"/>
        <v>5.1140440597954306E-3</v>
      </c>
      <c r="J998" s="10"/>
      <c r="K998" s="6">
        <v>95.191024999999996</v>
      </c>
      <c r="L998" s="16">
        <f t="shared" si="78"/>
        <v>2.9202391930512883E-2</v>
      </c>
      <c r="M998" s="10"/>
      <c r="N998" s="6">
        <v>86.854637999999994</v>
      </c>
      <c r="O998" s="16">
        <f t="shared" si="79"/>
        <v>5.8347373049220552E-2</v>
      </c>
      <c r="P998" s="10"/>
    </row>
    <row r="999" spans="1:16" x14ac:dyDescent="0.25">
      <c r="A999" s="23">
        <v>40753</v>
      </c>
      <c r="B999">
        <v>20.625699999999998</v>
      </c>
      <c r="C999" s="16">
        <f t="shared" si="75"/>
        <v>0.15705605405979406</v>
      </c>
      <c r="D999" s="10"/>
      <c r="E999" s="6">
        <v>28.702268</v>
      </c>
      <c r="F999" s="16">
        <f t="shared" si="76"/>
        <v>-6.5660870409986249E-2</v>
      </c>
      <c r="G999" s="10"/>
      <c r="H999" s="6">
        <v>25.49</v>
      </c>
      <c r="I999" s="16">
        <f t="shared" si="77"/>
        <v>6.9918699186991784E-2</v>
      </c>
      <c r="J999" s="10"/>
      <c r="K999" s="6">
        <v>94.910405999999995</v>
      </c>
      <c r="L999" s="16">
        <f t="shared" si="78"/>
        <v>2.0381370478659955E-2</v>
      </c>
      <c r="M999" s="10"/>
      <c r="N999" s="6">
        <v>85.986793000000006</v>
      </c>
      <c r="O999" s="16">
        <f t="shared" si="79"/>
        <v>2.2941473488468755E-2</v>
      </c>
      <c r="P999" s="10"/>
    </row>
    <row r="1000" spans="1:16" x14ac:dyDescent="0.25">
      <c r="A1000" s="23">
        <v>40752</v>
      </c>
      <c r="B1000">
        <v>20.958449999999999</v>
      </c>
      <c r="C1000" s="16">
        <f t="shared" si="75"/>
        <v>0.14926773374156155</v>
      </c>
      <c r="D1000" s="10"/>
      <c r="E1000" s="6">
        <v>29.375042000000001</v>
      </c>
      <c r="F1000" s="16">
        <f t="shared" si="76"/>
        <v>-3.5603219648001505E-2</v>
      </c>
      <c r="G1000" s="10"/>
      <c r="H1000" s="6">
        <v>25.459999</v>
      </c>
      <c r="I1000" s="16">
        <f t="shared" si="77"/>
        <v>5.5486542443064168E-2</v>
      </c>
      <c r="J1000" s="10"/>
      <c r="K1000" s="6">
        <v>94.065781999999999</v>
      </c>
      <c r="L1000" s="16">
        <f t="shared" si="78"/>
        <v>1.7556838363326221E-2</v>
      </c>
      <c r="M1000" s="10"/>
      <c r="N1000" s="6">
        <v>84.318338999999995</v>
      </c>
      <c r="O1000" s="16">
        <f t="shared" si="79"/>
        <v>1.3974418779011399E-2</v>
      </c>
      <c r="P1000" s="10"/>
    </row>
    <row r="1001" spans="1:16" x14ac:dyDescent="0.25">
      <c r="A1001" s="23">
        <v>40751</v>
      </c>
      <c r="B1001">
        <v>21.158583</v>
      </c>
      <c r="C1001" s="16">
        <f t="shared" si="75"/>
        <v>0.16079064329117787</v>
      </c>
      <c r="D1001" s="10"/>
      <c r="E1001" s="6">
        <v>29.593692999999998</v>
      </c>
      <c r="F1001" s="16">
        <f t="shared" si="76"/>
        <v>-7.1063032553617678E-3</v>
      </c>
      <c r="G1001" s="10"/>
      <c r="H1001" s="6">
        <v>25.379999000000002</v>
      </c>
      <c r="I1001" s="16">
        <f t="shared" si="77"/>
        <v>5.9068133982190796E-2</v>
      </c>
      <c r="J1001" s="10"/>
      <c r="K1001" s="6">
        <v>93.863067999999998</v>
      </c>
      <c r="L1001" s="16">
        <f t="shared" si="78"/>
        <v>8.8654473830338532E-3</v>
      </c>
      <c r="M1001" s="10"/>
      <c r="N1001" s="6">
        <v>84.002217000000002</v>
      </c>
      <c r="O1001" s="16">
        <f t="shared" si="79"/>
        <v>-1.0398136573028904E-2</v>
      </c>
      <c r="P1001" s="10"/>
    </row>
    <row r="1002" spans="1:16" x14ac:dyDescent="0.25">
      <c r="A1002" s="23">
        <v>40750</v>
      </c>
      <c r="B1002">
        <v>21.508210999999999</v>
      </c>
      <c r="C1002" s="16">
        <f t="shared" si="75"/>
        <v>0.17250141557441068</v>
      </c>
      <c r="D1002" s="10"/>
      <c r="E1002" s="6">
        <v>30.098275999999998</v>
      </c>
      <c r="F1002" s="16">
        <f t="shared" si="76"/>
        <v>5.6868756883110549E-4</v>
      </c>
      <c r="G1002" s="10"/>
      <c r="H1002" s="6">
        <v>25.780000999999999</v>
      </c>
      <c r="I1002" s="16">
        <f t="shared" si="77"/>
        <v>5.3986669435216017E-2</v>
      </c>
      <c r="J1002" s="10"/>
      <c r="K1002" s="6">
        <v>94.141795000000002</v>
      </c>
      <c r="L1002" s="16">
        <f t="shared" si="78"/>
        <v>4.7872920592637591E-3</v>
      </c>
      <c r="M1002" s="10"/>
      <c r="N1002" s="6">
        <v>83.993433999999993</v>
      </c>
      <c r="O1002" s="16">
        <f t="shared" si="79"/>
        <v>-9.6324963447560474E-3</v>
      </c>
      <c r="P1002" s="10"/>
    </row>
    <row r="1003" spans="1:16" x14ac:dyDescent="0.25">
      <c r="A1003" s="23">
        <v>40749</v>
      </c>
      <c r="B1003">
        <v>21.479278000000001</v>
      </c>
      <c r="C1003" s="16">
        <f t="shared" si="75"/>
        <v>0.17476616330859152</v>
      </c>
      <c r="D1003" s="10"/>
      <c r="E1003" s="6">
        <v>30.182371</v>
      </c>
      <c r="F1003" s="16">
        <f t="shared" si="76"/>
        <v>4.2088101248995979E-3</v>
      </c>
      <c r="G1003" s="10"/>
      <c r="H1003" s="6">
        <v>25.969999000000001</v>
      </c>
      <c r="I1003" s="16">
        <f t="shared" si="77"/>
        <v>5.2244938775510175E-2</v>
      </c>
      <c r="J1003" s="10"/>
      <c r="K1003" s="6">
        <v>93.727930999999998</v>
      </c>
      <c r="L1003" s="16">
        <f t="shared" si="78"/>
        <v>1.3338309008708249E-2</v>
      </c>
      <c r="M1003" s="10"/>
      <c r="N1003" s="6">
        <v>83.422646</v>
      </c>
      <c r="O1003" s="16">
        <f t="shared" si="79"/>
        <v>8.2611371928376087E-3</v>
      </c>
      <c r="P1003" s="10"/>
    </row>
    <row r="1004" spans="1:16" x14ac:dyDescent="0.25">
      <c r="A1004" s="23">
        <v>40746</v>
      </c>
      <c r="B1004">
        <v>21.585370999999999</v>
      </c>
      <c r="C1004" s="16">
        <f t="shared" si="75"/>
        <v>0.18995460624862393</v>
      </c>
      <c r="D1004" s="10"/>
      <c r="E1004" s="6">
        <v>30.350566000000001</v>
      </c>
      <c r="F1004" s="16">
        <f t="shared" si="76"/>
        <v>1.5850465095403887E-2</v>
      </c>
      <c r="G1004" s="10"/>
      <c r="H1004" s="6">
        <v>26.459999</v>
      </c>
      <c r="I1004" s="16">
        <f t="shared" si="77"/>
        <v>7.5362277432712288E-2</v>
      </c>
      <c r="J1004" s="10"/>
      <c r="K1004" s="6">
        <v>94.175580999999994</v>
      </c>
      <c r="L1004" s="16">
        <f t="shared" si="78"/>
        <v>5.8773272628072082E-3</v>
      </c>
      <c r="M1004" s="10"/>
      <c r="N1004" s="6">
        <v>84.344689000000002</v>
      </c>
      <c r="O1004" s="16">
        <f t="shared" si="79"/>
        <v>-1.3717965293999268E-2</v>
      </c>
      <c r="P1004" s="10"/>
    </row>
    <row r="1005" spans="1:16" x14ac:dyDescent="0.25">
      <c r="A1005" s="23">
        <v>40745</v>
      </c>
      <c r="B1005">
        <v>21.230920999999999</v>
      </c>
      <c r="C1005" s="16">
        <f t="shared" si="75"/>
        <v>0.19855397517456197</v>
      </c>
      <c r="D1005" s="10"/>
      <c r="E1005" s="6">
        <v>30.426252999999999</v>
      </c>
      <c r="F1005" s="16">
        <f t="shared" si="76"/>
        <v>2.9084679645979827E-2</v>
      </c>
      <c r="G1005" s="10"/>
      <c r="H1005" s="6">
        <v>26.549999</v>
      </c>
      <c r="I1005" s="16">
        <f t="shared" si="77"/>
        <v>9.4745510964004964E-2</v>
      </c>
      <c r="J1005" s="10"/>
      <c r="K1005" s="6">
        <v>93.795501999999999</v>
      </c>
      <c r="L1005" s="16">
        <f t="shared" si="78"/>
        <v>1.1777761793799302E-2</v>
      </c>
      <c r="M1005" s="10"/>
      <c r="N1005" s="6">
        <v>83.712432000000007</v>
      </c>
      <c r="O1005" s="16">
        <f t="shared" si="79"/>
        <v>-7.8469485379035753E-3</v>
      </c>
      <c r="P1005" s="10"/>
    </row>
    <row r="1006" spans="1:16" x14ac:dyDescent="0.25">
      <c r="A1006" s="23">
        <v>40744</v>
      </c>
      <c r="B1006">
        <v>21.373183000000001</v>
      </c>
      <c r="C1006" s="16">
        <f t="shared" si="75"/>
        <v>0.15203456322745823</v>
      </c>
      <c r="D1006" s="10"/>
      <c r="E1006" s="6">
        <v>29.930081000000001</v>
      </c>
      <c r="F1006" s="16">
        <f t="shared" si="76"/>
        <v>1.5889629080498624E-2</v>
      </c>
      <c r="G1006" s="10"/>
      <c r="H1006" s="6">
        <v>26.549999</v>
      </c>
      <c r="I1006" s="16">
        <f t="shared" si="77"/>
        <v>8.5445629004318402E-2</v>
      </c>
      <c r="J1006" s="10"/>
      <c r="K1006" s="6">
        <v>93.939087000000001</v>
      </c>
      <c r="L1006" s="16">
        <f t="shared" si="78"/>
        <v>6.5115837654816655E-3</v>
      </c>
      <c r="M1006" s="10"/>
      <c r="N1006" s="6">
        <v>84.362247999999994</v>
      </c>
      <c r="O1006" s="16">
        <f t="shared" si="79"/>
        <v>-7.7252349975844847E-3</v>
      </c>
      <c r="P1006" s="10"/>
    </row>
    <row r="1007" spans="1:16" x14ac:dyDescent="0.25">
      <c r="A1007" s="23">
        <v>40743</v>
      </c>
      <c r="B1007">
        <v>21.510622999999999</v>
      </c>
      <c r="C1007" s="16">
        <f t="shared" si="75"/>
        <v>0.15552080438654059</v>
      </c>
      <c r="D1007" s="10"/>
      <c r="E1007" s="6">
        <v>30.098275999999998</v>
      </c>
      <c r="F1007" s="16">
        <f t="shared" si="76"/>
        <v>5.1867225839590247E-3</v>
      </c>
      <c r="G1007" s="10"/>
      <c r="H1007" s="6">
        <v>27</v>
      </c>
      <c r="I1007" s="16">
        <f t="shared" si="77"/>
        <v>8.5445629004318402E-2</v>
      </c>
      <c r="J1007" s="10"/>
      <c r="K1007" s="6">
        <v>94.158691000000005</v>
      </c>
      <c r="L1007" s="16">
        <f t="shared" si="78"/>
        <v>5.3294321805870126E-3</v>
      </c>
      <c r="M1007" s="10"/>
      <c r="N1007" s="6">
        <v>85.372102999999996</v>
      </c>
      <c r="O1007" s="16">
        <f t="shared" si="79"/>
        <v>-4.0519696295417962E-3</v>
      </c>
      <c r="P1007" s="10"/>
    </row>
    <row r="1008" spans="1:16" x14ac:dyDescent="0.25">
      <c r="A1008" s="23">
        <v>40742</v>
      </c>
      <c r="B1008">
        <v>21.235741999999998</v>
      </c>
      <c r="C1008" s="16">
        <f t="shared" si="75"/>
        <v>0.11763967779241025</v>
      </c>
      <c r="D1008" s="10"/>
      <c r="E1008" s="6">
        <v>29.845986</v>
      </c>
      <c r="F1008" s="16">
        <f t="shared" si="76"/>
        <v>1.7087508192923373E-2</v>
      </c>
      <c r="G1008" s="10"/>
      <c r="H1008" s="6">
        <v>26.27</v>
      </c>
      <c r="I1008" s="16">
        <f t="shared" si="77"/>
        <v>9.311736465111875E-2</v>
      </c>
      <c r="J1008" s="10"/>
      <c r="K1008" s="6">
        <v>93.702592999999993</v>
      </c>
      <c r="L1008" s="16">
        <f t="shared" si="78"/>
        <v>8.3151496402891212E-3</v>
      </c>
      <c r="M1008" s="10"/>
      <c r="N1008" s="6">
        <v>83.633396000000005</v>
      </c>
      <c r="O1008" s="16">
        <f t="shared" si="79"/>
        <v>1.5740689800506136E-2</v>
      </c>
      <c r="P1008" s="10"/>
    </row>
    <row r="1009" spans="1:16" x14ac:dyDescent="0.25">
      <c r="A1009" s="23">
        <v>40739</v>
      </c>
      <c r="B1009">
        <v>21.399705999999998</v>
      </c>
      <c r="C1009" s="16">
        <f t="shared" si="75"/>
        <v>0.12621486813669991</v>
      </c>
      <c r="D1009" s="10"/>
      <c r="E1009" s="6">
        <v>30.216011000000002</v>
      </c>
      <c r="F1009" s="16">
        <f t="shared" si="76"/>
        <v>8.8456395139935307E-3</v>
      </c>
      <c r="G1009" s="10"/>
      <c r="H1009" s="6">
        <v>26.440000999999999</v>
      </c>
      <c r="I1009" s="16">
        <f t="shared" si="77"/>
        <v>6.0129093618680685E-2</v>
      </c>
      <c r="J1009" s="10"/>
      <c r="K1009" s="6">
        <v>94.065781999999999</v>
      </c>
      <c r="L1009" s="16">
        <f t="shared" si="78"/>
        <v>6.8781954267698175E-3</v>
      </c>
      <c r="M1009" s="10"/>
      <c r="N1009" s="6">
        <v>84.450059999999993</v>
      </c>
      <c r="O1009" s="16">
        <f t="shared" si="79"/>
        <v>-3.6633418812104246E-4</v>
      </c>
      <c r="P1009" s="10"/>
    </row>
    <row r="1010" spans="1:16" x14ac:dyDescent="0.25">
      <c r="A1010" s="23">
        <v>40738</v>
      </c>
      <c r="B1010">
        <v>21.204397</v>
      </c>
      <c r="C1010" s="16">
        <f t="shared" si="75"/>
        <v>0.12157212190419564</v>
      </c>
      <c r="D1010" s="10"/>
      <c r="E1010" s="6">
        <v>30.53558</v>
      </c>
      <c r="F1010" s="16">
        <f t="shared" si="76"/>
        <v>1.3939651754003357E-2</v>
      </c>
      <c r="G1010" s="10"/>
      <c r="H1010" s="6">
        <v>26.35</v>
      </c>
      <c r="I1010" s="16">
        <f t="shared" si="77"/>
        <v>5.675463629096722E-2</v>
      </c>
      <c r="J1010" s="10"/>
      <c r="K1010" s="6">
        <v>93.854625999999996</v>
      </c>
      <c r="L1010" s="16">
        <f t="shared" si="78"/>
        <v>9.0475190869192534E-3</v>
      </c>
      <c r="M1010" s="10"/>
      <c r="N1010" s="6">
        <v>84.309562999999997</v>
      </c>
      <c r="O1010" s="16">
        <f t="shared" si="79"/>
        <v>1.7455507612698096E-3</v>
      </c>
      <c r="P1010" s="10"/>
    </row>
    <row r="1011" spans="1:16" x14ac:dyDescent="0.25">
      <c r="A1011" s="23">
        <v>40737</v>
      </c>
      <c r="B1011">
        <v>21.397295</v>
      </c>
      <c r="C1011" s="16">
        <f t="shared" si="75"/>
        <v>8.9715058517384261E-2</v>
      </c>
      <c r="D1011" s="10"/>
      <c r="E1011" s="6">
        <v>30.300107000000001</v>
      </c>
      <c r="F1011" s="16">
        <f t="shared" si="76"/>
        <v>1.5309418105254657E-2</v>
      </c>
      <c r="G1011" s="10"/>
      <c r="H1011" s="6">
        <v>26.780000999999999</v>
      </c>
      <c r="I1011" s="16">
        <f t="shared" si="77"/>
        <v>3.6993309720582568E-2</v>
      </c>
      <c r="J1011" s="10"/>
      <c r="K1011" s="6">
        <v>94.437411999999995</v>
      </c>
      <c r="L1011" s="16">
        <f t="shared" si="78"/>
        <v>8.9679878891106846E-3</v>
      </c>
      <c r="M1011" s="10"/>
      <c r="N1011" s="6">
        <v>85.530167000000006</v>
      </c>
      <c r="O1011" s="16">
        <f t="shared" si="79"/>
        <v>5.8217949649259637E-3</v>
      </c>
      <c r="P1011" s="10"/>
    </row>
    <row r="1012" spans="1:16" x14ac:dyDescent="0.25">
      <c r="A1012" s="23">
        <v>40736</v>
      </c>
      <c r="B1012">
        <v>21.146526000000001</v>
      </c>
      <c r="C1012" s="16">
        <f t="shared" si="75"/>
        <v>0.12073754900900391</v>
      </c>
      <c r="D1012" s="10"/>
      <c r="E1012" s="6">
        <v>29.963721</v>
      </c>
      <c r="F1012" s="16">
        <f t="shared" si="76"/>
        <v>4.7007227619053626E-3</v>
      </c>
      <c r="G1012" s="10"/>
      <c r="H1012" s="6">
        <v>26.58</v>
      </c>
      <c r="I1012" s="16">
        <f t="shared" si="77"/>
        <v>5.7661966824644528E-2</v>
      </c>
      <c r="J1012" s="10"/>
      <c r="K1012" s="6">
        <v>94.200918000000001</v>
      </c>
      <c r="L1012" s="16">
        <f t="shared" si="78"/>
        <v>6.0425890463440268E-3</v>
      </c>
      <c r="M1012" s="10"/>
      <c r="N1012" s="6">
        <v>85.293066999999994</v>
      </c>
      <c r="O1012" s="16">
        <f t="shared" si="79"/>
        <v>9.4584692252475122E-4</v>
      </c>
      <c r="P1012" s="10"/>
    </row>
    <row r="1013" spans="1:16" x14ac:dyDescent="0.25">
      <c r="A1013" s="23">
        <v>40735</v>
      </c>
      <c r="B1013">
        <v>21.194752000000001</v>
      </c>
      <c r="C1013" s="16">
        <f t="shared" si="75"/>
        <v>8.1914649668623829E-2</v>
      </c>
      <c r="D1013" s="10"/>
      <c r="E1013" s="6">
        <v>30.005769000000001</v>
      </c>
      <c r="F1013" s="16">
        <f t="shared" si="76"/>
        <v>-1.9970911534314628E-2</v>
      </c>
      <c r="G1013" s="10"/>
      <c r="H1013" s="6">
        <v>26.66</v>
      </c>
      <c r="I1013" s="16">
        <f t="shared" si="77"/>
        <v>4.6044864226682414E-2</v>
      </c>
      <c r="J1013" s="10"/>
      <c r="K1013" s="6">
        <v>94.124904999999998</v>
      </c>
      <c r="L1013" s="16">
        <f t="shared" si="78"/>
        <v>8.5401426273850056E-3</v>
      </c>
      <c r="M1013" s="10"/>
      <c r="N1013" s="6">
        <v>85.003288999999995</v>
      </c>
      <c r="O1013" s="16">
        <f t="shared" si="79"/>
        <v>1.1661287010108712E-2</v>
      </c>
      <c r="P1013" s="10"/>
    </row>
    <row r="1014" spans="1:16" x14ac:dyDescent="0.25">
      <c r="A1014" s="23">
        <v>40732</v>
      </c>
      <c r="B1014">
        <v>21.636008</v>
      </c>
      <c r="C1014" s="16">
        <f t="shared" si="75"/>
        <v>0.1015037586169838</v>
      </c>
      <c r="D1014" s="10"/>
      <c r="E1014" s="6">
        <v>30.375793999999999</v>
      </c>
      <c r="F1014" s="16">
        <f t="shared" si="76"/>
        <v>-3.9599254600704015E-3</v>
      </c>
      <c r="G1014" s="10"/>
      <c r="H1014" s="6">
        <v>27.01</v>
      </c>
      <c r="I1014" s="16">
        <f t="shared" si="77"/>
        <v>8.3739837398373984E-2</v>
      </c>
      <c r="J1014" s="10"/>
      <c r="K1014" s="6">
        <v>93.812392000000003</v>
      </c>
      <c r="L1014" s="16">
        <f t="shared" si="78"/>
        <v>7.6359559471499416E-3</v>
      </c>
      <c r="M1014" s="10"/>
      <c r="N1014" s="6">
        <v>83.747557999999998</v>
      </c>
      <c r="O1014" s="16">
        <f t="shared" si="79"/>
        <v>1.0523493566002129E-2</v>
      </c>
      <c r="P1014" s="10"/>
    </row>
    <row r="1015" spans="1:16" x14ac:dyDescent="0.25">
      <c r="A1015" s="23">
        <v>40731</v>
      </c>
      <c r="B1015">
        <v>21.737279999999998</v>
      </c>
      <c r="C1015" s="16">
        <f t="shared" si="75"/>
        <v>0.13166856350273992</v>
      </c>
      <c r="D1015" s="10"/>
      <c r="E1015" s="6">
        <v>30.047816999999998</v>
      </c>
      <c r="F1015" s="16">
        <f t="shared" si="76"/>
        <v>3.6111877635256473E-3</v>
      </c>
      <c r="G1015" s="10"/>
      <c r="H1015" s="6">
        <v>27.360001</v>
      </c>
      <c r="I1015" s="16">
        <f t="shared" si="77"/>
        <v>0.10065195188867349</v>
      </c>
      <c r="J1015" s="10"/>
      <c r="K1015" s="6">
        <v>93.212710000000001</v>
      </c>
      <c r="L1015" s="16">
        <f t="shared" si="78"/>
        <v>5.3728580576930529E-3</v>
      </c>
      <c r="M1015" s="10"/>
      <c r="N1015" s="6">
        <v>82.579639</v>
      </c>
      <c r="O1015" s="16">
        <f t="shared" si="79"/>
        <v>-4.8173473462939098E-3</v>
      </c>
      <c r="P1015" s="10"/>
    </row>
    <row r="1016" spans="1:16" x14ac:dyDescent="0.25">
      <c r="A1016" s="23">
        <v>40730</v>
      </c>
      <c r="B1016">
        <v>21.267088000000001</v>
      </c>
      <c r="C1016" s="16">
        <f t="shared" si="75"/>
        <v>0.14476193766407297</v>
      </c>
      <c r="D1016" s="10"/>
      <c r="E1016" s="6">
        <v>29.879622000000001</v>
      </c>
      <c r="F1016" s="16">
        <f t="shared" si="76"/>
        <v>-1.5613181585878877E-2</v>
      </c>
      <c r="G1016" s="10"/>
      <c r="H1016" s="6">
        <v>27.129999000000002</v>
      </c>
      <c r="I1016" s="16">
        <f t="shared" si="77"/>
        <v>0.12085215075788613</v>
      </c>
      <c r="J1016" s="10"/>
      <c r="K1016" s="6">
        <v>93.187371999999996</v>
      </c>
      <c r="L1016" s="16">
        <f t="shared" si="78"/>
        <v>3.2718023024123077E-3</v>
      </c>
      <c r="M1016" s="10"/>
      <c r="N1016" s="6">
        <v>82.825514999999996</v>
      </c>
      <c r="O1016" s="16">
        <f t="shared" si="79"/>
        <v>-1.0286746758764842E-2</v>
      </c>
      <c r="P1016" s="10"/>
    </row>
    <row r="1017" spans="1:16" x14ac:dyDescent="0.25">
      <c r="A1017" s="23">
        <v>40729</v>
      </c>
      <c r="B1017">
        <v>21.296023000000002</v>
      </c>
      <c r="C1017" s="16">
        <f t="shared" si="75"/>
        <v>0.13659790563716467</v>
      </c>
      <c r="D1017" s="10"/>
      <c r="E1017" s="6">
        <v>29.845986</v>
      </c>
      <c r="F1017" s="16">
        <f t="shared" si="76"/>
        <v>-2.5902264551600274E-2</v>
      </c>
      <c r="G1017" s="10"/>
      <c r="H1017" s="6">
        <v>27.200001</v>
      </c>
      <c r="I1017" s="16">
        <f t="shared" si="77"/>
        <v>0.12619339975093413</v>
      </c>
      <c r="J1017" s="10"/>
      <c r="K1017" s="6">
        <v>92.993105999999997</v>
      </c>
      <c r="L1017" s="16">
        <f t="shared" si="78"/>
        <v>1.0124055993652181E-3</v>
      </c>
      <c r="M1017" s="10"/>
      <c r="N1017" s="6">
        <v>82.404009000000002</v>
      </c>
      <c r="O1017" s="16">
        <f t="shared" si="79"/>
        <v>-1.1986223505470517E-2</v>
      </c>
      <c r="P1017" s="10"/>
    </row>
    <row r="1018" spans="1:16" x14ac:dyDescent="0.25">
      <c r="A1018" s="23">
        <v>40725</v>
      </c>
      <c r="B1018">
        <v>21.21163</v>
      </c>
      <c r="C1018" s="16">
        <f t="shared" si="75"/>
        <v>0.14820590863879524</v>
      </c>
      <c r="D1018" s="10"/>
      <c r="E1018" s="6">
        <v>29.938490000000002</v>
      </c>
      <c r="F1018" s="16">
        <f t="shared" si="76"/>
        <v>-2.77899560159931E-2</v>
      </c>
      <c r="G1018" s="10"/>
      <c r="H1018" s="6">
        <v>27.040001</v>
      </c>
      <c r="I1018" s="16">
        <f t="shared" si="77"/>
        <v>0.1328613494377342</v>
      </c>
      <c r="J1018" s="10"/>
      <c r="K1018" s="6">
        <v>92.663702999999998</v>
      </c>
      <c r="L1018" s="16">
        <f t="shared" si="78"/>
        <v>1.8630657634455261E-4</v>
      </c>
      <c r="M1018" s="10"/>
      <c r="N1018" s="6">
        <v>82.219600999999997</v>
      </c>
      <c r="O1018" s="16">
        <f t="shared" si="79"/>
        <v>-1.3319644527857943E-2</v>
      </c>
      <c r="P1018" s="10"/>
    </row>
    <row r="1019" spans="1:16" x14ac:dyDescent="0.25">
      <c r="A1019" s="23">
        <v>40724</v>
      </c>
      <c r="B1019">
        <v>20.317063000000001</v>
      </c>
      <c r="C1019" s="16">
        <f t="shared" si="75"/>
        <v>0.12450458140763687</v>
      </c>
      <c r="D1019" s="10"/>
      <c r="E1019" s="6">
        <v>29.677790999999999</v>
      </c>
      <c r="F1019" s="16">
        <f t="shared" si="76"/>
        <v>-2.8987041966643701E-2</v>
      </c>
      <c r="G1019" s="10"/>
      <c r="H1019" s="6">
        <v>26.780000999999999</v>
      </c>
      <c r="I1019" s="16">
        <f t="shared" si="77"/>
        <v>9.385121738880331E-2</v>
      </c>
      <c r="J1019" s="10"/>
      <c r="K1019" s="6">
        <v>92.658636999999999</v>
      </c>
      <c r="L1019" s="16">
        <f t="shared" si="78"/>
        <v>-3.9850935224492456E-3</v>
      </c>
      <c r="M1019" s="10"/>
      <c r="N1019" s="6">
        <v>82.351324000000005</v>
      </c>
      <c r="O1019" s="16">
        <f t="shared" si="79"/>
        <v>-1.077677428309376E-2</v>
      </c>
      <c r="P1019" s="10"/>
    </row>
    <row r="1020" spans="1:16" x14ac:dyDescent="0.25">
      <c r="A1020" s="23">
        <v>40723</v>
      </c>
      <c r="B1020">
        <v>20.874057000000001</v>
      </c>
      <c r="C1020" s="16">
        <f t="shared" si="75"/>
        <v>5.8011082810083936E-2</v>
      </c>
      <c r="D1020" s="10"/>
      <c r="E1020" s="6">
        <v>29.518004999999999</v>
      </c>
      <c r="F1020" s="16">
        <f t="shared" si="76"/>
        <v>-4.5682630484799147E-2</v>
      </c>
      <c r="G1020" s="10"/>
      <c r="H1020" s="6">
        <v>26.91</v>
      </c>
      <c r="I1020" s="16">
        <f t="shared" si="77"/>
        <v>8.202024242424244E-2</v>
      </c>
      <c r="J1020" s="10"/>
      <c r="K1020" s="6">
        <v>92.524023</v>
      </c>
      <c r="L1020" s="16">
        <f t="shared" si="78"/>
        <v>-4.7568617255908663E-3</v>
      </c>
      <c r="M1020" s="10"/>
      <c r="N1020" s="6">
        <v>82.482597999999996</v>
      </c>
      <c r="O1020" s="16">
        <f t="shared" si="79"/>
        <v>-8.6719287224064079E-3</v>
      </c>
      <c r="P1020" s="10"/>
    </row>
    <row r="1021" spans="1:16" x14ac:dyDescent="0.25">
      <c r="A1021" s="23">
        <v>40722</v>
      </c>
      <c r="B1021">
        <v>18.151772999999999</v>
      </c>
      <c r="C1021" s="16">
        <f t="shared" si="75"/>
        <v>8.1989704901772154E-2</v>
      </c>
      <c r="D1021" s="10"/>
      <c r="E1021" s="6">
        <v>29.358222000000001</v>
      </c>
      <c r="F1021" s="16">
        <f t="shared" si="76"/>
        <v>-5.5872247811135645E-2</v>
      </c>
      <c r="G1021" s="10"/>
      <c r="H1021" s="6">
        <v>27.01</v>
      </c>
      <c r="I1021" s="16">
        <f t="shared" si="77"/>
        <v>0.10151453131395827</v>
      </c>
      <c r="J1021" s="10"/>
      <c r="K1021" s="6">
        <v>92.734362000000004</v>
      </c>
      <c r="L1021" s="16">
        <f t="shared" si="78"/>
        <v>-4.4999337599472833E-3</v>
      </c>
      <c r="M1021" s="10"/>
      <c r="N1021" s="6">
        <v>83.033938000000006</v>
      </c>
      <c r="O1021" s="16">
        <f t="shared" si="79"/>
        <v>-7.5083932869587366E-3</v>
      </c>
      <c r="P1021" s="10"/>
    </row>
    <row r="1022" spans="1:16" x14ac:dyDescent="0.25">
      <c r="A1022" s="23">
        <v>40721</v>
      </c>
      <c r="B1022">
        <v>17.816611999999999</v>
      </c>
      <c r="C1022" s="16">
        <f t="shared" si="75"/>
        <v>-6.4263507351464133E-2</v>
      </c>
      <c r="D1022" s="10"/>
      <c r="E1022" s="6">
        <v>29.038653</v>
      </c>
      <c r="F1022" s="16">
        <f t="shared" si="76"/>
        <v>-5.3172395143215478E-2</v>
      </c>
      <c r="G1022" s="10"/>
      <c r="H1022" s="6">
        <v>26.700001</v>
      </c>
      <c r="I1022" s="16">
        <f t="shared" si="77"/>
        <v>0.11611565635885723</v>
      </c>
      <c r="J1022" s="10"/>
      <c r="K1022" s="6">
        <v>93.382204000000002</v>
      </c>
      <c r="L1022" s="16">
        <f t="shared" si="78"/>
        <v>-4.7498448596797749E-3</v>
      </c>
      <c r="M1022" s="10"/>
      <c r="N1022" s="6">
        <v>83.707804999999993</v>
      </c>
      <c r="O1022" s="16">
        <f t="shared" si="79"/>
        <v>-1.4114555144180474E-2</v>
      </c>
      <c r="P1022" s="10"/>
    </row>
    <row r="1023" spans="1:16" x14ac:dyDescent="0.25">
      <c r="A1023" s="23">
        <v>40718</v>
      </c>
      <c r="B1023">
        <v>17.691227999999999</v>
      </c>
      <c r="C1023" s="16">
        <f t="shared" si="75"/>
        <v>-7.3958332467061627E-2</v>
      </c>
      <c r="D1023" s="10"/>
      <c r="E1023" s="6">
        <v>29.055472999999999</v>
      </c>
      <c r="F1023" s="16">
        <f t="shared" si="76"/>
        <v>-6.4231982238402319E-2</v>
      </c>
      <c r="G1023" s="10"/>
      <c r="H1023" s="6">
        <v>26.15</v>
      </c>
      <c r="I1023" s="16">
        <f t="shared" si="77"/>
        <v>0.10650651083740192</v>
      </c>
      <c r="J1023" s="10"/>
      <c r="K1023" s="6">
        <v>93.685092999999995</v>
      </c>
      <c r="L1023" s="16">
        <f t="shared" si="78"/>
        <v>3.5570734198051568E-3</v>
      </c>
      <c r="M1023" s="10"/>
      <c r="N1023" s="6">
        <v>84.871752000000001</v>
      </c>
      <c r="O1023" s="16">
        <f t="shared" si="79"/>
        <v>4.0737242381643224E-3</v>
      </c>
      <c r="P1023" s="10"/>
    </row>
    <row r="1024" spans="1:16" x14ac:dyDescent="0.25">
      <c r="A1024" s="23">
        <v>40717</v>
      </c>
      <c r="B1024">
        <v>18.159006999999999</v>
      </c>
      <c r="C1024" s="16">
        <f t="shared" si="75"/>
        <v>-8.0130178802689245E-2</v>
      </c>
      <c r="D1024" s="10"/>
      <c r="E1024" s="6">
        <v>29.408681999999999</v>
      </c>
      <c r="F1024" s="16">
        <f t="shared" si="76"/>
        <v>-5.8134780647521422E-2</v>
      </c>
      <c r="G1024" s="10"/>
      <c r="H1024" s="6">
        <v>26.25</v>
      </c>
      <c r="I1024" s="16">
        <f t="shared" si="77"/>
        <v>6.0421735604217375E-2</v>
      </c>
      <c r="J1024" s="10"/>
      <c r="K1024" s="6">
        <v>93.634613999999999</v>
      </c>
      <c r="L1024" s="16">
        <f t="shared" si="78"/>
        <v>9.7225346447329386E-3</v>
      </c>
      <c r="M1024" s="10"/>
      <c r="N1024" s="6">
        <v>85.230559</v>
      </c>
      <c r="O1024" s="16">
        <f t="shared" si="79"/>
        <v>2.3710019322112696E-2</v>
      </c>
      <c r="P1024" s="10"/>
    </row>
    <row r="1025" spans="1:16" x14ac:dyDescent="0.25">
      <c r="A1025" s="23">
        <v>40716</v>
      </c>
      <c r="B1025">
        <v>18.002278</v>
      </c>
      <c r="C1025" s="16">
        <f t="shared" si="75"/>
        <v>-5.6043809863727589E-2</v>
      </c>
      <c r="D1025" s="10"/>
      <c r="E1025" s="6">
        <v>29.829166000000001</v>
      </c>
      <c r="F1025" s="16">
        <f t="shared" si="76"/>
        <v>-4.9760283938277472E-2</v>
      </c>
      <c r="G1025" s="10"/>
      <c r="H1025" s="6">
        <v>25.59</v>
      </c>
      <c r="I1025" s="16">
        <f t="shared" si="77"/>
        <v>5.4216867469879526E-2</v>
      </c>
      <c r="J1025" s="10"/>
      <c r="K1025" s="6">
        <v>93.390619999999998</v>
      </c>
      <c r="L1025" s="16">
        <f t="shared" si="78"/>
        <v>1.2195812608601253E-2</v>
      </c>
      <c r="M1025" s="10"/>
      <c r="N1025" s="6">
        <v>84.582952000000006</v>
      </c>
      <c r="O1025" s="16">
        <f t="shared" si="79"/>
        <v>3.7311280992285756E-2</v>
      </c>
      <c r="P1025" s="10"/>
    </row>
    <row r="1026" spans="1:16" x14ac:dyDescent="0.25">
      <c r="A1026" s="23">
        <v>40715</v>
      </c>
      <c r="B1026">
        <v>18.081847</v>
      </c>
      <c r="C1026" s="16">
        <f t="shared" si="75"/>
        <v>-5.7231974854321521E-2</v>
      </c>
      <c r="D1026" s="10"/>
      <c r="E1026" s="6">
        <v>30.089863999999999</v>
      </c>
      <c r="F1026" s="16">
        <f t="shared" si="76"/>
        <v>-2.1175714700346848E-2</v>
      </c>
      <c r="G1026" s="10"/>
      <c r="H1026" s="6">
        <v>25.42</v>
      </c>
      <c r="I1026" s="16">
        <f t="shared" si="77"/>
        <v>4.57703737544084E-2</v>
      </c>
      <c r="J1026" s="10"/>
      <c r="K1026" s="6">
        <v>93.264415</v>
      </c>
      <c r="L1026" s="16">
        <f t="shared" si="78"/>
        <v>7.1856323976735581E-3</v>
      </c>
      <c r="M1026" s="10"/>
      <c r="N1026" s="6">
        <v>84.530438000000004</v>
      </c>
      <c r="O1026" s="16">
        <f t="shared" si="79"/>
        <v>2.2916187279621303E-2</v>
      </c>
      <c r="P1026" s="10"/>
    </row>
    <row r="1027" spans="1:16" x14ac:dyDescent="0.25">
      <c r="A1027" s="23">
        <v>40714</v>
      </c>
      <c r="B1027">
        <v>17.855191999999999</v>
      </c>
      <c r="C1027" s="16">
        <f t="shared" si="75"/>
        <v>-6.4968002212407172E-2</v>
      </c>
      <c r="D1027" s="10"/>
      <c r="E1027" s="6">
        <v>30.098275999999998</v>
      </c>
      <c r="F1027" s="16">
        <f t="shared" si="76"/>
        <v>-1.6380461180718897E-2</v>
      </c>
      <c r="G1027" s="10"/>
      <c r="H1027" s="6">
        <v>24.6</v>
      </c>
      <c r="I1027" s="16">
        <f t="shared" si="77"/>
        <v>2.9149755904868346E-2</v>
      </c>
      <c r="J1027" s="10"/>
      <c r="K1027" s="6">
        <v>93.289653999999999</v>
      </c>
      <c r="L1027" s="16">
        <f t="shared" si="78"/>
        <v>7.4637474429768424E-3</v>
      </c>
      <c r="M1027" s="10"/>
      <c r="N1027" s="6">
        <v>84.906751999999997</v>
      </c>
      <c r="O1027" s="16">
        <f t="shared" si="79"/>
        <v>2.8135719244530843E-2</v>
      </c>
      <c r="P1027" s="10"/>
    </row>
    <row r="1028" spans="1:16" x14ac:dyDescent="0.25">
      <c r="A1028" s="23">
        <v>40711</v>
      </c>
      <c r="B1028">
        <v>17.946819000000001</v>
      </c>
      <c r="C1028" s="16">
        <f t="shared" si="75"/>
        <v>-7.1023411623201027E-2</v>
      </c>
      <c r="D1028" s="10"/>
      <c r="E1028" s="6">
        <v>29.761887000000002</v>
      </c>
      <c r="F1028" s="16">
        <f t="shared" si="76"/>
        <v>-8.2839066889974777E-3</v>
      </c>
      <c r="G1028" s="10"/>
      <c r="H1028" s="6">
        <v>24.15</v>
      </c>
      <c r="I1028" s="16">
        <f t="shared" si="77"/>
        <v>1.5270326042096549E-2</v>
      </c>
      <c r="J1028" s="10"/>
      <c r="K1028" s="6">
        <v>93.272829999999999</v>
      </c>
      <c r="L1028" s="16">
        <f t="shared" si="78"/>
        <v>3.6472368167961289E-3</v>
      </c>
      <c r="M1028" s="10"/>
      <c r="N1028" s="6">
        <v>84.801738</v>
      </c>
      <c r="O1028" s="16">
        <f t="shared" si="79"/>
        <v>2.5318411825722142E-2</v>
      </c>
      <c r="P1028" s="10"/>
    </row>
    <row r="1029" spans="1:16" x14ac:dyDescent="0.25">
      <c r="A1029" s="23">
        <v>40710</v>
      </c>
      <c r="B1029">
        <v>18.055323000000001</v>
      </c>
      <c r="C1029" s="16">
        <f t="shared" si="75"/>
        <v>-6.0964905832096239E-2</v>
      </c>
      <c r="D1029" s="10"/>
      <c r="E1029" s="6">
        <v>29.585284000000001</v>
      </c>
      <c r="F1029" s="16">
        <f t="shared" si="76"/>
        <v>-1.6942366681426901E-2</v>
      </c>
      <c r="G1029" s="10"/>
      <c r="H1029" s="6">
        <v>24.040001</v>
      </c>
      <c r="I1029" s="16">
        <f t="shared" si="77"/>
        <v>6.6694456023344006E-3</v>
      </c>
      <c r="J1029" s="10"/>
      <c r="K1029" s="6">
        <v>93.239175000000003</v>
      </c>
      <c r="L1029" s="16">
        <f t="shared" si="78"/>
        <v>4.4625559308315577E-3</v>
      </c>
      <c r="M1029" s="10"/>
      <c r="N1029" s="6">
        <v>85.204305000000005</v>
      </c>
      <c r="O1029" s="16">
        <f t="shared" si="79"/>
        <v>2.2973141497953709E-2</v>
      </c>
      <c r="P1029" s="10"/>
    </row>
    <row r="1030" spans="1:16" x14ac:dyDescent="0.25">
      <c r="A1030" s="23">
        <v>40709</v>
      </c>
      <c r="B1030">
        <v>18.045677999999999</v>
      </c>
      <c r="C1030" s="16">
        <f t="shared" si="75"/>
        <v>-4.6764712373063011E-2</v>
      </c>
      <c r="D1030" s="10"/>
      <c r="E1030" s="6">
        <v>29.576872999999999</v>
      </c>
      <c r="F1030" s="16">
        <f t="shared" si="76"/>
        <v>-1.9001608874970932E-2</v>
      </c>
      <c r="G1030" s="10"/>
      <c r="H1030" s="6">
        <v>24.08</v>
      </c>
      <c r="I1030" s="16">
        <f t="shared" si="77"/>
        <v>-4.9668460264901126E-3</v>
      </c>
      <c r="J1030" s="10"/>
      <c r="K1030" s="6">
        <v>93.415858999999998</v>
      </c>
      <c r="L1030" s="16">
        <f t="shared" si="78"/>
        <v>4.1001225478212167E-3</v>
      </c>
      <c r="M1030" s="10"/>
      <c r="N1030" s="6">
        <v>84.819237999999999</v>
      </c>
      <c r="O1030" s="16">
        <f t="shared" si="79"/>
        <v>2.330860318371264E-2</v>
      </c>
      <c r="P1030" s="10"/>
    </row>
    <row r="1031" spans="1:16" x14ac:dyDescent="0.25">
      <c r="A1031" s="23">
        <v>40708</v>
      </c>
      <c r="B1031">
        <v>18.308503999999999</v>
      </c>
      <c r="C1031" s="16">
        <f t="shared" si="75"/>
        <v>-6.0053378836603888E-2</v>
      </c>
      <c r="D1031" s="10"/>
      <c r="E1031" s="6">
        <v>29.972128999999999</v>
      </c>
      <c r="F1031" s="16">
        <f t="shared" si="76"/>
        <v>-2.7596270256607602E-2</v>
      </c>
      <c r="G1031" s="10"/>
      <c r="H1031" s="6">
        <v>24.5</v>
      </c>
      <c r="I1031" s="16">
        <f t="shared" si="77"/>
        <v>-7.8285949732179727E-3</v>
      </c>
      <c r="J1031" s="10"/>
      <c r="K1031" s="6">
        <v>92.902631</v>
      </c>
      <c r="L1031" s="16">
        <f t="shared" si="78"/>
        <v>9.4651985439802022E-3</v>
      </c>
      <c r="M1031" s="10"/>
      <c r="N1031" s="6">
        <v>83.305238000000003</v>
      </c>
      <c r="O1031" s="16">
        <f t="shared" si="79"/>
        <v>2.8376461718360613E-2</v>
      </c>
      <c r="P1031" s="10"/>
    </row>
    <row r="1032" spans="1:16" x14ac:dyDescent="0.25">
      <c r="A1032" s="23">
        <v>40707</v>
      </c>
      <c r="B1032">
        <v>18.050502000000002</v>
      </c>
      <c r="C1032" s="16">
        <f t="shared" si="75"/>
        <v>-4.9105286097791079E-2</v>
      </c>
      <c r="D1032" s="10"/>
      <c r="E1032" s="6">
        <v>29.711431000000001</v>
      </c>
      <c r="F1032" s="16">
        <f t="shared" si="76"/>
        <v>-1.0541752139068716E-2</v>
      </c>
      <c r="G1032" s="10"/>
      <c r="H1032" s="6">
        <v>24.15</v>
      </c>
      <c r="I1032" s="16">
        <f t="shared" si="77"/>
        <v>2.0449487916176512E-3</v>
      </c>
      <c r="J1032" s="10"/>
      <c r="K1032" s="6">
        <v>93.180279999999996</v>
      </c>
      <c r="L1032" s="16">
        <f t="shared" si="78"/>
        <v>5.3761535404206473E-3</v>
      </c>
      <c r="M1032" s="10"/>
      <c r="N1032" s="6">
        <v>84.582952000000006</v>
      </c>
      <c r="O1032" s="16">
        <f t="shared" si="79"/>
        <v>1.4524915554940732E-2</v>
      </c>
      <c r="P1032" s="10"/>
    </row>
    <row r="1033" spans="1:16" x14ac:dyDescent="0.25">
      <c r="A1033" s="23">
        <v>40704</v>
      </c>
      <c r="B1033">
        <v>18.009511</v>
      </c>
      <c r="C1033" s="16">
        <f t="shared" ref="C1033:C1096" si="80">B1032/B1061-1</f>
        <v>-5.2317646310210741E-2</v>
      </c>
      <c r="D1033" s="10"/>
      <c r="E1033" s="6">
        <v>29.492778000000001</v>
      </c>
      <c r="F1033" s="16">
        <f t="shared" ref="F1033:F1096" si="81">E1032/E1061-1</f>
        <v>-1.6446793029456175E-2</v>
      </c>
      <c r="G1033" s="10"/>
      <c r="H1033" s="6">
        <v>24.17</v>
      </c>
      <c r="I1033" s="16">
        <f t="shared" ref="I1033:I1096" si="82">H1032/H1061-1</f>
        <v>-1.9488388935785306E-2</v>
      </c>
      <c r="J1033" s="10"/>
      <c r="K1033" s="6">
        <v>93.079314999999994</v>
      </c>
      <c r="L1033" s="16">
        <f t="shared" ref="L1033:L1096" si="83">K1032/K1061-1</f>
        <v>7.9236863658544987E-3</v>
      </c>
      <c r="M1033" s="10"/>
      <c r="N1033" s="6">
        <v>85.011771999999993</v>
      </c>
      <c r="O1033" s="16">
        <f t="shared" ref="O1033:O1096" si="84">N1032/N1061-1</f>
        <v>3.5915674753034255E-2</v>
      </c>
      <c r="P1033" s="10"/>
    </row>
    <row r="1034" spans="1:16" x14ac:dyDescent="0.25">
      <c r="A1034" s="23">
        <v>40703</v>
      </c>
      <c r="B1034">
        <v>18.429065999999999</v>
      </c>
      <c r="C1034" s="16">
        <f t="shared" si="80"/>
        <v>-4.2124172054487707E-2</v>
      </c>
      <c r="D1034" s="10"/>
      <c r="E1034" s="6">
        <v>29.950353</v>
      </c>
      <c r="F1034" s="16">
        <f t="shared" si="81"/>
        <v>-1.3908234765765526E-2</v>
      </c>
      <c r="G1034" s="10"/>
      <c r="H1034" s="6">
        <v>24.459999</v>
      </c>
      <c r="I1034" s="16">
        <f t="shared" si="82"/>
        <v>-2.5010124041543902E-2</v>
      </c>
      <c r="J1034" s="10"/>
      <c r="K1034" s="6">
        <v>93.188695999999993</v>
      </c>
      <c r="L1034" s="16">
        <f t="shared" si="83"/>
        <v>9.1829712499567062E-3</v>
      </c>
      <c r="M1034" s="10"/>
      <c r="N1034" s="6">
        <v>84.364165</v>
      </c>
      <c r="O1034" s="16">
        <f t="shared" si="84"/>
        <v>4.2838062965178558E-2</v>
      </c>
      <c r="P1034" s="10"/>
    </row>
    <row r="1035" spans="1:16" x14ac:dyDescent="0.25">
      <c r="A1035" s="23">
        <v>40702</v>
      </c>
      <c r="B1035">
        <v>18.496580000000002</v>
      </c>
      <c r="C1035" s="16">
        <f t="shared" si="80"/>
        <v>-1.4003254435685508E-2</v>
      </c>
      <c r="D1035" s="10"/>
      <c r="E1035" s="6">
        <v>29.775642999999999</v>
      </c>
      <c r="F1035" s="16">
        <f t="shared" si="81"/>
        <v>6.4299530992366627E-3</v>
      </c>
      <c r="G1035" s="10"/>
      <c r="H1035" s="6">
        <v>24.459999</v>
      </c>
      <c r="I1035" s="16">
        <f t="shared" si="82"/>
        <v>-3.6659879293681197E-3</v>
      </c>
      <c r="J1035" s="10"/>
      <c r="K1035" s="6">
        <v>93.441098999999994</v>
      </c>
      <c r="L1035" s="16">
        <f t="shared" si="83"/>
        <v>1.2293228963814462E-2</v>
      </c>
      <c r="M1035" s="10"/>
      <c r="N1035" s="6">
        <v>84.705472</v>
      </c>
      <c r="O1035" s="16">
        <f t="shared" si="84"/>
        <v>3.8100288063529941E-2</v>
      </c>
      <c r="P1035" s="10"/>
    </row>
    <row r="1036" spans="1:16" x14ac:dyDescent="0.25">
      <c r="A1036" s="23">
        <v>40701</v>
      </c>
      <c r="B1036">
        <v>19.246473999999999</v>
      </c>
      <c r="C1036" s="16">
        <f t="shared" si="80"/>
        <v>-2.5820375358136416E-2</v>
      </c>
      <c r="D1036" s="10"/>
      <c r="E1036" s="6">
        <v>29.592611999999999</v>
      </c>
      <c r="F1036" s="16">
        <f t="shared" si="81"/>
        <v>4.4906085951501584E-3</v>
      </c>
      <c r="G1036" s="10"/>
      <c r="H1036" s="6">
        <v>24.700001</v>
      </c>
      <c r="I1036" s="16">
        <f t="shared" si="82"/>
        <v>1.2836397515527898E-2</v>
      </c>
      <c r="J1036" s="10"/>
      <c r="K1036" s="6">
        <v>93.382204000000002</v>
      </c>
      <c r="L1036" s="16">
        <f t="shared" si="83"/>
        <v>1.8267331065208614E-2</v>
      </c>
      <c r="M1036" s="10"/>
      <c r="N1036" s="6">
        <v>84.049111999999994</v>
      </c>
      <c r="O1036" s="16">
        <f t="shared" si="84"/>
        <v>5.0266825554621919E-2</v>
      </c>
      <c r="P1036" s="10"/>
    </row>
    <row r="1037" spans="1:16" x14ac:dyDescent="0.25">
      <c r="A1037" s="23">
        <v>40700</v>
      </c>
      <c r="B1037">
        <v>18.855853</v>
      </c>
      <c r="C1037" s="16">
        <f t="shared" si="80"/>
        <v>1.5219370284101474E-2</v>
      </c>
      <c r="D1037" s="10"/>
      <c r="E1037" s="6">
        <v>29.584294</v>
      </c>
      <c r="F1037" s="16">
        <f t="shared" si="81"/>
        <v>1.4546434064056646E-2</v>
      </c>
      <c r="G1037" s="10"/>
      <c r="H1037" s="6">
        <v>24.780000999999999</v>
      </c>
      <c r="I1037" s="16">
        <f t="shared" si="82"/>
        <v>3.5639454926624792E-2</v>
      </c>
      <c r="J1037" s="10"/>
      <c r="K1037" s="6">
        <v>93.062490999999994</v>
      </c>
      <c r="L1037" s="16">
        <f t="shared" si="83"/>
        <v>1.6330958133899287E-2</v>
      </c>
      <c r="M1037" s="10"/>
      <c r="N1037" s="6">
        <v>83.664045000000002</v>
      </c>
      <c r="O1037" s="16">
        <f t="shared" si="84"/>
        <v>3.1468566954964139E-2</v>
      </c>
      <c r="P1037" s="10"/>
    </row>
    <row r="1038" spans="1:16" x14ac:dyDescent="0.25">
      <c r="A1038" s="23">
        <v>40697</v>
      </c>
      <c r="B1038">
        <v>19.080098</v>
      </c>
      <c r="C1038" s="16">
        <f t="shared" si="80"/>
        <v>7.5334228949328619E-3</v>
      </c>
      <c r="D1038" s="10"/>
      <c r="E1038" s="6">
        <v>29.800601</v>
      </c>
      <c r="F1038" s="16">
        <f t="shared" si="81"/>
        <v>3.5828693759260677E-2</v>
      </c>
      <c r="G1038" s="10"/>
      <c r="H1038" s="6">
        <v>25.02</v>
      </c>
      <c r="I1038" s="16">
        <f t="shared" si="82"/>
        <v>4.5569618330395745E-2</v>
      </c>
      <c r="J1038" s="10"/>
      <c r="K1038" s="6">
        <v>93.222351000000003</v>
      </c>
      <c r="L1038" s="16">
        <f t="shared" si="83"/>
        <v>1.7567027372093591E-2</v>
      </c>
      <c r="M1038" s="10"/>
      <c r="N1038" s="6">
        <v>84.302904999999996</v>
      </c>
      <c r="O1038" s="16">
        <f t="shared" si="84"/>
        <v>3.6684528929088689E-2</v>
      </c>
      <c r="P1038" s="10"/>
    </row>
    <row r="1039" spans="1:16" x14ac:dyDescent="0.25">
      <c r="A1039" s="23">
        <v>40696</v>
      </c>
      <c r="B1039">
        <v>19.458662</v>
      </c>
      <c r="C1039" s="16">
        <f t="shared" si="80"/>
        <v>1.9384610074834052E-2</v>
      </c>
      <c r="D1039" s="10"/>
      <c r="E1039" s="6">
        <v>30.075147000000001</v>
      </c>
      <c r="F1039" s="16">
        <f t="shared" si="81"/>
        <v>5.2291401296545192E-2</v>
      </c>
      <c r="G1039" s="10"/>
      <c r="H1039" s="6">
        <v>25.41</v>
      </c>
      <c r="I1039" s="16">
        <f t="shared" si="82"/>
        <v>5.0377833753148638E-2</v>
      </c>
      <c r="J1039" s="10"/>
      <c r="K1039" s="6">
        <v>93.020420000000001</v>
      </c>
      <c r="L1039" s="16">
        <f t="shared" si="83"/>
        <v>2.0339610193691016E-2</v>
      </c>
      <c r="M1039" s="10"/>
      <c r="N1039" s="6">
        <v>83.821571000000006</v>
      </c>
      <c r="O1039" s="16">
        <f t="shared" si="84"/>
        <v>4.8548928563579397E-2</v>
      </c>
      <c r="P1039" s="10"/>
    </row>
    <row r="1040" spans="1:16" x14ac:dyDescent="0.25">
      <c r="A1040" s="23">
        <v>40695</v>
      </c>
      <c r="B1040">
        <v>19.092155000000002</v>
      </c>
      <c r="C1040" s="16">
        <f t="shared" si="80"/>
        <v>4.4984633749320491E-2</v>
      </c>
      <c r="D1040" s="10"/>
      <c r="E1040" s="6">
        <v>30.158341</v>
      </c>
      <c r="F1040" s="16">
        <f t="shared" si="81"/>
        <v>6.1985917023270387E-2</v>
      </c>
      <c r="G1040" s="10"/>
      <c r="H1040" s="6">
        <v>25.32</v>
      </c>
      <c r="I1040" s="16">
        <f t="shared" si="82"/>
        <v>6.8994530921329345E-2</v>
      </c>
      <c r="J1040" s="10"/>
      <c r="K1040" s="6">
        <v>93.870193</v>
      </c>
      <c r="L1040" s="16">
        <f t="shared" si="83"/>
        <v>1.9060653587407606E-2</v>
      </c>
      <c r="M1040" s="10"/>
      <c r="N1040" s="6">
        <v>85.449344999999994</v>
      </c>
      <c r="O1040" s="16">
        <f t="shared" si="84"/>
        <v>4.1662215680134951E-2</v>
      </c>
      <c r="P1040" s="10"/>
    </row>
    <row r="1041" spans="1:16" x14ac:dyDescent="0.25">
      <c r="A1041" s="23">
        <v>40694</v>
      </c>
      <c r="B1041">
        <v>19.545466000000001</v>
      </c>
      <c r="C1041" s="16">
        <f t="shared" si="80"/>
        <v>4.4884575725413711E-2</v>
      </c>
      <c r="D1041" s="10"/>
      <c r="E1041" s="6">
        <v>30.574318000000002</v>
      </c>
      <c r="F1041" s="16">
        <f t="shared" si="81"/>
        <v>7.4074051650133477E-2</v>
      </c>
      <c r="G1041" s="10"/>
      <c r="H1041" s="6">
        <v>25.41</v>
      </c>
      <c r="I1041" s="16">
        <f t="shared" si="82"/>
        <v>8.716182536874939E-2</v>
      </c>
      <c r="J1041" s="10"/>
      <c r="K1041" s="6">
        <v>93.403240999999994</v>
      </c>
      <c r="L1041" s="16">
        <f t="shared" si="83"/>
        <v>2.884066708238886E-2</v>
      </c>
      <c r="M1041" s="10"/>
      <c r="N1041" s="6">
        <v>84.309905000000001</v>
      </c>
      <c r="O1041" s="16">
        <f t="shared" si="84"/>
        <v>5.5060452587485376E-2</v>
      </c>
      <c r="P1041" s="10"/>
    </row>
    <row r="1042" spans="1:16" x14ac:dyDescent="0.25">
      <c r="A1042" s="23">
        <v>40690</v>
      </c>
      <c r="B1042">
        <v>19.241651999999998</v>
      </c>
      <c r="C1042" s="16">
        <f t="shared" si="80"/>
        <v>7.3085804958773481E-2</v>
      </c>
      <c r="D1042" s="10"/>
      <c r="E1042" s="6">
        <v>30.125062</v>
      </c>
      <c r="F1042" s="16">
        <f t="shared" si="81"/>
        <v>8.3112254238738803E-2</v>
      </c>
      <c r="G1042" s="10"/>
      <c r="H1042" s="6">
        <v>24.6</v>
      </c>
      <c r="I1042" s="16">
        <f t="shared" si="82"/>
        <v>8.3582043344049284E-2</v>
      </c>
      <c r="J1042" s="10"/>
      <c r="K1042" s="6">
        <v>93.411618000000004</v>
      </c>
      <c r="L1042" s="16">
        <f t="shared" si="83"/>
        <v>2.5881882103703902E-2</v>
      </c>
      <c r="M1042" s="10"/>
      <c r="N1042" s="6">
        <v>84.118072999999995</v>
      </c>
      <c r="O1042" s="16">
        <f t="shared" si="84"/>
        <v>4.5474742853038874E-2</v>
      </c>
      <c r="P1042" s="10"/>
    </row>
    <row r="1043" spans="1:16" x14ac:dyDescent="0.25">
      <c r="A1043" s="23">
        <v>40689</v>
      </c>
      <c r="B1043">
        <v>19.118679</v>
      </c>
      <c r="C1043" s="16">
        <f t="shared" si="80"/>
        <v>4.5492231610981815E-2</v>
      </c>
      <c r="D1043" s="10"/>
      <c r="E1043" s="6">
        <v>30.266496</v>
      </c>
      <c r="F1043" s="16">
        <f t="shared" si="81"/>
        <v>4.9261114456162103E-2</v>
      </c>
      <c r="G1043" s="10"/>
      <c r="H1043" s="6">
        <v>24.540001</v>
      </c>
      <c r="I1043" s="16">
        <f t="shared" si="82"/>
        <v>3.1446540880503138E-2</v>
      </c>
      <c r="J1043" s="10"/>
      <c r="K1043" s="6">
        <v>93.311044999999993</v>
      </c>
      <c r="L1043" s="16">
        <f t="shared" si="83"/>
        <v>2.7387085010062817E-2</v>
      </c>
      <c r="M1043" s="10"/>
      <c r="N1043" s="6">
        <v>84.152951999999999</v>
      </c>
      <c r="O1043" s="16">
        <f t="shared" si="84"/>
        <v>4.5459710052531577E-2</v>
      </c>
      <c r="P1043" s="10"/>
    </row>
    <row r="1044" spans="1:16" x14ac:dyDescent="0.25">
      <c r="A1044" s="23">
        <v>40688</v>
      </c>
      <c r="B1044">
        <v>18.988472000000002</v>
      </c>
      <c r="C1044" s="16">
        <f t="shared" si="80"/>
        <v>4.0988656904436871E-2</v>
      </c>
      <c r="D1044" s="10"/>
      <c r="E1044" s="6">
        <v>30.5244</v>
      </c>
      <c r="F1044" s="16">
        <f t="shared" si="81"/>
        <v>7.4424109275795791E-2</v>
      </c>
      <c r="G1044" s="10"/>
      <c r="H1044" s="6">
        <v>24.41</v>
      </c>
      <c r="I1044" s="16">
        <f t="shared" si="82"/>
        <v>3.7632177589852045E-2</v>
      </c>
      <c r="J1044" s="10"/>
      <c r="K1044" s="6">
        <v>92.908731000000003</v>
      </c>
      <c r="L1044" s="16">
        <f t="shared" si="83"/>
        <v>3.1680917657018304E-2</v>
      </c>
      <c r="M1044" s="10"/>
      <c r="N1044" s="6">
        <v>83.437944000000002</v>
      </c>
      <c r="O1044" s="16">
        <f t="shared" si="84"/>
        <v>6.0077878663950646E-2</v>
      </c>
      <c r="P1044" s="10"/>
    </row>
    <row r="1045" spans="1:16" x14ac:dyDescent="0.25">
      <c r="A1045" s="23">
        <v>40687</v>
      </c>
      <c r="B1045">
        <v>18.711179999999999</v>
      </c>
      <c r="C1045" s="16">
        <f t="shared" si="80"/>
        <v>1.8023631414694874E-2</v>
      </c>
      <c r="D1045" s="10"/>
      <c r="E1045" s="6">
        <v>30.674151999999999</v>
      </c>
      <c r="F1045" s="16">
        <f t="shared" si="81"/>
        <v>9.6205495830584464E-2</v>
      </c>
      <c r="G1045" s="10"/>
      <c r="H1045" s="6">
        <v>24.09</v>
      </c>
      <c r="I1045" s="16">
        <f t="shared" si="82"/>
        <v>4.5844044558697616E-2</v>
      </c>
      <c r="J1045" s="10"/>
      <c r="K1045" s="6">
        <v>93.093124000000003</v>
      </c>
      <c r="L1045" s="16">
        <f t="shared" si="83"/>
        <v>2.467891990286164E-2</v>
      </c>
      <c r="M1045" s="10"/>
      <c r="N1045" s="6">
        <v>83.830324000000005</v>
      </c>
      <c r="O1045" s="16">
        <f t="shared" si="84"/>
        <v>5.0266801278003648E-2</v>
      </c>
      <c r="P1045" s="10"/>
    </row>
    <row r="1046" spans="1:16" x14ac:dyDescent="0.25">
      <c r="A1046" s="23">
        <v>40686</v>
      </c>
      <c r="B1046">
        <v>18.547215999999999</v>
      </c>
      <c r="C1046" s="16">
        <f t="shared" si="80"/>
        <v>9.2780842639572647E-3</v>
      </c>
      <c r="D1046" s="10"/>
      <c r="E1046" s="6">
        <v>30.699113000000001</v>
      </c>
      <c r="F1046" s="16">
        <f t="shared" si="81"/>
        <v>9.8629263170977088E-2</v>
      </c>
      <c r="G1046" s="10"/>
      <c r="H1046" s="6">
        <v>24.01</v>
      </c>
      <c r="I1046" s="16">
        <f t="shared" si="82"/>
        <v>3.5683576956147878E-2</v>
      </c>
      <c r="J1046" s="10"/>
      <c r="K1046" s="6">
        <v>92.975784000000004</v>
      </c>
      <c r="L1046" s="16">
        <f t="shared" si="83"/>
        <v>2.851194882188457E-2</v>
      </c>
      <c r="M1046" s="10"/>
      <c r="N1046" s="6">
        <v>83.516418000000002</v>
      </c>
      <c r="O1046" s="16">
        <f t="shared" si="84"/>
        <v>6.1820460647677322E-2</v>
      </c>
      <c r="P1046" s="10"/>
    </row>
    <row r="1047" spans="1:16" x14ac:dyDescent="0.25">
      <c r="A1047" s="23">
        <v>40683</v>
      </c>
      <c r="B1047">
        <v>18.863088999999999</v>
      </c>
      <c r="C1047" s="16">
        <f t="shared" si="80"/>
        <v>-8.320398125823858E-3</v>
      </c>
      <c r="D1047" s="10"/>
      <c r="E1047" s="6">
        <v>30.832225000000001</v>
      </c>
      <c r="F1047" s="16">
        <f t="shared" si="81"/>
        <v>9.8541284678452579E-2</v>
      </c>
      <c r="G1047" s="10"/>
      <c r="H1047" s="6">
        <v>24.719999000000001</v>
      </c>
      <c r="I1047" s="16">
        <f t="shared" si="82"/>
        <v>1.1799410029498469E-2</v>
      </c>
      <c r="J1047" s="10"/>
      <c r="K1047" s="6">
        <v>93.034453999999997</v>
      </c>
      <c r="L1047" s="16">
        <f t="shared" si="83"/>
        <v>3.0828868450814673E-2</v>
      </c>
      <c r="M1047" s="10"/>
      <c r="N1047" s="6">
        <v>83.115316000000007</v>
      </c>
      <c r="O1047" s="16">
        <f t="shared" si="84"/>
        <v>6.9250730103472158E-2</v>
      </c>
      <c r="P1047" s="10"/>
    </row>
    <row r="1048" spans="1:16" x14ac:dyDescent="0.25">
      <c r="A1048" s="23">
        <v>40682</v>
      </c>
      <c r="B1048">
        <v>19.203071999999999</v>
      </c>
      <c r="C1048" s="16">
        <f t="shared" si="80"/>
        <v>2.1583233701050197E-2</v>
      </c>
      <c r="D1048" s="10"/>
      <c r="E1048" s="6">
        <v>31.09845</v>
      </c>
      <c r="F1048" s="16">
        <f t="shared" si="81"/>
        <v>0.10068318112539187</v>
      </c>
      <c r="G1048" s="10"/>
      <c r="H1048" s="6">
        <v>24.75</v>
      </c>
      <c r="I1048" s="16">
        <f t="shared" si="82"/>
        <v>3.3444774247491704E-2</v>
      </c>
      <c r="J1048" s="10"/>
      <c r="K1048" s="6">
        <v>93.101507999999995</v>
      </c>
      <c r="L1048" s="16">
        <f t="shared" si="83"/>
        <v>3.1574858312442E-2</v>
      </c>
      <c r="M1048" s="10"/>
      <c r="N1048" s="6">
        <v>83.071715999999995</v>
      </c>
      <c r="O1048" s="16">
        <f t="shared" si="84"/>
        <v>6.5062630224282936E-2</v>
      </c>
      <c r="P1048" s="10"/>
    </row>
    <row r="1049" spans="1:16" x14ac:dyDescent="0.25">
      <c r="A1049" s="23">
        <v>40681</v>
      </c>
      <c r="B1049">
        <v>19.292287999999999</v>
      </c>
      <c r="C1049" s="16">
        <f t="shared" si="80"/>
        <v>4.4215279482739289E-2</v>
      </c>
      <c r="D1049" s="10"/>
      <c r="E1049" s="6">
        <v>31.264842000000002</v>
      </c>
      <c r="F1049" s="16">
        <f t="shared" si="81"/>
        <v>0.12151212180618165</v>
      </c>
      <c r="G1049" s="10"/>
      <c r="H1049" s="6">
        <v>24.43</v>
      </c>
      <c r="I1049" s="16">
        <f t="shared" si="82"/>
        <v>2.6119360442812711E-2</v>
      </c>
      <c r="J1049" s="10"/>
      <c r="K1049" s="6">
        <v>92.942256999999998</v>
      </c>
      <c r="L1049" s="16">
        <f t="shared" si="83"/>
        <v>3.1745222412684848E-2</v>
      </c>
      <c r="M1049" s="10"/>
      <c r="N1049" s="6">
        <v>83.106594999999999</v>
      </c>
      <c r="O1049" s="16">
        <f t="shared" si="84"/>
        <v>5.8849153783248287E-2</v>
      </c>
      <c r="P1049" s="10"/>
    </row>
    <row r="1050" spans="1:16" x14ac:dyDescent="0.25">
      <c r="A1050" s="23">
        <v>40680</v>
      </c>
      <c r="B1050">
        <v>19.398381000000001</v>
      </c>
      <c r="C1050" s="16">
        <f t="shared" si="80"/>
        <v>5.4726083109118973E-2</v>
      </c>
      <c r="D1050" s="10"/>
      <c r="E1050" s="6">
        <v>31.006934999999999</v>
      </c>
      <c r="F1050" s="16">
        <f t="shared" si="81"/>
        <v>0.12683667828133061</v>
      </c>
      <c r="G1050" s="10"/>
      <c r="H1050" s="6">
        <v>24.200001</v>
      </c>
      <c r="I1050" s="16">
        <f t="shared" si="82"/>
        <v>4.1101520756268162E-3</v>
      </c>
      <c r="J1050" s="10"/>
      <c r="K1050" s="6">
        <v>93.176938000000007</v>
      </c>
      <c r="L1050" s="16">
        <f t="shared" si="83"/>
        <v>2.8457937362944108E-2</v>
      </c>
      <c r="M1050" s="10"/>
      <c r="N1050" s="6">
        <v>84.222703999999993</v>
      </c>
      <c r="O1050" s="16">
        <f t="shared" si="84"/>
        <v>5.7187781059563125E-2</v>
      </c>
      <c r="P1050" s="10"/>
    </row>
    <row r="1051" spans="1:16" x14ac:dyDescent="0.25">
      <c r="A1051" s="23">
        <v>40679</v>
      </c>
      <c r="B1051">
        <v>19.239536000000001</v>
      </c>
      <c r="C1051" s="16">
        <f t="shared" si="80"/>
        <v>6.5855534191488152E-2</v>
      </c>
      <c r="D1051" s="10"/>
      <c r="E1051" s="6">
        <v>31.031893</v>
      </c>
      <c r="F1051" s="16">
        <f t="shared" si="81"/>
        <v>0.12394455306409013</v>
      </c>
      <c r="G1051" s="10"/>
      <c r="H1051" s="6">
        <v>24.129999000000002</v>
      </c>
      <c r="I1051" s="16">
        <f t="shared" si="82"/>
        <v>-4.1296986422834081E-4</v>
      </c>
      <c r="J1051" s="10"/>
      <c r="K1051" s="6">
        <v>93.051214000000002</v>
      </c>
      <c r="L1051" s="16">
        <f t="shared" si="83"/>
        <v>2.7731598069486552E-2</v>
      </c>
      <c r="M1051" s="10"/>
      <c r="N1051" s="6">
        <v>83.368185999999994</v>
      </c>
      <c r="O1051" s="16">
        <f t="shared" si="84"/>
        <v>5.5300916938342715E-2</v>
      </c>
      <c r="P1051" s="10"/>
    </row>
    <row r="1052" spans="1:16" x14ac:dyDescent="0.25">
      <c r="A1052" s="23">
        <v>40676</v>
      </c>
      <c r="B1052">
        <v>19.232316999999998</v>
      </c>
      <c r="C1052" s="16">
        <f t="shared" si="80"/>
        <v>6.2466824722542613E-2</v>
      </c>
      <c r="D1052" s="10"/>
      <c r="E1052" s="6">
        <v>30.848865</v>
      </c>
      <c r="F1052" s="16">
        <f t="shared" si="81"/>
        <v>0.12113012416074831</v>
      </c>
      <c r="G1052" s="10"/>
      <c r="H1052" s="6">
        <v>24.66</v>
      </c>
      <c r="I1052" s="16">
        <f t="shared" si="82"/>
        <v>-1.0254307229462967E-2</v>
      </c>
      <c r="J1052" s="10"/>
      <c r="K1052" s="6">
        <v>92.783006999999998</v>
      </c>
      <c r="L1052" s="16">
        <f t="shared" si="83"/>
        <v>2.6912265855056461E-2</v>
      </c>
      <c r="M1052" s="10"/>
      <c r="N1052" s="6">
        <v>82.906047999999998</v>
      </c>
      <c r="O1052" s="16">
        <f t="shared" si="84"/>
        <v>4.0405982061473056E-2</v>
      </c>
      <c r="P1052" s="10"/>
    </row>
    <row r="1053" spans="1:16" x14ac:dyDescent="0.25">
      <c r="A1053" s="23">
        <v>40675</v>
      </c>
      <c r="B1053">
        <v>19.237128999999999</v>
      </c>
      <c r="C1053" s="16">
        <f t="shared" si="80"/>
        <v>7.6664022262483034E-2</v>
      </c>
      <c r="D1053" s="10"/>
      <c r="E1053" s="6">
        <v>30.948698</v>
      </c>
      <c r="F1053" s="16">
        <f t="shared" si="81"/>
        <v>0.12125803164688231</v>
      </c>
      <c r="G1053" s="10"/>
      <c r="H1053" s="6">
        <v>24.9</v>
      </c>
      <c r="I1053" s="16">
        <f t="shared" si="82"/>
        <v>2.5790306747491387E-2</v>
      </c>
      <c r="J1053" s="10"/>
      <c r="K1053" s="6">
        <v>92.506422999999998</v>
      </c>
      <c r="L1053" s="16">
        <f t="shared" si="83"/>
        <v>2.6316465387730581E-2</v>
      </c>
      <c r="M1053" s="10"/>
      <c r="N1053" s="6">
        <v>82.164882000000006</v>
      </c>
      <c r="O1053" s="16">
        <f t="shared" si="84"/>
        <v>3.5760929035512978E-2</v>
      </c>
      <c r="P1053" s="10"/>
    </row>
    <row r="1054" spans="1:16" x14ac:dyDescent="0.25">
      <c r="A1054" s="23">
        <v>40674</v>
      </c>
      <c r="B1054">
        <v>19.095130000000001</v>
      </c>
      <c r="C1054" s="16">
        <f t="shared" si="80"/>
        <v>8.5710381798159707E-2</v>
      </c>
      <c r="D1054" s="10"/>
      <c r="E1054" s="6">
        <v>30.474485000000001</v>
      </c>
      <c r="F1054" s="16">
        <f t="shared" si="81"/>
        <v>0.1269313028733261</v>
      </c>
      <c r="G1054" s="10"/>
      <c r="H1054" s="6">
        <v>24.469999000000001</v>
      </c>
      <c r="I1054" s="16">
        <f t="shared" si="82"/>
        <v>5.0189837629263545E-2</v>
      </c>
      <c r="J1054" s="10"/>
      <c r="K1054" s="6">
        <v>92.724337000000006</v>
      </c>
      <c r="L1054" s="16">
        <f t="shared" si="83"/>
        <v>2.808988882674468E-2</v>
      </c>
      <c r="M1054" s="10"/>
      <c r="N1054" s="6">
        <v>82.688057000000001</v>
      </c>
      <c r="O1054" s="16">
        <f t="shared" si="84"/>
        <v>3.1491668525693628E-2</v>
      </c>
      <c r="P1054" s="10"/>
    </row>
    <row r="1055" spans="1:16" x14ac:dyDescent="0.25">
      <c r="A1055" s="23">
        <v>40673</v>
      </c>
      <c r="B1055">
        <v>19.338211999999999</v>
      </c>
      <c r="C1055" s="16">
        <f t="shared" si="80"/>
        <v>6.8839991572482218E-2</v>
      </c>
      <c r="D1055" s="10"/>
      <c r="E1055" s="6">
        <v>30.590958000000001</v>
      </c>
      <c r="F1055" s="16">
        <f t="shared" si="81"/>
        <v>0.10000005053408034</v>
      </c>
      <c r="G1055" s="10"/>
      <c r="H1055" s="6">
        <v>24.700001</v>
      </c>
      <c r="I1055" s="16">
        <f t="shared" si="82"/>
        <v>3.4672262156448364E-2</v>
      </c>
      <c r="J1055" s="10"/>
      <c r="K1055" s="6">
        <v>92.57347</v>
      </c>
      <c r="L1055" s="16">
        <f t="shared" si="83"/>
        <v>2.7188958368113303E-2</v>
      </c>
      <c r="M1055" s="10"/>
      <c r="N1055" s="6">
        <v>82.217197999999996</v>
      </c>
      <c r="O1055" s="16">
        <f t="shared" si="84"/>
        <v>3.5923148606861632E-2</v>
      </c>
      <c r="P1055" s="10"/>
    </row>
    <row r="1056" spans="1:16" x14ac:dyDescent="0.25">
      <c r="A1056" s="23">
        <v>40672</v>
      </c>
      <c r="B1056">
        <v>19.220282000000001</v>
      </c>
      <c r="C1056" s="16">
        <f t="shared" si="80"/>
        <v>0.11288089985718242</v>
      </c>
      <c r="D1056" s="10"/>
      <c r="E1056" s="6">
        <v>30.349689999999999</v>
      </c>
      <c r="F1056" s="16">
        <f t="shared" si="81"/>
        <v>0.12172062374807302</v>
      </c>
      <c r="G1056" s="10"/>
      <c r="H1056" s="6">
        <v>24.23</v>
      </c>
      <c r="I1056" s="16">
        <f t="shared" si="82"/>
        <v>4.8832358761458972E-2</v>
      </c>
      <c r="J1056" s="10"/>
      <c r="K1056" s="6">
        <v>92.950641000000005</v>
      </c>
      <c r="L1056" s="16">
        <f t="shared" si="83"/>
        <v>2.9025204069936139E-2</v>
      </c>
      <c r="M1056" s="10"/>
      <c r="N1056" s="6">
        <v>82.810130999999998</v>
      </c>
      <c r="O1056" s="16">
        <f t="shared" si="84"/>
        <v>3.8233828050975527E-2</v>
      </c>
      <c r="P1056" s="10"/>
    </row>
    <row r="1057" spans="1:16" x14ac:dyDescent="0.25">
      <c r="A1057" s="23">
        <v>40669</v>
      </c>
      <c r="B1057">
        <v>19.111979000000002</v>
      </c>
      <c r="C1057" s="16">
        <f t="shared" si="80"/>
        <v>9.7731948871114804E-2</v>
      </c>
      <c r="D1057" s="10"/>
      <c r="E1057" s="6">
        <v>30.274813999999999</v>
      </c>
      <c r="F1057" s="16">
        <f t="shared" si="81"/>
        <v>0.12419100018683626</v>
      </c>
      <c r="G1057" s="10"/>
      <c r="H1057" s="6">
        <v>23.99</v>
      </c>
      <c r="I1057" s="16">
        <f t="shared" si="82"/>
        <v>2.8874778296168913E-2</v>
      </c>
      <c r="J1057" s="10"/>
      <c r="K1057" s="6">
        <v>92.858444000000006</v>
      </c>
      <c r="L1057" s="16">
        <f t="shared" si="83"/>
        <v>2.8180456582423519E-2</v>
      </c>
      <c r="M1057" s="10"/>
      <c r="N1057" s="6">
        <v>82.897326000000007</v>
      </c>
      <c r="O1057" s="16">
        <f t="shared" si="84"/>
        <v>3.7677261178943544E-2</v>
      </c>
      <c r="P1057" s="10"/>
    </row>
    <row r="1058" spans="1:16" x14ac:dyDescent="0.25">
      <c r="A1058" s="23">
        <v>40668</v>
      </c>
      <c r="B1058">
        <v>18.941098</v>
      </c>
      <c r="C1058" s="16">
        <f t="shared" si="80"/>
        <v>0.10153981164178805</v>
      </c>
      <c r="D1058" s="10"/>
      <c r="E1058" s="6">
        <v>30.158341</v>
      </c>
      <c r="F1058" s="16">
        <f t="shared" si="81"/>
        <v>0.11728584119076424</v>
      </c>
      <c r="G1058" s="10"/>
      <c r="H1058" s="6">
        <v>24.16</v>
      </c>
      <c r="I1058" s="16">
        <f t="shared" si="82"/>
        <v>1.6956337431114799E-2</v>
      </c>
      <c r="J1058" s="10"/>
      <c r="K1058" s="6">
        <v>92.858444000000006</v>
      </c>
      <c r="L1058" s="16">
        <f t="shared" si="83"/>
        <v>2.7538709097401082E-2</v>
      </c>
      <c r="M1058" s="10"/>
      <c r="N1058" s="6">
        <v>83.263548</v>
      </c>
      <c r="O1058" s="16">
        <f t="shared" si="84"/>
        <v>4.023506808269528E-2</v>
      </c>
      <c r="P1058" s="10"/>
    </row>
    <row r="1059" spans="1:16" x14ac:dyDescent="0.25">
      <c r="A1059" s="23">
        <v>40667</v>
      </c>
      <c r="B1059">
        <v>19.198619999999998</v>
      </c>
      <c r="C1059" s="16">
        <f t="shared" si="80"/>
        <v>8.3126761086895096E-2</v>
      </c>
      <c r="D1059" s="10"/>
      <c r="E1059" s="6">
        <v>30.416248</v>
      </c>
      <c r="F1059" s="16">
        <f t="shared" si="81"/>
        <v>0.10788502665388844</v>
      </c>
      <c r="G1059" s="10"/>
      <c r="H1059" s="6">
        <v>24.27</v>
      </c>
      <c r="I1059" s="16">
        <f t="shared" si="82"/>
        <v>3.38039780143784E-2</v>
      </c>
      <c r="J1059" s="10"/>
      <c r="K1059" s="6">
        <v>92.539950000000005</v>
      </c>
      <c r="L1059" s="16">
        <f t="shared" si="83"/>
        <v>2.602800203962663E-2</v>
      </c>
      <c r="M1059" s="10"/>
      <c r="N1059" s="6">
        <v>82.478781999999995</v>
      </c>
      <c r="O1059" s="16">
        <f t="shared" si="84"/>
        <v>4.222978702993152E-2</v>
      </c>
      <c r="P1059" s="10"/>
    </row>
    <row r="1060" spans="1:16" x14ac:dyDescent="0.25">
      <c r="A1060" s="23">
        <v>40666</v>
      </c>
      <c r="B1060">
        <v>19.253976000000002</v>
      </c>
      <c r="C1060" s="16">
        <f t="shared" si="80"/>
        <v>0.10807055984845126</v>
      </c>
      <c r="D1060" s="10"/>
      <c r="E1060" s="6">
        <v>30.291454000000002</v>
      </c>
      <c r="F1060" s="16">
        <f t="shared" si="81"/>
        <v>0.12044130056771607</v>
      </c>
      <c r="G1060" s="10"/>
      <c r="H1060" s="6">
        <v>24.450001</v>
      </c>
      <c r="I1060" s="16">
        <f t="shared" si="82"/>
        <v>4.8380129589632892E-2</v>
      </c>
      <c r="J1060" s="10"/>
      <c r="K1060" s="6">
        <v>92.405843000000004</v>
      </c>
      <c r="L1060" s="16">
        <f t="shared" si="83"/>
        <v>1.9137617484472846E-2</v>
      </c>
      <c r="M1060" s="10"/>
      <c r="N1060" s="6">
        <v>82.112560000000002</v>
      </c>
      <c r="O1060" s="16">
        <f t="shared" si="84"/>
        <v>2.4644263489473683E-2</v>
      </c>
      <c r="P1060" s="10"/>
    </row>
    <row r="1061" spans="1:16" x14ac:dyDescent="0.25">
      <c r="A1061" s="23">
        <v>40665</v>
      </c>
      <c r="B1061">
        <v>19.046996</v>
      </c>
      <c r="C1061" s="16">
        <f t="shared" si="80"/>
        <v>0.11731846947025337</v>
      </c>
      <c r="D1061" s="10"/>
      <c r="E1061" s="6">
        <v>30.208259999999999</v>
      </c>
      <c r="F1061" s="16">
        <f t="shared" si="81"/>
        <v>0.11927457934995034</v>
      </c>
      <c r="G1061" s="10"/>
      <c r="H1061" s="6">
        <v>24.629999000000002</v>
      </c>
      <c r="I1061" s="16">
        <f t="shared" si="82"/>
        <v>6.3968711923411581E-2</v>
      </c>
      <c r="J1061" s="10"/>
      <c r="K1061" s="6">
        <v>92.447753000000006</v>
      </c>
      <c r="L1061" s="16">
        <f t="shared" si="83"/>
        <v>1.7008714377119816E-2</v>
      </c>
      <c r="M1061" s="10"/>
      <c r="N1061" s="6">
        <v>81.650422000000006</v>
      </c>
      <c r="O1061" s="16">
        <f t="shared" si="84"/>
        <v>1.8781458983810895E-2</v>
      </c>
      <c r="P1061" s="10"/>
    </row>
    <row r="1062" spans="1:16" x14ac:dyDescent="0.25">
      <c r="A1062" s="23">
        <v>40662</v>
      </c>
      <c r="B1062">
        <v>18.801508999999999</v>
      </c>
      <c r="C1062" s="16">
        <f t="shared" si="80"/>
        <v>9.9777630886672686E-2</v>
      </c>
      <c r="D1062" s="10"/>
      <c r="E1062" s="6">
        <v>29.908756</v>
      </c>
      <c r="F1062" s="16">
        <f t="shared" si="81"/>
        <v>0.12102509975415821</v>
      </c>
      <c r="G1062" s="10"/>
      <c r="H1062" s="6">
        <v>24.790001</v>
      </c>
      <c r="I1062" s="16">
        <f t="shared" si="82"/>
        <v>7.2268179027783264E-2</v>
      </c>
      <c r="J1062" s="10"/>
      <c r="K1062" s="6">
        <v>92.232348000000002</v>
      </c>
      <c r="L1062" s="16">
        <f t="shared" si="83"/>
        <v>1.9335910494729047E-2</v>
      </c>
      <c r="M1062" s="10"/>
      <c r="N1062" s="6">
        <v>81.519628999999995</v>
      </c>
      <c r="O1062" s="16">
        <f t="shared" si="84"/>
        <v>1.642772750715582E-2</v>
      </c>
      <c r="P1062" s="10"/>
    </row>
    <row r="1063" spans="1:16" x14ac:dyDescent="0.25">
      <c r="A1063" s="23">
        <v>40661</v>
      </c>
      <c r="B1063">
        <v>18.690798000000001</v>
      </c>
      <c r="C1063" s="16">
        <f t="shared" si="80"/>
        <v>9.3811345601692464E-2</v>
      </c>
      <c r="D1063" s="10"/>
      <c r="E1063" s="6">
        <v>29.759004000000001</v>
      </c>
      <c r="F1063" s="16">
        <f t="shared" si="81"/>
        <v>0.12660611142375644</v>
      </c>
      <c r="G1063" s="10"/>
      <c r="H1063" s="6">
        <v>24.549999</v>
      </c>
      <c r="I1063" s="16">
        <f t="shared" si="82"/>
        <v>0.10374007585663736</v>
      </c>
      <c r="J1063" s="10"/>
      <c r="K1063" s="6">
        <v>92.057017999999999</v>
      </c>
      <c r="L1063" s="16">
        <f t="shared" si="83"/>
        <v>1.3707542322971111E-2</v>
      </c>
      <c r="M1063" s="10"/>
      <c r="N1063" s="6">
        <v>81.267837</v>
      </c>
      <c r="O1063" s="16">
        <f t="shared" si="84"/>
        <v>8.8276284296195939E-3</v>
      </c>
      <c r="P1063" s="10"/>
    </row>
    <row r="1064" spans="1:16" x14ac:dyDescent="0.25">
      <c r="A1064" s="23">
        <v>40660</v>
      </c>
      <c r="B1064">
        <v>18.986827000000002</v>
      </c>
      <c r="C1064" s="16">
        <f t="shared" si="80"/>
        <v>8.7218290733142467E-2</v>
      </c>
      <c r="D1064" s="10"/>
      <c r="E1064" s="6">
        <v>29.642530000000001</v>
      </c>
      <c r="F1064" s="16">
        <f t="shared" si="81"/>
        <v>0.13772264803716006</v>
      </c>
      <c r="G1064" s="10"/>
      <c r="H1064" s="6">
        <v>24.15</v>
      </c>
      <c r="I1064" s="16">
        <f t="shared" si="82"/>
        <v>0.11236968735840502</v>
      </c>
      <c r="J1064" s="10"/>
      <c r="K1064" s="6">
        <v>91.764801000000006</v>
      </c>
      <c r="L1064" s="16">
        <f t="shared" si="83"/>
        <v>1.2428339862769144E-2</v>
      </c>
      <c r="M1064" s="10"/>
      <c r="N1064" s="6">
        <v>80.651382999999996</v>
      </c>
      <c r="O1064" s="16">
        <f t="shared" si="84"/>
        <v>8.4090674655534769E-3</v>
      </c>
      <c r="P1064" s="10"/>
    </row>
    <row r="1065" spans="1:16" x14ac:dyDescent="0.25">
      <c r="A1065" s="23">
        <v>40659</v>
      </c>
      <c r="B1065">
        <v>18.957946</v>
      </c>
      <c r="C1065" s="16">
        <f t="shared" si="80"/>
        <v>0.11175307673016444</v>
      </c>
      <c r="D1065" s="10"/>
      <c r="E1065" s="6">
        <v>29.168316999999998</v>
      </c>
      <c r="F1065" s="16">
        <f t="shared" si="81"/>
        <v>0.14639640319048475</v>
      </c>
      <c r="G1065" s="10"/>
      <c r="H1065" s="6">
        <v>23.85</v>
      </c>
      <c r="I1065" s="16">
        <f t="shared" si="82"/>
        <v>9.1278856361448391E-2</v>
      </c>
      <c r="J1065" s="10"/>
      <c r="K1065" s="6">
        <v>91.881687999999997</v>
      </c>
      <c r="L1065" s="16">
        <f t="shared" si="83"/>
        <v>8.5688254783073958E-3</v>
      </c>
      <c r="M1065" s="10"/>
      <c r="N1065" s="6">
        <v>81.484898999999999</v>
      </c>
      <c r="O1065" s="16">
        <f t="shared" si="84"/>
        <v>-6.9112986166147694E-3</v>
      </c>
      <c r="P1065" s="10"/>
    </row>
    <row r="1066" spans="1:16" x14ac:dyDescent="0.25">
      <c r="A1066" s="23">
        <v>40658</v>
      </c>
      <c r="B1066">
        <v>18.714866000000001</v>
      </c>
      <c r="C1066" s="16">
        <f t="shared" si="80"/>
        <v>0.10632025909372977</v>
      </c>
      <c r="D1066" s="10"/>
      <c r="E1066" s="6">
        <v>28.560991000000001</v>
      </c>
      <c r="F1066" s="16">
        <f t="shared" si="81"/>
        <v>0.10043943530957411</v>
      </c>
      <c r="G1066" s="10"/>
      <c r="H1066" s="6">
        <v>23.700001</v>
      </c>
      <c r="I1066" s="16">
        <f t="shared" si="82"/>
        <v>6.9506774417344319E-2</v>
      </c>
      <c r="J1066" s="10"/>
      <c r="K1066" s="6">
        <v>91.455883</v>
      </c>
      <c r="L1066" s="16">
        <f t="shared" si="83"/>
        <v>1.5888882461383202E-2</v>
      </c>
      <c r="M1066" s="10"/>
      <c r="N1066" s="6">
        <v>80.703475999999995</v>
      </c>
      <c r="O1066" s="16">
        <f t="shared" si="84"/>
        <v>1.4694920078651252E-2</v>
      </c>
      <c r="P1066" s="10"/>
    </row>
    <row r="1067" spans="1:16" x14ac:dyDescent="0.25">
      <c r="A1067" s="23">
        <v>40654</v>
      </c>
      <c r="B1067">
        <v>18.717271</v>
      </c>
      <c r="C1067" s="16">
        <f t="shared" si="80"/>
        <v>8.2104164445393257E-2</v>
      </c>
      <c r="D1067" s="10"/>
      <c r="E1067" s="6">
        <v>28.319723</v>
      </c>
      <c r="F1067" s="16">
        <f t="shared" si="81"/>
        <v>6.022240363011111E-2</v>
      </c>
      <c r="G1067" s="10"/>
      <c r="H1067" s="6">
        <v>23.82</v>
      </c>
      <c r="I1067" s="16">
        <f t="shared" si="82"/>
        <v>5.3333377777777802E-2</v>
      </c>
      <c r="J1067" s="10"/>
      <c r="K1067" s="6">
        <v>91.364041999999998</v>
      </c>
      <c r="L1067" s="16">
        <f t="shared" si="83"/>
        <v>1.1088053570754264E-2</v>
      </c>
      <c r="M1067" s="10"/>
      <c r="N1067" s="6">
        <v>80.399591000000001</v>
      </c>
      <c r="O1067" s="16">
        <f t="shared" si="84"/>
        <v>2.0009512853695899E-2</v>
      </c>
      <c r="P1067" s="10"/>
    </row>
    <row r="1068" spans="1:16" x14ac:dyDescent="0.25">
      <c r="A1068" s="23">
        <v>40653</v>
      </c>
      <c r="B1068">
        <v>18.621003000000002</v>
      </c>
      <c r="C1068" s="16">
        <f t="shared" si="80"/>
        <v>7.254166346012858E-2</v>
      </c>
      <c r="D1068" s="10"/>
      <c r="E1068" s="6">
        <v>28.319723</v>
      </c>
      <c r="F1068" s="16">
        <f t="shared" si="81"/>
        <v>4.0024477538666892E-2</v>
      </c>
      <c r="G1068" s="10"/>
      <c r="H1068" s="6">
        <v>23.77</v>
      </c>
      <c r="I1068" s="16">
        <f t="shared" si="82"/>
        <v>5.7256943752465927E-2</v>
      </c>
      <c r="J1068" s="10"/>
      <c r="K1068" s="6">
        <v>91.280552999999998</v>
      </c>
      <c r="L1068" s="16">
        <f t="shared" si="83"/>
        <v>1.1188254337303194E-2</v>
      </c>
      <c r="M1068" s="10"/>
      <c r="N1068" s="6">
        <v>80.469052000000005</v>
      </c>
      <c r="O1068" s="16">
        <f t="shared" si="84"/>
        <v>1.5724724161745529E-2</v>
      </c>
      <c r="P1068" s="10"/>
    </row>
    <row r="1069" spans="1:16" x14ac:dyDescent="0.25">
      <c r="A1069" s="23">
        <v>40652</v>
      </c>
      <c r="B1069">
        <v>18.272023000000001</v>
      </c>
      <c r="C1069" s="16">
        <f t="shared" si="80"/>
        <v>8.3613503913543052E-2</v>
      </c>
      <c r="D1069" s="10"/>
      <c r="E1069" s="6">
        <v>28.078455999999999</v>
      </c>
      <c r="F1069" s="16">
        <f t="shared" si="81"/>
        <v>4.674048772669992E-2</v>
      </c>
      <c r="G1069" s="10"/>
      <c r="H1069" s="6">
        <v>23.290001</v>
      </c>
      <c r="I1069" s="16">
        <f t="shared" si="82"/>
        <v>6.3534675615212421E-2</v>
      </c>
      <c r="J1069" s="10"/>
      <c r="K1069" s="6">
        <v>91.238804999999999</v>
      </c>
      <c r="L1069" s="16">
        <f t="shared" si="83"/>
        <v>9.3352551426055808E-3</v>
      </c>
      <c r="M1069" s="10"/>
      <c r="N1069" s="6">
        <v>80.989998999999997</v>
      </c>
      <c r="O1069" s="16">
        <f t="shared" si="84"/>
        <v>1.0860642846102664E-2</v>
      </c>
      <c r="P1069" s="10"/>
    </row>
    <row r="1070" spans="1:16" x14ac:dyDescent="0.25">
      <c r="A1070" s="23">
        <v>40651</v>
      </c>
      <c r="B1070">
        <v>18.214262000000002</v>
      </c>
      <c r="C1070" s="16">
        <f t="shared" si="80"/>
        <v>2.9982358643103835E-2</v>
      </c>
      <c r="D1070" s="10"/>
      <c r="E1070" s="6">
        <v>28.228207999999999</v>
      </c>
      <c r="F1070" s="16">
        <f t="shared" si="81"/>
        <v>2.5664576236601899E-2</v>
      </c>
      <c r="G1070" s="10"/>
      <c r="H1070" s="6">
        <v>23.450001</v>
      </c>
      <c r="I1070" s="16">
        <f t="shared" si="82"/>
        <v>9.9740680821365224E-3</v>
      </c>
      <c r="J1070" s="10"/>
      <c r="K1070" s="6">
        <v>91.046779000000001</v>
      </c>
      <c r="L1070" s="16">
        <f t="shared" si="83"/>
        <v>1.2972119442434815E-2</v>
      </c>
      <c r="M1070" s="10"/>
      <c r="N1070" s="6">
        <v>80.642698999999993</v>
      </c>
      <c r="O1070" s="16">
        <f t="shared" si="84"/>
        <v>3.4483265575679045E-2</v>
      </c>
      <c r="P1070" s="10"/>
    </row>
    <row r="1071" spans="1:16" x14ac:dyDescent="0.25">
      <c r="A1071" s="23">
        <v>40648</v>
      </c>
      <c r="B1071">
        <v>18.404395000000001</v>
      </c>
      <c r="C1071" s="16">
        <f t="shared" si="80"/>
        <v>2.0358703527822541E-2</v>
      </c>
      <c r="D1071" s="10"/>
      <c r="E1071" s="6">
        <v>28.710739</v>
      </c>
      <c r="F1071" s="16">
        <f t="shared" si="81"/>
        <v>4.0827127734298863E-2</v>
      </c>
      <c r="G1071" s="10"/>
      <c r="H1071" s="6">
        <v>23.85</v>
      </c>
      <c r="I1071" s="16">
        <f t="shared" si="82"/>
        <v>2.0896909921502393E-2</v>
      </c>
      <c r="J1071" s="10"/>
      <c r="K1071" s="6">
        <v>90.921542000000002</v>
      </c>
      <c r="L1071" s="16">
        <f t="shared" si="83"/>
        <v>1.6093696773165078E-2</v>
      </c>
      <c r="M1071" s="10"/>
      <c r="N1071" s="6">
        <v>80.460368000000003</v>
      </c>
      <c r="O1071" s="16">
        <f t="shared" si="84"/>
        <v>4.0039899361967501E-2</v>
      </c>
      <c r="P1071" s="10"/>
    </row>
    <row r="1072" spans="1:16" x14ac:dyDescent="0.25">
      <c r="A1072" s="23">
        <v>40647</v>
      </c>
      <c r="B1072">
        <v>18.365886</v>
      </c>
      <c r="C1072" s="16">
        <f t="shared" si="80"/>
        <v>3.1287911092831466E-2</v>
      </c>
      <c r="D1072" s="10"/>
      <c r="E1072" s="6">
        <v>28.169971</v>
      </c>
      <c r="F1072" s="16">
        <f t="shared" si="81"/>
        <v>6.3455705746750413E-2</v>
      </c>
      <c r="G1072" s="10"/>
      <c r="H1072" s="6">
        <v>23.65</v>
      </c>
      <c r="I1072" s="16">
        <f t="shared" si="82"/>
        <v>5.1587301587301626E-2</v>
      </c>
      <c r="J1072" s="10"/>
      <c r="K1072" s="6">
        <v>90.445644000000001</v>
      </c>
      <c r="L1072" s="16">
        <f t="shared" si="83"/>
        <v>1.3379345236081086E-2</v>
      </c>
      <c r="M1072" s="10"/>
      <c r="N1072" s="6">
        <v>79.383745000000005</v>
      </c>
      <c r="O1072" s="16">
        <f t="shared" si="84"/>
        <v>3.1363100845251068E-2</v>
      </c>
      <c r="P1072" s="10"/>
    </row>
    <row r="1073" spans="1:16" x14ac:dyDescent="0.25">
      <c r="A1073" s="23">
        <v>40646</v>
      </c>
      <c r="B1073">
        <v>18.652290000000001</v>
      </c>
      <c r="C1073" s="16">
        <f t="shared" si="80"/>
        <v>2.1689593354336845E-2</v>
      </c>
      <c r="D1073" s="10"/>
      <c r="E1073" s="6">
        <v>27.845509</v>
      </c>
      <c r="F1073" s="16">
        <f t="shared" si="81"/>
        <v>3.6166324839323138E-2</v>
      </c>
      <c r="G1073" s="10"/>
      <c r="H1073" s="6">
        <v>23.34</v>
      </c>
      <c r="I1073" s="16">
        <f t="shared" si="82"/>
        <v>2.6921362270023286E-2</v>
      </c>
      <c r="J1073" s="10"/>
      <c r="K1073" s="6">
        <v>90.671066999999994</v>
      </c>
      <c r="L1073" s="16">
        <f t="shared" si="83"/>
        <v>5.5586557604825337E-3</v>
      </c>
      <c r="M1073" s="10"/>
      <c r="N1073" s="6">
        <v>79.444522000000006</v>
      </c>
      <c r="O1073" s="16">
        <f t="shared" si="84"/>
        <v>1.1063580684818053E-2</v>
      </c>
      <c r="P1073" s="10"/>
    </row>
    <row r="1074" spans="1:16" x14ac:dyDescent="0.25">
      <c r="A1074" s="23">
        <v>40645</v>
      </c>
      <c r="B1074">
        <v>18.539172000000001</v>
      </c>
      <c r="C1074" s="16">
        <f t="shared" si="80"/>
        <v>2.2022959214564652E-2</v>
      </c>
      <c r="D1074" s="10"/>
      <c r="E1074" s="6">
        <v>27.920385</v>
      </c>
      <c r="F1074" s="16">
        <f t="shared" si="81"/>
        <v>2.2994076441701816E-2</v>
      </c>
      <c r="G1074" s="10"/>
      <c r="H1074" s="6">
        <v>23.26</v>
      </c>
      <c r="I1074" s="16">
        <f t="shared" si="82"/>
        <v>2.1444201312910138E-2</v>
      </c>
      <c r="J1074" s="10"/>
      <c r="K1074" s="6">
        <v>90.512438000000003</v>
      </c>
      <c r="L1074" s="16">
        <f t="shared" si="83"/>
        <v>1.1900702806821206E-2</v>
      </c>
      <c r="M1074" s="10"/>
      <c r="N1074" s="6">
        <v>78.949622000000005</v>
      </c>
      <c r="O1074" s="16">
        <f t="shared" si="84"/>
        <v>2.0264020412029904E-2</v>
      </c>
      <c r="P1074" s="10"/>
    </row>
    <row r="1075" spans="1:16" x14ac:dyDescent="0.25">
      <c r="A1075" s="23">
        <v>40644</v>
      </c>
      <c r="B1075">
        <v>18.702831</v>
      </c>
      <c r="C1075" s="16">
        <f t="shared" si="80"/>
        <v>4.1368088495300936E-2</v>
      </c>
      <c r="D1075" s="10"/>
      <c r="E1075" s="6">
        <v>27.945343000000001</v>
      </c>
      <c r="F1075" s="16">
        <f t="shared" si="81"/>
        <v>4.2116412203910603E-2</v>
      </c>
      <c r="G1075" s="10"/>
      <c r="H1075" s="6">
        <v>23.73</v>
      </c>
      <c r="I1075" s="16">
        <f t="shared" si="82"/>
        <v>4.9165539016689186E-2</v>
      </c>
      <c r="J1075" s="10"/>
      <c r="K1075" s="6">
        <v>90.195169000000007</v>
      </c>
      <c r="L1075" s="16">
        <f t="shared" si="83"/>
        <v>5.8363272669659239E-3</v>
      </c>
      <c r="M1075" s="10"/>
      <c r="N1075" s="6">
        <v>78.107422</v>
      </c>
      <c r="O1075" s="16">
        <f t="shared" si="84"/>
        <v>3.9865897778390558E-3</v>
      </c>
      <c r="P1075" s="10"/>
    </row>
    <row r="1076" spans="1:16" x14ac:dyDescent="0.25">
      <c r="A1076" s="23">
        <v>40641</v>
      </c>
      <c r="B1076">
        <v>18.464563999999999</v>
      </c>
      <c r="C1076" s="16">
        <f t="shared" si="80"/>
        <v>6.8913388256877539E-2</v>
      </c>
      <c r="D1076" s="10"/>
      <c r="E1076" s="6">
        <v>28.011897999999999</v>
      </c>
      <c r="F1076" s="16">
        <f t="shared" si="81"/>
        <v>4.6904021189721812E-2</v>
      </c>
      <c r="G1076" s="10"/>
      <c r="H1076" s="6">
        <v>23.92</v>
      </c>
      <c r="I1076" s="16">
        <f t="shared" si="82"/>
        <v>6.891887076942016E-2</v>
      </c>
      <c r="J1076" s="10"/>
      <c r="K1076" s="6">
        <v>90.186818000000002</v>
      </c>
      <c r="L1076" s="16">
        <f t="shared" si="83"/>
        <v>-3.0330861190885905E-3</v>
      </c>
      <c r="M1076" s="10"/>
      <c r="N1076" s="6">
        <v>78.037960999999996</v>
      </c>
      <c r="O1076" s="16">
        <f t="shared" si="84"/>
        <v>-2.1993158584416972E-2</v>
      </c>
      <c r="P1076" s="10"/>
    </row>
    <row r="1077" spans="1:16" x14ac:dyDescent="0.25">
      <c r="A1077" s="23">
        <v>40640</v>
      </c>
      <c r="B1077">
        <v>18.389955</v>
      </c>
      <c r="C1077" s="16">
        <f t="shared" si="80"/>
        <v>5.023955013989867E-2</v>
      </c>
      <c r="D1077" s="10"/>
      <c r="E1077" s="6">
        <v>27.729036000000001</v>
      </c>
      <c r="F1077" s="16">
        <f t="shared" si="81"/>
        <v>4.5853167012255058E-2</v>
      </c>
      <c r="G1077" s="10"/>
      <c r="H1077" s="6">
        <v>24.120000999999998</v>
      </c>
      <c r="I1077" s="16">
        <f t="shared" si="82"/>
        <v>8.1374272993929964E-2</v>
      </c>
      <c r="J1077" s="10"/>
      <c r="K1077" s="6">
        <v>90.236917000000005</v>
      </c>
      <c r="L1077" s="16">
        <f t="shared" si="83"/>
        <v>-3.1070906799991471E-3</v>
      </c>
      <c r="M1077" s="10"/>
      <c r="N1077" s="6">
        <v>78.454722000000004</v>
      </c>
      <c r="O1077" s="16">
        <f t="shared" si="84"/>
        <v>-2.003020681356249E-2</v>
      </c>
      <c r="P1077" s="10"/>
    </row>
    <row r="1078" spans="1:16" x14ac:dyDescent="0.25">
      <c r="A1078" s="23">
        <v>40639</v>
      </c>
      <c r="B1078">
        <v>18.291277999999998</v>
      </c>
      <c r="C1078" s="16">
        <f t="shared" si="80"/>
        <v>2.3165548423917937E-2</v>
      </c>
      <c r="D1078" s="10"/>
      <c r="E1078" s="6">
        <v>27.745673</v>
      </c>
      <c r="F1078" s="16">
        <f t="shared" si="81"/>
        <v>4.7513787109314753E-2</v>
      </c>
      <c r="G1078" s="10"/>
      <c r="H1078" s="6">
        <v>24.33</v>
      </c>
      <c r="I1078" s="16">
        <f t="shared" si="82"/>
        <v>9.7860814650014172E-2</v>
      </c>
      <c r="J1078" s="10"/>
      <c r="K1078" s="6">
        <v>90.370498999999995</v>
      </c>
      <c r="L1078" s="16">
        <f t="shared" si="83"/>
        <v>1.021526648690152E-4</v>
      </c>
      <c r="M1078" s="10"/>
      <c r="N1078" s="6">
        <v>78.611006000000003</v>
      </c>
      <c r="O1078" s="16">
        <f t="shared" si="84"/>
        <v>-1.3515507841388108E-2</v>
      </c>
      <c r="P1078" s="10"/>
    </row>
    <row r="1079" spans="1:16" x14ac:dyDescent="0.25">
      <c r="A1079" s="23">
        <v>40638</v>
      </c>
      <c r="B1079">
        <v>18.199822000000001</v>
      </c>
      <c r="C1079" s="16">
        <f t="shared" si="80"/>
        <v>2.8277626579496173E-2</v>
      </c>
      <c r="D1079" s="10"/>
      <c r="E1079" s="6">
        <v>27.587602</v>
      </c>
      <c r="F1079" s="16">
        <f t="shared" si="81"/>
        <v>5.3378074397933739E-2</v>
      </c>
      <c r="G1079" s="10"/>
      <c r="H1079" s="6">
        <v>24.209999</v>
      </c>
      <c r="I1079" s="16">
        <f t="shared" si="82"/>
        <v>0.10540663334847777</v>
      </c>
      <c r="J1079" s="10"/>
      <c r="K1079" s="6">
        <v>90.662716000000003</v>
      </c>
      <c r="L1079" s="16">
        <f t="shared" si="83"/>
        <v>6.294052263753791E-3</v>
      </c>
      <c r="M1079" s="10"/>
      <c r="N1079" s="6">
        <v>79.809183000000004</v>
      </c>
      <c r="O1079" s="16">
        <f t="shared" si="84"/>
        <v>-5.7321759821156171E-3</v>
      </c>
      <c r="P1079" s="10"/>
    </row>
    <row r="1080" spans="1:16" x14ac:dyDescent="0.25">
      <c r="A1080" s="23">
        <v>40637</v>
      </c>
      <c r="B1080">
        <v>18.108364000000002</v>
      </c>
      <c r="C1080" s="16">
        <f t="shared" si="80"/>
        <v>3.7596123959058536E-2</v>
      </c>
      <c r="D1080" s="10"/>
      <c r="E1080" s="6">
        <v>27.679117999999999</v>
      </c>
      <c r="F1080" s="16">
        <f t="shared" si="81"/>
        <v>4.5418456108237582E-2</v>
      </c>
      <c r="G1080" s="10"/>
      <c r="H1080" s="6">
        <v>24.379999000000002</v>
      </c>
      <c r="I1080" s="16">
        <f t="shared" si="82"/>
        <v>0.16843630156545841</v>
      </c>
      <c r="J1080" s="10"/>
      <c r="K1080" s="6">
        <v>90.612622999999999</v>
      </c>
      <c r="L1080" s="16">
        <f t="shared" si="83"/>
        <v>1.0666515268170862E-2</v>
      </c>
      <c r="M1080" s="10"/>
      <c r="N1080" s="6">
        <v>80.130437000000001</v>
      </c>
      <c r="O1080" s="16">
        <f t="shared" si="84"/>
        <v>1.5844627258466915E-2</v>
      </c>
      <c r="P1080" s="10"/>
    </row>
    <row r="1081" spans="1:16" x14ac:dyDescent="0.25">
      <c r="A1081" s="23">
        <v>40634</v>
      </c>
      <c r="B1081">
        <v>17.862877000000001</v>
      </c>
      <c r="C1081" s="16">
        <f t="shared" si="80"/>
        <v>2.0341738868987491E-2</v>
      </c>
      <c r="D1081" s="10"/>
      <c r="E1081" s="6">
        <v>27.512726000000001</v>
      </c>
      <c r="F1081" s="16">
        <f t="shared" si="81"/>
        <v>4.0778144827539942E-2</v>
      </c>
      <c r="G1081" s="10"/>
      <c r="H1081" s="6">
        <v>24.040001</v>
      </c>
      <c r="I1081" s="16">
        <f t="shared" si="82"/>
        <v>0.15490278754605469</v>
      </c>
      <c r="J1081" s="10"/>
      <c r="K1081" s="6">
        <v>90.403896000000003</v>
      </c>
      <c r="L1081" s="16">
        <f t="shared" si="83"/>
        <v>8.8970767159897157E-3</v>
      </c>
      <c r="M1081" s="10"/>
      <c r="N1081" s="6">
        <v>80.043614000000005</v>
      </c>
      <c r="O1081" s="16">
        <f t="shared" si="84"/>
        <v>2.3639282878995083E-2</v>
      </c>
      <c r="P1081" s="10"/>
    </row>
    <row r="1082" spans="1:16" x14ac:dyDescent="0.25">
      <c r="A1082" s="23">
        <v>40633</v>
      </c>
      <c r="B1082">
        <v>17.718471999999998</v>
      </c>
      <c r="C1082" s="16">
        <f t="shared" si="80"/>
        <v>-2.1231687282055711E-2</v>
      </c>
      <c r="D1082" s="10"/>
      <c r="E1082" s="6">
        <v>27.462807999999999</v>
      </c>
      <c r="F1082" s="16">
        <f t="shared" si="81"/>
        <v>1.8460516428628004E-2</v>
      </c>
      <c r="G1082" s="10"/>
      <c r="H1082" s="6">
        <v>23.709999</v>
      </c>
      <c r="I1082" s="16">
        <f t="shared" si="82"/>
        <v>0.13129416470588229</v>
      </c>
      <c r="J1082" s="10"/>
      <c r="K1082" s="6">
        <v>89.978925000000004</v>
      </c>
      <c r="L1082" s="16">
        <f t="shared" si="83"/>
        <v>9.3657738146744052E-3</v>
      </c>
      <c r="M1082" s="10"/>
      <c r="N1082" s="6">
        <v>79.656369999999995</v>
      </c>
      <c r="O1082" s="16">
        <f t="shared" si="84"/>
        <v>3.7841285938802205E-2</v>
      </c>
      <c r="P1082" s="10"/>
    </row>
    <row r="1083" spans="1:16" x14ac:dyDescent="0.25">
      <c r="A1083" s="23">
        <v>40632</v>
      </c>
      <c r="B1083">
        <v>17.865283999999999</v>
      </c>
      <c r="C1083" s="16">
        <f t="shared" si="80"/>
        <v>-3.3096912781094612E-2</v>
      </c>
      <c r="D1083" s="10"/>
      <c r="E1083" s="6">
        <v>27.704076000000001</v>
      </c>
      <c r="F1083" s="16">
        <f t="shared" si="81"/>
        <v>8.9343278463962505E-3</v>
      </c>
      <c r="G1083" s="10"/>
      <c r="H1083" s="6">
        <v>23.65</v>
      </c>
      <c r="I1083" s="16">
        <f t="shared" si="82"/>
        <v>0.11523984007525856</v>
      </c>
      <c r="J1083" s="10"/>
      <c r="K1083" s="6">
        <v>90.269990000000007</v>
      </c>
      <c r="L1083" s="16">
        <f t="shared" si="83"/>
        <v>6.109645300852673E-3</v>
      </c>
      <c r="M1083" s="10"/>
      <c r="N1083" s="6">
        <v>79.820648000000006</v>
      </c>
      <c r="O1083" s="16">
        <f t="shared" si="84"/>
        <v>2.95988652026411E-2</v>
      </c>
      <c r="P1083" s="10"/>
    </row>
    <row r="1084" spans="1:16" x14ac:dyDescent="0.25">
      <c r="A1084" s="23">
        <v>40631</v>
      </c>
      <c r="B1084">
        <v>17.376712999999999</v>
      </c>
      <c r="C1084" s="16">
        <f t="shared" si="80"/>
        <v>-2.2775077741888694E-2</v>
      </c>
      <c r="D1084" s="10"/>
      <c r="E1084" s="6">
        <v>27.271459</v>
      </c>
      <c r="F1084" s="16">
        <f t="shared" si="81"/>
        <v>2.2121241826677407E-2</v>
      </c>
      <c r="G1084" s="10"/>
      <c r="H1084" s="6">
        <v>23.549999</v>
      </c>
      <c r="I1084" s="16">
        <f t="shared" si="82"/>
        <v>0.1129411764705881</v>
      </c>
      <c r="J1084" s="10"/>
      <c r="K1084" s="6">
        <v>89.962295999999995</v>
      </c>
      <c r="L1084" s="16">
        <f t="shared" si="83"/>
        <v>1.123745164190737E-2</v>
      </c>
      <c r="M1084" s="10"/>
      <c r="N1084" s="6">
        <v>79.189481000000001</v>
      </c>
      <c r="O1084" s="16">
        <f t="shared" si="84"/>
        <v>3.3333766582593904E-2</v>
      </c>
      <c r="P1084" s="10"/>
    </row>
    <row r="1085" spans="1:16" x14ac:dyDescent="0.25">
      <c r="A1085" s="23">
        <v>40630</v>
      </c>
      <c r="B1085">
        <v>17.509084999999999</v>
      </c>
      <c r="C1085" s="16">
        <f t="shared" si="80"/>
        <v>-4.509992215927372E-2</v>
      </c>
      <c r="D1085" s="10"/>
      <c r="E1085" s="6">
        <v>26.996915999999999</v>
      </c>
      <c r="F1085" s="16">
        <f t="shared" si="81"/>
        <v>1.137654297133861E-2</v>
      </c>
      <c r="G1085" s="10"/>
      <c r="H1085" s="6">
        <v>23.549999</v>
      </c>
      <c r="I1085" s="16">
        <f t="shared" si="82"/>
        <v>0.11558493057390185</v>
      </c>
      <c r="J1085" s="10"/>
      <c r="K1085" s="6">
        <v>90.403041999999999</v>
      </c>
      <c r="L1085" s="16">
        <f t="shared" si="83"/>
        <v>6.5763022315681319E-3</v>
      </c>
      <c r="M1085" s="10"/>
      <c r="N1085" s="6">
        <v>79.803359</v>
      </c>
      <c r="O1085" s="16">
        <f t="shared" si="84"/>
        <v>2.1856622807924664E-2</v>
      </c>
      <c r="P1085" s="10"/>
    </row>
    <row r="1086" spans="1:16" x14ac:dyDescent="0.25">
      <c r="A1086" s="23">
        <v>40627</v>
      </c>
      <c r="B1086">
        <v>17.350238999999998</v>
      </c>
      <c r="C1086" s="16">
        <f t="shared" si="80"/>
        <v>-3.9477138854977167E-2</v>
      </c>
      <c r="D1086" s="10"/>
      <c r="E1086" s="6">
        <v>27.096748999999999</v>
      </c>
      <c r="F1086" s="16">
        <f t="shared" si="81"/>
        <v>2.798509916666081E-4</v>
      </c>
      <c r="G1086" s="10"/>
      <c r="H1086" s="6">
        <v>23.59</v>
      </c>
      <c r="I1086" s="16">
        <f t="shared" si="82"/>
        <v>0.10927927461139886</v>
      </c>
      <c r="J1086" s="10"/>
      <c r="K1086" s="6">
        <v>90.369776999999999</v>
      </c>
      <c r="L1086" s="16">
        <f t="shared" si="83"/>
        <v>1.3762620443338092E-2</v>
      </c>
      <c r="M1086" s="10"/>
      <c r="N1086" s="6">
        <v>79.690955000000002</v>
      </c>
      <c r="O1086" s="16">
        <f t="shared" si="84"/>
        <v>3.437941933939026E-2</v>
      </c>
      <c r="P1086" s="10"/>
    </row>
    <row r="1087" spans="1:16" x14ac:dyDescent="0.25">
      <c r="A1087" s="23">
        <v>40626</v>
      </c>
      <c r="B1087">
        <v>17.487425000000002</v>
      </c>
      <c r="C1087" s="16">
        <f t="shared" si="80"/>
        <v>-3.790208761835312E-2</v>
      </c>
      <c r="D1087" s="10"/>
      <c r="E1087" s="6">
        <v>27.221544000000002</v>
      </c>
      <c r="F1087" s="16">
        <f t="shared" si="81"/>
        <v>-3.6110013072280234E-3</v>
      </c>
      <c r="G1087" s="10"/>
      <c r="H1087" s="6">
        <v>23.370000999999998</v>
      </c>
      <c r="I1087" s="16">
        <f t="shared" si="82"/>
        <v>0.11273579656906607</v>
      </c>
      <c r="J1087" s="10"/>
      <c r="K1087" s="6">
        <v>90.502836000000002</v>
      </c>
      <c r="L1087" s="16">
        <f t="shared" si="83"/>
        <v>1.4048995081362037E-2</v>
      </c>
      <c r="M1087" s="10"/>
      <c r="N1087" s="6">
        <v>79.889818000000005</v>
      </c>
      <c r="O1087" s="16">
        <f t="shared" si="84"/>
        <v>3.3615218057836405E-2</v>
      </c>
      <c r="P1087" s="10"/>
    </row>
    <row r="1088" spans="1:16" x14ac:dyDescent="0.25">
      <c r="A1088" s="23">
        <v>40625</v>
      </c>
      <c r="B1088">
        <v>17.326170999999999</v>
      </c>
      <c r="C1088" s="16">
        <f t="shared" si="80"/>
        <v>-2.7829733633377152E-2</v>
      </c>
      <c r="D1088" s="10"/>
      <c r="E1088" s="6">
        <v>27.146667999999998</v>
      </c>
      <c r="F1088" s="16">
        <f t="shared" si="81"/>
        <v>1.8867674532614398E-3</v>
      </c>
      <c r="G1088" s="10"/>
      <c r="H1088" s="6">
        <v>23.15</v>
      </c>
      <c r="I1088" s="16">
        <f t="shared" si="82"/>
        <v>0.11338737494044793</v>
      </c>
      <c r="J1088" s="10"/>
      <c r="K1088" s="6">
        <v>90.802211999999997</v>
      </c>
      <c r="L1088" s="16">
        <f t="shared" si="83"/>
        <v>2.1141744441098398E-2</v>
      </c>
      <c r="M1088" s="10"/>
      <c r="N1088" s="6">
        <v>80.495041000000001</v>
      </c>
      <c r="O1088" s="16">
        <f t="shared" si="84"/>
        <v>5.1116452942676194E-2</v>
      </c>
      <c r="P1088" s="10"/>
    </row>
    <row r="1089" spans="1:16" x14ac:dyDescent="0.25">
      <c r="A1089" s="23">
        <v>40624</v>
      </c>
      <c r="B1089">
        <v>17.232308</v>
      </c>
      <c r="C1089" s="16">
        <f t="shared" si="80"/>
        <v>-1.7603747924349711E-2</v>
      </c>
      <c r="D1089" s="10"/>
      <c r="E1089" s="6">
        <v>27.063469999999999</v>
      </c>
      <c r="F1089" s="16">
        <f t="shared" si="81"/>
        <v>-2.3787459350214091E-3</v>
      </c>
      <c r="G1089" s="10"/>
      <c r="H1089" s="6">
        <v>22.98</v>
      </c>
      <c r="I1089" s="16">
        <f t="shared" si="82"/>
        <v>0.10028511880774138</v>
      </c>
      <c r="J1089" s="10"/>
      <c r="K1089" s="6">
        <v>90.860423999999995</v>
      </c>
      <c r="L1089" s="16">
        <f t="shared" si="83"/>
        <v>1.9469896202753523E-2</v>
      </c>
      <c r="M1089" s="10"/>
      <c r="N1089" s="6">
        <v>80.598797000000005</v>
      </c>
      <c r="O1089" s="16">
        <f t="shared" si="84"/>
        <v>4.6852895452917931E-2</v>
      </c>
      <c r="P1089" s="10"/>
    </row>
    <row r="1090" spans="1:16" x14ac:dyDescent="0.25">
      <c r="A1090" s="23">
        <v>40623</v>
      </c>
      <c r="B1090">
        <v>17.318951999999999</v>
      </c>
      <c r="C1090" s="16">
        <f t="shared" si="80"/>
        <v>-3.7893112907299686E-2</v>
      </c>
      <c r="D1090" s="10"/>
      <c r="E1090" s="6">
        <v>26.946997</v>
      </c>
      <c r="F1090" s="16">
        <f t="shared" si="81"/>
        <v>-1.0817079119991524E-2</v>
      </c>
      <c r="G1090" s="10"/>
      <c r="H1090" s="6">
        <v>22.969999000000001</v>
      </c>
      <c r="I1090" s="16">
        <f t="shared" si="82"/>
        <v>7.1828308216963288E-2</v>
      </c>
      <c r="J1090" s="10"/>
      <c r="K1090" s="6">
        <v>90.694100000000006</v>
      </c>
      <c r="L1090" s="16">
        <f t="shared" si="83"/>
        <v>2.6711714007317422E-2</v>
      </c>
      <c r="M1090" s="10"/>
      <c r="N1090" s="6">
        <v>80.330770000000001</v>
      </c>
      <c r="O1090" s="16">
        <f t="shared" si="84"/>
        <v>5.7327416566734124E-2</v>
      </c>
      <c r="P1090" s="10"/>
    </row>
    <row r="1091" spans="1:16" x14ac:dyDescent="0.25">
      <c r="A1091" s="23">
        <v>40620</v>
      </c>
      <c r="B1091">
        <v>17.188987000000001</v>
      </c>
      <c r="C1091" s="16">
        <f t="shared" si="80"/>
        <v>-2.4684960374021125E-2</v>
      </c>
      <c r="D1091" s="10"/>
      <c r="E1091" s="6">
        <v>26.54766</v>
      </c>
      <c r="F1091" s="16">
        <f t="shared" si="81"/>
        <v>-7.015745731737022E-3</v>
      </c>
      <c r="G1091" s="10"/>
      <c r="H1091" s="6">
        <v>22.459999</v>
      </c>
      <c r="I1091" s="16">
        <f t="shared" si="82"/>
        <v>7.3364439252336489E-2</v>
      </c>
      <c r="J1091" s="10"/>
      <c r="K1091" s="6">
        <v>90.985164999999995</v>
      </c>
      <c r="L1091" s="16">
        <f t="shared" si="83"/>
        <v>2.1104840433995964E-2</v>
      </c>
      <c r="M1091" s="10"/>
      <c r="N1091" s="6">
        <v>80.806301000000005</v>
      </c>
      <c r="O1091" s="16">
        <f t="shared" si="84"/>
        <v>4.4131423496230893E-2</v>
      </c>
      <c r="P1091" s="10"/>
    </row>
    <row r="1092" spans="1:16" x14ac:dyDescent="0.25">
      <c r="A1092" s="23">
        <v>40619</v>
      </c>
      <c r="B1092">
        <v>17.191393999999999</v>
      </c>
      <c r="C1092" s="16">
        <f t="shared" si="80"/>
        <v>-1.8327181192530295E-2</v>
      </c>
      <c r="D1092" s="10"/>
      <c r="E1092" s="6">
        <v>26.156642000000002</v>
      </c>
      <c r="F1092" s="16">
        <f t="shared" si="81"/>
        <v>-1.8459287445113493E-2</v>
      </c>
      <c r="G1092" s="10"/>
      <c r="H1092" s="6">
        <v>22.07</v>
      </c>
      <c r="I1092" s="16">
        <f t="shared" si="82"/>
        <v>5.6941129411764768E-2</v>
      </c>
      <c r="J1092" s="10"/>
      <c r="K1092" s="6">
        <v>90.926946999999998</v>
      </c>
      <c r="L1092" s="16">
        <f t="shared" si="83"/>
        <v>2.5529570347903929E-2</v>
      </c>
      <c r="M1092" s="10"/>
      <c r="N1092" s="6">
        <v>80.590148999999997</v>
      </c>
      <c r="O1092" s="16">
        <f t="shared" si="84"/>
        <v>5.5752516728191814E-2</v>
      </c>
      <c r="P1092" s="10"/>
    </row>
    <row r="1093" spans="1:16" x14ac:dyDescent="0.25">
      <c r="A1093" s="23">
        <v>40618</v>
      </c>
      <c r="B1093">
        <v>17.078277</v>
      </c>
      <c r="C1093" s="16">
        <f t="shared" si="80"/>
        <v>-7.8216312364476348E-4</v>
      </c>
      <c r="D1093" s="10"/>
      <c r="E1093" s="6">
        <v>25.857137999999999</v>
      </c>
      <c r="F1093" s="16">
        <f t="shared" si="81"/>
        <v>-3.3210310553790201E-2</v>
      </c>
      <c r="G1093" s="10"/>
      <c r="H1093" s="6">
        <v>22.129999000000002</v>
      </c>
      <c r="I1093" s="16">
        <f t="shared" si="82"/>
        <v>3.5178236397748641E-2</v>
      </c>
      <c r="J1093" s="10"/>
      <c r="K1093" s="6">
        <v>90.985164999999995</v>
      </c>
      <c r="L1093" s="16">
        <f t="shared" si="83"/>
        <v>2.1725469205786219E-2</v>
      </c>
      <c r="M1093" s="10"/>
      <c r="N1093" s="6">
        <v>81.212667999999994</v>
      </c>
      <c r="O1093" s="16">
        <f t="shared" si="84"/>
        <v>4.2248895042328982E-2</v>
      </c>
      <c r="P1093" s="10"/>
    </row>
    <row r="1094" spans="1:16" x14ac:dyDescent="0.25">
      <c r="A1094" s="23">
        <v>40617</v>
      </c>
      <c r="B1094">
        <v>17.136037999999999</v>
      </c>
      <c r="C1094" s="16">
        <f t="shared" si="80"/>
        <v>-1.3690809847315744E-2</v>
      </c>
      <c r="D1094" s="10"/>
      <c r="E1094" s="6">
        <v>26.506063000000001</v>
      </c>
      <c r="F1094" s="16">
        <f t="shared" si="81"/>
        <v>-7.0278675441292626E-2</v>
      </c>
      <c r="G1094" s="10"/>
      <c r="H1094" s="6">
        <v>22.299999</v>
      </c>
      <c r="I1094" s="16">
        <f t="shared" si="82"/>
        <v>3.6048593817949781E-2</v>
      </c>
      <c r="J1094" s="10"/>
      <c r="K1094" s="6">
        <v>90.444624000000005</v>
      </c>
      <c r="L1094" s="16">
        <f t="shared" si="83"/>
        <v>1.9911561043414849E-2</v>
      </c>
      <c r="M1094" s="10"/>
      <c r="N1094" s="6">
        <v>80.304826000000006</v>
      </c>
      <c r="O1094" s="16">
        <f t="shared" si="84"/>
        <v>4.1592723408848453E-2</v>
      </c>
      <c r="P1094" s="10"/>
    </row>
    <row r="1095" spans="1:16" x14ac:dyDescent="0.25">
      <c r="A1095" s="23">
        <v>40616</v>
      </c>
      <c r="B1095">
        <v>17.294884</v>
      </c>
      <c r="C1095" s="16">
        <f t="shared" si="80"/>
        <v>9.1019783737251725E-3</v>
      </c>
      <c r="D1095" s="10"/>
      <c r="E1095" s="6">
        <v>26.938679</v>
      </c>
      <c r="F1095" s="16">
        <f t="shared" si="81"/>
        <v>-5.199148732868708E-2</v>
      </c>
      <c r="G1095" s="10"/>
      <c r="H1095" s="6">
        <v>22.5</v>
      </c>
      <c r="I1095" s="16">
        <f t="shared" si="82"/>
        <v>5.0400329722091408E-2</v>
      </c>
      <c r="J1095" s="10"/>
      <c r="K1095" s="6">
        <v>90.452935999999994</v>
      </c>
      <c r="L1095" s="16">
        <f t="shared" si="83"/>
        <v>1.1879205834471884E-2</v>
      </c>
      <c r="M1095" s="10"/>
      <c r="N1095" s="6">
        <v>79.120317</v>
      </c>
      <c r="O1095" s="16">
        <f t="shared" si="84"/>
        <v>3.0176983775854538E-2</v>
      </c>
      <c r="P1095" s="10"/>
    </row>
    <row r="1096" spans="1:16" x14ac:dyDescent="0.25">
      <c r="A1096" s="23">
        <v>40613</v>
      </c>
      <c r="B1096">
        <v>17.451322999999999</v>
      </c>
      <c r="C1096" s="16">
        <f t="shared" si="80"/>
        <v>3.0849518683326638E-2</v>
      </c>
      <c r="D1096" s="10"/>
      <c r="E1096" s="6">
        <v>27.229862000000001</v>
      </c>
      <c r="F1096" s="16">
        <f t="shared" si="81"/>
        <v>-1.2409785863884859E-2</v>
      </c>
      <c r="G1096" s="10"/>
      <c r="H1096" s="6">
        <v>22.530000999999999</v>
      </c>
      <c r="I1096" s="16">
        <f t="shared" si="82"/>
        <v>8.43373493975903E-2</v>
      </c>
      <c r="J1096" s="10"/>
      <c r="K1096" s="6">
        <v>90.353148000000004</v>
      </c>
      <c r="L1096" s="16">
        <f t="shared" si="83"/>
        <v>1.0632977491459306E-2</v>
      </c>
      <c r="M1096" s="10"/>
      <c r="N1096" s="6">
        <v>79.154902000000007</v>
      </c>
      <c r="O1096" s="16">
        <f t="shared" si="84"/>
        <v>9.9569587989505326E-3</v>
      </c>
      <c r="P1096" s="10"/>
    </row>
    <row r="1097" spans="1:16" x14ac:dyDescent="0.25">
      <c r="A1097" s="23">
        <v>40612</v>
      </c>
      <c r="B1097">
        <v>17.184173999999999</v>
      </c>
      <c r="C1097" s="16">
        <f t="shared" ref="C1097:C1160" si="85">B1096/B1125-1</f>
        <v>4.6014244614993371E-2</v>
      </c>
      <c r="D1097" s="10"/>
      <c r="E1097" s="6">
        <v>27.055152</v>
      </c>
      <c r="F1097" s="16">
        <f t="shared" ref="F1097:F1160" si="86">E1096/E1125-1</f>
        <v>1.2837677583523721E-3</v>
      </c>
      <c r="G1097" s="10"/>
      <c r="H1097" s="6">
        <v>22.35</v>
      </c>
      <c r="I1097" s="16">
        <f t="shared" ref="I1097:I1160" si="87">H1096/H1125-1</f>
        <v>8.893184683751354E-2</v>
      </c>
      <c r="J1097" s="10"/>
      <c r="K1097" s="6">
        <v>90.436306999999999</v>
      </c>
      <c r="L1097" s="16">
        <f t="shared" ref="L1097:L1160" si="88">K1096/K1125-1</f>
        <v>6.7339743953294118E-3</v>
      </c>
      <c r="M1097" s="10"/>
      <c r="N1097" s="6">
        <v>79.604495999999997</v>
      </c>
      <c r="O1097" s="16">
        <f t="shared" ref="O1097:O1160" si="89">N1096/N1125-1</f>
        <v>2.7039661434127282E-3</v>
      </c>
      <c r="P1097" s="10"/>
    </row>
    <row r="1098" spans="1:16" x14ac:dyDescent="0.25">
      <c r="A1098" s="23">
        <v>40611</v>
      </c>
      <c r="B1098">
        <v>17.740131999999999</v>
      </c>
      <c r="C1098" s="16">
        <f t="shared" si="85"/>
        <v>1.3369871835130942E-2</v>
      </c>
      <c r="D1098" s="10"/>
      <c r="E1098" s="6">
        <v>27.375865999999998</v>
      </c>
      <c r="F1098" s="16">
        <f t="shared" si="86"/>
        <v>-1.0526288071391776E-2</v>
      </c>
      <c r="G1098" s="10"/>
      <c r="H1098" s="6">
        <v>23.059999000000001</v>
      </c>
      <c r="I1098" s="16">
        <f t="shared" si="87"/>
        <v>6.0246679316888097E-2</v>
      </c>
      <c r="J1098" s="10"/>
      <c r="K1098" s="6">
        <v>90.070401000000004</v>
      </c>
      <c r="L1098" s="16">
        <f t="shared" si="88"/>
        <v>8.9590722981049975E-3</v>
      </c>
      <c r="M1098" s="10"/>
      <c r="N1098" s="6">
        <v>78.290294000000003</v>
      </c>
      <c r="O1098" s="16">
        <f t="shared" si="89"/>
        <v>1.3692634986435026E-2</v>
      </c>
      <c r="P1098" s="10"/>
    </row>
    <row r="1099" spans="1:16" x14ac:dyDescent="0.25">
      <c r="A1099" s="23">
        <v>40610</v>
      </c>
      <c r="B1099">
        <v>17.850842</v>
      </c>
      <c r="C1099" s="16">
        <f t="shared" si="85"/>
        <v>4.0261515342482346E-2</v>
      </c>
      <c r="D1099" s="10"/>
      <c r="E1099" s="6">
        <v>27.120937999999999</v>
      </c>
      <c r="F1099" s="16">
        <f t="shared" si="86"/>
        <v>2.7108414428249628E-3</v>
      </c>
      <c r="G1099" s="10"/>
      <c r="H1099" s="6">
        <v>22.969999000000001</v>
      </c>
      <c r="I1099" s="16">
        <f t="shared" si="87"/>
        <v>0.10387745829954342</v>
      </c>
      <c r="J1099" s="10"/>
      <c r="K1099" s="6">
        <v>89.604708000000002</v>
      </c>
      <c r="L1099" s="16">
        <f t="shared" si="88"/>
        <v>6.544510531049319E-3</v>
      </c>
      <c r="M1099" s="10"/>
      <c r="N1099" s="6">
        <v>77.538082000000003</v>
      </c>
      <c r="O1099" s="16">
        <f t="shared" si="89"/>
        <v>1.4477895128126583E-3</v>
      </c>
      <c r="P1099" s="10"/>
    </row>
    <row r="1100" spans="1:16" x14ac:dyDescent="0.25">
      <c r="A1100" s="23">
        <v>40609</v>
      </c>
      <c r="B1100">
        <v>17.846029999999999</v>
      </c>
      <c r="C1100" s="16">
        <f t="shared" si="85"/>
        <v>3.8271741228122824E-2</v>
      </c>
      <c r="D1100" s="10"/>
      <c r="E1100" s="6">
        <v>26.997588</v>
      </c>
      <c r="F1100" s="16">
        <f t="shared" si="86"/>
        <v>-1.1390919764681318E-2</v>
      </c>
      <c r="G1100" s="10"/>
      <c r="H1100" s="6">
        <v>22.68</v>
      </c>
      <c r="I1100" s="16">
        <f t="shared" si="87"/>
        <v>0.12487752203721847</v>
      </c>
      <c r="J1100" s="10"/>
      <c r="K1100" s="6">
        <v>89.721131999999997</v>
      </c>
      <c r="L1100" s="16">
        <f t="shared" si="88"/>
        <v>-4.2598879826782898E-3</v>
      </c>
      <c r="M1100" s="10"/>
      <c r="N1100" s="6">
        <v>78.013619000000006</v>
      </c>
      <c r="O1100" s="16">
        <f t="shared" si="89"/>
        <v>-2.3196913457691259E-2</v>
      </c>
      <c r="P1100" s="10"/>
    </row>
    <row r="1101" spans="1:16" x14ac:dyDescent="0.25">
      <c r="A1101" s="23">
        <v>40606</v>
      </c>
      <c r="B1101">
        <v>17.975994</v>
      </c>
      <c r="C1101" s="16">
        <f t="shared" si="85"/>
        <v>3.4955526447923102E-2</v>
      </c>
      <c r="D1101" s="10"/>
      <c r="E1101" s="6">
        <v>27.186727000000001</v>
      </c>
      <c r="F1101" s="16">
        <f t="shared" si="86"/>
        <v>-2.8698165489433602E-2</v>
      </c>
      <c r="G1101" s="10"/>
      <c r="H1101" s="6">
        <v>23.030000999999999</v>
      </c>
      <c r="I1101" s="16">
        <f t="shared" si="87"/>
        <v>0.11504424778761058</v>
      </c>
      <c r="J1101" s="10"/>
      <c r="K1101" s="6">
        <v>89.945667</v>
      </c>
      <c r="L1101" s="16">
        <f t="shared" si="88"/>
        <v>1.9947171466696556E-3</v>
      </c>
      <c r="M1101" s="10"/>
      <c r="N1101" s="6">
        <v>78.515086999999994</v>
      </c>
      <c r="O1101" s="16">
        <f t="shared" si="89"/>
        <v>-7.8677360443217825E-3</v>
      </c>
      <c r="P1101" s="10"/>
    </row>
    <row r="1102" spans="1:16" x14ac:dyDescent="0.25">
      <c r="A1102" s="23">
        <v>40605</v>
      </c>
      <c r="B1102">
        <v>18.250363</v>
      </c>
      <c r="C1102" s="16">
        <f t="shared" si="85"/>
        <v>6.6864458433757434E-2</v>
      </c>
      <c r="D1102" s="10"/>
      <c r="E1102" s="6">
        <v>27.219619000000002</v>
      </c>
      <c r="F1102" s="16">
        <f t="shared" si="86"/>
        <v>-2.4778766902925353E-2</v>
      </c>
      <c r="G1102" s="10"/>
      <c r="H1102" s="6">
        <v>22.85</v>
      </c>
      <c r="I1102" s="16">
        <f t="shared" si="87"/>
        <v>0.13280870634530251</v>
      </c>
      <c r="J1102" s="10"/>
      <c r="K1102" s="6">
        <v>89.604708000000002</v>
      </c>
      <c r="L1102" s="16">
        <f t="shared" si="88"/>
        <v>4.9652479236859115E-3</v>
      </c>
      <c r="M1102" s="10"/>
      <c r="N1102" s="6">
        <v>77.866630999999998</v>
      </c>
      <c r="O1102" s="16">
        <f t="shared" si="89"/>
        <v>-1.0539336891393081E-3</v>
      </c>
      <c r="P1102" s="10"/>
    </row>
    <row r="1103" spans="1:16" x14ac:dyDescent="0.25">
      <c r="A1103" s="23">
        <v>40604</v>
      </c>
      <c r="B1103">
        <v>17.802707999999999</v>
      </c>
      <c r="C1103" s="16">
        <f t="shared" si="85"/>
        <v>7.4873934519275709E-2</v>
      </c>
      <c r="D1103" s="10"/>
      <c r="E1103" s="6">
        <v>26.792002</v>
      </c>
      <c r="F1103" s="16">
        <f t="shared" si="86"/>
        <v>-2.7900156020280287E-2</v>
      </c>
      <c r="G1103" s="10"/>
      <c r="H1103" s="6">
        <v>22.17</v>
      </c>
      <c r="I1103" s="16">
        <f t="shared" si="87"/>
        <v>0.12672578270582946</v>
      </c>
      <c r="J1103" s="10"/>
      <c r="K1103" s="6">
        <v>89.987243000000007</v>
      </c>
      <c r="L1103" s="16">
        <f t="shared" si="88"/>
        <v>2.6345524176882851E-3</v>
      </c>
      <c r="M1103" s="10"/>
      <c r="N1103" s="6">
        <v>78.636132000000003</v>
      </c>
      <c r="O1103" s="16">
        <f t="shared" si="89"/>
        <v>-1.4485585452368444E-3</v>
      </c>
      <c r="P1103" s="10"/>
    </row>
    <row r="1104" spans="1:16" x14ac:dyDescent="0.25">
      <c r="A1104" s="23">
        <v>40603</v>
      </c>
      <c r="B1104">
        <v>17.497050000000002</v>
      </c>
      <c r="C1104" s="16">
        <f t="shared" si="85"/>
        <v>7.2324772945675075E-2</v>
      </c>
      <c r="D1104" s="10"/>
      <c r="E1104" s="6">
        <v>26.693318999999999</v>
      </c>
      <c r="F1104" s="16">
        <f t="shared" si="86"/>
        <v>-3.9221402180808052E-2</v>
      </c>
      <c r="G1104" s="10"/>
      <c r="H1104" s="6">
        <v>22.200001</v>
      </c>
      <c r="I1104" s="16">
        <f t="shared" si="87"/>
        <v>7.6213592233009608E-2</v>
      </c>
      <c r="J1104" s="10"/>
      <c r="K1104" s="6">
        <v>90.469571000000002</v>
      </c>
      <c r="L1104" s="16">
        <f t="shared" si="88"/>
        <v>2.5648017736414896E-3</v>
      </c>
      <c r="M1104" s="10"/>
      <c r="N1104" s="6">
        <v>79.863881000000006</v>
      </c>
      <c r="O1104" s="16">
        <f t="shared" si="89"/>
        <v>-5.4905213488016802E-3</v>
      </c>
      <c r="P1104" s="10"/>
    </row>
    <row r="1105" spans="1:16" x14ac:dyDescent="0.25">
      <c r="A1105" s="23">
        <v>40602</v>
      </c>
      <c r="B1105">
        <v>17.581288000000001</v>
      </c>
      <c r="C1105" s="16">
        <f t="shared" si="85"/>
        <v>2.2981739152855285E-2</v>
      </c>
      <c r="D1105" s="10"/>
      <c r="E1105" s="6">
        <v>26.783777000000001</v>
      </c>
      <c r="F1105" s="16">
        <f t="shared" si="86"/>
        <v>-4.1629744918154632E-2</v>
      </c>
      <c r="G1105" s="10"/>
      <c r="H1105" s="6">
        <v>22.120000999999998</v>
      </c>
      <c r="I1105" s="16">
        <f t="shared" si="87"/>
        <v>6.0678499761108506E-2</v>
      </c>
      <c r="J1105" s="10"/>
      <c r="K1105" s="6">
        <v>90.467910000000003</v>
      </c>
      <c r="L1105" s="16">
        <f t="shared" si="88"/>
        <v>7.1978303116884135E-3</v>
      </c>
      <c r="M1105" s="10"/>
      <c r="N1105" s="6">
        <v>79.633026999999998</v>
      </c>
      <c r="O1105" s="16">
        <f t="shared" si="89"/>
        <v>1.7329427042713563E-2</v>
      </c>
      <c r="P1105" s="10"/>
    </row>
    <row r="1106" spans="1:16" x14ac:dyDescent="0.25">
      <c r="A1106" s="23">
        <v>40599</v>
      </c>
      <c r="B1106">
        <v>17.973586999999998</v>
      </c>
      <c r="C1106" s="16">
        <f t="shared" si="85"/>
        <v>2.9207506810390083E-2</v>
      </c>
      <c r="D1106" s="10"/>
      <c r="E1106" s="6">
        <v>26.471285000000002</v>
      </c>
      <c r="F1106" s="16">
        <f t="shared" si="86"/>
        <v>-4.8495481346142788E-2</v>
      </c>
      <c r="G1106" s="10"/>
      <c r="H1106" s="6">
        <v>21.969999000000001</v>
      </c>
      <c r="I1106" s="16">
        <f t="shared" si="87"/>
        <v>4.2412914345566044E-2</v>
      </c>
      <c r="J1106" s="10"/>
      <c r="K1106" s="6">
        <v>90.227699999999999</v>
      </c>
      <c r="L1106" s="16">
        <f t="shared" si="88"/>
        <v>6.6245929332298115E-3</v>
      </c>
      <c r="M1106" s="10"/>
      <c r="N1106" s="6">
        <v>79.529605000000004</v>
      </c>
      <c r="O1106" s="16">
        <f t="shared" si="89"/>
        <v>9.6394012729947853E-3</v>
      </c>
      <c r="P1106" s="10"/>
    </row>
    <row r="1107" spans="1:16" x14ac:dyDescent="0.25">
      <c r="A1107" s="23">
        <v>40598</v>
      </c>
      <c r="B1107">
        <v>17.788267999999999</v>
      </c>
      <c r="C1107" s="16">
        <f t="shared" si="85"/>
        <v>5.1876912474268622E-2</v>
      </c>
      <c r="D1107" s="10"/>
      <c r="E1107" s="6">
        <v>26.33971</v>
      </c>
      <c r="F1107" s="16">
        <f t="shared" si="86"/>
        <v>-7.2066895716318968E-2</v>
      </c>
      <c r="G1107" s="10"/>
      <c r="H1107" s="6">
        <v>22.01</v>
      </c>
      <c r="I1107" s="16">
        <f t="shared" si="87"/>
        <v>5.6250002704327118E-2</v>
      </c>
      <c r="J1107" s="10"/>
      <c r="K1107" s="6">
        <v>89.805260000000004</v>
      </c>
      <c r="L1107" s="16">
        <f t="shared" si="88"/>
        <v>-8.1795926389449658E-4</v>
      </c>
      <c r="M1107" s="10"/>
      <c r="N1107" s="6">
        <v>79.064216000000002</v>
      </c>
      <c r="O1107" s="16">
        <f t="shared" si="89"/>
        <v>1.8917367015942599E-3</v>
      </c>
      <c r="P1107" s="10"/>
    </row>
    <row r="1108" spans="1:16" x14ac:dyDescent="0.25">
      <c r="A1108" s="23">
        <v>40597</v>
      </c>
      <c r="B1108">
        <v>17.540372000000001</v>
      </c>
      <c r="C1108" s="16">
        <f t="shared" si="85"/>
        <v>1.9955576294314215E-2</v>
      </c>
      <c r="D1108" s="10"/>
      <c r="E1108" s="6">
        <v>26.389052</v>
      </c>
      <c r="F1108" s="16">
        <f t="shared" si="86"/>
        <v>-0.13781972502300233</v>
      </c>
      <c r="G1108" s="10"/>
      <c r="H1108" s="6">
        <v>20.719999000000001</v>
      </c>
      <c r="I1108" s="16">
        <f t="shared" si="87"/>
        <v>5.8173127796785185E-2</v>
      </c>
      <c r="J1108" s="10"/>
      <c r="K1108" s="6">
        <v>89.705866999999998</v>
      </c>
      <c r="L1108" s="16">
        <f t="shared" si="88"/>
        <v>-1.2071006456794153E-3</v>
      </c>
      <c r="M1108" s="10"/>
      <c r="N1108" s="6">
        <v>78.564359999999994</v>
      </c>
      <c r="O1108" s="16">
        <f t="shared" si="89"/>
        <v>4.9443395893185027E-3</v>
      </c>
      <c r="P1108" s="10"/>
    </row>
    <row r="1109" spans="1:16" x14ac:dyDescent="0.25">
      <c r="A1109" s="23">
        <v>40596</v>
      </c>
      <c r="B1109">
        <v>17.747351999999999</v>
      </c>
      <c r="C1109" s="16">
        <f t="shared" si="85"/>
        <v>1.5955727048025503E-2</v>
      </c>
      <c r="D1109" s="10"/>
      <c r="E1109" s="6">
        <v>26.594638</v>
      </c>
      <c r="F1109" s="16">
        <f t="shared" si="86"/>
        <v>-0.1315290978316771</v>
      </c>
      <c r="G1109" s="10"/>
      <c r="H1109" s="6">
        <v>21.110001</v>
      </c>
      <c r="I1109" s="16">
        <f t="shared" si="87"/>
        <v>5.3371176449725777E-3</v>
      </c>
      <c r="J1109" s="10"/>
      <c r="K1109" s="6">
        <v>89.813545000000005</v>
      </c>
      <c r="L1109" s="16">
        <f t="shared" si="88"/>
        <v>-2.9529557171456E-3</v>
      </c>
      <c r="M1109" s="10"/>
      <c r="N1109" s="6">
        <v>78.279955000000001</v>
      </c>
      <c r="O1109" s="16">
        <f t="shared" si="89"/>
        <v>-9.1962196022449261E-3</v>
      </c>
      <c r="P1109" s="10"/>
    </row>
    <row r="1110" spans="1:16" x14ac:dyDescent="0.25">
      <c r="A1110" s="23">
        <v>40592</v>
      </c>
      <c r="B1110">
        <v>18.250363</v>
      </c>
      <c r="C1110" s="16">
        <f t="shared" si="85"/>
        <v>2.8946227943565939E-2</v>
      </c>
      <c r="D1110" s="10"/>
      <c r="E1110" s="6">
        <v>27.014033000000001</v>
      </c>
      <c r="F1110" s="16">
        <f t="shared" si="86"/>
        <v>-0.13064516682638017</v>
      </c>
      <c r="G1110" s="10"/>
      <c r="H1110" s="6">
        <v>21.25</v>
      </c>
      <c r="I1110" s="16">
        <f t="shared" si="87"/>
        <v>3.2273837052624099E-2</v>
      </c>
      <c r="J1110" s="10"/>
      <c r="K1110" s="6">
        <v>89.565049999999999</v>
      </c>
      <c r="L1110" s="16">
        <f t="shared" si="88"/>
        <v>-2.2135963623038935E-3</v>
      </c>
      <c r="M1110" s="10"/>
      <c r="N1110" s="6">
        <v>77.125101000000001</v>
      </c>
      <c r="O1110" s="16">
        <f t="shared" si="89"/>
        <v>-1.8311756850881822E-2</v>
      </c>
      <c r="P1110" s="10"/>
    </row>
    <row r="1111" spans="1:16" x14ac:dyDescent="0.25">
      <c r="A1111" s="23">
        <v>40591</v>
      </c>
      <c r="B1111">
        <v>18.324971999999999</v>
      </c>
      <c r="C1111" s="16">
        <f t="shared" si="85"/>
        <v>4.1431486155941721E-2</v>
      </c>
      <c r="D1111" s="10"/>
      <c r="E1111" s="6">
        <v>27.219619000000002</v>
      </c>
      <c r="F1111" s="16">
        <f t="shared" si="86"/>
        <v>-0.1204819143739041</v>
      </c>
      <c r="G1111" s="10"/>
      <c r="H1111" s="6">
        <v>21.26</v>
      </c>
      <c r="I1111" s="16">
        <f t="shared" si="87"/>
        <v>4.3713111801910065E-2</v>
      </c>
      <c r="J1111" s="10"/>
      <c r="K1111" s="6">
        <v>89.432524000000001</v>
      </c>
      <c r="L1111" s="16">
        <f t="shared" si="88"/>
        <v>-3.2384244122393158E-3</v>
      </c>
      <c r="M1111" s="10"/>
      <c r="N1111" s="6">
        <v>77.366411999999997</v>
      </c>
      <c r="O1111" s="16">
        <f t="shared" si="89"/>
        <v>-2.7557846079195203E-2</v>
      </c>
      <c r="P1111" s="10"/>
    </row>
    <row r="1112" spans="1:16" x14ac:dyDescent="0.25">
      <c r="A1112" s="23">
        <v>40590</v>
      </c>
      <c r="B1112">
        <v>18.281649999999999</v>
      </c>
      <c r="C1112" s="16">
        <f t="shared" si="85"/>
        <v>4.2687847970929171E-2</v>
      </c>
      <c r="D1112" s="10"/>
      <c r="E1112" s="6">
        <v>27.104490999999999</v>
      </c>
      <c r="F1112" s="16">
        <f t="shared" si="86"/>
        <v>-0.10685383448568953</v>
      </c>
      <c r="G1112" s="10"/>
      <c r="H1112" s="6">
        <v>21.25</v>
      </c>
      <c r="I1112" s="16">
        <f t="shared" si="87"/>
        <v>4.4717444717444765E-2</v>
      </c>
      <c r="J1112" s="10"/>
      <c r="K1112" s="6">
        <v>89.266857999999999</v>
      </c>
      <c r="L1112" s="16">
        <f t="shared" si="88"/>
        <v>3.3848136483971558E-4</v>
      </c>
      <c r="M1112" s="10"/>
      <c r="N1112" s="6">
        <v>77.245756</v>
      </c>
      <c r="O1112" s="16">
        <f t="shared" si="89"/>
        <v>-1.9311833256874578E-2</v>
      </c>
      <c r="P1112" s="10"/>
    </row>
    <row r="1113" spans="1:16" x14ac:dyDescent="0.25">
      <c r="A1113" s="23">
        <v>40589</v>
      </c>
      <c r="B1113">
        <v>18.197414999999999</v>
      </c>
      <c r="C1113" s="16">
        <f t="shared" si="85"/>
        <v>5.5806707325031679E-2</v>
      </c>
      <c r="D1113" s="10"/>
      <c r="E1113" s="6">
        <v>26.964694000000001</v>
      </c>
      <c r="F1113" s="16">
        <f t="shared" si="86"/>
        <v>-9.8468331962134559E-2</v>
      </c>
      <c r="G1113" s="10"/>
      <c r="H1113" s="6">
        <v>21.110001</v>
      </c>
      <c r="I1113" s="16">
        <f t="shared" si="87"/>
        <v>3.9628129176705995E-2</v>
      </c>
      <c r="J1113" s="10"/>
      <c r="K1113" s="6">
        <v>89.374542000000005</v>
      </c>
      <c r="L1113" s="16">
        <f t="shared" si="88"/>
        <v>-3.8019384105747456E-5</v>
      </c>
      <c r="M1113" s="10"/>
      <c r="N1113" s="6">
        <v>77.495687000000004</v>
      </c>
      <c r="O1113" s="16">
        <f t="shared" si="89"/>
        <v>-1.6558888118063497E-2</v>
      </c>
      <c r="P1113" s="10"/>
    </row>
    <row r="1114" spans="1:16" x14ac:dyDescent="0.25">
      <c r="A1114" s="23">
        <v>40588</v>
      </c>
      <c r="B1114">
        <v>18.228701999999998</v>
      </c>
      <c r="C1114" s="16">
        <f t="shared" si="85"/>
        <v>7.3121821641278117E-2</v>
      </c>
      <c r="D1114" s="10"/>
      <c r="E1114" s="6">
        <v>26.989363000000001</v>
      </c>
      <c r="F1114" s="16">
        <f t="shared" si="86"/>
        <v>-9.7936655131900419E-2</v>
      </c>
      <c r="G1114" s="10"/>
      <c r="H1114" s="6">
        <v>21.23</v>
      </c>
      <c r="I1114" s="16">
        <f t="shared" si="87"/>
        <v>3.176940526732186E-2</v>
      </c>
      <c r="J1114" s="10"/>
      <c r="K1114" s="6">
        <v>89.175749999999994</v>
      </c>
      <c r="L1114" s="16">
        <f t="shared" si="88"/>
        <v>-6.1798085526106883E-3</v>
      </c>
      <c r="M1114" s="10"/>
      <c r="N1114" s="6">
        <v>77.150953999999999</v>
      </c>
      <c r="O1114" s="16">
        <f t="shared" si="89"/>
        <v>-3.5109633085185332E-2</v>
      </c>
      <c r="P1114" s="10"/>
    </row>
    <row r="1115" spans="1:16" x14ac:dyDescent="0.25">
      <c r="A1115" s="23">
        <v>40585</v>
      </c>
      <c r="B1115">
        <v>18.033756</v>
      </c>
      <c r="C1115" s="16">
        <f t="shared" si="85"/>
        <v>7.6186373329600432E-2</v>
      </c>
      <c r="D1115" s="10"/>
      <c r="E1115" s="6">
        <v>27.194949999999999</v>
      </c>
      <c r="F1115" s="16">
        <f t="shared" si="86"/>
        <v>-8.9345205528908456E-2</v>
      </c>
      <c r="G1115" s="10"/>
      <c r="H1115" s="6">
        <v>21.200001</v>
      </c>
      <c r="I1115" s="16">
        <f t="shared" si="87"/>
        <v>2.4613949064379748E-2</v>
      </c>
      <c r="J1115" s="10"/>
      <c r="K1115" s="6">
        <v>89.117761999999999</v>
      </c>
      <c r="L1115" s="16">
        <f t="shared" si="88"/>
        <v>-7.115053337486632E-3</v>
      </c>
      <c r="M1115" s="10"/>
      <c r="N1115" s="6">
        <v>77.099247000000005</v>
      </c>
      <c r="O1115" s="16">
        <f t="shared" si="89"/>
        <v>-3.8270729687198357E-2</v>
      </c>
      <c r="P1115" s="10"/>
    </row>
    <row r="1116" spans="1:16" x14ac:dyDescent="0.25">
      <c r="A1116" s="23">
        <v>40584</v>
      </c>
      <c r="B1116">
        <v>17.988026999999999</v>
      </c>
      <c r="C1116" s="16">
        <f t="shared" si="85"/>
        <v>6.6795026114766731E-2</v>
      </c>
      <c r="D1116" s="10"/>
      <c r="E1116" s="6">
        <v>27.170280000000002</v>
      </c>
      <c r="F1116" s="16">
        <f t="shared" si="86"/>
        <v>-8.2408443544902843E-2</v>
      </c>
      <c r="G1116" s="10"/>
      <c r="H1116" s="6">
        <v>20.99</v>
      </c>
      <c r="I1116" s="16">
        <f t="shared" si="87"/>
        <v>2.119465317919067E-2</v>
      </c>
      <c r="J1116" s="10"/>
      <c r="K1116" s="6">
        <v>88.629063000000002</v>
      </c>
      <c r="L1116" s="16">
        <f t="shared" si="88"/>
        <v>-3.9176571519189407E-3</v>
      </c>
      <c r="M1116" s="10"/>
      <c r="N1116" s="6">
        <v>76.004726000000005</v>
      </c>
      <c r="O1116" s="16">
        <f t="shared" si="89"/>
        <v>-4.6165272297607696E-2</v>
      </c>
      <c r="P1116" s="10"/>
    </row>
    <row r="1117" spans="1:16" x14ac:dyDescent="0.25">
      <c r="A1117" s="23">
        <v>40583</v>
      </c>
      <c r="B1117">
        <v>17.636641999999998</v>
      </c>
      <c r="C1117" s="16">
        <f t="shared" si="85"/>
        <v>6.5452304792348537E-2</v>
      </c>
      <c r="D1117" s="10"/>
      <c r="E1117" s="6">
        <v>27.211397000000002</v>
      </c>
      <c r="F1117" s="16">
        <f t="shared" si="86"/>
        <v>-8.2477035231201645E-2</v>
      </c>
      <c r="G1117" s="10"/>
      <c r="H1117" s="6">
        <v>21.040001</v>
      </c>
      <c r="I1117" s="16">
        <f t="shared" si="87"/>
        <v>-9.9057070799195568E-3</v>
      </c>
      <c r="J1117" s="10"/>
      <c r="K1117" s="6">
        <v>89.068066000000002</v>
      </c>
      <c r="L1117" s="16">
        <f t="shared" si="88"/>
        <v>-6.9072276606164662E-3</v>
      </c>
      <c r="M1117" s="10"/>
      <c r="N1117" s="6">
        <v>76.892409000000001</v>
      </c>
      <c r="O1117" s="16">
        <f t="shared" si="89"/>
        <v>-4.9302163007047262E-2</v>
      </c>
      <c r="P1117" s="10"/>
    </row>
    <row r="1118" spans="1:16" x14ac:dyDescent="0.25">
      <c r="A1118" s="23">
        <v>40582</v>
      </c>
      <c r="B1118">
        <v>17.911011999999999</v>
      </c>
      <c r="C1118" s="16">
        <f t="shared" si="85"/>
        <v>4.0052413525496489E-2</v>
      </c>
      <c r="D1118" s="10"/>
      <c r="E1118" s="6">
        <v>27.359418999999999</v>
      </c>
      <c r="F1118" s="16">
        <f t="shared" si="86"/>
        <v>-8.6163997368179923E-2</v>
      </c>
      <c r="G1118" s="10"/>
      <c r="H1118" s="6">
        <v>21.440000999999999</v>
      </c>
      <c r="I1118" s="16">
        <f t="shared" si="87"/>
        <v>-9.8823058823529486E-3</v>
      </c>
      <c r="J1118" s="10"/>
      <c r="K1118" s="6">
        <v>88.496530000000007</v>
      </c>
      <c r="L1118" s="16">
        <f t="shared" si="88"/>
        <v>-1.5266872981940516E-3</v>
      </c>
      <c r="M1118" s="10"/>
      <c r="N1118" s="6">
        <v>76.228797</v>
      </c>
      <c r="O1118" s="16">
        <f t="shared" si="89"/>
        <v>-3.892142539498511E-2</v>
      </c>
      <c r="P1118" s="10"/>
    </row>
    <row r="1119" spans="1:16" x14ac:dyDescent="0.25">
      <c r="A1119" s="23">
        <v>40581</v>
      </c>
      <c r="B1119">
        <v>17.757290000000001</v>
      </c>
      <c r="C1119" s="16">
        <f t="shared" si="85"/>
        <v>5.4290912873106389E-2</v>
      </c>
      <c r="D1119" s="10"/>
      <c r="E1119" s="6">
        <v>27.137385999999999</v>
      </c>
      <c r="F1119" s="16">
        <f t="shared" si="86"/>
        <v>-8.0939228839234545E-2</v>
      </c>
      <c r="G1119" s="10"/>
      <c r="H1119" s="6">
        <v>21.4</v>
      </c>
      <c r="I1119" s="16">
        <f t="shared" si="87"/>
        <v>4.2155035128803586E-3</v>
      </c>
      <c r="J1119" s="10"/>
      <c r="K1119" s="6">
        <v>88.819576999999995</v>
      </c>
      <c r="L1119" s="16">
        <f t="shared" si="88"/>
        <v>-4.4535576278836864E-4</v>
      </c>
      <c r="M1119" s="10"/>
      <c r="N1119" s="6">
        <v>76.935496999999998</v>
      </c>
      <c r="O1119" s="16">
        <f t="shared" si="89"/>
        <v>-3.109520419638101E-2</v>
      </c>
      <c r="P1119" s="10"/>
    </row>
    <row r="1120" spans="1:16" x14ac:dyDescent="0.25">
      <c r="A1120" s="23">
        <v>40578</v>
      </c>
      <c r="B1120">
        <v>17.509893999999999</v>
      </c>
      <c r="C1120" s="16">
        <f t="shared" si="85"/>
        <v>4.4061657486811789E-2</v>
      </c>
      <c r="D1120" s="10"/>
      <c r="E1120" s="6">
        <v>27.046927</v>
      </c>
      <c r="F1120" s="16">
        <f t="shared" si="86"/>
        <v>-8.9152622244538793E-2</v>
      </c>
      <c r="G1120" s="10"/>
      <c r="H1120" s="6">
        <v>21.25</v>
      </c>
      <c r="I1120" s="16">
        <f t="shared" si="87"/>
        <v>2.3419203747070405E-3</v>
      </c>
      <c r="J1120" s="10"/>
      <c r="K1120" s="6">
        <v>88.720177000000007</v>
      </c>
      <c r="L1120" s="16">
        <f t="shared" si="88"/>
        <v>-4.7909314844930551E-3</v>
      </c>
      <c r="M1120" s="10"/>
      <c r="N1120" s="6">
        <v>76.539056000000002</v>
      </c>
      <c r="O1120" s="16">
        <f t="shared" si="89"/>
        <v>-4.1264442095525267E-2</v>
      </c>
      <c r="P1120" s="10"/>
    </row>
    <row r="1121" spans="1:16" x14ac:dyDescent="0.25">
      <c r="A1121" s="23">
        <v>40577</v>
      </c>
      <c r="B1121">
        <v>17.204851000000001</v>
      </c>
      <c r="C1121" s="16">
        <f t="shared" si="85"/>
        <v>6.0672210989151543E-2</v>
      </c>
      <c r="D1121" s="10"/>
      <c r="E1121" s="6">
        <v>27.055152</v>
      </c>
      <c r="F1121" s="16">
        <f t="shared" si="86"/>
        <v>-9.3689752212762434E-2</v>
      </c>
      <c r="G1121" s="10"/>
      <c r="H1121" s="6">
        <v>21.32</v>
      </c>
      <c r="I1121" s="16">
        <f t="shared" si="87"/>
        <v>-1.4098213623203737E-3</v>
      </c>
      <c r="J1121" s="10"/>
      <c r="K1121" s="6">
        <v>88.993521000000001</v>
      </c>
      <c r="L1121" s="16">
        <f t="shared" si="88"/>
        <v>-3.9786997363040477E-3</v>
      </c>
      <c r="M1121" s="10"/>
      <c r="N1121" s="6">
        <v>77.323324</v>
      </c>
      <c r="O1121" s="16">
        <f t="shared" si="89"/>
        <v>-3.7685911593249188E-2</v>
      </c>
      <c r="P1121" s="10"/>
    </row>
    <row r="1122" spans="1:16" x14ac:dyDescent="0.25">
      <c r="A1122" s="23">
        <v>40576</v>
      </c>
      <c r="B1122">
        <v>17.315338000000001</v>
      </c>
      <c r="C1122" s="16">
        <f t="shared" si="85"/>
        <v>4.4930645582024864E-2</v>
      </c>
      <c r="D1122" s="10"/>
      <c r="E1122" s="6">
        <v>27.811707999999999</v>
      </c>
      <c r="F1122" s="16">
        <f t="shared" si="86"/>
        <v>-9.1662078838924077E-2</v>
      </c>
      <c r="G1122" s="10"/>
      <c r="H1122" s="6">
        <v>21.360001</v>
      </c>
      <c r="I1122" s="16">
        <f t="shared" si="87"/>
        <v>1.4090652226836919E-3</v>
      </c>
      <c r="J1122" s="10"/>
      <c r="K1122" s="6">
        <v>89.208877000000001</v>
      </c>
      <c r="L1122" s="16">
        <f t="shared" si="88"/>
        <v>-4.4886482877759537E-4</v>
      </c>
      <c r="M1122" s="10"/>
      <c r="N1122" s="6">
        <v>77.969695999999999</v>
      </c>
      <c r="O1122" s="16">
        <f t="shared" si="89"/>
        <v>-2.9809052496190702E-2</v>
      </c>
      <c r="P1122" s="10"/>
    </row>
    <row r="1123" spans="1:16" x14ac:dyDescent="0.25">
      <c r="A1123" s="23">
        <v>40575</v>
      </c>
      <c r="B1123">
        <v>16.981473000000001</v>
      </c>
      <c r="C1123" s="16">
        <f t="shared" si="85"/>
        <v>5.9367989051065884E-2</v>
      </c>
      <c r="D1123" s="10"/>
      <c r="E1123" s="6">
        <v>27.959731000000001</v>
      </c>
      <c r="F1123" s="16">
        <f t="shared" si="86"/>
        <v>-6.5229433428374284E-2</v>
      </c>
      <c r="G1123" s="10"/>
      <c r="H1123" s="6">
        <v>21.23</v>
      </c>
      <c r="I1123" s="16">
        <f t="shared" si="87"/>
        <v>-4.6794569639929673E-4</v>
      </c>
      <c r="J1123" s="10"/>
      <c r="K1123" s="6">
        <v>89.382827000000006</v>
      </c>
      <c r="L1123" s="16">
        <f t="shared" si="88"/>
        <v>1.1382549943916853E-3</v>
      </c>
      <c r="M1123" s="10"/>
      <c r="N1123" s="6">
        <v>77.952455999999998</v>
      </c>
      <c r="O1123" s="16">
        <f t="shared" si="89"/>
        <v>-2.8687491071819338E-2</v>
      </c>
      <c r="P1123" s="10"/>
    </row>
    <row r="1124" spans="1:16" x14ac:dyDescent="0.25">
      <c r="A1124" s="23">
        <v>40574</v>
      </c>
      <c r="B1124">
        <v>16.777311999999998</v>
      </c>
      <c r="C1124" s="16">
        <f t="shared" si="85"/>
        <v>3.9858775178336137E-2</v>
      </c>
      <c r="D1124" s="10"/>
      <c r="E1124" s="6">
        <v>27.277183000000001</v>
      </c>
      <c r="F1124" s="16">
        <f t="shared" si="86"/>
        <v>-6.8493132885963592E-2</v>
      </c>
      <c r="G1124" s="10"/>
      <c r="H1124" s="6">
        <v>20.75</v>
      </c>
      <c r="I1124" s="16">
        <f t="shared" si="87"/>
        <v>-5.1546391752577136E-3</v>
      </c>
      <c r="J1124" s="10"/>
      <c r="K1124" s="6">
        <v>89.501271000000003</v>
      </c>
      <c r="L1124" s="16">
        <f t="shared" si="88"/>
        <v>5.2226853207963941E-3</v>
      </c>
      <c r="M1124" s="10"/>
      <c r="N1124" s="6">
        <v>78.340286000000006</v>
      </c>
      <c r="O1124" s="16">
        <f t="shared" si="89"/>
        <v>-2.2125203595711129E-2</v>
      </c>
      <c r="P1124" s="10"/>
    </row>
    <row r="1125" spans="1:16" x14ac:dyDescent="0.25">
      <c r="A1125" s="23">
        <v>40571</v>
      </c>
      <c r="B1125">
        <v>16.683637999999998</v>
      </c>
      <c r="C1125" s="16">
        <f t="shared" si="85"/>
        <v>4.4095651497471522E-2</v>
      </c>
      <c r="D1125" s="10"/>
      <c r="E1125" s="6">
        <v>27.194949999999999</v>
      </c>
      <c r="F1125" s="16">
        <f t="shared" si="86"/>
        <v>-9.0734682913973574E-2</v>
      </c>
      <c r="G1125" s="10"/>
      <c r="H1125" s="6">
        <v>20.690000999999999</v>
      </c>
      <c r="I1125" s="16">
        <f t="shared" si="87"/>
        <v>-3.5780669144981347E-2</v>
      </c>
      <c r="J1125" s="10"/>
      <c r="K1125" s="6">
        <v>89.748782000000006</v>
      </c>
      <c r="L1125" s="16">
        <f t="shared" si="88"/>
        <v>5.9039655205743724E-3</v>
      </c>
      <c r="M1125" s="10"/>
      <c r="N1125" s="6">
        <v>78.941446999999997</v>
      </c>
      <c r="O1125" s="16">
        <f t="shared" si="89"/>
        <v>-1.8314040342383708E-2</v>
      </c>
      <c r="P1125" s="10"/>
    </row>
    <row r="1126" spans="1:16" x14ac:dyDescent="0.25">
      <c r="A1126" s="23">
        <v>40570</v>
      </c>
      <c r="B1126">
        <v>16.957455</v>
      </c>
      <c r="C1126" s="16">
        <f t="shared" si="85"/>
        <v>3.3784749249708979E-2</v>
      </c>
      <c r="D1126" s="10"/>
      <c r="E1126" s="6">
        <v>27.342972</v>
      </c>
      <c r="F1126" s="16">
        <f t="shared" si="86"/>
        <v>-0.10233442660916048</v>
      </c>
      <c r="G1126" s="10"/>
      <c r="H1126" s="6">
        <v>21.08</v>
      </c>
      <c r="I1126" s="16">
        <f t="shared" si="87"/>
        <v>-3.0913302107728469E-2</v>
      </c>
      <c r="J1126" s="10"/>
      <c r="K1126" s="6">
        <v>89.633275999999995</v>
      </c>
      <c r="L1126" s="16">
        <f t="shared" si="88"/>
        <v>1.7899163260788553E-2</v>
      </c>
      <c r="M1126" s="10"/>
      <c r="N1126" s="6">
        <v>78.529223999999999</v>
      </c>
      <c r="O1126" s="16">
        <f t="shared" si="89"/>
        <v>7.2599218483215822E-3</v>
      </c>
      <c r="P1126" s="10"/>
    </row>
    <row r="1127" spans="1:16" x14ac:dyDescent="0.25">
      <c r="A1127" s="23">
        <v>40569</v>
      </c>
      <c r="B1127">
        <v>17.053531</v>
      </c>
      <c r="C1127" s="16">
        <f t="shared" si="85"/>
        <v>-8.2401907245480799E-2</v>
      </c>
      <c r="D1127" s="10"/>
      <c r="E1127" s="6">
        <v>27.301855</v>
      </c>
      <c r="F1127" s="16">
        <f t="shared" si="86"/>
        <v>-9.3016896313444786E-2</v>
      </c>
      <c r="G1127" s="10"/>
      <c r="H1127" s="6">
        <v>20.889999</v>
      </c>
      <c r="I1127" s="16">
        <f t="shared" si="87"/>
        <v>-1.4211747313513934E-3</v>
      </c>
      <c r="J1127" s="10"/>
      <c r="K1127" s="6">
        <v>89.484767000000005</v>
      </c>
      <c r="L1127" s="16">
        <f t="shared" si="88"/>
        <v>2.1540251796422716E-2</v>
      </c>
      <c r="M1127" s="10"/>
      <c r="N1127" s="6">
        <v>78.177109999999999</v>
      </c>
      <c r="O1127" s="16">
        <f t="shared" si="89"/>
        <v>8.9415874607146062E-3</v>
      </c>
      <c r="P1127" s="10"/>
    </row>
    <row r="1128" spans="1:16" x14ac:dyDescent="0.25">
      <c r="A1128" s="23">
        <v>40568</v>
      </c>
      <c r="B1128">
        <v>17.192841999999999</v>
      </c>
      <c r="C1128" s="16">
        <f t="shared" si="85"/>
        <v>-0.11954364321320576</v>
      </c>
      <c r="D1128" s="10"/>
      <c r="E1128" s="6">
        <v>27.433430000000001</v>
      </c>
      <c r="F1128" s="16">
        <f t="shared" si="86"/>
        <v>-9.1655241042682301E-2</v>
      </c>
      <c r="G1128" s="10"/>
      <c r="H1128" s="6">
        <v>20.420000000000002</v>
      </c>
      <c r="I1128" s="16">
        <f t="shared" si="87"/>
        <v>-1.9248827194780604E-2</v>
      </c>
      <c r="J1128" s="10"/>
      <c r="K1128" s="6">
        <v>89.988046999999995</v>
      </c>
      <c r="L1128" s="16">
        <f t="shared" si="88"/>
        <v>1.348784416785076E-2</v>
      </c>
      <c r="M1128" s="10"/>
      <c r="N1128" s="6">
        <v>79.379440000000002</v>
      </c>
      <c r="O1128" s="16">
        <f t="shared" si="89"/>
        <v>-8.6635207329497366E-3</v>
      </c>
      <c r="P1128" s="10"/>
    </row>
    <row r="1129" spans="1:16" x14ac:dyDescent="0.25">
      <c r="A1129" s="23">
        <v>40567</v>
      </c>
      <c r="B1129">
        <v>17.243282000000001</v>
      </c>
      <c r="C1129" s="16">
        <f t="shared" si="85"/>
        <v>-0.11509455754218334</v>
      </c>
      <c r="D1129" s="10"/>
      <c r="E1129" s="6">
        <v>27.795261</v>
      </c>
      <c r="F1129" s="16">
        <f t="shared" si="86"/>
        <v>-7.5900234495945518E-2</v>
      </c>
      <c r="G1129" s="10"/>
      <c r="H1129" s="6">
        <v>20.34</v>
      </c>
      <c r="I1129" s="16">
        <f t="shared" si="87"/>
        <v>-4.1764384878666516E-2</v>
      </c>
      <c r="J1129" s="10"/>
      <c r="K1129" s="6">
        <v>89.542519999999996</v>
      </c>
      <c r="L1129" s="16">
        <f t="shared" si="88"/>
        <v>1.296532577869991E-2</v>
      </c>
      <c r="M1129" s="10"/>
      <c r="N1129" s="6">
        <v>78.632277000000002</v>
      </c>
      <c r="O1129" s="16">
        <f t="shared" si="89"/>
        <v>-8.0584014547180338E-3</v>
      </c>
      <c r="P1129" s="10"/>
    </row>
    <row r="1130" spans="1:16" x14ac:dyDescent="0.25">
      <c r="A1130" s="23">
        <v>40564</v>
      </c>
      <c r="B1130">
        <v>16.84937</v>
      </c>
      <c r="C1130" s="16">
        <f t="shared" si="85"/>
        <v>-0.1048628053243672</v>
      </c>
      <c r="D1130" s="10"/>
      <c r="E1130" s="6">
        <v>27.877497000000002</v>
      </c>
      <c r="F1130" s="16">
        <f t="shared" si="86"/>
        <v>-5.0828469223517359E-2</v>
      </c>
      <c r="G1130" s="10"/>
      <c r="H1130" s="6">
        <v>20.329999999999998</v>
      </c>
      <c r="I1130" s="16">
        <f t="shared" si="87"/>
        <v>-5.5271757767219709E-2</v>
      </c>
      <c r="J1130" s="10"/>
      <c r="K1130" s="6">
        <v>89.501271000000003</v>
      </c>
      <c r="L1130" s="16">
        <f t="shared" si="88"/>
        <v>1.1693738711695545E-2</v>
      </c>
      <c r="M1130" s="10"/>
      <c r="N1130" s="6">
        <v>78.597924000000006</v>
      </c>
      <c r="O1130" s="16">
        <f t="shared" si="89"/>
        <v>-1.3703096703228446E-2</v>
      </c>
      <c r="P1130" s="10"/>
    </row>
    <row r="1131" spans="1:16" x14ac:dyDescent="0.25">
      <c r="A1131" s="23">
        <v>40563</v>
      </c>
      <c r="B1131">
        <v>16.979073</v>
      </c>
      <c r="C1131" s="16">
        <f t="shared" si="85"/>
        <v>-0.11337206472425976</v>
      </c>
      <c r="D1131" s="10"/>
      <c r="E1131" s="6">
        <v>28.000847</v>
      </c>
      <c r="F1131" s="16">
        <f t="shared" si="86"/>
        <v>-3.9479788192478993E-2</v>
      </c>
      <c r="G1131" s="10"/>
      <c r="H1131" s="6">
        <v>20.280000999999999</v>
      </c>
      <c r="I1131" s="16">
        <f t="shared" si="87"/>
        <v>-5.3538175046555003E-2</v>
      </c>
      <c r="J1131" s="10"/>
      <c r="K1131" s="6">
        <v>89.369259999999997</v>
      </c>
      <c r="L1131" s="16">
        <f t="shared" si="88"/>
        <v>6.5547375699397392E-3</v>
      </c>
      <c r="M1131" s="10"/>
      <c r="N1131" s="6">
        <v>77.979589000000004</v>
      </c>
      <c r="O1131" s="16">
        <f t="shared" si="89"/>
        <v>-2.0129979077352478E-2</v>
      </c>
      <c r="P1131" s="10"/>
    </row>
    <row r="1132" spans="1:16" x14ac:dyDescent="0.25">
      <c r="A1132" s="23">
        <v>40562</v>
      </c>
      <c r="B1132">
        <v>16.601973999999998</v>
      </c>
      <c r="C1132" s="16">
        <f t="shared" si="85"/>
        <v>-9.3020233376818751E-2</v>
      </c>
      <c r="D1132" s="10"/>
      <c r="E1132" s="6">
        <v>27.885719000000002</v>
      </c>
      <c r="F1132" s="16">
        <f t="shared" si="86"/>
        <v>-2.787143683129556E-2</v>
      </c>
      <c r="G1132" s="10"/>
      <c r="H1132" s="6">
        <v>20.6</v>
      </c>
      <c r="I1132" s="16">
        <f t="shared" si="87"/>
        <v>-5.5426085487940813E-2</v>
      </c>
      <c r="J1132" s="10"/>
      <c r="K1132" s="6">
        <v>89.757034000000004</v>
      </c>
      <c r="L1132" s="16">
        <f t="shared" si="88"/>
        <v>7.4910062335766803E-3</v>
      </c>
      <c r="M1132" s="10"/>
      <c r="N1132" s="6">
        <v>79.070268999999996</v>
      </c>
      <c r="O1132" s="16">
        <f t="shared" si="89"/>
        <v>-2.304355234161326E-2</v>
      </c>
      <c r="P1132" s="10"/>
    </row>
    <row r="1133" spans="1:16" x14ac:dyDescent="0.25">
      <c r="A1133" s="23">
        <v>40561</v>
      </c>
      <c r="B1133">
        <v>17.103971000000001</v>
      </c>
      <c r="C1133" s="16">
        <f t="shared" si="85"/>
        <v>-0.10093642583815943</v>
      </c>
      <c r="D1133" s="10"/>
      <c r="E1133" s="6">
        <v>27.852824999999999</v>
      </c>
      <c r="F1133" s="16">
        <f t="shared" si="86"/>
        <v>-3.1047212722895901E-2</v>
      </c>
      <c r="G1133" s="10"/>
      <c r="H1133" s="6">
        <v>20.93</v>
      </c>
      <c r="I1133" s="16">
        <f t="shared" si="87"/>
        <v>-4.1860465116279055E-2</v>
      </c>
      <c r="J1133" s="10"/>
      <c r="K1133" s="6">
        <v>89.823040000000006</v>
      </c>
      <c r="L1133" s="16">
        <f t="shared" si="88"/>
        <v>5.3428187247299697E-3</v>
      </c>
      <c r="M1133" s="10"/>
      <c r="N1133" s="6">
        <v>78.503461000000001</v>
      </c>
      <c r="O1133" s="16">
        <f t="shared" si="89"/>
        <v>-1.8951821020596005E-2</v>
      </c>
      <c r="P1133" s="10"/>
    </row>
    <row r="1134" spans="1:16" x14ac:dyDescent="0.25">
      <c r="A1134" s="23">
        <v>40557</v>
      </c>
      <c r="B1134">
        <v>17.082355</v>
      </c>
      <c r="C1134" s="16">
        <f t="shared" si="85"/>
        <v>-9.066529982683047E-2</v>
      </c>
      <c r="D1134" s="10"/>
      <c r="E1134" s="6">
        <v>28.148869999999999</v>
      </c>
      <c r="F1134" s="16">
        <f t="shared" si="86"/>
        <v>-2.8895567736188732E-2</v>
      </c>
      <c r="G1134" s="10"/>
      <c r="H1134" s="6">
        <v>21.219999000000001</v>
      </c>
      <c r="I1134" s="16">
        <f t="shared" si="87"/>
        <v>-1.5984955336154183E-2</v>
      </c>
      <c r="J1134" s="10"/>
      <c r="K1134" s="6">
        <v>89.872540999999998</v>
      </c>
      <c r="L1134" s="16">
        <f t="shared" si="88"/>
        <v>-3.2759508469442089E-3</v>
      </c>
      <c r="M1134" s="10"/>
      <c r="N1134" s="6">
        <v>78.872741000000005</v>
      </c>
      <c r="O1134" s="16">
        <f t="shared" si="89"/>
        <v>-4.6835225717073103E-2</v>
      </c>
      <c r="P1134" s="10"/>
    </row>
    <row r="1135" spans="1:16" x14ac:dyDescent="0.25">
      <c r="A1135" s="23">
        <v>40556</v>
      </c>
      <c r="B1135">
        <v>17.087157999999999</v>
      </c>
      <c r="C1135" s="16">
        <f t="shared" si="85"/>
        <v>-8.0542917305322259E-2</v>
      </c>
      <c r="D1135" s="10"/>
      <c r="E1135" s="6">
        <v>28.527148</v>
      </c>
      <c r="F1135" s="16">
        <f t="shared" si="86"/>
        <v>-1.9963876124310165E-2</v>
      </c>
      <c r="G1135" s="10"/>
      <c r="H1135" s="6">
        <v>20.799999</v>
      </c>
      <c r="I1135" s="16">
        <f t="shared" si="87"/>
        <v>5.6871563981042428E-3</v>
      </c>
      <c r="J1135" s="10"/>
      <c r="K1135" s="6">
        <v>90.301563000000002</v>
      </c>
      <c r="L1135" s="16">
        <f t="shared" si="88"/>
        <v>4.2332031967926564E-3</v>
      </c>
      <c r="M1135" s="10"/>
      <c r="N1135" s="6">
        <v>79.379440000000002</v>
      </c>
      <c r="O1135" s="16">
        <f t="shared" si="89"/>
        <v>-2.8827957612319155E-2</v>
      </c>
      <c r="P1135" s="10"/>
    </row>
    <row r="1136" spans="1:16" x14ac:dyDescent="0.25">
      <c r="A1136" s="23">
        <v>40555</v>
      </c>
      <c r="B1136">
        <v>17.440238000000001</v>
      </c>
      <c r="C1136" s="16">
        <f t="shared" si="85"/>
        <v>-7.6103905583634335E-2</v>
      </c>
      <c r="D1136" s="10"/>
      <c r="E1136" s="6">
        <v>30.550118999999999</v>
      </c>
      <c r="F1136" s="16">
        <f t="shared" si="86"/>
        <v>-4.537744754919637E-3</v>
      </c>
      <c r="G1136" s="10"/>
      <c r="H1136" s="6">
        <v>20.799999</v>
      </c>
      <c r="I1136" s="16">
        <f t="shared" si="87"/>
        <v>-5.260688665710167E-3</v>
      </c>
      <c r="J1136" s="10"/>
      <c r="K1136" s="6">
        <v>89.913794999999993</v>
      </c>
      <c r="L1136" s="16">
        <f t="shared" si="88"/>
        <v>6.1629141655046293E-3</v>
      </c>
      <c r="M1136" s="10"/>
      <c r="N1136" s="6">
        <v>78.675218999999998</v>
      </c>
      <c r="O1136" s="16">
        <f t="shared" si="89"/>
        <v>-3.0253660457868148E-2</v>
      </c>
      <c r="P1136" s="10"/>
    </row>
    <row r="1137" spans="1:16" x14ac:dyDescent="0.25">
      <c r="A1137" s="23">
        <v>40554</v>
      </c>
      <c r="B1137">
        <v>17.264897999999999</v>
      </c>
      <c r="C1137" s="16">
        <f t="shared" si="85"/>
        <v>-3.4698249905242395E-2</v>
      </c>
      <c r="D1137" s="10"/>
      <c r="E1137" s="6">
        <v>30.385649000000001</v>
      </c>
      <c r="F1137" s="16">
        <f t="shared" si="86"/>
        <v>7.0919407196010642E-2</v>
      </c>
      <c r="G1137" s="10"/>
      <c r="H1137" s="6">
        <v>20.610001</v>
      </c>
      <c r="I1137" s="16">
        <f t="shared" si="87"/>
        <v>1.6617791623547928E-2</v>
      </c>
      <c r="J1137" s="10"/>
      <c r="K1137" s="6">
        <v>89.971548999999996</v>
      </c>
      <c r="L1137" s="16">
        <f t="shared" si="88"/>
        <v>-3.5450284711280311E-4</v>
      </c>
      <c r="M1137" s="10"/>
      <c r="N1137" s="6">
        <v>79.293560999999997</v>
      </c>
      <c r="O1137" s="16">
        <f t="shared" si="89"/>
        <v>-4.1362693380854187E-2</v>
      </c>
      <c r="P1137" s="10"/>
    </row>
    <row r="1138" spans="1:16" x14ac:dyDescent="0.25">
      <c r="A1138" s="23">
        <v>40553</v>
      </c>
      <c r="B1138">
        <v>17.248085</v>
      </c>
      <c r="C1138" s="16">
        <f t="shared" si="85"/>
        <v>-2.6675725898990033E-2</v>
      </c>
      <c r="D1138" s="10"/>
      <c r="E1138" s="6">
        <v>30.591235000000001</v>
      </c>
      <c r="F1138" s="16">
        <f t="shared" si="86"/>
        <v>8.3385531541052327E-2</v>
      </c>
      <c r="G1138" s="10"/>
      <c r="H1138" s="6">
        <v>20.450001</v>
      </c>
      <c r="I1138" s="16">
        <f t="shared" si="87"/>
        <v>9.7991670749633109E-3</v>
      </c>
      <c r="J1138" s="10"/>
      <c r="K1138" s="6">
        <v>90.012797000000006</v>
      </c>
      <c r="L1138" s="16">
        <f t="shared" si="88"/>
        <v>-1.937452651222582E-3</v>
      </c>
      <c r="M1138" s="10"/>
      <c r="N1138" s="6">
        <v>79.740137000000004</v>
      </c>
      <c r="O1138" s="16">
        <f t="shared" si="89"/>
        <v>-5.5305388395432198E-2</v>
      </c>
      <c r="P1138" s="10"/>
    </row>
    <row r="1139" spans="1:16" x14ac:dyDescent="0.25">
      <c r="A1139" s="23">
        <v>40550</v>
      </c>
      <c r="B1139">
        <v>17.524304999999998</v>
      </c>
      <c r="C1139" s="16">
        <f t="shared" si="85"/>
        <v>-3.2079873219250099E-2</v>
      </c>
      <c r="D1139" s="10"/>
      <c r="E1139" s="6">
        <v>30.714585</v>
      </c>
      <c r="F1139" s="16">
        <f t="shared" si="86"/>
        <v>8.3798472780928224E-2</v>
      </c>
      <c r="G1139" s="10"/>
      <c r="H1139" s="6">
        <v>20.360001</v>
      </c>
      <c r="I1139" s="16">
        <f t="shared" si="87"/>
        <v>-1.3982594021214934E-2</v>
      </c>
      <c r="J1139" s="10"/>
      <c r="K1139" s="6">
        <v>89.856042000000002</v>
      </c>
      <c r="L1139" s="16">
        <f t="shared" si="88"/>
        <v>-3.0189831315631244E-3</v>
      </c>
      <c r="M1139" s="10"/>
      <c r="N1139" s="6">
        <v>79.310733999999997</v>
      </c>
      <c r="O1139" s="16">
        <f t="shared" si="89"/>
        <v>-4.5035904803871873E-2</v>
      </c>
      <c r="P1139" s="10"/>
    </row>
    <row r="1140" spans="1:16" x14ac:dyDescent="0.25">
      <c r="A1140" s="23">
        <v>40549</v>
      </c>
      <c r="B1140">
        <v>17.574743999999999</v>
      </c>
      <c r="C1140" s="16">
        <f t="shared" si="85"/>
        <v>-3.3386366351664143E-2</v>
      </c>
      <c r="D1140" s="10"/>
      <c r="E1140" s="6">
        <v>30.476108</v>
      </c>
      <c r="F1140" s="16">
        <f t="shared" si="86"/>
        <v>8.5040677829106404E-2</v>
      </c>
      <c r="G1140" s="10"/>
      <c r="H1140" s="6">
        <v>20.350000000000001</v>
      </c>
      <c r="I1140" s="16">
        <f t="shared" si="87"/>
        <v>-1.784848046309695E-2</v>
      </c>
      <c r="J1140" s="10"/>
      <c r="K1140" s="6">
        <v>89.402263000000005</v>
      </c>
      <c r="L1140" s="16">
        <f t="shared" si="88"/>
        <v>-3.7615699741753161E-3</v>
      </c>
      <c r="M1140" s="10"/>
      <c r="N1140" s="6">
        <v>78.889921000000001</v>
      </c>
      <c r="O1140" s="16">
        <f t="shared" si="89"/>
        <v>-4.2056911728529545E-2</v>
      </c>
      <c r="P1140" s="10"/>
    </row>
    <row r="1141" spans="1:16" x14ac:dyDescent="0.25">
      <c r="A1141" s="23">
        <v>40548</v>
      </c>
      <c r="B1141">
        <v>17.315338000000001</v>
      </c>
      <c r="C1141" s="16">
        <f t="shared" si="85"/>
        <v>-3.4951252659757071E-2</v>
      </c>
      <c r="D1141" s="10"/>
      <c r="E1141" s="6">
        <v>30.064934999999998</v>
      </c>
      <c r="F1141" s="16">
        <f t="shared" si="86"/>
        <v>6.5589575133151889E-2</v>
      </c>
      <c r="G1141" s="10"/>
      <c r="H1141" s="6">
        <v>20.440000999999999</v>
      </c>
      <c r="I1141" s="16">
        <f t="shared" si="87"/>
        <v>-3.0028598665395534E-2</v>
      </c>
      <c r="J1141" s="10"/>
      <c r="K1141" s="6">
        <v>89.270251999999999</v>
      </c>
      <c r="L1141" s="16">
        <f t="shared" si="88"/>
        <v>-7.5315679121186196E-3</v>
      </c>
      <c r="M1141" s="10"/>
      <c r="N1141" s="6">
        <v>78.546396999999999</v>
      </c>
      <c r="O1141" s="16">
        <f t="shared" si="89"/>
        <v>-3.390268961931997E-2</v>
      </c>
      <c r="P1141" s="10"/>
    </row>
    <row r="1142" spans="1:16" x14ac:dyDescent="0.25">
      <c r="A1142" s="23">
        <v>40547</v>
      </c>
      <c r="B1142">
        <v>16.957455</v>
      </c>
      <c r="C1142" s="16">
        <f t="shared" si="85"/>
        <v>-3.4293430863981733E-2</v>
      </c>
      <c r="D1142" s="10"/>
      <c r="E1142" s="6">
        <v>29.892240000000001</v>
      </c>
      <c r="F1142" s="16">
        <f t="shared" si="86"/>
        <v>6.1480564695464812E-2</v>
      </c>
      <c r="G1142" s="10"/>
      <c r="H1142" s="6">
        <v>20.459999</v>
      </c>
      <c r="I1142" s="16">
        <f t="shared" si="87"/>
        <v>-1.2560385866648094E-2</v>
      </c>
      <c r="J1142" s="10"/>
      <c r="K1142" s="6">
        <v>89.930294000000004</v>
      </c>
      <c r="L1142" s="16">
        <f t="shared" si="88"/>
        <v>-1.7125107091167435E-2</v>
      </c>
      <c r="M1142" s="10"/>
      <c r="N1142" s="6">
        <v>80.315535999999994</v>
      </c>
      <c r="O1142" s="16">
        <f t="shared" si="89"/>
        <v>-5.5279156405812158E-2</v>
      </c>
      <c r="P1142" s="10"/>
    </row>
    <row r="1143" spans="1:16" x14ac:dyDescent="0.25">
      <c r="A1143" s="23">
        <v>40546</v>
      </c>
      <c r="B1143">
        <v>16.938238999999999</v>
      </c>
      <c r="C1143" s="16">
        <f t="shared" si="85"/>
        <v>-6.4404971293170354E-2</v>
      </c>
      <c r="D1143" s="10"/>
      <c r="E1143" s="6">
        <v>29.637315000000001</v>
      </c>
      <c r="F1143" s="16">
        <f t="shared" si="86"/>
        <v>3.2253305717015124E-2</v>
      </c>
      <c r="G1143" s="10"/>
      <c r="H1143" s="6">
        <v>20.719999000000001</v>
      </c>
      <c r="I1143" s="16">
        <f t="shared" si="87"/>
        <v>-2.1520851267336272E-2</v>
      </c>
      <c r="J1143" s="10"/>
      <c r="K1143" s="6">
        <v>89.814786999999995</v>
      </c>
      <c r="L1143" s="16">
        <f t="shared" si="88"/>
        <v>-9.322254817037634E-3</v>
      </c>
      <c r="M1143" s="10"/>
      <c r="N1143" s="6">
        <v>80.221073000000004</v>
      </c>
      <c r="O1143" s="16">
        <f t="shared" si="89"/>
        <v>-2.9220503533552211E-2</v>
      </c>
      <c r="P1143" s="10"/>
    </row>
    <row r="1144" spans="1:16" x14ac:dyDescent="0.25">
      <c r="A1144" s="23">
        <v>40543</v>
      </c>
      <c r="B1144">
        <v>16.904612</v>
      </c>
      <c r="C1144" s="16">
        <f t="shared" si="85"/>
        <v>-8.4750240251022846E-2</v>
      </c>
      <c r="D1144" s="10"/>
      <c r="E1144" s="6">
        <v>29.637315000000001</v>
      </c>
      <c r="F1144" s="16">
        <f t="shared" si="86"/>
        <v>3.0981827820872665E-2</v>
      </c>
      <c r="G1144" s="10"/>
      <c r="H1144" s="6">
        <v>20.76</v>
      </c>
      <c r="I1144" s="16">
        <f t="shared" si="87"/>
        <v>1.0731658536585531E-2</v>
      </c>
      <c r="J1144" s="10"/>
      <c r="K1144" s="6">
        <v>89.468267999999995</v>
      </c>
      <c r="L1144" s="16">
        <f t="shared" si="88"/>
        <v>-5.1219145870742278E-3</v>
      </c>
      <c r="M1144" s="10"/>
      <c r="N1144" s="6">
        <v>80.830824000000007</v>
      </c>
      <c r="O1144" s="16">
        <f t="shared" si="89"/>
        <v>-2.6246387345945976E-2</v>
      </c>
      <c r="P1144" s="10"/>
    </row>
    <row r="1145" spans="1:16" x14ac:dyDescent="0.25">
      <c r="A1145" s="23">
        <v>40542</v>
      </c>
      <c r="B1145">
        <v>16.882995999999999</v>
      </c>
      <c r="C1145" s="16">
        <f t="shared" si="85"/>
        <v>-8.5261336093466977E-2</v>
      </c>
      <c r="D1145" s="10"/>
      <c r="E1145" s="6">
        <v>29.612642999999998</v>
      </c>
      <c r="F1145" s="16">
        <f t="shared" si="86"/>
        <v>3.2150428449144508E-2</v>
      </c>
      <c r="G1145" s="10"/>
      <c r="H1145" s="6">
        <v>21.200001</v>
      </c>
      <c r="I1145" s="16">
        <f t="shared" si="87"/>
        <v>2.8741328047571901E-2</v>
      </c>
      <c r="J1145" s="10"/>
      <c r="K1145" s="6">
        <v>89.245502000000002</v>
      </c>
      <c r="L1145" s="16">
        <f t="shared" si="88"/>
        <v>-5.5336172936061301E-3</v>
      </c>
      <c r="M1145" s="10"/>
      <c r="N1145" s="6">
        <v>79.946248999999995</v>
      </c>
      <c r="O1145" s="16">
        <f t="shared" si="89"/>
        <v>-1.2815015571728594E-2</v>
      </c>
      <c r="P1145" s="10"/>
    </row>
    <row r="1146" spans="1:16" x14ac:dyDescent="0.25">
      <c r="A1146" s="23">
        <v>40541</v>
      </c>
      <c r="B1146">
        <v>16.957455</v>
      </c>
      <c r="C1146" s="16">
        <f t="shared" si="85"/>
        <v>-7.1834159600691394E-2</v>
      </c>
      <c r="D1146" s="10"/>
      <c r="E1146" s="6">
        <v>29.777111999999999</v>
      </c>
      <c r="F1146" s="16">
        <f t="shared" si="86"/>
        <v>5.5824378702275412E-2</v>
      </c>
      <c r="G1146" s="10"/>
      <c r="H1146" s="6">
        <v>21.25</v>
      </c>
      <c r="I1146" s="16">
        <f t="shared" si="87"/>
        <v>5.6302989536621828E-2</v>
      </c>
      <c r="J1146" s="10"/>
      <c r="K1146" s="6">
        <v>89.204252999999994</v>
      </c>
      <c r="L1146" s="16">
        <f t="shared" si="88"/>
        <v>-7.2870802941670254E-3</v>
      </c>
      <c r="M1146" s="10"/>
      <c r="N1146" s="6">
        <v>80.006371000000001</v>
      </c>
      <c r="O1146" s="16">
        <f t="shared" si="89"/>
        <v>-1.96355909554633E-2</v>
      </c>
      <c r="P1146" s="10"/>
    </row>
    <row r="1147" spans="1:16" x14ac:dyDescent="0.25">
      <c r="A1147" s="23">
        <v>40540</v>
      </c>
      <c r="B1147">
        <v>16.988681</v>
      </c>
      <c r="C1147" s="16">
        <f t="shared" si="85"/>
        <v>-5.6654192346704102E-2</v>
      </c>
      <c r="D1147" s="10"/>
      <c r="E1147" s="6">
        <v>29.768889999999999</v>
      </c>
      <c r="F1147" s="16">
        <f t="shared" si="86"/>
        <v>7.3208302651604162E-2</v>
      </c>
      <c r="G1147" s="10"/>
      <c r="H1147" s="6">
        <v>21.35</v>
      </c>
      <c r="I1147" s="16">
        <f t="shared" si="87"/>
        <v>6.0379188603832956E-2</v>
      </c>
      <c r="J1147" s="10"/>
      <c r="K1147" s="6">
        <v>88.535960000000003</v>
      </c>
      <c r="L1147" s="16">
        <f t="shared" si="88"/>
        <v>-7.7459091909438671E-3</v>
      </c>
      <c r="M1147" s="10"/>
      <c r="N1147" s="6">
        <v>78.675218999999998</v>
      </c>
      <c r="O1147" s="16">
        <f t="shared" si="89"/>
        <v>-2.4306920697237722E-2</v>
      </c>
      <c r="P1147" s="10"/>
    </row>
    <row r="1148" spans="1:16" x14ac:dyDescent="0.25">
      <c r="A1148" s="23">
        <v>40539</v>
      </c>
      <c r="B1148">
        <v>17.007894</v>
      </c>
      <c r="C1148" s="16">
        <f t="shared" si="85"/>
        <v>-7.1873136021952444E-2</v>
      </c>
      <c r="D1148" s="10"/>
      <c r="E1148" s="6">
        <v>29.793559999999999</v>
      </c>
      <c r="F1148" s="16">
        <f t="shared" si="86"/>
        <v>5.924424143898066E-2</v>
      </c>
      <c r="G1148" s="10"/>
      <c r="H1148" s="6">
        <v>21.35</v>
      </c>
      <c r="I1148" s="16">
        <f t="shared" si="87"/>
        <v>4.2989792036628893E-2</v>
      </c>
      <c r="J1148" s="10"/>
      <c r="K1148" s="6">
        <v>89.247153999999995</v>
      </c>
      <c r="L1148" s="16">
        <f t="shared" si="88"/>
        <v>-9.9507730519338145E-3</v>
      </c>
      <c r="M1148" s="10"/>
      <c r="N1148" s="6">
        <v>80.246837999999997</v>
      </c>
      <c r="O1148" s="16">
        <f t="shared" si="89"/>
        <v>-1.6710046078332486E-2</v>
      </c>
      <c r="P1148" s="10"/>
    </row>
    <row r="1149" spans="1:16" x14ac:dyDescent="0.25">
      <c r="A1149" s="23">
        <v>40535</v>
      </c>
      <c r="B1149">
        <v>16.508299000000001</v>
      </c>
      <c r="C1149" s="16">
        <f t="shared" si="85"/>
        <v>-7.7827995956688656E-2</v>
      </c>
      <c r="D1149" s="10"/>
      <c r="E1149" s="6">
        <v>29.842901000000001</v>
      </c>
      <c r="F1149" s="16">
        <f t="shared" si="86"/>
        <v>5.4929929898916985E-2</v>
      </c>
      <c r="G1149" s="10"/>
      <c r="H1149" s="6">
        <v>21.280000999999999</v>
      </c>
      <c r="I1149" s="16">
        <f t="shared" si="87"/>
        <v>5.432098765432114E-2</v>
      </c>
      <c r="J1149" s="10"/>
      <c r="K1149" s="6">
        <v>89.074578000000002</v>
      </c>
      <c r="L1149" s="16">
        <f t="shared" si="88"/>
        <v>-1.2931157953724792E-2</v>
      </c>
      <c r="M1149" s="10"/>
      <c r="N1149" s="6">
        <v>79.536460000000005</v>
      </c>
      <c r="O1149" s="16">
        <f t="shared" si="89"/>
        <v>-1.800366951918575E-2</v>
      </c>
      <c r="P1149" s="10"/>
    </row>
    <row r="1150" spans="1:16" x14ac:dyDescent="0.25">
      <c r="A1150" s="23">
        <v>40534</v>
      </c>
      <c r="B1150">
        <v>16.465064999999999</v>
      </c>
      <c r="C1150" s="16">
        <f t="shared" si="85"/>
        <v>-0.13067716168390497</v>
      </c>
      <c r="D1150" s="10"/>
      <c r="E1150" s="6">
        <v>29.785337999999999</v>
      </c>
      <c r="F1150" s="16">
        <f t="shared" si="86"/>
        <v>4.1671610111735369E-2</v>
      </c>
      <c r="G1150" s="10"/>
      <c r="H1150" s="6">
        <v>21.290001</v>
      </c>
      <c r="I1150" s="16">
        <f t="shared" si="87"/>
        <v>4.2626212640862304E-2</v>
      </c>
      <c r="J1150" s="10"/>
      <c r="K1150" s="6">
        <v>89.033484999999999</v>
      </c>
      <c r="L1150" s="16">
        <f t="shared" si="88"/>
        <v>-2.1748337019205977E-2</v>
      </c>
      <c r="M1150" s="10"/>
      <c r="N1150" s="6">
        <v>79.699078</v>
      </c>
      <c r="O1150" s="16">
        <f t="shared" si="89"/>
        <v>-3.195074720078428E-2</v>
      </c>
      <c r="P1150" s="10"/>
    </row>
    <row r="1151" spans="1:16" x14ac:dyDescent="0.25">
      <c r="A1151" s="23">
        <v>40533</v>
      </c>
      <c r="B1151">
        <v>16.34497</v>
      </c>
      <c r="C1151" s="16">
        <f t="shared" si="85"/>
        <v>-0.13371932522236862</v>
      </c>
      <c r="D1151" s="10"/>
      <c r="E1151" s="6">
        <v>29.752443</v>
      </c>
      <c r="F1151" s="16">
        <f t="shared" si="86"/>
        <v>4.7097035949243971E-2</v>
      </c>
      <c r="G1151" s="10"/>
      <c r="H1151" s="6">
        <v>21.370000999999998</v>
      </c>
      <c r="I1151" s="16">
        <f t="shared" si="87"/>
        <v>3.8030277913212895E-2</v>
      </c>
      <c r="J1151" s="10"/>
      <c r="K1151" s="6">
        <v>89.10745</v>
      </c>
      <c r="L1151" s="16">
        <f t="shared" si="88"/>
        <v>-2.6488215517778357E-2</v>
      </c>
      <c r="M1151" s="10"/>
      <c r="N1151" s="6">
        <v>80.272513000000004</v>
      </c>
      <c r="O1151" s="16">
        <f t="shared" si="89"/>
        <v>-3.0474686301407483E-2</v>
      </c>
      <c r="P1151" s="10"/>
    </row>
    <row r="1152" spans="1:16" x14ac:dyDescent="0.25">
      <c r="A1152" s="23">
        <v>40532</v>
      </c>
      <c r="B1152">
        <v>16.330556999999999</v>
      </c>
      <c r="C1152" s="16">
        <f t="shared" si="85"/>
        <v>-0.12938720145170213</v>
      </c>
      <c r="D1152" s="10"/>
      <c r="E1152" s="6">
        <v>30.015592999999999</v>
      </c>
      <c r="F1152" s="16">
        <f t="shared" si="86"/>
        <v>4.3254880112155947E-2</v>
      </c>
      <c r="G1152" s="10"/>
      <c r="H1152" s="6">
        <v>21.34</v>
      </c>
      <c r="I1152" s="16">
        <f t="shared" si="87"/>
        <v>3.9902775664368617E-2</v>
      </c>
      <c r="J1152" s="10"/>
      <c r="K1152" s="6">
        <v>88.918434000000005</v>
      </c>
      <c r="L1152" s="16">
        <f t="shared" si="88"/>
        <v>-2.7768017173833037E-2</v>
      </c>
      <c r="M1152" s="10"/>
      <c r="N1152" s="6">
        <v>79.716193000000004</v>
      </c>
      <c r="O1152" s="16">
        <f t="shared" si="89"/>
        <v>-2.2180067230537781E-2</v>
      </c>
      <c r="P1152" s="10"/>
    </row>
    <row r="1153" spans="1:16" x14ac:dyDescent="0.25">
      <c r="A1153" s="23">
        <v>40529</v>
      </c>
      <c r="B1153">
        <v>16.068750000000001</v>
      </c>
      <c r="C1153" s="16">
        <f t="shared" si="85"/>
        <v>-0.134464903695942</v>
      </c>
      <c r="D1153" s="10"/>
      <c r="E1153" s="6">
        <v>29.999146</v>
      </c>
      <c r="F1153" s="16">
        <f t="shared" si="86"/>
        <v>3.5640046717605234E-2</v>
      </c>
      <c r="G1153" s="10"/>
      <c r="H1153" s="6">
        <v>21.52</v>
      </c>
      <c r="I1153" s="16">
        <f t="shared" si="87"/>
        <v>2.8433734939758981E-2</v>
      </c>
      <c r="J1153" s="10"/>
      <c r="K1153" s="6">
        <v>88.975960000000001</v>
      </c>
      <c r="L1153" s="16">
        <f t="shared" si="88"/>
        <v>-3.7055028498507392E-2</v>
      </c>
      <c r="M1153" s="10"/>
      <c r="N1153" s="6">
        <v>79.801778999999996</v>
      </c>
      <c r="O1153" s="16">
        <f t="shared" si="89"/>
        <v>-5.036663709582534E-2</v>
      </c>
      <c r="P1153" s="10"/>
    </row>
    <row r="1154" spans="1:16" x14ac:dyDescent="0.25">
      <c r="A1154" s="23">
        <v>40528</v>
      </c>
      <c r="B1154">
        <v>16.138406</v>
      </c>
      <c r="C1154" s="16">
        <f t="shared" si="85"/>
        <v>-0.15997390331995553</v>
      </c>
      <c r="D1154" s="10"/>
      <c r="E1154" s="6">
        <v>30.295190999999999</v>
      </c>
      <c r="F1154" s="16">
        <f t="shared" si="86"/>
        <v>3.2753042714780189E-2</v>
      </c>
      <c r="G1154" s="10"/>
      <c r="H1154" s="6">
        <v>21.35</v>
      </c>
      <c r="I1154" s="16">
        <f t="shared" si="87"/>
        <v>4.1626331074540168E-2</v>
      </c>
      <c r="J1154" s="10"/>
      <c r="K1154" s="6">
        <v>88.170602000000002</v>
      </c>
      <c r="L1154" s="16">
        <f t="shared" si="88"/>
        <v>-3.5919198949219022E-2</v>
      </c>
      <c r="M1154" s="10"/>
      <c r="N1154" s="6">
        <v>78.372468999999995</v>
      </c>
      <c r="O1154" s="16">
        <f t="shared" si="89"/>
        <v>-4.5078025437692792E-2</v>
      </c>
      <c r="P1154" s="10"/>
    </row>
    <row r="1155" spans="1:16" x14ac:dyDescent="0.25">
      <c r="A1155" s="23">
        <v>40527</v>
      </c>
      <c r="B1155">
        <v>18.480263999999998</v>
      </c>
      <c r="C1155" s="16">
        <f t="shared" si="85"/>
        <v>-0.15833637253980093</v>
      </c>
      <c r="D1155" s="10"/>
      <c r="E1155" s="6">
        <v>30.147168000000001</v>
      </c>
      <c r="F1155" s="16">
        <f t="shared" si="86"/>
        <v>1.5910646569144316E-2</v>
      </c>
      <c r="G1155" s="10"/>
      <c r="H1155" s="6">
        <v>21.110001</v>
      </c>
      <c r="I1155" s="16">
        <f t="shared" si="87"/>
        <v>3.0902995215016826E-2</v>
      </c>
      <c r="J1155" s="10"/>
      <c r="K1155" s="6">
        <v>87.743263999999996</v>
      </c>
      <c r="L1155" s="16">
        <f t="shared" si="88"/>
        <v>-4.7686412761817842E-2</v>
      </c>
      <c r="M1155" s="10"/>
      <c r="N1155" s="6">
        <v>77.833270999999996</v>
      </c>
      <c r="O1155" s="16">
        <f t="shared" si="89"/>
        <v>-7.8267945852929288E-2</v>
      </c>
      <c r="P1155" s="10"/>
    </row>
    <row r="1156" spans="1:16" x14ac:dyDescent="0.25">
      <c r="A1156" s="23">
        <v>40526</v>
      </c>
      <c r="B1156">
        <v>19.368967999999999</v>
      </c>
      <c r="C1156" s="16">
        <f t="shared" si="85"/>
        <v>-2.4123914214747022E-2</v>
      </c>
      <c r="D1156" s="10"/>
      <c r="E1156" s="6">
        <v>30.056709999999999</v>
      </c>
      <c r="F1156" s="16">
        <f t="shared" si="86"/>
        <v>1.4823503931371551E-2</v>
      </c>
      <c r="G1156" s="10"/>
      <c r="H1156" s="6">
        <v>21.299999</v>
      </c>
      <c r="I1156" s="16">
        <f t="shared" si="87"/>
        <v>3.4803970588235478E-2</v>
      </c>
      <c r="J1156" s="10"/>
      <c r="K1156" s="6">
        <v>88.293873000000005</v>
      </c>
      <c r="L1156" s="16">
        <f t="shared" si="88"/>
        <v>-4.3335945544704213E-2</v>
      </c>
      <c r="M1156" s="10"/>
      <c r="N1156" s="6">
        <v>78.860318000000007</v>
      </c>
      <c r="O1156" s="16">
        <f t="shared" si="89"/>
        <v>-7.7483910931193889E-2</v>
      </c>
      <c r="P1156" s="10"/>
    </row>
    <row r="1157" spans="1:16" x14ac:dyDescent="0.25">
      <c r="A1157" s="23">
        <v>40525</v>
      </c>
      <c r="B1157">
        <v>19.429016000000001</v>
      </c>
      <c r="C1157" s="16">
        <f t="shared" si="85"/>
        <v>3.0370087480793728E-2</v>
      </c>
      <c r="D1157" s="10"/>
      <c r="E1157" s="6">
        <v>29.686654000000001</v>
      </c>
      <c r="F1157" s="16">
        <f t="shared" si="86"/>
        <v>9.0147510537486042E-3</v>
      </c>
      <c r="G1157" s="10"/>
      <c r="H1157" s="6">
        <v>21.309999000000001</v>
      </c>
      <c r="I1157" s="16">
        <f t="shared" si="87"/>
        <v>3.4985374149659965E-2</v>
      </c>
      <c r="J1157" s="10"/>
      <c r="K1157" s="6">
        <v>88.836256000000006</v>
      </c>
      <c r="L1157" s="16">
        <f t="shared" si="88"/>
        <v>-4.0501326009426908E-2</v>
      </c>
      <c r="M1157" s="10"/>
      <c r="N1157" s="6">
        <v>80.024308000000005</v>
      </c>
      <c r="O1157" s="16">
        <f t="shared" si="89"/>
        <v>-8.4378648980484638E-2</v>
      </c>
      <c r="P1157" s="10"/>
    </row>
    <row r="1158" spans="1:16" x14ac:dyDescent="0.25">
      <c r="A1158" s="23">
        <v>40522</v>
      </c>
      <c r="B1158">
        <v>19.263283999999999</v>
      </c>
      <c r="C1158" s="16">
        <f t="shared" si="85"/>
        <v>4.8268548171107817E-2</v>
      </c>
      <c r="D1158" s="10"/>
      <c r="E1158" s="6">
        <v>29.283707</v>
      </c>
      <c r="F1158" s="16">
        <f t="shared" si="86"/>
        <v>6.4890430861801462E-3</v>
      </c>
      <c r="G1158" s="10"/>
      <c r="H1158" s="6">
        <v>21.530000999999999</v>
      </c>
      <c r="I1158" s="16">
        <f t="shared" si="87"/>
        <v>5.7568188585608082E-2</v>
      </c>
      <c r="J1158" s="10"/>
      <c r="K1158" s="6">
        <v>88.507536000000002</v>
      </c>
      <c r="L1158" s="16">
        <f t="shared" si="88"/>
        <v>-3.0120567295514267E-2</v>
      </c>
      <c r="M1158" s="10"/>
      <c r="N1158" s="6">
        <v>79.724753000000007</v>
      </c>
      <c r="O1158" s="16">
        <f t="shared" si="89"/>
        <v>-5.8651910122071493E-2</v>
      </c>
      <c r="P1158" s="10"/>
    </row>
    <row r="1159" spans="1:16" x14ac:dyDescent="0.25">
      <c r="A1159" s="23">
        <v>40521</v>
      </c>
      <c r="B1159">
        <v>19.003879000000001</v>
      </c>
      <c r="C1159" s="16">
        <f t="shared" si="85"/>
        <v>2.8156820025037499E-2</v>
      </c>
      <c r="D1159" s="10"/>
      <c r="E1159" s="6">
        <v>29.023332</v>
      </c>
      <c r="F1159" s="16">
        <f t="shared" si="86"/>
        <v>-8.8130010754439159E-3</v>
      </c>
      <c r="G1159" s="10"/>
      <c r="H1159" s="6">
        <v>21.48</v>
      </c>
      <c r="I1159" s="16">
        <f t="shared" si="87"/>
        <v>5.4875110240078406E-2</v>
      </c>
      <c r="J1159" s="10"/>
      <c r="K1159" s="6">
        <v>88.918434000000005</v>
      </c>
      <c r="L1159" s="16">
        <f t="shared" si="88"/>
        <v>-3.4037457885572775E-2</v>
      </c>
      <c r="M1159" s="10"/>
      <c r="N1159" s="6">
        <v>80.212602000000004</v>
      </c>
      <c r="O1159" s="16">
        <f t="shared" si="89"/>
        <v>-6.621365111909816E-2</v>
      </c>
      <c r="P1159" s="10"/>
    </row>
    <row r="1160" spans="1:16" x14ac:dyDescent="0.25">
      <c r="A1160" s="23">
        <v>40520</v>
      </c>
      <c r="B1160">
        <v>18.720454</v>
      </c>
      <c r="C1160" s="16">
        <f t="shared" si="85"/>
        <v>3.6999124569412789E-2</v>
      </c>
      <c r="D1160" s="10"/>
      <c r="E1160" s="6">
        <v>28.803646000000001</v>
      </c>
      <c r="F1160" s="16">
        <f t="shared" si="86"/>
        <v>-3.438010660124724E-2</v>
      </c>
      <c r="G1160" s="10"/>
      <c r="H1160" s="6">
        <v>21.469999000000001</v>
      </c>
      <c r="I1160" s="16">
        <f t="shared" si="87"/>
        <v>6.7594380338251492E-2</v>
      </c>
      <c r="J1160" s="10"/>
      <c r="K1160" s="6">
        <v>88.704772000000006</v>
      </c>
      <c r="L1160" s="16">
        <f t="shared" si="88"/>
        <v>-2.7649096786344307E-2</v>
      </c>
      <c r="M1160" s="10"/>
      <c r="N1160" s="6">
        <v>79.818899999999999</v>
      </c>
      <c r="O1160" s="16">
        <f t="shared" si="89"/>
        <v>-5.1717514286196531E-2</v>
      </c>
      <c r="P1160" s="10"/>
    </row>
    <row r="1161" spans="1:16" x14ac:dyDescent="0.25">
      <c r="A1161" s="23">
        <v>40519</v>
      </c>
      <c r="B1161">
        <v>18.465851000000001</v>
      </c>
      <c r="C1161" s="16">
        <f t="shared" ref="C1161:C1224" si="90">B1160/B1189-1</f>
        <v>-2.2820145744511078E-2</v>
      </c>
      <c r="D1161" s="10"/>
      <c r="E1161" s="6">
        <v>28.779233999999999</v>
      </c>
      <c r="F1161" s="16">
        <f t="shared" ref="F1161:F1224" si="91">E1160/E1189-1</f>
        <v>-2.9072889395804435E-2</v>
      </c>
      <c r="G1161" s="10"/>
      <c r="H1161" s="6">
        <v>21.5</v>
      </c>
      <c r="I1161" s="16">
        <f t="shared" ref="I1161:I1224" si="92">H1160/H1189-1</f>
        <v>-1.8289985446273915E-2</v>
      </c>
      <c r="J1161" s="10"/>
      <c r="K1161" s="6">
        <v>89.280027000000004</v>
      </c>
      <c r="L1161" s="16">
        <f t="shared" ref="L1161:L1224" si="93">K1160/K1189-1</f>
        <v>-2.6077379073013218E-2</v>
      </c>
      <c r="M1161" s="10"/>
      <c r="N1161" s="6">
        <v>80.597742999999994</v>
      </c>
      <c r="O1161" s="16">
        <f t="shared" ref="O1161:O1224" si="94">N1160/N1189-1</f>
        <v>-5.3804104877694048E-2</v>
      </c>
      <c r="P1161" s="10"/>
    </row>
    <row r="1162" spans="1:16" x14ac:dyDescent="0.25">
      <c r="A1162" s="23">
        <v>40518</v>
      </c>
      <c r="B1162">
        <v>18.809324</v>
      </c>
      <c r="C1162" s="16">
        <f t="shared" si="90"/>
        <v>-3.7434889758664491E-2</v>
      </c>
      <c r="D1162" s="10"/>
      <c r="E1162" s="6">
        <v>28.681595999999999</v>
      </c>
      <c r="F1162" s="16">
        <f t="shared" si="91"/>
        <v>-4.585922216360272E-2</v>
      </c>
      <c r="G1162" s="10"/>
      <c r="H1162" s="6">
        <v>21.27</v>
      </c>
      <c r="I1162" s="16">
        <f t="shared" si="92"/>
        <v>-1.6918197671778712E-2</v>
      </c>
      <c r="J1162" s="10"/>
      <c r="K1162" s="6">
        <v>90.118262999999999</v>
      </c>
      <c r="L1162" s="16">
        <f t="shared" si="93"/>
        <v>-2.2300028631225266E-2</v>
      </c>
      <c r="M1162" s="10"/>
      <c r="N1162" s="6">
        <v>82.360849999999999</v>
      </c>
      <c r="O1162" s="16">
        <f t="shared" si="94"/>
        <v>-5.2970833786886162E-2</v>
      </c>
      <c r="P1162" s="10"/>
    </row>
    <row r="1163" spans="1:16" x14ac:dyDescent="0.25">
      <c r="A1163" s="23">
        <v>40515</v>
      </c>
      <c r="B1163">
        <v>18.578741000000001</v>
      </c>
      <c r="C1163" s="16">
        <f t="shared" si="90"/>
        <v>-2.6826811579656051E-2</v>
      </c>
      <c r="D1163" s="10"/>
      <c r="E1163" s="6">
        <v>28.722277999999999</v>
      </c>
      <c r="F1163" s="16">
        <f t="shared" si="91"/>
        <v>-5.7990311831538466E-2</v>
      </c>
      <c r="G1163" s="10"/>
      <c r="H1163" s="6">
        <v>21.1</v>
      </c>
      <c r="I1163" s="16">
        <f t="shared" si="92"/>
        <v>-3.4059945504087197E-2</v>
      </c>
      <c r="J1163" s="10"/>
      <c r="K1163" s="6">
        <v>89.493696</v>
      </c>
      <c r="L1163" s="16">
        <f t="shared" si="93"/>
        <v>-1.8380161851883958E-2</v>
      </c>
      <c r="M1163" s="10"/>
      <c r="N1163" s="6">
        <v>81.213973999999993</v>
      </c>
      <c r="O1163" s="16">
        <f t="shared" si="94"/>
        <v>-4.7198241652349426E-2</v>
      </c>
      <c r="P1163" s="10"/>
    </row>
    <row r="1164" spans="1:16" x14ac:dyDescent="0.25">
      <c r="A1164" s="23">
        <v>40514</v>
      </c>
      <c r="B1164">
        <v>18.494675000000001</v>
      </c>
      <c r="C1164" s="16">
        <f t="shared" si="90"/>
        <v>-2.2511949391098796E-2</v>
      </c>
      <c r="D1164" s="10"/>
      <c r="E1164" s="6">
        <v>28.657187</v>
      </c>
      <c r="F1164" s="16">
        <f t="shared" si="91"/>
        <v>-4.8517517715483627E-2</v>
      </c>
      <c r="G1164" s="10"/>
      <c r="H1164" s="6">
        <v>20.91</v>
      </c>
      <c r="I1164" s="16">
        <f t="shared" si="92"/>
        <v>-3.6089494567816072E-2</v>
      </c>
      <c r="J1164" s="10"/>
      <c r="K1164" s="6">
        <v>89.748451000000003</v>
      </c>
      <c r="L1164" s="16">
        <f t="shared" si="93"/>
        <v>-2.1707382757636284E-2</v>
      </c>
      <c r="M1164" s="10"/>
      <c r="N1164" s="6">
        <v>81.855879999999999</v>
      </c>
      <c r="O1164" s="16">
        <f t="shared" si="94"/>
        <v>-5.7778453564904853E-2</v>
      </c>
      <c r="P1164" s="10"/>
    </row>
    <row r="1165" spans="1:16" x14ac:dyDescent="0.25">
      <c r="A1165" s="23">
        <v>40513</v>
      </c>
      <c r="B1165">
        <v>18.067136000000001</v>
      </c>
      <c r="C1165" s="16">
        <f t="shared" si="90"/>
        <v>-2.5829123791245689E-2</v>
      </c>
      <c r="D1165" s="10"/>
      <c r="E1165" s="6">
        <v>28.527000999999998</v>
      </c>
      <c r="F1165" s="16">
        <f t="shared" si="91"/>
        <v>-5.0673786318356284E-2</v>
      </c>
      <c r="G1165" s="10"/>
      <c r="H1165" s="6">
        <v>20.459999</v>
      </c>
      <c r="I1165" s="16">
        <f t="shared" si="92"/>
        <v>-1.6925246826516194E-2</v>
      </c>
      <c r="J1165" s="10"/>
      <c r="K1165" s="6">
        <v>89.945680999999993</v>
      </c>
      <c r="L1165" s="16">
        <f t="shared" si="93"/>
        <v>-1.7696650756215404E-2</v>
      </c>
      <c r="M1165" s="10"/>
      <c r="N1165" s="6">
        <v>82.069849000000005</v>
      </c>
      <c r="O1165" s="16">
        <f t="shared" si="94"/>
        <v>-4.3918370626890413E-2</v>
      </c>
      <c r="P1165" s="10"/>
    </row>
    <row r="1166" spans="1:16" x14ac:dyDescent="0.25">
      <c r="A1166" s="23">
        <v>40512</v>
      </c>
      <c r="B1166">
        <v>17.738074000000001</v>
      </c>
      <c r="C1166" s="16">
        <f t="shared" si="90"/>
        <v>-5.2178475332982144E-2</v>
      </c>
      <c r="D1166" s="10"/>
      <c r="E1166" s="6">
        <v>28.046939999999999</v>
      </c>
      <c r="F1166" s="16">
        <f t="shared" si="91"/>
        <v>-5.2176255007539085E-2</v>
      </c>
      <c r="G1166" s="10"/>
      <c r="H1166" s="6">
        <v>20.41</v>
      </c>
      <c r="I1166" s="16">
        <f t="shared" si="92"/>
        <v>-2.8951162790697649E-2</v>
      </c>
      <c r="J1166" s="10"/>
      <c r="K1166" s="6">
        <v>90.146203</v>
      </c>
      <c r="L1166" s="16">
        <f t="shared" si="93"/>
        <v>-1.8166880740943192E-2</v>
      </c>
      <c r="M1166" s="10"/>
      <c r="N1166" s="6">
        <v>83.935654999999997</v>
      </c>
      <c r="O1166" s="16">
        <f t="shared" si="94"/>
        <v>-5.2800704504287643E-2</v>
      </c>
      <c r="P1166" s="10"/>
    </row>
    <row r="1167" spans="1:16" x14ac:dyDescent="0.25">
      <c r="A1167" s="23">
        <v>40511</v>
      </c>
      <c r="B1167">
        <v>17.819739999999999</v>
      </c>
      <c r="C1167" s="16">
        <f t="shared" si="90"/>
        <v>-4.5802576311537058E-2</v>
      </c>
      <c r="D1167" s="10"/>
      <c r="E1167" s="6">
        <v>28.225943999999998</v>
      </c>
      <c r="F1167" s="16">
        <f t="shared" si="91"/>
        <v>-5.6133601719027149E-2</v>
      </c>
      <c r="G1167" s="10"/>
      <c r="H1167" s="6">
        <v>20.74</v>
      </c>
      <c r="I1167" s="16">
        <f t="shared" si="92"/>
        <v>-2.8095238095238062E-2</v>
      </c>
      <c r="J1167" s="10"/>
      <c r="K1167" s="6">
        <v>90.285366999999994</v>
      </c>
      <c r="L1167" s="16">
        <f t="shared" si="93"/>
        <v>-1.422305853551642E-2</v>
      </c>
      <c r="M1167" s="10"/>
      <c r="N1167" s="6">
        <v>83.500664999999998</v>
      </c>
      <c r="O1167" s="16">
        <f t="shared" si="94"/>
        <v>-2.9170933251792097E-2</v>
      </c>
      <c r="P1167" s="10"/>
    </row>
    <row r="1168" spans="1:16" x14ac:dyDescent="0.25">
      <c r="A1168" s="23">
        <v>40508</v>
      </c>
      <c r="B1168">
        <v>18.129586</v>
      </c>
      <c r="C1168" s="16">
        <f t="shared" si="90"/>
        <v>-5.1318306145114123E-2</v>
      </c>
      <c r="D1168" s="10"/>
      <c r="E1168" s="6">
        <v>28.307312</v>
      </c>
      <c r="F1168" s="16">
        <f t="shared" si="91"/>
        <v>-6.8224576082770216E-2</v>
      </c>
      <c r="G1168" s="10"/>
      <c r="H1168" s="6">
        <v>20.73</v>
      </c>
      <c r="I1168" s="16">
        <f t="shared" si="92"/>
        <v>-1.0496135996953093E-2</v>
      </c>
      <c r="J1168" s="10"/>
      <c r="K1168" s="6">
        <v>90.195318</v>
      </c>
      <c r="L1168" s="16">
        <f t="shared" si="93"/>
        <v>-1.2613182383389154E-2</v>
      </c>
      <c r="M1168" s="10"/>
      <c r="N1168" s="6">
        <v>82.792741000000007</v>
      </c>
      <c r="O1168" s="16">
        <f t="shared" si="94"/>
        <v>-2.8373750665864228E-2</v>
      </c>
      <c r="P1168" s="10"/>
    </row>
    <row r="1169" spans="1:16" x14ac:dyDescent="0.25">
      <c r="A1169" s="23">
        <v>40506</v>
      </c>
      <c r="B1169">
        <v>18.21125</v>
      </c>
      <c r="C1169" s="16">
        <f t="shared" si="90"/>
        <v>-2.5369988860041826E-2</v>
      </c>
      <c r="D1169" s="10"/>
      <c r="E1169" s="6">
        <v>28.600231000000001</v>
      </c>
      <c r="F1169" s="16">
        <f t="shared" si="91"/>
        <v>-5.8457355909175224E-2</v>
      </c>
      <c r="G1169" s="10"/>
      <c r="H1169" s="6">
        <v>20.98</v>
      </c>
      <c r="I1169" s="16">
        <f t="shared" si="92"/>
        <v>6.3106796116503272E-3</v>
      </c>
      <c r="J1169" s="10"/>
      <c r="K1169" s="6">
        <v>90.080712000000005</v>
      </c>
      <c r="L1169" s="16">
        <f t="shared" si="93"/>
        <v>-6.7775315380744772E-3</v>
      </c>
      <c r="M1169" s="10"/>
      <c r="N1169" s="6">
        <v>81.658359000000004</v>
      </c>
      <c r="O1169" s="16">
        <f t="shared" si="94"/>
        <v>-2.8828777660014793E-2</v>
      </c>
      <c r="P1169" s="10"/>
    </row>
    <row r="1170" spans="1:16" x14ac:dyDescent="0.25">
      <c r="A1170" s="23">
        <v>40505</v>
      </c>
      <c r="B1170">
        <v>17.930226999999999</v>
      </c>
      <c r="C1170" s="16">
        <f t="shared" si="90"/>
        <v>-1.5524613952394128E-2</v>
      </c>
      <c r="D1170" s="10"/>
      <c r="E1170" s="6">
        <v>28.323585000000001</v>
      </c>
      <c r="F1170" s="16">
        <f t="shared" si="91"/>
        <v>-5.3835779969633624E-2</v>
      </c>
      <c r="G1170" s="10"/>
      <c r="H1170" s="6">
        <v>20.700001</v>
      </c>
      <c r="I1170" s="16">
        <f t="shared" si="92"/>
        <v>1.5488867376573179E-2</v>
      </c>
      <c r="J1170" s="10"/>
      <c r="K1170" s="6">
        <v>90.825650999999993</v>
      </c>
      <c r="L1170" s="16">
        <f t="shared" si="93"/>
        <v>-1.4323943945851014E-2</v>
      </c>
      <c r="M1170" s="10"/>
      <c r="N1170" s="6">
        <v>83.142441000000005</v>
      </c>
      <c r="O1170" s="16">
        <f t="shared" si="94"/>
        <v>-5.3836137185115707E-2</v>
      </c>
      <c r="P1170" s="10"/>
    </row>
    <row r="1171" spans="1:16" x14ac:dyDescent="0.25">
      <c r="A1171" s="23">
        <v>40504</v>
      </c>
      <c r="B1171">
        <v>18.124780999999999</v>
      </c>
      <c r="C1171" s="16">
        <f t="shared" si="90"/>
        <v>-2.781888424625123E-2</v>
      </c>
      <c r="D1171" s="10"/>
      <c r="E1171" s="6">
        <v>28.958241000000001</v>
      </c>
      <c r="F1171" s="16">
        <f t="shared" si="91"/>
        <v>-6.3240029804511377E-2</v>
      </c>
      <c r="G1171" s="10"/>
      <c r="H1171" s="6">
        <v>20.91</v>
      </c>
      <c r="I1171" s="16">
        <f t="shared" si="92"/>
        <v>1.0248950707662408E-2</v>
      </c>
      <c r="J1171" s="10"/>
      <c r="K1171" s="6">
        <v>90.776535999999993</v>
      </c>
      <c r="L1171" s="16">
        <f t="shared" si="93"/>
        <v>-1.4177550207797429E-2</v>
      </c>
      <c r="M1171" s="10"/>
      <c r="N1171" s="6">
        <v>82.733036999999996</v>
      </c>
      <c r="O1171" s="16">
        <f t="shared" si="94"/>
        <v>-5.1036939979140938E-2</v>
      </c>
      <c r="P1171" s="10"/>
    </row>
    <row r="1172" spans="1:16" x14ac:dyDescent="0.25">
      <c r="A1172" s="23">
        <v>40501</v>
      </c>
      <c r="B1172">
        <v>18.506685000000001</v>
      </c>
      <c r="C1172" s="16">
        <f t="shared" si="90"/>
        <v>1.8333196804805496E-2</v>
      </c>
      <c r="D1172" s="10"/>
      <c r="E1172" s="6">
        <v>28.746690000000001</v>
      </c>
      <c r="F1172" s="16">
        <f t="shared" si="91"/>
        <v>-2.865719196583616E-2</v>
      </c>
      <c r="G1172" s="10"/>
      <c r="H1172" s="6">
        <v>20.5</v>
      </c>
      <c r="I1172" s="16">
        <f t="shared" si="92"/>
        <v>3.310276679841917E-2</v>
      </c>
      <c r="J1172" s="10"/>
      <c r="K1172" s="6">
        <v>90.277179000000004</v>
      </c>
      <c r="L1172" s="16">
        <f t="shared" si="93"/>
        <v>-1.523359842221339E-2</v>
      </c>
      <c r="M1172" s="10"/>
      <c r="N1172" s="6">
        <v>82.383337999999995</v>
      </c>
      <c r="O1172" s="16">
        <f t="shared" si="94"/>
        <v>-5.7173593155037672E-2</v>
      </c>
      <c r="P1172" s="10"/>
    </row>
    <row r="1173" spans="1:16" x14ac:dyDescent="0.25">
      <c r="A1173" s="23">
        <v>40500</v>
      </c>
      <c r="B1173">
        <v>18.480263999999998</v>
      </c>
      <c r="C1173" s="16">
        <f t="shared" si="90"/>
        <v>3.9230481288647479E-2</v>
      </c>
      <c r="D1173" s="10"/>
      <c r="E1173" s="6">
        <v>28.714143</v>
      </c>
      <c r="F1173" s="16">
        <f t="shared" si="91"/>
        <v>-4.1508398703596683E-2</v>
      </c>
      <c r="G1173" s="10"/>
      <c r="H1173" s="6">
        <v>20.18</v>
      </c>
      <c r="I1173" s="16">
        <f t="shared" si="92"/>
        <v>8.8582677165354173E-3</v>
      </c>
      <c r="J1173" s="10"/>
      <c r="K1173" s="6">
        <v>89.966105999999996</v>
      </c>
      <c r="L1173" s="16">
        <f t="shared" si="93"/>
        <v>-2.2121361044226795E-2</v>
      </c>
      <c r="M1173" s="10"/>
      <c r="N1173" s="6">
        <v>81.880118999999993</v>
      </c>
      <c r="O1173" s="16">
        <f t="shared" si="94"/>
        <v>-7.0435478706444288E-2</v>
      </c>
      <c r="P1173" s="10"/>
    </row>
    <row r="1174" spans="1:16" x14ac:dyDescent="0.25">
      <c r="A1174" s="23">
        <v>40499</v>
      </c>
      <c r="B1174">
        <v>18.189633000000001</v>
      </c>
      <c r="C1174" s="16">
        <f t="shared" si="90"/>
        <v>4.181367699163685E-2</v>
      </c>
      <c r="D1174" s="10"/>
      <c r="E1174" s="6">
        <v>28.046939999999999</v>
      </c>
      <c r="F1174" s="16">
        <f t="shared" si="91"/>
        <v>-4.3890514454865581E-2</v>
      </c>
      <c r="G1174" s="10"/>
      <c r="H1174" s="6">
        <v>20.07</v>
      </c>
      <c r="I1174" s="16">
        <f t="shared" si="92"/>
        <v>-1.368519128471124E-2</v>
      </c>
      <c r="J1174" s="10"/>
      <c r="K1174" s="6">
        <v>89.900615000000002</v>
      </c>
      <c r="L1174" s="16">
        <f t="shared" si="93"/>
        <v>-2.4629343107945401E-2</v>
      </c>
      <c r="M1174" s="10"/>
      <c r="N1174" s="6">
        <v>81.547482000000002</v>
      </c>
      <c r="O1174" s="16">
        <f t="shared" si="94"/>
        <v>-7.593623982864095E-2</v>
      </c>
      <c r="P1174" s="10"/>
    </row>
    <row r="1175" spans="1:16" x14ac:dyDescent="0.25">
      <c r="A1175" s="23">
        <v>40498</v>
      </c>
      <c r="B1175">
        <v>17.975863</v>
      </c>
      <c r="C1175" s="16">
        <f t="shared" si="90"/>
        <v>3.0862457107690755E-2</v>
      </c>
      <c r="D1175" s="10"/>
      <c r="E1175" s="6">
        <v>27.745882999999999</v>
      </c>
      <c r="F1175" s="16">
        <f t="shared" si="91"/>
        <v>-6.1018746119374745E-2</v>
      </c>
      <c r="G1175" s="10"/>
      <c r="H1175" s="6">
        <v>20.040001</v>
      </c>
      <c r="I1175" s="16">
        <f t="shared" si="92"/>
        <v>-1.9061535633506099E-2</v>
      </c>
      <c r="J1175" s="10"/>
      <c r="K1175" s="6">
        <v>89.900615000000002</v>
      </c>
      <c r="L1175" s="16">
        <f t="shared" si="93"/>
        <v>-2.6286309767984184E-2</v>
      </c>
      <c r="M1175" s="10"/>
      <c r="N1175" s="6">
        <v>81.999527</v>
      </c>
      <c r="O1175" s="16">
        <f t="shared" si="94"/>
        <v>-8.3734386542859252E-2</v>
      </c>
      <c r="P1175" s="10"/>
    </row>
    <row r="1176" spans="1:16" x14ac:dyDescent="0.25">
      <c r="A1176" s="23">
        <v>40497</v>
      </c>
      <c r="B1176">
        <v>18.304265999999998</v>
      </c>
      <c r="C1176" s="16">
        <f t="shared" si="90"/>
        <v>1.0238408190232029E-2</v>
      </c>
      <c r="D1176" s="10"/>
      <c r="E1176" s="6">
        <v>28.103895999999999</v>
      </c>
      <c r="F1176" s="16">
        <f t="shared" si="91"/>
        <v>-7.8627392769522464E-2</v>
      </c>
      <c r="G1176" s="10"/>
      <c r="H1176" s="6">
        <v>20.469999000000001</v>
      </c>
      <c r="I1176" s="16">
        <f t="shared" si="92"/>
        <v>-1.8128319451249375E-2</v>
      </c>
      <c r="J1176" s="10"/>
      <c r="K1176" s="6">
        <v>89.425815999999998</v>
      </c>
      <c r="L1176" s="16">
        <f t="shared" si="93"/>
        <v>-2.6544235427680696E-2</v>
      </c>
      <c r="M1176" s="10"/>
      <c r="N1176" s="6">
        <v>80.012226999999996</v>
      </c>
      <c r="O1176" s="16">
        <f t="shared" si="94"/>
        <v>-8.6335976545173221E-2</v>
      </c>
      <c r="P1176" s="10"/>
    </row>
    <row r="1177" spans="1:16" x14ac:dyDescent="0.25">
      <c r="A1177" s="23">
        <v>40494</v>
      </c>
      <c r="B1177">
        <v>18.443299</v>
      </c>
      <c r="C1177" s="16">
        <f t="shared" si="90"/>
        <v>1.826910897129097E-2</v>
      </c>
      <c r="D1177" s="10"/>
      <c r="E1177" s="6">
        <v>28.242217</v>
      </c>
      <c r="F1177" s="16">
        <f t="shared" si="91"/>
        <v>-6.6990799812680413E-2</v>
      </c>
      <c r="G1177" s="10"/>
      <c r="H1177" s="6">
        <v>20.25</v>
      </c>
      <c r="I1177" s="16">
        <f t="shared" si="92"/>
        <v>-3.408081625701942E-3</v>
      </c>
      <c r="J1177" s="10"/>
      <c r="K1177" s="6">
        <v>90.416342</v>
      </c>
      <c r="L1177" s="16">
        <f t="shared" si="93"/>
        <v>-2.5403225722955947E-2</v>
      </c>
      <c r="M1177" s="10"/>
      <c r="N1177" s="6">
        <v>81.718063000000001</v>
      </c>
      <c r="O1177" s="16">
        <f t="shared" si="94"/>
        <v>-9.7276303091814231E-2</v>
      </c>
      <c r="P1177" s="10"/>
    </row>
    <row r="1178" spans="1:16" x14ac:dyDescent="0.25">
      <c r="A1178" s="23">
        <v>40493</v>
      </c>
      <c r="B1178">
        <v>18.989837000000001</v>
      </c>
      <c r="C1178" s="16">
        <f t="shared" si="90"/>
        <v>5.0518928457306211E-2</v>
      </c>
      <c r="D1178" s="10"/>
      <c r="E1178" s="6">
        <v>28.649049000000002</v>
      </c>
      <c r="F1178" s="16">
        <f t="shared" si="91"/>
        <v>-4.9561925855025057E-2</v>
      </c>
      <c r="G1178" s="10"/>
      <c r="H1178" s="6">
        <v>20.41</v>
      </c>
      <c r="I1178" s="16">
        <f t="shared" si="92"/>
        <v>7.9641612742658019E-3</v>
      </c>
      <c r="J1178" s="10"/>
      <c r="K1178" s="6">
        <v>91.054869999999994</v>
      </c>
      <c r="L1178" s="16">
        <f t="shared" si="93"/>
        <v>-1.2589782120791759E-2</v>
      </c>
      <c r="M1178" s="10"/>
      <c r="N1178" s="6">
        <v>82.161584000000005</v>
      </c>
      <c r="O1178" s="16">
        <f t="shared" si="94"/>
        <v>-8.3568634233804562E-2</v>
      </c>
      <c r="P1178" s="10"/>
    </row>
    <row r="1179" spans="1:16" x14ac:dyDescent="0.25">
      <c r="A1179" s="23">
        <v>40492</v>
      </c>
      <c r="B1179">
        <v>19.006616999999999</v>
      </c>
      <c r="C1179" s="16">
        <f t="shared" si="90"/>
        <v>8.0469188242050294E-2</v>
      </c>
      <c r="D1179" s="10"/>
      <c r="E1179" s="6">
        <v>28.445633000000001</v>
      </c>
      <c r="F1179" s="16">
        <f t="shared" si="91"/>
        <v>-3.7978123534357922E-2</v>
      </c>
      <c r="G1179" s="10"/>
      <c r="H1179" s="6">
        <v>20.51</v>
      </c>
      <c r="I1179" s="16">
        <f t="shared" si="92"/>
        <v>-1.9560390241545322E-3</v>
      </c>
      <c r="J1179" s="10"/>
      <c r="K1179" s="6">
        <v>91.455990999999997</v>
      </c>
      <c r="L1179" s="16">
        <f t="shared" si="93"/>
        <v>-4.0200544739624755E-3</v>
      </c>
      <c r="M1179" s="10"/>
      <c r="N1179" s="6">
        <v>82.204226000000006</v>
      </c>
      <c r="O1179" s="16">
        <f t="shared" si="94"/>
        <v>-7.6216618709036621E-2</v>
      </c>
      <c r="P1179" s="10"/>
    </row>
    <row r="1180" spans="1:16" x14ac:dyDescent="0.25">
      <c r="A1180" s="23">
        <v>40491</v>
      </c>
      <c r="B1180">
        <v>18.774097999999999</v>
      </c>
      <c r="C1180" s="16">
        <f t="shared" si="90"/>
        <v>6.7734984937537934E-2</v>
      </c>
      <c r="D1180" s="10"/>
      <c r="E1180" s="6">
        <v>28.518863</v>
      </c>
      <c r="F1180" s="16">
        <f t="shared" si="91"/>
        <v>-5.0258139068228624E-2</v>
      </c>
      <c r="G1180" s="10"/>
      <c r="H1180" s="6">
        <v>20.549999</v>
      </c>
      <c r="I1180" s="16">
        <f t="shared" si="92"/>
        <v>1.736111111111116E-2</v>
      </c>
      <c r="J1180" s="10"/>
      <c r="K1180" s="6">
        <v>91.652456999999998</v>
      </c>
      <c r="L1180" s="16">
        <f t="shared" si="93"/>
        <v>-4.4808706195319514E-3</v>
      </c>
      <c r="M1180" s="10"/>
      <c r="N1180" s="6">
        <v>82.093349000000003</v>
      </c>
      <c r="O1180" s="16">
        <f t="shared" si="94"/>
        <v>-8.0203795324893856E-2</v>
      </c>
      <c r="P1180" s="10"/>
    </row>
    <row r="1181" spans="1:16" x14ac:dyDescent="0.25">
      <c r="A1181" s="23">
        <v>40490</v>
      </c>
      <c r="B1181">
        <v>18.867584999999998</v>
      </c>
      <c r="C1181" s="16">
        <f t="shared" si="90"/>
        <v>5.2546662994863436E-2</v>
      </c>
      <c r="D1181" s="10"/>
      <c r="E1181" s="6">
        <v>28.98265</v>
      </c>
      <c r="F1181" s="16">
        <f t="shared" si="91"/>
        <v>-5.5765057298838072E-2</v>
      </c>
      <c r="G1181" s="10"/>
      <c r="H1181" s="6">
        <v>20.75</v>
      </c>
      <c r="I1181" s="16">
        <f t="shared" si="92"/>
        <v>1.6320475584593153E-2</v>
      </c>
      <c r="J1181" s="10"/>
      <c r="K1181" s="6">
        <v>92.340098999999995</v>
      </c>
      <c r="L1181" s="16">
        <f t="shared" si="93"/>
        <v>4.8869260308492812E-4</v>
      </c>
      <c r="M1181" s="10"/>
      <c r="N1181" s="6">
        <v>83.944179000000005</v>
      </c>
      <c r="O1181" s="16">
        <f t="shared" si="94"/>
        <v>-8.205341719042869E-2</v>
      </c>
      <c r="P1181" s="10"/>
    </row>
    <row r="1182" spans="1:16" x14ac:dyDescent="0.25">
      <c r="A1182" s="23">
        <v>40487</v>
      </c>
      <c r="B1182">
        <v>19.128869999999999</v>
      </c>
      <c r="C1182" s="16">
        <f t="shared" si="90"/>
        <v>7.4245991459249039E-2</v>
      </c>
      <c r="D1182" s="10"/>
      <c r="E1182" s="6">
        <v>29.047744000000002</v>
      </c>
      <c r="F1182" s="16">
        <f t="shared" si="91"/>
        <v>-4.3758405116381627E-2</v>
      </c>
      <c r="G1182" s="10"/>
      <c r="H1182" s="6">
        <v>20.66</v>
      </c>
      <c r="I1182" s="16">
        <f t="shared" si="92"/>
        <v>5.1697921946274761E-2</v>
      </c>
      <c r="J1182" s="10"/>
      <c r="K1182" s="6">
        <v>92.290977999999996</v>
      </c>
      <c r="L1182" s="16">
        <f t="shared" si="93"/>
        <v>7.0127885361455089E-3</v>
      </c>
      <c r="M1182" s="10"/>
      <c r="N1182" s="6">
        <v>83.568899999999999</v>
      </c>
      <c r="O1182" s="16">
        <f t="shared" si="94"/>
        <v>-6.5253389907965031E-2</v>
      </c>
      <c r="P1182" s="10"/>
    </row>
    <row r="1183" spans="1:16" x14ac:dyDescent="0.25">
      <c r="A1183" s="23">
        <v>40486</v>
      </c>
      <c r="B1183">
        <v>19.174413000000001</v>
      </c>
      <c r="C1183" s="16">
        <f t="shared" si="90"/>
        <v>9.315074599230555E-2</v>
      </c>
      <c r="D1183" s="10"/>
      <c r="E1183" s="6">
        <v>29.820723999999998</v>
      </c>
      <c r="F1183" s="16">
        <f t="shared" si="91"/>
        <v>-3.8513360671023511E-2</v>
      </c>
      <c r="G1183" s="10"/>
      <c r="H1183" s="6">
        <v>20.709999</v>
      </c>
      <c r="I1183" s="16">
        <f t="shared" si="92"/>
        <v>4.2381432896064553E-2</v>
      </c>
      <c r="J1183" s="10"/>
      <c r="K1183" s="6">
        <v>92.585680999999994</v>
      </c>
      <c r="L1183" s="16">
        <f t="shared" si="93"/>
        <v>8.2635108145630021E-3</v>
      </c>
      <c r="M1183" s="10"/>
      <c r="N1183" s="6">
        <v>85.027388000000002</v>
      </c>
      <c r="O1183" s="16">
        <f t="shared" si="94"/>
        <v>-6.3069441280784511E-2</v>
      </c>
      <c r="P1183" s="10"/>
    </row>
    <row r="1184" spans="1:16" x14ac:dyDescent="0.25">
      <c r="A1184" s="23">
        <v>40485</v>
      </c>
      <c r="B1184">
        <v>18.937100999999998</v>
      </c>
      <c r="C1184" s="16">
        <f t="shared" si="90"/>
        <v>0.10529217412467262</v>
      </c>
      <c r="D1184" s="10"/>
      <c r="E1184" s="6">
        <v>29.706809</v>
      </c>
      <c r="F1184" s="16">
        <f t="shared" si="91"/>
        <v>-1.8478810749074759E-2</v>
      </c>
      <c r="G1184" s="10"/>
      <c r="H1184" s="6">
        <v>20.399999999999999</v>
      </c>
      <c r="I1184" s="16">
        <f t="shared" si="92"/>
        <v>3.9658584337349367E-2</v>
      </c>
      <c r="J1184" s="10"/>
      <c r="K1184" s="6">
        <v>91.717948000000007</v>
      </c>
      <c r="L1184" s="16">
        <f t="shared" si="93"/>
        <v>1.6716470417726947E-2</v>
      </c>
      <c r="M1184" s="10"/>
      <c r="N1184" s="6">
        <v>84.370638</v>
      </c>
      <c r="O1184" s="16">
        <f t="shared" si="94"/>
        <v>-3.0138789771533836E-2</v>
      </c>
      <c r="P1184" s="10"/>
    </row>
    <row r="1185" spans="1:16" x14ac:dyDescent="0.25">
      <c r="A1185" s="23">
        <v>40484</v>
      </c>
      <c r="B1185">
        <v>18.798069000000002</v>
      </c>
      <c r="C1185" s="16">
        <f t="shared" si="90"/>
        <v>0.11298955381093889</v>
      </c>
      <c r="D1185" s="10"/>
      <c r="E1185" s="6">
        <v>29.788177000000001</v>
      </c>
      <c r="F1185" s="16">
        <f t="shared" si="91"/>
        <v>-4.0916751123467598E-3</v>
      </c>
      <c r="G1185" s="10"/>
      <c r="H1185" s="6">
        <v>20.58</v>
      </c>
      <c r="I1185" s="16">
        <f t="shared" si="92"/>
        <v>5.9740259740259649E-2</v>
      </c>
      <c r="J1185" s="10"/>
      <c r="K1185" s="6">
        <v>92.020838999999995</v>
      </c>
      <c r="L1185" s="16">
        <f t="shared" si="93"/>
        <v>4.9464038324595894E-3</v>
      </c>
      <c r="M1185" s="10"/>
      <c r="N1185" s="6">
        <v>86.127652999999995</v>
      </c>
      <c r="O1185" s="16">
        <f t="shared" si="94"/>
        <v>-5.0564363028988035E-2</v>
      </c>
      <c r="P1185" s="10"/>
    </row>
    <row r="1186" spans="1:16" x14ac:dyDescent="0.25">
      <c r="A1186" s="23">
        <v>40483</v>
      </c>
      <c r="B1186">
        <v>18.534388</v>
      </c>
      <c r="C1186" s="16">
        <f t="shared" si="90"/>
        <v>0.11045022690069106</v>
      </c>
      <c r="D1186" s="10"/>
      <c r="E1186" s="6">
        <v>29.495258</v>
      </c>
      <c r="F1186" s="16">
        <f t="shared" si="91"/>
        <v>-9.4696703929157966E-3</v>
      </c>
      <c r="G1186" s="10"/>
      <c r="H1186" s="6">
        <v>20.149999999999999</v>
      </c>
      <c r="I1186" s="16">
        <f t="shared" si="92"/>
        <v>5.2685475840689167E-2</v>
      </c>
      <c r="J1186" s="10"/>
      <c r="K1186" s="6">
        <v>91.595153999999994</v>
      </c>
      <c r="L1186" s="16">
        <f t="shared" si="93"/>
        <v>8.9836223012906835E-3</v>
      </c>
      <c r="M1186" s="10"/>
      <c r="N1186" s="6">
        <v>85.010326000000006</v>
      </c>
      <c r="O1186" s="16">
        <f t="shared" si="94"/>
        <v>-2.8012883575916803E-2</v>
      </c>
      <c r="P1186" s="10"/>
    </row>
    <row r="1187" spans="1:16" x14ac:dyDescent="0.25">
      <c r="A1187" s="23">
        <v>40480</v>
      </c>
      <c r="B1187">
        <v>18.735745000000001</v>
      </c>
      <c r="C1187" s="16">
        <f t="shared" si="90"/>
        <v>0.10551896151390538</v>
      </c>
      <c r="D1187" s="10"/>
      <c r="E1187" s="6">
        <v>29.544079</v>
      </c>
      <c r="F1187" s="16">
        <f t="shared" si="91"/>
        <v>-1.279958818757021E-2</v>
      </c>
      <c r="G1187" s="10"/>
      <c r="H1187" s="6">
        <v>20.41</v>
      </c>
      <c r="I1187" s="16">
        <f t="shared" si="92"/>
        <v>2.8586013272077437E-2</v>
      </c>
      <c r="J1187" s="10"/>
      <c r="K1187" s="6">
        <v>91.626261</v>
      </c>
      <c r="L1187" s="16">
        <f t="shared" si="93"/>
        <v>3.690313071735174E-3</v>
      </c>
      <c r="M1187" s="10"/>
      <c r="N1187" s="6">
        <v>85.377938</v>
      </c>
      <c r="O1187" s="16">
        <f t="shared" si="94"/>
        <v>-3.2016867277678163E-2</v>
      </c>
      <c r="P1187" s="10"/>
    </row>
    <row r="1188" spans="1:16" x14ac:dyDescent="0.25">
      <c r="A1188" s="23">
        <v>40479</v>
      </c>
      <c r="B1188">
        <v>18.325838999999998</v>
      </c>
      <c r="C1188" s="16">
        <f t="shared" si="90"/>
        <v>0.11164850354090627</v>
      </c>
      <c r="D1188" s="10"/>
      <c r="E1188" s="6">
        <v>30.056684000000001</v>
      </c>
      <c r="F1188" s="16">
        <f t="shared" si="91"/>
        <v>-6.2944606277690607E-3</v>
      </c>
      <c r="G1188" s="10"/>
      <c r="H1188" s="6">
        <v>20.120000999999998</v>
      </c>
      <c r="I1188" s="16">
        <f t="shared" si="92"/>
        <v>2.8729838709677491E-2</v>
      </c>
      <c r="J1188" s="10"/>
      <c r="K1188" s="6">
        <v>91.446856999999994</v>
      </c>
      <c r="L1188" s="16">
        <f t="shared" si="93"/>
        <v>1.168589610795201E-2</v>
      </c>
      <c r="M1188" s="10"/>
      <c r="N1188" s="6">
        <v>84.587243999999998</v>
      </c>
      <c r="O1188" s="16">
        <f t="shared" si="94"/>
        <v>-1.4331297162913037E-2</v>
      </c>
      <c r="P1188" s="10"/>
    </row>
    <row r="1189" spans="1:16" x14ac:dyDescent="0.25">
      <c r="A1189" s="23">
        <v>40478</v>
      </c>
      <c r="B1189">
        <v>19.157634000000002</v>
      </c>
      <c r="C1189" s="16">
        <f t="shared" si="90"/>
        <v>0.11622130612683956</v>
      </c>
      <c r="D1189" s="10"/>
      <c r="E1189" s="6">
        <v>29.666125999999998</v>
      </c>
      <c r="F1189" s="16">
        <f t="shared" si="91"/>
        <v>1.6790428720523165E-2</v>
      </c>
      <c r="G1189" s="10"/>
      <c r="H1189" s="6">
        <v>21.870000999999998</v>
      </c>
      <c r="I1189" s="16">
        <f t="shared" si="92"/>
        <v>2.080172606807329E-2</v>
      </c>
      <c r="J1189" s="10"/>
      <c r="K1189" s="6">
        <v>91.079897000000003</v>
      </c>
      <c r="L1189" s="16">
        <f t="shared" si="93"/>
        <v>1.0974519404667316E-2</v>
      </c>
      <c r="M1189" s="10"/>
      <c r="N1189" s="6">
        <v>84.357690000000005</v>
      </c>
      <c r="O1189" s="16">
        <f t="shared" si="94"/>
        <v>-1.7792697761993437E-2</v>
      </c>
      <c r="P1189" s="10"/>
    </row>
    <row r="1190" spans="1:16" x14ac:dyDescent="0.25">
      <c r="A1190" s="23">
        <v>40477</v>
      </c>
      <c r="B1190">
        <v>19.184002</v>
      </c>
      <c r="C1190" s="16">
        <f t="shared" si="90"/>
        <v>0.16876279902990476</v>
      </c>
      <c r="D1190" s="10"/>
      <c r="E1190" s="6">
        <v>30.162461</v>
      </c>
      <c r="F1190" s="16">
        <f t="shared" si="91"/>
        <v>8.2346781733311225E-4</v>
      </c>
      <c r="G1190" s="10"/>
      <c r="H1190" s="6">
        <v>21.870000999999998</v>
      </c>
      <c r="I1190" s="16">
        <f t="shared" si="92"/>
        <v>0.13846965843152814</v>
      </c>
      <c r="J1190" s="10"/>
      <c r="K1190" s="6">
        <v>91.316384999999997</v>
      </c>
      <c r="L1190" s="16">
        <f t="shared" si="93"/>
        <v>1.018363413485357E-2</v>
      </c>
      <c r="M1190" s="10"/>
      <c r="N1190" s="6">
        <v>85.105872000000005</v>
      </c>
      <c r="O1190" s="16">
        <f t="shared" si="94"/>
        <v>-1.649211605207157E-2</v>
      </c>
      <c r="P1190" s="10"/>
    </row>
    <row r="1191" spans="1:16" x14ac:dyDescent="0.25">
      <c r="A1191" s="23">
        <v>40476</v>
      </c>
      <c r="B1191">
        <v>19.327828</v>
      </c>
      <c r="C1191" s="16">
        <f t="shared" si="90"/>
        <v>0.16103289794604203</v>
      </c>
      <c r="D1191" s="10"/>
      <c r="E1191" s="6">
        <v>30.447241000000002</v>
      </c>
      <c r="F1191" s="16">
        <f t="shared" si="91"/>
        <v>1.5338301734124427E-2</v>
      </c>
      <c r="G1191" s="10"/>
      <c r="H1191" s="6">
        <v>22.02</v>
      </c>
      <c r="I1191" s="16">
        <f t="shared" si="92"/>
        <v>0.14622646750524115</v>
      </c>
      <c r="J1191" s="10"/>
      <c r="K1191" s="6">
        <v>91.805666000000002</v>
      </c>
      <c r="L1191" s="16">
        <f t="shared" si="93"/>
        <v>9.6227981941188201E-3</v>
      </c>
      <c r="M1191" s="10"/>
      <c r="N1191" s="6">
        <v>86.440698999999995</v>
      </c>
      <c r="O1191" s="16">
        <f t="shared" si="94"/>
        <v>-1.7568257643383101E-2</v>
      </c>
      <c r="P1191" s="10"/>
    </row>
    <row r="1192" spans="1:16" x14ac:dyDescent="0.25">
      <c r="A1192" s="23">
        <v>40473</v>
      </c>
      <c r="B1192">
        <v>19.006616999999999</v>
      </c>
      <c r="C1192" s="16">
        <f t="shared" si="90"/>
        <v>0.20128122058418163</v>
      </c>
      <c r="D1192" s="10"/>
      <c r="E1192" s="6">
        <v>30.186869999999999</v>
      </c>
      <c r="F1192" s="16">
        <f t="shared" si="91"/>
        <v>2.4643961168768103E-2</v>
      </c>
      <c r="G1192" s="10"/>
      <c r="H1192" s="6">
        <v>21.889999</v>
      </c>
      <c r="I1192" s="16">
        <f t="shared" si="92"/>
        <v>0.14866979655712043</v>
      </c>
      <c r="J1192" s="10"/>
      <c r="K1192" s="6">
        <v>91.479476000000005</v>
      </c>
      <c r="L1192" s="16">
        <f t="shared" si="93"/>
        <v>1.3394112916684797E-2</v>
      </c>
      <c r="M1192" s="10"/>
      <c r="N1192" s="6">
        <v>86.194137999999995</v>
      </c>
      <c r="O1192" s="16">
        <f t="shared" si="94"/>
        <v>-1.6962267611799198E-2</v>
      </c>
      <c r="P1192" s="10"/>
    </row>
    <row r="1193" spans="1:16" x14ac:dyDescent="0.25">
      <c r="A1193" s="23">
        <v>40472</v>
      </c>
      <c r="B1193">
        <v>18.985042</v>
      </c>
      <c r="C1193" s="16">
        <f t="shared" si="90"/>
        <v>0.21090401313793938</v>
      </c>
      <c r="D1193" s="10"/>
      <c r="E1193" s="6">
        <v>30.186869999999999</v>
      </c>
      <c r="F1193" s="16">
        <f t="shared" si="91"/>
        <v>2.4295906778932563E-2</v>
      </c>
      <c r="G1193" s="10"/>
      <c r="H1193" s="6">
        <v>21.27</v>
      </c>
      <c r="I1193" s="16">
        <f t="shared" si="92"/>
        <v>0.1401040552029138</v>
      </c>
      <c r="J1193" s="10"/>
      <c r="K1193" s="6">
        <v>91.365311000000005</v>
      </c>
      <c r="L1193" s="16">
        <f t="shared" si="93"/>
        <v>1.4524012505821249E-2</v>
      </c>
      <c r="M1193" s="10"/>
      <c r="N1193" s="6">
        <v>85.615994999999998</v>
      </c>
      <c r="O1193" s="16">
        <f t="shared" si="94"/>
        <v>-1.0328112206479889E-2</v>
      </c>
      <c r="P1193" s="10"/>
    </row>
    <row r="1194" spans="1:16" x14ac:dyDescent="0.25">
      <c r="A1194" s="23">
        <v>40471</v>
      </c>
      <c r="B1194">
        <v>19.061748999999999</v>
      </c>
      <c r="C1194" s="16">
        <f t="shared" si="90"/>
        <v>0.16316643284938936</v>
      </c>
      <c r="D1194" s="10"/>
      <c r="E1194" s="6">
        <v>30.097369</v>
      </c>
      <c r="F1194" s="16">
        <f t="shared" si="91"/>
        <v>2.2883833245802565E-2</v>
      </c>
      <c r="G1194" s="10"/>
      <c r="H1194" s="6">
        <v>21.07</v>
      </c>
      <c r="I1194" s="16">
        <f t="shared" si="92"/>
        <v>0.12658904272187721</v>
      </c>
      <c r="J1194" s="10"/>
      <c r="K1194" s="6">
        <v>91.609948000000003</v>
      </c>
      <c r="L1194" s="16">
        <f t="shared" si="93"/>
        <v>1.4629031833201633E-2</v>
      </c>
      <c r="M1194" s="10"/>
      <c r="N1194" s="6">
        <v>86.644752999999994</v>
      </c>
      <c r="O1194" s="16">
        <f t="shared" si="94"/>
        <v>-1.216256452655895E-2</v>
      </c>
      <c r="P1194" s="10"/>
    </row>
    <row r="1195" spans="1:16" x14ac:dyDescent="0.25">
      <c r="A1195" s="23">
        <v>40470</v>
      </c>
      <c r="B1195">
        <v>18.589521999999999</v>
      </c>
      <c r="C1195" s="16">
        <f t="shared" si="90"/>
        <v>0.19077560918107439</v>
      </c>
      <c r="D1195" s="10"/>
      <c r="E1195" s="6">
        <v>29.714946999999999</v>
      </c>
      <c r="F1195" s="16">
        <f t="shared" si="91"/>
        <v>3.5962931176377833E-2</v>
      </c>
      <c r="G1195" s="10"/>
      <c r="H1195" s="6">
        <v>21</v>
      </c>
      <c r="I1195" s="16">
        <f t="shared" si="92"/>
        <v>0.130971611968417</v>
      </c>
      <c r="J1195" s="10"/>
      <c r="K1195" s="6">
        <v>91.446856999999994</v>
      </c>
      <c r="L1195" s="16">
        <f t="shared" si="93"/>
        <v>1.8080536028319161E-2</v>
      </c>
      <c r="M1195" s="10"/>
      <c r="N1195" s="6">
        <v>86.457706999999999</v>
      </c>
      <c r="O1195" s="16">
        <f t="shared" si="94"/>
        <v>-4.8638630473768485E-3</v>
      </c>
      <c r="P1195" s="10"/>
    </row>
    <row r="1196" spans="1:16" x14ac:dyDescent="0.25">
      <c r="A1196" s="23">
        <v>40469</v>
      </c>
      <c r="B1196">
        <v>18.783687</v>
      </c>
      <c r="C1196" s="16">
        <f t="shared" si="90"/>
        <v>0.1312910054088543</v>
      </c>
      <c r="D1196" s="10"/>
      <c r="E1196" s="6">
        <v>30.292646999999999</v>
      </c>
      <c r="F1196" s="16">
        <f t="shared" si="91"/>
        <v>3.0511518531397552E-2</v>
      </c>
      <c r="G1196" s="10"/>
      <c r="H1196" s="6">
        <v>20.959999</v>
      </c>
      <c r="I1196" s="16">
        <f t="shared" si="92"/>
        <v>0.13390928725701956</v>
      </c>
      <c r="J1196" s="10"/>
      <c r="K1196" s="6">
        <v>91.438699999999997</v>
      </c>
      <c r="L1196" s="16">
        <f t="shared" si="93"/>
        <v>1.0974519404667316E-2</v>
      </c>
      <c r="M1196" s="10"/>
      <c r="N1196" s="6">
        <v>85.939079000000007</v>
      </c>
      <c r="O1196" s="16">
        <f t="shared" si="94"/>
        <v>-2.6614304648058029E-2</v>
      </c>
      <c r="P1196" s="10"/>
    </row>
    <row r="1197" spans="1:16" x14ac:dyDescent="0.25">
      <c r="A1197" s="23">
        <v>40466</v>
      </c>
      <c r="B1197">
        <v>18.601506000000001</v>
      </c>
      <c r="C1197" s="16">
        <f t="shared" si="90"/>
        <v>9.5944081648727808E-2</v>
      </c>
      <c r="D1197" s="10"/>
      <c r="E1197" s="6">
        <v>30.064821999999999</v>
      </c>
      <c r="F1197" s="16">
        <f t="shared" si="91"/>
        <v>6.0915350205258179E-2</v>
      </c>
      <c r="G1197" s="10"/>
      <c r="H1197" s="6">
        <v>20.6</v>
      </c>
      <c r="I1197" s="16">
        <f t="shared" si="92"/>
        <v>0.14348057828696126</v>
      </c>
      <c r="J1197" s="10"/>
      <c r="K1197" s="6">
        <v>90.810790999999995</v>
      </c>
      <c r="L1197" s="16">
        <f t="shared" si="93"/>
        <v>8.8910115425877567E-3</v>
      </c>
      <c r="M1197" s="10"/>
      <c r="N1197" s="6">
        <v>85.250405999999998</v>
      </c>
      <c r="O1197" s="16">
        <f t="shared" si="94"/>
        <v>-4.0142370951041673E-2</v>
      </c>
      <c r="P1197" s="10"/>
    </row>
    <row r="1198" spans="1:16" x14ac:dyDescent="0.25">
      <c r="A1198" s="23">
        <v>40465</v>
      </c>
      <c r="B1198">
        <v>18.498431</v>
      </c>
      <c r="C1198" s="16">
        <f t="shared" si="90"/>
        <v>7.0344787109258622E-2</v>
      </c>
      <c r="D1198" s="10"/>
      <c r="E1198" s="6">
        <v>30.227554999999999</v>
      </c>
      <c r="F1198" s="16">
        <f t="shared" si="91"/>
        <v>4.909032007546088E-2</v>
      </c>
      <c r="G1198" s="10"/>
      <c r="H1198" s="6">
        <v>20.66</v>
      </c>
      <c r="I1198" s="16">
        <f t="shared" si="92"/>
        <v>0.11171067934642864</v>
      </c>
      <c r="J1198" s="10"/>
      <c r="K1198" s="6">
        <v>91.389774000000003</v>
      </c>
      <c r="L1198" s="16">
        <f t="shared" si="93"/>
        <v>9.3815534965950853E-3</v>
      </c>
      <c r="M1198" s="10"/>
      <c r="N1198" s="6">
        <v>86.304669000000004</v>
      </c>
      <c r="O1198" s="16">
        <f t="shared" si="94"/>
        <v>-2.8346003964033084E-2</v>
      </c>
      <c r="P1198" s="10"/>
    </row>
    <row r="1199" spans="1:16" x14ac:dyDescent="0.25">
      <c r="A1199" s="23">
        <v>40464</v>
      </c>
      <c r="B1199">
        <v>18.443299</v>
      </c>
      <c r="C1199" s="16">
        <f t="shared" si="90"/>
        <v>7.2103325216339886E-2</v>
      </c>
      <c r="D1199" s="10"/>
      <c r="E1199" s="6">
        <v>30.235690999999999</v>
      </c>
      <c r="F1199" s="16">
        <f t="shared" si="91"/>
        <v>6.1929888900782659E-2</v>
      </c>
      <c r="G1199" s="10"/>
      <c r="H1199" s="6">
        <v>20.49</v>
      </c>
      <c r="I1199" s="16">
        <f t="shared" si="92"/>
        <v>0.1401765375178512</v>
      </c>
      <c r="J1199" s="10"/>
      <c r="K1199" s="6">
        <v>92.131855000000002</v>
      </c>
      <c r="L1199" s="16">
        <f t="shared" si="93"/>
        <v>8.170492454610212E-3</v>
      </c>
      <c r="M1199" s="10"/>
      <c r="N1199" s="6">
        <v>87.613990999999999</v>
      </c>
      <c r="O1199" s="16">
        <f t="shared" si="94"/>
        <v>-2.8522554369739272E-2</v>
      </c>
      <c r="P1199" s="10"/>
    </row>
    <row r="1200" spans="1:16" x14ac:dyDescent="0.25">
      <c r="A1200" s="23">
        <v>40463</v>
      </c>
      <c r="B1200">
        <v>17.798477999999999</v>
      </c>
      <c r="C1200" s="16">
        <f t="shared" si="90"/>
        <v>9.0883372303947496E-2</v>
      </c>
      <c r="D1200" s="10"/>
      <c r="E1200" s="6">
        <v>29.812586</v>
      </c>
      <c r="F1200" s="16">
        <f t="shared" si="91"/>
        <v>5.416410932681881E-2</v>
      </c>
      <c r="G1200" s="10"/>
      <c r="H1200" s="6">
        <v>20.239999999999998</v>
      </c>
      <c r="I1200" s="16">
        <f t="shared" si="92"/>
        <v>0.1408686604047138</v>
      </c>
      <c r="J1200" s="10"/>
      <c r="K1200" s="6">
        <v>92.180780999999996</v>
      </c>
      <c r="L1200" s="16">
        <f t="shared" si="93"/>
        <v>1.5083206941693961E-2</v>
      </c>
      <c r="M1200" s="10"/>
      <c r="N1200" s="6">
        <v>87.750021000000004</v>
      </c>
      <c r="O1200" s="16">
        <f t="shared" si="94"/>
        <v>-2.4204756420370122E-2</v>
      </c>
      <c r="P1200" s="10"/>
    </row>
    <row r="1201" spans="1:16" x14ac:dyDescent="0.25">
      <c r="A1201" s="23">
        <v>40462</v>
      </c>
      <c r="B1201">
        <v>17.808066</v>
      </c>
      <c r="C1201" s="16">
        <f t="shared" si="90"/>
        <v>7.6398927234411218E-2</v>
      </c>
      <c r="D1201" s="10"/>
      <c r="E1201" s="6">
        <v>29.991593000000002</v>
      </c>
      <c r="F1201" s="16">
        <f t="shared" si="91"/>
        <v>5.3011250277932298E-2</v>
      </c>
      <c r="G1201" s="10"/>
      <c r="H1201" s="6">
        <v>20.32</v>
      </c>
      <c r="I1201" s="16">
        <f t="shared" si="92"/>
        <v>0.16926638759482282</v>
      </c>
      <c r="J1201" s="10"/>
      <c r="K1201" s="6">
        <v>92.319410000000005</v>
      </c>
      <c r="L1201" s="16">
        <f t="shared" si="93"/>
        <v>7.9899530781262218E-3</v>
      </c>
      <c r="M1201" s="10"/>
      <c r="N1201" s="6">
        <v>88.625733999999994</v>
      </c>
      <c r="O1201" s="16">
        <f t="shared" si="94"/>
        <v>-4.2897258268326799E-2</v>
      </c>
      <c r="P1201" s="10"/>
    </row>
    <row r="1202" spans="1:16" x14ac:dyDescent="0.25">
      <c r="A1202" s="23">
        <v>40459</v>
      </c>
      <c r="B1202">
        <v>17.73855</v>
      </c>
      <c r="C1202" s="16">
        <f t="shared" si="90"/>
        <v>6.8306001586255771E-2</v>
      </c>
      <c r="D1202" s="10"/>
      <c r="E1202" s="6">
        <v>30.032274999999998</v>
      </c>
      <c r="F1202" s="16">
        <f t="shared" si="91"/>
        <v>7.2449809404431242E-2</v>
      </c>
      <c r="G1202" s="10"/>
      <c r="H1202" s="6">
        <v>20.459999</v>
      </c>
      <c r="I1202" s="16">
        <f t="shared" si="92"/>
        <v>0.17456654188245913</v>
      </c>
      <c r="J1202" s="10"/>
      <c r="K1202" s="6">
        <v>92.237864000000002</v>
      </c>
      <c r="L1202" s="16">
        <f t="shared" si="93"/>
        <v>1.2912078296672957E-2</v>
      </c>
      <c r="M1202" s="10"/>
      <c r="N1202" s="6">
        <v>88.608733000000001</v>
      </c>
      <c r="O1202" s="16">
        <f t="shared" si="94"/>
        <v>-2.263217746792634E-2</v>
      </c>
      <c r="P1202" s="10"/>
    </row>
    <row r="1203" spans="1:16" x14ac:dyDescent="0.25">
      <c r="A1203" s="23">
        <v>40458</v>
      </c>
      <c r="B1203">
        <v>17.645063</v>
      </c>
      <c r="C1203" s="16">
        <f t="shared" si="90"/>
        <v>4.0641242282257517E-2</v>
      </c>
      <c r="D1203" s="10"/>
      <c r="E1203" s="6">
        <v>29.869541999999999</v>
      </c>
      <c r="F1203" s="16">
        <f t="shared" si="91"/>
        <v>6.5620124593951612E-2</v>
      </c>
      <c r="G1203" s="10"/>
      <c r="H1203" s="6">
        <v>20.459999</v>
      </c>
      <c r="I1203" s="16">
        <f t="shared" si="92"/>
        <v>0.14686093049327353</v>
      </c>
      <c r="J1203" s="10"/>
      <c r="K1203" s="6">
        <v>92.327566000000004</v>
      </c>
      <c r="L1203" s="16">
        <f t="shared" si="93"/>
        <v>1.8620075101116518E-2</v>
      </c>
      <c r="M1203" s="10"/>
      <c r="N1203" s="6">
        <v>88.999827999999994</v>
      </c>
      <c r="O1203" s="16">
        <f t="shared" si="94"/>
        <v>-4.0829921726501794E-3</v>
      </c>
      <c r="P1203" s="10"/>
    </row>
    <row r="1204" spans="1:16" x14ac:dyDescent="0.25">
      <c r="A1204" s="23">
        <v>40457</v>
      </c>
      <c r="B1204">
        <v>17.793683999999999</v>
      </c>
      <c r="C1204" s="16">
        <f t="shared" si="90"/>
        <v>5.292509543274404E-2</v>
      </c>
      <c r="D1204" s="10"/>
      <c r="E1204" s="6">
        <v>30.11364</v>
      </c>
      <c r="F1204" s="16">
        <f t="shared" si="91"/>
        <v>7.582972613896799E-2</v>
      </c>
      <c r="G1204" s="10"/>
      <c r="H1204" s="6">
        <v>20.41</v>
      </c>
      <c r="I1204" s="16">
        <f t="shared" si="92"/>
        <v>0.16914279999999993</v>
      </c>
      <c r="J1204" s="10"/>
      <c r="K1204" s="6">
        <v>92.352029000000002</v>
      </c>
      <c r="L1204" s="16">
        <f t="shared" si="93"/>
        <v>1.0399742097777276E-2</v>
      </c>
      <c r="M1204" s="10"/>
      <c r="N1204" s="6">
        <v>89.748008999999996</v>
      </c>
      <c r="O1204" s="16">
        <f t="shared" si="94"/>
        <v>-2.8011941802834395E-2</v>
      </c>
      <c r="P1204" s="10"/>
    </row>
    <row r="1205" spans="1:16" x14ac:dyDescent="0.25">
      <c r="A1205" s="23">
        <v>40456</v>
      </c>
      <c r="B1205">
        <v>17.975863</v>
      </c>
      <c r="C1205" s="16">
        <f t="shared" si="90"/>
        <v>4.7558616402113341E-2</v>
      </c>
      <c r="D1205" s="10"/>
      <c r="E1205" s="6">
        <v>30.121777999999999</v>
      </c>
      <c r="F1205" s="16">
        <f t="shared" si="91"/>
        <v>8.2737384398227309E-2</v>
      </c>
      <c r="G1205" s="10"/>
      <c r="H1205" s="6">
        <v>20.540001</v>
      </c>
      <c r="I1205" s="16">
        <f t="shared" si="92"/>
        <v>0.15768582856981439</v>
      </c>
      <c r="J1205" s="10"/>
      <c r="K1205" s="6">
        <v>91.756732999999997</v>
      </c>
      <c r="L1205" s="16">
        <f t="shared" si="93"/>
        <v>1.156342197366067E-2</v>
      </c>
      <c r="M1205" s="10"/>
      <c r="N1205" s="6">
        <v>88.634237999999996</v>
      </c>
      <c r="O1205" s="16">
        <f t="shared" si="94"/>
        <v>-1.062427895233331E-2</v>
      </c>
      <c r="P1205" s="10"/>
    </row>
    <row r="1206" spans="1:16" x14ac:dyDescent="0.25">
      <c r="A1206" s="23">
        <v>40455</v>
      </c>
      <c r="B1206">
        <v>17.556370000000001</v>
      </c>
      <c r="C1206" s="16">
        <f t="shared" si="90"/>
        <v>6.1279310640226736E-2</v>
      </c>
      <c r="D1206" s="10"/>
      <c r="E1206" s="6">
        <v>29.714946999999999</v>
      </c>
      <c r="F1206" s="16">
        <f t="shared" si="91"/>
        <v>8.6174766959489668E-2</v>
      </c>
      <c r="G1206" s="10"/>
      <c r="H1206" s="6">
        <v>20.09</v>
      </c>
      <c r="I1206" s="16">
        <f t="shared" si="92"/>
        <v>0.17910453501722157</v>
      </c>
      <c r="J1206" s="10"/>
      <c r="K1206" s="6">
        <v>91.569177999999994</v>
      </c>
      <c r="L1206" s="16">
        <f t="shared" si="93"/>
        <v>6.9173382403939776E-3</v>
      </c>
      <c r="M1206" s="10"/>
      <c r="N1206" s="6">
        <v>89.169866999999996</v>
      </c>
      <c r="O1206" s="16">
        <f t="shared" si="94"/>
        <v>-2.6075972792657054E-2</v>
      </c>
      <c r="P1206" s="10"/>
    </row>
    <row r="1207" spans="1:16" x14ac:dyDescent="0.25">
      <c r="A1207" s="23">
        <v>40452</v>
      </c>
      <c r="B1207">
        <v>17.575547</v>
      </c>
      <c r="C1207" s="16">
        <f t="shared" si="90"/>
        <v>4.4495113328246516E-2</v>
      </c>
      <c r="D1207" s="10"/>
      <c r="E1207" s="6">
        <v>29.780038999999999</v>
      </c>
      <c r="F1207" s="16">
        <f t="shared" si="91"/>
        <v>5.526501830532049E-2</v>
      </c>
      <c r="G1207" s="10"/>
      <c r="H1207" s="6">
        <v>20.450001</v>
      </c>
      <c r="I1207" s="16">
        <f t="shared" si="92"/>
        <v>0.13888895345175478</v>
      </c>
      <c r="J1207" s="10"/>
      <c r="K1207" s="6">
        <v>91.422393</v>
      </c>
      <c r="L1207" s="16">
        <f t="shared" si="93"/>
        <v>7.1848218777597062E-3</v>
      </c>
      <c r="M1207" s="10"/>
      <c r="N1207" s="6">
        <v>88.940314000000001</v>
      </c>
      <c r="O1207" s="16">
        <f t="shared" si="94"/>
        <v>-4.4853378010576428E-3</v>
      </c>
      <c r="P1207" s="10"/>
    </row>
    <row r="1208" spans="1:16" x14ac:dyDescent="0.25">
      <c r="A1208" s="23">
        <v>40451</v>
      </c>
      <c r="B1208">
        <v>17.800875000000001</v>
      </c>
      <c r="C1208" s="16">
        <f t="shared" si="90"/>
        <v>4.5934402464222091E-2</v>
      </c>
      <c r="D1208" s="10"/>
      <c r="E1208" s="6">
        <v>29.95091</v>
      </c>
      <c r="F1208" s="16">
        <f t="shared" si="91"/>
        <v>7.3851846357460005E-2</v>
      </c>
      <c r="G1208" s="10"/>
      <c r="H1208" s="6">
        <v>20.16</v>
      </c>
      <c r="I1208" s="16">
        <f t="shared" si="92"/>
        <v>0.15341235194585456</v>
      </c>
      <c r="J1208" s="10"/>
      <c r="K1208" s="6">
        <v>91.867637999999999</v>
      </c>
      <c r="L1208" s="16">
        <f t="shared" si="93"/>
        <v>7.7231658733507569E-3</v>
      </c>
      <c r="M1208" s="10"/>
      <c r="N1208" s="6">
        <v>89.372217000000006</v>
      </c>
      <c r="O1208" s="16">
        <f t="shared" si="94"/>
        <v>-6.8608765289447371E-3</v>
      </c>
      <c r="P1208" s="10"/>
    </row>
    <row r="1209" spans="1:16" x14ac:dyDescent="0.25">
      <c r="A1209" s="23">
        <v>40450</v>
      </c>
      <c r="B1209">
        <v>17.836832000000001</v>
      </c>
      <c r="C1209" s="16">
        <f t="shared" si="90"/>
        <v>3.671653998768587E-2</v>
      </c>
      <c r="D1209" s="10"/>
      <c r="E1209" s="6">
        <v>30.203143000000001</v>
      </c>
      <c r="F1209" s="16">
        <f t="shared" si="91"/>
        <v>7.1612181345047432E-2</v>
      </c>
      <c r="G1209" s="10"/>
      <c r="H1209" s="6">
        <v>20.219999000000001</v>
      </c>
      <c r="I1209" s="16">
        <f t="shared" si="92"/>
        <v>0.15068493150684925</v>
      </c>
      <c r="J1209" s="10"/>
      <c r="K1209" s="6">
        <v>91.607688999999993</v>
      </c>
      <c r="L1209" s="16">
        <f t="shared" si="93"/>
        <v>1.4440832175149465E-2</v>
      </c>
      <c r="M1209" s="10"/>
      <c r="N1209" s="6">
        <v>89.431510000000003</v>
      </c>
      <c r="O1209" s="16">
        <f t="shared" si="94"/>
        <v>-3.1661877718617282E-3</v>
      </c>
      <c r="P1209" s="10"/>
    </row>
    <row r="1210" spans="1:16" x14ac:dyDescent="0.25">
      <c r="A1210" s="23">
        <v>40449</v>
      </c>
      <c r="B1210">
        <v>17.563561</v>
      </c>
      <c r="C1210" s="16">
        <f t="shared" si="90"/>
        <v>2.0993500084773631E-2</v>
      </c>
      <c r="D1210" s="10"/>
      <c r="E1210" s="6">
        <v>30.308920000000001</v>
      </c>
      <c r="F1210" s="16">
        <f t="shared" si="91"/>
        <v>6.0472264127584552E-2</v>
      </c>
      <c r="G1210" s="10"/>
      <c r="H1210" s="6">
        <v>19.73</v>
      </c>
      <c r="I1210" s="16">
        <f t="shared" si="92"/>
        <v>0.13659347180475145</v>
      </c>
      <c r="J1210" s="10"/>
      <c r="K1210" s="6">
        <v>91.697046999999998</v>
      </c>
      <c r="L1210" s="16">
        <f t="shared" si="93"/>
        <v>1.2656345963174775E-2</v>
      </c>
      <c r="M1210" s="10"/>
      <c r="N1210" s="6">
        <v>89.804208000000003</v>
      </c>
      <c r="O1210" s="16">
        <f t="shared" si="94"/>
        <v>1.3049747628228747E-2</v>
      </c>
      <c r="P1210" s="10"/>
    </row>
    <row r="1211" spans="1:16" x14ac:dyDescent="0.25">
      <c r="A1211" s="23">
        <v>40448</v>
      </c>
      <c r="B1211">
        <v>17.498840000000001</v>
      </c>
      <c r="C1211" s="16">
        <f t="shared" si="90"/>
        <v>-1.2268884357788945E-3</v>
      </c>
      <c r="D1211" s="10"/>
      <c r="E1211" s="6">
        <v>30.211282000000001</v>
      </c>
      <c r="F1211" s="16">
        <f t="shared" si="91"/>
        <v>5.9095808151393703E-2</v>
      </c>
      <c r="G1211" s="10"/>
      <c r="H1211" s="6">
        <v>19.82</v>
      </c>
      <c r="I1211" s="16">
        <f t="shared" si="92"/>
        <v>0.12614155251141557</v>
      </c>
      <c r="J1211" s="10"/>
      <c r="K1211" s="6">
        <v>91.534581000000003</v>
      </c>
      <c r="L1211" s="16">
        <f t="shared" si="93"/>
        <v>1.4551751788437262E-2</v>
      </c>
      <c r="M1211" s="10"/>
      <c r="N1211" s="6">
        <v>89.194337000000004</v>
      </c>
      <c r="O1211" s="16">
        <f t="shared" si="94"/>
        <v>2.0003778834698061E-2</v>
      </c>
      <c r="P1211" s="10"/>
    </row>
    <row r="1212" spans="1:16" x14ac:dyDescent="0.25">
      <c r="A1212" s="23">
        <v>40445</v>
      </c>
      <c r="B1212">
        <v>17.347823000000002</v>
      </c>
      <c r="C1212" s="16">
        <f t="shared" si="90"/>
        <v>2.3341614117009524E-3</v>
      </c>
      <c r="D1212" s="10"/>
      <c r="E1212" s="6">
        <v>30.382149999999999</v>
      </c>
      <c r="F1212" s="16">
        <f t="shared" si="91"/>
        <v>7.2891331515994251E-2</v>
      </c>
      <c r="G1212" s="10"/>
      <c r="H1212" s="6">
        <v>19.920000000000002</v>
      </c>
      <c r="I1212" s="16">
        <f t="shared" si="92"/>
        <v>0.1536670547147847</v>
      </c>
      <c r="J1212" s="10"/>
      <c r="K1212" s="6">
        <v>91.063422000000003</v>
      </c>
      <c r="L1212" s="16">
        <f t="shared" si="93"/>
        <v>1.1124519436114921E-2</v>
      </c>
      <c r="M1212" s="10"/>
      <c r="N1212" s="6">
        <v>87.669645000000003</v>
      </c>
      <c r="O1212" s="16">
        <f t="shared" si="94"/>
        <v>7.279536101609807E-3</v>
      </c>
      <c r="P1212" s="10"/>
    </row>
    <row r="1213" spans="1:16" x14ac:dyDescent="0.25">
      <c r="A1213" s="23">
        <v>40444</v>
      </c>
      <c r="B1213">
        <v>17.014626</v>
      </c>
      <c r="C1213" s="16">
        <f t="shared" si="90"/>
        <v>2.0770146903865694E-3</v>
      </c>
      <c r="D1213" s="10"/>
      <c r="E1213" s="6">
        <v>29.828859000000001</v>
      </c>
      <c r="F1213" s="16">
        <f t="shared" si="91"/>
        <v>7.8034563429914217E-2</v>
      </c>
      <c r="G1213" s="10"/>
      <c r="H1213" s="6">
        <v>19.25</v>
      </c>
      <c r="I1213" s="16">
        <f t="shared" si="92"/>
        <v>0.17869822485207121</v>
      </c>
      <c r="J1213" s="10"/>
      <c r="K1213" s="6">
        <v>91.266507000000004</v>
      </c>
      <c r="L1213" s="16">
        <f t="shared" si="93"/>
        <v>1.7011974078627867E-2</v>
      </c>
      <c r="M1213" s="10"/>
      <c r="N1213" s="6">
        <v>88.863989000000004</v>
      </c>
      <c r="O1213" s="16">
        <f t="shared" si="94"/>
        <v>1.4839168755495624E-2</v>
      </c>
      <c r="P1213" s="10"/>
    </row>
    <row r="1214" spans="1:16" x14ac:dyDescent="0.25">
      <c r="A1214" s="23">
        <v>40443</v>
      </c>
      <c r="B1214">
        <v>16.928331</v>
      </c>
      <c r="C1214" s="16">
        <f t="shared" si="90"/>
        <v>-2.7404808046988749E-2</v>
      </c>
      <c r="D1214" s="10"/>
      <c r="E1214" s="6">
        <v>30.072958</v>
      </c>
      <c r="F1214" s="16">
        <f t="shared" si="91"/>
        <v>5.7194158918840721E-2</v>
      </c>
      <c r="G1214" s="10"/>
      <c r="H1214" s="6">
        <v>19.549999</v>
      </c>
      <c r="I1214" s="16">
        <f t="shared" si="92"/>
        <v>0.12704918032786905</v>
      </c>
      <c r="J1214" s="10"/>
      <c r="K1214" s="6">
        <v>91.201519000000005</v>
      </c>
      <c r="L1214" s="16">
        <f t="shared" si="93"/>
        <v>2.3256929131145299E-2</v>
      </c>
      <c r="M1214" s="10"/>
      <c r="N1214" s="6">
        <v>88.609870999999998</v>
      </c>
      <c r="O1214" s="16">
        <f t="shared" si="94"/>
        <v>4.1493617639498659E-2</v>
      </c>
      <c r="P1214" s="10"/>
    </row>
    <row r="1215" spans="1:16" x14ac:dyDescent="0.25">
      <c r="A1215" s="23">
        <v>40442</v>
      </c>
      <c r="B1215">
        <v>16.765328</v>
      </c>
      <c r="C1215" s="16">
        <f t="shared" si="90"/>
        <v>-3.9314360352107447E-2</v>
      </c>
      <c r="D1215" s="10"/>
      <c r="E1215" s="6">
        <v>29.877680000000002</v>
      </c>
      <c r="F1215" s="16">
        <f t="shared" si="91"/>
        <v>7.0427866344865198E-2</v>
      </c>
      <c r="G1215" s="10"/>
      <c r="H1215" s="6">
        <v>19.59</v>
      </c>
      <c r="I1215" s="16">
        <f t="shared" si="92"/>
        <v>0.13927733100233097</v>
      </c>
      <c r="J1215" s="10"/>
      <c r="K1215" s="6">
        <v>91.258381999999997</v>
      </c>
      <c r="L1215" s="16">
        <f t="shared" si="93"/>
        <v>1.8922642435778902E-2</v>
      </c>
      <c r="M1215" s="10"/>
      <c r="N1215" s="6">
        <v>87.822114999999997</v>
      </c>
      <c r="O1215" s="16">
        <f t="shared" si="94"/>
        <v>3.5951848757029614E-2</v>
      </c>
      <c r="P1215" s="10"/>
    </row>
    <row r="1216" spans="1:16" x14ac:dyDescent="0.25">
      <c r="A1216" s="23">
        <v>40441</v>
      </c>
      <c r="B1216">
        <v>16.854019000000001</v>
      </c>
      <c r="C1216" s="16">
        <f t="shared" si="90"/>
        <v>-6.9265964718736472E-2</v>
      </c>
      <c r="D1216" s="10"/>
      <c r="E1216" s="6">
        <v>29.731221000000001</v>
      </c>
      <c r="F1216" s="16">
        <f t="shared" si="91"/>
        <v>3.731380411849039E-2</v>
      </c>
      <c r="G1216" s="10"/>
      <c r="H1216" s="6">
        <v>19.84</v>
      </c>
      <c r="I1216" s="16">
        <f t="shared" si="92"/>
        <v>9.8710039259674698E-2</v>
      </c>
      <c r="J1216" s="10"/>
      <c r="K1216" s="6">
        <v>90.567893999999995</v>
      </c>
      <c r="L1216" s="16">
        <f t="shared" si="93"/>
        <v>1.9465728375152258E-2</v>
      </c>
      <c r="M1216" s="10"/>
      <c r="N1216" s="6">
        <v>86.619304999999997</v>
      </c>
      <c r="O1216" s="16">
        <f t="shared" si="94"/>
        <v>4.0508636997079517E-2</v>
      </c>
      <c r="P1216" s="10"/>
    </row>
    <row r="1217" spans="1:16" x14ac:dyDescent="0.25">
      <c r="A1217" s="23">
        <v>40438</v>
      </c>
      <c r="B1217">
        <v>16.417746999999999</v>
      </c>
      <c r="C1217" s="16">
        <f t="shared" si="90"/>
        <v>-5.7707284874994547E-2</v>
      </c>
      <c r="D1217" s="10"/>
      <c r="E1217" s="6">
        <v>29.560352999999999</v>
      </c>
      <c r="F1217" s="16">
        <f t="shared" si="91"/>
        <v>4.4197634155359156E-2</v>
      </c>
      <c r="G1217" s="10"/>
      <c r="H1217" s="6">
        <v>19.709999</v>
      </c>
      <c r="I1217" s="16">
        <f t="shared" si="92"/>
        <v>0.10529241753245588</v>
      </c>
      <c r="J1217" s="10"/>
      <c r="K1217" s="6">
        <v>90.454166000000001</v>
      </c>
      <c r="L1217" s="16">
        <f t="shared" si="93"/>
        <v>1.0473195172242544E-2</v>
      </c>
      <c r="M1217" s="10"/>
      <c r="N1217" s="6">
        <v>86.119542999999993</v>
      </c>
      <c r="O1217" s="16">
        <f t="shared" si="94"/>
        <v>2.8418816534760971E-2</v>
      </c>
      <c r="P1217" s="10"/>
    </row>
    <row r="1218" spans="1:16" x14ac:dyDescent="0.25">
      <c r="A1218" s="23">
        <v>40437</v>
      </c>
      <c r="B1218">
        <v>16.391379000000001</v>
      </c>
      <c r="C1218" s="16">
        <f t="shared" si="90"/>
        <v>-4.9016764451237926E-2</v>
      </c>
      <c r="D1218" s="10"/>
      <c r="E1218" s="6">
        <v>29.641717</v>
      </c>
      <c r="F1218" s="16">
        <f t="shared" si="91"/>
        <v>4.9474871199444603E-2</v>
      </c>
      <c r="G1218" s="10"/>
      <c r="H1218" s="6">
        <v>19.209999</v>
      </c>
      <c r="I1218" s="16">
        <f t="shared" si="92"/>
        <v>0.12116035267349279</v>
      </c>
      <c r="J1218" s="10"/>
      <c r="K1218" s="6">
        <v>90.161722999999995</v>
      </c>
      <c r="L1218" s="16">
        <f t="shared" si="93"/>
        <v>1.2495510860996317E-2</v>
      </c>
      <c r="M1218" s="10"/>
      <c r="N1218" s="6">
        <v>85.772255999999999</v>
      </c>
      <c r="O1218" s="16">
        <f t="shared" si="94"/>
        <v>1.8705854859621729E-2</v>
      </c>
      <c r="P1218" s="10"/>
    </row>
    <row r="1219" spans="1:16" x14ac:dyDescent="0.25">
      <c r="A1219" s="23">
        <v>40436</v>
      </c>
      <c r="B1219">
        <v>16.523219999999998</v>
      </c>
      <c r="C1219" s="16">
        <f t="shared" si="90"/>
        <v>-4.2045520691829208E-2</v>
      </c>
      <c r="D1219" s="10"/>
      <c r="E1219" s="6">
        <v>29.706809</v>
      </c>
      <c r="F1219" s="16">
        <f t="shared" si="91"/>
        <v>4.9662856063509286E-2</v>
      </c>
      <c r="G1219" s="10"/>
      <c r="H1219" s="6">
        <v>19.079999999999998</v>
      </c>
      <c r="I1219" s="16">
        <f t="shared" si="92"/>
        <v>9.4586899976461636E-2</v>
      </c>
      <c r="J1219" s="10"/>
      <c r="K1219" s="6">
        <v>90.446040999999994</v>
      </c>
      <c r="L1219" s="16">
        <f t="shared" si="93"/>
        <v>1.5014760212073597E-2</v>
      </c>
      <c r="M1219" s="10"/>
      <c r="N1219" s="6">
        <v>86.627770999999996</v>
      </c>
      <c r="O1219" s="16">
        <f t="shared" si="94"/>
        <v>2.5663931020946329E-2</v>
      </c>
      <c r="P1219" s="10"/>
    </row>
    <row r="1220" spans="1:16" x14ac:dyDescent="0.25">
      <c r="A1220" s="23">
        <v>40435</v>
      </c>
      <c r="B1220">
        <v>16.089345000000002</v>
      </c>
      <c r="C1220" s="16">
        <f t="shared" si="90"/>
        <v>-4.7002515896009012E-2</v>
      </c>
      <c r="D1220" s="10"/>
      <c r="E1220" s="6">
        <v>29.714946999999999</v>
      </c>
      <c r="F1220" s="16">
        <f t="shared" si="91"/>
        <v>4.8380603814221379E-2</v>
      </c>
      <c r="G1220" s="10"/>
      <c r="H1220" s="6">
        <v>19.170000000000002</v>
      </c>
      <c r="I1220" s="16">
        <f t="shared" si="92"/>
        <v>7.857540539426755E-2</v>
      </c>
      <c r="J1220" s="10"/>
      <c r="K1220" s="6">
        <v>90.592263000000003</v>
      </c>
      <c r="L1220" s="16">
        <f t="shared" si="93"/>
        <v>2.0074305712902918E-2</v>
      </c>
      <c r="M1220" s="10"/>
      <c r="N1220" s="6">
        <v>87.932229000000007</v>
      </c>
      <c r="O1220" s="16">
        <f t="shared" si="94"/>
        <v>4.0728891305318315E-2</v>
      </c>
      <c r="P1220" s="10"/>
    </row>
    <row r="1221" spans="1:16" x14ac:dyDescent="0.25">
      <c r="A1221" s="23">
        <v>40434</v>
      </c>
      <c r="B1221">
        <v>15.696221</v>
      </c>
      <c r="C1221" s="16">
        <f t="shared" si="90"/>
        <v>-7.9018453580983805E-2</v>
      </c>
      <c r="D1221" s="10"/>
      <c r="E1221" s="6">
        <v>29.470849000000001</v>
      </c>
      <c r="F1221" s="16">
        <f t="shared" si="91"/>
        <v>5.9811003422216569E-2</v>
      </c>
      <c r="G1221" s="10"/>
      <c r="H1221" s="6">
        <v>19.200001</v>
      </c>
      <c r="I1221" s="16">
        <f t="shared" si="92"/>
        <v>0.12632197414806123</v>
      </c>
      <c r="J1221" s="10"/>
      <c r="K1221" s="6">
        <v>90.169848000000002</v>
      </c>
      <c r="L1221" s="16">
        <f t="shared" si="93"/>
        <v>1.8562480518047764E-2</v>
      </c>
      <c r="M1221" s="10"/>
      <c r="N1221" s="6">
        <v>87.093650999999994</v>
      </c>
      <c r="O1221" s="16">
        <f t="shared" si="94"/>
        <v>4.8316759269011023E-2</v>
      </c>
      <c r="P1221" s="10"/>
    </row>
    <row r="1222" spans="1:16" x14ac:dyDescent="0.25">
      <c r="A1222" s="23">
        <v>40431</v>
      </c>
      <c r="B1222">
        <v>16.321861999999999</v>
      </c>
      <c r="C1222" s="16">
        <f t="shared" si="90"/>
        <v>-9.1943425447094107E-2</v>
      </c>
      <c r="D1222" s="10"/>
      <c r="E1222" s="6">
        <v>29.511533</v>
      </c>
      <c r="F1222" s="16">
        <f t="shared" si="91"/>
        <v>4.3612133938004227E-2</v>
      </c>
      <c r="G1222" s="10"/>
      <c r="H1222" s="6">
        <v>18.879999000000002</v>
      </c>
      <c r="I1222" s="16">
        <f t="shared" si="92"/>
        <v>0.1314084933063342</v>
      </c>
      <c r="J1222" s="10"/>
      <c r="K1222" s="6">
        <v>90.047995999999998</v>
      </c>
      <c r="L1222" s="16">
        <f t="shared" si="93"/>
        <v>1.6309993893338426E-2</v>
      </c>
      <c r="M1222" s="10"/>
      <c r="N1222" s="6">
        <v>86.670125999999996</v>
      </c>
      <c r="O1222" s="16">
        <f t="shared" si="94"/>
        <v>4.4312673460269902E-2</v>
      </c>
      <c r="P1222" s="10"/>
    </row>
    <row r="1223" spans="1:16" x14ac:dyDescent="0.25">
      <c r="A1223" s="23">
        <v>40430</v>
      </c>
      <c r="B1223">
        <v>16.007843000000001</v>
      </c>
      <c r="C1223" s="16">
        <f t="shared" si="90"/>
        <v>-7.0166876320495897E-2</v>
      </c>
      <c r="D1223" s="10"/>
      <c r="E1223" s="6">
        <v>29.052554000000001</v>
      </c>
      <c r="F1223" s="16">
        <f t="shared" si="91"/>
        <v>6.3552023011605119E-2</v>
      </c>
      <c r="G1223" s="10"/>
      <c r="H1223" s="6">
        <v>18.629999000000002</v>
      </c>
      <c r="I1223" s="16">
        <f t="shared" si="92"/>
        <v>0.1491174071819843</v>
      </c>
      <c r="J1223" s="10"/>
      <c r="K1223" s="6">
        <v>89.983007000000001</v>
      </c>
      <c r="L1223" s="16">
        <f t="shared" si="93"/>
        <v>1.2784059915501356E-2</v>
      </c>
      <c r="M1223" s="10"/>
      <c r="N1223" s="6">
        <v>87.068241</v>
      </c>
      <c r="O1223" s="16">
        <f t="shared" si="94"/>
        <v>2.4645387144678343E-2</v>
      </c>
      <c r="P1223" s="10"/>
    </row>
    <row r="1224" spans="1:16" x14ac:dyDescent="0.25">
      <c r="A1224" s="23">
        <v>40429</v>
      </c>
      <c r="B1224">
        <v>16.432130999999998</v>
      </c>
      <c r="C1224" s="16">
        <f t="shared" si="90"/>
        <v>-7.0699029507220512E-2</v>
      </c>
      <c r="D1224" s="10"/>
      <c r="E1224" s="6">
        <v>28.835142999999999</v>
      </c>
      <c r="F1224" s="16">
        <f t="shared" si="91"/>
        <v>2.9092964584178205E-2</v>
      </c>
      <c r="G1224" s="10"/>
      <c r="H1224" s="6">
        <v>18.52</v>
      </c>
      <c r="I1224" s="16">
        <f t="shared" si="92"/>
        <v>0.10367299192375534</v>
      </c>
      <c r="J1224" s="10"/>
      <c r="K1224" s="6">
        <v>90.454166000000001</v>
      </c>
      <c r="L1224" s="16">
        <f t="shared" si="93"/>
        <v>1.6754360965476334E-2</v>
      </c>
      <c r="M1224" s="10"/>
      <c r="N1224" s="6">
        <v>88.821633000000006</v>
      </c>
      <c r="O1224" s="16">
        <f t="shared" si="94"/>
        <v>4.5373914463153753E-2</v>
      </c>
      <c r="P1224" s="10"/>
    </row>
    <row r="1225" spans="1:16" x14ac:dyDescent="0.25">
      <c r="A1225" s="23">
        <v>40428</v>
      </c>
      <c r="B1225">
        <v>17.139275000000001</v>
      </c>
      <c r="C1225" s="16">
        <f t="shared" ref="C1225:C1288" si="95">B1224/B1253-1</f>
        <v>-8.667152452160698E-2</v>
      </c>
      <c r="D1225" s="10"/>
      <c r="E1225" s="6">
        <v>28.553311999999998</v>
      </c>
      <c r="F1225" s="16">
        <f t="shared" ref="F1225:F1288" si="96">E1224/E1253-1</f>
        <v>3.0800236980996765E-2</v>
      </c>
      <c r="G1225" s="10"/>
      <c r="H1225" s="6">
        <v>18.329999999999998</v>
      </c>
      <c r="I1225" s="16">
        <f t="shared" ref="I1225:I1288" si="97">H1224/H1253-1</f>
        <v>0.15677701436602121</v>
      </c>
      <c r="J1225" s="10"/>
      <c r="K1225" s="6">
        <v>90.632881999999995</v>
      </c>
      <c r="L1225" s="16">
        <f t="shared" ref="L1225:L1288" si="98">K1224/K1253-1</f>
        <v>2.245069454380566E-2</v>
      </c>
      <c r="M1225" s="10"/>
      <c r="N1225" s="6">
        <v>89.533152000000001</v>
      </c>
      <c r="O1225" s="16">
        <f t="shared" ref="O1225:O1288" si="99">N1224/N1253-1</f>
        <v>6.6102543712071471E-2</v>
      </c>
      <c r="P1225" s="10"/>
    </row>
    <row r="1226" spans="1:16" x14ac:dyDescent="0.25">
      <c r="A1226" s="23">
        <v>40424</v>
      </c>
      <c r="B1226">
        <v>17.378985</v>
      </c>
      <c r="C1226" s="16">
        <f t="shared" si="95"/>
        <v>-6.5148998589864338E-2</v>
      </c>
      <c r="D1226" s="10"/>
      <c r="E1226" s="6">
        <v>28.657992</v>
      </c>
      <c r="F1226" s="16">
        <f t="shared" si="96"/>
        <v>7.9590226579142609E-3</v>
      </c>
      <c r="G1226" s="10"/>
      <c r="H1226" s="6">
        <v>18.530000999999999</v>
      </c>
      <c r="I1226" s="16">
        <f t="shared" si="97"/>
        <v>0.12453994629079412</v>
      </c>
      <c r="J1226" s="10"/>
      <c r="K1226" s="6">
        <v>89.966763</v>
      </c>
      <c r="L1226" s="16">
        <f t="shared" si="98"/>
        <v>2.812427736238865E-2</v>
      </c>
      <c r="M1226" s="10"/>
      <c r="N1226" s="6">
        <v>87.737410999999994</v>
      </c>
      <c r="O1226" s="16">
        <f t="shared" si="99"/>
        <v>7.8128640723563736E-2</v>
      </c>
      <c r="P1226" s="10"/>
    </row>
    <row r="1227" spans="1:16" x14ac:dyDescent="0.25">
      <c r="A1227" s="23">
        <v>40423</v>
      </c>
      <c r="B1227">
        <v>17.254335999999999</v>
      </c>
      <c r="C1227" s="16">
        <f t="shared" si="95"/>
        <v>-4.5470550909352259E-2</v>
      </c>
      <c r="D1227" s="10"/>
      <c r="E1227" s="6">
        <v>28.464737</v>
      </c>
      <c r="F1227" s="16">
        <f t="shared" si="96"/>
        <v>9.0728555171208924E-3</v>
      </c>
      <c r="G1227" s="10"/>
      <c r="H1227" s="6">
        <v>18.120000999999998</v>
      </c>
      <c r="I1227" s="16">
        <f t="shared" si="97"/>
        <v>0.14665847772277218</v>
      </c>
      <c r="J1227" s="10"/>
      <c r="K1227" s="6">
        <v>90.649125999999995</v>
      </c>
      <c r="L1227" s="16">
        <f t="shared" si="98"/>
        <v>1.7126645777643557E-2</v>
      </c>
      <c r="M1227" s="10"/>
      <c r="N1227" s="6">
        <v>88.838571999999999</v>
      </c>
      <c r="O1227" s="16">
        <f t="shared" si="99"/>
        <v>4.6322769951637754E-2</v>
      </c>
      <c r="P1227" s="10"/>
    </row>
    <row r="1228" spans="1:16" x14ac:dyDescent="0.25">
      <c r="A1228" s="23">
        <v>40422</v>
      </c>
      <c r="B1228">
        <v>16.906756000000001</v>
      </c>
      <c r="C1228" s="16">
        <f t="shared" si="95"/>
        <v>-4.6173554889033852E-2</v>
      </c>
      <c r="D1228" s="10"/>
      <c r="E1228" s="6">
        <v>28.682148000000002</v>
      </c>
      <c r="F1228" s="16">
        <f t="shared" si="96"/>
        <v>1.3765398095442638E-2</v>
      </c>
      <c r="G1228" s="10"/>
      <c r="H1228" s="6">
        <v>17.959999</v>
      </c>
      <c r="I1228" s="16">
        <f t="shared" si="97"/>
        <v>0.13462748904195343</v>
      </c>
      <c r="J1228" s="10"/>
      <c r="K1228" s="6">
        <v>90.762860000000003</v>
      </c>
      <c r="L1228" s="16">
        <f t="shared" si="98"/>
        <v>2.5776037040999622E-2</v>
      </c>
      <c r="M1228" s="10"/>
      <c r="N1228" s="6">
        <v>89.787270000000007</v>
      </c>
      <c r="O1228" s="16">
        <f t="shared" si="99"/>
        <v>5.7649767769283766E-2</v>
      </c>
      <c r="P1228" s="10"/>
    </row>
    <row r="1229" spans="1:16" x14ac:dyDescent="0.25">
      <c r="A1229" s="23">
        <v>40421</v>
      </c>
      <c r="B1229">
        <v>16.535205999999999</v>
      </c>
      <c r="C1229" s="16">
        <f t="shared" si="95"/>
        <v>-5.1204334656346329E-2</v>
      </c>
      <c r="D1229" s="10"/>
      <c r="E1229" s="6">
        <v>28.311744999999998</v>
      </c>
      <c r="F1229" s="16">
        <f t="shared" si="96"/>
        <v>1.2507055777265075E-2</v>
      </c>
      <c r="G1229" s="10"/>
      <c r="H1229" s="6">
        <v>17.309999000000001</v>
      </c>
      <c r="I1229" s="16">
        <f t="shared" si="97"/>
        <v>0.13814949302915092</v>
      </c>
      <c r="J1229" s="10"/>
      <c r="K1229" s="6">
        <v>91.450098999999994</v>
      </c>
      <c r="L1229" s="16">
        <f t="shared" si="98"/>
        <v>2.8376286027528286E-2</v>
      </c>
      <c r="M1229" s="10"/>
      <c r="N1229" s="6">
        <v>91.682969</v>
      </c>
      <c r="O1229" s="16">
        <f t="shared" si="99"/>
        <v>5.760299919369305E-2</v>
      </c>
      <c r="P1229" s="10"/>
    </row>
    <row r="1230" spans="1:16" x14ac:dyDescent="0.25">
      <c r="A1230" s="23">
        <v>40420</v>
      </c>
      <c r="B1230">
        <v>16.669443000000001</v>
      </c>
      <c r="C1230" s="16">
        <f t="shared" si="95"/>
        <v>-4.5125087921314977E-2</v>
      </c>
      <c r="D1230" s="10"/>
      <c r="E1230" s="6">
        <v>27.965498</v>
      </c>
      <c r="F1230" s="16">
        <f t="shared" si="96"/>
        <v>-8.5248745046084817E-4</v>
      </c>
      <c r="G1230" s="10"/>
      <c r="H1230" s="6">
        <v>17.299999</v>
      </c>
      <c r="I1230" s="16">
        <f t="shared" si="97"/>
        <v>0.13881572368421069</v>
      </c>
      <c r="J1230" s="10"/>
      <c r="K1230" s="6">
        <v>91.142570000000006</v>
      </c>
      <c r="L1230" s="16">
        <f t="shared" si="98"/>
        <v>3.4839763807839486E-2</v>
      </c>
      <c r="M1230" s="10"/>
      <c r="N1230" s="6">
        <v>90.677974000000006</v>
      </c>
      <c r="O1230" s="16">
        <f t="shared" si="99"/>
        <v>6.7442744285931555E-2</v>
      </c>
      <c r="P1230" s="10"/>
    </row>
    <row r="1231" spans="1:16" x14ac:dyDescent="0.25">
      <c r="A1231" s="23">
        <v>40417</v>
      </c>
      <c r="B1231">
        <v>17.045788000000002</v>
      </c>
      <c r="C1231" s="16">
        <f t="shared" si="95"/>
        <v>-5.3591343438196604E-2</v>
      </c>
      <c r="D1231" s="10"/>
      <c r="E1231" s="6">
        <v>28.182908999999999</v>
      </c>
      <c r="F1231" s="16">
        <f t="shared" si="96"/>
        <v>-2.6079635839324711E-2</v>
      </c>
      <c r="G1231" s="10"/>
      <c r="H1231" s="6">
        <v>17.84</v>
      </c>
      <c r="I1231" s="16">
        <f t="shared" si="97"/>
        <v>0.12046625647668385</v>
      </c>
      <c r="J1231" s="10"/>
      <c r="K1231" s="6">
        <v>90.551783</v>
      </c>
      <c r="L1231" s="16">
        <f t="shared" si="98"/>
        <v>3.6370059869889948E-2</v>
      </c>
      <c r="M1231" s="10"/>
      <c r="N1231" s="6">
        <v>88.972004999999996</v>
      </c>
      <c r="O1231" s="16">
        <f t="shared" si="99"/>
        <v>7.3630383234700059E-2</v>
      </c>
      <c r="P1231" s="10"/>
    </row>
    <row r="1232" spans="1:16" x14ac:dyDescent="0.25">
      <c r="A1232" s="23">
        <v>40416</v>
      </c>
      <c r="B1232">
        <v>16.758137000000001</v>
      </c>
      <c r="C1232" s="16">
        <f t="shared" si="95"/>
        <v>1.1634725931219947E-4</v>
      </c>
      <c r="D1232" s="10"/>
      <c r="E1232" s="6">
        <v>27.764191</v>
      </c>
      <c r="F1232" s="16">
        <f t="shared" si="96"/>
        <v>-2.2346342358744664E-2</v>
      </c>
      <c r="G1232" s="10"/>
      <c r="H1232" s="6">
        <v>17.5</v>
      </c>
      <c r="I1232" s="16">
        <f t="shared" si="97"/>
        <v>0.14432328415651052</v>
      </c>
      <c r="J1232" s="10"/>
      <c r="K1232" s="6">
        <v>91.377266000000006</v>
      </c>
      <c r="L1232" s="16">
        <f t="shared" si="98"/>
        <v>3.0786018113200475E-2</v>
      </c>
      <c r="M1232" s="10"/>
      <c r="N1232" s="6">
        <v>91.564734000000001</v>
      </c>
      <c r="O1232" s="16">
        <f t="shared" si="99"/>
        <v>5.5008969982866862E-2</v>
      </c>
      <c r="P1232" s="10"/>
    </row>
    <row r="1233" spans="1:16" x14ac:dyDescent="0.25">
      <c r="A1233" s="23">
        <v>40415</v>
      </c>
      <c r="B1233">
        <v>16.985859999999999</v>
      </c>
      <c r="C1233" s="16">
        <f t="shared" si="95"/>
        <v>-1.9925790309228475E-2</v>
      </c>
      <c r="D1233" s="10"/>
      <c r="E1233" s="6">
        <v>27.812505999999999</v>
      </c>
      <c r="F1233" s="16">
        <f t="shared" si="96"/>
        <v>-3.9821772724983884E-2</v>
      </c>
      <c r="G1233" s="10"/>
      <c r="H1233" s="6">
        <v>17.629999000000002</v>
      </c>
      <c r="I1233" s="16">
        <f t="shared" si="97"/>
        <v>0.12467866323907462</v>
      </c>
      <c r="J1233" s="10"/>
      <c r="K1233" s="6">
        <v>91.296330999999995</v>
      </c>
      <c r="L1233" s="16">
        <f t="shared" si="98"/>
        <v>3.9991983923505448E-2</v>
      </c>
      <c r="M1233" s="10"/>
      <c r="N1233" s="6">
        <v>90.711755999999994</v>
      </c>
      <c r="O1233" s="16">
        <f t="shared" si="99"/>
        <v>7.9074665654994103E-2</v>
      </c>
      <c r="P1233" s="10"/>
    </row>
    <row r="1234" spans="1:16" x14ac:dyDescent="0.25">
      <c r="A1234" s="23">
        <v>40414</v>
      </c>
      <c r="B1234">
        <v>16.937919000000001</v>
      </c>
      <c r="C1234" s="16">
        <f t="shared" si="95"/>
        <v>-5.7148349266081255E-2</v>
      </c>
      <c r="D1234" s="10"/>
      <c r="E1234" s="6">
        <v>27.731981000000001</v>
      </c>
      <c r="F1234" s="16">
        <f t="shared" si="96"/>
        <v>-5.3439308175148192E-2</v>
      </c>
      <c r="G1234" s="10"/>
      <c r="H1234" s="6">
        <v>17.420000000000002</v>
      </c>
      <c r="I1234" s="16">
        <f t="shared" si="97"/>
        <v>0.10532909090909115</v>
      </c>
      <c r="J1234" s="10"/>
      <c r="K1234" s="6">
        <v>91.126380999999995</v>
      </c>
      <c r="L1234" s="16">
        <f t="shared" si="98"/>
        <v>4.0885255927942898E-2</v>
      </c>
      <c r="M1234" s="10"/>
      <c r="N1234" s="6">
        <v>91.007343000000006</v>
      </c>
      <c r="O1234" s="16">
        <f t="shared" si="99"/>
        <v>7.4244552823422572E-2</v>
      </c>
      <c r="P1234" s="10"/>
    </row>
    <row r="1235" spans="1:16" x14ac:dyDescent="0.25">
      <c r="A1235" s="23">
        <v>40413</v>
      </c>
      <c r="B1235">
        <v>16.808475000000001</v>
      </c>
      <c r="C1235" s="16">
        <f t="shared" si="95"/>
        <v>-7.2134975699165493E-2</v>
      </c>
      <c r="D1235" s="10"/>
      <c r="E1235" s="6">
        <v>28.158753000000001</v>
      </c>
      <c r="F1235" s="16">
        <f t="shared" si="96"/>
        <v>-4.8618861710042482E-2</v>
      </c>
      <c r="G1235" s="10"/>
      <c r="H1235" s="6">
        <v>17.639999</v>
      </c>
      <c r="I1235" s="16">
        <f t="shared" si="97"/>
        <v>8.1315885703545421E-2</v>
      </c>
      <c r="J1235" s="10"/>
      <c r="K1235" s="6">
        <v>90.915963000000005</v>
      </c>
      <c r="L1235" s="16">
        <f t="shared" si="98"/>
        <v>4.076491915757563E-2</v>
      </c>
      <c r="M1235" s="10"/>
      <c r="N1235" s="6">
        <v>89.571625999999995</v>
      </c>
      <c r="O1235" s="16">
        <f t="shared" si="99"/>
        <v>8.8487712132726104E-2</v>
      </c>
      <c r="P1235" s="10"/>
    </row>
    <row r="1236" spans="1:16" x14ac:dyDescent="0.25">
      <c r="A1236" s="23">
        <v>40410</v>
      </c>
      <c r="B1236">
        <v>16.80368</v>
      </c>
      <c r="C1236" s="16">
        <f t="shared" si="95"/>
        <v>-8.2952782405106507E-2</v>
      </c>
      <c r="D1236" s="10"/>
      <c r="E1236" s="6">
        <v>27.731981000000001</v>
      </c>
      <c r="F1236" s="16">
        <f t="shared" si="96"/>
        <v>-4.0603551143802208E-2</v>
      </c>
      <c r="G1236" s="10"/>
      <c r="H1236" s="6">
        <v>17.73</v>
      </c>
      <c r="I1236" s="16">
        <f t="shared" si="97"/>
        <v>9.5652111801242112E-2</v>
      </c>
      <c r="J1236" s="10"/>
      <c r="K1236" s="6">
        <v>90.721733999999998</v>
      </c>
      <c r="L1236" s="16">
        <f t="shared" si="98"/>
        <v>4.2970706571069162E-2</v>
      </c>
      <c r="M1236" s="10"/>
      <c r="N1236" s="6">
        <v>89.554738</v>
      </c>
      <c r="O1236" s="16">
        <f t="shared" si="99"/>
        <v>8.2102038255677856E-2</v>
      </c>
      <c r="P1236" s="10"/>
    </row>
    <row r="1237" spans="1:16" x14ac:dyDescent="0.25">
      <c r="A1237" s="23">
        <v>40409</v>
      </c>
      <c r="B1237">
        <v>17.170435999999999</v>
      </c>
      <c r="C1237" s="16">
        <f t="shared" si="95"/>
        <v>-8.2255884646477706E-2</v>
      </c>
      <c r="D1237" s="10"/>
      <c r="E1237" s="6">
        <v>27.949393000000001</v>
      </c>
      <c r="F1237" s="16">
        <f t="shared" si="96"/>
        <v>-4.5719075704032885E-2</v>
      </c>
      <c r="G1237" s="10"/>
      <c r="H1237" s="6">
        <v>17.52</v>
      </c>
      <c r="I1237" s="16">
        <f t="shared" si="97"/>
        <v>0.14757281553398061</v>
      </c>
      <c r="J1237" s="10"/>
      <c r="K1237" s="6">
        <v>90.559877999999998</v>
      </c>
      <c r="L1237" s="16">
        <f t="shared" si="98"/>
        <v>4.1320284404018803E-2</v>
      </c>
      <c r="M1237" s="10"/>
      <c r="N1237" s="6">
        <v>89.656085000000004</v>
      </c>
      <c r="O1237" s="16">
        <f t="shared" si="99"/>
        <v>7.2625864668271367E-2</v>
      </c>
      <c r="P1237" s="10"/>
    </row>
    <row r="1238" spans="1:16" x14ac:dyDescent="0.25">
      <c r="A1238" s="23">
        <v>40408</v>
      </c>
      <c r="B1238">
        <v>17.470074</v>
      </c>
      <c r="C1238" s="16">
        <f t="shared" si="95"/>
        <v>-7.2768791129652288E-2</v>
      </c>
      <c r="D1238" s="10"/>
      <c r="E1238" s="6">
        <v>28.480841999999999</v>
      </c>
      <c r="F1238" s="16">
        <f t="shared" si="96"/>
        <v>-4.3801643957916525E-2</v>
      </c>
      <c r="G1238" s="10"/>
      <c r="H1238" s="6">
        <v>17.790001</v>
      </c>
      <c r="I1238" s="16">
        <f t="shared" si="97"/>
        <v>0.1354504212572909</v>
      </c>
      <c r="J1238" s="10"/>
      <c r="K1238" s="6">
        <v>90.462761</v>
      </c>
      <c r="L1238" s="16">
        <f t="shared" si="98"/>
        <v>4.0714301474745751E-2</v>
      </c>
      <c r="M1238" s="10"/>
      <c r="N1238" s="6">
        <v>88.279484999999994</v>
      </c>
      <c r="O1238" s="16">
        <f t="shared" si="99"/>
        <v>7.3406812032202007E-2</v>
      </c>
      <c r="P1238" s="10"/>
    </row>
    <row r="1239" spans="1:16" x14ac:dyDescent="0.25">
      <c r="A1239" s="23">
        <v>40407</v>
      </c>
      <c r="B1239">
        <v>17.585135999999999</v>
      </c>
      <c r="C1239" s="16">
        <f t="shared" si="95"/>
        <v>-2.7687415796111114E-2</v>
      </c>
      <c r="D1239" s="10"/>
      <c r="E1239" s="6">
        <v>28.617732</v>
      </c>
      <c r="F1239" s="16">
        <f t="shared" si="96"/>
        <v>-1.3664293666679095E-2</v>
      </c>
      <c r="G1239" s="10"/>
      <c r="H1239" s="6">
        <v>17.52</v>
      </c>
      <c r="I1239" s="16">
        <f t="shared" si="97"/>
        <v>0.15971323337679277</v>
      </c>
      <c r="J1239" s="10"/>
      <c r="K1239" s="6">
        <v>90.381833</v>
      </c>
      <c r="L1239" s="16">
        <f t="shared" si="98"/>
        <v>3.8347746004202099E-2</v>
      </c>
      <c r="M1239" s="10"/>
      <c r="N1239" s="6">
        <v>88.043014999999997</v>
      </c>
      <c r="O1239" s="16">
        <f t="shared" si="99"/>
        <v>5.0888326036314657E-2</v>
      </c>
      <c r="P1239" s="10"/>
    </row>
    <row r="1240" spans="1:16" x14ac:dyDescent="0.25">
      <c r="A1240" s="23">
        <v>40406</v>
      </c>
      <c r="B1240">
        <v>17.458089999999999</v>
      </c>
      <c r="C1240" s="16">
        <f t="shared" si="95"/>
        <v>-1.7882498438453798E-2</v>
      </c>
      <c r="D1240" s="10"/>
      <c r="E1240" s="6">
        <v>28.158753000000001</v>
      </c>
      <c r="F1240" s="16">
        <f t="shared" si="96"/>
        <v>3.104753607152011E-3</v>
      </c>
      <c r="G1240" s="10"/>
      <c r="H1240" s="6">
        <v>17.18</v>
      </c>
      <c r="I1240" s="16">
        <f t="shared" si="97"/>
        <v>0.15263157894736845</v>
      </c>
      <c r="J1240" s="10"/>
      <c r="K1240" s="6">
        <v>90.527506000000002</v>
      </c>
      <c r="L1240" s="16">
        <f t="shared" si="98"/>
        <v>3.4833710644585514E-2</v>
      </c>
      <c r="M1240" s="10"/>
      <c r="N1240" s="6">
        <v>88.549735999999996</v>
      </c>
      <c r="O1240" s="16">
        <f t="shared" si="99"/>
        <v>4.1394424803642194E-2</v>
      </c>
      <c r="P1240" s="10"/>
    </row>
    <row r="1241" spans="1:16" x14ac:dyDescent="0.25">
      <c r="A1241" s="23">
        <v>40403</v>
      </c>
      <c r="B1241">
        <v>17.311865999999998</v>
      </c>
      <c r="C1241" s="16">
        <f t="shared" si="95"/>
        <v>9.4251654560044695E-3</v>
      </c>
      <c r="D1241" s="10"/>
      <c r="E1241" s="6">
        <v>28.182908999999999</v>
      </c>
      <c r="F1241" s="16">
        <f t="shared" si="96"/>
        <v>9.2351977330196178E-3</v>
      </c>
      <c r="G1241" s="10"/>
      <c r="H1241" s="6">
        <v>16.899999999999999</v>
      </c>
      <c r="I1241" s="16">
        <f t="shared" si="97"/>
        <v>0.13850231941683222</v>
      </c>
      <c r="J1241" s="10"/>
      <c r="K1241" s="6">
        <v>89.540166999999997</v>
      </c>
      <c r="L1241" s="16">
        <f t="shared" si="98"/>
        <v>3.7171661622732E-2</v>
      </c>
      <c r="M1241" s="10"/>
      <c r="N1241" s="6">
        <v>86.387722999999994</v>
      </c>
      <c r="O1241" s="16">
        <f t="shared" si="99"/>
        <v>3.5122797316705867E-2</v>
      </c>
      <c r="P1241" s="10"/>
    </row>
    <row r="1242" spans="1:16" x14ac:dyDescent="0.25">
      <c r="A1242" s="23">
        <v>40402</v>
      </c>
      <c r="B1242">
        <v>17.494046999999998</v>
      </c>
      <c r="C1242" s="16">
        <f t="shared" si="95"/>
        <v>-1.1476711736794987E-2</v>
      </c>
      <c r="D1242" s="10"/>
      <c r="E1242" s="6">
        <v>28.215119000000001</v>
      </c>
      <c r="F1242" s="16">
        <f t="shared" si="96"/>
        <v>2.2793641217363048E-2</v>
      </c>
      <c r="G1242" s="10"/>
      <c r="H1242" s="6">
        <v>17.079999999999998</v>
      </c>
      <c r="I1242" s="16">
        <f t="shared" si="97"/>
        <v>9.0322580645161299E-2</v>
      </c>
      <c r="J1242" s="10"/>
      <c r="K1242" s="6">
        <v>89.192171000000002</v>
      </c>
      <c r="L1242" s="16">
        <f t="shared" si="98"/>
        <v>3.0140871674035452E-2</v>
      </c>
      <c r="M1242" s="10"/>
      <c r="N1242" s="6">
        <v>85.323604000000003</v>
      </c>
      <c r="O1242" s="16">
        <f t="shared" si="99"/>
        <v>1.8165510861009038E-2</v>
      </c>
      <c r="P1242" s="10"/>
    </row>
    <row r="1243" spans="1:16" x14ac:dyDescent="0.25">
      <c r="A1243" s="23">
        <v>40401</v>
      </c>
      <c r="B1243">
        <v>17.621092999999998</v>
      </c>
      <c r="C1243" s="16">
        <f t="shared" si="95"/>
        <v>3.3132648278795251E-3</v>
      </c>
      <c r="D1243" s="10"/>
      <c r="E1243" s="6">
        <v>28.094334</v>
      </c>
      <c r="F1243" s="16">
        <f t="shared" si="96"/>
        <v>1.7421690862978734E-2</v>
      </c>
      <c r="G1243" s="10"/>
      <c r="H1243" s="6">
        <v>17.16</v>
      </c>
      <c r="I1243" s="16">
        <f t="shared" si="97"/>
        <v>9.2071611253196739E-2</v>
      </c>
      <c r="J1243" s="10"/>
      <c r="K1243" s="6">
        <v>89.507795000000002</v>
      </c>
      <c r="L1243" s="16">
        <f t="shared" si="98"/>
        <v>2.3195691261364448E-2</v>
      </c>
      <c r="M1243" s="10"/>
      <c r="N1243" s="6">
        <v>85.534739000000002</v>
      </c>
      <c r="O1243" s="16">
        <f t="shared" si="99"/>
        <v>-2.3934413950954525E-3</v>
      </c>
      <c r="P1243" s="10"/>
    </row>
    <row r="1244" spans="1:16" x14ac:dyDescent="0.25">
      <c r="A1244" s="23">
        <v>40400</v>
      </c>
      <c r="B1244">
        <v>18.013017000000001</v>
      </c>
      <c r="C1244" s="16">
        <f t="shared" si="95"/>
        <v>4.0738978064803755E-2</v>
      </c>
      <c r="D1244" s="10"/>
      <c r="E1244" s="6">
        <v>28.802932999999999</v>
      </c>
      <c r="F1244" s="16">
        <f t="shared" si="96"/>
        <v>-2.2877078399032857E-3</v>
      </c>
      <c r="G1244" s="10"/>
      <c r="H1244" s="6">
        <v>17.829999999999998</v>
      </c>
      <c r="I1244" s="16">
        <f t="shared" si="97"/>
        <v>0.10567010309278357</v>
      </c>
      <c r="J1244" s="10"/>
      <c r="K1244" s="6">
        <v>89.515889999999999</v>
      </c>
      <c r="L1244" s="16">
        <f t="shared" si="98"/>
        <v>2.7957196833731102E-2</v>
      </c>
      <c r="M1244" s="10"/>
      <c r="N1244" s="6">
        <v>84.403062000000006</v>
      </c>
      <c r="O1244" s="16">
        <f t="shared" si="99"/>
        <v>1.6525942254841386E-3</v>
      </c>
      <c r="P1244" s="10"/>
    </row>
    <row r="1245" spans="1:16" x14ac:dyDescent="0.25">
      <c r="A1245" s="23">
        <v>40399</v>
      </c>
      <c r="B1245">
        <v>17.886182000000002</v>
      </c>
      <c r="C1245" s="16">
        <f t="shared" si="95"/>
        <v>5.3463962039541402E-2</v>
      </c>
      <c r="D1245" s="10"/>
      <c r="E1245" s="6">
        <v>28.472791000000001</v>
      </c>
      <c r="F1245" s="16">
        <f t="shared" si="96"/>
        <v>9.5963932476657021E-3</v>
      </c>
      <c r="G1245" s="10"/>
      <c r="H1245" s="6">
        <v>17.950001</v>
      </c>
      <c r="I1245" s="16">
        <f t="shared" si="97"/>
        <v>0.13929712460063892</v>
      </c>
      <c r="J1245" s="10"/>
      <c r="K1245" s="6">
        <v>89.629189999999994</v>
      </c>
      <c r="L1245" s="16">
        <f t="shared" si="98"/>
        <v>3.214218978742478E-2</v>
      </c>
      <c r="M1245" s="10"/>
      <c r="N1245" s="6">
        <v>84.225710000000007</v>
      </c>
      <c r="O1245" s="16">
        <f t="shared" si="99"/>
        <v>-4.9499116559617029E-3</v>
      </c>
      <c r="P1245" s="10"/>
    </row>
    <row r="1246" spans="1:16" x14ac:dyDescent="0.25">
      <c r="A1246" s="23">
        <v>40396</v>
      </c>
      <c r="B1246">
        <v>17.263971000000002</v>
      </c>
      <c r="C1246" s="16">
        <f t="shared" si="95"/>
        <v>-6.3813489133106582E-3</v>
      </c>
      <c r="D1246" s="10"/>
      <c r="E1246" s="6">
        <v>28.166803999999999</v>
      </c>
      <c r="F1246" s="16">
        <f t="shared" si="96"/>
        <v>-1.6137937278117187E-2</v>
      </c>
      <c r="G1246" s="10"/>
      <c r="H1246" s="6">
        <v>17.579999999999998</v>
      </c>
      <c r="I1246" s="16">
        <f t="shared" si="97"/>
        <v>0.11907729930939537</v>
      </c>
      <c r="J1246" s="10"/>
      <c r="K1246" s="6">
        <v>89.337844000000004</v>
      </c>
      <c r="L1246" s="16">
        <f t="shared" si="98"/>
        <v>3.2970448906645133E-2</v>
      </c>
      <c r="M1246" s="10"/>
      <c r="N1246" s="6">
        <v>84.538184000000001</v>
      </c>
      <c r="O1246" s="16">
        <f t="shared" si="99"/>
        <v>3.7846264490950521E-3</v>
      </c>
      <c r="P1246" s="10"/>
    </row>
    <row r="1247" spans="1:16" x14ac:dyDescent="0.25">
      <c r="A1247" s="23">
        <v>40395</v>
      </c>
      <c r="B1247">
        <v>17.110811999999999</v>
      </c>
      <c r="C1247" s="16">
        <f t="shared" si="95"/>
        <v>-5.8961728447753381E-2</v>
      </c>
      <c r="D1247" s="10"/>
      <c r="E1247" s="6">
        <v>28.239274000000002</v>
      </c>
      <c r="F1247" s="16">
        <f t="shared" si="96"/>
        <v>-2.6440312032077973E-2</v>
      </c>
      <c r="G1247" s="10"/>
      <c r="H1247" s="6">
        <v>17.549999</v>
      </c>
      <c r="I1247" s="16">
        <f t="shared" si="97"/>
        <v>6.6100667070952079E-2</v>
      </c>
      <c r="J1247" s="10"/>
      <c r="K1247" s="6">
        <v>88.827991999999995</v>
      </c>
      <c r="L1247" s="16">
        <f t="shared" si="98"/>
        <v>3.5264168848684774E-2</v>
      </c>
      <c r="M1247" s="10"/>
      <c r="N1247" s="6">
        <v>83.626081999999997</v>
      </c>
      <c r="O1247" s="16">
        <f t="shared" si="99"/>
        <v>1.6968325832680042E-2</v>
      </c>
      <c r="P1247" s="10"/>
    </row>
    <row r="1248" spans="1:16" x14ac:dyDescent="0.25">
      <c r="A1248" s="23">
        <v>40394</v>
      </c>
      <c r="B1248">
        <v>17.338156999999999</v>
      </c>
      <c r="C1248" s="16">
        <f t="shared" si="95"/>
        <v>-6.5115111869158193E-2</v>
      </c>
      <c r="D1248" s="10"/>
      <c r="E1248" s="6">
        <v>28.335901</v>
      </c>
      <c r="F1248" s="16">
        <f t="shared" si="96"/>
        <v>-1.5164313631219062E-2</v>
      </c>
      <c r="G1248" s="10"/>
      <c r="H1248" s="6">
        <v>17.690000999999999</v>
      </c>
      <c r="I1248" s="16">
        <f t="shared" si="97"/>
        <v>7.6687121269148451E-2</v>
      </c>
      <c r="J1248" s="10"/>
      <c r="K1248" s="6">
        <v>88.666129999999995</v>
      </c>
      <c r="L1248" s="16">
        <f t="shared" si="98"/>
        <v>3.1082530544754627E-2</v>
      </c>
      <c r="M1248" s="10"/>
      <c r="N1248" s="6">
        <v>83.237595999999996</v>
      </c>
      <c r="O1248" s="16">
        <f t="shared" si="99"/>
        <v>1.0075086289190516E-2</v>
      </c>
      <c r="P1248" s="10"/>
    </row>
    <row r="1249" spans="1:16" x14ac:dyDescent="0.25">
      <c r="A1249" s="23">
        <v>40393</v>
      </c>
      <c r="B1249">
        <v>17.46978</v>
      </c>
      <c r="C1249" s="16">
        <f t="shared" si="95"/>
        <v>-6.8287141651422245E-2</v>
      </c>
      <c r="D1249" s="10"/>
      <c r="E1249" s="6">
        <v>28.037967999999999</v>
      </c>
      <c r="F1249" s="16">
        <f t="shared" si="96"/>
        <v>-6.4934727977902229E-3</v>
      </c>
      <c r="G1249" s="10"/>
      <c r="H1249" s="6">
        <v>17.02</v>
      </c>
      <c r="I1249" s="16">
        <f t="shared" si="97"/>
        <v>7.734476248477451E-2</v>
      </c>
      <c r="J1249" s="10"/>
      <c r="K1249" s="6">
        <v>88.941292000000004</v>
      </c>
      <c r="L1249" s="16">
        <f t="shared" si="98"/>
        <v>2.5096052466860863E-2</v>
      </c>
      <c r="M1249" s="10"/>
      <c r="N1249" s="6">
        <v>83.879446000000002</v>
      </c>
      <c r="O1249" s="16">
        <f t="shared" si="99"/>
        <v>-5.9437776078163918E-4</v>
      </c>
      <c r="P1249" s="10"/>
    </row>
    <row r="1250" spans="1:16" x14ac:dyDescent="0.25">
      <c r="A1250" s="23">
        <v>40392</v>
      </c>
      <c r="B1250">
        <v>17.285509999999999</v>
      </c>
      <c r="C1250" s="16">
        <f t="shared" si="95"/>
        <v>-7.3133598093994889E-2</v>
      </c>
      <c r="D1250" s="10"/>
      <c r="E1250" s="6">
        <v>28.239274000000002</v>
      </c>
      <c r="F1250" s="16">
        <f t="shared" si="96"/>
        <v>-8.8243999868635736E-3</v>
      </c>
      <c r="G1250" s="10"/>
      <c r="H1250" s="6">
        <v>16.969999000000001</v>
      </c>
      <c r="I1250" s="16">
        <f t="shared" si="97"/>
        <v>4.4812704431387074E-2</v>
      </c>
      <c r="J1250" s="10"/>
      <c r="K1250" s="6">
        <v>88.72278</v>
      </c>
      <c r="L1250" s="16">
        <f t="shared" si="98"/>
        <v>3.2590097140425378E-2</v>
      </c>
      <c r="M1250" s="10"/>
      <c r="N1250" s="6">
        <v>83.398060000000001</v>
      </c>
      <c r="O1250" s="16">
        <f t="shared" si="99"/>
        <v>1.3957615252160327E-2</v>
      </c>
      <c r="P1250" s="10"/>
    </row>
    <row r="1251" spans="1:16" x14ac:dyDescent="0.25">
      <c r="A1251" s="23">
        <v>40389</v>
      </c>
      <c r="B1251">
        <v>17.553539000000001</v>
      </c>
      <c r="C1251" s="16">
        <f t="shared" si="95"/>
        <v>-0.10716931955499764</v>
      </c>
      <c r="D1251" s="10"/>
      <c r="E1251" s="6">
        <v>27.748086000000001</v>
      </c>
      <c r="F1251" s="16">
        <f t="shared" si="96"/>
        <v>-1.4236797033613247E-3</v>
      </c>
      <c r="G1251" s="10"/>
      <c r="H1251" s="6">
        <v>16.43</v>
      </c>
      <c r="I1251" s="16">
        <f t="shared" si="97"/>
        <v>3.0358228922782615E-2</v>
      </c>
      <c r="J1251" s="10"/>
      <c r="K1251" s="6">
        <v>88.911348000000004</v>
      </c>
      <c r="L1251" s="16">
        <f t="shared" si="98"/>
        <v>3.5069909303441227E-2</v>
      </c>
      <c r="M1251" s="10"/>
      <c r="N1251" s="6">
        <v>84.585483999999994</v>
      </c>
      <c r="O1251" s="16">
        <f t="shared" si="99"/>
        <v>2.0143794936835269E-2</v>
      </c>
      <c r="P1251" s="10"/>
    </row>
    <row r="1252" spans="1:16" x14ac:dyDescent="0.25">
      <c r="A1252" s="23">
        <v>40388</v>
      </c>
      <c r="B1252">
        <v>17.225681999999999</v>
      </c>
      <c r="C1252" s="16">
        <f t="shared" si="95"/>
        <v>-4.7897223571741865E-2</v>
      </c>
      <c r="D1252" s="10"/>
      <c r="E1252" s="6">
        <v>28.231224000000001</v>
      </c>
      <c r="F1252" s="16">
        <f t="shared" si="96"/>
        <v>-3.3922050201290466E-2</v>
      </c>
      <c r="G1252" s="10"/>
      <c r="H1252" s="6">
        <v>16.879999000000002</v>
      </c>
      <c r="I1252" s="16">
        <f t="shared" si="97"/>
        <v>-6.0833329633003252E-4</v>
      </c>
      <c r="J1252" s="10"/>
      <c r="K1252" s="6">
        <v>88.500242</v>
      </c>
      <c r="L1252" s="16">
        <f t="shared" si="98"/>
        <v>3.9899463796152723E-2</v>
      </c>
      <c r="M1252" s="10"/>
      <c r="N1252" s="6">
        <v>83.289089000000004</v>
      </c>
      <c r="O1252" s="16">
        <f t="shared" si="99"/>
        <v>3.1703077784966061E-2</v>
      </c>
      <c r="P1252" s="10"/>
    </row>
    <row r="1253" spans="1:16" x14ac:dyDescent="0.25">
      <c r="A1253" s="23">
        <v>40387</v>
      </c>
      <c r="B1253">
        <v>17.991479999999999</v>
      </c>
      <c r="C1253" s="16">
        <f t="shared" si="95"/>
        <v>-8.0010151799524976E-2</v>
      </c>
      <c r="D1253" s="10"/>
      <c r="E1253" s="6">
        <v>27.973551</v>
      </c>
      <c r="F1253" s="16">
        <f t="shared" si="96"/>
        <v>-2.230895193708804E-2</v>
      </c>
      <c r="G1253" s="10"/>
      <c r="H1253" s="6">
        <v>16.010000000000002</v>
      </c>
      <c r="I1253" s="16">
        <f t="shared" si="97"/>
        <v>1.1383941798445818E-2</v>
      </c>
      <c r="J1253" s="10"/>
      <c r="K1253" s="6">
        <v>88.467997999999994</v>
      </c>
      <c r="L1253" s="16">
        <f t="shared" si="98"/>
        <v>3.4993998688496619E-2</v>
      </c>
      <c r="M1253" s="10"/>
      <c r="N1253" s="6">
        <v>83.314342999999994</v>
      </c>
      <c r="O1253" s="16">
        <f t="shared" si="99"/>
        <v>1.4229630529481341E-2</v>
      </c>
      <c r="P1253" s="10"/>
    </row>
    <row r="1254" spans="1:16" x14ac:dyDescent="0.25">
      <c r="A1254" s="23">
        <v>40386</v>
      </c>
      <c r="B1254">
        <v>18.333697000000001</v>
      </c>
      <c r="C1254" s="16">
        <f t="shared" si="95"/>
        <v>-2.5787223982441709E-2</v>
      </c>
      <c r="D1254" s="10"/>
      <c r="E1254" s="6">
        <v>28.327850000000002</v>
      </c>
      <c r="F1254" s="16">
        <f t="shared" si="96"/>
        <v>-3.5267914200853845E-2</v>
      </c>
      <c r="G1254" s="10"/>
      <c r="H1254" s="6">
        <v>16.299999</v>
      </c>
      <c r="I1254" s="16">
        <f t="shared" si="97"/>
        <v>-4.0743017331155151E-2</v>
      </c>
      <c r="J1254" s="10"/>
      <c r="K1254" s="6">
        <v>88.153625000000005</v>
      </c>
      <c r="L1254" s="16">
        <f t="shared" si="98"/>
        <v>4.1461610905751956E-2</v>
      </c>
      <c r="M1254" s="10"/>
      <c r="N1254" s="6">
        <v>83.044961999999998</v>
      </c>
      <c r="O1254" s="16">
        <f t="shared" si="99"/>
        <v>2.279478475754515E-2</v>
      </c>
      <c r="P1254" s="10"/>
    </row>
    <row r="1255" spans="1:16" x14ac:dyDescent="0.25">
      <c r="A1255" s="23">
        <v>40385</v>
      </c>
      <c r="B1255">
        <v>18.206861</v>
      </c>
      <c r="C1255" s="16">
        <f t="shared" si="95"/>
        <v>-4.1595791393892467E-3</v>
      </c>
      <c r="D1255" s="10"/>
      <c r="E1255" s="6">
        <v>28.400320000000001</v>
      </c>
      <c r="F1255" s="16">
        <f t="shared" si="96"/>
        <v>-2.3320383502549946E-2</v>
      </c>
      <c r="G1255" s="10"/>
      <c r="H1255" s="6">
        <v>16.16</v>
      </c>
      <c r="I1255" s="16">
        <f t="shared" si="97"/>
        <v>-1.866357503530558E-2</v>
      </c>
      <c r="J1255" s="10"/>
      <c r="K1255" s="6">
        <v>88.451879000000005</v>
      </c>
      <c r="L1255" s="16">
        <f t="shared" si="98"/>
        <v>3.8840734410752864E-2</v>
      </c>
      <c r="M1255" s="10"/>
      <c r="N1255" s="6">
        <v>83.853103000000004</v>
      </c>
      <c r="O1255" s="16">
        <f t="shared" si="99"/>
        <v>2.5297671354024276E-2</v>
      </c>
      <c r="P1255" s="10"/>
    </row>
    <row r="1256" spans="1:16" x14ac:dyDescent="0.25">
      <c r="A1256" s="23">
        <v>40382</v>
      </c>
      <c r="B1256">
        <v>18.089597000000001</v>
      </c>
      <c r="C1256" s="16">
        <f t="shared" si="95"/>
        <v>3.1173776054440827E-2</v>
      </c>
      <c r="D1256" s="10"/>
      <c r="E1256" s="6">
        <v>28.078229</v>
      </c>
      <c r="F1256" s="16">
        <f t="shared" si="96"/>
        <v>7.138760241758968E-3</v>
      </c>
      <c r="G1256" s="10"/>
      <c r="H1256" s="6">
        <v>15.97</v>
      </c>
      <c r="I1256" s="16">
        <f t="shared" si="97"/>
        <v>-1.1015911872705009E-2</v>
      </c>
      <c r="J1256" s="10"/>
      <c r="K1256" s="6">
        <v>88.371264999999994</v>
      </c>
      <c r="L1256" s="16">
        <f t="shared" si="98"/>
        <v>4.1075028077238285E-2</v>
      </c>
      <c r="M1256" s="10"/>
      <c r="N1256" s="6">
        <v>83.996210000000005</v>
      </c>
      <c r="O1256" s="16">
        <f t="shared" si="99"/>
        <v>3.1002062247498463E-2</v>
      </c>
      <c r="P1256" s="10"/>
    </row>
    <row r="1257" spans="1:16" x14ac:dyDescent="0.25">
      <c r="A1257" s="23">
        <v>40381</v>
      </c>
      <c r="B1257">
        <v>17.819175000000001</v>
      </c>
      <c r="C1257" s="16">
        <f t="shared" si="95"/>
        <v>-6.4406489399791989E-3</v>
      </c>
      <c r="D1257" s="10"/>
      <c r="E1257" s="6">
        <v>28.327850000000002</v>
      </c>
      <c r="F1257" s="16">
        <f t="shared" si="96"/>
        <v>2.8681684882791991E-4</v>
      </c>
      <c r="G1257" s="10"/>
      <c r="H1257" s="6">
        <v>15.78</v>
      </c>
      <c r="I1257" s="16">
        <f t="shared" si="97"/>
        <v>-3.0358168206324754E-2</v>
      </c>
      <c r="J1257" s="10"/>
      <c r="K1257" s="6">
        <v>88.258414000000002</v>
      </c>
      <c r="L1257" s="16">
        <f t="shared" si="98"/>
        <v>3.8164285378383678E-2</v>
      </c>
      <c r="M1257" s="10"/>
      <c r="N1257" s="6">
        <v>84.896951000000001</v>
      </c>
      <c r="O1257" s="16">
        <f t="shared" si="99"/>
        <v>2.7460500036947444E-2</v>
      </c>
      <c r="P1257" s="10"/>
    </row>
    <row r="1258" spans="1:16" x14ac:dyDescent="0.25">
      <c r="A1258" s="23">
        <v>40380</v>
      </c>
      <c r="B1258">
        <v>17.31662</v>
      </c>
      <c r="C1258" s="16">
        <f t="shared" si="95"/>
        <v>-3.8605550944988742E-2</v>
      </c>
      <c r="D1258" s="10"/>
      <c r="E1258" s="6">
        <v>28.335901</v>
      </c>
      <c r="F1258" s="16">
        <f t="shared" si="96"/>
        <v>2.6553850477914809E-2</v>
      </c>
      <c r="G1258" s="10"/>
      <c r="H1258" s="6">
        <v>15.2</v>
      </c>
      <c r="I1258" s="16">
        <f t="shared" si="97"/>
        <v>-3.0712590251069316E-2</v>
      </c>
      <c r="J1258" s="10"/>
      <c r="K1258" s="6">
        <v>88.371264999999994</v>
      </c>
      <c r="L1258" s="16">
        <f t="shared" si="98"/>
        <v>4.0666317625675186E-2</v>
      </c>
      <c r="M1258" s="10"/>
      <c r="N1258" s="6">
        <v>85.890292000000002</v>
      </c>
      <c r="O1258" s="16">
        <f t="shared" si="99"/>
        <v>5.1649853228878495E-2</v>
      </c>
      <c r="P1258" s="10"/>
    </row>
    <row r="1259" spans="1:16" x14ac:dyDescent="0.25">
      <c r="A1259" s="23">
        <v>40379</v>
      </c>
      <c r="B1259">
        <v>17.613367</v>
      </c>
      <c r="C1259" s="16">
        <f t="shared" si="95"/>
        <v>-1.9512231028076754E-2</v>
      </c>
      <c r="D1259" s="10"/>
      <c r="E1259" s="6">
        <v>28.714358000000001</v>
      </c>
      <c r="F1259" s="16">
        <f t="shared" si="96"/>
        <v>5.5479151997611886E-2</v>
      </c>
      <c r="G1259" s="10"/>
      <c r="H1259" s="6">
        <v>15.44</v>
      </c>
      <c r="I1259" s="16">
        <f t="shared" si="97"/>
        <v>-5.2959442551990255E-2</v>
      </c>
      <c r="J1259" s="10"/>
      <c r="K1259" s="6">
        <v>87.944040000000001</v>
      </c>
      <c r="L1259" s="16">
        <f t="shared" si="98"/>
        <v>3.767492797673877E-2</v>
      </c>
      <c r="M1259" s="10"/>
      <c r="N1259" s="6">
        <v>84.459209999999999</v>
      </c>
      <c r="O1259" s="16">
        <f t="shared" si="99"/>
        <v>4.4943895134658574E-2</v>
      </c>
      <c r="P1259" s="10"/>
    </row>
    <row r="1260" spans="1:16" x14ac:dyDescent="0.25">
      <c r="A1260" s="23">
        <v>40378</v>
      </c>
      <c r="B1260">
        <v>17.043804999999999</v>
      </c>
      <c r="C1260" s="16">
        <f t="shared" si="95"/>
        <v>3.4083155539175181E-3</v>
      </c>
      <c r="D1260" s="10"/>
      <c r="E1260" s="6">
        <v>28.827089000000001</v>
      </c>
      <c r="F1260" s="16">
        <f t="shared" si="96"/>
        <v>6.6412682821536784E-2</v>
      </c>
      <c r="G1260" s="10"/>
      <c r="H1260" s="6">
        <v>15.59</v>
      </c>
      <c r="I1260" s="16">
        <f t="shared" si="97"/>
        <v>-4.4554455445544594E-2</v>
      </c>
      <c r="J1260" s="10"/>
      <c r="K1260" s="6">
        <v>87.847313999999997</v>
      </c>
      <c r="L1260" s="16">
        <f t="shared" si="98"/>
        <v>3.3047897166908813E-2</v>
      </c>
      <c r="M1260" s="10"/>
      <c r="N1260" s="6">
        <v>84.332937000000001</v>
      </c>
      <c r="O1260" s="16">
        <f t="shared" si="99"/>
        <v>2.6380535443161657E-2</v>
      </c>
      <c r="P1260" s="10"/>
    </row>
    <row r="1261" spans="1:16" x14ac:dyDescent="0.25">
      <c r="A1261" s="23">
        <v>40375</v>
      </c>
      <c r="B1261">
        <v>17.098845000000001</v>
      </c>
      <c r="C1261" s="16">
        <f t="shared" si="95"/>
        <v>-9.3197318808614371E-3</v>
      </c>
      <c r="D1261" s="10"/>
      <c r="E1261" s="6">
        <v>28.915664</v>
      </c>
      <c r="F1261" s="16">
        <f t="shared" si="96"/>
        <v>8.6669575551046707E-2</v>
      </c>
      <c r="G1261" s="10"/>
      <c r="H1261" s="6">
        <v>15.56</v>
      </c>
      <c r="I1261" s="16">
        <f t="shared" si="97"/>
        <v>-2.5015634771732409E-2</v>
      </c>
      <c r="J1261" s="10"/>
      <c r="K1261" s="6">
        <v>87.863433000000001</v>
      </c>
      <c r="L1261" s="16">
        <f t="shared" si="98"/>
        <v>3.1911690655343383E-2</v>
      </c>
      <c r="M1261" s="10"/>
      <c r="N1261" s="6">
        <v>84.854864000000006</v>
      </c>
      <c r="O1261" s="16">
        <f t="shared" si="99"/>
        <v>1.974989536833216E-2</v>
      </c>
      <c r="P1261" s="10"/>
    </row>
    <row r="1262" spans="1:16" x14ac:dyDescent="0.25">
      <c r="A1262" s="23">
        <v>40374</v>
      </c>
      <c r="B1262">
        <v>18.015411</v>
      </c>
      <c r="C1262" s="16">
        <f t="shared" si="95"/>
        <v>-9.4274694932293679E-3</v>
      </c>
      <c r="D1262" s="10"/>
      <c r="E1262" s="6">
        <v>29.382697</v>
      </c>
      <c r="F1262" s="16">
        <f t="shared" si="96"/>
        <v>9.4609199041187475E-2</v>
      </c>
      <c r="G1262" s="10"/>
      <c r="H1262" s="6">
        <v>15.95</v>
      </c>
      <c r="I1262" s="16">
        <f t="shared" si="97"/>
        <v>-2.8714107365792718E-2</v>
      </c>
      <c r="J1262" s="10"/>
      <c r="K1262" s="6">
        <v>87.710273999999998</v>
      </c>
      <c r="L1262" s="16">
        <f t="shared" si="98"/>
        <v>3.6401477704968821E-2</v>
      </c>
      <c r="M1262" s="10"/>
      <c r="N1262" s="6">
        <v>84.442369999999997</v>
      </c>
      <c r="O1262" s="16">
        <f t="shared" si="99"/>
        <v>3.3930382835346551E-2</v>
      </c>
      <c r="P1262" s="10"/>
    </row>
    <row r="1263" spans="1:16" x14ac:dyDescent="0.25">
      <c r="A1263" s="23">
        <v>40373</v>
      </c>
      <c r="B1263">
        <v>18.254722999999998</v>
      </c>
      <c r="C1263" s="16">
        <f t="shared" si="95"/>
        <v>3.3498113672331797E-2</v>
      </c>
      <c r="D1263" s="10"/>
      <c r="E1263" s="6">
        <v>29.149180999999999</v>
      </c>
      <c r="F1263" s="16">
        <f t="shared" si="96"/>
        <v>7.5958518538916442E-2</v>
      </c>
      <c r="G1263" s="10"/>
      <c r="H1263" s="6">
        <v>16.110001</v>
      </c>
      <c r="I1263" s="16">
        <f t="shared" si="97"/>
        <v>-3.799758745476467E-2</v>
      </c>
      <c r="J1263" s="10"/>
      <c r="K1263" s="6">
        <v>87.557122000000007</v>
      </c>
      <c r="L1263" s="16">
        <f t="shared" si="98"/>
        <v>4.0903375511762929E-2</v>
      </c>
      <c r="M1263" s="10"/>
      <c r="N1263" s="6">
        <v>83.608975999999998</v>
      </c>
      <c r="O1263" s="16">
        <f t="shared" si="99"/>
        <v>5.6563538457601759E-2</v>
      </c>
      <c r="P1263" s="10"/>
    </row>
    <row r="1264" spans="1:16" x14ac:dyDescent="0.25">
      <c r="A1264" s="23">
        <v>40372</v>
      </c>
      <c r="B1264">
        <v>18.328908999999999</v>
      </c>
      <c r="C1264" s="16">
        <f t="shared" si="95"/>
        <v>7.0596453553648297E-2</v>
      </c>
      <c r="D1264" s="10"/>
      <c r="E1264" s="6">
        <v>29.350487000000001</v>
      </c>
      <c r="F1264" s="16">
        <f t="shared" si="96"/>
        <v>6.5232894775165251E-2</v>
      </c>
      <c r="G1264" s="10"/>
      <c r="H1264" s="6">
        <v>16.100000000000001</v>
      </c>
      <c r="I1264" s="16">
        <f t="shared" si="97"/>
        <v>-5.555555212620078E-3</v>
      </c>
      <c r="J1264" s="10"/>
      <c r="K1264" s="6">
        <v>87.170197999999999</v>
      </c>
      <c r="L1264" s="16">
        <f t="shared" si="98"/>
        <v>3.5730738442090626E-2</v>
      </c>
      <c r="M1264" s="10"/>
      <c r="N1264" s="6">
        <v>82.775582</v>
      </c>
      <c r="O1264" s="16">
        <f t="shared" si="99"/>
        <v>3.8502301606896161E-2</v>
      </c>
      <c r="P1264" s="10"/>
    </row>
    <row r="1265" spans="1:16" x14ac:dyDescent="0.25">
      <c r="A1265" s="23">
        <v>40371</v>
      </c>
      <c r="B1265">
        <v>18.309766</v>
      </c>
      <c r="C1265" s="16">
        <f t="shared" si="95"/>
        <v>7.1338624062142975E-2</v>
      </c>
      <c r="D1265" s="10"/>
      <c r="E1265" s="6">
        <v>29.060604999999999</v>
      </c>
      <c r="F1265" s="16">
        <f t="shared" si="96"/>
        <v>9.9140325497423021E-2</v>
      </c>
      <c r="G1265" s="10"/>
      <c r="H1265" s="6">
        <v>15.45</v>
      </c>
      <c r="I1265" s="16">
        <f t="shared" si="97"/>
        <v>3.1153272969053347E-3</v>
      </c>
      <c r="J1265" s="10"/>
      <c r="K1265" s="6">
        <v>87.121835000000004</v>
      </c>
      <c r="L1265" s="16">
        <f t="shared" si="98"/>
        <v>3.4789773978304961E-2</v>
      </c>
      <c r="M1265" s="10"/>
      <c r="N1265" s="6">
        <v>83.491123000000002</v>
      </c>
      <c r="O1265" s="16">
        <f t="shared" si="99"/>
        <v>1.8384143608932479E-2</v>
      </c>
      <c r="P1265" s="10"/>
    </row>
    <row r="1266" spans="1:16" x14ac:dyDescent="0.25">
      <c r="A1266" s="23">
        <v>40368</v>
      </c>
      <c r="B1266">
        <v>18.517966000000001</v>
      </c>
      <c r="C1266" s="16">
        <f t="shared" si="95"/>
        <v>5.5892975949841439E-2</v>
      </c>
      <c r="D1266" s="10"/>
      <c r="E1266" s="6">
        <v>29.229702</v>
      </c>
      <c r="F1266" s="16">
        <f t="shared" si="96"/>
        <v>8.3116140021415097E-2</v>
      </c>
      <c r="G1266" s="10"/>
      <c r="H1266" s="6">
        <v>15.43</v>
      </c>
      <c r="I1266" s="16">
        <f t="shared" si="97"/>
        <v>-4.8059149722735728E-2</v>
      </c>
      <c r="J1266" s="10"/>
      <c r="K1266" s="6">
        <v>87.017039999999994</v>
      </c>
      <c r="L1266" s="16">
        <f t="shared" si="98"/>
        <v>3.3358841766725655E-2</v>
      </c>
      <c r="M1266" s="10"/>
      <c r="N1266" s="6">
        <v>83.524795999999995</v>
      </c>
      <c r="O1266" s="16">
        <f t="shared" si="99"/>
        <v>3.4407391157064371E-2</v>
      </c>
      <c r="P1266" s="10"/>
    </row>
    <row r="1267" spans="1:16" x14ac:dyDescent="0.25">
      <c r="A1267" s="23">
        <v>40367</v>
      </c>
      <c r="B1267">
        <v>17.967549000000002</v>
      </c>
      <c r="C1267" s="16">
        <f t="shared" si="95"/>
        <v>5.0074551006963119E-2</v>
      </c>
      <c r="D1267" s="10"/>
      <c r="E1267" s="6">
        <v>28.875404</v>
      </c>
      <c r="F1267" s="16">
        <f t="shared" si="96"/>
        <v>9.1686830212208692E-2</v>
      </c>
      <c r="G1267" s="10"/>
      <c r="H1267" s="6">
        <v>15.34</v>
      </c>
      <c r="I1267" s="16">
        <f t="shared" si="97"/>
        <v>-6.65457310014681E-2</v>
      </c>
      <c r="J1267" s="10"/>
      <c r="K1267" s="6">
        <v>87.121835000000004</v>
      </c>
      <c r="L1267" s="16">
        <f t="shared" si="98"/>
        <v>3.0747526802894054E-2</v>
      </c>
      <c r="M1267" s="10"/>
      <c r="N1267" s="6">
        <v>84.004630000000006</v>
      </c>
      <c r="O1267" s="16">
        <f t="shared" si="99"/>
        <v>3.9564586846215555E-2</v>
      </c>
      <c r="P1267" s="10"/>
    </row>
    <row r="1268" spans="1:16" x14ac:dyDescent="0.25">
      <c r="A1268" s="23">
        <v>40366</v>
      </c>
      <c r="B1268">
        <v>17.905328000000001</v>
      </c>
      <c r="C1268" s="16">
        <f t="shared" si="95"/>
        <v>2.2888268797282008E-2</v>
      </c>
      <c r="D1268" s="10"/>
      <c r="E1268" s="6">
        <v>28.529156</v>
      </c>
      <c r="F1268" s="16">
        <f t="shared" si="96"/>
        <v>0.11837246258878587</v>
      </c>
      <c r="G1268" s="10"/>
      <c r="H1268" s="6">
        <v>15.2</v>
      </c>
      <c r="I1268" s="16">
        <f t="shared" si="97"/>
        <v>-4.8387155807248283E-2</v>
      </c>
      <c r="J1268" s="10"/>
      <c r="K1268" s="6">
        <v>87.339474999999993</v>
      </c>
      <c r="L1268" s="16">
        <f t="shared" si="98"/>
        <v>2.6641746696568047E-2</v>
      </c>
      <c r="M1268" s="10"/>
      <c r="N1268" s="6">
        <v>84.543390000000002</v>
      </c>
      <c r="O1268" s="16">
        <f t="shared" si="99"/>
        <v>2.1815557179666323E-2</v>
      </c>
      <c r="P1268" s="10"/>
    </row>
    <row r="1269" spans="1:16" x14ac:dyDescent="0.25">
      <c r="A1269" s="23">
        <v>40365</v>
      </c>
      <c r="B1269">
        <v>17.295081</v>
      </c>
      <c r="C1269" s="16">
        <f t="shared" si="95"/>
        <v>2.5352866964091003E-2</v>
      </c>
      <c r="D1269" s="10"/>
      <c r="E1269" s="6">
        <v>27.901081000000001</v>
      </c>
      <c r="F1269" s="16">
        <f t="shared" si="96"/>
        <v>0.11736935664292991</v>
      </c>
      <c r="G1269" s="10"/>
      <c r="H1269" s="6">
        <v>15.09</v>
      </c>
      <c r="I1269" s="16">
        <f t="shared" si="97"/>
        <v>-5.4726368159203953E-2</v>
      </c>
      <c r="J1269" s="10"/>
      <c r="K1269" s="6">
        <v>87.283050000000003</v>
      </c>
      <c r="L1269" s="16">
        <f t="shared" si="98"/>
        <v>2.988556256492747E-2</v>
      </c>
      <c r="M1269" s="10"/>
      <c r="N1269" s="6">
        <v>85.545151000000004</v>
      </c>
      <c r="O1269" s="16">
        <f t="shared" si="99"/>
        <v>2.5447732081119501E-2</v>
      </c>
      <c r="P1269" s="10"/>
    </row>
    <row r="1270" spans="1:16" x14ac:dyDescent="0.25">
      <c r="A1270" s="23">
        <v>40361</v>
      </c>
      <c r="B1270">
        <v>17.512855999999999</v>
      </c>
      <c r="C1270" s="16">
        <f t="shared" si="95"/>
        <v>-3.0583585387894185E-2</v>
      </c>
      <c r="D1270" s="10"/>
      <c r="E1270" s="6">
        <v>27.554834</v>
      </c>
      <c r="F1270" s="16">
        <f t="shared" si="96"/>
        <v>9.9630116890093934E-2</v>
      </c>
      <c r="G1270" s="10"/>
      <c r="H1270" s="6">
        <v>15.5</v>
      </c>
      <c r="I1270" s="16">
        <f t="shared" si="97"/>
        <v>-5.805243445692887E-2</v>
      </c>
      <c r="J1270" s="10"/>
      <c r="K1270" s="6">
        <v>86.920312999999993</v>
      </c>
      <c r="L1270" s="16">
        <f t="shared" si="98"/>
        <v>2.4295768164528386E-2</v>
      </c>
      <c r="M1270" s="10"/>
      <c r="N1270" s="6">
        <v>84.846444000000005</v>
      </c>
      <c r="O1270" s="16">
        <f t="shared" si="99"/>
        <v>4.2675818941824151E-2</v>
      </c>
      <c r="P1270" s="10"/>
    </row>
    <row r="1271" spans="1:16" x14ac:dyDescent="0.25">
      <c r="A1271" s="23">
        <v>40360</v>
      </c>
      <c r="B1271">
        <v>17.436275999999999</v>
      </c>
      <c r="C1271" s="16">
        <f t="shared" si="95"/>
        <v>-1.3746614424974046E-2</v>
      </c>
      <c r="D1271" s="10"/>
      <c r="E1271" s="6">
        <v>27.731981000000001</v>
      </c>
      <c r="F1271" s="16">
        <f t="shared" si="96"/>
        <v>7.9882893039179059E-2</v>
      </c>
      <c r="G1271" s="10"/>
      <c r="H1271" s="6">
        <v>15.64</v>
      </c>
      <c r="I1271" s="16">
        <f t="shared" si="97"/>
        <v>-5.2567295075348741E-2</v>
      </c>
      <c r="J1271" s="10"/>
      <c r="K1271" s="6">
        <v>87.170197999999999</v>
      </c>
      <c r="L1271" s="16">
        <f t="shared" si="98"/>
        <v>2.27254976291138E-2</v>
      </c>
      <c r="M1271" s="10"/>
      <c r="N1271" s="6">
        <v>85.528311000000002</v>
      </c>
      <c r="O1271" s="16">
        <f t="shared" si="99"/>
        <v>3.0587290782315701E-2</v>
      </c>
      <c r="P1271" s="10"/>
    </row>
    <row r="1272" spans="1:16" x14ac:dyDescent="0.25">
      <c r="A1272" s="23">
        <v>40359</v>
      </c>
      <c r="B1272">
        <v>16.931328000000001</v>
      </c>
      <c r="C1272" s="16">
        <f t="shared" si="95"/>
        <v>5.4927196789478216E-4</v>
      </c>
      <c r="D1272" s="10"/>
      <c r="E1272" s="6">
        <v>28.158753000000001</v>
      </c>
      <c r="F1272" s="16">
        <f t="shared" si="96"/>
        <v>9.433957871291021E-2</v>
      </c>
      <c r="G1272" s="10"/>
      <c r="H1272" s="6">
        <v>15.52</v>
      </c>
      <c r="I1272" s="16">
        <f t="shared" si="97"/>
        <v>-2.554511062586351E-2</v>
      </c>
      <c r="J1272" s="10"/>
      <c r="K1272" s="6">
        <v>87.073464999999999</v>
      </c>
      <c r="L1272" s="16">
        <f t="shared" si="98"/>
        <v>2.3932022062754355E-2</v>
      </c>
      <c r="M1272" s="10"/>
      <c r="N1272" s="6">
        <v>85.393618000000004</v>
      </c>
      <c r="O1272" s="16">
        <f t="shared" si="99"/>
        <v>3.992608341998749E-2</v>
      </c>
      <c r="P1272" s="10"/>
    </row>
    <row r="1273" spans="1:16" x14ac:dyDescent="0.25">
      <c r="A1273" s="23">
        <v>40358</v>
      </c>
      <c r="B1273">
        <v>17.098845000000001</v>
      </c>
      <c r="C1273" s="16">
        <f t="shared" si="95"/>
        <v>-3.0423474716051668E-2</v>
      </c>
      <c r="D1273" s="10"/>
      <c r="E1273" s="6">
        <v>28.529156</v>
      </c>
      <c r="F1273" s="16">
        <f t="shared" si="96"/>
        <v>8.3929039537061767E-2</v>
      </c>
      <c r="G1273" s="10"/>
      <c r="H1273" s="6">
        <v>15.65</v>
      </c>
      <c r="I1273" s="16">
        <f t="shared" si="97"/>
        <v>-8.5983510011778619E-2</v>
      </c>
      <c r="J1273" s="10"/>
      <c r="K1273" s="6">
        <v>86.728254000000007</v>
      </c>
      <c r="L1273" s="16">
        <f t="shared" si="98"/>
        <v>2.0495784167647857E-2</v>
      </c>
      <c r="M1273" s="10"/>
      <c r="N1273" s="6">
        <v>84.822928000000005</v>
      </c>
      <c r="O1273" s="16">
        <f t="shared" si="99"/>
        <v>6.0175436640559132E-2</v>
      </c>
      <c r="P1273" s="10"/>
    </row>
    <row r="1274" spans="1:16" x14ac:dyDescent="0.25">
      <c r="A1274" s="23">
        <v>40357</v>
      </c>
      <c r="B1274">
        <v>18.001052999999999</v>
      </c>
      <c r="C1274" s="16">
        <f t="shared" si="95"/>
        <v>1.9403601456378983E-2</v>
      </c>
      <c r="D1274" s="10"/>
      <c r="E1274" s="6">
        <v>28.939820000000001</v>
      </c>
      <c r="F1274" s="16">
        <f t="shared" si="96"/>
        <v>0.10735286588721671</v>
      </c>
      <c r="G1274" s="10"/>
      <c r="H1274" s="6">
        <v>16.040001</v>
      </c>
      <c r="I1274" s="16">
        <f t="shared" si="97"/>
        <v>-7.9411764705882293E-2</v>
      </c>
      <c r="J1274" s="10"/>
      <c r="K1274" s="6">
        <v>86.768396999999993</v>
      </c>
      <c r="L1274" s="16">
        <f t="shared" si="98"/>
        <v>1.7021719110184241E-2</v>
      </c>
      <c r="M1274" s="10"/>
      <c r="N1274" s="6">
        <v>83.908148999999995</v>
      </c>
      <c r="O1274" s="16">
        <f t="shared" si="99"/>
        <v>5.6601254070894891E-2</v>
      </c>
      <c r="P1274" s="10"/>
    </row>
    <row r="1275" spans="1:16" x14ac:dyDescent="0.25">
      <c r="A1275" s="23">
        <v>40354</v>
      </c>
      <c r="B1275">
        <v>18.345662999999998</v>
      </c>
      <c r="C1275" s="16">
        <f t="shared" si="95"/>
        <v>6.8264432865745572E-3</v>
      </c>
      <c r="D1275" s="10"/>
      <c r="E1275" s="6">
        <v>28.931768999999999</v>
      </c>
      <c r="F1275" s="16">
        <f t="shared" si="96"/>
        <v>0.10855761622316362</v>
      </c>
      <c r="G1275" s="10"/>
      <c r="H1275" s="6">
        <v>16.489999999999998</v>
      </c>
      <c r="I1275" s="16">
        <f t="shared" si="97"/>
        <v>-5.6470529411764669E-2</v>
      </c>
      <c r="J1275" s="10"/>
      <c r="K1275" s="6">
        <v>86.294731999999996</v>
      </c>
      <c r="L1275" s="16">
        <f t="shared" si="98"/>
        <v>2.0745947674304155E-2</v>
      </c>
      <c r="M1275" s="10"/>
      <c r="N1275" s="6">
        <v>83.127646999999996</v>
      </c>
      <c r="O1275" s="16">
        <f t="shared" si="99"/>
        <v>6.123878754860046E-2</v>
      </c>
      <c r="P1275" s="10"/>
    </row>
    <row r="1276" spans="1:16" x14ac:dyDescent="0.25">
      <c r="A1276" s="23">
        <v>40353</v>
      </c>
      <c r="B1276">
        <v>18.302586999999999</v>
      </c>
      <c r="C1276" s="16">
        <f t="shared" si="95"/>
        <v>-7.7659721189339281E-3</v>
      </c>
      <c r="D1276" s="10"/>
      <c r="E1276" s="6">
        <v>28.674097</v>
      </c>
      <c r="F1276" s="16">
        <f t="shared" si="96"/>
        <v>0.10487856740725787</v>
      </c>
      <c r="G1276" s="10"/>
      <c r="H1276" s="6">
        <v>16.299999</v>
      </c>
      <c r="I1276" s="16">
        <f t="shared" si="97"/>
        <v>-3.0000000000000138E-2</v>
      </c>
      <c r="J1276" s="10"/>
      <c r="K1276" s="6">
        <v>86.150225000000006</v>
      </c>
      <c r="L1276" s="16">
        <f t="shared" si="98"/>
        <v>1.689518352307684E-2</v>
      </c>
      <c r="M1276" s="10"/>
      <c r="N1276" s="6">
        <v>82.791945999999996</v>
      </c>
      <c r="O1276" s="16">
        <f t="shared" si="99"/>
        <v>4.748894620901889E-2</v>
      </c>
      <c r="P1276" s="10"/>
    </row>
    <row r="1277" spans="1:16" x14ac:dyDescent="0.25">
      <c r="A1277" s="23">
        <v>40352</v>
      </c>
      <c r="B1277">
        <v>18.608906000000001</v>
      </c>
      <c r="C1277" s="16">
        <f t="shared" si="95"/>
        <v>-0.1078968580132903</v>
      </c>
      <c r="D1277" s="10"/>
      <c r="E1277" s="6">
        <v>28.521101999999999</v>
      </c>
      <c r="F1277" s="16">
        <f t="shared" si="96"/>
        <v>8.0902369861193479E-2</v>
      </c>
      <c r="G1277" s="10"/>
      <c r="H1277" s="6">
        <v>16.420000000000002</v>
      </c>
      <c r="I1277" s="16">
        <f t="shared" si="97"/>
        <v>-5.0116608391608364E-2</v>
      </c>
      <c r="J1277" s="10"/>
      <c r="K1277" s="6">
        <v>86.495435999999998</v>
      </c>
      <c r="L1277" s="16">
        <f t="shared" si="98"/>
        <v>1.4905488631067776E-2</v>
      </c>
      <c r="M1277" s="10"/>
      <c r="N1277" s="6">
        <v>83.287099999999995</v>
      </c>
      <c r="O1277" s="16">
        <f t="shared" si="99"/>
        <v>6.1380965839361146E-2</v>
      </c>
      <c r="P1277" s="10"/>
    </row>
    <row r="1278" spans="1:16" x14ac:dyDescent="0.25">
      <c r="A1278" s="23">
        <v>40351</v>
      </c>
      <c r="B1278">
        <v>18.848217999999999</v>
      </c>
      <c r="C1278" s="16">
        <f t="shared" si="95"/>
        <v>-9.2436951019488234E-2</v>
      </c>
      <c r="D1278" s="10"/>
      <c r="E1278" s="6">
        <v>28.287589000000001</v>
      </c>
      <c r="F1278" s="16">
        <f t="shared" si="96"/>
        <v>6.4588341050616283E-2</v>
      </c>
      <c r="G1278" s="10"/>
      <c r="H1278" s="6">
        <v>16.290001</v>
      </c>
      <c r="I1278" s="16">
        <f t="shared" si="97"/>
        <v>-4.5903489012404819E-2</v>
      </c>
      <c r="J1278" s="10"/>
      <c r="K1278" s="6">
        <v>86.134170999999995</v>
      </c>
      <c r="L1278" s="16">
        <f t="shared" si="98"/>
        <v>2.1955950381928657E-2</v>
      </c>
      <c r="M1278" s="10"/>
      <c r="N1278" s="6">
        <v>82.724805000000003</v>
      </c>
      <c r="O1278" s="16">
        <f t="shared" si="99"/>
        <v>7.4758613185603728E-2</v>
      </c>
      <c r="P1278" s="10"/>
    </row>
    <row r="1279" spans="1:16" x14ac:dyDescent="0.25">
      <c r="A1279" s="23">
        <v>40350</v>
      </c>
      <c r="B1279">
        <v>19.360344999999999</v>
      </c>
      <c r="C1279" s="16">
        <f t="shared" si="95"/>
        <v>-6.2771504963305413E-2</v>
      </c>
      <c r="D1279" s="10"/>
      <c r="E1279" s="6">
        <v>28.279534999999999</v>
      </c>
      <c r="F1279" s="16">
        <f t="shared" si="96"/>
        <v>5.9968372104665324E-2</v>
      </c>
      <c r="G1279" s="10"/>
      <c r="H1279" s="6">
        <v>16.469999000000001</v>
      </c>
      <c r="I1279" s="16">
        <f t="shared" si="97"/>
        <v>-4.7368362573099509E-2</v>
      </c>
      <c r="J1279" s="10"/>
      <c r="K1279" s="6">
        <v>85.716702999999995</v>
      </c>
      <c r="L1279" s="16">
        <f t="shared" si="98"/>
        <v>1.7303190507755861E-2</v>
      </c>
      <c r="M1279" s="10"/>
      <c r="N1279" s="6">
        <v>81.751278999999997</v>
      </c>
      <c r="O1279" s="16">
        <f t="shared" si="99"/>
        <v>5.9384299888947778E-2</v>
      </c>
      <c r="P1279" s="10"/>
    </row>
    <row r="1280" spans="1:16" x14ac:dyDescent="0.25">
      <c r="A1280" s="23">
        <v>40347</v>
      </c>
      <c r="B1280">
        <v>18.436601</v>
      </c>
      <c r="C1280" s="16">
        <f t="shared" si="95"/>
        <v>-5.7793507544014577E-2</v>
      </c>
      <c r="D1280" s="10"/>
      <c r="E1280" s="6">
        <v>28.722408999999999</v>
      </c>
      <c r="F1280" s="16">
        <f t="shared" si="96"/>
        <v>3.6771532747836178E-2</v>
      </c>
      <c r="G1280" s="10"/>
      <c r="H1280" s="6">
        <v>16.440000999999999</v>
      </c>
      <c r="I1280" s="16">
        <f t="shared" si="97"/>
        <v>-3.0606297822248218E-2</v>
      </c>
      <c r="J1280" s="10"/>
      <c r="K1280" s="6">
        <v>85.499945999999994</v>
      </c>
      <c r="L1280" s="16">
        <f t="shared" si="98"/>
        <v>1.342517235452334E-2</v>
      </c>
      <c r="M1280" s="10"/>
      <c r="N1280" s="6">
        <v>81.986266999999998</v>
      </c>
      <c r="O1280" s="16">
        <f t="shared" si="99"/>
        <v>4.4232818557812692E-2</v>
      </c>
      <c r="P1280" s="10"/>
    </row>
    <row r="1281" spans="1:16" x14ac:dyDescent="0.25">
      <c r="A1281" s="23">
        <v>40346</v>
      </c>
      <c r="B1281">
        <v>18.723773999999999</v>
      </c>
      <c r="C1281" s="16">
        <f t="shared" si="95"/>
        <v>-6.2406185191626884E-2</v>
      </c>
      <c r="D1281" s="10"/>
      <c r="E1281" s="6">
        <v>28.875404</v>
      </c>
      <c r="F1281" s="16">
        <f t="shared" si="96"/>
        <v>7.6904194609961785E-2</v>
      </c>
      <c r="G1281" s="10"/>
      <c r="H1281" s="6">
        <v>16.690000999999999</v>
      </c>
      <c r="I1281" s="16">
        <f t="shared" si="97"/>
        <v>1.8282145033514663E-3</v>
      </c>
      <c r="J1281" s="10"/>
      <c r="K1281" s="6">
        <v>85.507975999999999</v>
      </c>
      <c r="L1281" s="16">
        <f t="shared" si="98"/>
        <v>1.7208029880950715E-2</v>
      </c>
      <c r="M1281" s="10"/>
      <c r="N1281" s="6">
        <v>82.120543999999995</v>
      </c>
      <c r="O1281" s="16">
        <f t="shared" si="99"/>
        <v>2.5540229069261233E-2</v>
      </c>
      <c r="P1281" s="10"/>
    </row>
    <row r="1282" spans="1:16" x14ac:dyDescent="0.25">
      <c r="A1282" s="23">
        <v>40345</v>
      </c>
      <c r="B1282">
        <v>18.467711000000001</v>
      </c>
      <c r="C1282" s="16">
        <f t="shared" si="95"/>
        <v>-5.5036463092631882E-2</v>
      </c>
      <c r="D1282" s="10"/>
      <c r="E1282" s="6">
        <v>28.996186000000002</v>
      </c>
      <c r="F1282" s="16">
        <f t="shared" si="96"/>
        <v>5.7999199266112411E-2</v>
      </c>
      <c r="G1282" s="10"/>
      <c r="H1282" s="6">
        <v>16.690000999999999</v>
      </c>
      <c r="I1282" s="16">
        <f t="shared" si="97"/>
        <v>-1.8235235294117746E-2</v>
      </c>
      <c r="J1282" s="10"/>
      <c r="K1282" s="6">
        <v>84.945999999999998</v>
      </c>
      <c r="L1282" s="16">
        <f t="shared" si="98"/>
        <v>2.0603940175891955E-2</v>
      </c>
      <c r="M1282" s="10"/>
      <c r="N1282" s="6">
        <v>81.457536000000005</v>
      </c>
      <c r="O1282" s="16">
        <f t="shared" si="99"/>
        <v>1.4378297132237483E-2</v>
      </c>
      <c r="P1282" s="10"/>
    </row>
    <row r="1283" spans="1:16" x14ac:dyDescent="0.25">
      <c r="A1283" s="23">
        <v>40344</v>
      </c>
      <c r="B1283">
        <v>18.410276</v>
      </c>
      <c r="C1283" s="16">
        <f t="shared" si="95"/>
        <v>-0.1058106272109357</v>
      </c>
      <c r="D1283" s="10"/>
      <c r="E1283" s="6">
        <v>29.004239999999999</v>
      </c>
      <c r="F1283" s="16">
        <f t="shared" si="96"/>
        <v>2.3020314387268703E-2</v>
      </c>
      <c r="G1283" s="10"/>
      <c r="H1283" s="6">
        <v>16.610001</v>
      </c>
      <c r="I1283" s="16">
        <f t="shared" si="97"/>
        <v>-3.0778050567831228E-2</v>
      </c>
      <c r="J1283" s="10"/>
      <c r="K1283" s="6">
        <v>84.857690000000005</v>
      </c>
      <c r="L1283" s="16">
        <f t="shared" si="98"/>
        <v>-2.8496600120681004E-3</v>
      </c>
      <c r="M1283" s="10"/>
      <c r="N1283" s="6">
        <v>80.995953</v>
      </c>
      <c r="O1283" s="16">
        <f t="shared" si="99"/>
        <v>3.7266987495690573E-2</v>
      </c>
      <c r="P1283" s="10"/>
    </row>
    <row r="1284" spans="1:16" x14ac:dyDescent="0.25">
      <c r="A1284" s="23">
        <v>40343</v>
      </c>
      <c r="B1284">
        <v>17.656442999999999</v>
      </c>
      <c r="C1284" s="16">
        <f t="shared" si="95"/>
        <v>-0.12816084902316405</v>
      </c>
      <c r="D1284" s="10"/>
      <c r="E1284" s="6">
        <v>28.199013999999998</v>
      </c>
      <c r="F1284" s="16">
        <f t="shared" si="96"/>
        <v>1.7017724343140195E-2</v>
      </c>
      <c r="G1284" s="10"/>
      <c r="H1284" s="6">
        <v>16.34</v>
      </c>
      <c r="I1284" s="16">
        <f t="shared" si="97"/>
        <v>-4.430368494267467E-2</v>
      </c>
      <c r="J1284" s="10"/>
      <c r="K1284" s="6">
        <v>84.962059999999994</v>
      </c>
      <c r="L1284" s="16">
        <f t="shared" si="98"/>
        <v>-8.1678537048200939E-3</v>
      </c>
      <c r="M1284" s="10"/>
      <c r="N1284" s="6">
        <v>81.331654</v>
      </c>
      <c r="O1284" s="16">
        <f t="shared" si="99"/>
        <v>3.7466703019950032E-2</v>
      </c>
      <c r="P1284" s="10"/>
    </row>
    <row r="1285" spans="1:16" x14ac:dyDescent="0.25">
      <c r="A1285" s="23">
        <v>40340</v>
      </c>
      <c r="B1285">
        <v>18.206861</v>
      </c>
      <c r="C1285" s="16">
        <f t="shared" si="95"/>
        <v>-0.1722891556098598</v>
      </c>
      <c r="D1285" s="10"/>
      <c r="E1285" s="6">
        <v>28.070177999999999</v>
      </c>
      <c r="F1285" s="16">
        <f t="shared" si="96"/>
        <v>3.9216973506006614E-3</v>
      </c>
      <c r="G1285" s="10"/>
      <c r="H1285" s="6">
        <v>16.469999000000001</v>
      </c>
      <c r="I1285" s="16">
        <f t="shared" si="97"/>
        <v>-5.3850607990735377E-2</v>
      </c>
      <c r="J1285" s="10"/>
      <c r="K1285" s="6">
        <v>85.122620999999995</v>
      </c>
      <c r="L1285" s="16">
        <f t="shared" si="98"/>
        <v>-5.7402247798801209E-3</v>
      </c>
      <c r="M1285" s="10"/>
      <c r="N1285" s="6">
        <v>81.751278999999997</v>
      </c>
      <c r="O1285" s="16">
        <f t="shared" si="99"/>
        <v>6.0513608304806787E-2</v>
      </c>
      <c r="P1285" s="10"/>
    </row>
    <row r="1286" spans="1:16" x14ac:dyDescent="0.25">
      <c r="A1286" s="23">
        <v>40339</v>
      </c>
      <c r="B1286">
        <v>18.534718000000002</v>
      </c>
      <c r="C1286" s="16">
        <f t="shared" si="95"/>
        <v>-0.15556728761337113</v>
      </c>
      <c r="D1286" s="10"/>
      <c r="E1286" s="6">
        <v>27.595094</v>
      </c>
      <c r="F1286" s="16">
        <f t="shared" si="96"/>
        <v>5.8944972078809332E-3</v>
      </c>
      <c r="G1286" s="10"/>
      <c r="H1286" s="6">
        <v>16.280000999999999</v>
      </c>
      <c r="I1286" s="16">
        <f t="shared" si="97"/>
        <v>-3.3450819633167761E-2</v>
      </c>
      <c r="J1286" s="10"/>
      <c r="K1286" s="6">
        <v>84.809522999999999</v>
      </c>
      <c r="L1286" s="16">
        <f t="shared" si="98"/>
        <v>-3.5629137816983736E-3</v>
      </c>
      <c r="M1286" s="10"/>
      <c r="N1286" s="6">
        <v>80.727393000000006</v>
      </c>
      <c r="O1286" s="16">
        <f t="shared" si="99"/>
        <v>6.4592054251439546E-2</v>
      </c>
      <c r="P1286" s="10"/>
    </row>
    <row r="1287" spans="1:16" x14ac:dyDescent="0.25">
      <c r="A1287" s="23">
        <v>40338</v>
      </c>
      <c r="B1287">
        <v>17.66123</v>
      </c>
      <c r="C1287" s="16">
        <f t="shared" si="95"/>
        <v>-0.16434818414628738</v>
      </c>
      <c r="D1287" s="10"/>
      <c r="E1287" s="6">
        <v>26.846481000000001</v>
      </c>
      <c r="F1287" s="16">
        <f t="shared" si="96"/>
        <v>-1.7021237184718485E-2</v>
      </c>
      <c r="G1287" s="10"/>
      <c r="H1287" s="6">
        <v>16.049999</v>
      </c>
      <c r="I1287" s="16">
        <f t="shared" si="97"/>
        <v>-6.811666102556746E-2</v>
      </c>
      <c r="J1287" s="10"/>
      <c r="K1287" s="6">
        <v>85.162763999999996</v>
      </c>
      <c r="L1287" s="16">
        <f t="shared" si="98"/>
        <v>-3.140671112606741E-3</v>
      </c>
      <c r="M1287" s="10"/>
      <c r="N1287" s="6">
        <v>82.196079999999995</v>
      </c>
      <c r="O1287" s="16">
        <f t="shared" si="99"/>
        <v>6.3377879850831986E-2</v>
      </c>
      <c r="P1287" s="10"/>
    </row>
    <row r="1288" spans="1:16" x14ac:dyDescent="0.25">
      <c r="A1288" s="23">
        <v>40337</v>
      </c>
      <c r="B1288">
        <v>17.553539000000001</v>
      </c>
      <c r="C1288" s="16">
        <f t="shared" si="95"/>
        <v>-0.21044999919306984</v>
      </c>
      <c r="D1288" s="10"/>
      <c r="E1288" s="6">
        <v>26.926121999999999</v>
      </c>
      <c r="F1288" s="16">
        <f t="shared" si="96"/>
        <v>-2.4594982185897729E-2</v>
      </c>
      <c r="G1288" s="10"/>
      <c r="H1288" s="6">
        <v>16.16</v>
      </c>
      <c r="I1288" s="16">
        <f t="shared" si="97"/>
        <v>-0.15526321052631575</v>
      </c>
      <c r="J1288" s="10"/>
      <c r="K1288" s="6">
        <v>85.130651</v>
      </c>
      <c r="L1288" s="16">
        <f t="shared" si="98"/>
        <v>3.5467911542790276E-3</v>
      </c>
      <c r="M1288" s="10"/>
      <c r="N1288" s="6">
        <v>82.288398000000001</v>
      </c>
      <c r="O1288" s="16">
        <f t="shared" si="99"/>
        <v>8.7260363563606669E-2</v>
      </c>
      <c r="P1288" s="10"/>
    </row>
    <row r="1289" spans="1:16" x14ac:dyDescent="0.25">
      <c r="A1289" s="23">
        <v>40336</v>
      </c>
      <c r="B1289">
        <v>17.204142999999998</v>
      </c>
      <c r="C1289" s="16">
        <f t="shared" ref="C1289:C1352" si="100">B1288/B1317-1</f>
        <v>-0.20969224416873833</v>
      </c>
      <c r="D1289" s="10"/>
      <c r="E1289" s="6">
        <v>26.527925</v>
      </c>
      <c r="F1289" s="16">
        <f t="shared" ref="F1289:F1352" si="101">E1288/E1317-1</f>
        <v>-1.9431526324426129E-2</v>
      </c>
      <c r="G1289" s="10"/>
      <c r="H1289" s="6">
        <v>15.99</v>
      </c>
      <c r="I1289" s="16">
        <f t="shared" ref="I1289:I1352" si="102">H1288/H1317-1</f>
        <v>-0.15833337717013662</v>
      </c>
      <c r="J1289" s="10"/>
      <c r="K1289" s="6">
        <v>85.130651</v>
      </c>
      <c r="L1289" s="16">
        <f t="shared" ref="L1289:L1352" si="103">K1288/K1317-1</f>
        <v>4.8651484942192624E-3</v>
      </c>
      <c r="M1289" s="10"/>
      <c r="N1289" s="6">
        <v>82.699628000000004</v>
      </c>
      <c r="O1289" s="16">
        <f t="shared" ref="O1289:O1352" si="104">N1288/N1317-1</f>
        <v>7.9200554527620426E-2</v>
      </c>
      <c r="P1289" s="10"/>
    </row>
    <row r="1290" spans="1:16" x14ac:dyDescent="0.25">
      <c r="A1290" s="23">
        <v>40333</v>
      </c>
      <c r="B1290">
        <v>17.261578</v>
      </c>
      <c r="C1290" s="16">
        <f t="shared" si="100"/>
        <v>-0.25003196404856443</v>
      </c>
      <c r="D1290" s="10"/>
      <c r="E1290" s="6">
        <v>26.416426999999999</v>
      </c>
      <c r="F1290" s="16">
        <f t="shared" si="101"/>
        <v>-4.8285648284227545E-2</v>
      </c>
      <c r="G1290" s="10"/>
      <c r="H1290" s="6">
        <v>16.02</v>
      </c>
      <c r="I1290" s="16">
        <f t="shared" si="102"/>
        <v>-0.17449668691292264</v>
      </c>
      <c r="J1290" s="10"/>
      <c r="K1290" s="6">
        <v>84.777410000000003</v>
      </c>
      <c r="L1290" s="16">
        <f t="shared" si="103"/>
        <v>5.5265622875948495E-3</v>
      </c>
      <c r="M1290" s="10"/>
      <c r="N1290" s="6">
        <v>82.070190999999994</v>
      </c>
      <c r="O1290" s="16">
        <f t="shared" si="104"/>
        <v>9.9863024544092571E-2</v>
      </c>
      <c r="P1290" s="10"/>
    </row>
    <row r="1291" spans="1:16" x14ac:dyDescent="0.25">
      <c r="A1291" s="23">
        <v>40332</v>
      </c>
      <c r="B1291">
        <v>17.431488999999999</v>
      </c>
      <c r="C1291" s="16">
        <f t="shared" si="100"/>
        <v>-0.25212454549381469</v>
      </c>
      <c r="D1291" s="10"/>
      <c r="E1291" s="6">
        <v>27.308392000000001</v>
      </c>
      <c r="F1291" s="16">
        <f t="shared" si="101"/>
        <v>-6.457981204930352E-2</v>
      </c>
      <c r="G1291" s="10"/>
      <c r="H1291" s="6">
        <v>16.579999999999998</v>
      </c>
      <c r="I1291" s="16">
        <f t="shared" si="102"/>
        <v>-0.19213313161875945</v>
      </c>
      <c r="J1291" s="10"/>
      <c r="K1291" s="6">
        <v>84.263608000000005</v>
      </c>
      <c r="L1291" s="16">
        <f t="shared" si="103"/>
        <v>1.8251902967654221E-3</v>
      </c>
      <c r="M1291" s="10"/>
      <c r="N1291" s="6">
        <v>79.921715000000006</v>
      </c>
      <c r="O1291" s="16">
        <f t="shared" si="104"/>
        <v>9.2703092982971746E-2</v>
      </c>
      <c r="P1291" s="10"/>
    </row>
    <row r="1292" spans="1:16" x14ac:dyDescent="0.25">
      <c r="A1292" s="23">
        <v>40331</v>
      </c>
      <c r="B1292">
        <v>17.050984</v>
      </c>
      <c r="C1292" s="16">
        <f t="shared" si="100"/>
        <v>-0.2332526418634161</v>
      </c>
      <c r="D1292" s="10"/>
      <c r="E1292" s="6">
        <v>27.364139000000002</v>
      </c>
      <c r="F1292" s="16">
        <f t="shared" si="101"/>
        <v>1.5398300886888094E-2</v>
      </c>
      <c r="G1292" s="10"/>
      <c r="H1292" s="6">
        <v>16.200001</v>
      </c>
      <c r="I1292" s="16">
        <f t="shared" si="102"/>
        <v>-0.15408163265306141</v>
      </c>
      <c r="J1292" s="10"/>
      <c r="K1292" s="6">
        <v>84.536568000000003</v>
      </c>
      <c r="L1292" s="16">
        <f t="shared" si="103"/>
        <v>-4.4337545314282467E-3</v>
      </c>
      <c r="M1292" s="10"/>
      <c r="N1292" s="6">
        <v>80.509186999999997</v>
      </c>
      <c r="O1292" s="16">
        <f t="shared" si="104"/>
        <v>6.0332289227393199E-2</v>
      </c>
      <c r="P1292" s="10"/>
    </row>
    <row r="1293" spans="1:16" x14ac:dyDescent="0.25">
      <c r="A1293" s="23">
        <v>40330</v>
      </c>
      <c r="B1293">
        <v>17.108418</v>
      </c>
      <c r="C1293" s="16">
        <f t="shared" si="100"/>
        <v>-0.23380238248094309</v>
      </c>
      <c r="D1293" s="10"/>
      <c r="E1293" s="6">
        <v>26.703130000000002</v>
      </c>
      <c r="F1293" s="16">
        <f t="shared" si="101"/>
        <v>-1.0938429025144525E-2</v>
      </c>
      <c r="G1293" s="10"/>
      <c r="H1293" s="6">
        <v>16.049999</v>
      </c>
      <c r="I1293" s="16">
        <f t="shared" si="102"/>
        <v>-0.14511872585125452</v>
      </c>
      <c r="J1293" s="10"/>
      <c r="K1293" s="6">
        <v>84.239524000000003</v>
      </c>
      <c r="L1293" s="16">
        <f t="shared" si="103"/>
        <v>-3.458272211531721E-3</v>
      </c>
      <c r="M1293" s="10"/>
      <c r="N1293" s="6">
        <v>81.281295</v>
      </c>
      <c r="O1293" s="16">
        <f t="shared" si="104"/>
        <v>6.4946745974143738E-2</v>
      </c>
      <c r="P1293" s="10"/>
    </row>
    <row r="1294" spans="1:16" x14ac:dyDescent="0.25">
      <c r="A1294" s="23">
        <v>40326</v>
      </c>
      <c r="B1294">
        <v>17.340551000000001</v>
      </c>
      <c r="C1294" s="16">
        <f t="shared" si="100"/>
        <v>-0.23874179213459901</v>
      </c>
      <c r="D1294" s="10"/>
      <c r="E1294" s="6">
        <v>26.830552999999998</v>
      </c>
      <c r="F1294" s="16">
        <f t="shared" si="101"/>
        <v>-7.0160882660014301E-2</v>
      </c>
      <c r="G1294" s="10"/>
      <c r="H1294" s="6">
        <v>16.23</v>
      </c>
      <c r="I1294" s="16">
        <f t="shared" si="102"/>
        <v>-0.14989407573591507</v>
      </c>
      <c r="J1294" s="10"/>
      <c r="K1294" s="6">
        <v>84.309371999999996</v>
      </c>
      <c r="L1294" s="16">
        <f t="shared" si="103"/>
        <v>-3.4998833861150658E-3</v>
      </c>
      <c r="M1294" s="10"/>
      <c r="N1294" s="6">
        <v>80.713965999999999</v>
      </c>
      <c r="O1294" s="16">
        <f t="shared" si="104"/>
        <v>8.4004025687818729E-2</v>
      </c>
      <c r="P1294" s="10"/>
    </row>
    <row r="1295" spans="1:16" x14ac:dyDescent="0.25">
      <c r="A1295" s="23">
        <v>40325</v>
      </c>
      <c r="B1295">
        <v>17.634906000000001</v>
      </c>
      <c r="C1295" s="16">
        <f t="shared" si="100"/>
        <v>-0.22070686831591424</v>
      </c>
      <c r="D1295" s="10"/>
      <c r="E1295" s="6">
        <v>26.774805000000001</v>
      </c>
      <c r="F1295" s="16">
        <f t="shared" si="101"/>
        <v>-6.1559944132663635E-2</v>
      </c>
      <c r="G1295" s="10"/>
      <c r="H1295" s="6">
        <v>16.530000999999999</v>
      </c>
      <c r="I1295" s="16">
        <f t="shared" si="102"/>
        <v>-0.1367020817394724</v>
      </c>
      <c r="J1295" s="10"/>
      <c r="K1295" s="6">
        <v>84.421294000000003</v>
      </c>
      <c r="L1295" s="16">
        <f t="shared" si="103"/>
        <v>-5.0877102468172009E-4</v>
      </c>
      <c r="M1295" s="10"/>
      <c r="N1295" s="6">
        <v>80.345941999999994</v>
      </c>
      <c r="O1295" s="16">
        <f t="shared" si="104"/>
        <v>8.0280577548428989E-2</v>
      </c>
      <c r="P1295" s="10"/>
    </row>
    <row r="1296" spans="1:16" x14ac:dyDescent="0.25">
      <c r="A1296" s="23">
        <v>40324</v>
      </c>
      <c r="B1296">
        <v>17.565505000000002</v>
      </c>
      <c r="C1296" s="16">
        <f t="shared" si="100"/>
        <v>-0.21364288485931415</v>
      </c>
      <c r="D1296" s="10"/>
      <c r="E1296" s="6">
        <v>25.819130000000001</v>
      </c>
      <c r="F1296" s="16">
        <f t="shared" si="101"/>
        <v>-5.8527027644273977E-2</v>
      </c>
      <c r="G1296" s="10"/>
      <c r="H1296" s="6">
        <v>16.120000999999998</v>
      </c>
      <c r="I1296" s="16">
        <f t="shared" si="102"/>
        <v>-0.12307687002652534</v>
      </c>
      <c r="J1296" s="10"/>
      <c r="K1296" s="6">
        <v>84.860990000000001</v>
      </c>
      <c r="L1296" s="16">
        <f t="shared" si="103"/>
        <v>-1.7257038754679987E-3</v>
      </c>
      <c r="M1296" s="10"/>
      <c r="N1296" s="6">
        <v>82.211147999999994</v>
      </c>
      <c r="O1296" s="16">
        <f t="shared" si="104"/>
        <v>7.2722166707548164E-2</v>
      </c>
      <c r="P1296" s="10"/>
    </row>
    <row r="1297" spans="1:16" x14ac:dyDescent="0.25">
      <c r="A1297" s="23">
        <v>40323</v>
      </c>
      <c r="B1297">
        <v>17.462600999999999</v>
      </c>
      <c r="C1297" s="16">
        <f t="shared" si="100"/>
        <v>-0.22171326977721906</v>
      </c>
      <c r="D1297" s="10"/>
      <c r="E1297" s="6">
        <v>25.532430999999999</v>
      </c>
      <c r="F1297" s="16">
        <f t="shared" si="101"/>
        <v>-0.10044403397481627</v>
      </c>
      <c r="G1297" s="10"/>
      <c r="H1297" s="6">
        <v>16.079999999999998</v>
      </c>
      <c r="I1297" s="16">
        <f t="shared" si="102"/>
        <v>-0.15113212216956295</v>
      </c>
      <c r="J1297" s="10"/>
      <c r="K1297" s="6">
        <v>84.805029000000005</v>
      </c>
      <c r="L1297" s="16">
        <f t="shared" si="103"/>
        <v>5.8407898244805523E-3</v>
      </c>
      <c r="M1297" s="10"/>
      <c r="N1297" s="6">
        <v>82.445342999999994</v>
      </c>
      <c r="O1297" s="16">
        <f t="shared" si="104"/>
        <v>0.10562258727565466</v>
      </c>
      <c r="P1297" s="10"/>
    </row>
    <row r="1298" spans="1:16" x14ac:dyDescent="0.25">
      <c r="A1298" s="23">
        <v>40322</v>
      </c>
      <c r="B1298">
        <v>17.840713999999998</v>
      </c>
      <c r="C1298" s="16">
        <f t="shared" si="100"/>
        <v>-0.22471312997826198</v>
      </c>
      <c r="D1298" s="10"/>
      <c r="E1298" s="6">
        <v>25.373151</v>
      </c>
      <c r="F1298" s="16">
        <f t="shared" si="101"/>
        <v>-0.11460915658028104</v>
      </c>
      <c r="G1298" s="10"/>
      <c r="H1298" s="6">
        <v>16.02</v>
      </c>
      <c r="I1298" s="16">
        <f t="shared" si="102"/>
        <v>-0.15234576448844317</v>
      </c>
      <c r="J1298" s="10"/>
      <c r="K1298" s="6">
        <v>85.212740999999994</v>
      </c>
      <c r="L1298" s="16">
        <f t="shared" si="103"/>
        <v>6.8876290637929216E-3</v>
      </c>
      <c r="M1298" s="10"/>
      <c r="N1298" s="6">
        <v>82.043862000000004</v>
      </c>
      <c r="O1298" s="16">
        <f t="shared" si="104"/>
        <v>0.11001642095815911</v>
      </c>
      <c r="P1298" s="10"/>
    </row>
    <row r="1299" spans="1:16" x14ac:dyDescent="0.25">
      <c r="A1299" s="23">
        <v>40319</v>
      </c>
      <c r="B1299">
        <v>17.756954</v>
      </c>
      <c r="C1299" s="16">
        <f t="shared" si="100"/>
        <v>-0.19537784721224705</v>
      </c>
      <c r="D1299" s="10"/>
      <c r="E1299" s="6">
        <v>25.516501999999999</v>
      </c>
      <c r="F1299" s="16">
        <f t="shared" si="101"/>
        <v>-0.13188011620755424</v>
      </c>
      <c r="G1299" s="10"/>
      <c r="H1299" s="6">
        <v>16.360001</v>
      </c>
      <c r="I1299" s="16">
        <f t="shared" si="102"/>
        <v>-0.15327695560253707</v>
      </c>
      <c r="J1299" s="10"/>
      <c r="K1299" s="6">
        <v>84.988898000000006</v>
      </c>
      <c r="L1299" s="16">
        <f t="shared" si="103"/>
        <v>1.0868509550027383E-2</v>
      </c>
      <c r="M1299" s="10"/>
      <c r="N1299" s="6">
        <v>82.328245999999993</v>
      </c>
      <c r="O1299" s="16">
        <f t="shared" si="104"/>
        <v>9.6856374983049554E-2</v>
      </c>
      <c r="P1299" s="10"/>
    </row>
    <row r="1300" spans="1:16" x14ac:dyDescent="0.25">
      <c r="A1300" s="23">
        <v>40318</v>
      </c>
      <c r="B1300">
        <v>17.426704000000001</v>
      </c>
      <c r="C1300" s="16">
        <f t="shared" si="100"/>
        <v>-0.20259293361776665</v>
      </c>
      <c r="D1300" s="10"/>
      <c r="E1300" s="6">
        <v>25.341294000000001</v>
      </c>
      <c r="F1300" s="16">
        <f t="shared" si="101"/>
        <v>-0.13052911659836541</v>
      </c>
      <c r="G1300" s="10"/>
      <c r="H1300" s="6">
        <v>16.049999</v>
      </c>
      <c r="I1300" s="16">
        <f t="shared" si="102"/>
        <v>-0.13347447740860585</v>
      </c>
      <c r="J1300" s="10"/>
      <c r="K1300" s="6">
        <v>85.132797999999994</v>
      </c>
      <c r="L1300" s="16">
        <f t="shared" si="103"/>
        <v>1.1844195260674262E-2</v>
      </c>
      <c r="M1300" s="10"/>
      <c r="N1300" s="6">
        <v>82.244606000000005</v>
      </c>
      <c r="O1300" s="16">
        <f t="shared" si="104"/>
        <v>0.10422672472039141</v>
      </c>
      <c r="P1300" s="10"/>
    </row>
    <row r="1301" spans="1:16" x14ac:dyDescent="0.25">
      <c r="A1301" s="23">
        <v>40317</v>
      </c>
      <c r="B1301">
        <v>17.462600999999999</v>
      </c>
      <c r="C1301" s="16">
        <f t="shared" si="100"/>
        <v>-0.21175614640045248</v>
      </c>
      <c r="D1301" s="10"/>
      <c r="E1301" s="6">
        <v>25.97841</v>
      </c>
      <c r="F1301" s="16">
        <f t="shared" si="101"/>
        <v>-0.13930219312875558</v>
      </c>
      <c r="G1301" s="10"/>
      <c r="H1301" s="6">
        <v>16.98</v>
      </c>
      <c r="I1301" s="16">
        <f t="shared" si="102"/>
        <v>-0.14899267502689961</v>
      </c>
      <c r="J1301" s="10"/>
      <c r="K1301" s="6">
        <v>85.324669</v>
      </c>
      <c r="L1301" s="16">
        <f t="shared" si="103"/>
        <v>1.6447546021902015E-2</v>
      </c>
      <c r="M1301" s="10"/>
      <c r="N1301" s="6">
        <v>80.546685999999994</v>
      </c>
      <c r="O1301" s="16">
        <f t="shared" si="104"/>
        <v>0.10893152112465687</v>
      </c>
      <c r="P1301" s="10"/>
    </row>
    <row r="1302" spans="1:16" x14ac:dyDescent="0.25">
      <c r="A1302" s="23">
        <v>40316</v>
      </c>
      <c r="B1302">
        <v>16.773381000000001</v>
      </c>
      <c r="C1302" s="16">
        <f t="shared" si="100"/>
        <v>-0.20124008903062562</v>
      </c>
      <c r="D1302" s="10"/>
      <c r="E1302" s="6">
        <v>25.763383000000001</v>
      </c>
      <c r="F1302" s="16">
        <f t="shared" si="101"/>
        <v>-0.11310495287117239</v>
      </c>
      <c r="G1302" s="10"/>
      <c r="H1302" s="6">
        <v>17</v>
      </c>
      <c r="I1302" s="16">
        <f t="shared" si="102"/>
        <v>-9.5846693511890568E-2</v>
      </c>
      <c r="J1302" s="10"/>
      <c r="K1302" s="6">
        <v>85.276697999999996</v>
      </c>
      <c r="L1302" s="16">
        <f t="shared" si="103"/>
        <v>1.9416650074573383E-2</v>
      </c>
      <c r="M1302" s="10"/>
      <c r="N1302" s="6">
        <v>80.279033999999996</v>
      </c>
      <c r="O1302" s="16">
        <f t="shared" si="104"/>
        <v>8.8607188795418068E-2</v>
      </c>
      <c r="P1302" s="10"/>
    </row>
    <row r="1303" spans="1:16" x14ac:dyDescent="0.25">
      <c r="A1303" s="23">
        <v>40315</v>
      </c>
      <c r="B1303">
        <v>17.879003000000001</v>
      </c>
      <c r="C1303" s="16">
        <f t="shared" si="100"/>
        <v>-0.22616851067787536</v>
      </c>
      <c r="D1303" s="10"/>
      <c r="E1303" s="6">
        <v>26.105833000000001</v>
      </c>
      <c r="F1303" s="16">
        <f t="shared" si="101"/>
        <v>-0.12068501520117536</v>
      </c>
      <c r="G1303" s="10"/>
      <c r="H1303" s="6">
        <v>17</v>
      </c>
      <c r="I1303" s="16">
        <f t="shared" si="102"/>
        <v>-9.8143236074270668E-2</v>
      </c>
      <c r="J1303" s="10"/>
      <c r="K1303" s="6">
        <v>85.004890000000003</v>
      </c>
      <c r="L1303" s="16">
        <f t="shared" si="103"/>
        <v>1.6909154275408733E-2</v>
      </c>
      <c r="M1303" s="10"/>
      <c r="N1303" s="6">
        <v>79.066229000000007</v>
      </c>
      <c r="O1303" s="16">
        <f t="shared" si="104"/>
        <v>8.547883619367469E-2</v>
      </c>
      <c r="P1303" s="10"/>
    </row>
    <row r="1304" spans="1:16" x14ac:dyDescent="0.25">
      <c r="A1304" s="23">
        <v>40312</v>
      </c>
      <c r="B1304">
        <v>18.489249999999998</v>
      </c>
      <c r="C1304" s="16">
        <f t="shared" si="100"/>
        <v>-0.19024758247344431</v>
      </c>
      <c r="D1304" s="10"/>
      <c r="E1304" s="6">
        <v>26.185473999999999</v>
      </c>
      <c r="F1304" s="16">
        <f t="shared" si="101"/>
        <v>-0.12000004988923074</v>
      </c>
      <c r="G1304" s="10"/>
      <c r="H1304" s="6">
        <v>17</v>
      </c>
      <c r="I1304" s="16">
        <f t="shared" si="102"/>
        <v>-0.10432033719704958</v>
      </c>
      <c r="J1304" s="10"/>
      <c r="K1304" s="6">
        <v>84.860990000000001</v>
      </c>
      <c r="L1304" s="16">
        <f t="shared" si="103"/>
        <v>1.8793757895721797E-2</v>
      </c>
      <c r="M1304" s="10"/>
      <c r="N1304" s="6">
        <v>79.358973000000006</v>
      </c>
      <c r="O1304" s="16">
        <f t="shared" si="104"/>
        <v>8.2747193887860337E-2</v>
      </c>
      <c r="P1304" s="10"/>
    </row>
    <row r="1305" spans="1:16" x14ac:dyDescent="0.25">
      <c r="A1305" s="23">
        <v>40311</v>
      </c>
      <c r="B1305">
        <v>20.516223</v>
      </c>
      <c r="C1305" s="16">
        <f t="shared" si="100"/>
        <v>-0.16324298178352703</v>
      </c>
      <c r="D1305" s="10"/>
      <c r="E1305" s="6">
        <v>26.527925</v>
      </c>
      <c r="F1305" s="16">
        <f t="shared" si="101"/>
        <v>-0.12062044754689116</v>
      </c>
      <c r="G1305" s="10"/>
      <c r="H1305" s="6">
        <v>17.16</v>
      </c>
      <c r="I1305" s="16">
        <f t="shared" si="102"/>
        <v>-0.10807970136829503</v>
      </c>
      <c r="J1305" s="10"/>
      <c r="K1305" s="6">
        <v>84.884973000000002</v>
      </c>
      <c r="L1305" s="16">
        <f t="shared" si="103"/>
        <v>1.9500892737659425E-2</v>
      </c>
      <c r="M1305" s="10"/>
      <c r="N1305" s="6">
        <v>78.003985999999998</v>
      </c>
      <c r="O1305" s="16">
        <f t="shared" si="104"/>
        <v>8.8495485277620078E-2</v>
      </c>
      <c r="P1305" s="10"/>
    </row>
    <row r="1306" spans="1:16" x14ac:dyDescent="0.25">
      <c r="A1306" s="23">
        <v>40310</v>
      </c>
      <c r="B1306">
        <v>20.504256999999999</v>
      </c>
      <c r="C1306" s="16">
        <f t="shared" si="100"/>
        <v>-7.2312030036940311E-2</v>
      </c>
      <c r="D1306" s="10"/>
      <c r="E1306" s="6">
        <v>26.790732999999999</v>
      </c>
      <c r="F1306" s="16">
        <f t="shared" si="101"/>
        <v>-0.1166798670034711</v>
      </c>
      <c r="G1306" s="10"/>
      <c r="H1306" s="6">
        <v>17.209999</v>
      </c>
      <c r="I1306" s="16">
        <f t="shared" si="102"/>
        <v>-9.2063492063491958E-2</v>
      </c>
      <c r="J1306" s="10"/>
      <c r="K1306" s="6">
        <v>84.637146999999999</v>
      </c>
      <c r="L1306" s="16">
        <f t="shared" si="103"/>
        <v>1.0415406027677099E-2</v>
      </c>
      <c r="M1306" s="10"/>
      <c r="N1306" s="6">
        <v>77.493773000000004</v>
      </c>
      <c r="O1306" s="16">
        <f t="shared" si="104"/>
        <v>5.2108628171709359E-2</v>
      </c>
      <c r="P1306" s="10"/>
    </row>
    <row r="1307" spans="1:16" x14ac:dyDescent="0.25">
      <c r="A1307" s="23">
        <v>40309</v>
      </c>
      <c r="B1307">
        <v>20.110589999999998</v>
      </c>
      <c r="C1307" s="16">
        <f t="shared" si="100"/>
        <v>-5.7371753319891083E-2</v>
      </c>
      <c r="D1307" s="10"/>
      <c r="E1307" s="6">
        <v>26.687201000000002</v>
      </c>
      <c r="F1307" s="16">
        <f t="shared" si="101"/>
        <v>-9.9330655246083976E-2</v>
      </c>
      <c r="G1307" s="10"/>
      <c r="H1307" s="6">
        <v>17.100000000000001</v>
      </c>
      <c r="I1307" s="16">
        <f t="shared" si="102"/>
        <v>-8.1643596584845213E-2</v>
      </c>
      <c r="J1307" s="10"/>
      <c r="K1307" s="6">
        <v>84.669124999999994</v>
      </c>
      <c r="L1307" s="16">
        <f t="shared" si="103"/>
        <v>9.6564054688716983E-3</v>
      </c>
      <c r="M1307" s="10"/>
      <c r="N1307" s="6">
        <v>78.087626</v>
      </c>
      <c r="O1307" s="16">
        <f t="shared" si="104"/>
        <v>4.2671468991889894E-2</v>
      </c>
      <c r="P1307" s="10"/>
    </row>
    <row r="1308" spans="1:16" x14ac:dyDescent="0.25">
      <c r="A1308" s="23">
        <v>40308</v>
      </c>
      <c r="B1308">
        <v>20.547878999999998</v>
      </c>
      <c r="C1308" s="16">
        <f t="shared" si="100"/>
        <v>-7.5164777715868492E-2</v>
      </c>
      <c r="D1308" s="10"/>
      <c r="E1308" s="6">
        <v>27.276534999999999</v>
      </c>
      <c r="F1308" s="16">
        <f t="shared" si="101"/>
        <v>-0.1101965301560317</v>
      </c>
      <c r="G1308" s="10"/>
      <c r="H1308" s="6">
        <v>16.989999999999998</v>
      </c>
      <c r="I1308" s="16">
        <f t="shared" si="102"/>
        <v>-9.8576652534351772E-2</v>
      </c>
      <c r="J1308" s="10"/>
      <c r="K1308" s="6">
        <v>84.581186000000002</v>
      </c>
      <c r="L1308" s="16">
        <f t="shared" si="103"/>
        <v>1.0515521008067408E-2</v>
      </c>
      <c r="M1308" s="10"/>
      <c r="N1308" s="6">
        <v>78.288364000000001</v>
      </c>
      <c r="O1308" s="16">
        <f t="shared" si="104"/>
        <v>5.7871789600529189E-2</v>
      </c>
      <c r="P1308" s="10"/>
    </row>
    <row r="1309" spans="1:16" x14ac:dyDescent="0.25">
      <c r="A1309" s="23">
        <v>40305</v>
      </c>
      <c r="B1309">
        <v>19.663740000000001</v>
      </c>
      <c r="C1309" s="16">
        <f t="shared" si="100"/>
        <v>-4.7096604790960228E-2</v>
      </c>
      <c r="D1309" s="10"/>
      <c r="E1309" s="6">
        <v>26.671275999999999</v>
      </c>
      <c r="F1309" s="16">
        <f t="shared" si="101"/>
        <v>-9.6067550094509069E-2</v>
      </c>
      <c r="G1309" s="10"/>
      <c r="H1309" s="6">
        <v>16.41</v>
      </c>
      <c r="I1309" s="16">
        <f t="shared" si="102"/>
        <v>-0.10860436036749022</v>
      </c>
      <c r="J1309" s="10"/>
      <c r="K1309" s="6">
        <v>84.053550000000001</v>
      </c>
      <c r="L1309" s="16">
        <f t="shared" si="103"/>
        <v>1.0039192625303173E-2</v>
      </c>
      <c r="M1309" s="10"/>
      <c r="N1309" s="6">
        <v>79.944467000000003</v>
      </c>
      <c r="O1309" s="16">
        <f t="shared" si="104"/>
        <v>6.3942601400680088E-2</v>
      </c>
      <c r="P1309" s="10"/>
    </row>
    <row r="1310" spans="1:16" x14ac:dyDescent="0.25">
      <c r="A1310" s="23">
        <v>40304</v>
      </c>
      <c r="B1310">
        <v>19.814281999999999</v>
      </c>
      <c r="C1310" s="16">
        <f t="shared" si="100"/>
        <v>-8.8199459932805757E-2</v>
      </c>
      <c r="D1310" s="10"/>
      <c r="E1310" s="6">
        <v>27.292463000000001</v>
      </c>
      <c r="F1310" s="16">
        <f t="shared" si="101"/>
        <v>-0.10526312258227966</v>
      </c>
      <c r="G1310" s="10"/>
      <c r="H1310" s="6">
        <v>17</v>
      </c>
      <c r="I1310" s="16">
        <f t="shared" si="102"/>
        <v>-0.13767739686403579</v>
      </c>
      <c r="J1310" s="10"/>
      <c r="K1310" s="6">
        <v>83.781741999999994</v>
      </c>
      <c r="L1310" s="16">
        <f t="shared" si="103"/>
        <v>2.8841395590657459E-3</v>
      </c>
      <c r="M1310" s="10"/>
      <c r="N1310" s="6">
        <v>80.956526999999994</v>
      </c>
      <c r="O1310" s="16">
        <f t="shared" si="104"/>
        <v>8.2296348565403799E-2</v>
      </c>
      <c r="P1310" s="10"/>
    </row>
    <row r="1311" spans="1:16" x14ac:dyDescent="0.25">
      <c r="A1311" s="23">
        <v>40303</v>
      </c>
      <c r="B1311">
        <v>20.653020000000001</v>
      </c>
      <c r="C1311" s="16">
        <f t="shared" si="100"/>
        <v>-8.2844860514232899E-2</v>
      </c>
      <c r="D1311" s="10"/>
      <c r="E1311" s="6">
        <v>28.343705</v>
      </c>
      <c r="F1311" s="16">
        <f t="shared" si="101"/>
        <v>-9.2906266454961806E-2</v>
      </c>
      <c r="G1311" s="10"/>
      <c r="H1311" s="6">
        <v>17.219999000000001</v>
      </c>
      <c r="I1311" s="16">
        <f t="shared" si="102"/>
        <v>-0.10052910052910047</v>
      </c>
      <c r="J1311" s="10"/>
      <c r="K1311" s="6">
        <v>85.188759000000005</v>
      </c>
      <c r="L1311" s="16">
        <f t="shared" si="103"/>
        <v>2.6751650137071259E-3</v>
      </c>
      <c r="M1311" s="10"/>
      <c r="N1311" s="6">
        <v>78.530924999999996</v>
      </c>
      <c r="O1311" s="16">
        <f t="shared" si="104"/>
        <v>9.9086773935222805E-2</v>
      </c>
      <c r="P1311" s="10"/>
    </row>
    <row r="1312" spans="1:16" x14ac:dyDescent="0.25">
      <c r="A1312" s="23">
        <v>40302</v>
      </c>
      <c r="B1312">
        <v>21.116596999999999</v>
      </c>
      <c r="C1312" s="16">
        <f t="shared" si="100"/>
        <v>-2.6140875354828896E-2</v>
      </c>
      <c r="D1312" s="10"/>
      <c r="E1312" s="6">
        <v>28.518913000000001</v>
      </c>
      <c r="F1312" s="16">
        <f t="shared" si="101"/>
        <v>-6.3667413476537593E-2</v>
      </c>
      <c r="G1312" s="10"/>
      <c r="H1312" s="6">
        <v>17.379999000000002</v>
      </c>
      <c r="I1312" s="16">
        <f t="shared" si="102"/>
        <v>-0.10078334203655337</v>
      </c>
      <c r="J1312" s="10"/>
      <c r="K1312" s="6">
        <v>85.556503000000006</v>
      </c>
      <c r="L1312" s="16">
        <f t="shared" si="103"/>
        <v>1.5852526734756678E-2</v>
      </c>
      <c r="M1312" s="10"/>
      <c r="N1312" s="6">
        <v>78.070893999999996</v>
      </c>
      <c r="O1312" s="16">
        <f t="shared" si="104"/>
        <v>5.9348644367386294E-2</v>
      </c>
      <c r="P1312" s="10"/>
    </row>
    <row r="1313" spans="1:16" x14ac:dyDescent="0.25">
      <c r="A1313" s="23">
        <v>40301</v>
      </c>
      <c r="B1313">
        <v>21.331655999999999</v>
      </c>
      <c r="C1313" s="16">
        <f t="shared" si="100"/>
        <v>-1.7892857446825339E-2</v>
      </c>
      <c r="D1313" s="10"/>
      <c r="E1313" s="6">
        <v>28.088857999999998</v>
      </c>
      <c r="F1313" s="16">
        <f t="shared" si="101"/>
        <v>-6.9870094841316566E-2</v>
      </c>
      <c r="G1313" s="10"/>
      <c r="H1313" s="6">
        <v>17.27</v>
      </c>
      <c r="I1313" s="16">
        <f t="shared" si="102"/>
        <v>-0.10366168662515141</v>
      </c>
      <c r="J1313" s="10"/>
      <c r="K1313" s="6">
        <v>85.452577000000005</v>
      </c>
      <c r="L1313" s="16">
        <f t="shared" si="103"/>
        <v>1.2676898869580011E-2</v>
      </c>
      <c r="M1313" s="10"/>
      <c r="N1313" s="6">
        <v>76.690815999999998</v>
      </c>
      <c r="O1313" s="16">
        <f t="shared" si="104"/>
        <v>3.3917002617420922E-2</v>
      </c>
      <c r="P1313" s="10"/>
    </row>
    <row r="1314" spans="1:16" x14ac:dyDescent="0.25">
      <c r="A1314" s="23">
        <v>40298</v>
      </c>
      <c r="B1314">
        <v>21.561056000000001</v>
      </c>
      <c r="C1314" s="16">
        <f t="shared" si="100"/>
        <v>3.3613937178711417E-4</v>
      </c>
      <c r="D1314" s="10"/>
      <c r="E1314" s="6">
        <v>27.905688000000001</v>
      </c>
      <c r="F1314" s="16">
        <f t="shared" si="101"/>
        <v>-7.9112259599268042E-2</v>
      </c>
      <c r="G1314" s="10"/>
      <c r="H1314" s="6">
        <v>17.040001</v>
      </c>
      <c r="I1314" s="16">
        <f t="shared" si="102"/>
        <v>-0.10425315849309336</v>
      </c>
      <c r="J1314" s="10"/>
      <c r="K1314" s="6">
        <v>85.426990000000004</v>
      </c>
      <c r="L1314" s="16">
        <f t="shared" si="103"/>
        <v>1.0783056219359377E-2</v>
      </c>
      <c r="M1314" s="10"/>
      <c r="N1314" s="6">
        <v>76.791179</v>
      </c>
      <c r="O1314" s="16">
        <f t="shared" si="104"/>
        <v>1.0859939378574435E-2</v>
      </c>
      <c r="P1314" s="10"/>
    </row>
    <row r="1315" spans="1:16" x14ac:dyDescent="0.25">
      <c r="A1315" s="23">
        <v>40297</v>
      </c>
      <c r="B1315">
        <v>22.179953000000001</v>
      </c>
      <c r="C1315" s="16">
        <f t="shared" si="100"/>
        <v>1.564616733646873E-2</v>
      </c>
      <c r="D1315" s="10"/>
      <c r="E1315" s="6">
        <v>28.072929999999999</v>
      </c>
      <c r="F1315" s="16">
        <f t="shared" si="101"/>
        <v>-7.9348411830211463E-2</v>
      </c>
      <c r="G1315" s="10"/>
      <c r="H1315" s="6">
        <v>17.469999000000001</v>
      </c>
      <c r="I1315" s="16">
        <f t="shared" si="102"/>
        <v>-0.1092523841741968</v>
      </c>
      <c r="J1315" s="10"/>
      <c r="K1315" s="6">
        <v>85.076721000000006</v>
      </c>
      <c r="L1315" s="16">
        <f t="shared" si="103"/>
        <v>1.2093360164684652E-2</v>
      </c>
      <c r="M1315" s="10"/>
      <c r="N1315" s="6">
        <v>75.915998000000002</v>
      </c>
      <c r="O1315" s="16">
        <f t="shared" si="104"/>
        <v>1.3291918889437371E-2</v>
      </c>
      <c r="P1315" s="10"/>
    </row>
    <row r="1316" spans="1:16" x14ac:dyDescent="0.25">
      <c r="A1316" s="23">
        <v>40296</v>
      </c>
      <c r="B1316">
        <v>22.368728999999998</v>
      </c>
      <c r="C1316" s="16">
        <f t="shared" si="100"/>
        <v>2.9845812068342026E-2</v>
      </c>
      <c r="D1316" s="10"/>
      <c r="E1316" s="6">
        <v>27.523419000000001</v>
      </c>
      <c r="F1316" s="16">
        <f t="shared" si="101"/>
        <v>-8.3224980442595742E-2</v>
      </c>
      <c r="G1316" s="10"/>
      <c r="H1316" s="6">
        <v>19</v>
      </c>
      <c r="I1316" s="16">
        <f t="shared" si="102"/>
        <v>-8.4381603773584724E-2</v>
      </c>
      <c r="J1316" s="10"/>
      <c r="K1316" s="6">
        <v>84.861777000000004</v>
      </c>
      <c r="L1316" s="16">
        <f t="shared" si="103"/>
        <v>7.18697273955482E-3</v>
      </c>
      <c r="M1316" s="10"/>
      <c r="N1316" s="6">
        <v>75.599260999999998</v>
      </c>
      <c r="O1316" s="16">
        <f t="shared" si="104"/>
        <v>2.7324711519252087E-3</v>
      </c>
      <c r="P1316" s="10"/>
    </row>
    <row r="1317" spans="1:16" x14ac:dyDescent="0.25">
      <c r="A1317" s="23">
        <v>40295</v>
      </c>
      <c r="B1317">
        <v>22.211016999999998</v>
      </c>
      <c r="C1317" s="16">
        <f t="shared" si="100"/>
        <v>2.2948316452431339E-2</v>
      </c>
      <c r="D1317" s="10"/>
      <c r="E1317" s="6">
        <v>27.459706000000001</v>
      </c>
      <c r="F1317" s="16">
        <f t="shared" si="101"/>
        <v>-9.2436968970937561E-2</v>
      </c>
      <c r="G1317" s="10"/>
      <c r="H1317" s="6">
        <v>19.200001</v>
      </c>
      <c r="I1317" s="16">
        <f t="shared" si="102"/>
        <v>-1.0416718207462594E-2</v>
      </c>
      <c r="J1317" s="10"/>
      <c r="K1317" s="6">
        <v>84.718483000000006</v>
      </c>
      <c r="L1317" s="16">
        <f t="shared" si="103"/>
        <v>2.6667470421655182E-3</v>
      </c>
      <c r="M1317" s="10"/>
      <c r="N1317" s="6">
        <v>76.249403000000001</v>
      </c>
      <c r="O1317" s="16">
        <f t="shared" si="104"/>
        <v>-4.7261750477595177E-3</v>
      </c>
      <c r="P1317" s="10"/>
    </row>
    <row r="1318" spans="1:16" x14ac:dyDescent="0.25">
      <c r="A1318" s="23">
        <v>40294</v>
      </c>
      <c r="B1318">
        <v>22.939834999999999</v>
      </c>
      <c r="C1318" s="16">
        <f t="shared" si="100"/>
        <v>1.4184369636792482E-2</v>
      </c>
      <c r="D1318" s="10"/>
      <c r="E1318" s="6">
        <v>27.873830999999999</v>
      </c>
      <c r="F1318" s="16">
        <f t="shared" si="101"/>
        <v>-9.1196585880922609E-2</v>
      </c>
      <c r="G1318" s="10"/>
      <c r="H1318" s="6">
        <v>19.370000999999998</v>
      </c>
      <c r="I1318" s="16">
        <f t="shared" si="102"/>
        <v>5.2110471489830168E-4</v>
      </c>
      <c r="J1318" s="10"/>
      <c r="K1318" s="6">
        <v>84.662756999999999</v>
      </c>
      <c r="L1318" s="16">
        <f t="shared" si="103"/>
        <v>4.6426539965582769E-3</v>
      </c>
      <c r="M1318" s="10"/>
      <c r="N1318" s="6">
        <v>75.190843000000001</v>
      </c>
      <c r="O1318" s="16">
        <f t="shared" si="104"/>
        <v>8.1313803399303275E-3</v>
      </c>
      <c r="P1318" s="10"/>
    </row>
    <row r="1319" spans="1:16" x14ac:dyDescent="0.25">
      <c r="A1319" s="23">
        <v>40291</v>
      </c>
      <c r="B1319">
        <v>23.080819000000002</v>
      </c>
      <c r="C1319" s="16">
        <f t="shared" si="100"/>
        <v>3.8848550823019412E-2</v>
      </c>
      <c r="D1319" s="10"/>
      <c r="E1319" s="6">
        <v>28.240172000000001</v>
      </c>
      <c r="F1319" s="16">
        <f t="shared" si="101"/>
        <v>-7.2847690710172941E-2</v>
      </c>
      <c r="G1319" s="10"/>
      <c r="H1319" s="6">
        <v>19.829999999999998</v>
      </c>
      <c r="I1319" s="16">
        <f t="shared" si="102"/>
        <v>1.1488302872062706E-2</v>
      </c>
      <c r="J1319" s="10"/>
      <c r="K1319" s="6">
        <v>84.622957</v>
      </c>
      <c r="L1319" s="16">
        <f t="shared" si="103"/>
        <v>8.6268021870976597E-3</v>
      </c>
      <c r="M1319" s="10"/>
      <c r="N1319" s="6">
        <v>75.107494000000003</v>
      </c>
      <c r="O1319" s="16">
        <f t="shared" si="104"/>
        <v>2.0570525361334191E-3</v>
      </c>
      <c r="P1319" s="10"/>
    </row>
    <row r="1320" spans="1:16" x14ac:dyDescent="0.25">
      <c r="A1320" s="23">
        <v>40290</v>
      </c>
      <c r="B1320">
        <v>22.734331999999998</v>
      </c>
      <c r="C1320" s="16">
        <f t="shared" si="100"/>
        <v>3.5817690707555139E-2</v>
      </c>
      <c r="D1320" s="10"/>
      <c r="E1320" s="6">
        <v>26.894265999999998</v>
      </c>
      <c r="F1320" s="16">
        <f t="shared" si="101"/>
        <v>-4.5748156428092157E-2</v>
      </c>
      <c r="G1320" s="10"/>
      <c r="H1320" s="6">
        <v>19.600000000000001</v>
      </c>
      <c r="I1320" s="16">
        <f t="shared" si="102"/>
        <v>4.5886131112137685E-2</v>
      </c>
      <c r="J1320" s="10"/>
      <c r="K1320" s="6">
        <v>84.638875999999996</v>
      </c>
      <c r="L1320" s="16">
        <f t="shared" si="103"/>
        <v>7.9623263481674034E-3</v>
      </c>
      <c r="M1320" s="10"/>
      <c r="N1320" s="6">
        <v>75.374216000000004</v>
      </c>
      <c r="O1320" s="16">
        <f t="shared" si="104"/>
        <v>-3.8128122149261312E-4</v>
      </c>
      <c r="P1320" s="10"/>
    </row>
    <row r="1321" spans="1:16" x14ac:dyDescent="0.25">
      <c r="A1321" s="23">
        <v>40289</v>
      </c>
      <c r="B1321">
        <v>22.254028999999999</v>
      </c>
      <c r="C1321" s="16">
        <f t="shared" si="100"/>
        <v>2.5878807099154466E-2</v>
      </c>
      <c r="D1321" s="10"/>
      <c r="E1321" s="6">
        <v>27.66677</v>
      </c>
      <c r="F1321" s="16">
        <f t="shared" si="101"/>
        <v>-8.4327546286641741E-2</v>
      </c>
      <c r="G1321" s="10"/>
      <c r="H1321" s="6">
        <v>18.950001</v>
      </c>
      <c r="I1321" s="16">
        <f t="shared" si="102"/>
        <v>3.3210386568813144E-2</v>
      </c>
      <c r="J1321" s="10"/>
      <c r="K1321" s="6">
        <v>84.829932999999997</v>
      </c>
      <c r="L1321" s="16">
        <f t="shared" si="103"/>
        <v>1.0250092498074848E-2</v>
      </c>
      <c r="M1321" s="10"/>
      <c r="N1321" s="6">
        <v>75.599260999999998</v>
      </c>
      <c r="O1321" s="16">
        <f t="shared" si="104"/>
        <v>9.4161189849288895E-3</v>
      </c>
      <c r="P1321" s="10"/>
    </row>
    <row r="1322" spans="1:16" x14ac:dyDescent="0.25">
      <c r="A1322" s="23">
        <v>40288</v>
      </c>
      <c r="B1322">
        <v>22.473870000000002</v>
      </c>
      <c r="C1322" s="16">
        <f t="shared" si="100"/>
        <v>1.7591776676620041E-2</v>
      </c>
      <c r="D1322" s="10"/>
      <c r="E1322" s="6">
        <v>28.718011000000001</v>
      </c>
      <c r="F1322" s="16">
        <f t="shared" si="101"/>
        <v>-4.2711404863054026E-2</v>
      </c>
      <c r="G1322" s="10"/>
      <c r="H1322" s="6">
        <v>18.879999000000002</v>
      </c>
      <c r="I1322" s="16">
        <f t="shared" si="102"/>
        <v>-4.2038883760435741E-3</v>
      </c>
      <c r="J1322" s="10"/>
      <c r="K1322" s="6">
        <v>84.535387999999998</v>
      </c>
      <c r="L1322" s="16">
        <f t="shared" si="103"/>
        <v>1.2147546005590426E-2</v>
      </c>
      <c r="M1322" s="10"/>
      <c r="N1322" s="6">
        <v>74.982466000000002</v>
      </c>
      <c r="O1322" s="16">
        <f t="shared" si="104"/>
        <v>1.6159185849603075E-2</v>
      </c>
      <c r="P1322" s="10"/>
    </row>
    <row r="1323" spans="1:16" x14ac:dyDescent="0.25">
      <c r="A1323" s="23">
        <v>40287</v>
      </c>
      <c r="B1323">
        <v>22.251640999999999</v>
      </c>
      <c r="C1323" s="16">
        <f t="shared" si="100"/>
        <v>4.3261240318246408E-2</v>
      </c>
      <c r="D1323" s="10"/>
      <c r="E1323" s="6">
        <v>28.590588</v>
      </c>
      <c r="F1323" s="16">
        <f t="shared" si="101"/>
        <v>-1.6263739049309889E-2</v>
      </c>
      <c r="G1323" s="10"/>
      <c r="H1323" s="6">
        <v>18.799999</v>
      </c>
      <c r="I1323" s="16">
        <f t="shared" si="102"/>
        <v>-3.1680040565994494E-3</v>
      </c>
      <c r="J1323" s="10"/>
      <c r="K1323" s="6">
        <v>84.352288000000001</v>
      </c>
      <c r="L1323" s="16">
        <f t="shared" si="103"/>
        <v>9.5878578768604505E-3</v>
      </c>
      <c r="M1323" s="10"/>
      <c r="N1323" s="6">
        <v>74.715743000000003</v>
      </c>
      <c r="O1323" s="16">
        <f t="shared" si="104"/>
        <v>5.2877495960714782E-3</v>
      </c>
      <c r="P1323" s="10"/>
    </row>
    <row r="1324" spans="1:16" x14ac:dyDescent="0.25">
      <c r="A1324" s="23">
        <v>40284</v>
      </c>
      <c r="B1324">
        <v>22.426078</v>
      </c>
      <c r="C1324" s="16">
        <f t="shared" si="100"/>
        <v>2.7474441207099742E-2</v>
      </c>
      <c r="D1324" s="10"/>
      <c r="E1324" s="6">
        <v>28.439271000000002</v>
      </c>
      <c r="F1324" s="16">
        <f t="shared" si="101"/>
        <v>-2.8757197928044431E-2</v>
      </c>
      <c r="G1324" s="10"/>
      <c r="H1324" s="6">
        <v>18.850000000000001</v>
      </c>
      <c r="I1324" s="16">
        <f t="shared" si="102"/>
        <v>-1.2605146396788558E-2</v>
      </c>
      <c r="J1324" s="10"/>
      <c r="K1324" s="6">
        <v>84.567232000000004</v>
      </c>
      <c r="L1324" s="16">
        <f t="shared" si="103"/>
        <v>6.4485291902425246E-3</v>
      </c>
      <c r="M1324" s="10"/>
      <c r="N1324" s="6">
        <v>74.899116000000006</v>
      </c>
      <c r="O1324" s="16">
        <f t="shared" si="104"/>
        <v>1.934855558275439E-3</v>
      </c>
      <c r="P1324" s="10"/>
    </row>
    <row r="1325" spans="1:16" x14ac:dyDescent="0.25">
      <c r="A1325" s="23">
        <v>40283</v>
      </c>
      <c r="B1325">
        <v>22.569451999999998</v>
      </c>
      <c r="C1325" s="16">
        <f t="shared" si="100"/>
        <v>6.0332100381223608E-2</v>
      </c>
      <c r="D1325" s="10"/>
      <c r="E1325" s="6">
        <v>28.702082999999998</v>
      </c>
      <c r="F1325" s="16">
        <f t="shared" si="101"/>
        <v>-3.7505357059637423E-2</v>
      </c>
      <c r="G1325" s="10"/>
      <c r="H1325" s="6">
        <v>18.989999999999998</v>
      </c>
      <c r="I1325" s="16">
        <f t="shared" si="102"/>
        <v>-9.4588013947028982E-3</v>
      </c>
      <c r="J1325" s="10"/>
      <c r="K1325" s="6">
        <v>84.368212999999997</v>
      </c>
      <c r="L1325" s="16">
        <f t="shared" si="103"/>
        <v>1.0637773821351892E-2</v>
      </c>
      <c r="M1325" s="10"/>
      <c r="N1325" s="6">
        <v>74.357333999999994</v>
      </c>
      <c r="O1325" s="16">
        <f t="shared" si="104"/>
        <v>-8.3553279953474391E-4</v>
      </c>
      <c r="P1325" s="10"/>
    </row>
    <row r="1326" spans="1:16" x14ac:dyDescent="0.25">
      <c r="A1326" s="23">
        <v>40282</v>
      </c>
      <c r="B1326">
        <v>22.524051</v>
      </c>
      <c r="C1326" s="16">
        <f t="shared" si="100"/>
        <v>8.5133246251319239E-2</v>
      </c>
      <c r="D1326" s="10"/>
      <c r="E1326" s="6">
        <v>28.837468999999999</v>
      </c>
      <c r="F1326" s="16">
        <f t="shared" si="101"/>
        <v>-1.9456566923142793E-2</v>
      </c>
      <c r="G1326" s="10"/>
      <c r="H1326" s="6">
        <v>18.969999000000001</v>
      </c>
      <c r="I1326" s="16">
        <f t="shared" si="102"/>
        <v>1.7684887459807008E-2</v>
      </c>
      <c r="J1326" s="10"/>
      <c r="K1326" s="6">
        <v>84.224919</v>
      </c>
      <c r="L1326" s="16">
        <f t="shared" si="103"/>
        <v>7.0194574316804204E-3</v>
      </c>
      <c r="M1326" s="10"/>
      <c r="N1326" s="6">
        <v>74.273984999999996</v>
      </c>
      <c r="O1326" s="16">
        <f t="shared" si="104"/>
        <v>-2.1076300951787363E-2</v>
      </c>
      <c r="P1326" s="10"/>
    </row>
    <row r="1327" spans="1:16" x14ac:dyDescent="0.25">
      <c r="A1327" s="23">
        <v>40281</v>
      </c>
      <c r="B1327">
        <v>22.172785000000001</v>
      </c>
      <c r="C1327" s="16">
        <f t="shared" si="100"/>
        <v>8.5944680298156939E-2</v>
      </c>
      <c r="D1327" s="10"/>
      <c r="E1327" s="6">
        <v>29.227703999999999</v>
      </c>
      <c r="F1327" s="16">
        <f t="shared" si="101"/>
        <v>-1.6684683761874042E-2</v>
      </c>
      <c r="G1327" s="10"/>
      <c r="H1327" s="6">
        <v>18.920000000000002</v>
      </c>
      <c r="I1327" s="16">
        <f t="shared" si="102"/>
        <v>2.6515097402597387E-2</v>
      </c>
      <c r="J1327" s="10"/>
      <c r="K1327" s="6">
        <v>84.296563000000006</v>
      </c>
      <c r="L1327" s="16">
        <f t="shared" si="103"/>
        <v>5.7847756555642338E-3</v>
      </c>
      <c r="M1327" s="10"/>
      <c r="N1327" s="6">
        <v>74.799092999999999</v>
      </c>
      <c r="O1327" s="16">
        <f t="shared" si="104"/>
        <v>-1.701523233630664E-2</v>
      </c>
      <c r="P1327" s="10"/>
    </row>
    <row r="1328" spans="1:16" x14ac:dyDescent="0.25">
      <c r="A1328" s="23">
        <v>40280</v>
      </c>
      <c r="B1328">
        <v>22.268367999999999</v>
      </c>
      <c r="C1328" s="16">
        <f t="shared" si="100"/>
        <v>7.3337241784567686E-2</v>
      </c>
      <c r="D1328" s="10"/>
      <c r="E1328" s="6">
        <v>29.347161</v>
      </c>
      <c r="F1328" s="16">
        <f t="shared" si="101"/>
        <v>-8.1761145228167464E-3</v>
      </c>
      <c r="G1328" s="10"/>
      <c r="H1328" s="6">
        <v>18.879999000000002</v>
      </c>
      <c r="I1328" s="16">
        <f t="shared" si="102"/>
        <v>1.5566345441027751E-2</v>
      </c>
      <c r="J1328" s="10"/>
      <c r="K1328" s="6">
        <v>83.994056</v>
      </c>
      <c r="L1328" s="16">
        <f t="shared" si="103"/>
        <v>8.7406936137301994E-3</v>
      </c>
      <c r="M1328" s="10"/>
      <c r="N1328" s="6">
        <v>74.557374999999993</v>
      </c>
      <c r="O1328" s="16">
        <f t="shared" si="104"/>
        <v>-1.2561687755308859E-2</v>
      </c>
      <c r="P1328" s="10"/>
    </row>
    <row r="1329" spans="1:16" x14ac:dyDescent="0.25">
      <c r="A1329" s="23">
        <v>40277</v>
      </c>
      <c r="B1329">
        <v>22.108264999999999</v>
      </c>
      <c r="C1329" s="16">
        <f t="shared" si="100"/>
        <v>7.3370257983951026E-2</v>
      </c>
      <c r="D1329" s="10"/>
      <c r="E1329" s="6">
        <v>29.442730999999998</v>
      </c>
      <c r="F1329" s="16">
        <f t="shared" si="101"/>
        <v>-9.1597802919152205E-4</v>
      </c>
      <c r="G1329" s="10"/>
      <c r="H1329" s="6">
        <v>18.860001</v>
      </c>
      <c r="I1329" s="16">
        <f t="shared" si="102"/>
        <v>8.008489054992074E-3</v>
      </c>
      <c r="J1329" s="10"/>
      <c r="K1329" s="6">
        <v>83.755229999999997</v>
      </c>
      <c r="L1329" s="16">
        <f t="shared" si="103"/>
        <v>7.2222949179066021E-3</v>
      </c>
      <c r="M1329" s="10"/>
      <c r="N1329" s="6">
        <v>74.165631000000005</v>
      </c>
      <c r="O1329" s="16">
        <f t="shared" si="104"/>
        <v>-1.7045681892206344E-2</v>
      </c>
      <c r="P1329" s="10"/>
    </row>
    <row r="1330" spans="1:16" x14ac:dyDescent="0.25">
      <c r="A1330" s="23">
        <v>40276</v>
      </c>
      <c r="B1330">
        <v>21.86214</v>
      </c>
      <c r="C1330" s="16">
        <f t="shared" si="100"/>
        <v>8.4896767234822201E-2</v>
      </c>
      <c r="D1330" s="10"/>
      <c r="E1330" s="6">
        <v>29.291414</v>
      </c>
      <c r="F1330" s="16">
        <f t="shared" si="101"/>
        <v>1.2937110284169995E-2</v>
      </c>
      <c r="G1330" s="10"/>
      <c r="H1330" s="6">
        <v>18.780000999999999</v>
      </c>
      <c r="I1330" s="16">
        <f t="shared" si="102"/>
        <v>3.8546310572687315E-2</v>
      </c>
      <c r="J1330" s="10"/>
      <c r="K1330" s="6">
        <v>83.699505000000002</v>
      </c>
      <c r="L1330" s="16">
        <f t="shared" si="103"/>
        <v>5.6487032282332983E-3</v>
      </c>
      <c r="M1330" s="10"/>
      <c r="N1330" s="6">
        <v>73.990588000000002</v>
      </c>
      <c r="O1330" s="16">
        <f t="shared" si="104"/>
        <v>-2.2638370312601519E-2</v>
      </c>
      <c r="P1330" s="10"/>
    </row>
    <row r="1331" spans="1:16" x14ac:dyDescent="0.25">
      <c r="A1331" s="23">
        <v>40275</v>
      </c>
      <c r="B1331">
        <v>21.675754000000001</v>
      </c>
      <c r="C1331" s="16">
        <f t="shared" si="100"/>
        <v>7.3448244556085562E-2</v>
      </c>
      <c r="D1331" s="10"/>
      <c r="E1331" s="6">
        <v>29.299378999999998</v>
      </c>
      <c r="F1331" s="16">
        <f t="shared" si="101"/>
        <v>1.6273715479370621E-2</v>
      </c>
      <c r="G1331" s="10"/>
      <c r="H1331" s="6">
        <v>18.850000000000001</v>
      </c>
      <c r="I1331" s="16">
        <f t="shared" si="102"/>
        <v>1.40389308855291E-2</v>
      </c>
      <c r="J1331" s="10"/>
      <c r="K1331" s="6">
        <v>83.858717999999996</v>
      </c>
      <c r="L1331" s="16">
        <f t="shared" si="103"/>
        <v>1.1593864875350857E-2</v>
      </c>
      <c r="M1331" s="10"/>
      <c r="N1331" s="6">
        <v>73.957254000000006</v>
      </c>
      <c r="O1331" s="16">
        <f t="shared" si="104"/>
        <v>-1.9920127370427587E-2</v>
      </c>
      <c r="P1331" s="10"/>
    </row>
    <row r="1332" spans="1:16" x14ac:dyDescent="0.25">
      <c r="A1332" s="23">
        <v>40274</v>
      </c>
      <c r="B1332">
        <v>22.079592000000002</v>
      </c>
      <c r="C1332" s="16">
        <f t="shared" si="100"/>
        <v>5.9325024995291464E-2</v>
      </c>
      <c r="D1332" s="10"/>
      <c r="E1332" s="6">
        <v>29.665721000000001</v>
      </c>
      <c r="F1332" s="16">
        <f t="shared" si="101"/>
        <v>6.6405672103488911E-3</v>
      </c>
      <c r="G1332" s="10"/>
      <c r="H1332" s="6">
        <v>18.98</v>
      </c>
      <c r="I1332" s="16">
        <f t="shared" si="102"/>
        <v>-3.9735050419513529E-2</v>
      </c>
      <c r="J1332" s="10"/>
      <c r="K1332" s="6">
        <v>83.436798999999993</v>
      </c>
      <c r="L1332" s="16">
        <f t="shared" si="103"/>
        <v>1.2455823755814777E-2</v>
      </c>
      <c r="M1332" s="10"/>
      <c r="N1332" s="6">
        <v>73.023720999999995</v>
      </c>
      <c r="O1332" s="16">
        <f t="shared" si="104"/>
        <v>-1.4852686169284812E-2</v>
      </c>
      <c r="P1332" s="10"/>
    </row>
    <row r="1333" spans="1:16" x14ac:dyDescent="0.25">
      <c r="A1333" s="23">
        <v>40273</v>
      </c>
      <c r="B1333">
        <v>22.096319000000001</v>
      </c>
      <c r="C1333" s="16">
        <f t="shared" si="100"/>
        <v>7.2921526002500459E-2</v>
      </c>
      <c r="D1333" s="10"/>
      <c r="E1333" s="6">
        <v>29.777215000000002</v>
      </c>
      <c r="F1333" s="16">
        <f t="shared" si="101"/>
        <v>3.0951924125172781E-2</v>
      </c>
      <c r="G1333" s="10"/>
      <c r="H1333" s="6">
        <v>19.059999000000001</v>
      </c>
      <c r="I1333" s="16">
        <f t="shared" si="102"/>
        <v>-2.1649484536082397E-2</v>
      </c>
      <c r="J1333" s="10"/>
      <c r="K1333" s="6">
        <v>83.237779000000003</v>
      </c>
      <c r="L1333" s="16">
        <f t="shared" si="103"/>
        <v>1.1699742720850947E-2</v>
      </c>
      <c r="M1333" s="10"/>
      <c r="N1333" s="6">
        <v>72.907030000000006</v>
      </c>
      <c r="O1333" s="16">
        <f t="shared" si="104"/>
        <v>-2.4922405030385564E-2</v>
      </c>
      <c r="P1333" s="10"/>
    </row>
    <row r="1334" spans="1:16" x14ac:dyDescent="0.25">
      <c r="A1334" s="23">
        <v>40269</v>
      </c>
      <c r="B1334">
        <v>22.115435000000002</v>
      </c>
      <c r="C1334" s="16">
        <f t="shared" si="100"/>
        <v>6.3974235014724767E-2</v>
      </c>
      <c r="D1334" s="10"/>
      <c r="E1334" s="6">
        <v>30.032062</v>
      </c>
      <c r="F1334" s="16">
        <f t="shared" si="101"/>
        <v>1.7821089010455538E-2</v>
      </c>
      <c r="G1334" s="10"/>
      <c r="H1334" s="6">
        <v>18.899999999999999</v>
      </c>
      <c r="I1334" s="16">
        <f t="shared" si="102"/>
        <v>-1.6511868757062342E-2</v>
      </c>
      <c r="J1334" s="10"/>
      <c r="K1334" s="6">
        <v>84.009974999999997</v>
      </c>
      <c r="L1334" s="16">
        <f t="shared" si="103"/>
        <v>1.1706906182634924E-2</v>
      </c>
      <c r="M1334" s="10"/>
      <c r="N1334" s="6">
        <v>74.140619999999998</v>
      </c>
      <c r="O1334" s="16">
        <f t="shared" si="104"/>
        <v>-1.1289832210364836E-2</v>
      </c>
      <c r="P1334" s="10"/>
    </row>
    <row r="1335" spans="1:16" x14ac:dyDescent="0.25">
      <c r="A1335" s="23">
        <v>40268</v>
      </c>
      <c r="B1335">
        <v>21.752220000000001</v>
      </c>
      <c r="C1335" s="16">
        <f t="shared" si="100"/>
        <v>6.6121466616833491E-2</v>
      </c>
      <c r="D1335" s="10"/>
      <c r="E1335" s="6">
        <v>29.745359000000001</v>
      </c>
      <c r="F1335" s="16">
        <f t="shared" si="101"/>
        <v>1.6400835009196646E-2</v>
      </c>
      <c r="G1335" s="10"/>
      <c r="H1335" s="6">
        <v>18.739999999999998</v>
      </c>
      <c r="I1335" s="16">
        <f t="shared" si="102"/>
        <v>-1.8691588785046842E-2</v>
      </c>
      <c r="J1335" s="10"/>
      <c r="K1335" s="6">
        <v>83.827673000000004</v>
      </c>
      <c r="L1335" s="16">
        <f t="shared" si="103"/>
        <v>2.1680489659583246E-2</v>
      </c>
      <c r="M1335" s="10"/>
      <c r="N1335" s="6">
        <v>74.322329999999994</v>
      </c>
      <c r="O1335" s="16">
        <f t="shared" si="104"/>
        <v>1.2803559525949026E-3</v>
      </c>
      <c r="P1335" s="10"/>
    </row>
    <row r="1336" spans="1:16" x14ac:dyDescent="0.25">
      <c r="A1336" s="23">
        <v>40267</v>
      </c>
      <c r="B1336">
        <v>21.745052000000001</v>
      </c>
      <c r="C1336" s="16">
        <f t="shared" si="100"/>
        <v>4.6803108057506426E-2</v>
      </c>
      <c r="D1336" s="10"/>
      <c r="E1336" s="6">
        <v>29.992242000000001</v>
      </c>
      <c r="F1336" s="16">
        <f t="shared" si="101"/>
        <v>1.2097007706407314E-2</v>
      </c>
      <c r="G1336" s="10"/>
      <c r="H1336" s="6">
        <v>18.969999000000001</v>
      </c>
      <c r="I1336" s="16">
        <f t="shared" si="102"/>
        <v>-3.2024843387146618E-2</v>
      </c>
      <c r="J1336" s="10"/>
      <c r="K1336" s="6">
        <v>83.788049999999998</v>
      </c>
      <c r="L1336" s="16">
        <f t="shared" si="103"/>
        <v>2.3096691972831263E-2</v>
      </c>
      <c r="M1336" s="10"/>
      <c r="N1336" s="6">
        <v>73.815775000000002</v>
      </c>
      <c r="O1336" s="16">
        <f t="shared" si="104"/>
        <v>9.1495575896414216E-3</v>
      </c>
      <c r="P1336" s="10"/>
    </row>
    <row r="1337" spans="1:16" x14ac:dyDescent="0.25">
      <c r="A1337" s="23">
        <v>40266</v>
      </c>
      <c r="B1337">
        <v>21.563444</v>
      </c>
      <c r="C1337" s="16">
        <f t="shared" si="100"/>
        <v>5.2997027209339409E-2</v>
      </c>
      <c r="D1337" s="10"/>
      <c r="E1337" s="6">
        <v>30.175412999999999</v>
      </c>
      <c r="F1337" s="16">
        <f t="shared" si="101"/>
        <v>1.9130805192129285E-2</v>
      </c>
      <c r="G1337" s="10"/>
      <c r="H1337" s="6">
        <v>19.059999000000001</v>
      </c>
      <c r="I1337" s="16">
        <f t="shared" si="102"/>
        <v>-2.767816504356746E-2</v>
      </c>
      <c r="J1337" s="10"/>
      <c r="K1337" s="6">
        <v>83.740499</v>
      </c>
      <c r="L1337" s="16">
        <f t="shared" si="103"/>
        <v>2.1924080848211736E-2</v>
      </c>
      <c r="M1337" s="10"/>
      <c r="N1337" s="6">
        <v>73.583258999999998</v>
      </c>
      <c r="O1337" s="16">
        <f t="shared" si="104"/>
        <v>-1.7676161587344419E-3</v>
      </c>
      <c r="P1337" s="10"/>
    </row>
    <row r="1338" spans="1:16" x14ac:dyDescent="0.25">
      <c r="A1338" s="23">
        <v>40263</v>
      </c>
      <c r="B1338">
        <v>21.565835</v>
      </c>
      <c r="C1338" s="16">
        <f t="shared" si="100"/>
        <v>5.0768524646210622E-2</v>
      </c>
      <c r="D1338" s="10"/>
      <c r="E1338" s="6">
        <v>29.809072</v>
      </c>
      <c r="F1338" s="16">
        <f t="shared" si="101"/>
        <v>1.6642419192436808E-2</v>
      </c>
      <c r="G1338" s="10"/>
      <c r="H1338" s="6">
        <v>19.030000999999999</v>
      </c>
      <c r="I1338" s="16">
        <f t="shared" si="102"/>
        <v>-6.2565693430656211E-3</v>
      </c>
      <c r="J1338" s="10"/>
      <c r="K1338" s="6">
        <v>83.811824999999999</v>
      </c>
      <c r="L1338" s="16">
        <f t="shared" si="103"/>
        <v>1.7914841951125249E-2</v>
      </c>
      <c r="M1338" s="10"/>
      <c r="N1338" s="6">
        <v>73.865598000000006</v>
      </c>
      <c r="O1338" s="16">
        <f t="shared" si="104"/>
        <v>-1.6254846464945238E-2</v>
      </c>
      <c r="P1338" s="10"/>
    </row>
    <row r="1339" spans="1:16" x14ac:dyDescent="0.25">
      <c r="A1339" s="23">
        <v>40262</v>
      </c>
      <c r="B1339">
        <v>21.604068000000002</v>
      </c>
      <c r="C1339" s="16">
        <f t="shared" si="100"/>
        <v>6.4519948968203344E-2</v>
      </c>
      <c r="D1339" s="10"/>
      <c r="E1339" s="6">
        <v>30.087809</v>
      </c>
      <c r="F1339" s="16">
        <f t="shared" si="101"/>
        <v>2.442957411648794E-2</v>
      </c>
      <c r="G1339" s="10"/>
      <c r="H1339" s="6">
        <v>18.899999999999999</v>
      </c>
      <c r="I1339" s="16">
        <f t="shared" si="102"/>
        <v>1.5789999999999971E-3</v>
      </c>
      <c r="J1339" s="10"/>
      <c r="K1339" s="6">
        <v>83.558210000000003</v>
      </c>
      <c r="L1339" s="16">
        <f t="shared" si="103"/>
        <v>2.2804741917788141E-2</v>
      </c>
      <c r="M1339" s="10"/>
      <c r="N1339" s="6">
        <v>73.657994000000002</v>
      </c>
      <c r="O1339" s="16">
        <f t="shared" si="104"/>
        <v>-1.0618847576448931E-2</v>
      </c>
      <c r="P1339" s="10"/>
    </row>
    <row r="1340" spans="1:16" x14ac:dyDescent="0.25">
      <c r="A1340" s="23">
        <v>40261</v>
      </c>
      <c r="B1340">
        <v>21.2074</v>
      </c>
      <c r="C1340" s="16">
        <f t="shared" si="100"/>
        <v>6.1898082288093237E-2</v>
      </c>
      <c r="D1340" s="10"/>
      <c r="E1340" s="6">
        <v>30.270980000000002</v>
      </c>
      <c r="F1340" s="16">
        <f t="shared" si="101"/>
        <v>3.5130141400335546E-2</v>
      </c>
      <c r="G1340" s="10"/>
      <c r="H1340" s="6">
        <v>19.149999999999999</v>
      </c>
      <c r="I1340" s="16">
        <f t="shared" si="102"/>
        <v>1.0593750561107562E-3</v>
      </c>
      <c r="J1340" s="10"/>
      <c r="K1340" s="6">
        <v>83.859375999999997</v>
      </c>
      <c r="L1340" s="16">
        <f t="shared" si="103"/>
        <v>2.0889625649128218E-2</v>
      </c>
      <c r="M1340" s="10"/>
      <c r="N1340" s="6">
        <v>74.131331000000003</v>
      </c>
      <c r="O1340" s="16">
        <f t="shared" si="104"/>
        <v>-9.3353920064126461E-3</v>
      </c>
      <c r="P1340" s="10"/>
    </row>
    <row r="1341" spans="1:16" x14ac:dyDescent="0.25">
      <c r="A1341" s="23">
        <v>40260</v>
      </c>
      <c r="B1341">
        <v>21.501317</v>
      </c>
      <c r="C1341" s="16">
        <f t="shared" si="100"/>
        <v>6.109520551821146E-2</v>
      </c>
      <c r="D1341" s="10"/>
      <c r="E1341" s="6">
        <v>30.661214999999999</v>
      </c>
      <c r="F1341" s="16">
        <f t="shared" si="101"/>
        <v>6.0994705537936289E-2</v>
      </c>
      <c r="G1341" s="10"/>
      <c r="H1341" s="6">
        <v>19.389999</v>
      </c>
      <c r="I1341" s="16">
        <f t="shared" si="102"/>
        <v>2.297014011592613E-2</v>
      </c>
      <c r="J1341" s="10"/>
      <c r="K1341" s="6">
        <v>84.485489000000001</v>
      </c>
      <c r="L1341" s="16">
        <f t="shared" si="103"/>
        <v>2.6945670263317734E-2</v>
      </c>
      <c r="M1341" s="10"/>
      <c r="N1341" s="6">
        <v>75.509827000000001</v>
      </c>
      <c r="O1341" s="16">
        <f t="shared" si="104"/>
        <v>-8.3788542761105145E-3</v>
      </c>
      <c r="P1341" s="10"/>
    </row>
    <row r="1342" spans="1:16" x14ac:dyDescent="0.25">
      <c r="A1342" s="23">
        <v>40259</v>
      </c>
      <c r="B1342">
        <v>21.324487999999999</v>
      </c>
      <c r="C1342" s="16">
        <f t="shared" si="100"/>
        <v>8.2205919998373345E-2</v>
      </c>
      <c r="D1342" s="10"/>
      <c r="E1342" s="6">
        <v>30.501935</v>
      </c>
      <c r="F1342" s="16">
        <f t="shared" si="101"/>
        <v>6.6716210528454445E-2</v>
      </c>
      <c r="G1342" s="10"/>
      <c r="H1342" s="6">
        <v>19.280000999999999</v>
      </c>
      <c r="I1342" s="16">
        <f t="shared" si="102"/>
        <v>3.5790600202489253E-2</v>
      </c>
      <c r="J1342" s="10"/>
      <c r="K1342" s="6">
        <v>84.540966999999995</v>
      </c>
      <c r="L1342" s="16">
        <f t="shared" si="103"/>
        <v>2.6576693778252336E-2</v>
      </c>
      <c r="M1342" s="10"/>
      <c r="N1342" s="6">
        <v>75.866906</v>
      </c>
      <c r="O1342" s="16">
        <f t="shared" si="104"/>
        <v>4.2307751723957843E-4</v>
      </c>
      <c r="P1342" s="10"/>
    </row>
    <row r="1343" spans="1:16" x14ac:dyDescent="0.25">
      <c r="A1343" s="23">
        <v>40256</v>
      </c>
      <c r="B1343">
        <v>21.228905000000001</v>
      </c>
      <c r="C1343" s="16">
        <f t="shared" si="100"/>
        <v>7.6148860016847175E-2</v>
      </c>
      <c r="D1343" s="10"/>
      <c r="E1343" s="6">
        <v>30.310801999999999</v>
      </c>
      <c r="F1343" s="16">
        <f t="shared" si="101"/>
        <v>5.7694621669296842E-2</v>
      </c>
      <c r="G1343" s="10"/>
      <c r="H1343" s="6">
        <v>19.129999000000002</v>
      </c>
      <c r="I1343" s="16">
        <f t="shared" si="102"/>
        <v>4.2162216216216075E-2</v>
      </c>
      <c r="J1343" s="10"/>
      <c r="K1343" s="6">
        <v>84.406234999999995</v>
      </c>
      <c r="L1343" s="16">
        <f t="shared" si="103"/>
        <v>2.4892032059914415E-2</v>
      </c>
      <c r="M1343" s="10"/>
      <c r="N1343" s="6">
        <v>75.783866000000003</v>
      </c>
      <c r="O1343" s="16">
        <f t="shared" si="104"/>
        <v>-4.8866295747633792E-3</v>
      </c>
      <c r="P1343" s="10"/>
    </row>
    <row r="1344" spans="1:16" x14ac:dyDescent="0.25">
      <c r="A1344" s="23">
        <v>40255</v>
      </c>
      <c r="B1344">
        <v>21.537158999999999</v>
      </c>
      <c r="C1344" s="16">
        <f t="shared" si="100"/>
        <v>7.7683679920676818E-2</v>
      </c>
      <c r="D1344" s="10"/>
      <c r="E1344" s="6">
        <v>30.621395</v>
      </c>
      <c r="F1344" s="16">
        <f t="shared" si="101"/>
        <v>4.7060623482367836E-2</v>
      </c>
      <c r="G1344" s="10"/>
      <c r="H1344" s="6">
        <v>19.079999999999998</v>
      </c>
      <c r="I1344" s="16">
        <f t="shared" si="102"/>
        <v>1.8094623837433543E-2</v>
      </c>
      <c r="J1344" s="10"/>
      <c r="K1344" s="6">
        <v>84.469639999999998</v>
      </c>
      <c r="L1344" s="16">
        <f t="shared" si="103"/>
        <v>2.4238612202894361E-2</v>
      </c>
      <c r="M1344" s="10"/>
      <c r="N1344" s="6">
        <v>75.709125</v>
      </c>
      <c r="O1344" s="16">
        <f t="shared" si="104"/>
        <v>-4.6790438193242689E-3</v>
      </c>
      <c r="P1344" s="10"/>
    </row>
    <row r="1345" spans="1:16" x14ac:dyDescent="0.25">
      <c r="A1345" s="23">
        <v>40254</v>
      </c>
      <c r="B1345">
        <v>21.86692</v>
      </c>
      <c r="C1345" s="16">
        <f t="shared" si="100"/>
        <v>8.6881387532098397E-2</v>
      </c>
      <c r="D1345" s="10"/>
      <c r="E1345" s="6">
        <v>30.326730000000001</v>
      </c>
      <c r="F1345" s="16">
        <f t="shared" si="101"/>
        <v>4.724043001112066E-2</v>
      </c>
      <c r="G1345" s="10"/>
      <c r="H1345" s="6">
        <v>19.200001</v>
      </c>
      <c r="I1345" s="16">
        <f t="shared" si="102"/>
        <v>1.7599999999999838E-2</v>
      </c>
      <c r="J1345" s="10"/>
      <c r="K1345" s="6">
        <v>84.636073999999994</v>
      </c>
      <c r="L1345" s="16">
        <f t="shared" si="103"/>
        <v>2.1876414318007464E-2</v>
      </c>
      <c r="M1345" s="10"/>
      <c r="N1345" s="6">
        <v>75.958252999999999</v>
      </c>
      <c r="O1345" s="16">
        <f t="shared" si="104"/>
        <v>-3.4938270855823239E-3</v>
      </c>
      <c r="P1345" s="10"/>
    </row>
    <row r="1346" spans="1:16" x14ac:dyDescent="0.25">
      <c r="A1346" s="23">
        <v>40253</v>
      </c>
      <c r="B1346">
        <v>21.900373999999999</v>
      </c>
      <c r="C1346" s="16">
        <f t="shared" si="100"/>
        <v>9.7313005979215994E-2</v>
      </c>
      <c r="D1346" s="10"/>
      <c r="E1346" s="6">
        <v>30.215232</v>
      </c>
      <c r="F1346" s="16">
        <f t="shared" si="101"/>
        <v>-6.2307823533956919E-3</v>
      </c>
      <c r="G1346" s="10"/>
      <c r="H1346" s="6">
        <v>19.190000999999999</v>
      </c>
      <c r="I1346" s="16">
        <f t="shared" si="102"/>
        <v>1.8027570624201017E-2</v>
      </c>
      <c r="J1346" s="10"/>
      <c r="K1346" s="6">
        <v>84.326982000000001</v>
      </c>
      <c r="L1346" s="16">
        <f t="shared" si="103"/>
        <v>2.3792101532372323E-2</v>
      </c>
      <c r="M1346" s="10"/>
      <c r="N1346" s="6">
        <v>75.634390999999994</v>
      </c>
      <c r="O1346" s="16">
        <f t="shared" si="104"/>
        <v>1.5609213680709777E-2</v>
      </c>
      <c r="P1346" s="10"/>
    </row>
    <row r="1347" spans="1:16" x14ac:dyDescent="0.25">
      <c r="A1347" s="23">
        <v>40252</v>
      </c>
      <c r="B1347">
        <v>22.081982</v>
      </c>
      <c r="C1347" s="16">
        <f t="shared" si="100"/>
        <v>9.2581696525898982E-2</v>
      </c>
      <c r="D1347" s="10"/>
      <c r="E1347" s="6">
        <v>30.063918000000001</v>
      </c>
      <c r="F1347" s="16">
        <f t="shared" si="101"/>
        <v>-3.0417944578197464E-2</v>
      </c>
      <c r="G1347" s="10"/>
      <c r="H1347" s="6">
        <v>19.149999999999999</v>
      </c>
      <c r="I1347" s="16">
        <f t="shared" si="102"/>
        <v>1.7497347958783216E-2</v>
      </c>
      <c r="J1347" s="10"/>
      <c r="K1347" s="6">
        <v>83.938635000000005</v>
      </c>
      <c r="L1347" s="16">
        <f t="shared" si="103"/>
        <v>1.8983140234172469E-2</v>
      </c>
      <c r="M1347" s="10"/>
      <c r="N1347" s="6">
        <v>75.036489000000003</v>
      </c>
      <c r="O1347" s="16">
        <f t="shared" si="104"/>
        <v>-4.4798158446546221E-4</v>
      </c>
      <c r="P1347" s="10"/>
    </row>
    <row r="1348" spans="1:16" x14ac:dyDescent="0.25">
      <c r="A1348" s="23">
        <v>40249</v>
      </c>
      <c r="B1348">
        <v>22.282703999999999</v>
      </c>
      <c r="C1348" s="16">
        <f t="shared" si="100"/>
        <v>0.10625070230344513</v>
      </c>
      <c r="D1348" s="10"/>
      <c r="E1348" s="6">
        <v>29.594045000000001</v>
      </c>
      <c r="F1348" s="16">
        <f t="shared" si="101"/>
        <v>-4.0394750481294039E-3</v>
      </c>
      <c r="G1348" s="10"/>
      <c r="H1348" s="6">
        <v>18.959999</v>
      </c>
      <c r="I1348" s="16">
        <f t="shared" si="102"/>
        <v>7.8947368421051767E-3</v>
      </c>
      <c r="J1348" s="10"/>
      <c r="K1348" s="6">
        <v>83.954483999999994</v>
      </c>
      <c r="L1348" s="16">
        <f t="shared" si="103"/>
        <v>1.7492586935633714E-2</v>
      </c>
      <c r="M1348" s="10"/>
      <c r="N1348" s="6">
        <v>75.136142000000007</v>
      </c>
      <c r="O1348" s="16">
        <f t="shared" si="104"/>
        <v>-5.5209555312678571E-3</v>
      </c>
      <c r="P1348" s="10"/>
    </row>
    <row r="1349" spans="1:16" x14ac:dyDescent="0.25">
      <c r="A1349" s="23">
        <v>40248</v>
      </c>
      <c r="B1349">
        <v>22.160836</v>
      </c>
      <c r="C1349" s="16">
        <f t="shared" si="100"/>
        <v>0.13848831900986003</v>
      </c>
      <c r="D1349" s="10"/>
      <c r="E1349" s="6">
        <v>29.371054999999998</v>
      </c>
      <c r="F1349" s="16">
        <f t="shared" si="101"/>
        <v>-1.6524091567270194E-2</v>
      </c>
      <c r="G1349" s="10"/>
      <c r="H1349" s="6">
        <v>18.969999000000001</v>
      </c>
      <c r="I1349" s="16">
        <f t="shared" si="102"/>
        <v>1.2279711692471995E-2</v>
      </c>
      <c r="J1349" s="10"/>
      <c r="K1349" s="6">
        <v>83.780122000000006</v>
      </c>
      <c r="L1349" s="16">
        <f t="shared" si="103"/>
        <v>1.3148615050336376E-2</v>
      </c>
      <c r="M1349" s="10"/>
      <c r="N1349" s="6">
        <v>74.671104</v>
      </c>
      <c r="O1349" s="16">
        <f t="shared" si="104"/>
        <v>-1.3239631549922137E-2</v>
      </c>
      <c r="P1349" s="10"/>
    </row>
    <row r="1350" spans="1:16" x14ac:dyDescent="0.25">
      <c r="A1350" s="23">
        <v>40247</v>
      </c>
      <c r="B1350">
        <v>21.869309000000001</v>
      </c>
      <c r="C1350" s="16">
        <f t="shared" si="100"/>
        <v>0.12376797764435188</v>
      </c>
      <c r="D1350" s="10"/>
      <c r="E1350" s="6">
        <v>28.90118</v>
      </c>
      <c r="F1350" s="16">
        <f t="shared" si="101"/>
        <v>-1.8536266756337461E-2</v>
      </c>
      <c r="G1350" s="10"/>
      <c r="H1350" s="6">
        <v>19.030000999999999</v>
      </c>
      <c r="I1350" s="16">
        <f t="shared" si="102"/>
        <v>1.0655247735748663E-2</v>
      </c>
      <c r="J1350" s="10"/>
      <c r="K1350" s="6">
        <v>83.811824999999999</v>
      </c>
      <c r="L1350" s="16">
        <f t="shared" si="103"/>
        <v>1.750939470229862E-2</v>
      </c>
      <c r="M1350" s="10"/>
      <c r="N1350" s="6">
        <v>74.397064999999998</v>
      </c>
      <c r="O1350" s="16">
        <f t="shared" si="104"/>
        <v>-1.0773926209118323E-2</v>
      </c>
      <c r="P1350" s="10"/>
    </row>
    <row r="1351" spans="1:16" x14ac:dyDescent="0.25">
      <c r="A1351" s="23">
        <v>40246</v>
      </c>
      <c r="B1351">
        <v>21.541938999999999</v>
      </c>
      <c r="C1351" s="16">
        <f t="shared" si="100"/>
        <v>9.233210082878518E-2</v>
      </c>
      <c r="D1351" s="10"/>
      <c r="E1351" s="6">
        <v>29.192795</v>
      </c>
      <c r="F1351" s="16">
        <f t="shared" si="101"/>
        <v>-5.0983454588506394E-2</v>
      </c>
      <c r="G1351" s="10"/>
      <c r="H1351" s="6">
        <v>18.940000999999999</v>
      </c>
      <c r="I1351" s="16">
        <f t="shared" si="102"/>
        <v>-4.707112724523399E-3</v>
      </c>
      <c r="J1351" s="10"/>
      <c r="K1351" s="6">
        <v>83.732572000000005</v>
      </c>
      <c r="L1351" s="16">
        <f t="shared" si="103"/>
        <v>1.6439313915370901E-2</v>
      </c>
      <c r="M1351" s="10"/>
      <c r="N1351" s="6">
        <v>74.588063000000005</v>
      </c>
      <c r="O1351" s="16">
        <f t="shared" si="104"/>
        <v>-1.4942508174743963E-2</v>
      </c>
      <c r="P1351" s="10"/>
    </row>
    <row r="1352" spans="1:16" x14ac:dyDescent="0.25">
      <c r="A1352" s="23">
        <v>40245</v>
      </c>
      <c r="B1352">
        <v>21.656637</v>
      </c>
      <c r="C1352" s="16">
        <f t="shared" si="100"/>
        <v>0.1125758823110159</v>
      </c>
      <c r="D1352" s="10"/>
      <c r="E1352" s="6">
        <v>29.437117000000001</v>
      </c>
      <c r="F1352" s="16">
        <f t="shared" si="101"/>
        <v>-3.9917077036235815E-2</v>
      </c>
      <c r="G1352" s="10"/>
      <c r="H1352" s="6">
        <v>19.040001</v>
      </c>
      <c r="I1352" s="16">
        <f t="shared" si="102"/>
        <v>-2.1074288724974855E-3</v>
      </c>
      <c r="J1352" s="10"/>
      <c r="K1352" s="6">
        <v>83.811824999999999</v>
      </c>
      <c r="L1352" s="16">
        <f t="shared" si="103"/>
        <v>1.1813945541116588E-2</v>
      </c>
      <c r="M1352" s="10"/>
      <c r="N1352" s="6">
        <v>74.571458000000007</v>
      </c>
      <c r="O1352" s="16">
        <f t="shared" si="104"/>
        <v>-1.2952649848305242E-2</v>
      </c>
      <c r="P1352" s="10"/>
    </row>
    <row r="1353" spans="1:16" x14ac:dyDescent="0.25">
      <c r="A1353" s="23">
        <v>40242</v>
      </c>
      <c r="B1353">
        <v>21.150051000000001</v>
      </c>
      <c r="C1353" s="16">
        <f t="shared" ref="C1353:C1416" si="105">B1352/B1381-1</f>
        <v>0.10650073050096331</v>
      </c>
      <c r="D1353" s="10"/>
      <c r="E1353" s="6">
        <v>29.547459</v>
      </c>
      <c r="F1353" s="16">
        <f t="shared" ref="F1353:F1416" si="106">E1352/E1381-1</f>
        <v>-3.637768620068671E-2</v>
      </c>
      <c r="G1353" s="10"/>
      <c r="H1353" s="6">
        <v>19.030000999999999</v>
      </c>
      <c r="I1353" s="16">
        <f t="shared" ref="I1353:I1416" si="107">H1352/H1381-1</f>
        <v>1.0515772870662854E-3</v>
      </c>
      <c r="J1353" s="10"/>
      <c r="K1353" s="6">
        <v>83.677093999999997</v>
      </c>
      <c r="L1353" s="16">
        <f t="shared" ref="L1353:L1416" si="108">K1352/K1381-1</f>
        <v>1.0086009222615822E-2</v>
      </c>
      <c r="M1353" s="10"/>
      <c r="N1353" s="6">
        <v>74.961748999999998</v>
      </c>
      <c r="O1353" s="16">
        <f t="shared" ref="O1353:O1416" si="109">N1352/N1381-1</f>
        <v>-1.2849125152821994E-2</v>
      </c>
      <c r="P1353" s="10"/>
    </row>
    <row r="1354" spans="1:16" x14ac:dyDescent="0.25">
      <c r="A1354" s="23">
        <v>40241</v>
      </c>
      <c r="B1354">
        <v>20.798784000000001</v>
      </c>
      <c r="C1354" s="16">
        <f t="shared" si="105"/>
        <v>7.1474307095954703E-2</v>
      </c>
      <c r="D1354" s="10"/>
      <c r="E1354" s="6">
        <v>29.271608000000001</v>
      </c>
      <c r="F1354" s="16">
        <f t="shared" si="106"/>
        <v>-3.5502910485601835E-2</v>
      </c>
      <c r="G1354" s="10"/>
      <c r="H1354" s="6">
        <v>18.66</v>
      </c>
      <c r="I1354" s="16">
        <f t="shared" si="107"/>
        <v>5.258149316509364E-4</v>
      </c>
      <c r="J1354" s="10"/>
      <c r="K1354" s="6">
        <v>83.780122000000006</v>
      </c>
      <c r="L1354" s="16">
        <f t="shared" si="108"/>
        <v>8.3667339300039778E-3</v>
      </c>
      <c r="M1354" s="10"/>
      <c r="N1354" s="6">
        <v>75.958252999999999</v>
      </c>
      <c r="O1354" s="16">
        <f t="shared" si="109"/>
        <v>-1.2212724303421019E-2</v>
      </c>
      <c r="P1354" s="10"/>
    </row>
    <row r="1355" spans="1:16" x14ac:dyDescent="0.25">
      <c r="A1355" s="23">
        <v>40240</v>
      </c>
      <c r="B1355">
        <v>20.741434999999999</v>
      </c>
      <c r="C1355" s="16">
        <f t="shared" si="105"/>
        <v>3.2218617627592705E-2</v>
      </c>
      <c r="D1355" s="10"/>
      <c r="E1355" s="6">
        <v>29.326777</v>
      </c>
      <c r="F1355" s="16">
        <f t="shared" si="106"/>
        <v>-7.3353334548111881E-2</v>
      </c>
      <c r="G1355" s="10"/>
      <c r="H1355" s="6">
        <v>18.48</v>
      </c>
      <c r="I1355" s="16">
        <f t="shared" si="107"/>
        <v>-4.4546899920793526E-2</v>
      </c>
      <c r="J1355" s="10"/>
      <c r="K1355" s="6">
        <v>83.740499</v>
      </c>
      <c r="L1355" s="16">
        <f t="shared" si="108"/>
        <v>8.0808548493949139E-3</v>
      </c>
      <c r="M1355" s="10"/>
      <c r="N1355" s="6">
        <v>75.559650000000005</v>
      </c>
      <c r="O1355" s="16">
        <f t="shared" si="109"/>
        <v>-8.1931806375801219E-4</v>
      </c>
      <c r="P1355" s="10"/>
    </row>
    <row r="1356" spans="1:16" x14ac:dyDescent="0.25">
      <c r="A1356" s="23">
        <v>40239</v>
      </c>
      <c r="B1356">
        <v>20.657799000000001</v>
      </c>
      <c r="C1356" s="16">
        <f t="shared" si="105"/>
        <v>-5.599373062754931E-3</v>
      </c>
      <c r="D1356" s="10"/>
      <c r="E1356" s="6">
        <v>29.468643</v>
      </c>
      <c r="F1356" s="16">
        <f t="shared" si="106"/>
        <v>-9.3102613651322996E-2</v>
      </c>
      <c r="G1356" s="10"/>
      <c r="H1356" s="6">
        <v>18.629999000000002</v>
      </c>
      <c r="I1356" s="16">
        <f t="shared" si="107"/>
        <v>-7.6923076923076872E-2</v>
      </c>
      <c r="J1356" s="10"/>
      <c r="K1356" s="6">
        <v>83.566136999999998</v>
      </c>
      <c r="L1356" s="16">
        <f t="shared" si="108"/>
        <v>1.0278807782560628E-2</v>
      </c>
      <c r="M1356" s="10"/>
      <c r="N1356" s="6">
        <v>75.750648999999996</v>
      </c>
      <c r="O1356" s="16">
        <f t="shared" si="109"/>
        <v>-1.5122085717983458E-3</v>
      </c>
      <c r="P1356" s="10"/>
    </row>
    <row r="1357" spans="1:16" x14ac:dyDescent="0.25">
      <c r="A1357" s="23">
        <v>40238</v>
      </c>
      <c r="B1357">
        <v>20.746213000000001</v>
      </c>
      <c r="C1357" s="16">
        <f t="shared" si="105"/>
        <v>-1.4456778299518191E-2</v>
      </c>
      <c r="D1357" s="10"/>
      <c r="E1357" s="6">
        <v>29.374067</v>
      </c>
      <c r="F1357" s="16">
        <f t="shared" si="106"/>
        <v>-7.9517483772820086E-2</v>
      </c>
      <c r="G1357" s="10"/>
      <c r="H1357" s="6">
        <v>18.73</v>
      </c>
      <c r="I1357" s="16">
        <f t="shared" si="107"/>
        <v>-9.7383725648436226E-2</v>
      </c>
      <c r="J1357" s="10"/>
      <c r="K1357" s="6">
        <v>83.391775999999993</v>
      </c>
      <c r="L1357" s="16">
        <f t="shared" si="108"/>
        <v>7.5066148633782248E-3</v>
      </c>
      <c r="M1357" s="10"/>
      <c r="N1357" s="6">
        <v>75.850295000000003</v>
      </c>
      <c r="O1357" s="16">
        <f t="shared" si="109"/>
        <v>1.1151915617232389E-2</v>
      </c>
      <c r="P1357" s="10"/>
    </row>
    <row r="1358" spans="1:16" x14ac:dyDescent="0.25">
      <c r="A1358" s="23">
        <v>40235</v>
      </c>
      <c r="B1358">
        <v>20.378219999999999</v>
      </c>
      <c r="C1358" s="16">
        <f t="shared" si="105"/>
        <v>9.4094130037514212E-3</v>
      </c>
      <c r="D1358" s="10"/>
      <c r="E1358" s="6">
        <v>29.066692</v>
      </c>
      <c r="F1358" s="16">
        <f t="shared" si="106"/>
        <v>-5.5738557896123142E-2</v>
      </c>
      <c r="G1358" s="10"/>
      <c r="H1358" s="6">
        <v>18.16</v>
      </c>
      <c r="I1358" s="16">
        <f t="shared" si="107"/>
        <v>-8.544921875E-2</v>
      </c>
      <c r="J1358" s="10"/>
      <c r="K1358" s="6">
        <v>83.284779</v>
      </c>
      <c r="L1358" s="16">
        <f t="shared" si="108"/>
        <v>6.2625022195164082E-3</v>
      </c>
      <c r="M1358" s="10"/>
      <c r="N1358" s="6">
        <v>75.883510000000001</v>
      </c>
      <c r="O1358" s="16">
        <f t="shared" si="109"/>
        <v>9.5917363993247573E-3</v>
      </c>
      <c r="P1358" s="10"/>
    </row>
    <row r="1359" spans="1:16" x14ac:dyDescent="0.25">
      <c r="A1359" s="23">
        <v>40234</v>
      </c>
      <c r="B1359">
        <v>20.366273</v>
      </c>
      <c r="C1359" s="16">
        <f t="shared" si="105"/>
        <v>-2.3236398253539958E-2</v>
      </c>
      <c r="D1359" s="10"/>
      <c r="E1359" s="6">
        <v>28.822367</v>
      </c>
      <c r="F1359" s="16">
        <f t="shared" si="106"/>
        <v>-7.7769445629400358E-2</v>
      </c>
      <c r="G1359" s="10"/>
      <c r="H1359" s="6">
        <v>18.52</v>
      </c>
      <c r="I1359" s="16">
        <f t="shared" si="107"/>
        <v>-0.11154603172475375</v>
      </c>
      <c r="J1359" s="10"/>
      <c r="K1359" s="6">
        <v>82.740226000000007</v>
      </c>
      <c r="L1359" s="16">
        <f t="shared" si="108"/>
        <v>4.5903695756468466E-3</v>
      </c>
      <c r="M1359" s="10"/>
      <c r="N1359" s="6">
        <v>75.494446999999994</v>
      </c>
      <c r="O1359" s="16">
        <f t="shared" si="109"/>
        <v>1.6282454311993488E-2</v>
      </c>
      <c r="P1359" s="10"/>
    </row>
    <row r="1360" spans="1:16" x14ac:dyDescent="0.25">
      <c r="A1360" s="23">
        <v>40233</v>
      </c>
      <c r="B1360">
        <v>20.461853999999999</v>
      </c>
      <c r="C1360" s="16">
        <f t="shared" si="105"/>
        <v>-2.0448241608882811E-2</v>
      </c>
      <c r="D1360" s="10"/>
      <c r="E1360" s="6">
        <v>29.106097999999999</v>
      </c>
      <c r="F1360" s="16">
        <f t="shared" si="106"/>
        <v>-6.0621627726894722E-2</v>
      </c>
      <c r="G1360" s="10"/>
      <c r="H1360" s="6">
        <v>19.629999000000002</v>
      </c>
      <c r="I1360" s="16">
        <f t="shared" si="107"/>
        <v>-8.1349206349206393E-2</v>
      </c>
      <c r="J1360" s="10"/>
      <c r="K1360" s="6">
        <v>82.827038999999999</v>
      </c>
      <c r="L1360" s="16">
        <f t="shared" si="108"/>
        <v>1.6296472268566564E-3</v>
      </c>
      <c r="M1360" s="10"/>
      <c r="N1360" s="6">
        <v>75.072278999999995</v>
      </c>
      <c r="O1360" s="16">
        <f t="shared" si="109"/>
        <v>2.522936916690699E-2</v>
      </c>
      <c r="P1360" s="10"/>
    </row>
    <row r="1361" spans="1:16" x14ac:dyDescent="0.25">
      <c r="A1361" s="23">
        <v>40232</v>
      </c>
      <c r="B1361">
        <v>20.578944</v>
      </c>
      <c r="C1361" s="16">
        <f t="shared" si="105"/>
        <v>-6.7322500543918196E-3</v>
      </c>
      <c r="D1361" s="10"/>
      <c r="E1361" s="6">
        <v>28.775077</v>
      </c>
      <c r="F1361" s="16">
        <f t="shared" si="106"/>
        <v>-1.6511309135750052E-2</v>
      </c>
      <c r="G1361" s="10"/>
      <c r="H1361" s="6">
        <v>19.399999999999999</v>
      </c>
      <c r="I1361" s="16">
        <f t="shared" si="107"/>
        <v>-2.7254757185331879E-2</v>
      </c>
      <c r="J1361" s="10"/>
      <c r="K1361" s="6">
        <v>82.471898999999993</v>
      </c>
      <c r="L1361" s="16">
        <f t="shared" si="108"/>
        <v>-1.4987938836352743E-3</v>
      </c>
      <c r="M1361" s="10"/>
      <c r="N1361" s="6">
        <v>74.890163999999999</v>
      </c>
      <c r="O1361" s="16">
        <f t="shared" si="109"/>
        <v>7.6442265637852724E-3</v>
      </c>
      <c r="P1361" s="10"/>
    </row>
    <row r="1362" spans="1:16" x14ac:dyDescent="0.25">
      <c r="A1362" s="23">
        <v>40231</v>
      </c>
      <c r="B1362">
        <v>20.767720000000001</v>
      </c>
      <c r="C1362" s="16">
        <f t="shared" si="105"/>
        <v>-5.7697302511965365E-3</v>
      </c>
      <c r="D1362" s="10"/>
      <c r="E1362" s="6">
        <v>29.255844</v>
      </c>
      <c r="F1362" s="16">
        <f t="shared" si="106"/>
        <v>-3.540291456042588E-2</v>
      </c>
      <c r="G1362" s="10"/>
      <c r="H1362" s="6">
        <v>19.379999000000002</v>
      </c>
      <c r="I1362" s="16">
        <f t="shared" si="107"/>
        <v>-5.4119941491955315E-2</v>
      </c>
      <c r="J1362" s="10"/>
      <c r="K1362" s="6">
        <v>82.274597999999997</v>
      </c>
      <c r="L1362" s="16">
        <f t="shared" si="108"/>
        <v>-3.8928449629155315E-3</v>
      </c>
      <c r="M1362" s="10"/>
      <c r="N1362" s="6">
        <v>73.739536999999999</v>
      </c>
      <c r="O1362" s="16">
        <f t="shared" si="109"/>
        <v>2.2405903265104721E-2</v>
      </c>
      <c r="P1362" s="10"/>
    </row>
    <row r="1363" spans="1:16" x14ac:dyDescent="0.25">
      <c r="A1363" s="23">
        <v>40228</v>
      </c>
      <c r="B1363">
        <v>20.743822999999999</v>
      </c>
      <c r="C1363" s="16">
        <f t="shared" si="105"/>
        <v>4.6743385940972715E-4</v>
      </c>
      <c r="D1363" s="10"/>
      <c r="E1363" s="6">
        <v>29.547459</v>
      </c>
      <c r="F1363" s="16">
        <f t="shared" si="106"/>
        <v>-1.5384663019863964E-2</v>
      </c>
      <c r="G1363" s="10"/>
      <c r="H1363" s="6">
        <v>19.260000000000002</v>
      </c>
      <c r="I1363" s="16">
        <f t="shared" si="107"/>
        <v>-6.5573818707810871E-2</v>
      </c>
      <c r="J1363" s="10"/>
      <c r="K1363" s="6">
        <v>82.227248000000003</v>
      </c>
      <c r="L1363" s="16">
        <f t="shared" si="108"/>
        <v>-5.237295560756472E-3</v>
      </c>
      <c r="M1363" s="10"/>
      <c r="N1363" s="6">
        <v>74.045815000000005</v>
      </c>
      <c r="O1363" s="16">
        <f t="shared" si="109"/>
        <v>1.1729981593995298E-3</v>
      </c>
      <c r="P1363" s="10"/>
    </row>
    <row r="1364" spans="1:16" x14ac:dyDescent="0.25">
      <c r="A1364" s="23">
        <v>40227</v>
      </c>
      <c r="B1364">
        <v>20.779667</v>
      </c>
      <c r="C1364" s="16">
        <f t="shared" si="105"/>
        <v>2.0805522349571781E-3</v>
      </c>
      <c r="D1364" s="10"/>
      <c r="E1364" s="6">
        <v>29.38983</v>
      </c>
      <c r="F1364" s="16">
        <f t="shared" si="106"/>
        <v>-6.0975691798762499E-3</v>
      </c>
      <c r="G1364" s="10"/>
      <c r="H1364" s="6">
        <v>19.360001</v>
      </c>
      <c r="I1364" s="16">
        <f t="shared" si="107"/>
        <v>-6.0487804878048723E-2</v>
      </c>
      <c r="J1364" s="10"/>
      <c r="K1364" s="6">
        <v>81.935239999999993</v>
      </c>
      <c r="L1364" s="16">
        <f t="shared" si="108"/>
        <v>-3.6324224038087882E-3</v>
      </c>
      <c r="M1364" s="10"/>
      <c r="N1364" s="6">
        <v>73.648478999999995</v>
      </c>
      <c r="O1364" s="16">
        <f t="shared" si="109"/>
        <v>4.8812030289877573E-3</v>
      </c>
      <c r="P1364" s="10"/>
    </row>
    <row r="1365" spans="1:16" x14ac:dyDescent="0.25">
      <c r="A1365" s="23">
        <v>40226</v>
      </c>
      <c r="B1365">
        <v>20.65063</v>
      </c>
      <c r="C1365" s="16">
        <f t="shared" si="105"/>
        <v>1.3154248867923268E-2</v>
      </c>
      <c r="D1365" s="10"/>
      <c r="E1365" s="6">
        <v>29.429237000000001</v>
      </c>
      <c r="F1365" s="16">
        <f t="shared" si="106"/>
        <v>-9.8247248230055595E-3</v>
      </c>
      <c r="G1365" s="10"/>
      <c r="H1365" s="6">
        <v>19.510000000000002</v>
      </c>
      <c r="I1365" s="16">
        <f t="shared" si="107"/>
        <v>-6.7886326432354371E-2</v>
      </c>
      <c r="J1365" s="10"/>
      <c r="K1365" s="6">
        <v>81.990483999999995</v>
      </c>
      <c r="L1365" s="16">
        <f t="shared" si="108"/>
        <v>-5.9402705004094614E-3</v>
      </c>
      <c r="M1365" s="10"/>
      <c r="N1365" s="6">
        <v>73.946483999999998</v>
      </c>
      <c r="O1365" s="16">
        <f t="shared" si="109"/>
        <v>1.1700677653201375E-3</v>
      </c>
      <c r="P1365" s="10"/>
    </row>
    <row r="1366" spans="1:16" x14ac:dyDescent="0.25">
      <c r="A1366" s="23">
        <v>40225</v>
      </c>
      <c r="B1366">
        <v>20.521592999999999</v>
      </c>
      <c r="C1366" s="16">
        <f t="shared" si="105"/>
        <v>-6.6575483978716932E-3</v>
      </c>
      <c r="D1366" s="10"/>
      <c r="E1366" s="6">
        <v>29.681442000000001</v>
      </c>
      <c r="F1366" s="16">
        <f t="shared" si="106"/>
        <v>4.8439308533361203E-3</v>
      </c>
      <c r="G1366" s="10"/>
      <c r="H1366" s="6">
        <v>19.18</v>
      </c>
      <c r="I1366" s="16">
        <f t="shared" si="107"/>
        <v>-6.1116503314893822E-2</v>
      </c>
      <c r="J1366" s="10"/>
      <c r="K1366" s="6">
        <v>82.266704000000004</v>
      </c>
      <c r="L1366" s="16">
        <f t="shared" si="108"/>
        <v>-8.2012526444635858E-3</v>
      </c>
      <c r="M1366" s="10"/>
      <c r="N1366" s="6">
        <v>74.799107000000006</v>
      </c>
      <c r="O1366" s="16">
        <f t="shared" si="109"/>
        <v>-8.2351911140514655E-3</v>
      </c>
      <c r="P1366" s="10"/>
    </row>
    <row r="1367" spans="1:16" x14ac:dyDescent="0.25">
      <c r="A1367" s="23">
        <v>40221</v>
      </c>
      <c r="B1367">
        <v>20.258742000000002</v>
      </c>
      <c r="C1367" s="16">
        <f t="shared" si="105"/>
        <v>-2.4176202598770846E-2</v>
      </c>
      <c r="D1367" s="10"/>
      <c r="E1367" s="6">
        <v>29.098215</v>
      </c>
      <c r="F1367" s="16">
        <f t="shared" si="106"/>
        <v>1.7562871565532268E-2</v>
      </c>
      <c r="G1367" s="10"/>
      <c r="H1367" s="6">
        <v>19</v>
      </c>
      <c r="I1367" s="16">
        <f t="shared" si="107"/>
        <v>-5.5172367249870291E-2</v>
      </c>
      <c r="J1367" s="10"/>
      <c r="K1367" s="6">
        <v>81.943133000000003</v>
      </c>
      <c r="L1367" s="16">
        <f t="shared" si="108"/>
        <v>-1.0761397692371499E-4</v>
      </c>
      <c r="M1367" s="10"/>
      <c r="N1367" s="6">
        <v>74.658383999999998</v>
      </c>
      <c r="O1367" s="16">
        <f t="shared" si="109"/>
        <v>9.6788865592656315E-3</v>
      </c>
      <c r="P1367" s="10"/>
    </row>
    <row r="1368" spans="1:16" x14ac:dyDescent="0.25">
      <c r="A1368" s="23">
        <v>40220</v>
      </c>
      <c r="B1368">
        <v>20.344766</v>
      </c>
      <c r="C1368" s="16">
        <f t="shared" si="105"/>
        <v>-2.9185195237900641E-2</v>
      </c>
      <c r="D1368" s="10"/>
      <c r="E1368" s="6">
        <v>29.066692</v>
      </c>
      <c r="F1368" s="16">
        <f t="shared" si="106"/>
        <v>1.0399488894004216E-2</v>
      </c>
      <c r="G1368" s="10"/>
      <c r="H1368" s="6">
        <v>18.879999000000002</v>
      </c>
      <c r="I1368" s="16">
        <f t="shared" si="107"/>
        <v>-4.5705675539929658E-2</v>
      </c>
      <c r="J1368" s="10"/>
      <c r="K1368" s="6">
        <v>81.848427000000001</v>
      </c>
      <c r="L1368" s="16">
        <f t="shared" si="108"/>
        <v>1.2190726284941888E-3</v>
      </c>
      <c r="M1368" s="10"/>
      <c r="N1368" s="6">
        <v>74.352099999999993</v>
      </c>
      <c r="O1368" s="16">
        <f t="shared" si="109"/>
        <v>6.8824046350393075E-3</v>
      </c>
      <c r="P1368" s="10"/>
    </row>
    <row r="1369" spans="1:16" x14ac:dyDescent="0.25">
      <c r="A1369" s="23">
        <v>40219</v>
      </c>
      <c r="B1369">
        <v>19.986331</v>
      </c>
      <c r="C1369" s="16">
        <f t="shared" si="105"/>
        <v>-3.2584516447655143E-2</v>
      </c>
      <c r="D1369" s="10"/>
      <c r="E1369" s="6">
        <v>28.530754999999999</v>
      </c>
      <c r="F1369" s="16">
        <f t="shared" si="106"/>
        <v>-4.8570011569897265E-3</v>
      </c>
      <c r="G1369" s="10"/>
      <c r="H1369" s="6">
        <v>18.719999000000001</v>
      </c>
      <c r="I1369" s="16">
        <f t="shared" si="107"/>
        <v>-7.3601573778291129E-2</v>
      </c>
      <c r="J1369" s="10"/>
      <c r="K1369" s="6">
        <v>81.659019000000001</v>
      </c>
      <c r="L1369" s="16">
        <f t="shared" si="108"/>
        <v>-1.3763457978195337E-3</v>
      </c>
      <c r="M1369" s="10"/>
      <c r="N1369" s="6">
        <v>74.757715000000005</v>
      </c>
      <c r="O1369" s="16">
        <f t="shared" si="109"/>
        <v>-2.0222471480689785E-3</v>
      </c>
      <c r="P1369" s="10"/>
    </row>
    <row r="1370" spans="1:16" x14ac:dyDescent="0.25">
      <c r="A1370" s="23">
        <v>40218</v>
      </c>
      <c r="B1370">
        <v>19.868046</v>
      </c>
      <c r="C1370" s="16">
        <f t="shared" si="105"/>
        <v>-4.8332762418632713E-2</v>
      </c>
      <c r="D1370" s="10"/>
      <c r="E1370" s="6">
        <v>28.743554</v>
      </c>
      <c r="F1370" s="16">
        <f t="shared" si="106"/>
        <v>-2.4258687929079259E-2</v>
      </c>
      <c r="G1370" s="10"/>
      <c r="H1370" s="6">
        <v>18.719999000000001</v>
      </c>
      <c r="I1370" s="16">
        <f t="shared" si="107"/>
        <v>-8.9494167776953626E-2</v>
      </c>
      <c r="J1370" s="10"/>
      <c r="K1370" s="6">
        <v>82.298272999999995</v>
      </c>
      <c r="L1370" s="16">
        <f t="shared" si="108"/>
        <v>-2.5396700455400101E-3</v>
      </c>
      <c r="M1370" s="10"/>
      <c r="N1370" s="6">
        <v>75.477894000000006</v>
      </c>
      <c r="O1370" s="16">
        <f t="shared" si="109"/>
        <v>1.0019780834140235E-2</v>
      </c>
      <c r="P1370" s="10"/>
    </row>
    <row r="1371" spans="1:16" x14ac:dyDescent="0.25">
      <c r="A1371" s="23">
        <v>40217</v>
      </c>
      <c r="B1371">
        <v>19.815556000000001</v>
      </c>
      <c r="C1371" s="16">
        <f t="shared" si="105"/>
        <v>-4.022597437755171E-2</v>
      </c>
      <c r="D1371" s="10"/>
      <c r="E1371" s="6">
        <v>28.83813</v>
      </c>
      <c r="F1371" s="16">
        <f t="shared" si="106"/>
        <v>-2.1989783540769081E-2</v>
      </c>
      <c r="G1371" s="10"/>
      <c r="H1371" s="6">
        <v>18.5</v>
      </c>
      <c r="I1371" s="16">
        <f t="shared" si="107"/>
        <v>-8.504399242639249E-2</v>
      </c>
      <c r="J1371" s="10"/>
      <c r="K1371" s="6">
        <v>82.487680999999995</v>
      </c>
      <c r="L1371" s="16">
        <f t="shared" si="108"/>
        <v>8.3175569572619956E-3</v>
      </c>
      <c r="M1371" s="10"/>
      <c r="N1371" s="6">
        <v>76.239459999999994</v>
      </c>
      <c r="O1371" s="16">
        <f t="shared" si="109"/>
        <v>2.6476334946397895E-2</v>
      </c>
      <c r="P1371" s="10"/>
    </row>
    <row r="1372" spans="1:16" x14ac:dyDescent="0.25">
      <c r="A1372" s="23">
        <v>40214</v>
      </c>
      <c r="B1372">
        <v>19.698642</v>
      </c>
      <c r="C1372" s="16">
        <f t="shared" si="105"/>
        <v>-3.7547794016041691E-2</v>
      </c>
      <c r="D1372" s="10"/>
      <c r="E1372" s="6">
        <v>28.948468999999999</v>
      </c>
      <c r="F1372" s="16">
        <f t="shared" si="106"/>
        <v>-1.0813768883397024E-2</v>
      </c>
      <c r="G1372" s="10"/>
      <c r="H1372" s="6">
        <v>18.790001</v>
      </c>
      <c r="I1372" s="16">
        <f t="shared" si="107"/>
        <v>-7.3610369234370032E-2</v>
      </c>
      <c r="J1372" s="10"/>
      <c r="K1372" s="6">
        <v>82.408760999999998</v>
      </c>
      <c r="L1372" s="16">
        <f t="shared" si="108"/>
        <v>7.9323290718229522E-3</v>
      </c>
      <c r="M1372" s="10"/>
      <c r="N1372" s="6">
        <v>76.140129000000002</v>
      </c>
      <c r="O1372" s="16">
        <f t="shared" si="109"/>
        <v>3.3943995234818836E-2</v>
      </c>
      <c r="P1372" s="10"/>
    </row>
    <row r="1373" spans="1:16" x14ac:dyDescent="0.25">
      <c r="A1373" s="23">
        <v>40213</v>
      </c>
      <c r="B1373">
        <v>19.815556000000001</v>
      </c>
      <c r="C1373" s="16">
        <f t="shared" si="105"/>
        <v>-4.1671529586490785E-2</v>
      </c>
      <c r="D1373" s="10"/>
      <c r="E1373" s="6">
        <v>29.240081</v>
      </c>
      <c r="F1373" s="16">
        <f t="shared" si="106"/>
        <v>-1.3959764160763499E-2</v>
      </c>
      <c r="G1373" s="10"/>
      <c r="H1373" s="6">
        <v>18.75</v>
      </c>
      <c r="I1373" s="16">
        <f t="shared" si="107"/>
        <v>-2.642476820853723E-2</v>
      </c>
      <c r="J1373" s="10"/>
      <c r="K1373" s="6">
        <v>82.661306999999994</v>
      </c>
      <c r="L1373" s="16">
        <f t="shared" si="108"/>
        <v>2.271960058940925E-3</v>
      </c>
      <c r="M1373" s="10"/>
      <c r="N1373" s="6">
        <v>75.974566999999993</v>
      </c>
      <c r="O1373" s="16">
        <f t="shared" si="109"/>
        <v>2.1889290521747373E-2</v>
      </c>
      <c r="P1373" s="10"/>
    </row>
    <row r="1374" spans="1:16" x14ac:dyDescent="0.25">
      <c r="A1374" s="23">
        <v>40212</v>
      </c>
      <c r="B1374">
        <v>19.927696000000001</v>
      </c>
      <c r="C1374" s="16">
        <f t="shared" si="105"/>
        <v>-3.7659319006328906E-2</v>
      </c>
      <c r="D1374" s="10"/>
      <c r="E1374" s="6">
        <v>30.516874000000001</v>
      </c>
      <c r="F1374" s="16">
        <f t="shared" si="106"/>
        <v>-1.7218591793092153E-2</v>
      </c>
      <c r="G1374" s="10"/>
      <c r="H1374" s="6">
        <v>18.860001</v>
      </c>
      <c r="I1374" s="16">
        <f t="shared" si="107"/>
        <v>-1.678028316727842E-2</v>
      </c>
      <c r="J1374" s="10"/>
      <c r="K1374" s="6">
        <v>82.669200000000004</v>
      </c>
      <c r="L1374" s="16">
        <f t="shared" si="108"/>
        <v>8.5109856233334114E-3</v>
      </c>
      <c r="M1374" s="10"/>
      <c r="N1374" s="6">
        <v>74.790826999999993</v>
      </c>
      <c r="O1374" s="16">
        <f t="shared" si="109"/>
        <v>1.989231594050489E-2</v>
      </c>
      <c r="P1374" s="10"/>
    </row>
    <row r="1375" spans="1:16" x14ac:dyDescent="0.25">
      <c r="A1375" s="23">
        <v>40211</v>
      </c>
      <c r="B1375">
        <v>20.044609999999999</v>
      </c>
      <c r="C1375" s="16">
        <f t="shared" si="105"/>
        <v>-4.5594853528328372E-2</v>
      </c>
      <c r="D1375" s="10"/>
      <c r="E1375" s="6">
        <v>31.163150999999999</v>
      </c>
      <c r="F1375" s="16">
        <f t="shared" si="106"/>
        <v>2.7328284029485284E-2</v>
      </c>
      <c r="G1375" s="10"/>
      <c r="H1375" s="6">
        <v>18.860001</v>
      </c>
      <c r="I1375" s="16">
        <f t="shared" si="107"/>
        <v>-9.4537810160829627E-3</v>
      </c>
      <c r="J1375" s="10"/>
      <c r="K1375" s="6">
        <v>82.756012999999996</v>
      </c>
      <c r="L1375" s="16">
        <f t="shared" si="108"/>
        <v>4.3879555089858524E-3</v>
      </c>
      <c r="M1375" s="10"/>
      <c r="N1375" s="6">
        <v>75.668289000000001</v>
      </c>
      <c r="O1375" s="16">
        <f t="shared" si="109"/>
        <v>-1.6165650097348383E-3</v>
      </c>
      <c r="P1375" s="10"/>
    </row>
    <row r="1376" spans="1:16" x14ac:dyDescent="0.25">
      <c r="A1376" s="23">
        <v>40210</v>
      </c>
      <c r="B1376">
        <v>19.961100999999999</v>
      </c>
      <c r="C1376" s="16">
        <f t="shared" si="105"/>
        <v>-5.5749101837167969E-2</v>
      </c>
      <c r="D1376" s="10"/>
      <c r="E1376" s="6">
        <v>30.185853000000002</v>
      </c>
      <c r="F1376" s="16">
        <f t="shared" si="106"/>
        <v>5.7219259827294477E-2</v>
      </c>
      <c r="G1376" s="10"/>
      <c r="H1376" s="6">
        <v>19</v>
      </c>
      <c r="I1376" s="16">
        <f t="shared" si="107"/>
        <v>-3.6977812995244719E-3</v>
      </c>
      <c r="J1376" s="10"/>
      <c r="K1376" s="6">
        <v>82.495574000000005</v>
      </c>
      <c r="L1376" s="16">
        <f t="shared" si="108"/>
        <v>5.9096472642927722E-4</v>
      </c>
      <c r="M1376" s="10"/>
      <c r="N1376" s="6">
        <v>75.453062000000003</v>
      </c>
      <c r="O1376" s="16">
        <f t="shared" si="109"/>
        <v>-7.8649622152160426E-3</v>
      </c>
      <c r="P1376" s="10"/>
    </row>
    <row r="1377" spans="1:16" x14ac:dyDescent="0.25">
      <c r="A1377" s="23">
        <v>40207</v>
      </c>
      <c r="B1377">
        <v>19.572185000000001</v>
      </c>
      <c r="C1377" s="16">
        <f t="shared" si="105"/>
        <v>-3.8722235666205584E-2</v>
      </c>
      <c r="D1377" s="10"/>
      <c r="E1377" s="6">
        <v>30.091276000000001</v>
      </c>
      <c r="F1377" s="16">
        <f t="shared" si="106"/>
        <v>2.736054217237549E-2</v>
      </c>
      <c r="G1377" s="10"/>
      <c r="H1377" s="6">
        <v>18.73</v>
      </c>
      <c r="I1377" s="16">
        <f t="shared" si="107"/>
        <v>1.8766756032171594E-2</v>
      </c>
      <c r="J1377" s="10"/>
      <c r="K1377" s="6">
        <v>82.864924999999999</v>
      </c>
      <c r="L1377" s="16">
        <f t="shared" si="108"/>
        <v>-4.1597332849412361E-3</v>
      </c>
      <c r="M1377" s="10"/>
      <c r="N1377" s="6">
        <v>76.144264000000007</v>
      </c>
      <c r="O1377" s="16">
        <f t="shared" si="109"/>
        <v>-1.4933382498064862E-2</v>
      </c>
      <c r="P1377" s="10"/>
    </row>
    <row r="1378" spans="1:16" x14ac:dyDescent="0.25">
      <c r="A1378" s="23">
        <v>40206</v>
      </c>
      <c r="B1378">
        <v>19.720116999999998</v>
      </c>
      <c r="C1378" s="16">
        <f t="shared" si="105"/>
        <v>-5.7451478256263067E-2</v>
      </c>
      <c r="D1378" s="10"/>
      <c r="E1378" s="6">
        <v>29.925767</v>
      </c>
      <c r="F1378" s="16">
        <f t="shared" si="106"/>
        <v>1.1390720908835084E-2</v>
      </c>
      <c r="G1378" s="10"/>
      <c r="H1378" s="6">
        <v>18.77</v>
      </c>
      <c r="I1378" s="16">
        <f t="shared" si="107"/>
        <v>-2.3970868995785821E-2</v>
      </c>
      <c r="J1378" s="10"/>
      <c r="K1378" s="6">
        <v>82.338425999999998</v>
      </c>
      <c r="L1378" s="16">
        <f t="shared" si="108"/>
        <v>4.5691602456134905E-3</v>
      </c>
      <c r="M1378" s="10"/>
      <c r="N1378" s="6">
        <v>75.484367000000006</v>
      </c>
      <c r="O1378" s="16">
        <f t="shared" si="109"/>
        <v>1.0463524249773259E-2</v>
      </c>
      <c r="P1378" s="10"/>
    </row>
    <row r="1379" spans="1:16" x14ac:dyDescent="0.25">
      <c r="A1379" s="23">
        <v>40205</v>
      </c>
      <c r="B1379">
        <v>20.020751000000001</v>
      </c>
      <c r="C1379" s="16">
        <f t="shared" si="105"/>
        <v>-4.0515407542798476E-2</v>
      </c>
      <c r="D1379" s="10"/>
      <c r="E1379" s="6">
        <v>30.453821000000001</v>
      </c>
      <c r="F1379" s="16">
        <f t="shared" si="106"/>
        <v>-7.8946460750095593E-4</v>
      </c>
      <c r="G1379" s="10"/>
      <c r="H1379" s="6">
        <v>19.120000999999998</v>
      </c>
      <c r="I1379" s="16">
        <f t="shared" si="107"/>
        <v>-2.2395884250214437E-2</v>
      </c>
      <c r="J1379" s="10"/>
      <c r="K1379" s="6">
        <v>82.456299999999999</v>
      </c>
      <c r="L1379" s="16">
        <f t="shared" si="108"/>
        <v>1.9886947375300501E-3</v>
      </c>
      <c r="M1379" s="10"/>
      <c r="N1379" s="6">
        <v>75.525606999999994</v>
      </c>
      <c r="O1379" s="16">
        <f t="shared" si="109"/>
        <v>5.0600301345915533E-4</v>
      </c>
      <c r="P1379" s="10"/>
    </row>
    <row r="1380" spans="1:16" x14ac:dyDescent="0.25">
      <c r="A1380" s="23">
        <v>40204</v>
      </c>
      <c r="B1380">
        <v>19.362220000000001</v>
      </c>
      <c r="C1380" s="16">
        <f t="shared" si="105"/>
        <v>-1.0144990520343122E-2</v>
      </c>
      <c r="D1380" s="10"/>
      <c r="E1380" s="6">
        <v>30.406535000000002</v>
      </c>
      <c r="F1380" s="16">
        <f t="shared" si="106"/>
        <v>2.3034124606651663E-2</v>
      </c>
      <c r="G1380" s="10"/>
      <c r="H1380" s="6">
        <v>18.98</v>
      </c>
      <c r="I1380" s="16">
        <f t="shared" si="107"/>
        <v>-2.6081898800209835E-3</v>
      </c>
      <c r="J1380" s="10"/>
      <c r="K1380" s="6">
        <v>82.754909999999995</v>
      </c>
      <c r="L1380" s="16">
        <f t="shared" si="108"/>
        <v>-3.7868310198165833E-3</v>
      </c>
      <c r="M1380" s="10"/>
      <c r="N1380" s="6">
        <v>75.566854000000006</v>
      </c>
      <c r="O1380" s="16">
        <f t="shared" si="109"/>
        <v>-3.3988806355923495E-3</v>
      </c>
      <c r="P1380" s="10"/>
    </row>
    <row r="1381" spans="1:16" x14ac:dyDescent="0.25">
      <c r="A1381" s="23">
        <v>40203</v>
      </c>
      <c r="B1381">
        <v>19.572185000000001</v>
      </c>
      <c r="C1381" s="16">
        <f t="shared" si="105"/>
        <v>-2.3357917577651044E-3</v>
      </c>
      <c r="D1381" s="10"/>
      <c r="E1381" s="6">
        <v>30.548397000000001</v>
      </c>
      <c r="F1381" s="16">
        <f t="shared" si="106"/>
        <v>4.0733815669110607E-2</v>
      </c>
      <c r="G1381" s="10"/>
      <c r="H1381" s="6">
        <v>19.02</v>
      </c>
      <c r="I1381" s="16">
        <f t="shared" si="107"/>
        <v>-1.0526315789473051E-3</v>
      </c>
      <c r="J1381" s="10"/>
      <c r="K1381" s="6">
        <v>82.974939000000006</v>
      </c>
      <c r="L1381" s="16">
        <f t="shared" si="108"/>
        <v>5.333686412301919E-3</v>
      </c>
      <c r="M1381" s="10"/>
      <c r="N1381" s="6">
        <v>75.542107999999999</v>
      </c>
      <c r="O1381" s="16">
        <f t="shared" si="109"/>
        <v>-1.6635142299586958E-3</v>
      </c>
      <c r="P1381" s="10"/>
    </row>
    <row r="1382" spans="1:16" x14ac:dyDescent="0.25">
      <c r="A1382" s="23">
        <v>40200</v>
      </c>
      <c r="B1382">
        <v>19.739204999999998</v>
      </c>
      <c r="C1382" s="16">
        <f t="shared" si="105"/>
        <v>-3.5228687354386112E-3</v>
      </c>
      <c r="D1382" s="10"/>
      <c r="E1382" s="6">
        <v>30.635093999999999</v>
      </c>
      <c r="F1382" s="16">
        <f t="shared" si="106"/>
        <v>4.3056917395766447E-2</v>
      </c>
      <c r="G1382" s="10"/>
      <c r="H1382" s="6">
        <v>19.02</v>
      </c>
      <c r="I1382" s="16">
        <f t="shared" si="107"/>
        <v>6.3492063492063266E-3</v>
      </c>
      <c r="J1382" s="10"/>
      <c r="K1382" s="6">
        <v>82.982799</v>
      </c>
      <c r="L1382" s="16">
        <f t="shared" si="108"/>
        <v>3.2379672776965407E-3</v>
      </c>
      <c r="M1382" s="10"/>
      <c r="N1382" s="6">
        <v>75.888554999999997</v>
      </c>
      <c r="O1382" s="16">
        <f t="shared" si="109"/>
        <v>-2.0988364326850473E-3</v>
      </c>
      <c r="P1382" s="10"/>
    </row>
    <row r="1383" spans="1:16" x14ac:dyDescent="0.25">
      <c r="A1383" s="23">
        <v>40199</v>
      </c>
      <c r="B1383">
        <v>20.149591999999998</v>
      </c>
      <c r="C1383" s="16">
        <f t="shared" si="105"/>
        <v>1.1987822025289585E-2</v>
      </c>
      <c r="D1383" s="10"/>
      <c r="E1383" s="6">
        <v>31.588747999999999</v>
      </c>
      <c r="F1383" s="16">
        <f t="shared" si="106"/>
        <v>5.699819850244503E-2</v>
      </c>
      <c r="G1383" s="10"/>
      <c r="H1383" s="6">
        <v>19.530000999999999</v>
      </c>
      <c r="I1383" s="16">
        <f t="shared" si="107"/>
        <v>-6.788511749347248E-3</v>
      </c>
      <c r="J1383" s="10"/>
      <c r="K1383" s="6">
        <v>83.108534000000006</v>
      </c>
      <c r="L1383" s="16">
        <f t="shared" si="108"/>
        <v>4.1881510666252897E-3</v>
      </c>
      <c r="M1383" s="10"/>
      <c r="N1383" s="6">
        <v>76.020538000000002</v>
      </c>
      <c r="O1383" s="16">
        <f t="shared" si="109"/>
        <v>-9.0351494443016156E-3</v>
      </c>
      <c r="P1383" s="10"/>
    </row>
    <row r="1384" spans="1:16" x14ac:dyDescent="0.25">
      <c r="A1384" s="23">
        <v>40198</v>
      </c>
      <c r="B1384">
        <v>20.858228</v>
      </c>
      <c r="C1384" s="16">
        <f t="shared" si="105"/>
        <v>5.5756991780909315E-2</v>
      </c>
      <c r="D1384" s="10"/>
      <c r="E1384" s="6">
        <v>32.337480999999997</v>
      </c>
      <c r="F1384" s="16">
        <f t="shared" si="106"/>
        <v>0.1138889187638128</v>
      </c>
      <c r="G1384" s="10"/>
      <c r="H1384" s="6">
        <v>20.02</v>
      </c>
      <c r="I1384" s="16">
        <f t="shared" si="107"/>
        <v>1.8779394887845413E-2</v>
      </c>
      <c r="J1384" s="10"/>
      <c r="K1384" s="6">
        <v>82.888503999999998</v>
      </c>
      <c r="L1384" s="16">
        <f t="shared" si="108"/>
        <v>-6.6438822333481085E-5</v>
      </c>
      <c r="M1384" s="10"/>
      <c r="N1384" s="6">
        <v>75.674085000000005</v>
      </c>
      <c r="O1384" s="16">
        <f t="shared" si="109"/>
        <v>-1.1872125511577125E-2</v>
      </c>
      <c r="P1384" s="10"/>
    </row>
    <row r="1385" spans="1:16" x14ac:dyDescent="0.25">
      <c r="A1385" s="23">
        <v>40197</v>
      </c>
      <c r="B1385">
        <v>20.960825</v>
      </c>
      <c r="C1385" s="16">
        <f t="shared" si="105"/>
        <v>9.370698013174894E-2</v>
      </c>
      <c r="D1385" s="10"/>
      <c r="E1385" s="6">
        <v>32.014342999999997</v>
      </c>
      <c r="F1385" s="16">
        <f t="shared" si="106"/>
        <v>0.12941608935585602</v>
      </c>
      <c r="G1385" s="10"/>
      <c r="H1385" s="6">
        <v>20.639999</v>
      </c>
      <c r="I1385" s="16">
        <f t="shared" si="107"/>
        <v>5.7022119481408673E-2</v>
      </c>
      <c r="J1385" s="10"/>
      <c r="K1385" s="6">
        <v>82.943511999999998</v>
      </c>
      <c r="L1385" s="16">
        <f t="shared" si="108"/>
        <v>1.5295682987708226E-3</v>
      </c>
      <c r="M1385" s="10"/>
      <c r="N1385" s="6">
        <v>74.915200999999996</v>
      </c>
      <c r="O1385" s="16">
        <f t="shared" si="109"/>
        <v>-1.4901944295302116E-2</v>
      </c>
      <c r="P1385" s="10"/>
    </row>
    <row r="1386" spans="1:16" x14ac:dyDescent="0.25">
      <c r="A1386" s="23">
        <v>40193</v>
      </c>
      <c r="B1386">
        <v>20.552823</v>
      </c>
      <c r="C1386" s="16">
        <f t="shared" si="105"/>
        <v>9.4431292234913533E-2</v>
      </c>
      <c r="D1386" s="10"/>
      <c r="E1386" s="6">
        <v>31.107980999999999</v>
      </c>
      <c r="F1386" s="16">
        <f t="shared" si="106"/>
        <v>0.11813019926805746</v>
      </c>
      <c r="G1386" s="10"/>
      <c r="H1386" s="6">
        <v>20.48</v>
      </c>
      <c r="I1386" s="16">
        <f t="shared" si="107"/>
        <v>8.1194290204295472E-2</v>
      </c>
      <c r="J1386" s="10"/>
      <c r="K1386" s="6">
        <v>82.872784999999993</v>
      </c>
      <c r="L1386" s="16">
        <f t="shared" si="108"/>
        <v>1.7206910101863482E-3</v>
      </c>
      <c r="M1386" s="10"/>
      <c r="N1386" s="6">
        <v>75.129671000000002</v>
      </c>
      <c r="O1386" s="16">
        <f t="shared" si="109"/>
        <v>-2.3527037207932366E-2</v>
      </c>
      <c r="P1386" s="10"/>
    </row>
    <row r="1387" spans="1:16" x14ac:dyDescent="0.25">
      <c r="A1387" s="23">
        <v>40192</v>
      </c>
      <c r="B1387">
        <v>20.863001000000001</v>
      </c>
      <c r="C1387" s="16">
        <f t="shared" si="105"/>
        <v>7.6346361008830188E-2</v>
      </c>
      <c r="D1387" s="10"/>
      <c r="E1387" s="6">
        <v>31.517814999999999</v>
      </c>
      <c r="F1387" s="16">
        <f t="shared" si="106"/>
        <v>8.4406347120538294E-2</v>
      </c>
      <c r="G1387" s="10"/>
      <c r="H1387" s="6">
        <v>20.440000999999999</v>
      </c>
      <c r="I1387" s="16">
        <f t="shared" si="107"/>
        <v>7.7894736842105239E-2</v>
      </c>
      <c r="J1387" s="10"/>
      <c r="K1387" s="6">
        <v>82.904218</v>
      </c>
      <c r="L1387" s="16">
        <f t="shared" si="108"/>
        <v>-3.2782827962773986E-3</v>
      </c>
      <c r="M1387" s="10"/>
      <c r="N1387" s="6">
        <v>74.667736000000005</v>
      </c>
      <c r="O1387" s="16">
        <f t="shared" si="109"/>
        <v>-3.111175299862412E-2</v>
      </c>
      <c r="P1387" s="10"/>
    </row>
    <row r="1388" spans="1:16" x14ac:dyDescent="0.25">
      <c r="A1388" s="23">
        <v>40191</v>
      </c>
      <c r="B1388">
        <v>20.791421</v>
      </c>
      <c r="C1388" s="16">
        <f t="shared" si="105"/>
        <v>6.3488198304372911E-2</v>
      </c>
      <c r="D1388" s="10"/>
      <c r="E1388" s="6">
        <v>30.682383000000002</v>
      </c>
      <c r="F1388" s="16">
        <f t="shared" si="106"/>
        <v>9.7797287012735934E-2</v>
      </c>
      <c r="G1388" s="10"/>
      <c r="H1388" s="6">
        <v>20.16</v>
      </c>
      <c r="I1388" s="16">
        <f t="shared" si="107"/>
        <v>4.9281365503079932E-2</v>
      </c>
      <c r="J1388" s="10"/>
      <c r="K1388" s="6">
        <v>82.605608000000004</v>
      </c>
      <c r="L1388" s="16">
        <f t="shared" si="108"/>
        <v>-3.1816725962516834E-3</v>
      </c>
      <c r="M1388" s="10"/>
      <c r="N1388" s="6">
        <v>73.636640999999997</v>
      </c>
      <c r="O1388" s="16">
        <f t="shared" si="109"/>
        <v>-4.7069044168125629E-2</v>
      </c>
      <c r="P1388" s="10"/>
    </row>
    <row r="1389" spans="1:16" x14ac:dyDescent="0.25">
      <c r="A1389" s="23">
        <v>40190</v>
      </c>
      <c r="B1389">
        <v>20.600542000000001</v>
      </c>
      <c r="C1389" s="16">
        <f t="shared" si="105"/>
        <v>5.0259116929343151E-2</v>
      </c>
      <c r="D1389" s="10"/>
      <c r="E1389" s="6">
        <v>29.594746000000001</v>
      </c>
      <c r="F1389" s="16">
        <f t="shared" si="106"/>
        <v>6.6380061631841514E-2</v>
      </c>
      <c r="G1389" s="10"/>
      <c r="H1389" s="6">
        <v>20.18</v>
      </c>
      <c r="I1389" s="16">
        <f t="shared" si="107"/>
        <v>-1.3215859030836996E-2</v>
      </c>
      <c r="J1389" s="10"/>
      <c r="K1389" s="6">
        <v>82.951365999999993</v>
      </c>
      <c r="L1389" s="16">
        <f t="shared" si="108"/>
        <v>-6.5851716132681037E-3</v>
      </c>
      <c r="M1389" s="10"/>
      <c r="N1389" s="6">
        <v>74.502763000000002</v>
      </c>
      <c r="O1389" s="16">
        <f t="shared" si="109"/>
        <v>-5.9438844865664087E-2</v>
      </c>
      <c r="P1389" s="10"/>
    </row>
    <row r="1390" spans="1:16" x14ac:dyDescent="0.25">
      <c r="A1390" s="23">
        <v>40189</v>
      </c>
      <c r="B1390">
        <v>20.698367999999999</v>
      </c>
      <c r="C1390" s="16">
        <f t="shared" si="105"/>
        <v>6.5925884915113864E-2</v>
      </c>
      <c r="D1390" s="10"/>
      <c r="E1390" s="6">
        <v>29.831188000000001</v>
      </c>
      <c r="F1390" s="16">
        <f t="shared" si="106"/>
        <v>4.7610787959809775E-2</v>
      </c>
      <c r="G1390" s="10"/>
      <c r="H1390" s="6">
        <v>20.51</v>
      </c>
      <c r="I1390" s="16">
        <f t="shared" si="107"/>
        <v>1.0010010010010006E-2</v>
      </c>
      <c r="J1390" s="10"/>
      <c r="K1390" s="6">
        <v>82.794203999999993</v>
      </c>
      <c r="L1390" s="16">
        <f t="shared" si="108"/>
        <v>-7.4151983374340924E-3</v>
      </c>
      <c r="M1390" s="10"/>
      <c r="N1390" s="6">
        <v>73.248954999999995</v>
      </c>
      <c r="O1390" s="16">
        <f t="shared" si="109"/>
        <v>-5.8976516398368095E-2</v>
      </c>
      <c r="P1390" s="10"/>
    </row>
    <row r="1391" spans="1:16" x14ac:dyDescent="0.25">
      <c r="A1391" s="23">
        <v>40186</v>
      </c>
      <c r="B1391">
        <v>20.758016999999999</v>
      </c>
      <c r="C1391" s="16">
        <f t="shared" si="105"/>
        <v>7.9920298728463068E-2</v>
      </c>
      <c r="D1391" s="10"/>
      <c r="E1391" s="6">
        <v>29.712968</v>
      </c>
      <c r="F1391" s="16">
        <f t="shared" si="106"/>
        <v>5.3652549674048311E-2</v>
      </c>
      <c r="G1391" s="10"/>
      <c r="H1391" s="6">
        <v>20.74</v>
      </c>
      <c r="I1391" s="16">
        <f t="shared" si="107"/>
        <v>2.6013006503251779E-2</v>
      </c>
      <c r="J1391" s="10"/>
      <c r="K1391" s="6">
        <v>82.707763</v>
      </c>
      <c r="L1391" s="16">
        <f t="shared" si="108"/>
        <v>-4.3756903568648031E-3</v>
      </c>
      <c r="M1391" s="10"/>
      <c r="N1391" s="6">
        <v>73.653142000000003</v>
      </c>
      <c r="O1391" s="16">
        <f t="shared" si="109"/>
        <v>-7.2605656474662106E-2</v>
      </c>
      <c r="P1391" s="10"/>
    </row>
    <row r="1392" spans="1:16" x14ac:dyDescent="0.25">
      <c r="A1392" s="23">
        <v>40185</v>
      </c>
      <c r="B1392">
        <v>20.700754</v>
      </c>
      <c r="C1392" s="16">
        <f t="shared" si="105"/>
        <v>6.3699716555362107E-2</v>
      </c>
      <c r="D1392" s="10"/>
      <c r="E1392" s="6">
        <v>29.728732000000001</v>
      </c>
      <c r="F1392" s="16">
        <f t="shared" si="106"/>
        <v>4.1441626227939787E-2</v>
      </c>
      <c r="G1392" s="10"/>
      <c r="H1392" s="6">
        <v>20.5</v>
      </c>
      <c r="I1392" s="16">
        <f t="shared" si="107"/>
        <v>1.7165326982115037E-2</v>
      </c>
      <c r="J1392" s="10"/>
      <c r="K1392" s="6">
        <v>82.527021000000005</v>
      </c>
      <c r="L1392" s="16">
        <f t="shared" si="108"/>
        <v>-5.6946588802675446E-3</v>
      </c>
      <c r="M1392" s="10"/>
      <c r="N1392" s="6">
        <v>73.686138</v>
      </c>
      <c r="O1392" s="16">
        <f t="shared" si="109"/>
        <v>-6.3992835968266437E-2</v>
      </c>
      <c r="P1392" s="10"/>
    </row>
    <row r="1393" spans="1:16" x14ac:dyDescent="0.25">
      <c r="A1393" s="23">
        <v>40184</v>
      </c>
      <c r="B1393">
        <v>20.509875000000001</v>
      </c>
      <c r="C1393" s="16">
        <f t="shared" si="105"/>
        <v>7.6159755139424412E-2</v>
      </c>
      <c r="D1393" s="10"/>
      <c r="E1393" s="6">
        <v>29.681442000000001</v>
      </c>
      <c r="F1393" s="16">
        <f t="shared" si="106"/>
        <v>5.2063101281653701E-2</v>
      </c>
      <c r="G1393" s="10"/>
      <c r="H1393" s="6">
        <v>20.77</v>
      </c>
      <c r="I1393" s="16">
        <f t="shared" si="107"/>
        <v>-3.4030140982013179E-3</v>
      </c>
      <c r="J1393" s="10"/>
      <c r="K1393" s="6">
        <v>82.424865999999994</v>
      </c>
      <c r="L1393" s="16">
        <f t="shared" si="108"/>
        <v>-4.2295888564961581E-3</v>
      </c>
      <c r="M1393" s="10"/>
      <c r="N1393" s="6">
        <v>73.562405999999996</v>
      </c>
      <c r="O1393" s="16">
        <f t="shared" si="109"/>
        <v>-5.9263577086672625E-2</v>
      </c>
      <c r="P1393" s="10"/>
    </row>
    <row r="1394" spans="1:16" x14ac:dyDescent="0.25">
      <c r="A1394" s="23">
        <v>40183</v>
      </c>
      <c r="B1394">
        <v>20.789034000000001</v>
      </c>
      <c r="C1394" s="16">
        <f t="shared" si="105"/>
        <v>6.8622499168438988E-2</v>
      </c>
      <c r="D1394" s="10"/>
      <c r="E1394" s="6">
        <v>29.287371</v>
      </c>
      <c r="F1394" s="16">
        <f t="shared" si="106"/>
        <v>4.4621434104747282E-2</v>
      </c>
      <c r="G1394" s="10"/>
      <c r="H1394" s="6">
        <v>20.780000999999999</v>
      </c>
      <c r="I1394" s="16">
        <f t="shared" si="107"/>
        <v>-5.2681515933024059E-3</v>
      </c>
      <c r="J1394" s="10"/>
      <c r="K1394" s="6">
        <v>82.668469000000002</v>
      </c>
      <c r="L1394" s="16">
        <f t="shared" si="108"/>
        <v>-1.6135429123428358E-3</v>
      </c>
      <c r="M1394" s="10"/>
      <c r="N1394" s="6">
        <v>74.560503999999995</v>
      </c>
      <c r="O1394" s="16">
        <f t="shared" si="109"/>
        <v>-5.4911737733069566E-2</v>
      </c>
      <c r="P1394" s="10"/>
    </row>
    <row r="1395" spans="1:16" x14ac:dyDescent="0.25">
      <c r="A1395" s="23">
        <v>40182</v>
      </c>
      <c r="B1395">
        <v>21.030018999999999</v>
      </c>
      <c r="C1395" s="16">
        <f t="shared" si="105"/>
        <v>8.9124946196089905E-2</v>
      </c>
      <c r="D1395" s="10"/>
      <c r="E1395" s="6">
        <v>29.169148</v>
      </c>
      <c r="F1395" s="16">
        <f t="shared" si="106"/>
        <v>2.9621483635986268E-2</v>
      </c>
      <c r="G1395" s="10"/>
      <c r="H1395" s="6">
        <v>20.299999</v>
      </c>
      <c r="I1395" s="16">
        <f t="shared" si="107"/>
        <v>1.8627500000000019E-2</v>
      </c>
      <c r="J1395" s="10"/>
      <c r="K1395" s="6">
        <v>82.275558000000004</v>
      </c>
      <c r="L1395" s="16">
        <f t="shared" si="108"/>
        <v>1.337143548050479E-3</v>
      </c>
      <c r="M1395" s="10"/>
      <c r="N1395" s="6">
        <v>74.082075000000003</v>
      </c>
      <c r="O1395" s="16">
        <f t="shared" si="109"/>
        <v>-4.3297231221332111E-2</v>
      </c>
      <c r="P1395" s="10"/>
    </row>
    <row r="1396" spans="1:16" x14ac:dyDescent="0.25">
      <c r="A1396" s="23">
        <v>40178</v>
      </c>
      <c r="B1396">
        <v>20.867771999999999</v>
      </c>
      <c r="C1396" s="16">
        <f t="shared" si="105"/>
        <v>9.9276610781159791E-2</v>
      </c>
      <c r="D1396" s="10"/>
      <c r="E1396" s="6">
        <v>28.798722999999999</v>
      </c>
      <c r="F1396" s="16">
        <f t="shared" si="106"/>
        <v>5.8263823408086335E-2</v>
      </c>
      <c r="G1396" s="10"/>
      <c r="H1396" s="6">
        <v>19.91</v>
      </c>
      <c r="I1396" s="16">
        <f t="shared" si="107"/>
        <v>-1.4757009345793826E-3</v>
      </c>
      <c r="J1396" s="10"/>
      <c r="K1396" s="6">
        <v>81.843360000000004</v>
      </c>
      <c r="L1396" s="16">
        <f t="shared" si="108"/>
        <v>-8.1030349659181322E-3</v>
      </c>
      <c r="M1396" s="10"/>
      <c r="N1396" s="6">
        <v>74.148066999999998</v>
      </c>
      <c r="O1396" s="16">
        <f t="shared" si="109"/>
        <v>-4.9635854469662566E-2</v>
      </c>
      <c r="P1396" s="10"/>
    </row>
    <row r="1397" spans="1:16" x14ac:dyDescent="0.25">
      <c r="A1397" s="23">
        <v>40177</v>
      </c>
      <c r="B1397">
        <v>21.030018999999999</v>
      </c>
      <c r="C1397" s="16">
        <f t="shared" si="105"/>
        <v>8.7946254826093639E-2</v>
      </c>
      <c r="D1397" s="10"/>
      <c r="E1397" s="6">
        <v>29.208558</v>
      </c>
      <c r="F1397" s="16">
        <f t="shared" si="106"/>
        <v>5.0474089400111444E-2</v>
      </c>
      <c r="G1397" s="10"/>
      <c r="H1397" s="6">
        <v>20.379999000000002</v>
      </c>
      <c r="I1397" s="16">
        <f t="shared" si="107"/>
        <v>-4.0944123314065606E-2</v>
      </c>
      <c r="J1397" s="10"/>
      <c r="K1397" s="6">
        <v>81.961234000000005</v>
      </c>
      <c r="L1397" s="16">
        <f t="shared" si="108"/>
        <v>-1.2107105692837017E-2</v>
      </c>
      <c r="M1397" s="10"/>
      <c r="N1397" s="6">
        <v>74.502763000000002</v>
      </c>
      <c r="O1397" s="16">
        <f t="shared" si="109"/>
        <v>-4.7086587593910822E-2</v>
      </c>
      <c r="P1397" s="10"/>
    </row>
    <row r="1398" spans="1:16" x14ac:dyDescent="0.25">
      <c r="A1398" s="23">
        <v>40176</v>
      </c>
      <c r="B1398">
        <v>21.001386</v>
      </c>
      <c r="C1398" s="16">
        <f t="shared" si="105"/>
        <v>9.4227127213596384E-2</v>
      </c>
      <c r="D1398" s="10"/>
      <c r="E1398" s="6">
        <v>29.240081</v>
      </c>
      <c r="F1398" s="16">
        <f t="shared" si="106"/>
        <v>9.1833649267999862E-2</v>
      </c>
      <c r="G1398" s="10"/>
      <c r="H1398" s="6">
        <v>20.559999000000001</v>
      </c>
      <c r="I1398" s="16">
        <f t="shared" si="107"/>
        <v>7.9129578591967675E-3</v>
      </c>
      <c r="J1398" s="10"/>
      <c r="K1398" s="6">
        <v>81.866934000000001</v>
      </c>
      <c r="L1398" s="16">
        <f t="shared" si="108"/>
        <v>-1.3930381717851437E-2</v>
      </c>
      <c r="M1398" s="10"/>
      <c r="N1398" s="6">
        <v>74.016090000000005</v>
      </c>
      <c r="O1398" s="16">
        <f t="shared" si="109"/>
        <v>-4.8140921432619721E-2</v>
      </c>
      <c r="P1398" s="10"/>
    </row>
    <row r="1399" spans="1:16" x14ac:dyDescent="0.25">
      <c r="A1399" s="23">
        <v>40175</v>
      </c>
      <c r="B1399">
        <v>20.700754</v>
      </c>
      <c r="C1399" s="16">
        <f t="shared" si="105"/>
        <v>0.10647379326448503</v>
      </c>
      <c r="D1399" s="10"/>
      <c r="E1399" s="6">
        <v>29.38983</v>
      </c>
      <c r="F1399" s="16">
        <f t="shared" si="106"/>
        <v>0.10852947376083133</v>
      </c>
      <c r="G1399" s="10"/>
      <c r="H1399" s="6">
        <v>20.459999</v>
      </c>
      <c r="I1399" s="16">
        <f t="shared" si="107"/>
        <v>2.4925225569552678E-2</v>
      </c>
      <c r="J1399" s="10"/>
      <c r="K1399" s="6">
        <v>81.619399000000001</v>
      </c>
      <c r="L1399" s="16">
        <f t="shared" si="108"/>
        <v>-1.3585355347224937E-2</v>
      </c>
      <c r="M1399" s="10"/>
      <c r="N1399" s="6">
        <v>73.531060999999994</v>
      </c>
      <c r="O1399" s="16">
        <f t="shared" si="109"/>
        <v>-4.9283180478884914E-2</v>
      </c>
      <c r="P1399" s="10"/>
    </row>
    <row r="1400" spans="1:16" x14ac:dyDescent="0.25">
      <c r="A1400" s="23">
        <v>40171</v>
      </c>
      <c r="B1400">
        <v>20.588612999999999</v>
      </c>
      <c r="C1400" s="16">
        <f t="shared" si="105"/>
        <v>8.4500010268321768E-2</v>
      </c>
      <c r="D1400" s="10"/>
      <c r="E1400" s="6">
        <v>29.153388</v>
      </c>
      <c r="F1400" s="16">
        <f t="shared" si="106"/>
        <v>0.13810665278883638</v>
      </c>
      <c r="G1400" s="10"/>
      <c r="H1400" s="6">
        <v>19.969999000000001</v>
      </c>
      <c r="I1400" s="16">
        <f t="shared" si="107"/>
        <v>3.3855379795079354E-2</v>
      </c>
      <c r="J1400" s="10"/>
      <c r="K1400" s="6">
        <v>81.838510999999997</v>
      </c>
      <c r="L1400" s="16">
        <f t="shared" si="108"/>
        <v>-1.1929507660532246E-2</v>
      </c>
      <c r="M1400" s="10"/>
      <c r="N1400" s="6">
        <v>73.736547000000002</v>
      </c>
      <c r="O1400" s="16">
        <f t="shared" si="109"/>
        <v>-4.4451344302279372E-2</v>
      </c>
      <c r="P1400" s="10"/>
    </row>
    <row r="1401" spans="1:16" x14ac:dyDescent="0.25">
      <c r="A1401" s="23">
        <v>40170</v>
      </c>
      <c r="B1401">
        <v>20.555209000000001</v>
      </c>
      <c r="C1401" s="16">
        <f t="shared" si="105"/>
        <v>7.9704725177494717E-2</v>
      </c>
      <c r="D1401" s="10"/>
      <c r="E1401" s="6">
        <v>29.358304</v>
      </c>
      <c r="F1401" s="16">
        <f t="shared" si="106"/>
        <v>0.13305828544014031</v>
      </c>
      <c r="G1401" s="10"/>
      <c r="H1401" s="6">
        <v>19.299999</v>
      </c>
      <c r="I1401" s="16">
        <f t="shared" si="107"/>
        <v>1.6802444847375142E-2</v>
      </c>
      <c r="J1401" s="10"/>
      <c r="K1401" s="6">
        <v>82.221956000000006</v>
      </c>
      <c r="L1401" s="16">
        <f t="shared" si="108"/>
        <v>-6.3713106690164167E-3</v>
      </c>
      <c r="M1401" s="10"/>
      <c r="N1401" s="6">
        <v>74.509175999999997</v>
      </c>
      <c r="O1401" s="16">
        <f t="shared" si="109"/>
        <v>-3.73737621517507E-2</v>
      </c>
      <c r="P1401" s="10"/>
    </row>
    <row r="1402" spans="1:16" x14ac:dyDescent="0.25">
      <c r="A1402" s="23">
        <v>40169</v>
      </c>
      <c r="B1402">
        <v>20.590999</v>
      </c>
      <c r="C1402" s="16">
        <f t="shared" si="105"/>
        <v>6.7600248617704306E-2</v>
      </c>
      <c r="D1402" s="10"/>
      <c r="E1402" s="6">
        <v>29.752375000000001</v>
      </c>
      <c r="F1402" s="16">
        <f t="shared" si="106"/>
        <v>0.13277897267911887</v>
      </c>
      <c r="G1402" s="10"/>
      <c r="H1402" s="6">
        <v>19.07</v>
      </c>
      <c r="I1402" s="16">
        <f t="shared" si="107"/>
        <v>-3.4517308654327117E-2</v>
      </c>
      <c r="J1402" s="10"/>
      <c r="K1402" s="6">
        <v>81.963714999999993</v>
      </c>
      <c r="L1402" s="16">
        <f t="shared" si="108"/>
        <v>-1.7157768851657762E-3</v>
      </c>
      <c r="M1402" s="10"/>
      <c r="N1402" s="6">
        <v>74.492733999999999</v>
      </c>
      <c r="O1402" s="16">
        <f t="shared" si="109"/>
        <v>-2.9052741666897308E-2</v>
      </c>
      <c r="P1402" s="10"/>
    </row>
    <row r="1403" spans="1:16" x14ac:dyDescent="0.25">
      <c r="A1403" s="23">
        <v>40168</v>
      </c>
      <c r="B1403">
        <v>20.879702999999999</v>
      </c>
      <c r="C1403" s="16">
        <f t="shared" si="105"/>
        <v>6.5766783550265995E-2</v>
      </c>
      <c r="D1403" s="10"/>
      <c r="E1403" s="6">
        <v>29.705085</v>
      </c>
      <c r="F1403" s="16">
        <f t="shared" si="106"/>
        <v>0.13466320754857297</v>
      </c>
      <c r="G1403" s="10"/>
      <c r="H1403" s="6">
        <v>19.040001</v>
      </c>
      <c r="I1403" s="16">
        <f t="shared" si="107"/>
        <v>-3.1488114195626471E-2</v>
      </c>
      <c r="J1403" s="10"/>
      <c r="K1403" s="6">
        <v>82.308036000000001</v>
      </c>
      <c r="L1403" s="16">
        <f t="shared" si="108"/>
        <v>-1.1657899580255204E-3</v>
      </c>
      <c r="M1403" s="10"/>
      <c r="N1403" s="6">
        <v>74.911927000000006</v>
      </c>
      <c r="O1403" s="16">
        <f t="shared" si="109"/>
        <v>-2.5207899925645649E-2</v>
      </c>
      <c r="P1403" s="10"/>
    </row>
    <row r="1404" spans="1:16" x14ac:dyDescent="0.25">
      <c r="A1404" s="23">
        <v>40165</v>
      </c>
      <c r="B1404">
        <v>21.228055000000001</v>
      </c>
      <c r="C1404" s="16">
        <f t="shared" si="105"/>
        <v>7.9910757139925348E-2</v>
      </c>
      <c r="D1404" s="10"/>
      <c r="E1404" s="6">
        <v>29.476526</v>
      </c>
      <c r="F1404" s="16">
        <f t="shared" si="106"/>
        <v>0.13895948440730388</v>
      </c>
      <c r="G1404" s="10"/>
      <c r="H1404" s="6">
        <v>18.93</v>
      </c>
      <c r="I1404" s="16">
        <f t="shared" si="107"/>
        <v>-2.7082217680122644E-2</v>
      </c>
      <c r="J1404" s="10"/>
      <c r="K1404" s="6">
        <v>82.707136000000006</v>
      </c>
      <c r="L1404" s="16">
        <f t="shared" si="108"/>
        <v>2.3639352565834049E-3</v>
      </c>
      <c r="M1404" s="10"/>
      <c r="N1404" s="6">
        <v>76.268135000000001</v>
      </c>
      <c r="O1404" s="16">
        <f t="shared" si="109"/>
        <v>-2.1505977333117876E-2</v>
      </c>
      <c r="P1404" s="10"/>
    </row>
    <row r="1405" spans="1:16" x14ac:dyDescent="0.25">
      <c r="A1405" s="23">
        <v>40164</v>
      </c>
      <c r="B1405">
        <v>20.765174999999999</v>
      </c>
      <c r="C1405" s="16">
        <f t="shared" si="105"/>
        <v>0.11846139352931617</v>
      </c>
      <c r="D1405" s="10"/>
      <c r="E1405" s="6">
        <v>29.381947</v>
      </c>
      <c r="F1405" s="16">
        <f t="shared" si="106"/>
        <v>0.15932656583872951</v>
      </c>
      <c r="G1405" s="10"/>
      <c r="H1405" s="6">
        <v>18.649999999999999</v>
      </c>
      <c r="I1405" s="16">
        <f t="shared" si="107"/>
        <v>-2.0693222969477398E-2</v>
      </c>
      <c r="J1405" s="10"/>
      <c r="K1405" s="6">
        <v>82.840166999999994</v>
      </c>
      <c r="L1405" s="16">
        <f t="shared" si="108"/>
        <v>7.798051089173752E-3</v>
      </c>
      <c r="M1405" s="10"/>
      <c r="N1405" s="6">
        <v>76.596913000000001</v>
      </c>
      <c r="O1405" s="16">
        <f t="shared" si="109"/>
        <v>-2.6171380406534439E-3</v>
      </c>
      <c r="P1405" s="10"/>
    </row>
    <row r="1406" spans="1:16" x14ac:dyDescent="0.25">
      <c r="A1406" s="23">
        <v>40163</v>
      </c>
      <c r="B1406">
        <v>20.765174999999999</v>
      </c>
      <c r="C1406" s="16">
        <f t="shared" si="105"/>
        <v>9.5172972846109705E-2</v>
      </c>
      <c r="D1406" s="10"/>
      <c r="E1406" s="6">
        <v>29.752375000000001</v>
      </c>
      <c r="F1406" s="16">
        <f t="shared" si="106"/>
        <v>0.15136734229320958</v>
      </c>
      <c r="G1406" s="10"/>
      <c r="H1406" s="6">
        <v>19.190000999999999</v>
      </c>
      <c r="I1406" s="16">
        <f t="shared" si="107"/>
        <v>-3.5178479048111777E-2</v>
      </c>
      <c r="J1406" s="10"/>
      <c r="K1406" s="6">
        <v>82.488023999999996</v>
      </c>
      <c r="L1406" s="16">
        <f t="shared" si="108"/>
        <v>1.2109800936827675E-2</v>
      </c>
      <c r="M1406" s="10"/>
      <c r="N1406" s="6">
        <v>75.355777000000003</v>
      </c>
      <c r="O1406" s="16">
        <f t="shared" si="109"/>
        <v>2.6493130659110964E-3</v>
      </c>
      <c r="P1406" s="10"/>
    </row>
    <row r="1407" spans="1:16" x14ac:dyDescent="0.25">
      <c r="A1407" s="23">
        <v>40162</v>
      </c>
      <c r="B1407">
        <v>20.552823</v>
      </c>
      <c r="C1407" s="16">
        <f t="shared" si="105"/>
        <v>0.11307390094460112</v>
      </c>
      <c r="D1407" s="10"/>
      <c r="E1407" s="6">
        <v>29.949411000000001</v>
      </c>
      <c r="F1407" s="16">
        <f t="shared" si="106"/>
        <v>0.16838335277341843</v>
      </c>
      <c r="G1407" s="10"/>
      <c r="H1407" s="6">
        <v>19.200001</v>
      </c>
      <c r="I1407" s="16">
        <f t="shared" si="107"/>
        <v>1.4270665961944928E-2</v>
      </c>
      <c r="J1407" s="10"/>
      <c r="K1407" s="6">
        <v>82.175004999999999</v>
      </c>
      <c r="L1407" s="16">
        <f t="shared" si="108"/>
        <v>8.4795120627196852E-3</v>
      </c>
      <c r="M1407" s="10"/>
      <c r="N1407" s="6">
        <v>75.446190999999999</v>
      </c>
      <c r="O1407" s="16">
        <f t="shared" si="109"/>
        <v>-1.3597087853945533E-2</v>
      </c>
      <c r="P1407" s="10"/>
    </row>
    <row r="1408" spans="1:16" x14ac:dyDescent="0.25">
      <c r="A1408" s="23">
        <v>40161</v>
      </c>
      <c r="B1408">
        <v>20.225943000000001</v>
      </c>
      <c r="C1408" s="16">
        <f t="shared" si="105"/>
        <v>0.11105517255695507</v>
      </c>
      <c r="D1408" s="10"/>
      <c r="E1408" s="6">
        <v>29.768138</v>
      </c>
      <c r="F1408" s="16">
        <f t="shared" si="106"/>
        <v>0.25166574075014414</v>
      </c>
      <c r="G1408" s="10"/>
      <c r="H1408" s="6">
        <v>19.170000000000002</v>
      </c>
      <c r="I1408" s="16">
        <f t="shared" si="107"/>
        <v>1.052636842105259E-2</v>
      </c>
      <c r="J1408" s="10"/>
      <c r="K1408" s="6">
        <v>82.769734999999997</v>
      </c>
      <c r="L1408" s="16">
        <f t="shared" si="108"/>
        <v>8.5920747730046099E-3</v>
      </c>
      <c r="M1408" s="10"/>
      <c r="N1408" s="6">
        <v>75.783185000000003</v>
      </c>
      <c r="O1408" s="16">
        <f t="shared" si="109"/>
        <v>-2.1439342531757832E-2</v>
      </c>
      <c r="P1408" s="10"/>
    </row>
    <row r="1409" spans="1:16" x14ac:dyDescent="0.25">
      <c r="A1409" s="23">
        <v>40158</v>
      </c>
      <c r="B1409">
        <v>19.407551999999999</v>
      </c>
      <c r="C1409" s="16">
        <f t="shared" si="105"/>
        <v>9.847724751000797E-2</v>
      </c>
      <c r="D1409" s="10"/>
      <c r="E1409" s="6">
        <v>29.216438</v>
      </c>
      <c r="F1409" s="16">
        <f t="shared" si="106"/>
        <v>0.22060895672205194</v>
      </c>
      <c r="G1409" s="10"/>
      <c r="H1409" s="6">
        <v>19</v>
      </c>
      <c r="I1409" s="16">
        <f t="shared" si="107"/>
        <v>2.5133635019591871E-2</v>
      </c>
      <c r="J1409" s="10"/>
      <c r="K1409" s="6">
        <v>82.315862999999993</v>
      </c>
      <c r="L1409" s="16">
        <f t="shared" si="108"/>
        <v>1.1249289423136632E-2</v>
      </c>
      <c r="M1409" s="10"/>
      <c r="N1409" s="6">
        <v>75.692769999999996</v>
      </c>
      <c r="O1409" s="16">
        <f t="shared" si="109"/>
        <v>-2.6892614639796864E-2</v>
      </c>
      <c r="P1409" s="10"/>
    </row>
    <row r="1410" spans="1:16" x14ac:dyDescent="0.25">
      <c r="A1410" s="23">
        <v>40157</v>
      </c>
      <c r="B1410">
        <v>19.641379000000001</v>
      </c>
      <c r="C1410" s="16">
        <f t="shared" si="105"/>
        <v>7.5316679428774513E-2</v>
      </c>
      <c r="D1410" s="10"/>
      <c r="E1410" s="6">
        <v>29.287372999999999</v>
      </c>
      <c r="F1410" s="16">
        <f t="shared" si="106"/>
        <v>0.21076873462059575</v>
      </c>
      <c r="G1410" s="10"/>
      <c r="H1410" s="6">
        <v>18.899999999999999</v>
      </c>
      <c r="I1410" s="16">
        <f t="shared" si="107"/>
        <v>-1.051524710830698E-3</v>
      </c>
      <c r="J1410" s="10"/>
      <c r="K1410" s="6">
        <v>82.707136000000006</v>
      </c>
      <c r="L1410" s="16">
        <f t="shared" si="108"/>
        <v>4.2126471031362911E-3</v>
      </c>
      <c r="M1410" s="10"/>
      <c r="N1410" s="6">
        <v>75.700991999999999</v>
      </c>
      <c r="O1410" s="16">
        <f t="shared" si="109"/>
        <v>-3.2349733465508845E-2</v>
      </c>
      <c r="P1410" s="10"/>
    </row>
    <row r="1411" spans="1:16" x14ac:dyDescent="0.25">
      <c r="A1411" s="23">
        <v>40156</v>
      </c>
      <c r="B1411">
        <v>19.505378</v>
      </c>
      <c r="C1411" s="16">
        <f t="shared" si="105"/>
        <v>6.6867470632107739E-2</v>
      </c>
      <c r="D1411" s="10"/>
      <c r="E1411" s="6">
        <v>28.983108999999999</v>
      </c>
      <c r="F1411" s="16">
        <f t="shared" si="106"/>
        <v>0.19897798939106104</v>
      </c>
      <c r="G1411" s="10"/>
      <c r="H1411" s="6">
        <v>19.149999999999999</v>
      </c>
      <c r="I1411" s="16">
        <f t="shared" si="107"/>
        <v>-6.8313711596756921E-3</v>
      </c>
      <c r="J1411" s="10"/>
      <c r="K1411" s="6">
        <v>82.636703999999995</v>
      </c>
      <c r="L1411" s="16">
        <f t="shared" si="108"/>
        <v>1.8041261160345323E-2</v>
      </c>
      <c r="M1411" s="10"/>
      <c r="N1411" s="6">
        <v>76.580471000000003</v>
      </c>
      <c r="O1411" s="16">
        <f t="shared" si="109"/>
        <v>-1.8201412394086236E-2</v>
      </c>
      <c r="P1411" s="10"/>
    </row>
    <row r="1412" spans="1:16" x14ac:dyDescent="0.25">
      <c r="A1412" s="23">
        <v>40155</v>
      </c>
      <c r="B1412">
        <v>19.085445</v>
      </c>
      <c r="C1412" s="16">
        <f t="shared" si="105"/>
        <v>6.9304324253056881E-2</v>
      </c>
      <c r="D1412" s="10"/>
      <c r="E1412" s="6">
        <v>28.358975000000001</v>
      </c>
      <c r="F1412" s="16">
        <f t="shared" si="106"/>
        <v>0.15912642757122786</v>
      </c>
      <c r="G1412" s="10"/>
      <c r="H1412" s="6">
        <v>19.170000000000002</v>
      </c>
      <c r="I1412" s="16">
        <f t="shared" si="107"/>
        <v>6.7446986206968429E-2</v>
      </c>
      <c r="J1412" s="10"/>
      <c r="K1412" s="6">
        <v>83.114056000000005</v>
      </c>
      <c r="L1412" s="16">
        <f t="shared" si="108"/>
        <v>1.843833899884828E-2</v>
      </c>
      <c r="M1412" s="10"/>
      <c r="N1412" s="6">
        <v>76.933907000000005</v>
      </c>
      <c r="O1412" s="16">
        <f t="shared" si="109"/>
        <v>-1.7616712779473409E-2</v>
      </c>
      <c r="P1412" s="10"/>
    </row>
    <row r="1413" spans="1:16" x14ac:dyDescent="0.25">
      <c r="A1413" s="23">
        <v>40154</v>
      </c>
      <c r="B1413">
        <v>19.07113</v>
      </c>
      <c r="C1413" s="16">
        <f t="shared" si="105"/>
        <v>8.4085283401175381E-2</v>
      </c>
      <c r="D1413" s="10"/>
      <c r="E1413" s="6">
        <v>28.632034999999998</v>
      </c>
      <c r="F1413" s="16">
        <f t="shared" si="106"/>
        <v>0.12087567268804711</v>
      </c>
      <c r="G1413" s="10"/>
      <c r="H1413" s="6">
        <v>18.940000999999999</v>
      </c>
      <c r="I1413" s="16">
        <f t="shared" si="107"/>
        <v>3.6776636019470121E-2</v>
      </c>
      <c r="J1413" s="10"/>
      <c r="K1413" s="6">
        <v>82.761914000000004</v>
      </c>
      <c r="L1413" s="16">
        <f t="shared" si="108"/>
        <v>1.7416049461120187E-2</v>
      </c>
      <c r="M1413" s="10"/>
      <c r="N1413" s="6">
        <v>76.818835000000007</v>
      </c>
      <c r="O1413" s="16">
        <f t="shared" si="109"/>
        <v>-8.4079589928363063E-3</v>
      </c>
      <c r="P1413" s="10"/>
    </row>
    <row r="1414" spans="1:16" x14ac:dyDescent="0.25">
      <c r="A1414" s="23">
        <v>40151</v>
      </c>
      <c r="B1414">
        <v>19.152253000000002</v>
      </c>
      <c r="C1414" s="16">
        <f t="shared" si="105"/>
        <v>9.9942514538769345E-2</v>
      </c>
      <c r="D1414" s="10"/>
      <c r="E1414" s="6">
        <v>28.632034999999998</v>
      </c>
      <c r="F1414" s="16">
        <f t="shared" si="106"/>
        <v>0.14615866984589987</v>
      </c>
      <c r="G1414" s="10"/>
      <c r="H1414" s="6">
        <v>19.09</v>
      </c>
      <c r="I1414" s="16">
        <f t="shared" si="107"/>
        <v>1.7185820774123561E-2</v>
      </c>
      <c r="J1414" s="10"/>
      <c r="K1414" s="6">
        <v>82.801036999999994</v>
      </c>
      <c r="L1414" s="16">
        <f t="shared" si="108"/>
        <v>2.1837417499741552E-2</v>
      </c>
      <c r="M1414" s="10"/>
      <c r="N1414" s="6">
        <v>76.720200000000006</v>
      </c>
      <c r="O1414" s="16">
        <f t="shared" si="109"/>
        <v>3.6314974546216572E-3</v>
      </c>
      <c r="P1414" s="10"/>
    </row>
    <row r="1415" spans="1:16" x14ac:dyDescent="0.25">
      <c r="A1415" s="23">
        <v>40150</v>
      </c>
      <c r="B1415">
        <v>19.094989999999999</v>
      </c>
      <c r="C1415" s="16">
        <f t="shared" si="105"/>
        <v>8.4651048207492474E-2</v>
      </c>
      <c r="D1415" s="10"/>
      <c r="E1415" s="6">
        <v>28.686646</v>
      </c>
      <c r="F1415" s="16">
        <f t="shared" si="106"/>
        <v>0.1316682458041134</v>
      </c>
      <c r="G1415" s="10"/>
      <c r="H1415" s="6">
        <v>19</v>
      </c>
      <c r="I1415" s="16">
        <f t="shared" si="107"/>
        <v>3.3008658008657932E-2</v>
      </c>
      <c r="J1415" s="10"/>
      <c r="K1415" s="6">
        <v>83.145358999999999</v>
      </c>
      <c r="L1415" s="16">
        <f t="shared" si="108"/>
        <v>1.803070868385781E-2</v>
      </c>
      <c r="M1415" s="10"/>
      <c r="N1415" s="6">
        <v>77.542142999999996</v>
      </c>
      <c r="O1415" s="16">
        <f t="shared" si="109"/>
        <v>-1.0641661172681505E-2</v>
      </c>
      <c r="P1415" s="10"/>
    </row>
    <row r="1416" spans="1:16" x14ac:dyDescent="0.25">
      <c r="A1416" s="23">
        <v>40149</v>
      </c>
      <c r="B1416">
        <v>19.617519999999999</v>
      </c>
      <c r="C1416" s="16">
        <f t="shared" si="105"/>
        <v>5.8976979453340128E-2</v>
      </c>
      <c r="D1416" s="10"/>
      <c r="E1416" s="6">
        <v>28.710049999999999</v>
      </c>
      <c r="F1416" s="16">
        <f t="shared" si="106"/>
        <v>0.11864925617699962</v>
      </c>
      <c r="G1416" s="10"/>
      <c r="H1416" s="6">
        <v>19.48</v>
      </c>
      <c r="I1416" s="16">
        <f t="shared" si="107"/>
        <v>2.3155627355950337E-2</v>
      </c>
      <c r="J1416" s="10"/>
      <c r="K1416" s="6">
        <v>83.168834000000004</v>
      </c>
      <c r="L1416" s="16">
        <f t="shared" si="108"/>
        <v>1.6640863863566224E-2</v>
      </c>
      <c r="M1416" s="10"/>
      <c r="N1416" s="6">
        <v>78.355872000000005</v>
      </c>
      <c r="O1416" s="16">
        <f t="shared" si="109"/>
        <v>-7.5677205283500859E-3</v>
      </c>
      <c r="P1416" s="10"/>
    </row>
    <row r="1417" spans="1:16" x14ac:dyDescent="0.25">
      <c r="A1417" s="23">
        <v>40148</v>
      </c>
      <c r="B1417">
        <v>19.796468000000001</v>
      </c>
      <c r="C1417" s="16">
        <f t="shared" ref="C1417:C1480" si="110">B1416/B1445-1</f>
        <v>9.5190384285682272E-2</v>
      </c>
      <c r="D1417" s="10"/>
      <c r="E1417" s="6">
        <v>28.772465</v>
      </c>
      <c r="F1417" s="16">
        <f t="shared" ref="F1417:F1480" si="111">E1416/E1445-1</f>
        <v>0.12607093238275491</v>
      </c>
      <c r="G1417" s="10"/>
      <c r="H1417" s="6">
        <v>20.43</v>
      </c>
      <c r="I1417" s="16">
        <f t="shared" ref="I1417:I1480" si="112">H1416/H1445-1</f>
        <v>5.8120586637696814E-2</v>
      </c>
      <c r="J1417" s="10"/>
      <c r="K1417" s="6">
        <v>83.153186000000005</v>
      </c>
      <c r="L1417" s="16">
        <f t="shared" ref="L1417:L1480" si="113">K1416/K1445-1</f>
        <v>2.2942950593069167E-2</v>
      </c>
      <c r="M1417" s="10"/>
      <c r="N1417" s="6">
        <v>78.290115</v>
      </c>
      <c r="O1417" s="16">
        <f t="shared" ref="O1417:O1480" si="114">N1416/N1445-1</f>
        <v>-2.0557511897635328E-3</v>
      </c>
      <c r="P1417" s="10"/>
    </row>
    <row r="1418" spans="1:16" x14ac:dyDescent="0.25">
      <c r="A1418" s="23">
        <v>40147</v>
      </c>
      <c r="B1418">
        <v>19.326429999999998</v>
      </c>
      <c r="C1418" s="16">
        <f t="shared" si="110"/>
        <v>0.1072421072272296</v>
      </c>
      <c r="D1418" s="10"/>
      <c r="E1418" s="6">
        <v>28.249752999999998</v>
      </c>
      <c r="F1418" s="16">
        <f t="shared" si="111"/>
        <v>9.3712943764897361E-2</v>
      </c>
      <c r="G1418" s="10"/>
      <c r="H1418" s="6">
        <v>19.98</v>
      </c>
      <c r="I1418" s="16">
        <f t="shared" si="112"/>
        <v>0.12810595648227729</v>
      </c>
      <c r="J1418" s="10"/>
      <c r="K1418" s="6">
        <v>83.571061999999998</v>
      </c>
      <c r="L1418" s="16">
        <f t="shared" si="113"/>
        <v>1.8475241386837649E-2</v>
      </c>
      <c r="M1418" s="10"/>
      <c r="N1418" s="6">
        <v>79.172055</v>
      </c>
      <c r="O1418" s="16">
        <f t="shared" si="114"/>
        <v>-8.8725964499486443E-3</v>
      </c>
      <c r="P1418" s="10"/>
    </row>
    <row r="1419" spans="1:16" x14ac:dyDescent="0.25">
      <c r="A1419" s="23">
        <v>40144</v>
      </c>
      <c r="B1419">
        <v>19.16657</v>
      </c>
      <c r="C1419" s="16">
        <f t="shared" si="110"/>
        <v>8.2394631988692568E-2</v>
      </c>
      <c r="D1419" s="10"/>
      <c r="E1419" s="6">
        <v>28.312168</v>
      </c>
      <c r="F1419" s="16">
        <f t="shared" si="111"/>
        <v>7.352502262402516E-2</v>
      </c>
      <c r="G1419" s="10"/>
      <c r="H1419" s="6">
        <v>19.989999999999998</v>
      </c>
      <c r="I1419" s="16">
        <f t="shared" si="112"/>
        <v>0.10692526908173239</v>
      </c>
      <c r="J1419" s="10"/>
      <c r="K1419" s="6">
        <v>83.158078000000003</v>
      </c>
      <c r="L1419" s="16">
        <f t="shared" si="113"/>
        <v>3.0150622945379846E-2</v>
      </c>
      <c r="M1419" s="10"/>
      <c r="N1419" s="6">
        <v>78.983611999999994</v>
      </c>
      <c r="O1419" s="16">
        <f t="shared" si="114"/>
        <v>7.7103303970738057E-3</v>
      </c>
      <c r="P1419" s="10"/>
    </row>
    <row r="1420" spans="1:16" x14ac:dyDescent="0.25">
      <c r="A1420" s="23">
        <v>40142</v>
      </c>
      <c r="B1420">
        <v>19.514921999999999</v>
      </c>
      <c r="C1420" s="16">
        <f t="shared" si="110"/>
        <v>8.2978025285649126E-2</v>
      </c>
      <c r="D1420" s="10"/>
      <c r="E1420" s="6">
        <v>28.530612999999999</v>
      </c>
      <c r="F1420" s="16">
        <f t="shared" si="111"/>
        <v>9.2743212272369036E-2</v>
      </c>
      <c r="G1420" s="10"/>
      <c r="H1420" s="6">
        <v>20.389999</v>
      </c>
      <c r="I1420" s="16">
        <f t="shared" si="112"/>
        <v>9.5942982456140413E-2</v>
      </c>
      <c r="J1420" s="10"/>
      <c r="K1420" s="6">
        <v>83.181453000000005</v>
      </c>
      <c r="L1420" s="16">
        <f t="shared" si="113"/>
        <v>3.0280757871524955E-2</v>
      </c>
      <c r="M1420" s="10"/>
      <c r="N1420" s="6">
        <v>78.688652000000005</v>
      </c>
      <c r="O1420" s="16">
        <f t="shared" si="114"/>
        <v>1.321106255811122E-2</v>
      </c>
      <c r="P1420" s="10"/>
    </row>
    <row r="1421" spans="1:16" x14ac:dyDescent="0.25">
      <c r="A1421" s="23">
        <v>40141</v>
      </c>
      <c r="B1421">
        <v>19.235762999999999</v>
      </c>
      <c r="C1421" s="16">
        <f t="shared" si="110"/>
        <v>9.1058794746168958E-2</v>
      </c>
      <c r="D1421" s="10"/>
      <c r="E1421" s="6">
        <v>28.257556000000001</v>
      </c>
      <c r="F1421" s="16">
        <f t="shared" si="111"/>
        <v>9.8198212242549099E-2</v>
      </c>
      <c r="G1421" s="10"/>
      <c r="H1421" s="6">
        <v>20.57</v>
      </c>
      <c r="I1421" s="16">
        <f t="shared" si="112"/>
        <v>0.12527582090089306</v>
      </c>
      <c r="J1421" s="10"/>
      <c r="K1421" s="6">
        <v>82.877559000000005</v>
      </c>
      <c r="L1421" s="16">
        <f t="shared" si="113"/>
        <v>3.1363197046072822E-2</v>
      </c>
      <c r="M1421" s="10"/>
      <c r="N1421" s="6">
        <v>78.328143999999995</v>
      </c>
      <c r="O1421" s="16">
        <f t="shared" si="114"/>
        <v>1.7636568481570469E-2</v>
      </c>
      <c r="P1421" s="10"/>
    </row>
    <row r="1422" spans="1:16" x14ac:dyDescent="0.25">
      <c r="A1422" s="23">
        <v>40140</v>
      </c>
      <c r="B1422">
        <v>19.192816000000001</v>
      </c>
      <c r="C1422" s="16">
        <f t="shared" si="110"/>
        <v>7.9477056621053643E-2</v>
      </c>
      <c r="D1422" s="10"/>
      <c r="E1422" s="6">
        <v>28.413587</v>
      </c>
      <c r="F1422" s="16">
        <f t="shared" si="111"/>
        <v>0.10091181381713965</v>
      </c>
      <c r="G1422" s="10"/>
      <c r="H1422" s="6">
        <v>20.879999000000002</v>
      </c>
      <c r="I1422" s="16">
        <f t="shared" si="112"/>
        <v>0.13772123893805333</v>
      </c>
      <c r="J1422" s="10"/>
      <c r="K1422" s="6">
        <v>82.558076999999997</v>
      </c>
      <c r="L1422" s="16">
        <f t="shared" si="113"/>
        <v>2.7397652039620413E-2</v>
      </c>
      <c r="M1422" s="10"/>
      <c r="N1422" s="6">
        <v>77.836545999999998</v>
      </c>
      <c r="O1422" s="16">
        <f t="shared" si="114"/>
        <v>8.2885392928078172E-3</v>
      </c>
      <c r="P1422" s="10"/>
    </row>
    <row r="1423" spans="1:16" x14ac:dyDescent="0.25">
      <c r="A1423" s="23">
        <v>40137</v>
      </c>
      <c r="B1423">
        <v>19.087831999999999</v>
      </c>
      <c r="C1423" s="16">
        <f t="shared" si="110"/>
        <v>7.8942189157755305E-2</v>
      </c>
      <c r="D1423" s="10"/>
      <c r="E1423" s="6">
        <v>28.444794000000002</v>
      </c>
      <c r="F1423" s="16">
        <f t="shared" si="111"/>
        <v>0.12338064919250757</v>
      </c>
      <c r="G1423" s="10"/>
      <c r="H1423" s="6">
        <v>20.399999999999999</v>
      </c>
      <c r="I1423" s="16">
        <f t="shared" si="112"/>
        <v>0.1736929638171465</v>
      </c>
      <c r="J1423" s="10"/>
      <c r="K1423" s="6">
        <v>82.558076999999997</v>
      </c>
      <c r="L1423" s="16">
        <f t="shared" si="113"/>
        <v>1.8540345870603492E-2</v>
      </c>
      <c r="M1423" s="10"/>
      <c r="N1423" s="6">
        <v>77.934867999999994</v>
      </c>
      <c r="O1423" s="16">
        <f t="shared" si="114"/>
        <v>-1.2879638905899937E-2</v>
      </c>
      <c r="P1423" s="10"/>
    </row>
    <row r="1424" spans="1:16" x14ac:dyDescent="0.25">
      <c r="A1424" s="23">
        <v>40136</v>
      </c>
      <c r="B1424">
        <v>19.130780000000001</v>
      </c>
      <c r="C1424" s="16">
        <f t="shared" si="110"/>
        <v>8.7163199566315575E-2</v>
      </c>
      <c r="D1424" s="10"/>
      <c r="E1424" s="6">
        <v>27.563210000000002</v>
      </c>
      <c r="F1424" s="16">
        <f t="shared" si="111"/>
        <v>0.109555654556176</v>
      </c>
      <c r="G1424" s="10"/>
      <c r="H1424" s="6">
        <v>20.329999999999998</v>
      </c>
      <c r="I1424" s="16">
        <f t="shared" si="112"/>
        <v>0.17376301345011558</v>
      </c>
      <c r="J1424" s="10"/>
      <c r="K1424" s="6">
        <v>82.947686000000004</v>
      </c>
      <c r="L1424" s="16">
        <f t="shared" si="113"/>
        <v>2.049340893120899E-2</v>
      </c>
      <c r="M1424" s="10"/>
      <c r="N1424" s="6">
        <v>77.951251999999997</v>
      </c>
      <c r="O1424" s="16">
        <f t="shared" si="114"/>
        <v>-6.4876523549654008E-3</v>
      </c>
      <c r="P1424" s="10"/>
    </row>
    <row r="1425" spans="1:16" x14ac:dyDescent="0.25">
      <c r="A1425" s="23">
        <v>40135</v>
      </c>
      <c r="B1425">
        <v>19.180885</v>
      </c>
      <c r="C1425" s="16">
        <f t="shared" si="110"/>
        <v>0.10096242521832033</v>
      </c>
      <c r="D1425" s="10"/>
      <c r="E1425" s="6">
        <v>27.414977</v>
      </c>
      <c r="F1425" s="16">
        <f t="shared" si="111"/>
        <v>8.5073687645792262E-2</v>
      </c>
      <c r="G1425" s="10"/>
      <c r="H1425" s="6">
        <v>20.76</v>
      </c>
      <c r="I1425" s="16">
        <f t="shared" si="112"/>
        <v>0.17582410781815438</v>
      </c>
      <c r="J1425" s="10"/>
      <c r="K1425" s="6">
        <v>82.84639</v>
      </c>
      <c r="L1425" s="16">
        <f t="shared" si="113"/>
        <v>2.8860535372436713E-2</v>
      </c>
      <c r="M1425" s="10"/>
      <c r="N1425" s="6">
        <v>77.811966999999996</v>
      </c>
      <c r="O1425" s="16">
        <f t="shared" si="114"/>
        <v>-4.7244632550558219E-3</v>
      </c>
      <c r="P1425" s="10"/>
    </row>
    <row r="1426" spans="1:16" x14ac:dyDescent="0.25">
      <c r="A1426" s="23">
        <v>40134</v>
      </c>
      <c r="B1426">
        <v>19.219062000000001</v>
      </c>
      <c r="C1426" s="16">
        <f t="shared" si="110"/>
        <v>0.12246650575211215</v>
      </c>
      <c r="D1426" s="10"/>
      <c r="E1426" s="6">
        <v>26.751839</v>
      </c>
      <c r="F1426" s="16">
        <f t="shared" si="111"/>
        <v>8.3564578289671676E-2</v>
      </c>
      <c r="G1426" s="10"/>
      <c r="H1426" s="6">
        <v>20.219999000000001</v>
      </c>
      <c r="I1426" s="16">
        <f t="shared" si="112"/>
        <v>0.20838183934807919</v>
      </c>
      <c r="J1426" s="10"/>
      <c r="K1426" s="6">
        <v>83.119114999999994</v>
      </c>
      <c r="L1426" s="16">
        <f t="shared" si="113"/>
        <v>1.8588319414396759E-2</v>
      </c>
      <c r="M1426" s="10"/>
      <c r="N1426" s="6">
        <v>78.270791000000003</v>
      </c>
      <c r="O1426" s="16">
        <f t="shared" si="114"/>
        <v>-2.9277866234777572E-2</v>
      </c>
      <c r="P1426" s="10"/>
    </row>
    <row r="1427" spans="1:16" x14ac:dyDescent="0.25">
      <c r="A1427" s="23">
        <v>40133</v>
      </c>
      <c r="B1427">
        <v>18.980464000000001</v>
      </c>
      <c r="C1427" s="16">
        <f t="shared" si="110"/>
        <v>0.13850945607277554</v>
      </c>
      <c r="D1427" s="10"/>
      <c r="E1427" s="6">
        <v>26.377359999999999</v>
      </c>
      <c r="F1427" s="16">
        <f t="shared" si="111"/>
        <v>6.5237721619916478E-2</v>
      </c>
      <c r="G1427" s="10"/>
      <c r="H1427" s="6">
        <v>20.059999000000001</v>
      </c>
      <c r="I1427" s="16">
        <f t="shared" si="112"/>
        <v>0.18245608187134499</v>
      </c>
      <c r="J1427" s="10"/>
      <c r="K1427" s="6">
        <v>82.994443000000004</v>
      </c>
      <c r="L1427" s="16">
        <f t="shared" si="113"/>
        <v>1.6223647776067551E-2</v>
      </c>
      <c r="M1427" s="10"/>
      <c r="N1427" s="6">
        <v>77.852930000000001</v>
      </c>
      <c r="O1427" s="16">
        <f t="shared" si="114"/>
        <v>-3.3791907000837007E-2</v>
      </c>
      <c r="P1427" s="10"/>
    </row>
    <row r="1428" spans="1:16" x14ac:dyDescent="0.25">
      <c r="A1428" s="23">
        <v>40130</v>
      </c>
      <c r="B1428">
        <v>19.087831999999999</v>
      </c>
      <c r="C1428" s="16">
        <f t="shared" si="110"/>
        <v>0.16720231826049536</v>
      </c>
      <c r="D1428" s="10"/>
      <c r="E1428" s="6">
        <v>25.823440999999999</v>
      </c>
      <c r="F1428" s="16">
        <f t="shared" si="111"/>
        <v>3.9987787003062492E-2</v>
      </c>
      <c r="G1428" s="10"/>
      <c r="H1428" s="6">
        <v>19.790001</v>
      </c>
      <c r="I1428" s="16">
        <f t="shared" si="112"/>
        <v>0.17104496036456274</v>
      </c>
      <c r="J1428" s="10"/>
      <c r="K1428" s="6">
        <v>82.604833999999997</v>
      </c>
      <c r="L1428" s="16">
        <f t="shared" si="113"/>
        <v>2.1187717143807738E-2</v>
      </c>
      <c r="M1428" s="10"/>
      <c r="N1428" s="6">
        <v>76.951666000000003</v>
      </c>
      <c r="O1428" s="16">
        <f t="shared" si="114"/>
        <v>-2.7677125020029614E-2</v>
      </c>
      <c r="P1428" s="10"/>
    </row>
    <row r="1429" spans="1:16" x14ac:dyDescent="0.25">
      <c r="A1429" s="23">
        <v>40129</v>
      </c>
      <c r="B1429">
        <v>19.068743999999999</v>
      </c>
      <c r="C1429" s="16">
        <f t="shared" si="110"/>
        <v>0.17552697334058975</v>
      </c>
      <c r="D1429" s="10"/>
      <c r="E1429" s="6">
        <v>25.729821999999999</v>
      </c>
      <c r="F1429" s="16">
        <f t="shared" si="111"/>
        <v>4.186332477790522E-2</v>
      </c>
      <c r="G1429" s="10"/>
      <c r="H1429" s="6">
        <v>19.639999</v>
      </c>
      <c r="I1429" s="16">
        <f t="shared" si="112"/>
        <v>0.16411770588235286</v>
      </c>
      <c r="J1429" s="10"/>
      <c r="K1429" s="6">
        <v>82.363273000000007</v>
      </c>
      <c r="L1429" s="16">
        <f t="shared" si="113"/>
        <v>1.4264251626248559E-2</v>
      </c>
      <c r="M1429" s="10"/>
      <c r="N1429" s="6">
        <v>76.599352999999994</v>
      </c>
      <c r="O1429" s="16">
        <f t="shared" si="114"/>
        <v>-4.8444843826531581E-2</v>
      </c>
      <c r="P1429" s="10"/>
    </row>
    <row r="1430" spans="1:16" x14ac:dyDescent="0.25">
      <c r="A1430" s="23">
        <v>40128</v>
      </c>
      <c r="B1430">
        <v>19.253657</v>
      </c>
      <c r="C1430" s="16">
        <f t="shared" si="110"/>
        <v>0.18076117981105955</v>
      </c>
      <c r="D1430" s="10"/>
      <c r="E1430" s="6">
        <v>25.917062999999999</v>
      </c>
      <c r="F1430" s="16">
        <f t="shared" si="111"/>
        <v>4.2022089239178495E-2</v>
      </c>
      <c r="G1430" s="10"/>
      <c r="H1430" s="6">
        <v>19.989999999999998</v>
      </c>
      <c r="I1430" s="16">
        <f t="shared" si="112"/>
        <v>0.1607564420803782</v>
      </c>
      <c r="J1430" s="10"/>
      <c r="K1430" s="6">
        <v>82.363273000000007</v>
      </c>
      <c r="L1430" s="16">
        <f t="shared" si="113"/>
        <v>1.672073757664716E-2</v>
      </c>
      <c r="M1430" s="10"/>
      <c r="N1430" s="6">
        <v>76.738643999999994</v>
      </c>
      <c r="O1430" s="16">
        <f t="shared" si="114"/>
        <v>-5.2705792531640094E-2</v>
      </c>
      <c r="P1430" s="10"/>
    </row>
    <row r="1431" spans="1:16" x14ac:dyDescent="0.25">
      <c r="A1431" s="23">
        <v>40127</v>
      </c>
      <c r="B1431">
        <v>19.320360999999998</v>
      </c>
      <c r="C1431" s="16">
        <f t="shared" si="110"/>
        <v>0.16927078082735858</v>
      </c>
      <c r="D1431" s="10"/>
      <c r="E1431" s="6">
        <v>26.221326999999999</v>
      </c>
      <c r="F1431" s="16">
        <f t="shared" si="111"/>
        <v>6.5426578425207271E-2</v>
      </c>
      <c r="G1431" s="10"/>
      <c r="H1431" s="6">
        <v>19.690000999999999</v>
      </c>
      <c r="I1431" s="16">
        <f t="shared" si="112"/>
        <v>0.18354062661578596</v>
      </c>
      <c r="J1431" s="10"/>
      <c r="K1431" s="6">
        <v>82.059379000000007</v>
      </c>
      <c r="L1431" s="16">
        <f t="shared" si="113"/>
        <v>1.0143765733274801E-2</v>
      </c>
      <c r="M1431" s="10"/>
      <c r="N1431" s="6">
        <v>76.419099000000003</v>
      </c>
      <c r="O1431" s="16">
        <f t="shared" si="114"/>
        <v>-5.7551070114772562E-2</v>
      </c>
      <c r="P1431" s="10"/>
    </row>
    <row r="1432" spans="1:16" x14ac:dyDescent="0.25">
      <c r="A1432" s="23">
        <v>40126</v>
      </c>
      <c r="B1432">
        <v>19.334655999999999</v>
      </c>
      <c r="C1432" s="16">
        <f t="shared" si="110"/>
        <v>0.1734914569353081</v>
      </c>
      <c r="D1432" s="10"/>
      <c r="E1432" s="6">
        <v>26.080897</v>
      </c>
      <c r="F1432" s="16">
        <f t="shared" si="111"/>
        <v>6.2598858837927374E-2</v>
      </c>
      <c r="G1432" s="10"/>
      <c r="H1432" s="6">
        <v>19.57</v>
      </c>
      <c r="I1432" s="16">
        <f t="shared" si="112"/>
        <v>0.15213581041544755</v>
      </c>
      <c r="J1432" s="10"/>
      <c r="K1432" s="6">
        <v>82.113923999999997</v>
      </c>
      <c r="L1432" s="16">
        <f t="shared" si="113"/>
        <v>-3.8931128192205566E-3</v>
      </c>
      <c r="M1432" s="10"/>
      <c r="N1432" s="6">
        <v>76.558390000000003</v>
      </c>
      <c r="O1432" s="16">
        <f t="shared" si="114"/>
        <v>-4.8621942764037862E-2</v>
      </c>
      <c r="P1432" s="10"/>
    </row>
    <row r="1433" spans="1:16" x14ac:dyDescent="0.25">
      <c r="A1433" s="23">
        <v>40123</v>
      </c>
      <c r="B1433">
        <v>18.979693999999999</v>
      </c>
      <c r="C1433" s="16">
        <f t="shared" si="110"/>
        <v>0.16659481537576992</v>
      </c>
      <c r="D1433" s="10"/>
      <c r="E1433" s="6">
        <v>25.425559</v>
      </c>
      <c r="F1433" s="16">
        <f t="shared" si="111"/>
        <v>4.960754358548658E-2</v>
      </c>
      <c r="G1433" s="10"/>
      <c r="H1433" s="6">
        <v>19.329999999999998</v>
      </c>
      <c r="I1433" s="16">
        <f t="shared" si="112"/>
        <v>0.12795389048991357</v>
      </c>
      <c r="J1433" s="10"/>
      <c r="K1433" s="6">
        <v>82.067171999999999</v>
      </c>
      <c r="L1433" s="16">
        <f t="shared" si="113"/>
        <v>-4.0711784731594092E-3</v>
      </c>
      <c r="M1433" s="10"/>
      <c r="N1433" s="6">
        <v>76.468262999999993</v>
      </c>
      <c r="O1433" s="16">
        <f t="shared" si="114"/>
        <v>-4.7756465311100671E-2</v>
      </c>
      <c r="P1433" s="10"/>
    </row>
    <row r="1434" spans="1:16" x14ac:dyDescent="0.25">
      <c r="A1434" s="23">
        <v>40122</v>
      </c>
      <c r="B1434">
        <v>18.960635</v>
      </c>
      <c r="C1434" s="16">
        <f t="shared" si="110"/>
        <v>0.11990439709405498</v>
      </c>
      <c r="D1434" s="10"/>
      <c r="E1434" s="6">
        <v>25.519176999999999</v>
      </c>
      <c r="F1434" s="16">
        <f t="shared" si="111"/>
        <v>1.7483687103732715E-2</v>
      </c>
      <c r="G1434" s="10"/>
      <c r="H1434" s="6">
        <v>19.329999999999998</v>
      </c>
      <c r="I1434" s="16">
        <f t="shared" si="112"/>
        <v>0.11283816276118808</v>
      </c>
      <c r="J1434" s="10"/>
      <c r="K1434" s="6">
        <v>81.848991999999996</v>
      </c>
      <c r="L1434" s="16">
        <f t="shared" si="113"/>
        <v>-8.5383770664886338E-3</v>
      </c>
      <c r="M1434" s="10"/>
      <c r="N1434" s="6">
        <v>76.39452</v>
      </c>
      <c r="O1434" s="16">
        <f t="shared" si="114"/>
        <v>-4.9743509421795284E-2</v>
      </c>
      <c r="P1434" s="10"/>
    </row>
    <row r="1435" spans="1:16" x14ac:dyDescent="0.25">
      <c r="A1435" s="23">
        <v>40121</v>
      </c>
      <c r="B1435">
        <v>18.655702000000002</v>
      </c>
      <c r="C1435" s="16">
        <f t="shared" si="110"/>
        <v>0.1263797318319877</v>
      </c>
      <c r="D1435" s="10"/>
      <c r="E1435" s="6">
        <v>25.464566000000001</v>
      </c>
      <c r="F1435" s="16">
        <f t="shared" si="111"/>
        <v>4.6719957040439963E-2</v>
      </c>
      <c r="G1435" s="10"/>
      <c r="H1435" s="6">
        <v>18.920000000000002</v>
      </c>
      <c r="I1435" s="16">
        <f t="shared" si="112"/>
        <v>0.14108611918027636</v>
      </c>
      <c r="J1435" s="10"/>
      <c r="K1435" s="6">
        <v>81.794447000000005</v>
      </c>
      <c r="L1435" s="16">
        <f t="shared" si="113"/>
        <v>-8.6771551166848759E-3</v>
      </c>
      <c r="M1435" s="10"/>
      <c r="N1435" s="6">
        <v>76.39452</v>
      </c>
      <c r="O1435" s="16">
        <f t="shared" si="114"/>
        <v>-4.2327317568350287E-2</v>
      </c>
      <c r="P1435" s="10"/>
    </row>
    <row r="1436" spans="1:16" x14ac:dyDescent="0.25">
      <c r="A1436" s="23">
        <v>40120</v>
      </c>
      <c r="B1436">
        <v>18.498472</v>
      </c>
      <c r="C1436" s="16">
        <f t="shared" si="110"/>
        <v>6.5007422231551759E-2</v>
      </c>
      <c r="D1436" s="10"/>
      <c r="E1436" s="6">
        <v>23.927643</v>
      </c>
      <c r="F1436" s="16">
        <f t="shared" si="111"/>
        <v>5.256364687836701E-2</v>
      </c>
      <c r="G1436" s="10"/>
      <c r="H1436" s="6">
        <v>19</v>
      </c>
      <c r="I1436" s="16">
        <f t="shared" si="112"/>
        <v>0.13429256594724226</v>
      </c>
      <c r="J1436" s="10"/>
      <c r="K1436" s="6">
        <v>81.474965999999995</v>
      </c>
      <c r="L1436" s="16">
        <f t="shared" si="113"/>
        <v>-5.5243589576646768E-3</v>
      </c>
      <c r="M1436" s="10"/>
      <c r="N1436" s="6">
        <v>77.099146000000005</v>
      </c>
      <c r="O1436" s="16">
        <f t="shared" si="114"/>
        <v>-3.0152216848942204E-2</v>
      </c>
      <c r="P1436" s="10"/>
    </row>
    <row r="1437" spans="1:16" x14ac:dyDescent="0.25">
      <c r="A1437" s="23">
        <v>40119</v>
      </c>
      <c r="B1437">
        <v>18.412710000000001</v>
      </c>
      <c r="C1437" s="16">
        <f t="shared" si="110"/>
        <v>5.0459974793692464E-2</v>
      </c>
      <c r="D1437" s="10"/>
      <c r="E1437" s="6">
        <v>24.38794</v>
      </c>
      <c r="F1437" s="16">
        <f t="shared" si="111"/>
        <v>-2.1066049938895604E-2</v>
      </c>
      <c r="G1437" s="10"/>
      <c r="H1437" s="6">
        <v>18.700001</v>
      </c>
      <c r="I1437" s="16">
        <f t="shared" si="112"/>
        <v>0.13365155131264905</v>
      </c>
      <c r="J1437" s="10"/>
      <c r="K1437" s="6">
        <v>81.848991999999996</v>
      </c>
      <c r="L1437" s="16">
        <f t="shared" si="113"/>
        <v>-7.8250275842415284E-3</v>
      </c>
      <c r="M1437" s="10"/>
      <c r="N1437" s="6">
        <v>77.877515000000002</v>
      </c>
      <c r="O1437" s="16">
        <f t="shared" si="114"/>
        <v>-1.8365927595396569E-2</v>
      </c>
      <c r="P1437" s="10"/>
    </row>
    <row r="1438" spans="1:16" x14ac:dyDescent="0.25">
      <c r="A1438" s="23">
        <v>40116</v>
      </c>
      <c r="B1438">
        <v>18.048220000000001</v>
      </c>
      <c r="C1438" s="16">
        <f t="shared" si="110"/>
        <v>3.870446528103999E-2</v>
      </c>
      <c r="D1438" s="10"/>
      <c r="E1438" s="6">
        <v>24.130486000000001</v>
      </c>
      <c r="F1438" s="16">
        <f t="shared" si="111"/>
        <v>-2.234259427340568E-3</v>
      </c>
      <c r="G1438" s="10"/>
      <c r="H1438" s="6">
        <v>19.02</v>
      </c>
      <c r="I1438" s="16">
        <f t="shared" si="112"/>
        <v>0.10716412712635459</v>
      </c>
      <c r="J1438" s="10"/>
      <c r="K1438" s="6">
        <v>81.970550000000003</v>
      </c>
      <c r="L1438" s="16">
        <f t="shared" si="113"/>
        <v>-2.8014254084453016E-3</v>
      </c>
      <c r="M1438" s="10"/>
      <c r="N1438" s="6">
        <v>78.223271999999994</v>
      </c>
      <c r="O1438" s="16">
        <f t="shared" si="114"/>
        <v>-5.4659613439816956E-3</v>
      </c>
      <c r="P1438" s="10"/>
    </row>
    <row r="1439" spans="1:16" x14ac:dyDescent="0.25">
      <c r="A1439" s="23">
        <v>40115</v>
      </c>
      <c r="B1439">
        <v>18.410326999999999</v>
      </c>
      <c r="C1439" s="16">
        <f t="shared" si="110"/>
        <v>3.2293260599337126E-2</v>
      </c>
      <c r="D1439" s="10"/>
      <c r="E1439" s="6">
        <v>24.426947999999999</v>
      </c>
      <c r="F1439" s="16">
        <f t="shared" si="111"/>
        <v>-2.7969816673885206E-2</v>
      </c>
      <c r="G1439" s="10"/>
      <c r="H1439" s="6">
        <v>19.030000999999999</v>
      </c>
      <c r="I1439" s="16">
        <f t="shared" si="112"/>
        <v>0.14924478243170891</v>
      </c>
      <c r="J1439" s="10"/>
      <c r="K1439" s="6">
        <v>81.241438000000002</v>
      </c>
      <c r="L1439" s="16">
        <f t="shared" si="113"/>
        <v>1.0340488999593944E-3</v>
      </c>
      <c r="M1439" s="10"/>
      <c r="N1439" s="6">
        <v>77.104400999999996</v>
      </c>
      <c r="O1439" s="16">
        <f t="shared" si="114"/>
        <v>1.0310751864079926E-3</v>
      </c>
      <c r="P1439" s="10"/>
    </row>
    <row r="1440" spans="1:16" x14ac:dyDescent="0.25">
      <c r="A1440" s="23">
        <v>40114</v>
      </c>
      <c r="B1440">
        <v>18.241185000000002</v>
      </c>
      <c r="C1440" s="16">
        <f t="shared" si="110"/>
        <v>4.7296336763561264E-2</v>
      </c>
      <c r="D1440" s="10"/>
      <c r="E1440" s="6">
        <v>25.004269000000001</v>
      </c>
      <c r="F1440" s="16">
        <f t="shared" si="111"/>
        <v>-1.7879519891751405E-2</v>
      </c>
      <c r="G1440" s="10"/>
      <c r="H1440" s="6">
        <v>17.940000999999999</v>
      </c>
      <c r="I1440" s="16">
        <f t="shared" si="112"/>
        <v>0.15333339393939394</v>
      </c>
      <c r="J1440" s="10"/>
      <c r="K1440" s="6">
        <v>81.140606000000005</v>
      </c>
      <c r="L1440" s="16">
        <f t="shared" si="113"/>
        <v>-5.5253814098870091E-3</v>
      </c>
      <c r="M1440" s="10"/>
      <c r="N1440" s="6">
        <v>77.953760000000003</v>
      </c>
      <c r="O1440" s="16">
        <f t="shared" si="114"/>
        <v>-1.1020337109686196E-2</v>
      </c>
      <c r="P1440" s="10"/>
    </row>
    <row r="1441" spans="1:16" x14ac:dyDescent="0.25">
      <c r="A1441" s="23">
        <v>40113</v>
      </c>
      <c r="B1441">
        <v>17.605114</v>
      </c>
      <c r="C1441" s="16">
        <f t="shared" si="110"/>
        <v>3.7252811958111032E-2</v>
      </c>
      <c r="D1441" s="10"/>
      <c r="E1441" s="6">
        <v>25.300732</v>
      </c>
      <c r="F1441" s="16">
        <f t="shared" si="111"/>
        <v>1.2496264975436766E-3</v>
      </c>
      <c r="G1441" s="10"/>
      <c r="H1441" s="6">
        <v>18.489999999999998</v>
      </c>
      <c r="I1441" s="16">
        <f t="shared" si="112"/>
        <v>9.39025E-2</v>
      </c>
      <c r="J1441" s="10"/>
      <c r="K1441" s="6">
        <v>81.691316</v>
      </c>
      <c r="L1441" s="16">
        <f t="shared" si="113"/>
        <v>-1.3010550052629632E-2</v>
      </c>
      <c r="M1441" s="10"/>
      <c r="N1441" s="6">
        <v>77.586248999999995</v>
      </c>
      <c r="O1441" s="16">
        <f t="shared" si="114"/>
        <v>-9.0257572228938932E-3</v>
      </c>
      <c r="P1441" s="10"/>
    </row>
    <row r="1442" spans="1:16" x14ac:dyDescent="0.25">
      <c r="A1442" s="23">
        <v>40112</v>
      </c>
      <c r="B1442">
        <v>17.338297000000001</v>
      </c>
      <c r="C1442" s="16">
        <f t="shared" si="110"/>
        <v>-2.5643646344984949E-3</v>
      </c>
      <c r="D1442" s="10"/>
      <c r="E1442" s="6">
        <v>24.980865000000001</v>
      </c>
      <c r="F1442" s="16">
        <f t="shared" si="111"/>
        <v>8.0821143197387091E-3</v>
      </c>
      <c r="G1442" s="10"/>
      <c r="H1442" s="6">
        <v>18.620000999999998</v>
      </c>
      <c r="I1442" s="16">
        <f t="shared" si="112"/>
        <v>0.13924830560690071</v>
      </c>
      <c r="J1442" s="10"/>
      <c r="K1442" s="6">
        <v>80.993230999999994</v>
      </c>
      <c r="L1442" s="16">
        <f t="shared" si="113"/>
        <v>-1.4343225489488187E-3</v>
      </c>
      <c r="M1442" s="10"/>
      <c r="N1442" s="6">
        <v>76.540876999999995</v>
      </c>
      <c r="O1442" s="16">
        <f t="shared" si="114"/>
        <v>-1.293914025437215E-3</v>
      </c>
      <c r="P1442" s="10"/>
    </row>
    <row r="1443" spans="1:16" x14ac:dyDescent="0.25">
      <c r="A1443" s="23">
        <v>40109</v>
      </c>
      <c r="B1443">
        <v>17.657525</v>
      </c>
      <c r="C1443" s="16">
        <f t="shared" si="110"/>
        <v>-5.7376978204305429E-3</v>
      </c>
      <c r="D1443" s="10"/>
      <c r="E1443" s="6">
        <v>25.300732</v>
      </c>
      <c r="F1443" s="16">
        <f t="shared" si="111"/>
        <v>-2.0795114273917781E-2</v>
      </c>
      <c r="G1443" s="10"/>
      <c r="H1443" s="6">
        <v>18.48</v>
      </c>
      <c r="I1443" s="16">
        <f t="shared" si="112"/>
        <v>0.17033318667504704</v>
      </c>
      <c r="J1443" s="10"/>
      <c r="K1443" s="6">
        <v>81.334518000000003</v>
      </c>
      <c r="L1443" s="16">
        <f t="shared" si="113"/>
        <v>-6.8738898972277029E-3</v>
      </c>
      <c r="M1443" s="10"/>
      <c r="N1443" s="6">
        <v>77.545411999999999</v>
      </c>
      <c r="O1443" s="16">
        <f t="shared" si="114"/>
        <v>-1.2991724751279188E-2</v>
      </c>
      <c r="P1443" s="10"/>
    </row>
    <row r="1444" spans="1:16" x14ac:dyDescent="0.25">
      <c r="A1444" s="23">
        <v>40108</v>
      </c>
      <c r="B1444">
        <v>18.031544</v>
      </c>
      <c r="C1444" s="16">
        <f t="shared" si="110"/>
        <v>1.7153829328885539E-2</v>
      </c>
      <c r="D1444" s="10"/>
      <c r="E1444" s="6">
        <v>25.644003999999999</v>
      </c>
      <c r="F1444" s="16">
        <f t="shared" si="111"/>
        <v>-1.3985989730863846E-2</v>
      </c>
      <c r="G1444" s="10"/>
      <c r="H1444" s="6">
        <v>18.57</v>
      </c>
      <c r="I1444" s="16">
        <f t="shared" si="112"/>
        <v>0.17036098796706778</v>
      </c>
      <c r="J1444" s="10"/>
      <c r="K1444" s="6">
        <v>81.784396000000001</v>
      </c>
      <c r="L1444" s="16">
        <f t="shared" si="113"/>
        <v>-3.255336993604252E-3</v>
      </c>
      <c r="M1444" s="10"/>
      <c r="N1444" s="6">
        <v>78.133435000000006</v>
      </c>
      <c r="O1444" s="16">
        <f t="shared" si="114"/>
        <v>-5.1558810267434696E-3</v>
      </c>
      <c r="P1444" s="10"/>
    </row>
    <row r="1445" spans="1:16" x14ac:dyDescent="0.25">
      <c r="A1445" s="23">
        <v>40107</v>
      </c>
      <c r="B1445">
        <v>17.912428999999999</v>
      </c>
      <c r="C1445" s="16">
        <f t="shared" si="110"/>
        <v>4.7032833543293018E-2</v>
      </c>
      <c r="D1445" s="10"/>
      <c r="E1445" s="6">
        <v>25.495774000000001</v>
      </c>
      <c r="F1445" s="16">
        <f t="shared" si="111"/>
        <v>1.0141314588184791E-2</v>
      </c>
      <c r="G1445" s="10"/>
      <c r="H1445" s="6">
        <v>18.41</v>
      </c>
      <c r="I1445" s="16">
        <f t="shared" si="112"/>
        <v>0.17234848484848486</v>
      </c>
      <c r="J1445" s="10"/>
      <c r="K1445" s="6">
        <v>81.303492000000006</v>
      </c>
      <c r="L1445" s="16">
        <f t="shared" si="113"/>
        <v>-2.8378942004715357E-3</v>
      </c>
      <c r="M1445" s="10"/>
      <c r="N1445" s="6">
        <v>78.517284000000004</v>
      </c>
      <c r="O1445" s="16">
        <f t="shared" si="114"/>
        <v>-7.5633355827404714E-3</v>
      </c>
      <c r="P1445" s="10"/>
    </row>
    <row r="1446" spans="1:16" x14ac:dyDescent="0.25">
      <c r="A1446" s="23">
        <v>40106</v>
      </c>
      <c r="B1446">
        <v>17.879078</v>
      </c>
      <c r="C1446" s="16">
        <f t="shared" si="110"/>
        <v>3.982856707311222E-2</v>
      </c>
      <c r="D1446" s="10"/>
      <c r="E1446" s="6">
        <v>26.307144999999998</v>
      </c>
      <c r="F1446" s="16">
        <f t="shared" si="111"/>
        <v>2.2528225855290129E-2</v>
      </c>
      <c r="G1446" s="10"/>
      <c r="H1446" s="6">
        <v>18.110001</v>
      </c>
      <c r="I1446" s="16">
        <f t="shared" si="112"/>
        <v>0.15278647463994988</v>
      </c>
      <c r="J1446" s="10"/>
      <c r="K1446" s="6">
        <v>81.644779</v>
      </c>
      <c r="L1446" s="16">
        <f t="shared" si="113"/>
        <v>2.453633052534876E-4</v>
      </c>
      <c r="M1446" s="10"/>
      <c r="N1446" s="6">
        <v>78.990970000000004</v>
      </c>
      <c r="O1446" s="16">
        <f t="shared" si="114"/>
        <v>2.8084973360413823E-3</v>
      </c>
      <c r="P1446" s="10"/>
    </row>
    <row r="1447" spans="1:16" x14ac:dyDescent="0.25">
      <c r="A1447" s="23">
        <v>40105</v>
      </c>
      <c r="B1447">
        <v>17.855253000000001</v>
      </c>
      <c r="C1447" s="16">
        <f t="shared" si="110"/>
        <v>6.484108869058991E-2</v>
      </c>
      <c r="D1447" s="10"/>
      <c r="E1447" s="6">
        <v>26.314945999999999</v>
      </c>
      <c r="F1447" s="16">
        <f t="shared" si="111"/>
        <v>6.8779765100508872E-2</v>
      </c>
      <c r="G1447" s="10"/>
      <c r="H1447" s="6">
        <v>18.049999</v>
      </c>
      <c r="I1447" s="16">
        <f t="shared" si="112"/>
        <v>0.13613557089084072</v>
      </c>
      <c r="J1447" s="10"/>
      <c r="K1447" s="6">
        <v>81.12509</v>
      </c>
      <c r="L1447" s="16">
        <f t="shared" si="113"/>
        <v>1.1071889443060812E-2</v>
      </c>
      <c r="M1447" s="10"/>
      <c r="N1447" s="6">
        <v>78.566282999999999</v>
      </c>
      <c r="O1447" s="16">
        <f t="shared" si="114"/>
        <v>2.7447869692542204E-2</v>
      </c>
      <c r="P1447" s="10"/>
    </row>
    <row r="1448" spans="1:16" x14ac:dyDescent="0.25">
      <c r="A1448" s="23">
        <v>40102</v>
      </c>
      <c r="B1448">
        <v>17.698022999999999</v>
      </c>
      <c r="C1448" s="16">
        <f t="shared" si="110"/>
        <v>5.6377703486937714E-2</v>
      </c>
      <c r="D1448" s="10"/>
      <c r="E1448" s="6">
        <v>25.90926</v>
      </c>
      <c r="F1448" s="16">
        <f t="shared" si="111"/>
        <v>8.9118510408956464E-2</v>
      </c>
      <c r="G1448" s="10"/>
      <c r="H1448" s="6">
        <v>18.239999999999998</v>
      </c>
      <c r="I1448" s="16">
        <f t="shared" si="112"/>
        <v>0.14096074589127672</v>
      </c>
      <c r="J1448" s="10"/>
      <c r="K1448" s="6">
        <v>80.713997000000006</v>
      </c>
      <c r="L1448" s="16">
        <f t="shared" si="113"/>
        <v>4.3480391347292535E-3</v>
      </c>
      <c r="M1448" s="10"/>
      <c r="N1448" s="6">
        <v>77.953760000000003</v>
      </c>
      <c r="O1448" s="16">
        <f t="shared" si="114"/>
        <v>2.0734864093187921E-2</v>
      </c>
      <c r="P1448" s="10"/>
    </row>
    <row r="1449" spans="1:16" x14ac:dyDescent="0.25">
      <c r="A1449" s="23">
        <v>40101</v>
      </c>
      <c r="B1449">
        <v>17.886223999999999</v>
      </c>
      <c r="C1449" s="16">
        <f t="shared" si="110"/>
        <v>5.5855570027629531E-2</v>
      </c>
      <c r="D1449" s="10"/>
      <c r="E1449" s="6">
        <v>25.979475000000001</v>
      </c>
      <c r="F1449" s="16">
        <f t="shared" si="111"/>
        <v>8.1758927626047972E-2</v>
      </c>
      <c r="G1449" s="10"/>
      <c r="H1449" s="6">
        <v>18.120000999999998</v>
      </c>
      <c r="I1449" s="16">
        <f t="shared" si="112"/>
        <v>0.15589353612167289</v>
      </c>
      <c r="J1449" s="10"/>
      <c r="K1449" s="6">
        <v>80.651949999999999</v>
      </c>
      <c r="L1449" s="16">
        <f t="shared" si="113"/>
        <v>-3.3141405172758542E-3</v>
      </c>
      <c r="M1449" s="10"/>
      <c r="N1449" s="6">
        <v>77.324905999999999</v>
      </c>
      <c r="O1449" s="16">
        <f t="shared" si="114"/>
        <v>5.6499838349077791E-3</v>
      </c>
      <c r="P1449" s="10"/>
    </row>
    <row r="1450" spans="1:16" x14ac:dyDescent="0.25">
      <c r="A1450" s="23">
        <v>40100</v>
      </c>
      <c r="B1450">
        <v>17.819520000000001</v>
      </c>
      <c r="C1450" s="16">
        <f t="shared" si="110"/>
        <v>5.8806912526690125E-2</v>
      </c>
      <c r="D1450" s="10"/>
      <c r="E1450" s="6">
        <v>25.667411000000001</v>
      </c>
      <c r="F1450" s="16">
        <f t="shared" si="111"/>
        <v>0.10119047114441182</v>
      </c>
      <c r="G1450" s="10"/>
      <c r="H1450" s="6">
        <v>18.079999999999998</v>
      </c>
      <c r="I1450" s="16">
        <f t="shared" si="112"/>
        <v>0.17281559870550156</v>
      </c>
      <c r="J1450" s="10"/>
      <c r="K1450" s="6">
        <v>80.667460000000005</v>
      </c>
      <c r="L1450" s="16">
        <f t="shared" si="113"/>
        <v>-3.4151082002447097E-3</v>
      </c>
      <c r="M1450" s="10"/>
      <c r="N1450" s="6">
        <v>77.684254999999993</v>
      </c>
      <c r="O1450" s="16">
        <f t="shared" si="114"/>
        <v>-1.9455572159560064E-2</v>
      </c>
      <c r="P1450" s="10"/>
    </row>
    <row r="1451" spans="1:16" x14ac:dyDescent="0.25">
      <c r="A1451" s="23">
        <v>40099</v>
      </c>
      <c r="B1451">
        <v>17.788549</v>
      </c>
      <c r="C1451" s="16">
        <f t="shared" si="110"/>
        <v>6.7047093374045907E-2</v>
      </c>
      <c r="D1451" s="10"/>
      <c r="E1451" s="6">
        <v>25.292929000000001</v>
      </c>
      <c r="F1451" s="16">
        <f t="shared" si="111"/>
        <v>6.7835218943901543E-2</v>
      </c>
      <c r="G1451" s="10"/>
      <c r="H1451" s="6">
        <v>17.790001</v>
      </c>
      <c r="I1451" s="16">
        <f t="shared" si="112"/>
        <v>0.19893899204244025</v>
      </c>
      <c r="J1451" s="10"/>
      <c r="K1451" s="6">
        <v>81.055284</v>
      </c>
      <c r="L1451" s="16">
        <f t="shared" si="113"/>
        <v>-1.5084912822027619E-3</v>
      </c>
      <c r="M1451" s="10"/>
      <c r="N1451" s="6">
        <v>78.852132999999995</v>
      </c>
      <c r="O1451" s="16">
        <f t="shared" si="114"/>
        <v>-2.0963356090907825E-2</v>
      </c>
      <c r="P1451" s="10"/>
    </row>
    <row r="1452" spans="1:16" x14ac:dyDescent="0.25">
      <c r="A1452" s="23">
        <v>40098</v>
      </c>
      <c r="B1452">
        <v>17.557466999999999</v>
      </c>
      <c r="C1452" s="16">
        <f t="shared" si="110"/>
        <v>6.3978304316874457E-2</v>
      </c>
      <c r="D1452" s="10"/>
      <c r="E1452" s="6">
        <v>25.636202999999998</v>
      </c>
      <c r="F1452" s="16">
        <f t="shared" si="111"/>
        <v>3.2155321672784343E-2</v>
      </c>
      <c r="G1452" s="10"/>
      <c r="H1452" s="6">
        <v>17.379999000000002</v>
      </c>
      <c r="I1452" s="16">
        <f t="shared" si="112"/>
        <v>0.14922487080103353</v>
      </c>
      <c r="J1452" s="10"/>
      <c r="K1452" s="6">
        <v>80.900156999999993</v>
      </c>
      <c r="L1452" s="16">
        <f t="shared" si="113"/>
        <v>6.2736981870799013E-3</v>
      </c>
      <c r="M1452" s="10"/>
      <c r="N1452" s="6">
        <v>78.443783999999994</v>
      </c>
      <c r="O1452" s="16">
        <f t="shared" si="114"/>
        <v>8.2383568018489228E-3</v>
      </c>
      <c r="P1452" s="10"/>
    </row>
    <row r="1453" spans="1:16" x14ac:dyDescent="0.25">
      <c r="A1453" s="23">
        <v>40095</v>
      </c>
      <c r="B1453">
        <v>17.376415000000001</v>
      </c>
      <c r="C1453" s="16">
        <f t="shared" si="110"/>
        <v>3.6568211541431639E-2</v>
      </c>
      <c r="D1453" s="10"/>
      <c r="E1453" s="6">
        <v>25.402155</v>
      </c>
      <c r="F1453" s="16">
        <f t="shared" si="111"/>
        <v>2.5517855214154395E-2</v>
      </c>
      <c r="G1453" s="10"/>
      <c r="H1453" s="6">
        <v>17.290001</v>
      </c>
      <c r="I1453" s="16">
        <f t="shared" si="112"/>
        <v>0.14116868023637563</v>
      </c>
      <c r="J1453" s="10"/>
      <c r="K1453" s="6">
        <v>80.620923000000005</v>
      </c>
      <c r="L1453" s="16">
        <f t="shared" si="113"/>
        <v>-6.9139915655569428E-4</v>
      </c>
      <c r="M1453" s="10"/>
      <c r="N1453" s="6">
        <v>78.321278000000007</v>
      </c>
      <c r="O1453" s="16">
        <f t="shared" si="114"/>
        <v>5.9003136667823419E-4</v>
      </c>
      <c r="P1453" s="10"/>
    </row>
    <row r="1454" spans="1:16" x14ac:dyDescent="0.25">
      <c r="A1454" s="23">
        <v>40094</v>
      </c>
      <c r="B1454">
        <v>17.088158</v>
      </c>
      <c r="C1454" s="16">
        <f t="shared" si="110"/>
        <v>3.4609960883913216E-2</v>
      </c>
      <c r="D1454" s="10"/>
      <c r="E1454" s="6">
        <v>25.300732</v>
      </c>
      <c r="F1454" s="16">
        <f t="shared" si="111"/>
        <v>1.961373725450466E-2</v>
      </c>
      <c r="G1454" s="10"/>
      <c r="H1454" s="6">
        <v>17.18</v>
      </c>
      <c r="I1454" s="16">
        <f t="shared" si="112"/>
        <v>0.13899874835309611</v>
      </c>
      <c r="J1454" s="10"/>
      <c r="K1454" s="6">
        <v>81.334518000000003</v>
      </c>
      <c r="L1454" s="16">
        <f t="shared" si="113"/>
        <v>7.0476761969939794E-4</v>
      </c>
      <c r="M1454" s="10"/>
      <c r="N1454" s="6">
        <v>80.158846999999994</v>
      </c>
      <c r="O1454" s="16">
        <f t="shared" si="114"/>
        <v>-4.0996118085057098E-5</v>
      </c>
      <c r="P1454" s="10"/>
    </row>
    <row r="1455" spans="1:16" x14ac:dyDescent="0.25">
      <c r="A1455" s="23">
        <v>40093</v>
      </c>
      <c r="B1455">
        <v>16.880897999999998</v>
      </c>
      <c r="C1455" s="16">
        <f t="shared" si="110"/>
        <v>2.8977293460671349E-2</v>
      </c>
      <c r="D1455" s="10"/>
      <c r="E1455" s="6">
        <v>25.113492000000001</v>
      </c>
      <c r="F1455" s="16">
        <f t="shared" si="111"/>
        <v>-1.4498686293358265E-3</v>
      </c>
      <c r="G1455" s="10"/>
      <c r="H1455" s="6">
        <v>17.100000000000001</v>
      </c>
      <c r="I1455" s="16">
        <f t="shared" si="112"/>
        <v>0.10198845413726754</v>
      </c>
      <c r="J1455" s="10"/>
      <c r="K1455" s="6">
        <v>81.792147999999997</v>
      </c>
      <c r="L1455" s="16">
        <f t="shared" si="113"/>
        <v>1.4595504689689287E-2</v>
      </c>
      <c r="M1455" s="10"/>
      <c r="N1455" s="6">
        <v>81.008212999999998</v>
      </c>
      <c r="O1455" s="16">
        <f t="shared" si="114"/>
        <v>2.8107261295384545E-2</v>
      </c>
      <c r="P1455" s="10"/>
    </row>
    <row r="1456" spans="1:16" x14ac:dyDescent="0.25">
      <c r="A1456" s="23">
        <v>40092</v>
      </c>
      <c r="B1456">
        <v>16.261503000000001</v>
      </c>
      <c r="C1456" s="16">
        <f t="shared" si="110"/>
        <v>9.4017663352041758E-3</v>
      </c>
      <c r="D1456" s="10"/>
      <c r="E1456" s="6">
        <v>25.363143999999998</v>
      </c>
      <c r="F1456" s="16">
        <f t="shared" si="111"/>
        <v>-3.0772088931725339E-3</v>
      </c>
      <c r="G1456" s="10"/>
      <c r="H1456" s="6">
        <v>17.129999000000002</v>
      </c>
      <c r="I1456" s="16">
        <f t="shared" si="112"/>
        <v>0.10393802453195611</v>
      </c>
      <c r="J1456" s="10"/>
      <c r="K1456" s="6">
        <v>81.272464999999997</v>
      </c>
      <c r="L1456" s="16">
        <f t="shared" si="113"/>
        <v>1.5630136067768197E-2</v>
      </c>
      <c r="M1456" s="10"/>
      <c r="N1456" s="6">
        <v>80.069010000000006</v>
      </c>
      <c r="O1456" s="16">
        <f t="shared" si="114"/>
        <v>3.4907625526262587E-2</v>
      </c>
      <c r="P1456" s="10"/>
    </row>
    <row r="1457" spans="1:16" x14ac:dyDescent="0.25">
      <c r="A1457" s="23">
        <v>40091</v>
      </c>
      <c r="B1457">
        <v>16.237680999999998</v>
      </c>
      <c r="C1457" s="16">
        <f t="shared" si="110"/>
        <v>-1.0437820710826995E-2</v>
      </c>
      <c r="D1457" s="10"/>
      <c r="E1457" s="6">
        <v>24.785824000000002</v>
      </c>
      <c r="F1457" s="16">
        <f t="shared" si="111"/>
        <v>-1.4170953918631879E-3</v>
      </c>
      <c r="G1457" s="10"/>
      <c r="H1457" s="6">
        <v>17</v>
      </c>
      <c r="I1457" s="16">
        <f t="shared" si="112"/>
        <v>9.3171601786854019E-2</v>
      </c>
      <c r="J1457" s="10"/>
      <c r="K1457" s="6">
        <v>81.443109000000007</v>
      </c>
      <c r="L1457" s="16">
        <f t="shared" si="113"/>
        <v>1.5866866703997617E-2</v>
      </c>
      <c r="M1457" s="10"/>
      <c r="N1457" s="6">
        <v>80.869370000000004</v>
      </c>
      <c r="O1457" s="16">
        <f t="shared" si="114"/>
        <v>2.7596775382753069E-2</v>
      </c>
      <c r="P1457" s="10"/>
    </row>
    <row r="1458" spans="1:16" x14ac:dyDescent="0.25">
      <c r="A1458" s="23">
        <v>40088</v>
      </c>
      <c r="B1458">
        <v>16.149535</v>
      </c>
      <c r="C1458" s="16">
        <f t="shared" si="110"/>
        <v>3.0906275407098782E-3</v>
      </c>
      <c r="D1458" s="10"/>
      <c r="E1458" s="6">
        <v>24.692204</v>
      </c>
      <c r="F1458" s="16">
        <f t="shared" si="111"/>
        <v>-1.0635168668821304E-2</v>
      </c>
      <c r="G1458" s="10"/>
      <c r="H1458" s="6">
        <v>16.920000000000002</v>
      </c>
      <c r="I1458" s="16">
        <f t="shared" si="112"/>
        <v>6.8510370835952239E-2</v>
      </c>
      <c r="J1458" s="10"/>
      <c r="K1458" s="6">
        <v>81.008747</v>
      </c>
      <c r="L1458" s="16">
        <f t="shared" si="113"/>
        <v>1.9763205598426481E-2</v>
      </c>
      <c r="M1458" s="10"/>
      <c r="N1458" s="6">
        <v>80.861206999999993</v>
      </c>
      <c r="O1458" s="16">
        <f t="shared" si="114"/>
        <v>4.3738939226958928E-2</v>
      </c>
      <c r="P1458" s="10"/>
    </row>
    <row r="1459" spans="1:16" x14ac:dyDescent="0.25">
      <c r="A1459" s="23">
        <v>40087</v>
      </c>
      <c r="B1459">
        <v>16.466380000000001</v>
      </c>
      <c r="C1459" s="16">
        <f t="shared" si="110"/>
        <v>-1.7536236010286643E-2</v>
      </c>
      <c r="D1459" s="10"/>
      <c r="E1459" s="6">
        <v>24.325527000000001</v>
      </c>
      <c r="F1459" s="16">
        <f t="shared" si="111"/>
        <v>-1.6188451027570938E-2</v>
      </c>
      <c r="G1459" s="10"/>
      <c r="H1459" s="6">
        <v>16.889999</v>
      </c>
      <c r="I1459" s="16">
        <f t="shared" si="112"/>
        <v>6.1480552070263705E-2</v>
      </c>
      <c r="J1459" s="10"/>
      <c r="K1459" s="6">
        <v>81.536188999999993</v>
      </c>
      <c r="L1459" s="16">
        <f t="shared" si="113"/>
        <v>1.9524709886868274E-2</v>
      </c>
      <c r="M1459" s="10"/>
      <c r="N1459" s="6">
        <v>81.424723999999998</v>
      </c>
      <c r="O1459" s="16">
        <f t="shared" si="114"/>
        <v>6.2554149407153981E-2</v>
      </c>
      <c r="P1459" s="10"/>
    </row>
    <row r="1460" spans="1:16" x14ac:dyDescent="0.25">
      <c r="A1460" s="23">
        <v>40086</v>
      </c>
      <c r="B1460">
        <v>16.463998</v>
      </c>
      <c r="C1460" s="16">
        <f t="shared" si="110"/>
        <v>1.9318758430805216E-2</v>
      </c>
      <c r="D1460" s="10"/>
      <c r="E1460" s="6">
        <v>24.676600000000001</v>
      </c>
      <c r="F1460" s="16">
        <f t="shared" si="111"/>
        <v>6.9310540578422231E-3</v>
      </c>
      <c r="G1460" s="10"/>
      <c r="H1460" s="6">
        <v>17.09</v>
      </c>
      <c r="I1460" s="16">
        <f t="shared" si="112"/>
        <v>7.2380888888888828E-2</v>
      </c>
      <c r="J1460" s="10"/>
      <c r="K1460" s="6">
        <v>82.380094</v>
      </c>
      <c r="L1460" s="16">
        <f t="shared" si="113"/>
        <v>2.1518579264588888E-2</v>
      </c>
      <c r="M1460" s="10"/>
      <c r="N1460" s="6">
        <v>80.324639000000005</v>
      </c>
      <c r="O1460" s="16">
        <f t="shared" si="114"/>
        <v>4.7942937347742021E-2</v>
      </c>
      <c r="P1460" s="10"/>
    </row>
    <row r="1461" spans="1:16" x14ac:dyDescent="0.25">
      <c r="A1461" s="23">
        <v>40085</v>
      </c>
      <c r="B1461">
        <v>16.573582999999999</v>
      </c>
      <c r="C1461" s="16">
        <f t="shared" si="110"/>
        <v>2.8422737015271204E-2</v>
      </c>
      <c r="D1461" s="10"/>
      <c r="E1461" s="6">
        <v>24.848237000000001</v>
      </c>
      <c r="F1461" s="16">
        <f t="shared" si="111"/>
        <v>1.6920668805653793E-2</v>
      </c>
      <c r="G1461" s="10"/>
      <c r="H1461" s="6">
        <v>17.350000000000001</v>
      </c>
      <c r="I1461" s="16">
        <f t="shared" si="112"/>
        <v>0.10115979381443307</v>
      </c>
      <c r="J1461" s="10"/>
      <c r="K1461" s="6">
        <v>82.449590999999998</v>
      </c>
      <c r="L1461" s="16">
        <f t="shared" si="113"/>
        <v>3.6984191585518467E-2</v>
      </c>
      <c r="M1461" s="10"/>
      <c r="N1461" s="6">
        <v>80.397909999999996</v>
      </c>
      <c r="O1461" s="16">
        <f t="shared" si="114"/>
        <v>4.2276237727247645E-2</v>
      </c>
      <c r="P1461" s="10"/>
    </row>
    <row r="1462" spans="1:16" x14ac:dyDescent="0.25">
      <c r="A1462" s="23">
        <v>40084</v>
      </c>
      <c r="B1462">
        <v>16.947602</v>
      </c>
      <c r="C1462" s="16">
        <f t="shared" si="110"/>
        <v>3.8203258050740763E-2</v>
      </c>
      <c r="D1462" s="10"/>
      <c r="E1462" s="6">
        <v>24.988665000000001</v>
      </c>
      <c r="F1462" s="16">
        <f t="shared" si="111"/>
        <v>4.9668693030047617E-2</v>
      </c>
      <c r="G1462" s="10"/>
      <c r="H1462" s="6">
        <v>17.370000999999998</v>
      </c>
      <c r="I1462" s="16">
        <f t="shared" si="112"/>
        <v>0.1354712041884818</v>
      </c>
      <c r="J1462" s="10"/>
      <c r="K1462" s="6">
        <v>82.773927</v>
      </c>
      <c r="L1462" s="16">
        <f t="shared" si="113"/>
        <v>4.1183238071434758E-2</v>
      </c>
      <c r="M1462" s="10"/>
      <c r="N1462" s="6">
        <v>80.471181999999999</v>
      </c>
      <c r="O1462" s="16">
        <f t="shared" si="114"/>
        <v>5.1866986182622199E-2</v>
      </c>
      <c r="P1462" s="10"/>
    </row>
    <row r="1463" spans="1:16" x14ac:dyDescent="0.25">
      <c r="A1463" s="23">
        <v>40081</v>
      </c>
      <c r="B1463">
        <v>16.833252999999999</v>
      </c>
      <c r="C1463" s="16">
        <f t="shared" si="110"/>
        <v>7.0901701704535247E-2</v>
      </c>
      <c r="D1463" s="10"/>
      <c r="E1463" s="6">
        <v>24.380137999999999</v>
      </c>
      <c r="F1463" s="16">
        <f t="shared" si="111"/>
        <v>4.9789526750267932E-2</v>
      </c>
      <c r="G1463" s="10"/>
      <c r="H1463" s="6">
        <v>16.940000999999999</v>
      </c>
      <c r="I1463" s="16">
        <f t="shared" si="112"/>
        <v>0.11132444017914245</v>
      </c>
      <c r="J1463" s="10"/>
      <c r="K1463" s="6">
        <v>82.565425000000005</v>
      </c>
      <c r="L1463" s="16">
        <f t="shared" si="113"/>
        <v>4.2647801729211787E-2</v>
      </c>
      <c r="M1463" s="10"/>
      <c r="N1463" s="6">
        <v>79.771012999999996</v>
      </c>
      <c r="O1463" s="16">
        <f t="shared" si="114"/>
        <v>4.6712913172699544E-2</v>
      </c>
      <c r="P1463" s="10"/>
    </row>
    <row r="1464" spans="1:16" x14ac:dyDescent="0.25">
      <c r="A1464" s="23">
        <v>40080</v>
      </c>
      <c r="B1464">
        <v>17.516969</v>
      </c>
      <c r="C1464" s="16">
        <f t="shared" si="110"/>
        <v>4.2182915985581548E-2</v>
      </c>
      <c r="D1464" s="10"/>
      <c r="E1464" s="6">
        <v>24.192899000000001</v>
      </c>
      <c r="F1464" s="16">
        <f t="shared" si="111"/>
        <v>2.0918835150765203E-2</v>
      </c>
      <c r="G1464" s="10"/>
      <c r="H1464" s="6">
        <v>16.68</v>
      </c>
      <c r="I1464" s="16">
        <f t="shared" si="112"/>
        <v>8.0357206632653E-2</v>
      </c>
      <c r="J1464" s="10"/>
      <c r="K1464" s="6">
        <v>82.248818999999997</v>
      </c>
      <c r="L1464" s="16">
        <f t="shared" si="113"/>
        <v>4.1735968700010728E-2</v>
      </c>
      <c r="M1464" s="10"/>
      <c r="N1464" s="6">
        <v>78.769598000000002</v>
      </c>
      <c r="O1464" s="16">
        <f t="shared" si="114"/>
        <v>5.2944664190485158E-2</v>
      </c>
      <c r="P1464" s="10"/>
    </row>
    <row r="1465" spans="1:16" x14ac:dyDescent="0.25">
      <c r="A1465" s="23">
        <v>40079</v>
      </c>
      <c r="B1465">
        <v>17.609877999999998</v>
      </c>
      <c r="C1465" s="16">
        <f t="shared" si="110"/>
        <v>7.0617353761948998E-2</v>
      </c>
      <c r="D1465" s="10"/>
      <c r="E1465" s="6">
        <v>24.442551000000002</v>
      </c>
      <c r="F1465" s="16">
        <f t="shared" si="111"/>
        <v>1.307819775261776E-2</v>
      </c>
      <c r="G1465" s="10"/>
      <c r="H1465" s="6">
        <v>16.760000000000002</v>
      </c>
      <c r="I1465" s="16">
        <f t="shared" si="112"/>
        <v>7.0603337612323402E-2</v>
      </c>
      <c r="J1465" s="10"/>
      <c r="K1465" s="6">
        <v>82.117537999999996</v>
      </c>
      <c r="L1465" s="16">
        <f t="shared" si="113"/>
        <v>3.7540128465585187E-2</v>
      </c>
      <c r="M1465" s="10"/>
      <c r="N1465" s="6">
        <v>78.541635999999997</v>
      </c>
      <c r="O1465" s="16">
        <f t="shared" si="114"/>
        <v>4.3751581138669948E-2</v>
      </c>
      <c r="P1465" s="10"/>
    </row>
    <row r="1466" spans="1:16" x14ac:dyDescent="0.25">
      <c r="A1466" s="23">
        <v>40078</v>
      </c>
      <c r="B1466">
        <v>17.726610999999998</v>
      </c>
      <c r="C1466" s="16">
        <f t="shared" si="110"/>
        <v>7.9912350493040574E-2</v>
      </c>
      <c r="D1466" s="10"/>
      <c r="E1466" s="6">
        <v>24.442551000000002</v>
      </c>
      <c r="F1466" s="16">
        <f t="shared" si="111"/>
        <v>3.15235122090054E-2</v>
      </c>
      <c r="G1466" s="10"/>
      <c r="H1466" s="6">
        <v>16.889999</v>
      </c>
      <c r="I1466" s="16">
        <f t="shared" si="112"/>
        <v>8.4789644012945198E-2</v>
      </c>
      <c r="J1466" s="10"/>
      <c r="K1466" s="6">
        <v>82.07893</v>
      </c>
      <c r="L1466" s="16">
        <f t="shared" si="113"/>
        <v>4.5923440210035693E-2</v>
      </c>
      <c r="M1466" s="10"/>
      <c r="N1466" s="6">
        <v>78.305530000000005</v>
      </c>
      <c r="O1466" s="16">
        <f t="shared" si="114"/>
        <v>5.5486568702513228E-2</v>
      </c>
      <c r="P1466" s="10"/>
    </row>
    <row r="1467" spans="1:16" x14ac:dyDescent="0.25">
      <c r="A1467" s="23">
        <v>40077</v>
      </c>
      <c r="B1467">
        <v>17.483616999999999</v>
      </c>
      <c r="C1467" s="16">
        <f t="shared" si="110"/>
        <v>8.6198051822716559E-2</v>
      </c>
      <c r="D1467" s="10"/>
      <c r="E1467" s="6">
        <v>24.824832000000001</v>
      </c>
      <c r="F1467" s="16">
        <f t="shared" si="111"/>
        <v>4.5467620212699789E-2</v>
      </c>
      <c r="G1467" s="10"/>
      <c r="H1467" s="6">
        <v>16.549999</v>
      </c>
      <c r="I1467" s="16">
        <f t="shared" si="112"/>
        <v>0.15447703349282293</v>
      </c>
      <c r="J1467" s="10"/>
      <c r="K1467" s="6">
        <v>81.885875999999996</v>
      </c>
      <c r="L1467" s="16">
        <f t="shared" si="113"/>
        <v>3.6301281405511476E-2</v>
      </c>
      <c r="M1467" s="10"/>
      <c r="N1467" s="6">
        <v>78.142701000000002</v>
      </c>
      <c r="O1467" s="16">
        <f t="shared" si="114"/>
        <v>4.1072944677594814E-2</v>
      </c>
      <c r="P1467" s="10"/>
    </row>
    <row r="1468" spans="1:16" x14ac:dyDescent="0.25">
      <c r="A1468" s="23">
        <v>40074</v>
      </c>
      <c r="B1468">
        <v>17.578908999999999</v>
      </c>
      <c r="C1468" s="16">
        <f t="shared" si="110"/>
        <v>6.7109303341314153E-2</v>
      </c>
      <c r="D1468" s="10"/>
      <c r="E1468" s="6">
        <v>24.871641</v>
      </c>
      <c r="F1468" s="16">
        <f t="shared" si="111"/>
        <v>5.24496997710584E-2</v>
      </c>
      <c r="G1468" s="10"/>
      <c r="H1468" s="6">
        <v>16.5</v>
      </c>
      <c r="I1468" s="16">
        <f t="shared" si="112"/>
        <v>8.028714099216705E-2</v>
      </c>
      <c r="J1468" s="10"/>
      <c r="K1468" s="6">
        <v>81.692822000000007</v>
      </c>
      <c r="L1468" s="16">
        <f t="shared" si="113"/>
        <v>3.9208695557598761E-2</v>
      </c>
      <c r="M1468" s="10"/>
      <c r="N1468" s="6">
        <v>77.963586000000006</v>
      </c>
      <c r="O1468" s="16">
        <f t="shared" si="114"/>
        <v>5.0927781552938756E-2</v>
      </c>
      <c r="P1468" s="10"/>
    </row>
    <row r="1469" spans="1:16" x14ac:dyDescent="0.25">
      <c r="A1469" s="23">
        <v>40073</v>
      </c>
      <c r="B1469">
        <v>17.586055000000002</v>
      </c>
      <c r="C1469" s="16">
        <f t="shared" si="110"/>
        <v>6.8427095655626102E-2</v>
      </c>
      <c r="D1469" s="10"/>
      <c r="E1469" s="6">
        <v>24.973061999999999</v>
      </c>
      <c r="F1469" s="16">
        <f t="shared" si="111"/>
        <v>7.1949715557709348E-2</v>
      </c>
      <c r="G1469" s="10"/>
      <c r="H1469" s="6">
        <v>16.399999999999999</v>
      </c>
      <c r="I1469" s="16">
        <f t="shared" si="112"/>
        <v>8.1258191349934394E-2</v>
      </c>
      <c r="J1469" s="10"/>
      <c r="K1469" s="6">
        <v>82.210205999999999</v>
      </c>
      <c r="L1469" s="16">
        <f t="shared" si="113"/>
        <v>4.0004864136759855E-2</v>
      </c>
      <c r="M1469" s="10"/>
      <c r="N1469" s="6">
        <v>78.663759999999996</v>
      </c>
      <c r="O1469" s="16">
        <f t="shared" si="114"/>
        <v>6.1612409411357705E-2</v>
      </c>
      <c r="P1469" s="10"/>
    </row>
    <row r="1470" spans="1:16" x14ac:dyDescent="0.25">
      <c r="A1470" s="23">
        <v>40072</v>
      </c>
      <c r="B1470">
        <v>17.650376000000001</v>
      </c>
      <c r="C1470" s="16">
        <f t="shared" si="110"/>
        <v>7.6957582909583211E-2</v>
      </c>
      <c r="D1470" s="10"/>
      <c r="E1470" s="6">
        <v>25.097888000000001</v>
      </c>
      <c r="F1470" s="16">
        <f t="shared" si="111"/>
        <v>0.10344883351436152</v>
      </c>
      <c r="G1470" s="10"/>
      <c r="H1470" s="6">
        <v>16.23</v>
      </c>
      <c r="I1470" s="16">
        <f t="shared" si="112"/>
        <v>7.8238001314924199E-2</v>
      </c>
      <c r="J1470" s="10"/>
      <c r="K1470" s="6">
        <v>81.808655999999999</v>
      </c>
      <c r="L1470" s="16">
        <f t="shared" si="113"/>
        <v>4.6386698700622953E-2</v>
      </c>
      <c r="M1470" s="10"/>
      <c r="N1470" s="6">
        <v>77.686768999999998</v>
      </c>
      <c r="O1470" s="16">
        <f t="shared" si="114"/>
        <v>6.2225162714151683E-2</v>
      </c>
      <c r="P1470" s="10"/>
    </row>
    <row r="1471" spans="1:16" x14ac:dyDescent="0.25">
      <c r="A1471" s="23">
        <v>40071</v>
      </c>
      <c r="B1471">
        <v>17.438352999999999</v>
      </c>
      <c r="C1471" s="16">
        <f t="shared" si="110"/>
        <v>8.516460950891358E-2</v>
      </c>
      <c r="D1471" s="10"/>
      <c r="E1471" s="6">
        <v>25.511377</v>
      </c>
      <c r="F1471" s="16">
        <f t="shared" si="111"/>
        <v>9.9601284319702499E-2</v>
      </c>
      <c r="G1471" s="10"/>
      <c r="H1471" s="6">
        <v>15.91</v>
      </c>
      <c r="I1471" s="16">
        <f t="shared" si="112"/>
        <v>5.9399477806788559E-2</v>
      </c>
      <c r="J1471" s="10"/>
      <c r="K1471" s="6">
        <v>81.553822999999994</v>
      </c>
      <c r="L1471" s="16">
        <f t="shared" si="113"/>
        <v>3.8431244161346356E-2</v>
      </c>
      <c r="M1471" s="10"/>
      <c r="N1471" s="6">
        <v>77.548364000000007</v>
      </c>
      <c r="O1471" s="16">
        <f t="shared" si="114"/>
        <v>5.260845298846184E-2</v>
      </c>
      <c r="P1471" s="10"/>
    </row>
    <row r="1472" spans="1:16" x14ac:dyDescent="0.25">
      <c r="A1472" s="23">
        <v>40070</v>
      </c>
      <c r="B1472">
        <v>17.359739000000001</v>
      </c>
      <c r="C1472" s="16">
        <f t="shared" si="110"/>
        <v>6.0957910367724022E-2</v>
      </c>
      <c r="D1472" s="10"/>
      <c r="E1472" s="6">
        <v>25.659607000000001</v>
      </c>
      <c r="F1472" s="16">
        <f t="shared" si="111"/>
        <v>0.10910215483743291</v>
      </c>
      <c r="G1472" s="10"/>
      <c r="H1472" s="6">
        <v>15.79</v>
      </c>
      <c r="I1472" s="16">
        <f t="shared" si="112"/>
        <v>2.3151125401929207E-2</v>
      </c>
      <c r="J1472" s="10"/>
      <c r="K1472" s="6">
        <v>81.600154000000003</v>
      </c>
      <c r="L1472" s="16">
        <f t="shared" si="113"/>
        <v>3.5398547036388894E-2</v>
      </c>
      <c r="M1472" s="10"/>
      <c r="N1472" s="6">
        <v>77.947299000000001</v>
      </c>
      <c r="O1472" s="16">
        <f t="shared" si="114"/>
        <v>3.5026806825555257E-2</v>
      </c>
      <c r="P1472" s="10"/>
    </row>
    <row r="1473" spans="1:16" x14ac:dyDescent="0.25">
      <c r="A1473" s="23">
        <v>40067</v>
      </c>
      <c r="B1473">
        <v>17.221564999999998</v>
      </c>
      <c r="C1473" s="16">
        <f t="shared" si="110"/>
        <v>5.6022148085973722E-2</v>
      </c>
      <c r="D1473" s="10"/>
      <c r="E1473" s="6">
        <v>25.386551000000001</v>
      </c>
      <c r="F1473" s="16">
        <f t="shared" si="111"/>
        <v>0.10885760464334115</v>
      </c>
      <c r="G1473" s="10"/>
      <c r="H1473" s="6">
        <v>15.84</v>
      </c>
      <c r="I1473" s="16">
        <f t="shared" si="112"/>
        <v>2.3994811932555038E-2</v>
      </c>
      <c r="J1473" s="10"/>
      <c r="K1473" s="6">
        <v>82.017151999999996</v>
      </c>
      <c r="L1473" s="16">
        <f t="shared" si="113"/>
        <v>3.0756568461730582E-2</v>
      </c>
      <c r="M1473" s="10"/>
      <c r="N1473" s="6">
        <v>78.728887999999998</v>
      </c>
      <c r="O1473" s="16">
        <f t="shared" si="114"/>
        <v>3.20786317841395E-2</v>
      </c>
      <c r="P1473" s="10"/>
    </row>
    <row r="1474" spans="1:16" x14ac:dyDescent="0.25">
      <c r="A1474" s="23">
        <v>40066</v>
      </c>
      <c r="B1474">
        <v>17.226329</v>
      </c>
      <c r="C1474" s="16">
        <f t="shared" si="110"/>
        <v>0.10603113034137346</v>
      </c>
      <c r="D1474" s="10"/>
      <c r="E1474" s="6">
        <v>24.934054</v>
      </c>
      <c r="F1474" s="16">
        <f t="shared" si="111"/>
        <v>9.742327271007567E-2</v>
      </c>
      <c r="G1474" s="10"/>
      <c r="H1474" s="6">
        <v>15.97</v>
      </c>
      <c r="I1474" s="16">
        <f t="shared" si="112"/>
        <v>2.857142857142847E-2</v>
      </c>
      <c r="J1474" s="10"/>
      <c r="K1474" s="6">
        <v>81.283547999999996</v>
      </c>
      <c r="L1474" s="16">
        <f t="shared" si="113"/>
        <v>2.637812034257081E-2</v>
      </c>
      <c r="M1474" s="10"/>
      <c r="N1474" s="6">
        <v>78.297386000000003</v>
      </c>
      <c r="O1474" s="16">
        <f t="shared" si="114"/>
        <v>2.6629767457314379E-2</v>
      </c>
      <c r="P1474" s="10"/>
    </row>
    <row r="1475" spans="1:16" x14ac:dyDescent="0.25">
      <c r="A1475" s="23">
        <v>40065</v>
      </c>
      <c r="B1475">
        <v>16.790372000000001</v>
      </c>
      <c r="C1475" s="16">
        <f t="shared" si="110"/>
        <v>7.7530551811334503E-2</v>
      </c>
      <c r="D1475" s="10"/>
      <c r="E1475" s="6">
        <v>24.614187000000001</v>
      </c>
      <c r="F1475" s="16">
        <f t="shared" si="111"/>
        <v>8.038255876186895E-2</v>
      </c>
      <c r="G1475" s="10"/>
      <c r="H1475" s="6">
        <v>15.94</v>
      </c>
      <c r="I1475" s="16">
        <f t="shared" si="112"/>
        <v>-3.1210986267165008E-3</v>
      </c>
      <c r="J1475" s="10"/>
      <c r="K1475" s="6">
        <v>80.750715999999997</v>
      </c>
      <c r="L1475" s="16">
        <f t="shared" si="113"/>
        <v>3.0615592611888953E-2</v>
      </c>
      <c r="M1475" s="10"/>
      <c r="N1475" s="6">
        <v>76.880757000000003</v>
      </c>
      <c r="O1475" s="16">
        <f t="shared" si="114"/>
        <v>4.0874056043274543E-2</v>
      </c>
      <c r="P1475" s="10"/>
    </row>
    <row r="1476" spans="1:16" x14ac:dyDescent="0.25">
      <c r="A1476" s="23">
        <v>40064</v>
      </c>
      <c r="B1476">
        <v>16.902338</v>
      </c>
      <c r="C1476" s="16">
        <f t="shared" si="110"/>
        <v>5.7023485294982468E-2</v>
      </c>
      <c r="D1476" s="10"/>
      <c r="E1476" s="6">
        <v>24.161691999999999</v>
      </c>
      <c r="F1476" s="16">
        <f t="shared" si="111"/>
        <v>6.9022200869543582E-2</v>
      </c>
      <c r="G1476" s="10"/>
      <c r="H1476" s="6">
        <v>15.82</v>
      </c>
      <c r="I1476" s="16">
        <f t="shared" si="112"/>
        <v>-5.903193276080676E-2</v>
      </c>
      <c r="J1476" s="10"/>
      <c r="K1476" s="6">
        <v>80.773882</v>
      </c>
      <c r="L1476" s="16">
        <f t="shared" si="113"/>
        <v>2.945124908873642E-2</v>
      </c>
      <c r="M1476" s="10"/>
      <c r="N1476" s="6">
        <v>76.970314000000002</v>
      </c>
      <c r="O1476" s="16">
        <f t="shared" si="114"/>
        <v>3.6530770524553002E-2</v>
      </c>
      <c r="P1476" s="10"/>
    </row>
    <row r="1477" spans="1:16" x14ac:dyDescent="0.25">
      <c r="A1477" s="23">
        <v>40060</v>
      </c>
      <c r="B1477">
        <v>16.761783999999999</v>
      </c>
      <c r="C1477" s="16">
        <f t="shared" si="110"/>
        <v>7.1775840365281729E-2</v>
      </c>
      <c r="D1477" s="10"/>
      <c r="E1477" s="6">
        <v>23.951048</v>
      </c>
      <c r="F1477" s="16">
        <f t="shared" si="111"/>
        <v>4.4126510404082886E-2</v>
      </c>
      <c r="G1477" s="10"/>
      <c r="H1477" s="6">
        <v>15.78</v>
      </c>
      <c r="I1477" s="16">
        <f t="shared" si="112"/>
        <v>-5.8333277281742646E-2</v>
      </c>
      <c r="J1477" s="10"/>
      <c r="K1477" s="6">
        <v>80.982383999999996</v>
      </c>
      <c r="L1477" s="16">
        <f t="shared" si="113"/>
        <v>3.6214062838814787E-2</v>
      </c>
      <c r="M1477" s="10"/>
      <c r="N1477" s="6">
        <v>77.515797000000006</v>
      </c>
      <c r="O1477" s="16">
        <f t="shared" si="114"/>
        <v>4.3427571164432077E-2</v>
      </c>
      <c r="P1477" s="10"/>
    </row>
    <row r="1478" spans="1:16" x14ac:dyDescent="0.25">
      <c r="A1478" s="23">
        <v>40059</v>
      </c>
      <c r="B1478">
        <v>16.892810000000001</v>
      </c>
      <c r="C1478" s="16">
        <f t="shared" si="110"/>
        <v>3.3404321969335626E-2</v>
      </c>
      <c r="D1478" s="10"/>
      <c r="E1478" s="6">
        <v>23.592172000000001</v>
      </c>
      <c r="F1478" s="16">
        <f t="shared" si="111"/>
        <v>9.7956431690968682E-3</v>
      </c>
      <c r="G1478" s="10"/>
      <c r="H1478" s="6">
        <v>15.45</v>
      </c>
      <c r="I1478" s="16">
        <f t="shared" si="112"/>
        <v>-6.0154910056288924E-2</v>
      </c>
      <c r="J1478" s="10"/>
      <c r="K1478" s="6">
        <v>80.928329000000005</v>
      </c>
      <c r="L1478" s="16">
        <f t="shared" si="113"/>
        <v>4.2880239676649223E-2</v>
      </c>
      <c r="M1478" s="10"/>
      <c r="N1478" s="6">
        <v>78.859155999999999</v>
      </c>
      <c r="O1478" s="16">
        <f t="shared" si="114"/>
        <v>6.0121517410458791E-2</v>
      </c>
      <c r="P1478" s="10"/>
    </row>
    <row r="1479" spans="1:16" x14ac:dyDescent="0.25">
      <c r="A1479" s="23">
        <v>40058</v>
      </c>
      <c r="B1479">
        <v>16.699843999999999</v>
      </c>
      <c r="C1479" s="16">
        <f t="shared" si="110"/>
        <v>5.5412167359151443E-2</v>
      </c>
      <c r="D1479" s="10"/>
      <c r="E1479" s="6">
        <v>24.036864999999999</v>
      </c>
      <c r="F1479" s="16">
        <f t="shared" si="111"/>
        <v>-1.2396030658031076E-2</v>
      </c>
      <c r="G1479" s="10"/>
      <c r="H1479" s="6">
        <v>15.08</v>
      </c>
      <c r="I1479" s="16">
        <f t="shared" si="112"/>
        <v>-9.8073502514506972E-2</v>
      </c>
      <c r="J1479" s="10"/>
      <c r="K1479" s="6">
        <v>80.789330000000007</v>
      </c>
      <c r="L1479" s="16">
        <f t="shared" si="113"/>
        <v>3.982814175597893E-2</v>
      </c>
      <c r="M1479" s="10"/>
      <c r="N1479" s="6">
        <v>79.347648000000007</v>
      </c>
      <c r="O1479" s="16">
        <f t="shared" si="114"/>
        <v>6.6110696921155343E-2</v>
      </c>
      <c r="P1479" s="10"/>
    </row>
    <row r="1480" spans="1:16" x14ac:dyDescent="0.25">
      <c r="A1480" s="23">
        <v>40057</v>
      </c>
      <c r="B1480">
        <v>16.718902</v>
      </c>
      <c r="C1480" s="16">
        <f t="shared" si="110"/>
        <v>4.4909046074850023E-2</v>
      </c>
      <c r="D1480" s="10"/>
      <c r="E1480" s="6">
        <v>24.504964000000001</v>
      </c>
      <c r="F1480" s="16">
        <f t="shared" si="111"/>
        <v>3.0834417480291476E-2</v>
      </c>
      <c r="G1480" s="10"/>
      <c r="H1480" s="6">
        <v>15.48</v>
      </c>
      <c r="I1480" s="16">
        <f t="shared" si="112"/>
        <v>-0.11967303675849605</v>
      </c>
      <c r="J1480" s="10"/>
      <c r="K1480" s="6">
        <v>80.549937999999997</v>
      </c>
      <c r="L1480" s="16">
        <f t="shared" si="113"/>
        <v>4.0906857840887101E-2</v>
      </c>
      <c r="M1480" s="10"/>
      <c r="N1480" s="6">
        <v>78.207829000000004</v>
      </c>
      <c r="O1480" s="16">
        <f t="shared" si="114"/>
        <v>7.7900822713341089E-2</v>
      </c>
      <c r="P1480" s="10"/>
    </row>
    <row r="1481" spans="1:16" x14ac:dyDescent="0.25">
      <c r="A1481" s="23">
        <v>40056</v>
      </c>
      <c r="B1481">
        <v>16.938071999999998</v>
      </c>
      <c r="C1481" s="16">
        <f t="shared" ref="C1481:C1544" si="115">B1480/B1509-1</f>
        <v>5.1422066270605082E-2</v>
      </c>
      <c r="D1481" s="10"/>
      <c r="E1481" s="6">
        <v>24.9983</v>
      </c>
      <c r="F1481" s="16">
        <f t="shared" ref="F1481:F1544" si="116">E1480/E1509-1</f>
        <v>7.9456721254527407E-2</v>
      </c>
      <c r="G1481" s="10"/>
      <c r="H1481" s="6">
        <v>15.23</v>
      </c>
      <c r="I1481" s="16">
        <f t="shared" ref="I1481:I1544" si="117">H1480/H1509-1</f>
        <v>-0.10000005232557829</v>
      </c>
      <c r="J1481" s="10"/>
      <c r="K1481" s="6">
        <v>80.956130000000002</v>
      </c>
      <c r="L1481" s="16">
        <f t="shared" ref="L1481:L1544" si="118">K1480/K1509-1</f>
        <v>3.6086502626413663E-2</v>
      </c>
      <c r="M1481" s="10"/>
      <c r="N1481" s="6">
        <v>78.397526999999997</v>
      </c>
      <c r="O1481" s="16">
        <f t="shared" ref="O1481:O1544" si="119">N1480/N1509-1</f>
        <v>4.2935684207537683E-2</v>
      </c>
      <c r="P1481" s="10"/>
    </row>
    <row r="1482" spans="1:16" x14ac:dyDescent="0.25">
      <c r="A1482" s="23">
        <v>40053</v>
      </c>
      <c r="B1482">
        <v>16.795135999999999</v>
      </c>
      <c r="C1482" s="16">
        <f t="shared" si="115"/>
        <v>6.0446309639990536E-2</v>
      </c>
      <c r="D1482" s="10"/>
      <c r="E1482" s="6">
        <v>24.913508</v>
      </c>
      <c r="F1482" s="16">
        <f t="shared" si="116"/>
        <v>9.3760555507135246E-2</v>
      </c>
      <c r="G1482" s="10"/>
      <c r="H1482" s="6">
        <v>15.18</v>
      </c>
      <c r="I1482" s="16">
        <f t="shared" si="117"/>
        <v>-9.5068330362447884E-2</v>
      </c>
      <c r="J1482" s="10"/>
      <c r="K1482" s="6">
        <v>80.564143999999999</v>
      </c>
      <c r="L1482" s="16">
        <f t="shared" si="118"/>
        <v>3.8552045561054626E-2</v>
      </c>
      <c r="M1482" s="10"/>
      <c r="N1482" s="6">
        <v>78.324489</v>
      </c>
      <c r="O1482" s="16">
        <f t="shared" si="119"/>
        <v>3.6077940152875909E-2</v>
      </c>
      <c r="P1482" s="10"/>
    </row>
    <row r="1483" spans="1:16" x14ac:dyDescent="0.25">
      <c r="A1483" s="23">
        <v>40052</v>
      </c>
      <c r="B1483">
        <v>16.606933999999999</v>
      </c>
      <c r="C1483" s="16">
        <f t="shared" si="115"/>
        <v>5.1967394849366189E-2</v>
      </c>
      <c r="D1483" s="10"/>
      <c r="E1483" s="6">
        <v>25.337468000000001</v>
      </c>
      <c r="F1483" s="16">
        <f t="shared" si="116"/>
        <v>0.15676445931894234</v>
      </c>
      <c r="G1483" s="10"/>
      <c r="H1483" s="6">
        <v>15.59</v>
      </c>
      <c r="I1483" s="16">
        <f t="shared" si="117"/>
        <v>-8.3886541943271054E-2</v>
      </c>
      <c r="J1483" s="10"/>
      <c r="K1483" s="6">
        <v>80.164477000000005</v>
      </c>
      <c r="L1483" s="16">
        <f t="shared" si="118"/>
        <v>4.8129324595798106E-2</v>
      </c>
      <c r="M1483" s="10"/>
      <c r="N1483" s="6">
        <v>77.967397000000005</v>
      </c>
      <c r="O1483" s="16">
        <f t="shared" si="119"/>
        <v>5.5765314880605432E-2</v>
      </c>
      <c r="P1483" s="10"/>
    </row>
    <row r="1484" spans="1:16" x14ac:dyDescent="0.25">
      <c r="A1484" s="23">
        <v>40051</v>
      </c>
      <c r="B1484">
        <v>16.723666000000001</v>
      </c>
      <c r="C1484" s="16">
        <f t="shared" si="115"/>
        <v>8.9186331224538895E-2</v>
      </c>
      <c r="D1484" s="10"/>
      <c r="E1484" s="6">
        <v>25.191009999999999</v>
      </c>
      <c r="F1484" s="16">
        <f t="shared" si="116"/>
        <v>0.18749995313265111</v>
      </c>
      <c r="G1484" s="10"/>
      <c r="H1484" s="6">
        <v>15.49</v>
      </c>
      <c r="I1484" s="16">
        <f t="shared" si="117"/>
        <v>-4.1794714197910254E-2</v>
      </c>
      <c r="J1484" s="10"/>
      <c r="K1484" s="6">
        <v>80.5334</v>
      </c>
      <c r="L1484" s="16">
        <f t="shared" si="118"/>
        <v>4.7202772058464681E-2</v>
      </c>
      <c r="M1484" s="10"/>
      <c r="N1484" s="6">
        <v>78.275790999999998</v>
      </c>
      <c r="O1484" s="16">
        <f t="shared" si="119"/>
        <v>5.648087628536036E-2</v>
      </c>
      <c r="P1484" s="10"/>
    </row>
    <row r="1485" spans="1:16" x14ac:dyDescent="0.25">
      <c r="A1485" s="23">
        <v>40050</v>
      </c>
      <c r="B1485">
        <v>16.433028</v>
      </c>
      <c r="C1485" s="16">
        <f t="shared" si="115"/>
        <v>9.1563256322760411E-2</v>
      </c>
      <c r="D1485" s="10"/>
      <c r="E1485" s="6">
        <v>25.399137</v>
      </c>
      <c r="F1485" s="16">
        <f t="shared" si="116"/>
        <v>0.17258699278452694</v>
      </c>
      <c r="G1485" s="10"/>
      <c r="H1485" s="6">
        <v>15.67</v>
      </c>
      <c r="I1485" s="16">
        <f t="shared" si="117"/>
        <v>-4.4416967576617394E-2</v>
      </c>
      <c r="J1485" s="10"/>
      <c r="K1485" s="6">
        <v>80.003067000000001</v>
      </c>
      <c r="L1485" s="16">
        <f t="shared" si="118"/>
        <v>4.8773173418477089E-2</v>
      </c>
      <c r="M1485" s="10"/>
      <c r="N1485" s="6">
        <v>77.918705000000003</v>
      </c>
      <c r="O1485" s="16">
        <f t="shared" si="119"/>
        <v>4.4292552276836927E-2</v>
      </c>
      <c r="P1485" s="10"/>
    </row>
    <row r="1486" spans="1:16" x14ac:dyDescent="0.25">
      <c r="A1486" s="23">
        <v>40049</v>
      </c>
      <c r="B1486">
        <v>16.187650999999999</v>
      </c>
      <c r="C1486" s="16">
        <f t="shared" si="115"/>
        <v>0.10272504078089417</v>
      </c>
      <c r="D1486" s="10"/>
      <c r="E1486" s="6">
        <v>25.052258999999999</v>
      </c>
      <c r="F1486" s="16">
        <f t="shared" si="116"/>
        <v>0.18910145866039607</v>
      </c>
      <c r="G1486" s="10"/>
      <c r="H1486" s="6">
        <v>15.91</v>
      </c>
      <c r="I1486" s="16">
        <f t="shared" si="117"/>
        <v>-2.1847690387016172E-2</v>
      </c>
      <c r="J1486" s="10"/>
      <c r="K1486" s="6">
        <v>79.864726000000005</v>
      </c>
      <c r="L1486" s="16">
        <f t="shared" si="118"/>
        <v>4.9077917498089096E-2</v>
      </c>
      <c r="M1486" s="10"/>
      <c r="N1486" s="6">
        <v>77.480457000000001</v>
      </c>
      <c r="O1486" s="16">
        <f t="shared" si="119"/>
        <v>5.0753859649477651E-2</v>
      </c>
      <c r="P1486" s="10"/>
    </row>
    <row r="1487" spans="1:16" x14ac:dyDescent="0.25">
      <c r="A1487" s="23">
        <v>40046</v>
      </c>
      <c r="B1487">
        <v>16.437792000000002</v>
      </c>
      <c r="C1487" s="16">
        <f t="shared" si="115"/>
        <v>0.12877991308597769</v>
      </c>
      <c r="D1487" s="10"/>
      <c r="E1487" s="6">
        <v>25.098510000000001</v>
      </c>
      <c r="F1487" s="16">
        <f t="shared" si="116"/>
        <v>0.19661267349319211</v>
      </c>
      <c r="G1487" s="10"/>
      <c r="H1487" s="6">
        <v>15.94</v>
      </c>
      <c r="I1487" s="16">
        <f t="shared" si="117"/>
        <v>2.7114267269205961E-2</v>
      </c>
      <c r="J1487" s="10"/>
      <c r="K1487" s="6">
        <v>79.457364999999996</v>
      </c>
      <c r="L1487" s="16">
        <f t="shared" si="118"/>
        <v>3.7584313027704708E-2</v>
      </c>
      <c r="M1487" s="10"/>
      <c r="N1487" s="6">
        <v>76.100786999999997</v>
      </c>
      <c r="O1487" s="16">
        <f t="shared" si="119"/>
        <v>1.7973391425619045E-2</v>
      </c>
      <c r="P1487" s="10"/>
    </row>
    <row r="1488" spans="1:16" x14ac:dyDescent="0.25">
      <c r="A1488" s="23">
        <v>40045</v>
      </c>
      <c r="B1488">
        <v>16.154299000000002</v>
      </c>
      <c r="C1488" s="16">
        <f t="shared" si="115"/>
        <v>0.14508297045442364</v>
      </c>
      <c r="D1488" s="10"/>
      <c r="E1488" s="6">
        <v>24.158086000000001</v>
      </c>
      <c r="F1488" s="16">
        <f t="shared" si="116"/>
        <v>0.21401941917572853</v>
      </c>
      <c r="G1488" s="10"/>
      <c r="H1488" s="6">
        <v>15.75</v>
      </c>
      <c r="I1488" s="16">
        <f t="shared" si="117"/>
        <v>1.6581632653061229E-2</v>
      </c>
      <c r="J1488" s="10"/>
      <c r="K1488" s="6">
        <v>79.818606000000003</v>
      </c>
      <c r="L1488" s="16">
        <f t="shared" si="118"/>
        <v>3.0039921009677784E-2</v>
      </c>
      <c r="M1488" s="10"/>
      <c r="N1488" s="6">
        <v>77.699578000000002</v>
      </c>
      <c r="O1488" s="16">
        <f t="shared" si="119"/>
        <v>-1.6766985759302688E-2</v>
      </c>
      <c r="P1488" s="10"/>
    </row>
    <row r="1489" spans="1:16" x14ac:dyDescent="0.25">
      <c r="A1489" s="23">
        <v>40044</v>
      </c>
      <c r="B1489">
        <v>16.008979</v>
      </c>
      <c r="C1489" s="16">
        <f t="shared" si="115"/>
        <v>0.13454607794876972</v>
      </c>
      <c r="D1489" s="10"/>
      <c r="E1489" s="6">
        <v>24.266003000000001</v>
      </c>
      <c r="F1489" s="16">
        <f t="shared" si="116"/>
        <v>0.18487710217701636</v>
      </c>
      <c r="G1489" s="10"/>
      <c r="H1489" s="6">
        <v>15.52</v>
      </c>
      <c r="I1489" s="16">
        <f t="shared" si="117"/>
        <v>1.2210796915167021E-2</v>
      </c>
      <c r="J1489" s="10"/>
      <c r="K1489" s="6">
        <v>79.441996000000003</v>
      </c>
      <c r="L1489" s="16">
        <f t="shared" si="118"/>
        <v>3.4107486817620103E-2</v>
      </c>
      <c r="M1489" s="10"/>
      <c r="N1489" s="6">
        <v>77.066554999999994</v>
      </c>
      <c r="O1489" s="16">
        <f t="shared" si="119"/>
        <v>-1.7437716727647379E-3</v>
      </c>
      <c r="P1489" s="10"/>
    </row>
    <row r="1490" spans="1:16" x14ac:dyDescent="0.25">
      <c r="A1490" s="23">
        <v>40043</v>
      </c>
      <c r="B1490">
        <v>15.963717000000001</v>
      </c>
      <c r="C1490" s="16">
        <f t="shared" si="115"/>
        <v>0.11355051341360944</v>
      </c>
      <c r="D1490" s="10"/>
      <c r="E1490" s="6">
        <v>23.672457000000001</v>
      </c>
      <c r="F1490" s="16">
        <f t="shared" si="116"/>
        <v>0.16549425624559522</v>
      </c>
      <c r="G1490" s="10"/>
      <c r="H1490" s="6">
        <v>15.28</v>
      </c>
      <c r="I1490" s="16">
        <f t="shared" si="117"/>
        <v>-1.9292604501608412E-3</v>
      </c>
      <c r="J1490" s="10"/>
      <c r="K1490" s="6">
        <v>79.188357999999994</v>
      </c>
      <c r="L1490" s="16">
        <f t="shared" si="118"/>
        <v>3.3324676985215795E-2</v>
      </c>
      <c r="M1490" s="10"/>
      <c r="N1490" s="6">
        <v>76.433532999999997</v>
      </c>
      <c r="O1490" s="16">
        <f t="shared" si="119"/>
        <v>-7.385685061350733E-4</v>
      </c>
      <c r="P1490" s="10"/>
    </row>
    <row r="1491" spans="1:16" x14ac:dyDescent="0.25">
      <c r="A1491" s="23">
        <v>40042</v>
      </c>
      <c r="B1491">
        <v>15.825544000000001</v>
      </c>
      <c r="C1491" s="16">
        <f t="shared" si="115"/>
        <v>0.12813418957343559</v>
      </c>
      <c r="D1491" s="10"/>
      <c r="E1491" s="6">
        <v>23.8035</v>
      </c>
      <c r="F1491" s="16">
        <f t="shared" si="116"/>
        <v>9.5221043050211396E-2</v>
      </c>
      <c r="G1491" s="10"/>
      <c r="H1491" s="6">
        <v>15.63</v>
      </c>
      <c r="I1491" s="16">
        <f t="shared" si="117"/>
        <v>-1.7363344051447016E-2</v>
      </c>
      <c r="J1491" s="10"/>
      <c r="K1491" s="6">
        <v>79.388194999999996</v>
      </c>
      <c r="L1491" s="16">
        <f t="shared" si="118"/>
        <v>3.0435672265214153E-2</v>
      </c>
      <c r="M1491" s="10"/>
      <c r="N1491" s="6">
        <v>76.879897999999997</v>
      </c>
      <c r="O1491" s="16">
        <f t="shared" si="119"/>
        <v>-2.0756955885109396E-2</v>
      </c>
      <c r="P1491" s="10"/>
    </row>
    <row r="1492" spans="1:16" x14ac:dyDescent="0.25">
      <c r="A1492" s="23">
        <v>40039</v>
      </c>
      <c r="B1492">
        <v>16.151917999999998</v>
      </c>
      <c r="C1492" s="16">
        <f t="shared" si="115"/>
        <v>0.1142491764168625</v>
      </c>
      <c r="D1492" s="10"/>
      <c r="E1492" s="6">
        <v>23.880583999999999</v>
      </c>
      <c r="F1492" s="16">
        <f t="shared" si="116"/>
        <v>0.11803034649100708</v>
      </c>
      <c r="G1492" s="10"/>
      <c r="H1492" s="6">
        <v>15.68</v>
      </c>
      <c r="I1492" s="16">
        <f t="shared" si="117"/>
        <v>2.7613412228796763E-2</v>
      </c>
      <c r="J1492" s="10"/>
      <c r="K1492" s="6">
        <v>79.257535000000004</v>
      </c>
      <c r="L1492" s="16">
        <f t="shared" si="118"/>
        <v>4.2479120824632677E-2</v>
      </c>
      <c r="M1492" s="10"/>
      <c r="N1492" s="6">
        <v>75.759929</v>
      </c>
      <c r="O1492" s="16">
        <f t="shared" si="119"/>
        <v>3.1536358058679159E-3</v>
      </c>
      <c r="P1492" s="10"/>
    </row>
    <row r="1493" spans="1:16" x14ac:dyDescent="0.25">
      <c r="A1493" s="23">
        <v>40038</v>
      </c>
      <c r="B1493">
        <v>16.361559</v>
      </c>
      <c r="C1493" s="16">
        <f t="shared" si="115"/>
        <v>0.119233866947003</v>
      </c>
      <c r="D1493" s="10"/>
      <c r="E1493" s="6">
        <v>23.880583999999999</v>
      </c>
      <c r="F1493" s="16">
        <f t="shared" si="116"/>
        <v>0.11079241471992818</v>
      </c>
      <c r="G1493" s="10"/>
      <c r="H1493" s="6">
        <v>15.58</v>
      </c>
      <c r="I1493" s="16">
        <f t="shared" si="117"/>
        <v>1.8843404808317032E-2</v>
      </c>
      <c r="J1493" s="10"/>
      <c r="K1493" s="6">
        <v>79.272903999999997</v>
      </c>
      <c r="L1493" s="16">
        <f t="shared" si="118"/>
        <v>3.6598302761408075E-2</v>
      </c>
      <c r="M1493" s="10"/>
      <c r="N1493" s="6">
        <v>75.467764000000003</v>
      </c>
      <c r="O1493" s="16">
        <f t="shared" si="119"/>
        <v>-4.8432365228968655E-3</v>
      </c>
      <c r="P1493" s="10"/>
    </row>
    <row r="1494" spans="1:16" x14ac:dyDescent="0.25">
      <c r="A1494" s="23">
        <v>40037</v>
      </c>
      <c r="B1494">
        <v>16.306766</v>
      </c>
      <c r="C1494" s="16">
        <f t="shared" si="115"/>
        <v>0.14489449500968732</v>
      </c>
      <c r="D1494" s="10"/>
      <c r="E1494" s="6">
        <v>23.695582999999999</v>
      </c>
      <c r="F1494" s="16">
        <f t="shared" si="116"/>
        <v>0.1469826113427275</v>
      </c>
      <c r="G1494" s="10"/>
      <c r="H1494" s="6">
        <v>15.45</v>
      </c>
      <c r="I1494" s="16">
        <f t="shared" si="117"/>
        <v>2.9742233972240628E-2</v>
      </c>
      <c r="J1494" s="10"/>
      <c r="K1494" s="6">
        <v>78.511996999999994</v>
      </c>
      <c r="L1494" s="16">
        <f t="shared" si="118"/>
        <v>3.9294839832531459E-2</v>
      </c>
      <c r="M1494" s="10"/>
      <c r="N1494" s="6">
        <v>74.412728999999999</v>
      </c>
      <c r="O1494" s="16">
        <f t="shared" si="119"/>
        <v>-1.0573256385895236E-2</v>
      </c>
      <c r="P1494" s="10"/>
    </row>
    <row r="1495" spans="1:16" x14ac:dyDescent="0.25">
      <c r="A1495" s="23">
        <v>40036</v>
      </c>
      <c r="B1495">
        <v>16.319870000000002</v>
      </c>
      <c r="C1495" s="16">
        <f t="shared" si="115"/>
        <v>0.1275479183626167</v>
      </c>
      <c r="D1495" s="10"/>
      <c r="E1495" s="6">
        <v>23.379539000000001</v>
      </c>
      <c r="F1495" s="16">
        <f t="shared" si="116"/>
        <v>9.5900217676178734E-2</v>
      </c>
      <c r="G1495" s="10"/>
      <c r="H1495" s="6">
        <v>14.63</v>
      </c>
      <c r="I1495" s="16">
        <f t="shared" si="117"/>
        <v>-3.225806451612967E-3</v>
      </c>
      <c r="J1495" s="10"/>
      <c r="K1495" s="6">
        <v>79.203733</v>
      </c>
      <c r="L1495" s="16">
        <f t="shared" si="118"/>
        <v>2.9422361238417905E-2</v>
      </c>
      <c r="M1495" s="10"/>
      <c r="N1495" s="6">
        <v>75.216179999999994</v>
      </c>
      <c r="O1495" s="16">
        <f t="shared" si="119"/>
        <v>-2.2123997830485354E-2</v>
      </c>
      <c r="P1495" s="10"/>
    </row>
    <row r="1496" spans="1:16" x14ac:dyDescent="0.25">
      <c r="A1496" s="23">
        <v>40035</v>
      </c>
      <c r="B1496">
        <v>16.384091999999999</v>
      </c>
      <c r="C1496" s="16">
        <f t="shared" si="115"/>
        <v>0.10199169704764488</v>
      </c>
      <c r="D1496" s="10"/>
      <c r="E1496" s="6">
        <v>23.587665999999999</v>
      </c>
      <c r="F1496" s="16">
        <f t="shared" si="116"/>
        <v>8.4764008138210389E-2</v>
      </c>
      <c r="G1496" s="10"/>
      <c r="H1496" s="6">
        <v>15.32</v>
      </c>
      <c r="I1496" s="16">
        <f t="shared" si="117"/>
        <v>-6.3380281690140761E-2</v>
      </c>
      <c r="J1496" s="10"/>
      <c r="K1496" s="6">
        <v>78.796373000000003</v>
      </c>
      <c r="L1496" s="16">
        <f t="shared" si="118"/>
        <v>3.7087825466554758E-2</v>
      </c>
      <c r="M1496" s="10"/>
      <c r="N1496" s="6">
        <v>74.355919</v>
      </c>
      <c r="O1496" s="16">
        <f t="shared" si="119"/>
        <v>-1.3526456244050133E-2</v>
      </c>
      <c r="P1496" s="10"/>
    </row>
    <row r="1497" spans="1:16" x14ac:dyDescent="0.25">
      <c r="A1497" s="23">
        <v>40032</v>
      </c>
      <c r="B1497">
        <v>16.453073</v>
      </c>
      <c r="C1497" s="16">
        <f t="shared" si="115"/>
        <v>9.3680439637843227E-2</v>
      </c>
      <c r="D1497" s="10"/>
      <c r="E1497" s="6">
        <v>23.202245999999999</v>
      </c>
      <c r="F1497" s="16">
        <f t="shared" si="116"/>
        <v>9.8743288746213409E-2</v>
      </c>
      <c r="G1497" s="10"/>
      <c r="H1497" s="6">
        <v>15.26</v>
      </c>
      <c r="I1497" s="16">
        <f t="shared" si="117"/>
        <v>-1.6056518946692355E-2</v>
      </c>
      <c r="J1497" s="10"/>
      <c r="K1497" s="6">
        <v>78.550422999999995</v>
      </c>
      <c r="L1497" s="16">
        <f t="shared" si="118"/>
        <v>3.1445319722515297E-2</v>
      </c>
      <c r="M1497" s="10"/>
      <c r="N1497" s="6">
        <v>73.438841999999994</v>
      </c>
      <c r="O1497" s="16">
        <f t="shared" si="119"/>
        <v>-2.6456080893841993E-2</v>
      </c>
      <c r="P1497" s="10"/>
    </row>
    <row r="1498" spans="1:16" x14ac:dyDescent="0.25">
      <c r="A1498" s="23">
        <v>40031</v>
      </c>
      <c r="B1498">
        <v>16.329384999999998</v>
      </c>
      <c r="C1498" s="16">
        <f t="shared" si="115"/>
        <v>8.3829452257830672E-2</v>
      </c>
      <c r="D1498" s="10"/>
      <c r="E1498" s="6">
        <v>22.631826</v>
      </c>
      <c r="F1498" s="16">
        <f t="shared" si="116"/>
        <v>0.114814810187998</v>
      </c>
      <c r="G1498" s="10"/>
      <c r="H1498" s="6">
        <v>15.21</v>
      </c>
      <c r="I1498" s="16">
        <f t="shared" si="117"/>
        <v>-7.1567989590110015E-3</v>
      </c>
      <c r="J1498" s="10"/>
      <c r="K1498" s="6">
        <v>78.565798000000001</v>
      </c>
      <c r="L1498" s="16">
        <f t="shared" si="118"/>
        <v>2.7099511834195233E-2</v>
      </c>
      <c r="M1498" s="10"/>
      <c r="N1498" s="6">
        <v>74.055636000000007</v>
      </c>
      <c r="O1498" s="16">
        <f t="shared" si="119"/>
        <v>-3.7040183042875707E-2</v>
      </c>
      <c r="P1498" s="10"/>
    </row>
    <row r="1499" spans="1:16" x14ac:dyDescent="0.25">
      <c r="A1499" s="23">
        <v>40030</v>
      </c>
      <c r="B1499">
        <v>16.265160000000002</v>
      </c>
      <c r="C1499" s="16">
        <f t="shared" si="115"/>
        <v>0.10815174365048552</v>
      </c>
      <c r="D1499" s="10"/>
      <c r="E1499" s="6">
        <v>22.824535000000001</v>
      </c>
      <c r="F1499" s="16">
        <f t="shared" si="116"/>
        <v>0.10500569180933628</v>
      </c>
      <c r="G1499" s="10"/>
      <c r="H1499" s="6">
        <v>15.32</v>
      </c>
      <c r="I1499" s="16">
        <f t="shared" si="117"/>
        <v>-2.3748395378690557E-2</v>
      </c>
      <c r="J1499" s="10"/>
      <c r="K1499" s="6">
        <v>78.781003999999996</v>
      </c>
      <c r="L1499" s="16">
        <f t="shared" si="118"/>
        <v>2.781225296747758E-2</v>
      </c>
      <c r="M1499" s="10"/>
      <c r="N1499" s="6">
        <v>73.804051999999999</v>
      </c>
      <c r="O1499" s="16">
        <f t="shared" si="119"/>
        <v>-2.7307246013458353E-2</v>
      </c>
      <c r="P1499" s="10"/>
    </row>
    <row r="1500" spans="1:16" x14ac:dyDescent="0.25">
      <c r="A1500" s="23">
        <v>40029</v>
      </c>
      <c r="B1500">
        <v>16.436423000000001</v>
      </c>
      <c r="C1500" s="16">
        <f t="shared" si="115"/>
        <v>0.1193320822262276</v>
      </c>
      <c r="D1500" s="10"/>
      <c r="E1500" s="6">
        <v>23.001828</v>
      </c>
      <c r="F1500" s="16">
        <f t="shared" si="116"/>
        <v>0.16345775168181054</v>
      </c>
      <c r="G1500" s="10"/>
      <c r="H1500" s="6">
        <v>15.55</v>
      </c>
      <c r="I1500" s="16">
        <f t="shared" si="117"/>
        <v>9.2226613965744608E-3</v>
      </c>
      <c r="J1500" s="10"/>
      <c r="K1500" s="6">
        <v>78.765634000000006</v>
      </c>
      <c r="L1500" s="16">
        <f t="shared" si="118"/>
        <v>3.8699679544532462E-2</v>
      </c>
      <c r="M1500" s="10"/>
      <c r="N1500" s="6">
        <v>74.924014999999997</v>
      </c>
      <c r="O1500" s="16">
        <f t="shared" si="119"/>
        <v>-1.2840144672238263E-2</v>
      </c>
      <c r="P1500" s="10"/>
    </row>
    <row r="1501" spans="1:16" x14ac:dyDescent="0.25">
      <c r="A1501" s="23">
        <v>40028</v>
      </c>
      <c r="B1501">
        <v>16.438801999999999</v>
      </c>
      <c r="C1501" s="16">
        <f t="shared" si="115"/>
        <v>0.10260096713245614</v>
      </c>
      <c r="D1501" s="10"/>
      <c r="E1501" s="6">
        <v>23.140578999999999</v>
      </c>
      <c r="F1501" s="16">
        <f t="shared" si="116"/>
        <v>0.18837115213398214</v>
      </c>
      <c r="G1501" s="10"/>
      <c r="H1501" s="6">
        <v>15.42</v>
      </c>
      <c r="I1501" s="16">
        <f t="shared" si="117"/>
        <v>2.1681997371879147E-2</v>
      </c>
      <c r="J1501" s="10"/>
      <c r="K1501" s="6">
        <v>79.165300999999999</v>
      </c>
      <c r="L1501" s="16">
        <f t="shared" si="118"/>
        <v>3.6831229165803503E-2</v>
      </c>
      <c r="M1501" s="10"/>
      <c r="N1501" s="6">
        <v>75.524574000000001</v>
      </c>
      <c r="O1501" s="16">
        <f t="shared" si="119"/>
        <v>-7.9168153431716792E-3</v>
      </c>
      <c r="P1501" s="10"/>
    </row>
    <row r="1502" spans="1:16" x14ac:dyDescent="0.25">
      <c r="A1502" s="23">
        <v>40025</v>
      </c>
      <c r="B1502">
        <v>15.570596999999999</v>
      </c>
      <c r="C1502" s="16">
        <f t="shared" si="115"/>
        <v>0.12851077209080075</v>
      </c>
      <c r="D1502" s="10"/>
      <c r="E1502" s="6">
        <v>23.132871000000002</v>
      </c>
      <c r="F1502" s="16">
        <f t="shared" si="116"/>
        <v>0.1922160134200801</v>
      </c>
      <c r="G1502" s="10"/>
      <c r="H1502" s="6">
        <v>15.4</v>
      </c>
      <c r="I1502" s="16">
        <f t="shared" si="117"/>
        <v>0</v>
      </c>
      <c r="J1502" s="10"/>
      <c r="K1502" s="6">
        <v>79.909295</v>
      </c>
      <c r="L1502" s="16">
        <f t="shared" si="118"/>
        <v>5.0517483887161374E-2</v>
      </c>
      <c r="M1502" s="10"/>
      <c r="N1502" s="6">
        <v>76.686738000000005</v>
      </c>
      <c r="O1502" s="16">
        <f t="shared" si="119"/>
        <v>1.1809277517479178E-2</v>
      </c>
      <c r="P1502" s="10"/>
    </row>
    <row r="1503" spans="1:16" x14ac:dyDescent="0.25">
      <c r="A1503" s="23">
        <v>40024</v>
      </c>
      <c r="B1503">
        <v>15.986859000000001</v>
      </c>
      <c r="C1503" s="16">
        <f t="shared" si="115"/>
        <v>6.6644941830689808E-2</v>
      </c>
      <c r="D1503" s="10"/>
      <c r="E1503" s="6">
        <v>23.078911999999999</v>
      </c>
      <c r="F1503" s="16">
        <f t="shared" si="116"/>
        <v>0.15824006810988256</v>
      </c>
      <c r="G1503" s="10"/>
      <c r="H1503" s="6">
        <v>16.02</v>
      </c>
      <c r="I1503" s="16">
        <f t="shared" si="117"/>
        <v>-4.2288557213930211E-2</v>
      </c>
      <c r="J1503" s="10"/>
      <c r="K1503" s="6">
        <v>78.868928999999994</v>
      </c>
      <c r="L1503" s="16">
        <f t="shared" si="118"/>
        <v>6.4262242070453723E-2</v>
      </c>
      <c r="M1503" s="10"/>
      <c r="N1503" s="6">
        <v>75.222728000000004</v>
      </c>
      <c r="O1503" s="16">
        <f t="shared" si="119"/>
        <v>3.7351252159487425E-2</v>
      </c>
      <c r="P1503" s="10"/>
    </row>
    <row r="1504" spans="1:16" x14ac:dyDescent="0.25">
      <c r="A1504" s="23">
        <v>40023</v>
      </c>
      <c r="B1504">
        <v>15.884577999999999</v>
      </c>
      <c r="C1504" s="16">
        <f t="shared" si="115"/>
        <v>9.4447091912665204E-2</v>
      </c>
      <c r="D1504" s="10"/>
      <c r="E1504" s="6">
        <v>23.024954000000001</v>
      </c>
      <c r="F1504" s="16">
        <f t="shared" si="116"/>
        <v>0.16725150848322823</v>
      </c>
      <c r="G1504" s="10"/>
      <c r="H1504" s="6">
        <v>16.940000999999999</v>
      </c>
      <c r="I1504" s="16">
        <f t="shared" si="117"/>
        <v>-8.04953560371513E-3</v>
      </c>
      <c r="J1504" s="10"/>
      <c r="K1504" s="6">
        <v>78.440544000000003</v>
      </c>
      <c r="L1504" s="16">
        <f t="shared" si="118"/>
        <v>5.8350015957993273E-2</v>
      </c>
      <c r="M1504" s="10"/>
      <c r="N1504" s="6">
        <v>74.171225000000007</v>
      </c>
      <c r="O1504" s="16">
        <f t="shared" si="119"/>
        <v>3.1497262572463214E-2</v>
      </c>
      <c r="P1504" s="10"/>
    </row>
    <row r="1505" spans="1:16" x14ac:dyDescent="0.25">
      <c r="A1505" s="23">
        <v>40022</v>
      </c>
      <c r="B1505">
        <v>15.770403999999999</v>
      </c>
      <c r="C1505" s="16">
        <f t="shared" si="115"/>
        <v>8.8508620655392001E-2</v>
      </c>
      <c r="D1505" s="10"/>
      <c r="E1505" s="6">
        <v>23.140578999999999</v>
      </c>
      <c r="F1505" s="16">
        <f t="shared" si="116"/>
        <v>0.20589424477507645</v>
      </c>
      <c r="G1505" s="10"/>
      <c r="H1505" s="6">
        <v>16.799999</v>
      </c>
      <c r="I1505" s="16">
        <f t="shared" si="117"/>
        <v>4.1180147510756049E-2</v>
      </c>
      <c r="J1505" s="10"/>
      <c r="K1505" s="6">
        <v>77.950961000000007</v>
      </c>
      <c r="L1505" s="16">
        <f t="shared" si="118"/>
        <v>3.9219575358801384E-2</v>
      </c>
      <c r="M1505" s="10"/>
      <c r="N1505" s="6">
        <v>73.766801000000001</v>
      </c>
      <c r="O1505" s="16">
        <f t="shared" si="119"/>
        <v>1.6849556346112404E-3</v>
      </c>
      <c r="P1505" s="10"/>
    </row>
    <row r="1506" spans="1:16" x14ac:dyDescent="0.25">
      <c r="A1506" s="23">
        <v>40021</v>
      </c>
      <c r="B1506">
        <v>16.219967</v>
      </c>
      <c r="C1506" s="16">
        <f t="shared" si="115"/>
        <v>6.1479420749970703E-2</v>
      </c>
      <c r="D1506" s="10"/>
      <c r="E1506" s="6">
        <v>23.718707999999999</v>
      </c>
      <c r="F1506" s="16">
        <f t="shared" si="116"/>
        <v>0.22881699161796787</v>
      </c>
      <c r="G1506" s="10"/>
      <c r="H1506" s="6">
        <v>16.790001</v>
      </c>
      <c r="I1506" s="16">
        <f t="shared" si="117"/>
        <v>5.7268659534298161E-2</v>
      </c>
      <c r="J1506" s="10"/>
      <c r="K1506" s="6">
        <v>77.652620999999996</v>
      </c>
      <c r="L1506" s="16">
        <f t="shared" si="118"/>
        <v>3.3985291379100557E-2</v>
      </c>
      <c r="M1506" s="10"/>
      <c r="N1506" s="6">
        <v>73.119727999999995</v>
      </c>
      <c r="O1506" s="16">
        <f t="shared" si="119"/>
        <v>-9.3857285948878433E-3</v>
      </c>
      <c r="P1506" s="10"/>
    </row>
    <row r="1507" spans="1:16" x14ac:dyDescent="0.25">
      <c r="A1507" s="23">
        <v>40018</v>
      </c>
      <c r="B1507">
        <v>16.005889</v>
      </c>
      <c r="C1507" s="16">
        <f t="shared" si="115"/>
        <v>5.8357922370006143E-2</v>
      </c>
      <c r="D1507" s="10"/>
      <c r="E1507" s="6">
        <v>23.888292</v>
      </c>
      <c r="F1507" s="16">
        <f t="shared" si="116"/>
        <v>0.23277249524353616</v>
      </c>
      <c r="G1507" s="10"/>
      <c r="H1507" s="6">
        <v>17.129999000000002</v>
      </c>
      <c r="I1507" s="16">
        <f t="shared" si="117"/>
        <v>2.8169075321494264E-2</v>
      </c>
      <c r="J1507" s="10"/>
      <c r="K1507" s="6">
        <v>77.828562000000005</v>
      </c>
      <c r="L1507" s="16">
        <f t="shared" si="118"/>
        <v>2.9403941016521884E-2</v>
      </c>
      <c r="M1507" s="10"/>
      <c r="N1507" s="6">
        <v>73.969013000000004</v>
      </c>
      <c r="O1507" s="16">
        <f t="shared" si="119"/>
        <v>-9.8513724864834895E-4</v>
      </c>
      <c r="P1507" s="10"/>
    </row>
    <row r="1508" spans="1:16" x14ac:dyDescent="0.25">
      <c r="A1508" s="23">
        <v>40017</v>
      </c>
      <c r="B1508">
        <v>15.982103</v>
      </c>
      <c r="C1508" s="16">
        <f t="shared" si="115"/>
        <v>4.5525142911527539E-2</v>
      </c>
      <c r="D1508" s="10"/>
      <c r="E1508" s="6">
        <v>23.317872000000001</v>
      </c>
      <c r="F1508" s="16">
        <f t="shared" si="116"/>
        <v>0.18826686372713497</v>
      </c>
      <c r="G1508" s="10"/>
      <c r="H1508" s="6">
        <v>17.129999000000002</v>
      </c>
      <c r="I1508" s="16">
        <f t="shared" si="117"/>
        <v>1.1813290017720135E-2</v>
      </c>
      <c r="J1508" s="10"/>
      <c r="K1508" s="6">
        <v>77.614369999999994</v>
      </c>
      <c r="L1508" s="16">
        <f t="shared" si="118"/>
        <v>3.2048968001581413E-2</v>
      </c>
      <c r="M1508" s="10"/>
      <c r="N1508" s="6">
        <v>73.613124999999997</v>
      </c>
      <c r="O1508" s="16">
        <f t="shared" si="119"/>
        <v>1.9716988021039716E-2</v>
      </c>
      <c r="P1508" s="10"/>
    </row>
    <row r="1509" spans="1:16" x14ac:dyDescent="0.25">
      <c r="A1509" s="23">
        <v>40016</v>
      </c>
      <c r="B1509">
        <v>15.901228</v>
      </c>
      <c r="C1509" s="16">
        <f t="shared" si="115"/>
        <v>7.0444136363849719E-3</v>
      </c>
      <c r="D1509" s="10"/>
      <c r="E1509" s="6">
        <v>22.701201000000001</v>
      </c>
      <c r="F1509" s="16">
        <f t="shared" si="116"/>
        <v>0.1550209832275351</v>
      </c>
      <c r="G1509" s="10"/>
      <c r="H1509" s="6">
        <v>17.200001</v>
      </c>
      <c r="I1509" s="16">
        <f t="shared" si="117"/>
        <v>3.1306319608289002E-2</v>
      </c>
      <c r="J1509" s="10"/>
      <c r="K1509" s="6">
        <v>77.744414000000006</v>
      </c>
      <c r="L1509" s="16">
        <f t="shared" si="118"/>
        <v>3.6852548859142242E-2</v>
      </c>
      <c r="M1509" s="10"/>
      <c r="N1509" s="6">
        <v>74.988161000000005</v>
      </c>
      <c r="O1509" s="16">
        <f t="shared" si="119"/>
        <v>2.3915343641571329E-2</v>
      </c>
      <c r="P1509" s="10"/>
    </row>
    <row r="1510" spans="1:16" x14ac:dyDescent="0.25">
      <c r="A1510" s="23">
        <v>40015</v>
      </c>
      <c r="B1510">
        <v>15.972588</v>
      </c>
      <c r="C1510" s="16">
        <f t="shared" si="115"/>
        <v>-3.493572409644341E-2</v>
      </c>
      <c r="D1510" s="10"/>
      <c r="E1510" s="6">
        <v>22.855367999999999</v>
      </c>
      <c r="F1510" s="16">
        <f t="shared" si="116"/>
        <v>0.15084019817129501</v>
      </c>
      <c r="G1510" s="10"/>
      <c r="H1510" s="6">
        <v>16.829999999999998</v>
      </c>
      <c r="I1510" s="16">
        <f t="shared" si="117"/>
        <v>5.0702501484270135E-2</v>
      </c>
      <c r="J1510" s="10"/>
      <c r="K1510" s="6">
        <v>77.950961000000007</v>
      </c>
      <c r="L1510" s="16">
        <f t="shared" si="118"/>
        <v>4.219497124836602E-2</v>
      </c>
      <c r="M1510" s="10"/>
      <c r="N1510" s="6">
        <v>75.667596000000003</v>
      </c>
      <c r="O1510" s="16">
        <f t="shared" si="119"/>
        <v>5.4631905311618878E-2</v>
      </c>
      <c r="P1510" s="10"/>
    </row>
    <row r="1511" spans="1:16" x14ac:dyDescent="0.25">
      <c r="A1511" s="23">
        <v>40014</v>
      </c>
      <c r="B1511">
        <v>15.965453</v>
      </c>
      <c r="C1511" s="16">
        <f t="shared" si="115"/>
        <v>-2.1564843200695627E-2</v>
      </c>
      <c r="D1511" s="10"/>
      <c r="E1511" s="6">
        <v>21.537234999999999</v>
      </c>
      <c r="F1511" s="16">
        <f t="shared" si="116"/>
        <v>0.152799368424408</v>
      </c>
      <c r="G1511" s="10"/>
      <c r="H1511" s="6">
        <v>16.57</v>
      </c>
      <c r="I1511" s="16">
        <f t="shared" si="117"/>
        <v>1.6918490448247114E-2</v>
      </c>
      <c r="J1511" s="10"/>
      <c r="K1511" s="6">
        <v>76.864698000000004</v>
      </c>
      <c r="L1511" s="16">
        <f t="shared" si="118"/>
        <v>4.1879121511721351E-2</v>
      </c>
      <c r="M1511" s="10"/>
      <c r="N1511" s="6">
        <v>74.187404999999998</v>
      </c>
      <c r="O1511" s="16">
        <f t="shared" si="119"/>
        <v>4.7440802937401605E-2</v>
      </c>
      <c r="P1511" s="10"/>
    </row>
    <row r="1512" spans="1:16" x14ac:dyDescent="0.25">
      <c r="A1512" s="23">
        <v>40011</v>
      </c>
      <c r="B1512">
        <v>15.247101000000001</v>
      </c>
      <c r="C1512" s="16">
        <f t="shared" si="115"/>
        <v>-3.8395393969341218E-2</v>
      </c>
      <c r="D1512" s="10"/>
      <c r="E1512" s="6">
        <v>21.336815999999999</v>
      </c>
      <c r="F1512" s="16">
        <f t="shared" si="116"/>
        <v>7.7516395085834411E-2</v>
      </c>
      <c r="G1512" s="10"/>
      <c r="H1512" s="6">
        <v>16.27</v>
      </c>
      <c r="I1512" s="16">
        <f t="shared" si="117"/>
        <v>-1.4863258026159287E-2</v>
      </c>
      <c r="J1512" s="10"/>
      <c r="K1512" s="6">
        <v>76.551055000000005</v>
      </c>
      <c r="L1512" s="16">
        <f t="shared" si="118"/>
        <v>3.5157683422608832E-2</v>
      </c>
      <c r="M1512" s="10"/>
      <c r="N1512" s="6">
        <v>73.799155999999996</v>
      </c>
      <c r="O1512" s="16">
        <f t="shared" si="119"/>
        <v>2.6836399336373828E-2</v>
      </c>
      <c r="P1512" s="10"/>
    </row>
    <row r="1513" spans="1:16" x14ac:dyDescent="0.25">
      <c r="A1513" s="23">
        <v>40010</v>
      </c>
      <c r="B1513">
        <v>15.32084</v>
      </c>
      <c r="C1513" s="16">
        <f t="shared" si="115"/>
        <v>-7.4769051821449439E-2</v>
      </c>
      <c r="D1513" s="10"/>
      <c r="E1513" s="6">
        <v>21.483276</v>
      </c>
      <c r="F1513" s="16">
        <f t="shared" si="116"/>
        <v>6.1756789962621905E-2</v>
      </c>
      <c r="G1513" s="10"/>
      <c r="H1513" s="6">
        <v>16.209999</v>
      </c>
      <c r="I1513" s="16">
        <f t="shared" si="117"/>
        <v>-3.9551414430258891E-2</v>
      </c>
      <c r="J1513" s="10"/>
      <c r="K1513" s="6">
        <v>76.788195999999999</v>
      </c>
      <c r="L1513" s="16">
        <f t="shared" si="118"/>
        <v>2.8823404177454881E-2</v>
      </c>
      <c r="M1513" s="10"/>
      <c r="N1513" s="6">
        <v>74.955806999999993</v>
      </c>
      <c r="O1513" s="16">
        <f t="shared" si="119"/>
        <v>1.8847598398264997E-2</v>
      </c>
      <c r="P1513" s="10"/>
    </row>
    <row r="1514" spans="1:16" x14ac:dyDescent="0.25">
      <c r="A1514" s="23">
        <v>40009</v>
      </c>
      <c r="B1514">
        <v>14.902199</v>
      </c>
      <c r="C1514" s="16">
        <f t="shared" si="115"/>
        <v>-7.3503937543559439E-2</v>
      </c>
      <c r="D1514" s="10"/>
      <c r="E1514" s="6">
        <v>21.359940999999999</v>
      </c>
      <c r="F1514" s="16">
        <f t="shared" si="116"/>
        <v>4.8532731927843464E-2</v>
      </c>
      <c r="G1514" s="10"/>
      <c r="H1514" s="6">
        <v>16.02</v>
      </c>
      <c r="I1514" s="16">
        <f t="shared" si="117"/>
        <v>-4.870903470017407E-2</v>
      </c>
      <c r="J1514" s="10"/>
      <c r="K1514" s="6">
        <v>76.260367000000002</v>
      </c>
      <c r="L1514" s="16">
        <f t="shared" si="118"/>
        <v>2.6546756486560241E-2</v>
      </c>
      <c r="M1514" s="10"/>
      <c r="N1514" s="6">
        <v>74.155050000000003</v>
      </c>
      <c r="O1514" s="16">
        <f t="shared" si="119"/>
        <v>2.6928781793211121E-2</v>
      </c>
      <c r="P1514" s="10"/>
    </row>
    <row r="1515" spans="1:16" x14ac:dyDescent="0.25">
      <c r="A1515" s="23">
        <v>40008</v>
      </c>
      <c r="B1515">
        <v>14.340839000000001</v>
      </c>
      <c r="C1515" s="16">
        <f t="shared" si="115"/>
        <v>-8.1782215846445405E-2</v>
      </c>
      <c r="D1515" s="10"/>
      <c r="E1515" s="6">
        <v>20.935980000000001</v>
      </c>
      <c r="F1515" s="16">
        <f t="shared" si="116"/>
        <v>1.8375579667560427E-2</v>
      </c>
      <c r="G1515" s="10"/>
      <c r="H1515" s="6">
        <v>15.49</v>
      </c>
      <c r="I1515" s="16">
        <f t="shared" si="117"/>
        <v>-6.0961257969593174E-2</v>
      </c>
      <c r="J1515" s="10"/>
      <c r="K1515" s="6">
        <v>76.971794000000003</v>
      </c>
      <c r="L1515" s="16">
        <f t="shared" si="118"/>
        <v>1.5046643072158972E-2</v>
      </c>
      <c r="M1515" s="10"/>
      <c r="N1515" s="6">
        <v>76.112458000000004</v>
      </c>
      <c r="O1515" s="16">
        <f t="shared" si="119"/>
        <v>-5.0337703292374636E-3</v>
      </c>
      <c r="P1515" s="10"/>
    </row>
    <row r="1516" spans="1:16" x14ac:dyDescent="0.25">
      <c r="A1516" s="23">
        <v>40007</v>
      </c>
      <c r="B1516">
        <v>14.35511</v>
      </c>
      <c r="C1516" s="16">
        <f t="shared" si="115"/>
        <v>-9.7590108756683391E-2</v>
      </c>
      <c r="D1516" s="10"/>
      <c r="E1516" s="6">
        <v>20.673895000000002</v>
      </c>
      <c r="F1516" s="16">
        <f t="shared" si="116"/>
        <v>-5.8014126314153147E-3</v>
      </c>
      <c r="G1516" s="10"/>
      <c r="H1516" s="6">
        <v>15.68</v>
      </c>
      <c r="I1516" s="16">
        <f t="shared" si="117"/>
        <v>-8.3973979893554151E-2</v>
      </c>
      <c r="J1516" s="10"/>
      <c r="K1516" s="6">
        <v>77.140083000000004</v>
      </c>
      <c r="L1516" s="16">
        <f t="shared" si="118"/>
        <v>2.9735064186170446E-2</v>
      </c>
      <c r="M1516" s="10"/>
      <c r="N1516" s="6">
        <v>77.398527000000001</v>
      </c>
      <c r="O1516" s="16">
        <f t="shared" si="119"/>
        <v>3.0819575453650883E-2</v>
      </c>
      <c r="P1516" s="10"/>
    </row>
    <row r="1517" spans="1:16" x14ac:dyDescent="0.25">
      <c r="A1517" s="23">
        <v>40004</v>
      </c>
      <c r="B1517">
        <v>14.238557</v>
      </c>
      <c r="C1517" s="16">
        <f t="shared" si="115"/>
        <v>-9.4659541303989347E-2</v>
      </c>
      <c r="D1517" s="10"/>
      <c r="E1517" s="6">
        <v>20.388684999999999</v>
      </c>
      <c r="F1517" s="16">
        <f t="shared" si="116"/>
        <v>-1.2184772746634764E-2</v>
      </c>
      <c r="G1517" s="10"/>
      <c r="H1517" s="6">
        <v>15.56</v>
      </c>
      <c r="I1517" s="16">
        <f t="shared" si="117"/>
        <v>-7.0539474182603756E-2</v>
      </c>
      <c r="J1517" s="10"/>
      <c r="K1517" s="6">
        <v>77.185986</v>
      </c>
      <c r="L1517" s="16">
        <f t="shared" si="118"/>
        <v>3.961276150919435E-2</v>
      </c>
      <c r="M1517" s="10"/>
      <c r="N1517" s="6">
        <v>77.835305000000005</v>
      </c>
      <c r="O1517" s="16">
        <f t="shared" si="119"/>
        <v>5.3876125995821367E-2</v>
      </c>
      <c r="P1517" s="10"/>
    </row>
    <row r="1518" spans="1:16" x14ac:dyDescent="0.25">
      <c r="A1518" s="23">
        <v>40003</v>
      </c>
      <c r="B1518">
        <v>14.376518000000001</v>
      </c>
      <c r="C1518" s="16">
        <f t="shared" si="115"/>
        <v>-0.11593562117280543</v>
      </c>
      <c r="D1518" s="10"/>
      <c r="E1518" s="6">
        <v>20.820353999999998</v>
      </c>
      <c r="F1518" s="16">
        <f t="shared" si="116"/>
        <v>-2.7578442613411913E-2</v>
      </c>
      <c r="G1518" s="10"/>
      <c r="H1518" s="6">
        <v>15.55</v>
      </c>
      <c r="I1518" s="16">
        <f t="shared" si="117"/>
        <v>-7.380946867913496E-2</v>
      </c>
      <c r="J1518" s="10"/>
      <c r="K1518" s="6">
        <v>76.879994999999994</v>
      </c>
      <c r="L1518" s="16">
        <f t="shared" si="118"/>
        <v>3.9889901471673817E-2</v>
      </c>
      <c r="M1518" s="10"/>
      <c r="N1518" s="6">
        <v>77.123515999999995</v>
      </c>
      <c r="O1518" s="16">
        <f t="shared" si="119"/>
        <v>2.8491066347674288E-2</v>
      </c>
      <c r="P1518" s="10"/>
    </row>
    <row r="1519" spans="1:16" x14ac:dyDescent="0.25">
      <c r="A1519" s="23">
        <v>40002</v>
      </c>
      <c r="B1519">
        <v>14.150548000000001</v>
      </c>
      <c r="C1519" s="16">
        <f t="shared" si="115"/>
        <v>-9.11278408817916E-2</v>
      </c>
      <c r="D1519" s="10"/>
      <c r="E1519" s="6">
        <v>21.614318999999998</v>
      </c>
      <c r="F1519" s="16">
        <f t="shared" si="116"/>
        <v>2.3055857162996407E-2</v>
      </c>
      <c r="G1519" s="10"/>
      <c r="H1519" s="6">
        <v>15.55</v>
      </c>
      <c r="I1519" s="16">
        <f t="shared" si="117"/>
        <v>-7.1087216248506446E-2</v>
      </c>
      <c r="J1519" s="10"/>
      <c r="K1519" s="6">
        <v>76.849395000000001</v>
      </c>
      <c r="L1519" s="16">
        <f t="shared" si="118"/>
        <v>5.1004019912918253E-2</v>
      </c>
      <c r="M1519" s="10"/>
      <c r="N1519" s="6">
        <v>78.053690000000003</v>
      </c>
      <c r="O1519" s="16">
        <f t="shared" si="119"/>
        <v>4.5395390987025719E-2</v>
      </c>
      <c r="P1519" s="10"/>
    </row>
    <row r="1520" spans="1:16" x14ac:dyDescent="0.25">
      <c r="A1520" s="23">
        <v>40001</v>
      </c>
      <c r="B1520">
        <v>14.202877000000001</v>
      </c>
      <c r="C1520" s="16">
        <f t="shared" si="115"/>
        <v>-9.7542387398378505E-2</v>
      </c>
      <c r="D1520" s="10"/>
      <c r="E1520" s="6">
        <v>21.290566999999999</v>
      </c>
      <c r="F1520" s="16">
        <f t="shared" si="116"/>
        <v>6.7652738303128901E-2</v>
      </c>
      <c r="G1520" s="10"/>
      <c r="H1520" s="6">
        <v>15.21</v>
      </c>
      <c r="I1520" s="16">
        <f t="shared" si="117"/>
        <v>-7.6603325415676937E-2</v>
      </c>
      <c r="J1520" s="10"/>
      <c r="K1520" s="6">
        <v>76.153271000000004</v>
      </c>
      <c r="L1520" s="16">
        <f t="shared" si="118"/>
        <v>5.4518442643618048E-2</v>
      </c>
      <c r="M1520" s="10"/>
      <c r="N1520" s="6">
        <v>76.638209000000003</v>
      </c>
      <c r="O1520" s="16">
        <f t="shared" si="119"/>
        <v>7.3320229774002765E-2</v>
      </c>
      <c r="P1520" s="10"/>
    </row>
    <row r="1521" spans="1:16" x14ac:dyDescent="0.25">
      <c r="A1521" s="23">
        <v>40000</v>
      </c>
      <c r="B1521">
        <v>14.431227</v>
      </c>
      <c r="C1521" s="16">
        <f t="shared" si="115"/>
        <v>-0.1057361137459617</v>
      </c>
      <c r="D1521" s="10"/>
      <c r="E1521" s="6">
        <v>21.498691999999998</v>
      </c>
      <c r="F1521" s="16">
        <f t="shared" si="116"/>
        <v>5.4432527599618252E-2</v>
      </c>
      <c r="G1521" s="10"/>
      <c r="H1521" s="6">
        <v>15.39</v>
      </c>
      <c r="I1521" s="16">
        <f t="shared" si="117"/>
        <v>-0.10529411764705876</v>
      </c>
      <c r="J1521" s="10"/>
      <c r="K1521" s="6">
        <v>76.459255999999996</v>
      </c>
      <c r="L1521" s="16">
        <f t="shared" si="118"/>
        <v>3.7736600595595915E-2</v>
      </c>
      <c r="M1521" s="10"/>
      <c r="N1521" s="6">
        <v>76.128637999999995</v>
      </c>
      <c r="O1521" s="16">
        <f t="shared" si="119"/>
        <v>3.5208571575998659E-2</v>
      </c>
      <c r="P1521" s="10"/>
    </row>
    <row r="1522" spans="1:16" x14ac:dyDescent="0.25">
      <c r="A1522" s="23">
        <v>39996</v>
      </c>
      <c r="B1522">
        <v>14.290888000000001</v>
      </c>
      <c r="C1522" s="16">
        <f t="shared" si="115"/>
        <v>-7.726237881866127E-2</v>
      </c>
      <c r="D1522" s="10"/>
      <c r="E1522" s="6">
        <v>20.820353999999998</v>
      </c>
      <c r="F1522" s="16">
        <f t="shared" si="116"/>
        <v>8.0607410693547266E-2</v>
      </c>
      <c r="G1522" s="10"/>
      <c r="H1522" s="6">
        <v>15.13</v>
      </c>
      <c r="I1522" s="16">
        <f t="shared" si="117"/>
        <v>-6.1585365853658369E-2</v>
      </c>
      <c r="J1522" s="10"/>
      <c r="K1522" s="6">
        <v>76.275664000000006</v>
      </c>
      <c r="L1522" s="16">
        <f t="shared" si="118"/>
        <v>4.1476035717881166E-2</v>
      </c>
      <c r="M1522" s="10"/>
      <c r="N1522" s="6">
        <v>76.274231</v>
      </c>
      <c r="O1522" s="16">
        <f t="shared" si="119"/>
        <v>1.2823064308230991E-2</v>
      </c>
      <c r="P1522" s="10"/>
    </row>
    <row r="1523" spans="1:16" x14ac:dyDescent="0.25">
      <c r="A1523" s="23">
        <v>39995</v>
      </c>
      <c r="B1523">
        <v>14.462149</v>
      </c>
      <c r="C1523" s="16">
        <f t="shared" si="115"/>
        <v>-9.3542503745168371E-2</v>
      </c>
      <c r="D1523" s="10"/>
      <c r="E1523" s="6">
        <v>21.622026000000002</v>
      </c>
      <c r="F1523" s="16">
        <f t="shared" si="116"/>
        <v>4.8514737651418116E-2</v>
      </c>
      <c r="G1523" s="10"/>
      <c r="H1523" s="6">
        <v>15.5</v>
      </c>
      <c r="I1523" s="16">
        <f t="shared" si="117"/>
        <v>-7.7439024390243749E-2</v>
      </c>
      <c r="J1523" s="10"/>
      <c r="K1523" s="6">
        <v>76.268011999999999</v>
      </c>
      <c r="L1523" s="16">
        <f t="shared" si="118"/>
        <v>3.7582933135650087E-2</v>
      </c>
      <c r="M1523" s="10"/>
      <c r="N1523" s="6">
        <v>76.096283</v>
      </c>
      <c r="O1523" s="16">
        <f t="shared" si="119"/>
        <v>3.4944456236234434E-3</v>
      </c>
      <c r="P1523" s="10"/>
    </row>
    <row r="1524" spans="1:16" x14ac:dyDescent="0.25">
      <c r="A1524" s="23">
        <v>39994</v>
      </c>
      <c r="B1524">
        <v>14.809431</v>
      </c>
      <c r="C1524" s="16">
        <f t="shared" si="115"/>
        <v>-6.4039441704178857E-2</v>
      </c>
      <c r="D1524" s="10"/>
      <c r="E1524" s="6">
        <v>21.55265</v>
      </c>
      <c r="F1524" s="16">
        <f t="shared" si="116"/>
        <v>9.0139153156199248E-2</v>
      </c>
      <c r="G1524" s="10"/>
      <c r="H1524" s="6">
        <v>15.62</v>
      </c>
      <c r="I1524" s="16">
        <f t="shared" si="117"/>
        <v>-6.9069069069068956E-2</v>
      </c>
      <c r="J1524" s="10"/>
      <c r="K1524" s="6">
        <v>76.371288000000007</v>
      </c>
      <c r="L1524" s="16">
        <f t="shared" si="118"/>
        <v>2.6893392290515683E-2</v>
      </c>
      <c r="M1524" s="10"/>
      <c r="N1524" s="6">
        <v>76.247539000000003</v>
      </c>
      <c r="O1524" s="16">
        <f t="shared" si="119"/>
        <v>-2.4025109610476103E-2</v>
      </c>
      <c r="P1524" s="10"/>
    </row>
    <row r="1525" spans="1:16" x14ac:dyDescent="0.25">
      <c r="A1525" s="23">
        <v>39993</v>
      </c>
      <c r="B1525">
        <v>14.980694</v>
      </c>
      <c r="C1525" s="16">
        <f t="shared" si="115"/>
        <v>-3.9197573935808805E-2</v>
      </c>
      <c r="D1525" s="10"/>
      <c r="E1525" s="6">
        <v>21.467859000000001</v>
      </c>
      <c r="F1525" s="16">
        <f t="shared" si="116"/>
        <v>0.10013471037269861</v>
      </c>
      <c r="G1525" s="10"/>
      <c r="H1525" s="6">
        <v>15.57</v>
      </c>
      <c r="I1525" s="16">
        <f t="shared" si="117"/>
        <v>-7.2997032640949699E-2</v>
      </c>
      <c r="J1525" s="10"/>
      <c r="K1525" s="6">
        <v>76.394135000000006</v>
      </c>
      <c r="L1525" s="16">
        <f t="shared" si="118"/>
        <v>3.4193066356862589E-2</v>
      </c>
      <c r="M1525" s="10"/>
      <c r="N1525" s="6">
        <v>76.376542999999998</v>
      </c>
      <c r="O1525" s="16">
        <f t="shared" si="119"/>
        <v>-1.1797829887241096E-2</v>
      </c>
      <c r="P1525" s="10"/>
    </row>
    <row r="1526" spans="1:16" x14ac:dyDescent="0.25">
      <c r="A1526" s="23">
        <v>39990</v>
      </c>
      <c r="B1526">
        <v>15.1805</v>
      </c>
      <c r="C1526" s="16">
        <f t="shared" si="115"/>
        <v>-5.1648873878878399E-2</v>
      </c>
      <c r="D1526" s="10"/>
      <c r="E1526" s="6">
        <v>20.812646000000001</v>
      </c>
      <c r="F1526" s="16">
        <f t="shared" si="116"/>
        <v>9.708387283780251E-2</v>
      </c>
      <c r="G1526" s="10"/>
      <c r="H1526" s="6">
        <v>15.37</v>
      </c>
      <c r="I1526" s="16">
        <f t="shared" si="117"/>
        <v>-7.7606580426930138E-2</v>
      </c>
      <c r="J1526" s="10"/>
      <c r="K1526" s="6">
        <v>76.477908999999997</v>
      </c>
      <c r="L1526" s="16">
        <f t="shared" si="118"/>
        <v>3.8659212617926597E-2</v>
      </c>
      <c r="M1526" s="10"/>
      <c r="N1526" s="6">
        <v>76.263661999999997</v>
      </c>
      <c r="O1526" s="16">
        <f t="shared" si="119"/>
        <v>-1.535620089643519E-2</v>
      </c>
      <c r="P1526" s="10"/>
    </row>
    <row r="1527" spans="1:16" x14ac:dyDescent="0.25">
      <c r="A1527" s="23">
        <v>39989</v>
      </c>
      <c r="B1527">
        <v>14.735694000000001</v>
      </c>
      <c r="C1527" s="16">
        <f t="shared" si="115"/>
        <v>-1.9210057223783994E-2</v>
      </c>
      <c r="D1527" s="10"/>
      <c r="E1527" s="6">
        <v>20.481185</v>
      </c>
      <c r="F1527" s="16">
        <f t="shared" si="116"/>
        <v>7.487507908830171E-2</v>
      </c>
      <c r="G1527" s="10"/>
      <c r="H1527" s="6">
        <v>15.58</v>
      </c>
      <c r="I1527" s="16">
        <f t="shared" si="117"/>
        <v>-5.8210784313725505E-2</v>
      </c>
      <c r="J1527" s="10"/>
      <c r="K1527" s="6">
        <v>76.439834000000005</v>
      </c>
      <c r="L1527" s="16">
        <f t="shared" si="118"/>
        <v>3.8300557998627305E-2</v>
      </c>
      <c r="M1527" s="10"/>
      <c r="N1527" s="6">
        <v>76.134664000000001</v>
      </c>
      <c r="O1527" s="16">
        <f t="shared" si="119"/>
        <v>-3.2054724129868206E-2</v>
      </c>
      <c r="P1527" s="10"/>
    </row>
    <row r="1528" spans="1:16" x14ac:dyDescent="0.25">
      <c r="A1528" s="23">
        <v>39988</v>
      </c>
      <c r="B1528">
        <v>14.531129999999999</v>
      </c>
      <c r="C1528" s="16">
        <f t="shared" si="115"/>
        <v>-3.9832530179831793E-2</v>
      </c>
      <c r="D1528" s="10"/>
      <c r="E1528" s="6">
        <v>19.617846</v>
      </c>
      <c r="F1528" s="16">
        <f t="shared" si="116"/>
        <v>3.4205843530881408E-2</v>
      </c>
      <c r="G1528" s="10"/>
      <c r="H1528" s="6">
        <v>15.18</v>
      </c>
      <c r="I1528" s="16">
        <f t="shared" si="117"/>
        <v>-7.0108349267048453E-3</v>
      </c>
      <c r="J1528" s="10"/>
      <c r="K1528" s="6">
        <v>75.845796000000007</v>
      </c>
      <c r="L1528" s="16">
        <f t="shared" si="118"/>
        <v>3.7570095688087557E-2</v>
      </c>
      <c r="M1528" s="10"/>
      <c r="N1528" s="6">
        <v>74.764032999999998</v>
      </c>
      <c r="O1528" s="16">
        <f t="shared" si="119"/>
        <v>-3.398757200208935E-2</v>
      </c>
      <c r="P1528" s="10"/>
    </row>
    <row r="1529" spans="1:16" x14ac:dyDescent="0.25">
      <c r="A1529" s="23">
        <v>39987</v>
      </c>
      <c r="B1529">
        <v>14.906955</v>
      </c>
      <c r="C1529" s="16">
        <f t="shared" si="115"/>
        <v>-5.242752710250842E-2</v>
      </c>
      <c r="D1529" s="10"/>
      <c r="E1529" s="6">
        <v>19.355761000000001</v>
      </c>
      <c r="F1529" s="16">
        <f t="shared" si="116"/>
        <v>5.2754572712045977E-3</v>
      </c>
      <c r="G1529" s="10"/>
      <c r="H1529" s="6">
        <v>15.22</v>
      </c>
      <c r="I1529" s="16">
        <f t="shared" si="117"/>
        <v>-2.8169014084507005E-2</v>
      </c>
      <c r="J1529" s="10"/>
      <c r="K1529" s="6">
        <v>75.967652000000001</v>
      </c>
      <c r="L1529" s="16">
        <f t="shared" si="118"/>
        <v>3.1841790581046636E-2</v>
      </c>
      <c r="M1529" s="10"/>
      <c r="N1529" s="6">
        <v>75.521907999999996</v>
      </c>
      <c r="O1529" s="16">
        <f t="shared" si="119"/>
        <v>-4.7688441254137848E-2</v>
      </c>
      <c r="P1529" s="10"/>
    </row>
    <row r="1530" spans="1:16" x14ac:dyDescent="0.25">
      <c r="A1530" s="23">
        <v>39986</v>
      </c>
      <c r="B1530">
        <v>14.56681</v>
      </c>
      <c r="C1530" s="16">
        <f t="shared" si="115"/>
        <v>-3.754900237814629E-2</v>
      </c>
      <c r="D1530" s="10"/>
      <c r="E1530" s="6">
        <v>19.40972</v>
      </c>
      <c r="F1530" s="16">
        <f t="shared" si="116"/>
        <v>1.9242306471241921E-2</v>
      </c>
      <c r="G1530" s="10"/>
      <c r="H1530" s="6">
        <v>15.42</v>
      </c>
      <c r="I1530" s="16">
        <f t="shared" si="117"/>
        <v>-5.7001180731175993E-2</v>
      </c>
      <c r="J1530" s="10"/>
      <c r="K1530" s="6">
        <v>75.358384999999998</v>
      </c>
      <c r="L1530" s="16">
        <f t="shared" si="118"/>
        <v>3.1585287887118341E-2</v>
      </c>
      <c r="M1530" s="10"/>
      <c r="N1530" s="6">
        <v>74.643092999999993</v>
      </c>
      <c r="O1530" s="16">
        <f t="shared" si="119"/>
        <v>-2.7583120840333319E-2</v>
      </c>
      <c r="P1530" s="10"/>
    </row>
    <row r="1531" spans="1:16" x14ac:dyDescent="0.25">
      <c r="A1531" s="23">
        <v>39983</v>
      </c>
      <c r="B1531">
        <v>14.597732000000001</v>
      </c>
      <c r="C1531" s="16">
        <f t="shared" si="115"/>
        <v>-6.9638234196704785E-2</v>
      </c>
      <c r="D1531" s="10"/>
      <c r="E1531" s="6">
        <v>19.972432000000001</v>
      </c>
      <c r="F1531" s="16">
        <f t="shared" si="116"/>
        <v>4.6379147071708093E-2</v>
      </c>
      <c r="G1531" s="10"/>
      <c r="H1531" s="6">
        <v>16.079999999999998</v>
      </c>
      <c r="I1531" s="16">
        <f t="shared" si="117"/>
        <v>-2.5900189513581862E-2</v>
      </c>
      <c r="J1531" s="10"/>
      <c r="K1531" s="6">
        <v>75.084215</v>
      </c>
      <c r="L1531" s="16">
        <f t="shared" si="118"/>
        <v>2.6162894132239156E-2</v>
      </c>
      <c r="M1531" s="10"/>
      <c r="N1531" s="6">
        <v>73.925527000000002</v>
      </c>
      <c r="O1531" s="16">
        <f t="shared" si="119"/>
        <v>-3.5405259612229623E-2</v>
      </c>
      <c r="P1531" s="10"/>
    </row>
    <row r="1532" spans="1:16" x14ac:dyDescent="0.25">
      <c r="A1532" s="23">
        <v>39982</v>
      </c>
      <c r="B1532">
        <v>14.607246999999999</v>
      </c>
      <c r="C1532" s="16">
        <f t="shared" si="115"/>
        <v>-0.10172496218505256</v>
      </c>
      <c r="D1532" s="10"/>
      <c r="E1532" s="6">
        <v>19.772013000000001</v>
      </c>
      <c r="F1532" s="16">
        <f t="shared" si="116"/>
        <v>5.8494999153890115E-2</v>
      </c>
      <c r="G1532" s="10"/>
      <c r="H1532" s="6">
        <v>16.149999999999999</v>
      </c>
      <c r="I1532" s="16">
        <f t="shared" si="117"/>
        <v>1.9011406844106293E-2</v>
      </c>
      <c r="J1532" s="10"/>
      <c r="K1532" s="6">
        <v>74.520647999999994</v>
      </c>
      <c r="L1532" s="16">
        <f t="shared" si="118"/>
        <v>2.5498277046545059E-2</v>
      </c>
      <c r="M1532" s="10"/>
      <c r="N1532" s="6">
        <v>72.925765999999996</v>
      </c>
      <c r="O1532" s="16">
        <f t="shared" si="119"/>
        <v>-3.1094000119400222E-2</v>
      </c>
      <c r="P1532" s="10"/>
    </row>
    <row r="1533" spans="1:16" x14ac:dyDescent="0.25">
      <c r="A1533" s="23">
        <v>39981</v>
      </c>
      <c r="B1533">
        <v>14.592974</v>
      </c>
      <c r="C1533" s="16">
        <f t="shared" si="115"/>
        <v>-6.1360789859860709E-2</v>
      </c>
      <c r="D1533" s="10"/>
      <c r="E1533" s="6">
        <v>19.093675999999999</v>
      </c>
      <c r="F1533" s="16">
        <f t="shared" si="116"/>
        <v>3.1662608354635635E-2</v>
      </c>
      <c r="G1533" s="10"/>
      <c r="H1533" s="6">
        <v>16.27</v>
      </c>
      <c r="I1533" s="16">
        <f t="shared" si="117"/>
        <v>2.8662420382165488E-2</v>
      </c>
      <c r="J1533" s="10"/>
      <c r="K1533" s="6">
        <v>75.480241000000007</v>
      </c>
      <c r="L1533" s="16">
        <f t="shared" si="118"/>
        <v>2.4267703753897418E-2</v>
      </c>
      <c r="M1533" s="10"/>
      <c r="N1533" s="6">
        <v>74.046459999999996</v>
      </c>
      <c r="O1533" s="16">
        <f t="shared" si="119"/>
        <v>-4.1876211207496183E-2</v>
      </c>
      <c r="P1533" s="10"/>
    </row>
    <row r="1534" spans="1:16" x14ac:dyDescent="0.25">
      <c r="A1534" s="23">
        <v>39980</v>
      </c>
      <c r="B1534">
        <v>14.857004</v>
      </c>
      <c r="C1534" s="16">
        <f t="shared" si="115"/>
        <v>-7.1628331055395011E-2</v>
      </c>
      <c r="D1534" s="10"/>
      <c r="E1534" s="6">
        <v>18.831591</v>
      </c>
      <c r="F1534" s="16">
        <f t="shared" si="116"/>
        <v>2.0557685925552294E-2</v>
      </c>
      <c r="G1534" s="10"/>
      <c r="H1534" s="6">
        <v>15.89</v>
      </c>
      <c r="I1534" s="16">
        <f t="shared" si="117"/>
        <v>-9.1352009744215534E-3</v>
      </c>
      <c r="J1534" s="10"/>
      <c r="K1534" s="6">
        <v>75.388848999999993</v>
      </c>
      <c r="L1534" s="16">
        <f t="shared" si="118"/>
        <v>2.7504148119559257E-2</v>
      </c>
      <c r="M1534" s="10"/>
      <c r="N1534" s="6">
        <v>74.465716</v>
      </c>
      <c r="O1534" s="16">
        <f t="shared" si="119"/>
        <v>-5.0902171829347753E-2</v>
      </c>
      <c r="P1534" s="10"/>
    </row>
    <row r="1535" spans="1:16" x14ac:dyDescent="0.25">
      <c r="A1535" s="23">
        <v>39979</v>
      </c>
      <c r="B1535">
        <v>15.325597</v>
      </c>
      <c r="C1535" s="16">
        <f t="shared" si="115"/>
        <v>-7.166167578987781E-2</v>
      </c>
      <c r="D1535" s="10"/>
      <c r="E1535" s="6">
        <v>19.240134000000001</v>
      </c>
      <c r="F1535" s="16">
        <f t="shared" si="116"/>
        <v>7.3678749120633658E-3</v>
      </c>
      <c r="G1535" s="10"/>
      <c r="H1535" s="6">
        <v>16.329999999999998</v>
      </c>
      <c r="I1535" s="16">
        <f t="shared" si="117"/>
        <v>-4.3923041881886671E-2</v>
      </c>
      <c r="J1535" s="10"/>
      <c r="K1535" s="6">
        <v>75.434548000000007</v>
      </c>
      <c r="L1535" s="16">
        <f t="shared" si="118"/>
        <v>3.08325506256375E-2</v>
      </c>
      <c r="M1535" s="10"/>
      <c r="N1535" s="6">
        <v>73.191832000000005</v>
      </c>
      <c r="O1535" s="16">
        <f t="shared" si="119"/>
        <v>-4.7784249844381677E-2</v>
      </c>
      <c r="P1535" s="10"/>
    </row>
    <row r="1536" spans="1:16" x14ac:dyDescent="0.25">
      <c r="A1536" s="23">
        <v>39976</v>
      </c>
      <c r="B1536">
        <v>15.308947</v>
      </c>
      <c r="C1536" s="16">
        <f t="shared" si="115"/>
        <v>-5.3755170648375761E-2</v>
      </c>
      <c r="D1536" s="10"/>
      <c r="E1536" s="6">
        <v>20.103473999999999</v>
      </c>
      <c r="F1536" s="16">
        <f t="shared" si="116"/>
        <v>2.7968125088958073E-2</v>
      </c>
      <c r="G1536" s="10"/>
      <c r="H1536" s="6">
        <v>16.93</v>
      </c>
      <c r="I1536" s="16">
        <f t="shared" si="117"/>
        <v>-2.7976132617626992E-2</v>
      </c>
      <c r="J1536" s="10"/>
      <c r="K1536" s="6">
        <v>75.411694999999995</v>
      </c>
      <c r="L1536" s="16">
        <f t="shared" si="118"/>
        <v>3.4781287749990009E-2</v>
      </c>
      <c r="M1536" s="10"/>
      <c r="N1536" s="6">
        <v>72.538767000000007</v>
      </c>
      <c r="O1536" s="16">
        <f t="shared" si="119"/>
        <v>-6.5226549619288865E-2</v>
      </c>
      <c r="P1536" s="10"/>
    </row>
    <row r="1537" spans="1:16" x14ac:dyDescent="0.25">
      <c r="A1537" s="23">
        <v>39975</v>
      </c>
      <c r="B1537">
        <v>15.870305999999999</v>
      </c>
      <c r="C1537" s="16">
        <f t="shared" si="115"/>
        <v>-8.4020228953763931E-3</v>
      </c>
      <c r="D1537" s="10"/>
      <c r="E1537" s="6">
        <v>20.188267</v>
      </c>
      <c r="F1537" s="16">
        <f t="shared" si="116"/>
        <v>8.8239452722055578E-2</v>
      </c>
      <c r="G1537" s="10"/>
      <c r="H1537" s="6">
        <v>16.610001</v>
      </c>
      <c r="I1537" s="16">
        <f t="shared" si="117"/>
        <v>2.9179268742901554E-2</v>
      </c>
      <c r="J1537" s="10"/>
      <c r="K1537" s="6">
        <v>74.855744999999999</v>
      </c>
      <c r="L1537" s="16">
        <f t="shared" si="118"/>
        <v>3.6946946443450868E-2</v>
      </c>
      <c r="M1537" s="10"/>
      <c r="N1537" s="6">
        <v>71.893760999999998</v>
      </c>
      <c r="O1537" s="16">
        <f t="shared" si="119"/>
        <v>-7.051440521501795E-2</v>
      </c>
      <c r="P1537" s="10"/>
    </row>
    <row r="1538" spans="1:16" x14ac:dyDescent="0.25">
      <c r="A1538" s="23">
        <v>39974</v>
      </c>
      <c r="B1538">
        <v>16.476859000000001</v>
      </c>
      <c r="C1538" s="16">
        <f t="shared" si="115"/>
        <v>2.8749793621990927E-2</v>
      </c>
      <c r="D1538" s="10"/>
      <c r="E1538" s="6">
        <v>19.725763000000001</v>
      </c>
      <c r="F1538" s="16">
        <f t="shared" si="116"/>
        <v>9.5534464571123801E-2</v>
      </c>
      <c r="G1538" s="10"/>
      <c r="H1538" s="6">
        <v>16.370000999999998</v>
      </c>
      <c r="I1538" s="16">
        <f t="shared" si="117"/>
        <v>6.6667272727272131E-3</v>
      </c>
      <c r="J1538" s="10"/>
      <c r="K1538" s="6">
        <v>74.596804000000006</v>
      </c>
      <c r="L1538" s="16">
        <f t="shared" si="118"/>
        <v>3.1861307641365855E-2</v>
      </c>
      <c r="M1538" s="10"/>
      <c r="N1538" s="6">
        <v>71.103634</v>
      </c>
      <c r="O1538" s="16">
        <f t="shared" si="119"/>
        <v>-8.5119670241898371E-2</v>
      </c>
      <c r="P1538" s="10"/>
    </row>
    <row r="1539" spans="1:16" x14ac:dyDescent="0.25">
      <c r="A1539" s="23">
        <v>39973</v>
      </c>
      <c r="B1539">
        <v>16.324625999999999</v>
      </c>
      <c r="C1539" s="16">
        <f t="shared" si="115"/>
        <v>9.2453144186219305E-2</v>
      </c>
      <c r="D1539" s="10"/>
      <c r="E1539" s="6">
        <v>19.825972</v>
      </c>
      <c r="F1539" s="16">
        <f t="shared" si="116"/>
        <v>8.5664265712339205E-2</v>
      </c>
      <c r="G1539" s="10"/>
      <c r="H1539" s="6">
        <v>16.549999</v>
      </c>
      <c r="I1539" s="16">
        <f t="shared" si="117"/>
        <v>-3.9882582984315795E-2</v>
      </c>
      <c r="J1539" s="10"/>
      <c r="K1539" s="6">
        <v>74.817662999999996</v>
      </c>
      <c r="L1539" s="16">
        <f t="shared" si="118"/>
        <v>2.7650889446532156E-2</v>
      </c>
      <c r="M1539" s="10"/>
      <c r="N1539" s="6">
        <v>72.240450999999993</v>
      </c>
      <c r="O1539" s="16">
        <f t="shared" si="119"/>
        <v>-9.875804051163295E-2</v>
      </c>
      <c r="P1539" s="10"/>
    </row>
    <row r="1540" spans="1:16" x14ac:dyDescent="0.25">
      <c r="A1540" s="23">
        <v>39972</v>
      </c>
      <c r="B1540">
        <v>16.602929</v>
      </c>
      <c r="C1540" s="16">
        <f t="shared" si="115"/>
        <v>0.1322791001181689</v>
      </c>
      <c r="D1540" s="10"/>
      <c r="E1540" s="6">
        <v>19.987849000000001</v>
      </c>
      <c r="F1540" s="16">
        <f t="shared" si="116"/>
        <v>0.12555854346183026</v>
      </c>
      <c r="G1540" s="10"/>
      <c r="H1540" s="6">
        <v>16.82</v>
      </c>
      <c r="I1540" s="16">
        <f t="shared" si="117"/>
        <v>-2.6470647058823515E-2</v>
      </c>
      <c r="J1540" s="10"/>
      <c r="K1540" s="6">
        <v>74.254096000000004</v>
      </c>
      <c r="L1540" s="16">
        <f t="shared" si="118"/>
        <v>3.5642510840188102E-2</v>
      </c>
      <c r="M1540" s="10"/>
      <c r="N1540" s="6">
        <v>72.248514999999998</v>
      </c>
      <c r="O1540" s="16">
        <f t="shared" si="119"/>
        <v>-9.245925661847032E-2</v>
      </c>
      <c r="P1540" s="10"/>
    </row>
    <row r="1541" spans="1:16" x14ac:dyDescent="0.25">
      <c r="A1541" s="23">
        <v>39969</v>
      </c>
      <c r="B1541">
        <v>16.479237999999999</v>
      </c>
      <c r="C1541" s="16">
        <f t="shared" si="115"/>
        <v>0.18757533246064328</v>
      </c>
      <c r="D1541" s="10"/>
      <c r="E1541" s="6">
        <v>20.095766000000001</v>
      </c>
      <c r="F1541" s="16">
        <f t="shared" si="116"/>
        <v>0.12167763342862536</v>
      </c>
      <c r="G1541" s="10"/>
      <c r="H1541" s="6">
        <v>16.940000999999999</v>
      </c>
      <c r="I1541" s="16">
        <f t="shared" si="117"/>
        <v>0.11390728476821188</v>
      </c>
      <c r="J1541" s="10"/>
      <c r="K1541" s="6">
        <v>74.406408999999996</v>
      </c>
      <c r="L1541" s="16">
        <f t="shared" si="118"/>
        <v>2.4526246907636606E-2</v>
      </c>
      <c r="M1541" s="10"/>
      <c r="N1541" s="6">
        <v>72.433949999999996</v>
      </c>
      <c r="O1541" s="16">
        <f t="shared" si="119"/>
        <v>-0.10718577974874577</v>
      </c>
      <c r="P1541" s="10"/>
    </row>
    <row r="1542" spans="1:16" x14ac:dyDescent="0.25">
      <c r="A1542" s="23">
        <v>39968</v>
      </c>
      <c r="B1542">
        <v>16.536325000000001</v>
      </c>
      <c r="C1542" s="16">
        <f t="shared" si="115"/>
        <v>0.14924990192916221</v>
      </c>
      <c r="D1542" s="10"/>
      <c r="E1542" s="6">
        <v>20.488893999999998</v>
      </c>
      <c r="F1542" s="16">
        <f t="shared" si="116"/>
        <v>0.12725282102566404</v>
      </c>
      <c r="G1542" s="10"/>
      <c r="H1542" s="6">
        <v>17.040001</v>
      </c>
      <c r="I1542" s="16">
        <f t="shared" si="117"/>
        <v>9.0792079845460449E-2</v>
      </c>
      <c r="J1542" s="10"/>
      <c r="K1542" s="6">
        <v>74.802434000000005</v>
      </c>
      <c r="L1542" s="16">
        <f t="shared" si="118"/>
        <v>2.5347550132730268E-2</v>
      </c>
      <c r="M1542" s="10"/>
      <c r="N1542" s="6">
        <v>72.990268</v>
      </c>
      <c r="O1542" s="16">
        <f t="shared" si="119"/>
        <v>-0.1010671115407531</v>
      </c>
      <c r="P1542" s="10"/>
    </row>
    <row r="1543" spans="1:16" x14ac:dyDescent="0.25">
      <c r="A1543" s="23">
        <v>39967</v>
      </c>
      <c r="B1543">
        <v>16.229482000000001</v>
      </c>
      <c r="C1543" s="16">
        <f t="shared" si="115"/>
        <v>0.19581143026027559</v>
      </c>
      <c r="D1543" s="10"/>
      <c r="E1543" s="6">
        <v>20.974522</v>
      </c>
      <c r="F1543" s="16">
        <f t="shared" si="116"/>
        <v>0.160189545227581</v>
      </c>
      <c r="G1543" s="10"/>
      <c r="H1543" s="6">
        <v>17.059999000000001</v>
      </c>
      <c r="I1543" s="16">
        <f t="shared" si="117"/>
        <v>0.10577553536664497</v>
      </c>
      <c r="J1543" s="10"/>
      <c r="K1543" s="6">
        <v>75.129913999999999</v>
      </c>
      <c r="L1543" s="16">
        <f t="shared" si="118"/>
        <v>3.3059393679053528E-2</v>
      </c>
      <c r="M1543" s="10"/>
      <c r="N1543" s="6">
        <v>74.530218000000005</v>
      </c>
      <c r="O1543" s="16">
        <f t="shared" si="119"/>
        <v>-0.10325789547256603</v>
      </c>
      <c r="P1543" s="10"/>
    </row>
    <row r="1544" spans="1:16" x14ac:dyDescent="0.25">
      <c r="A1544" s="23">
        <v>39966</v>
      </c>
      <c r="B1544">
        <v>15.891712999999999</v>
      </c>
      <c r="C1544" s="16">
        <f t="shared" si="115"/>
        <v>0.18831559272115528</v>
      </c>
      <c r="D1544" s="10"/>
      <c r="E1544" s="6">
        <v>21.058147000000002</v>
      </c>
      <c r="F1544" s="16">
        <f t="shared" si="116"/>
        <v>0.20113197027469942</v>
      </c>
      <c r="G1544" s="10"/>
      <c r="H1544" s="6">
        <v>16.91</v>
      </c>
      <c r="I1544" s="16">
        <f t="shared" si="117"/>
        <v>0.10995439167208865</v>
      </c>
      <c r="J1544" s="10"/>
      <c r="K1544" s="6">
        <v>74.749123999999995</v>
      </c>
      <c r="L1544" s="16">
        <f t="shared" si="118"/>
        <v>3.6718291193761576E-2</v>
      </c>
      <c r="M1544" s="10"/>
      <c r="N1544" s="6">
        <v>73.836838</v>
      </c>
      <c r="O1544" s="16">
        <f t="shared" si="119"/>
        <v>-8.4428559789821778E-2</v>
      </c>
      <c r="P1544" s="10"/>
    </row>
    <row r="1545" spans="1:16" x14ac:dyDescent="0.25">
      <c r="A1545" s="23">
        <v>39965</v>
      </c>
      <c r="B1545">
        <v>15.856035</v>
      </c>
      <c r="C1545" s="16">
        <f t="shared" ref="C1545:C1608" si="120">B1544/B1573-1</f>
        <v>0.14135644605118869</v>
      </c>
      <c r="D1545" s="10"/>
      <c r="E1545" s="6">
        <v>20.928909000000001</v>
      </c>
      <c r="F1545" s="16">
        <f t="shared" ref="F1545:F1608" si="121">E1544/E1573-1</f>
        <v>0.17672046529363827</v>
      </c>
      <c r="G1545" s="10"/>
      <c r="H1545" s="6">
        <v>16.870000999999998</v>
      </c>
      <c r="I1545" s="16">
        <f t="shared" ref="I1545:I1608" si="122">H1544/H1573-1</f>
        <v>8.3279948750800914E-2</v>
      </c>
      <c r="J1545" s="10"/>
      <c r="K1545" s="6">
        <v>74.200784999999996</v>
      </c>
      <c r="L1545" s="16">
        <f t="shared" ref="L1545:L1608" si="123">K1544/K1573-1</f>
        <v>2.8894235163986703E-2</v>
      </c>
      <c r="M1545" s="10"/>
      <c r="N1545" s="6">
        <v>73.441768999999994</v>
      </c>
      <c r="O1545" s="16">
        <f t="shared" ref="O1545:O1608" si="124">N1544/N1573-1</f>
        <v>-9.8448048115045705E-2</v>
      </c>
      <c r="P1545" s="10"/>
    </row>
    <row r="1546" spans="1:16" x14ac:dyDescent="0.25">
      <c r="A1546" s="23">
        <v>39962</v>
      </c>
      <c r="B1546">
        <v>16.105792000000001</v>
      </c>
      <c r="C1546" s="16">
        <f t="shared" si="120"/>
        <v>0.21395439642153735</v>
      </c>
      <c r="D1546" s="10"/>
      <c r="E1546" s="6">
        <v>20.966919999999998</v>
      </c>
      <c r="F1546" s="16">
        <f t="shared" si="121"/>
        <v>9.1593995993072719E-2</v>
      </c>
      <c r="G1546" s="10"/>
      <c r="H1546" s="6">
        <v>16.799999</v>
      </c>
      <c r="I1546" s="16">
        <f t="shared" si="122"/>
        <v>0.10841005256241765</v>
      </c>
      <c r="J1546" s="10"/>
      <c r="K1546" s="6">
        <v>74.225151999999994</v>
      </c>
      <c r="L1546" s="16">
        <f t="shared" si="123"/>
        <v>2.4536873844931417E-2</v>
      </c>
      <c r="M1546" s="10"/>
      <c r="N1546" s="6">
        <v>75.679125999999997</v>
      </c>
      <c r="O1546" s="16">
        <f t="shared" si="124"/>
        <v>-0.11213141405527893</v>
      </c>
      <c r="P1546" s="10"/>
    </row>
    <row r="1547" spans="1:16" x14ac:dyDescent="0.25">
      <c r="A1547" s="23">
        <v>39961</v>
      </c>
      <c r="B1547">
        <v>15.817976</v>
      </c>
      <c r="C1547" s="16">
        <f t="shared" si="120"/>
        <v>0.16929626201518988</v>
      </c>
      <c r="D1547" s="10"/>
      <c r="E1547" s="6">
        <v>20.351140999999998</v>
      </c>
      <c r="F1547" s="16">
        <f t="shared" si="121"/>
        <v>7.1900531831763592E-2</v>
      </c>
      <c r="G1547" s="10"/>
      <c r="H1547" s="6">
        <v>16.739999999999998</v>
      </c>
      <c r="I1547" s="16">
        <f t="shared" si="122"/>
        <v>8.8788010369410308E-2</v>
      </c>
      <c r="J1547" s="10"/>
      <c r="K1547" s="6">
        <v>73.149096999999998</v>
      </c>
      <c r="L1547" s="16">
        <f t="shared" si="123"/>
        <v>1.9248578118532089E-2</v>
      </c>
      <c r="M1547" s="10"/>
      <c r="N1547" s="6">
        <v>73.774494000000004</v>
      </c>
      <c r="O1547" s="16">
        <f t="shared" si="124"/>
        <v>-7.1228844578035133E-2</v>
      </c>
      <c r="P1547" s="10"/>
    </row>
    <row r="1548" spans="1:16" x14ac:dyDescent="0.25">
      <c r="A1548" s="23">
        <v>39960</v>
      </c>
      <c r="B1548">
        <v>15.680014</v>
      </c>
      <c r="C1548" s="16">
        <f t="shared" si="120"/>
        <v>0.14701626665579925</v>
      </c>
      <c r="D1548" s="10"/>
      <c r="E1548" s="6">
        <v>20.244709</v>
      </c>
      <c r="F1548" s="16">
        <f t="shared" si="121"/>
        <v>3.5589985536137902E-2</v>
      </c>
      <c r="G1548" s="10"/>
      <c r="H1548" s="6">
        <v>16.84</v>
      </c>
      <c r="I1548" s="16">
        <f t="shared" si="122"/>
        <v>7.8608247422680355E-2</v>
      </c>
      <c r="J1548" s="10"/>
      <c r="K1548" s="6">
        <v>72.876293000000004</v>
      </c>
      <c r="L1548" s="16">
        <f t="shared" si="123"/>
        <v>3.2256950077516056E-3</v>
      </c>
      <c r="M1548" s="10"/>
      <c r="N1548" s="6">
        <v>72.721716999999998</v>
      </c>
      <c r="O1548" s="16">
        <f t="shared" si="124"/>
        <v>-0.10455288006838526</v>
      </c>
      <c r="P1548" s="10"/>
    </row>
    <row r="1549" spans="1:16" x14ac:dyDescent="0.25">
      <c r="A1549" s="23">
        <v>39959</v>
      </c>
      <c r="B1549">
        <v>15.882199</v>
      </c>
      <c r="C1549" s="16">
        <f t="shared" si="120"/>
        <v>0.11700718139517918</v>
      </c>
      <c r="D1549" s="10"/>
      <c r="E1549" s="6">
        <v>20.191493000000001</v>
      </c>
      <c r="F1549" s="16">
        <f t="shared" si="121"/>
        <v>1.4476174249874463E-2</v>
      </c>
      <c r="G1549" s="10"/>
      <c r="H1549" s="6">
        <v>17</v>
      </c>
      <c r="I1549" s="16">
        <f t="shared" si="122"/>
        <v>0.10643889618922464</v>
      </c>
      <c r="J1549" s="10"/>
      <c r="K1549" s="6">
        <v>73.384007999999994</v>
      </c>
      <c r="L1549" s="16">
        <f t="shared" si="123"/>
        <v>3.7405008751842939E-3</v>
      </c>
      <c r="M1549" s="10"/>
      <c r="N1549" s="6">
        <v>74.031660000000002</v>
      </c>
      <c r="O1549" s="16">
        <f t="shared" si="124"/>
        <v>-0.12431409384513425</v>
      </c>
      <c r="P1549" s="10"/>
    </row>
    <row r="1550" spans="1:16" x14ac:dyDescent="0.25">
      <c r="A1550" s="23">
        <v>39955</v>
      </c>
      <c r="B1550">
        <v>15.639578</v>
      </c>
      <c r="C1550" s="16">
        <f t="shared" si="120"/>
        <v>0.14653976296190208</v>
      </c>
      <c r="D1550" s="10"/>
      <c r="E1550" s="6">
        <v>19.895007</v>
      </c>
      <c r="F1550" s="16">
        <f t="shared" si="121"/>
        <v>3.4267846549768111E-2</v>
      </c>
      <c r="G1550" s="10"/>
      <c r="H1550" s="6">
        <v>16.399999999999999</v>
      </c>
      <c r="I1550" s="16">
        <f t="shared" si="122"/>
        <v>0.12732095490716189</v>
      </c>
      <c r="J1550" s="10"/>
      <c r="K1550" s="6">
        <v>73.414321000000001</v>
      </c>
      <c r="L1550" s="16">
        <f t="shared" si="123"/>
        <v>1.8561923246348311E-2</v>
      </c>
      <c r="M1550" s="10"/>
      <c r="N1550" s="6">
        <v>75.164794999999998</v>
      </c>
      <c r="O1550" s="16">
        <f t="shared" si="124"/>
        <v>-0.11008572183850807</v>
      </c>
      <c r="P1550" s="10"/>
    </row>
    <row r="1551" spans="1:16" x14ac:dyDescent="0.25">
      <c r="A1551" s="23">
        <v>39954</v>
      </c>
      <c r="B1551">
        <v>15.765646</v>
      </c>
      <c r="C1551" s="16">
        <f t="shared" si="120"/>
        <v>7.7663606359378967E-2</v>
      </c>
      <c r="D1551" s="10"/>
      <c r="E1551" s="6">
        <v>19.856997</v>
      </c>
      <c r="F1551" s="16">
        <f t="shared" si="121"/>
        <v>4.6065448111420881E-3</v>
      </c>
      <c r="G1551" s="10"/>
      <c r="H1551" s="6">
        <v>16.399999999999999</v>
      </c>
      <c r="I1551" s="16">
        <f t="shared" si="122"/>
        <v>5.3984575835475557E-2</v>
      </c>
      <c r="J1551" s="10"/>
      <c r="K1551" s="6">
        <v>73.512835999999993</v>
      </c>
      <c r="L1551" s="16">
        <f t="shared" si="123"/>
        <v>2.1656037996409472E-2</v>
      </c>
      <c r="M1551" s="10"/>
      <c r="N1551" s="6">
        <v>76.008623</v>
      </c>
      <c r="O1551" s="16">
        <f t="shared" si="124"/>
        <v>-9.1740929368402946E-2</v>
      </c>
      <c r="P1551" s="10"/>
    </row>
    <row r="1552" spans="1:16" x14ac:dyDescent="0.25">
      <c r="A1552" s="23">
        <v>39953</v>
      </c>
      <c r="B1552">
        <v>15.451665</v>
      </c>
      <c r="C1552" s="16">
        <f t="shared" si="120"/>
        <v>0.12922058894838817</v>
      </c>
      <c r="D1552" s="10"/>
      <c r="E1552" s="6">
        <v>19.834188999999999</v>
      </c>
      <c r="F1552" s="16">
        <f t="shared" si="121"/>
        <v>-6.8440096659795335E-3</v>
      </c>
      <c r="G1552" s="10"/>
      <c r="H1552" s="6">
        <v>16.649999999999999</v>
      </c>
      <c r="I1552" s="16">
        <f t="shared" si="122"/>
        <v>7.4001309757694811E-2</v>
      </c>
      <c r="J1552" s="10"/>
      <c r="K1552" s="6">
        <v>74.270623000000001</v>
      </c>
      <c r="L1552" s="16">
        <f t="shared" si="123"/>
        <v>3.2890932765974767E-2</v>
      </c>
      <c r="M1552" s="10"/>
      <c r="N1552" s="6">
        <v>77.969509000000002</v>
      </c>
      <c r="O1552" s="16">
        <f t="shared" si="124"/>
        <v>-7.3109193556366692E-2</v>
      </c>
      <c r="P1552" s="10"/>
    </row>
    <row r="1553" spans="1:16" x14ac:dyDescent="0.25">
      <c r="A1553" s="23">
        <v>39952</v>
      </c>
      <c r="B1553">
        <v>15.413607000000001</v>
      </c>
      <c r="C1553" s="16">
        <f t="shared" si="120"/>
        <v>0.12529833578663196</v>
      </c>
      <c r="D1553" s="10"/>
      <c r="E1553" s="6">
        <v>19.590919</v>
      </c>
      <c r="F1553" s="16">
        <f t="shared" si="121"/>
        <v>-2.5037385335825113E-2</v>
      </c>
      <c r="G1553" s="10"/>
      <c r="H1553" s="6">
        <v>16.850000000000001</v>
      </c>
      <c r="I1553" s="16">
        <f t="shared" si="122"/>
        <v>0.12424037812288979</v>
      </c>
      <c r="J1553" s="10"/>
      <c r="K1553" s="6">
        <v>73.846258000000006</v>
      </c>
      <c r="L1553" s="16">
        <f t="shared" si="123"/>
        <v>5.0550757258697399E-2</v>
      </c>
      <c r="M1553" s="10"/>
      <c r="N1553" s="6">
        <v>77.157833999999994</v>
      </c>
      <c r="O1553" s="16">
        <f t="shared" si="124"/>
        <v>-6.1122276016737032E-2</v>
      </c>
      <c r="P1553" s="10"/>
    </row>
    <row r="1554" spans="1:16" x14ac:dyDescent="0.25">
      <c r="A1554" s="23">
        <v>39951</v>
      </c>
      <c r="B1554">
        <v>15.796569</v>
      </c>
      <c r="C1554" s="16">
        <f t="shared" si="120"/>
        <v>0.13568662384339603</v>
      </c>
      <c r="D1554" s="10"/>
      <c r="E1554" s="6">
        <v>19.568110999999998</v>
      </c>
      <c r="F1554" s="16">
        <f t="shared" si="121"/>
        <v>-1.9033119473557458E-2</v>
      </c>
      <c r="G1554" s="10"/>
      <c r="H1554" s="6">
        <v>16.879999000000002</v>
      </c>
      <c r="I1554" s="16">
        <f t="shared" si="122"/>
        <v>0.18079887876664347</v>
      </c>
      <c r="J1554" s="10"/>
      <c r="K1554" s="6">
        <v>73.550721999999993</v>
      </c>
      <c r="L1554" s="16">
        <f t="shared" si="123"/>
        <v>5.5013897958714031E-2</v>
      </c>
      <c r="M1554" s="10"/>
      <c r="N1554" s="6">
        <v>77.567688000000004</v>
      </c>
      <c r="O1554" s="16">
        <f t="shared" si="124"/>
        <v>-6.2666750781202984E-2</v>
      </c>
      <c r="P1554" s="10"/>
    </row>
    <row r="1555" spans="1:16" x14ac:dyDescent="0.25">
      <c r="A1555" s="23">
        <v>39948</v>
      </c>
      <c r="B1555">
        <v>15.477830000000001</v>
      </c>
      <c r="C1555" s="16">
        <f t="shared" si="120"/>
        <v>0.1249296321186748</v>
      </c>
      <c r="D1555" s="10"/>
      <c r="E1555" s="6">
        <v>19.362850999999999</v>
      </c>
      <c r="F1555" s="16">
        <f t="shared" si="121"/>
        <v>-3.4870672515938006E-2</v>
      </c>
      <c r="G1555" s="10"/>
      <c r="H1555" s="6">
        <v>16.32</v>
      </c>
      <c r="I1555" s="16">
        <f t="shared" si="122"/>
        <v>0.15300539617486342</v>
      </c>
      <c r="J1555" s="10"/>
      <c r="K1555" s="6">
        <v>73.656812000000002</v>
      </c>
      <c r="L1555" s="16">
        <f t="shared" si="123"/>
        <v>5.0339035544894717E-2</v>
      </c>
      <c r="M1555" s="10"/>
      <c r="N1555" s="6">
        <v>78.789229000000006</v>
      </c>
      <c r="O1555" s="16">
        <f t="shared" si="124"/>
        <v>-5.5297058679529609E-2</v>
      </c>
      <c r="P1555" s="10"/>
    </row>
    <row r="1556" spans="1:16" x14ac:dyDescent="0.25">
      <c r="A1556" s="23">
        <v>39947</v>
      </c>
      <c r="B1556">
        <v>15.347004</v>
      </c>
      <c r="C1556" s="16">
        <f t="shared" si="120"/>
        <v>8.4802367275306656E-2</v>
      </c>
      <c r="D1556" s="10"/>
      <c r="E1556" s="6">
        <v>19.80378</v>
      </c>
      <c r="F1556" s="16">
        <f t="shared" si="121"/>
        <v>-3.7414982726479584E-2</v>
      </c>
      <c r="G1556" s="10"/>
      <c r="H1556" s="6">
        <v>15.69</v>
      </c>
      <c r="I1556" s="16">
        <f t="shared" si="122"/>
        <v>9.5302013422818854E-2</v>
      </c>
      <c r="J1556" s="10"/>
      <c r="K1556" s="6">
        <v>73.671970999999999</v>
      </c>
      <c r="L1556" s="16">
        <f t="shared" si="123"/>
        <v>5.1287959849737996E-2</v>
      </c>
      <c r="M1556" s="10"/>
      <c r="N1556" s="6">
        <v>78.813338000000002</v>
      </c>
      <c r="O1556" s="16">
        <f t="shared" si="124"/>
        <v>-4.4522138701744485E-2</v>
      </c>
      <c r="P1556" s="10"/>
    </row>
    <row r="1557" spans="1:16" x14ac:dyDescent="0.25">
      <c r="A1557" s="23">
        <v>39946</v>
      </c>
      <c r="B1557">
        <v>15.335112000000001</v>
      </c>
      <c r="C1557" s="16">
        <f t="shared" si="120"/>
        <v>0.16251187641124099</v>
      </c>
      <c r="D1557" s="10"/>
      <c r="E1557" s="6">
        <v>19.514896</v>
      </c>
      <c r="F1557" s="16">
        <f t="shared" si="121"/>
        <v>-3.5185195199588737E-2</v>
      </c>
      <c r="G1557" s="10"/>
      <c r="H1557" s="6">
        <v>15.62</v>
      </c>
      <c r="I1557" s="16">
        <f t="shared" si="122"/>
        <v>6.2288422477996042E-2</v>
      </c>
      <c r="J1557" s="10"/>
      <c r="K1557" s="6">
        <v>73.505257</v>
      </c>
      <c r="L1557" s="16">
        <f t="shared" si="123"/>
        <v>4.4980994251751172E-2</v>
      </c>
      <c r="M1557" s="10"/>
      <c r="N1557" s="6">
        <v>78.507954999999995</v>
      </c>
      <c r="O1557" s="16">
        <f t="shared" si="124"/>
        <v>-6.3787276579997942E-2</v>
      </c>
      <c r="P1557" s="10"/>
    </row>
    <row r="1558" spans="1:16" x14ac:dyDescent="0.25">
      <c r="A1558" s="23">
        <v>39945</v>
      </c>
      <c r="B1558">
        <v>15.488534</v>
      </c>
      <c r="C1558" s="16">
        <f t="shared" si="120"/>
        <v>0.18942642918023722</v>
      </c>
      <c r="D1558" s="10"/>
      <c r="E1558" s="6">
        <v>18.990342999999999</v>
      </c>
      <c r="F1558" s="16">
        <f t="shared" si="121"/>
        <v>-4.890700727040509E-2</v>
      </c>
      <c r="G1558" s="10"/>
      <c r="H1558" s="6">
        <v>16.139999</v>
      </c>
      <c r="I1558" s="16">
        <f t="shared" si="122"/>
        <v>6.1141304347825942E-2</v>
      </c>
      <c r="J1558" s="10"/>
      <c r="K1558" s="6">
        <v>73.641659000000004</v>
      </c>
      <c r="L1558" s="16">
        <f t="shared" si="123"/>
        <v>4.2950940514134395E-2</v>
      </c>
      <c r="M1558" s="10"/>
      <c r="N1558" s="6">
        <v>77.664126999999993</v>
      </c>
      <c r="O1558" s="16">
        <f t="shared" si="124"/>
        <v>-7.8812478918237061E-2</v>
      </c>
      <c r="P1558" s="10"/>
    </row>
    <row r="1559" spans="1:16" x14ac:dyDescent="0.25">
      <c r="A1559" s="23">
        <v>39944</v>
      </c>
      <c r="B1559">
        <v>15.657145999999999</v>
      </c>
      <c r="C1559" s="16">
        <f t="shared" si="120"/>
        <v>0.17302161479852685</v>
      </c>
      <c r="D1559" s="10"/>
      <c r="E1559" s="6">
        <v>18.549413999999999</v>
      </c>
      <c r="F1559" s="16">
        <f t="shared" si="121"/>
        <v>-6.6168235383903706E-2</v>
      </c>
      <c r="G1559" s="10"/>
      <c r="H1559" s="6">
        <v>15.83</v>
      </c>
      <c r="I1559" s="16">
        <f t="shared" si="122"/>
        <v>0.10321250854408737</v>
      </c>
      <c r="J1559" s="10"/>
      <c r="K1559" s="6">
        <v>73.437059000000005</v>
      </c>
      <c r="L1559" s="16">
        <f t="shared" si="123"/>
        <v>4.3312310487735983E-2</v>
      </c>
      <c r="M1559" s="10"/>
      <c r="N1559" s="6">
        <v>77.382852999999997</v>
      </c>
      <c r="O1559" s="16">
        <f t="shared" si="124"/>
        <v>-8.0396879426450241E-2</v>
      </c>
      <c r="P1559" s="10"/>
    </row>
    <row r="1560" spans="1:16" x14ac:dyDescent="0.25">
      <c r="A1560" s="23">
        <v>39941</v>
      </c>
      <c r="B1560">
        <v>16.250848999999999</v>
      </c>
      <c r="C1560" s="16">
        <f t="shared" si="120"/>
        <v>0.23233642021925882</v>
      </c>
      <c r="D1560" s="10"/>
      <c r="E1560" s="6">
        <v>18.868707000000001</v>
      </c>
      <c r="F1560" s="16">
        <f t="shared" si="121"/>
        <v>-8.0979281943209136E-2</v>
      </c>
      <c r="G1560" s="10"/>
      <c r="H1560" s="6">
        <v>15.78</v>
      </c>
      <c r="I1560" s="16">
        <f t="shared" si="122"/>
        <v>0.13721264367816088</v>
      </c>
      <c r="J1560" s="10"/>
      <c r="K1560" s="6">
        <v>73.217299999999994</v>
      </c>
      <c r="L1560" s="16">
        <f t="shared" si="123"/>
        <v>4.8995583643149931E-2</v>
      </c>
      <c r="M1560" s="10"/>
      <c r="N1560" s="6">
        <v>76.297934999999995</v>
      </c>
      <c r="O1560" s="16">
        <f t="shared" si="124"/>
        <v>-7.7180080785147043E-2</v>
      </c>
      <c r="P1560" s="10"/>
    </row>
    <row r="1561" spans="1:16" x14ac:dyDescent="0.25">
      <c r="A1561" s="23">
        <v>39940</v>
      </c>
      <c r="B1561">
        <v>15.562153</v>
      </c>
      <c r="C1561" s="16">
        <f t="shared" si="120"/>
        <v>0.26138243086200141</v>
      </c>
      <c r="D1561" s="10"/>
      <c r="E1561" s="6">
        <v>19.165192999999999</v>
      </c>
      <c r="F1561" s="16">
        <f t="shared" si="121"/>
        <v>-8.61561476289745E-2</v>
      </c>
      <c r="G1561" s="10"/>
      <c r="H1561" s="6">
        <v>15.7</v>
      </c>
      <c r="I1561" s="16">
        <f t="shared" si="122"/>
        <v>0.13362068965517238</v>
      </c>
      <c r="J1561" s="10"/>
      <c r="K1561" s="6">
        <v>72.755049999999997</v>
      </c>
      <c r="L1561" s="16">
        <f t="shared" si="123"/>
        <v>4.5072833000751933E-2</v>
      </c>
      <c r="M1561" s="10"/>
      <c r="N1561" s="6">
        <v>76.113094000000004</v>
      </c>
      <c r="O1561" s="16">
        <f t="shared" si="124"/>
        <v>-8.6637331648518723E-2</v>
      </c>
      <c r="P1561" s="10"/>
    </row>
    <row r="1562" spans="1:16" x14ac:dyDescent="0.25">
      <c r="A1562" s="23">
        <v>39939</v>
      </c>
      <c r="B1562">
        <v>15.718892</v>
      </c>
      <c r="C1562" s="16">
        <f t="shared" si="120"/>
        <v>0.18072072420669927</v>
      </c>
      <c r="D1562" s="10"/>
      <c r="E1562" s="6">
        <v>18.709060999999998</v>
      </c>
      <c r="F1562" s="16">
        <f t="shared" si="121"/>
        <v>-8.5931886991508555E-2</v>
      </c>
      <c r="G1562" s="10"/>
      <c r="H1562" s="6">
        <v>16.420000000000002</v>
      </c>
      <c r="I1562" s="16">
        <f t="shared" si="122"/>
        <v>0.11032531824611014</v>
      </c>
      <c r="J1562" s="10"/>
      <c r="K1562" s="6">
        <v>73.459791999999993</v>
      </c>
      <c r="L1562" s="16">
        <f t="shared" si="123"/>
        <v>4.1708606547495419E-2</v>
      </c>
      <c r="M1562" s="10"/>
      <c r="N1562" s="6">
        <v>78.017731999999995</v>
      </c>
      <c r="O1562" s="16">
        <f t="shared" si="124"/>
        <v>-8.2090426035155373E-2</v>
      </c>
      <c r="P1562" s="10"/>
    </row>
    <row r="1563" spans="1:16" x14ac:dyDescent="0.25">
      <c r="A1563" s="23">
        <v>39938</v>
      </c>
      <c r="B1563">
        <v>16.003868000000001</v>
      </c>
      <c r="C1563" s="16">
        <f t="shared" si="120"/>
        <v>0.25478676620732821</v>
      </c>
      <c r="D1563" s="10"/>
      <c r="E1563" s="6">
        <v>18.693857000000001</v>
      </c>
      <c r="F1563" s="16">
        <f t="shared" si="121"/>
        <v>-0.10509089642822955</v>
      </c>
      <c r="G1563" s="10"/>
      <c r="H1563" s="6">
        <v>16.620000999999998</v>
      </c>
      <c r="I1563" s="16">
        <f t="shared" si="122"/>
        <v>0.2199108469539377</v>
      </c>
      <c r="J1563" s="10"/>
      <c r="K1563" s="6">
        <v>73.133943000000002</v>
      </c>
      <c r="L1563" s="16">
        <f t="shared" si="123"/>
        <v>5.7248224926871982E-2</v>
      </c>
      <c r="M1563" s="10"/>
      <c r="N1563" s="6">
        <v>78.202567000000002</v>
      </c>
      <c r="O1563" s="16">
        <f t="shared" si="124"/>
        <v>-4.8208099623423872E-2</v>
      </c>
      <c r="P1563" s="10"/>
    </row>
    <row r="1564" spans="1:16" x14ac:dyDescent="0.25">
      <c r="A1564" s="23">
        <v>39937</v>
      </c>
      <c r="B1564">
        <v>16.196228000000001</v>
      </c>
      <c r="C1564" s="16">
        <f t="shared" si="120"/>
        <v>0.25727614109513719</v>
      </c>
      <c r="D1564" s="10"/>
      <c r="E1564" s="6">
        <v>18.716664000000002</v>
      </c>
      <c r="F1564" s="16">
        <f t="shared" si="121"/>
        <v>-0.1138738627194581</v>
      </c>
      <c r="G1564" s="10"/>
      <c r="H1564" s="6">
        <v>16.799999</v>
      </c>
      <c r="I1564" s="16">
        <f t="shared" si="122"/>
        <v>0.27356329501915688</v>
      </c>
      <c r="J1564" s="10"/>
      <c r="K1564" s="6">
        <v>72.899026000000006</v>
      </c>
      <c r="L1564" s="16">
        <f t="shared" si="123"/>
        <v>4.747102451465679E-2</v>
      </c>
      <c r="M1564" s="10"/>
      <c r="N1564" s="6">
        <v>78.299006000000006</v>
      </c>
      <c r="O1564" s="16">
        <f t="shared" si="124"/>
        <v>-5.879612325312511E-2</v>
      </c>
      <c r="P1564" s="10"/>
    </row>
    <row r="1565" spans="1:16" x14ac:dyDescent="0.25">
      <c r="A1565" s="23">
        <v>39934</v>
      </c>
      <c r="B1565">
        <v>15.438663</v>
      </c>
      <c r="C1565" s="16">
        <f t="shared" si="120"/>
        <v>0.22794374252969085</v>
      </c>
      <c r="D1565" s="10"/>
      <c r="E1565" s="6">
        <v>18.473392</v>
      </c>
      <c r="F1565" s="16">
        <f t="shared" si="121"/>
        <v>-0.12008570538829177</v>
      </c>
      <c r="G1565" s="10"/>
      <c r="H1565" s="6">
        <v>16.450001</v>
      </c>
      <c r="I1565" s="16">
        <f t="shared" si="122"/>
        <v>0.27080173978819966</v>
      </c>
      <c r="J1565" s="10"/>
      <c r="K1565" s="6">
        <v>72.724738000000002</v>
      </c>
      <c r="L1565" s="16">
        <f t="shared" si="123"/>
        <v>3.3779691995902805E-2</v>
      </c>
      <c r="M1565" s="10"/>
      <c r="N1565" s="6">
        <v>78.041841000000005</v>
      </c>
      <c r="O1565" s="16">
        <f t="shared" si="124"/>
        <v>-4.8670952148610502E-2</v>
      </c>
      <c r="P1565" s="10"/>
    </row>
    <row r="1566" spans="1:16" x14ac:dyDescent="0.25">
      <c r="A1566" s="23">
        <v>39933</v>
      </c>
      <c r="B1566">
        <v>15.426788999999999</v>
      </c>
      <c r="C1566" s="16">
        <f t="shared" si="120"/>
        <v>0.23757859284587157</v>
      </c>
      <c r="D1566" s="10"/>
      <c r="E1566" s="6">
        <v>18.427779000000001</v>
      </c>
      <c r="F1566" s="16">
        <f t="shared" si="121"/>
        <v>-9.0568863122958532E-2</v>
      </c>
      <c r="G1566" s="10"/>
      <c r="H1566" s="6">
        <v>16.5</v>
      </c>
      <c r="I1566" s="16">
        <f t="shared" si="122"/>
        <v>0.30867151949085114</v>
      </c>
      <c r="J1566" s="10"/>
      <c r="K1566" s="6">
        <v>72.544386000000003</v>
      </c>
      <c r="L1566" s="16">
        <f t="shared" si="123"/>
        <v>3.449865219525039E-2</v>
      </c>
      <c r="M1566" s="10"/>
      <c r="N1566" s="6">
        <v>78.582694000000004</v>
      </c>
      <c r="O1566" s="16">
        <f t="shared" si="124"/>
        <v>-6.0007437377182948E-2</v>
      </c>
      <c r="P1566" s="10"/>
    </row>
    <row r="1567" spans="1:16" x14ac:dyDescent="0.25">
      <c r="A1567" s="23">
        <v>39932</v>
      </c>
      <c r="B1567">
        <v>15.08244</v>
      </c>
      <c r="C1567" s="16">
        <f t="shared" si="120"/>
        <v>0.2328715855615151</v>
      </c>
      <c r="D1567" s="10"/>
      <c r="E1567" s="6">
        <v>18.169302999999999</v>
      </c>
      <c r="F1567" s="16">
        <f t="shared" si="121"/>
        <v>-6.9124450733649034E-2</v>
      </c>
      <c r="G1567" s="10"/>
      <c r="H1567" s="6">
        <v>17.049999</v>
      </c>
      <c r="I1567" s="16">
        <f t="shared" si="122"/>
        <v>0.27610208816705328</v>
      </c>
      <c r="J1567" s="10"/>
      <c r="K1567" s="6">
        <v>72.589635999999999</v>
      </c>
      <c r="L1567" s="16">
        <f t="shared" si="123"/>
        <v>2.1472190369051569E-2</v>
      </c>
      <c r="M1567" s="10"/>
      <c r="N1567" s="6">
        <v>78.895166000000003</v>
      </c>
      <c r="O1567" s="16">
        <f t="shared" si="124"/>
        <v>-5.8746370763982814E-2</v>
      </c>
      <c r="P1567" s="10"/>
    </row>
    <row r="1568" spans="1:16" x14ac:dyDescent="0.25">
      <c r="A1568" s="23">
        <v>39931</v>
      </c>
      <c r="B1568">
        <v>14.417493</v>
      </c>
      <c r="C1568" s="16">
        <f t="shared" si="120"/>
        <v>0.12786355657006987</v>
      </c>
      <c r="D1568" s="10"/>
      <c r="E1568" s="6">
        <v>17.614341</v>
      </c>
      <c r="F1568" s="16">
        <f t="shared" si="121"/>
        <v>-0.11350148534450011</v>
      </c>
      <c r="G1568" s="10"/>
      <c r="H1568" s="6">
        <v>17</v>
      </c>
      <c r="I1568" s="16">
        <f t="shared" si="122"/>
        <v>0.31965936532507744</v>
      </c>
      <c r="J1568" s="10"/>
      <c r="K1568" s="6">
        <v>72.242750000000001</v>
      </c>
      <c r="L1568" s="16">
        <f t="shared" si="123"/>
        <v>2.4272501481138686E-2</v>
      </c>
      <c r="M1568" s="10"/>
      <c r="N1568" s="6">
        <v>79.600228999999999</v>
      </c>
      <c r="O1568" s="16">
        <f t="shared" si="124"/>
        <v>-5.3826593877288054E-2</v>
      </c>
      <c r="P1568" s="10"/>
    </row>
    <row r="1569" spans="1:16" x14ac:dyDescent="0.25">
      <c r="A1569" s="23">
        <v>39930</v>
      </c>
      <c r="B1569">
        <v>13.980527</v>
      </c>
      <c r="C1569" s="16">
        <f t="shared" si="120"/>
        <v>9.8028581734035392E-2</v>
      </c>
      <c r="D1569" s="10"/>
      <c r="E1569" s="6">
        <v>17.819602</v>
      </c>
      <c r="F1569" s="16">
        <f t="shared" si="121"/>
        <v>-0.12927474003936335</v>
      </c>
      <c r="G1569" s="10"/>
      <c r="H1569" s="6">
        <v>15.1</v>
      </c>
      <c r="I1569" s="16">
        <f t="shared" si="122"/>
        <v>0.36986301369863006</v>
      </c>
      <c r="J1569" s="10"/>
      <c r="K1569" s="6">
        <v>72.476518999999996</v>
      </c>
      <c r="L1569" s="16">
        <f t="shared" si="123"/>
        <v>4.1080744785946255E-2</v>
      </c>
      <c r="M1569" s="10"/>
      <c r="N1569" s="6">
        <v>80.922227000000007</v>
      </c>
      <c r="O1569" s="16">
        <f t="shared" si="124"/>
        <v>-9.2020468582105774E-3</v>
      </c>
      <c r="P1569" s="10"/>
    </row>
    <row r="1570" spans="1:16" x14ac:dyDescent="0.25">
      <c r="A1570" s="23">
        <v>39927</v>
      </c>
      <c r="B1570">
        <v>14.339124999999999</v>
      </c>
      <c r="C1570" s="16">
        <f t="shared" si="120"/>
        <v>0.12842629531271976</v>
      </c>
      <c r="D1570" s="10"/>
      <c r="E1570" s="6">
        <v>17.827203999999998</v>
      </c>
      <c r="F1570" s="16">
        <f t="shared" si="121"/>
        <v>-0.10568477494697104</v>
      </c>
      <c r="G1570" s="10"/>
      <c r="H1570" s="6">
        <v>15.53</v>
      </c>
      <c r="I1570" s="16">
        <f t="shared" si="122"/>
        <v>0.23366013071895431</v>
      </c>
      <c r="J1570" s="10"/>
      <c r="K1570" s="6">
        <v>72.567013000000003</v>
      </c>
      <c r="L1570" s="16">
        <f t="shared" si="123"/>
        <v>4.1635246398593839E-2</v>
      </c>
      <c r="M1570" s="10"/>
      <c r="N1570" s="6">
        <v>80.577706000000006</v>
      </c>
      <c r="O1570" s="16">
        <f t="shared" si="124"/>
        <v>1.7739899141517856E-3</v>
      </c>
      <c r="P1570" s="10"/>
    </row>
    <row r="1571" spans="1:16" x14ac:dyDescent="0.25">
      <c r="A1571" s="23">
        <v>39926</v>
      </c>
      <c r="B1571">
        <v>13.828538999999999</v>
      </c>
      <c r="C1571" s="16">
        <f t="shared" si="120"/>
        <v>0.16003853763446418</v>
      </c>
      <c r="D1571" s="10"/>
      <c r="E1571" s="6">
        <v>17.659953999999999</v>
      </c>
      <c r="F1571" s="16">
        <f t="shared" si="121"/>
        <v>-0.13372735888219611</v>
      </c>
      <c r="G1571" s="10"/>
      <c r="H1571" s="6">
        <v>15.41</v>
      </c>
      <c r="I1571" s="16">
        <f t="shared" si="122"/>
        <v>0.22669826224328582</v>
      </c>
      <c r="J1571" s="10"/>
      <c r="K1571" s="6">
        <v>72.408647999999999</v>
      </c>
      <c r="L1571" s="16">
        <f t="shared" si="123"/>
        <v>4.4399168493361119E-2</v>
      </c>
      <c r="M1571" s="10"/>
      <c r="N1571" s="6">
        <v>81.394937999999996</v>
      </c>
      <c r="O1571" s="16">
        <f t="shared" si="124"/>
        <v>-1.8221226471302643E-2</v>
      </c>
      <c r="P1571" s="10"/>
    </row>
    <row r="1572" spans="1:16" x14ac:dyDescent="0.25">
      <c r="A1572" s="23">
        <v>39925</v>
      </c>
      <c r="B1572">
        <v>13.657552000000001</v>
      </c>
      <c r="C1572" s="16">
        <f t="shared" si="120"/>
        <v>7.6539035435889025E-2</v>
      </c>
      <c r="D1572" s="10"/>
      <c r="E1572" s="6">
        <v>17.462295999999998</v>
      </c>
      <c r="F1572" s="16">
        <f t="shared" si="121"/>
        <v>-3.3291798346333445E-2</v>
      </c>
      <c r="G1572" s="10"/>
      <c r="H1572" s="6">
        <v>15.37</v>
      </c>
      <c r="I1572" s="16">
        <f t="shared" si="122"/>
        <v>0.21243115656963019</v>
      </c>
      <c r="J1572" s="10"/>
      <c r="K1572" s="6">
        <v>72.468976999999995</v>
      </c>
      <c r="L1572" s="16">
        <f t="shared" si="123"/>
        <v>5.1769188406274536E-2</v>
      </c>
      <c r="M1572" s="10"/>
      <c r="N1572" s="6">
        <v>81.402951999999999</v>
      </c>
      <c r="O1572" s="16">
        <f t="shared" si="124"/>
        <v>-1.3258544509238246E-2</v>
      </c>
      <c r="P1572" s="10"/>
    </row>
    <row r="1573" spans="1:16" x14ac:dyDescent="0.25">
      <c r="A1573" s="23">
        <v>39924</v>
      </c>
      <c r="B1573">
        <v>13.923532</v>
      </c>
      <c r="C1573" s="16">
        <f t="shared" si="120"/>
        <v>0.11952497402129958</v>
      </c>
      <c r="D1573" s="10"/>
      <c r="E1573" s="6">
        <v>17.895624000000002</v>
      </c>
      <c r="F1573" s="16">
        <f t="shared" si="121"/>
        <v>4.6946122159190473E-2</v>
      </c>
      <c r="G1573" s="10"/>
      <c r="H1573" s="6">
        <v>15.61</v>
      </c>
      <c r="I1573" s="16">
        <f t="shared" si="122"/>
        <v>0.23058446757405915</v>
      </c>
      <c r="J1573" s="10"/>
      <c r="K1573" s="6">
        <v>72.649958999999996</v>
      </c>
      <c r="L1573" s="16">
        <f t="shared" si="123"/>
        <v>5.1729021494048455E-2</v>
      </c>
      <c r="M1573" s="10"/>
      <c r="N1573" s="6">
        <v>81.899704</v>
      </c>
      <c r="O1573" s="16">
        <f t="shared" si="124"/>
        <v>-8.455774961339535E-3</v>
      </c>
      <c r="P1573" s="10"/>
    </row>
    <row r="1574" spans="1:16" x14ac:dyDescent="0.25">
      <c r="A1574" s="23">
        <v>39923</v>
      </c>
      <c r="B1574">
        <v>13.061475</v>
      </c>
      <c r="C1574" s="16">
        <f t="shared" si="120"/>
        <v>0.10894650602808831</v>
      </c>
      <c r="D1574" s="10"/>
      <c r="E1574" s="6">
        <v>19.172796000000002</v>
      </c>
      <c r="F1574" s="16">
        <f t="shared" si="121"/>
        <v>6.0360336926266411E-2</v>
      </c>
      <c r="G1574" s="10"/>
      <c r="H1574" s="6">
        <v>15.22</v>
      </c>
      <c r="I1574" s="16">
        <f t="shared" si="122"/>
        <v>0.25180433039294292</v>
      </c>
      <c r="J1574" s="10"/>
      <c r="K1574" s="6">
        <v>72.423732999999999</v>
      </c>
      <c r="L1574" s="16">
        <f t="shared" si="123"/>
        <v>5.4699934287729013E-2</v>
      </c>
      <c r="M1574" s="10"/>
      <c r="N1574" s="6">
        <v>82.716936000000004</v>
      </c>
      <c r="O1574" s="16">
        <f t="shared" si="124"/>
        <v>8.3893495231095461E-3</v>
      </c>
      <c r="P1574" s="10"/>
    </row>
    <row r="1575" spans="1:16" x14ac:dyDescent="0.25">
      <c r="A1575" s="23">
        <v>39920</v>
      </c>
      <c r="B1575">
        <v>13.773918999999999</v>
      </c>
      <c r="C1575" s="16">
        <f t="shared" si="120"/>
        <v>0.1044177555776733</v>
      </c>
      <c r="D1575" s="10"/>
      <c r="E1575" s="6">
        <v>19.560509</v>
      </c>
      <c r="F1575" s="16">
        <f t="shared" si="121"/>
        <v>0.20152456684211884</v>
      </c>
      <c r="G1575" s="10"/>
      <c r="H1575" s="6">
        <v>15.43</v>
      </c>
      <c r="I1575" s="16">
        <f t="shared" si="122"/>
        <v>0.2485643970467597</v>
      </c>
      <c r="J1575" s="10"/>
      <c r="K1575" s="6">
        <v>72.823404999999994</v>
      </c>
      <c r="L1575" s="16">
        <f t="shared" si="123"/>
        <v>6.6628330703718763E-2</v>
      </c>
      <c r="M1575" s="10"/>
      <c r="N1575" s="6">
        <v>81.483070999999995</v>
      </c>
      <c r="O1575" s="16">
        <f t="shared" si="124"/>
        <v>-1.1019441966764187E-3</v>
      </c>
      <c r="P1575" s="10"/>
    </row>
    <row r="1576" spans="1:16" x14ac:dyDescent="0.25">
      <c r="A1576" s="23">
        <v>39919</v>
      </c>
      <c r="B1576">
        <v>13.790542</v>
      </c>
      <c r="C1576" s="16">
        <f t="shared" si="120"/>
        <v>0.15560874150078496</v>
      </c>
      <c r="D1576" s="10"/>
      <c r="E1576" s="6">
        <v>19.651736</v>
      </c>
      <c r="F1576" s="16">
        <f t="shared" si="121"/>
        <v>0.13148633985610148</v>
      </c>
      <c r="G1576" s="10"/>
      <c r="H1576" s="6">
        <v>15.52</v>
      </c>
      <c r="I1576" s="16">
        <f t="shared" si="122"/>
        <v>0.21879936808846767</v>
      </c>
      <c r="J1576" s="10"/>
      <c r="K1576" s="6">
        <v>72.913899000000001</v>
      </c>
      <c r="L1576" s="16">
        <f t="shared" si="123"/>
        <v>4.3023301013535686E-2</v>
      </c>
      <c r="M1576" s="10"/>
      <c r="N1576" s="6">
        <v>82.388442999999995</v>
      </c>
      <c r="O1576" s="16">
        <f t="shared" si="124"/>
        <v>-2.1759367180440248E-2</v>
      </c>
      <c r="P1576" s="10"/>
    </row>
    <row r="1577" spans="1:16" x14ac:dyDescent="0.25">
      <c r="A1577" s="23">
        <v>39918</v>
      </c>
      <c r="B1577">
        <v>14.037523</v>
      </c>
      <c r="C1577" s="16">
        <f t="shared" si="120"/>
        <v>8.70460263526176E-2</v>
      </c>
      <c r="D1577" s="10"/>
      <c r="E1577" s="6">
        <v>19.955825000000001</v>
      </c>
      <c r="F1577" s="16">
        <f t="shared" si="121"/>
        <v>0.16757006227440852</v>
      </c>
      <c r="G1577" s="10"/>
      <c r="H1577" s="6">
        <v>15.22</v>
      </c>
      <c r="I1577" s="16">
        <f t="shared" si="122"/>
        <v>0.21630094043887138</v>
      </c>
      <c r="J1577" s="10"/>
      <c r="K1577" s="6">
        <v>72.604714999999999</v>
      </c>
      <c r="L1577" s="16">
        <f t="shared" si="123"/>
        <v>4.65676455045958E-2</v>
      </c>
      <c r="M1577" s="10"/>
      <c r="N1577" s="6">
        <v>83.045434999999998</v>
      </c>
      <c r="O1577" s="16">
        <f t="shared" si="124"/>
        <v>-1.7486518447471622E-2</v>
      </c>
      <c r="P1577" s="10"/>
    </row>
    <row r="1578" spans="1:16" x14ac:dyDescent="0.25">
      <c r="A1578" s="23">
        <v>39917</v>
      </c>
      <c r="B1578">
        <v>13.852288</v>
      </c>
      <c r="C1578" s="16">
        <f t="shared" si="120"/>
        <v>6.9090269074443267E-2</v>
      </c>
      <c r="D1578" s="10"/>
      <c r="E1578" s="6">
        <v>19.522499</v>
      </c>
      <c r="F1578" s="16">
        <f t="shared" si="121"/>
        <v>0.13293054789844261</v>
      </c>
      <c r="G1578" s="10"/>
      <c r="H1578" s="6">
        <v>15.08</v>
      </c>
      <c r="I1578" s="16">
        <f t="shared" si="122"/>
        <v>0.16271963330786865</v>
      </c>
      <c r="J1578" s="10"/>
      <c r="K1578" s="6">
        <v>72.046683000000002</v>
      </c>
      <c r="L1578" s="16">
        <f t="shared" si="123"/>
        <v>3.9332858630507506E-2</v>
      </c>
      <c r="M1578" s="10"/>
      <c r="N1578" s="6">
        <v>83.189653000000007</v>
      </c>
      <c r="O1578" s="16">
        <f t="shared" si="124"/>
        <v>1.7890323072982328E-2</v>
      </c>
      <c r="P1578" s="10"/>
    </row>
    <row r="1579" spans="1:16" x14ac:dyDescent="0.25">
      <c r="A1579" s="23">
        <v>39916</v>
      </c>
      <c r="B1579">
        <v>14.512486000000001</v>
      </c>
      <c r="C1579" s="16">
        <f t="shared" si="120"/>
        <v>7.3031639444696594E-2</v>
      </c>
      <c r="D1579" s="10"/>
      <c r="E1579" s="6">
        <v>19.80378</v>
      </c>
      <c r="F1579" s="16">
        <f t="shared" si="121"/>
        <v>0.13277465833982727</v>
      </c>
      <c r="G1579" s="10"/>
      <c r="H1579" s="6">
        <v>15.56</v>
      </c>
      <c r="I1579" s="16">
        <f t="shared" si="122"/>
        <v>0.14764079147640796</v>
      </c>
      <c r="J1579" s="10"/>
      <c r="K1579" s="6">
        <v>71.858158000000003</v>
      </c>
      <c r="L1579" s="16">
        <f t="shared" si="123"/>
        <v>3.1012627659872116E-2</v>
      </c>
      <c r="M1579" s="10"/>
      <c r="N1579" s="6">
        <v>82.756998999999993</v>
      </c>
      <c r="O1579" s="16">
        <f t="shared" si="124"/>
        <v>1.4986665784299413E-2</v>
      </c>
      <c r="P1579" s="10"/>
    </row>
    <row r="1580" spans="1:16" x14ac:dyDescent="0.25">
      <c r="A1580" s="23">
        <v>39912</v>
      </c>
      <c r="B1580">
        <v>13.961529000000001</v>
      </c>
      <c r="C1580" s="16">
        <f t="shared" si="120"/>
        <v>0.12832353313911771</v>
      </c>
      <c r="D1580" s="10"/>
      <c r="E1580" s="6">
        <v>19.993835000000001</v>
      </c>
      <c r="F1580" s="16">
        <f t="shared" si="121"/>
        <v>0.12997679025625541</v>
      </c>
      <c r="G1580" s="10"/>
      <c r="H1580" s="6">
        <v>15.27</v>
      </c>
      <c r="I1580" s="16">
        <f t="shared" si="122"/>
        <v>0.17168674698795194</v>
      </c>
      <c r="J1580" s="10"/>
      <c r="K1580" s="6">
        <v>71.171925000000002</v>
      </c>
      <c r="L1580" s="16">
        <f t="shared" si="123"/>
        <v>2.2717127906693779E-2</v>
      </c>
      <c r="M1580" s="10"/>
      <c r="N1580" s="6">
        <v>82.003859000000006</v>
      </c>
      <c r="O1580" s="16">
        <f t="shared" si="124"/>
        <v>2.9621663886099103E-3</v>
      </c>
      <c r="P1580" s="10"/>
    </row>
    <row r="1581" spans="1:16" x14ac:dyDescent="0.25">
      <c r="A1581" s="23">
        <v>39911</v>
      </c>
      <c r="B1581">
        <v>13.731172000000001</v>
      </c>
      <c r="C1581" s="16">
        <f t="shared" si="120"/>
        <v>3.6677894381368148E-2</v>
      </c>
      <c r="D1581" s="10"/>
      <c r="E1581" s="6">
        <v>20.343537999999999</v>
      </c>
      <c r="F1581" s="16">
        <f t="shared" si="121"/>
        <v>0.104993607575254</v>
      </c>
      <c r="G1581" s="10"/>
      <c r="H1581" s="6">
        <v>14.81</v>
      </c>
      <c r="I1581" s="16">
        <f t="shared" si="122"/>
        <v>0.12196914033798678</v>
      </c>
      <c r="J1581" s="10"/>
      <c r="K1581" s="6">
        <v>70.696843999999999</v>
      </c>
      <c r="L1581" s="16">
        <f t="shared" si="123"/>
        <v>1.3080080127527705E-2</v>
      </c>
      <c r="M1581" s="10"/>
      <c r="N1581" s="6">
        <v>83.045434999999998</v>
      </c>
      <c r="O1581" s="16">
        <f t="shared" si="124"/>
        <v>1.0287980617576409E-2</v>
      </c>
      <c r="P1581" s="10"/>
    </row>
    <row r="1582" spans="1:16" x14ac:dyDescent="0.25">
      <c r="A1582" s="23">
        <v>39910</v>
      </c>
      <c r="B1582">
        <v>13.57206</v>
      </c>
      <c r="C1582" s="16">
        <f t="shared" si="120"/>
        <v>3.1394919555433942E-2</v>
      </c>
      <c r="D1582" s="10"/>
      <c r="E1582" s="6">
        <v>19.971029999999999</v>
      </c>
      <c r="F1582" s="16">
        <f t="shared" si="121"/>
        <v>4.4875451089149587E-2</v>
      </c>
      <c r="G1582" s="10"/>
      <c r="H1582" s="6">
        <v>14.27</v>
      </c>
      <c r="I1582" s="16">
        <f t="shared" si="122"/>
        <v>8.5777126099706669E-2</v>
      </c>
      <c r="J1582" s="10"/>
      <c r="K1582" s="6">
        <v>69.995531</v>
      </c>
      <c r="L1582" s="16">
        <f t="shared" si="123"/>
        <v>-6.8682877823611488E-4</v>
      </c>
      <c r="M1582" s="10"/>
      <c r="N1582" s="6">
        <v>82.316331000000005</v>
      </c>
      <c r="O1582" s="16">
        <f t="shared" si="124"/>
        <v>1.7229258645435674E-2</v>
      </c>
      <c r="P1582" s="10"/>
    </row>
    <row r="1583" spans="1:16" x14ac:dyDescent="0.25">
      <c r="A1583" s="23">
        <v>39909</v>
      </c>
      <c r="B1583">
        <v>14.042273</v>
      </c>
      <c r="C1583" s="16">
        <f t="shared" si="120"/>
        <v>3.121626451537618E-2</v>
      </c>
      <c r="D1583" s="10"/>
      <c r="E1583" s="6">
        <v>20.275117999999999</v>
      </c>
      <c r="F1583" s="16">
        <f t="shared" si="121"/>
        <v>-4.2982944506703591E-2</v>
      </c>
      <c r="G1583" s="10"/>
      <c r="H1583" s="6">
        <v>14.64</v>
      </c>
      <c r="I1583" s="16">
        <f t="shared" si="122"/>
        <v>9.1813312930374869E-2</v>
      </c>
      <c r="J1583" s="10"/>
      <c r="K1583" s="6">
        <v>70.025695999999996</v>
      </c>
      <c r="L1583" s="16">
        <f t="shared" si="123"/>
        <v>-1.6924390071836104E-2</v>
      </c>
      <c r="M1583" s="10"/>
      <c r="N1583" s="6">
        <v>82.108019999999996</v>
      </c>
      <c r="O1583" s="16">
        <f t="shared" si="124"/>
        <v>-2.3141960982854259E-3</v>
      </c>
      <c r="P1583" s="10"/>
    </row>
    <row r="1584" spans="1:16" x14ac:dyDescent="0.25">
      <c r="A1584" s="23">
        <v>39906</v>
      </c>
      <c r="B1584">
        <v>14.26788</v>
      </c>
      <c r="C1584" s="16">
        <f t="shared" si="120"/>
        <v>4.9334579976168191E-2</v>
      </c>
      <c r="D1584" s="10"/>
      <c r="E1584" s="6">
        <v>20.115470999999999</v>
      </c>
      <c r="F1584" s="16">
        <f t="shared" si="121"/>
        <v>-4.9525102845238811E-2</v>
      </c>
      <c r="G1584" s="10"/>
      <c r="H1584" s="6">
        <v>14.9</v>
      </c>
      <c r="I1584" s="16">
        <f t="shared" si="122"/>
        <v>0.12183908045976999</v>
      </c>
      <c r="J1584" s="10"/>
      <c r="K1584" s="6">
        <v>70.063402999999994</v>
      </c>
      <c r="L1584" s="16">
        <f t="shared" si="123"/>
        <v>-2.9919009120568663E-2</v>
      </c>
      <c r="M1584" s="10"/>
      <c r="N1584" s="6">
        <v>82.460549</v>
      </c>
      <c r="O1584" s="16">
        <f t="shared" si="124"/>
        <v>-1.633216701211293E-2</v>
      </c>
      <c r="P1584" s="10"/>
    </row>
    <row r="1585" spans="1:16" x14ac:dyDescent="0.25">
      <c r="A1585" s="23">
        <v>39905</v>
      </c>
      <c r="B1585">
        <v>13.201589</v>
      </c>
      <c r="C1585" s="16">
        <f t="shared" si="120"/>
        <v>0.10746541043162328</v>
      </c>
      <c r="D1585" s="10"/>
      <c r="E1585" s="6">
        <v>20.525991000000001</v>
      </c>
      <c r="F1585" s="16">
        <f t="shared" si="121"/>
        <v>-3.502404132255077E-2</v>
      </c>
      <c r="G1585" s="10"/>
      <c r="H1585" s="6">
        <v>14.77</v>
      </c>
      <c r="I1585" s="16">
        <f t="shared" si="122"/>
        <v>0.20161290322580649</v>
      </c>
      <c r="J1585" s="10"/>
      <c r="K1585" s="6">
        <v>70.500776000000002</v>
      </c>
      <c r="L1585" s="16">
        <f t="shared" si="123"/>
        <v>-3.289520479147201E-2</v>
      </c>
      <c r="M1585" s="10"/>
      <c r="N1585" s="6">
        <v>84.183152000000007</v>
      </c>
      <c r="O1585" s="16">
        <f t="shared" si="124"/>
        <v>-1.314492736712447E-2</v>
      </c>
      <c r="P1585" s="10"/>
    </row>
    <row r="1586" spans="1:16" x14ac:dyDescent="0.25">
      <c r="A1586" s="23">
        <v>39904</v>
      </c>
      <c r="B1586">
        <v>12.892863</v>
      </c>
      <c r="C1586" s="16">
        <f t="shared" si="120"/>
        <v>-1.2575830982283209E-3</v>
      </c>
      <c r="D1586" s="10"/>
      <c r="E1586" s="6">
        <v>20.518388999999999</v>
      </c>
      <c r="F1586" s="16">
        <f t="shared" si="121"/>
        <v>-2.3039867568202976E-2</v>
      </c>
      <c r="G1586" s="10"/>
      <c r="H1586" s="6">
        <v>14.72</v>
      </c>
      <c r="I1586" s="16">
        <f t="shared" si="122"/>
        <v>0.16390858944050435</v>
      </c>
      <c r="J1586" s="10"/>
      <c r="K1586" s="6">
        <v>70.478154000000004</v>
      </c>
      <c r="L1586" s="16">
        <f t="shared" si="123"/>
        <v>-3.0154116306655099E-2</v>
      </c>
      <c r="M1586" s="10"/>
      <c r="N1586" s="6">
        <v>85.224727000000001</v>
      </c>
      <c r="O1586" s="16">
        <f t="shared" si="124"/>
        <v>1.6777370025890193E-2</v>
      </c>
      <c r="P1586" s="10"/>
    </row>
    <row r="1587" spans="1:16" x14ac:dyDescent="0.25">
      <c r="A1587" s="23">
        <v>39903</v>
      </c>
      <c r="B1587">
        <v>13.203963</v>
      </c>
      <c r="C1587" s="16">
        <f t="shared" si="120"/>
        <v>-2.408772085993216E-2</v>
      </c>
      <c r="D1587" s="10"/>
      <c r="E1587" s="6">
        <v>20.335936</v>
      </c>
      <c r="F1587" s="16">
        <f t="shared" si="121"/>
        <v>-3.8120829947505985E-2</v>
      </c>
      <c r="G1587" s="10"/>
      <c r="H1587" s="6">
        <v>14.63</v>
      </c>
      <c r="I1587" s="16">
        <f t="shared" si="122"/>
        <v>0.13143735588009231</v>
      </c>
      <c r="J1587" s="10"/>
      <c r="K1587" s="6">
        <v>70.584481999999994</v>
      </c>
      <c r="L1587" s="16">
        <f t="shared" si="123"/>
        <v>-3.4528126481662369E-2</v>
      </c>
      <c r="M1587" s="10"/>
      <c r="N1587" s="6">
        <v>84.453962000000004</v>
      </c>
      <c r="O1587" s="16">
        <f t="shared" si="124"/>
        <v>3.9359211194260668E-2</v>
      </c>
      <c r="P1587" s="10"/>
    </row>
    <row r="1588" spans="1:16" x14ac:dyDescent="0.25">
      <c r="A1588" s="23">
        <v>39902</v>
      </c>
      <c r="B1588">
        <v>12.705253000000001</v>
      </c>
      <c r="C1588" s="16">
        <f t="shared" si="120"/>
        <v>-9.7952106170889897E-3</v>
      </c>
      <c r="D1588" s="10"/>
      <c r="E1588" s="6">
        <v>20.183890999999999</v>
      </c>
      <c r="F1588" s="16">
        <f t="shared" si="121"/>
        <v>-5.0335505436187811E-2</v>
      </c>
      <c r="G1588" s="10"/>
      <c r="H1588" s="6">
        <v>13.92</v>
      </c>
      <c r="I1588" s="16">
        <f t="shared" si="122"/>
        <v>0.15927099841521408</v>
      </c>
      <c r="J1588" s="10"/>
      <c r="K1588" s="6">
        <v>70.007024000000001</v>
      </c>
      <c r="L1588" s="16">
        <f t="shared" si="123"/>
        <v>-4.1010905423865429E-2</v>
      </c>
      <c r="M1588" s="10"/>
      <c r="N1588" s="6">
        <v>83.854771</v>
      </c>
      <c r="O1588" s="16">
        <f t="shared" si="124"/>
        <v>1.2449062684584344E-2</v>
      </c>
      <c r="P1588" s="10"/>
    </row>
    <row r="1589" spans="1:16" x14ac:dyDescent="0.25">
      <c r="A1589" s="23">
        <v>39899</v>
      </c>
      <c r="B1589">
        <v>12.883364</v>
      </c>
      <c r="C1589" s="16">
        <f t="shared" si="120"/>
        <v>-1.3824883004159405E-2</v>
      </c>
      <c r="D1589" s="10"/>
      <c r="E1589" s="6">
        <v>20.647627</v>
      </c>
      <c r="F1589" s="16">
        <f t="shared" si="121"/>
        <v>-5.644750098182072E-2</v>
      </c>
      <c r="G1589" s="10"/>
      <c r="H1589" s="6">
        <v>13.92</v>
      </c>
      <c r="I1589" s="16">
        <f t="shared" si="122"/>
        <v>7.9069767441860339E-2</v>
      </c>
      <c r="J1589" s="10"/>
      <c r="K1589" s="6">
        <v>70.059518999999995</v>
      </c>
      <c r="L1589" s="16">
        <f t="shared" si="123"/>
        <v>-5.3557498190752506E-2</v>
      </c>
      <c r="M1589" s="10"/>
      <c r="N1589" s="6">
        <v>83.535201999999998</v>
      </c>
      <c r="O1589" s="16">
        <f t="shared" si="124"/>
        <v>-3.3017658074983025E-3</v>
      </c>
      <c r="P1589" s="10"/>
    </row>
    <row r="1590" spans="1:16" x14ac:dyDescent="0.25">
      <c r="A1590" s="23">
        <v>39898</v>
      </c>
      <c r="B1590">
        <v>13.180215</v>
      </c>
      <c r="C1590" s="16">
        <f t="shared" si="120"/>
        <v>-3.0384248400062486E-2</v>
      </c>
      <c r="D1590" s="10"/>
      <c r="E1590" s="6">
        <v>20.966919999999998</v>
      </c>
      <c r="F1590" s="16">
        <f t="shared" si="121"/>
        <v>-3.9469098914279965E-2</v>
      </c>
      <c r="G1590" s="10"/>
      <c r="H1590" s="6">
        <v>14.14</v>
      </c>
      <c r="I1590" s="16">
        <f t="shared" si="122"/>
        <v>5.2154195011337778E-2</v>
      </c>
      <c r="J1590" s="10"/>
      <c r="K1590" s="6">
        <v>69.842035999999993</v>
      </c>
      <c r="L1590" s="16">
        <f t="shared" si="123"/>
        <v>-4.766055311564299E-2</v>
      </c>
      <c r="M1590" s="10"/>
      <c r="N1590" s="6">
        <v>82.920034999999999</v>
      </c>
      <c r="O1590" s="16">
        <f t="shared" si="124"/>
        <v>2.382791780721738E-2</v>
      </c>
      <c r="P1590" s="10"/>
    </row>
    <row r="1591" spans="1:16" x14ac:dyDescent="0.25">
      <c r="A1591" s="23">
        <v>39897</v>
      </c>
      <c r="B1591">
        <v>12.527142</v>
      </c>
      <c r="C1591" s="16">
        <f t="shared" si="120"/>
        <v>-1.5957504392468458E-2</v>
      </c>
      <c r="D1591" s="10"/>
      <c r="E1591" s="6">
        <v>20.906102000000001</v>
      </c>
      <c r="F1591" s="16">
        <f t="shared" si="121"/>
        <v>-4.4229631191664898E-2</v>
      </c>
      <c r="G1591" s="10"/>
      <c r="H1591" s="6">
        <v>13.46</v>
      </c>
      <c r="I1591" s="16">
        <f t="shared" si="122"/>
        <v>8.0213903743315607E-2</v>
      </c>
      <c r="J1591" s="10"/>
      <c r="K1591" s="6">
        <v>69.482067000000001</v>
      </c>
      <c r="L1591" s="16">
        <f t="shared" si="123"/>
        <v>-5.7878664676363045E-2</v>
      </c>
      <c r="M1591" s="10"/>
      <c r="N1591" s="6">
        <v>81.969317000000004</v>
      </c>
      <c r="O1591" s="16">
        <f t="shared" si="124"/>
        <v>-1.0758604073131783E-2</v>
      </c>
      <c r="P1591" s="10"/>
    </row>
    <row r="1592" spans="1:16" x14ac:dyDescent="0.25">
      <c r="A1592" s="23">
        <v>39896</v>
      </c>
      <c r="B1592">
        <v>12.728999999999999</v>
      </c>
      <c r="C1592" s="16">
        <f t="shared" si="120"/>
        <v>-4.021100254942267E-2</v>
      </c>
      <c r="D1592" s="10"/>
      <c r="E1592" s="6">
        <v>21.096157999999999</v>
      </c>
      <c r="F1592" s="16">
        <f t="shared" si="121"/>
        <v>-5.9187001309328413E-2</v>
      </c>
      <c r="G1592" s="10"/>
      <c r="H1592" s="6">
        <v>13.05</v>
      </c>
      <c r="I1592" s="16">
        <f t="shared" si="122"/>
        <v>4.4220325833979945E-2</v>
      </c>
      <c r="J1592" s="10"/>
      <c r="K1592" s="6">
        <v>69.819537999999994</v>
      </c>
      <c r="L1592" s="16">
        <f t="shared" si="123"/>
        <v>-6.1979140024892576E-2</v>
      </c>
      <c r="M1592" s="10"/>
      <c r="N1592" s="6">
        <v>83.087807999999995</v>
      </c>
      <c r="O1592" s="16">
        <f t="shared" si="124"/>
        <v>-3.1307957518676877E-2</v>
      </c>
      <c r="P1592" s="10"/>
    </row>
    <row r="1593" spans="1:16" x14ac:dyDescent="0.25">
      <c r="A1593" s="23">
        <v>39895</v>
      </c>
      <c r="B1593">
        <v>13.189715</v>
      </c>
      <c r="C1593" s="16">
        <f t="shared" si="120"/>
        <v>-2.6978632866359042E-3</v>
      </c>
      <c r="D1593" s="10"/>
      <c r="E1593" s="6">
        <v>21.271007999999998</v>
      </c>
      <c r="F1593" s="16">
        <f t="shared" si="121"/>
        <v>-2.7399099982079678E-2</v>
      </c>
      <c r="G1593" s="10"/>
      <c r="H1593" s="6">
        <v>13.22</v>
      </c>
      <c r="I1593" s="16">
        <f t="shared" si="122"/>
        <v>1.953125E-2</v>
      </c>
      <c r="J1593" s="10"/>
      <c r="K1593" s="6">
        <v>70.516983999999994</v>
      </c>
      <c r="L1593" s="16">
        <f t="shared" si="123"/>
        <v>-5.4184146607141659E-2</v>
      </c>
      <c r="M1593" s="10"/>
      <c r="N1593" s="6">
        <v>82.304862</v>
      </c>
      <c r="O1593" s="16">
        <f t="shared" si="124"/>
        <v>-5.3536465692086699E-3</v>
      </c>
      <c r="P1593" s="10"/>
    </row>
    <row r="1594" spans="1:16" x14ac:dyDescent="0.25">
      <c r="A1594" s="23">
        <v>39892</v>
      </c>
      <c r="B1594">
        <v>12.474895</v>
      </c>
      <c r="C1594" s="16">
        <f t="shared" si="120"/>
        <v>5.9383678217233005E-3</v>
      </c>
      <c r="D1594" s="10"/>
      <c r="E1594" s="6">
        <v>20.313129</v>
      </c>
      <c r="F1594" s="16">
        <f t="shared" si="121"/>
        <v>-7.1810532998124676E-2</v>
      </c>
      <c r="G1594" s="10"/>
      <c r="H1594" s="6">
        <v>12.57</v>
      </c>
      <c r="I1594" s="16">
        <f t="shared" si="122"/>
        <v>1.1476664116296886E-2</v>
      </c>
      <c r="J1594" s="10"/>
      <c r="K1594" s="6">
        <v>70.299499999999995</v>
      </c>
      <c r="L1594" s="16">
        <f t="shared" si="123"/>
        <v>-4.0079131790398348E-2</v>
      </c>
      <c r="M1594" s="10"/>
      <c r="N1594" s="6">
        <v>83.023892000000004</v>
      </c>
      <c r="O1594" s="16">
        <f t="shared" si="124"/>
        <v>6.6842823155248698E-3</v>
      </c>
      <c r="P1594" s="10"/>
    </row>
    <row r="1595" spans="1:16" x14ac:dyDescent="0.25">
      <c r="A1595" s="23">
        <v>39891</v>
      </c>
      <c r="B1595">
        <v>12.512892000000001</v>
      </c>
      <c r="C1595" s="16">
        <f t="shared" si="120"/>
        <v>-5.0124025531358307E-2</v>
      </c>
      <c r="D1595" s="10"/>
      <c r="E1595" s="6">
        <v>19.796178999999999</v>
      </c>
      <c r="F1595" s="16">
        <f t="shared" si="121"/>
        <v>-0.11706574204235176</v>
      </c>
      <c r="G1595" s="10"/>
      <c r="H1595" s="6">
        <v>12.93</v>
      </c>
      <c r="I1595" s="16">
        <f t="shared" si="122"/>
        <v>-5.3463855421686635E-2</v>
      </c>
      <c r="J1595" s="10"/>
      <c r="K1595" s="6">
        <v>71.019442999999995</v>
      </c>
      <c r="L1595" s="16">
        <f t="shared" si="123"/>
        <v>-4.1286976787851648E-2</v>
      </c>
      <c r="M1595" s="10"/>
      <c r="N1595" s="6">
        <v>83.487268</v>
      </c>
      <c r="O1595" s="16">
        <f t="shared" si="124"/>
        <v>1.8754936625296148E-2</v>
      </c>
      <c r="P1595" s="10"/>
    </row>
    <row r="1596" spans="1:16" x14ac:dyDescent="0.25">
      <c r="A1596" s="23">
        <v>39890</v>
      </c>
      <c r="B1596">
        <v>13.372574999999999</v>
      </c>
      <c r="C1596" s="16">
        <f t="shared" si="120"/>
        <v>-1.7623035474454096E-2</v>
      </c>
      <c r="D1596" s="10"/>
      <c r="E1596" s="6">
        <v>20.495581999999999</v>
      </c>
      <c r="F1596" s="16">
        <f t="shared" si="121"/>
        <v>-0.12038241601874189</v>
      </c>
      <c r="G1596" s="10"/>
      <c r="H1596" s="6">
        <v>12.92</v>
      </c>
      <c r="I1596" s="16">
        <f t="shared" si="122"/>
        <v>-1.1467889908256867E-2</v>
      </c>
      <c r="J1596" s="10"/>
      <c r="K1596" s="6">
        <v>70.869456999999997</v>
      </c>
      <c r="L1596" s="16">
        <f t="shared" si="123"/>
        <v>-2.571897105623222E-2</v>
      </c>
      <c r="M1596" s="10"/>
      <c r="N1596" s="6">
        <v>83.383410999999995</v>
      </c>
      <c r="O1596" s="16">
        <f t="shared" si="124"/>
        <v>2.1246025263950585E-2</v>
      </c>
      <c r="P1596" s="10"/>
    </row>
    <row r="1597" spans="1:16" x14ac:dyDescent="0.25">
      <c r="A1597" s="23">
        <v>39889</v>
      </c>
      <c r="B1597">
        <v>13.130343999999999</v>
      </c>
      <c r="C1597" s="16">
        <f t="shared" si="120"/>
        <v>0.14838206777000607</v>
      </c>
      <c r="D1597" s="10"/>
      <c r="E1597" s="6">
        <v>20.229505</v>
      </c>
      <c r="F1597" s="16">
        <f t="shared" si="121"/>
        <v>-8.3213696751805899E-2</v>
      </c>
      <c r="G1597" s="10"/>
      <c r="H1597" s="6">
        <v>12.41</v>
      </c>
      <c r="I1597" s="16">
        <f t="shared" si="122"/>
        <v>1.8927444794952786E-2</v>
      </c>
      <c r="J1597" s="10"/>
      <c r="K1597" s="6">
        <v>69.392071999999999</v>
      </c>
      <c r="L1597" s="16">
        <f t="shared" si="123"/>
        <v>-3.6259848528859107E-2</v>
      </c>
      <c r="M1597" s="10"/>
      <c r="N1597" s="6">
        <v>80.339517000000001</v>
      </c>
      <c r="O1597" s="16">
        <f t="shared" si="124"/>
        <v>2.0871061962428605E-2</v>
      </c>
      <c r="P1597" s="10"/>
    </row>
    <row r="1598" spans="1:16" x14ac:dyDescent="0.25">
      <c r="A1598" s="23">
        <v>39888</v>
      </c>
      <c r="B1598">
        <v>12.389402</v>
      </c>
      <c r="C1598" s="16">
        <f t="shared" si="120"/>
        <v>0.14482373184449115</v>
      </c>
      <c r="D1598" s="10"/>
      <c r="E1598" s="6">
        <v>19.925415000000001</v>
      </c>
      <c r="F1598" s="16">
        <f t="shared" si="121"/>
        <v>-0.10528956200751571</v>
      </c>
      <c r="G1598" s="10"/>
      <c r="H1598" s="6">
        <v>12.24</v>
      </c>
      <c r="I1598" s="16">
        <f t="shared" si="122"/>
        <v>-3.1225604996096834E-2</v>
      </c>
      <c r="J1598" s="10"/>
      <c r="K1598" s="6">
        <v>69.579556999999994</v>
      </c>
      <c r="L1598" s="16">
        <f t="shared" si="123"/>
        <v>-5.5967382041721803E-2</v>
      </c>
      <c r="M1598" s="10"/>
      <c r="N1598" s="6">
        <v>80.778925999999998</v>
      </c>
      <c r="O1598" s="16">
        <f t="shared" si="124"/>
        <v>-1.9837478951206688E-2</v>
      </c>
      <c r="P1598" s="10"/>
    </row>
    <row r="1599" spans="1:16" x14ac:dyDescent="0.25">
      <c r="A1599" s="23">
        <v>39885</v>
      </c>
      <c r="B1599">
        <v>12.360904</v>
      </c>
      <c r="C1599" s="16">
        <f t="shared" si="120"/>
        <v>4.6066111867437254E-2</v>
      </c>
      <c r="D1599" s="10"/>
      <c r="E1599" s="6">
        <v>20.579207</v>
      </c>
      <c r="F1599" s="16">
        <f t="shared" si="121"/>
        <v>-6.2633236794800151E-2</v>
      </c>
      <c r="G1599" s="10"/>
      <c r="H1599" s="6">
        <v>12.66</v>
      </c>
      <c r="I1599" s="16">
        <f t="shared" si="122"/>
        <v>-3.9246467817896424E-2</v>
      </c>
      <c r="J1599" s="10"/>
      <c r="K1599" s="6">
        <v>69.482067000000001</v>
      </c>
      <c r="L1599" s="16">
        <f t="shared" si="123"/>
        <v>-5.6576855049771613E-2</v>
      </c>
      <c r="M1599" s="10"/>
      <c r="N1599" s="6">
        <v>82.073179999999994</v>
      </c>
      <c r="O1599" s="16">
        <f t="shared" si="124"/>
        <v>-3.7948115892564083E-2</v>
      </c>
      <c r="P1599" s="10"/>
    </row>
    <row r="1600" spans="1:16" x14ac:dyDescent="0.25">
      <c r="A1600" s="23">
        <v>39884</v>
      </c>
      <c r="B1600">
        <v>12.845367</v>
      </c>
      <c r="C1600" s="16">
        <f t="shared" si="120"/>
        <v>5.6771856222511907E-2</v>
      </c>
      <c r="D1600" s="10"/>
      <c r="E1600" s="6">
        <v>18.268132999999999</v>
      </c>
      <c r="F1600" s="16">
        <f t="shared" si="121"/>
        <v>-3.59455328524525E-2</v>
      </c>
      <c r="G1600" s="10"/>
      <c r="H1600" s="6">
        <v>12.71</v>
      </c>
      <c r="I1600" s="16">
        <f t="shared" si="122"/>
        <v>5.5599682287530428E-3</v>
      </c>
      <c r="J1600" s="10"/>
      <c r="K1600" s="6">
        <v>68.844617999999997</v>
      </c>
      <c r="L1600" s="16">
        <f t="shared" si="123"/>
        <v>-6.2441862296156558E-2</v>
      </c>
      <c r="M1600" s="10"/>
      <c r="N1600" s="6">
        <v>82.488617000000005</v>
      </c>
      <c r="O1600" s="16">
        <f t="shared" si="124"/>
        <v>-4.3478723967715904E-3</v>
      </c>
      <c r="P1600" s="10"/>
    </row>
    <row r="1601" spans="1:16" x14ac:dyDescent="0.25">
      <c r="A1601" s="23">
        <v>39883</v>
      </c>
      <c r="B1601">
        <v>12.199417</v>
      </c>
      <c r="C1601" s="16">
        <f t="shared" si="120"/>
        <v>0.17129197518773864</v>
      </c>
      <c r="D1601" s="10"/>
      <c r="E1601" s="6">
        <v>16.679269000000001</v>
      </c>
      <c r="F1601" s="16">
        <f t="shared" si="121"/>
        <v>-0.15574301999171003</v>
      </c>
      <c r="G1601" s="10"/>
      <c r="H1601" s="6">
        <v>12.49</v>
      </c>
      <c r="I1601" s="16">
        <f t="shared" si="122"/>
        <v>-1.6253869969040213E-2</v>
      </c>
      <c r="J1601" s="10"/>
      <c r="K1601" s="6">
        <v>68.904608999999994</v>
      </c>
      <c r="L1601" s="16">
        <f t="shared" si="123"/>
        <v>-6.4482903491564381E-2</v>
      </c>
      <c r="M1601" s="10"/>
      <c r="N1601" s="6">
        <v>82.097147000000007</v>
      </c>
      <c r="O1601" s="16">
        <f t="shared" si="124"/>
        <v>-2.4809364429184688E-3</v>
      </c>
      <c r="P1601" s="10"/>
    </row>
    <row r="1602" spans="1:16" x14ac:dyDescent="0.25">
      <c r="A1602" s="23">
        <v>39882</v>
      </c>
      <c r="B1602">
        <v>12.555638999999999</v>
      </c>
      <c r="C1602" s="16">
        <f t="shared" si="120"/>
        <v>9.0011851318137381E-2</v>
      </c>
      <c r="D1602" s="10"/>
      <c r="E1602" s="6">
        <v>16.876926999999998</v>
      </c>
      <c r="F1602" s="16">
        <f t="shared" si="121"/>
        <v>-0.2248865719561709</v>
      </c>
      <c r="G1602" s="10"/>
      <c r="H1602" s="6">
        <v>12.47</v>
      </c>
      <c r="I1602" s="16">
        <f t="shared" si="122"/>
        <v>-3.7008481110254454E-2</v>
      </c>
      <c r="J1602" s="10"/>
      <c r="K1602" s="6">
        <v>68.882112000000006</v>
      </c>
      <c r="L1602" s="16">
        <f t="shared" si="123"/>
        <v>-7.4867819000825842E-2</v>
      </c>
      <c r="M1602" s="10"/>
      <c r="N1602" s="6">
        <v>81.218334999999996</v>
      </c>
      <c r="O1602" s="16">
        <f t="shared" si="124"/>
        <v>-3.0047170173563731E-2</v>
      </c>
      <c r="P1602" s="10"/>
    </row>
    <row r="1603" spans="1:16" x14ac:dyDescent="0.25">
      <c r="A1603" s="23">
        <v>39881</v>
      </c>
      <c r="B1603">
        <v>11.826571</v>
      </c>
      <c r="C1603" s="16">
        <f t="shared" si="120"/>
        <v>0.19984799831962929</v>
      </c>
      <c r="D1603" s="10"/>
      <c r="E1603" s="6">
        <v>15.957057000000001</v>
      </c>
      <c r="F1603" s="16">
        <f t="shared" si="121"/>
        <v>-0.2043664944114485</v>
      </c>
      <c r="G1603" s="10"/>
      <c r="H1603" s="6">
        <v>12.19</v>
      </c>
      <c r="I1603" s="16">
        <f t="shared" si="122"/>
        <v>-2.2727272727272707E-2</v>
      </c>
      <c r="J1603" s="10"/>
      <c r="K1603" s="6">
        <v>67.899690000000007</v>
      </c>
      <c r="L1603" s="16">
        <f t="shared" si="123"/>
        <v>-6.7829193814846422E-2</v>
      </c>
      <c r="M1603" s="10"/>
      <c r="N1603" s="6">
        <v>82.808186000000006</v>
      </c>
      <c r="O1603" s="16">
        <f t="shared" si="124"/>
        <v>-6.4406173267234967E-2</v>
      </c>
      <c r="P1603" s="10"/>
    </row>
    <row r="1604" spans="1:16" x14ac:dyDescent="0.25">
      <c r="A1604" s="23">
        <v>39878</v>
      </c>
      <c r="B1604">
        <v>11.919188999999999</v>
      </c>
      <c r="C1604" s="16">
        <f t="shared" si="120"/>
        <v>0.17157296533228772</v>
      </c>
      <c r="D1604" s="10"/>
      <c r="E1604" s="6">
        <v>17.287445999999999</v>
      </c>
      <c r="F1604" s="16">
        <f t="shared" si="121"/>
        <v>-0.23203175123712128</v>
      </c>
      <c r="G1604" s="10"/>
      <c r="H1604" s="6">
        <v>12.66</v>
      </c>
      <c r="I1604" s="16">
        <f t="shared" si="122"/>
        <v>-3.7884767166535105E-2</v>
      </c>
      <c r="J1604" s="10"/>
      <c r="K1604" s="6">
        <v>69.819537999999994</v>
      </c>
      <c r="L1604" s="16">
        <f t="shared" si="123"/>
        <v>-6.3817081983111756E-2</v>
      </c>
      <c r="M1604" s="10"/>
      <c r="N1604" s="6">
        <v>83.295529000000002</v>
      </c>
      <c r="O1604" s="16">
        <f t="shared" si="124"/>
        <v>-2.3662754763164484E-2</v>
      </c>
      <c r="P1604" s="10"/>
    </row>
    <row r="1605" spans="1:16" x14ac:dyDescent="0.25">
      <c r="A1605" s="23">
        <v>39877</v>
      </c>
      <c r="B1605">
        <v>12.686254</v>
      </c>
      <c r="C1605" s="16">
        <f t="shared" si="120"/>
        <v>0.13465836558095701</v>
      </c>
      <c r="D1605" s="10"/>
      <c r="E1605" s="6">
        <v>16.831312</v>
      </c>
      <c r="F1605" s="16">
        <f t="shared" si="121"/>
        <v>-0.18010025122802753</v>
      </c>
      <c r="G1605" s="10"/>
      <c r="H1605" s="6">
        <v>12.76</v>
      </c>
      <c r="I1605" s="16">
        <f t="shared" si="122"/>
        <v>3.9408866995073843E-2</v>
      </c>
      <c r="J1605" s="10"/>
      <c r="K1605" s="6">
        <v>69.669551999999996</v>
      </c>
      <c r="L1605" s="16">
        <f t="shared" si="123"/>
        <v>-4.5940952700809112E-2</v>
      </c>
      <c r="M1605" s="10"/>
      <c r="N1605" s="6">
        <v>83.854771</v>
      </c>
      <c r="O1605" s="16">
        <f t="shared" si="124"/>
        <v>-2.6489201432626674E-2</v>
      </c>
      <c r="P1605" s="10"/>
    </row>
    <row r="1606" spans="1:16" x14ac:dyDescent="0.25">
      <c r="A1606" s="23">
        <v>39876</v>
      </c>
      <c r="B1606">
        <v>13.130343999999999</v>
      </c>
      <c r="C1606" s="16">
        <f t="shared" si="120"/>
        <v>0.21150673429933597</v>
      </c>
      <c r="D1606" s="10"/>
      <c r="E1606" s="6">
        <v>17.614341</v>
      </c>
      <c r="F1606" s="16">
        <f t="shared" si="121"/>
        <v>-0.17992296066928659</v>
      </c>
      <c r="G1606" s="10"/>
      <c r="H1606" s="6">
        <v>13.09</v>
      </c>
      <c r="I1606" s="16">
        <f t="shared" si="122"/>
        <v>4.8479868529170078E-2</v>
      </c>
      <c r="J1606" s="10"/>
      <c r="K1606" s="6">
        <v>69.857038000000003</v>
      </c>
      <c r="L1606" s="16">
        <f t="shared" si="123"/>
        <v>-5.4322510294574022E-2</v>
      </c>
      <c r="M1606" s="10"/>
      <c r="N1606" s="6">
        <v>81.585837999999995</v>
      </c>
      <c r="O1606" s="16">
        <f t="shared" si="124"/>
        <v>-2.7628043722127793E-2</v>
      </c>
      <c r="P1606" s="10"/>
    </row>
    <row r="1607" spans="1:16" x14ac:dyDescent="0.25">
      <c r="A1607" s="23">
        <v>39875</v>
      </c>
      <c r="B1607">
        <v>12.909487</v>
      </c>
      <c r="C1607" s="16">
        <f t="shared" si="120"/>
        <v>0.25391626083372443</v>
      </c>
      <c r="D1607" s="10"/>
      <c r="E1607" s="6">
        <v>17.23423</v>
      </c>
      <c r="F1607" s="16">
        <f t="shared" si="121"/>
        <v>-0.1455066668012045</v>
      </c>
      <c r="G1607" s="10"/>
      <c r="H1607" s="6">
        <v>13.14</v>
      </c>
      <c r="I1607" s="16">
        <f t="shared" si="122"/>
        <v>4.8878205128205066E-2</v>
      </c>
      <c r="J1607" s="10"/>
      <c r="K1607" s="6">
        <v>69.879535000000004</v>
      </c>
      <c r="L1607" s="16">
        <f t="shared" si="123"/>
        <v>-5.5300082534247563E-2</v>
      </c>
      <c r="M1607" s="10"/>
      <c r="N1607" s="6">
        <v>81.961326</v>
      </c>
      <c r="O1607" s="16">
        <f t="shared" si="124"/>
        <v>-7.2146638834119203E-2</v>
      </c>
      <c r="P1607" s="10"/>
    </row>
    <row r="1608" spans="1:16" x14ac:dyDescent="0.25">
      <c r="A1608" s="23">
        <v>39874</v>
      </c>
      <c r="B1608">
        <v>12.86199</v>
      </c>
      <c r="C1608" s="16">
        <f t="shared" si="120"/>
        <v>0.28397479092310118</v>
      </c>
      <c r="D1608" s="10"/>
      <c r="E1608" s="6">
        <v>17.525829000000002</v>
      </c>
      <c r="F1608" s="16">
        <f t="shared" si="121"/>
        <v>-0.17353888477864432</v>
      </c>
      <c r="G1608" s="10"/>
      <c r="H1608" s="6">
        <v>13.28</v>
      </c>
      <c r="I1608" s="16">
        <f t="shared" si="122"/>
        <v>0.10327455919395478</v>
      </c>
      <c r="J1608" s="10"/>
      <c r="K1608" s="6">
        <v>70.262006999999997</v>
      </c>
      <c r="L1608" s="16">
        <f t="shared" si="123"/>
        <v>-5.9716158336348579E-2</v>
      </c>
      <c r="M1608" s="10"/>
      <c r="N1608" s="6">
        <v>82.512583000000006</v>
      </c>
      <c r="O1608" s="16">
        <f t="shared" si="124"/>
        <v>-9.7321248324162557E-2</v>
      </c>
      <c r="P1608" s="10"/>
    </row>
    <row r="1609" spans="1:16" x14ac:dyDescent="0.25">
      <c r="A1609" s="23">
        <v>39871</v>
      </c>
      <c r="B1609">
        <v>13.467567000000001</v>
      </c>
      <c r="C1609" s="16">
        <f t="shared" ref="C1609:C1672" si="125">B1608/B1637-1</f>
        <v>0.1446068923685131</v>
      </c>
      <c r="D1609" s="10"/>
      <c r="E1609" s="6">
        <v>18.094073000000002</v>
      </c>
      <c r="F1609" s="16">
        <f t="shared" ref="F1609:F1672" si="126">E1608/E1637-1</f>
        <v>-0.16849948703233686</v>
      </c>
      <c r="G1609" s="10"/>
      <c r="H1609" s="6">
        <v>13.61</v>
      </c>
      <c r="I1609" s="16">
        <f t="shared" ref="I1609:I1672" si="127">H1608/H1637-1</f>
        <v>9.1207888249794422E-2</v>
      </c>
      <c r="J1609" s="10"/>
      <c r="K1609" s="6">
        <v>70.253010000000003</v>
      </c>
      <c r="L1609" s="16">
        <f t="shared" ref="L1609:L1672" si="128">K1608/K1637-1</f>
        <v>-6.8527814070629689E-2</v>
      </c>
      <c r="M1609" s="10"/>
      <c r="N1609" s="6">
        <v>81.168796</v>
      </c>
      <c r="O1609" s="16">
        <f t="shared" ref="O1609:O1672" si="129">N1608/N1637-1</f>
        <v>-9.1409042045863753E-2</v>
      </c>
      <c r="P1609" s="10"/>
    </row>
    <row r="1610" spans="1:16" x14ac:dyDescent="0.25">
      <c r="A1610" s="23">
        <v>39870</v>
      </c>
      <c r="B1610">
        <v>13.313205</v>
      </c>
      <c r="C1610" s="16">
        <f t="shared" si="125"/>
        <v>0.15068434512310058</v>
      </c>
      <c r="D1610" s="10"/>
      <c r="E1610" s="6">
        <v>19.469821</v>
      </c>
      <c r="F1610" s="16">
        <f t="shared" si="126"/>
        <v>-0.13940257067129647</v>
      </c>
      <c r="G1610" s="10"/>
      <c r="H1610" s="6">
        <v>13.64</v>
      </c>
      <c r="I1610" s="16">
        <f t="shared" si="127"/>
        <v>0.14369747899159657</v>
      </c>
      <c r="J1610" s="10"/>
      <c r="K1610" s="6">
        <v>70.745434000000003</v>
      </c>
      <c r="L1610" s="16">
        <f t="shared" si="128"/>
        <v>-6.8647088421230018E-2</v>
      </c>
      <c r="M1610" s="10"/>
      <c r="N1610" s="6">
        <v>81.638857999999999</v>
      </c>
      <c r="O1610" s="16">
        <f t="shared" si="129"/>
        <v>-0.11998763345823471</v>
      </c>
      <c r="P1610" s="10"/>
    </row>
    <row r="1611" spans="1:16" x14ac:dyDescent="0.25">
      <c r="A1611" s="23">
        <v>39869</v>
      </c>
      <c r="B1611">
        <v>13.161216</v>
      </c>
      <c r="C1611" s="16">
        <f t="shared" si="125"/>
        <v>0.10201151875261472</v>
      </c>
      <c r="D1611" s="10"/>
      <c r="E1611" s="6">
        <v>20.867998</v>
      </c>
      <c r="F1611" s="16">
        <f t="shared" si="126"/>
        <v>-6.3982684049281868E-2</v>
      </c>
      <c r="G1611" s="10"/>
      <c r="H1611" s="6">
        <v>13.07</v>
      </c>
      <c r="I1611" s="16">
        <f t="shared" si="127"/>
        <v>0.15691263782866849</v>
      </c>
      <c r="J1611" s="10"/>
      <c r="K1611" s="6">
        <v>71.200557000000003</v>
      </c>
      <c r="L1611" s="16">
        <f t="shared" si="128"/>
        <v>-6.0269129194090221E-2</v>
      </c>
      <c r="M1611" s="10"/>
      <c r="N1611" s="6">
        <v>82.507268999999994</v>
      </c>
      <c r="O1611" s="16">
        <f t="shared" si="129"/>
        <v>-0.11344037651640981</v>
      </c>
      <c r="P1611" s="10"/>
    </row>
    <row r="1612" spans="1:16" x14ac:dyDescent="0.25">
      <c r="A1612" s="23">
        <v>39868</v>
      </c>
      <c r="B1612">
        <v>13.382073999999999</v>
      </c>
      <c r="C1612" s="16">
        <f t="shared" si="125"/>
        <v>4.4943006642555794E-2</v>
      </c>
      <c r="D1612" s="10"/>
      <c r="E1612" s="6">
        <v>21.331565999999999</v>
      </c>
      <c r="F1612" s="16">
        <f t="shared" si="126"/>
        <v>-1.8635764381139897E-2</v>
      </c>
      <c r="G1612" s="10"/>
      <c r="H1612" s="6">
        <v>13.05</v>
      </c>
      <c r="I1612" s="16">
        <f t="shared" si="127"/>
        <v>8.6450540315877067E-2</v>
      </c>
      <c r="J1612" s="10"/>
      <c r="K1612" s="6">
        <v>72.185411999999999</v>
      </c>
      <c r="L1612" s="16">
        <f t="shared" si="128"/>
        <v>-5.8402261848189085E-2</v>
      </c>
      <c r="M1612" s="10"/>
      <c r="N1612" s="6">
        <v>83.471287000000004</v>
      </c>
      <c r="O1612" s="16">
        <f t="shared" si="129"/>
        <v>-8.9236414975020883E-2</v>
      </c>
      <c r="P1612" s="10"/>
    </row>
    <row r="1613" spans="1:16" x14ac:dyDescent="0.25">
      <c r="A1613" s="23">
        <v>39867</v>
      </c>
      <c r="B1613">
        <v>12.883364</v>
      </c>
      <c r="C1613" s="16">
        <f t="shared" si="125"/>
        <v>6.6089368099774282E-2</v>
      </c>
      <c r="D1613" s="10"/>
      <c r="E1613" s="6">
        <v>20.845566999999999</v>
      </c>
      <c r="F1613" s="16">
        <f t="shared" si="126"/>
        <v>1.0526471393605963E-3</v>
      </c>
      <c r="G1613" s="10"/>
      <c r="H1613" s="6">
        <v>12.4</v>
      </c>
      <c r="I1613" s="16">
        <f t="shared" si="127"/>
        <v>0.10969387755102056</v>
      </c>
      <c r="J1613" s="10"/>
      <c r="K1613" s="6">
        <v>72.446546999999995</v>
      </c>
      <c r="L1613" s="16">
        <f t="shared" si="128"/>
        <v>-4.7435564302562239E-2</v>
      </c>
      <c r="M1613" s="10"/>
      <c r="N1613" s="6">
        <v>83.558925000000002</v>
      </c>
      <c r="O1613" s="16">
        <f t="shared" si="129"/>
        <v>-7.7624304038100056E-2</v>
      </c>
      <c r="P1613" s="10"/>
    </row>
    <row r="1614" spans="1:16" x14ac:dyDescent="0.25">
      <c r="A1614" s="23">
        <v>39864</v>
      </c>
      <c r="B1614">
        <v>13.218211999999999</v>
      </c>
      <c r="C1614" s="16">
        <f t="shared" si="125"/>
        <v>-2.2725781476796159E-2</v>
      </c>
      <c r="D1614" s="10"/>
      <c r="E1614" s="6">
        <v>21.010059999999999</v>
      </c>
      <c r="F1614" s="16">
        <f t="shared" si="126"/>
        <v>-2.9585817823228222E-2</v>
      </c>
      <c r="G1614" s="10"/>
      <c r="H1614" s="6">
        <v>12.69</v>
      </c>
      <c r="I1614" s="16">
        <f t="shared" si="127"/>
        <v>6.5292096219931262E-2</v>
      </c>
      <c r="J1614" s="10"/>
      <c r="K1614" s="6">
        <v>72.692762000000002</v>
      </c>
      <c r="L1614" s="16">
        <f t="shared" si="128"/>
        <v>-4.8928046185467644E-2</v>
      </c>
      <c r="M1614" s="10"/>
      <c r="N1614" s="6">
        <v>82.794084999999995</v>
      </c>
      <c r="O1614" s="16">
        <f t="shared" si="129"/>
        <v>-6.7072718553141009E-2</v>
      </c>
      <c r="P1614" s="10"/>
    </row>
    <row r="1615" spans="1:16" x14ac:dyDescent="0.25">
      <c r="A1615" s="23">
        <v>39863</v>
      </c>
      <c r="B1615">
        <v>13.211088</v>
      </c>
      <c r="C1615" s="16">
        <f t="shared" si="125"/>
        <v>1.5685367715945198E-4</v>
      </c>
      <c r="D1615" s="10"/>
      <c r="E1615" s="6">
        <v>21.331565999999999</v>
      </c>
      <c r="F1615" s="16">
        <f t="shared" si="126"/>
        <v>-4.291552699079848E-2</v>
      </c>
      <c r="G1615" s="10"/>
      <c r="H1615" s="6">
        <v>13.01</v>
      </c>
      <c r="I1615" s="16">
        <f t="shared" si="127"/>
        <v>9.6802074330164078E-2</v>
      </c>
      <c r="J1615" s="10"/>
      <c r="K1615" s="6">
        <v>72.998660999999998</v>
      </c>
      <c r="L1615" s="16">
        <f t="shared" si="128"/>
        <v>-3.3830490996955564E-2</v>
      </c>
      <c r="M1615" s="10"/>
      <c r="N1615" s="6">
        <v>81.997375000000005</v>
      </c>
      <c r="O1615" s="16">
        <f t="shared" si="129"/>
        <v>-7.4215918916631929E-2</v>
      </c>
      <c r="P1615" s="10"/>
    </row>
    <row r="1616" spans="1:16" x14ac:dyDescent="0.25">
      <c r="A1616" s="23">
        <v>39862</v>
      </c>
      <c r="B1616">
        <v>13.334578</v>
      </c>
      <c r="C1616" s="16">
        <f t="shared" si="125"/>
        <v>-1.102404031755122E-2</v>
      </c>
      <c r="D1616" s="10"/>
      <c r="E1616" s="6">
        <v>21.413810999999999</v>
      </c>
      <c r="F1616" s="16">
        <f t="shared" si="126"/>
        <v>-3.2553390356639733E-2</v>
      </c>
      <c r="G1616" s="10"/>
      <c r="H1616" s="6">
        <v>12.62</v>
      </c>
      <c r="I1616" s="16">
        <f t="shared" si="127"/>
        <v>0.13032145960034747</v>
      </c>
      <c r="J1616" s="10"/>
      <c r="K1616" s="6">
        <v>73.603008000000003</v>
      </c>
      <c r="L1616" s="16">
        <f t="shared" si="128"/>
        <v>-2.2822165980367348E-2</v>
      </c>
      <c r="M1616" s="10"/>
      <c r="N1616" s="6">
        <v>83.415516999999994</v>
      </c>
      <c r="O1616" s="16">
        <f t="shared" si="129"/>
        <v>-8.3857109177439049E-2</v>
      </c>
      <c r="P1616" s="10"/>
    </row>
    <row r="1617" spans="1:16" x14ac:dyDescent="0.25">
      <c r="A1617" s="23">
        <v>39861</v>
      </c>
      <c r="B1617">
        <v>12.883364</v>
      </c>
      <c r="C1617" s="16">
        <f t="shared" si="125"/>
        <v>-2.3438653455415515E-2</v>
      </c>
      <c r="D1617" s="10"/>
      <c r="E1617" s="6">
        <v>21.391380999999999</v>
      </c>
      <c r="F1617" s="16">
        <f t="shared" si="126"/>
        <v>-4.4377699146969984E-2</v>
      </c>
      <c r="G1617" s="10"/>
      <c r="H1617" s="6">
        <v>12.9</v>
      </c>
      <c r="I1617" s="16">
        <f t="shared" si="127"/>
        <v>8.0479452054794454E-2</v>
      </c>
      <c r="J1617" s="10"/>
      <c r="K1617" s="6">
        <v>73.968597000000003</v>
      </c>
      <c r="L1617" s="16">
        <f t="shared" si="128"/>
        <v>-2.2985659289943561E-2</v>
      </c>
      <c r="M1617" s="10"/>
      <c r="N1617" s="6">
        <v>84.132557000000006</v>
      </c>
      <c r="O1617" s="16">
        <f t="shared" si="129"/>
        <v>-6.4357891863728534E-2</v>
      </c>
      <c r="P1617" s="10"/>
    </row>
    <row r="1618" spans="1:16" x14ac:dyDescent="0.25">
      <c r="A1618" s="23">
        <v>39857</v>
      </c>
      <c r="B1618">
        <v>13.287082</v>
      </c>
      <c r="C1618" s="16">
        <f t="shared" si="125"/>
        <v>9.9589819135983415E-3</v>
      </c>
      <c r="D1618" s="10"/>
      <c r="E1618" s="6">
        <v>21.496057</v>
      </c>
      <c r="F1618" s="16">
        <f t="shared" si="126"/>
        <v>-6.2888970157372048E-2</v>
      </c>
      <c r="G1618" s="10"/>
      <c r="H1618" s="6">
        <v>13.23</v>
      </c>
      <c r="I1618" s="16">
        <f t="shared" si="127"/>
        <v>0.11015490533562833</v>
      </c>
      <c r="J1618" s="10"/>
      <c r="K1618" s="6">
        <v>73.565701000000004</v>
      </c>
      <c r="L1618" s="16">
        <f t="shared" si="128"/>
        <v>-1.6485057549147419E-2</v>
      </c>
      <c r="M1618" s="10"/>
      <c r="N1618" s="6">
        <v>81.591057000000006</v>
      </c>
      <c r="O1618" s="16">
        <f t="shared" si="129"/>
        <v>-6.5806071431962043E-2</v>
      </c>
      <c r="P1618" s="10"/>
    </row>
    <row r="1619" spans="1:16" x14ac:dyDescent="0.25">
      <c r="A1619" s="23">
        <v>39856</v>
      </c>
      <c r="B1619">
        <v>13.393948999999999</v>
      </c>
      <c r="C1619" s="16">
        <f t="shared" si="125"/>
        <v>4.901408521870354E-2</v>
      </c>
      <c r="D1619" s="10"/>
      <c r="E1619" s="6">
        <v>21.937194000000002</v>
      </c>
      <c r="F1619" s="16">
        <f t="shared" si="126"/>
        <v>-7.2580640638160721E-2</v>
      </c>
      <c r="G1619" s="10"/>
      <c r="H1619" s="6">
        <v>13.09</v>
      </c>
      <c r="I1619" s="16">
        <f t="shared" si="127"/>
        <v>0.10341951626355295</v>
      </c>
      <c r="J1619" s="10"/>
      <c r="K1619" s="6">
        <v>74.132739999999998</v>
      </c>
      <c r="L1619" s="16">
        <f t="shared" si="128"/>
        <v>-1.5133728745151065E-2</v>
      </c>
      <c r="M1619" s="10"/>
      <c r="N1619" s="6">
        <v>83.821841000000006</v>
      </c>
      <c r="O1619" s="16">
        <f t="shared" si="129"/>
        <v>-0.11738633472774529</v>
      </c>
      <c r="P1619" s="10"/>
    </row>
    <row r="1620" spans="1:16" x14ac:dyDescent="0.25">
      <c r="A1620" s="23">
        <v>39855</v>
      </c>
      <c r="B1620">
        <v>13.051975000000001</v>
      </c>
      <c r="C1620" s="16">
        <f t="shared" si="125"/>
        <v>7.7410735810625964E-2</v>
      </c>
      <c r="D1620" s="10"/>
      <c r="E1620" s="6">
        <v>22.221315000000001</v>
      </c>
      <c r="F1620" s="16">
        <f t="shared" si="126"/>
        <v>-3.4868408548727969E-2</v>
      </c>
      <c r="G1620" s="10"/>
      <c r="H1620" s="6">
        <v>12.89</v>
      </c>
      <c r="I1620" s="16">
        <f t="shared" si="127"/>
        <v>9.265442404006663E-2</v>
      </c>
      <c r="J1620" s="10"/>
      <c r="K1620" s="6">
        <v>74.073051000000007</v>
      </c>
      <c r="L1620" s="16">
        <f t="shared" si="128"/>
        <v>-1.769647219383419E-2</v>
      </c>
      <c r="M1620" s="10"/>
      <c r="N1620" s="6">
        <v>84.618550999999997</v>
      </c>
      <c r="O1620" s="16">
        <f t="shared" si="129"/>
        <v>-0.11604685304352824</v>
      </c>
      <c r="P1620" s="10"/>
    </row>
    <row r="1621" spans="1:16" x14ac:dyDescent="0.25">
      <c r="A1621" s="23">
        <v>39854</v>
      </c>
      <c r="B1621">
        <v>12.763434</v>
      </c>
      <c r="C1621" s="16">
        <f t="shared" si="125"/>
        <v>7.9964168818614345E-2</v>
      </c>
      <c r="D1621" s="10"/>
      <c r="E1621" s="6">
        <v>21.690456999999999</v>
      </c>
      <c r="F1621" s="16">
        <f t="shared" si="126"/>
        <v>4.0540235851980189E-3</v>
      </c>
      <c r="G1621" s="10"/>
      <c r="H1621" s="6">
        <v>12.8</v>
      </c>
      <c r="I1621" s="16">
        <f t="shared" si="127"/>
        <v>0.11795316565481362</v>
      </c>
      <c r="J1621" s="10"/>
      <c r="K1621" s="6">
        <v>73.819378</v>
      </c>
      <c r="L1621" s="16">
        <f t="shared" si="128"/>
        <v>-1.6649324988830538E-2</v>
      </c>
      <c r="M1621" s="10"/>
      <c r="N1621" s="6">
        <v>83.535025000000005</v>
      </c>
      <c r="O1621" s="16">
        <f t="shared" si="129"/>
        <v>-0.12631205149160141</v>
      </c>
      <c r="P1621" s="10"/>
    </row>
    <row r="1622" spans="1:16" x14ac:dyDescent="0.25">
      <c r="A1622" s="23">
        <v>39853</v>
      </c>
      <c r="B1622">
        <v>13.111852000000001</v>
      </c>
      <c r="C1622" s="16">
        <f t="shared" si="125"/>
        <v>3.2202356864126536E-2</v>
      </c>
      <c r="D1622" s="10"/>
      <c r="E1622" s="6">
        <v>22.916665999999999</v>
      </c>
      <c r="F1622" s="16">
        <f t="shared" si="126"/>
        <v>2.5088379518759085E-2</v>
      </c>
      <c r="G1622" s="10"/>
      <c r="H1622" s="6">
        <v>13.07</v>
      </c>
      <c r="I1622" s="16">
        <f t="shared" si="127"/>
        <v>0.12478031634446385</v>
      </c>
      <c r="J1622" s="10"/>
      <c r="K1622" s="6">
        <v>73.461247</v>
      </c>
      <c r="L1622" s="16">
        <f t="shared" si="128"/>
        <v>-1.1442852960862115E-2</v>
      </c>
      <c r="M1622" s="10"/>
      <c r="N1622" s="6">
        <v>81.758365999999995</v>
      </c>
      <c r="O1622" s="16">
        <f t="shared" si="129"/>
        <v>-0.12928517998478273</v>
      </c>
      <c r="P1622" s="10"/>
    </row>
    <row r="1623" spans="1:16" x14ac:dyDescent="0.25">
      <c r="A1623" s="23">
        <v>39850</v>
      </c>
      <c r="B1623">
        <v>13.133183000000001</v>
      </c>
      <c r="C1623" s="16">
        <f t="shared" si="125"/>
        <v>3.8873250328177456E-2</v>
      </c>
      <c r="D1623" s="10"/>
      <c r="E1623" s="6">
        <v>23.006388999999999</v>
      </c>
      <c r="F1623" s="16">
        <f t="shared" si="126"/>
        <v>5.6896515146903193E-2</v>
      </c>
      <c r="G1623" s="10"/>
      <c r="H1623" s="6">
        <v>13.28</v>
      </c>
      <c r="I1623" s="16">
        <f t="shared" si="127"/>
        <v>0.15154185022026434</v>
      </c>
      <c r="J1623" s="10"/>
      <c r="K1623" s="6">
        <v>73.326948000000002</v>
      </c>
      <c r="L1623" s="16">
        <f t="shared" si="128"/>
        <v>-1.3177656265790372E-2</v>
      </c>
      <c r="M1623" s="10"/>
      <c r="N1623" s="6">
        <v>81.495450000000005</v>
      </c>
      <c r="O1623" s="16">
        <f t="shared" si="129"/>
        <v>-0.14882605400573423</v>
      </c>
      <c r="P1623" s="10"/>
    </row>
    <row r="1624" spans="1:16" x14ac:dyDescent="0.25">
      <c r="A1624" s="23">
        <v>39849</v>
      </c>
      <c r="B1624">
        <v>12.737363</v>
      </c>
      <c r="C1624" s="16">
        <f t="shared" si="125"/>
        <v>4.7646051973783798E-2</v>
      </c>
      <c r="D1624" s="10"/>
      <c r="E1624" s="6">
        <v>22.505438000000002</v>
      </c>
      <c r="F1624" s="16">
        <f t="shared" si="126"/>
        <v>5.1246990156115224E-2</v>
      </c>
      <c r="G1624" s="10"/>
      <c r="H1624" s="6">
        <v>13.08</v>
      </c>
      <c r="I1624" s="16">
        <f t="shared" si="127"/>
        <v>0.17418213969938101</v>
      </c>
      <c r="J1624" s="10"/>
      <c r="K1624" s="6">
        <v>72.894206999999994</v>
      </c>
      <c r="L1624" s="16">
        <f t="shared" si="128"/>
        <v>-1.3119476004790687E-2</v>
      </c>
      <c r="M1624" s="10"/>
      <c r="N1624" s="6">
        <v>81.750397000000007</v>
      </c>
      <c r="O1624" s="16">
        <f t="shared" si="129"/>
        <v>-0.14875615781350093</v>
      </c>
      <c r="P1624" s="10"/>
    </row>
    <row r="1625" spans="1:16" x14ac:dyDescent="0.25">
      <c r="A1625" s="23">
        <v>39848</v>
      </c>
      <c r="B1625">
        <v>11.644709000000001</v>
      </c>
      <c r="C1625" s="16">
        <f t="shared" si="125"/>
        <v>1.6775674736875246E-3</v>
      </c>
      <c r="D1625" s="10"/>
      <c r="E1625" s="6">
        <v>22.355899000000001</v>
      </c>
      <c r="F1625" s="16">
        <f t="shared" si="126"/>
        <v>2.3461436105143063E-2</v>
      </c>
      <c r="G1625" s="10"/>
      <c r="H1625" s="6">
        <v>12.68</v>
      </c>
      <c r="I1625" s="16">
        <f t="shared" si="127"/>
        <v>0.16577540106951871</v>
      </c>
      <c r="J1625" s="10"/>
      <c r="K1625" s="6">
        <v>73.535855999999995</v>
      </c>
      <c r="L1625" s="16">
        <f t="shared" si="128"/>
        <v>-1.6497056717873826E-2</v>
      </c>
      <c r="M1625" s="10"/>
      <c r="N1625" s="6">
        <v>81.678690000000003</v>
      </c>
      <c r="O1625" s="16">
        <f t="shared" si="129"/>
        <v>-0.14792559036561692</v>
      </c>
      <c r="P1625" s="10"/>
    </row>
    <row r="1626" spans="1:16" x14ac:dyDescent="0.25">
      <c r="A1626" s="23">
        <v>39847</v>
      </c>
      <c r="B1626">
        <v>11.469315</v>
      </c>
      <c r="C1626" s="16">
        <f t="shared" si="125"/>
        <v>-8.5953449730853726E-2</v>
      </c>
      <c r="D1626" s="10"/>
      <c r="E1626" s="6">
        <v>22.610113999999999</v>
      </c>
      <c r="F1626" s="16">
        <f t="shared" si="126"/>
        <v>2.7844571323062173E-2</v>
      </c>
      <c r="G1626" s="10"/>
      <c r="H1626" s="6">
        <v>12.81</v>
      </c>
      <c r="I1626" s="16">
        <f t="shared" si="127"/>
        <v>6.6442388561816612E-2</v>
      </c>
      <c r="J1626" s="10"/>
      <c r="K1626" s="6">
        <v>73.506011000000001</v>
      </c>
      <c r="L1626" s="16">
        <f t="shared" si="128"/>
        <v>-4.5630240247647169E-3</v>
      </c>
      <c r="M1626" s="10"/>
      <c r="N1626" s="6">
        <v>81.965506000000005</v>
      </c>
      <c r="O1626" s="16">
        <f t="shared" si="129"/>
        <v>-0.14979570984905954</v>
      </c>
      <c r="P1626" s="10"/>
    </row>
    <row r="1627" spans="1:16" x14ac:dyDescent="0.25">
      <c r="A1627" s="23">
        <v>39846</v>
      </c>
      <c r="B1627">
        <v>11.843804</v>
      </c>
      <c r="C1627" s="16">
        <f t="shared" si="125"/>
        <v>-0.11970169997519353</v>
      </c>
      <c r="D1627" s="10"/>
      <c r="E1627" s="6">
        <v>21.256796999999999</v>
      </c>
      <c r="F1627" s="16">
        <f t="shared" si="126"/>
        <v>5.8823556958613299E-2</v>
      </c>
      <c r="G1627" s="10"/>
      <c r="H1627" s="6">
        <v>12.74</v>
      </c>
      <c r="I1627" s="16">
        <f t="shared" si="127"/>
        <v>5.5189456342668919E-2</v>
      </c>
      <c r="J1627" s="10"/>
      <c r="K1627" s="6">
        <v>73.752225999999993</v>
      </c>
      <c r="L1627" s="16">
        <f t="shared" si="128"/>
        <v>7.0261248616856342E-3</v>
      </c>
      <c r="M1627" s="10"/>
      <c r="N1627" s="6">
        <v>83.965249</v>
      </c>
      <c r="O1627" s="16">
        <f t="shared" si="129"/>
        <v>-0.15336999578934185</v>
      </c>
      <c r="P1627" s="10"/>
    </row>
    <row r="1628" spans="1:16" x14ac:dyDescent="0.25">
      <c r="A1628" s="23">
        <v>39843</v>
      </c>
      <c r="B1628">
        <v>11.696852</v>
      </c>
      <c r="C1628" s="16">
        <f t="shared" si="125"/>
        <v>-8.6471627239701032E-2</v>
      </c>
      <c r="D1628" s="10"/>
      <c r="E1628" s="6">
        <v>21.346519000000001</v>
      </c>
      <c r="F1628" s="16">
        <f t="shared" si="126"/>
        <v>2.4873859083488714E-2</v>
      </c>
      <c r="G1628" s="10"/>
      <c r="H1628" s="6">
        <v>12.59</v>
      </c>
      <c r="I1628" s="16">
        <f t="shared" si="127"/>
        <v>6.3439065108514159E-2</v>
      </c>
      <c r="J1628" s="10"/>
      <c r="K1628" s="6">
        <v>74.109609000000006</v>
      </c>
      <c r="L1628" s="16">
        <f t="shared" si="128"/>
        <v>-4.6226358932178746E-3</v>
      </c>
      <c r="M1628" s="10"/>
      <c r="N1628" s="6">
        <v>82.431582000000006</v>
      </c>
      <c r="O1628" s="16">
        <f t="shared" si="129"/>
        <v>-0.13179124723057323</v>
      </c>
      <c r="P1628" s="10"/>
    </row>
    <row r="1629" spans="1:16" x14ac:dyDescent="0.25">
      <c r="A1629" s="23">
        <v>39842</v>
      </c>
      <c r="B1629">
        <v>10.966836000000001</v>
      </c>
      <c r="C1629" s="16">
        <f t="shared" si="125"/>
        <v>-0.10856221696377955</v>
      </c>
      <c r="D1629" s="10"/>
      <c r="E1629" s="6">
        <v>21.638119</v>
      </c>
      <c r="F1629" s="16">
        <f t="shared" si="126"/>
        <v>5.2728552706039933E-2</v>
      </c>
      <c r="G1629" s="10"/>
      <c r="H1629" s="6">
        <v>12.92</v>
      </c>
      <c r="I1629" s="16">
        <f t="shared" si="127"/>
        <v>2.6916802610114088E-2</v>
      </c>
      <c r="J1629" s="10"/>
      <c r="K1629" s="6">
        <v>73.589909000000006</v>
      </c>
      <c r="L1629" s="16">
        <f t="shared" si="128"/>
        <v>2.4426331359695297E-2</v>
      </c>
      <c r="M1629" s="10"/>
      <c r="N1629" s="6">
        <v>82.693775000000002</v>
      </c>
      <c r="O1629" s="16">
        <f t="shared" si="129"/>
        <v>-0.12976458076376618</v>
      </c>
      <c r="P1629" s="10"/>
    </row>
    <row r="1630" spans="1:16" x14ac:dyDescent="0.25">
      <c r="A1630" s="23">
        <v>39841</v>
      </c>
      <c r="B1630">
        <v>11.192004000000001</v>
      </c>
      <c r="C1630" s="16">
        <f t="shared" si="125"/>
        <v>-0.15519448765981592</v>
      </c>
      <c r="D1630" s="10"/>
      <c r="E1630" s="6">
        <v>21.518488000000001</v>
      </c>
      <c r="F1630" s="16">
        <f t="shared" si="126"/>
        <v>3.6904402616868115E-2</v>
      </c>
      <c r="G1630" s="10"/>
      <c r="H1630" s="6">
        <v>12.97</v>
      </c>
      <c r="I1630" s="16">
        <f t="shared" si="127"/>
        <v>2.5396825396825529E-2</v>
      </c>
      <c r="J1630" s="10"/>
      <c r="K1630" s="6">
        <v>74.480825999999993</v>
      </c>
      <c r="L1630" s="16">
        <f t="shared" si="128"/>
        <v>3.2329126066732661E-2</v>
      </c>
      <c r="M1630" s="10"/>
      <c r="N1630" s="6">
        <v>84.640349999999998</v>
      </c>
      <c r="O1630" s="16">
        <f t="shared" si="129"/>
        <v>-0.10330868652636471</v>
      </c>
      <c r="P1630" s="10"/>
    </row>
    <row r="1631" spans="1:16" x14ac:dyDescent="0.25">
      <c r="A1631" s="23">
        <v>39840</v>
      </c>
      <c r="B1631">
        <v>10.464358000000001</v>
      </c>
      <c r="C1631" s="16">
        <f t="shared" si="125"/>
        <v>-0.10483411003130116</v>
      </c>
      <c r="D1631" s="10"/>
      <c r="E1631" s="6">
        <v>21.211936000000001</v>
      </c>
      <c r="F1631" s="16">
        <f t="shared" si="126"/>
        <v>8.1954891981437017E-2</v>
      </c>
      <c r="G1631" s="10"/>
      <c r="H1631" s="6">
        <v>12.76</v>
      </c>
      <c r="I1631" s="16">
        <f t="shared" si="127"/>
        <v>6.8369028006589838E-2</v>
      </c>
      <c r="J1631" s="10"/>
      <c r="K1631" s="6">
        <v>73.894302999999994</v>
      </c>
      <c r="L1631" s="16">
        <f t="shared" si="128"/>
        <v>6.6280860904588623E-2</v>
      </c>
      <c r="M1631" s="10"/>
      <c r="N1631" s="6">
        <v>86.809396000000007</v>
      </c>
      <c r="O1631" s="16">
        <f t="shared" si="129"/>
        <v>-5.9508372702090084E-2</v>
      </c>
      <c r="P1631" s="10"/>
    </row>
    <row r="1632" spans="1:16" x14ac:dyDescent="0.25">
      <c r="A1632" s="23">
        <v>39839</v>
      </c>
      <c r="B1632">
        <v>10.094609</v>
      </c>
      <c r="C1632" s="16">
        <f t="shared" si="125"/>
        <v>-0.16619445331111615</v>
      </c>
      <c r="D1632" s="10"/>
      <c r="E1632" s="6">
        <v>20.778276999999999</v>
      </c>
      <c r="F1632" s="16">
        <f t="shared" si="126"/>
        <v>4.9186373593978816E-2</v>
      </c>
      <c r="G1632" s="10"/>
      <c r="H1632" s="6">
        <v>12.67</v>
      </c>
      <c r="I1632" s="16">
        <f t="shared" si="127"/>
        <v>3.9339103068449788E-3</v>
      </c>
      <c r="J1632" s="10"/>
      <c r="K1632" s="6">
        <v>72.528229999999994</v>
      </c>
      <c r="L1632" s="16">
        <f t="shared" si="128"/>
        <v>5.7548316402835642E-2</v>
      </c>
      <c r="M1632" s="10"/>
      <c r="N1632" s="6">
        <v>84.815145999999999</v>
      </c>
      <c r="O1632" s="16">
        <f t="shared" si="129"/>
        <v>-2.441913538142515E-2</v>
      </c>
      <c r="P1632" s="10"/>
    </row>
    <row r="1633" spans="1:16" x14ac:dyDescent="0.25">
      <c r="A1633" s="23">
        <v>39836</v>
      </c>
      <c r="B1633">
        <v>10.50465</v>
      </c>
      <c r="C1633" s="16">
        <f t="shared" si="125"/>
        <v>-0.18237667158609594</v>
      </c>
      <c r="D1633" s="10"/>
      <c r="E1633" s="6">
        <v>21.084828999999999</v>
      </c>
      <c r="F1633" s="16">
        <f t="shared" si="126"/>
        <v>5.1059047505738198E-2</v>
      </c>
      <c r="G1633" s="10"/>
      <c r="H1633" s="6">
        <v>12.18</v>
      </c>
      <c r="I1633" s="16">
        <f t="shared" si="127"/>
        <v>-1.8590240123934954E-2</v>
      </c>
      <c r="J1633" s="10"/>
      <c r="K1633" s="6">
        <v>73.181568999999996</v>
      </c>
      <c r="L1633" s="16">
        <f t="shared" si="128"/>
        <v>4.3629287038901454E-2</v>
      </c>
      <c r="M1633" s="10"/>
      <c r="N1633" s="6">
        <v>85.561998000000003</v>
      </c>
      <c r="O1633" s="16">
        <f t="shared" si="129"/>
        <v>-4.6830904486069191E-2</v>
      </c>
      <c r="P1633" s="10"/>
    </row>
    <row r="1634" spans="1:16" x14ac:dyDescent="0.25">
      <c r="A1634" s="23">
        <v>39835</v>
      </c>
      <c r="B1634">
        <v>10.471468</v>
      </c>
      <c r="C1634" s="16">
        <f t="shared" si="125"/>
        <v>-0.16629047296595878</v>
      </c>
      <c r="D1634" s="10"/>
      <c r="E1634" s="6">
        <v>20.524062000000001</v>
      </c>
      <c r="F1634" s="16">
        <f t="shared" si="126"/>
        <v>4.521870405908035E-2</v>
      </c>
      <c r="G1634" s="10"/>
      <c r="H1634" s="6">
        <v>12.17</v>
      </c>
      <c r="I1634" s="16">
        <f t="shared" si="127"/>
        <v>-0.12311015118790503</v>
      </c>
      <c r="J1634" s="10"/>
      <c r="K1634" s="6">
        <v>73.671576999999999</v>
      </c>
      <c r="L1634" s="16">
        <f t="shared" si="128"/>
        <v>5.6627386420766479E-2</v>
      </c>
      <c r="M1634" s="10"/>
      <c r="N1634" s="6">
        <v>86.237340000000003</v>
      </c>
      <c r="O1634" s="16">
        <f t="shared" si="129"/>
        <v>-3.655136954132554E-2</v>
      </c>
      <c r="P1634" s="10"/>
    </row>
    <row r="1635" spans="1:16" x14ac:dyDescent="0.25">
      <c r="A1635" s="23">
        <v>39834</v>
      </c>
      <c r="B1635">
        <v>10.471468</v>
      </c>
      <c r="C1635" s="16">
        <f t="shared" si="125"/>
        <v>-0.17466841020780222</v>
      </c>
      <c r="D1635" s="10"/>
      <c r="E1635" s="6">
        <v>20.613783999999999</v>
      </c>
      <c r="F1635" s="16">
        <f t="shared" si="126"/>
        <v>4.3329563449943542E-2</v>
      </c>
      <c r="G1635" s="10"/>
      <c r="H1635" s="6">
        <v>12.48</v>
      </c>
      <c r="I1635" s="16">
        <f t="shared" si="127"/>
        <v>-0.126346015793252</v>
      </c>
      <c r="J1635" s="10"/>
      <c r="K1635" s="6">
        <v>73.946273000000005</v>
      </c>
      <c r="L1635" s="16">
        <f t="shared" si="128"/>
        <v>6.6206257389619383E-2</v>
      </c>
      <c r="M1635" s="10"/>
      <c r="N1635" s="6">
        <v>87.929668000000007</v>
      </c>
      <c r="O1635" s="16">
        <f t="shared" si="129"/>
        <v>-3.1279015346523442E-2</v>
      </c>
      <c r="P1635" s="10"/>
    </row>
    <row r="1636" spans="1:16" x14ac:dyDescent="0.25">
      <c r="A1636" s="23">
        <v>39833</v>
      </c>
      <c r="B1636">
        <v>10.054315000000001</v>
      </c>
      <c r="C1636" s="16">
        <f t="shared" si="125"/>
        <v>-0.21331908240638331</v>
      </c>
      <c r="D1636" s="10"/>
      <c r="E1636" s="6">
        <v>20.853044000000001</v>
      </c>
      <c r="F1636" s="16">
        <f t="shared" si="126"/>
        <v>2.1111075996049555E-2</v>
      </c>
      <c r="G1636" s="10"/>
      <c r="H1636" s="6">
        <v>11.91</v>
      </c>
      <c r="I1636" s="16">
        <f t="shared" si="127"/>
        <v>-0.10344827586206895</v>
      </c>
      <c r="J1636" s="10"/>
      <c r="K1636" s="6">
        <v>74.317490000000006</v>
      </c>
      <c r="L1636" s="16">
        <f t="shared" si="128"/>
        <v>7.7444635277755358E-2</v>
      </c>
      <c r="M1636" s="10"/>
      <c r="N1636" s="6">
        <v>90.797889999999995</v>
      </c>
      <c r="O1636" s="16">
        <f t="shared" si="129"/>
        <v>7.2636550236455655E-3</v>
      </c>
      <c r="P1636" s="10"/>
    </row>
    <row r="1637" spans="1:16" x14ac:dyDescent="0.25">
      <c r="A1637" s="23">
        <v>39829</v>
      </c>
      <c r="B1637">
        <v>11.237037000000001</v>
      </c>
      <c r="C1637" s="16">
        <f t="shared" si="125"/>
        <v>-0.20233179339691998</v>
      </c>
      <c r="D1637" s="10"/>
      <c r="E1637" s="6">
        <v>21.077352000000001</v>
      </c>
      <c r="F1637" s="16">
        <f t="shared" si="126"/>
        <v>5.2850106127955376E-2</v>
      </c>
      <c r="G1637" s="10"/>
      <c r="H1637" s="6">
        <v>12.17</v>
      </c>
      <c r="I1637" s="16">
        <f t="shared" si="127"/>
        <v>-0.10652663165791443</v>
      </c>
      <c r="J1637" s="10"/>
      <c r="K1637" s="6">
        <v>75.431138000000004</v>
      </c>
      <c r="L1637" s="16">
        <f t="shared" si="128"/>
        <v>9.4049799201517015E-2</v>
      </c>
      <c r="M1637" s="10"/>
      <c r="N1637" s="6">
        <v>90.813783999999998</v>
      </c>
      <c r="O1637" s="16">
        <f t="shared" si="129"/>
        <v>3.7860558479114736E-2</v>
      </c>
      <c r="P1637" s="10"/>
    </row>
    <row r="1638" spans="1:16" x14ac:dyDescent="0.25">
      <c r="A1638" s="23">
        <v>39828</v>
      </c>
      <c r="B1638">
        <v>11.703963</v>
      </c>
      <c r="C1638" s="16">
        <f t="shared" si="125"/>
        <v>-6.6915947729861314E-2</v>
      </c>
      <c r="D1638" s="10"/>
      <c r="E1638" s="6">
        <v>21.025013999999999</v>
      </c>
      <c r="F1638" s="16">
        <f t="shared" si="126"/>
        <v>0.12760001164120438</v>
      </c>
      <c r="G1638" s="10"/>
      <c r="H1638" s="6">
        <v>11.9</v>
      </c>
      <c r="I1638" s="16">
        <f t="shared" si="127"/>
        <v>-4.9960967993754934E-2</v>
      </c>
      <c r="J1638" s="10"/>
      <c r="K1638" s="6">
        <v>75.431138000000004</v>
      </c>
      <c r="L1638" s="16">
        <f t="shared" si="128"/>
        <v>0.10288187180223196</v>
      </c>
      <c r="M1638" s="10"/>
      <c r="N1638" s="6">
        <v>92.235972000000004</v>
      </c>
      <c r="O1638" s="16">
        <f t="shared" si="129"/>
        <v>2.1219106457357917E-2</v>
      </c>
      <c r="P1638" s="10"/>
    </row>
    <row r="1639" spans="1:16" x14ac:dyDescent="0.25">
      <c r="A1639" s="23">
        <v>39827</v>
      </c>
      <c r="B1639">
        <v>12.080822</v>
      </c>
      <c r="C1639" s="16">
        <f t="shared" si="125"/>
        <v>-5.8352405967895593E-2</v>
      </c>
      <c r="D1639" s="10"/>
      <c r="E1639" s="6">
        <v>20.800706000000002</v>
      </c>
      <c r="F1639" s="16">
        <f t="shared" si="126"/>
        <v>6.2736275433561861E-2</v>
      </c>
      <c r="G1639" s="10"/>
      <c r="H1639" s="6">
        <v>11.79</v>
      </c>
      <c r="I1639" s="16">
        <f t="shared" si="127"/>
        <v>-5.3301511535401747E-2</v>
      </c>
      <c r="J1639" s="10"/>
      <c r="K1639" s="6">
        <v>75.282653999999994</v>
      </c>
      <c r="L1639" s="16">
        <f t="shared" si="128"/>
        <v>0.10395592532341857</v>
      </c>
      <c r="M1639" s="10"/>
      <c r="N1639" s="6">
        <v>92.085016999999993</v>
      </c>
      <c r="O1639" s="16">
        <f t="shared" si="129"/>
        <v>5.764915490956235E-2</v>
      </c>
      <c r="P1639" s="10"/>
    </row>
    <row r="1640" spans="1:16" x14ac:dyDescent="0.25">
      <c r="A1640" s="23">
        <v>39826</v>
      </c>
      <c r="B1640">
        <v>12.595152000000001</v>
      </c>
      <c r="C1640" s="16">
        <f t="shared" si="125"/>
        <v>2.5966132342833737E-2</v>
      </c>
      <c r="D1640" s="10"/>
      <c r="E1640" s="6">
        <v>21.264274</v>
      </c>
      <c r="F1640" s="16">
        <f t="shared" si="126"/>
        <v>5.7794559977738302E-2</v>
      </c>
      <c r="G1640" s="10"/>
      <c r="H1640" s="6">
        <v>12.03</v>
      </c>
      <c r="I1640" s="16">
        <f t="shared" si="127"/>
        <v>-3.5188216039280018E-2</v>
      </c>
      <c r="J1640" s="10"/>
      <c r="K1640" s="6">
        <v>75.616746000000006</v>
      </c>
      <c r="L1640" s="16">
        <f t="shared" si="128"/>
        <v>0.10946576287694265</v>
      </c>
      <c r="M1640" s="10"/>
      <c r="N1640" s="6">
        <v>90.591313</v>
      </c>
      <c r="O1640" s="16">
        <f t="shared" si="129"/>
        <v>5.8898819715267559E-2</v>
      </c>
      <c r="P1640" s="10"/>
    </row>
    <row r="1641" spans="1:16" x14ac:dyDescent="0.25">
      <c r="A1641" s="23">
        <v>39825</v>
      </c>
      <c r="B1641">
        <v>12.552488</v>
      </c>
      <c r="C1641" s="16">
        <f t="shared" si="125"/>
        <v>0.10593131156251068</v>
      </c>
      <c r="D1641" s="10"/>
      <c r="E1641" s="6">
        <v>21.309135000000001</v>
      </c>
      <c r="F1641" s="16">
        <f t="shared" si="126"/>
        <v>0.16100275625404104</v>
      </c>
      <c r="G1641" s="10"/>
      <c r="H1641" s="6">
        <v>11.76</v>
      </c>
      <c r="I1641" s="16">
        <f t="shared" si="127"/>
        <v>4.2461005199306845E-2</v>
      </c>
      <c r="J1641" s="10"/>
      <c r="K1641" s="6">
        <v>75.780083000000005</v>
      </c>
      <c r="L1641" s="16">
        <f t="shared" si="128"/>
        <v>0.12283083268750228</v>
      </c>
      <c r="M1641" s="10"/>
      <c r="N1641" s="6">
        <v>90.495974000000004</v>
      </c>
      <c r="O1641" s="16">
        <f t="shared" si="129"/>
        <v>4.5721782058624871E-2</v>
      </c>
      <c r="P1641" s="10"/>
    </row>
    <row r="1642" spans="1:16" x14ac:dyDescent="0.25">
      <c r="A1642" s="23">
        <v>39822</v>
      </c>
      <c r="B1642">
        <v>13.182957</v>
      </c>
      <c r="C1642" s="16">
        <f t="shared" si="125"/>
        <v>7.6103249071799439E-3</v>
      </c>
      <c r="D1642" s="10"/>
      <c r="E1642" s="6">
        <v>21.481103000000001</v>
      </c>
      <c r="F1642" s="16">
        <f t="shared" si="126"/>
        <v>8.2027954014331828E-2</v>
      </c>
      <c r="G1642" s="10"/>
      <c r="H1642" s="6">
        <v>11.64</v>
      </c>
      <c r="I1642" s="16">
        <f t="shared" si="127"/>
        <v>-6.8883610451306532E-2</v>
      </c>
      <c r="J1642" s="10"/>
      <c r="K1642" s="6">
        <v>76.173570999999995</v>
      </c>
      <c r="L1642" s="16">
        <f t="shared" si="128"/>
        <v>0.14284619183193747</v>
      </c>
      <c r="M1642" s="10"/>
      <c r="N1642" s="6">
        <v>89.566385999999994</v>
      </c>
      <c r="O1642" s="16">
        <f t="shared" si="129"/>
        <v>8.462547738228765E-2</v>
      </c>
      <c r="P1642" s="10"/>
    </row>
    <row r="1643" spans="1:16" x14ac:dyDescent="0.25">
      <c r="A1643" s="23">
        <v>39821</v>
      </c>
      <c r="B1643">
        <v>13.216139</v>
      </c>
      <c r="C1643" s="16">
        <f t="shared" si="125"/>
        <v>6.9615368044870785E-2</v>
      </c>
      <c r="D1643" s="10"/>
      <c r="E1643" s="6">
        <v>21.952148000000001</v>
      </c>
      <c r="F1643" s="16">
        <f t="shared" si="126"/>
        <v>0.10775785182333619</v>
      </c>
      <c r="G1643" s="10"/>
      <c r="H1643" s="6">
        <v>11.57</v>
      </c>
      <c r="I1643" s="16">
        <f t="shared" si="127"/>
        <v>-8.1294396211523234E-2</v>
      </c>
      <c r="J1643" s="10"/>
      <c r="K1643" s="6">
        <v>75.238104000000007</v>
      </c>
      <c r="L1643" s="16">
        <f t="shared" si="128"/>
        <v>0.14547637966853522</v>
      </c>
      <c r="M1643" s="10"/>
      <c r="N1643" s="6">
        <v>89.431312000000005</v>
      </c>
      <c r="O1643" s="16">
        <f t="shared" si="129"/>
        <v>8.6744558143950323E-2</v>
      </c>
      <c r="P1643" s="10"/>
    </row>
    <row r="1644" spans="1:16" x14ac:dyDescent="0.25">
      <c r="A1644" s="23">
        <v>39820</v>
      </c>
      <c r="B1644">
        <v>13.358351000000001</v>
      </c>
      <c r="C1644" s="16">
        <f t="shared" si="125"/>
        <v>0.12578236835167367</v>
      </c>
      <c r="D1644" s="10"/>
      <c r="E1644" s="6">
        <v>22.049347000000001</v>
      </c>
      <c r="F1644" s="16">
        <f t="shared" si="126"/>
        <v>0.15397959154171037</v>
      </c>
      <c r="G1644" s="10"/>
      <c r="H1644" s="6">
        <v>11.51</v>
      </c>
      <c r="I1644" s="16">
        <f t="shared" si="127"/>
        <v>-4.1425020712510308E-2</v>
      </c>
      <c r="J1644" s="10"/>
      <c r="K1644" s="6">
        <v>74.703558000000001</v>
      </c>
      <c r="L1644" s="16">
        <f t="shared" si="128"/>
        <v>0.12543338466868925</v>
      </c>
      <c r="M1644" s="10"/>
      <c r="N1644" s="6">
        <v>89.502823000000006</v>
      </c>
      <c r="O1644" s="16">
        <f t="shared" si="129"/>
        <v>8.6562304595091177E-2</v>
      </c>
      <c r="P1644" s="10"/>
    </row>
    <row r="1645" spans="1:16" x14ac:dyDescent="0.25">
      <c r="A1645" s="23">
        <v>39819</v>
      </c>
      <c r="B1645">
        <v>13.654624</v>
      </c>
      <c r="C1645" s="16">
        <f t="shared" si="125"/>
        <v>0.133547823209202</v>
      </c>
      <c r="D1645" s="10"/>
      <c r="E1645" s="6">
        <v>22.408237</v>
      </c>
      <c r="F1645" s="16">
        <f t="shared" si="126"/>
        <v>0.17594685992090153</v>
      </c>
      <c r="G1645" s="10"/>
      <c r="H1645" s="6">
        <v>11.68</v>
      </c>
      <c r="I1645" s="16">
        <f t="shared" si="127"/>
        <v>-9.5125786163522075E-2</v>
      </c>
      <c r="J1645" s="10"/>
      <c r="K1645" s="6">
        <v>75.334624000000005</v>
      </c>
      <c r="L1645" s="16">
        <f t="shared" si="128"/>
        <v>0.12274981669389629</v>
      </c>
      <c r="M1645" s="10"/>
      <c r="N1645" s="6">
        <v>89.153231000000005</v>
      </c>
      <c r="O1645" s="16">
        <f t="shared" si="129"/>
        <v>0.11941760452663686</v>
      </c>
      <c r="P1645" s="10"/>
    </row>
    <row r="1646" spans="1:16" x14ac:dyDescent="0.25">
      <c r="A1646" s="23">
        <v>39818</v>
      </c>
      <c r="B1646">
        <v>12.756323999999999</v>
      </c>
      <c r="C1646" s="16">
        <f t="shared" si="125"/>
        <v>0.24213028981958185</v>
      </c>
      <c r="D1646" s="10"/>
      <c r="E1646" s="6">
        <v>22.826944000000001</v>
      </c>
      <c r="F1646" s="16">
        <f t="shared" si="126"/>
        <v>0.24602562455067134</v>
      </c>
      <c r="G1646" s="10"/>
      <c r="H1646" s="6">
        <v>11.62</v>
      </c>
      <c r="I1646" s="16">
        <f t="shared" si="127"/>
        <v>-3.8683127572016529E-2</v>
      </c>
      <c r="J1646" s="10"/>
      <c r="K1646" s="6">
        <v>75.208411999999996</v>
      </c>
      <c r="L1646" s="16">
        <f t="shared" si="128"/>
        <v>0.12724926329662112</v>
      </c>
      <c r="M1646" s="10"/>
      <c r="N1646" s="6">
        <v>90.058985000000007</v>
      </c>
      <c r="O1646" s="16">
        <f t="shared" si="129"/>
        <v>9.7602328748263245E-2</v>
      </c>
      <c r="P1646" s="10"/>
    </row>
    <row r="1647" spans="1:16" x14ac:dyDescent="0.25">
      <c r="A1647" s="23">
        <v>39815</v>
      </c>
      <c r="B1647">
        <v>12.666257</v>
      </c>
      <c r="C1647" s="16">
        <f t="shared" si="125"/>
        <v>0.11798921302780174</v>
      </c>
      <c r="D1647" s="10"/>
      <c r="E1647" s="6">
        <v>23.178356999999998</v>
      </c>
      <c r="F1647" s="16">
        <f t="shared" si="126"/>
        <v>0.31456355945087533</v>
      </c>
      <c r="G1647" s="10"/>
      <c r="H1647" s="6">
        <v>11.99</v>
      </c>
      <c r="I1647" s="16">
        <f t="shared" si="127"/>
        <v>5.5404178019981876E-2</v>
      </c>
      <c r="J1647" s="10"/>
      <c r="K1647" s="6">
        <v>74.696132000000006</v>
      </c>
      <c r="L1647" s="16">
        <f t="shared" si="128"/>
        <v>0.13839241913027633</v>
      </c>
      <c r="M1647" s="10"/>
      <c r="N1647" s="6">
        <v>92.442549</v>
      </c>
      <c r="O1647" s="16">
        <f t="shared" si="129"/>
        <v>9.2721457586975253E-2</v>
      </c>
      <c r="P1647" s="10"/>
    </row>
    <row r="1648" spans="1:16" x14ac:dyDescent="0.25">
      <c r="A1648" s="23">
        <v>39813</v>
      </c>
      <c r="B1648">
        <v>12.431609</v>
      </c>
      <c r="C1648" s="16">
        <f t="shared" si="125"/>
        <v>3.6060403402619734E-2</v>
      </c>
      <c r="D1648" s="10"/>
      <c r="E1648" s="6">
        <v>22.729744</v>
      </c>
      <c r="F1648" s="16">
        <f t="shared" si="126"/>
        <v>0.24250914365002796</v>
      </c>
      <c r="G1648" s="10"/>
      <c r="H1648" s="6">
        <v>11.98</v>
      </c>
      <c r="I1648" s="16">
        <f t="shared" si="127"/>
        <v>5.0832602979842267E-2</v>
      </c>
      <c r="J1648" s="10"/>
      <c r="K1648" s="6">
        <v>75.468261999999996</v>
      </c>
      <c r="L1648" s="16">
        <f t="shared" si="128"/>
        <v>0.11831077043235627</v>
      </c>
      <c r="M1648" s="10"/>
      <c r="N1648" s="6">
        <v>94.826113000000007</v>
      </c>
      <c r="O1648" s="16">
        <f t="shared" si="129"/>
        <v>0.17958802684302855</v>
      </c>
      <c r="P1648" s="10"/>
    </row>
    <row r="1649" spans="1:16" x14ac:dyDescent="0.25">
      <c r="A1649" s="23">
        <v>39812</v>
      </c>
      <c r="B1649">
        <v>12.085563</v>
      </c>
      <c r="C1649" s="16">
        <f t="shared" si="125"/>
        <v>-4.0080523963260895E-2</v>
      </c>
      <c r="D1649" s="10"/>
      <c r="E1649" s="6">
        <v>22.131592999999999</v>
      </c>
      <c r="F1649" s="16">
        <f t="shared" si="126"/>
        <v>0.1802234484637919</v>
      </c>
      <c r="G1649" s="10"/>
      <c r="H1649" s="6">
        <v>11.53</v>
      </c>
      <c r="I1649" s="16">
        <f t="shared" si="127"/>
        <v>-1.3179571663920919E-2</v>
      </c>
      <c r="J1649" s="10"/>
      <c r="K1649" s="6">
        <v>75.327197999999996</v>
      </c>
      <c r="L1649" s="16">
        <f t="shared" si="128"/>
        <v>0.131615473394878</v>
      </c>
      <c r="M1649" s="10"/>
      <c r="N1649" s="6">
        <v>96.852143999999996</v>
      </c>
      <c r="O1649" s="16">
        <f t="shared" si="129"/>
        <v>0.24099655624062355</v>
      </c>
      <c r="P1649" s="10"/>
    </row>
    <row r="1650" spans="1:16" x14ac:dyDescent="0.25">
      <c r="A1650" s="23">
        <v>39811</v>
      </c>
      <c r="B1650">
        <v>12.365244000000001</v>
      </c>
      <c r="C1650" s="16">
        <f t="shared" si="125"/>
        <v>-3.3548035343065274E-2</v>
      </c>
      <c r="D1650" s="10"/>
      <c r="E1650" s="6">
        <v>21.159597000000002</v>
      </c>
      <c r="F1650" s="16">
        <f t="shared" si="126"/>
        <v>0.15535510308361533</v>
      </c>
      <c r="G1650" s="10"/>
      <c r="H1650" s="6">
        <v>11.38</v>
      </c>
      <c r="I1650" s="16">
        <f t="shared" si="127"/>
        <v>-7.9073482428115072E-2</v>
      </c>
      <c r="J1650" s="10"/>
      <c r="K1650" s="6">
        <v>74.673860000000005</v>
      </c>
      <c r="L1650" s="16">
        <f t="shared" si="128"/>
        <v>0.13087240060068006</v>
      </c>
      <c r="M1650" s="10"/>
      <c r="N1650" s="6">
        <v>95.938444000000004</v>
      </c>
      <c r="O1650" s="16">
        <f t="shared" si="129"/>
        <v>0.28382106319186606</v>
      </c>
      <c r="P1650" s="10"/>
    </row>
    <row r="1651" spans="1:16" x14ac:dyDescent="0.25">
      <c r="A1651" s="23">
        <v>39808</v>
      </c>
      <c r="B1651">
        <v>12.621224</v>
      </c>
      <c r="C1651" s="16">
        <f t="shared" si="125"/>
        <v>-3.8163727828030569E-2</v>
      </c>
      <c r="D1651" s="10"/>
      <c r="E1651" s="6">
        <v>21.682980000000001</v>
      </c>
      <c r="F1651" s="16">
        <f t="shared" si="126"/>
        <v>5.0453560330941061E-2</v>
      </c>
      <c r="G1651" s="10"/>
      <c r="H1651" s="6">
        <v>11.35</v>
      </c>
      <c r="I1651" s="16">
        <f t="shared" si="127"/>
        <v>-9.6825396825396703E-2</v>
      </c>
      <c r="J1651" s="10"/>
      <c r="K1651" s="6">
        <v>74.442221000000004</v>
      </c>
      <c r="L1651" s="16">
        <f t="shared" si="128"/>
        <v>0.12916956479938446</v>
      </c>
      <c r="M1651" s="10"/>
      <c r="N1651" s="6">
        <v>96.053652</v>
      </c>
      <c r="O1651" s="16">
        <f t="shared" si="129"/>
        <v>0.27732177201247277</v>
      </c>
      <c r="P1651" s="10"/>
    </row>
    <row r="1652" spans="1:16" x14ac:dyDescent="0.25">
      <c r="A1652" s="23">
        <v>39806</v>
      </c>
      <c r="B1652">
        <v>12.535897</v>
      </c>
      <c r="C1652" s="16">
        <f t="shared" si="125"/>
        <v>-2.1858869163061345E-2</v>
      </c>
      <c r="D1652" s="10"/>
      <c r="E1652" s="6">
        <v>21.884855999999999</v>
      </c>
      <c r="F1652" s="16">
        <f t="shared" si="126"/>
        <v>3.1160546751948459E-2</v>
      </c>
      <c r="G1652" s="10"/>
      <c r="H1652" s="6">
        <v>11.31</v>
      </c>
      <c r="I1652" s="16">
        <f t="shared" si="127"/>
        <v>-0.15108451757666419</v>
      </c>
      <c r="J1652" s="10"/>
      <c r="K1652" s="6">
        <v>74.301748000000003</v>
      </c>
      <c r="L1652" s="16">
        <f t="shared" si="128"/>
        <v>0.12541653834015265</v>
      </c>
      <c r="M1652" s="10"/>
      <c r="N1652" s="6">
        <v>95.736903999999996</v>
      </c>
      <c r="O1652" s="16">
        <f t="shared" si="129"/>
        <v>0.30420798894714562</v>
      </c>
      <c r="P1652" s="10"/>
    </row>
    <row r="1653" spans="1:16" x14ac:dyDescent="0.25">
      <c r="A1653" s="23">
        <v>39805</v>
      </c>
      <c r="B1653">
        <v>12.716030999999999</v>
      </c>
      <c r="C1653" s="16">
        <f t="shared" si="125"/>
        <v>2.2028998599019634E-2</v>
      </c>
      <c r="D1653" s="10"/>
      <c r="E1653" s="6">
        <v>21.989532000000001</v>
      </c>
      <c r="F1653" s="16">
        <f t="shared" si="126"/>
        <v>0.11126171764261072</v>
      </c>
      <c r="G1653" s="10"/>
      <c r="H1653" s="6">
        <v>11.22</v>
      </c>
      <c r="I1653" s="16">
        <f t="shared" si="127"/>
        <v>-0.1212121212121211</v>
      </c>
      <c r="J1653" s="10"/>
      <c r="K1653" s="6">
        <v>74.116917999999998</v>
      </c>
      <c r="L1653" s="16">
        <f t="shared" si="128"/>
        <v>0.11560073874153742</v>
      </c>
      <c r="M1653" s="10"/>
      <c r="N1653" s="6">
        <v>95.942791</v>
      </c>
      <c r="O1653" s="16">
        <f t="shared" si="129"/>
        <v>0.26877251989989071</v>
      </c>
      <c r="P1653" s="10"/>
    </row>
    <row r="1654" spans="1:16" x14ac:dyDescent="0.25">
      <c r="A1654" s="23">
        <v>39804</v>
      </c>
      <c r="B1654">
        <v>12.739732999999999</v>
      </c>
      <c r="C1654" s="16">
        <f t="shared" si="125"/>
        <v>-6.5197947207751294E-4</v>
      </c>
      <c r="D1654" s="10"/>
      <c r="E1654" s="6">
        <v>21.750271999999999</v>
      </c>
      <c r="F1654" s="16">
        <f t="shared" si="126"/>
        <v>8.2937757972689541E-2</v>
      </c>
      <c r="G1654" s="10"/>
      <c r="H1654" s="6">
        <v>11.89</v>
      </c>
      <c r="I1654" s="16">
        <f t="shared" si="127"/>
        <v>-0.16331096196868</v>
      </c>
      <c r="J1654" s="10"/>
      <c r="K1654" s="6">
        <v>73.87294</v>
      </c>
      <c r="L1654" s="16">
        <f t="shared" si="128"/>
        <v>0.11257990508272009</v>
      </c>
      <c r="M1654" s="10"/>
      <c r="N1654" s="6">
        <v>96.069486999999995</v>
      </c>
      <c r="O1654" s="16">
        <f t="shared" si="129"/>
        <v>0.27966545764428541</v>
      </c>
      <c r="P1654" s="10"/>
    </row>
    <row r="1655" spans="1:16" x14ac:dyDescent="0.25">
      <c r="A1655" s="23">
        <v>39801</v>
      </c>
      <c r="B1655">
        <v>13.028896</v>
      </c>
      <c r="C1655" s="16">
        <f t="shared" si="125"/>
        <v>3.5874702718463602E-2</v>
      </c>
      <c r="D1655" s="10"/>
      <c r="E1655" s="6">
        <v>21.353995999999999</v>
      </c>
      <c r="F1655" s="16">
        <f t="shared" si="126"/>
        <v>5.7338275813472839E-2</v>
      </c>
      <c r="G1655" s="10"/>
      <c r="H1655" s="6">
        <v>12.14</v>
      </c>
      <c r="I1655" s="16">
        <f t="shared" si="127"/>
        <v>-0.12573529411764695</v>
      </c>
      <c r="J1655" s="10"/>
      <c r="K1655" s="6">
        <v>72.993151999999995</v>
      </c>
      <c r="L1655" s="16">
        <f t="shared" si="128"/>
        <v>0.1124800079320718</v>
      </c>
      <c r="M1655" s="10"/>
      <c r="N1655" s="6">
        <v>96.813845000000001</v>
      </c>
      <c r="O1655" s="16">
        <f t="shared" si="129"/>
        <v>0.28514308205604122</v>
      </c>
      <c r="P1655" s="10"/>
    </row>
    <row r="1656" spans="1:16" x14ac:dyDescent="0.25">
      <c r="A1656" s="23">
        <v>39800</v>
      </c>
      <c r="B1656">
        <v>12.9649</v>
      </c>
      <c r="C1656" s="16">
        <f t="shared" si="125"/>
        <v>2.9486257840917185E-2</v>
      </c>
      <c r="D1656" s="10"/>
      <c r="E1656" s="6">
        <v>20.740891000000001</v>
      </c>
      <c r="F1656" s="16">
        <f t="shared" si="126"/>
        <v>1.8206265963673918E-3</v>
      </c>
      <c r="G1656" s="10"/>
      <c r="H1656" s="6">
        <v>11.98</v>
      </c>
      <c r="I1656" s="16">
        <f t="shared" si="127"/>
        <v>-0.10931768158473953</v>
      </c>
      <c r="J1656" s="10"/>
      <c r="K1656" s="6">
        <v>74.094739000000004</v>
      </c>
      <c r="L1656" s="16">
        <f t="shared" si="128"/>
        <v>9.9718180571261028E-2</v>
      </c>
      <c r="M1656" s="10"/>
      <c r="N1656" s="6">
        <v>96.710898999999998</v>
      </c>
      <c r="O1656" s="16">
        <f t="shared" si="129"/>
        <v>0.3014207465839096</v>
      </c>
      <c r="P1656" s="10"/>
    </row>
    <row r="1657" spans="1:16" x14ac:dyDescent="0.25">
      <c r="A1657" s="23">
        <v>39799</v>
      </c>
      <c r="B1657">
        <v>13.121333</v>
      </c>
      <c r="C1657" s="16">
        <f t="shared" si="125"/>
        <v>6.3593714403893609E-2</v>
      </c>
      <c r="D1657" s="10"/>
      <c r="E1657" s="6">
        <v>20.277325000000001</v>
      </c>
      <c r="F1657" s="16">
        <f t="shared" si="126"/>
        <v>1.0079074982633607E-2</v>
      </c>
      <c r="G1657" s="10"/>
      <c r="H1657" s="6">
        <v>12.26</v>
      </c>
      <c r="I1657" s="16">
        <f t="shared" si="127"/>
        <v>-8.8973384030418212E-2</v>
      </c>
      <c r="J1657" s="10"/>
      <c r="K1657" s="6">
        <v>72.342545999999999</v>
      </c>
      <c r="L1657" s="16">
        <f t="shared" si="128"/>
        <v>0.10845251614745521</v>
      </c>
      <c r="M1657" s="10"/>
      <c r="N1657" s="6">
        <v>94.723313000000005</v>
      </c>
      <c r="O1657" s="16">
        <f t="shared" si="129"/>
        <v>0.29154177939229164</v>
      </c>
      <c r="P1657" s="10"/>
    </row>
    <row r="1658" spans="1:16" x14ac:dyDescent="0.25">
      <c r="A1658" s="23">
        <v>39798</v>
      </c>
      <c r="B1658">
        <v>12.981491999999999</v>
      </c>
      <c r="C1658" s="16">
        <f t="shared" si="125"/>
        <v>-1.7739014017955523E-2</v>
      </c>
      <c r="D1658" s="10"/>
      <c r="E1658" s="6">
        <v>20.867998</v>
      </c>
      <c r="F1658" s="16">
        <f t="shared" si="126"/>
        <v>-4.2066572778696076E-2</v>
      </c>
      <c r="G1658" s="10"/>
      <c r="H1658" s="6">
        <v>12.6</v>
      </c>
      <c r="I1658" s="16">
        <f t="shared" si="127"/>
        <v>-0.10248901903367502</v>
      </c>
      <c r="J1658" s="10"/>
      <c r="K1658" s="6">
        <v>71.285317000000006</v>
      </c>
      <c r="L1658" s="16">
        <f t="shared" si="128"/>
        <v>8.9674625329455138E-2</v>
      </c>
      <c r="M1658" s="10"/>
      <c r="N1658" s="6">
        <v>92.221006000000003</v>
      </c>
      <c r="O1658" s="16">
        <f t="shared" si="129"/>
        <v>0.25586512384860405</v>
      </c>
      <c r="P1658" s="10"/>
    </row>
    <row r="1659" spans="1:16" x14ac:dyDescent="0.25">
      <c r="A1659" s="23">
        <v>39797</v>
      </c>
      <c r="B1659">
        <v>12.502715</v>
      </c>
      <c r="C1659" s="16">
        <f t="shared" si="125"/>
        <v>-8.2475803610756571E-2</v>
      </c>
      <c r="D1659" s="10"/>
      <c r="E1659" s="6">
        <v>19.888525999999999</v>
      </c>
      <c r="F1659" s="16">
        <f t="shared" si="126"/>
        <v>-9.0483121831122504E-2</v>
      </c>
      <c r="G1659" s="10"/>
      <c r="H1659" s="6">
        <v>12.14</v>
      </c>
      <c r="I1659" s="16">
        <f t="shared" si="127"/>
        <v>-0.1145467322557977</v>
      </c>
      <c r="J1659" s="10"/>
      <c r="K1659" s="6">
        <v>69.851039</v>
      </c>
      <c r="L1659" s="16">
        <f t="shared" si="128"/>
        <v>9.4611192485950291E-2</v>
      </c>
      <c r="M1659" s="10"/>
      <c r="N1659" s="6">
        <v>89.995857000000001</v>
      </c>
      <c r="O1659" s="16">
        <f t="shared" si="129"/>
        <v>0.23718775721221141</v>
      </c>
      <c r="P1659" s="10"/>
    </row>
    <row r="1660" spans="1:16" x14ac:dyDescent="0.25">
      <c r="A1660" s="23">
        <v>39794</v>
      </c>
      <c r="B1660">
        <v>12.550117999999999</v>
      </c>
      <c r="C1660" s="16">
        <f t="shared" si="125"/>
        <v>6.9188490920168988E-3</v>
      </c>
      <c r="D1660" s="10"/>
      <c r="E1660" s="6">
        <v>20.217510000000001</v>
      </c>
      <c r="F1660" s="16">
        <f t="shared" si="126"/>
        <v>-9.9621844838180484E-2</v>
      </c>
      <c r="G1660" s="10"/>
      <c r="H1660" s="6">
        <v>12.71</v>
      </c>
      <c r="I1660" s="16">
        <f t="shared" si="127"/>
        <v>-0.13532763532763525</v>
      </c>
      <c r="J1660" s="10"/>
      <c r="K1660" s="6">
        <v>69.873216999999997</v>
      </c>
      <c r="L1660" s="16">
        <f t="shared" si="128"/>
        <v>7.9906246052352081E-2</v>
      </c>
      <c r="M1660" s="10"/>
      <c r="N1660" s="6">
        <v>88.982265999999996</v>
      </c>
      <c r="O1660" s="16">
        <f t="shared" si="129"/>
        <v>0.22999583791248845</v>
      </c>
      <c r="P1660" s="10"/>
    </row>
    <row r="1661" spans="1:16" x14ac:dyDescent="0.25">
      <c r="A1661" s="23">
        <v>39793</v>
      </c>
      <c r="B1661">
        <v>12.346283</v>
      </c>
      <c r="C1661" s="16">
        <f t="shared" si="125"/>
        <v>-4.1489372508325517E-2</v>
      </c>
      <c r="D1661" s="10"/>
      <c r="E1661" s="6">
        <v>19.768896000000002</v>
      </c>
      <c r="F1661" s="16">
        <f t="shared" si="126"/>
        <v>-0.11370951193178525</v>
      </c>
      <c r="G1661" s="10"/>
      <c r="H1661" s="6">
        <v>12.91</v>
      </c>
      <c r="I1661" s="16">
        <f t="shared" si="127"/>
        <v>-6.47534952170713E-2</v>
      </c>
      <c r="J1661" s="10"/>
      <c r="K1661" s="6">
        <v>69.496161999999998</v>
      </c>
      <c r="L1661" s="16">
        <f t="shared" si="128"/>
        <v>8.9105115564132253E-2</v>
      </c>
      <c r="M1661" s="10"/>
      <c r="N1661" s="6">
        <v>88.982265999999996</v>
      </c>
      <c r="O1661" s="16">
        <f t="shared" si="129"/>
        <v>0.2194311250621126</v>
      </c>
      <c r="P1661" s="10"/>
    </row>
    <row r="1662" spans="1:16" x14ac:dyDescent="0.25">
      <c r="A1662" s="23">
        <v>39792</v>
      </c>
      <c r="B1662">
        <v>12.599892000000001</v>
      </c>
      <c r="C1662" s="16">
        <f t="shared" si="125"/>
        <v>-3.7937630550647805E-2</v>
      </c>
      <c r="D1662" s="10"/>
      <c r="E1662" s="6">
        <v>20.172647999999999</v>
      </c>
      <c r="F1662" s="16">
        <f t="shared" si="126"/>
        <v>-0.11155940592946989</v>
      </c>
      <c r="G1662" s="10"/>
      <c r="H1662" s="6">
        <v>13.89</v>
      </c>
      <c r="I1662" s="16">
        <f t="shared" si="127"/>
        <v>-2.1969696969696861E-2</v>
      </c>
      <c r="J1662" s="10"/>
      <c r="K1662" s="6">
        <v>69.25958</v>
      </c>
      <c r="L1662" s="16">
        <f t="shared" si="128"/>
        <v>7.8797116077901741E-2</v>
      </c>
      <c r="M1662" s="10"/>
      <c r="N1662" s="6">
        <v>88.808053999999998</v>
      </c>
      <c r="O1662" s="16">
        <f t="shared" si="129"/>
        <v>0.20361287844886733</v>
      </c>
      <c r="P1662" s="10"/>
    </row>
    <row r="1663" spans="1:16" x14ac:dyDescent="0.25">
      <c r="A1663" s="23">
        <v>39791</v>
      </c>
      <c r="B1663">
        <v>12.687588999999999</v>
      </c>
      <c r="C1663" s="16">
        <f t="shared" si="125"/>
        <v>5.0778733790765251E-2</v>
      </c>
      <c r="D1663" s="10"/>
      <c r="E1663" s="6">
        <v>19.671696000000001</v>
      </c>
      <c r="F1663" s="16">
        <f t="shared" si="126"/>
        <v>-4.5682576176892309E-2</v>
      </c>
      <c r="G1663" s="10"/>
      <c r="H1663" s="6">
        <v>13.93</v>
      </c>
      <c r="I1663" s="16">
        <f t="shared" si="127"/>
        <v>7.841614906832306E-2</v>
      </c>
      <c r="J1663" s="10"/>
      <c r="K1663" s="6">
        <v>69.096928000000005</v>
      </c>
      <c r="L1663" s="16">
        <f t="shared" si="128"/>
        <v>6.7122176215203222E-2</v>
      </c>
      <c r="M1663" s="10"/>
      <c r="N1663" s="6">
        <v>89.021856</v>
      </c>
      <c r="O1663" s="16">
        <f t="shared" si="129"/>
        <v>0.19037155029809338</v>
      </c>
      <c r="P1663" s="10"/>
    </row>
    <row r="1664" spans="1:16" x14ac:dyDescent="0.25">
      <c r="A1664" s="23">
        <v>39790</v>
      </c>
      <c r="B1664">
        <v>13.310947000000001</v>
      </c>
      <c r="C1664" s="16">
        <f t="shared" si="125"/>
        <v>7.333788185710044E-2</v>
      </c>
      <c r="D1664" s="10"/>
      <c r="E1664" s="6">
        <v>20.187601999999998</v>
      </c>
      <c r="F1664" s="16">
        <f t="shared" si="126"/>
        <v>-0.10103931368646746</v>
      </c>
      <c r="G1664" s="10"/>
      <c r="H1664" s="6">
        <v>13.92</v>
      </c>
      <c r="I1664" s="16">
        <f t="shared" si="127"/>
        <v>0.1252019386106622</v>
      </c>
      <c r="J1664" s="10"/>
      <c r="K1664" s="6">
        <v>68.631157999999999</v>
      </c>
      <c r="L1664" s="16">
        <f t="shared" si="128"/>
        <v>8.2563198728867082E-2</v>
      </c>
      <c r="M1664" s="10"/>
      <c r="N1664" s="6">
        <v>87.295582999999993</v>
      </c>
      <c r="O1664" s="16">
        <f t="shared" si="129"/>
        <v>0.18723304317279887</v>
      </c>
      <c r="P1664" s="10"/>
    </row>
    <row r="1665" spans="1:16" x14ac:dyDescent="0.25">
      <c r="A1665" s="23">
        <v>39787</v>
      </c>
      <c r="B1665">
        <v>12.604633</v>
      </c>
      <c r="C1665" s="16">
        <f t="shared" si="125"/>
        <v>0.2077665204081689</v>
      </c>
      <c r="D1665" s="10"/>
      <c r="E1665" s="6">
        <v>19.806280000000001</v>
      </c>
      <c r="F1665" s="16">
        <f t="shared" si="126"/>
        <v>2.1257012680368836E-2</v>
      </c>
      <c r="G1665" s="10"/>
      <c r="H1665" s="6">
        <v>13.33</v>
      </c>
      <c r="I1665" s="16">
        <f t="shared" si="127"/>
        <v>0.23294951284322418</v>
      </c>
      <c r="J1665" s="10"/>
      <c r="K1665" s="6">
        <v>67.928799999999995</v>
      </c>
      <c r="L1665" s="16">
        <f t="shared" si="128"/>
        <v>6.8161066694988559E-2</v>
      </c>
      <c r="M1665" s="10"/>
      <c r="N1665" s="6">
        <v>87.485635000000002</v>
      </c>
      <c r="O1665" s="16">
        <f t="shared" si="129"/>
        <v>0.14725266461598996</v>
      </c>
      <c r="P1665" s="10"/>
    </row>
    <row r="1666" spans="1:16" x14ac:dyDescent="0.25">
      <c r="A1666" s="23">
        <v>39786</v>
      </c>
      <c r="B1666">
        <v>12.042899</v>
      </c>
      <c r="C1666" s="16">
        <f t="shared" si="125"/>
        <v>0.11054632099784856</v>
      </c>
      <c r="D1666" s="10"/>
      <c r="E1666" s="6">
        <v>18.692224</v>
      </c>
      <c r="F1666" s="16">
        <f t="shared" si="126"/>
        <v>-1.744996300979107E-2</v>
      </c>
      <c r="G1666" s="10"/>
      <c r="H1666" s="6">
        <v>12.81</v>
      </c>
      <c r="I1666" s="16">
        <f t="shared" si="127"/>
        <v>0.1491379310344827</v>
      </c>
      <c r="J1666" s="10"/>
      <c r="K1666" s="6">
        <v>68.394576000000001</v>
      </c>
      <c r="L1666" s="16">
        <f t="shared" si="128"/>
        <v>5.0408888895486337E-2</v>
      </c>
      <c r="M1666" s="10"/>
      <c r="N1666" s="6">
        <v>88.926835999999994</v>
      </c>
      <c r="O1666" s="16">
        <f t="shared" si="129"/>
        <v>0.15058238431634696</v>
      </c>
      <c r="P1666" s="10"/>
    </row>
    <row r="1667" spans="1:16" x14ac:dyDescent="0.25">
      <c r="A1667" s="23">
        <v>39785</v>
      </c>
      <c r="B1667">
        <v>12.429239000000001</v>
      </c>
      <c r="C1667" s="16">
        <f t="shared" si="125"/>
        <v>5.3588038460353982E-2</v>
      </c>
      <c r="D1667" s="10"/>
      <c r="E1667" s="6">
        <v>19.783849</v>
      </c>
      <c r="F1667" s="16">
        <f t="shared" si="126"/>
        <v>-0.12092841112442076</v>
      </c>
      <c r="G1667" s="10"/>
      <c r="H1667" s="6">
        <v>12.57</v>
      </c>
      <c r="I1667" s="16">
        <f t="shared" si="127"/>
        <v>1.6666666666666829E-2</v>
      </c>
      <c r="J1667" s="10"/>
      <c r="K1667" s="6">
        <v>68.328034000000002</v>
      </c>
      <c r="L1667" s="16">
        <f t="shared" si="128"/>
        <v>6.1817753218517568E-2</v>
      </c>
      <c r="M1667" s="10"/>
      <c r="N1667" s="6">
        <v>87.208477000000002</v>
      </c>
      <c r="O1667" s="16">
        <f t="shared" si="129"/>
        <v>0.1570960630790077</v>
      </c>
      <c r="P1667" s="10"/>
    </row>
    <row r="1668" spans="1:16" x14ac:dyDescent="0.25">
      <c r="A1668" s="23">
        <v>39784</v>
      </c>
      <c r="B1668">
        <v>11.775069</v>
      </c>
      <c r="C1668" s="16">
        <f t="shared" si="125"/>
        <v>8.3128538628968185E-2</v>
      </c>
      <c r="D1668" s="10"/>
      <c r="E1668" s="6">
        <v>19.664221000000001</v>
      </c>
      <c r="F1668" s="16">
        <f t="shared" si="126"/>
        <v>-4.1688329032022797E-2</v>
      </c>
      <c r="G1668" s="10"/>
      <c r="H1668" s="6">
        <v>12.22</v>
      </c>
      <c r="I1668" s="16">
        <f t="shared" si="127"/>
        <v>-3.1720856463123281E-3</v>
      </c>
      <c r="J1668" s="10"/>
      <c r="K1668" s="6">
        <v>67.854868999999994</v>
      </c>
      <c r="L1668" s="16">
        <f t="shared" si="128"/>
        <v>6.745632274384028E-2</v>
      </c>
      <c r="M1668" s="10"/>
      <c r="N1668" s="6">
        <v>86.962998999999996</v>
      </c>
      <c r="O1668" s="16">
        <f t="shared" si="129"/>
        <v>0.14315553849786067</v>
      </c>
      <c r="P1668" s="10"/>
    </row>
    <row r="1669" spans="1:16" x14ac:dyDescent="0.25">
      <c r="A1669" s="23">
        <v>39783</v>
      </c>
      <c r="B1669">
        <v>11.388729</v>
      </c>
      <c r="C1669" s="16">
        <f t="shared" si="125"/>
        <v>-1.8201806498090223E-2</v>
      </c>
      <c r="D1669" s="10"/>
      <c r="E1669" s="6">
        <v>18.315438</v>
      </c>
      <c r="F1669" s="16">
        <f t="shared" si="126"/>
        <v>-0.10977640943957778</v>
      </c>
      <c r="G1669" s="10"/>
      <c r="H1669" s="6">
        <v>11.54</v>
      </c>
      <c r="I1669" s="16">
        <f t="shared" si="127"/>
        <v>-7.7039274924471268E-2</v>
      </c>
      <c r="J1669" s="10"/>
      <c r="K1669" s="6">
        <v>67.344735999999997</v>
      </c>
      <c r="L1669" s="16">
        <f t="shared" si="128"/>
        <v>4.784241025066871E-2</v>
      </c>
      <c r="M1669" s="10"/>
      <c r="N1669" s="6">
        <v>86.630415999999997</v>
      </c>
      <c r="O1669" s="16">
        <f t="shared" si="129"/>
        <v>0.16306725191076943</v>
      </c>
      <c r="P1669" s="10"/>
    </row>
    <row r="1670" spans="1:16" x14ac:dyDescent="0.25">
      <c r="A1670" s="23">
        <v>39780</v>
      </c>
      <c r="B1670">
        <v>12.457680999999999</v>
      </c>
      <c r="C1670" s="16">
        <f t="shared" si="125"/>
        <v>-7.4332186997313032E-2</v>
      </c>
      <c r="D1670" s="10"/>
      <c r="E1670" s="6">
        <v>19.693701000000001</v>
      </c>
      <c r="F1670" s="16">
        <f t="shared" si="126"/>
        <v>-0.19838707870263217</v>
      </c>
      <c r="G1670" s="10"/>
      <c r="H1670" s="6">
        <v>12.63</v>
      </c>
      <c r="I1670" s="16">
        <f t="shared" si="127"/>
        <v>-0.15333822450476897</v>
      </c>
      <c r="J1670" s="10"/>
      <c r="K1670" s="6">
        <v>66.308207999999993</v>
      </c>
      <c r="L1670" s="16">
        <f t="shared" si="128"/>
        <v>5.0293184928120516E-2</v>
      </c>
      <c r="M1670" s="10"/>
      <c r="N1670" s="6">
        <v>83.435227999999995</v>
      </c>
      <c r="O1670" s="16">
        <f t="shared" si="129"/>
        <v>0.16474168135348277</v>
      </c>
      <c r="P1670" s="10"/>
    </row>
    <row r="1671" spans="1:16" x14ac:dyDescent="0.25">
      <c r="A1671" s="23">
        <v>39778</v>
      </c>
      <c r="B1671">
        <v>12.324951</v>
      </c>
      <c r="C1671" s="16">
        <f t="shared" si="125"/>
        <v>8.4794423349592307E-3</v>
      </c>
      <c r="D1671" s="10"/>
      <c r="E1671" s="6">
        <v>19.391514999999998</v>
      </c>
      <c r="F1671" s="16">
        <f t="shared" si="126"/>
        <v>-6.2456199249029898E-2</v>
      </c>
      <c r="G1671" s="10"/>
      <c r="H1671" s="6">
        <v>12.67</v>
      </c>
      <c r="I1671" s="16">
        <f t="shared" si="127"/>
        <v>-1.9409937888198781E-2</v>
      </c>
      <c r="J1671" s="10"/>
      <c r="K1671" s="6">
        <v>66.499469000000005</v>
      </c>
      <c r="L1671" s="16">
        <f t="shared" si="128"/>
        <v>6.5634458795979844E-2</v>
      </c>
      <c r="M1671" s="10"/>
      <c r="N1671" s="6">
        <v>82.417147</v>
      </c>
      <c r="O1671" s="16">
        <f t="shared" si="129"/>
        <v>0.13074532521737714</v>
      </c>
      <c r="P1671" s="10"/>
    </row>
    <row r="1672" spans="1:16" x14ac:dyDescent="0.25">
      <c r="A1672" s="23">
        <v>39777</v>
      </c>
      <c r="B1672">
        <v>11.739515000000001</v>
      </c>
      <c r="C1672" s="16">
        <f t="shared" si="125"/>
        <v>-1.8245648580568763E-2</v>
      </c>
      <c r="D1672" s="10"/>
      <c r="E1672" s="6">
        <v>19.022995000000002</v>
      </c>
      <c r="F1672" s="16">
        <f t="shared" si="126"/>
        <v>-6.6690375403249513E-2</v>
      </c>
      <c r="G1672" s="10"/>
      <c r="H1672" s="6">
        <v>12.07</v>
      </c>
      <c r="I1672" s="16">
        <f t="shared" si="127"/>
        <v>-4.5933734939758941E-2</v>
      </c>
      <c r="J1672" s="10"/>
      <c r="K1672" s="6">
        <v>66.852560999999994</v>
      </c>
      <c r="L1672" s="16">
        <f t="shared" si="128"/>
        <v>5.9609147058974132E-2</v>
      </c>
      <c r="M1672" s="10"/>
      <c r="N1672" s="6">
        <v>82.306657999999999</v>
      </c>
      <c r="O1672" s="16">
        <f t="shared" si="129"/>
        <v>0.1092669093553551</v>
      </c>
      <c r="P1672" s="10"/>
    </row>
    <row r="1673" spans="1:16" x14ac:dyDescent="0.25">
      <c r="A1673" s="23">
        <v>39776</v>
      </c>
      <c r="B1673">
        <v>11.784549999999999</v>
      </c>
      <c r="C1673" s="16">
        <f t="shared" ref="C1673:C1736" si="130">B1672/B1701-1</f>
        <v>-2.4749669503073557E-3</v>
      </c>
      <c r="D1673" s="10"/>
      <c r="E1673" s="6">
        <v>18.750292000000002</v>
      </c>
      <c r="F1673" s="16">
        <f t="shared" ref="F1673:F1736" si="131">E1672/E1701-1</f>
        <v>-2.8237962481689638E-2</v>
      </c>
      <c r="G1673" s="10"/>
      <c r="H1673" s="6">
        <v>12.72</v>
      </c>
      <c r="I1673" s="16">
        <f t="shared" ref="I1673:I1736" si="132">H1672/H1701-1</f>
        <v>-5.1846032992930113E-2</v>
      </c>
      <c r="J1673" s="10"/>
      <c r="K1673" s="6">
        <v>66.536246000000006</v>
      </c>
      <c r="L1673" s="16">
        <f t="shared" ref="L1673:L1736" si="133">K1672/K1701-1</f>
        <v>7.6408710625761156E-2</v>
      </c>
      <c r="M1673" s="10"/>
      <c r="N1673" s="6">
        <v>79.954811000000007</v>
      </c>
      <c r="O1673" s="16">
        <f t="shared" ref="O1673:O1736" si="134">N1672/N1701-1</f>
        <v>0.10206653833204915</v>
      </c>
      <c r="P1673" s="10"/>
    </row>
    <row r="1674" spans="1:16" x14ac:dyDescent="0.25">
      <c r="A1674" s="23">
        <v>39773</v>
      </c>
      <c r="B1674">
        <v>10.992908</v>
      </c>
      <c r="C1674" s="16">
        <f t="shared" si="130"/>
        <v>-0.13526733147103587</v>
      </c>
      <c r="D1674" s="10"/>
      <c r="E1674" s="6">
        <v>17.983768999999999</v>
      </c>
      <c r="F1674" s="16">
        <f t="shared" si="131"/>
        <v>-0.12667345972166599</v>
      </c>
      <c r="G1674" s="10"/>
      <c r="H1674" s="6">
        <v>12.15</v>
      </c>
      <c r="I1674" s="16">
        <f t="shared" si="132"/>
        <v>-5.4275092936802882E-2</v>
      </c>
      <c r="J1674" s="10"/>
      <c r="K1674" s="6">
        <v>66.830493000000004</v>
      </c>
      <c r="L1674" s="16">
        <f t="shared" si="133"/>
        <v>7.1315648876016491E-2</v>
      </c>
      <c r="M1674" s="10"/>
      <c r="N1674" s="6">
        <v>81.225438999999994</v>
      </c>
      <c r="O1674" s="16">
        <f t="shared" si="134"/>
        <v>8.0814103198140197E-2</v>
      </c>
      <c r="P1674" s="10"/>
    </row>
    <row r="1675" spans="1:16" x14ac:dyDescent="0.25">
      <c r="A1675" s="23">
        <v>39772</v>
      </c>
      <c r="B1675">
        <v>11.41006</v>
      </c>
      <c r="C1675" s="16">
        <f t="shared" si="130"/>
        <v>-0.2106214915967789</v>
      </c>
      <c r="D1675" s="10"/>
      <c r="E1675" s="6">
        <v>17.364656</v>
      </c>
      <c r="F1675" s="16">
        <f t="shared" si="131"/>
        <v>-0.17063224746283034</v>
      </c>
      <c r="G1675" s="10"/>
      <c r="H1675" s="6">
        <v>11.01</v>
      </c>
      <c r="I1675" s="16">
        <f t="shared" si="132"/>
        <v>-0.12715517241379304</v>
      </c>
      <c r="J1675" s="10"/>
      <c r="K1675" s="6">
        <v>66.065454000000003</v>
      </c>
      <c r="L1675" s="16">
        <f t="shared" si="133"/>
        <v>5.9201057018751335E-2</v>
      </c>
      <c r="M1675" s="10"/>
      <c r="N1675" s="6">
        <v>82.417147</v>
      </c>
      <c r="O1675" s="16">
        <f t="shared" si="134"/>
        <v>9.0919104148654561E-2</v>
      </c>
      <c r="P1675" s="10"/>
    </row>
    <row r="1676" spans="1:16" x14ac:dyDescent="0.25">
      <c r="A1676" s="23">
        <v>39771</v>
      </c>
      <c r="B1676">
        <v>12.225403999999999</v>
      </c>
      <c r="C1676" s="16">
        <f t="shared" si="130"/>
        <v>-7.2420113923445495E-2</v>
      </c>
      <c r="D1676" s="10"/>
      <c r="E1676" s="6">
        <v>18.654475999999999</v>
      </c>
      <c r="F1676" s="16">
        <f t="shared" si="131"/>
        <v>-0.10179183793220881</v>
      </c>
      <c r="G1676" s="10"/>
      <c r="H1676" s="6">
        <v>11.41</v>
      </c>
      <c r="I1676" s="16">
        <f t="shared" si="132"/>
        <v>-0.16146230007616158</v>
      </c>
      <c r="J1676" s="10"/>
      <c r="K1676" s="6">
        <v>66.793716000000003</v>
      </c>
      <c r="L1676" s="16">
        <f t="shared" si="133"/>
        <v>0.10474837202278309</v>
      </c>
      <c r="M1676" s="10"/>
      <c r="N1676" s="6">
        <v>78.368504000000001</v>
      </c>
      <c r="O1676" s="16">
        <f t="shared" si="134"/>
        <v>9.2734833158726548E-2</v>
      </c>
      <c r="P1676" s="10"/>
    </row>
    <row r="1677" spans="1:16" x14ac:dyDescent="0.25">
      <c r="A1677" s="23">
        <v>39770</v>
      </c>
      <c r="B1677">
        <v>12.950678999999999</v>
      </c>
      <c r="C1677" s="16">
        <f t="shared" si="130"/>
        <v>3.6727958937940564E-2</v>
      </c>
      <c r="D1677" s="10"/>
      <c r="E1677" s="6">
        <v>19.258848</v>
      </c>
      <c r="F1677" s="16">
        <f t="shared" si="131"/>
        <v>-3.4338000304485861E-2</v>
      </c>
      <c r="G1677" s="10"/>
      <c r="H1677" s="6">
        <v>12.14</v>
      </c>
      <c r="I1677" s="16">
        <f t="shared" si="132"/>
        <v>-0.12027756360832698</v>
      </c>
      <c r="J1677" s="10"/>
      <c r="K1677" s="6">
        <v>66.690730000000002</v>
      </c>
      <c r="L1677" s="16">
        <f t="shared" si="133"/>
        <v>5.543470200434375E-2</v>
      </c>
      <c r="M1677" s="10"/>
      <c r="N1677" s="6">
        <v>76.411261999999994</v>
      </c>
      <c r="O1677" s="16">
        <f t="shared" si="134"/>
        <v>3.1743551657438029E-2</v>
      </c>
      <c r="P1677" s="10"/>
    </row>
    <row r="1678" spans="1:16" x14ac:dyDescent="0.25">
      <c r="A1678" s="23">
        <v>39769</v>
      </c>
      <c r="B1678">
        <v>12.505084</v>
      </c>
      <c r="C1678" s="16">
        <f t="shared" si="130"/>
        <v>4.0221614222031743E-2</v>
      </c>
      <c r="D1678" s="10"/>
      <c r="E1678" s="6">
        <v>19.155663000000001</v>
      </c>
      <c r="F1678" s="16">
        <f t="shared" si="131"/>
        <v>-8.3800887653093126E-2</v>
      </c>
      <c r="G1678" s="10"/>
      <c r="H1678" s="6">
        <v>12.52</v>
      </c>
      <c r="I1678" s="16">
        <f t="shared" si="132"/>
        <v>-8.0999242997728982E-2</v>
      </c>
      <c r="J1678" s="10"/>
      <c r="K1678" s="6">
        <v>66.609812000000005</v>
      </c>
      <c r="L1678" s="16">
        <f t="shared" si="133"/>
        <v>2.5691577933935283E-2</v>
      </c>
      <c r="M1678" s="10"/>
      <c r="N1678" s="6">
        <v>75.440532000000005</v>
      </c>
      <c r="O1678" s="16">
        <f t="shared" si="134"/>
        <v>-2.4889454467983407E-3</v>
      </c>
      <c r="P1678" s="10"/>
    </row>
    <row r="1679" spans="1:16" x14ac:dyDescent="0.25">
      <c r="A1679" s="23">
        <v>39766</v>
      </c>
      <c r="B1679">
        <v>12.855872</v>
      </c>
      <c r="C1679" s="16">
        <f t="shared" si="130"/>
        <v>3.3493390810772405E-2</v>
      </c>
      <c r="D1679" s="10"/>
      <c r="E1679" s="6">
        <v>20.143295999999999</v>
      </c>
      <c r="F1679" s="16">
        <f t="shared" si="131"/>
        <v>-0.10131395034780122</v>
      </c>
      <c r="G1679" s="10"/>
      <c r="H1679" s="6">
        <v>12.6</v>
      </c>
      <c r="I1679" s="16">
        <f t="shared" si="132"/>
        <v>-3.3950617283950768E-2</v>
      </c>
      <c r="J1679" s="10"/>
      <c r="K1679" s="6">
        <v>66.131662000000006</v>
      </c>
      <c r="L1679" s="16">
        <f t="shared" si="133"/>
        <v>1.7118965217716164E-2</v>
      </c>
      <c r="M1679" s="10"/>
      <c r="N1679" s="6">
        <v>75.109065000000001</v>
      </c>
      <c r="O1679" s="16">
        <f t="shared" si="134"/>
        <v>-2.9305939984277773E-2</v>
      </c>
      <c r="P1679" s="10"/>
    </row>
    <row r="1680" spans="1:16" x14ac:dyDescent="0.25">
      <c r="A1680" s="23">
        <v>39765</v>
      </c>
      <c r="B1680">
        <v>12.903275000000001</v>
      </c>
      <c r="C1680" s="16">
        <f t="shared" si="130"/>
        <v>-1.8669509927559003E-2</v>
      </c>
      <c r="D1680" s="10"/>
      <c r="E1680" s="6">
        <v>21.027743999999998</v>
      </c>
      <c r="F1680" s="16">
        <f t="shared" si="131"/>
        <v>-9.0213103259047078E-2</v>
      </c>
      <c r="G1680" s="10"/>
      <c r="H1680" s="6">
        <v>13.37</v>
      </c>
      <c r="I1680" s="16">
        <f t="shared" si="132"/>
        <v>-8.5631349782293142E-2</v>
      </c>
      <c r="J1680" s="10"/>
      <c r="K1680" s="6">
        <v>66.146372</v>
      </c>
      <c r="L1680" s="16">
        <f t="shared" si="133"/>
        <v>2.8673462699134733E-2</v>
      </c>
      <c r="M1680" s="10"/>
      <c r="N1680" s="6">
        <v>73.649028999999999</v>
      </c>
      <c r="O1680" s="16">
        <f t="shared" si="134"/>
        <v>-3.6494442725552245E-2</v>
      </c>
      <c r="P1680" s="10"/>
    </row>
    <row r="1681" spans="1:16" x14ac:dyDescent="0.25">
      <c r="A1681" s="23">
        <v>39764</v>
      </c>
      <c r="B1681">
        <v>12.265696</v>
      </c>
      <c r="C1681" s="16">
        <f t="shared" si="130"/>
        <v>-4.0350601101219352E-2</v>
      </c>
      <c r="D1681" s="10"/>
      <c r="E1681" s="6">
        <v>19.693701000000001</v>
      </c>
      <c r="F1681" s="16">
        <f t="shared" si="131"/>
        <v>-0.10226560726912448</v>
      </c>
      <c r="G1681" s="10"/>
      <c r="H1681" s="6">
        <v>12.87</v>
      </c>
      <c r="I1681" s="16">
        <f t="shared" si="132"/>
        <v>-5.3116147308781891E-2</v>
      </c>
      <c r="J1681" s="10"/>
      <c r="K1681" s="6">
        <v>66.602455000000006</v>
      </c>
      <c r="L1681" s="16">
        <f t="shared" si="133"/>
        <v>1.6976005506577518E-2</v>
      </c>
      <c r="M1681" s="10"/>
      <c r="N1681" s="6">
        <v>75.456318999999993</v>
      </c>
      <c r="O1681" s="16">
        <f t="shared" si="134"/>
        <v>-3.8055006477051068E-2</v>
      </c>
      <c r="P1681" s="10"/>
    </row>
    <row r="1682" spans="1:16" x14ac:dyDescent="0.25">
      <c r="A1682" s="23">
        <v>39763</v>
      </c>
      <c r="B1682">
        <v>12.724327000000001</v>
      </c>
      <c r="C1682" s="16">
        <f t="shared" si="130"/>
        <v>-9.9648996809715951E-2</v>
      </c>
      <c r="D1682" s="10"/>
      <c r="E1682" s="6">
        <v>20.305444000000001</v>
      </c>
      <c r="F1682" s="16">
        <f t="shared" si="131"/>
        <v>-0.14083605328973947</v>
      </c>
      <c r="G1682" s="10"/>
      <c r="H1682" s="6">
        <v>13.41</v>
      </c>
      <c r="I1682" s="16">
        <f t="shared" si="132"/>
        <v>-0.12922868741542626</v>
      </c>
      <c r="J1682" s="10"/>
      <c r="K1682" s="6">
        <v>66.617164000000002</v>
      </c>
      <c r="L1682" s="16">
        <f t="shared" si="133"/>
        <v>2.3527368220560785E-2</v>
      </c>
      <c r="M1682" s="10"/>
      <c r="N1682" s="6">
        <v>74.974901000000003</v>
      </c>
      <c r="O1682" s="16">
        <f t="shared" si="134"/>
        <v>-5.7731217744768637E-3</v>
      </c>
      <c r="P1682" s="10"/>
    </row>
    <row r="1683" spans="1:16" x14ac:dyDescent="0.25">
      <c r="A1683" s="23">
        <v>39762</v>
      </c>
      <c r="B1683">
        <v>12.298527</v>
      </c>
      <c r="C1683" s="16">
        <f t="shared" si="130"/>
        <v>-0.12265534045014126</v>
      </c>
      <c r="D1683" s="10"/>
      <c r="E1683" s="6">
        <v>20.570779000000002</v>
      </c>
      <c r="F1683" s="16">
        <f t="shared" si="131"/>
        <v>-0.14147715804161454</v>
      </c>
      <c r="G1683" s="10"/>
      <c r="H1683" s="6">
        <v>13.6</v>
      </c>
      <c r="I1683" s="16">
        <f t="shared" si="132"/>
        <v>-0.10480640854472634</v>
      </c>
      <c r="J1683" s="10"/>
      <c r="K1683" s="6">
        <v>66.403835999999998</v>
      </c>
      <c r="L1683" s="16">
        <f t="shared" si="133"/>
        <v>8.8868206148309259E-3</v>
      </c>
      <c r="M1683" s="10"/>
      <c r="N1683" s="6">
        <v>74.753923</v>
      </c>
      <c r="O1683" s="16">
        <f t="shared" si="134"/>
        <v>-4.1744901110977173E-3</v>
      </c>
      <c r="P1683" s="10"/>
    </row>
    <row r="1684" spans="1:16" x14ac:dyDescent="0.25">
      <c r="A1684" s="23">
        <v>39759</v>
      </c>
      <c r="B1684">
        <v>12.655726</v>
      </c>
      <c r="C1684" s="16">
        <f t="shared" si="130"/>
        <v>-0.15311934893382517</v>
      </c>
      <c r="D1684" s="10"/>
      <c r="E1684" s="6">
        <v>21.315189</v>
      </c>
      <c r="F1684" s="16">
        <f t="shared" si="131"/>
        <v>-0.11565272374235058</v>
      </c>
      <c r="G1684" s="10"/>
      <c r="H1684" s="6">
        <v>13.63</v>
      </c>
      <c r="I1684" s="16">
        <f t="shared" si="132"/>
        <v>-0.10349373764007908</v>
      </c>
      <c r="J1684" s="10"/>
      <c r="K1684" s="6">
        <v>66.374415999999997</v>
      </c>
      <c r="L1684" s="16">
        <f t="shared" si="133"/>
        <v>1.4937938219802716E-2</v>
      </c>
      <c r="M1684" s="10"/>
      <c r="N1684" s="6">
        <v>74.390888000000004</v>
      </c>
      <c r="O1684" s="16">
        <f t="shared" si="134"/>
        <v>5.3816499463101852E-3</v>
      </c>
      <c r="P1684" s="10"/>
    </row>
    <row r="1685" spans="1:16" x14ac:dyDescent="0.25">
      <c r="A1685" s="23">
        <v>39758</v>
      </c>
      <c r="B1685">
        <v>12.189711000000001</v>
      </c>
      <c r="C1685" s="16">
        <f t="shared" si="130"/>
        <v>-7.4394450634703735E-2</v>
      </c>
      <c r="D1685" s="10"/>
      <c r="E1685" s="6">
        <v>20.533928</v>
      </c>
      <c r="F1685" s="16">
        <f t="shared" si="131"/>
        <v>-4.680292531195851E-2</v>
      </c>
      <c r="G1685" s="10"/>
      <c r="H1685" s="6">
        <v>13.15</v>
      </c>
      <c r="I1685" s="16">
        <f t="shared" si="132"/>
        <v>-0.10033003300330035</v>
      </c>
      <c r="J1685" s="10"/>
      <c r="K1685" s="6">
        <v>66.845208</v>
      </c>
      <c r="L1685" s="16">
        <f t="shared" si="133"/>
        <v>0.11358069364431844</v>
      </c>
      <c r="M1685" s="10"/>
      <c r="N1685" s="6">
        <v>74.880194000000003</v>
      </c>
      <c r="O1685" s="16">
        <f t="shared" si="134"/>
        <v>-2.3883253894290579E-2</v>
      </c>
      <c r="P1685" s="10"/>
    </row>
    <row r="1686" spans="1:16" x14ac:dyDescent="0.25">
      <c r="A1686" s="23">
        <v>39757</v>
      </c>
      <c r="B1686">
        <v>13.358295999999999</v>
      </c>
      <c r="C1686" s="16">
        <f t="shared" si="130"/>
        <v>-0.16940685998981586</v>
      </c>
      <c r="D1686" s="10"/>
      <c r="E1686" s="6">
        <v>21.167781000000002</v>
      </c>
      <c r="F1686" s="16">
        <f t="shared" si="131"/>
        <v>-0.13262759424840609</v>
      </c>
      <c r="G1686" s="10"/>
      <c r="H1686" s="6">
        <v>13.66</v>
      </c>
      <c r="I1686" s="16">
        <f t="shared" si="132"/>
        <v>-0.17347580138277807</v>
      </c>
      <c r="J1686" s="10"/>
      <c r="K1686" s="6">
        <v>66.389126000000005</v>
      </c>
      <c r="L1686" s="16">
        <f t="shared" si="133"/>
        <v>1.9300096400526989E-2</v>
      </c>
      <c r="M1686" s="10"/>
      <c r="N1686" s="6">
        <v>75.424750000000003</v>
      </c>
      <c r="O1686" s="16">
        <f t="shared" si="134"/>
        <v>1.1129498400588522E-2</v>
      </c>
      <c r="P1686" s="10"/>
    </row>
    <row r="1687" spans="1:16" x14ac:dyDescent="0.25">
      <c r="A1687" s="23">
        <v>39756</v>
      </c>
      <c r="B1687">
        <v>14.148391999999999</v>
      </c>
      <c r="C1687" s="16">
        <f t="shared" si="130"/>
        <v>-0.12585138114449945</v>
      </c>
      <c r="D1687" s="10"/>
      <c r="E1687" s="6">
        <v>22.944047000000001</v>
      </c>
      <c r="F1687" s="16">
        <f t="shared" si="131"/>
        <v>-0.11275872689284283</v>
      </c>
      <c r="G1687" s="10"/>
      <c r="H1687" s="6">
        <v>14.23</v>
      </c>
      <c r="I1687" s="16">
        <f t="shared" si="132"/>
        <v>-0.10543549443352973</v>
      </c>
      <c r="J1687" s="10"/>
      <c r="K1687" s="6">
        <v>65.123869999999997</v>
      </c>
      <c r="L1687" s="16">
        <f t="shared" si="133"/>
        <v>-1.5015228964126104E-2</v>
      </c>
      <c r="M1687" s="10"/>
      <c r="N1687" s="6">
        <v>74.540833000000006</v>
      </c>
      <c r="O1687" s="16">
        <f t="shared" si="134"/>
        <v>2.5864688128348412E-2</v>
      </c>
      <c r="P1687" s="10"/>
    </row>
    <row r="1688" spans="1:16" x14ac:dyDescent="0.25">
      <c r="A1688" s="23">
        <v>39755</v>
      </c>
      <c r="B1688">
        <v>12.416805</v>
      </c>
      <c r="C1688" s="16">
        <f t="shared" si="130"/>
        <v>-8.9372685400174179E-2</v>
      </c>
      <c r="D1688" s="10"/>
      <c r="E1688" s="6">
        <v>22.089081</v>
      </c>
      <c r="F1688" s="16">
        <f t="shared" si="131"/>
        <v>-1.080391849151352E-2</v>
      </c>
      <c r="G1688" s="10"/>
      <c r="H1688" s="6">
        <v>14.04</v>
      </c>
      <c r="I1688" s="16">
        <f t="shared" si="132"/>
        <v>-6.3199473337722134E-2</v>
      </c>
      <c r="J1688" s="10"/>
      <c r="K1688" s="6">
        <v>64.682502999999997</v>
      </c>
      <c r="L1688" s="16">
        <f t="shared" si="133"/>
        <v>-2.9590876610171457E-2</v>
      </c>
      <c r="M1688" s="10"/>
      <c r="N1688" s="6">
        <v>73.167610999999994</v>
      </c>
      <c r="O1688" s="16">
        <f t="shared" si="134"/>
        <v>1.1793327980327062E-2</v>
      </c>
      <c r="P1688" s="10"/>
    </row>
    <row r="1689" spans="1:16" x14ac:dyDescent="0.25">
      <c r="A1689" s="23">
        <v>39752</v>
      </c>
      <c r="B1689">
        <v>13.093353</v>
      </c>
      <c r="C1689" s="16">
        <f t="shared" si="130"/>
        <v>-0.21539608270690513</v>
      </c>
      <c r="D1689" s="10"/>
      <c r="E1689" s="6">
        <v>22.811381000000001</v>
      </c>
      <c r="F1689" s="16">
        <f t="shared" si="131"/>
        <v>-2.5365853787676751E-2</v>
      </c>
      <c r="G1689" s="10"/>
      <c r="H1689" s="6">
        <v>13.59</v>
      </c>
      <c r="I1689" s="16">
        <f t="shared" si="132"/>
        <v>-9.5360824742268036E-2</v>
      </c>
      <c r="J1689" s="10"/>
      <c r="K1689" s="6">
        <v>64.156541000000004</v>
      </c>
      <c r="L1689" s="16">
        <f t="shared" si="133"/>
        <v>-3.8672737834649862E-2</v>
      </c>
      <c r="M1689" s="10"/>
      <c r="N1689" s="6">
        <v>72.970309</v>
      </c>
      <c r="O1689" s="16">
        <f t="shared" si="134"/>
        <v>-2.4959546734195648E-3</v>
      </c>
      <c r="P1689" s="10"/>
    </row>
    <row r="1690" spans="1:16" x14ac:dyDescent="0.25">
      <c r="A1690" s="23">
        <v>39751</v>
      </c>
      <c r="B1690">
        <v>12.833142</v>
      </c>
      <c r="C1690" s="16">
        <f t="shared" si="130"/>
        <v>-0.15081315247496618</v>
      </c>
      <c r="D1690" s="10"/>
      <c r="E1690" s="6">
        <v>22.25123</v>
      </c>
      <c r="F1690" s="16">
        <f t="shared" si="131"/>
        <v>-1.5898255993414323E-2</v>
      </c>
      <c r="G1690" s="10"/>
      <c r="H1690" s="6">
        <v>13.2</v>
      </c>
      <c r="I1690" s="16">
        <f t="shared" si="132"/>
        <v>-0.14041745730550292</v>
      </c>
      <c r="J1690" s="10"/>
      <c r="K1690" s="6">
        <v>64.420047999999994</v>
      </c>
      <c r="L1690" s="16">
        <f t="shared" si="133"/>
        <v>-5.6300810685133484E-2</v>
      </c>
      <c r="M1690" s="10"/>
      <c r="N1690" s="6">
        <v>73.929306999999994</v>
      </c>
      <c r="O1690" s="16">
        <f t="shared" si="134"/>
        <v>-8.9973613664887653E-3</v>
      </c>
      <c r="P1690" s="10"/>
    </row>
    <row r="1691" spans="1:16" x14ac:dyDescent="0.25">
      <c r="A1691" s="23">
        <v>39750</v>
      </c>
      <c r="B1691">
        <v>11.991004</v>
      </c>
      <c r="C1691" s="16">
        <f t="shared" si="130"/>
        <v>-0.22020986106120033</v>
      </c>
      <c r="D1691" s="10"/>
      <c r="E1691" s="6">
        <v>21.138300000000001</v>
      </c>
      <c r="F1691" s="16">
        <f t="shared" si="131"/>
        <v>-5.1821624822849577E-2</v>
      </c>
      <c r="G1691" s="10"/>
      <c r="H1691" s="6">
        <v>12.88</v>
      </c>
      <c r="I1691" s="16">
        <f t="shared" si="132"/>
        <v>-0.17189460476787954</v>
      </c>
      <c r="J1691" s="10"/>
      <c r="K1691" s="6">
        <v>64.903139999999993</v>
      </c>
      <c r="L1691" s="16">
        <f t="shared" si="133"/>
        <v>-4.6805725109600016E-2</v>
      </c>
      <c r="M1691" s="10"/>
      <c r="N1691" s="6">
        <v>74.605322999999999</v>
      </c>
      <c r="O1691" s="16">
        <f t="shared" si="134"/>
        <v>3.9198324273299612E-3</v>
      </c>
      <c r="P1691" s="10"/>
    </row>
    <row r="1692" spans="1:16" x14ac:dyDescent="0.25">
      <c r="A1692" s="23">
        <v>39749</v>
      </c>
      <c r="B1692">
        <v>11.820684999999999</v>
      </c>
      <c r="C1692" s="16">
        <f t="shared" si="130"/>
        <v>-0.24230196812487836</v>
      </c>
      <c r="D1692" s="10"/>
      <c r="E1692" s="6">
        <v>21.882709999999999</v>
      </c>
      <c r="F1692" s="16">
        <f t="shared" si="131"/>
        <v>-0.10178514800002147</v>
      </c>
      <c r="G1692" s="10"/>
      <c r="H1692" s="6">
        <v>12.38</v>
      </c>
      <c r="I1692" s="16">
        <f t="shared" si="132"/>
        <v>-0.17699680511182103</v>
      </c>
      <c r="J1692" s="10"/>
      <c r="K1692" s="6">
        <v>63.827154</v>
      </c>
      <c r="L1692" s="16">
        <f t="shared" si="133"/>
        <v>-9.6536398373658905E-3</v>
      </c>
      <c r="M1692" s="10"/>
      <c r="N1692" s="6">
        <v>74.98263</v>
      </c>
      <c r="O1692" s="16">
        <f t="shared" si="134"/>
        <v>-1.9052210126745517E-2</v>
      </c>
      <c r="P1692" s="10"/>
    </row>
    <row r="1693" spans="1:16" x14ac:dyDescent="0.25">
      <c r="A1693" s="23">
        <v>39748</v>
      </c>
      <c r="B1693">
        <v>11.021126000000001</v>
      </c>
      <c r="C1693" s="16">
        <f t="shared" si="130"/>
        <v>-0.22031510240620433</v>
      </c>
      <c r="D1693" s="10"/>
      <c r="E1693" s="6">
        <v>19.767406000000001</v>
      </c>
      <c r="F1693" s="16">
        <f t="shared" si="131"/>
        <v>-4.6257619677993245E-2</v>
      </c>
      <c r="G1693" s="10"/>
      <c r="H1693" s="6">
        <v>11.29</v>
      </c>
      <c r="I1693" s="16">
        <f t="shared" si="132"/>
        <v>-0.18067504963600256</v>
      </c>
      <c r="J1693" s="10"/>
      <c r="K1693" s="6">
        <v>64.251694000000001</v>
      </c>
      <c r="L1693" s="16">
        <f t="shared" si="133"/>
        <v>-1.2790600394694041E-2</v>
      </c>
      <c r="M1693" s="10"/>
      <c r="N1693" s="6">
        <v>76.090982999999994</v>
      </c>
      <c r="O1693" s="16">
        <f t="shared" si="134"/>
        <v>-2.8505886946772141E-2</v>
      </c>
      <c r="P1693" s="10"/>
    </row>
    <row r="1694" spans="1:16" x14ac:dyDescent="0.25">
      <c r="A1694" s="23">
        <v>39745</v>
      </c>
      <c r="B1694">
        <v>11.349938999999999</v>
      </c>
      <c r="C1694" s="16">
        <f t="shared" si="130"/>
        <v>-0.29781462352341903</v>
      </c>
      <c r="D1694" s="10"/>
      <c r="E1694" s="6">
        <v>20.158037</v>
      </c>
      <c r="F1694" s="16">
        <f t="shared" si="131"/>
        <v>-0.16914494594362162</v>
      </c>
      <c r="G1694" s="10"/>
      <c r="H1694" s="6">
        <v>11.6</v>
      </c>
      <c r="I1694" s="16">
        <f t="shared" si="132"/>
        <v>-0.29525593008739082</v>
      </c>
      <c r="J1694" s="10"/>
      <c r="K1694" s="6">
        <v>64.668912000000006</v>
      </c>
      <c r="L1694" s="16">
        <f t="shared" si="133"/>
        <v>-5.175046455254062E-2</v>
      </c>
      <c r="M1694" s="10"/>
      <c r="N1694" s="6">
        <v>76.035959000000005</v>
      </c>
      <c r="O1694" s="16">
        <f t="shared" si="134"/>
        <v>-9.2165369975433231E-3</v>
      </c>
      <c r="P1694" s="10"/>
    </row>
    <row r="1695" spans="1:16" x14ac:dyDescent="0.25">
      <c r="A1695" s="23">
        <v>39744</v>
      </c>
      <c r="B1695">
        <v>11.430368</v>
      </c>
      <c r="C1695" s="16">
        <f t="shared" si="130"/>
        <v>-0.30844617805699504</v>
      </c>
      <c r="D1695" s="10"/>
      <c r="E1695" s="6">
        <v>21.263597000000001</v>
      </c>
      <c r="F1695" s="16">
        <f t="shared" si="131"/>
        <v>-0.16411982431040117</v>
      </c>
      <c r="G1695" s="10"/>
      <c r="H1695" s="6">
        <v>12.6</v>
      </c>
      <c r="I1695" s="16">
        <f t="shared" si="132"/>
        <v>-0.25016160310277957</v>
      </c>
      <c r="J1695" s="10"/>
      <c r="K1695" s="6">
        <v>64.412726000000006</v>
      </c>
      <c r="L1695" s="16">
        <f t="shared" si="133"/>
        <v>-0.10615063438318328</v>
      </c>
      <c r="M1695" s="10"/>
      <c r="N1695" s="6">
        <v>76.853459999999998</v>
      </c>
      <c r="O1695" s="16">
        <f t="shared" si="134"/>
        <v>-1.0134991097315749E-2</v>
      </c>
      <c r="P1695" s="10"/>
    </row>
    <row r="1696" spans="1:16" x14ac:dyDescent="0.25">
      <c r="A1696" s="23">
        <v>39743</v>
      </c>
      <c r="B1696">
        <v>11.475313</v>
      </c>
      <c r="C1696" s="16">
        <f t="shared" si="130"/>
        <v>-0.32561061396899238</v>
      </c>
      <c r="D1696" s="10"/>
      <c r="E1696" s="6">
        <v>20.644483000000001</v>
      </c>
      <c r="F1696" s="16">
        <f t="shared" si="131"/>
        <v>-0.14695444448206596</v>
      </c>
      <c r="G1696" s="10"/>
      <c r="H1696" s="6">
        <v>12.61</v>
      </c>
      <c r="I1696" s="16">
        <f t="shared" si="132"/>
        <v>-0.20504731861198744</v>
      </c>
      <c r="J1696" s="10"/>
      <c r="K1696" s="6">
        <v>64.010144999999994</v>
      </c>
      <c r="L1696" s="16">
        <f t="shared" si="133"/>
        <v>-0.11627790965669249</v>
      </c>
      <c r="M1696" s="10"/>
      <c r="N1696" s="6">
        <v>76.287498999999997</v>
      </c>
      <c r="O1696" s="16">
        <f t="shared" si="134"/>
        <v>3.2965491863454544E-2</v>
      </c>
      <c r="P1696" s="10"/>
    </row>
    <row r="1697" spans="1:16" x14ac:dyDescent="0.25">
      <c r="A1697" s="23">
        <v>39742</v>
      </c>
      <c r="B1697">
        <v>11.993370000000001</v>
      </c>
      <c r="C1697" s="16">
        <f t="shared" si="130"/>
        <v>-0.316279067550441</v>
      </c>
      <c r="D1697" s="10"/>
      <c r="E1697" s="6">
        <v>22.089081</v>
      </c>
      <c r="F1697" s="16">
        <f t="shared" si="131"/>
        <v>-0.17593414365378346</v>
      </c>
      <c r="G1697" s="10"/>
      <c r="H1697" s="6">
        <v>13.24</v>
      </c>
      <c r="I1697" s="16">
        <f t="shared" si="132"/>
        <v>-0.20641913152926372</v>
      </c>
      <c r="J1697" s="10"/>
      <c r="K1697" s="6">
        <v>64.756749999999997</v>
      </c>
      <c r="L1697" s="16">
        <f t="shared" si="133"/>
        <v>-0.12850968918445405</v>
      </c>
      <c r="M1697" s="10"/>
      <c r="N1697" s="6">
        <v>74.770396000000005</v>
      </c>
      <c r="O1697" s="16">
        <f t="shared" si="134"/>
        <v>1.2139169147532547E-2</v>
      </c>
      <c r="P1697" s="10"/>
    </row>
    <row r="1698" spans="1:16" x14ac:dyDescent="0.25">
      <c r="A1698" s="23">
        <v>39741</v>
      </c>
      <c r="B1698">
        <v>12.303257</v>
      </c>
      <c r="C1698" s="16">
        <f t="shared" si="130"/>
        <v>-0.26564310118909129</v>
      </c>
      <c r="D1698" s="10"/>
      <c r="E1698" s="6">
        <v>22.848231999999999</v>
      </c>
      <c r="F1698" s="16">
        <f t="shared" si="131"/>
        <v>-0.10590695467779687</v>
      </c>
      <c r="G1698" s="10"/>
      <c r="H1698" s="6">
        <v>13.63</v>
      </c>
      <c r="I1698" s="16">
        <f t="shared" si="132"/>
        <v>-0.16624685138539042</v>
      </c>
      <c r="J1698" s="10"/>
      <c r="K1698" s="6">
        <v>64.11994</v>
      </c>
      <c r="L1698" s="16">
        <f t="shared" si="133"/>
        <v>-0.12520076576062811</v>
      </c>
      <c r="M1698" s="10"/>
      <c r="N1698" s="6">
        <v>74.377364</v>
      </c>
      <c r="O1698" s="16">
        <f t="shared" si="134"/>
        <v>-8.5043540444719179E-3</v>
      </c>
      <c r="P1698" s="10"/>
    </row>
    <row r="1699" spans="1:16" x14ac:dyDescent="0.25">
      <c r="A1699" s="23">
        <v>39738</v>
      </c>
      <c r="B1699">
        <v>12.352935</v>
      </c>
      <c r="C1699" s="16">
        <f t="shared" si="130"/>
        <v>-0.22936732523076209</v>
      </c>
      <c r="D1699" s="10"/>
      <c r="E1699" s="6">
        <v>21.005633</v>
      </c>
      <c r="F1699" s="16">
        <f t="shared" si="131"/>
        <v>-9.7262676785745628E-2</v>
      </c>
      <c r="G1699" s="10"/>
      <c r="H1699" s="6">
        <v>12.88</v>
      </c>
      <c r="I1699" s="16">
        <f t="shared" si="132"/>
        <v>-0.13350286077558804</v>
      </c>
      <c r="J1699" s="10"/>
      <c r="K1699" s="6">
        <v>62.224159</v>
      </c>
      <c r="L1699" s="16">
        <f t="shared" si="133"/>
        <v>-0.13414436300850596</v>
      </c>
      <c r="M1699" s="10"/>
      <c r="N1699" s="6">
        <v>73.787816000000007</v>
      </c>
      <c r="O1699" s="16">
        <f t="shared" si="134"/>
        <v>-1.9827595295427325E-2</v>
      </c>
      <c r="P1699" s="10"/>
    </row>
    <row r="1700" spans="1:16" x14ac:dyDescent="0.25">
      <c r="A1700" s="23">
        <v>39737</v>
      </c>
      <c r="B1700">
        <v>12.554007</v>
      </c>
      <c r="C1700" s="16">
        <f t="shared" si="130"/>
        <v>-0.25506416414026578</v>
      </c>
      <c r="D1700" s="10"/>
      <c r="E1700" s="6">
        <v>20.777151</v>
      </c>
      <c r="F1700" s="16">
        <f t="shared" si="131"/>
        <v>-0.19673053750702196</v>
      </c>
      <c r="G1700" s="10"/>
      <c r="H1700" s="6">
        <v>13.28</v>
      </c>
      <c r="I1700" s="16">
        <f t="shared" si="132"/>
        <v>-0.19247648902821313</v>
      </c>
      <c r="J1700" s="10"/>
      <c r="K1700" s="6">
        <v>62.758488999999997</v>
      </c>
      <c r="L1700" s="16">
        <f t="shared" si="133"/>
        <v>-0.15684067555827286</v>
      </c>
      <c r="M1700" s="10"/>
      <c r="N1700" s="6">
        <v>74.298751999999993</v>
      </c>
      <c r="O1700" s="16">
        <f t="shared" si="134"/>
        <v>-1.7962044433827984E-2</v>
      </c>
      <c r="P1700" s="10"/>
    </row>
    <row r="1701" spans="1:16" x14ac:dyDescent="0.25">
      <c r="A1701" s="23">
        <v>39736</v>
      </c>
      <c r="B1701">
        <v>11.768642</v>
      </c>
      <c r="C1701" s="16">
        <f t="shared" si="130"/>
        <v>-0.2604515213694869</v>
      </c>
      <c r="D1701" s="10"/>
      <c r="E1701" s="6">
        <v>19.575775</v>
      </c>
      <c r="F1701" s="16">
        <f t="shared" si="131"/>
        <v>-0.17813407926903879</v>
      </c>
      <c r="G1701" s="10"/>
      <c r="H1701" s="6">
        <v>12.73</v>
      </c>
      <c r="I1701" s="16">
        <f t="shared" si="132"/>
        <v>-0.14267269205939326</v>
      </c>
      <c r="J1701" s="10"/>
      <c r="K1701" s="6">
        <v>62.107042</v>
      </c>
      <c r="L1701" s="16">
        <f t="shared" si="133"/>
        <v>-0.14817052321071322</v>
      </c>
      <c r="M1701" s="10"/>
      <c r="N1701" s="6">
        <v>74.683927999999995</v>
      </c>
      <c r="O1701" s="16">
        <f t="shared" si="134"/>
        <v>-7.0194877903979602E-3</v>
      </c>
      <c r="P1701" s="10"/>
    </row>
    <row r="1702" spans="1:16" x14ac:dyDescent="0.25">
      <c r="A1702" s="23">
        <v>39735</v>
      </c>
      <c r="B1702">
        <v>13.627969</v>
      </c>
      <c r="C1702" s="16">
        <f t="shared" si="130"/>
        <v>-0.29432623794527268</v>
      </c>
      <c r="D1702" s="10"/>
      <c r="E1702" s="6">
        <v>21.469967</v>
      </c>
      <c r="F1702" s="16">
        <f t="shared" si="131"/>
        <v>-0.22270997088027478</v>
      </c>
      <c r="G1702" s="10"/>
      <c r="H1702" s="6">
        <v>13.45</v>
      </c>
      <c r="I1702" s="16">
        <f t="shared" si="132"/>
        <v>-0.17817947062621042</v>
      </c>
      <c r="J1702" s="10"/>
      <c r="K1702" s="6">
        <v>62.107042</v>
      </c>
      <c r="L1702" s="16">
        <f t="shared" si="133"/>
        <v>-0.15784559782650631</v>
      </c>
      <c r="M1702" s="10"/>
      <c r="N1702" s="6">
        <v>73.976468999999994</v>
      </c>
      <c r="O1702" s="16">
        <f t="shared" si="134"/>
        <v>-2.3941015151939249E-3</v>
      </c>
      <c r="P1702" s="10"/>
    </row>
    <row r="1703" spans="1:16" x14ac:dyDescent="0.25">
      <c r="A1703" s="23">
        <v>39734</v>
      </c>
      <c r="B1703">
        <v>13.926029</v>
      </c>
      <c r="C1703" s="16">
        <f t="shared" si="130"/>
        <v>-0.21136214005367582</v>
      </c>
      <c r="D1703" s="10"/>
      <c r="E1703" s="6">
        <v>21.683709</v>
      </c>
      <c r="F1703" s="16">
        <f t="shared" si="131"/>
        <v>-0.15979232632886553</v>
      </c>
      <c r="G1703" s="10"/>
      <c r="H1703" s="6">
        <v>13.92</v>
      </c>
      <c r="I1703" s="16">
        <f t="shared" si="132"/>
        <v>-0.15088383838383845</v>
      </c>
      <c r="J1703" s="10"/>
      <c r="K1703" s="6">
        <v>63.095191</v>
      </c>
      <c r="L1703" s="16">
        <f t="shared" si="133"/>
        <v>-0.15759590754679997</v>
      </c>
      <c r="M1703" s="10"/>
      <c r="N1703" s="6">
        <v>74.455968999999996</v>
      </c>
      <c r="O1703" s="16">
        <f t="shared" si="134"/>
        <v>-3.9196783242172462E-3</v>
      </c>
      <c r="P1703" s="10"/>
    </row>
    <row r="1704" spans="1:16" x14ac:dyDescent="0.25">
      <c r="A1704" s="23">
        <v>39731</v>
      </c>
      <c r="B1704">
        <v>12.300891999999999</v>
      </c>
      <c r="C1704" s="16">
        <f t="shared" si="130"/>
        <v>-0.21496201711611485</v>
      </c>
      <c r="D1704" s="10"/>
      <c r="E1704" s="6">
        <v>19.332552</v>
      </c>
      <c r="F1704" s="16">
        <f t="shared" si="131"/>
        <v>-0.14600878003290996</v>
      </c>
      <c r="G1704" s="10"/>
      <c r="H1704" s="6">
        <v>13.13</v>
      </c>
      <c r="I1704" s="16">
        <f t="shared" si="132"/>
        <v>-0.1305434103685198</v>
      </c>
      <c r="J1704" s="10"/>
      <c r="K1704" s="6">
        <v>59.801358999999998</v>
      </c>
      <c r="L1704" s="16">
        <f t="shared" si="133"/>
        <v>-0.14249792947071915</v>
      </c>
      <c r="M1704" s="10"/>
      <c r="N1704" s="6">
        <v>75.422824000000006</v>
      </c>
      <c r="O1704" s="16">
        <f t="shared" si="134"/>
        <v>6.7860322145161245E-3</v>
      </c>
      <c r="P1704" s="10"/>
    </row>
    <row r="1705" spans="1:16" x14ac:dyDescent="0.25">
      <c r="A1705" s="23">
        <v>39730</v>
      </c>
      <c r="B1705">
        <v>11.792297</v>
      </c>
      <c r="C1705" s="16">
        <f t="shared" si="130"/>
        <v>-0.31488804077312449</v>
      </c>
      <c r="D1705" s="10"/>
      <c r="E1705" s="6">
        <v>19.317810999999999</v>
      </c>
      <c r="F1705" s="16">
        <f t="shared" si="131"/>
        <v>-0.25653687211472576</v>
      </c>
      <c r="G1705" s="10"/>
      <c r="H1705" s="6">
        <v>12.97</v>
      </c>
      <c r="I1705" s="16">
        <f t="shared" si="132"/>
        <v>-0.19000611906268461</v>
      </c>
      <c r="J1705" s="10"/>
      <c r="K1705" s="6">
        <v>63.285502999999999</v>
      </c>
      <c r="L1705" s="16">
        <f t="shared" si="133"/>
        <v>-0.18405522134189056</v>
      </c>
      <c r="M1705" s="10"/>
      <c r="N1705" s="6">
        <v>75.957347999999996</v>
      </c>
      <c r="O1705" s="16">
        <f t="shared" si="134"/>
        <v>2.9349389017621741E-2</v>
      </c>
      <c r="P1705" s="10"/>
    </row>
    <row r="1706" spans="1:16" x14ac:dyDescent="0.25">
      <c r="A1706" s="23">
        <v>39729</v>
      </c>
      <c r="B1706">
        <v>12.449923</v>
      </c>
      <c r="C1706" s="16">
        <f t="shared" si="130"/>
        <v>-0.34104433237239917</v>
      </c>
      <c r="D1706" s="10"/>
      <c r="E1706" s="6">
        <v>21.020374</v>
      </c>
      <c r="F1706" s="16">
        <f t="shared" si="131"/>
        <v>-0.27200256048980032</v>
      </c>
      <c r="G1706" s="10"/>
      <c r="H1706" s="6">
        <v>13.21</v>
      </c>
      <c r="I1706" s="16">
        <f t="shared" si="132"/>
        <v>-0.20429442971131462</v>
      </c>
      <c r="J1706" s="10"/>
      <c r="K1706" s="6">
        <v>65.020257000000001</v>
      </c>
      <c r="L1706" s="16">
        <f t="shared" si="133"/>
        <v>-0.13822247423300904</v>
      </c>
      <c r="M1706" s="10"/>
      <c r="N1706" s="6">
        <v>76.601920000000007</v>
      </c>
      <c r="O1706" s="16">
        <f t="shared" si="134"/>
        <v>3.2025314687678552E-2</v>
      </c>
      <c r="P1706" s="10"/>
    </row>
    <row r="1707" spans="1:16" x14ac:dyDescent="0.25">
      <c r="A1707" s="23">
        <v>39728</v>
      </c>
      <c r="B1707">
        <v>12.099819999999999</v>
      </c>
      <c r="C1707" s="16">
        <f t="shared" si="130"/>
        <v>-0.29308252844082849</v>
      </c>
      <c r="D1707" s="10"/>
      <c r="E1707" s="6">
        <v>21.315189</v>
      </c>
      <c r="F1707" s="16">
        <f t="shared" si="131"/>
        <v>-0.19298657148940623</v>
      </c>
      <c r="G1707" s="10"/>
      <c r="H1707" s="6">
        <v>12.96</v>
      </c>
      <c r="I1707" s="16">
        <f t="shared" si="132"/>
        <v>-0.17950310559006211</v>
      </c>
      <c r="J1707" s="10"/>
      <c r="K1707" s="6">
        <v>65.488713000000004</v>
      </c>
      <c r="L1707" s="16">
        <f t="shared" si="133"/>
        <v>-0.11477472181272508</v>
      </c>
      <c r="M1707" s="10"/>
      <c r="N1707" s="6">
        <v>77.718135000000004</v>
      </c>
      <c r="O1707" s="16">
        <f t="shared" si="134"/>
        <v>4.0893506680425684E-2</v>
      </c>
      <c r="P1707" s="10"/>
    </row>
    <row r="1708" spans="1:16" x14ac:dyDescent="0.25">
      <c r="A1708" s="23">
        <v>39727</v>
      </c>
      <c r="B1708">
        <v>13.100451</v>
      </c>
      <c r="C1708" s="16">
        <f t="shared" si="130"/>
        <v>-0.3025633541276298</v>
      </c>
      <c r="D1708" s="10"/>
      <c r="E1708" s="6">
        <v>22.140675000000002</v>
      </c>
      <c r="F1708" s="16">
        <f t="shared" si="131"/>
        <v>-0.17450586103387355</v>
      </c>
      <c r="G1708" s="10"/>
      <c r="H1708" s="6">
        <v>13.78</v>
      </c>
      <c r="I1708" s="16">
        <f t="shared" si="132"/>
        <v>-0.19652815849523608</v>
      </c>
      <c r="J1708" s="10"/>
      <c r="K1708" s="6">
        <v>64.288293999999993</v>
      </c>
      <c r="L1708" s="16">
        <f t="shared" si="133"/>
        <v>-0.10980343845281038</v>
      </c>
      <c r="M1708" s="10"/>
      <c r="N1708" s="6">
        <v>77.953951000000004</v>
      </c>
      <c r="O1708" s="16">
        <f t="shared" si="134"/>
        <v>5.7856891123006626E-2</v>
      </c>
      <c r="P1708" s="10"/>
    </row>
    <row r="1709" spans="1:16" x14ac:dyDescent="0.25">
      <c r="A1709" s="23">
        <v>39724</v>
      </c>
      <c r="B1709">
        <v>13.445822</v>
      </c>
      <c r="C1709" s="16">
        <f t="shared" si="130"/>
        <v>-0.2446808044483656</v>
      </c>
      <c r="D1709" s="10"/>
      <c r="E1709" s="6">
        <v>23.423124000000001</v>
      </c>
      <c r="F1709" s="16">
        <f t="shared" si="131"/>
        <v>-0.13224694276284854</v>
      </c>
      <c r="G1709" s="10"/>
      <c r="H1709" s="6">
        <v>14.12</v>
      </c>
      <c r="I1709" s="16">
        <f t="shared" si="132"/>
        <v>-0.14990741208558989</v>
      </c>
      <c r="J1709" s="10"/>
      <c r="K1709" s="6">
        <v>65.042214999999999</v>
      </c>
      <c r="L1709" s="16">
        <f t="shared" si="133"/>
        <v>-0.125085726250173</v>
      </c>
      <c r="M1709" s="10"/>
      <c r="N1709" s="6">
        <v>76.562619999999995</v>
      </c>
      <c r="O1709" s="16">
        <f t="shared" si="134"/>
        <v>6.1969575126078036E-2</v>
      </c>
      <c r="P1709" s="10"/>
    </row>
    <row r="1710" spans="1:16" x14ac:dyDescent="0.25">
      <c r="A1710" s="23">
        <v>39723</v>
      </c>
      <c r="B1710">
        <v>13.623238000000001</v>
      </c>
      <c r="C1710" s="16">
        <f t="shared" si="130"/>
        <v>-0.23282487195748358</v>
      </c>
      <c r="D1710" s="10"/>
      <c r="E1710" s="6">
        <v>22.921935999999999</v>
      </c>
      <c r="F1710" s="16">
        <f t="shared" si="131"/>
        <v>-8.9011927179367789E-2</v>
      </c>
      <c r="G1710" s="10"/>
      <c r="H1710" s="6">
        <v>14.78</v>
      </c>
      <c r="I1710" s="16">
        <f t="shared" si="132"/>
        <v>-0.13954905545399154</v>
      </c>
      <c r="J1710" s="10"/>
      <c r="K1710" s="6">
        <v>65.071494000000001</v>
      </c>
      <c r="L1710" s="16">
        <f t="shared" si="133"/>
        <v>-0.10910895890695449</v>
      </c>
      <c r="M1710" s="10"/>
      <c r="N1710" s="6">
        <v>75.894467000000006</v>
      </c>
      <c r="O1710" s="16">
        <f t="shared" si="134"/>
        <v>5.3436605113456048E-2</v>
      </c>
      <c r="P1710" s="10"/>
    </row>
    <row r="1711" spans="1:16" x14ac:dyDescent="0.25">
      <c r="A1711" s="23">
        <v>39722</v>
      </c>
      <c r="B1711">
        <v>14.503225</v>
      </c>
      <c r="C1711" s="16">
        <f t="shared" si="130"/>
        <v>-0.22573268801386037</v>
      </c>
      <c r="D1711" s="10"/>
      <c r="E1711" s="6">
        <v>23.651606000000001</v>
      </c>
      <c r="F1711" s="16">
        <f t="shared" si="131"/>
        <v>-9.6983110716317489E-2</v>
      </c>
      <c r="G1711" s="10"/>
      <c r="H1711" s="6">
        <v>14.98</v>
      </c>
      <c r="I1711" s="16">
        <f t="shared" si="132"/>
        <v>-8.6526576019777535E-2</v>
      </c>
      <c r="J1711" s="10"/>
      <c r="K1711" s="6">
        <v>66.030364000000006</v>
      </c>
      <c r="L1711" s="16">
        <f t="shared" si="133"/>
        <v>-0.10835354884336579</v>
      </c>
      <c r="M1711" s="10"/>
      <c r="N1711" s="6">
        <v>75.289195000000007</v>
      </c>
      <c r="O1711" s="16">
        <f t="shared" si="134"/>
        <v>4.3570727964824307E-2</v>
      </c>
      <c r="P1711" s="10"/>
    </row>
    <row r="1712" spans="1:16" x14ac:dyDescent="0.25">
      <c r="A1712" s="23">
        <v>39721</v>
      </c>
      <c r="B1712">
        <v>14.522149000000001</v>
      </c>
      <c r="C1712" s="16">
        <f t="shared" si="130"/>
        <v>-0.17781952140121904</v>
      </c>
      <c r="D1712" s="10"/>
      <c r="E1712" s="6">
        <v>23.260974000000001</v>
      </c>
      <c r="F1712" s="16">
        <f t="shared" si="131"/>
        <v>-7.1437601231947867E-2</v>
      </c>
      <c r="G1712" s="10"/>
      <c r="H1712" s="6">
        <v>15.17</v>
      </c>
      <c r="I1712" s="16">
        <f t="shared" si="132"/>
        <v>-8.5470029637975009E-2</v>
      </c>
      <c r="J1712" s="10"/>
      <c r="K1712" s="6">
        <v>65.426499000000007</v>
      </c>
      <c r="L1712" s="16">
        <f t="shared" si="133"/>
        <v>-0.10057837545163217</v>
      </c>
      <c r="M1712" s="10"/>
      <c r="N1712" s="6">
        <v>74.353776999999994</v>
      </c>
      <c r="O1712" s="16">
        <f t="shared" si="134"/>
        <v>3.3361986593985371E-2</v>
      </c>
      <c r="P1712" s="10"/>
    </row>
    <row r="1713" spans="1:16" x14ac:dyDescent="0.25">
      <c r="A1713" s="23">
        <v>39720</v>
      </c>
      <c r="B1713">
        <v>13.672915</v>
      </c>
      <c r="C1713" s="16">
        <f t="shared" si="130"/>
        <v>-0.16748034566925396</v>
      </c>
      <c r="D1713" s="10"/>
      <c r="E1713" s="6">
        <v>22.361785999999999</v>
      </c>
      <c r="F1713" s="16">
        <f t="shared" si="131"/>
        <v>-9.4805079728728425E-2</v>
      </c>
      <c r="G1713" s="10"/>
      <c r="H1713" s="6">
        <v>15.15</v>
      </c>
      <c r="I1713" s="16">
        <f t="shared" si="132"/>
        <v>-7.217125382263001E-2</v>
      </c>
      <c r="J1713" s="10"/>
      <c r="K1713" s="6">
        <v>59.604495999999997</v>
      </c>
      <c r="L1713" s="16">
        <f t="shared" si="133"/>
        <v>-0.1087157308198724</v>
      </c>
      <c r="M1713" s="10"/>
      <c r="N1713" s="6">
        <v>76.211055999999999</v>
      </c>
      <c r="O1713" s="16">
        <f t="shared" si="134"/>
        <v>2.3374629873076813E-2</v>
      </c>
      <c r="P1713" s="10"/>
    </row>
    <row r="1714" spans="1:16" x14ac:dyDescent="0.25">
      <c r="A1714" s="23">
        <v>39717</v>
      </c>
      <c r="B1714">
        <v>14.675910999999999</v>
      </c>
      <c r="C1714" s="16">
        <f t="shared" si="130"/>
        <v>-0.22871633355199572</v>
      </c>
      <c r="D1714" s="10"/>
      <c r="E1714" s="6">
        <v>23.673715999999999</v>
      </c>
      <c r="F1714" s="16">
        <f t="shared" si="131"/>
        <v>-0.14100627226612616</v>
      </c>
      <c r="G1714" s="10"/>
      <c r="H1714" s="6">
        <v>15.91</v>
      </c>
      <c r="I1714" s="16">
        <f t="shared" si="132"/>
        <v>-7.7906269020085128E-2</v>
      </c>
      <c r="J1714" s="10"/>
      <c r="K1714" s="6">
        <v>65.579516999999996</v>
      </c>
      <c r="L1714" s="16">
        <f t="shared" si="133"/>
        <v>-0.18930877954801006</v>
      </c>
      <c r="M1714" s="10"/>
      <c r="N1714" s="6">
        <v>74.055987999999999</v>
      </c>
      <c r="O1714" s="16">
        <f t="shared" si="134"/>
        <v>4.4894867428521223E-2</v>
      </c>
      <c r="P1714" s="10"/>
    </row>
    <row r="1715" spans="1:16" x14ac:dyDescent="0.25">
      <c r="A1715" s="23">
        <v>39716</v>
      </c>
      <c r="B1715">
        <v>15.281492999999999</v>
      </c>
      <c r="C1715" s="16">
        <f t="shared" si="130"/>
        <v>-0.18142235811471874</v>
      </c>
      <c r="D1715" s="10"/>
      <c r="E1715" s="6">
        <v>23.857976000000001</v>
      </c>
      <c r="F1715" s="16">
        <f t="shared" si="131"/>
        <v>-0.10192758605868679</v>
      </c>
      <c r="G1715" s="10"/>
      <c r="H1715" s="6">
        <v>15.27</v>
      </c>
      <c r="I1715" s="16">
        <f t="shared" si="132"/>
        <v>-4.4444444444444398E-2</v>
      </c>
      <c r="J1715" s="10"/>
      <c r="K1715" s="6">
        <v>67.401169999999993</v>
      </c>
      <c r="L1715" s="16">
        <f t="shared" si="133"/>
        <v>-0.1076893173922675</v>
      </c>
      <c r="M1715" s="10"/>
      <c r="N1715" s="6">
        <v>73.523098000000005</v>
      </c>
      <c r="O1715" s="16">
        <f t="shared" si="134"/>
        <v>1.9385562692222358E-2</v>
      </c>
      <c r="P1715" s="10"/>
    </row>
    <row r="1716" spans="1:16" x14ac:dyDescent="0.25">
      <c r="A1716" s="23">
        <v>39715</v>
      </c>
      <c r="B1716">
        <v>15.536973</v>
      </c>
      <c r="C1716" s="16">
        <f t="shared" si="130"/>
        <v>-0.1475323388663009</v>
      </c>
      <c r="D1716" s="10"/>
      <c r="E1716" s="6">
        <v>23.19464</v>
      </c>
      <c r="F1716" s="16">
        <f t="shared" si="131"/>
        <v>-8.9397423463104642E-2</v>
      </c>
      <c r="G1716" s="10"/>
      <c r="H1716" s="6">
        <v>15.19</v>
      </c>
      <c r="I1716" s="16">
        <f t="shared" si="132"/>
        <v>-0.104398774451541</v>
      </c>
      <c r="J1716" s="10"/>
      <c r="K1716" s="6">
        <v>67.109705000000005</v>
      </c>
      <c r="L1716" s="16">
        <f t="shared" si="133"/>
        <v>-8.0816309319526214E-2</v>
      </c>
      <c r="M1716" s="10"/>
      <c r="N1716" s="6">
        <v>73.671994999999995</v>
      </c>
      <c r="O1716" s="16">
        <f t="shared" si="134"/>
        <v>2.0827870958798789E-2</v>
      </c>
      <c r="P1716" s="10"/>
    </row>
    <row r="1717" spans="1:16" x14ac:dyDescent="0.25">
      <c r="A1717" s="23">
        <v>39714</v>
      </c>
      <c r="B1717">
        <v>15.825571</v>
      </c>
      <c r="C1717" s="16">
        <f t="shared" si="130"/>
        <v>-0.1115920541643316</v>
      </c>
      <c r="D1717" s="10"/>
      <c r="E1717" s="6">
        <v>22.663972000000001</v>
      </c>
      <c r="F1717" s="16">
        <f t="shared" si="131"/>
        <v>-0.1097614227211986</v>
      </c>
      <c r="G1717" s="10"/>
      <c r="H1717" s="6">
        <v>15.52</v>
      </c>
      <c r="I1717" s="16">
        <f t="shared" si="132"/>
        <v>-8.7687687687687643E-2</v>
      </c>
      <c r="J1717" s="10"/>
      <c r="K1717" s="6">
        <v>67.284582</v>
      </c>
      <c r="L1717" s="16">
        <f t="shared" si="133"/>
        <v>-8.2158185883629331E-2</v>
      </c>
      <c r="M1717" s="10"/>
      <c r="N1717" s="6">
        <v>73.350690999999998</v>
      </c>
      <c r="O1717" s="16">
        <f t="shared" si="134"/>
        <v>2.948010496583886E-2</v>
      </c>
      <c r="P1717" s="10"/>
    </row>
    <row r="1718" spans="1:16" x14ac:dyDescent="0.25">
      <c r="A1718" s="23">
        <v>39713</v>
      </c>
      <c r="B1718">
        <v>15.418695</v>
      </c>
      <c r="C1718" s="16">
        <f t="shared" si="130"/>
        <v>-7.971668741130411E-2</v>
      </c>
      <c r="D1718" s="10"/>
      <c r="E1718" s="6">
        <v>23.179901000000001</v>
      </c>
      <c r="F1718" s="16">
        <f t="shared" si="131"/>
        <v>-0.14047032077972443</v>
      </c>
      <c r="G1718" s="10"/>
      <c r="H1718" s="6">
        <v>15.81</v>
      </c>
      <c r="I1718" s="16">
        <f t="shared" si="132"/>
        <v>-6.2801875773060178E-2</v>
      </c>
      <c r="J1718" s="10"/>
      <c r="K1718" s="6">
        <v>67.984100999999995</v>
      </c>
      <c r="L1718" s="16">
        <f t="shared" si="133"/>
        <v>-8.4579639039012777E-2</v>
      </c>
      <c r="M1718" s="10"/>
      <c r="N1718" s="6">
        <v>73.632810000000006</v>
      </c>
      <c r="O1718" s="16">
        <f t="shared" si="134"/>
        <v>2.1423910560703918E-2</v>
      </c>
      <c r="P1718" s="10"/>
    </row>
    <row r="1719" spans="1:16" x14ac:dyDescent="0.25">
      <c r="A1719" s="23">
        <v>39710</v>
      </c>
      <c r="B1719">
        <v>16.457173999999998</v>
      </c>
      <c r="C1719" s="16">
        <f t="shared" si="130"/>
        <v>-0.12723435876692579</v>
      </c>
      <c r="D1719" s="10"/>
      <c r="E1719" s="6">
        <v>23.467345999999999</v>
      </c>
      <c r="F1719" s="16">
        <f t="shared" si="131"/>
        <v>-0.11453886033559502</v>
      </c>
      <c r="G1719" s="10"/>
      <c r="H1719" s="6">
        <v>15.94</v>
      </c>
      <c r="I1719" s="16">
        <f t="shared" si="132"/>
        <v>-6.2833487680291067E-2</v>
      </c>
      <c r="J1719" s="10"/>
      <c r="K1719" s="6">
        <v>67.583335000000005</v>
      </c>
      <c r="L1719" s="16">
        <f t="shared" si="133"/>
        <v>-6.9460755882431391E-2</v>
      </c>
      <c r="M1719" s="10"/>
      <c r="N1719" s="6">
        <v>73.640647999999999</v>
      </c>
      <c r="O1719" s="16">
        <f t="shared" si="134"/>
        <v>3.4917323268749634E-2</v>
      </c>
      <c r="P1719" s="10"/>
    </row>
    <row r="1720" spans="1:16" x14ac:dyDescent="0.25">
      <c r="A1720" s="23">
        <v>39709</v>
      </c>
      <c r="B1720">
        <v>15.825571</v>
      </c>
      <c r="C1720" s="16">
        <f t="shared" si="130"/>
        <v>-4.0351461948474721E-2</v>
      </c>
      <c r="D1720" s="10"/>
      <c r="E1720" s="6">
        <v>23.533678999999999</v>
      </c>
      <c r="F1720" s="16">
        <f t="shared" si="131"/>
        <v>-0.10455603201801267</v>
      </c>
      <c r="G1720" s="10"/>
      <c r="H1720" s="6">
        <v>15.65</v>
      </c>
      <c r="I1720" s="16">
        <f t="shared" si="132"/>
        <v>-1.5441691448938144E-2</v>
      </c>
      <c r="J1720" s="10"/>
      <c r="K1720" s="6">
        <v>65.535798999999997</v>
      </c>
      <c r="L1720" s="16">
        <f t="shared" si="133"/>
        <v>-7.9151899601716647E-2</v>
      </c>
      <c r="M1720" s="10"/>
      <c r="N1720" s="6">
        <v>76.054326000000003</v>
      </c>
      <c r="O1720" s="16">
        <f t="shared" si="134"/>
        <v>2.5127242938555172E-2</v>
      </c>
      <c r="P1720" s="10"/>
    </row>
    <row r="1721" spans="1:16" x14ac:dyDescent="0.25">
      <c r="A1721" s="23">
        <v>39708</v>
      </c>
      <c r="B1721">
        <v>15.160849000000001</v>
      </c>
      <c r="C1721" s="16">
        <f t="shared" si="130"/>
        <v>-3.601976353154035E-2</v>
      </c>
      <c r="D1721" s="10"/>
      <c r="E1721" s="6">
        <v>22.944047000000001</v>
      </c>
      <c r="F1721" s="16">
        <f t="shared" si="131"/>
        <v>-7.4478152958198374E-2</v>
      </c>
      <c r="G1721" s="10"/>
      <c r="H1721" s="6">
        <v>15.11</v>
      </c>
      <c r="I1721" s="16">
        <f t="shared" si="132"/>
        <v>-3.2756489493201424E-2</v>
      </c>
      <c r="J1721" s="10"/>
      <c r="K1721" s="6">
        <v>64.654118999999994</v>
      </c>
      <c r="L1721" s="16">
        <f t="shared" si="133"/>
        <v>-0.10616693785705322</v>
      </c>
      <c r="M1721" s="10"/>
      <c r="N1721" s="6">
        <v>77.182794000000001</v>
      </c>
      <c r="O1721" s="16">
        <f t="shared" si="134"/>
        <v>6.1612083716270138E-2</v>
      </c>
      <c r="P1721" s="10"/>
    </row>
    <row r="1722" spans="1:16" x14ac:dyDescent="0.25">
      <c r="A1722" s="23">
        <v>39707</v>
      </c>
      <c r="B1722">
        <v>15.695465</v>
      </c>
      <c r="C1722" s="16">
        <f t="shared" si="130"/>
        <v>-0.10209060807981996</v>
      </c>
      <c r="D1722" s="10"/>
      <c r="E1722" s="6">
        <v>23.791642</v>
      </c>
      <c r="F1722" s="16">
        <f t="shared" si="131"/>
        <v>-0.10840285838991803</v>
      </c>
      <c r="G1722" s="10"/>
      <c r="H1722" s="6">
        <v>16.02</v>
      </c>
      <c r="I1722" s="16">
        <f t="shared" si="132"/>
        <v>-6.149068322981377E-2</v>
      </c>
      <c r="J1722" s="10"/>
      <c r="K1722" s="6">
        <v>67.758212999999998</v>
      </c>
      <c r="L1722" s="16">
        <f t="shared" si="133"/>
        <v>-0.11089126763687174</v>
      </c>
      <c r="M1722" s="10"/>
      <c r="N1722" s="6">
        <v>76.798801999999995</v>
      </c>
      <c r="O1722" s="16">
        <f t="shared" si="134"/>
        <v>9.4906299529133431E-2</v>
      </c>
      <c r="P1722" s="10"/>
    </row>
    <row r="1723" spans="1:16" x14ac:dyDescent="0.25">
      <c r="A1723" s="23">
        <v>39706</v>
      </c>
      <c r="B1723">
        <v>16.412227999999999</v>
      </c>
      <c r="C1723" s="16">
        <f t="shared" si="130"/>
        <v>-9.7203380564006014E-2</v>
      </c>
      <c r="D1723" s="10"/>
      <c r="E1723" s="6">
        <v>24.115940999999999</v>
      </c>
      <c r="F1723" s="16">
        <f t="shared" si="131"/>
        <v>-5.9479488066413011E-2</v>
      </c>
      <c r="G1723" s="10"/>
      <c r="H1723" s="6">
        <v>15.47</v>
      </c>
      <c r="I1723" s="16">
        <f t="shared" si="132"/>
        <v>3.6893203883495262E-2</v>
      </c>
      <c r="J1723" s="10"/>
      <c r="K1723" s="6">
        <v>72.348781000000002</v>
      </c>
      <c r="L1723" s="16">
        <f t="shared" si="133"/>
        <v>-6.6808161341445294E-2</v>
      </c>
      <c r="M1723" s="10"/>
      <c r="N1723" s="6">
        <v>76.814473000000007</v>
      </c>
      <c r="O1723" s="16">
        <f t="shared" si="134"/>
        <v>8.5012232290953671E-2</v>
      </c>
      <c r="P1723" s="10"/>
    </row>
    <row r="1724" spans="1:16" x14ac:dyDescent="0.25">
      <c r="A1724" s="23">
        <v>39703</v>
      </c>
      <c r="B1724">
        <v>16.949210999999998</v>
      </c>
      <c r="C1724" s="16">
        <f t="shared" si="130"/>
        <v>-4.1652333791148521E-2</v>
      </c>
      <c r="D1724" s="10"/>
      <c r="E1724" s="6">
        <v>24.926684000000002</v>
      </c>
      <c r="F1724" s="16">
        <f t="shared" si="131"/>
        <v>-9.5533812441906951E-3</v>
      </c>
      <c r="G1724" s="10"/>
      <c r="H1724" s="6">
        <v>15.85</v>
      </c>
      <c r="I1724" s="16">
        <f t="shared" si="132"/>
        <v>7.1614583333334814E-3</v>
      </c>
      <c r="J1724" s="10"/>
      <c r="K1724" s="6">
        <v>72.887989000000005</v>
      </c>
      <c r="L1724" s="16">
        <f t="shared" si="133"/>
        <v>-7.9458228097488703E-3</v>
      </c>
      <c r="M1724" s="10"/>
      <c r="N1724" s="6">
        <v>74.400801000000001</v>
      </c>
      <c r="O1724" s="16">
        <f t="shared" si="134"/>
        <v>7.7153494072782713E-2</v>
      </c>
      <c r="P1724" s="10"/>
    </row>
    <row r="1725" spans="1:16" x14ac:dyDescent="0.25">
      <c r="A1725" s="23">
        <v>39702</v>
      </c>
      <c r="B1725">
        <v>16.783621</v>
      </c>
      <c r="C1725" s="16">
        <f t="shared" si="130"/>
        <v>3.2743805161827844E-4</v>
      </c>
      <c r="D1725" s="10"/>
      <c r="E1725" s="6">
        <v>25.051981999999999</v>
      </c>
      <c r="F1725" s="16">
        <f t="shared" si="131"/>
        <v>2.8053297611324357E-2</v>
      </c>
      <c r="G1725" s="10"/>
      <c r="H1725" s="6">
        <v>15.89</v>
      </c>
      <c r="I1725" s="16">
        <f t="shared" si="132"/>
        <v>7.6287349014620975E-3</v>
      </c>
      <c r="J1725" s="10"/>
      <c r="K1725" s="6">
        <v>73.449061</v>
      </c>
      <c r="L1725" s="16">
        <f t="shared" si="133"/>
        <v>-4.5270908993688685E-4</v>
      </c>
      <c r="M1725" s="10"/>
      <c r="N1725" s="6">
        <v>75.372539000000003</v>
      </c>
      <c r="O1725" s="16">
        <f t="shared" si="134"/>
        <v>4.0913649881186842E-2</v>
      </c>
      <c r="P1725" s="10"/>
    </row>
    <row r="1726" spans="1:16" x14ac:dyDescent="0.25">
      <c r="A1726" s="23">
        <v>39701</v>
      </c>
      <c r="B1726">
        <v>16.331800000000001</v>
      </c>
      <c r="C1726" s="16">
        <f t="shared" si="130"/>
        <v>-2.7477735174886053E-2</v>
      </c>
      <c r="D1726" s="10"/>
      <c r="E1726" s="6">
        <v>24.705573000000001</v>
      </c>
      <c r="F1726" s="16">
        <f t="shared" si="131"/>
        <v>4.4526627755534065E-2</v>
      </c>
      <c r="G1726" s="10"/>
      <c r="H1726" s="6">
        <v>15.88</v>
      </c>
      <c r="I1726" s="16">
        <f t="shared" si="132"/>
        <v>-5.63204005006257E-3</v>
      </c>
      <c r="J1726" s="10"/>
      <c r="K1726" s="6">
        <v>74.024698999999998</v>
      </c>
      <c r="L1726" s="16">
        <f t="shared" si="133"/>
        <v>3.6076089760312957E-3</v>
      </c>
      <c r="M1726" s="10"/>
      <c r="N1726" s="6">
        <v>75.411724000000007</v>
      </c>
      <c r="O1726" s="16">
        <f t="shared" si="134"/>
        <v>5.6841090190279164E-2</v>
      </c>
      <c r="P1726" s="10"/>
    </row>
    <row r="1727" spans="1:16" x14ac:dyDescent="0.25">
      <c r="A1727" s="23">
        <v>39700</v>
      </c>
      <c r="B1727">
        <v>15.965138</v>
      </c>
      <c r="C1727" s="16">
        <f t="shared" si="130"/>
        <v>-0.11867785813432197</v>
      </c>
      <c r="D1727" s="10"/>
      <c r="E1727" s="6">
        <v>25.309944999999999</v>
      </c>
      <c r="F1727" s="16">
        <f t="shared" si="131"/>
        <v>2.7896304747522693E-2</v>
      </c>
      <c r="G1727" s="10"/>
      <c r="H1727" s="6">
        <v>15.73</v>
      </c>
      <c r="I1727" s="16">
        <f t="shared" si="132"/>
        <v>-1.8541409147095123E-2</v>
      </c>
      <c r="J1727" s="10"/>
      <c r="K1727" s="6">
        <v>74.053845999999993</v>
      </c>
      <c r="L1727" s="16">
        <f t="shared" si="133"/>
        <v>1.7799190627393324E-2</v>
      </c>
      <c r="M1727" s="10"/>
      <c r="N1727" s="6">
        <v>75.881919999999994</v>
      </c>
      <c r="O1727" s="16">
        <f t="shared" si="134"/>
        <v>6.7874738961856806E-2</v>
      </c>
      <c r="P1727" s="10"/>
    </row>
    <row r="1728" spans="1:16" x14ac:dyDescent="0.25">
      <c r="A1728" s="23">
        <v>39699</v>
      </c>
      <c r="B1728">
        <v>16.582549</v>
      </c>
      <c r="C1728" s="16">
        <f t="shared" si="130"/>
        <v>-0.11033996143372404</v>
      </c>
      <c r="D1728" s="10"/>
      <c r="E1728" s="6">
        <v>26.150169999999999</v>
      </c>
      <c r="F1728" s="16">
        <f t="shared" si="131"/>
        <v>7.1236855469856808E-2</v>
      </c>
      <c r="G1728" s="10"/>
      <c r="H1728" s="6">
        <v>15.95</v>
      </c>
      <c r="I1728" s="16">
        <f t="shared" si="132"/>
        <v>-4.2604990870359072E-2</v>
      </c>
      <c r="J1728" s="10"/>
      <c r="K1728" s="6">
        <v>73.798815000000005</v>
      </c>
      <c r="L1728" s="16">
        <f t="shared" si="133"/>
        <v>2.3075149194049294E-2</v>
      </c>
      <c r="M1728" s="10"/>
      <c r="N1728" s="6">
        <v>75.137438000000003</v>
      </c>
      <c r="O1728" s="16">
        <f t="shared" si="134"/>
        <v>7.559943093895094E-2</v>
      </c>
      <c r="P1728" s="10"/>
    </row>
    <row r="1729" spans="1:16" x14ac:dyDescent="0.25">
      <c r="A1729" s="23">
        <v>39696</v>
      </c>
      <c r="B1729">
        <v>16.975231999999998</v>
      </c>
      <c r="C1729" s="16">
        <f t="shared" si="130"/>
        <v>-4.9433750996852321E-3</v>
      </c>
      <c r="D1729" s="10"/>
      <c r="E1729" s="6">
        <v>25.280463000000001</v>
      </c>
      <c r="F1729" s="16">
        <f t="shared" si="131"/>
        <v>0.11888209729256238</v>
      </c>
      <c r="G1729" s="10"/>
      <c r="H1729" s="6">
        <v>15.49</v>
      </c>
      <c r="I1729" s="16">
        <f t="shared" si="132"/>
        <v>-7.1054164239953588E-2</v>
      </c>
      <c r="J1729" s="10"/>
      <c r="K1729" s="6">
        <v>73.674943999999996</v>
      </c>
      <c r="L1729" s="16">
        <f t="shared" si="133"/>
        <v>1.701563380708504E-2</v>
      </c>
      <c r="M1729" s="10"/>
      <c r="N1729" s="6">
        <v>74.823977999999997</v>
      </c>
      <c r="O1729" s="16">
        <f t="shared" si="134"/>
        <v>6.0718596555661364E-2</v>
      </c>
      <c r="P1729" s="10"/>
    </row>
    <row r="1730" spans="1:16" x14ac:dyDescent="0.25">
      <c r="A1730" s="23">
        <v>39695</v>
      </c>
      <c r="B1730">
        <v>16.677171000000001</v>
      </c>
      <c r="C1730" s="16">
        <f t="shared" si="130"/>
        <v>-1.3389229350692089E-3</v>
      </c>
      <c r="D1730" s="10"/>
      <c r="E1730" s="6">
        <v>25.184646999999998</v>
      </c>
      <c r="F1730" s="16">
        <f t="shared" si="131"/>
        <v>6.1148841322662628E-2</v>
      </c>
      <c r="G1730" s="10"/>
      <c r="H1730" s="6">
        <v>15.49</v>
      </c>
      <c r="I1730" s="16">
        <f t="shared" si="132"/>
        <v>-9.2028082768351949E-2</v>
      </c>
      <c r="J1730" s="10"/>
      <c r="K1730" s="6">
        <v>73.747809000000004</v>
      </c>
      <c r="L1730" s="16">
        <f t="shared" si="133"/>
        <v>2.120209834285558E-2</v>
      </c>
      <c r="M1730" s="10"/>
      <c r="N1730" s="6">
        <v>74.863157999999999</v>
      </c>
      <c r="O1730" s="16">
        <f t="shared" si="134"/>
        <v>6.6957217618197395E-2</v>
      </c>
      <c r="P1730" s="10"/>
    </row>
    <row r="1731" spans="1:16" x14ac:dyDescent="0.25">
      <c r="A1731" s="23">
        <v>39694</v>
      </c>
      <c r="B1731">
        <v>17.280389</v>
      </c>
      <c r="C1731" s="16">
        <f t="shared" si="130"/>
        <v>7.4460962664468777E-3</v>
      </c>
      <c r="D1731" s="10"/>
      <c r="E1731" s="6">
        <v>25.553166999999998</v>
      </c>
      <c r="F1731" s="16">
        <f t="shared" si="131"/>
        <v>7.2219383460742748E-2</v>
      </c>
      <c r="G1731" s="10"/>
      <c r="H1731" s="6">
        <v>15.84</v>
      </c>
      <c r="I1731" s="16">
        <f t="shared" si="132"/>
        <v>0</v>
      </c>
      <c r="J1731" s="10"/>
      <c r="K1731" s="6">
        <v>73.725949999999997</v>
      </c>
      <c r="L1731" s="16">
        <f t="shared" si="133"/>
        <v>1.681862455635752E-2</v>
      </c>
      <c r="M1731" s="10"/>
      <c r="N1731" s="6">
        <v>74.267573999999996</v>
      </c>
      <c r="O1731" s="16">
        <f t="shared" si="134"/>
        <v>5.6846573441653891E-2</v>
      </c>
      <c r="P1731" s="10"/>
    </row>
    <row r="1732" spans="1:16" x14ac:dyDescent="0.25">
      <c r="A1732" s="23">
        <v>39693</v>
      </c>
      <c r="B1732">
        <v>17.739305999999999</v>
      </c>
      <c r="C1732" s="16">
        <f t="shared" si="130"/>
        <v>-1.2899136944344303E-3</v>
      </c>
      <c r="D1732" s="10"/>
      <c r="E1732" s="6">
        <v>25.391020999999999</v>
      </c>
      <c r="F1732" s="16">
        <f t="shared" si="131"/>
        <v>0.10331837899742502</v>
      </c>
      <c r="G1732" s="10"/>
      <c r="H1732" s="6">
        <v>16.010000000000002</v>
      </c>
      <c r="I1732" s="16">
        <f t="shared" si="132"/>
        <v>7.6335877862594437E-3</v>
      </c>
      <c r="J1732" s="10"/>
      <c r="K1732" s="6">
        <v>73.580219999999997</v>
      </c>
      <c r="L1732" s="16">
        <f t="shared" si="133"/>
        <v>2.5501205256140302E-2</v>
      </c>
      <c r="M1732" s="10"/>
      <c r="N1732" s="6">
        <v>73.954114000000004</v>
      </c>
      <c r="O1732" s="16">
        <f t="shared" si="134"/>
        <v>5.8670825082465905E-2</v>
      </c>
      <c r="P1732" s="10"/>
    </row>
    <row r="1733" spans="1:16" x14ac:dyDescent="0.25">
      <c r="A1733" s="23">
        <v>39689</v>
      </c>
      <c r="B1733">
        <v>17.954571999999999</v>
      </c>
      <c r="C1733" s="16">
        <f t="shared" si="130"/>
        <v>1.4156787684201921E-2</v>
      </c>
      <c r="D1733" s="10"/>
      <c r="E1733" s="6">
        <v>26.003377</v>
      </c>
      <c r="F1733" s="16">
        <f t="shared" si="131"/>
        <v>0.11171410577558438</v>
      </c>
      <c r="G1733" s="10"/>
      <c r="H1733" s="6">
        <v>16.209999</v>
      </c>
      <c r="I1733" s="16">
        <f t="shared" si="132"/>
        <v>1.2010113780025256E-2</v>
      </c>
      <c r="J1733" s="10"/>
      <c r="K1733" s="6">
        <v>73.290938999999995</v>
      </c>
      <c r="L1733" s="16">
        <f t="shared" si="133"/>
        <v>1.9889137079343255E-2</v>
      </c>
      <c r="M1733" s="10"/>
      <c r="N1733" s="6">
        <v>73.272326000000007</v>
      </c>
      <c r="O1733" s="16">
        <f t="shared" si="134"/>
        <v>5.2102255805108522E-2</v>
      </c>
      <c r="P1733" s="10"/>
    </row>
    <row r="1734" spans="1:16" x14ac:dyDescent="0.25">
      <c r="A1734" s="23">
        <v>39688</v>
      </c>
      <c r="B1734">
        <v>17.895433000000001</v>
      </c>
      <c r="C1734" s="16">
        <f t="shared" si="130"/>
        <v>5.7157521520925236E-2</v>
      </c>
      <c r="D1734" s="10"/>
      <c r="E1734" s="6">
        <v>26.535547999999999</v>
      </c>
      <c r="F1734" s="16">
        <f t="shared" si="131"/>
        <v>9.6234515940660792E-3</v>
      </c>
      <c r="G1734" s="10"/>
      <c r="H1734" s="6">
        <v>16.299999</v>
      </c>
      <c r="I1734" s="16">
        <f t="shared" si="132"/>
        <v>2.5300379506641324E-2</v>
      </c>
      <c r="J1734" s="10"/>
      <c r="K1734" s="6">
        <v>73.436009999999996</v>
      </c>
      <c r="L1734" s="16">
        <f t="shared" si="133"/>
        <v>2.2428207842748238E-2</v>
      </c>
      <c r="M1734" s="10"/>
      <c r="N1734" s="6">
        <v>73.600275999999994</v>
      </c>
      <c r="O1734" s="16">
        <f t="shared" si="134"/>
        <v>3.7236720355092512E-2</v>
      </c>
      <c r="P1734" s="10"/>
    </row>
    <row r="1735" spans="1:16" x14ac:dyDescent="0.25">
      <c r="A1735" s="23">
        <v>39687</v>
      </c>
      <c r="B1735">
        <v>17.611564999999999</v>
      </c>
      <c r="C1735" s="16">
        <f t="shared" si="130"/>
        <v>3.2142546308742137E-2</v>
      </c>
      <c r="D1735" s="10"/>
      <c r="E1735" s="6">
        <v>26.047118000000001</v>
      </c>
      <c r="F1735" s="16">
        <f t="shared" si="131"/>
        <v>-3.3970234811193101E-2</v>
      </c>
      <c r="G1735" s="10"/>
      <c r="H1735" s="6">
        <v>16.100000000000001</v>
      </c>
      <c r="I1735" s="16">
        <f t="shared" si="132"/>
        <v>3.0341276864728206E-2</v>
      </c>
      <c r="J1735" s="10"/>
      <c r="K1735" s="6">
        <v>73.450519999999997</v>
      </c>
      <c r="L1735" s="16">
        <f t="shared" si="133"/>
        <v>2.5588324662539685E-2</v>
      </c>
      <c r="M1735" s="10"/>
      <c r="N1735" s="6">
        <v>73.592466000000002</v>
      </c>
      <c r="O1735" s="16">
        <f t="shared" si="134"/>
        <v>4.5910807476637006E-2</v>
      </c>
      <c r="P1735" s="10"/>
    </row>
    <row r="1736" spans="1:16" x14ac:dyDescent="0.25">
      <c r="A1736" s="23">
        <v>39686</v>
      </c>
      <c r="B1736">
        <v>17.348987999999999</v>
      </c>
      <c r="C1736" s="16">
        <f t="shared" si="130"/>
        <v>-6.6942631849197243E-3</v>
      </c>
      <c r="D1736" s="10"/>
      <c r="E1736" s="6">
        <v>25.821127000000001</v>
      </c>
      <c r="F1736" s="16">
        <f t="shared" si="131"/>
        <v>-3.3279177368732649E-2</v>
      </c>
      <c r="G1736" s="10"/>
      <c r="H1736" s="6">
        <v>16.129999000000002</v>
      </c>
      <c r="I1736" s="16">
        <f t="shared" si="132"/>
        <v>1.0037641154328814E-2</v>
      </c>
      <c r="J1736" s="10"/>
      <c r="K1736" s="6">
        <v>73.566575999999998</v>
      </c>
      <c r="L1736" s="16">
        <f t="shared" si="133"/>
        <v>2.3932456902611587E-2</v>
      </c>
      <c r="M1736" s="10"/>
      <c r="N1736" s="6">
        <v>73.467532000000006</v>
      </c>
      <c r="O1736" s="16">
        <f t="shared" si="134"/>
        <v>4.1883355050425175E-2</v>
      </c>
      <c r="P1736" s="10"/>
    </row>
    <row r="1737" spans="1:16" x14ac:dyDescent="0.25">
      <c r="A1737" s="23">
        <v>39685</v>
      </c>
      <c r="B1737">
        <v>17.344258</v>
      </c>
      <c r="C1737" s="16">
        <f t="shared" ref="C1737:C1800" si="135">B1736/B1765-1</f>
        <v>1.6834009601582878E-2</v>
      </c>
      <c r="D1737" s="10"/>
      <c r="E1737" s="6">
        <v>25.514949000000001</v>
      </c>
      <c r="F1737" s="16">
        <f t="shared" ref="F1737:F1800" si="136">E1736/E1765-1</f>
        <v>-3.3033098596322641E-2</v>
      </c>
      <c r="G1737" s="10"/>
      <c r="H1737" s="6">
        <v>16.209999</v>
      </c>
      <c r="I1737" s="16">
        <f t="shared" ref="I1737:I1800" si="137">H1736/H1765-1</f>
        <v>1.5743010075566888E-2</v>
      </c>
      <c r="J1737" s="10"/>
      <c r="K1737" s="6">
        <v>73.479534999999998</v>
      </c>
      <c r="L1737" s="16">
        <f t="shared" ref="L1737:L1800" si="138">K1736/K1765-1</f>
        <v>2.2052578265335576E-2</v>
      </c>
      <c r="M1737" s="10"/>
      <c r="N1737" s="6">
        <v>73.405069999999995</v>
      </c>
      <c r="O1737" s="16">
        <f t="shared" ref="O1737:O1800" si="139">N1736/N1765-1</f>
        <v>3.475787767762295E-2</v>
      </c>
      <c r="P1737" s="10"/>
    </row>
    <row r="1738" spans="1:16" x14ac:dyDescent="0.25">
      <c r="A1738" s="23">
        <v>39682</v>
      </c>
      <c r="B1738">
        <v>17.526405</v>
      </c>
      <c r="C1738" s="16">
        <f t="shared" si="135"/>
        <v>7.3164287722549792E-2</v>
      </c>
      <c r="D1738" s="10"/>
      <c r="E1738" s="6">
        <v>25.711779</v>
      </c>
      <c r="F1738" s="16">
        <f t="shared" si="136"/>
        <v>-4.3193048366416242E-2</v>
      </c>
      <c r="G1738" s="10"/>
      <c r="H1738" s="6">
        <v>16.41</v>
      </c>
      <c r="I1738" s="16">
        <f t="shared" si="137"/>
        <v>4.6481536475145191E-2</v>
      </c>
      <c r="J1738" s="10"/>
      <c r="K1738" s="6">
        <v>73.008047000000005</v>
      </c>
      <c r="L1738" s="16">
        <f t="shared" si="138"/>
        <v>1.2817180531518035E-2</v>
      </c>
      <c r="M1738" s="10"/>
      <c r="N1738" s="6">
        <v>72.678905999999998</v>
      </c>
      <c r="O1738" s="16">
        <f t="shared" si="139"/>
        <v>1.5189561385697159E-2</v>
      </c>
      <c r="P1738" s="10"/>
    </row>
    <row r="1739" spans="1:16" x14ac:dyDescent="0.25">
      <c r="A1739" s="23">
        <v>39681</v>
      </c>
      <c r="B1739">
        <v>17.595006000000001</v>
      </c>
      <c r="C1739" s="16">
        <f t="shared" si="135"/>
        <v>2.2278936413514749E-2</v>
      </c>
      <c r="D1739" s="10"/>
      <c r="E1739" s="6">
        <v>25.383728999999999</v>
      </c>
      <c r="F1739" s="16">
        <f t="shared" si="136"/>
        <v>-4.3395654652892079E-2</v>
      </c>
      <c r="G1739" s="10"/>
      <c r="H1739" s="6">
        <v>16.18</v>
      </c>
      <c r="I1739" s="16">
        <f t="shared" si="137"/>
        <v>9.0365448504983403E-2</v>
      </c>
      <c r="J1739" s="10"/>
      <c r="K1739" s="6">
        <v>72.979031000000006</v>
      </c>
      <c r="L1739" s="16">
        <f t="shared" si="138"/>
        <v>6.1181225297786135E-3</v>
      </c>
      <c r="M1739" s="10"/>
      <c r="N1739" s="6">
        <v>72.725752999999997</v>
      </c>
      <c r="O1739" s="16">
        <f t="shared" si="139"/>
        <v>4.8224044371236729E-3</v>
      </c>
      <c r="P1739" s="10"/>
    </row>
    <row r="1740" spans="1:16" x14ac:dyDescent="0.25">
      <c r="A1740" s="23">
        <v>39680</v>
      </c>
      <c r="B1740">
        <v>17.639952999999998</v>
      </c>
      <c r="C1740" s="16">
        <f t="shared" si="135"/>
        <v>-8.3941953191035701E-4</v>
      </c>
      <c r="D1740" s="10"/>
      <c r="E1740" s="6">
        <v>25.471208000000001</v>
      </c>
      <c r="F1740" s="16">
        <f t="shared" si="136"/>
        <v>-5.2517000678145909E-2</v>
      </c>
      <c r="G1740" s="10"/>
      <c r="H1740" s="6">
        <v>16.379999000000002</v>
      </c>
      <c r="I1740" s="16">
        <f t="shared" si="137"/>
        <v>9.6949152542372907E-2</v>
      </c>
      <c r="J1740" s="10"/>
      <c r="K1740" s="6">
        <v>73.414249999999996</v>
      </c>
      <c r="L1740" s="16">
        <f t="shared" si="138"/>
        <v>6.2188820128308286E-3</v>
      </c>
      <c r="M1740" s="10"/>
      <c r="N1740" s="6">
        <v>72.858491000000001</v>
      </c>
      <c r="O1740" s="16">
        <f t="shared" si="139"/>
        <v>1.4307197072778166E-2</v>
      </c>
      <c r="P1740" s="10"/>
    </row>
    <row r="1741" spans="1:16" x14ac:dyDescent="0.25">
      <c r="A1741" s="23">
        <v>39679</v>
      </c>
      <c r="B1741">
        <v>17.443611000000001</v>
      </c>
      <c r="C1741" s="16">
        <f t="shared" si="135"/>
        <v>-3.3298304003942292E-2</v>
      </c>
      <c r="D1741" s="10"/>
      <c r="E1741" s="6">
        <v>25.697199000000001</v>
      </c>
      <c r="F1741" s="16">
        <f t="shared" si="136"/>
        <v>-5.5675712990342241E-2</v>
      </c>
      <c r="G1741" s="10"/>
      <c r="H1741" s="6">
        <v>16.350000000000001</v>
      </c>
      <c r="I1741" s="16">
        <f t="shared" si="137"/>
        <v>0.12345672153635134</v>
      </c>
      <c r="J1741" s="10"/>
      <c r="K1741" s="6">
        <v>73.406993999999997</v>
      </c>
      <c r="L1741" s="16">
        <f t="shared" si="138"/>
        <v>4.420150525420441E-3</v>
      </c>
      <c r="M1741" s="10"/>
      <c r="N1741" s="6">
        <v>72.655482000000006</v>
      </c>
      <c r="O1741" s="16">
        <f t="shared" si="139"/>
        <v>1.7025721782828462E-3</v>
      </c>
      <c r="P1741" s="10"/>
    </row>
    <row r="1742" spans="1:16" x14ac:dyDescent="0.25">
      <c r="A1742" s="23">
        <v>39678</v>
      </c>
      <c r="B1742">
        <v>17.727478999999999</v>
      </c>
      <c r="C1742" s="16">
        <f t="shared" si="135"/>
        <v>-2.66706231606334E-2</v>
      </c>
      <c r="D1742" s="10"/>
      <c r="E1742" s="6">
        <v>26.032537000000001</v>
      </c>
      <c r="F1742" s="16">
        <f t="shared" si="136"/>
        <v>-4.8839741157011618E-2</v>
      </c>
      <c r="G1742" s="10"/>
      <c r="H1742" s="6">
        <v>16.43</v>
      </c>
      <c r="I1742" s="16">
        <f t="shared" si="137"/>
        <v>0.13620569840166796</v>
      </c>
      <c r="J1742" s="10"/>
      <c r="K1742" s="6">
        <v>73.523055999999997</v>
      </c>
      <c r="L1742" s="16">
        <f t="shared" si="138"/>
        <v>-1.4005723034773432E-3</v>
      </c>
      <c r="M1742" s="10"/>
      <c r="N1742" s="6">
        <v>72.936577999999997</v>
      </c>
      <c r="O1742" s="16">
        <f t="shared" si="139"/>
        <v>-1.1953820023927753E-3</v>
      </c>
      <c r="P1742" s="10"/>
    </row>
    <row r="1743" spans="1:16" x14ac:dyDescent="0.25">
      <c r="A1743" s="23">
        <v>39675</v>
      </c>
      <c r="B1743">
        <v>17.928550999999999</v>
      </c>
      <c r="C1743" s="16">
        <f t="shared" si="135"/>
        <v>-5.0743146775069081E-2</v>
      </c>
      <c r="D1743" s="10"/>
      <c r="E1743" s="6">
        <v>26.360586999999999</v>
      </c>
      <c r="F1743" s="16">
        <f t="shared" si="136"/>
        <v>-3.408175487755094E-2</v>
      </c>
      <c r="G1743" s="10"/>
      <c r="H1743" s="6">
        <v>16.649999999999999</v>
      </c>
      <c r="I1743" s="16">
        <f t="shared" si="137"/>
        <v>0.13310344827586196</v>
      </c>
      <c r="J1743" s="10"/>
      <c r="K1743" s="6">
        <v>73.494039999999998</v>
      </c>
      <c r="L1743" s="16">
        <f t="shared" si="138"/>
        <v>8.6643769304539653E-4</v>
      </c>
      <c r="M1743" s="10"/>
      <c r="N1743" s="6">
        <v>72.647672</v>
      </c>
      <c r="O1743" s="16">
        <f t="shared" si="139"/>
        <v>7.0850250504477241E-3</v>
      </c>
      <c r="P1743" s="10"/>
    </row>
    <row r="1744" spans="1:16" x14ac:dyDescent="0.25">
      <c r="A1744" s="23">
        <v>39674</v>
      </c>
      <c r="B1744">
        <v>17.926185</v>
      </c>
      <c r="C1744" s="16">
        <f t="shared" si="135"/>
        <v>3.6956676422839063E-3</v>
      </c>
      <c r="D1744" s="10"/>
      <c r="E1744" s="6">
        <v>26.200206999999999</v>
      </c>
      <c r="F1744" s="16">
        <f t="shared" si="136"/>
        <v>-1.202184477499757E-2</v>
      </c>
      <c r="G1744" s="10"/>
      <c r="H1744" s="6">
        <v>17.049999</v>
      </c>
      <c r="I1744" s="16">
        <f t="shared" si="137"/>
        <v>0.18758915834522094</v>
      </c>
      <c r="J1744" s="10"/>
      <c r="K1744" s="6">
        <v>73.327203999999995</v>
      </c>
      <c r="L1744" s="16">
        <f t="shared" si="138"/>
        <v>5.9092861223328796E-3</v>
      </c>
      <c r="M1744" s="10"/>
      <c r="N1744" s="6">
        <v>72.023011999999994</v>
      </c>
      <c r="O1744" s="16">
        <f t="shared" si="139"/>
        <v>9.6031554326847512E-3</v>
      </c>
      <c r="P1744" s="10"/>
    </row>
    <row r="1745" spans="1:16" x14ac:dyDescent="0.25">
      <c r="A1745" s="23">
        <v>39673</v>
      </c>
      <c r="B1745">
        <v>17.488557</v>
      </c>
      <c r="C1745" s="16">
        <f t="shared" si="135"/>
        <v>-2.7930680665997687E-2</v>
      </c>
      <c r="D1745" s="10"/>
      <c r="E1745" s="6">
        <v>26.054409</v>
      </c>
      <c r="F1745" s="16">
        <f t="shared" si="136"/>
        <v>-6.5279607266416129E-2</v>
      </c>
      <c r="G1745" s="10"/>
      <c r="H1745" s="6">
        <v>16.649999999999999</v>
      </c>
      <c r="I1745" s="16">
        <f t="shared" si="137"/>
        <v>0.23550717391304343</v>
      </c>
      <c r="J1745" s="10"/>
      <c r="K1745" s="6">
        <v>73.116853000000006</v>
      </c>
      <c r="L1745" s="16">
        <f t="shared" si="138"/>
        <v>8.3091388811995515E-3</v>
      </c>
      <c r="M1745" s="10"/>
      <c r="N1745" s="6">
        <v>71.562330000000003</v>
      </c>
      <c r="O1745" s="16">
        <f t="shared" si="139"/>
        <v>5.4880290571375223E-3</v>
      </c>
      <c r="P1745" s="10"/>
    </row>
    <row r="1746" spans="1:16" x14ac:dyDescent="0.25">
      <c r="A1746" s="23">
        <v>39672</v>
      </c>
      <c r="B1746">
        <v>17.196411999999999</v>
      </c>
      <c r="C1746" s="16">
        <f t="shared" si="135"/>
        <v>-6.7781650584795461E-2</v>
      </c>
      <c r="D1746" s="10"/>
      <c r="E1746" s="6">
        <v>26.367875999999999</v>
      </c>
      <c r="F1746" s="16">
        <f t="shared" si="136"/>
        <v>-6.0462646547982835E-2</v>
      </c>
      <c r="G1746" s="10"/>
      <c r="H1746" s="6">
        <v>16.559999000000001</v>
      </c>
      <c r="I1746" s="16">
        <f t="shared" si="137"/>
        <v>0.20216606498194944</v>
      </c>
      <c r="J1746" s="10"/>
      <c r="K1746" s="6">
        <v>73.501294999999999</v>
      </c>
      <c r="L1746" s="16">
        <f t="shared" si="138"/>
        <v>4.1206424325068713E-3</v>
      </c>
      <c r="M1746" s="10"/>
      <c r="N1746" s="6">
        <v>71.812192999999994</v>
      </c>
      <c r="O1746" s="16">
        <f t="shared" si="139"/>
        <v>-3.1088728751941241E-3</v>
      </c>
      <c r="P1746" s="10"/>
    </row>
    <row r="1747" spans="1:16" x14ac:dyDescent="0.25">
      <c r="A1747" s="23">
        <v>39671</v>
      </c>
      <c r="B1747">
        <v>17.666478000000001</v>
      </c>
      <c r="C1747" s="16">
        <f t="shared" si="135"/>
        <v>-0.10576099003344697</v>
      </c>
      <c r="D1747" s="10"/>
      <c r="E1747" s="6">
        <v>26.178338</v>
      </c>
      <c r="F1747" s="16">
        <f t="shared" si="136"/>
        <v>-5.7090796025015433E-2</v>
      </c>
      <c r="G1747" s="10"/>
      <c r="H1747" s="6">
        <v>16.870000999999998</v>
      </c>
      <c r="I1747" s="16">
        <f t="shared" si="137"/>
        <v>0.19480512265512284</v>
      </c>
      <c r="J1747" s="10"/>
      <c r="K1747" s="6">
        <v>73.058822000000006</v>
      </c>
      <c r="L1747" s="16">
        <f t="shared" si="138"/>
        <v>8.7000839319748557E-3</v>
      </c>
      <c r="M1747" s="10"/>
      <c r="N1747" s="6">
        <v>71.148494999999997</v>
      </c>
      <c r="O1747" s="16">
        <f t="shared" si="139"/>
        <v>5.603044572242144E-3</v>
      </c>
      <c r="P1747" s="10"/>
    </row>
    <row r="1748" spans="1:16" x14ac:dyDescent="0.25">
      <c r="A1748" s="23">
        <v>39668</v>
      </c>
      <c r="B1748">
        <v>17.149168</v>
      </c>
      <c r="C1748" s="16">
        <f t="shared" si="135"/>
        <v>-8.018693161453494E-2</v>
      </c>
      <c r="D1748" s="10"/>
      <c r="E1748" s="6">
        <v>26.207498000000001</v>
      </c>
      <c r="F1748" s="16">
        <f t="shared" si="136"/>
        <v>-4.7227331942687134E-2</v>
      </c>
      <c r="G1748" s="10"/>
      <c r="H1748" s="6">
        <v>16.190000999999999</v>
      </c>
      <c r="I1748" s="16">
        <f t="shared" si="137"/>
        <v>0.24318356669123053</v>
      </c>
      <c r="J1748" s="10"/>
      <c r="K1748" s="6">
        <v>73.392489999999995</v>
      </c>
      <c r="L1748" s="16">
        <f t="shared" si="138"/>
        <v>2.1709985609850158E-3</v>
      </c>
      <c r="M1748" s="10"/>
      <c r="N1748" s="6">
        <v>71.835616999999999</v>
      </c>
      <c r="O1748" s="16">
        <f t="shared" si="139"/>
        <v>-6.0514654946087765E-3</v>
      </c>
      <c r="P1748" s="10"/>
    </row>
    <row r="1749" spans="1:16" x14ac:dyDescent="0.25">
      <c r="A1749" s="23">
        <v>39667</v>
      </c>
      <c r="B1749">
        <v>16.416903999999999</v>
      </c>
      <c r="C1749" s="16">
        <f t="shared" si="135"/>
        <v>-0.12106540446560421</v>
      </c>
      <c r="D1749" s="10"/>
      <c r="E1749" s="6">
        <v>25.42747</v>
      </c>
      <c r="F1749" s="16">
        <f t="shared" si="136"/>
        <v>-2.7852875059267368E-2</v>
      </c>
      <c r="G1749" s="10"/>
      <c r="H1749" s="6">
        <v>16.18</v>
      </c>
      <c r="I1749" s="16">
        <f t="shared" si="137"/>
        <v>0.17489121915820016</v>
      </c>
      <c r="J1749" s="10"/>
      <c r="K1749" s="6">
        <v>73.319953999999996</v>
      </c>
      <c r="L1749" s="16">
        <f t="shared" si="138"/>
        <v>3.8769619339460437E-3</v>
      </c>
      <c r="M1749" s="10"/>
      <c r="N1749" s="6">
        <v>71.640411</v>
      </c>
      <c r="O1749" s="16">
        <f t="shared" si="139"/>
        <v>3.7650472464174634E-3</v>
      </c>
      <c r="P1749" s="10"/>
    </row>
    <row r="1750" spans="1:16" x14ac:dyDescent="0.25">
      <c r="A1750" s="23">
        <v>39666</v>
      </c>
      <c r="B1750">
        <v>16.884609000000001</v>
      </c>
      <c r="C1750" s="16">
        <f t="shared" si="135"/>
        <v>-0.12136532823193824</v>
      </c>
      <c r="D1750" s="10"/>
      <c r="E1750" s="6">
        <v>25.733647999999999</v>
      </c>
      <c r="F1750" s="16">
        <f t="shared" si="136"/>
        <v>-3.6464084461890311E-2</v>
      </c>
      <c r="G1750" s="10"/>
      <c r="H1750" s="6">
        <v>16.100000000000001</v>
      </c>
      <c r="I1750" s="16">
        <f t="shared" si="137"/>
        <v>0.16992046276211137</v>
      </c>
      <c r="J1750" s="10"/>
      <c r="K1750" s="6">
        <v>72.717899000000003</v>
      </c>
      <c r="L1750" s="16">
        <f t="shared" si="138"/>
        <v>1.8995656000164729E-3</v>
      </c>
      <c r="M1750" s="10"/>
      <c r="N1750" s="6">
        <v>70.492602000000005</v>
      </c>
      <c r="O1750" s="16">
        <f t="shared" si="139"/>
        <v>1.2775601781971568E-2</v>
      </c>
      <c r="P1750" s="10"/>
    </row>
    <row r="1751" spans="1:16" x14ac:dyDescent="0.25">
      <c r="A1751" s="23">
        <v>39665</v>
      </c>
      <c r="B1751">
        <v>17.385383000000001</v>
      </c>
      <c r="C1751" s="16">
        <f t="shared" si="135"/>
        <v>-0.12893001083329714</v>
      </c>
      <c r="D1751" s="10"/>
      <c r="E1751" s="6">
        <v>25.296250000000001</v>
      </c>
      <c r="F1751" s="16">
        <f t="shared" si="136"/>
        <v>-4.5429978953472339E-2</v>
      </c>
      <c r="G1751" s="10"/>
      <c r="H1751" s="6">
        <v>15.45</v>
      </c>
      <c r="I1751" s="16">
        <f t="shared" si="137"/>
        <v>0.12745098039215708</v>
      </c>
      <c r="J1751" s="10"/>
      <c r="K1751" s="6">
        <v>72.609093000000001</v>
      </c>
      <c r="L1751" s="16">
        <f t="shared" si="138"/>
        <v>-5.5457741482978218E-3</v>
      </c>
      <c r="M1751" s="10"/>
      <c r="N1751" s="6">
        <v>70.781508000000002</v>
      </c>
      <c r="O1751" s="16">
        <f t="shared" si="139"/>
        <v>3.2557999928186643E-3</v>
      </c>
      <c r="P1751" s="10"/>
    </row>
    <row r="1752" spans="1:16" x14ac:dyDescent="0.25">
      <c r="A1752" s="23">
        <v>39664</v>
      </c>
      <c r="B1752">
        <v>17.125547000000001</v>
      </c>
      <c r="C1752" s="16">
        <f t="shared" si="135"/>
        <v>-0.10960566566150165</v>
      </c>
      <c r="D1752" s="10"/>
      <c r="E1752" s="6">
        <v>24.348552000000002</v>
      </c>
      <c r="F1752" s="16">
        <f t="shared" si="136"/>
        <v>-6.2921898149700173E-2</v>
      </c>
      <c r="G1752" s="10"/>
      <c r="H1752" s="6">
        <v>15.36</v>
      </c>
      <c r="I1752" s="16">
        <f t="shared" si="137"/>
        <v>7.7405857740585837E-2</v>
      </c>
      <c r="J1752" s="10"/>
      <c r="K1752" s="6">
        <v>72.928256000000005</v>
      </c>
      <c r="L1752" s="16">
        <f t="shared" si="138"/>
        <v>-6.2521086270206361E-3</v>
      </c>
      <c r="M1752" s="10"/>
      <c r="N1752" s="6">
        <v>71.312466999999998</v>
      </c>
      <c r="O1752" s="16">
        <f t="shared" si="139"/>
        <v>7.8123011079662685E-3</v>
      </c>
      <c r="P1752" s="10"/>
    </row>
    <row r="1753" spans="1:16" x14ac:dyDescent="0.25">
      <c r="A1753" s="23">
        <v>39661</v>
      </c>
      <c r="B1753">
        <v>16.943663000000001</v>
      </c>
      <c r="C1753" s="16">
        <f t="shared" si="135"/>
        <v>-0.10560076066160351</v>
      </c>
      <c r="D1753" s="10"/>
      <c r="E1753" s="6">
        <v>24.246490000000001</v>
      </c>
      <c r="F1753" s="16">
        <f t="shared" si="136"/>
        <v>-6.7820279916335324E-2</v>
      </c>
      <c r="G1753" s="10"/>
      <c r="H1753" s="6">
        <v>15.73</v>
      </c>
      <c r="I1753" s="16">
        <f t="shared" si="137"/>
        <v>3.0872483221476399E-2</v>
      </c>
      <c r="J1753" s="10"/>
      <c r="K1753" s="6">
        <v>72.921001000000004</v>
      </c>
      <c r="L1753" s="16">
        <f t="shared" si="138"/>
        <v>-2.4729223327742966E-3</v>
      </c>
      <c r="M1753" s="10"/>
      <c r="N1753" s="6">
        <v>71.476438999999999</v>
      </c>
      <c r="O1753" s="16">
        <f t="shared" si="139"/>
        <v>2.2141417252459217E-2</v>
      </c>
      <c r="P1753" s="10"/>
    </row>
    <row r="1754" spans="1:16" x14ac:dyDescent="0.25">
      <c r="A1754" s="23">
        <v>39660</v>
      </c>
      <c r="B1754">
        <v>17.257826999999999</v>
      </c>
      <c r="C1754" s="16">
        <f t="shared" si="135"/>
        <v>-0.14167758460917868</v>
      </c>
      <c r="D1754" s="10"/>
      <c r="E1754" s="6">
        <v>23.984052999999999</v>
      </c>
      <c r="F1754" s="16">
        <f t="shared" si="136"/>
        <v>-5.3230960744592215E-2</v>
      </c>
      <c r="G1754" s="10"/>
      <c r="H1754" s="6">
        <v>15.98</v>
      </c>
      <c r="I1754" s="16">
        <f t="shared" si="137"/>
        <v>6.2837837837837807E-2</v>
      </c>
      <c r="J1754" s="10"/>
      <c r="K1754" s="6">
        <v>73.185038000000006</v>
      </c>
      <c r="L1754" s="16">
        <f t="shared" si="138"/>
        <v>-2.9643492045091646E-3</v>
      </c>
      <c r="M1754" s="10"/>
      <c r="N1754" s="6">
        <v>71.318706000000006</v>
      </c>
      <c r="O1754" s="16">
        <f t="shared" si="139"/>
        <v>2.6659088622013716E-2</v>
      </c>
      <c r="P1754" s="10"/>
    </row>
    <row r="1755" spans="1:16" x14ac:dyDescent="0.25">
      <c r="A1755" s="23">
        <v>39659</v>
      </c>
      <c r="B1755">
        <v>18.531022</v>
      </c>
      <c r="C1755" s="16">
        <f t="shared" si="135"/>
        <v>-0.133024763146803</v>
      </c>
      <c r="D1755" s="10"/>
      <c r="E1755" s="6">
        <v>24.035083</v>
      </c>
      <c r="F1755" s="16">
        <f t="shared" si="136"/>
        <v>-7.5842620322547294E-2</v>
      </c>
      <c r="G1755" s="10"/>
      <c r="H1755" s="6">
        <v>16.18</v>
      </c>
      <c r="I1755" s="16">
        <f t="shared" si="137"/>
        <v>7.0328198258539976E-2</v>
      </c>
      <c r="J1755" s="10"/>
      <c r="K1755" s="6">
        <v>72.730160999999995</v>
      </c>
      <c r="L1755" s="16">
        <f t="shared" si="138"/>
        <v>1.2363555880212651E-3</v>
      </c>
      <c r="M1755" s="10"/>
      <c r="N1755" s="6">
        <v>70.618510999999998</v>
      </c>
      <c r="O1755" s="16">
        <f t="shared" si="139"/>
        <v>3.0359221352135091E-2</v>
      </c>
      <c r="P1755" s="10"/>
    </row>
    <row r="1756" spans="1:16" x14ac:dyDescent="0.25">
      <c r="A1756" s="23">
        <v>39658</v>
      </c>
      <c r="B1756">
        <v>17.945212000000001</v>
      </c>
      <c r="C1756" s="16">
        <f t="shared" si="135"/>
        <v>-6.4512326578959778E-2</v>
      </c>
      <c r="D1756" s="10"/>
      <c r="E1756" s="6">
        <v>23.626843000000001</v>
      </c>
      <c r="F1756" s="16">
        <f t="shared" si="136"/>
        <v>-5.4216856091534704E-2</v>
      </c>
      <c r="G1756" s="10"/>
      <c r="H1756" s="6">
        <v>16.43</v>
      </c>
      <c r="I1756" s="16">
        <f t="shared" si="137"/>
        <v>8.7365591397849496E-2</v>
      </c>
      <c r="J1756" s="10"/>
      <c r="K1756" s="6">
        <v>72.383583999999999</v>
      </c>
      <c r="L1756" s="16">
        <f t="shared" si="138"/>
        <v>-1.0146796279760673E-2</v>
      </c>
      <c r="M1756" s="10"/>
      <c r="N1756" s="6">
        <v>70.548494000000005</v>
      </c>
      <c r="O1756" s="16">
        <f t="shared" si="139"/>
        <v>1.4223193208450668E-2</v>
      </c>
      <c r="P1756" s="10"/>
    </row>
    <row r="1757" spans="1:16" x14ac:dyDescent="0.25">
      <c r="A1757" s="23">
        <v>39657</v>
      </c>
      <c r="B1757">
        <v>16.664929999999998</v>
      </c>
      <c r="C1757" s="16">
        <f t="shared" si="135"/>
        <v>-0.10275182688719753</v>
      </c>
      <c r="D1757" s="10"/>
      <c r="E1757" s="6">
        <v>23.371694000000002</v>
      </c>
      <c r="F1757" s="16">
        <f t="shared" si="136"/>
        <v>-6.5455604791930133E-2</v>
      </c>
      <c r="G1757" s="10"/>
      <c r="H1757" s="6">
        <v>17.170000000000002</v>
      </c>
      <c r="I1757" s="16">
        <f t="shared" si="137"/>
        <v>0.10194500335345413</v>
      </c>
      <c r="J1757" s="10"/>
      <c r="K1757" s="6">
        <v>72.564091000000005</v>
      </c>
      <c r="L1757" s="16">
        <f t="shared" si="138"/>
        <v>-9.9230534376121282E-3</v>
      </c>
      <c r="M1757" s="10"/>
      <c r="N1757" s="6">
        <v>70.836354</v>
      </c>
      <c r="O1757" s="16">
        <f t="shared" si="139"/>
        <v>2.1749255265756329E-2</v>
      </c>
      <c r="P1757" s="10"/>
    </row>
    <row r="1758" spans="1:16" x14ac:dyDescent="0.25">
      <c r="A1758" s="23">
        <v>39654</v>
      </c>
      <c r="B1758">
        <v>16.997990999999999</v>
      </c>
      <c r="C1758" s="16">
        <f t="shared" si="135"/>
        <v>-0.15275601263596128</v>
      </c>
      <c r="D1758" s="10"/>
      <c r="E1758" s="6">
        <v>23.823672999999999</v>
      </c>
      <c r="F1758" s="16">
        <f t="shared" si="136"/>
        <v>-8.4261576120401305E-2</v>
      </c>
      <c r="G1758" s="10"/>
      <c r="H1758" s="6">
        <v>17.059999000000001</v>
      </c>
      <c r="I1758" s="16">
        <f t="shared" si="137"/>
        <v>0.14543028685790538</v>
      </c>
      <c r="J1758" s="10"/>
      <c r="K1758" s="6">
        <v>72.145312000000004</v>
      </c>
      <c r="L1758" s="16">
        <f t="shared" si="138"/>
        <v>-4.2225663791438661E-3</v>
      </c>
      <c r="M1758" s="10"/>
      <c r="N1758" s="6">
        <v>70.128377</v>
      </c>
      <c r="O1758" s="16">
        <f t="shared" si="139"/>
        <v>2.7995780182292096E-2</v>
      </c>
      <c r="P1758" s="10"/>
    </row>
    <row r="1759" spans="1:16" x14ac:dyDescent="0.25">
      <c r="A1759" s="23">
        <v>39653</v>
      </c>
      <c r="B1759">
        <v>16.553909000000001</v>
      </c>
      <c r="C1759" s="16">
        <f t="shared" si="135"/>
        <v>-0.1173800973624044</v>
      </c>
      <c r="D1759" s="10"/>
      <c r="E1759" s="6">
        <v>23.488333999999998</v>
      </c>
      <c r="F1759" s="16">
        <f t="shared" si="136"/>
        <v>-8.0213836230798585E-2</v>
      </c>
      <c r="G1759" s="10"/>
      <c r="H1759" s="6">
        <v>15.49</v>
      </c>
      <c r="I1759" s="16">
        <f t="shared" si="137"/>
        <v>0.13885173564753006</v>
      </c>
      <c r="J1759" s="10"/>
      <c r="K1759" s="6">
        <v>72.527987999999993</v>
      </c>
      <c r="L1759" s="16">
        <f t="shared" si="138"/>
        <v>-6.4405291296549816E-3</v>
      </c>
      <c r="M1759" s="10"/>
      <c r="N1759" s="6">
        <v>70.836354</v>
      </c>
      <c r="O1759" s="16">
        <f t="shared" si="139"/>
        <v>1.7950424565406298E-2</v>
      </c>
      <c r="P1759" s="10"/>
    </row>
    <row r="1760" spans="1:16" x14ac:dyDescent="0.25">
      <c r="A1760" s="23">
        <v>39652</v>
      </c>
      <c r="B1760">
        <v>17.302707999999999</v>
      </c>
      <c r="C1760" s="16">
        <f t="shared" si="135"/>
        <v>-0.11915530605424152</v>
      </c>
      <c r="D1760" s="10"/>
      <c r="E1760" s="6">
        <v>23.160284000000001</v>
      </c>
      <c r="F1760" s="16">
        <f t="shared" si="136"/>
        <v>-8.9830492252179983E-2</v>
      </c>
      <c r="G1760" s="10"/>
      <c r="H1760" s="6">
        <v>15.72</v>
      </c>
      <c r="I1760" s="16">
        <f t="shared" si="137"/>
        <v>4.5914922349763687E-2</v>
      </c>
      <c r="J1760" s="10"/>
      <c r="K1760" s="6">
        <v>71.892601999999997</v>
      </c>
      <c r="L1760" s="16">
        <f t="shared" si="138"/>
        <v>-6.3844685569842685E-3</v>
      </c>
      <c r="M1760" s="10"/>
      <c r="N1760" s="6">
        <v>70.151714999999996</v>
      </c>
      <c r="O1760" s="16">
        <f t="shared" si="139"/>
        <v>2.6033537206435531E-2</v>
      </c>
      <c r="P1760" s="10"/>
    </row>
    <row r="1761" spans="1:16" x14ac:dyDescent="0.25">
      <c r="A1761" s="23">
        <v>39651</v>
      </c>
      <c r="B1761">
        <v>17.491679999999999</v>
      </c>
      <c r="C1761" s="16">
        <f t="shared" si="135"/>
        <v>-5.7756580921413336E-2</v>
      </c>
      <c r="D1761" s="10"/>
      <c r="E1761" s="6">
        <v>22.839524000000001</v>
      </c>
      <c r="F1761" s="16">
        <f t="shared" si="136"/>
        <v>-0.11083122516663846</v>
      </c>
      <c r="G1761" s="10"/>
      <c r="H1761" s="6">
        <v>15.82</v>
      </c>
      <c r="I1761" s="16">
        <f t="shared" si="137"/>
        <v>4.244031830238737E-2</v>
      </c>
      <c r="J1761" s="10"/>
      <c r="K1761" s="6">
        <v>72.145312000000004</v>
      </c>
      <c r="L1761" s="16">
        <f t="shared" si="138"/>
        <v>-2.3457020134992512E-2</v>
      </c>
      <c r="M1761" s="10"/>
      <c r="N1761" s="6">
        <v>70.291754999999995</v>
      </c>
      <c r="O1761" s="16">
        <f t="shared" si="139"/>
        <v>5.9511273425127964E-3</v>
      </c>
      <c r="P1761" s="10"/>
    </row>
    <row r="1762" spans="1:16" x14ac:dyDescent="0.25">
      <c r="A1762" s="23">
        <v>39650</v>
      </c>
      <c r="B1762">
        <v>16.983819</v>
      </c>
      <c r="C1762" s="16">
        <f t="shared" si="135"/>
        <v>-7.7947880962432992E-2</v>
      </c>
      <c r="D1762" s="10"/>
      <c r="E1762" s="6">
        <v>25.755520000000001</v>
      </c>
      <c r="F1762" s="16">
        <f t="shared" si="136"/>
        <v>-0.13904917081620438</v>
      </c>
      <c r="G1762" s="10"/>
      <c r="H1762" s="6">
        <v>15.81</v>
      </c>
      <c r="I1762" s="16">
        <f t="shared" si="137"/>
        <v>3.0618892508143425E-2</v>
      </c>
      <c r="J1762" s="10"/>
      <c r="K1762" s="6">
        <v>71.683212999999995</v>
      </c>
      <c r="L1762" s="16">
        <f t="shared" si="138"/>
        <v>-2.0407028250798542E-2</v>
      </c>
      <c r="M1762" s="10"/>
      <c r="N1762" s="6">
        <v>70.641855000000007</v>
      </c>
      <c r="O1762" s="16">
        <f t="shared" si="139"/>
        <v>5.6118003602685373E-3</v>
      </c>
      <c r="P1762" s="10"/>
    </row>
    <row r="1763" spans="1:16" x14ac:dyDescent="0.25">
      <c r="A1763" s="23">
        <v>39647</v>
      </c>
      <c r="B1763">
        <v>17.338141</v>
      </c>
      <c r="C1763" s="16">
        <f t="shared" si="135"/>
        <v>-0.12466516178662967</v>
      </c>
      <c r="D1763" s="10"/>
      <c r="E1763" s="6">
        <v>27.468665000000001</v>
      </c>
      <c r="F1763" s="16">
        <f t="shared" si="136"/>
        <v>-4.4876970733551902E-2</v>
      </c>
      <c r="G1763" s="10"/>
      <c r="H1763" s="6">
        <v>15.82</v>
      </c>
      <c r="I1763" s="16">
        <f t="shared" si="137"/>
        <v>3.2658393207054104E-2</v>
      </c>
      <c r="J1763" s="10"/>
      <c r="K1763" s="6">
        <v>71.603789000000006</v>
      </c>
      <c r="L1763" s="16">
        <f t="shared" si="138"/>
        <v>-3.2255093143567337E-2</v>
      </c>
      <c r="M1763" s="10"/>
      <c r="N1763" s="6">
        <v>70.369552999999996</v>
      </c>
      <c r="O1763" s="16">
        <f t="shared" si="139"/>
        <v>4.0506780987474844E-3</v>
      </c>
      <c r="P1763" s="10"/>
    </row>
    <row r="1764" spans="1:16" x14ac:dyDescent="0.25">
      <c r="A1764" s="23">
        <v>39646</v>
      </c>
      <c r="B1764">
        <v>17.730256000000001</v>
      </c>
      <c r="C1764" s="16">
        <f t="shared" si="135"/>
        <v>-0.12253436210593893</v>
      </c>
      <c r="D1764" s="10"/>
      <c r="E1764" s="6">
        <v>26.943784999999998</v>
      </c>
      <c r="F1764" s="16">
        <f t="shared" si="136"/>
        <v>5.0679547870875474E-3</v>
      </c>
      <c r="G1764" s="10"/>
      <c r="H1764" s="6">
        <v>15.94</v>
      </c>
      <c r="I1764" s="16">
        <f t="shared" si="137"/>
        <v>3.4663178548070661E-2</v>
      </c>
      <c r="J1764" s="10"/>
      <c r="K1764" s="6">
        <v>71.733755000000002</v>
      </c>
      <c r="L1764" s="16">
        <f t="shared" si="138"/>
        <v>-3.4171067362814389E-2</v>
      </c>
      <c r="M1764" s="10"/>
      <c r="N1764" s="6">
        <v>70.634073999999998</v>
      </c>
      <c r="O1764" s="16">
        <f t="shared" si="139"/>
        <v>1.8038041548806838E-4</v>
      </c>
      <c r="P1764" s="10"/>
    </row>
    <row r="1765" spans="1:16" x14ac:dyDescent="0.25">
      <c r="A1765" s="23">
        <v>39645</v>
      </c>
      <c r="B1765">
        <v>17.061769999999999</v>
      </c>
      <c r="C1765" s="16">
        <f t="shared" si="135"/>
        <v>-0.1396148597092649</v>
      </c>
      <c r="D1765" s="10"/>
      <c r="E1765" s="6">
        <v>26.703216999999999</v>
      </c>
      <c r="F1765" s="16">
        <f t="shared" si="136"/>
        <v>-4.9627182741848297E-2</v>
      </c>
      <c r="G1765" s="10"/>
      <c r="H1765" s="6">
        <v>15.88</v>
      </c>
      <c r="I1765" s="16">
        <f t="shared" si="137"/>
        <v>4.4108380592313701E-3</v>
      </c>
      <c r="J1765" s="10"/>
      <c r="K1765" s="6">
        <v>71.979247999999998</v>
      </c>
      <c r="L1765" s="16">
        <f t="shared" si="138"/>
        <v>-2.7608851037189241E-2</v>
      </c>
      <c r="M1765" s="10"/>
      <c r="N1765" s="6">
        <v>70.999731999999995</v>
      </c>
      <c r="O1765" s="16">
        <f t="shared" si="139"/>
        <v>1.6937562987139554E-2</v>
      </c>
      <c r="P1765" s="10"/>
    </row>
    <row r="1766" spans="1:16" x14ac:dyDescent="0.25">
      <c r="A1766" s="23">
        <v>39644</v>
      </c>
      <c r="B1766">
        <v>16.161791999999998</v>
      </c>
      <c r="C1766" s="16">
        <f t="shared" si="135"/>
        <v>-0.15500699770810766</v>
      </c>
      <c r="D1766" s="10"/>
      <c r="E1766" s="6">
        <v>26.666768000000001</v>
      </c>
      <c r="F1766" s="16">
        <f t="shared" si="136"/>
        <v>-4.0345760221072058E-2</v>
      </c>
      <c r="G1766" s="10"/>
      <c r="H1766" s="6">
        <v>15.49</v>
      </c>
      <c r="I1766" s="16">
        <f t="shared" si="137"/>
        <v>2.4516129032258194E-2</v>
      </c>
      <c r="J1766" s="10"/>
      <c r="K1766" s="6">
        <v>72.549653000000006</v>
      </c>
      <c r="L1766" s="16">
        <f t="shared" si="138"/>
        <v>-2.9483148399266912E-2</v>
      </c>
      <c r="M1766" s="10"/>
      <c r="N1766" s="6">
        <v>72.306762000000006</v>
      </c>
      <c r="O1766" s="16">
        <f t="shared" si="139"/>
        <v>1.6078341252429684E-2</v>
      </c>
      <c r="P1766" s="10"/>
    </row>
    <row r="1767" spans="1:16" x14ac:dyDescent="0.25">
      <c r="A1767" s="23">
        <v>39643</v>
      </c>
      <c r="B1767">
        <v>17.144445000000001</v>
      </c>
      <c r="C1767" s="16">
        <f t="shared" si="135"/>
        <v>-0.21859295024652214</v>
      </c>
      <c r="D1767" s="10"/>
      <c r="E1767" s="6">
        <v>26.878174999999999</v>
      </c>
      <c r="F1767" s="16">
        <f t="shared" si="136"/>
        <v>-3.6607708245845583E-2</v>
      </c>
      <c r="G1767" s="10"/>
      <c r="H1767" s="6">
        <v>15.05</v>
      </c>
      <c r="I1767" s="16">
        <f t="shared" si="137"/>
        <v>5.1914341336793957E-3</v>
      </c>
      <c r="J1767" s="10"/>
      <c r="K1767" s="6">
        <v>72.564091000000005</v>
      </c>
      <c r="L1767" s="16">
        <f t="shared" si="138"/>
        <v>-2.4817210151202751E-2</v>
      </c>
      <c r="M1767" s="10"/>
      <c r="N1767" s="6">
        <v>72.330100999999999</v>
      </c>
      <c r="O1767" s="16">
        <f t="shared" si="139"/>
        <v>2.5567517688959818E-2</v>
      </c>
      <c r="P1767" s="10"/>
    </row>
    <row r="1768" spans="1:16" x14ac:dyDescent="0.25">
      <c r="A1768" s="23">
        <v>39640</v>
      </c>
      <c r="B1768">
        <v>17.609788000000002</v>
      </c>
      <c r="C1768" s="16">
        <f t="shared" si="135"/>
        <v>-0.15673285154963279</v>
      </c>
      <c r="D1768" s="10"/>
      <c r="E1768" s="6">
        <v>26.790696000000001</v>
      </c>
      <c r="F1768" s="16">
        <f t="shared" si="136"/>
        <v>-2.4391080514144625E-2</v>
      </c>
      <c r="G1768" s="10"/>
      <c r="H1768" s="6">
        <v>14.75</v>
      </c>
      <c r="I1768" s="16">
        <f t="shared" si="137"/>
        <v>-1.1169513797634645E-2</v>
      </c>
      <c r="J1768" s="10"/>
      <c r="K1768" s="6">
        <v>72.527987999999993</v>
      </c>
      <c r="L1768" s="16">
        <f t="shared" si="138"/>
        <v>-2.0838184618135136E-2</v>
      </c>
      <c r="M1768" s="10"/>
      <c r="N1768" s="6">
        <v>71.699928</v>
      </c>
      <c r="O1768" s="16">
        <f t="shared" si="139"/>
        <v>3.3283127338660456E-2</v>
      </c>
      <c r="P1768" s="10"/>
    </row>
    <row r="1769" spans="1:16" x14ac:dyDescent="0.25">
      <c r="A1769" s="23">
        <v>39639</v>
      </c>
      <c r="B1769">
        <v>18.247565999999999</v>
      </c>
      <c r="C1769" s="16">
        <f t="shared" si="135"/>
        <v>-0.13675309370631006</v>
      </c>
      <c r="D1769" s="10"/>
      <c r="E1769" s="6">
        <v>26.972946</v>
      </c>
      <c r="F1769" s="16">
        <f t="shared" si="136"/>
        <v>-4.7284573754492021E-2</v>
      </c>
      <c r="G1769" s="10"/>
      <c r="H1769" s="6">
        <v>14.58</v>
      </c>
      <c r="I1769" s="16">
        <f t="shared" si="137"/>
        <v>-6.4086294416243694E-2</v>
      </c>
      <c r="J1769" s="10"/>
      <c r="K1769" s="6">
        <v>73.091176000000004</v>
      </c>
      <c r="L1769" s="16">
        <f t="shared" si="138"/>
        <v>-1.7962323478129982E-2</v>
      </c>
      <c r="M1769" s="10"/>
      <c r="N1769" s="6">
        <v>72.734655000000004</v>
      </c>
      <c r="O1769" s="16">
        <f t="shared" si="139"/>
        <v>2.8231965406283921E-2</v>
      </c>
      <c r="P1769" s="10"/>
    </row>
    <row r="1770" spans="1:16" x14ac:dyDescent="0.25">
      <c r="A1770" s="23">
        <v>39638</v>
      </c>
      <c r="B1770">
        <v>17.921590999999999</v>
      </c>
      <c r="C1770" s="16">
        <f t="shared" si="135"/>
        <v>-9.3841616452588705E-2</v>
      </c>
      <c r="D1770" s="10"/>
      <c r="E1770" s="6">
        <v>27.016687000000001</v>
      </c>
      <c r="F1770" s="16">
        <f t="shared" si="136"/>
        <v>-3.9817689944753432E-2</v>
      </c>
      <c r="G1770" s="10"/>
      <c r="H1770" s="6">
        <v>14.39</v>
      </c>
      <c r="I1770" s="16">
        <f t="shared" si="137"/>
        <v>-7.545973367152814E-2</v>
      </c>
      <c r="J1770" s="10"/>
      <c r="K1770" s="6">
        <v>73.509950000000003</v>
      </c>
      <c r="L1770" s="16">
        <f t="shared" si="138"/>
        <v>-6.3892398892589908E-3</v>
      </c>
      <c r="M1770" s="10"/>
      <c r="N1770" s="6">
        <v>72.742436999999995</v>
      </c>
      <c r="O1770" s="16">
        <f t="shared" si="139"/>
        <v>4.9932233687399075E-2</v>
      </c>
      <c r="P1770" s="10"/>
    </row>
    <row r="1771" spans="1:16" x14ac:dyDescent="0.25">
      <c r="A1771" s="23">
        <v>39637</v>
      </c>
      <c r="B1771">
        <v>18.675113</v>
      </c>
      <c r="C1771" s="16">
        <f t="shared" si="135"/>
        <v>-7.3852468390398829E-2</v>
      </c>
      <c r="D1771" s="10"/>
      <c r="E1771" s="6">
        <v>26.951077000000002</v>
      </c>
      <c r="F1771" s="16">
        <f t="shared" si="136"/>
        <v>-3.179266755696275E-2</v>
      </c>
      <c r="G1771" s="10"/>
      <c r="H1771" s="6">
        <v>14.5</v>
      </c>
      <c r="I1771" s="16">
        <f t="shared" si="137"/>
        <v>-6.8608414239482163E-2</v>
      </c>
      <c r="J1771" s="10"/>
      <c r="K1771" s="6">
        <v>73.459407999999996</v>
      </c>
      <c r="L1771" s="16">
        <f t="shared" si="138"/>
        <v>-5.5337464729466879E-3</v>
      </c>
      <c r="M1771" s="10"/>
      <c r="N1771" s="6">
        <v>72.423456000000002</v>
      </c>
      <c r="O1771" s="16">
        <f t="shared" si="139"/>
        <v>4.2489526620276274E-2</v>
      </c>
      <c r="P1771" s="10"/>
    </row>
    <row r="1772" spans="1:16" x14ac:dyDescent="0.25">
      <c r="A1772" s="23">
        <v>39636</v>
      </c>
      <c r="B1772">
        <v>17.862537</v>
      </c>
      <c r="C1772" s="16">
        <f t="shared" si="135"/>
        <v>4.0639747520434533E-3</v>
      </c>
      <c r="D1772" s="10"/>
      <c r="E1772" s="6">
        <v>26.681346000000001</v>
      </c>
      <c r="F1772" s="16">
        <f t="shared" si="136"/>
        <v>-3.3143554830157185E-2</v>
      </c>
      <c r="G1772" s="10"/>
      <c r="H1772" s="6">
        <v>14.02</v>
      </c>
      <c r="I1772" s="16">
        <f t="shared" si="137"/>
        <v>-6.2702003878474466E-2</v>
      </c>
      <c r="J1772" s="10"/>
      <c r="K1772" s="6">
        <v>73.062293999999994</v>
      </c>
      <c r="L1772" s="16">
        <f t="shared" si="138"/>
        <v>-1.2622193356638611E-2</v>
      </c>
      <c r="M1772" s="10"/>
      <c r="N1772" s="6">
        <v>71.956660999999997</v>
      </c>
      <c r="O1772" s="16">
        <f t="shared" si="139"/>
        <v>2.8694666374672773E-2</v>
      </c>
      <c r="P1772" s="10"/>
    </row>
    <row r="1773" spans="1:16" x14ac:dyDescent="0.25">
      <c r="A1773" s="23">
        <v>39632</v>
      </c>
      <c r="B1773">
        <v>18.441261999999998</v>
      </c>
      <c r="C1773" s="16">
        <f t="shared" si="135"/>
        <v>-9.5611459779366692E-3</v>
      </c>
      <c r="D1773" s="10"/>
      <c r="E1773" s="6">
        <v>28.029993999999999</v>
      </c>
      <c r="F1773" s="16">
        <f t="shared" si="136"/>
        <v>-4.5785023421612836E-2</v>
      </c>
      <c r="G1773" s="10"/>
      <c r="H1773" s="6">
        <v>13.8</v>
      </c>
      <c r="I1773" s="16">
        <f t="shared" si="137"/>
        <v>-7.2751322751322678E-2</v>
      </c>
      <c r="J1773" s="10"/>
      <c r="K1773" s="6">
        <v>72.722938999999997</v>
      </c>
      <c r="L1773" s="16">
        <f t="shared" si="138"/>
        <v>-2.3875162336113864E-2</v>
      </c>
      <c r="M1773" s="10"/>
      <c r="N1773" s="6">
        <v>71.629904999999994</v>
      </c>
      <c r="O1773" s="16">
        <f t="shared" si="139"/>
        <v>1.5159334577041106E-2</v>
      </c>
      <c r="P1773" s="10"/>
    </row>
    <row r="1774" spans="1:16" x14ac:dyDescent="0.25">
      <c r="A1774" s="23">
        <v>39631</v>
      </c>
      <c r="B1774">
        <v>18.760151</v>
      </c>
      <c r="C1774" s="16">
        <f t="shared" si="135"/>
        <v>9.8306086748150001E-3</v>
      </c>
      <c r="D1774" s="10"/>
      <c r="E1774" s="6">
        <v>27.731104999999999</v>
      </c>
      <c r="F1774" s="16">
        <f t="shared" si="136"/>
        <v>-5.0011217256969998E-3</v>
      </c>
      <c r="G1774" s="10"/>
      <c r="H1774" s="6">
        <v>13.85</v>
      </c>
      <c r="I1774" s="16">
        <f t="shared" si="137"/>
        <v>-0.11139729555698641</v>
      </c>
      <c r="J1774" s="10"/>
      <c r="K1774" s="6">
        <v>72.816800999999998</v>
      </c>
      <c r="L1774" s="16">
        <f t="shared" si="138"/>
        <v>-2.3929524009853265E-2</v>
      </c>
      <c r="M1774" s="10"/>
      <c r="N1774" s="6">
        <v>71.785501999999994</v>
      </c>
      <c r="O1774" s="16">
        <f t="shared" si="139"/>
        <v>1.4973392514451511E-2</v>
      </c>
      <c r="P1774" s="10"/>
    </row>
    <row r="1775" spans="1:16" x14ac:dyDescent="0.25">
      <c r="A1775" s="23">
        <v>39630</v>
      </c>
      <c r="B1775">
        <v>19.230219000000002</v>
      </c>
      <c r="C1775" s="16">
        <f t="shared" si="135"/>
        <v>-1.7687041275714854E-2</v>
      </c>
      <c r="D1775" s="10"/>
      <c r="E1775" s="6">
        <v>27.964385</v>
      </c>
      <c r="F1775" s="16">
        <f t="shared" si="136"/>
        <v>-1.8126719205593056E-2</v>
      </c>
      <c r="G1775" s="10"/>
      <c r="H1775" s="6">
        <v>13.86</v>
      </c>
      <c r="I1775" s="16">
        <f t="shared" si="137"/>
        <v>-9.7131681877444587E-2</v>
      </c>
      <c r="J1775" s="10"/>
      <c r="K1775" s="6">
        <v>72.867343000000005</v>
      </c>
      <c r="L1775" s="16">
        <f t="shared" si="138"/>
        <v>-3.3439164580777336E-2</v>
      </c>
      <c r="M1775" s="10"/>
      <c r="N1775" s="6">
        <v>71.412068000000005</v>
      </c>
      <c r="O1775" s="16">
        <f t="shared" si="139"/>
        <v>5.1868032477058179E-3</v>
      </c>
      <c r="P1775" s="10"/>
    </row>
    <row r="1776" spans="1:16" x14ac:dyDescent="0.25">
      <c r="A1776" s="23">
        <v>39629</v>
      </c>
      <c r="B1776">
        <v>19.206596000000001</v>
      </c>
      <c r="C1776" s="16">
        <f t="shared" si="135"/>
        <v>-1.607438822704188E-2</v>
      </c>
      <c r="D1776" s="10"/>
      <c r="E1776" s="6">
        <v>27.475954000000002</v>
      </c>
      <c r="F1776" s="16">
        <f t="shared" si="136"/>
        <v>-2.5065314913443437E-2</v>
      </c>
      <c r="G1776" s="10"/>
      <c r="H1776" s="6">
        <v>13.57</v>
      </c>
      <c r="I1776" s="16">
        <f t="shared" si="137"/>
        <v>-8.9356110381077603E-2</v>
      </c>
      <c r="J1776" s="10"/>
      <c r="K1776" s="6">
        <v>72.900554999999997</v>
      </c>
      <c r="L1776" s="16">
        <f t="shared" si="138"/>
        <v>-3.6976482245630216E-2</v>
      </c>
      <c r="M1776" s="10"/>
      <c r="N1776" s="6">
        <v>71.581669000000005</v>
      </c>
      <c r="O1776" s="16">
        <f t="shared" si="139"/>
        <v>1.7404849416546853E-4</v>
      </c>
      <c r="P1776" s="10"/>
    </row>
    <row r="1777" spans="1:16" x14ac:dyDescent="0.25">
      <c r="A1777" s="23">
        <v>39626</v>
      </c>
      <c r="B1777">
        <v>19.511313000000001</v>
      </c>
      <c r="C1777" s="16">
        <f t="shared" si="135"/>
        <v>-2.4123858750402127E-2</v>
      </c>
      <c r="D1777" s="10"/>
      <c r="E1777" s="6">
        <v>26.958366000000002</v>
      </c>
      <c r="F1777" s="16">
        <f t="shared" si="136"/>
        <v>-4.879565959844534E-2</v>
      </c>
      <c r="G1777" s="10"/>
      <c r="H1777" s="6">
        <v>13.78</v>
      </c>
      <c r="I1777" s="16">
        <f t="shared" si="137"/>
        <v>-0.10429042904290431</v>
      </c>
      <c r="J1777" s="10"/>
      <c r="K1777" s="6">
        <v>73.109048999999999</v>
      </c>
      <c r="L1777" s="16">
        <f t="shared" si="138"/>
        <v>-3.6172908946440763E-2</v>
      </c>
      <c r="M1777" s="10"/>
      <c r="N1777" s="6">
        <v>71.566166999999993</v>
      </c>
      <c r="O1777" s="16">
        <f t="shared" si="139"/>
        <v>7.7824388388663124E-3</v>
      </c>
      <c r="P1777" s="10"/>
    </row>
    <row r="1778" spans="1:16" x14ac:dyDescent="0.25">
      <c r="A1778" s="23">
        <v>39625</v>
      </c>
      <c r="B1778">
        <v>18.684562</v>
      </c>
      <c r="C1778" s="16">
        <f t="shared" si="135"/>
        <v>2.7922621512153079E-3</v>
      </c>
      <c r="D1778" s="10"/>
      <c r="E1778" s="6">
        <v>26.389748000000001</v>
      </c>
      <c r="F1778" s="16">
        <f t="shared" si="136"/>
        <v>-6.6247648765359712E-2</v>
      </c>
      <c r="G1778" s="10"/>
      <c r="H1778" s="6">
        <v>13.83</v>
      </c>
      <c r="I1778" s="16">
        <f t="shared" si="137"/>
        <v>-9.4612352168199854E-2</v>
      </c>
      <c r="J1778" s="10"/>
      <c r="K1778" s="6">
        <v>73.180942000000002</v>
      </c>
      <c r="L1778" s="16">
        <f t="shared" si="138"/>
        <v>-3.3233401081927738E-2</v>
      </c>
      <c r="M1778" s="10"/>
      <c r="N1778" s="6">
        <v>70.736706999999996</v>
      </c>
      <c r="O1778" s="16">
        <f t="shared" si="139"/>
        <v>8.8807263743835296E-3</v>
      </c>
      <c r="P1778" s="10"/>
    </row>
    <row r="1779" spans="1:16" x14ac:dyDescent="0.25">
      <c r="A1779" s="23">
        <v>39624</v>
      </c>
      <c r="B1779">
        <v>19.383756999999999</v>
      </c>
      <c r="C1779" s="16">
        <f t="shared" si="135"/>
        <v>-3.8297898185142953E-2</v>
      </c>
      <c r="D1779" s="10"/>
      <c r="E1779" s="6">
        <v>26.958366000000002</v>
      </c>
      <c r="F1779" s="16">
        <f t="shared" si="136"/>
        <v>-8.5942773998630151E-2</v>
      </c>
      <c r="G1779" s="10"/>
      <c r="H1779" s="6">
        <v>14.28</v>
      </c>
      <c r="I1779" s="16">
        <f t="shared" si="137"/>
        <v>-7.7999999999999958E-2</v>
      </c>
      <c r="J1779" s="10"/>
      <c r="K1779" s="6">
        <v>73.123424999999997</v>
      </c>
      <c r="L1779" s="16">
        <f t="shared" si="138"/>
        <v>-3.3563123039525578E-2</v>
      </c>
      <c r="M1779" s="10"/>
      <c r="N1779" s="6">
        <v>70.263836999999995</v>
      </c>
      <c r="O1779" s="16">
        <f t="shared" si="139"/>
        <v>-6.921367113730148E-3</v>
      </c>
      <c r="P1779" s="10"/>
    </row>
    <row r="1780" spans="1:16" x14ac:dyDescent="0.25">
      <c r="A1780" s="23">
        <v>39623</v>
      </c>
      <c r="B1780">
        <v>19.525486999999998</v>
      </c>
      <c r="C1780" s="16">
        <f t="shared" si="135"/>
        <v>-2.0674513866025812E-3</v>
      </c>
      <c r="D1780" s="10"/>
      <c r="E1780" s="6">
        <v>26.994814999999999</v>
      </c>
      <c r="F1780" s="16">
        <f t="shared" si="136"/>
        <v>-6.2262320745065103E-2</v>
      </c>
      <c r="G1780" s="10"/>
      <c r="H1780" s="6">
        <v>14.34</v>
      </c>
      <c r="I1780" s="16">
        <f t="shared" si="137"/>
        <v>-3.186440677966107E-2</v>
      </c>
      <c r="J1780" s="10"/>
      <c r="K1780" s="6">
        <v>73.065909000000005</v>
      </c>
      <c r="L1780" s="16">
        <f t="shared" si="138"/>
        <v>-2.7891610152329882E-2</v>
      </c>
      <c r="M1780" s="10"/>
      <c r="N1780" s="6">
        <v>70.232827999999998</v>
      </c>
      <c r="O1780" s="16">
        <f t="shared" si="139"/>
        <v>-4.6012084382428542E-3</v>
      </c>
      <c r="P1780" s="10"/>
    </row>
    <row r="1781" spans="1:16" x14ac:dyDescent="0.25">
      <c r="A1781" s="23">
        <v>39622</v>
      </c>
      <c r="B1781">
        <v>19.147542000000001</v>
      </c>
      <c r="C1781" s="16">
        <f t="shared" si="135"/>
        <v>3.3989838815231543E-3</v>
      </c>
      <c r="D1781" s="10"/>
      <c r="E1781" s="6">
        <v>26.120018999999999</v>
      </c>
      <c r="F1781" s="16">
        <f t="shared" si="136"/>
        <v>-4.517247638717814E-2</v>
      </c>
      <c r="G1781" s="10"/>
      <c r="H1781" s="6">
        <v>14.9</v>
      </c>
      <c r="I1781" s="16">
        <f t="shared" si="137"/>
        <v>-2.8455284552845517E-2</v>
      </c>
      <c r="J1781" s="10"/>
      <c r="K1781" s="6">
        <v>73.109048999999999</v>
      </c>
      <c r="L1781" s="16">
        <f t="shared" si="138"/>
        <v>-2.8101465024538252E-2</v>
      </c>
      <c r="M1781" s="10"/>
      <c r="N1781" s="6">
        <v>69.767711000000006</v>
      </c>
      <c r="O1781" s="16">
        <f t="shared" si="139"/>
        <v>-4.6048106449225745E-3</v>
      </c>
      <c r="P1781" s="10"/>
    </row>
    <row r="1782" spans="1:16" x14ac:dyDescent="0.25">
      <c r="A1782" s="23">
        <v>39619</v>
      </c>
      <c r="B1782">
        <v>19.740441000000001</v>
      </c>
      <c r="C1782" s="16">
        <f t="shared" si="135"/>
        <v>-1.0256455054731606E-2</v>
      </c>
      <c r="D1782" s="10"/>
      <c r="E1782" s="6">
        <v>25.609719999999999</v>
      </c>
      <c r="F1782" s="16">
        <f t="shared" si="136"/>
        <v>-8.6608093296830835E-2</v>
      </c>
      <c r="G1782" s="10"/>
      <c r="H1782" s="6">
        <v>14.8</v>
      </c>
      <c r="I1782" s="16">
        <f t="shared" si="137"/>
        <v>-6.7069081153581234E-4</v>
      </c>
      <c r="J1782" s="10"/>
      <c r="K1782" s="6">
        <v>73.137806999999995</v>
      </c>
      <c r="L1782" s="16">
        <f t="shared" si="138"/>
        <v>-3.3050412362873871E-2</v>
      </c>
      <c r="M1782" s="10"/>
      <c r="N1782" s="6">
        <v>69.620422000000005</v>
      </c>
      <c r="O1782" s="16">
        <f t="shared" si="139"/>
        <v>-2.2009873356426235E-2</v>
      </c>
      <c r="P1782" s="10"/>
    </row>
    <row r="1783" spans="1:16" x14ac:dyDescent="0.25">
      <c r="A1783" s="23">
        <v>39618</v>
      </c>
      <c r="B1783">
        <v>19.90579</v>
      </c>
      <c r="C1783" s="16">
        <f t="shared" si="135"/>
        <v>8.5686569307734661E-3</v>
      </c>
      <c r="D1783" s="10"/>
      <c r="E1783" s="6">
        <v>25.952347</v>
      </c>
      <c r="F1783" s="16">
        <f t="shared" si="136"/>
        <v>-8.9982588664328289E-2</v>
      </c>
      <c r="G1783" s="10"/>
      <c r="H1783" s="6">
        <v>14.93</v>
      </c>
      <c r="I1783" s="16">
        <f t="shared" si="137"/>
        <v>2.0689655172413834E-2</v>
      </c>
      <c r="J1783" s="10"/>
      <c r="K1783" s="6">
        <v>73.094667000000001</v>
      </c>
      <c r="L1783" s="16">
        <f t="shared" si="138"/>
        <v>-3.3584781482263293E-2</v>
      </c>
      <c r="M1783" s="10"/>
      <c r="N1783" s="6">
        <v>69.217321999999996</v>
      </c>
      <c r="O1783" s="16">
        <f t="shared" si="139"/>
        <v>-2.5551611845715749E-2</v>
      </c>
      <c r="P1783" s="10"/>
    </row>
    <row r="1784" spans="1:16" x14ac:dyDescent="0.25">
      <c r="A1784" s="23">
        <v>39617</v>
      </c>
      <c r="B1784">
        <v>19.808942999999999</v>
      </c>
      <c r="C1784" s="16">
        <f t="shared" si="135"/>
        <v>-3.4708010398068589E-2</v>
      </c>
      <c r="D1784" s="10"/>
      <c r="E1784" s="6">
        <v>25.412890000000001</v>
      </c>
      <c r="F1784" s="16">
        <f t="shared" si="136"/>
        <v>-8.0166761494846583E-2</v>
      </c>
      <c r="G1784" s="10"/>
      <c r="H1784" s="6">
        <v>14.88</v>
      </c>
      <c r="I1784" s="16">
        <f t="shared" si="137"/>
        <v>3.321799307958484E-2</v>
      </c>
      <c r="J1784" s="10"/>
      <c r="K1784" s="6">
        <v>73.475703999999993</v>
      </c>
      <c r="L1784" s="16">
        <f t="shared" si="138"/>
        <v>-3.4154817066278653E-2</v>
      </c>
      <c r="M1784" s="10"/>
      <c r="N1784" s="6">
        <v>69.628175999999996</v>
      </c>
      <c r="O1784" s="16">
        <f t="shared" si="139"/>
        <v>-2.7619525700194214E-2</v>
      </c>
      <c r="P1784" s="10"/>
    </row>
    <row r="1785" spans="1:16" x14ac:dyDescent="0.25">
      <c r="A1785" s="23">
        <v>39616</v>
      </c>
      <c r="B1785">
        <v>20.000277000000001</v>
      </c>
      <c r="C1785" s="16">
        <f t="shared" si="135"/>
        <v>-5.2429378304057583E-2</v>
      </c>
      <c r="D1785" s="10"/>
      <c r="E1785" s="6">
        <v>25.281669999999998</v>
      </c>
      <c r="F1785" s="16">
        <f t="shared" si="136"/>
        <v>-9.7439648273766388E-2</v>
      </c>
      <c r="G1785" s="10"/>
      <c r="H1785" s="6">
        <v>14.91</v>
      </c>
      <c r="I1785" s="16">
        <f t="shared" si="137"/>
        <v>3.9106145251396773E-2</v>
      </c>
      <c r="J1785" s="10"/>
      <c r="K1785" s="6">
        <v>73.109048999999999</v>
      </c>
      <c r="L1785" s="16">
        <f t="shared" si="138"/>
        <v>-2.4785630424623672E-2</v>
      </c>
      <c r="M1785" s="10"/>
      <c r="N1785" s="6">
        <v>69.046778000000003</v>
      </c>
      <c r="O1785" s="16">
        <f t="shared" si="139"/>
        <v>-1.306636279899509E-2</v>
      </c>
      <c r="P1785" s="10"/>
    </row>
    <row r="1786" spans="1:16" x14ac:dyDescent="0.25">
      <c r="A1786" s="23">
        <v>39615</v>
      </c>
      <c r="B1786">
        <v>19.669575999999999</v>
      </c>
      <c r="C1786" s="16">
        <f t="shared" si="135"/>
        <v>-3.2674497058162055E-2</v>
      </c>
      <c r="D1786" s="10"/>
      <c r="E1786" s="6">
        <v>25.522238000000002</v>
      </c>
      <c r="F1786" s="16">
        <f t="shared" si="136"/>
        <v>-9.8170016041026043E-2</v>
      </c>
      <c r="G1786" s="10"/>
      <c r="H1786" s="6">
        <v>14.99</v>
      </c>
      <c r="I1786" s="16">
        <f t="shared" si="137"/>
        <v>2.3335621139327412E-2</v>
      </c>
      <c r="J1786" s="10"/>
      <c r="K1786" s="6">
        <v>72.871797000000001</v>
      </c>
      <c r="L1786" s="16">
        <f t="shared" si="138"/>
        <v>-2.7064526462911576E-2</v>
      </c>
      <c r="M1786" s="10"/>
      <c r="N1786" s="6">
        <v>68.907241999999997</v>
      </c>
      <c r="O1786" s="16">
        <f t="shared" si="139"/>
        <v>-1.7110603932649293E-2</v>
      </c>
      <c r="P1786" s="10"/>
    </row>
    <row r="1787" spans="1:16" x14ac:dyDescent="0.25">
      <c r="A1787" s="23">
        <v>39612</v>
      </c>
      <c r="B1787">
        <v>19.258562999999999</v>
      </c>
      <c r="C1787" s="16">
        <f t="shared" si="135"/>
        <v>-2.1043976827059052E-2</v>
      </c>
      <c r="D1787" s="10"/>
      <c r="E1787" s="6">
        <v>25.901316999999999</v>
      </c>
      <c r="F1787" s="16">
        <f t="shared" si="136"/>
        <v>-9.2858447038046132E-2</v>
      </c>
      <c r="G1787" s="10"/>
      <c r="H1787" s="6">
        <v>14.98</v>
      </c>
      <c r="I1787" s="16">
        <f t="shared" si="137"/>
        <v>3.308063404548589E-2</v>
      </c>
      <c r="J1787" s="10"/>
      <c r="K1787" s="6">
        <v>72.612977999999998</v>
      </c>
      <c r="L1787" s="16">
        <f t="shared" si="138"/>
        <v>-3.646193581011381E-2</v>
      </c>
      <c r="M1787" s="10"/>
      <c r="N1787" s="6">
        <v>68.891740999999996</v>
      </c>
      <c r="O1787" s="16">
        <f t="shared" si="139"/>
        <v>-2.6163818266726646E-2</v>
      </c>
      <c r="P1787" s="10"/>
    </row>
    <row r="1788" spans="1:16" x14ac:dyDescent="0.25">
      <c r="A1788" s="23">
        <v>39611</v>
      </c>
      <c r="B1788">
        <v>18.793220999999999</v>
      </c>
      <c r="C1788" s="16">
        <f t="shared" si="135"/>
        <v>-1.4743221953322783E-2</v>
      </c>
      <c r="D1788" s="10"/>
      <c r="E1788" s="6">
        <v>25.806549</v>
      </c>
      <c r="F1788" s="16">
        <f t="shared" si="136"/>
        <v>-8.8504397285176339E-2</v>
      </c>
      <c r="G1788" s="10"/>
      <c r="H1788" s="6">
        <v>14.81</v>
      </c>
      <c r="I1788" s="16">
        <f t="shared" si="137"/>
        <v>3.3816425120772875E-2</v>
      </c>
      <c r="J1788" s="10"/>
      <c r="K1788" s="6">
        <v>72.994016000000002</v>
      </c>
      <c r="L1788" s="16">
        <f t="shared" si="138"/>
        <v>-3.851941611272347E-2</v>
      </c>
      <c r="M1788" s="10"/>
      <c r="N1788" s="6">
        <v>69.039023999999998</v>
      </c>
      <c r="O1788" s="16">
        <f t="shared" si="139"/>
        <v>-2.6382887180456338E-2</v>
      </c>
      <c r="P1788" s="10"/>
    </row>
    <row r="1789" spans="1:16" x14ac:dyDescent="0.25">
      <c r="A1789" s="23">
        <v>39610</v>
      </c>
      <c r="B1789">
        <v>18.363309999999998</v>
      </c>
      <c r="C1789" s="16">
        <f t="shared" si="135"/>
        <v>-6.838410538115991E-2</v>
      </c>
      <c r="D1789" s="10"/>
      <c r="E1789" s="6">
        <v>26.047118000000001</v>
      </c>
      <c r="F1789" s="16">
        <f t="shared" si="136"/>
        <v>-8.204668998364073E-2</v>
      </c>
      <c r="G1789" s="10"/>
      <c r="H1789" s="6">
        <v>15.08</v>
      </c>
      <c r="I1789" s="16">
        <f t="shared" si="137"/>
        <v>1.023192360163705E-2</v>
      </c>
      <c r="J1789" s="10"/>
      <c r="K1789" s="6">
        <v>73.619495999999998</v>
      </c>
      <c r="L1789" s="16">
        <f t="shared" si="138"/>
        <v>-3.91193293766815E-2</v>
      </c>
      <c r="M1789" s="10"/>
      <c r="N1789" s="6">
        <v>69.736703000000006</v>
      </c>
      <c r="O1789" s="16">
        <f t="shared" si="139"/>
        <v>-3.6605409403137723E-2</v>
      </c>
      <c r="P1789" s="10"/>
    </row>
    <row r="1790" spans="1:16" x14ac:dyDescent="0.25">
      <c r="A1790" s="23">
        <v>39609</v>
      </c>
      <c r="B1790">
        <v>18.970381</v>
      </c>
      <c r="C1790" s="16">
        <f t="shared" si="135"/>
        <v>-6.842423395382391E-2</v>
      </c>
      <c r="D1790" s="10"/>
      <c r="E1790" s="6">
        <v>26.528255999999999</v>
      </c>
      <c r="F1790" s="16">
        <f t="shared" si="136"/>
        <v>-5.1325370431963058E-2</v>
      </c>
      <c r="G1790" s="10"/>
      <c r="H1790" s="6">
        <v>15.35</v>
      </c>
      <c r="I1790" s="16">
        <f t="shared" si="137"/>
        <v>4.2156185210780794E-2</v>
      </c>
      <c r="J1790" s="10"/>
      <c r="K1790" s="6">
        <v>73.648253999999994</v>
      </c>
      <c r="L1790" s="16">
        <f t="shared" si="138"/>
        <v>-2.5164190844391143E-2</v>
      </c>
      <c r="M1790" s="10"/>
      <c r="N1790" s="6">
        <v>69.899493000000007</v>
      </c>
      <c r="O1790" s="16">
        <f t="shared" si="139"/>
        <v>-2.680680901813437E-2</v>
      </c>
      <c r="P1790" s="10"/>
    </row>
    <row r="1791" spans="1:16" x14ac:dyDescent="0.25">
      <c r="A1791" s="23">
        <v>39608</v>
      </c>
      <c r="B1791">
        <v>19.402653999999998</v>
      </c>
      <c r="C1791" s="16">
        <f t="shared" si="135"/>
        <v>-7.0475179722360171E-3</v>
      </c>
      <c r="D1791" s="10"/>
      <c r="E1791" s="6">
        <v>26.965657</v>
      </c>
      <c r="F1791" s="16">
        <f t="shared" si="136"/>
        <v>-1.0388027631126229E-2</v>
      </c>
      <c r="G1791" s="10"/>
      <c r="H1791" s="6">
        <v>15.31</v>
      </c>
      <c r="I1791" s="16">
        <f t="shared" si="137"/>
        <v>4.8497267759562757E-2</v>
      </c>
      <c r="J1791" s="10"/>
      <c r="K1791" s="6">
        <v>74.072425999999993</v>
      </c>
      <c r="L1791" s="16">
        <f t="shared" si="138"/>
        <v>-1.9324427274218348E-2</v>
      </c>
      <c r="M1791" s="10"/>
      <c r="N1791" s="6">
        <v>70.356862000000007</v>
      </c>
      <c r="O1791" s="16">
        <f t="shared" si="139"/>
        <v>-1.7571155455031851E-2</v>
      </c>
      <c r="P1791" s="10"/>
    </row>
    <row r="1792" spans="1:16" x14ac:dyDescent="0.25">
      <c r="A1792" s="23">
        <v>39605</v>
      </c>
      <c r="B1792">
        <v>19.759339000000001</v>
      </c>
      <c r="C1792" s="16">
        <f t="shared" si="135"/>
        <v>8.607695381188285E-2</v>
      </c>
      <c r="D1792" s="10"/>
      <c r="E1792" s="6">
        <v>27.330157</v>
      </c>
      <c r="F1792" s="16">
        <f t="shared" si="136"/>
        <v>-9.8450847644513284E-2</v>
      </c>
      <c r="G1792" s="10"/>
      <c r="H1792" s="6">
        <v>15.29</v>
      </c>
      <c r="I1792" s="16">
        <f t="shared" si="137"/>
        <v>4.5051194539249106E-2</v>
      </c>
      <c r="J1792" s="10"/>
      <c r="K1792" s="6">
        <v>74.137134000000003</v>
      </c>
      <c r="L1792" s="16">
        <f t="shared" si="138"/>
        <v>-1.0578462578783809E-2</v>
      </c>
      <c r="M1792" s="10"/>
      <c r="N1792" s="6">
        <v>70.356862000000007</v>
      </c>
      <c r="O1792" s="16">
        <f t="shared" si="139"/>
        <v>-7.3850404391536673E-3</v>
      </c>
      <c r="P1792" s="10"/>
    </row>
    <row r="1793" spans="1:16" x14ac:dyDescent="0.25">
      <c r="A1793" s="23">
        <v>39604</v>
      </c>
      <c r="B1793">
        <v>20.607348000000002</v>
      </c>
      <c r="C1793" s="16">
        <f t="shared" si="135"/>
        <v>0.11384829194444279</v>
      </c>
      <c r="D1793" s="10"/>
      <c r="E1793" s="6">
        <v>28.350753000000001</v>
      </c>
      <c r="F1793" s="16">
        <f t="shared" si="136"/>
        <v>-7.0108072691476675E-2</v>
      </c>
      <c r="G1793" s="10"/>
      <c r="H1793" s="6">
        <v>15.87</v>
      </c>
      <c r="I1793" s="16">
        <f t="shared" si="137"/>
        <v>3.7313432835820892E-2</v>
      </c>
      <c r="J1793" s="10"/>
      <c r="K1793" s="6">
        <v>73.770472999999996</v>
      </c>
      <c r="L1793" s="16">
        <f t="shared" si="138"/>
        <v>-4.9790950964442304E-3</v>
      </c>
      <c r="M1793" s="10"/>
      <c r="N1793" s="6">
        <v>69.457631000000006</v>
      </c>
      <c r="O1793" s="16">
        <f t="shared" si="139"/>
        <v>-4.3581228273844586E-3</v>
      </c>
      <c r="P1793" s="10"/>
    </row>
    <row r="1794" spans="1:16" x14ac:dyDescent="0.25">
      <c r="A1794" s="23">
        <v>39603</v>
      </c>
      <c r="B1794">
        <v>20.191611000000002</v>
      </c>
      <c r="C1794" s="16">
        <f t="shared" si="135"/>
        <v>0.20663894923998605</v>
      </c>
      <c r="D1794" s="10"/>
      <c r="E1794" s="6">
        <v>27.825873000000001</v>
      </c>
      <c r="F1794" s="16">
        <f t="shared" si="136"/>
        <v>-1.7282781067857633E-2</v>
      </c>
      <c r="G1794" s="10"/>
      <c r="H1794" s="6">
        <v>15.5</v>
      </c>
      <c r="I1794" s="16">
        <f t="shared" si="137"/>
        <v>7.1573261309925584E-2</v>
      </c>
      <c r="J1794" s="10"/>
      <c r="K1794" s="6">
        <v>74.165891999999999</v>
      </c>
      <c r="L1794" s="16">
        <f t="shared" si="138"/>
        <v>-9.4265145347834922E-3</v>
      </c>
      <c r="M1794" s="10"/>
      <c r="N1794" s="6">
        <v>69.876238000000001</v>
      </c>
      <c r="O1794" s="16">
        <f t="shared" si="139"/>
        <v>-2.2830241253237515E-2</v>
      </c>
      <c r="P1794" s="10"/>
    </row>
    <row r="1795" spans="1:16" x14ac:dyDescent="0.25">
      <c r="A1795" s="23">
        <v>39602</v>
      </c>
      <c r="B1795">
        <v>20.682936000000002</v>
      </c>
      <c r="C1795" s="16">
        <f t="shared" si="135"/>
        <v>0.21974882186437061</v>
      </c>
      <c r="D1795" s="10"/>
      <c r="E1795" s="6">
        <v>27.680071999999999</v>
      </c>
      <c r="F1795" s="16">
        <f t="shared" si="136"/>
        <v>-1.7606846462013825E-3</v>
      </c>
      <c r="G1795" s="10"/>
      <c r="H1795" s="6">
        <v>15.41</v>
      </c>
      <c r="I1795" s="16">
        <f t="shared" si="137"/>
        <v>9.6181046676096171E-2</v>
      </c>
      <c r="J1795" s="10"/>
      <c r="K1795" s="6">
        <v>74.395953000000006</v>
      </c>
      <c r="L1795" s="16">
        <f t="shared" si="138"/>
        <v>-5.4491318392101418E-3</v>
      </c>
      <c r="M1795" s="10"/>
      <c r="N1795" s="6">
        <v>70.504146000000006</v>
      </c>
      <c r="O1795" s="16">
        <f t="shared" si="139"/>
        <v>-2.5278315599176482E-2</v>
      </c>
      <c r="P1795" s="10"/>
    </row>
    <row r="1796" spans="1:16" x14ac:dyDescent="0.25">
      <c r="A1796" s="23">
        <v>39601</v>
      </c>
      <c r="B1796">
        <v>20.330977000000001</v>
      </c>
      <c r="C1796" s="16">
        <f t="shared" si="135"/>
        <v>0.24587361442589128</v>
      </c>
      <c r="D1796" s="10"/>
      <c r="E1796" s="6">
        <v>27.550153000000002</v>
      </c>
      <c r="F1796" s="16">
        <f t="shared" si="136"/>
        <v>-4.1547648839981299E-3</v>
      </c>
      <c r="G1796" s="10"/>
      <c r="H1796" s="6">
        <v>15.22</v>
      </c>
      <c r="I1796" s="16">
        <f t="shared" si="137"/>
        <v>9.4460227272727293E-2</v>
      </c>
      <c r="J1796" s="10"/>
      <c r="K1796" s="6">
        <v>74.108374999999995</v>
      </c>
      <c r="L1796" s="16">
        <f t="shared" si="138"/>
        <v>6.9565582321229336E-4</v>
      </c>
      <c r="M1796" s="10"/>
      <c r="N1796" s="6">
        <v>70.000273000000007</v>
      </c>
      <c r="O1796" s="16">
        <f t="shared" si="139"/>
        <v>-1.9781563450729789E-2</v>
      </c>
      <c r="P1796" s="10"/>
    </row>
    <row r="1797" spans="1:16" x14ac:dyDescent="0.25">
      <c r="A1797" s="23">
        <v>39598</v>
      </c>
      <c r="B1797">
        <v>20.399480000000001</v>
      </c>
      <c r="C1797" s="16">
        <f t="shared" si="135"/>
        <v>0.21276595237011575</v>
      </c>
      <c r="D1797" s="10"/>
      <c r="E1797" s="6">
        <v>28.120355</v>
      </c>
      <c r="F1797" s="16">
        <f t="shared" si="136"/>
        <v>-3.6840826087421563E-2</v>
      </c>
      <c r="G1797" s="10"/>
      <c r="H1797" s="6">
        <v>15.76</v>
      </c>
      <c r="I1797" s="16">
        <f t="shared" si="137"/>
        <v>7.9432624113475292E-2</v>
      </c>
      <c r="J1797" s="10"/>
      <c r="K1797" s="6">
        <v>73.854588000000007</v>
      </c>
      <c r="L1797" s="16">
        <f t="shared" si="138"/>
        <v>-5.3650798878731587E-3</v>
      </c>
      <c r="M1797" s="10"/>
      <c r="N1797" s="6">
        <v>69.731277000000006</v>
      </c>
      <c r="O1797" s="16">
        <f t="shared" si="139"/>
        <v>-2.3443255340886426E-2</v>
      </c>
      <c r="P1797" s="10"/>
    </row>
    <row r="1798" spans="1:16" x14ac:dyDescent="0.25">
      <c r="A1798" s="23">
        <v>39597</v>
      </c>
      <c r="B1798">
        <v>20.137281000000002</v>
      </c>
      <c r="C1798" s="16">
        <f t="shared" si="135"/>
        <v>0.25159421275079374</v>
      </c>
      <c r="D1798" s="10"/>
      <c r="E1798" s="6">
        <v>28.091484000000001</v>
      </c>
      <c r="F1798" s="16">
        <f t="shared" si="136"/>
        <v>-2.0120723644951544E-2</v>
      </c>
      <c r="G1798" s="10"/>
      <c r="H1798" s="6">
        <v>15.77</v>
      </c>
      <c r="I1798" s="16">
        <f t="shared" si="137"/>
        <v>0.1185237757274662</v>
      </c>
      <c r="J1798" s="10"/>
      <c r="K1798" s="6">
        <v>73.561176000000003</v>
      </c>
      <c r="L1798" s="16">
        <f t="shared" si="138"/>
        <v>-1.1983725673834655E-2</v>
      </c>
      <c r="M1798" s="10"/>
      <c r="N1798" s="6">
        <v>69.275570999999999</v>
      </c>
      <c r="O1798" s="16">
        <f t="shared" si="139"/>
        <v>-2.3316029409904737E-2</v>
      </c>
      <c r="P1798" s="10"/>
    </row>
    <row r="1799" spans="1:16" x14ac:dyDescent="0.25">
      <c r="A1799" s="23">
        <v>39596</v>
      </c>
      <c r="B1799">
        <v>19.350687000000001</v>
      </c>
      <c r="C1799" s="16">
        <f t="shared" si="135"/>
        <v>0.27162880197466288</v>
      </c>
      <c r="D1799" s="10"/>
      <c r="E1799" s="6">
        <v>27.903824</v>
      </c>
      <c r="F1799" s="16">
        <f t="shared" si="136"/>
        <v>-7.6492459610120189E-3</v>
      </c>
      <c r="G1799" s="10"/>
      <c r="H1799" s="6">
        <v>15.45</v>
      </c>
      <c r="I1799" s="16">
        <f t="shared" si="137"/>
        <v>0.13862815884476531</v>
      </c>
      <c r="J1799" s="10"/>
      <c r="K1799" s="6">
        <v>73.918998999999999</v>
      </c>
      <c r="L1799" s="16">
        <f t="shared" si="138"/>
        <v>-1.1574936236114053E-2</v>
      </c>
      <c r="M1799" s="10"/>
      <c r="N1799" s="6">
        <v>69.777619000000001</v>
      </c>
      <c r="O1799" s="16">
        <f t="shared" si="139"/>
        <v>-3.05348701103062E-2</v>
      </c>
      <c r="P1799" s="10"/>
    </row>
    <row r="1800" spans="1:16" x14ac:dyDescent="0.25">
      <c r="A1800" s="23">
        <v>39595</v>
      </c>
      <c r="B1800">
        <v>18.599525</v>
      </c>
      <c r="C1800" s="16">
        <f t="shared" si="135"/>
        <v>0.23858482977552087</v>
      </c>
      <c r="D1800" s="10"/>
      <c r="E1800" s="6">
        <v>27.874952</v>
      </c>
      <c r="F1800" s="16">
        <f t="shared" si="136"/>
        <v>-4.0932775748259487E-2</v>
      </c>
      <c r="G1800" s="10"/>
      <c r="H1800" s="6">
        <v>15.47</v>
      </c>
      <c r="I1800" s="16">
        <f t="shared" si="137"/>
        <v>0.10594130279169645</v>
      </c>
      <c r="J1800" s="10"/>
      <c r="K1800" s="6">
        <v>74.398480000000006</v>
      </c>
      <c r="L1800" s="16">
        <f t="shared" si="138"/>
        <v>-4.1928467557726945E-3</v>
      </c>
      <c r="M1800" s="10"/>
      <c r="N1800" s="6">
        <v>70.403257999999994</v>
      </c>
      <c r="O1800" s="16">
        <f t="shared" si="139"/>
        <v>-2.5188886226468865E-2</v>
      </c>
      <c r="P1800" s="10"/>
    </row>
    <row r="1801" spans="1:16" x14ac:dyDescent="0.25">
      <c r="A1801" s="23">
        <v>39591</v>
      </c>
      <c r="B1801">
        <v>18.034972</v>
      </c>
      <c r="C1801" s="16">
        <f t="shared" ref="C1801:C1847" si="140">B1800/B1829-1</f>
        <v>0.22362084047925324</v>
      </c>
      <c r="D1801" s="10"/>
      <c r="E1801" s="6">
        <v>27.961566999999999</v>
      </c>
      <c r="F1801" s="16">
        <f t="shared" ref="F1801:F1864" si="141">E1800/E1829-1</f>
        <v>-6.3076236416304665E-2</v>
      </c>
      <c r="G1801" s="10"/>
      <c r="H1801" s="6">
        <v>15.12</v>
      </c>
      <c r="I1801" s="16">
        <f t="shared" ref="I1801:I1864" si="142">H1800/H1829-1</f>
        <v>0.12837345003646972</v>
      </c>
      <c r="J1801" s="10"/>
      <c r="K1801" s="6">
        <v>74.849333999999999</v>
      </c>
      <c r="L1801" s="16">
        <f t="shared" ref="L1801:L1864" si="143">K1800/K1829-1</f>
        <v>-3.4727140499622999E-3</v>
      </c>
      <c r="M1801" s="10"/>
      <c r="N1801" s="6">
        <v>70.882135000000005</v>
      </c>
      <c r="O1801" s="16">
        <f t="shared" ref="O1801:O1864" si="144">N1800/N1829-1</f>
        <v>-2.6081950747259386E-2</v>
      </c>
      <c r="P1801" s="10"/>
    </row>
    <row r="1802" spans="1:16" x14ac:dyDescent="0.25">
      <c r="A1802" s="23">
        <v>39590</v>
      </c>
      <c r="B1802">
        <v>18.261738000000001</v>
      </c>
      <c r="C1802" s="16">
        <f t="shared" si="140"/>
        <v>0.16245424863668445</v>
      </c>
      <c r="D1802" s="10"/>
      <c r="E1802" s="6">
        <v>28.17088</v>
      </c>
      <c r="F1802" s="16">
        <f t="shared" si="141"/>
        <v>-6.4251184546097684E-2</v>
      </c>
      <c r="G1802" s="10"/>
      <c r="H1802" s="6">
        <v>15.53</v>
      </c>
      <c r="I1802" s="16">
        <f t="shared" si="142"/>
        <v>0.1012381646030589</v>
      </c>
      <c r="J1802" s="10"/>
      <c r="K1802" s="6">
        <v>74.505827999999994</v>
      </c>
      <c r="L1802" s="16">
        <f t="shared" si="143"/>
        <v>4.6560492952574251E-4</v>
      </c>
      <c r="M1802" s="10"/>
      <c r="N1802" s="6">
        <v>70.573184999999995</v>
      </c>
      <c r="O1802" s="16">
        <f t="shared" si="144"/>
        <v>-3.1622727097235126E-2</v>
      </c>
      <c r="P1802" s="10"/>
    </row>
    <row r="1803" spans="1:16" x14ac:dyDescent="0.25">
      <c r="A1803" s="23">
        <v>39589</v>
      </c>
      <c r="B1803">
        <v>19.097937000000002</v>
      </c>
      <c r="C1803" s="16">
        <f t="shared" si="140"/>
        <v>0.16941456136046962</v>
      </c>
      <c r="D1803" s="10"/>
      <c r="E1803" s="6">
        <v>28.243058999999999</v>
      </c>
      <c r="F1803" s="16">
        <f t="shared" si="141"/>
        <v>-5.1288272898489806E-2</v>
      </c>
      <c r="G1803" s="10"/>
      <c r="H1803" s="6">
        <v>15.34</v>
      </c>
      <c r="I1803" s="16">
        <f t="shared" si="142"/>
        <v>0.16068759342301941</v>
      </c>
      <c r="J1803" s="10"/>
      <c r="K1803" s="6">
        <v>75.335972999999996</v>
      </c>
      <c r="L1803" s="16">
        <f t="shared" si="143"/>
        <v>-1.0252858753978744E-2</v>
      </c>
      <c r="M1803" s="10"/>
      <c r="N1803" s="6">
        <v>71.415086000000002</v>
      </c>
      <c r="O1803" s="16">
        <f t="shared" si="144"/>
        <v>-4.1487159611045321E-2</v>
      </c>
      <c r="P1803" s="10"/>
    </row>
    <row r="1804" spans="1:16" x14ac:dyDescent="0.25">
      <c r="A1804" s="23">
        <v>39588</v>
      </c>
      <c r="B1804">
        <v>19.544383</v>
      </c>
      <c r="C1804" s="16">
        <f t="shared" si="140"/>
        <v>0.22296167099456166</v>
      </c>
      <c r="D1804" s="10"/>
      <c r="E1804" s="6">
        <v>28.683342</v>
      </c>
      <c r="F1804" s="16">
        <f t="shared" si="141"/>
        <v>-6.1855616682240377E-2</v>
      </c>
      <c r="G1804" s="10"/>
      <c r="H1804" s="6">
        <v>15.22</v>
      </c>
      <c r="I1804" s="16">
        <f t="shared" si="142"/>
        <v>0.11726147123088126</v>
      </c>
      <c r="J1804" s="10"/>
      <c r="K1804" s="6">
        <v>75.665175000000005</v>
      </c>
      <c r="L1804" s="16">
        <f t="shared" si="143"/>
        <v>1.7230584189202869E-3</v>
      </c>
      <c r="M1804" s="10"/>
      <c r="N1804" s="6">
        <v>71.399641000000003</v>
      </c>
      <c r="O1804" s="16">
        <f t="shared" si="144"/>
        <v>-2.3520300040271946E-2</v>
      </c>
      <c r="P1804" s="10"/>
    </row>
    <row r="1805" spans="1:16" x14ac:dyDescent="0.25">
      <c r="A1805" s="23">
        <v>39587</v>
      </c>
      <c r="B1805">
        <v>19.681387000000001</v>
      </c>
      <c r="C1805" s="16">
        <f t="shared" si="140"/>
        <v>0.25763795459465144</v>
      </c>
      <c r="D1805" s="10"/>
      <c r="E1805" s="6">
        <v>28.885438000000001</v>
      </c>
      <c r="F1805" s="16">
        <f t="shared" si="141"/>
        <v>-2.9311117932064423E-2</v>
      </c>
      <c r="G1805" s="10"/>
      <c r="H1805" s="6">
        <v>15.15</v>
      </c>
      <c r="I1805" s="16">
        <f t="shared" si="142"/>
        <v>0.11501831501831505</v>
      </c>
      <c r="J1805" s="10"/>
      <c r="K1805" s="6">
        <v>75.636549000000002</v>
      </c>
      <c r="L1805" s="16">
        <f t="shared" si="143"/>
        <v>7.0545294310524476E-3</v>
      </c>
      <c r="M1805" s="10"/>
      <c r="N1805" s="6">
        <v>71.028891000000002</v>
      </c>
      <c r="O1805" s="16">
        <f t="shared" si="144"/>
        <v>-2.7007889356776893E-2</v>
      </c>
      <c r="P1805" s="10"/>
    </row>
    <row r="1806" spans="1:16" x14ac:dyDescent="0.25">
      <c r="A1806" s="23">
        <v>39584</v>
      </c>
      <c r="B1806">
        <v>19.456983999999999</v>
      </c>
      <c r="C1806" s="16">
        <f t="shared" si="140"/>
        <v>0.22367455634509192</v>
      </c>
      <c r="D1806" s="10"/>
      <c r="E1806" s="6">
        <v>28.871002000000001</v>
      </c>
      <c r="F1806" s="16">
        <f t="shared" si="141"/>
        <v>-2.1515923744235388E-2</v>
      </c>
      <c r="G1806" s="10"/>
      <c r="H1806" s="6">
        <v>15.22</v>
      </c>
      <c r="I1806" s="16">
        <f t="shared" si="142"/>
        <v>0.11973392461197352</v>
      </c>
      <c r="J1806" s="10"/>
      <c r="K1806" s="6">
        <v>75.622232999999994</v>
      </c>
      <c r="L1806" s="16">
        <f t="shared" si="143"/>
        <v>3.7227684648297732E-3</v>
      </c>
      <c r="M1806" s="10"/>
      <c r="N1806" s="6">
        <v>70.936201999999994</v>
      </c>
      <c r="O1806" s="16">
        <f t="shared" si="144"/>
        <v>-2.2008579003643391E-2</v>
      </c>
      <c r="P1806" s="10"/>
    </row>
    <row r="1807" spans="1:16" x14ac:dyDescent="0.25">
      <c r="A1807" s="23">
        <v>39583</v>
      </c>
      <c r="B1807">
        <v>19.428637999999999</v>
      </c>
      <c r="C1807" s="16">
        <f t="shared" si="140"/>
        <v>0.266451384291017</v>
      </c>
      <c r="D1807" s="10"/>
      <c r="E1807" s="6">
        <v>28.871002000000001</v>
      </c>
      <c r="F1807" s="16">
        <f t="shared" si="141"/>
        <v>-1.9127005088607429E-2</v>
      </c>
      <c r="G1807" s="10"/>
      <c r="H1807" s="6">
        <v>15</v>
      </c>
      <c r="I1807" s="16">
        <f t="shared" si="142"/>
        <v>8.4818246614397852E-2</v>
      </c>
      <c r="J1807" s="10"/>
      <c r="K1807" s="6">
        <v>75.722423000000006</v>
      </c>
      <c r="L1807" s="16">
        <f t="shared" si="143"/>
        <v>-6.0005206357516272E-5</v>
      </c>
      <c r="M1807" s="10"/>
      <c r="N1807" s="6">
        <v>71.229714000000001</v>
      </c>
      <c r="O1807" s="16">
        <f t="shared" si="144"/>
        <v>-2.6688293985620226E-2</v>
      </c>
      <c r="P1807" s="10"/>
    </row>
    <row r="1808" spans="1:16" x14ac:dyDescent="0.25">
      <c r="A1808" s="23">
        <v>39582</v>
      </c>
      <c r="B1808">
        <v>19.423915000000001</v>
      </c>
      <c r="C1808" s="16">
        <f t="shared" si="140"/>
        <v>0.27558927426684909</v>
      </c>
      <c r="D1808" s="10"/>
      <c r="E1808" s="6">
        <v>28.748301999999999</v>
      </c>
      <c r="F1808" s="16">
        <f t="shared" si="141"/>
        <v>0</v>
      </c>
      <c r="G1808" s="10"/>
      <c r="H1808" s="6">
        <v>14.75</v>
      </c>
      <c r="I1808" s="16">
        <f t="shared" si="142"/>
        <v>5.7827926657263884E-2</v>
      </c>
      <c r="J1808" s="10"/>
      <c r="K1808" s="6">
        <v>75.221473000000003</v>
      </c>
      <c r="L1808" s="16">
        <f t="shared" si="143"/>
        <v>2.3981064548468378E-3</v>
      </c>
      <c r="M1808" s="10"/>
      <c r="N1808" s="6">
        <v>70.588629999999995</v>
      </c>
      <c r="O1808" s="16">
        <f t="shared" si="144"/>
        <v>-2.7794117004758534E-2</v>
      </c>
      <c r="P1808" s="10"/>
    </row>
    <row r="1809" spans="1:16" x14ac:dyDescent="0.25">
      <c r="A1809" s="23">
        <v>39581</v>
      </c>
      <c r="B1809">
        <v>19.459344999999999</v>
      </c>
      <c r="C1809" s="16">
        <f t="shared" si="140"/>
        <v>0.25541993605758417</v>
      </c>
      <c r="D1809" s="10"/>
      <c r="E1809" s="6">
        <v>28.271927999999999</v>
      </c>
      <c r="F1809" s="16">
        <f t="shared" si="141"/>
        <v>3.8321190819239348E-2</v>
      </c>
      <c r="G1809" s="10"/>
      <c r="H1809" s="6">
        <v>14.76</v>
      </c>
      <c r="I1809" s="16">
        <f t="shared" si="142"/>
        <v>3.0747728860936352E-2</v>
      </c>
      <c r="J1809" s="10"/>
      <c r="K1809" s="6">
        <v>75.178535999999994</v>
      </c>
      <c r="L1809" s="16">
        <f t="shared" si="143"/>
        <v>7.839381792013711E-3</v>
      </c>
      <c r="M1809" s="10"/>
      <c r="N1809" s="6">
        <v>70.557732999999999</v>
      </c>
      <c r="O1809" s="16">
        <f t="shared" si="144"/>
        <v>-2.7761360764942844E-2</v>
      </c>
      <c r="P1809" s="10"/>
    </row>
    <row r="1810" spans="1:16" x14ac:dyDescent="0.25">
      <c r="A1810" s="23">
        <v>39580</v>
      </c>
      <c r="B1810">
        <v>19.345963000000001</v>
      </c>
      <c r="C1810" s="16">
        <f t="shared" si="140"/>
        <v>0.32188698722169118</v>
      </c>
      <c r="D1810" s="10"/>
      <c r="E1810" s="6">
        <v>28.596727000000001</v>
      </c>
      <c r="F1810" s="16">
        <f t="shared" si="141"/>
        <v>5.5795175214383264E-2</v>
      </c>
      <c r="G1810" s="10"/>
      <c r="H1810" s="6">
        <v>14.91</v>
      </c>
      <c r="I1810" s="16">
        <f t="shared" si="142"/>
        <v>3.4337771548703655E-2</v>
      </c>
      <c r="J1810" s="10"/>
      <c r="K1810" s="6">
        <v>75.607922000000002</v>
      </c>
      <c r="L1810" s="16">
        <f t="shared" si="143"/>
        <v>7.7451508458186158E-3</v>
      </c>
      <c r="M1810" s="10"/>
      <c r="N1810" s="6">
        <v>71.337847999999994</v>
      </c>
      <c r="O1810" s="16">
        <f t="shared" si="144"/>
        <v>-2.6018845870895313E-2</v>
      </c>
      <c r="P1810" s="10"/>
    </row>
    <row r="1811" spans="1:16" x14ac:dyDescent="0.25">
      <c r="A1811" s="23">
        <v>39577</v>
      </c>
      <c r="B1811">
        <v>19.572728999999999</v>
      </c>
      <c r="C1811" s="16">
        <f t="shared" si="140"/>
        <v>0.32932964717245161</v>
      </c>
      <c r="D1811" s="10"/>
      <c r="E1811" s="6">
        <v>28.142011</v>
      </c>
      <c r="F1811" s="16">
        <f t="shared" si="141"/>
        <v>3.3924822892992479E-2</v>
      </c>
      <c r="G1811" s="10"/>
      <c r="H1811" s="6">
        <v>14.5</v>
      </c>
      <c r="I1811" s="16">
        <f t="shared" si="142"/>
        <v>5.0000000000000044E-2</v>
      </c>
      <c r="J1811" s="10"/>
      <c r="K1811" s="6">
        <v>75.679485999999997</v>
      </c>
      <c r="L1811" s="16">
        <f t="shared" si="143"/>
        <v>1.5246341504713268E-2</v>
      </c>
      <c r="M1811" s="10"/>
      <c r="N1811" s="6">
        <v>71.445982000000001</v>
      </c>
      <c r="O1811" s="16">
        <f t="shared" si="144"/>
        <v>-1.3153371935592406E-2</v>
      </c>
      <c r="P1811" s="10"/>
    </row>
    <row r="1812" spans="1:16" x14ac:dyDescent="0.25">
      <c r="A1812" s="23">
        <v>39576</v>
      </c>
      <c r="B1812">
        <v>20.621521999999999</v>
      </c>
      <c r="C1812" s="16">
        <f t="shared" si="140"/>
        <v>0.32873635646933441</v>
      </c>
      <c r="D1812" s="10"/>
      <c r="E1812" s="6">
        <v>28.214186999999999</v>
      </c>
      <c r="F1812" s="16">
        <f t="shared" si="141"/>
        <v>2.7404513334932989E-2</v>
      </c>
      <c r="G1812" s="10"/>
      <c r="H1812" s="6">
        <v>14.45</v>
      </c>
      <c r="I1812" s="16">
        <f t="shared" si="142"/>
        <v>3.7195994277539279E-2</v>
      </c>
      <c r="J1812" s="10"/>
      <c r="K1812" s="6">
        <v>75.679485999999997</v>
      </c>
      <c r="L1812" s="16">
        <f t="shared" si="143"/>
        <v>1.4586183105816053E-2</v>
      </c>
      <c r="M1812" s="10"/>
      <c r="N1812" s="6">
        <v>71.183373000000003</v>
      </c>
      <c r="O1812" s="16">
        <f t="shared" si="144"/>
        <v>-2.7742799952294783E-2</v>
      </c>
      <c r="P1812" s="10"/>
    </row>
    <row r="1813" spans="1:16" x14ac:dyDescent="0.25">
      <c r="A1813" s="23">
        <v>39575</v>
      </c>
      <c r="B1813">
        <v>20.904978</v>
      </c>
      <c r="C1813" s="16">
        <f t="shared" si="140"/>
        <v>0.39101350181836958</v>
      </c>
      <c r="D1813" s="10"/>
      <c r="E1813" s="6">
        <v>28.156444</v>
      </c>
      <c r="F1813" s="16">
        <f t="shared" si="141"/>
        <v>-0.12177033914306612</v>
      </c>
      <c r="G1813" s="10"/>
      <c r="H1813" s="6">
        <v>14.32</v>
      </c>
      <c r="I1813" s="16">
        <f t="shared" si="142"/>
        <v>2.5550035486160416E-2</v>
      </c>
      <c r="J1813" s="10"/>
      <c r="K1813" s="6">
        <v>75.343131</v>
      </c>
      <c r="L1813" s="16">
        <f t="shared" si="143"/>
        <v>1.7293802938232794E-2</v>
      </c>
      <c r="M1813" s="10"/>
      <c r="N1813" s="6">
        <v>70.550008000000005</v>
      </c>
      <c r="O1813" s="16">
        <f t="shared" si="144"/>
        <v>-2.7869595227112187E-2</v>
      </c>
      <c r="P1813" s="10"/>
    </row>
    <row r="1814" spans="1:16" x14ac:dyDescent="0.25">
      <c r="A1814" s="23">
        <v>39574</v>
      </c>
      <c r="B1814">
        <v>20.675850000000001</v>
      </c>
      <c r="C1814" s="16">
        <f t="shared" si="140"/>
        <v>0.40677152761417013</v>
      </c>
      <c r="D1814" s="10"/>
      <c r="E1814" s="6">
        <v>28.033743000000001</v>
      </c>
      <c r="F1814" s="16">
        <f t="shared" si="141"/>
        <v>-0.12885216790054643</v>
      </c>
      <c r="G1814" s="10"/>
      <c r="H1814" s="6">
        <v>14.57</v>
      </c>
      <c r="I1814" s="16">
        <f t="shared" si="142"/>
        <v>1.3986013986013734E-3</v>
      </c>
      <c r="J1814" s="10"/>
      <c r="K1814" s="6">
        <v>75.142752000000002</v>
      </c>
      <c r="L1814" s="16">
        <f t="shared" si="143"/>
        <v>1.820702572572741E-2</v>
      </c>
      <c r="M1814" s="10"/>
      <c r="N1814" s="6">
        <v>70.248777000000004</v>
      </c>
      <c r="O1814" s="16">
        <f t="shared" si="144"/>
        <v>-2.7152172881230729E-2</v>
      </c>
      <c r="P1814" s="10"/>
    </row>
    <row r="1815" spans="1:16" x14ac:dyDescent="0.25">
      <c r="A1815" s="23">
        <v>39573</v>
      </c>
      <c r="B1815">
        <v>20.092400000000001</v>
      </c>
      <c r="C1815" s="16">
        <f t="shared" si="140"/>
        <v>0.36851153632618305</v>
      </c>
      <c r="D1815" s="10"/>
      <c r="E1815" s="6">
        <v>28.134791</v>
      </c>
      <c r="F1815" s="16">
        <f t="shared" si="141"/>
        <v>-0.13109622913878793</v>
      </c>
      <c r="G1815" s="10"/>
      <c r="H1815" s="6">
        <v>14.51</v>
      </c>
      <c r="I1815" s="16">
        <f t="shared" si="142"/>
        <v>1.9594121763470973E-2</v>
      </c>
      <c r="J1815" s="10"/>
      <c r="K1815" s="6">
        <v>75.629390999999998</v>
      </c>
      <c r="L1815" s="16">
        <f t="shared" si="143"/>
        <v>9.3093490241475951E-3</v>
      </c>
      <c r="M1815" s="10"/>
      <c r="N1815" s="6">
        <v>70.758555999999999</v>
      </c>
      <c r="O1815" s="16">
        <f t="shared" si="144"/>
        <v>-3.8116393447942709E-2</v>
      </c>
      <c r="P1815" s="10"/>
    </row>
    <row r="1816" spans="1:16" x14ac:dyDescent="0.25">
      <c r="A1816" s="23">
        <v>39570</v>
      </c>
      <c r="B1816">
        <v>19.546745000000001</v>
      </c>
      <c r="C1816" s="16">
        <f t="shared" si="140"/>
        <v>0.34482205624901452</v>
      </c>
      <c r="D1816" s="10"/>
      <c r="E1816" s="6">
        <v>28.416283</v>
      </c>
      <c r="F1816" s="16">
        <f t="shared" si="141"/>
        <v>-0.12737852761440227</v>
      </c>
      <c r="G1816" s="10"/>
      <c r="H1816" s="6">
        <v>14.49</v>
      </c>
      <c r="I1816" s="16">
        <f t="shared" si="142"/>
        <v>1.2561060711793415E-2</v>
      </c>
      <c r="J1816" s="10"/>
      <c r="K1816" s="6">
        <v>75.522042999999996</v>
      </c>
      <c r="L1816" s="16">
        <f t="shared" si="143"/>
        <v>1.7105080186934796E-2</v>
      </c>
      <c r="M1816" s="10"/>
      <c r="N1816" s="6">
        <v>70.758555999999999</v>
      </c>
      <c r="O1816" s="16">
        <f t="shared" si="144"/>
        <v>-3.5185745873838381E-2</v>
      </c>
      <c r="P1816" s="10"/>
    </row>
    <row r="1817" spans="1:16" x14ac:dyDescent="0.25">
      <c r="A1817" s="23">
        <v>39569</v>
      </c>
      <c r="B1817">
        <v>20.172713999999999</v>
      </c>
      <c r="C1817" s="16">
        <f t="shared" si="140"/>
        <v>0.38540092843698126</v>
      </c>
      <c r="D1817" s="10"/>
      <c r="E1817" s="6">
        <v>28.113139</v>
      </c>
      <c r="F1817" s="16">
        <f t="shared" si="141"/>
        <v>-0.11028250941667783</v>
      </c>
      <c r="G1817" s="10"/>
      <c r="H1817" s="6">
        <v>14.66</v>
      </c>
      <c r="I1817" s="16">
        <f t="shared" si="142"/>
        <v>5.5517002081888478E-3</v>
      </c>
      <c r="J1817" s="10"/>
      <c r="K1817" s="6">
        <v>75.965744999999998</v>
      </c>
      <c r="L1817" s="16">
        <f t="shared" si="143"/>
        <v>2.0233829052423102E-2</v>
      </c>
      <c r="M1817" s="10"/>
      <c r="N1817" s="6">
        <v>71.66225</v>
      </c>
      <c r="O1817" s="16">
        <f t="shared" si="144"/>
        <v>-3.1136228326142823E-2</v>
      </c>
      <c r="P1817" s="10"/>
    </row>
    <row r="1818" spans="1:16" x14ac:dyDescent="0.25">
      <c r="A1818" s="23">
        <v>39568</v>
      </c>
      <c r="B1818">
        <v>19.712095000000001</v>
      </c>
      <c r="C1818" s="16">
        <f t="shared" si="140"/>
        <v>0.32711740001035494</v>
      </c>
      <c r="D1818" s="10"/>
      <c r="E1818" s="6">
        <v>27.456323999999999</v>
      </c>
      <c r="F1818" s="16">
        <f t="shared" si="141"/>
        <v>-0.10170664030518495</v>
      </c>
      <c r="G1818" s="10"/>
      <c r="H1818" s="6">
        <v>14.47</v>
      </c>
      <c r="I1818" s="16">
        <f t="shared" si="142"/>
        <v>3.6042402826855113E-2</v>
      </c>
      <c r="J1818" s="10"/>
      <c r="K1818" s="6">
        <v>75.519892999999996</v>
      </c>
      <c r="L1818" s="16">
        <f t="shared" si="143"/>
        <v>2.4265683269792282E-2</v>
      </c>
      <c r="M1818" s="10"/>
      <c r="N1818" s="6">
        <v>71.657615000000007</v>
      </c>
      <c r="O1818" s="16">
        <f t="shared" si="144"/>
        <v>-3.7744915502261778E-2</v>
      </c>
      <c r="P1818" s="10"/>
    </row>
    <row r="1819" spans="1:16" x14ac:dyDescent="0.25">
      <c r="A1819" s="23">
        <v>39567</v>
      </c>
      <c r="B1819">
        <v>19.105024</v>
      </c>
      <c r="C1819" s="16">
        <f t="shared" si="140"/>
        <v>0.4769911336002175</v>
      </c>
      <c r="D1819" s="10"/>
      <c r="E1819" s="6">
        <v>26.806725</v>
      </c>
      <c r="F1819" s="16">
        <f t="shared" si="141"/>
        <v>-0.11514306678009567</v>
      </c>
      <c r="G1819" s="10"/>
      <c r="H1819" s="6">
        <v>14.64</v>
      </c>
      <c r="I1819" s="16">
        <f t="shared" si="142"/>
        <v>3.4310221586847822E-2</v>
      </c>
      <c r="J1819" s="10"/>
      <c r="K1819" s="6">
        <v>75.099508999999998</v>
      </c>
      <c r="L1819" s="16">
        <f t="shared" si="143"/>
        <v>2.363650800440964E-2</v>
      </c>
      <c r="M1819" s="10"/>
      <c r="N1819" s="6">
        <v>71.149675000000002</v>
      </c>
      <c r="O1819" s="16">
        <f t="shared" si="144"/>
        <v>-3.5425013677942707E-2</v>
      </c>
      <c r="P1819" s="10"/>
    </row>
    <row r="1820" spans="1:16" x14ac:dyDescent="0.25">
      <c r="A1820" s="23">
        <v>39566</v>
      </c>
      <c r="B1820">
        <v>17.864898</v>
      </c>
      <c r="C1820" s="16" t="e">
        <f t="shared" si="140"/>
        <v>#DIV/0!</v>
      </c>
      <c r="D1820" s="10"/>
      <c r="E1820" s="6">
        <v>29.910357000000001</v>
      </c>
      <c r="F1820" s="16">
        <f t="shared" si="141"/>
        <v>-0.1400787220823454</v>
      </c>
      <c r="G1820" s="10"/>
      <c r="H1820" s="6">
        <v>14.65</v>
      </c>
      <c r="I1820" s="16">
        <f t="shared" si="142"/>
        <v>3.4628975265017736E-2</v>
      </c>
      <c r="J1820" s="10"/>
      <c r="K1820" s="6">
        <v>74.864375999999993</v>
      </c>
      <c r="L1820" s="16">
        <f t="shared" si="143"/>
        <v>2.2359989572676708E-2</v>
      </c>
      <c r="M1820" s="10"/>
      <c r="N1820" s="6">
        <v>70.880315999999993</v>
      </c>
      <c r="O1820" s="16">
        <f t="shared" si="144"/>
        <v>-2.6393757911613136E-2</v>
      </c>
      <c r="P1820" s="10"/>
    </row>
    <row r="1821" spans="1:16" x14ac:dyDescent="0.25">
      <c r="A1821" s="23">
        <v>39563</v>
      </c>
      <c r="B1821">
        <v>17.739704</v>
      </c>
      <c r="C1821" s="16" t="e">
        <f t="shared" si="140"/>
        <v>#DIV/0!</v>
      </c>
      <c r="D1821" s="10"/>
      <c r="E1821" s="6">
        <v>29.390681000000001</v>
      </c>
      <c r="F1821" s="16">
        <f t="shared" si="141"/>
        <v>-9.7969015388684744E-3</v>
      </c>
      <c r="G1821" s="10"/>
      <c r="H1821" s="6">
        <v>14.74</v>
      </c>
      <c r="I1821" s="16">
        <f t="shared" si="142"/>
        <v>6.4680232558139483E-2</v>
      </c>
      <c r="J1821" s="10"/>
      <c r="K1821" s="6">
        <v>74.508116999999999</v>
      </c>
      <c r="L1821" s="16">
        <f t="shared" si="143"/>
        <v>1.729331519596955E-2</v>
      </c>
      <c r="M1821" s="10"/>
      <c r="N1821" s="6">
        <v>70.664828</v>
      </c>
      <c r="O1821" s="16">
        <f t="shared" si="144"/>
        <v>-3.3828461779028318E-2</v>
      </c>
      <c r="P1821" s="10"/>
    </row>
    <row r="1822" spans="1:16" x14ac:dyDescent="0.25">
      <c r="A1822" s="23">
        <v>39562</v>
      </c>
      <c r="B1822">
        <v>17.078305</v>
      </c>
      <c r="C1822" s="16" t="e">
        <f t="shared" si="140"/>
        <v>#DIV/0!</v>
      </c>
      <c r="D1822" s="10"/>
      <c r="E1822" s="6">
        <v>28.849350000000001</v>
      </c>
      <c r="F1822" s="16">
        <f t="shared" si="141"/>
        <v>-6.1020336561424804E-3</v>
      </c>
      <c r="G1822" s="10"/>
      <c r="H1822" s="6">
        <v>14.81</v>
      </c>
      <c r="I1822" s="16">
        <f t="shared" si="142"/>
        <v>5.8908045977011492E-2</v>
      </c>
      <c r="J1822" s="10"/>
      <c r="K1822" s="6">
        <v>74.472488999999996</v>
      </c>
      <c r="L1822" s="16">
        <f t="shared" si="143"/>
        <v>2.0713234787745005E-2</v>
      </c>
      <c r="M1822" s="10"/>
      <c r="N1822" s="6">
        <v>71.080414000000005</v>
      </c>
      <c r="O1822" s="16">
        <f t="shared" si="144"/>
        <v>-2.936404461450115E-2</v>
      </c>
      <c r="P1822" s="10"/>
    </row>
    <row r="1823" spans="1:16" x14ac:dyDescent="0.25">
      <c r="A1823" s="23">
        <v>39561</v>
      </c>
      <c r="B1823">
        <v>16.553909000000001</v>
      </c>
      <c r="C1823" s="16" t="e">
        <f t="shared" si="140"/>
        <v>#DIV/0!</v>
      </c>
      <c r="D1823" s="10"/>
      <c r="E1823" s="6">
        <v>27.874952</v>
      </c>
      <c r="F1823" s="16">
        <f t="shared" si="141"/>
        <v>-4.6744537772698269E-2</v>
      </c>
      <c r="G1823" s="10"/>
      <c r="H1823" s="6">
        <v>14.14</v>
      </c>
      <c r="I1823" s="16">
        <f t="shared" si="142"/>
        <v>5.4843304843305019E-2</v>
      </c>
      <c r="J1823" s="10"/>
      <c r="K1823" s="6">
        <v>74.572246000000007</v>
      </c>
      <c r="L1823" s="16">
        <f t="shared" si="143"/>
        <v>1.9630859414389246E-2</v>
      </c>
      <c r="M1823" s="10"/>
      <c r="N1823" s="6">
        <v>71.688400000000001</v>
      </c>
      <c r="O1823" s="16">
        <f t="shared" si="144"/>
        <v>-1.1586563139908024E-2</v>
      </c>
      <c r="P1823" s="10"/>
    </row>
    <row r="1824" spans="1:16" x14ac:dyDescent="0.25">
      <c r="A1824" s="23">
        <v>39560</v>
      </c>
      <c r="B1824">
        <v>16.601151000000002</v>
      </c>
      <c r="C1824" s="16" t="e">
        <f t="shared" si="140"/>
        <v>#DIV/0!</v>
      </c>
      <c r="D1824" s="10"/>
      <c r="E1824" s="6">
        <v>27.795556000000001</v>
      </c>
      <c r="F1824" s="16">
        <f t="shared" si="141"/>
        <v>-9.0223840243096487E-2</v>
      </c>
      <c r="G1824" s="10"/>
      <c r="H1824" s="6">
        <v>14.08</v>
      </c>
      <c r="I1824" s="16">
        <f t="shared" si="142"/>
        <v>7.1225071225071712E-3</v>
      </c>
      <c r="J1824" s="10"/>
      <c r="K1824" s="6">
        <v>74.344234999999998</v>
      </c>
      <c r="L1824" s="16">
        <f t="shared" si="143"/>
        <v>9.9180937351008858E-3</v>
      </c>
      <c r="M1824" s="10"/>
      <c r="N1824" s="6">
        <v>71.926974000000001</v>
      </c>
      <c r="O1824" s="16">
        <f t="shared" si="144"/>
        <v>-1.0931799886990667E-2</v>
      </c>
      <c r="P1824" s="10"/>
    </row>
    <row r="1825" spans="1:16" x14ac:dyDescent="0.25">
      <c r="A1825" s="23">
        <v>39559</v>
      </c>
      <c r="B1825">
        <v>16.764139</v>
      </c>
      <c r="C1825" s="16" t="e">
        <f t="shared" si="140"/>
        <v>#DIV/0!</v>
      </c>
      <c r="D1825" s="10"/>
      <c r="E1825" s="6">
        <v>28.603946000000001</v>
      </c>
      <c r="F1825" s="16">
        <f t="shared" si="141"/>
        <v>-9.0028390415353821E-2</v>
      </c>
      <c r="G1825" s="10"/>
      <c r="H1825" s="6">
        <v>14.1</v>
      </c>
      <c r="I1825" s="16">
        <f t="shared" si="142"/>
        <v>2.8490028490029129E-3</v>
      </c>
      <c r="J1825" s="10"/>
      <c r="K1825" s="6">
        <v>74.508116999999999</v>
      </c>
      <c r="L1825" s="16">
        <f t="shared" si="143"/>
        <v>1.896299434262394E-2</v>
      </c>
      <c r="M1825" s="10"/>
      <c r="N1825" s="6">
        <v>71.680701999999997</v>
      </c>
      <c r="O1825" s="16">
        <f t="shared" si="144"/>
        <v>1.150324312017359E-2</v>
      </c>
      <c r="P1825" s="10"/>
    </row>
    <row r="1826" spans="1:16" x14ac:dyDescent="0.25">
      <c r="A1826" s="23">
        <v>39556</v>
      </c>
      <c r="B1826">
        <v>16.298797</v>
      </c>
      <c r="C1826" s="16" t="e">
        <f t="shared" si="140"/>
        <v>#DIV/0!</v>
      </c>
      <c r="D1826" s="10"/>
      <c r="E1826" s="6">
        <v>28.697775</v>
      </c>
      <c r="F1826" s="16">
        <f t="shared" si="141"/>
        <v>-3.9505530442500492E-2</v>
      </c>
      <c r="G1826" s="10"/>
      <c r="H1826" s="6">
        <v>14.09</v>
      </c>
      <c r="I1826" s="16">
        <f t="shared" si="142"/>
        <v>3.296703296703285E-2</v>
      </c>
      <c r="J1826" s="10"/>
      <c r="K1826" s="6">
        <v>74.750376000000003</v>
      </c>
      <c r="L1826" s="16">
        <f t="shared" si="143"/>
        <v>9.5343314096776322E-3</v>
      </c>
      <c r="M1826" s="10"/>
      <c r="N1826" s="6">
        <v>71.395947000000007</v>
      </c>
      <c r="O1826" s="16">
        <f t="shared" si="144"/>
        <v>-5.7665660221339898E-4</v>
      </c>
      <c r="P1826" s="10"/>
    </row>
    <row r="1827" spans="1:16" x14ac:dyDescent="0.25">
      <c r="A1827" s="23">
        <v>39555</v>
      </c>
      <c r="B1827">
        <v>15.835817</v>
      </c>
      <c r="C1827" s="16" t="e">
        <f t="shared" si="140"/>
        <v>#DIV/0!</v>
      </c>
      <c r="D1827" s="10"/>
      <c r="E1827" s="6">
        <v>28.308019000000002</v>
      </c>
      <c r="F1827" s="16">
        <f t="shared" si="141"/>
        <v>-4.7664724382592505E-2</v>
      </c>
      <c r="G1827" s="10"/>
      <c r="H1827" s="6">
        <v>13.85</v>
      </c>
      <c r="I1827" s="16">
        <f t="shared" si="142"/>
        <v>1.1486001435750293E-2</v>
      </c>
      <c r="J1827" s="10"/>
      <c r="K1827" s="6">
        <v>74.422612999999998</v>
      </c>
      <c r="L1827" s="16">
        <f t="shared" si="143"/>
        <v>1.2622166831202986E-2</v>
      </c>
      <c r="M1827" s="10"/>
      <c r="N1827" s="6">
        <v>71.457516999999996</v>
      </c>
      <c r="O1827" s="16">
        <f t="shared" si="144"/>
        <v>1.0131715212311265E-2</v>
      </c>
      <c r="P1827" s="10"/>
    </row>
    <row r="1828" spans="1:16" x14ac:dyDescent="0.25">
      <c r="A1828" s="23">
        <v>39554</v>
      </c>
      <c r="B1828">
        <v>15.623222999999999</v>
      </c>
      <c r="C1828" s="16" t="e">
        <f t="shared" si="140"/>
        <v>#DIV/0!</v>
      </c>
      <c r="D1828" s="10"/>
      <c r="E1828" s="6">
        <v>29.094753000000001</v>
      </c>
      <c r="F1828" s="16">
        <f t="shared" si="141"/>
        <v>-7.478172668335803E-2</v>
      </c>
      <c r="G1828" s="10"/>
      <c r="H1828" s="6">
        <v>13.97</v>
      </c>
      <c r="I1828" s="16">
        <f t="shared" si="142"/>
        <v>-5.7430007178751463E-3</v>
      </c>
      <c r="J1828" s="10"/>
      <c r="K1828" s="6">
        <v>74.230234999999993</v>
      </c>
      <c r="L1828" s="16">
        <f t="shared" si="143"/>
        <v>6.0560909163760446E-3</v>
      </c>
      <c r="M1828" s="10"/>
      <c r="N1828" s="6">
        <v>71.580656000000005</v>
      </c>
      <c r="O1828" s="16">
        <f t="shared" si="144"/>
        <v>1.2319976875349026E-2</v>
      </c>
      <c r="P1828" s="10"/>
    </row>
    <row r="1829" spans="1:16" x14ac:dyDescent="0.25">
      <c r="A1829" s="23">
        <v>39553</v>
      </c>
      <c r="B1829">
        <v>15.200399000000001</v>
      </c>
      <c r="C1829" s="16" t="e">
        <f t="shared" si="140"/>
        <v>#DIV/0!</v>
      </c>
      <c r="D1829" s="10"/>
      <c r="E1829" s="6">
        <v>29.751569</v>
      </c>
      <c r="F1829" s="16">
        <f t="shared" si="141"/>
        <v>-6.7976857696140369E-2</v>
      </c>
      <c r="G1829" s="10"/>
      <c r="H1829" s="6">
        <v>13.71</v>
      </c>
      <c r="I1829" s="16">
        <f t="shared" si="142"/>
        <v>-3.1878031878031843E-2</v>
      </c>
      <c r="J1829" s="10"/>
      <c r="K1829" s="6">
        <v>74.657745000000006</v>
      </c>
      <c r="L1829" s="16">
        <f t="shared" si="143"/>
        <v>2.1107845017596105E-3</v>
      </c>
      <c r="M1829" s="10"/>
      <c r="N1829" s="6">
        <v>72.288687999999993</v>
      </c>
      <c r="O1829" s="16">
        <f t="shared" si="144"/>
        <v>1.9487834116521663E-2</v>
      </c>
      <c r="P1829" s="10"/>
    </row>
    <row r="1830" spans="1:16" x14ac:dyDescent="0.25">
      <c r="A1830" s="23">
        <v>39552</v>
      </c>
      <c r="B1830">
        <v>15.514564999999999</v>
      </c>
      <c r="C1830" s="16" t="e">
        <f t="shared" si="140"/>
        <v>#DIV/0!</v>
      </c>
      <c r="D1830" s="10"/>
      <c r="E1830" s="6">
        <v>29.881488000000001</v>
      </c>
      <c r="F1830" s="16">
        <f t="shared" si="141"/>
        <v>-4.9792495206575693E-2</v>
      </c>
      <c r="G1830" s="10"/>
      <c r="H1830" s="6">
        <v>13.73</v>
      </c>
      <c r="I1830" s="16">
        <f t="shared" si="142"/>
        <v>-5.0554016620498521E-2</v>
      </c>
      <c r="J1830" s="10"/>
      <c r="K1830" s="6">
        <v>74.814499999999995</v>
      </c>
      <c r="L1830" s="16">
        <f t="shared" si="143"/>
        <v>7.9320552150519141E-4</v>
      </c>
      <c r="M1830" s="10"/>
      <c r="N1830" s="6">
        <v>73.196817999999993</v>
      </c>
      <c r="O1830" s="16">
        <f t="shared" si="144"/>
        <v>1.7247749324891259E-2</v>
      </c>
      <c r="P1830" s="10"/>
    </row>
    <row r="1831" spans="1:16" x14ac:dyDescent="0.25">
      <c r="A1831" s="23">
        <v>39549</v>
      </c>
      <c r="B1831">
        <v>15.616137</v>
      </c>
      <c r="C1831" s="16" t="e">
        <f t="shared" si="140"/>
        <v>#DIV/0!</v>
      </c>
      <c r="D1831" s="10"/>
      <c r="E1831" s="6">
        <v>29.693825</v>
      </c>
      <c r="F1831" s="16">
        <f t="shared" si="141"/>
        <v>-5.2141335437804637E-2</v>
      </c>
      <c r="G1831" s="10"/>
      <c r="H1831" s="6">
        <v>13.38</v>
      </c>
      <c r="I1831" s="16">
        <f t="shared" si="142"/>
        <v>-1.9285714285714239E-2</v>
      </c>
      <c r="J1831" s="10"/>
      <c r="K1831" s="6">
        <v>75.277638999999994</v>
      </c>
      <c r="L1831" s="16">
        <f t="shared" si="143"/>
        <v>-2.9809091057138026E-3</v>
      </c>
      <c r="M1831" s="10"/>
      <c r="N1831" s="6">
        <v>73.627792999999997</v>
      </c>
      <c r="O1831" s="16">
        <f t="shared" si="144"/>
        <v>2.0017145951568116E-2</v>
      </c>
      <c r="P1831" s="10"/>
    </row>
    <row r="1832" spans="1:16" x14ac:dyDescent="0.25">
      <c r="A1832" s="23">
        <v>39548</v>
      </c>
      <c r="B1832">
        <v>15.616137</v>
      </c>
      <c r="C1832" s="16" t="e">
        <f t="shared" si="140"/>
        <v>#DIV/0!</v>
      </c>
      <c r="D1832" s="10"/>
      <c r="E1832" s="6">
        <v>30.105236999999999</v>
      </c>
      <c r="F1832" s="16">
        <f t="shared" si="141"/>
        <v>-6.3196941462272616E-2</v>
      </c>
      <c r="G1832" s="10"/>
      <c r="H1832" s="6">
        <v>13.73</v>
      </c>
      <c r="I1832" s="16">
        <f t="shared" si="142"/>
        <v>-3.3935018050541443E-2</v>
      </c>
      <c r="J1832" s="10"/>
      <c r="K1832" s="6">
        <v>75.206388000000004</v>
      </c>
      <c r="L1832" s="16">
        <f t="shared" si="143"/>
        <v>3.172191791696477E-3</v>
      </c>
      <c r="M1832" s="10"/>
      <c r="N1832" s="6">
        <v>73.135249000000002</v>
      </c>
      <c r="O1832" s="16">
        <f t="shared" si="144"/>
        <v>2.3378114938828576E-2</v>
      </c>
      <c r="P1832" s="10"/>
    </row>
    <row r="1833" spans="1:16" x14ac:dyDescent="0.25">
      <c r="A1833" s="23">
        <v>39547</v>
      </c>
      <c r="B1833">
        <v>15.540547999999999</v>
      </c>
      <c r="C1833" s="16" t="e">
        <f t="shared" si="140"/>
        <v>#DIV/0!</v>
      </c>
      <c r="D1833" s="10"/>
      <c r="E1833" s="6">
        <v>29.549469999999999</v>
      </c>
      <c r="F1833" s="16">
        <f t="shared" si="141"/>
        <v>-6.9129017733377762E-2</v>
      </c>
      <c r="G1833" s="10"/>
      <c r="H1833" s="6">
        <v>13.65</v>
      </c>
      <c r="I1833" s="16">
        <f t="shared" si="142"/>
        <v>-2.3470839260312903E-2</v>
      </c>
      <c r="J1833" s="10"/>
      <c r="K1833" s="6">
        <v>75.135131999999999</v>
      </c>
      <c r="L1833" s="16">
        <f t="shared" si="143"/>
        <v>8.5808591126452782E-3</v>
      </c>
      <c r="M1833" s="10"/>
      <c r="N1833" s="6">
        <v>73.381521000000006</v>
      </c>
      <c r="O1833" s="16">
        <f t="shared" si="144"/>
        <v>3.208515828634062E-2</v>
      </c>
      <c r="P1833" s="10"/>
    </row>
    <row r="1834" spans="1:16" x14ac:dyDescent="0.25">
      <c r="A1834" s="23">
        <v>39546</v>
      </c>
      <c r="B1834">
        <v>16.083841</v>
      </c>
      <c r="C1834" s="16" t="e">
        <f t="shared" si="140"/>
        <v>#DIV/0!</v>
      </c>
      <c r="D1834" s="10"/>
      <c r="E1834" s="6">
        <v>29.520600999999999</v>
      </c>
      <c r="F1834" s="16">
        <f t="shared" si="141"/>
        <v>-9.1139434783163775E-2</v>
      </c>
      <c r="G1834" s="10"/>
      <c r="H1834" s="6">
        <v>13.53</v>
      </c>
      <c r="I1834" s="16">
        <f t="shared" si="142"/>
        <v>-1.4440433212996373E-2</v>
      </c>
      <c r="J1834" s="10"/>
      <c r="K1834" s="6">
        <v>75.356015999999997</v>
      </c>
      <c r="L1834" s="16">
        <f t="shared" si="143"/>
        <v>1.4929000549358751E-2</v>
      </c>
      <c r="M1834" s="10"/>
      <c r="N1834" s="6">
        <v>72.627314999999996</v>
      </c>
      <c r="O1834" s="16">
        <f t="shared" si="144"/>
        <v>5.3957331699048927E-2</v>
      </c>
      <c r="P1834" s="10"/>
    </row>
    <row r="1835" spans="1:16" x14ac:dyDescent="0.25">
      <c r="A1835" s="23">
        <v>39545</v>
      </c>
      <c r="B1835">
        <v>15.363388</v>
      </c>
      <c r="C1835" s="16" t="e">
        <f t="shared" si="140"/>
        <v>#DIV/0!</v>
      </c>
      <c r="D1835" s="10"/>
      <c r="E1835" s="6">
        <v>29.433986000000001</v>
      </c>
      <c r="F1835" s="16">
        <f t="shared" si="141"/>
        <v>-0.11062133012609177</v>
      </c>
      <c r="G1835" s="10"/>
      <c r="H1835" s="6">
        <v>14.03</v>
      </c>
      <c r="I1835" s="16">
        <f t="shared" si="142"/>
        <v>-2.3809523809523836E-2</v>
      </c>
      <c r="J1835" s="10"/>
      <c r="K1835" s="6">
        <v>75.626771000000005</v>
      </c>
      <c r="L1835" s="16">
        <f t="shared" si="143"/>
        <v>1.6942817585792636E-2</v>
      </c>
      <c r="M1835" s="10"/>
      <c r="N1835" s="6">
        <v>72.881279000000006</v>
      </c>
      <c r="O1835" s="16">
        <f t="shared" si="144"/>
        <v>4.4040831483984411E-2</v>
      </c>
      <c r="P1835" s="10"/>
    </row>
    <row r="1836" spans="1:16" x14ac:dyDescent="0.25">
      <c r="A1836" s="23">
        <v>39542</v>
      </c>
      <c r="B1836">
        <v>15.231108000000001</v>
      </c>
      <c r="C1836" s="16" t="e">
        <f t="shared" si="140"/>
        <v>#DIV/0!</v>
      </c>
      <c r="D1836" s="10"/>
      <c r="E1836" s="6">
        <v>28.871002000000001</v>
      </c>
      <c r="F1836" s="16">
        <f t="shared" si="141"/>
        <v>-0.12081168529464104</v>
      </c>
      <c r="G1836" s="10"/>
      <c r="H1836" s="6">
        <v>14.18</v>
      </c>
      <c r="I1836" s="16">
        <f t="shared" si="142"/>
        <v>2.934702861335281E-2</v>
      </c>
      <c r="J1836" s="10"/>
      <c r="K1836" s="6">
        <v>75.541267000000005</v>
      </c>
      <c r="L1836" s="16">
        <f t="shared" si="143"/>
        <v>2.794265327526757E-2</v>
      </c>
      <c r="M1836" s="10"/>
      <c r="N1836" s="6">
        <v>73.266080000000002</v>
      </c>
      <c r="O1836" s="16">
        <f t="shared" si="144"/>
        <v>4.8036728613638724E-2</v>
      </c>
      <c r="P1836" s="10"/>
    </row>
    <row r="1837" spans="1:16" x14ac:dyDescent="0.25">
      <c r="A1837" s="23">
        <v>39541</v>
      </c>
      <c r="B1837">
        <v>15.472046000000001</v>
      </c>
      <c r="C1837" s="16" t="e">
        <f t="shared" si="140"/>
        <v>#DIV/0!</v>
      </c>
      <c r="D1837" s="10"/>
      <c r="E1837" s="6">
        <v>27.687291999999999</v>
      </c>
      <c r="F1837" s="16">
        <f t="shared" si="141"/>
        <v>-0.12415041822868833</v>
      </c>
      <c r="G1837" s="10"/>
      <c r="H1837" s="6">
        <v>14.31</v>
      </c>
      <c r="I1837" s="16">
        <f t="shared" si="142"/>
        <v>5.4275092936802993E-2</v>
      </c>
      <c r="J1837" s="10"/>
      <c r="K1837" s="6">
        <v>74.636369999999999</v>
      </c>
      <c r="L1837" s="16">
        <f t="shared" si="143"/>
        <v>2.0220446303709894E-2</v>
      </c>
      <c r="M1837" s="10"/>
      <c r="N1837" s="6">
        <v>72.604221999999993</v>
      </c>
      <c r="O1837" s="16">
        <f t="shared" si="144"/>
        <v>4.2807851796821339E-2</v>
      </c>
      <c r="P1837" s="10"/>
    </row>
    <row r="1838" spans="1:16" x14ac:dyDescent="0.25">
      <c r="A1838" s="23">
        <v>39540</v>
      </c>
      <c r="B1838">
        <v>14.720884</v>
      </c>
      <c r="C1838" s="16" t="e">
        <f t="shared" si="140"/>
        <v>#DIV/0!</v>
      </c>
      <c r="D1838" s="10"/>
      <c r="E1838" s="6">
        <v>26.777853</v>
      </c>
      <c r="F1838" s="16">
        <f t="shared" si="141"/>
        <v>-0.16115274400019375</v>
      </c>
      <c r="G1838" s="10"/>
      <c r="H1838" s="6">
        <v>14.27</v>
      </c>
      <c r="I1838" s="16">
        <f t="shared" si="142"/>
        <v>4.2243262927895042E-2</v>
      </c>
      <c r="J1838" s="10"/>
      <c r="K1838" s="6">
        <v>74.600741999999997</v>
      </c>
      <c r="L1838" s="16">
        <f t="shared" si="143"/>
        <v>4.0738943386566806E-3</v>
      </c>
      <c r="M1838" s="10"/>
      <c r="N1838" s="6">
        <v>72.442605999999998</v>
      </c>
      <c r="O1838" s="16">
        <f t="shared" si="144"/>
        <v>2.746961417631999E-2</v>
      </c>
      <c r="P1838" s="10"/>
    </row>
    <row r="1839" spans="1:16" x14ac:dyDescent="0.25">
      <c r="A1839" s="23">
        <v>39539</v>
      </c>
      <c r="B1839">
        <v>14.553172</v>
      </c>
      <c r="C1839" s="16" t="e">
        <f t="shared" si="140"/>
        <v>#DIV/0!</v>
      </c>
      <c r="D1839" s="10"/>
      <c r="E1839" s="6">
        <v>27.65842</v>
      </c>
      <c r="F1839" s="16">
        <f t="shared" si="141"/>
        <v>-0.20406244265178675</v>
      </c>
      <c r="G1839" s="10"/>
      <c r="H1839" s="6">
        <v>14.2</v>
      </c>
      <c r="I1839" s="16">
        <f t="shared" si="142"/>
        <v>1.1339475549255962E-2</v>
      </c>
      <c r="J1839" s="10"/>
      <c r="K1839" s="6">
        <v>74.472488999999996</v>
      </c>
      <c r="L1839" s="16">
        <f t="shared" si="143"/>
        <v>1.0505358456142977E-2</v>
      </c>
      <c r="M1839" s="10"/>
      <c r="N1839" s="6">
        <v>72.288687999999993</v>
      </c>
      <c r="O1839" s="16">
        <f t="shared" si="144"/>
        <v>3.6041046858648285E-2</v>
      </c>
      <c r="P1839" s="10"/>
    </row>
    <row r="1840" spans="1:16" x14ac:dyDescent="0.25">
      <c r="A1840" s="23">
        <v>39538</v>
      </c>
      <c r="B1840">
        <v>14.730333</v>
      </c>
      <c r="C1840" s="16" t="e">
        <f t="shared" si="140"/>
        <v>#DIV/0!</v>
      </c>
      <c r="D1840" s="10"/>
      <c r="E1840" s="6">
        <v>27.391363999999999</v>
      </c>
      <c r="F1840" s="16">
        <f t="shared" si="141"/>
        <v>-0.17876198750120742</v>
      </c>
      <c r="G1840" s="10"/>
      <c r="H1840" s="6">
        <v>13.98</v>
      </c>
      <c r="I1840" s="16">
        <f t="shared" si="142"/>
        <v>1.5010721944245908E-2</v>
      </c>
      <c r="J1840" s="10"/>
      <c r="K1840" s="6">
        <v>74.591481000000002</v>
      </c>
      <c r="L1840" s="16">
        <f t="shared" si="143"/>
        <v>1.0991926412564856E-2</v>
      </c>
      <c r="M1840" s="10"/>
      <c r="N1840" s="6">
        <v>73.484651999999997</v>
      </c>
      <c r="O1840" s="16">
        <f t="shared" si="144"/>
        <v>4.1001125724400955E-2</v>
      </c>
      <c r="P1840" s="10"/>
    </row>
    <row r="1841" spans="1:16" x14ac:dyDescent="0.25">
      <c r="A1841" s="23">
        <v>39535</v>
      </c>
      <c r="B1841">
        <v>14.824818</v>
      </c>
      <c r="C1841" s="16" t="e">
        <f t="shared" si="140"/>
        <v>#DIV/0!</v>
      </c>
      <c r="D1841" s="10"/>
      <c r="E1841" s="6">
        <v>32.126206000000003</v>
      </c>
      <c r="F1841" s="16">
        <f t="shared" si="141"/>
        <v>-0.19456270152388855</v>
      </c>
      <c r="G1841" s="10"/>
      <c r="H1841" s="6">
        <v>14.09</v>
      </c>
      <c r="I1841" s="16">
        <f t="shared" si="142"/>
        <v>1.3778100072516342E-2</v>
      </c>
      <c r="J1841" s="10"/>
      <c r="K1841" s="6">
        <v>74.392949000000002</v>
      </c>
      <c r="L1841" s="16">
        <f t="shared" si="143"/>
        <v>2.6128709790547155E-3</v>
      </c>
      <c r="M1841" s="10"/>
      <c r="N1841" s="6">
        <v>73.224098999999995</v>
      </c>
      <c r="O1841" s="16">
        <f t="shared" si="144"/>
        <v>4.7512504173997661E-2</v>
      </c>
      <c r="P1841" s="10"/>
    </row>
    <row r="1842" spans="1:16" x14ac:dyDescent="0.25">
      <c r="A1842" s="23">
        <v>39534</v>
      </c>
      <c r="B1842">
        <v>14.860251</v>
      </c>
      <c r="C1842" s="16" t="e">
        <f t="shared" si="140"/>
        <v>#DIV/0!</v>
      </c>
      <c r="D1842" s="10"/>
      <c r="E1842" s="6">
        <v>32.321086000000001</v>
      </c>
      <c r="F1842" s="16">
        <f t="shared" si="141"/>
        <v>-4.2646222589196481E-2</v>
      </c>
      <c r="G1842" s="10"/>
      <c r="H1842" s="6">
        <v>14.3</v>
      </c>
      <c r="I1842" s="16">
        <f t="shared" si="142"/>
        <v>1.1486001435750293E-2</v>
      </c>
      <c r="J1842" s="10"/>
      <c r="K1842" s="6">
        <v>73.995885999999999</v>
      </c>
      <c r="L1842" s="16">
        <f t="shared" si="143"/>
        <v>3.1813572250851685E-3</v>
      </c>
      <c r="M1842" s="10"/>
      <c r="N1842" s="6">
        <v>72.519058000000001</v>
      </c>
      <c r="O1842" s="16">
        <f t="shared" si="144"/>
        <v>5.1811696657709794E-2</v>
      </c>
      <c r="P1842" s="10"/>
    </row>
    <row r="1843" spans="1:16" x14ac:dyDescent="0.25">
      <c r="A1843" s="23">
        <v>39533</v>
      </c>
      <c r="B1843">
        <v>15.108276</v>
      </c>
      <c r="C1843" s="16" t="e">
        <f t="shared" si="140"/>
        <v>#DIV/0!</v>
      </c>
      <c r="D1843" s="10"/>
      <c r="E1843" s="6">
        <v>32.263345999999999</v>
      </c>
      <c r="F1843" s="16">
        <f t="shared" si="141"/>
        <v>-5.0404437141735925E-2</v>
      </c>
      <c r="G1843" s="10"/>
      <c r="H1843" s="6">
        <v>14.29</v>
      </c>
      <c r="I1843" s="16">
        <f t="shared" si="142"/>
        <v>-6.9881201956667471E-4</v>
      </c>
      <c r="J1843" s="10"/>
      <c r="K1843" s="6">
        <v>74.449674000000002</v>
      </c>
      <c r="L1843" s="16">
        <f t="shared" si="143"/>
        <v>-4.3533571472060828E-3</v>
      </c>
      <c r="M1843" s="10"/>
      <c r="N1843" s="6">
        <v>73.032512999999994</v>
      </c>
      <c r="O1843" s="16">
        <f t="shared" si="144"/>
        <v>2.6375329670037306E-2</v>
      </c>
      <c r="P1843" s="10"/>
    </row>
    <row r="1844" spans="1:16" x14ac:dyDescent="0.25">
      <c r="A1844" s="23">
        <v>39532</v>
      </c>
      <c r="B1844">
        <v>14.940564</v>
      </c>
      <c r="C1844" s="16" t="e">
        <f t="shared" si="140"/>
        <v>#DIV/0!</v>
      </c>
      <c r="D1844" s="10"/>
      <c r="E1844" s="6">
        <v>32.241689999999998</v>
      </c>
      <c r="F1844" s="16">
        <f t="shared" si="141"/>
        <v>-3.0914176075025557E-2</v>
      </c>
      <c r="G1844" s="10"/>
      <c r="H1844" s="6">
        <v>14.33</v>
      </c>
      <c r="I1844" s="16">
        <f t="shared" si="142"/>
        <v>2.8797696184305055E-2</v>
      </c>
      <c r="J1844" s="10"/>
      <c r="K1844" s="6">
        <v>74.357500000000002</v>
      </c>
      <c r="L1844" s="16">
        <f t="shared" si="143"/>
        <v>-8.3280825773683897E-3</v>
      </c>
      <c r="M1844" s="10"/>
      <c r="N1844" s="6">
        <v>73.339044999999999</v>
      </c>
      <c r="O1844" s="16">
        <f t="shared" si="144"/>
        <v>2.270142600395042E-2</v>
      </c>
      <c r="P1844" s="10"/>
    </row>
    <row r="1845" spans="1:16" x14ac:dyDescent="0.25">
      <c r="A1845" s="23">
        <v>39531</v>
      </c>
      <c r="B1845">
        <v>14.109089000000001</v>
      </c>
      <c r="C1845" s="16" t="e">
        <f t="shared" si="140"/>
        <v>#DIV/0!</v>
      </c>
      <c r="D1845" s="10"/>
      <c r="E1845" s="6">
        <v>31.938545999999999</v>
      </c>
      <c r="F1845" s="16">
        <f t="shared" si="141"/>
        <v>-5.4889873703413139E-3</v>
      </c>
      <c r="G1845" s="10"/>
      <c r="H1845" s="6">
        <v>14.41</v>
      </c>
      <c r="I1845" s="16">
        <f t="shared" si="142"/>
        <v>4.5222465353756292E-2</v>
      </c>
      <c r="J1845" s="10"/>
      <c r="K1845" s="6">
        <v>74.024248999999998</v>
      </c>
      <c r="L1845" s="16">
        <f t="shared" si="143"/>
        <v>-1.095110530395571E-2</v>
      </c>
      <c r="M1845" s="10"/>
      <c r="N1845" s="6">
        <v>73.032512999999994</v>
      </c>
      <c r="O1845" s="16">
        <f t="shared" si="144"/>
        <v>2.0881530848910979E-2</v>
      </c>
      <c r="P1845" s="10"/>
    </row>
    <row r="1846" spans="1:16" x14ac:dyDescent="0.25">
      <c r="A1846" s="23">
        <v>39527</v>
      </c>
      <c r="B1846">
        <v>15.200399000000001</v>
      </c>
      <c r="C1846" s="16" t="e">
        <f t="shared" si="140"/>
        <v>#DIV/0!</v>
      </c>
      <c r="D1846" s="10"/>
      <c r="E1846" s="6">
        <v>31.296167000000001</v>
      </c>
      <c r="F1846" s="16">
        <f t="shared" si="141"/>
        <v>2.4168007180316309E-3</v>
      </c>
      <c r="G1846" s="10"/>
      <c r="H1846" s="6">
        <v>14.15</v>
      </c>
      <c r="I1846" s="16">
        <f t="shared" si="142"/>
        <v>3.5201149425287293E-2</v>
      </c>
      <c r="J1846" s="10"/>
      <c r="K1846" s="6">
        <v>74.166055</v>
      </c>
      <c r="L1846" s="16">
        <f t="shared" si="143"/>
        <v>-1.2415830025520935E-2</v>
      </c>
      <c r="M1846" s="10"/>
      <c r="N1846" s="6">
        <v>74.473236</v>
      </c>
      <c r="O1846" s="16">
        <f t="shared" si="144"/>
        <v>2.0845969414421628E-2</v>
      </c>
      <c r="P1846" s="10"/>
    </row>
    <row r="1847" spans="1:16" ht="16.5" thickBot="1" x14ac:dyDescent="0.3">
      <c r="A1847" s="23">
        <v>39526</v>
      </c>
      <c r="B1847" s="9">
        <v>13.346116</v>
      </c>
      <c r="C1847" s="16" t="e">
        <f t="shared" si="140"/>
        <v>#DIV/0!</v>
      </c>
      <c r="D1847" s="10"/>
      <c r="E1847" s="6">
        <v>31.029111</v>
      </c>
      <c r="F1847" s="16">
        <f t="shared" si="141"/>
        <v>-4.2892271396332338E-2</v>
      </c>
      <c r="G1847" s="10"/>
      <c r="H1847" s="6">
        <v>13.99</v>
      </c>
      <c r="I1847" s="16">
        <f t="shared" si="142"/>
        <v>9.2724679029958512E-3</v>
      </c>
      <c r="J1847" s="10"/>
      <c r="K1847" s="6">
        <v>73.776083999999997</v>
      </c>
      <c r="L1847" s="16">
        <f t="shared" si="143"/>
        <v>-6.7815772274359976E-3</v>
      </c>
      <c r="M1847" s="10"/>
      <c r="N1847" s="6">
        <v>74.289315000000002</v>
      </c>
      <c r="O1847" s="16">
        <f t="shared" si="144"/>
        <v>5.2895395195886818E-2</v>
      </c>
      <c r="P1847" s="10"/>
    </row>
    <row r="1848" spans="1:16" x14ac:dyDescent="0.25">
      <c r="A1848" s="23">
        <v>39525</v>
      </c>
      <c r="B1848"/>
      <c r="C1848" s="22"/>
      <c r="D1848" s="10"/>
      <c r="E1848" s="6">
        <v>31.173463999999999</v>
      </c>
      <c r="F1848" s="16">
        <f t="shared" si="141"/>
        <v>-5.1267018289882227E-2</v>
      </c>
      <c r="G1848" s="10"/>
      <c r="H1848" s="6">
        <v>14.15</v>
      </c>
      <c r="I1848" s="16">
        <f t="shared" si="142"/>
        <v>2.266081871345027E-2</v>
      </c>
      <c r="J1848" s="10"/>
      <c r="K1848" s="6">
        <v>73.457010999999994</v>
      </c>
      <c r="L1848" s="16">
        <f t="shared" si="143"/>
        <v>-2.3362364582957484E-2</v>
      </c>
      <c r="M1848" s="10"/>
      <c r="N1848" s="6">
        <v>73.078491</v>
      </c>
      <c r="O1848" s="16">
        <f t="shared" si="144"/>
        <v>2.7665198669337698E-2</v>
      </c>
      <c r="P1848" s="10"/>
    </row>
    <row r="1849" spans="1:16" x14ac:dyDescent="0.25">
      <c r="A1849" s="23">
        <v>39524</v>
      </c>
      <c r="B1849"/>
      <c r="C1849" s="22"/>
      <c r="D1849" s="10"/>
      <c r="E1849" s="6">
        <v>30.206285000000001</v>
      </c>
      <c r="F1849" s="16">
        <f t="shared" si="141"/>
        <v>-5.1831727805876082E-2</v>
      </c>
      <c r="G1849" s="10"/>
      <c r="H1849" s="6">
        <v>13.76</v>
      </c>
      <c r="I1849" s="16">
        <f t="shared" si="142"/>
        <v>2.1660649819494671E-2</v>
      </c>
      <c r="J1849" s="10"/>
      <c r="K1849" s="6">
        <v>73.591730999999996</v>
      </c>
      <c r="L1849" s="16">
        <f t="shared" si="143"/>
        <v>-3.2829328167436445E-2</v>
      </c>
      <c r="M1849" s="10"/>
      <c r="N1849" s="6">
        <v>73.362041000000005</v>
      </c>
      <c r="O1849" s="16">
        <f t="shared" si="144"/>
        <v>7.828595763063273E-3</v>
      </c>
      <c r="P1849" s="10"/>
    </row>
    <row r="1850" spans="1:16" x14ac:dyDescent="0.25">
      <c r="A1850" s="23">
        <v>39521</v>
      </c>
      <c r="B1850"/>
      <c r="C1850" s="22"/>
      <c r="D1850" s="10"/>
      <c r="E1850" s="6">
        <v>29.571124999999999</v>
      </c>
      <c r="F1850" s="16">
        <f t="shared" si="141"/>
        <v>-0.11066794754868792</v>
      </c>
      <c r="G1850" s="10"/>
      <c r="H1850" s="6">
        <v>13.92</v>
      </c>
      <c r="I1850" s="16">
        <f t="shared" si="142"/>
        <v>-1.854493580599148E-2</v>
      </c>
      <c r="J1850" s="10"/>
      <c r="K1850" s="6">
        <v>72.996131000000005</v>
      </c>
      <c r="L1850" s="16">
        <f t="shared" si="143"/>
        <v>-2.7711203963674214E-2</v>
      </c>
      <c r="M1850" s="10"/>
      <c r="N1850" s="6">
        <v>72.802606999999995</v>
      </c>
      <c r="O1850" s="16">
        <f t="shared" si="144"/>
        <v>1.9467989533178853E-2</v>
      </c>
      <c r="P1850" s="10"/>
    </row>
    <row r="1851" spans="1:16" x14ac:dyDescent="0.25">
      <c r="A1851" s="23">
        <v>39520</v>
      </c>
      <c r="B1851"/>
      <c r="C1851" s="22"/>
      <c r="D1851" s="10"/>
      <c r="E1851" s="6">
        <v>30.264028</v>
      </c>
      <c r="F1851" s="16">
        <f t="shared" si="141"/>
        <v>-0.10115508272295815</v>
      </c>
      <c r="G1851" s="10"/>
      <c r="H1851" s="6">
        <v>14.04</v>
      </c>
      <c r="I1851" s="16">
        <f t="shared" si="142"/>
        <v>-4.2918454935623185E-3</v>
      </c>
      <c r="J1851" s="10"/>
      <c r="K1851" s="6">
        <v>73.038677000000007</v>
      </c>
      <c r="L1851" s="16">
        <f t="shared" si="143"/>
        <v>-3.8182172839496875E-2</v>
      </c>
      <c r="M1851" s="10"/>
      <c r="N1851" s="6">
        <v>71.913646</v>
      </c>
      <c r="O1851" s="16">
        <f t="shared" si="144"/>
        <v>1.2826273727553072E-3</v>
      </c>
      <c r="P1851" s="10"/>
    </row>
    <row r="1852" spans="1:16" x14ac:dyDescent="0.25">
      <c r="A1852" s="23">
        <v>39519</v>
      </c>
      <c r="B1852"/>
      <c r="C1852" s="22"/>
      <c r="D1852" s="10"/>
      <c r="E1852" s="6">
        <v>30.639351999999999</v>
      </c>
      <c r="F1852" s="16">
        <f t="shared" si="141"/>
        <v>-8.24881332028089E-2</v>
      </c>
      <c r="G1852" s="10"/>
      <c r="H1852" s="6">
        <v>14.04</v>
      </c>
      <c r="I1852" s="16">
        <f t="shared" si="142"/>
        <v>4.3866171003717369E-2</v>
      </c>
      <c r="J1852" s="10"/>
      <c r="K1852" s="6">
        <v>73.839894999999999</v>
      </c>
      <c r="L1852" s="16">
        <f t="shared" si="143"/>
        <v>-3.3539563371359216E-2</v>
      </c>
      <c r="M1852" s="10"/>
      <c r="N1852" s="6">
        <v>72.480744999999999</v>
      </c>
      <c r="O1852" s="16">
        <f t="shared" si="144"/>
        <v>-4.9984428897508204E-3</v>
      </c>
      <c r="P1852" s="10"/>
    </row>
    <row r="1853" spans="1:16" x14ac:dyDescent="0.25">
      <c r="A1853" s="23">
        <v>39518</v>
      </c>
      <c r="B1853"/>
      <c r="C1853" s="22"/>
      <c r="D1853" s="10"/>
      <c r="E1853" s="6">
        <v>30.54552</v>
      </c>
      <c r="F1853" s="16">
        <f t="shared" si="141"/>
        <v>-7.2115896386950706E-2</v>
      </c>
      <c r="G1853" s="10"/>
      <c r="H1853" s="6">
        <v>14.04</v>
      </c>
      <c r="I1853" s="16">
        <f t="shared" si="142"/>
        <v>4.1543026706231334E-2</v>
      </c>
      <c r="J1853" s="10"/>
      <c r="K1853" s="6">
        <v>72.960682000000006</v>
      </c>
      <c r="L1853" s="16">
        <f t="shared" si="143"/>
        <v>-1.9747092797265609E-2</v>
      </c>
      <c r="M1853" s="10"/>
      <c r="N1853" s="6">
        <v>71.108990000000006</v>
      </c>
      <c r="O1853" s="16">
        <f t="shared" si="144"/>
        <v>9.9716677154348954E-3</v>
      </c>
      <c r="P1853" s="10"/>
    </row>
    <row r="1854" spans="1:16" x14ac:dyDescent="0.25">
      <c r="A1854" s="23">
        <v>39517</v>
      </c>
      <c r="B1854"/>
      <c r="C1854" s="22"/>
      <c r="D1854" s="10"/>
      <c r="E1854" s="6">
        <v>29.780438</v>
      </c>
      <c r="F1854" s="16">
        <f t="shared" si="141"/>
        <v>-0.11079539475252742</v>
      </c>
      <c r="G1854" s="10"/>
      <c r="H1854" s="6">
        <v>13.65</v>
      </c>
      <c r="I1854" s="16">
        <f t="shared" si="142"/>
        <v>6.4516129032257119E-3</v>
      </c>
      <c r="J1854" s="10"/>
      <c r="K1854" s="6">
        <v>73.804440999999997</v>
      </c>
      <c r="L1854" s="16">
        <f t="shared" si="143"/>
        <v>-3.1599658971238731E-2</v>
      </c>
      <c r="M1854" s="10"/>
      <c r="N1854" s="6">
        <v>71.722060999999997</v>
      </c>
      <c r="O1854" s="16">
        <f t="shared" si="144"/>
        <v>-1.5613606060550622E-2</v>
      </c>
      <c r="P1854" s="10"/>
    </row>
    <row r="1855" spans="1:16" x14ac:dyDescent="0.25">
      <c r="A1855" s="23">
        <v>39514</v>
      </c>
      <c r="B1855"/>
      <c r="C1855" s="22"/>
      <c r="D1855" s="10"/>
      <c r="E1855" s="6">
        <v>30.134108999999999</v>
      </c>
      <c r="F1855" s="16">
        <f t="shared" si="141"/>
        <v>-0.15489490131868799</v>
      </c>
      <c r="G1855" s="10"/>
      <c r="H1855" s="6">
        <v>13.93</v>
      </c>
      <c r="I1855" s="16">
        <f t="shared" si="142"/>
        <v>-2.2206303724928378E-2</v>
      </c>
      <c r="J1855" s="10"/>
      <c r="K1855" s="6">
        <v>73.818624999999997</v>
      </c>
      <c r="L1855" s="16">
        <f t="shared" si="143"/>
        <v>-2.2042614857231024E-2</v>
      </c>
      <c r="M1855" s="10"/>
      <c r="N1855" s="6">
        <v>70.679839000000001</v>
      </c>
      <c r="O1855" s="16">
        <f t="shared" si="144"/>
        <v>-1.3878003330279665E-2</v>
      </c>
      <c r="P1855" s="10"/>
    </row>
    <row r="1856" spans="1:16" x14ac:dyDescent="0.25">
      <c r="A1856" s="23">
        <v>39513</v>
      </c>
      <c r="B1856"/>
      <c r="C1856" s="22"/>
      <c r="D1856" s="10"/>
      <c r="E1856" s="6">
        <v>30.596043999999999</v>
      </c>
      <c r="F1856" s="16">
        <f t="shared" si="141"/>
        <v>-0.11873364465605607</v>
      </c>
      <c r="G1856" s="10"/>
      <c r="H1856" s="6">
        <v>13.93</v>
      </c>
      <c r="I1856" s="16">
        <f t="shared" si="142"/>
        <v>-2.8591352859135277E-2</v>
      </c>
      <c r="J1856" s="10"/>
      <c r="K1856" s="6">
        <v>73.974615999999997</v>
      </c>
      <c r="L1856" s="16">
        <f t="shared" si="143"/>
        <v>-2.2127927151704085E-2</v>
      </c>
      <c r="M1856" s="10"/>
      <c r="N1856" s="6">
        <v>70.587875999999994</v>
      </c>
      <c r="O1856" s="16">
        <f t="shared" si="144"/>
        <v>-3.1853861212702284E-2</v>
      </c>
      <c r="P1856" s="10"/>
    </row>
    <row r="1857" spans="1:16" x14ac:dyDescent="0.25">
      <c r="A1857" s="23">
        <v>39512</v>
      </c>
      <c r="B1857"/>
      <c r="C1857" s="22"/>
      <c r="D1857" s="10"/>
      <c r="E1857" s="6">
        <v>31.216771000000001</v>
      </c>
      <c r="F1857" s="16">
        <f t="shared" si="141"/>
        <v>-0.1371807095925508</v>
      </c>
      <c r="G1857" s="10"/>
      <c r="H1857" s="6">
        <v>14.43</v>
      </c>
      <c r="I1857" s="16">
        <f t="shared" si="142"/>
        <v>9.4202898550723724E-3</v>
      </c>
      <c r="J1857" s="10"/>
      <c r="K1857" s="6">
        <v>74.073881</v>
      </c>
      <c r="L1857" s="16">
        <f t="shared" si="143"/>
        <v>-9.4561111191007186E-3</v>
      </c>
      <c r="M1857" s="10"/>
      <c r="N1857" s="6">
        <v>70.212368999999995</v>
      </c>
      <c r="O1857" s="16">
        <f t="shared" si="144"/>
        <v>-1.6821179002679987E-2</v>
      </c>
      <c r="P1857" s="10"/>
    </row>
    <row r="1858" spans="1:16" x14ac:dyDescent="0.25">
      <c r="A1858" s="23">
        <v>39511</v>
      </c>
      <c r="B1858"/>
      <c r="C1858" s="22"/>
      <c r="D1858" s="10"/>
      <c r="E1858" s="6">
        <v>31.310601999999999</v>
      </c>
      <c r="F1858" s="16">
        <f t="shared" si="141"/>
        <v>-0.13279949333806107</v>
      </c>
      <c r="G1858" s="10"/>
      <c r="H1858" s="6">
        <v>14.44</v>
      </c>
      <c r="I1858" s="16">
        <f t="shared" si="142"/>
        <v>4.1125541125541121E-2</v>
      </c>
      <c r="J1858" s="10"/>
      <c r="K1858" s="6">
        <v>74.598573000000002</v>
      </c>
      <c r="L1858" s="16">
        <f t="shared" si="143"/>
        <v>-1.6549057477976525E-2</v>
      </c>
      <c r="M1858" s="10"/>
      <c r="N1858" s="6">
        <v>71.063011000000003</v>
      </c>
      <c r="O1858" s="16">
        <f t="shared" si="144"/>
        <v>-4.1653040723021006E-2</v>
      </c>
      <c r="P1858" s="10"/>
    </row>
    <row r="1859" spans="1:16" x14ac:dyDescent="0.25">
      <c r="A1859" s="23">
        <v>39510</v>
      </c>
      <c r="B1859"/>
      <c r="C1859" s="22"/>
      <c r="D1859" s="10"/>
      <c r="E1859" s="6">
        <v>31.525257</v>
      </c>
      <c r="F1859" s="16">
        <f t="shared" si="141"/>
        <v>-0.14780915636007796</v>
      </c>
      <c r="G1859" s="10"/>
      <c r="H1859" s="6">
        <v>14</v>
      </c>
      <c r="I1859" s="16">
        <f t="shared" si="142"/>
        <v>7.6808351976137113E-2</v>
      </c>
      <c r="J1859" s="10"/>
      <c r="K1859" s="6">
        <v>75.038182000000006</v>
      </c>
      <c r="L1859" s="16">
        <f t="shared" si="143"/>
        <v>-8.2874193309138144E-3</v>
      </c>
      <c r="M1859" s="10"/>
      <c r="N1859" s="6">
        <v>71.760379999999998</v>
      </c>
      <c r="O1859" s="16">
        <f t="shared" si="144"/>
        <v>-3.2253491015311941E-2</v>
      </c>
      <c r="P1859" s="10"/>
    </row>
    <row r="1860" spans="1:16" x14ac:dyDescent="0.25">
      <c r="A1860" s="23">
        <v>39507</v>
      </c>
      <c r="B1860"/>
      <c r="C1860" s="22"/>
      <c r="D1860" s="10"/>
      <c r="E1860" s="6">
        <v>31.696977</v>
      </c>
      <c r="F1860" s="16">
        <f t="shared" si="141"/>
        <v>-0.17366837974321625</v>
      </c>
      <c r="G1860" s="10"/>
      <c r="H1860" s="6">
        <v>13.85</v>
      </c>
      <c r="I1860" s="16">
        <f t="shared" si="142"/>
        <v>5.5011303692539704E-2</v>
      </c>
      <c r="J1860" s="10"/>
      <c r="K1860" s="6">
        <v>75.039598999999995</v>
      </c>
      <c r="L1860" s="16">
        <f t="shared" si="143"/>
        <v>-2.9500271947924261E-4</v>
      </c>
      <c r="M1860" s="10"/>
      <c r="N1860" s="6">
        <v>71.945835000000002</v>
      </c>
      <c r="O1860" s="16">
        <f t="shared" si="144"/>
        <v>-1.2317910498583995E-2</v>
      </c>
      <c r="P1860" s="10"/>
    </row>
    <row r="1861" spans="1:16" x14ac:dyDescent="0.25">
      <c r="A1861" s="23">
        <v>39506</v>
      </c>
      <c r="B1861"/>
      <c r="C1861" s="22"/>
      <c r="D1861" s="10"/>
      <c r="E1861" s="6">
        <v>32.340933999999997</v>
      </c>
      <c r="F1861" s="16">
        <f t="shared" si="141"/>
        <v>-0.19263714187686209</v>
      </c>
      <c r="G1861" s="10"/>
      <c r="H1861" s="6">
        <v>14.06</v>
      </c>
      <c r="I1861" s="16">
        <f t="shared" si="142"/>
        <v>4.4494720965309265E-2</v>
      </c>
      <c r="J1861" s="10"/>
      <c r="K1861" s="6">
        <v>74.566542999999996</v>
      </c>
      <c r="L1861" s="16">
        <f t="shared" si="143"/>
        <v>-1.9582285366139818E-3</v>
      </c>
      <c r="M1861" s="10"/>
      <c r="N1861" s="6">
        <v>70.861642000000003</v>
      </c>
      <c r="O1861" s="16">
        <f t="shared" si="144"/>
        <v>-1.6562658673029307E-2</v>
      </c>
      <c r="P1861" s="10"/>
    </row>
    <row r="1862" spans="1:16" x14ac:dyDescent="0.25">
      <c r="A1862" s="23">
        <v>39505</v>
      </c>
      <c r="B1862"/>
      <c r="C1862" s="22"/>
      <c r="D1862" s="10"/>
      <c r="E1862" s="6">
        <v>32.512655000000002</v>
      </c>
      <c r="F1862" s="16">
        <f t="shared" si="141"/>
        <v>-0.2253641599473819</v>
      </c>
      <c r="G1862" s="10"/>
      <c r="H1862" s="6">
        <v>13.85</v>
      </c>
      <c r="I1862" s="16">
        <f t="shared" si="142"/>
        <v>4.9253731343283702E-2</v>
      </c>
      <c r="J1862" s="10"/>
      <c r="K1862" s="6">
        <v>74.029938999999999</v>
      </c>
      <c r="L1862" s="16">
        <f t="shared" si="143"/>
        <v>-3.5929908383230957E-3</v>
      </c>
      <c r="M1862" s="10"/>
      <c r="N1862" s="6">
        <v>69.624754999999993</v>
      </c>
      <c r="O1862" s="16">
        <f t="shared" si="144"/>
        <v>-1.8830988443118701E-2</v>
      </c>
      <c r="P1862" s="10"/>
    </row>
    <row r="1863" spans="1:16" x14ac:dyDescent="0.25">
      <c r="A1863" s="23">
        <v>39504</v>
      </c>
      <c r="B1863"/>
      <c r="C1863" s="22"/>
      <c r="D1863" s="10"/>
      <c r="E1863" s="6">
        <v>33.192386999999997</v>
      </c>
      <c r="F1863" s="16">
        <f t="shared" si="141"/>
        <v>-0.21897561317779135</v>
      </c>
      <c r="G1863" s="10"/>
      <c r="H1863" s="6">
        <v>13.86</v>
      </c>
      <c r="I1863" s="16">
        <f t="shared" si="142"/>
        <v>4.5283018867924518E-2</v>
      </c>
      <c r="J1863" s="10"/>
      <c r="K1863" s="6">
        <v>74.100543999999999</v>
      </c>
      <c r="L1863" s="16">
        <f t="shared" si="143"/>
        <v>-1.2247632431143241E-2</v>
      </c>
      <c r="M1863" s="10"/>
      <c r="N1863" s="6">
        <v>69.563672999999994</v>
      </c>
      <c r="O1863" s="16">
        <f t="shared" si="144"/>
        <v>-4.2914595872513561E-2</v>
      </c>
      <c r="P1863" s="10"/>
    </row>
    <row r="1864" spans="1:16" x14ac:dyDescent="0.25">
      <c r="A1864" s="23">
        <v>39503</v>
      </c>
      <c r="B1864"/>
      <c r="C1864" s="22"/>
      <c r="D1864" s="10"/>
      <c r="E1864" s="6">
        <v>33.478591000000002</v>
      </c>
      <c r="F1864" s="16">
        <f t="shared" si="141"/>
        <v>-0.22398796101216223</v>
      </c>
      <c r="G1864" s="10"/>
      <c r="H1864" s="6">
        <v>13.63</v>
      </c>
      <c r="I1864" s="16">
        <f t="shared" si="142"/>
        <v>4.603773584905646E-2</v>
      </c>
      <c r="J1864" s="10"/>
      <c r="K1864" s="6">
        <v>73.571001999999993</v>
      </c>
      <c r="L1864" s="16">
        <f t="shared" si="143"/>
        <v>-5.9925199138747276E-3</v>
      </c>
      <c r="M1864" s="10"/>
      <c r="N1864" s="6">
        <v>69.540768</v>
      </c>
      <c r="O1864" s="16">
        <f t="shared" si="144"/>
        <v>-3.3033802316367877E-2</v>
      </c>
      <c r="P1864" s="10"/>
    </row>
    <row r="1865" spans="1:16" x14ac:dyDescent="0.25">
      <c r="A1865" s="23">
        <v>39500</v>
      </c>
      <c r="B1865"/>
      <c r="C1865" s="22"/>
      <c r="D1865" s="10"/>
      <c r="E1865" s="6">
        <v>32.963425000000001</v>
      </c>
      <c r="F1865" s="16">
        <f t="shared" ref="F1865:F1928" si="145">E1864/E1893-1</f>
        <v>-0.22725019303400895</v>
      </c>
      <c r="G1865" s="10"/>
      <c r="H1865" s="6">
        <v>13.45</v>
      </c>
      <c r="I1865" s="16">
        <f t="shared" ref="I1865:I1928" si="146">H1864/H1893-1</f>
        <v>6.401249024199851E-2</v>
      </c>
      <c r="J1865" s="10"/>
      <c r="K1865" s="6">
        <v>74.044062999999994</v>
      </c>
      <c r="L1865" s="16">
        <f t="shared" ref="L1865:L1928" si="147">K1864/K1893-1</f>
        <v>-1.7172948848042213E-2</v>
      </c>
      <c r="M1865" s="10"/>
      <c r="N1865" s="6">
        <v>70.258465999999999</v>
      </c>
      <c r="O1865" s="16">
        <f t="shared" ref="O1865:O1928" si="148">N1864/N1893-1</f>
        <v>-2.9760559298212974E-2</v>
      </c>
      <c r="P1865" s="10"/>
    </row>
    <row r="1866" spans="1:16" x14ac:dyDescent="0.25">
      <c r="A1866" s="23">
        <v>39499</v>
      </c>
      <c r="B1866"/>
      <c r="C1866" s="22"/>
      <c r="D1866" s="10"/>
      <c r="E1866" s="6">
        <v>33.006357000000001</v>
      </c>
      <c r="F1866" s="16">
        <f t="shared" si="145"/>
        <v>-0.23813464261329831</v>
      </c>
      <c r="G1866" s="10"/>
      <c r="H1866" s="6">
        <v>13.73</v>
      </c>
      <c r="I1866" s="16">
        <f t="shared" si="146"/>
        <v>2.4371667936024188E-2</v>
      </c>
      <c r="J1866" s="10"/>
      <c r="K1866" s="6">
        <v>74.333543000000006</v>
      </c>
      <c r="L1866" s="16">
        <f t="shared" si="147"/>
        <v>-3.650363388630784E-3</v>
      </c>
      <c r="M1866" s="10"/>
      <c r="N1866" s="6">
        <v>70.663133000000002</v>
      </c>
      <c r="O1866" s="16">
        <f t="shared" si="148"/>
        <v>-1.2091443577392669E-2</v>
      </c>
      <c r="P1866" s="10"/>
    </row>
    <row r="1867" spans="1:16" x14ac:dyDescent="0.25">
      <c r="A1867" s="23">
        <v>39498</v>
      </c>
      <c r="B1867"/>
      <c r="C1867" s="22"/>
      <c r="D1867" s="10"/>
      <c r="E1867" s="6">
        <v>33.643158</v>
      </c>
      <c r="F1867" s="16">
        <f t="shared" si="145"/>
        <v>-0.23752063408877933</v>
      </c>
      <c r="G1867" s="10"/>
      <c r="H1867" s="6">
        <v>14.11</v>
      </c>
      <c r="I1867" s="16">
        <f t="shared" si="146"/>
        <v>6.6822066822066928E-2</v>
      </c>
      <c r="J1867" s="10"/>
      <c r="K1867" s="6">
        <v>73.825181999999998</v>
      </c>
      <c r="L1867" s="16">
        <f t="shared" si="147"/>
        <v>-2.6789800670883324E-3</v>
      </c>
      <c r="M1867" s="10"/>
      <c r="N1867" s="6">
        <v>69.922524999999993</v>
      </c>
      <c r="O1867" s="16">
        <f t="shared" si="148"/>
        <v>-1.98241418317332E-2</v>
      </c>
      <c r="P1867" s="10"/>
    </row>
    <row r="1868" spans="1:16" x14ac:dyDescent="0.25">
      <c r="A1868" s="23">
        <v>39497</v>
      </c>
      <c r="B1868"/>
      <c r="C1868" s="22"/>
      <c r="D1868" s="10"/>
      <c r="E1868" s="6">
        <v>33.678933000000001</v>
      </c>
      <c r="F1868" s="16">
        <f t="shared" si="145"/>
        <v>-0.21186723758292625</v>
      </c>
      <c r="G1868" s="10"/>
      <c r="H1868" s="6">
        <v>13.99</v>
      </c>
      <c r="I1868" s="16">
        <f t="shared" si="146"/>
        <v>8.8734567901234351E-2</v>
      </c>
      <c r="J1868" s="10"/>
      <c r="K1868" s="6">
        <v>73.662792999999994</v>
      </c>
      <c r="L1868" s="16">
        <f t="shared" si="147"/>
        <v>-1.1550060946340812E-2</v>
      </c>
      <c r="M1868" s="10"/>
      <c r="N1868" s="6">
        <v>69.441507999999999</v>
      </c>
      <c r="O1868" s="16">
        <f t="shared" si="148"/>
        <v>-2.8251119194149132E-2</v>
      </c>
      <c r="P1868" s="10"/>
    </row>
    <row r="1869" spans="1:16" x14ac:dyDescent="0.25">
      <c r="A1869" s="23">
        <v>39493</v>
      </c>
      <c r="B1869"/>
      <c r="C1869" s="22"/>
      <c r="D1869" s="10"/>
      <c r="E1869" s="6">
        <v>34.008065000000002</v>
      </c>
      <c r="F1869" s="16">
        <f t="shared" si="145"/>
        <v>-0.18732732420709353</v>
      </c>
      <c r="G1869" s="10"/>
      <c r="H1869" s="6">
        <v>13.79</v>
      </c>
      <c r="I1869" s="16">
        <f t="shared" si="146"/>
        <v>0.10157480314960643</v>
      </c>
      <c r="J1869" s="10"/>
      <c r="K1869" s="6">
        <v>74.397091000000003</v>
      </c>
      <c r="L1869" s="16">
        <f t="shared" si="147"/>
        <v>-1.5577014372992859E-2</v>
      </c>
      <c r="M1869" s="10"/>
      <c r="N1869" s="6">
        <v>70.151574999999994</v>
      </c>
      <c r="O1869" s="16">
        <f t="shared" si="148"/>
        <v>-3.6057282273611602E-2</v>
      </c>
      <c r="P1869" s="10"/>
    </row>
    <row r="1870" spans="1:16" x14ac:dyDescent="0.25">
      <c r="A1870" s="23">
        <v>39492</v>
      </c>
      <c r="B1870"/>
      <c r="C1870" s="22"/>
      <c r="D1870" s="10"/>
      <c r="E1870" s="6">
        <v>33.557298000000003</v>
      </c>
      <c r="F1870" s="16">
        <f t="shared" si="145"/>
        <v>-0.16394020108959961</v>
      </c>
      <c r="G1870" s="10"/>
      <c r="H1870" s="6">
        <v>13.93</v>
      </c>
      <c r="I1870" s="16">
        <f t="shared" si="146"/>
        <v>0.11659919028340071</v>
      </c>
      <c r="J1870" s="10"/>
      <c r="K1870" s="6">
        <v>74.157028999999994</v>
      </c>
      <c r="L1870" s="16">
        <f t="shared" si="147"/>
        <v>-6.9763838004819334E-3</v>
      </c>
      <c r="M1870" s="10"/>
      <c r="N1870" s="6">
        <v>69.617118000000005</v>
      </c>
      <c r="O1870" s="16">
        <f t="shared" si="148"/>
        <v>-2.1965288117608006E-2</v>
      </c>
      <c r="P1870" s="10"/>
    </row>
    <row r="1871" spans="1:16" x14ac:dyDescent="0.25">
      <c r="A1871" s="23">
        <v>39491</v>
      </c>
      <c r="B1871"/>
      <c r="C1871" s="22"/>
      <c r="D1871" s="10"/>
      <c r="E1871" s="6">
        <v>34.036686000000003</v>
      </c>
      <c r="F1871" s="16">
        <f t="shared" si="145"/>
        <v>-0.18178641574648624</v>
      </c>
      <c r="G1871" s="10"/>
      <c r="H1871" s="6">
        <v>14.31</v>
      </c>
      <c r="I1871" s="16">
        <f t="shared" si="146"/>
        <v>0.11440000000000006</v>
      </c>
      <c r="J1871" s="10"/>
      <c r="K1871" s="6">
        <v>74.319424999999995</v>
      </c>
      <c r="L1871" s="16">
        <f t="shared" si="147"/>
        <v>-2.0359497578179564E-3</v>
      </c>
      <c r="M1871" s="10"/>
      <c r="N1871" s="6">
        <v>70.655495999999999</v>
      </c>
      <c r="O1871" s="16">
        <f t="shared" si="148"/>
        <v>-2.9210619062680632E-2</v>
      </c>
      <c r="P1871" s="10"/>
    </row>
    <row r="1872" spans="1:16" x14ac:dyDescent="0.25">
      <c r="A1872" s="23">
        <v>39490</v>
      </c>
      <c r="B1872"/>
      <c r="C1872" s="22"/>
      <c r="D1872" s="10"/>
      <c r="E1872" s="6">
        <v>33.292558</v>
      </c>
      <c r="F1872" s="16">
        <f t="shared" si="145"/>
        <v>-0.17082098031073267</v>
      </c>
      <c r="G1872" s="10"/>
      <c r="H1872" s="6">
        <v>13.89</v>
      </c>
      <c r="I1872" s="16">
        <f t="shared" si="146"/>
        <v>0.14755412991178818</v>
      </c>
      <c r="J1872" s="10"/>
      <c r="K1872" s="6">
        <v>75.074904000000004</v>
      </c>
      <c r="L1872" s="16">
        <f t="shared" si="147"/>
        <v>-3.1503883746477612E-3</v>
      </c>
      <c r="M1872" s="10"/>
      <c r="N1872" s="6">
        <v>71.411372999999998</v>
      </c>
      <c r="O1872" s="16">
        <f t="shared" si="148"/>
        <v>-1.6087849878020477E-2</v>
      </c>
      <c r="P1872" s="10"/>
    </row>
    <row r="1873" spans="1:16" x14ac:dyDescent="0.25">
      <c r="A1873" s="23">
        <v>39489</v>
      </c>
      <c r="B1873"/>
      <c r="C1873" s="22"/>
      <c r="D1873" s="10"/>
      <c r="E1873" s="6">
        <v>32.419640999999999</v>
      </c>
      <c r="F1873" s="16">
        <f t="shared" si="145"/>
        <v>-0.19927726436022208</v>
      </c>
      <c r="G1873" s="10"/>
      <c r="H1873" s="6">
        <v>13.71</v>
      </c>
      <c r="I1873" s="16">
        <f t="shared" si="146"/>
        <v>7.7579519006982123E-2</v>
      </c>
      <c r="J1873" s="10"/>
      <c r="K1873" s="6">
        <v>75.180813000000001</v>
      </c>
      <c r="L1873" s="16">
        <f t="shared" si="147"/>
        <v>1.8893077216966647E-2</v>
      </c>
      <c r="M1873" s="10"/>
      <c r="N1873" s="6">
        <v>71.838937999999999</v>
      </c>
      <c r="O1873" s="16">
        <f t="shared" si="148"/>
        <v>8.7603665403910291E-3</v>
      </c>
      <c r="P1873" s="10"/>
    </row>
    <row r="1874" spans="1:16" x14ac:dyDescent="0.25">
      <c r="A1874" s="23">
        <v>39486</v>
      </c>
      <c r="B1874"/>
      <c r="C1874" s="22"/>
      <c r="D1874" s="10"/>
      <c r="E1874" s="6">
        <v>31.861543000000001</v>
      </c>
      <c r="F1874" s="16">
        <f t="shared" si="145"/>
        <v>-0.22824046065365855</v>
      </c>
      <c r="G1874" s="10"/>
      <c r="H1874" s="6">
        <v>13.92</v>
      </c>
      <c r="I1874" s="16">
        <f t="shared" si="146"/>
        <v>3.5498489425981994E-2</v>
      </c>
      <c r="J1874" s="10"/>
      <c r="K1874" s="6">
        <v>74.954875999999999</v>
      </c>
      <c r="L1874" s="16">
        <f t="shared" si="147"/>
        <v>2.2280580513658332E-2</v>
      </c>
      <c r="M1874" s="10"/>
      <c r="N1874" s="6">
        <v>71.541167999999999</v>
      </c>
      <c r="O1874" s="16">
        <f t="shared" si="148"/>
        <v>2.0945118101959981E-2</v>
      </c>
      <c r="P1874" s="10"/>
    </row>
    <row r="1875" spans="1:16" x14ac:dyDescent="0.25">
      <c r="A1875" s="23">
        <v>39485</v>
      </c>
      <c r="B1875"/>
      <c r="C1875" s="22"/>
      <c r="D1875" s="10"/>
      <c r="E1875" s="6">
        <v>32.698687999999997</v>
      </c>
      <c r="F1875" s="16">
        <f t="shared" si="145"/>
        <v>-0.23971319247057576</v>
      </c>
      <c r="G1875" s="10"/>
      <c r="H1875" s="6">
        <v>14.02</v>
      </c>
      <c r="I1875" s="16">
        <f t="shared" si="146"/>
        <v>3.4944237918215659E-2</v>
      </c>
      <c r="J1875" s="10"/>
      <c r="K1875" s="6">
        <v>74.672452000000007</v>
      </c>
      <c r="L1875" s="16">
        <f t="shared" si="147"/>
        <v>2.2432803457957728E-2</v>
      </c>
      <c r="M1875" s="10"/>
      <c r="N1875" s="6">
        <v>70.731847000000002</v>
      </c>
      <c r="O1875" s="16">
        <f t="shared" si="148"/>
        <v>3.2568145570506468E-2</v>
      </c>
      <c r="P1875" s="10"/>
    </row>
    <row r="1876" spans="1:16" x14ac:dyDescent="0.25">
      <c r="A1876" s="23">
        <v>39484</v>
      </c>
      <c r="B1876"/>
      <c r="C1876" s="22"/>
      <c r="D1876" s="10"/>
      <c r="E1876" s="6">
        <v>32.705841999999997</v>
      </c>
      <c r="F1876" s="16">
        <f t="shared" si="145"/>
        <v>-0.23089866064683129</v>
      </c>
      <c r="G1876" s="10"/>
      <c r="H1876" s="6">
        <v>13.68</v>
      </c>
      <c r="I1876" s="16">
        <f t="shared" si="146"/>
        <v>1.3738250180766354E-2</v>
      </c>
      <c r="J1876" s="10"/>
      <c r="K1876" s="6">
        <v>75.540897999999999</v>
      </c>
      <c r="L1876" s="16">
        <f t="shared" si="147"/>
        <v>2.4621320724112827E-2</v>
      </c>
      <c r="M1876" s="10"/>
      <c r="N1876" s="6">
        <v>72.289413999999994</v>
      </c>
      <c r="O1876" s="16">
        <f t="shared" si="148"/>
        <v>3.2016373979310897E-2</v>
      </c>
      <c r="P1876" s="10"/>
    </row>
    <row r="1877" spans="1:16" x14ac:dyDescent="0.25">
      <c r="A1877" s="23">
        <v>39483</v>
      </c>
      <c r="B1877"/>
      <c r="C1877" s="22"/>
      <c r="D1877" s="10"/>
      <c r="E1877" s="6">
        <v>32.877564999999997</v>
      </c>
      <c r="F1877" s="16">
        <f t="shared" si="145"/>
        <v>-0.23485106696868208</v>
      </c>
      <c r="G1877" s="10"/>
      <c r="H1877" s="6">
        <v>13.85</v>
      </c>
      <c r="I1877" s="16">
        <f t="shared" si="146"/>
        <v>-8.6956521739131043E-3</v>
      </c>
      <c r="J1877" s="10"/>
      <c r="K1877" s="6">
        <v>75.950412</v>
      </c>
      <c r="L1877" s="16">
        <f t="shared" si="147"/>
        <v>3.6836436343570256E-2</v>
      </c>
      <c r="M1877" s="10"/>
      <c r="N1877" s="6">
        <v>72.510833000000005</v>
      </c>
      <c r="O1877" s="16">
        <f t="shared" si="148"/>
        <v>4.5494114517518724E-2</v>
      </c>
      <c r="P1877" s="10"/>
    </row>
    <row r="1878" spans="1:16" x14ac:dyDescent="0.25">
      <c r="A1878" s="23">
        <v>39482</v>
      </c>
      <c r="B1878"/>
      <c r="C1878" s="22"/>
      <c r="D1878" s="10"/>
      <c r="E1878" s="6">
        <v>33.965136999999999</v>
      </c>
      <c r="F1878" s="16">
        <f t="shared" si="145"/>
        <v>-0.22316145996257342</v>
      </c>
      <c r="G1878" s="10"/>
      <c r="H1878" s="6">
        <v>14.02</v>
      </c>
      <c r="I1878" s="16">
        <f t="shared" si="146"/>
        <v>1.1687363038714427E-2</v>
      </c>
      <c r="J1878" s="10"/>
      <c r="K1878" s="6">
        <v>75.689169000000007</v>
      </c>
      <c r="L1878" s="16">
        <f t="shared" si="147"/>
        <v>3.717813478118881E-2</v>
      </c>
      <c r="M1878" s="10"/>
      <c r="N1878" s="6">
        <v>71.961102999999994</v>
      </c>
      <c r="O1878" s="16">
        <f t="shared" si="148"/>
        <v>4.3777251021716035E-2</v>
      </c>
      <c r="P1878" s="10"/>
    </row>
    <row r="1879" spans="1:16" x14ac:dyDescent="0.25">
      <c r="A1879" s="23">
        <v>39479</v>
      </c>
      <c r="B1879"/>
      <c r="C1879" s="22"/>
      <c r="D1879" s="10"/>
      <c r="E1879" s="6">
        <v>32.899028999999999</v>
      </c>
      <c r="F1879" s="16">
        <f t="shared" si="145"/>
        <v>-0.18910144804911588</v>
      </c>
      <c r="G1879" s="10"/>
      <c r="H1879" s="6">
        <v>13.98</v>
      </c>
      <c r="I1879" s="16">
        <f t="shared" si="146"/>
        <v>-7.0821529745042078E-3</v>
      </c>
      <c r="J1879" s="10"/>
      <c r="K1879" s="6">
        <v>75.893925999999993</v>
      </c>
      <c r="L1879" s="16">
        <f t="shared" si="147"/>
        <v>3.2525454576061597E-2</v>
      </c>
      <c r="M1879" s="10"/>
      <c r="N1879" s="6">
        <v>72.709348000000006</v>
      </c>
      <c r="O1879" s="16">
        <f t="shared" si="148"/>
        <v>2.0720767886846625E-2</v>
      </c>
      <c r="P1879" s="10"/>
    </row>
    <row r="1880" spans="1:16" x14ac:dyDescent="0.25">
      <c r="A1880" s="23">
        <v>39478</v>
      </c>
      <c r="B1880"/>
      <c r="C1880" s="22"/>
      <c r="D1880" s="10"/>
      <c r="E1880" s="6">
        <v>32.98489</v>
      </c>
      <c r="F1880" s="16">
        <f t="shared" si="145"/>
        <v>-0.22514326970315679</v>
      </c>
      <c r="G1880" s="10"/>
      <c r="H1880" s="6">
        <v>13.45</v>
      </c>
      <c r="I1880" s="16">
        <f t="shared" si="146"/>
        <v>-3.319502074688796E-2</v>
      </c>
      <c r="J1880" s="10"/>
      <c r="K1880" s="6">
        <v>75.573374999999999</v>
      </c>
      <c r="L1880" s="16">
        <f t="shared" si="147"/>
        <v>3.030334788910527E-2</v>
      </c>
      <c r="M1880" s="10"/>
      <c r="N1880" s="6">
        <v>72.274907999999996</v>
      </c>
      <c r="O1880" s="16">
        <f t="shared" si="148"/>
        <v>2.9121629099285951E-2</v>
      </c>
      <c r="P1880" s="10"/>
    </row>
    <row r="1881" spans="1:16" x14ac:dyDescent="0.25">
      <c r="A1881" s="23">
        <v>39477</v>
      </c>
      <c r="B1881"/>
      <c r="C1881" s="22"/>
      <c r="D1881" s="10"/>
      <c r="E1881" s="6">
        <v>33.020667000000003</v>
      </c>
      <c r="F1881" s="16">
        <f t="shared" si="145"/>
        <v>-0.2283227751893564</v>
      </c>
      <c r="G1881" s="10"/>
      <c r="H1881" s="6">
        <v>13.48</v>
      </c>
      <c r="I1881" s="16">
        <f t="shared" si="146"/>
        <v>-9.9732262382864811E-2</v>
      </c>
      <c r="J1881" s="10"/>
      <c r="K1881" s="6">
        <v>75.327392000000003</v>
      </c>
      <c r="L1881" s="16">
        <f t="shared" si="147"/>
        <v>3.4005296847925637E-2</v>
      </c>
      <c r="M1881" s="10"/>
      <c r="N1881" s="6">
        <v>71.765127000000007</v>
      </c>
      <c r="O1881" s="16">
        <f t="shared" si="148"/>
        <v>3.6536647493594421E-2</v>
      </c>
      <c r="P1881" s="10"/>
    </row>
    <row r="1882" spans="1:16" x14ac:dyDescent="0.25">
      <c r="A1882" s="23">
        <v>39476</v>
      </c>
      <c r="B1882"/>
      <c r="C1882" s="22"/>
      <c r="D1882" s="10"/>
      <c r="E1882" s="6">
        <v>34.351509</v>
      </c>
      <c r="F1882" s="16">
        <f t="shared" si="145"/>
        <v>-0.22423937055555931</v>
      </c>
      <c r="G1882" s="10"/>
      <c r="H1882" s="6">
        <v>13.95</v>
      </c>
      <c r="I1882" s="16">
        <f t="shared" si="146"/>
        <v>-8.174386920980925E-2</v>
      </c>
      <c r="J1882" s="10"/>
      <c r="K1882" s="6">
        <v>75.341446000000005</v>
      </c>
      <c r="L1882" s="16">
        <f t="shared" si="147"/>
        <v>3.3806647803148016E-2</v>
      </c>
      <c r="M1882" s="10"/>
      <c r="N1882" s="6">
        <v>72.236868000000001</v>
      </c>
      <c r="O1882" s="16">
        <f t="shared" si="148"/>
        <v>3.5867974778994283E-2</v>
      </c>
      <c r="P1882" s="10"/>
    </row>
    <row r="1883" spans="1:16" x14ac:dyDescent="0.25">
      <c r="A1883" s="23">
        <v>39475</v>
      </c>
      <c r="B1883"/>
      <c r="C1883" s="22"/>
      <c r="D1883" s="10"/>
      <c r="E1883" s="6">
        <v>35.238739000000002</v>
      </c>
      <c r="F1883" s="16">
        <f t="shared" si="145"/>
        <v>-0.1940574258714971</v>
      </c>
      <c r="G1883" s="10"/>
      <c r="H1883" s="6">
        <v>13.96</v>
      </c>
      <c r="I1883" s="16">
        <f t="shared" si="146"/>
        <v>-6.5639651707970592E-2</v>
      </c>
      <c r="J1883" s="10"/>
      <c r="K1883" s="6">
        <v>75.467951999999997</v>
      </c>
      <c r="L1883" s="16">
        <f t="shared" si="147"/>
        <v>4.4024738726529788E-2</v>
      </c>
      <c r="M1883" s="10"/>
      <c r="N1883" s="6">
        <v>72.731427999999994</v>
      </c>
      <c r="O1883" s="16">
        <f t="shared" si="148"/>
        <v>5.199804410754183E-2</v>
      </c>
      <c r="P1883" s="10"/>
    </row>
    <row r="1884" spans="1:16" x14ac:dyDescent="0.25">
      <c r="A1884" s="23">
        <v>39472</v>
      </c>
      <c r="B1884"/>
      <c r="C1884" s="22"/>
      <c r="D1884" s="10"/>
      <c r="E1884" s="6">
        <v>34.194099000000001</v>
      </c>
      <c r="F1884" s="16">
        <f t="shared" si="145"/>
        <v>-0.17628366140615503</v>
      </c>
      <c r="G1884" s="10"/>
      <c r="H1884" s="6">
        <v>14.34</v>
      </c>
      <c r="I1884" s="16">
        <f t="shared" si="146"/>
        <v>-8.3989501312335957E-2</v>
      </c>
      <c r="J1884" s="10"/>
      <c r="K1884" s="6">
        <v>75.489041</v>
      </c>
      <c r="L1884" s="16">
        <f t="shared" si="147"/>
        <v>3.3948603564305291E-2</v>
      </c>
      <c r="M1884" s="10"/>
      <c r="N1884" s="6">
        <v>73.005341000000001</v>
      </c>
      <c r="O1884" s="16">
        <f t="shared" si="148"/>
        <v>5.431341183979832E-2</v>
      </c>
      <c r="P1884" s="10"/>
    </row>
    <row r="1885" spans="1:16" x14ac:dyDescent="0.25">
      <c r="A1885" s="23">
        <v>39471</v>
      </c>
      <c r="B1885"/>
      <c r="C1885" s="22"/>
      <c r="D1885" s="10"/>
      <c r="E1885" s="6">
        <v>35.460546999999998</v>
      </c>
      <c r="F1885" s="16">
        <f t="shared" si="145"/>
        <v>-0.19976556573630455</v>
      </c>
      <c r="G1885" s="10"/>
      <c r="H1885" s="6">
        <v>13.8</v>
      </c>
      <c r="I1885" s="16">
        <f t="shared" si="146"/>
        <v>-5.5335968379446654E-2</v>
      </c>
      <c r="J1885" s="10"/>
      <c r="K1885" s="6">
        <v>74.680806000000004</v>
      </c>
      <c r="L1885" s="16">
        <f t="shared" si="147"/>
        <v>2.8323108047386469E-2</v>
      </c>
      <c r="M1885" s="10"/>
      <c r="N1885" s="6">
        <v>71.795562000000004</v>
      </c>
      <c r="O1885" s="16">
        <f t="shared" si="148"/>
        <v>4.6784713358261287E-2</v>
      </c>
      <c r="P1885" s="10"/>
    </row>
    <row r="1886" spans="1:16" x14ac:dyDescent="0.25">
      <c r="A1886" s="23">
        <v>39470</v>
      </c>
      <c r="B1886"/>
      <c r="C1886" s="22"/>
      <c r="D1886" s="10"/>
      <c r="E1886" s="6">
        <v>35.997177999999998</v>
      </c>
      <c r="F1886" s="16">
        <f t="shared" si="145"/>
        <v>-0.17947019351131066</v>
      </c>
      <c r="G1886" s="10"/>
      <c r="H1886" s="6">
        <v>13.86</v>
      </c>
      <c r="I1886" s="16">
        <f t="shared" si="146"/>
        <v>-7.444668008048283E-2</v>
      </c>
      <c r="J1886" s="10"/>
      <c r="K1886" s="6">
        <v>75.320362000000003</v>
      </c>
      <c r="L1886" s="16">
        <f t="shared" si="147"/>
        <v>1.4123513696358891E-2</v>
      </c>
      <c r="M1886" s="10"/>
      <c r="N1886" s="6">
        <v>73.264038999999997</v>
      </c>
      <c r="O1886" s="16">
        <f t="shared" si="148"/>
        <v>1.8810750434699264E-2</v>
      </c>
      <c r="P1886" s="10"/>
    </row>
    <row r="1887" spans="1:16" x14ac:dyDescent="0.25">
      <c r="A1887" s="23">
        <v>39469</v>
      </c>
      <c r="B1887"/>
      <c r="C1887" s="22"/>
      <c r="D1887" s="10"/>
      <c r="E1887" s="6">
        <v>36.741303000000002</v>
      </c>
      <c r="F1887" s="16">
        <f t="shared" si="145"/>
        <v>-0.17212437396196956</v>
      </c>
      <c r="G1887" s="10"/>
      <c r="H1887" s="6">
        <v>13.41</v>
      </c>
      <c r="I1887" s="16">
        <f t="shared" si="146"/>
        <v>-0.106958762886598</v>
      </c>
      <c r="J1887" s="10"/>
      <c r="K1887" s="6">
        <v>75.221969000000001</v>
      </c>
      <c r="L1887" s="16">
        <f t="shared" si="147"/>
        <v>3.2718523704430291E-2</v>
      </c>
      <c r="M1887" s="10"/>
      <c r="N1887" s="6">
        <v>73.431431000000003</v>
      </c>
      <c r="O1887" s="16">
        <f t="shared" si="148"/>
        <v>6.005449155240572E-2</v>
      </c>
      <c r="P1887" s="10"/>
    </row>
    <row r="1888" spans="1:16" x14ac:dyDescent="0.25">
      <c r="A1888" s="23">
        <v>39465</v>
      </c>
      <c r="B1888"/>
      <c r="C1888" s="22"/>
      <c r="D1888" s="10"/>
      <c r="E1888" s="6">
        <v>38.150854000000002</v>
      </c>
      <c r="F1888" s="16">
        <f t="shared" si="145"/>
        <v>-0.15361794074669533</v>
      </c>
      <c r="G1888" s="10"/>
      <c r="H1888" s="6">
        <v>13.27</v>
      </c>
      <c r="I1888" s="16">
        <f t="shared" si="146"/>
        <v>-0.14148527528809218</v>
      </c>
      <c r="J1888" s="10"/>
      <c r="K1888" s="6">
        <v>75.060325000000006</v>
      </c>
      <c r="L1888" s="16">
        <f t="shared" si="147"/>
        <v>3.2062511001907268E-2</v>
      </c>
      <c r="M1888" s="10"/>
      <c r="N1888" s="6">
        <v>72.655342000000005</v>
      </c>
      <c r="O1888" s="16">
        <f t="shared" si="148"/>
        <v>5.6107375967330508E-2</v>
      </c>
      <c r="P1888" s="10"/>
    </row>
    <row r="1889" spans="1:16" x14ac:dyDescent="0.25">
      <c r="A1889" s="23">
        <v>39464</v>
      </c>
      <c r="B1889"/>
      <c r="C1889" s="22"/>
      <c r="D1889" s="10"/>
      <c r="E1889" s="6">
        <v>39.259889999999999</v>
      </c>
      <c r="F1889" s="16">
        <f t="shared" si="145"/>
        <v>-0.1038655532455196</v>
      </c>
      <c r="G1889" s="10"/>
      <c r="H1889" s="6">
        <v>13.26</v>
      </c>
      <c r="I1889" s="16">
        <f t="shared" si="146"/>
        <v>-0.14881334188582429</v>
      </c>
      <c r="J1889" s="10"/>
      <c r="K1889" s="6">
        <v>75.186831999999995</v>
      </c>
      <c r="L1889" s="16">
        <f t="shared" si="147"/>
        <v>2.1023345531059112E-2</v>
      </c>
      <c r="M1889" s="10"/>
      <c r="N1889" s="6">
        <v>73.157517999999996</v>
      </c>
      <c r="O1889" s="16">
        <f t="shared" si="148"/>
        <v>3.3233616910576691E-2</v>
      </c>
      <c r="P1889" s="10"/>
    </row>
    <row r="1890" spans="1:16" x14ac:dyDescent="0.25">
      <c r="A1890" s="23">
        <v>39463</v>
      </c>
      <c r="B1890"/>
      <c r="C1890" s="22"/>
      <c r="D1890" s="10"/>
      <c r="E1890" s="6">
        <v>41.749854999999997</v>
      </c>
      <c r="F1890" s="16">
        <f t="shared" si="145"/>
        <v>-7.6262660248642811E-2</v>
      </c>
      <c r="G1890" s="10"/>
      <c r="H1890" s="6">
        <v>13.4</v>
      </c>
      <c r="I1890" s="16">
        <f t="shared" si="146"/>
        <v>-0.15433673469387754</v>
      </c>
      <c r="J1890" s="10"/>
      <c r="K1890" s="6">
        <v>74.835425999999998</v>
      </c>
      <c r="L1890" s="16">
        <f t="shared" si="147"/>
        <v>1.5207679479206648E-2</v>
      </c>
      <c r="M1890" s="10"/>
      <c r="N1890" s="6">
        <v>72.221647000000004</v>
      </c>
      <c r="O1890" s="16">
        <f t="shared" si="148"/>
        <v>3.1261651600986484E-2</v>
      </c>
      <c r="P1890" s="10"/>
    </row>
    <row r="1891" spans="1:16" x14ac:dyDescent="0.25">
      <c r="A1891" s="23">
        <v>39462</v>
      </c>
      <c r="B1891"/>
      <c r="C1891" s="22"/>
      <c r="D1891" s="10"/>
      <c r="E1891" s="6">
        <v>41.628219999999999</v>
      </c>
      <c r="F1891" s="16">
        <f t="shared" si="145"/>
        <v>5.8610461863362051E-3</v>
      </c>
      <c r="G1891" s="10"/>
      <c r="H1891" s="6">
        <v>13.25</v>
      </c>
      <c r="I1891" s="16">
        <f t="shared" si="146"/>
        <v>-0.12418300653594772</v>
      </c>
      <c r="J1891" s="10"/>
      <c r="K1891" s="6">
        <v>74.947873000000001</v>
      </c>
      <c r="L1891" s="16">
        <f t="shared" si="147"/>
        <v>6.6587199796870333E-3</v>
      </c>
      <c r="M1891" s="10"/>
      <c r="N1891" s="6">
        <v>72.746647999999993</v>
      </c>
      <c r="O1891" s="16">
        <f t="shared" si="148"/>
        <v>5.9263197363201847E-3</v>
      </c>
      <c r="P1891" s="10"/>
    </row>
    <row r="1892" spans="1:16" x14ac:dyDescent="0.25">
      <c r="A1892" s="23">
        <v>39461</v>
      </c>
      <c r="B1892"/>
      <c r="C1892" s="22"/>
      <c r="D1892" s="10"/>
      <c r="E1892" s="6">
        <v>42.773031000000003</v>
      </c>
      <c r="F1892" s="16">
        <f t="shared" si="145"/>
        <v>-3.5543012042572597E-3</v>
      </c>
      <c r="G1892" s="10"/>
      <c r="H1892" s="6">
        <v>13.25</v>
      </c>
      <c r="I1892" s="16">
        <f t="shared" si="146"/>
        <v>-0.13114754098360659</v>
      </c>
      <c r="J1892" s="10"/>
      <c r="K1892" s="6">
        <v>74.547269999999997</v>
      </c>
      <c r="L1892" s="16">
        <f t="shared" si="147"/>
        <v>8.6460036270834539E-3</v>
      </c>
      <c r="M1892" s="10"/>
      <c r="N1892" s="6">
        <v>71.940128999999999</v>
      </c>
      <c r="O1892" s="16">
        <f t="shared" si="148"/>
        <v>1.3131739377363782E-2</v>
      </c>
      <c r="P1892" s="10"/>
    </row>
    <row r="1893" spans="1:16" x14ac:dyDescent="0.25">
      <c r="A1893" s="23">
        <v>39458</v>
      </c>
      <c r="B1893"/>
      <c r="C1893" s="22"/>
      <c r="D1893" s="10"/>
      <c r="E1893" s="6">
        <v>43.323971999999998</v>
      </c>
      <c r="F1893" s="16">
        <f t="shared" si="145"/>
        <v>1.3672374064813253E-2</v>
      </c>
      <c r="G1893" s="10"/>
      <c r="H1893" s="6">
        <v>12.81</v>
      </c>
      <c r="I1893" s="16">
        <f t="shared" si="146"/>
        <v>-0.1201859229747676</v>
      </c>
      <c r="J1893" s="10"/>
      <c r="K1893" s="6">
        <v>74.856509000000003</v>
      </c>
      <c r="L1893" s="16">
        <f t="shared" si="147"/>
        <v>3.604330247485743E-3</v>
      </c>
      <c r="M1893" s="10"/>
      <c r="N1893" s="6">
        <v>71.673821000000004</v>
      </c>
      <c r="O1893" s="16">
        <f t="shared" si="148"/>
        <v>9.8504176139495581E-3</v>
      </c>
      <c r="P1893" s="10"/>
    </row>
    <row r="1894" spans="1:16" x14ac:dyDescent="0.25">
      <c r="A1894" s="23">
        <v>39457</v>
      </c>
      <c r="B1894"/>
      <c r="C1894" s="22"/>
      <c r="D1894" s="10"/>
      <c r="E1894" s="6">
        <v>43.266733000000002</v>
      </c>
      <c r="F1894" s="16">
        <f t="shared" si="145"/>
        <v>1.7133512875842305E-2</v>
      </c>
      <c r="G1894" s="10"/>
      <c r="H1894" s="6">
        <v>13.13</v>
      </c>
      <c r="I1894" s="16">
        <f t="shared" si="146"/>
        <v>-0.15165562913907282</v>
      </c>
      <c r="J1894" s="10"/>
      <c r="K1894" s="6">
        <v>74.315341000000004</v>
      </c>
      <c r="L1894" s="16">
        <f t="shared" si="147"/>
        <v>1.2706665683405394E-2</v>
      </c>
      <c r="M1894" s="10"/>
      <c r="N1894" s="6">
        <v>71.118390000000005</v>
      </c>
      <c r="O1894" s="16">
        <f t="shared" si="148"/>
        <v>1.2322448603847569E-3</v>
      </c>
      <c r="P1894" s="10"/>
    </row>
    <row r="1895" spans="1:16" x14ac:dyDescent="0.25">
      <c r="A1895" s="23">
        <v>39456</v>
      </c>
      <c r="B1895"/>
      <c r="C1895" s="22"/>
      <c r="D1895" s="10"/>
      <c r="E1895" s="6">
        <v>43.288196999999997</v>
      </c>
      <c r="F1895" s="16">
        <f t="shared" si="145"/>
        <v>1.5112023031714772E-2</v>
      </c>
      <c r="G1895" s="10"/>
      <c r="H1895" s="6">
        <v>12.87</v>
      </c>
      <c r="I1895" s="16">
        <f t="shared" si="146"/>
        <v>-0.17213114754098358</v>
      </c>
      <c r="J1895" s="10"/>
      <c r="K1895" s="6">
        <v>74.533215999999996</v>
      </c>
      <c r="L1895" s="16">
        <f t="shared" si="147"/>
        <v>9.1900855904423207E-3</v>
      </c>
      <c r="M1895" s="10"/>
      <c r="N1895" s="6">
        <v>72.092301000000006</v>
      </c>
      <c r="O1895" s="16">
        <f t="shared" si="148"/>
        <v>2.0312868245500049E-3</v>
      </c>
      <c r="P1895" s="10"/>
    </row>
    <row r="1896" spans="1:16" x14ac:dyDescent="0.25">
      <c r="A1896" s="23">
        <v>39455</v>
      </c>
      <c r="B1896"/>
      <c r="C1896" s="22"/>
      <c r="D1896" s="10"/>
      <c r="E1896" s="6">
        <v>42.687170999999999</v>
      </c>
      <c r="F1896" s="16">
        <f t="shared" si="145"/>
        <v>3.3191582009172826E-2</v>
      </c>
      <c r="G1896" s="10"/>
      <c r="H1896" s="6">
        <v>12.96</v>
      </c>
      <c r="I1896" s="16">
        <f t="shared" si="146"/>
        <v>-0.15937295885042468</v>
      </c>
      <c r="J1896" s="10"/>
      <c r="K1896" s="6">
        <v>74.687831000000003</v>
      </c>
      <c r="L1896" s="16">
        <f t="shared" si="147"/>
        <v>5.1120004897906579E-3</v>
      </c>
      <c r="M1896" s="10"/>
      <c r="N1896" s="6">
        <v>71.955343999999997</v>
      </c>
      <c r="O1896" s="16">
        <f t="shared" si="148"/>
        <v>8.8865104675457385E-3</v>
      </c>
      <c r="P1896" s="10"/>
    </row>
    <row r="1897" spans="1:16" x14ac:dyDescent="0.25">
      <c r="A1897" s="23">
        <v>39454</v>
      </c>
      <c r="B1897"/>
      <c r="C1897" s="22"/>
      <c r="D1897" s="10"/>
      <c r="E1897" s="6">
        <v>41.442186999999997</v>
      </c>
      <c r="F1897" s="16">
        <f t="shared" si="145"/>
        <v>4.27297900432273E-2</v>
      </c>
      <c r="G1897" s="10"/>
      <c r="H1897" s="6">
        <v>12.7</v>
      </c>
      <c r="I1897" s="16">
        <f t="shared" si="146"/>
        <v>-0.15127701375245572</v>
      </c>
      <c r="J1897" s="10"/>
      <c r="K1897" s="6">
        <v>74.828395999999998</v>
      </c>
      <c r="L1897" s="16">
        <f t="shared" si="147"/>
        <v>-1.433904476069725E-3</v>
      </c>
      <c r="M1897" s="10"/>
      <c r="N1897" s="6">
        <v>72.03904</v>
      </c>
      <c r="O1897" s="16">
        <f t="shared" si="148"/>
        <v>-2.6173286437052301E-3</v>
      </c>
      <c r="P1897" s="10"/>
    </row>
    <row r="1898" spans="1:16" x14ac:dyDescent="0.25">
      <c r="A1898" s="23">
        <v>39451</v>
      </c>
      <c r="B1898"/>
      <c r="C1898" s="22"/>
      <c r="D1898" s="10"/>
      <c r="E1898" s="6">
        <v>40.676594000000001</v>
      </c>
      <c r="F1898" s="16">
        <f t="shared" si="145"/>
        <v>1.1089312681459962E-2</v>
      </c>
      <c r="G1898" s="10"/>
      <c r="H1898" s="6">
        <v>12.35</v>
      </c>
      <c r="I1898" s="16">
        <f t="shared" si="146"/>
        <v>-0.19721871049304684</v>
      </c>
      <c r="J1898" s="10"/>
      <c r="K1898" s="6">
        <v>74.919759999999997</v>
      </c>
      <c r="L1898" s="16">
        <f t="shared" si="147"/>
        <v>1.7023210508419595E-2</v>
      </c>
      <c r="M1898" s="10"/>
      <c r="N1898" s="6">
        <v>71.727080999999998</v>
      </c>
      <c r="O1898" s="16">
        <f t="shared" si="148"/>
        <v>1.8251554257184388E-2</v>
      </c>
      <c r="P1898" s="10"/>
    </row>
    <row r="1899" spans="1:16" x14ac:dyDescent="0.25">
      <c r="A1899" s="23">
        <v>39450</v>
      </c>
      <c r="B1899"/>
      <c r="C1899" s="22"/>
      <c r="D1899" s="10"/>
      <c r="E1899" s="6">
        <v>41.012883000000002</v>
      </c>
      <c r="F1899" s="16">
        <f t="shared" si="145"/>
        <v>1.2427442535762667E-2</v>
      </c>
      <c r="G1899" s="10"/>
      <c r="H1899" s="6">
        <v>12.5</v>
      </c>
      <c r="I1899" s="16">
        <f t="shared" si="146"/>
        <v>-0.19805194805194815</v>
      </c>
      <c r="J1899" s="10"/>
      <c r="K1899" s="6">
        <v>74.308317000000002</v>
      </c>
      <c r="L1899" s="16">
        <f t="shared" si="147"/>
        <v>1.3180380291414773E-2</v>
      </c>
      <c r="M1899" s="10"/>
      <c r="N1899" s="6">
        <v>71.711866000000001</v>
      </c>
      <c r="O1899" s="16">
        <f t="shared" si="148"/>
        <v>1.6879900915885537E-2</v>
      </c>
      <c r="P1899" s="10"/>
    </row>
    <row r="1900" spans="1:16" x14ac:dyDescent="0.25">
      <c r="A1900" s="23">
        <v>39449</v>
      </c>
      <c r="B1900"/>
      <c r="C1900" s="22"/>
      <c r="D1900" s="10"/>
      <c r="E1900" s="6">
        <v>41.048658000000003</v>
      </c>
      <c r="F1900" s="16">
        <f t="shared" si="145"/>
        <v>-3.8763753937307577E-3</v>
      </c>
      <c r="G1900" s="10"/>
      <c r="H1900" s="6">
        <v>12.47</v>
      </c>
      <c r="I1900" s="16">
        <f t="shared" si="146"/>
        <v>-0.21826141338336458</v>
      </c>
      <c r="J1900" s="10"/>
      <c r="K1900" s="6">
        <v>74.554299999999998</v>
      </c>
      <c r="L1900" s="16">
        <f t="shared" si="147"/>
        <v>1.1966836751126309E-2</v>
      </c>
      <c r="M1900" s="10"/>
      <c r="N1900" s="6">
        <v>71.810777000000002</v>
      </c>
      <c r="O1900" s="16">
        <f t="shared" si="148"/>
        <v>2.2573051396654886E-2</v>
      </c>
      <c r="P1900" s="10"/>
    </row>
    <row r="1901" spans="1:16" x14ac:dyDescent="0.25">
      <c r="A1901" s="23">
        <v>39447</v>
      </c>
      <c r="B1901"/>
      <c r="C1901" s="22"/>
      <c r="D1901" s="10"/>
      <c r="E1901" s="6">
        <v>41.578135000000003</v>
      </c>
      <c r="F1901" s="16">
        <f t="shared" si="145"/>
        <v>-8.6556967995679024E-3</v>
      </c>
      <c r="G1901" s="10"/>
      <c r="H1901" s="6">
        <v>12.89</v>
      </c>
      <c r="I1901" s="16">
        <f t="shared" si="146"/>
        <v>-0.18920676202860853</v>
      </c>
      <c r="J1901" s="10"/>
      <c r="K1901" s="6">
        <v>73.682809000000006</v>
      </c>
      <c r="L1901" s="16">
        <f t="shared" si="147"/>
        <v>8.9034416414079942E-3</v>
      </c>
      <c r="M1901" s="10"/>
      <c r="N1901" s="6">
        <v>70.791216000000006</v>
      </c>
      <c r="O1901" s="16">
        <f t="shared" si="148"/>
        <v>2.2882550979089977E-2</v>
      </c>
      <c r="P1901" s="10"/>
    </row>
    <row r="1902" spans="1:16" x14ac:dyDescent="0.25">
      <c r="A1902" s="23">
        <v>39444</v>
      </c>
      <c r="B1902"/>
      <c r="C1902" s="22"/>
      <c r="D1902" s="10"/>
      <c r="E1902" s="6">
        <v>42.007438</v>
      </c>
      <c r="F1902" s="16">
        <f t="shared" si="145"/>
        <v>1.8954215229127769E-3</v>
      </c>
      <c r="G1902" s="10"/>
      <c r="H1902" s="6">
        <v>13.24</v>
      </c>
      <c r="I1902" s="16">
        <f t="shared" si="146"/>
        <v>-0.18675078864353312</v>
      </c>
      <c r="J1902" s="10"/>
      <c r="K1902" s="6">
        <v>73.542248999999998</v>
      </c>
      <c r="L1902" s="16">
        <f t="shared" si="147"/>
        <v>4.782996556131458E-3</v>
      </c>
      <c r="M1902" s="10"/>
      <c r="N1902" s="6">
        <v>70.365132000000003</v>
      </c>
      <c r="O1902" s="16">
        <f t="shared" si="148"/>
        <v>1.4906845940188651E-2</v>
      </c>
      <c r="P1902" s="10"/>
    </row>
    <row r="1903" spans="1:16" x14ac:dyDescent="0.25">
      <c r="A1903" s="23">
        <v>39443</v>
      </c>
      <c r="B1903"/>
      <c r="C1903" s="22"/>
      <c r="D1903" s="10"/>
      <c r="E1903" s="6">
        <v>41.907268000000002</v>
      </c>
      <c r="F1903" s="16">
        <f t="shared" si="145"/>
        <v>2.0279442461607289E-2</v>
      </c>
      <c r="G1903" s="10"/>
      <c r="H1903" s="6">
        <v>13.45</v>
      </c>
      <c r="I1903" s="16">
        <f t="shared" si="146"/>
        <v>-0.13350785340314131</v>
      </c>
      <c r="J1903" s="10"/>
      <c r="K1903" s="6">
        <v>73.310320000000004</v>
      </c>
      <c r="L1903" s="16">
        <f t="shared" si="147"/>
        <v>2.961537287630156E-3</v>
      </c>
      <c r="M1903" s="10"/>
      <c r="N1903" s="6">
        <v>69.284694000000002</v>
      </c>
      <c r="O1903" s="16">
        <f t="shared" si="148"/>
        <v>1.0219441963666087E-2</v>
      </c>
      <c r="P1903" s="10"/>
    </row>
    <row r="1904" spans="1:16" x14ac:dyDescent="0.25">
      <c r="A1904" s="23">
        <v>39442</v>
      </c>
      <c r="B1904"/>
      <c r="C1904" s="22"/>
      <c r="D1904" s="10"/>
      <c r="E1904" s="6">
        <v>42.515447999999999</v>
      </c>
      <c r="F1904" s="16">
        <f t="shared" si="145"/>
        <v>2.8859840955543614E-2</v>
      </c>
      <c r="G1904" s="10"/>
      <c r="H1904" s="6">
        <v>13.83</v>
      </c>
      <c r="I1904" s="16">
        <f t="shared" si="146"/>
        <v>-0.12662337662337664</v>
      </c>
      <c r="J1904" s="10"/>
      <c r="K1904" s="6">
        <v>72.878096999999997</v>
      </c>
      <c r="L1904" s="16">
        <f t="shared" si="147"/>
        <v>3.6127299484602915E-3</v>
      </c>
      <c r="M1904" s="10"/>
      <c r="N1904" s="6">
        <v>68.537524000000005</v>
      </c>
      <c r="O1904" s="16">
        <f t="shared" si="148"/>
        <v>4.065144921216568E-3</v>
      </c>
      <c r="P1904" s="10"/>
    </row>
    <row r="1905" spans="1:16" x14ac:dyDescent="0.25">
      <c r="A1905" s="23">
        <v>39440</v>
      </c>
      <c r="B1905"/>
      <c r="C1905" s="22"/>
      <c r="D1905" s="10"/>
      <c r="E1905" s="6">
        <v>42.744413000000002</v>
      </c>
      <c r="F1905" s="16">
        <f t="shared" si="145"/>
        <v>4.0341505415432577E-2</v>
      </c>
      <c r="G1905" s="10"/>
      <c r="H1905" s="6">
        <v>13.8</v>
      </c>
      <c r="I1905" s="16">
        <f t="shared" si="146"/>
        <v>-0.13128140703517588</v>
      </c>
      <c r="J1905" s="10"/>
      <c r="K1905" s="6">
        <v>72.857101999999998</v>
      </c>
      <c r="L1905" s="16">
        <f t="shared" si="147"/>
        <v>-6.5680678811990134E-3</v>
      </c>
      <c r="M1905" s="10"/>
      <c r="N1905" s="6">
        <v>69.143778999999995</v>
      </c>
      <c r="O1905" s="16">
        <f t="shared" si="148"/>
        <v>-5.6751104931584972E-3</v>
      </c>
      <c r="P1905" s="10"/>
    </row>
    <row r="1906" spans="1:16" x14ac:dyDescent="0.25">
      <c r="A1906" s="23">
        <v>39437</v>
      </c>
      <c r="B1906"/>
      <c r="C1906" s="22"/>
      <c r="D1906" s="10"/>
      <c r="E1906" s="6">
        <v>42.322263</v>
      </c>
      <c r="F1906" s="16">
        <f t="shared" si="145"/>
        <v>7.3965573786267225E-2</v>
      </c>
      <c r="G1906" s="10"/>
      <c r="H1906" s="6">
        <v>13.69</v>
      </c>
      <c r="I1906" s="16">
        <f t="shared" si="146"/>
        <v>-0.10389610389610382</v>
      </c>
      <c r="J1906" s="10"/>
      <c r="K1906" s="6">
        <v>73.227934000000005</v>
      </c>
      <c r="L1906" s="16">
        <f t="shared" si="147"/>
        <v>-1.1827951345225518E-2</v>
      </c>
      <c r="M1906" s="10"/>
      <c r="N1906" s="6">
        <v>69.469643000000005</v>
      </c>
      <c r="O1906" s="16">
        <f t="shared" si="148"/>
        <v>-6.0070530260758481E-4</v>
      </c>
      <c r="P1906" s="10"/>
    </row>
    <row r="1907" spans="1:16" x14ac:dyDescent="0.25">
      <c r="A1907" s="23">
        <v>39436</v>
      </c>
      <c r="B1907"/>
      <c r="C1907" s="22"/>
      <c r="D1907" s="10"/>
      <c r="E1907" s="6">
        <v>41.885803000000003</v>
      </c>
      <c r="F1907" s="16">
        <f t="shared" si="145"/>
        <v>6.5070972665327798E-2</v>
      </c>
      <c r="G1907" s="10"/>
      <c r="H1907" s="6">
        <v>14.12</v>
      </c>
      <c r="I1907" s="16">
        <f t="shared" si="146"/>
        <v>-0.10581319399085576</v>
      </c>
      <c r="J1907" s="10"/>
      <c r="K1907" s="6">
        <v>73.304894000000004</v>
      </c>
      <c r="L1907" s="16">
        <f t="shared" si="147"/>
        <v>-7.1735665621590616E-3</v>
      </c>
      <c r="M1907" s="10"/>
      <c r="N1907" s="6">
        <v>70.500282999999996</v>
      </c>
      <c r="O1907" s="16">
        <f t="shared" si="148"/>
        <v>7.7374528571703127E-3</v>
      </c>
      <c r="P1907" s="10"/>
    </row>
    <row r="1908" spans="1:16" x14ac:dyDescent="0.25">
      <c r="A1908" s="23">
        <v>39435</v>
      </c>
      <c r="B1908"/>
      <c r="C1908" s="22"/>
      <c r="D1908" s="10"/>
      <c r="E1908" s="6">
        <v>42.458208999999997</v>
      </c>
      <c r="F1908" s="16">
        <f t="shared" si="145"/>
        <v>7.5834791724843198E-2</v>
      </c>
      <c r="G1908" s="10"/>
      <c r="H1908" s="6">
        <v>14.46</v>
      </c>
      <c r="I1908" s="16">
        <f t="shared" si="146"/>
        <v>-8.9032258064516201E-2</v>
      </c>
      <c r="J1908" s="10"/>
      <c r="K1908" s="6">
        <v>73.661728999999994</v>
      </c>
      <c r="L1908" s="16">
        <f t="shared" si="147"/>
        <v>-1.6982661637104934E-3</v>
      </c>
      <c r="M1908" s="10"/>
      <c r="N1908" s="6">
        <v>70.651850999999994</v>
      </c>
      <c r="O1908" s="16">
        <f t="shared" si="148"/>
        <v>3.1383679772013728E-2</v>
      </c>
      <c r="P1908" s="10"/>
    </row>
    <row r="1909" spans="1:16" x14ac:dyDescent="0.25">
      <c r="A1909" s="23">
        <v>39434</v>
      </c>
      <c r="B1909"/>
      <c r="C1909" s="22"/>
      <c r="D1909" s="10"/>
      <c r="E1909" s="6">
        <v>42.744413000000002</v>
      </c>
      <c r="F1909" s="16">
        <f t="shared" si="145"/>
        <v>0.10200575844359294</v>
      </c>
      <c r="G1909" s="10"/>
      <c r="H1909" s="6">
        <v>14.94</v>
      </c>
      <c r="I1909" s="16">
        <f t="shared" si="146"/>
        <v>-6.1648280337443184E-2</v>
      </c>
      <c r="J1909" s="10"/>
      <c r="K1909" s="6">
        <v>73.087996000000004</v>
      </c>
      <c r="L1909" s="16">
        <f t="shared" si="147"/>
        <v>4.7818911289130295E-3</v>
      </c>
      <c r="M1909" s="10"/>
      <c r="N1909" s="6">
        <v>69.727305999999999</v>
      </c>
      <c r="O1909" s="16">
        <f t="shared" si="148"/>
        <v>3.1778078279630861E-2</v>
      </c>
      <c r="P1909" s="10"/>
    </row>
    <row r="1910" spans="1:16" x14ac:dyDescent="0.25">
      <c r="A1910" s="23">
        <v>39433</v>
      </c>
      <c r="B1910"/>
      <c r="C1910" s="22"/>
      <c r="D1910" s="10"/>
      <c r="E1910" s="6">
        <v>42.565536000000002</v>
      </c>
      <c r="F1910" s="16">
        <f t="shared" si="145"/>
        <v>7.3965573786267225E-2</v>
      </c>
      <c r="G1910" s="10"/>
      <c r="H1910" s="6">
        <v>14.68</v>
      </c>
      <c r="I1910" s="16">
        <f t="shared" si="146"/>
        <v>-7.5495049504950562E-2</v>
      </c>
      <c r="J1910" s="10"/>
      <c r="K1910" s="6">
        <v>72.864101000000005</v>
      </c>
      <c r="L1910" s="16">
        <f t="shared" si="147"/>
        <v>-3.7068465032613629E-3</v>
      </c>
      <c r="M1910" s="10"/>
      <c r="N1910" s="6">
        <v>69.280186999999998</v>
      </c>
      <c r="O1910" s="16">
        <f t="shared" si="148"/>
        <v>2.0075415057117185E-2</v>
      </c>
      <c r="P1910" s="10"/>
    </row>
    <row r="1911" spans="1:16" x14ac:dyDescent="0.25">
      <c r="A1911" s="23">
        <v>39430</v>
      </c>
      <c r="B1911"/>
      <c r="C1911" s="22"/>
      <c r="D1911" s="10"/>
      <c r="E1911" s="6">
        <v>42.622774999999997</v>
      </c>
      <c r="F1911" s="16">
        <f t="shared" si="145"/>
        <v>7.0618559721892682E-2</v>
      </c>
      <c r="G1911" s="10"/>
      <c r="H1911" s="6">
        <v>14.93</v>
      </c>
      <c r="I1911" s="16">
        <f t="shared" si="146"/>
        <v>-8.6496577473553216E-2</v>
      </c>
      <c r="J1911" s="10"/>
      <c r="K1911" s="6">
        <v>72.164426000000006</v>
      </c>
      <c r="L1911" s="16">
        <f t="shared" si="147"/>
        <v>-1.2852302714848718E-2</v>
      </c>
      <c r="M1911" s="10"/>
      <c r="N1911" s="6">
        <v>68.666352000000003</v>
      </c>
      <c r="O1911" s="16">
        <f t="shared" si="148"/>
        <v>8.6336654016803127E-3</v>
      </c>
      <c r="P1911" s="10"/>
    </row>
    <row r="1912" spans="1:16" x14ac:dyDescent="0.25">
      <c r="A1912" s="23">
        <v>39429</v>
      </c>
      <c r="B1912"/>
      <c r="C1912" s="22"/>
      <c r="D1912" s="10"/>
      <c r="E1912" s="6">
        <v>42.780186999999998</v>
      </c>
      <c r="F1912" s="16">
        <f t="shared" si="145"/>
        <v>6.9953912388730055E-2</v>
      </c>
      <c r="G1912" s="10"/>
      <c r="H1912" s="6">
        <v>15.24</v>
      </c>
      <c r="I1912" s="16">
        <f t="shared" si="146"/>
        <v>-4.1720154043645707E-2</v>
      </c>
      <c r="J1912" s="10"/>
      <c r="K1912" s="6">
        <v>72.990042000000003</v>
      </c>
      <c r="L1912" s="16">
        <f t="shared" si="147"/>
        <v>-1.992631346367113E-2</v>
      </c>
      <c r="M1912" s="10"/>
      <c r="N1912" s="6">
        <v>68.984637000000006</v>
      </c>
      <c r="O1912" s="16">
        <f t="shared" si="148"/>
        <v>-7.4225787318538128E-4</v>
      </c>
      <c r="P1912" s="10"/>
    </row>
    <row r="1913" spans="1:16" x14ac:dyDescent="0.25">
      <c r="A1913" s="23">
        <v>39428</v>
      </c>
      <c r="B1913"/>
      <c r="C1913" s="22"/>
      <c r="D1913" s="10"/>
      <c r="E1913" s="6">
        <v>42.730102000000002</v>
      </c>
      <c r="F1913" s="16">
        <f t="shared" si="145"/>
        <v>4.919210598961965E-2</v>
      </c>
      <c r="G1913" s="10"/>
      <c r="H1913" s="6">
        <v>15.18</v>
      </c>
      <c r="I1913" s="16">
        <f t="shared" si="146"/>
        <v>-1.4867485455720808E-2</v>
      </c>
      <c r="J1913" s="10"/>
      <c r="K1913" s="6">
        <v>73.409846000000002</v>
      </c>
      <c r="L1913" s="16">
        <f t="shared" si="147"/>
        <v>-1.4865334773643712E-2</v>
      </c>
      <c r="M1913" s="10"/>
      <c r="N1913" s="6">
        <v>69.742459999999994</v>
      </c>
      <c r="O1913" s="16">
        <f t="shared" si="148"/>
        <v>7.0975752098616507E-3</v>
      </c>
      <c r="P1913" s="10"/>
    </row>
    <row r="1914" spans="1:16" x14ac:dyDescent="0.25">
      <c r="A1914" s="23">
        <v>39427</v>
      </c>
      <c r="B1914"/>
      <c r="C1914" s="22"/>
      <c r="D1914" s="10"/>
      <c r="E1914" s="6">
        <v>43.216647000000002</v>
      </c>
      <c r="F1914" s="16">
        <f t="shared" si="145"/>
        <v>3.1774871655046111E-2</v>
      </c>
      <c r="G1914" s="10"/>
      <c r="H1914" s="6">
        <v>14.91</v>
      </c>
      <c r="I1914" s="16">
        <f t="shared" si="146"/>
        <v>-5.8312713504173996E-2</v>
      </c>
      <c r="J1914" s="10"/>
      <c r="K1914" s="6">
        <v>73.640739999999994</v>
      </c>
      <c r="L1914" s="16">
        <f t="shared" si="147"/>
        <v>-1.6329272242461279E-3</v>
      </c>
      <c r="M1914" s="10"/>
      <c r="N1914" s="6">
        <v>70.469969000000006</v>
      </c>
      <c r="O1914" s="16">
        <f t="shared" si="148"/>
        <v>3.1389926958902858E-2</v>
      </c>
      <c r="P1914" s="10"/>
    </row>
    <row r="1915" spans="1:16" x14ac:dyDescent="0.25">
      <c r="A1915" s="23">
        <v>39426</v>
      </c>
      <c r="B1915"/>
      <c r="C1915" s="22"/>
      <c r="D1915" s="10"/>
      <c r="E1915" s="6">
        <v>43.481383999999998</v>
      </c>
      <c r="F1915" s="16">
        <f t="shared" si="145"/>
        <v>5.0737234940876119E-2</v>
      </c>
      <c r="G1915" s="10"/>
      <c r="H1915" s="6">
        <v>15.52</v>
      </c>
      <c r="I1915" s="16">
        <f t="shared" si="146"/>
        <v>-4.3003851091142464E-2</v>
      </c>
      <c r="J1915" s="10"/>
      <c r="K1915" s="6">
        <v>72.934066999999999</v>
      </c>
      <c r="L1915" s="16">
        <f t="shared" si="147"/>
        <v>-3.6615206472704331E-3</v>
      </c>
      <c r="M1915" s="10"/>
      <c r="N1915" s="6">
        <v>69.113465000000005</v>
      </c>
      <c r="O1915" s="16">
        <f t="shared" si="148"/>
        <v>3.2737257896867655E-2</v>
      </c>
      <c r="P1915" s="10"/>
    </row>
    <row r="1916" spans="1:16" x14ac:dyDescent="0.25">
      <c r="A1916" s="23">
        <v>39423</v>
      </c>
      <c r="B1916"/>
      <c r="C1916" s="22"/>
      <c r="D1916" s="10"/>
      <c r="E1916" s="6">
        <v>43.409832000000002</v>
      </c>
      <c r="F1916" s="16">
        <f t="shared" si="145"/>
        <v>5.8820836463265191E-2</v>
      </c>
      <c r="G1916" s="10"/>
      <c r="H1916" s="6">
        <v>15.62</v>
      </c>
      <c r="I1916" s="16">
        <f t="shared" si="146"/>
        <v>-6.4391500321958617E-4</v>
      </c>
      <c r="J1916" s="10"/>
      <c r="K1916" s="6">
        <v>72.885090000000005</v>
      </c>
      <c r="L1916" s="16">
        <f t="shared" si="147"/>
        <v>-1.3315213329093578E-2</v>
      </c>
      <c r="M1916" s="10"/>
      <c r="N1916" s="6">
        <v>69.530270000000002</v>
      </c>
      <c r="O1916" s="16">
        <f t="shared" si="148"/>
        <v>1.2300318906216301E-2</v>
      </c>
      <c r="P1916" s="10"/>
    </row>
    <row r="1917" spans="1:16" x14ac:dyDescent="0.25">
      <c r="A1917" s="23">
        <v>39422</v>
      </c>
      <c r="B1917"/>
      <c r="C1917" s="22"/>
      <c r="D1917" s="10"/>
      <c r="E1917" s="6">
        <v>42.572690000000001</v>
      </c>
      <c r="F1917" s="16">
        <f t="shared" si="145"/>
        <v>6.0566523064931266E-2</v>
      </c>
      <c r="G1917" s="10"/>
      <c r="H1917" s="6">
        <v>15.59</v>
      </c>
      <c r="I1917" s="16">
        <f t="shared" si="146"/>
        <v>-1.13924050632912E-2</v>
      </c>
      <c r="J1917" s="10"/>
      <c r="K1917" s="6">
        <v>73.514797999999999</v>
      </c>
      <c r="L1917" s="16">
        <f t="shared" si="147"/>
        <v>-1.1659488183307642E-2</v>
      </c>
      <c r="M1917" s="10"/>
      <c r="N1917" s="6">
        <v>70.318406999999993</v>
      </c>
      <c r="O1917" s="16">
        <f t="shared" si="148"/>
        <v>2.234379337096204E-2</v>
      </c>
      <c r="P1917" s="10"/>
    </row>
    <row r="1918" spans="1:16" x14ac:dyDescent="0.25">
      <c r="A1918" s="23">
        <v>39421</v>
      </c>
      <c r="B1918"/>
      <c r="C1918" s="22"/>
      <c r="D1918" s="10"/>
      <c r="E1918" s="6">
        <v>42.501139999999999</v>
      </c>
      <c r="F1918" s="16">
        <f t="shared" si="145"/>
        <v>4.9592697722375068E-2</v>
      </c>
      <c r="G1918" s="10"/>
      <c r="H1918" s="6">
        <v>15.68</v>
      </c>
      <c r="I1918" s="16">
        <f t="shared" si="146"/>
        <v>9.7114707952146384E-2</v>
      </c>
      <c r="J1918" s="10"/>
      <c r="K1918" s="6">
        <v>74.060542999999996</v>
      </c>
      <c r="L1918" s="16">
        <f t="shared" si="147"/>
        <v>-4.7117345370782937E-3</v>
      </c>
      <c r="M1918" s="10"/>
      <c r="N1918" s="6">
        <v>70.939822000000007</v>
      </c>
      <c r="O1918" s="16">
        <f t="shared" si="148"/>
        <v>3.1538614011392907E-2</v>
      </c>
      <c r="P1918" s="10"/>
    </row>
    <row r="1919" spans="1:16" x14ac:dyDescent="0.25">
      <c r="A1919" s="23">
        <v>39420</v>
      </c>
      <c r="B1919"/>
      <c r="C1919" s="22"/>
      <c r="D1919" s="10"/>
      <c r="E1919" s="6">
        <v>41.506582999999999</v>
      </c>
      <c r="F1919" s="16">
        <f t="shared" si="145"/>
        <v>6.3863089649387916E-2</v>
      </c>
      <c r="G1919" s="10"/>
      <c r="H1919" s="6">
        <v>15.3</v>
      </c>
      <c r="I1919" s="16">
        <f t="shared" si="146"/>
        <v>0.10812720848056534</v>
      </c>
      <c r="J1919" s="10"/>
      <c r="K1919" s="6">
        <v>74.340413999999996</v>
      </c>
      <c r="L1919" s="16">
        <f t="shared" si="147"/>
        <v>3.2870403531060077E-4</v>
      </c>
      <c r="M1919" s="10"/>
      <c r="N1919" s="6">
        <v>71.79616</v>
      </c>
      <c r="O1919" s="16">
        <f t="shared" si="148"/>
        <v>3.7110203147650678E-2</v>
      </c>
      <c r="P1919" s="10"/>
    </row>
    <row r="1920" spans="1:16" x14ac:dyDescent="0.25">
      <c r="A1920" s="23">
        <v>39419</v>
      </c>
      <c r="B1920"/>
      <c r="C1920" s="22"/>
      <c r="D1920" s="10"/>
      <c r="E1920" s="6">
        <v>41.776707000000002</v>
      </c>
      <c r="F1920" s="16">
        <f t="shared" si="145"/>
        <v>3.6018419432902515E-2</v>
      </c>
      <c r="G1920" s="10"/>
      <c r="H1920" s="6">
        <v>15.25</v>
      </c>
      <c r="I1920" s="16">
        <f t="shared" si="146"/>
        <v>8.1272084805653844E-2</v>
      </c>
      <c r="J1920" s="10"/>
      <c r="K1920" s="6">
        <v>74.305428000000006</v>
      </c>
      <c r="L1920" s="16">
        <f t="shared" si="147"/>
        <v>1.0260377737975057E-2</v>
      </c>
      <c r="M1920" s="10"/>
      <c r="N1920" s="6">
        <v>71.803740000000005</v>
      </c>
      <c r="O1920" s="16">
        <f t="shared" si="148"/>
        <v>5.7413121649308785E-2</v>
      </c>
      <c r="P1920" s="10"/>
    </row>
    <row r="1921" spans="1:16" x14ac:dyDescent="0.25">
      <c r="A1921" s="23">
        <v>39416</v>
      </c>
      <c r="B1921"/>
      <c r="C1921" s="22"/>
      <c r="D1921" s="10"/>
      <c r="E1921" s="6">
        <v>42.196109999999997</v>
      </c>
      <c r="F1921" s="16">
        <f t="shared" si="145"/>
        <v>7.5585673985036239E-2</v>
      </c>
      <c r="G1921" s="10"/>
      <c r="H1921" s="6">
        <v>15.06</v>
      </c>
      <c r="I1921" s="16">
        <f t="shared" si="146"/>
        <v>7.1679550245959289E-2</v>
      </c>
      <c r="J1921" s="10"/>
      <c r="K1921" s="6">
        <v>74.279542000000006</v>
      </c>
      <c r="L1921" s="16">
        <f t="shared" si="147"/>
        <v>3.8243860927493767E-3</v>
      </c>
      <c r="M1921" s="10"/>
      <c r="N1921" s="6">
        <v>71.238400999999996</v>
      </c>
      <c r="O1921" s="16">
        <f t="shared" si="148"/>
        <v>5.6122018982436739E-2</v>
      </c>
      <c r="P1921" s="10"/>
    </row>
    <row r="1922" spans="1:16" x14ac:dyDescent="0.25">
      <c r="A1922" s="23">
        <v>39415</v>
      </c>
      <c r="B1922"/>
      <c r="C1922" s="22"/>
      <c r="D1922" s="10"/>
      <c r="E1922" s="6">
        <v>42.594183999999998</v>
      </c>
      <c r="F1922" s="16">
        <f t="shared" si="145"/>
        <v>0.11768031030725234</v>
      </c>
      <c r="G1922" s="10"/>
      <c r="H1922" s="6">
        <v>15.1</v>
      </c>
      <c r="I1922" s="16">
        <f t="shared" si="146"/>
        <v>9.2095721537345909E-2</v>
      </c>
      <c r="J1922" s="10"/>
      <c r="K1922" s="6">
        <v>73.917266999999995</v>
      </c>
      <c r="L1922" s="16">
        <f t="shared" si="147"/>
        <v>3.4746808456658229E-3</v>
      </c>
      <c r="M1922" s="10"/>
      <c r="N1922" s="6">
        <v>71.585610000000003</v>
      </c>
      <c r="O1922" s="16">
        <f t="shared" si="148"/>
        <v>4.7922618150741947E-2</v>
      </c>
      <c r="P1922" s="10"/>
    </row>
    <row r="1923" spans="1:16" x14ac:dyDescent="0.25">
      <c r="A1923" s="23">
        <v>39414</v>
      </c>
      <c r="B1923"/>
      <c r="C1923" s="22"/>
      <c r="D1923" s="10"/>
      <c r="E1923" s="6">
        <v>42.622619</v>
      </c>
      <c r="F1923" s="16">
        <f t="shared" si="145"/>
        <v>0.12230751372333426</v>
      </c>
      <c r="G1923" s="10"/>
      <c r="H1923" s="6">
        <v>15.86</v>
      </c>
      <c r="I1923" s="16">
        <f t="shared" si="146"/>
        <v>5.2264808362369353E-2</v>
      </c>
      <c r="J1923" s="10"/>
      <c r="K1923" s="6">
        <v>73.638596000000007</v>
      </c>
      <c r="L1923" s="16">
        <f t="shared" si="147"/>
        <v>5.0783078364373679E-3</v>
      </c>
      <c r="M1923" s="10"/>
      <c r="N1923" s="6">
        <v>70.974221</v>
      </c>
      <c r="O1923" s="16">
        <f t="shared" si="148"/>
        <v>6.8743453563570922E-2</v>
      </c>
      <c r="P1923" s="10"/>
    </row>
    <row r="1924" spans="1:16" x14ac:dyDescent="0.25">
      <c r="A1924" s="23">
        <v>39413</v>
      </c>
      <c r="B1924"/>
      <c r="C1924" s="22"/>
      <c r="D1924" s="10"/>
      <c r="E1924" s="6">
        <v>41.897551</v>
      </c>
      <c r="F1924" s="16">
        <f t="shared" si="145"/>
        <v>0.12242609369185531</v>
      </c>
      <c r="G1924" s="10"/>
      <c r="H1924" s="6">
        <v>15.31</v>
      </c>
      <c r="I1924" s="16">
        <f t="shared" si="146"/>
        <v>0.11220196353436185</v>
      </c>
      <c r="J1924" s="10"/>
      <c r="K1924" s="6">
        <v>74.154139999999998</v>
      </c>
      <c r="L1924" s="16">
        <f t="shared" si="147"/>
        <v>1.3835783995759243E-3</v>
      </c>
      <c r="M1924" s="10"/>
      <c r="N1924" s="6">
        <v>71.457295000000002</v>
      </c>
      <c r="O1924" s="16">
        <f t="shared" si="148"/>
        <v>6.5473178491872508E-2</v>
      </c>
      <c r="P1924" s="10"/>
    </row>
    <row r="1925" spans="1:16" x14ac:dyDescent="0.25">
      <c r="A1925" s="23">
        <v>39412</v>
      </c>
      <c r="B1925"/>
      <c r="C1925" s="22"/>
      <c r="D1925" s="10"/>
      <c r="E1925" s="6">
        <v>40.937902999999999</v>
      </c>
      <c r="F1925" s="16">
        <f t="shared" si="145"/>
        <v>0.11144635955104709</v>
      </c>
      <c r="G1925" s="10"/>
      <c r="H1925" s="6">
        <v>15.27</v>
      </c>
      <c r="I1925" s="16">
        <f t="shared" si="146"/>
        <v>5.4407713498622723E-2</v>
      </c>
      <c r="J1925" s="10"/>
      <c r="K1925" s="6">
        <v>74.795079999999999</v>
      </c>
      <c r="L1925" s="16">
        <f t="shared" si="147"/>
        <v>1.3172031323699374E-2</v>
      </c>
      <c r="M1925" s="10"/>
      <c r="N1925" s="6">
        <v>72.144169000000005</v>
      </c>
      <c r="O1925" s="16">
        <f t="shared" si="148"/>
        <v>8.4470290801260228E-2</v>
      </c>
      <c r="P1925" s="10"/>
    </row>
    <row r="1926" spans="1:16" x14ac:dyDescent="0.25">
      <c r="A1926" s="23">
        <v>39409</v>
      </c>
      <c r="B1926"/>
      <c r="C1926" s="22"/>
      <c r="D1926" s="10"/>
      <c r="E1926" s="6">
        <v>40.987662</v>
      </c>
      <c r="F1926" s="16">
        <f t="shared" si="145"/>
        <v>8.0690536966248061E-2</v>
      </c>
      <c r="G1926" s="10"/>
      <c r="H1926" s="6">
        <v>15.82</v>
      </c>
      <c r="I1926" s="16">
        <f t="shared" si="146"/>
        <v>5.7479224376731253E-2</v>
      </c>
      <c r="J1926" s="10"/>
      <c r="K1926" s="6">
        <v>73.575897999999995</v>
      </c>
      <c r="L1926" s="16">
        <f t="shared" si="147"/>
        <v>2.3675293801475039E-2</v>
      </c>
      <c r="M1926" s="10"/>
      <c r="N1926" s="6">
        <v>70.747782999999998</v>
      </c>
      <c r="O1926" s="16">
        <f t="shared" si="148"/>
        <v>9.526935503066003E-2</v>
      </c>
      <c r="P1926" s="10"/>
    </row>
    <row r="1927" spans="1:16" x14ac:dyDescent="0.25">
      <c r="A1927" s="23">
        <v>39407</v>
      </c>
      <c r="B1927"/>
      <c r="C1927" s="22"/>
      <c r="D1927" s="10"/>
      <c r="E1927" s="6">
        <v>40.177292999999999</v>
      </c>
      <c r="F1927" s="16">
        <f t="shared" si="145"/>
        <v>7.7555620578884543E-2</v>
      </c>
      <c r="G1927" s="10"/>
      <c r="H1927" s="6">
        <v>15.4</v>
      </c>
      <c r="I1927" s="16">
        <f t="shared" si="146"/>
        <v>9.4809688581314999E-2</v>
      </c>
      <c r="J1927" s="10"/>
      <c r="K1927" s="6">
        <v>73.945134999999993</v>
      </c>
      <c r="L1927" s="16">
        <f t="shared" si="147"/>
        <v>1.0153320799210164E-2</v>
      </c>
      <c r="M1927" s="10"/>
      <c r="N1927" s="6">
        <v>70.536433000000002</v>
      </c>
      <c r="O1927" s="16">
        <f t="shared" si="148"/>
        <v>7.4315062824724887E-2</v>
      </c>
      <c r="P1927" s="10"/>
    </row>
    <row r="1928" spans="1:16" x14ac:dyDescent="0.25">
      <c r="A1928" s="23">
        <v>39406</v>
      </c>
      <c r="B1928"/>
      <c r="C1928" s="22"/>
      <c r="D1928" s="10"/>
      <c r="E1928" s="6">
        <v>41.172483</v>
      </c>
      <c r="F1928" s="16">
        <f t="shared" si="145"/>
        <v>6.5610855768101439E-2</v>
      </c>
      <c r="G1928" s="10"/>
      <c r="H1928" s="6">
        <v>15.99</v>
      </c>
      <c r="I1928" s="16">
        <f t="shared" si="146"/>
        <v>8.1460674157303403E-2</v>
      </c>
      <c r="J1928" s="10"/>
      <c r="K1928" s="6">
        <v>73.429597000000001</v>
      </c>
      <c r="L1928" s="16">
        <f t="shared" si="147"/>
        <v>9.6466719624150876E-3</v>
      </c>
      <c r="M1928" s="10"/>
      <c r="N1928" s="6">
        <v>70.128844000000001</v>
      </c>
      <c r="O1928" s="16">
        <f t="shared" si="148"/>
        <v>6.5875429973814903E-2</v>
      </c>
      <c r="P1928" s="10"/>
    </row>
    <row r="1929" spans="1:16" x14ac:dyDescent="0.25">
      <c r="A1929" s="23">
        <v>39405</v>
      </c>
      <c r="B1929"/>
      <c r="C1929" s="22"/>
      <c r="D1929" s="10"/>
      <c r="E1929" s="6">
        <v>41.407065000000003</v>
      </c>
      <c r="F1929" s="16">
        <f t="shared" ref="F1929:F1992" si="149">E1928/E1957-1</f>
        <v>8.810819154929983E-2</v>
      </c>
      <c r="G1929" s="10"/>
      <c r="H1929" s="6">
        <v>15.38</v>
      </c>
      <c r="I1929" s="16">
        <f t="shared" ref="I1929:I1992" si="150">H1928/H1957-1</f>
        <v>0.11041666666666661</v>
      </c>
      <c r="J1929" s="10"/>
      <c r="K1929" s="6">
        <v>73.896367999999995</v>
      </c>
      <c r="L1929" s="16">
        <f t="shared" ref="L1929:L1992" si="151">K1928/K1957-1</f>
        <v>4.7006511297744691E-3</v>
      </c>
      <c r="M1929" s="10"/>
      <c r="N1929" s="6">
        <v>70.204323000000002</v>
      </c>
      <c r="O1929" s="16">
        <f t="shared" ref="O1929:O1992" si="152">N1928/N1957-1</f>
        <v>5.8634366026820262E-2</v>
      </c>
      <c r="P1929" s="10"/>
    </row>
    <row r="1930" spans="1:16" x14ac:dyDescent="0.25">
      <c r="A1930" s="23">
        <v>39402</v>
      </c>
      <c r="B1930"/>
      <c r="C1930" s="22"/>
      <c r="D1930" s="10"/>
      <c r="E1930" s="6">
        <v>41.499476000000001</v>
      </c>
      <c r="F1930" s="16">
        <f t="shared" si="149"/>
        <v>8.6145809239131621E-2</v>
      </c>
      <c r="G1930" s="10"/>
      <c r="H1930" s="6">
        <v>15.85</v>
      </c>
      <c r="I1930" s="16">
        <f t="shared" si="150"/>
        <v>6.7314365024288669E-2</v>
      </c>
      <c r="J1930" s="10"/>
      <c r="K1930" s="6">
        <v>73.332061999999993</v>
      </c>
      <c r="L1930" s="16">
        <f t="shared" si="151"/>
        <v>1.4649735856803847E-2</v>
      </c>
      <c r="M1930" s="10"/>
      <c r="N1930" s="6">
        <v>69.751441999999997</v>
      </c>
      <c r="O1930" s="16">
        <f t="shared" si="152"/>
        <v>6.0375257591505971E-2</v>
      </c>
      <c r="P1930" s="10"/>
    </row>
    <row r="1931" spans="1:16" x14ac:dyDescent="0.25">
      <c r="A1931" s="23">
        <v>39401</v>
      </c>
      <c r="B1931"/>
      <c r="C1931" s="22"/>
      <c r="D1931" s="10"/>
      <c r="E1931" s="6">
        <v>41.172483</v>
      </c>
      <c r="F1931" s="16">
        <f t="shared" si="149"/>
        <v>9.8400745376217236E-2</v>
      </c>
      <c r="G1931" s="10"/>
      <c r="H1931" s="6">
        <v>15.28</v>
      </c>
      <c r="I1931" s="16">
        <f t="shared" si="150"/>
        <v>0.10684357541899447</v>
      </c>
      <c r="J1931" s="10"/>
      <c r="K1931" s="6">
        <v>73.325094000000007</v>
      </c>
      <c r="L1931" s="16">
        <f t="shared" si="151"/>
        <v>2.5098953885116515E-3</v>
      </c>
      <c r="M1931" s="10"/>
      <c r="N1931" s="6">
        <v>69.653313999999995</v>
      </c>
      <c r="O1931" s="16">
        <f t="shared" si="152"/>
        <v>5.2221082662272655E-2</v>
      </c>
      <c r="P1931" s="10"/>
    </row>
    <row r="1932" spans="1:16" x14ac:dyDescent="0.25">
      <c r="A1932" s="23">
        <v>39400</v>
      </c>
      <c r="B1932"/>
      <c r="C1932" s="22"/>
      <c r="D1932" s="10"/>
      <c r="E1932" s="6">
        <v>40.731755999999997</v>
      </c>
      <c r="F1932" s="16">
        <f t="shared" si="149"/>
        <v>8.2414519516594398E-2</v>
      </c>
      <c r="G1932" s="10"/>
      <c r="H1932" s="6">
        <v>15.4</v>
      </c>
      <c r="I1932" s="16">
        <f t="shared" si="150"/>
        <v>6.3326374391092566E-2</v>
      </c>
      <c r="J1932" s="10"/>
      <c r="K1932" s="6">
        <v>73.046423000000004</v>
      </c>
      <c r="L1932" s="16">
        <f t="shared" si="151"/>
        <v>5.9436272794934908E-3</v>
      </c>
      <c r="M1932" s="10"/>
      <c r="N1932" s="6">
        <v>69.004182</v>
      </c>
      <c r="O1932" s="16">
        <f t="shared" si="152"/>
        <v>4.9907641916378198E-2</v>
      </c>
      <c r="P1932" s="10"/>
    </row>
    <row r="1933" spans="1:16" x14ac:dyDescent="0.25">
      <c r="A1933" s="23">
        <v>39399</v>
      </c>
      <c r="B1933"/>
      <c r="C1933" s="22"/>
      <c r="D1933" s="10"/>
      <c r="E1933" s="6">
        <v>40.866819</v>
      </c>
      <c r="F1933" s="16">
        <f t="shared" si="149"/>
        <v>8.3995432246034119E-2</v>
      </c>
      <c r="G1933" s="10"/>
      <c r="H1933" s="6">
        <v>15.92</v>
      </c>
      <c r="I1933" s="16">
        <f t="shared" si="150"/>
        <v>0.12000000000000011</v>
      </c>
      <c r="J1933" s="10"/>
      <c r="K1933" s="6">
        <v>73.359930000000006</v>
      </c>
      <c r="L1933" s="16">
        <f t="shared" si="151"/>
        <v>-1.9627660459659024E-3</v>
      </c>
      <c r="M1933" s="10"/>
      <c r="N1933" s="6">
        <v>68.928702000000001</v>
      </c>
      <c r="O1933" s="16">
        <f t="shared" si="152"/>
        <v>2.893392622579305E-2</v>
      </c>
      <c r="P1933" s="10"/>
    </row>
    <row r="1934" spans="1:16" x14ac:dyDescent="0.25">
      <c r="A1934" s="23">
        <v>39398</v>
      </c>
      <c r="B1934"/>
      <c r="C1934" s="22"/>
      <c r="D1934" s="10"/>
      <c r="E1934" s="6">
        <v>39.800542999999998</v>
      </c>
      <c r="F1934" s="16">
        <f t="shared" si="149"/>
        <v>0.10239693559971275</v>
      </c>
      <c r="G1934" s="10"/>
      <c r="H1934" s="6">
        <v>15.4</v>
      </c>
      <c r="I1934" s="16">
        <f t="shared" si="150"/>
        <v>0.16204379562043791</v>
      </c>
      <c r="J1934" s="10"/>
      <c r="K1934" s="6">
        <v>73.729167000000004</v>
      </c>
      <c r="L1934" s="16">
        <f t="shared" si="151"/>
        <v>1.0266526632061401E-2</v>
      </c>
      <c r="M1934" s="10"/>
      <c r="N1934" s="6">
        <v>69.185338999999999</v>
      </c>
      <c r="O1934" s="16">
        <f t="shared" si="152"/>
        <v>3.1739265402478622E-2</v>
      </c>
      <c r="P1934" s="10"/>
    </row>
    <row r="1935" spans="1:16" x14ac:dyDescent="0.25">
      <c r="A1935" s="23">
        <v>39395</v>
      </c>
      <c r="B1935"/>
      <c r="C1935" s="22"/>
      <c r="D1935" s="10"/>
      <c r="E1935" s="6">
        <v>39.736566000000003</v>
      </c>
      <c r="F1935" s="16">
        <f t="shared" si="149"/>
        <v>8.4657182967887712E-2</v>
      </c>
      <c r="G1935" s="10"/>
      <c r="H1935" s="6">
        <v>15.31</v>
      </c>
      <c r="I1935" s="16">
        <f t="shared" si="150"/>
        <v>0.10632183908045989</v>
      </c>
      <c r="J1935" s="10"/>
      <c r="K1935" s="6">
        <v>73.757035000000002</v>
      </c>
      <c r="L1935" s="16">
        <f t="shared" si="151"/>
        <v>1.9929845242676159E-2</v>
      </c>
      <c r="M1935" s="10"/>
      <c r="N1935" s="6">
        <v>68.936251999999996</v>
      </c>
      <c r="O1935" s="16">
        <f t="shared" si="152"/>
        <v>3.2560779377266202E-2</v>
      </c>
      <c r="P1935" s="10"/>
    </row>
    <row r="1936" spans="1:16" x14ac:dyDescent="0.25">
      <c r="A1936" s="23">
        <v>39394</v>
      </c>
      <c r="B1936"/>
      <c r="C1936" s="22"/>
      <c r="D1936" s="10"/>
      <c r="E1936" s="6">
        <v>38.933304</v>
      </c>
      <c r="F1936" s="16">
        <f t="shared" si="149"/>
        <v>6.6183492298466096E-2</v>
      </c>
      <c r="G1936" s="10"/>
      <c r="H1936" s="6">
        <v>15.5</v>
      </c>
      <c r="I1936" s="16">
        <f t="shared" si="150"/>
        <v>0.12656364974245782</v>
      </c>
      <c r="J1936" s="10"/>
      <c r="K1936" s="6">
        <v>73.429597000000001</v>
      </c>
      <c r="L1936" s="16">
        <f t="shared" si="151"/>
        <v>1.9337397699209502E-2</v>
      </c>
      <c r="M1936" s="10"/>
      <c r="N1936" s="6">
        <v>68.355050000000006</v>
      </c>
      <c r="O1936" s="16">
        <f t="shared" si="152"/>
        <v>3.2084512045712943E-2</v>
      </c>
      <c r="P1936" s="10"/>
    </row>
    <row r="1937" spans="1:16" x14ac:dyDescent="0.25">
      <c r="A1937" s="23">
        <v>39393</v>
      </c>
      <c r="B1937"/>
      <c r="C1937" s="22"/>
      <c r="D1937" s="10"/>
      <c r="E1937" s="6">
        <v>38.528118999999997</v>
      </c>
      <c r="F1937" s="16">
        <f t="shared" si="149"/>
        <v>5.9586028498567423E-2</v>
      </c>
      <c r="G1937" s="10"/>
      <c r="H1937" s="6">
        <v>15.41</v>
      </c>
      <c r="I1937" s="16">
        <f t="shared" si="150"/>
        <v>0.16104868913857673</v>
      </c>
      <c r="J1937" s="10"/>
      <c r="K1937" s="6">
        <v>73.311162999999993</v>
      </c>
      <c r="L1937" s="16">
        <f t="shared" si="151"/>
        <v>8.2694891886223587E-3</v>
      </c>
      <c r="M1937" s="10"/>
      <c r="N1937" s="6">
        <v>68.475820999999996</v>
      </c>
      <c r="O1937" s="16">
        <f t="shared" si="152"/>
        <v>2.9230935206681519E-2</v>
      </c>
      <c r="P1937" s="10"/>
    </row>
    <row r="1938" spans="1:16" x14ac:dyDescent="0.25">
      <c r="A1938" s="23">
        <v>39392</v>
      </c>
      <c r="B1938"/>
      <c r="C1938" s="22"/>
      <c r="D1938" s="10"/>
      <c r="E1938" s="6">
        <v>39.800542999999998</v>
      </c>
      <c r="F1938" s="16">
        <f t="shared" si="149"/>
        <v>3.6328907636906438E-2</v>
      </c>
      <c r="G1938" s="10"/>
      <c r="H1938" s="6">
        <v>16.16</v>
      </c>
      <c r="I1938" s="16">
        <f t="shared" si="150"/>
        <v>0.10465949820788545</v>
      </c>
      <c r="J1938" s="10"/>
      <c r="K1938" s="6">
        <v>73.359930000000006</v>
      </c>
      <c r="L1938" s="16">
        <f t="shared" si="151"/>
        <v>5.9757248502030347E-3</v>
      </c>
      <c r="M1938" s="10"/>
      <c r="N1938" s="6">
        <v>68.355050000000006</v>
      </c>
      <c r="O1938" s="16">
        <f t="shared" si="152"/>
        <v>3.3378986078654194E-2</v>
      </c>
      <c r="P1938" s="10"/>
    </row>
    <row r="1939" spans="1:16" x14ac:dyDescent="0.25">
      <c r="A1939" s="23">
        <v>39391</v>
      </c>
      <c r="B1939"/>
      <c r="C1939" s="22"/>
      <c r="D1939" s="10"/>
      <c r="E1939" s="6">
        <v>39.757891000000001</v>
      </c>
      <c r="F1939" s="16">
        <f t="shared" si="149"/>
        <v>6.4448737008687251E-2</v>
      </c>
      <c r="G1939" s="10"/>
      <c r="H1939" s="6">
        <v>16.07</v>
      </c>
      <c r="I1939" s="16">
        <f t="shared" si="150"/>
        <v>0.15099715099715105</v>
      </c>
      <c r="J1939" s="10"/>
      <c r="K1939" s="6">
        <v>73.812764999999999</v>
      </c>
      <c r="L1939" s="16">
        <f t="shared" si="151"/>
        <v>9.2262572968120349E-3</v>
      </c>
      <c r="M1939" s="10"/>
      <c r="N1939" s="6">
        <v>68.687164999999993</v>
      </c>
      <c r="O1939" s="16">
        <f t="shared" si="152"/>
        <v>3.8714204807151598E-2</v>
      </c>
      <c r="P1939" s="10"/>
    </row>
    <row r="1940" spans="1:16" x14ac:dyDescent="0.25">
      <c r="A1940" s="23">
        <v>39388</v>
      </c>
      <c r="B1940"/>
      <c r="C1940" s="22"/>
      <c r="D1940" s="10"/>
      <c r="E1940" s="6">
        <v>39.836084999999997</v>
      </c>
      <c r="F1940" s="16">
        <f t="shared" si="149"/>
        <v>6.9816408044025557E-2</v>
      </c>
      <c r="G1940" s="10"/>
      <c r="H1940" s="6">
        <v>15.58</v>
      </c>
      <c r="I1940" s="16">
        <f t="shared" si="150"/>
        <v>0.13169014084507058</v>
      </c>
      <c r="J1940" s="10"/>
      <c r="K1940" s="6">
        <v>73.631632999999994</v>
      </c>
      <c r="L1940" s="16">
        <f t="shared" si="151"/>
        <v>1.7969754756675504E-2</v>
      </c>
      <c r="M1940" s="10"/>
      <c r="N1940" s="6">
        <v>68.717358000000004</v>
      </c>
      <c r="O1940" s="16">
        <f t="shared" si="152"/>
        <v>4.4711704020669263E-2</v>
      </c>
      <c r="P1940" s="10"/>
    </row>
    <row r="1941" spans="1:16" x14ac:dyDescent="0.25">
      <c r="A1941" s="23">
        <v>39387</v>
      </c>
      <c r="B1941"/>
      <c r="C1941" s="22"/>
      <c r="D1941" s="10"/>
      <c r="E1941" s="6">
        <v>40.774408000000001</v>
      </c>
      <c r="F1941" s="16">
        <f t="shared" si="149"/>
        <v>8.4365355542650455E-2</v>
      </c>
      <c r="G1941" s="10"/>
      <c r="H1941" s="6">
        <v>15.47</v>
      </c>
      <c r="I1941" s="16">
        <f t="shared" si="150"/>
        <v>9.0272918124562729E-2</v>
      </c>
      <c r="J1941" s="10"/>
      <c r="K1941" s="6">
        <v>74.091436000000002</v>
      </c>
      <c r="L1941" s="16">
        <f t="shared" si="151"/>
        <v>1.4891979322410043E-2</v>
      </c>
      <c r="M1941" s="10"/>
      <c r="N1941" s="6">
        <v>68.498463999999998</v>
      </c>
      <c r="O1941" s="16">
        <f t="shared" si="152"/>
        <v>4.1494970130057984E-2</v>
      </c>
      <c r="P1941" s="10"/>
    </row>
    <row r="1942" spans="1:16" x14ac:dyDescent="0.25">
      <c r="A1942" s="23">
        <v>39386</v>
      </c>
      <c r="B1942"/>
      <c r="C1942" s="22"/>
      <c r="D1942" s="10"/>
      <c r="E1942" s="6">
        <v>41.414172000000001</v>
      </c>
      <c r="F1942" s="16">
        <f t="shared" si="149"/>
        <v>0.1069085589041221</v>
      </c>
      <c r="G1942" s="10"/>
      <c r="H1942" s="6">
        <v>16.120000999999998</v>
      </c>
      <c r="I1942" s="16">
        <f t="shared" si="150"/>
        <v>4.1750841750841872E-2</v>
      </c>
      <c r="J1942" s="10"/>
      <c r="K1942" s="6">
        <v>73.529915000000003</v>
      </c>
      <c r="L1942" s="16">
        <f t="shared" si="151"/>
        <v>2.6307893520534975E-2</v>
      </c>
      <c r="M1942" s="10"/>
      <c r="N1942" s="6">
        <v>67.619877000000002</v>
      </c>
      <c r="O1942" s="16">
        <f t="shared" si="152"/>
        <v>4.1130422444721759E-2</v>
      </c>
      <c r="P1942" s="10"/>
    </row>
    <row r="1943" spans="1:16" x14ac:dyDescent="0.25">
      <c r="A1943" s="23">
        <v>39385</v>
      </c>
      <c r="B1943"/>
      <c r="C1943" s="22"/>
      <c r="D1943" s="10"/>
      <c r="E1943" s="6">
        <v>41.129832999999998</v>
      </c>
      <c r="F1943" s="16">
        <f t="shared" si="149"/>
        <v>0.13390418010093241</v>
      </c>
      <c r="G1943" s="10"/>
      <c r="H1943" s="6">
        <v>15.58</v>
      </c>
      <c r="I1943" s="16">
        <f t="shared" si="150"/>
        <v>9.9590791268758361E-2</v>
      </c>
      <c r="J1943" s="10"/>
      <c r="K1943" s="6">
        <v>73.911367999999996</v>
      </c>
      <c r="L1943" s="16">
        <f t="shared" si="151"/>
        <v>2.3324889814655858E-2</v>
      </c>
      <c r="M1943" s="10"/>
      <c r="N1943" s="6">
        <v>68.236106000000007</v>
      </c>
      <c r="O1943" s="16">
        <f t="shared" si="152"/>
        <v>3.6503427043407699E-2</v>
      </c>
      <c r="P1943" s="10"/>
    </row>
    <row r="1944" spans="1:16" x14ac:dyDescent="0.25">
      <c r="A1944" s="23">
        <v>39384</v>
      </c>
      <c r="B1944"/>
      <c r="C1944" s="22"/>
      <c r="D1944" s="10"/>
      <c r="E1944" s="6">
        <v>41.065855999999997</v>
      </c>
      <c r="F1944" s="16">
        <f t="shared" si="149"/>
        <v>0.12218772216876506</v>
      </c>
      <c r="G1944" s="10"/>
      <c r="H1944" s="6">
        <v>15.53</v>
      </c>
      <c r="I1944" s="16">
        <f t="shared" si="150"/>
        <v>2.6350461133069825E-2</v>
      </c>
      <c r="J1944" s="10"/>
      <c r="K1944" s="6">
        <v>73.918305000000004</v>
      </c>
      <c r="L1944" s="16">
        <f t="shared" si="151"/>
        <v>2.6759288429391459E-2</v>
      </c>
      <c r="M1944" s="10"/>
      <c r="N1944" s="6">
        <v>68.273677000000006</v>
      </c>
      <c r="O1944" s="16">
        <f t="shared" si="152"/>
        <v>2.616767107957485E-2</v>
      </c>
      <c r="P1944" s="10"/>
    </row>
    <row r="1945" spans="1:16" x14ac:dyDescent="0.25">
      <c r="A1945" s="23">
        <v>39381</v>
      </c>
      <c r="B1945"/>
      <c r="C1945" s="22"/>
      <c r="D1945" s="10"/>
      <c r="E1945" s="6">
        <v>40.930796000000001</v>
      </c>
      <c r="F1945" s="16">
        <f t="shared" si="149"/>
        <v>0.14237689000112108</v>
      </c>
      <c r="G1945" s="10"/>
      <c r="H1945" s="6">
        <v>15.8</v>
      </c>
      <c r="I1945" s="16">
        <f t="shared" si="150"/>
        <v>-3.8486209108402614E-3</v>
      </c>
      <c r="J1945" s="10"/>
      <c r="K1945" s="6">
        <v>73.744917999999998</v>
      </c>
      <c r="L1945" s="16">
        <f t="shared" si="151"/>
        <v>2.117536913289908E-2</v>
      </c>
      <c r="M1945" s="10"/>
      <c r="N1945" s="6">
        <v>68.010654000000002</v>
      </c>
      <c r="O1945" s="16">
        <f t="shared" si="152"/>
        <v>1.7227996939511048E-2</v>
      </c>
      <c r="P1945" s="10"/>
    </row>
    <row r="1946" spans="1:16" x14ac:dyDescent="0.25">
      <c r="A1946" s="23">
        <v>39380</v>
      </c>
      <c r="B1946"/>
      <c r="C1946" s="22"/>
      <c r="D1946" s="10"/>
      <c r="E1946" s="6">
        <v>40.561152999999997</v>
      </c>
      <c r="F1946" s="16">
        <f t="shared" si="149"/>
        <v>0.16535117600381044</v>
      </c>
      <c r="G1946" s="10"/>
      <c r="H1946" s="6">
        <v>14.21</v>
      </c>
      <c r="I1946" s="16">
        <f t="shared" si="150"/>
        <v>3.1331592689294974E-2</v>
      </c>
      <c r="J1946" s="10"/>
      <c r="K1946" s="6">
        <v>73.862819999999999</v>
      </c>
      <c r="L1946" s="16">
        <f t="shared" si="151"/>
        <v>2.1214984210166543E-2</v>
      </c>
      <c r="M1946" s="10"/>
      <c r="N1946" s="6">
        <v>68.168468000000004</v>
      </c>
      <c r="O1946" s="16">
        <f t="shared" si="152"/>
        <v>5.6819225318582856E-3</v>
      </c>
      <c r="P1946" s="10"/>
    </row>
    <row r="1947" spans="1:16" x14ac:dyDescent="0.25">
      <c r="A1947" s="23">
        <v>39379</v>
      </c>
      <c r="B1947"/>
      <c r="C1947" s="22"/>
      <c r="D1947" s="10"/>
      <c r="E1947" s="6">
        <v>39.949821</v>
      </c>
      <c r="F1947" s="16">
        <f t="shared" si="149"/>
        <v>0.15179653286158734</v>
      </c>
      <c r="G1947" s="10"/>
      <c r="H1947" s="6">
        <v>14.15</v>
      </c>
      <c r="I1947" s="16">
        <f t="shared" si="150"/>
        <v>-7.0026178010471063E-2</v>
      </c>
      <c r="J1947" s="10"/>
      <c r="K1947" s="6">
        <v>74.036207000000005</v>
      </c>
      <c r="L1947" s="16">
        <f t="shared" si="151"/>
        <v>2.2456685226467821E-2</v>
      </c>
      <c r="M1947" s="10"/>
      <c r="N1947" s="6">
        <v>68.401431000000002</v>
      </c>
      <c r="O1947" s="16">
        <f t="shared" si="152"/>
        <v>1.283635870950306E-2</v>
      </c>
      <c r="P1947" s="10"/>
    </row>
    <row r="1948" spans="1:16" x14ac:dyDescent="0.25">
      <c r="A1948" s="23">
        <v>39378</v>
      </c>
      <c r="B1948"/>
      <c r="C1948" s="22"/>
      <c r="D1948" s="10"/>
      <c r="E1948" s="6">
        <v>40.063557000000003</v>
      </c>
      <c r="F1948" s="16">
        <f t="shared" si="149"/>
        <v>0.12715604474629205</v>
      </c>
      <c r="G1948" s="10"/>
      <c r="H1948" s="6">
        <v>14.15</v>
      </c>
      <c r="I1948" s="16">
        <f t="shared" si="150"/>
        <v>-7.334643091028159E-2</v>
      </c>
      <c r="J1948" s="10"/>
      <c r="K1948" s="6">
        <v>73.585400000000007</v>
      </c>
      <c r="L1948" s="16">
        <f t="shared" si="151"/>
        <v>2.7705009509326528E-2</v>
      </c>
      <c r="M1948" s="10"/>
      <c r="N1948" s="6">
        <v>67.897927999999993</v>
      </c>
      <c r="O1948" s="16">
        <f t="shared" si="152"/>
        <v>1.7769315060788493E-2</v>
      </c>
      <c r="P1948" s="10"/>
    </row>
    <row r="1949" spans="1:16" x14ac:dyDescent="0.25">
      <c r="A1949" s="23">
        <v>39377</v>
      </c>
      <c r="B1949"/>
      <c r="C1949" s="22"/>
      <c r="D1949" s="10"/>
      <c r="E1949" s="6">
        <v>38.840891999999997</v>
      </c>
      <c r="F1949" s="16">
        <f t="shared" si="149"/>
        <v>0.13468899352817387</v>
      </c>
      <c r="G1949" s="10"/>
      <c r="H1949" s="6">
        <v>14.23</v>
      </c>
      <c r="I1949" s="16">
        <f t="shared" si="150"/>
        <v>-5.603735823882583E-2</v>
      </c>
      <c r="J1949" s="10"/>
      <c r="K1949" s="6">
        <v>74.022338000000005</v>
      </c>
      <c r="L1949" s="16">
        <f t="shared" si="151"/>
        <v>1.9981111358225334E-2</v>
      </c>
      <c r="M1949" s="10"/>
      <c r="N1949" s="6">
        <v>67.988110000000006</v>
      </c>
      <c r="O1949" s="16">
        <f t="shared" si="152"/>
        <v>1.2442646049348749E-3</v>
      </c>
      <c r="P1949" s="10"/>
    </row>
    <row r="1950" spans="1:16" x14ac:dyDescent="0.25">
      <c r="A1950" s="23">
        <v>39374</v>
      </c>
      <c r="B1950"/>
      <c r="C1950" s="22"/>
      <c r="D1950" s="10"/>
      <c r="E1950" s="6">
        <v>37.753290999999997</v>
      </c>
      <c r="F1950" s="16">
        <f t="shared" si="149"/>
        <v>9.389384398339673E-2</v>
      </c>
      <c r="G1950" s="10"/>
      <c r="H1950" s="6">
        <v>13.79</v>
      </c>
      <c r="I1950" s="16">
        <f t="shared" si="150"/>
        <v>-5.1333333333333342E-2</v>
      </c>
      <c r="J1950" s="10"/>
      <c r="K1950" s="6">
        <v>74.022338000000005</v>
      </c>
      <c r="L1950" s="16">
        <f t="shared" si="151"/>
        <v>2.1832906027776211E-2</v>
      </c>
      <c r="M1950" s="10"/>
      <c r="N1950" s="6">
        <v>67.980592999999999</v>
      </c>
      <c r="O1950" s="16">
        <f t="shared" si="152"/>
        <v>-1.174691763328628E-3</v>
      </c>
      <c r="P1950" s="10"/>
    </row>
    <row r="1951" spans="1:16" x14ac:dyDescent="0.25">
      <c r="A1951" s="23">
        <v>39373</v>
      </c>
      <c r="B1951"/>
      <c r="C1951" s="22"/>
      <c r="D1951" s="10"/>
      <c r="E1951" s="6">
        <v>37.952328999999999</v>
      </c>
      <c r="F1951" s="16">
        <f t="shared" si="149"/>
        <v>6.6251728024504741E-2</v>
      </c>
      <c r="G1951" s="10"/>
      <c r="H1951" s="6">
        <v>14.35</v>
      </c>
      <c r="I1951" s="16">
        <f t="shared" si="150"/>
        <v>-7.7591973244147128E-2</v>
      </c>
      <c r="J1951" s="10"/>
      <c r="K1951" s="6">
        <v>73.543789000000004</v>
      </c>
      <c r="L1951" s="16">
        <f t="shared" si="151"/>
        <v>1.5926916948731273E-2</v>
      </c>
      <c r="M1951" s="10"/>
      <c r="N1951" s="6">
        <v>66.981098000000003</v>
      </c>
      <c r="O1951" s="16">
        <f t="shared" si="152"/>
        <v>-2.0533622573855048E-3</v>
      </c>
      <c r="P1951" s="10"/>
    </row>
    <row r="1952" spans="1:16" x14ac:dyDescent="0.25">
      <c r="A1952" s="23">
        <v>39372</v>
      </c>
      <c r="B1952"/>
      <c r="C1952" s="22"/>
      <c r="D1952" s="10"/>
      <c r="E1952" s="6">
        <v>37.973652999999999</v>
      </c>
      <c r="F1952" s="16">
        <f t="shared" si="149"/>
        <v>7.7062727377189111E-2</v>
      </c>
      <c r="G1952" s="10"/>
      <c r="H1952" s="6">
        <v>14.26</v>
      </c>
      <c r="I1952" s="16">
        <f t="shared" si="150"/>
        <v>0</v>
      </c>
      <c r="J1952" s="10"/>
      <c r="K1952" s="6">
        <v>73.536851999999996</v>
      </c>
      <c r="L1952" s="16">
        <f t="shared" si="151"/>
        <v>1.2332503838826225E-2</v>
      </c>
      <c r="M1952" s="10"/>
      <c r="N1952" s="6">
        <v>66.612864999999999</v>
      </c>
      <c r="O1952" s="16">
        <f t="shared" si="152"/>
        <v>-9.1035821575765619E-3</v>
      </c>
      <c r="P1952" s="10"/>
    </row>
    <row r="1953" spans="1:16" x14ac:dyDescent="0.25">
      <c r="A1953" s="23">
        <v>39371</v>
      </c>
      <c r="B1953"/>
      <c r="C1953" s="22"/>
      <c r="D1953" s="10"/>
      <c r="E1953" s="6">
        <v>37.696421999999998</v>
      </c>
      <c r="F1953" s="16">
        <f t="shared" si="149"/>
        <v>5.8450474997021606E-2</v>
      </c>
      <c r="G1953" s="10"/>
      <c r="H1953" s="6">
        <v>14.52</v>
      </c>
      <c r="I1953" s="16">
        <f t="shared" si="150"/>
        <v>-2.3287671232876672E-2</v>
      </c>
      <c r="J1953" s="10"/>
      <c r="K1953" s="6">
        <v>73.190078</v>
      </c>
      <c r="L1953" s="16">
        <f t="shared" si="151"/>
        <v>1.7749866316001839E-2</v>
      </c>
      <c r="M1953" s="10"/>
      <c r="N1953" s="6">
        <v>65.891426999999993</v>
      </c>
      <c r="O1953" s="16">
        <f t="shared" si="152"/>
        <v>-6.0604687602683338E-4</v>
      </c>
      <c r="P1953" s="10"/>
    </row>
    <row r="1954" spans="1:16" x14ac:dyDescent="0.25">
      <c r="A1954" s="23">
        <v>39370</v>
      </c>
      <c r="B1954"/>
      <c r="C1954" s="22"/>
      <c r="D1954" s="10"/>
      <c r="E1954" s="6">
        <v>37.881245</v>
      </c>
      <c r="F1954" s="16">
        <f t="shared" si="149"/>
        <v>7.3481729927652673E-2</v>
      </c>
      <c r="G1954" s="10"/>
      <c r="H1954" s="6">
        <v>14.44</v>
      </c>
      <c r="I1954" s="16">
        <f t="shared" si="150"/>
        <v>-1.5593220338983027E-2</v>
      </c>
      <c r="J1954" s="10"/>
      <c r="K1954" s="6">
        <v>73.065239000000005</v>
      </c>
      <c r="L1954" s="16">
        <f t="shared" si="151"/>
        <v>1.0633010602659976E-2</v>
      </c>
      <c r="M1954" s="10"/>
      <c r="N1954" s="6">
        <v>65.868882999999997</v>
      </c>
      <c r="O1954" s="16">
        <f t="shared" si="152"/>
        <v>-1.3976745289581372E-2</v>
      </c>
      <c r="P1954" s="10"/>
    </row>
    <row r="1955" spans="1:16" x14ac:dyDescent="0.25">
      <c r="A1955" s="23">
        <v>39367</v>
      </c>
      <c r="B1955"/>
      <c r="C1955" s="22"/>
      <c r="D1955" s="10"/>
      <c r="E1955" s="6">
        <v>38.03763</v>
      </c>
      <c r="F1955" s="16">
        <f t="shared" si="149"/>
        <v>7.3097065974830677E-2</v>
      </c>
      <c r="G1955" s="10"/>
      <c r="H1955" s="6">
        <v>14.45</v>
      </c>
      <c r="I1955" s="16">
        <f t="shared" si="150"/>
        <v>-2.1016949152542375E-2</v>
      </c>
      <c r="J1955" s="10"/>
      <c r="K1955" s="6">
        <v>72.836366999999996</v>
      </c>
      <c r="L1955" s="16">
        <f t="shared" si="151"/>
        <v>1.2868004732108362E-2</v>
      </c>
      <c r="M1955" s="10"/>
      <c r="N1955" s="6">
        <v>65.853849999999994</v>
      </c>
      <c r="O1955" s="16">
        <f t="shared" si="152"/>
        <v>-6.4117021857504897E-3</v>
      </c>
      <c r="P1955" s="10"/>
    </row>
    <row r="1956" spans="1:16" x14ac:dyDescent="0.25">
      <c r="A1956" s="23">
        <v>39366</v>
      </c>
      <c r="B1956"/>
      <c r="C1956" s="22"/>
      <c r="D1956" s="10"/>
      <c r="E1956" s="6">
        <v>37.703532000000003</v>
      </c>
      <c r="F1956" s="16">
        <f t="shared" si="149"/>
        <v>7.4735107485716545E-2</v>
      </c>
      <c r="G1956" s="10"/>
      <c r="H1956" s="6">
        <v>14.24</v>
      </c>
      <c r="I1956" s="16">
        <f t="shared" si="150"/>
        <v>-2.5623735670937342E-2</v>
      </c>
      <c r="J1956" s="10"/>
      <c r="K1956" s="6">
        <v>73.238625999999996</v>
      </c>
      <c r="L1956" s="16">
        <f t="shared" si="151"/>
        <v>7.458399533502913E-3</v>
      </c>
      <c r="M1956" s="10"/>
      <c r="N1956" s="6">
        <v>66.176995000000005</v>
      </c>
      <c r="O1956" s="16">
        <f t="shared" si="152"/>
        <v>-6.1671982694769811E-3</v>
      </c>
      <c r="P1956" s="10"/>
    </row>
    <row r="1957" spans="1:16" x14ac:dyDescent="0.25">
      <c r="A1957" s="23">
        <v>39365</v>
      </c>
      <c r="B1957"/>
      <c r="C1957" s="22"/>
      <c r="D1957" s="10"/>
      <c r="E1957" s="6">
        <v>37.838593000000003</v>
      </c>
      <c r="F1957" s="16">
        <f t="shared" si="149"/>
        <v>7.6235707565682098E-2</v>
      </c>
      <c r="G1957" s="10"/>
      <c r="H1957" s="6">
        <v>14.4</v>
      </c>
      <c r="I1957" s="16">
        <f t="shared" si="150"/>
        <v>-1.6574585635359185E-2</v>
      </c>
      <c r="J1957" s="10"/>
      <c r="K1957" s="6">
        <v>73.086044999999999</v>
      </c>
      <c r="L1957" s="16">
        <f t="shared" si="151"/>
        <v>1.7762427614041121E-2</v>
      </c>
      <c r="M1957" s="10"/>
      <c r="N1957" s="6">
        <v>66.244631999999996</v>
      </c>
      <c r="O1957" s="16">
        <f t="shared" si="152"/>
        <v>-5.0327504095770692E-4</v>
      </c>
      <c r="P1957" s="10"/>
    </row>
    <row r="1958" spans="1:16" x14ac:dyDescent="0.25">
      <c r="A1958" s="23">
        <v>39364</v>
      </c>
      <c r="B1958"/>
      <c r="C1958" s="22"/>
      <c r="D1958" s="10"/>
      <c r="E1958" s="6">
        <v>38.122934000000001</v>
      </c>
      <c r="F1958" s="16">
        <f t="shared" si="149"/>
        <v>7.4465560579096035E-2</v>
      </c>
      <c r="G1958" s="10"/>
      <c r="H1958" s="6">
        <v>14.41</v>
      </c>
      <c r="I1958" s="16">
        <f t="shared" si="150"/>
        <v>-6.8965517241379448E-3</v>
      </c>
      <c r="J1958" s="10"/>
      <c r="K1958" s="6">
        <v>72.829436000000001</v>
      </c>
      <c r="L1958" s="16">
        <f t="shared" si="151"/>
        <v>1.8657564698534967E-2</v>
      </c>
      <c r="M1958" s="10"/>
      <c r="N1958" s="6">
        <v>66.207054999999997</v>
      </c>
      <c r="O1958" s="16">
        <f t="shared" si="152"/>
        <v>7.2095133166090175E-3</v>
      </c>
      <c r="P1958" s="10"/>
    </row>
    <row r="1959" spans="1:16" x14ac:dyDescent="0.25">
      <c r="A1959" s="23">
        <v>39363</v>
      </c>
      <c r="B1959"/>
      <c r="C1959" s="22"/>
      <c r="D1959" s="10"/>
      <c r="E1959" s="6">
        <v>37.781725999999999</v>
      </c>
      <c r="F1959" s="16">
        <f t="shared" si="149"/>
        <v>9.8158510898744611E-2</v>
      </c>
      <c r="G1959" s="10"/>
      <c r="H1959" s="6">
        <v>14.32</v>
      </c>
      <c r="I1959" s="16">
        <f t="shared" si="150"/>
        <v>5.5826936496858881E-3</v>
      </c>
      <c r="J1959" s="10"/>
      <c r="K1959" s="6">
        <v>73.148466999999997</v>
      </c>
      <c r="L1959" s="16">
        <f t="shared" si="151"/>
        <v>1.0435816981976709E-2</v>
      </c>
      <c r="M1959" s="10"/>
      <c r="N1959" s="6">
        <v>66.289721</v>
      </c>
      <c r="O1959" s="16">
        <f t="shared" si="152"/>
        <v>3.9071024529964138E-3</v>
      </c>
      <c r="P1959" s="10"/>
    </row>
    <row r="1960" spans="1:16" x14ac:dyDescent="0.25">
      <c r="A1960" s="23">
        <v>39360</v>
      </c>
      <c r="B1960"/>
      <c r="C1960" s="22"/>
      <c r="D1960" s="10"/>
      <c r="E1960" s="6">
        <v>38.03763</v>
      </c>
      <c r="F1960" s="16">
        <f t="shared" si="149"/>
        <v>6.856959148821673E-2</v>
      </c>
      <c r="G1960" s="10"/>
      <c r="H1960" s="6">
        <v>14.37</v>
      </c>
      <c r="I1960" s="16">
        <f t="shared" si="150"/>
        <v>-2.4523160762942697E-2</v>
      </c>
      <c r="J1960" s="10"/>
      <c r="K1960" s="6">
        <v>72.891852</v>
      </c>
      <c r="L1960" s="16">
        <f t="shared" si="151"/>
        <v>2.3546913874215258E-2</v>
      </c>
      <c r="M1960" s="10"/>
      <c r="N1960" s="6">
        <v>66.342325000000002</v>
      </c>
      <c r="O1960" s="16">
        <f t="shared" si="152"/>
        <v>6.8679344750253168E-3</v>
      </c>
      <c r="P1960" s="10"/>
    </row>
    <row r="1961" spans="1:16" x14ac:dyDescent="0.25">
      <c r="A1961" s="23">
        <v>39359</v>
      </c>
      <c r="B1961"/>
      <c r="C1961" s="22"/>
      <c r="D1961" s="10"/>
      <c r="E1961" s="6">
        <v>37.575578999999998</v>
      </c>
      <c r="F1961" s="16">
        <f t="shared" si="149"/>
        <v>6.0988965808253193E-2</v>
      </c>
      <c r="G1961" s="10"/>
      <c r="H1961" s="6">
        <v>13.75</v>
      </c>
      <c r="I1961" s="16">
        <f t="shared" si="150"/>
        <v>-2.7081922816519999E-2</v>
      </c>
      <c r="J1961" s="10"/>
      <c r="K1961" s="6">
        <v>73.190078</v>
      </c>
      <c r="L1961" s="16">
        <f t="shared" si="151"/>
        <v>1.7217528737200061E-2</v>
      </c>
      <c r="M1961" s="10"/>
      <c r="N1961" s="6">
        <v>67.063764000000006</v>
      </c>
      <c r="O1961" s="16">
        <f t="shared" si="152"/>
        <v>1.2943263377806602E-2</v>
      </c>
      <c r="P1961" s="10"/>
    </row>
    <row r="1962" spans="1:16" x14ac:dyDescent="0.25">
      <c r="A1962" s="23">
        <v>39358</v>
      </c>
      <c r="B1962"/>
      <c r="C1962" s="22"/>
      <c r="D1962" s="10"/>
      <c r="E1962" s="6">
        <v>37.070875000000001</v>
      </c>
      <c r="F1962" s="16">
        <f t="shared" si="149"/>
        <v>5.4742347467448882E-2</v>
      </c>
      <c r="G1962" s="10"/>
      <c r="H1962" s="6">
        <v>13.7</v>
      </c>
      <c r="I1962" s="16">
        <f t="shared" si="150"/>
        <v>-7.0317782285327923E-2</v>
      </c>
      <c r="J1962" s="10"/>
      <c r="K1962" s="6">
        <v>72.614431999999994</v>
      </c>
      <c r="L1962" s="16">
        <f t="shared" si="151"/>
        <v>2.3637010730806374E-2</v>
      </c>
      <c r="M1962" s="10"/>
      <c r="N1962" s="6">
        <v>66.808256999999998</v>
      </c>
      <c r="O1962" s="16">
        <f t="shared" si="152"/>
        <v>2.8995136314563519E-2</v>
      </c>
      <c r="P1962" s="10"/>
    </row>
    <row r="1963" spans="1:16" x14ac:dyDescent="0.25">
      <c r="A1963" s="23">
        <v>39357</v>
      </c>
      <c r="B1963"/>
      <c r="C1963" s="22"/>
      <c r="D1963" s="10"/>
      <c r="E1963" s="6">
        <v>36.694122</v>
      </c>
      <c r="F1963" s="16">
        <f t="shared" si="149"/>
        <v>4.3468133736411563E-2</v>
      </c>
      <c r="G1963" s="10"/>
      <c r="H1963" s="6">
        <v>13.92</v>
      </c>
      <c r="I1963" s="16">
        <f t="shared" si="150"/>
        <v>-6.164383561643838E-2</v>
      </c>
      <c r="J1963" s="10"/>
      <c r="K1963" s="6">
        <v>72.288469000000006</v>
      </c>
      <c r="L1963" s="16">
        <f t="shared" si="151"/>
        <v>1.6074305102375508E-2</v>
      </c>
      <c r="M1963" s="10"/>
      <c r="N1963" s="6">
        <v>67.003647999999998</v>
      </c>
      <c r="O1963" s="16">
        <f t="shared" si="152"/>
        <v>2.8604575194241644E-2</v>
      </c>
      <c r="P1963" s="10"/>
    </row>
    <row r="1964" spans="1:16" x14ac:dyDescent="0.25">
      <c r="A1964" s="23">
        <v>39356</v>
      </c>
      <c r="B1964"/>
      <c r="C1964" s="22"/>
      <c r="D1964" s="10"/>
      <c r="E1964" s="6">
        <v>37.269913000000003</v>
      </c>
      <c r="F1964" s="16">
        <f t="shared" si="149"/>
        <v>4.5107425914436838E-2</v>
      </c>
      <c r="G1964" s="10"/>
      <c r="H1964" s="6">
        <v>13.59</v>
      </c>
      <c r="I1964" s="16">
        <f t="shared" si="150"/>
        <v>-2.3157894736842155E-2</v>
      </c>
      <c r="J1964" s="10"/>
      <c r="K1964" s="6">
        <v>72.357822999999996</v>
      </c>
      <c r="L1964" s="16">
        <f t="shared" si="151"/>
        <v>1.3559793568732381E-2</v>
      </c>
      <c r="M1964" s="10"/>
      <c r="N1964" s="6">
        <v>66.793223999999995</v>
      </c>
      <c r="O1964" s="16">
        <f t="shared" si="152"/>
        <v>2.9957764961462408E-2</v>
      </c>
      <c r="P1964" s="10"/>
    </row>
    <row r="1965" spans="1:16" x14ac:dyDescent="0.25">
      <c r="A1965" s="23">
        <v>39353</v>
      </c>
      <c r="B1965"/>
      <c r="C1965" s="22"/>
      <c r="D1965" s="10"/>
      <c r="E1965" s="6">
        <v>36.743881999999999</v>
      </c>
      <c r="F1965" s="16">
        <f t="shared" si="149"/>
        <v>5.7046766104359437E-2</v>
      </c>
      <c r="G1965" s="10"/>
      <c r="H1965" s="6">
        <v>13.35</v>
      </c>
      <c r="I1965" s="16">
        <f t="shared" si="150"/>
        <v>-5.7558945908460446E-2</v>
      </c>
      <c r="J1965" s="10"/>
      <c r="K1965" s="6">
        <v>72.827352000000005</v>
      </c>
      <c r="L1965" s="16">
        <f t="shared" si="151"/>
        <v>1.6589094857247577E-2</v>
      </c>
      <c r="M1965" s="10"/>
      <c r="N1965" s="6">
        <v>66.413714999999996</v>
      </c>
      <c r="O1965" s="16">
        <f t="shared" si="152"/>
        <v>3.1688993543520283E-2</v>
      </c>
      <c r="P1965" s="10"/>
    </row>
    <row r="1966" spans="1:16" x14ac:dyDescent="0.25">
      <c r="A1966" s="23">
        <v>39352</v>
      </c>
      <c r="B1966"/>
      <c r="C1966" s="22"/>
      <c r="D1966" s="10"/>
      <c r="E1966" s="6">
        <v>37.177500999999999</v>
      </c>
      <c r="F1966" s="16">
        <f t="shared" si="149"/>
        <v>4.9688320642988115E-2</v>
      </c>
      <c r="G1966" s="10"/>
      <c r="H1966" s="6">
        <v>13.95</v>
      </c>
      <c r="I1966" s="16">
        <f t="shared" si="150"/>
        <v>-0.10702341137123739</v>
      </c>
      <c r="J1966" s="10"/>
      <c r="K1966" s="6">
        <v>72.875677999999994</v>
      </c>
      <c r="L1966" s="16">
        <f t="shared" si="151"/>
        <v>3.0548256182584055E-2</v>
      </c>
      <c r="M1966" s="10"/>
      <c r="N1966" s="6">
        <v>66.263996000000006</v>
      </c>
      <c r="O1966" s="16">
        <f t="shared" si="152"/>
        <v>2.6418021266389591E-2</v>
      </c>
      <c r="P1966" s="10"/>
    </row>
    <row r="1967" spans="1:16" x14ac:dyDescent="0.25">
      <c r="A1967" s="23">
        <v>39351</v>
      </c>
      <c r="B1967"/>
      <c r="C1967" s="22"/>
      <c r="D1967" s="10"/>
      <c r="E1967" s="6">
        <v>37.390756000000003</v>
      </c>
      <c r="F1967" s="16">
        <f t="shared" si="149"/>
        <v>6.5511555014299727E-2</v>
      </c>
      <c r="G1967" s="10"/>
      <c r="H1967" s="6">
        <v>14.04</v>
      </c>
      <c r="I1967" s="16">
        <f t="shared" si="150"/>
        <v>7.9479768786125948E-3</v>
      </c>
      <c r="J1967" s="10"/>
      <c r="K1967" s="6">
        <v>72.689279999999997</v>
      </c>
      <c r="L1967" s="16">
        <f t="shared" si="151"/>
        <v>3.3040151115180327E-2</v>
      </c>
      <c r="M1967" s="10"/>
      <c r="N1967" s="6">
        <v>65.807370000000006</v>
      </c>
      <c r="O1967" s="16">
        <f t="shared" si="152"/>
        <v>1.9990814479123431E-2</v>
      </c>
      <c r="P1967" s="10"/>
    </row>
    <row r="1968" spans="1:16" x14ac:dyDescent="0.25">
      <c r="A1968" s="23">
        <v>39350</v>
      </c>
      <c r="B1968"/>
      <c r="C1968" s="22"/>
      <c r="D1968" s="10"/>
      <c r="E1968" s="6">
        <v>37.163283999999997</v>
      </c>
      <c r="F1968" s="16">
        <f t="shared" si="149"/>
        <v>6.4734764100238928E-2</v>
      </c>
      <c r="G1968" s="10"/>
      <c r="H1968" s="6">
        <v>14.2</v>
      </c>
      <c r="I1968" s="16">
        <f t="shared" si="150"/>
        <v>4.3090638930163294E-2</v>
      </c>
      <c r="J1968" s="10"/>
      <c r="K1968" s="6">
        <v>72.509782000000001</v>
      </c>
      <c r="L1968" s="16">
        <f t="shared" si="151"/>
        <v>2.0359339334576898E-2</v>
      </c>
      <c r="M1968" s="10"/>
      <c r="N1968" s="6">
        <v>65.747483000000003</v>
      </c>
      <c r="O1968" s="16">
        <f t="shared" si="152"/>
        <v>2.3414628350499012E-2</v>
      </c>
      <c r="P1968" s="10"/>
    </row>
    <row r="1969" spans="1:16" x14ac:dyDescent="0.25">
      <c r="A1969" s="23">
        <v>39349</v>
      </c>
      <c r="B1969"/>
      <c r="C1969" s="22"/>
      <c r="D1969" s="10"/>
      <c r="E1969" s="6">
        <v>36.736773999999997</v>
      </c>
      <c r="F1969" s="16">
        <f t="shared" si="149"/>
        <v>5.5078042756751433E-2</v>
      </c>
      <c r="G1969" s="10"/>
      <c r="H1969" s="6">
        <v>14.29</v>
      </c>
      <c r="I1969" s="16">
        <f t="shared" si="150"/>
        <v>3.8771031455742566E-2</v>
      </c>
      <c r="J1969" s="10"/>
      <c r="K1969" s="6">
        <v>72.551202000000004</v>
      </c>
      <c r="L1969" s="16">
        <f t="shared" si="151"/>
        <v>1.5098029141562774E-2</v>
      </c>
      <c r="M1969" s="10"/>
      <c r="N1969" s="6">
        <v>65.979539000000003</v>
      </c>
      <c r="O1969" s="16">
        <f t="shared" si="152"/>
        <v>1.8821459696204412E-2</v>
      </c>
      <c r="P1969" s="10"/>
    </row>
    <row r="1970" spans="1:16" x14ac:dyDescent="0.25">
      <c r="A1970" s="23">
        <v>39346</v>
      </c>
      <c r="B1970"/>
      <c r="C1970" s="22"/>
      <c r="D1970" s="10"/>
      <c r="E1970" s="6">
        <v>36.836292999999998</v>
      </c>
      <c r="F1970" s="16">
        <f t="shared" si="149"/>
        <v>2.9973400017023755E-2</v>
      </c>
      <c r="G1970" s="10"/>
      <c r="H1970" s="6">
        <v>14.85</v>
      </c>
      <c r="I1970" s="16">
        <f t="shared" si="150"/>
        <v>0.12519685039370088</v>
      </c>
      <c r="J1970" s="10"/>
      <c r="K1970" s="6">
        <v>72.192211</v>
      </c>
      <c r="L1970" s="16">
        <f t="shared" si="151"/>
        <v>2.2068826312797052E-2</v>
      </c>
      <c r="M1970" s="10"/>
      <c r="N1970" s="6">
        <v>65.792394999999999</v>
      </c>
      <c r="O1970" s="16">
        <f t="shared" si="152"/>
        <v>2.5141260107842234E-2</v>
      </c>
      <c r="P1970" s="10"/>
    </row>
    <row r="1971" spans="1:16" x14ac:dyDescent="0.25">
      <c r="A1971" s="23">
        <v>39345</v>
      </c>
      <c r="B1971"/>
      <c r="C1971" s="22"/>
      <c r="D1971" s="10"/>
      <c r="E1971" s="6">
        <v>36.523519999999998</v>
      </c>
      <c r="F1971" s="16">
        <f t="shared" si="149"/>
        <v>2.6268229099047469E-2</v>
      </c>
      <c r="G1971" s="10"/>
      <c r="H1971" s="6">
        <v>14.66</v>
      </c>
      <c r="I1971" s="16">
        <f t="shared" si="150"/>
        <v>0.15384615384615397</v>
      </c>
      <c r="J1971" s="10"/>
      <c r="K1971" s="6">
        <v>71.853930000000005</v>
      </c>
      <c r="L1971" s="16">
        <f t="shared" si="151"/>
        <v>2.056820907653889E-2</v>
      </c>
      <c r="M1971" s="10"/>
      <c r="N1971" s="6">
        <v>65.23845</v>
      </c>
      <c r="O1971" s="16">
        <f t="shared" si="152"/>
        <v>2.5202403489332115E-2</v>
      </c>
      <c r="P1971" s="10"/>
    </row>
    <row r="1972" spans="1:16" x14ac:dyDescent="0.25">
      <c r="A1972" s="23">
        <v>39344</v>
      </c>
      <c r="B1972"/>
      <c r="C1972" s="22"/>
      <c r="D1972" s="10"/>
      <c r="E1972" s="6">
        <v>36.651473000000003</v>
      </c>
      <c r="F1972" s="16">
        <f t="shared" si="149"/>
        <v>6.4767647525021399E-3</v>
      </c>
      <c r="G1972" s="10"/>
      <c r="H1972" s="6">
        <v>15.18</v>
      </c>
      <c r="I1972" s="16">
        <f t="shared" si="150"/>
        <v>0.15706393054459356</v>
      </c>
      <c r="J1972" s="10"/>
      <c r="K1972" s="6">
        <v>71.985097999999994</v>
      </c>
      <c r="L1972" s="16">
        <f t="shared" si="151"/>
        <v>1.1267023647154373E-2</v>
      </c>
      <c r="M1972" s="10"/>
      <c r="N1972" s="6">
        <v>66.496059000000002</v>
      </c>
      <c r="O1972" s="16">
        <f t="shared" si="152"/>
        <v>1.4214214127068026E-2</v>
      </c>
      <c r="P1972" s="10"/>
    </row>
    <row r="1973" spans="1:16" x14ac:dyDescent="0.25">
      <c r="A1973" s="23">
        <v>39343</v>
      </c>
      <c r="B1973"/>
      <c r="C1973" s="22"/>
      <c r="D1973" s="10"/>
      <c r="E1973" s="6">
        <v>35.94773</v>
      </c>
      <c r="F1973" s="16">
        <f t="shared" si="149"/>
        <v>-7.7437009418014346E-3</v>
      </c>
      <c r="G1973" s="10"/>
      <c r="H1973" s="6">
        <v>15.59</v>
      </c>
      <c r="I1973" s="16">
        <f t="shared" si="150"/>
        <v>0.22123893805309724</v>
      </c>
      <c r="J1973" s="10"/>
      <c r="K1973" s="6">
        <v>72.385514999999998</v>
      </c>
      <c r="L1973" s="16">
        <f t="shared" si="151"/>
        <v>1.22320664670168E-2</v>
      </c>
      <c r="M1973" s="10"/>
      <c r="N1973" s="6">
        <v>67.117379</v>
      </c>
      <c r="O1973" s="16">
        <f t="shared" si="152"/>
        <v>3.5205067518597088E-2</v>
      </c>
      <c r="P1973" s="10"/>
    </row>
    <row r="1974" spans="1:16" x14ac:dyDescent="0.25">
      <c r="A1974" s="23">
        <v>39342</v>
      </c>
      <c r="B1974"/>
      <c r="C1974" s="22"/>
      <c r="D1974" s="10"/>
      <c r="E1974" s="6">
        <v>35.123142999999999</v>
      </c>
      <c r="F1974" s="16">
        <f t="shared" si="149"/>
        <v>-1.3035779012142035E-2</v>
      </c>
      <c r="G1974" s="10"/>
      <c r="H1974" s="6">
        <v>15.32</v>
      </c>
      <c r="I1974" s="16">
        <f t="shared" si="150"/>
        <v>0.28949545078577343</v>
      </c>
      <c r="J1974" s="10"/>
      <c r="K1974" s="6">
        <v>72.212922000000006</v>
      </c>
      <c r="L1974" s="16">
        <f t="shared" si="151"/>
        <v>1.8945652343903774E-2</v>
      </c>
      <c r="M1974" s="10"/>
      <c r="N1974" s="6">
        <v>67.626406000000003</v>
      </c>
      <c r="O1974" s="16">
        <f t="shared" si="152"/>
        <v>3.2179165249710318E-2</v>
      </c>
      <c r="P1974" s="10"/>
    </row>
    <row r="1975" spans="1:16" x14ac:dyDescent="0.25">
      <c r="A1975" s="23">
        <v>39339</v>
      </c>
      <c r="B1975"/>
      <c r="C1975" s="22"/>
      <c r="D1975" s="10"/>
      <c r="E1975" s="6">
        <v>35.215553999999997</v>
      </c>
      <c r="F1975" s="16">
        <f t="shared" si="149"/>
        <v>-3.0416952139430187E-2</v>
      </c>
      <c r="G1975" s="10"/>
      <c r="H1975" s="6">
        <v>15.28</v>
      </c>
      <c r="I1975" s="16">
        <f t="shared" si="150"/>
        <v>0.26716294458229939</v>
      </c>
      <c r="J1975" s="10"/>
      <c r="K1975" s="6">
        <v>72.240537000000003</v>
      </c>
      <c r="L1975" s="16">
        <f t="shared" si="151"/>
        <v>1.9276762840239714E-2</v>
      </c>
      <c r="M1975" s="10"/>
      <c r="N1975" s="6">
        <v>67.304523000000003</v>
      </c>
      <c r="O1975" s="16">
        <f t="shared" si="152"/>
        <v>3.9173354898312418E-2</v>
      </c>
      <c r="P1975" s="10"/>
    </row>
    <row r="1976" spans="1:16" x14ac:dyDescent="0.25">
      <c r="A1976" s="23">
        <v>39338</v>
      </c>
      <c r="B1976"/>
      <c r="C1976" s="22"/>
      <c r="D1976" s="10"/>
      <c r="E1976" s="6">
        <v>35.443026000000003</v>
      </c>
      <c r="F1976" s="16">
        <f t="shared" si="149"/>
        <v>-7.3755781139440701E-3</v>
      </c>
      <c r="G1976" s="10"/>
      <c r="H1976" s="6">
        <v>15.27</v>
      </c>
      <c r="I1976" s="16">
        <f t="shared" si="150"/>
        <v>0.28295549958018462</v>
      </c>
      <c r="J1976" s="10"/>
      <c r="K1976" s="6">
        <v>72.040329</v>
      </c>
      <c r="L1976" s="16">
        <f t="shared" si="151"/>
        <v>1.6118510157410171E-2</v>
      </c>
      <c r="M1976" s="10"/>
      <c r="N1976" s="6">
        <v>67.207205000000002</v>
      </c>
      <c r="O1976" s="16">
        <f t="shared" si="152"/>
        <v>2.6699533081414817E-2</v>
      </c>
      <c r="P1976" s="10"/>
    </row>
    <row r="1977" spans="1:16" x14ac:dyDescent="0.25">
      <c r="A1977" s="23">
        <v>39337</v>
      </c>
      <c r="B1977"/>
      <c r="C1977" s="22"/>
      <c r="D1977" s="10"/>
      <c r="E1977" s="6">
        <v>35.307963000000001</v>
      </c>
      <c r="F1977" s="16">
        <f t="shared" si="149"/>
        <v>-2.7081098027512018E-2</v>
      </c>
      <c r="G1977" s="10"/>
      <c r="H1977" s="6">
        <v>14.99</v>
      </c>
      <c r="I1977" s="16">
        <f t="shared" si="150"/>
        <v>0.22257806244995981</v>
      </c>
      <c r="J1977" s="10"/>
      <c r="K1977" s="6">
        <v>72.143884999999997</v>
      </c>
      <c r="L1977" s="16">
        <f t="shared" si="151"/>
        <v>1.8322210150550911E-2</v>
      </c>
      <c r="M1977" s="10"/>
      <c r="N1977" s="6">
        <v>67.813550000000006</v>
      </c>
      <c r="O1977" s="16">
        <f t="shared" si="152"/>
        <v>3.2022402558698815E-2</v>
      </c>
      <c r="P1977" s="10"/>
    </row>
    <row r="1978" spans="1:16" x14ac:dyDescent="0.25">
      <c r="A1978" s="23">
        <v>39336</v>
      </c>
      <c r="B1978"/>
      <c r="C1978" s="22"/>
      <c r="D1978" s="10"/>
      <c r="E1978" s="6">
        <v>35.507002999999997</v>
      </c>
      <c r="F1978" s="16">
        <f t="shared" si="149"/>
        <v>-1.9010675063226845E-2</v>
      </c>
      <c r="G1978" s="10"/>
      <c r="H1978" s="6">
        <v>15</v>
      </c>
      <c r="I1978" s="16">
        <f t="shared" si="150"/>
        <v>0.24192212096106047</v>
      </c>
      <c r="J1978" s="10"/>
      <c r="K1978" s="6">
        <v>72.440746000000004</v>
      </c>
      <c r="L1978" s="16">
        <f t="shared" si="151"/>
        <v>1.840112490703194E-2</v>
      </c>
      <c r="M1978" s="10"/>
      <c r="N1978" s="6">
        <v>68.068068999999994</v>
      </c>
      <c r="O1978" s="16">
        <f t="shared" si="152"/>
        <v>4.3962675477305924E-2</v>
      </c>
      <c r="P1978" s="10"/>
    </row>
    <row r="1979" spans="1:16" x14ac:dyDescent="0.25">
      <c r="A1979" s="23">
        <v>39335</v>
      </c>
      <c r="B1979"/>
      <c r="C1979" s="22"/>
      <c r="D1979" s="10"/>
      <c r="E1979" s="6">
        <v>35.407483999999997</v>
      </c>
      <c r="F1979" s="16">
        <f t="shared" si="149"/>
        <v>1.3740555871355031E-2</v>
      </c>
      <c r="G1979" s="10"/>
      <c r="H1979" s="6">
        <v>14.95</v>
      </c>
      <c r="I1979" s="16">
        <f t="shared" si="150"/>
        <v>0.24688279301745641</v>
      </c>
      <c r="J1979" s="10"/>
      <c r="K1979" s="6">
        <v>72.861873000000003</v>
      </c>
      <c r="L1979" s="16">
        <f t="shared" si="151"/>
        <v>2.5895508406924783E-2</v>
      </c>
      <c r="M1979" s="10"/>
      <c r="N1979" s="6">
        <v>68.120469</v>
      </c>
      <c r="O1979" s="16">
        <f t="shared" si="152"/>
        <v>4.561269542236901E-2</v>
      </c>
      <c r="P1979" s="10"/>
    </row>
    <row r="1980" spans="1:16" x14ac:dyDescent="0.25">
      <c r="A1980" s="23">
        <v>39332</v>
      </c>
      <c r="B1980"/>
      <c r="C1980" s="22"/>
      <c r="D1980" s="10"/>
      <c r="E1980" s="6">
        <v>35.236879000000002</v>
      </c>
      <c r="F1980" s="16">
        <f t="shared" si="149"/>
        <v>1.4195940520442818E-3</v>
      </c>
      <c r="G1980" s="10"/>
      <c r="H1980" s="6">
        <v>14.35</v>
      </c>
      <c r="I1980" s="16">
        <f t="shared" si="150"/>
        <v>0.24895572263993304</v>
      </c>
      <c r="J1980" s="10"/>
      <c r="K1980" s="6">
        <v>72.647858999999997</v>
      </c>
      <c r="L1980" s="16">
        <f t="shared" si="151"/>
        <v>3.1359968442272068E-2</v>
      </c>
      <c r="M1980" s="10"/>
      <c r="N1980" s="6">
        <v>67.596468000000002</v>
      </c>
      <c r="O1980" s="16">
        <f t="shared" si="152"/>
        <v>5.3992579800977714E-2</v>
      </c>
      <c r="P1980" s="10"/>
    </row>
    <row r="1981" spans="1:16" x14ac:dyDescent="0.25">
      <c r="A1981" s="23">
        <v>39331</v>
      </c>
      <c r="B1981"/>
      <c r="C1981" s="22"/>
      <c r="D1981" s="10"/>
      <c r="E1981" s="6">
        <v>35.876646000000001</v>
      </c>
      <c r="F1981" s="16">
        <f t="shared" si="149"/>
        <v>-3.405577650165359E-3</v>
      </c>
      <c r="G1981" s="10"/>
      <c r="H1981" s="6">
        <v>14.6</v>
      </c>
      <c r="I1981" s="16">
        <f t="shared" si="150"/>
        <v>0.1879139072847682</v>
      </c>
      <c r="J1981" s="10"/>
      <c r="K1981" s="6">
        <v>72.254346999999996</v>
      </c>
      <c r="L1981" s="16">
        <f t="shared" si="151"/>
        <v>2.9925878026699548E-2</v>
      </c>
      <c r="M1981" s="10"/>
      <c r="N1981" s="6">
        <v>66.653260000000003</v>
      </c>
      <c r="O1981" s="16">
        <f t="shared" si="152"/>
        <v>4.2889208306682525E-2</v>
      </c>
      <c r="P1981" s="10"/>
    </row>
    <row r="1982" spans="1:16" x14ac:dyDescent="0.25">
      <c r="A1982" s="23">
        <v>39330</v>
      </c>
      <c r="B1982"/>
      <c r="C1982" s="22"/>
      <c r="D1982" s="10"/>
      <c r="E1982" s="6">
        <v>35.116034999999997</v>
      </c>
      <c r="F1982" s="16">
        <f t="shared" si="149"/>
        <v>-2.1431614641493457E-2</v>
      </c>
      <c r="G1982" s="10"/>
      <c r="H1982" s="6">
        <v>14.75</v>
      </c>
      <c r="I1982" s="16">
        <f t="shared" si="150"/>
        <v>0.18699186991869898</v>
      </c>
      <c r="J1982" s="10"/>
      <c r="K1982" s="6">
        <v>72.420034999999999</v>
      </c>
      <c r="L1982" s="16">
        <f t="shared" si="151"/>
        <v>2.0586930857679153E-2</v>
      </c>
      <c r="M1982" s="10"/>
      <c r="N1982" s="6">
        <v>66.825429</v>
      </c>
      <c r="O1982" s="16">
        <f t="shared" si="152"/>
        <v>3.1291218202642135E-2</v>
      </c>
      <c r="P1982" s="10"/>
    </row>
    <row r="1983" spans="1:16" x14ac:dyDescent="0.25">
      <c r="A1983" s="23">
        <v>39329</v>
      </c>
      <c r="B1983"/>
      <c r="C1983" s="22"/>
      <c r="D1983" s="10"/>
      <c r="E1983" s="6">
        <v>35.300856000000003</v>
      </c>
      <c r="F1983" s="16">
        <f t="shared" si="149"/>
        <v>-6.7478248704864852E-2</v>
      </c>
      <c r="G1983" s="10"/>
      <c r="H1983" s="6">
        <v>14.75</v>
      </c>
      <c r="I1983" s="16">
        <f t="shared" si="150"/>
        <v>0.25212224108658754</v>
      </c>
      <c r="J1983" s="10"/>
      <c r="K1983" s="6">
        <v>72.136979999999994</v>
      </c>
      <c r="L1983" s="16">
        <f t="shared" si="151"/>
        <v>2.0757952866263363E-2</v>
      </c>
      <c r="M1983" s="10"/>
      <c r="N1983" s="6">
        <v>66.293940000000006</v>
      </c>
      <c r="O1983" s="16">
        <f t="shared" si="152"/>
        <v>4.258039495266086E-2</v>
      </c>
      <c r="P1983" s="10"/>
    </row>
    <row r="1984" spans="1:16" x14ac:dyDescent="0.25">
      <c r="A1984" s="23">
        <v>39325</v>
      </c>
      <c r="B1984"/>
      <c r="C1984" s="22"/>
      <c r="D1984" s="10"/>
      <c r="E1984" s="6">
        <v>35.392563000000003</v>
      </c>
      <c r="F1984" s="16">
        <f t="shared" si="149"/>
        <v>-3.2482608337325303E-2</v>
      </c>
      <c r="G1984" s="10"/>
      <c r="H1984" s="6">
        <v>14.83</v>
      </c>
      <c r="I1984" s="16">
        <f t="shared" si="150"/>
        <v>0.25318606627017837</v>
      </c>
      <c r="J1984" s="10"/>
      <c r="K1984" s="6">
        <v>72.297145999999998</v>
      </c>
      <c r="L1984" s="16">
        <f t="shared" si="151"/>
        <v>1.7552930448727855E-2</v>
      </c>
      <c r="M1984" s="10"/>
      <c r="N1984" s="6">
        <v>66.262504000000007</v>
      </c>
      <c r="O1984" s="16">
        <f t="shared" si="152"/>
        <v>3.6329514941102925E-2</v>
      </c>
      <c r="P1984" s="10"/>
    </row>
    <row r="1985" spans="1:16" x14ac:dyDescent="0.25">
      <c r="A1985" s="23">
        <v>39324</v>
      </c>
      <c r="B1985"/>
      <c r="C1985" s="22"/>
      <c r="D1985" s="10"/>
      <c r="E1985" s="6">
        <v>35.032783000000002</v>
      </c>
      <c r="F1985" s="16">
        <f t="shared" si="149"/>
        <v>-4.1276569567034183E-2</v>
      </c>
      <c r="G1985" s="10"/>
      <c r="H1985" s="6">
        <v>14.48</v>
      </c>
      <c r="I1985" s="16">
        <f t="shared" si="150"/>
        <v>0.24308466051969835</v>
      </c>
      <c r="J1985" s="10"/>
      <c r="K1985" s="6">
        <v>71.960434000000006</v>
      </c>
      <c r="L1985" s="16">
        <f t="shared" si="151"/>
        <v>1.8534897066364131E-2</v>
      </c>
      <c r="M1985" s="10"/>
      <c r="N1985" s="6">
        <v>66.210317000000003</v>
      </c>
      <c r="O1985" s="16">
        <f t="shared" si="152"/>
        <v>3.9700464608982911E-2</v>
      </c>
      <c r="P1985" s="10"/>
    </row>
    <row r="1986" spans="1:16" x14ac:dyDescent="0.25">
      <c r="A1986" s="23">
        <v>39323</v>
      </c>
      <c r="B1986"/>
      <c r="C1986" s="22"/>
      <c r="D1986" s="10"/>
      <c r="E1986" s="6">
        <v>35.216199000000003</v>
      </c>
      <c r="F1986" s="16">
        <f t="shared" si="149"/>
        <v>1.3055873502015425E-2</v>
      </c>
      <c r="G1986" s="10"/>
      <c r="H1986" s="6">
        <v>14.5</v>
      </c>
      <c r="I1986" s="16">
        <f t="shared" si="150"/>
        <v>0.20265780730897021</v>
      </c>
      <c r="J1986" s="10"/>
      <c r="K1986" s="6">
        <v>71.747412999999995</v>
      </c>
      <c r="L1986" s="16">
        <f t="shared" si="151"/>
        <v>1.2620430709789465E-2</v>
      </c>
      <c r="M1986" s="10"/>
      <c r="N1986" s="6">
        <v>65.770459000000002</v>
      </c>
      <c r="O1986" s="16">
        <f t="shared" si="152"/>
        <v>3.7189625897628531E-2</v>
      </c>
      <c r="P1986" s="10"/>
    </row>
    <row r="1987" spans="1:16" x14ac:dyDescent="0.25">
      <c r="A1987" s="23">
        <v>39322</v>
      </c>
      <c r="B1987"/>
      <c r="C1987" s="22"/>
      <c r="D1987" s="10"/>
      <c r="E1987" s="6">
        <v>34.715328999999997</v>
      </c>
      <c r="F1987" s="16">
        <f t="shared" si="149"/>
        <v>1.1755122627785886E-2</v>
      </c>
      <c r="G1987" s="10"/>
      <c r="H1987" s="6">
        <v>14.33</v>
      </c>
      <c r="I1987" s="16">
        <f t="shared" si="150"/>
        <v>0.1934156378600822</v>
      </c>
      <c r="J1987" s="10"/>
      <c r="K1987" s="6">
        <v>72.077251000000004</v>
      </c>
      <c r="L1987" s="16">
        <f t="shared" si="151"/>
        <v>1.2448456754191817E-2</v>
      </c>
      <c r="M1987" s="10"/>
      <c r="N1987" s="6">
        <v>65.949383999999995</v>
      </c>
      <c r="O1987" s="16">
        <f t="shared" si="152"/>
        <v>3.9611662467810449E-2</v>
      </c>
      <c r="P1987" s="10"/>
    </row>
    <row r="1988" spans="1:16" x14ac:dyDescent="0.25">
      <c r="A1988" s="23">
        <v>39321</v>
      </c>
      <c r="B1988"/>
      <c r="C1988" s="22"/>
      <c r="D1988" s="10"/>
      <c r="E1988" s="6">
        <v>35.357290999999996</v>
      </c>
      <c r="F1988" s="16">
        <f t="shared" si="149"/>
        <v>-1.4617527197959057E-2</v>
      </c>
      <c r="G1988" s="10"/>
      <c r="H1988" s="6">
        <v>14.68</v>
      </c>
      <c r="I1988" s="16">
        <f t="shared" si="150"/>
        <v>0.19019933554817281</v>
      </c>
      <c r="J1988" s="10"/>
      <c r="K1988" s="6">
        <v>71.465671</v>
      </c>
      <c r="L1988" s="16">
        <f t="shared" si="151"/>
        <v>1.4948074230850095E-2</v>
      </c>
      <c r="M1988" s="10"/>
      <c r="N1988" s="6">
        <v>65.837553</v>
      </c>
      <c r="O1988" s="16">
        <f t="shared" si="152"/>
        <v>4.2195236707663231E-2</v>
      </c>
      <c r="P1988" s="10"/>
    </row>
    <row r="1989" spans="1:16" x14ac:dyDescent="0.25">
      <c r="A1989" s="23">
        <v>39318</v>
      </c>
      <c r="B1989"/>
      <c r="C1989" s="22"/>
      <c r="D1989" s="10"/>
      <c r="E1989" s="6">
        <v>35.851108000000004</v>
      </c>
      <c r="F1989" s="16">
        <f t="shared" si="149"/>
        <v>-2.9839176541482937E-3</v>
      </c>
      <c r="G1989" s="10"/>
      <c r="H1989" s="6">
        <v>14.77</v>
      </c>
      <c r="I1989" s="16">
        <f t="shared" si="150"/>
        <v>0.20032706459525751</v>
      </c>
      <c r="J1989" s="10"/>
      <c r="K1989" s="6">
        <v>71.658077000000006</v>
      </c>
      <c r="L1989" s="16">
        <f t="shared" si="151"/>
        <v>9.2519281417116073E-3</v>
      </c>
      <c r="M1989" s="10"/>
      <c r="N1989" s="6">
        <v>65.494611000000006</v>
      </c>
      <c r="O1989" s="16">
        <f t="shared" si="152"/>
        <v>4.434995983132306E-2</v>
      </c>
      <c r="P1989" s="10"/>
    </row>
    <row r="1990" spans="1:16" x14ac:dyDescent="0.25">
      <c r="A1990" s="23">
        <v>39317</v>
      </c>
      <c r="B1990"/>
      <c r="C1990" s="22"/>
      <c r="D1990" s="10"/>
      <c r="E1990" s="6">
        <v>35.625363</v>
      </c>
      <c r="F1990" s="16">
        <f t="shared" si="149"/>
        <v>-1.9677527271055872E-4</v>
      </c>
      <c r="G1990" s="10"/>
      <c r="H1990" s="6">
        <v>14.79</v>
      </c>
      <c r="I1990" s="16">
        <f t="shared" si="150"/>
        <v>0.22167080231596348</v>
      </c>
      <c r="J1990" s="10"/>
      <c r="K1990" s="6">
        <v>71.500031000000007</v>
      </c>
      <c r="L1990" s="16">
        <f t="shared" si="151"/>
        <v>9.8234530110521412E-3</v>
      </c>
      <c r="M1990" s="10"/>
      <c r="N1990" s="6">
        <v>65.174034000000006</v>
      </c>
      <c r="O1990" s="16">
        <f t="shared" si="152"/>
        <v>3.6711798154251074E-2</v>
      </c>
      <c r="P1990" s="10"/>
    </row>
    <row r="1991" spans="1:16" x14ac:dyDescent="0.25">
      <c r="A1991" s="23">
        <v>39316</v>
      </c>
      <c r="B1991"/>
      <c r="C1991" s="22"/>
      <c r="D1991" s="10"/>
      <c r="E1991" s="6">
        <v>35.526600000000002</v>
      </c>
      <c r="F1991" s="16">
        <f t="shared" si="149"/>
        <v>-6.8829765475399984E-3</v>
      </c>
      <c r="G1991" s="10"/>
      <c r="H1991" s="6">
        <v>14.6</v>
      </c>
      <c r="I1991" s="16">
        <f t="shared" si="150"/>
        <v>0.20833333333333326</v>
      </c>
      <c r="J1991" s="10"/>
      <c r="K1991" s="6">
        <v>71.465671</v>
      </c>
      <c r="L1991" s="16">
        <f t="shared" si="151"/>
        <v>1.0225027032691791E-2</v>
      </c>
      <c r="M1991" s="10"/>
      <c r="N1991" s="6">
        <v>64.950378999999998</v>
      </c>
      <c r="O1991" s="16">
        <f t="shared" si="152"/>
        <v>4.1554593012203878E-2</v>
      </c>
      <c r="P1991" s="10"/>
    </row>
    <row r="1992" spans="1:16" x14ac:dyDescent="0.25">
      <c r="A1992" s="23">
        <v>39315</v>
      </c>
      <c r="B1992"/>
      <c r="C1992" s="22"/>
      <c r="D1992" s="10"/>
      <c r="E1992" s="6">
        <v>35.110382999999999</v>
      </c>
      <c r="F1992" s="16">
        <f t="shared" si="149"/>
        <v>-8.0756456445689739E-3</v>
      </c>
      <c r="G1992" s="10"/>
      <c r="H1992" s="6">
        <v>14.25</v>
      </c>
      <c r="I1992" s="16">
        <f t="shared" si="150"/>
        <v>0.17174959871589079</v>
      </c>
      <c r="J1992" s="10"/>
      <c r="K1992" s="6">
        <v>71.321365999999998</v>
      </c>
      <c r="L1992" s="16">
        <f t="shared" si="151"/>
        <v>1.4149296871130757E-2</v>
      </c>
      <c r="M1992" s="10"/>
      <c r="N1992" s="6">
        <v>65.054753000000005</v>
      </c>
      <c r="O1992" s="16">
        <f t="shared" si="152"/>
        <v>4.0821452200101138E-2</v>
      </c>
      <c r="P1992" s="10"/>
    </row>
    <row r="1993" spans="1:16" x14ac:dyDescent="0.25">
      <c r="A1993" s="23">
        <v>39314</v>
      </c>
      <c r="B1993"/>
      <c r="C1993" s="22"/>
      <c r="D1993" s="10"/>
      <c r="E1993" s="6">
        <v>35.258527999999998</v>
      </c>
      <c r="F1993" s="16">
        <f t="shared" ref="F1993:F2056" si="153">E1992/E2021-1</f>
        <v>1.7791384900094576E-2</v>
      </c>
      <c r="G1993" s="10"/>
      <c r="H1993" s="6">
        <v>14.42</v>
      </c>
      <c r="I1993" s="16">
        <f t="shared" ref="I1993:I2056" si="154">H1992/H2021-1</f>
        <v>0.17671345995045429</v>
      </c>
      <c r="J1993" s="10"/>
      <c r="K1993" s="6">
        <v>71.177059999999997</v>
      </c>
      <c r="L1993" s="16">
        <f t="shared" ref="L1993:L2056" si="155">K1992/K2021-1</f>
        <v>8.0903211274383491E-3</v>
      </c>
      <c r="M1993" s="10"/>
      <c r="N1993" s="6">
        <v>64.741626999999994</v>
      </c>
      <c r="O1993" s="16">
        <f t="shared" ref="O1993:O2056" si="156">N1992/N2021-1</f>
        <v>3.8908587850135623E-2</v>
      </c>
      <c r="P1993" s="10"/>
    </row>
    <row r="1994" spans="1:16" x14ac:dyDescent="0.25">
      <c r="A1994" s="23">
        <v>39311</v>
      </c>
      <c r="B1994"/>
      <c r="C1994" s="22"/>
      <c r="D1994" s="10"/>
      <c r="E1994" s="6">
        <v>35.004564000000002</v>
      </c>
      <c r="F1994" s="16">
        <f t="shared" si="153"/>
        <v>2.7127015121770182E-2</v>
      </c>
      <c r="G1994" s="10"/>
      <c r="H1994" s="6">
        <v>14.95</v>
      </c>
      <c r="I1994" s="16">
        <f t="shared" si="154"/>
        <v>0.18976897689768979</v>
      </c>
      <c r="J1994" s="10"/>
      <c r="K1994" s="6">
        <v>70.668550999999994</v>
      </c>
      <c r="L1994" s="16">
        <f t="shared" si="155"/>
        <v>1.500539971512227E-3</v>
      </c>
      <c r="M1994" s="10"/>
      <c r="N1994" s="6">
        <v>64.704353999999995</v>
      </c>
      <c r="O1994" s="16">
        <f t="shared" si="156"/>
        <v>2.3229216660907603E-2</v>
      </c>
      <c r="P1994" s="10"/>
    </row>
    <row r="1995" spans="1:16" x14ac:dyDescent="0.25">
      <c r="A1995" s="23">
        <v>39310</v>
      </c>
      <c r="B1995"/>
      <c r="C1995" s="22"/>
      <c r="D1995" s="10"/>
      <c r="E1995" s="6">
        <v>34.891691999999999</v>
      </c>
      <c r="F1995" s="16">
        <f t="shared" si="153"/>
        <v>4.0469576854835765E-3</v>
      </c>
      <c r="G1995" s="10"/>
      <c r="H1995" s="6">
        <v>13.84</v>
      </c>
      <c r="I1995" s="16">
        <f t="shared" si="154"/>
        <v>0.22944078947368407</v>
      </c>
      <c r="J1995" s="10"/>
      <c r="K1995" s="6">
        <v>70.544865000000001</v>
      </c>
      <c r="L1995" s="16">
        <f t="shared" si="155"/>
        <v>1.1858068525212317E-3</v>
      </c>
      <c r="M1995" s="10"/>
      <c r="N1995" s="6">
        <v>64.965287000000004</v>
      </c>
      <c r="O1995" s="16">
        <f t="shared" si="156"/>
        <v>3.997298759521084E-2</v>
      </c>
      <c r="P1995" s="10"/>
    </row>
    <row r="1996" spans="1:16" x14ac:dyDescent="0.25">
      <c r="A1996" s="23">
        <v>39309</v>
      </c>
      <c r="B1996"/>
      <c r="C1996" s="22"/>
      <c r="D1996" s="10"/>
      <c r="E1996" s="6">
        <v>35.117437000000002</v>
      </c>
      <c r="F1996" s="16">
        <f t="shared" si="153"/>
        <v>0</v>
      </c>
      <c r="G1996" s="10"/>
      <c r="H1996" s="6">
        <v>13.46</v>
      </c>
      <c r="I1996" s="16">
        <f t="shared" si="154"/>
        <v>0.13071895424836599</v>
      </c>
      <c r="J1996" s="10"/>
      <c r="K1996" s="6">
        <v>71.238902999999993</v>
      </c>
      <c r="L1996" s="16">
        <f t="shared" si="155"/>
        <v>1.4711837880521106E-3</v>
      </c>
      <c r="M1996" s="10"/>
      <c r="N1996" s="6">
        <v>64.301767999999996</v>
      </c>
      <c r="O1996" s="16">
        <f t="shared" si="156"/>
        <v>4.7919223746033524E-2</v>
      </c>
      <c r="P1996" s="10"/>
    </row>
    <row r="1997" spans="1:16" x14ac:dyDescent="0.25">
      <c r="A1997" s="23">
        <v>39308</v>
      </c>
      <c r="B1997"/>
      <c r="C1997" s="22"/>
      <c r="D1997" s="10"/>
      <c r="E1997" s="6">
        <v>35.223255999999999</v>
      </c>
      <c r="F1997" s="16">
        <f t="shared" si="153"/>
        <v>-8.0288729858624119E-4</v>
      </c>
      <c r="G1997" s="10"/>
      <c r="H1997" s="6">
        <v>13.67</v>
      </c>
      <c r="I1997" s="16">
        <f t="shared" si="154"/>
        <v>8.2864038616251134E-2</v>
      </c>
      <c r="J1997" s="10"/>
      <c r="K1997" s="6">
        <v>71.431309999999996</v>
      </c>
      <c r="L1997" s="16">
        <f t="shared" si="155"/>
        <v>9.3640072878222735E-3</v>
      </c>
      <c r="M1997" s="10"/>
      <c r="N1997" s="6">
        <v>64.532880000000006</v>
      </c>
      <c r="O1997" s="16">
        <f t="shared" si="156"/>
        <v>3.3009132144051545E-2</v>
      </c>
      <c r="P1997" s="10"/>
    </row>
    <row r="1998" spans="1:16" x14ac:dyDescent="0.25">
      <c r="A1998" s="23">
        <v>39307</v>
      </c>
      <c r="B1998"/>
      <c r="C1998" s="22"/>
      <c r="D1998" s="10"/>
      <c r="E1998" s="6">
        <v>35.667692000000002</v>
      </c>
      <c r="F1998" s="16">
        <f t="shared" si="153"/>
        <v>2.0068153491774599E-3</v>
      </c>
      <c r="G1998" s="10"/>
      <c r="H1998" s="6">
        <v>12.7</v>
      </c>
      <c r="I1998" s="16">
        <f t="shared" si="154"/>
        <v>9.3599999999999905E-2</v>
      </c>
      <c r="J1998" s="10"/>
      <c r="K1998" s="6">
        <v>70.984654000000006</v>
      </c>
      <c r="L1998" s="16">
        <f t="shared" si="155"/>
        <v>5.5617539580932185E-3</v>
      </c>
      <c r="M1998" s="10"/>
      <c r="N1998" s="6">
        <v>64.361412000000001</v>
      </c>
      <c r="O1998" s="16">
        <f t="shared" si="156"/>
        <v>2.5103657054923456E-2</v>
      </c>
      <c r="P1998" s="10"/>
    </row>
    <row r="1999" spans="1:16" x14ac:dyDescent="0.25">
      <c r="A1999" s="23">
        <v>39304</v>
      </c>
      <c r="B1999"/>
      <c r="C1999" s="22"/>
      <c r="D1999" s="10"/>
      <c r="E1999" s="6">
        <v>35.893436000000001</v>
      </c>
      <c r="F1999" s="16">
        <f t="shared" si="153"/>
        <v>1.9971808408359992E-2</v>
      </c>
      <c r="G1999" s="10"/>
      <c r="H1999" s="6">
        <v>12.87</v>
      </c>
      <c r="I1999" s="16">
        <f t="shared" si="154"/>
        <v>2.917341977309551E-2</v>
      </c>
      <c r="J1999" s="10"/>
      <c r="K1999" s="6">
        <v>70.737272000000004</v>
      </c>
      <c r="L1999" s="16">
        <f t="shared" si="155"/>
        <v>-5.3347850414187103E-4</v>
      </c>
      <c r="M1999" s="10"/>
      <c r="N1999" s="6">
        <v>64.175030000000007</v>
      </c>
      <c r="O1999" s="16">
        <f t="shared" si="156"/>
        <v>1.6146555558204545E-2</v>
      </c>
      <c r="P1999" s="10"/>
    </row>
    <row r="2000" spans="1:16" x14ac:dyDescent="0.25">
      <c r="A2000" s="23">
        <v>39303</v>
      </c>
      <c r="B2000"/>
      <c r="C2000" s="22"/>
      <c r="D2000" s="10"/>
      <c r="E2000" s="6">
        <v>36.288488000000001</v>
      </c>
      <c r="F2000" s="16">
        <f t="shared" si="153"/>
        <v>2.1686776892767545E-2</v>
      </c>
      <c r="G2000" s="10"/>
      <c r="H2000" s="6">
        <v>12.67</v>
      </c>
      <c r="I2000" s="16">
        <f t="shared" si="154"/>
        <v>3.706688154713933E-2</v>
      </c>
      <c r="J2000" s="10"/>
      <c r="K2000" s="6">
        <v>71.053370000000001</v>
      </c>
      <c r="L2000" s="16">
        <f t="shared" si="155"/>
        <v>-6.4848953615773697E-3</v>
      </c>
      <c r="M2000" s="10"/>
      <c r="N2000" s="6">
        <v>64.324133000000003</v>
      </c>
      <c r="O2000" s="16">
        <f t="shared" si="156"/>
        <v>1.8530129424448205E-2</v>
      </c>
      <c r="P2000" s="10"/>
    </row>
    <row r="2001" spans="1:16" x14ac:dyDescent="0.25">
      <c r="A2001" s="23">
        <v>39302</v>
      </c>
      <c r="B2001"/>
      <c r="C2001" s="22"/>
      <c r="D2001" s="10"/>
      <c r="E2001" s="6">
        <v>36.937505999999999</v>
      </c>
      <c r="F2001" s="16">
        <f t="shared" si="153"/>
        <v>1.9017415112649427E-2</v>
      </c>
      <c r="G2001" s="10"/>
      <c r="H2001" s="6">
        <v>12.43</v>
      </c>
      <c r="I2001" s="16">
        <f t="shared" si="154"/>
        <v>1.2789768185451633E-2</v>
      </c>
      <c r="J2001" s="10"/>
      <c r="K2001" s="6">
        <v>71.115212</v>
      </c>
      <c r="L2001" s="16">
        <f t="shared" si="155"/>
        <v>3.6168040847879279E-3</v>
      </c>
      <c r="M2001" s="10"/>
      <c r="N2001" s="6">
        <v>64.234673000000001</v>
      </c>
      <c r="O2001" s="16">
        <f t="shared" si="156"/>
        <v>3.1432439326582129E-2</v>
      </c>
      <c r="P2001" s="10"/>
    </row>
    <row r="2002" spans="1:16" x14ac:dyDescent="0.25">
      <c r="A2002" s="23">
        <v>39301</v>
      </c>
      <c r="B2002"/>
      <c r="C2002" s="22"/>
      <c r="D2002" s="10"/>
      <c r="E2002" s="6">
        <v>36.422525999999998</v>
      </c>
      <c r="F2002" s="16">
        <f t="shared" si="153"/>
        <v>4.033376521083909E-2</v>
      </c>
      <c r="G2002" s="10"/>
      <c r="H2002" s="6">
        <v>12.09</v>
      </c>
      <c r="I2002" s="16">
        <f t="shared" si="154"/>
        <v>1.9688269073010689E-2</v>
      </c>
      <c r="J2002" s="10"/>
      <c r="K2002" s="6">
        <v>71.039623000000006</v>
      </c>
      <c r="L2002" s="16">
        <f t="shared" si="155"/>
        <v>3.4288903608028498E-3</v>
      </c>
      <c r="M2002" s="10"/>
      <c r="N2002" s="6">
        <v>65.024930999999995</v>
      </c>
      <c r="O2002" s="16">
        <f t="shared" si="156"/>
        <v>2.9753692916571373E-2</v>
      </c>
      <c r="P2002" s="10"/>
    </row>
    <row r="2003" spans="1:16" x14ac:dyDescent="0.25">
      <c r="A2003" s="23">
        <v>39300</v>
      </c>
      <c r="B2003"/>
      <c r="C2003" s="22"/>
      <c r="D2003" s="10"/>
      <c r="E2003" s="6">
        <v>36.224997000000002</v>
      </c>
      <c r="F2003" s="16">
        <f t="shared" si="153"/>
        <v>5.1099396228275085E-2</v>
      </c>
      <c r="G2003" s="10"/>
      <c r="H2003" s="6">
        <v>12.09</v>
      </c>
      <c r="I2003" s="16">
        <f t="shared" si="154"/>
        <v>6.6611157368858809E-3</v>
      </c>
      <c r="J2003" s="10"/>
      <c r="K2003" s="6">
        <v>70.847217000000001</v>
      </c>
      <c r="L2003" s="16">
        <f t="shared" si="155"/>
        <v>2.362336746458471E-3</v>
      </c>
      <c r="M2003" s="10"/>
      <c r="N2003" s="6">
        <v>65.077117000000001</v>
      </c>
      <c r="O2003" s="16">
        <f t="shared" si="156"/>
        <v>4.3412387838264177E-2</v>
      </c>
      <c r="P2003" s="10"/>
    </row>
    <row r="2004" spans="1:16" x14ac:dyDescent="0.25">
      <c r="A2004" s="23">
        <v>39297</v>
      </c>
      <c r="B2004"/>
      <c r="C2004" s="22"/>
      <c r="D2004" s="10"/>
      <c r="E2004" s="6">
        <v>35.477218999999998</v>
      </c>
      <c r="F2004" s="16">
        <f t="shared" si="153"/>
        <v>6.2267221237159109E-2</v>
      </c>
      <c r="G2004" s="10"/>
      <c r="H2004" s="6">
        <v>11.91</v>
      </c>
      <c r="I2004" s="16">
        <f t="shared" si="154"/>
        <v>-2.4752475247524774E-3</v>
      </c>
      <c r="J2004" s="10"/>
      <c r="K2004" s="6">
        <v>71.094598000000005</v>
      </c>
      <c r="L2004" s="16">
        <f t="shared" si="155"/>
        <v>-5.4456590252549564E-4</v>
      </c>
      <c r="M2004" s="10"/>
      <c r="N2004" s="6">
        <v>65.554254999999998</v>
      </c>
      <c r="O2004" s="16">
        <f t="shared" si="156"/>
        <v>4.4497718470677183E-2</v>
      </c>
      <c r="P2004" s="10"/>
    </row>
    <row r="2005" spans="1:16" x14ac:dyDescent="0.25">
      <c r="A2005" s="23">
        <v>39296</v>
      </c>
      <c r="B2005"/>
      <c r="C2005" s="22"/>
      <c r="D2005" s="10"/>
      <c r="E2005" s="6">
        <v>36.429578999999997</v>
      </c>
      <c r="F2005" s="16">
        <f t="shared" si="153"/>
        <v>3.5839377419909502E-2</v>
      </c>
      <c r="G2005" s="10"/>
      <c r="H2005" s="6">
        <v>12.49</v>
      </c>
      <c r="I2005" s="16">
        <f t="shared" si="154"/>
        <v>-1.7326732673267231E-2</v>
      </c>
      <c r="J2005" s="10"/>
      <c r="K2005" s="6">
        <v>70.744140000000002</v>
      </c>
      <c r="L2005" s="16">
        <f t="shared" si="155"/>
        <v>4.1025578737510227E-3</v>
      </c>
      <c r="M2005" s="10"/>
      <c r="N2005" s="6">
        <v>65.121847000000002</v>
      </c>
      <c r="O2005" s="16">
        <f t="shared" si="156"/>
        <v>5.7934169586636219E-2</v>
      </c>
      <c r="P2005" s="10"/>
    </row>
    <row r="2006" spans="1:16" x14ac:dyDescent="0.25">
      <c r="A2006" s="23">
        <v>39295</v>
      </c>
      <c r="B2006"/>
      <c r="C2006" s="22"/>
      <c r="D2006" s="10"/>
      <c r="E2006" s="6">
        <v>35.992198999999999</v>
      </c>
      <c r="F2006" s="16">
        <f t="shared" si="153"/>
        <v>4.7464491319716862E-2</v>
      </c>
      <c r="G2006" s="10"/>
      <c r="H2006" s="6">
        <v>12.07</v>
      </c>
      <c r="I2006" s="16">
        <f t="shared" si="154"/>
        <v>3.0528052805280703E-2</v>
      </c>
      <c r="J2006" s="10"/>
      <c r="K2006" s="6">
        <v>70.840343000000004</v>
      </c>
      <c r="L2006" s="16">
        <f t="shared" si="155"/>
        <v>1.8501562888249001E-3</v>
      </c>
      <c r="M2006" s="10"/>
      <c r="N2006" s="6">
        <v>64.957830000000001</v>
      </c>
      <c r="O2006" s="16">
        <f t="shared" si="156"/>
        <v>5.7775309200053471E-2</v>
      </c>
      <c r="P2006" s="10"/>
    </row>
    <row r="2007" spans="1:16" x14ac:dyDescent="0.25">
      <c r="A2007" s="23">
        <v>39294</v>
      </c>
      <c r="B2007"/>
      <c r="C2007" s="22"/>
      <c r="D2007" s="10"/>
      <c r="E2007" s="6">
        <v>35.025730000000003</v>
      </c>
      <c r="F2007" s="16">
        <f t="shared" si="153"/>
        <v>3.5728820920248205E-2</v>
      </c>
      <c r="G2007" s="10"/>
      <c r="H2007" s="6">
        <v>12.03</v>
      </c>
      <c r="I2007" s="16">
        <f t="shared" si="154"/>
        <v>-2.4793388429751317E-3</v>
      </c>
      <c r="J2007" s="10"/>
      <c r="K2007" s="6">
        <v>70.612206999999998</v>
      </c>
      <c r="L2007" s="16">
        <f t="shared" si="155"/>
        <v>6.0783382871476554E-4</v>
      </c>
      <c r="M2007" s="10"/>
      <c r="N2007" s="6">
        <v>65.098740000000006</v>
      </c>
      <c r="O2007" s="16">
        <f t="shared" si="156"/>
        <v>5.0063990412026582E-2</v>
      </c>
      <c r="P2007" s="10"/>
    </row>
    <row r="2008" spans="1:16" x14ac:dyDescent="0.25">
      <c r="A2008" s="23">
        <v>39293</v>
      </c>
      <c r="B2008"/>
      <c r="C2008" s="22"/>
      <c r="D2008" s="10"/>
      <c r="E2008" s="6">
        <v>35.357290999999996</v>
      </c>
      <c r="F2008" s="16">
        <f t="shared" si="153"/>
        <v>-1.3314747697514728E-2</v>
      </c>
      <c r="G2008" s="10"/>
      <c r="H2008" s="6">
        <v>11.97</v>
      </c>
      <c r="I2008" s="16">
        <f t="shared" si="154"/>
        <v>-1.0690789473684292E-2</v>
      </c>
      <c r="J2008" s="10"/>
      <c r="K2008" s="6">
        <v>70.646404000000004</v>
      </c>
      <c r="L2008" s="16">
        <f t="shared" si="155"/>
        <v>-7.3871786208931089E-3</v>
      </c>
      <c r="M2008" s="10"/>
      <c r="N2008" s="6">
        <v>64.630881000000002</v>
      </c>
      <c r="O2008" s="16">
        <f t="shared" si="156"/>
        <v>4.3853201959005661E-2</v>
      </c>
      <c r="P2008" s="10"/>
    </row>
    <row r="2009" spans="1:16" x14ac:dyDescent="0.25">
      <c r="A2009" s="23">
        <v>39290</v>
      </c>
      <c r="B2009"/>
      <c r="C2009" s="22"/>
      <c r="D2009" s="10"/>
      <c r="E2009" s="6">
        <v>35.357290999999996</v>
      </c>
      <c r="F2009" s="16">
        <f t="shared" si="153"/>
        <v>-1.0073109854214612E-2</v>
      </c>
      <c r="G2009" s="10"/>
      <c r="H2009" s="6">
        <v>12.08</v>
      </c>
      <c r="I2009" s="16">
        <f t="shared" si="154"/>
        <v>-2.2058823529411686E-2</v>
      </c>
      <c r="J2009" s="10"/>
      <c r="K2009" s="6">
        <v>70.536978000000005</v>
      </c>
      <c r="L2009" s="16">
        <f t="shared" si="155"/>
        <v>-4.9758371255281819E-4</v>
      </c>
      <c r="M2009" s="10"/>
      <c r="N2009" s="6">
        <v>64.816537999999994</v>
      </c>
      <c r="O2009" s="16">
        <f t="shared" si="156"/>
        <v>4.6029764231212411E-2</v>
      </c>
      <c r="P2009" s="10"/>
    </row>
    <row r="2010" spans="1:16" x14ac:dyDescent="0.25">
      <c r="A2010" s="23">
        <v>39289</v>
      </c>
      <c r="B2010"/>
      <c r="C2010" s="22"/>
      <c r="D2010" s="10"/>
      <c r="E2010" s="6">
        <v>36.662379999999999</v>
      </c>
      <c r="F2010" s="16">
        <f t="shared" si="153"/>
        <v>-1.2024438508996038E-2</v>
      </c>
      <c r="G2010" s="10"/>
      <c r="H2010" s="6">
        <v>12.3</v>
      </c>
      <c r="I2010" s="16">
        <f t="shared" si="154"/>
        <v>-1.4681892332789492E-2</v>
      </c>
      <c r="J2010" s="10"/>
      <c r="K2010" s="6">
        <v>70.796857000000003</v>
      </c>
      <c r="L2010" s="16">
        <f t="shared" si="155"/>
        <v>-2.1418653755312933E-3</v>
      </c>
      <c r="M2010" s="10"/>
      <c r="N2010" s="6">
        <v>64.630881000000002</v>
      </c>
      <c r="O2010" s="16">
        <f t="shared" si="156"/>
        <v>4.6903575305291101E-2</v>
      </c>
      <c r="P2010" s="10"/>
    </row>
    <row r="2011" spans="1:16" x14ac:dyDescent="0.25">
      <c r="A2011" s="23">
        <v>39288</v>
      </c>
      <c r="B2011"/>
      <c r="C2011" s="22"/>
      <c r="D2011" s="10"/>
      <c r="E2011" s="6">
        <v>37.657068000000002</v>
      </c>
      <c r="F2011" s="16">
        <f t="shared" si="153"/>
        <v>3.4640687902779188E-2</v>
      </c>
      <c r="G2011" s="10"/>
      <c r="H2011" s="6">
        <v>11.78</v>
      </c>
      <c r="I2011" s="16">
        <f t="shared" si="154"/>
        <v>-8.8638195004028253E-3</v>
      </c>
      <c r="J2011" s="10"/>
      <c r="K2011" s="6">
        <v>70.947314000000006</v>
      </c>
      <c r="L2011" s="16">
        <f t="shared" si="155"/>
        <v>5.5050722100444816E-3</v>
      </c>
      <c r="M2011" s="10"/>
      <c r="N2011" s="6">
        <v>64.096187999999998</v>
      </c>
      <c r="O2011" s="16">
        <f t="shared" si="156"/>
        <v>5.1063525019955369E-2</v>
      </c>
      <c r="P2011" s="10"/>
    </row>
    <row r="2012" spans="1:16" x14ac:dyDescent="0.25">
      <c r="A2012" s="23">
        <v>39287</v>
      </c>
      <c r="B2012"/>
      <c r="C2012" s="22"/>
      <c r="D2012" s="10"/>
      <c r="E2012" s="6">
        <v>36.486016999999997</v>
      </c>
      <c r="F2012" s="16">
        <f t="shared" si="153"/>
        <v>5.3483383502648474E-2</v>
      </c>
      <c r="G2012" s="10"/>
      <c r="H2012" s="6">
        <v>11.77</v>
      </c>
      <c r="I2012" s="16">
        <f t="shared" si="154"/>
        <v>-3.2046014790468424E-2</v>
      </c>
      <c r="J2012" s="10"/>
      <c r="K2012" s="6">
        <v>70.892606999999998</v>
      </c>
      <c r="L2012" s="16">
        <f t="shared" si="155"/>
        <v>7.3497572535941025E-3</v>
      </c>
      <c r="M2012" s="10"/>
      <c r="N2012" s="6">
        <v>63.969943000000001</v>
      </c>
      <c r="O2012" s="16">
        <f t="shared" si="156"/>
        <v>3.9741173727042556E-2</v>
      </c>
      <c r="P2012" s="10"/>
    </row>
    <row r="2013" spans="1:16" x14ac:dyDescent="0.25">
      <c r="A2013" s="23">
        <v>39286</v>
      </c>
      <c r="B2013"/>
      <c r="C2013" s="22"/>
      <c r="D2013" s="10"/>
      <c r="E2013" s="6">
        <v>36.916342999999998</v>
      </c>
      <c r="F2013" s="16">
        <f t="shared" si="153"/>
        <v>2.986860304229122E-2</v>
      </c>
      <c r="G2013" s="10"/>
      <c r="H2013" s="6">
        <v>11.93</v>
      </c>
      <c r="I2013" s="16">
        <f t="shared" si="154"/>
        <v>-3.2072368421052655E-2</v>
      </c>
      <c r="J2013" s="10"/>
      <c r="K2013" s="6">
        <v>70.981510999999998</v>
      </c>
      <c r="L2013" s="16">
        <f t="shared" si="155"/>
        <v>1.0970617174651087E-2</v>
      </c>
      <c r="M2013" s="10"/>
      <c r="N2013" s="6">
        <v>63.732301999999997</v>
      </c>
      <c r="O2013" s="16">
        <f t="shared" si="156"/>
        <v>5.0042316890808181E-2</v>
      </c>
      <c r="P2013" s="10"/>
    </row>
    <row r="2014" spans="1:16" x14ac:dyDescent="0.25">
      <c r="A2014" s="23">
        <v>39283</v>
      </c>
      <c r="B2014"/>
      <c r="C2014" s="22"/>
      <c r="D2014" s="10"/>
      <c r="E2014" s="6">
        <v>34.581294</v>
      </c>
      <c r="F2014" s="16">
        <f t="shared" si="153"/>
        <v>2.5073499108469788E-2</v>
      </c>
      <c r="G2014" s="10"/>
      <c r="H2014" s="6">
        <v>12.04</v>
      </c>
      <c r="I2014" s="16">
        <f t="shared" si="154"/>
        <v>-1.9720624486442073E-2</v>
      </c>
      <c r="J2014" s="10"/>
      <c r="K2014" s="6">
        <v>71.063580999999999</v>
      </c>
      <c r="L2014" s="16">
        <f t="shared" si="155"/>
        <v>6.7647962978620857E-3</v>
      </c>
      <c r="M2014" s="10"/>
      <c r="N2014" s="6">
        <v>63.836269999999999</v>
      </c>
      <c r="O2014" s="16">
        <f t="shared" si="156"/>
        <v>3.0992775238961823E-2</v>
      </c>
      <c r="P2014" s="10"/>
    </row>
    <row r="2015" spans="1:16" x14ac:dyDescent="0.25">
      <c r="A2015" s="23">
        <v>39282</v>
      </c>
      <c r="B2015"/>
      <c r="C2015" s="22"/>
      <c r="D2015" s="10"/>
      <c r="E2015" s="6">
        <v>34.807037999999999</v>
      </c>
      <c r="F2015" s="16">
        <f t="shared" si="153"/>
        <v>-2.2337425151393586E-2</v>
      </c>
      <c r="G2015" s="10"/>
      <c r="H2015" s="6">
        <v>12.15</v>
      </c>
      <c r="I2015" s="16">
        <f t="shared" si="154"/>
        <v>-9.8684210526316374E-3</v>
      </c>
      <c r="J2015" s="10"/>
      <c r="K2015" s="6">
        <v>70.865250000000003</v>
      </c>
      <c r="L2015" s="16">
        <f t="shared" si="155"/>
        <v>4.8239298821515231E-3</v>
      </c>
      <c r="M2015" s="10"/>
      <c r="N2015" s="6">
        <v>63.264448999999999</v>
      </c>
      <c r="O2015" s="16">
        <f t="shared" si="156"/>
        <v>2.9717040967453645E-2</v>
      </c>
      <c r="P2015" s="10"/>
    </row>
    <row r="2016" spans="1:16" x14ac:dyDescent="0.25">
      <c r="A2016" s="23">
        <v>39281</v>
      </c>
      <c r="B2016"/>
      <c r="C2016" s="22"/>
      <c r="D2016" s="10"/>
      <c r="E2016" s="6">
        <v>35.230308999999998</v>
      </c>
      <c r="F2016" s="16">
        <f t="shared" si="153"/>
        <v>-1.9864925836939995E-2</v>
      </c>
      <c r="G2016" s="10"/>
      <c r="H2016" s="6">
        <v>12.04</v>
      </c>
      <c r="I2016" s="16">
        <f t="shared" si="154"/>
        <v>2.4752475247524774E-3</v>
      </c>
      <c r="J2016" s="10"/>
      <c r="K2016" s="6">
        <v>71.015703000000002</v>
      </c>
      <c r="L2016" s="16">
        <f t="shared" si="155"/>
        <v>2.5020660042542886E-3</v>
      </c>
      <c r="M2016" s="10"/>
      <c r="N2016" s="6">
        <v>63.279299000000002</v>
      </c>
      <c r="O2016" s="16">
        <f t="shared" si="156"/>
        <v>1.9641514355465572E-2</v>
      </c>
      <c r="P2016" s="10"/>
    </row>
    <row r="2017" spans="1:16" x14ac:dyDescent="0.25">
      <c r="A2017" s="23">
        <v>39280</v>
      </c>
      <c r="B2017"/>
      <c r="C2017" s="22"/>
      <c r="D2017" s="10"/>
      <c r="E2017" s="6">
        <v>35.46311</v>
      </c>
      <c r="F2017" s="16">
        <f t="shared" si="153"/>
        <v>-1.615444592080495E-2</v>
      </c>
      <c r="G2017" s="10"/>
      <c r="H2017" s="6">
        <v>12.23</v>
      </c>
      <c r="I2017" s="16">
        <f t="shared" si="154"/>
        <v>-9.0534979423869677E-3</v>
      </c>
      <c r="J2017" s="10"/>
      <c r="K2017" s="6">
        <v>70.810536999999997</v>
      </c>
      <c r="L2017" s="16">
        <f t="shared" si="155"/>
        <v>-6.090659253686459E-3</v>
      </c>
      <c r="M2017" s="10"/>
      <c r="N2017" s="6">
        <v>63.041657999999998</v>
      </c>
      <c r="O2017" s="16">
        <f t="shared" si="156"/>
        <v>1.6089867987645334E-3</v>
      </c>
      <c r="P2017" s="10"/>
    </row>
    <row r="2018" spans="1:16" x14ac:dyDescent="0.25">
      <c r="A2018" s="23">
        <v>39279</v>
      </c>
      <c r="B2018"/>
      <c r="C2018" s="22"/>
      <c r="D2018" s="10"/>
      <c r="E2018" s="6">
        <v>35.858164000000002</v>
      </c>
      <c r="F2018" s="16">
        <f t="shared" si="153"/>
        <v>-1.5471947908652584E-2</v>
      </c>
      <c r="G2018" s="10"/>
      <c r="H2018" s="6">
        <v>12.09</v>
      </c>
      <c r="I2018" s="16">
        <f t="shared" si="154"/>
        <v>6.5843621399177543E-3</v>
      </c>
      <c r="J2018" s="10"/>
      <c r="K2018" s="6">
        <v>70.960994999999997</v>
      </c>
      <c r="L2018" s="16">
        <f t="shared" si="155"/>
        <v>-8.1115298336946751E-3</v>
      </c>
      <c r="M2018" s="10"/>
      <c r="N2018" s="6">
        <v>63.175331</v>
      </c>
      <c r="O2018" s="16">
        <f t="shared" si="156"/>
        <v>-2.6196524736669113E-3</v>
      </c>
      <c r="P2018" s="10"/>
    </row>
    <row r="2019" spans="1:16" x14ac:dyDescent="0.25">
      <c r="A2019" s="23">
        <v>39276</v>
      </c>
      <c r="B2019"/>
      <c r="C2019" s="22"/>
      <c r="D2019" s="10"/>
      <c r="E2019" s="6">
        <v>35.872270999999998</v>
      </c>
      <c r="F2019" s="16">
        <f t="shared" si="153"/>
        <v>-1.046783259724493E-2</v>
      </c>
      <c r="G2019" s="10"/>
      <c r="H2019" s="6">
        <v>12.24</v>
      </c>
      <c r="I2019" s="16">
        <f t="shared" si="154"/>
        <v>-7.3891625615762901E-3</v>
      </c>
      <c r="J2019" s="10"/>
      <c r="K2019" s="6">
        <v>70.776341000000002</v>
      </c>
      <c r="L2019" s="16">
        <f t="shared" si="155"/>
        <v>-9.216461498043782E-3</v>
      </c>
      <c r="M2019" s="10"/>
      <c r="N2019" s="6">
        <v>62.573805</v>
      </c>
      <c r="O2019" s="16">
        <f t="shared" si="156"/>
        <v>-6.7821761545552306E-3</v>
      </c>
      <c r="P2019" s="10"/>
    </row>
    <row r="2020" spans="1:16" x14ac:dyDescent="0.25">
      <c r="A2020" s="23">
        <v>39275</v>
      </c>
      <c r="B2020"/>
      <c r="C2020" s="22"/>
      <c r="D2020" s="10"/>
      <c r="E2020" s="6">
        <v>35.815835999999997</v>
      </c>
      <c r="F2020" s="16">
        <f t="shared" si="153"/>
        <v>-1.7482984728949158E-2</v>
      </c>
      <c r="G2020" s="10"/>
      <c r="H2020" s="6">
        <v>12.46</v>
      </c>
      <c r="I2020" s="16">
        <f t="shared" si="154"/>
        <v>1.073492981007429E-2</v>
      </c>
      <c r="J2020" s="10"/>
      <c r="K2020" s="6">
        <v>70.468590000000006</v>
      </c>
      <c r="L2020" s="16">
        <f t="shared" si="155"/>
        <v>-1.0195194899537019E-2</v>
      </c>
      <c r="M2020" s="10"/>
      <c r="N2020" s="6">
        <v>62.402997999999997</v>
      </c>
      <c r="O2020" s="16">
        <f t="shared" si="156"/>
        <v>-1.1756445642597368E-2</v>
      </c>
      <c r="P2020" s="10"/>
    </row>
    <row r="2021" spans="1:16" x14ac:dyDescent="0.25">
      <c r="A2021" s="23">
        <v>39274</v>
      </c>
      <c r="B2021"/>
      <c r="C2021" s="22"/>
      <c r="D2021" s="10"/>
      <c r="E2021" s="6">
        <v>34.496639999999999</v>
      </c>
      <c r="F2021" s="16">
        <f t="shared" si="153"/>
        <v>-2.482665585483379E-2</v>
      </c>
      <c r="G2021" s="10"/>
      <c r="H2021" s="6">
        <v>12.11</v>
      </c>
      <c r="I2021" s="16">
        <f t="shared" si="154"/>
        <v>2.7205276174773196E-2</v>
      </c>
      <c r="J2021" s="10"/>
      <c r="K2021" s="6">
        <v>70.748983999999993</v>
      </c>
      <c r="L2021" s="16">
        <f t="shared" si="155"/>
        <v>-1.8275323068692728E-2</v>
      </c>
      <c r="M2021" s="10"/>
      <c r="N2021" s="6">
        <v>62.618361</v>
      </c>
      <c r="O2021" s="16">
        <f t="shared" si="156"/>
        <v>-1.9631424575676015E-2</v>
      </c>
      <c r="P2021" s="10"/>
    </row>
    <row r="2022" spans="1:16" x14ac:dyDescent="0.25">
      <c r="A2022" s="23">
        <v>39273</v>
      </c>
      <c r="B2022"/>
      <c r="C2022" s="22"/>
      <c r="D2022" s="10"/>
      <c r="E2022" s="6">
        <v>34.327330000000003</v>
      </c>
      <c r="F2022" s="16">
        <f t="shared" si="153"/>
        <v>-6.5377976421009731E-2</v>
      </c>
      <c r="G2022" s="10"/>
      <c r="H2022" s="6">
        <v>12.12</v>
      </c>
      <c r="I2022" s="16">
        <f t="shared" si="154"/>
        <v>-3.2921810699588772E-3</v>
      </c>
      <c r="J2022" s="10"/>
      <c r="K2022" s="6">
        <v>71.070415999999994</v>
      </c>
      <c r="L2022" s="16">
        <f t="shared" si="155"/>
        <v>-1.5205706716419964E-2</v>
      </c>
      <c r="M2022" s="10"/>
      <c r="N2022" s="6">
        <v>63.271870999999997</v>
      </c>
      <c r="O2022" s="16">
        <f t="shared" si="156"/>
        <v>-1.8066866472760901E-2</v>
      </c>
      <c r="P2022" s="10"/>
    </row>
    <row r="2023" spans="1:16" x14ac:dyDescent="0.25">
      <c r="A2023" s="23">
        <v>39272</v>
      </c>
      <c r="B2023"/>
      <c r="C2023" s="22"/>
      <c r="D2023" s="10"/>
      <c r="E2023" s="6">
        <v>34.863472999999999</v>
      </c>
      <c r="F2023" s="16">
        <f t="shared" si="153"/>
        <v>-8.1982454900317747E-2</v>
      </c>
      <c r="G2023" s="10"/>
      <c r="H2023" s="6">
        <v>12.16</v>
      </c>
      <c r="I2023" s="16">
        <f t="shared" si="154"/>
        <v>-1.1419249592169667E-2</v>
      </c>
      <c r="J2023" s="10"/>
      <c r="K2023" s="6">
        <v>70.584851</v>
      </c>
      <c r="L2023" s="16">
        <f t="shared" si="155"/>
        <v>-9.9845269023464134E-3</v>
      </c>
      <c r="M2023" s="10"/>
      <c r="N2023" s="6">
        <v>62.217340999999998</v>
      </c>
      <c r="O2023" s="16">
        <f t="shared" si="156"/>
        <v>-5.7510111159784216E-3</v>
      </c>
      <c r="P2023" s="10"/>
    </row>
    <row r="2024" spans="1:16" x14ac:dyDescent="0.25">
      <c r="A2024" s="23">
        <v>39269</v>
      </c>
      <c r="B2024"/>
      <c r="C2024" s="22"/>
      <c r="D2024" s="10"/>
      <c r="E2024" s="6">
        <v>34.891691999999999</v>
      </c>
      <c r="F2024" s="16">
        <f t="shared" si="153"/>
        <v>-7.2853035544034217E-2</v>
      </c>
      <c r="G2024" s="10"/>
      <c r="H2024" s="6">
        <v>12.24</v>
      </c>
      <c r="I2024" s="16">
        <f t="shared" si="154"/>
        <v>1.3333333333333419E-2</v>
      </c>
      <c r="J2024" s="10"/>
      <c r="K2024" s="6">
        <v>70.441232999999997</v>
      </c>
      <c r="L2024" s="16">
        <f t="shared" si="155"/>
        <v>-1.8693671302517645E-2</v>
      </c>
      <c r="M2024" s="10"/>
      <c r="N2024" s="6">
        <v>61.994556000000003</v>
      </c>
      <c r="O2024" s="16">
        <f t="shared" si="156"/>
        <v>-2.2435037702122074E-2</v>
      </c>
      <c r="P2024" s="10"/>
    </row>
    <row r="2025" spans="1:16" x14ac:dyDescent="0.25">
      <c r="A2025" s="23">
        <v>39268</v>
      </c>
      <c r="B2025"/>
      <c r="C2025" s="22"/>
      <c r="D2025" s="10"/>
      <c r="E2025" s="6">
        <v>35.145654999999998</v>
      </c>
      <c r="F2025" s="16">
        <f t="shared" si="153"/>
        <v>-7.296574802443534E-2</v>
      </c>
      <c r="G2025" s="10"/>
      <c r="H2025" s="6">
        <v>12.43</v>
      </c>
      <c r="I2025" s="16">
        <f t="shared" si="154"/>
        <v>2.0000000000000018E-2</v>
      </c>
      <c r="J2025" s="10"/>
      <c r="K2025" s="6">
        <v>70.578010000000006</v>
      </c>
      <c r="L2025" s="16">
        <f t="shared" si="155"/>
        <v>-2.1335703056220456E-2</v>
      </c>
      <c r="M2025" s="10"/>
      <c r="N2025" s="6">
        <v>62.247047000000002</v>
      </c>
      <c r="O2025" s="16">
        <f t="shared" si="156"/>
        <v>-2.8185777033699844E-2</v>
      </c>
      <c r="P2025" s="10"/>
    </row>
    <row r="2026" spans="1:16" x14ac:dyDescent="0.25">
      <c r="A2026" s="23">
        <v>39266</v>
      </c>
      <c r="B2026"/>
      <c r="C2026" s="22"/>
      <c r="D2026" s="10"/>
      <c r="E2026" s="6">
        <v>35.152710999999996</v>
      </c>
      <c r="F2026" s="16">
        <f t="shared" si="153"/>
        <v>-7.6526721578823231E-2</v>
      </c>
      <c r="G2026" s="10"/>
      <c r="H2026" s="6">
        <v>12.5</v>
      </c>
      <c r="I2026" s="16">
        <f t="shared" si="154"/>
        <v>3.4970857618651152E-2</v>
      </c>
      <c r="J2026" s="10"/>
      <c r="K2026" s="6">
        <v>71.036224000000004</v>
      </c>
      <c r="L2026" s="16">
        <f t="shared" si="155"/>
        <v>-1.8233795921746676E-2</v>
      </c>
      <c r="M2026" s="10"/>
      <c r="N2026" s="6">
        <v>62.952540999999997</v>
      </c>
      <c r="O2026" s="16">
        <f t="shared" si="156"/>
        <v>-2.3325199011442033E-2</v>
      </c>
      <c r="P2026" s="10"/>
    </row>
    <row r="2027" spans="1:16" x14ac:dyDescent="0.25">
      <c r="A2027" s="23">
        <v>39265</v>
      </c>
      <c r="B2027"/>
      <c r="C2027" s="22"/>
      <c r="D2027" s="10"/>
      <c r="E2027" s="6">
        <v>34.969292000000003</v>
      </c>
      <c r="F2027" s="16">
        <f t="shared" si="153"/>
        <v>-7.2929894747813306E-2</v>
      </c>
      <c r="G2027" s="10"/>
      <c r="H2027" s="6">
        <v>12.34</v>
      </c>
      <c r="I2027" s="16">
        <f t="shared" si="154"/>
        <v>2.9654036243822013E-2</v>
      </c>
      <c r="J2027" s="10"/>
      <c r="K2027" s="6">
        <v>71.022542999999999</v>
      </c>
      <c r="L2027" s="16">
        <f t="shared" si="155"/>
        <v>-1.27904767239988E-2</v>
      </c>
      <c r="M2027" s="10"/>
      <c r="N2027" s="6">
        <v>63.338709999999999</v>
      </c>
      <c r="O2027" s="16">
        <f t="shared" si="156"/>
        <v>-1.51026465681664E-2</v>
      </c>
      <c r="P2027" s="10"/>
    </row>
    <row r="2028" spans="1:16" x14ac:dyDescent="0.25">
      <c r="A2028" s="23">
        <v>39262</v>
      </c>
      <c r="B2028"/>
      <c r="C2028" s="22"/>
      <c r="D2028" s="10"/>
      <c r="E2028" s="6">
        <v>35.131546</v>
      </c>
      <c r="F2028" s="16">
        <f t="shared" si="153"/>
        <v>-7.1594915146915628E-2</v>
      </c>
      <c r="G2028" s="10"/>
      <c r="H2028" s="6">
        <v>12.41</v>
      </c>
      <c r="I2028" s="16">
        <f t="shared" si="154"/>
        <v>1.0647010647010458E-2</v>
      </c>
      <c r="J2028" s="10"/>
      <c r="K2028" s="6">
        <v>71.198989999999995</v>
      </c>
      <c r="L2028" s="16">
        <f t="shared" si="155"/>
        <v>-1.6130722537173625E-2</v>
      </c>
      <c r="M2028" s="10"/>
      <c r="N2028" s="6">
        <v>63.007492999999997</v>
      </c>
      <c r="O2028" s="16">
        <f t="shared" si="156"/>
        <v>-1.4175431226098545E-2</v>
      </c>
      <c r="P2028" s="10"/>
    </row>
    <row r="2029" spans="1:16" x14ac:dyDescent="0.25">
      <c r="A2029" s="23">
        <v>39261</v>
      </c>
      <c r="B2029"/>
      <c r="C2029" s="22"/>
      <c r="D2029" s="10"/>
      <c r="E2029" s="6">
        <v>35.611254000000002</v>
      </c>
      <c r="F2029" s="16">
        <f t="shared" si="153"/>
        <v>-5.7828696711803351E-2</v>
      </c>
      <c r="G2029" s="10"/>
      <c r="H2029" s="6">
        <v>12.51</v>
      </c>
      <c r="I2029" s="16">
        <f t="shared" si="154"/>
        <v>3.5029190992493797E-2</v>
      </c>
      <c r="J2029" s="10"/>
      <c r="K2029" s="6">
        <v>70.797309999999996</v>
      </c>
      <c r="L2029" s="16">
        <f t="shared" si="155"/>
        <v>-1.2388527148707973E-2</v>
      </c>
      <c r="M2029" s="10"/>
      <c r="N2029" s="6">
        <v>62.363883999999999</v>
      </c>
      <c r="O2029" s="16">
        <f t="shared" si="156"/>
        <v>-1.6397482770308947E-2</v>
      </c>
      <c r="P2029" s="10"/>
    </row>
    <row r="2030" spans="1:16" x14ac:dyDescent="0.25">
      <c r="A2030" s="23">
        <v>39260</v>
      </c>
      <c r="B2030"/>
      <c r="C2030" s="22"/>
      <c r="D2030" s="10"/>
      <c r="E2030" s="6">
        <v>35.505437999999998</v>
      </c>
      <c r="F2030" s="16">
        <f t="shared" si="153"/>
        <v>-3.0581715150074906E-2</v>
      </c>
      <c r="G2030" s="10"/>
      <c r="H2030" s="6">
        <v>12.19</v>
      </c>
      <c r="I2030" s="16">
        <f t="shared" si="154"/>
        <v>4.8616932103939581E-2</v>
      </c>
      <c r="J2030" s="10"/>
      <c r="K2030" s="6">
        <v>70.872198999999995</v>
      </c>
      <c r="L2030" s="16">
        <f t="shared" si="155"/>
        <v>-2.0721693842925881E-2</v>
      </c>
      <c r="M2030" s="10"/>
      <c r="N2030" s="6">
        <v>62.378677000000003</v>
      </c>
      <c r="O2030" s="16">
        <f t="shared" si="156"/>
        <v>-3.2897338211056448E-2</v>
      </c>
      <c r="P2030" s="10"/>
    </row>
    <row r="2031" spans="1:16" x14ac:dyDescent="0.25">
      <c r="A2031" s="23">
        <v>39259</v>
      </c>
      <c r="B2031"/>
      <c r="C2031" s="22"/>
      <c r="D2031" s="10"/>
      <c r="E2031" s="6">
        <v>34.651837999999998</v>
      </c>
      <c r="F2031" s="16">
        <f t="shared" si="153"/>
        <v>-3.768133743866986E-2</v>
      </c>
      <c r="G2031" s="10"/>
      <c r="H2031" s="6">
        <v>12.01</v>
      </c>
      <c r="I2031" s="16">
        <f t="shared" si="154"/>
        <v>2.2651006711409405E-2</v>
      </c>
      <c r="J2031" s="10"/>
      <c r="K2031" s="6">
        <v>70.872198999999995</v>
      </c>
      <c r="L2031" s="16">
        <f t="shared" si="155"/>
        <v>-2.2617328894247835E-2</v>
      </c>
      <c r="M2031" s="10"/>
      <c r="N2031" s="6">
        <v>62.319493000000001</v>
      </c>
      <c r="O2031" s="16">
        <f t="shared" si="156"/>
        <v>-3.6631065995893497E-2</v>
      </c>
      <c r="P2031" s="10"/>
    </row>
    <row r="2032" spans="1:16" x14ac:dyDescent="0.25">
      <c r="A2032" s="23">
        <v>39258</v>
      </c>
      <c r="B2032"/>
      <c r="C2032" s="22"/>
      <c r="D2032" s="10"/>
      <c r="E2032" s="6">
        <v>34.101585999999998</v>
      </c>
      <c r="F2032" s="16">
        <f t="shared" si="153"/>
        <v>-5.9567422331785025E-2</v>
      </c>
      <c r="G2032" s="10"/>
      <c r="H2032" s="6">
        <v>12.12</v>
      </c>
      <c r="I2032" s="16">
        <f t="shared" si="154"/>
        <v>1.7796610169491522E-2</v>
      </c>
      <c r="J2032" s="10"/>
      <c r="K2032" s="6">
        <v>70.885818999999998</v>
      </c>
      <c r="L2032" s="16">
        <f t="shared" si="155"/>
        <v>-2.0328594568194136E-2</v>
      </c>
      <c r="M2032" s="10"/>
      <c r="N2032" s="6">
        <v>62.304699999999997</v>
      </c>
      <c r="O2032" s="16">
        <f t="shared" si="156"/>
        <v>-3.8201817242320302E-2</v>
      </c>
      <c r="P2032" s="10"/>
    </row>
    <row r="2033" spans="1:16" x14ac:dyDescent="0.25">
      <c r="A2033" s="23">
        <v>39255</v>
      </c>
      <c r="B2033"/>
      <c r="C2033" s="22"/>
      <c r="D2033" s="10"/>
      <c r="E2033" s="6">
        <v>34.24973</v>
      </c>
      <c r="F2033" s="16">
        <f t="shared" si="153"/>
        <v>-6.4904842862922085E-2</v>
      </c>
      <c r="G2033" s="10"/>
      <c r="H2033" s="6">
        <v>12.12</v>
      </c>
      <c r="I2033" s="16">
        <f t="shared" si="154"/>
        <v>1.8487394957983128E-2</v>
      </c>
      <c r="J2033" s="10"/>
      <c r="K2033" s="6">
        <v>70.804119999999998</v>
      </c>
      <c r="L2033" s="16">
        <f t="shared" si="155"/>
        <v>-2.2338112661152376E-2</v>
      </c>
      <c r="M2033" s="10"/>
      <c r="N2033" s="6">
        <v>61.964399</v>
      </c>
      <c r="O2033" s="16">
        <f t="shared" si="156"/>
        <v>-3.8758069136839324E-2</v>
      </c>
      <c r="P2033" s="10"/>
    </row>
    <row r="2034" spans="1:16" x14ac:dyDescent="0.25">
      <c r="A2034" s="23">
        <v>39254</v>
      </c>
      <c r="B2034"/>
      <c r="C2034" s="22"/>
      <c r="D2034" s="10"/>
      <c r="E2034" s="6">
        <v>34.778820000000003</v>
      </c>
      <c r="F2034" s="16">
        <f t="shared" si="153"/>
        <v>-5.9397704396000561E-2</v>
      </c>
      <c r="G2034" s="10"/>
      <c r="H2034" s="6">
        <v>12.12</v>
      </c>
      <c r="I2034" s="16">
        <f t="shared" si="154"/>
        <v>1.5926236378876801E-2</v>
      </c>
      <c r="J2034" s="10"/>
      <c r="K2034" s="6">
        <v>70.613494000000003</v>
      </c>
      <c r="L2034" s="16">
        <f t="shared" si="155"/>
        <v>-2.4467803406925115E-2</v>
      </c>
      <c r="M2034" s="10"/>
      <c r="N2034" s="6">
        <v>61.564914999999999</v>
      </c>
      <c r="O2034" s="16">
        <f t="shared" si="156"/>
        <v>-4.6501524535208616E-2</v>
      </c>
      <c r="P2034" s="10"/>
    </row>
    <row r="2035" spans="1:16" x14ac:dyDescent="0.25">
      <c r="A2035" s="23">
        <v>39253</v>
      </c>
      <c r="B2035"/>
      <c r="C2035" s="22"/>
      <c r="D2035" s="10"/>
      <c r="E2035" s="6">
        <v>34.750601000000003</v>
      </c>
      <c r="F2035" s="16">
        <f t="shared" si="153"/>
        <v>-2.7664444281730649E-2</v>
      </c>
      <c r="G2035" s="10"/>
      <c r="H2035" s="6">
        <v>12.1</v>
      </c>
      <c r="I2035" s="16">
        <f t="shared" si="154"/>
        <v>1.4225941422594035E-2</v>
      </c>
      <c r="J2035" s="10"/>
      <c r="K2035" s="6">
        <v>70.797309999999996</v>
      </c>
      <c r="L2035" s="16">
        <f t="shared" si="155"/>
        <v>-2.8092370067155592E-2</v>
      </c>
      <c r="M2035" s="10"/>
      <c r="N2035" s="6">
        <v>61.86083</v>
      </c>
      <c r="O2035" s="16">
        <f t="shared" si="156"/>
        <v>-5.596709814235723E-2</v>
      </c>
      <c r="P2035" s="10"/>
    </row>
    <row r="2036" spans="1:16" x14ac:dyDescent="0.25">
      <c r="A2036" s="23">
        <v>39252</v>
      </c>
      <c r="B2036"/>
      <c r="C2036" s="22"/>
      <c r="D2036" s="10"/>
      <c r="E2036" s="6">
        <v>35.498381999999999</v>
      </c>
      <c r="F2036" s="16">
        <f t="shared" si="153"/>
        <v>-4.6559023807462019E-2</v>
      </c>
      <c r="G2036" s="10"/>
      <c r="H2036" s="6">
        <v>12.16</v>
      </c>
      <c r="I2036" s="16">
        <f t="shared" si="154"/>
        <v>-3.2948929159802853E-3</v>
      </c>
      <c r="J2036" s="10"/>
      <c r="K2036" s="6">
        <v>71.137714000000003</v>
      </c>
      <c r="L2036" s="16">
        <f t="shared" si="155"/>
        <v>-2.5107707659122069E-2</v>
      </c>
      <c r="M2036" s="10"/>
      <c r="N2036" s="6">
        <v>62.363883999999999</v>
      </c>
      <c r="O2036" s="16">
        <f t="shared" si="156"/>
        <v>-4.9173369858357963E-2</v>
      </c>
      <c r="P2036" s="10"/>
    </row>
    <row r="2037" spans="1:16" x14ac:dyDescent="0.25">
      <c r="A2037" s="23">
        <v>39251</v>
      </c>
      <c r="B2037"/>
      <c r="C2037" s="22"/>
      <c r="D2037" s="10"/>
      <c r="E2037" s="6">
        <v>35.717072999999999</v>
      </c>
      <c r="F2037" s="16">
        <f t="shared" si="153"/>
        <v>-2.9584771014349642E-2</v>
      </c>
      <c r="G2037" s="10"/>
      <c r="H2037" s="6">
        <v>12.24</v>
      </c>
      <c r="I2037" s="16">
        <f t="shared" si="154"/>
        <v>4.9586776859504855E-3</v>
      </c>
      <c r="J2037" s="10"/>
      <c r="K2037" s="6">
        <v>70.681573999999998</v>
      </c>
      <c r="L2037" s="16">
        <f t="shared" si="155"/>
        <v>-2.1971684579224604E-2</v>
      </c>
      <c r="M2037" s="10"/>
      <c r="N2037" s="6">
        <v>61.786847000000002</v>
      </c>
      <c r="O2037" s="16">
        <f t="shared" si="156"/>
        <v>-4.5226120190339003E-2</v>
      </c>
      <c r="P2037" s="10"/>
    </row>
    <row r="2038" spans="1:16" x14ac:dyDescent="0.25">
      <c r="A2038" s="23">
        <v>39248</v>
      </c>
      <c r="B2038"/>
      <c r="C2038" s="22"/>
      <c r="D2038" s="10"/>
      <c r="E2038" s="6">
        <v>35.787616999999997</v>
      </c>
      <c r="F2038" s="16">
        <f t="shared" si="153"/>
        <v>-1.9665550653451214E-2</v>
      </c>
      <c r="G2038" s="10"/>
      <c r="H2038" s="6">
        <v>12.26</v>
      </c>
      <c r="I2038" s="16">
        <f t="shared" si="154"/>
        <v>2.6845637583892579E-2</v>
      </c>
      <c r="J2038" s="10"/>
      <c r="K2038" s="6">
        <v>70.688383000000002</v>
      </c>
      <c r="L2038" s="16">
        <f t="shared" si="155"/>
        <v>-2.878580152737209E-2</v>
      </c>
      <c r="M2038" s="10"/>
      <c r="N2038" s="6">
        <v>61.912615000000002</v>
      </c>
      <c r="O2038" s="16">
        <f t="shared" si="156"/>
        <v>-5.6189903120946294E-2</v>
      </c>
      <c r="P2038" s="10"/>
    </row>
    <row r="2039" spans="1:16" x14ac:dyDescent="0.25">
      <c r="A2039" s="23">
        <v>39247</v>
      </c>
      <c r="B2039"/>
      <c r="C2039" s="22"/>
      <c r="D2039" s="10"/>
      <c r="E2039" s="6">
        <v>35.434891</v>
      </c>
      <c r="F2039" s="16">
        <f t="shared" si="153"/>
        <v>-1.5648219692681486E-2</v>
      </c>
      <c r="G2039" s="10"/>
      <c r="H2039" s="6">
        <v>12.41</v>
      </c>
      <c r="I2039" s="16">
        <f t="shared" si="154"/>
        <v>2.1666666666666723E-2</v>
      </c>
      <c r="J2039" s="10"/>
      <c r="K2039" s="6">
        <v>70.409249000000003</v>
      </c>
      <c r="L2039" s="16">
        <f t="shared" si="155"/>
        <v>-2.7515074273876672E-2</v>
      </c>
      <c r="M2039" s="10"/>
      <c r="N2039" s="6">
        <v>61.490937000000002</v>
      </c>
      <c r="O2039" s="16">
        <f t="shared" si="156"/>
        <v>-5.1706988579885316E-2</v>
      </c>
      <c r="P2039" s="10"/>
    </row>
    <row r="2040" spans="1:16" x14ac:dyDescent="0.25">
      <c r="A2040" s="23">
        <v>39246</v>
      </c>
      <c r="B2040"/>
      <c r="C2040" s="22"/>
      <c r="D2040" s="10"/>
      <c r="E2040" s="6">
        <v>35.745289</v>
      </c>
      <c r="F2040" s="16">
        <f t="shared" si="153"/>
        <v>-1.8354541068185903E-2</v>
      </c>
      <c r="G2040" s="10"/>
      <c r="H2040" s="6">
        <v>12.17</v>
      </c>
      <c r="I2040" s="16">
        <f t="shared" si="154"/>
        <v>3.3305578684429626E-2</v>
      </c>
      <c r="J2040" s="10"/>
      <c r="K2040" s="6">
        <v>70.429672999999994</v>
      </c>
      <c r="L2040" s="16">
        <f t="shared" si="155"/>
        <v>-2.9001768970509656E-2</v>
      </c>
      <c r="M2040" s="10"/>
      <c r="N2040" s="6">
        <v>61.646292000000003</v>
      </c>
      <c r="O2040" s="16">
        <f t="shared" si="156"/>
        <v>-5.43231912361134E-2</v>
      </c>
      <c r="P2040" s="10"/>
    </row>
    <row r="2041" spans="1:16" x14ac:dyDescent="0.25">
      <c r="A2041" s="23">
        <v>39245</v>
      </c>
      <c r="B2041"/>
      <c r="C2041" s="22"/>
      <c r="D2041" s="10"/>
      <c r="E2041" s="6">
        <v>35.427836999999997</v>
      </c>
      <c r="F2041" s="16">
        <f t="shared" si="153"/>
        <v>-3.5702532067940496E-3</v>
      </c>
      <c r="G2041" s="10"/>
      <c r="H2041" s="6">
        <v>12.16</v>
      </c>
      <c r="I2041" s="16">
        <f t="shared" si="154"/>
        <v>2.0973154362416091E-2</v>
      </c>
      <c r="J2041" s="10"/>
      <c r="K2041" s="6">
        <v>70.123311000000001</v>
      </c>
      <c r="L2041" s="16">
        <f t="shared" si="155"/>
        <v>-3.0079691655628071E-2</v>
      </c>
      <c r="M2041" s="10"/>
      <c r="N2041" s="6">
        <v>60.921300000000002</v>
      </c>
      <c r="O2041" s="16">
        <f t="shared" si="156"/>
        <v>-5.4077999941906207E-2</v>
      </c>
      <c r="P2041" s="10"/>
    </row>
    <row r="2042" spans="1:16" x14ac:dyDescent="0.25">
      <c r="A2042" s="23">
        <v>39244</v>
      </c>
      <c r="B2042"/>
      <c r="C2042" s="22"/>
      <c r="D2042" s="10"/>
      <c r="E2042" s="6">
        <v>36.013362000000001</v>
      </c>
      <c r="F2042" s="16">
        <f t="shared" si="153"/>
        <v>-7.5765219783819893E-3</v>
      </c>
      <c r="G2042" s="10"/>
      <c r="H2042" s="6">
        <v>12.17</v>
      </c>
      <c r="I2042" s="16">
        <f t="shared" si="154"/>
        <v>3.1382527565733787E-2</v>
      </c>
      <c r="J2042" s="10"/>
      <c r="K2042" s="6">
        <v>70.504562000000007</v>
      </c>
      <c r="L2042" s="16">
        <f t="shared" si="155"/>
        <v>-3.4569016547630893E-2</v>
      </c>
      <c r="M2042" s="10"/>
      <c r="N2042" s="6">
        <v>61.816439000000003</v>
      </c>
      <c r="O2042" s="16">
        <f t="shared" si="156"/>
        <v>-6.5730671051770218E-2</v>
      </c>
      <c r="P2042" s="10"/>
    </row>
    <row r="2043" spans="1:16" x14ac:dyDescent="0.25">
      <c r="A2043" s="23">
        <v>39241</v>
      </c>
      <c r="B2043"/>
      <c r="C2043" s="22"/>
      <c r="D2043" s="10"/>
      <c r="E2043" s="6">
        <v>35.371400000000001</v>
      </c>
      <c r="F2043" s="16">
        <f t="shared" si="153"/>
        <v>-1.9583338515571924E-4</v>
      </c>
      <c r="G2043" s="10"/>
      <c r="H2043" s="6">
        <v>12.16</v>
      </c>
      <c r="I2043" s="16">
        <f t="shared" si="154"/>
        <v>1.8410041841004254E-2</v>
      </c>
      <c r="J2043" s="10"/>
      <c r="K2043" s="6">
        <v>70.722420999999997</v>
      </c>
      <c r="L2043" s="16">
        <f t="shared" si="155"/>
        <v>-2.9863119103359703E-2</v>
      </c>
      <c r="M2043" s="10"/>
      <c r="N2043" s="6">
        <v>61.993991999999999</v>
      </c>
      <c r="O2043" s="16">
        <f t="shared" si="156"/>
        <v>-5.1316963623199263E-2</v>
      </c>
      <c r="P2043" s="10"/>
    </row>
    <row r="2044" spans="1:16" x14ac:dyDescent="0.25">
      <c r="A2044" s="23">
        <v>39240</v>
      </c>
      <c r="B2044"/>
      <c r="C2044" s="22"/>
      <c r="D2044" s="10"/>
      <c r="E2044" s="6">
        <v>35.512490999999997</v>
      </c>
      <c r="F2044" s="16">
        <f t="shared" si="153"/>
        <v>-2.5970852044054249E-2</v>
      </c>
      <c r="G2044" s="10"/>
      <c r="H2044" s="6">
        <v>12.12</v>
      </c>
      <c r="I2044" s="16">
        <f t="shared" si="154"/>
        <v>2.1848739495798242E-2</v>
      </c>
      <c r="J2044" s="10"/>
      <c r="K2044" s="6">
        <v>70.688383000000002</v>
      </c>
      <c r="L2044" s="16">
        <f t="shared" si="155"/>
        <v>-2.2145367826675311E-2</v>
      </c>
      <c r="M2044" s="10"/>
      <c r="N2044" s="6">
        <v>62.045775999999996</v>
      </c>
      <c r="O2044" s="16">
        <f t="shared" si="156"/>
        <v>-3.8626325647610371E-2</v>
      </c>
      <c r="P2044" s="10"/>
    </row>
    <row r="2045" spans="1:16" x14ac:dyDescent="0.25">
      <c r="A2045" s="23">
        <v>39239</v>
      </c>
      <c r="B2045"/>
      <c r="C2045" s="22"/>
      <c r="D2045" s="10"/>
      <c r="E2045" s="6">
        <v>35.808779999999999</v>
      </c>
      <c r="F2045" s="16">
        <f t="shared" si="153"/>
        <v>-3.2717117576086752E-2</v>
      </c>
      <c r="G2045" s="10"/>
      <c r="H2045" s="6">
        <v>12.15</v>
      </c>
      <c r="I2045" s="16">
        <f t="shared" si="154"/>
        <v>1.0000000000000009E-2</v>
      </c>
      <c r="J2045" s="10"/>
      <c r="K2045" s="6">
        <v>71.450885999999997</v>
      </c>
      <c r="L2045" s="16">
        <f t="shared" si="155"/>
        <v>-2.2889404930458879E-2</v>
      </c>
      <c r="M2045" s="10"/>
      <c r="N2045" s="6">
        <v>63.177647</v>
      </c>
      <c r="O2045" s="16">
        <f t="shared" si="156"/>
        <v>-3.8042303748626938E-2</v>
      </c>
      <c r="P2045" s="10"/>
    </row>
    <row r="2046" spans="1:16" x14ac:dyDescent="0.25">
      <c r="A2046" s="23">
        <v>39238</v>
      </c>
      <c r="B2046"/>
      <c r="C2046" s="22"/>
      <c r="D2046" s="10"/>
      <c r="E2046" s="6">
        <v>36.020415999999997</v>
      </c>
      <c r="F2046" s="16">
        <f t="shared" si="153"/>
        <v>-2.3902155082671794E-2</v>
      </c>
      <c r="G2046" s="10"/>
      <c r="H2046" s="6">
        <v>12.15</v>
      </c>
      <c r="I2046" s="16">
        <f t="shared" si="154"/>
        <v>-7.3226544622425616E-2</v>
      </c>
      <c r="J2046" s="10"/>
      <c r="K2046" s="6">
        <v>71.389616000000004</v>
      </c>
      <c r="L2046" s="16">
        <f t="shared" si="155"/>
        <v>-1.446322456848026E-2</v>
      </c>
      <c r="M2046" s="10"/>
      <c r="N2046" s="6">
        <v>63.207239000000001</v>
      </c>
      <c r="O2046" s="16">
        <f t="shared" si="156"/>
        <v>-2.7577994751126877E-2</v>
      </c>
      <c r="P2046" s="10"/>
    </row>
    <row r="2047" spans="1:16" x14ac:dyDescent="0.25">
      <c r="A2047" s="23">
        <v>39237</v>
      </c>
      <c r="B2047"/>
      <c r="C2047" s="22"/>
      <c r="D2047" s="10"/>
      <c r="E2047" s="6">
        <v>36.237492000000003</v>
      </c>
      <c r="F2047" s="16">
        <f t="shared" si="153"/>
        <v>-3.1007581162354469E-3</v>
      </c>
      <c r="G2047" s="10"/>
      <c r="H2047" s="6">
        <v>12.18</v>
      </c>
      <c r="I2047" s="16">
        <f t="shared" si="154"/>
        <v>-5.7408844065166775E-2</v>
      </c>
      <c r="J2047" s="10"/>
      <c r="K2047" s="6">
        <v>71.621088</v>
      </c>
      <c r="L2047" s="16">
        <f t="shared" si="155"/>
        <v>-1.6680800377924854E-2</v>
      </c>
      <c r="M2047" s="10"/>
      <c r="N2047" s="6">
        <v>63.606723000000002</v>
      </c>
      <c r="O2047" s="16">
        <f t="shared" si="156"/>
        <v>-3.0518883866058943E-2</v>
      </c>
      <c r="P2047" s="10"/>
    </row>
    <row r="2048" spans="1:16" x14ac:dyDescent="0.25">
      <c r="A2048" s="23">
        <v>39234</v>
      </c>
      <c r="B2048"/>
      <c r="C2048" s="22"/>
      <c r="D2048" s="10"/>
      <c r="E2048" s="6">
        <v>36.510584999999999</v>
      </c>
      <c r="F2048" s="16">
        <f t="shared" si="153"/>
        <v>1.5483339524808848E-3</v>
      </c>
      <c r="G2048" s="10"/>
      <c r="H2048" s="6">
        <v>12.11</v>
      </c>
      <c r="I2048" s="16">
        <f t="shared" si="154"/>
        <v>-5.8004640371229654E-2</v>
      </c>
      <c r="J2048" s="10"/>
      <c r="K2048" s="6">
        <v>71.505352000000002</v>
      </c>
      <c r="L2048" s="16">
        <f t="shared" si="155"/>
        <v>-1.1011273526927656E-2</v>
      </c>
      <c r="M2048" s="10"/>
      <c r="N2048" s="6">
        <v>63.318201999999999</v>
      </c>
      <c r="O2048" s="16">
        <f t="shared" si="156"/>
        <v>-2.0752434955005672E-2</v>
      </c>
      <c r="P2048" s="10"/>
    </row>
    <row r="2049" spans="1:16" x14ac:dyDescent="0.25">
      <c r="A2049" s="23">
        <v>39233</v>
      </c>
      <c r="B2049"/>
      <c r="C2049" s="22"/>
      <c r="D2049" s="10"/>
      <c r="E2049" s="6">
        <v>36.727660999999998</v>
      </c>
      <c r="F2049" s="16">
        <f t="shared" si="153"/>
        <v>1.2623757364702115E-2</v>
      </c>
      <c r="G2049" s="10"/>
      <c r="H2049" s="6">
        <v>12.13</v>
      </c>
      <c r="I2049" s="16">
        <f t="shared" si="154"/>
        <v>-6.630686198920599E-2</v>
      </c>
      <c r="J2049" s="10"/>
      <c r="K2049" s="6">
        <v>71.7804</v>
      </c>
      <c r="L2049" s="16">
        <f t="shared" si="155"/>
        <v>-9.7498548076501157E-3</v>
      </c>
      <c r="M2049" s="10"/>
      <c r="N2049" s="6">
        <v>63.652588999999999</v>
      </c>
      <c r="O2049" s="16">
        <f t="shared" si="156"/>
        <v>-2.1655600724149959E-2</v>
      </c>
      <c r="P2049" s="10"/>
    </row>
    <row r="2050" spans="1:16" x14ac:dyDescent="0.25">
      <c r="A2050" s="23">
        <v>39232</v>
      </c>
      <c r="B2050"/>
      <c r="C2050" s="22"/>
      <c r="D2050" s="10"/>
      <c r="E2050" s="6">
        <v>36.909723</v>
      </c>
      <c r="F2050" s="16">
        <f t="shared" si="153"/>
        <v>4.5862376989084019E-2</v>
      </c>
      <c r="G2050" s="10"/>
      <c r="H2050" s="6">
        <v>12.15</v>
      </c>
      <c r="I2050" s="16">
        <f t="shared" si="154"/>
        <v>-5.1602814698983424E-2</v>
      </c>
      <c r="J2050" s="10"/>
      <c r="K2050" s="6">
        <v>71.841382999999993</v>
      </c>
      <c r="L2050" s="16">
        <f t="shared" si="155"/>
        <v>-6.2193321797898715E-3</v>
      </c>
      <c r="M2050" s="10"/>
      <c r="N2050" s="6">
        <v>63.770493999999999</v>
      </c>
      <c r="O2050" s="16">
        <f t="shared" si="156"/>
        <v>-1.9048350704384043E-2</v>
      </c>
      <c r="P2050" s="10"/>
    </row>
    <row r="2051" spans="1:16" x14ac:dyDescent="0.25">
      <c r="A2051" s="23">
        <v>39231</v>
      </c>
      <c r="B2051"/>
      <c r="C2051" s="22"/>
      <c r="D2051" s="10"/>
      <c r="E2051" s="6">
        <v>37.392890999999999</v>
      </c>
      <c r="F2051" s="16">
        <f t="shared" si="153"/>
        <v>6.0776817492769197E-2</v>
      </c>
      <c r="G2051" s="10"/>
      <c r="H2051" s="6">
        <v>12.26</v>
      </c>
      <c r="I2051" s="16">
        <f t="shared" si="154"/>
        <v>-4.3307086614173151E-2</v>
      </c>
      <c r="J2051" s="10"/>
      <c r="K2051" s="6">
        <v>71.787177</v>
      </c>
      <c r="L2051" s="16">
        <f t="shared" si="155"/>
        <v>-4.724351219254519E-3</v>
      </c>
      <c r="M2051" s="10"/>
      <c r="N2051" s="6">
        <v>63.637853</v>
      </c>
      <c r="O2051" s="16">
        <f t="shared" si="156"/>
        <v>-1.8896473702467498E-2</v>
      </c>
      <c r="P2051" s="10"/>
    </row>
    <row r="2052" spans="1:16" x14ac:dyDescent="0.25">
      <c r="A2052" s="23">
        <v>39227</v>
      </c>
      <c r="B2052"/>
      <c r="C2052" s="22"/>
      <c r="D2052" s="10"/>
      <c r="E2052" s="6">
        <v>37.602963000000003</v>
      </c>
      <c r="F2052" s="16">
        <f t="shared" si="153"/>
        <v>6.7786492679945853E-2</v>
      </c>
      <c r="G2052" s="10"/>
      <c r="H2052" s="6">
        <v>12</v>
      </c>
      <c r="I2052" s="16">
        <f t="shared" si="154"/>
        <v>-5.6197074672825309E-2</v>
      </c>
      <c r="J2052" s="10"/>
      <c r="K2052" s="6">
        <v>71.929477000000006</v>
      </c>
      <c r="L2052" s="16">
        <f t="shared" si="155"/>
        <v>-5.1964075743241578E-3</v>
      </c>
      <c r="M2052" s="10"/>
      <c r="N2052" s="6">
        <v>63.645223999999999</v>
      </c>
      <c r="O2052" s="16">
        <f t="shared" si="156"/>
        <v>-1.6046801881096306E-2</v>
      </c>
      <c r="P2052" s="10"/>
    </row>
    <row r="2053" spans="1:16" x14ac:dyDescent="0.25">
      <c r="A2053" s="23">
        <v>39226</v>
      </c>
      <c r="B2053"/>
      <c r="C2053" s="22"/>
      <c r="D2053" s="10"/>
      <c r="E2053" s="6">
        <v>37.637974999999997</v>
      </c>
      <c r="F2053" s="16">
        <f t="shared" si="153"/>
        <v>6.7170143976585939E-2</v>
      </c>
      <c r="G2053" s="10"/>
      <c r="H2053" s="6">
        <v>12</v>
      </c>
      <c r="I2053" s="16">
        <f t="shared" si="154"/>
        <v>-8.2568807339449601E-2</v>
      </c>
      <c r="J2053" s="10"/>
      <c r="K2053" s="6">
        <v>71.976911000000001</v>
      </c>
      <c r="L2053" s="16">
        <f t="shared" si="155"/>
        <v>2.2096144800543005E-3</v>
      </c>
      <c r="M2053" s="10"/>
      <c r="N2053" s="6">
        <v>63.7926</v>
      </c>
      <c r="O2053" s="16">
        <f t="shared" si="156"/>
        <v>-1.0428379840858981E-2</v>
      </c>
      <c r="P2053" s="10"/>
    </row>
    <row r="2054" spans="1:16" x14ac:dyDescent="0.25">
      <c r="A2054" s="23">
        <v>39225</v>
      </c>
      <c r="B2054"/>
      <c r="C2054" s="22"/>
      <c r="D2054" s="10"/>
      <c r="E2054" s="6">
        <v>38.058118</v>
      </c>
      <c r="F2054" s="16">
        <f t="shared" si="153"/>
        <v>7.0503928155879025E-2</v>
      </c>
      <c r="G2054" s="10"/>
      <c r="H2054" s="6">
        <v>12.01</v>
      </c>
      <c r="I2054" s="16">
        <f t="shared" si="154"/>
        <v>-6.4692127825409229E-2</v>
      </c>
      <c r="J2054" s="10"/>
      <c r="K2054" s="6">
        <v>71.888816000000006</v>
      </c>
      <c r="L2054" s="16">
        <f t="shared" si="155"/>
        <v>3.7195835196563998E-3</v>
      </c>
      <c r="M2054" s="10"/>
      <c r="N2054" s="6">
        <v>63.733646999999998</v>
      </c>
      <c r="O2054" s="16">
        <f t="shared" si="156"/>
        <v>-2.6721793087003398E-3</v>
      </c>
      <c r="P2054" s="10"/>
    </row>
    <row r="2055" spans="1:16" x14ac:dyDescent="0.25">
      <c r="A2055" s="23">
        <v>39224</v>
      </c>
      <c r="B2055"/>
      <c r="C2055" s="22"/>
      <c r="D2055" s="10"/>
      <c r="E2055" s="6">
        <v>37.918072000000002</v>
      </c>
      <c r="F2055" s="16">
        <f t="shared" si="153"/>
        <v>0.17234679733116809</v>
      </c>
      <c r="G2055" s="10"/>
      <c r="H2055" s="6">
        <v>12.14</v>
      </c>
      <c r="I2055" s="16">
        <f t="shared" si="154"/>
        <v>-4.8335974643423096E-2</v>
      </c>
      <c r="J2055" s="10"/>
      <c r="K2055" s="6">
        <v>71.956582999999995</v>
      </c>
      <c r="L2055" s="16">
        <f t="shared" si="155"/>
        <v>7.9641820074538572E-4</v>
      </c>
      <c r="M2055" s="10"/>
      <c r="N2055" s="6">
        <v>63.917870000000001</v>
      </c>
      <c r="O2055" s="16">
        <f t="shared" si="156"/>
        <v>-6.6722927598316106E-3</v>
      </c>
      <c r="P2055" s="10"/>
    </row>
    <row r="2056" spans="1:16" x14ac:dyDescent="0.25">
      <c r="A2056" s="23">
        <v>39223</v>
      </c>
      <c r="B2056"/>
      <c r="C2056" s="22"/>
      <c r="D2056" s="10"/>
      <c r="E2056" s="6">
        <v>37.665984999999999</v>
      </c>
      <c r="F2056" s="16">
        <f t="shared" si="153"/>
        <v>0.18619934542992844</v>
      </c>
      <c r="G2056" s="10"/>
      <c r="H2056" s="6">
        <v>12.21</v>
      </c>
      <c r="I2056" s="16">
        <f t="shared" si="154"/>
        <v>-4.258675078864349E-2</v>
      </c>
      <c r="J2056" s="10"/>
      <c r="K2056" s="6">
        <v>72.186971</v>
      </c>
      <c r="L2056" s="16">
        <f t="shared" si="155"/>
        <v>3.2473798851533342E-3</v>
      </c>
      <c r="M2056" s="10"/>
      <c r="N2056" s="6">
        <v>64.249474000000006</v>
      </c>
      <c r="O2056" s="16">
        <f t="shared" si="156"/>
        <v>-3.5730703343714865E-3</v>
      </c>
      <c r="P2056" s="10"/>
    </row>
    <row r="2057" spans="1:16" x14ac:dyDescent="0.25">
      <c r="A2057" s="23">
        <v>39220</v>
      </c>
      <c r="B2057"/>
      <c r="C2057" s="22"/>
      <c r="D2057" s="10"/>
      <c r="E2057" s="6">
        <v>37.287854000000003</v>
      </c>
      <c r="F2057" s="16">
        <f t="shared" ref="F2057:F2120" si="157">E2056/E2085-1</f>
        <v>0.17291760021698321</v>
      </c>
      <c r="G2057" s="10"/>
      <c r="H2057" s="6">
        <v>11.99</v>
      </c>
      <c r="I2057" s="16">
        <f t="shared" ref="I2057:I2120" si="158">H2056/H2085-1</f>
        <v>-3.2488114104595733E-2</v>
      </c>
      <c r="J2057" s="10"/>
      <c r="K2057" s="6">
        <v>72.092105000000004</v>
      </c>
      <c r="L2057" s="16">
        <f t="shared" ref="L2057:L2120" si="159">K2056/K2085-1</f>
        <v>4.5698644199614336E-3</v>
      </c>
      <c r="M2057" s="10"/>
      <c r="N2057" s="6">
        <v>64.057880999999995</v>
      </c>
      <c r="O2057" s="16">
        <f t="shared" ref="O2057:O2120" si="160">N2056/N2085-1</f>
        <v>9.0903536473496693E-4</v>
      </c>
      <c r="P2057" s="10"/>
    </row>
    <row r="2058" spans="1:16" x14ac:dyDescent="0.25">
      <c r="A2058" s="23">
        <v>39219</v>
      </c>
      <c r="B2058"/>
      <c r="C2058" s="22"/>
      <c r="D2058" s="10"/>
      <c r="E2058" s="6">
        <v>36.734662999999998</v>
      </c>
      <c r="F2058" s="16">
        <f t="shared" si="157"/>
        <v>0.16648409780135287</v>
      </c>
      <c r="G2058" s="10"/>
      <c r="H2058" s="6">
        <v>11.93</v>
      </c>
      <c r="I2058" s="16">
        <f t="shared" si="158"/>
        <v>-4.9920760697305777E-2</v>
      </c>
      <c r="J2058" s="10"/>
      <c r="K2058" s="6">
        <v>72.295393000000004</v>
      </c>
      <c r="L2058" s="16">
        <f t="shared" si="159"/>
        <v>5.3259663457263517E-3</v>
      </c>
      <c r="M2058" s="10"/>
      <c r="N2058" s="6">
        <v>64.485277999999994</v>
      </c>
      <c r="O2058" s="16">
        <f t="shared" si="160"/>
        <v>9.008249158111159E-4</v>
      </c>
      <c r="P2058" s="10"/>
    </row>
    <row r="2059" spans="1:16" x14ac:dyDescent="0.25">
      <c r="A2059" s="23">
        <v>39218</v>
      </c>
      <c r="B2059"/>
      <c r="C2059" s="22"/>
      <c r="D2059" s="10"/>
      <c r="E2059" s="6">
        <v>36.895718000000002</v>
      </c>
      <c r="F2059" s="16">
        <f t="shared" si="157"/>
        <v>0.15195431226065992</v>
      </c>
      <c r="G2059" s="10"/>
      <c r="H2059" s="6">
        <v>11.92</v>
      </c>
      <c r="I2059" s="16">
        <f t="shared" si="158"/>
        <v>-5.9148264984227095E-2</v>
      </c>
      <c r="J2059" s="10"/>
      <c r="K2059" s="6">
        <v>72.512231999999997</v>
      </c>
      <c r="L2059" s="16">
        <f t="shared" si="159"/>
        <v>4.8522864049320713E-3</v>
      </c>
      <c r="M2059" s="10"/>
      <c r="N2059" s="6">
        <v>64.750558999999996</v>
      </c>
      <c r="O2059" s="16">
        <f t="shared" si="160"/>
        <v>9.1906899918403617E-4</v>
      </c>
      <c r="P2059" s="10"/>
    </row>
    <row r="2060" spans="1:16" x14ac:dyDescent="0.25">
      <c r="A2060" s="23">
        <v>39217</v>
      </c>
      <c r="B2060"/>
      <c r="C2060" s="22"/>
      <c r="D2060" s="10"/>
      <c r="E2060" s="6">
        <v>36.846701000000003</v>
      </c>
      <c r="F2060" s="16">
        <f t="shared" si="157"/>
        <v>0.1613400977546362</v>
      </c>
      <c r="G2060" s="10"/>
      <c r="H2060" s="6">
        <v>11.8</v>
      </c>
      <c r="I2060" s="16">
        <f t="shared" si="158"/>
        <v>-5.9194948697711136E-2</v>
      </c>
      <c r="J2060" s="10"/>
      <c r="K2060" s="6">
        <v>72.342827</v>
      </c>
      <c r="L2060" s="16">
        <f t="shared" si="159"/>
        <v>5.7914103036309506E-3</v>
      </c>
      <c r="M2060" s="10"/>
      <c r="N2060" s="6">
        <v>64.794770999999997</v>
      </c>
      <c r="O2060" s="16">
        <f t="shared" si="160"/>
        <v>1.2711936548004399E-3</v>
      </c>
      <c r="P2060" s="10"/>
    </row>
    <row r="2061" spans="1:16" x14ac:dyDescent="0.25">
      <c r="A2061" s="23">
        <v>39216</v>
      </c>
      <c r="B2061"/>
      <c r="C2061" s="22"/>
      <c r="D2061" s="10"/>
      <c r="E2061" s="6">
        <v>36.468572999999999</v>
      </c>
      <c r="F2061" s="16">
        <f t="shared" si="157"/>
        <v>0.15954159232689236</v>
      </c>
      <c r="G2061" s="10"/>
      <c r="H2061" s="6">
        <v>11.9</v>
      </c>
      <c r="I2061" s="16">
        <f t="shared" si="158"/>
        <v>-6.793048973143756E-2</v>
      </c>
      <c r="J2061" s="10"/>
      <c r="K2061" s="6">
        <v>72.505454</v>
      </c>
      <c r="L2061" s="16">
        <f t="shared" si="159"/>
        <v>4.2874484869883656E-3</v>
      </c>
      <c r="M2061" s="10"/>
      <c r="N2061" s="6">
        <v>64.816877000000005</v>
      </c>
      <c r="O2061" s="16">
        <f t="shared" si="160"/>
        <v>2.9797558822699521E-3</v>
      </c>
      <c r="P2061" s="10"/>
    </row>
    <row r="2062" spans="1:16" x14ac:dyDescent="0.25">
      <c r="A2062" s="23">
        <v>39213</v>
      </c>
      <c r="B2062"/>
      <c r="C2062" s="22"/>
      <c r="D2062" s="10"/>
      <c r="E2062" s="6">
        <v>36.412551999999998</v>
      </c>
      <c r="F2062" s="16">
        <f t="shared" si="157"/>
        <v>0.15707628537263818</v>
      </c>
      <c r="G2062" s="10"/>
      <c r="H2062" s="6">
        <v>11.93</v>
      </c>
      <c r="I2062" s="16">
        <f t="shared" si="158"/>
        <v>-6.1514195583596165E-2</v>
      </c>
      <c r="J2062" s="10"/>
      <c r="K2062" s="6">
        <v>72.579993000000002</v>
      </c>
      <c r="L2062" s="16">
        <f t="shared" si="159"/>
        <v>5.9798575803391429E-3</v>
      </c>
      <c r="M2062" s="10"/>
      <c r="N2062" s="6">
        <v>64.986363999999995</v>
      </c>
      <c r="O2062" s="16">
        <f t="shared" si="160"/>
        <v>2.0691978970992508E-3</v>
      </c>
      <c r="P2062" s="10"/>
    </row>
    <row r="2063" spans="1:16" x14ac:dyDescent="0.25">
      <c r="A2063" s="23">
        <v>39212</v>
      </c>
      <c r="B2063"/>
      <c r="C2063" s="22"/>
      <c r="D2063" s="10"/>
      <c r="E2063" s="6">
        <v>35.768331000000003</v>
      </c>
      <c r="F2063" s="16">
        <f t="shared" si="157"/>
        <v>0.17726967650890191</v>
      </c>
      <c r="G2063" s="10"/>
      <c r="H2063" s="6">
        <v>11.95</v>
      </c>
      <c r="I2063" s="16">
        <f t="shared" si="158"/>
        <v>-6.0629921259842456E-2</v>
      </c>
      <c r="J2063" s="10"/>
      <c r="K2063" s="6">
        <v>72.654532000000003</v>
      </c>
      <c r="L2063" s="16">
        <f t="shared" si="159"/>
        <v>7.5987222292028811E-3</v>
      </c>
      <c r="M2063" s="10"/>
      <c r="N2063" s="6">
        <v>65.214798000000002</v>
      </c>
      <c r="O2063" s="16">
        <f t="shared" si="160"/>
        <v>6.3571914965165899E-3</v>
      </c>
      <c r="P2063" s="10"/>
    </row>
    <row r="2064" spans="1:16" x14ac:dyDescent="0.25">
      <c r="A2064" s="23">
        <v>39211</v>
      </c>
      <c r="B2064"/>
      <c r="C2064" s="22"/>
      <c r="D2064" s="10"/>
      <c r="E2064" s="6">
        <v>36.447564</v>
      </c>
      <c r="F2064" s="16">
        <f t="shared" si="157"/>
        <v>0.16222983597172691</v>
      </c>
      <c r="G2064" s="10"/>
      <c r="H2064" s="6">
        <v>12.14</v>
      </c>
      <c r="I2064" s="16">
        <f t="shared" si="158"/>
        <v>-5.6082148499210227E-2</v>
      </c>
      <c r="J2064" s="10"/>
      <c r="K2064" s="6">
        <v>72.620648000000003</v>
      </c>
      <c r="L2064" s="16">
        <f t="shared" si="159"/>
        <v>8.257537403327353E-3</v>
      </c>
      <c r="M2064" s="10"/>
      <c r="N2064" s="6">
        <v>65.060051999999999</v>
      </c>
      <c r="O2064" s="16">
        <f t="shared" si="160"/>
        <v>7.9536545446270424E-3</v>
      </c>
      <c r="P2064" s="10"/>
    </row>
    <row r="2065" spans="1:16" x14ac:dyDescent="0.25">
      <c r="A2065" s="23">
        <v>39210</v>
      </c>
      <c r="B2065"/>
      <c r="C2065" s="22"/>
      <c r="D2065" s="10"/>
      <c r="E2065" s="6">
        <v>36.580610999999998</v>
      </c>
      <c r="F2065" s="16">
        <f t="shared" si="157"/>
        <v>0.20402498262801227</v>
      </c>
      <c r="G2065" s="10"/>
      <c r="H2065" s="6">
        <v>12.1</v>
      </c>
      <c r="I2065" s="16">
        <f t="shared" si="158"/>
        <v>-2.5682182985553803E-2</v>
      </c>
      <c r="J2065" s="10"/>
      <c r="K2065" s="6">
        <v>72.735843000000003</v>
      </c>
      <c r="L2065" s="16">
        <f t="shared" si="159"/>
        <v>6.5678729992684204E-3</v>
      </c>
      <c r="M2065" s="10"/>
      <c r="N2065" s="6">
        <v>65.317961999999994</v>
      </c>
      <c r="O2065" s="16">
        <f t="shared" si="160"/>
        <v>4.1994984408757485E-3</v>
      </c>
      <c r="P2065" s="10"/>
    </row>
    <row r="2066" spans="1:16" x14ac:dyDescent="0.25">
      <c r="A2066" s="23">
        <v>39209</v>
      </c>
      <c r="B2066"/>
      <c r="C2066" s="22"/>
      <c r="D2066" s="10"/>
      <c r="E2066" s="6">
        <v>36.433559000000002</v>
      </c>
      <c r="F2066" s="16">
        <f t="shared" si="157"/>
        <v>0.1967926427468738</v>
      </c>
      <c r="G2066" s="10"/>
      <c r="H2066" s="6">
        <v>11.92</v>
      </c>
      <c r="I2066" s="16">
        <f t="shared" si="158"/>
        <v>-7.2796934865900442E-2</v>
      </c>
      <c r="J2066" s="10"/>
      <c r="K2066" s="6">
        <v>72.776504000000003</v>
      </c>
      <c r="L2066" s="16">
        <f t="shared" si="159"/>
        <v>7.5081376099295216E-3</v>
      </c>
      <c r="M2066" s="10"/>
      <c r="N2066" s="6">
        <v>65.465338000000003</v>
      </c>
      <c r="O2066" s="16">
        <f t="shared" si="160"/>
        <v>6.1355542861569745E-3</v>
      </c>
      <c r="P2066" s="10"/>
    </row>
    <row r="2067" spans="1:16" x14ac:dyDescent="0.25">
      <c r="A2067" s="23">
        <v>39206</v>
      </c>
      <c r="B2067"/>
      <c r="C2067" s="22"/>
      <c r="D2067" s="10"/>
      <c r="E2067" s="6">
        <v>36.356532000000001</v>
      </c>
      <c r="F2067" s="16">
        <f t="shared" si="157"/>
        <v>0.18062172343045635</v>
      </c>
      <c r="G2067" s="10"/>
      <c r="H2067" s="6">
        <v>12</v>
      </c>
      <c r="I2067" s="16">
        <f t="shared" si="158"/>
        <v>-9.0770404271548366E-2</v>
      </c>
      <c r="J2067" s="10"/>
      <c r="K2067" s="6">
        <v>72.688410000000005</v>
      </c>
      <c r="L2067" s="16">
        <f t="shared" si="159"/>
        <v>7.8838919592956191E-3</v>
      </c>
      <c r="M2067" s="10"/>
      <c r="N2067" s="6">
        <v>65.288486000000006</v>
      </c>
      <c r="O2067" s="16">
        <f t="shared" si="160"/>
        <v>6.704201707757651E-3</v>
      </c>
      <c r="P2067" s="10"/>
    </row>
    <row r="2068" spans="1:16" x14ac:dyDescent="0.25">
      <c r="A2068" s="23">
        <v>39205</v>
      </c>
      <c r="B2068"/>
      <c r="C2068" s="22"/>
      <c r="D2068" s="10"/>
      <c r="E2068" s="6">
        <v>36.097442999999998</v>
      </c>
      <c r="F2068" s="16">
        <f t="shared" si="157"/>
        <v>0.16805395407593648</v>
      </c>
      <c r="G2068" s="10"/>
      <c r="H2068" s="6">
        <v>12.01</v>
      </c>
      <c r="I2068" s="16">
        <f t="shared" si="158"/>
        <v>-7.47879722436392E-2</v>
      </c>
      <c r="J2068" s="10"/>
      <c r="K2068" s="6">
        <v>72.512231999999997</v>
      </c>
      <c r="L2068" s="16">
        <f t="shared" si="159"/>
        <v>8.5396693524231182E-3</v>
      </c>
      <c r="M2068" s="10"/>
      <c r="N2068" s="6">
        <v>65.023205000000004</v>
      </c>
      <c r="O2068" s="16">
        <f t="shared" si="160"/>
        <v>5.228448504689176E-3</v>
      </c>
      <c r="P2068" s="10"/>
    </row>
    <row r="2069" spans="1:16" x14ac:dyDescent="0.25">
      <c r="A2069" s="23">
        <v>39204</v>
      </c>
      <c r="B2069"/>
      <c r="C2069" s="22"/>
      <c r="D2069" s="10"/>
      <c r="E2069" s="6">
        <v>35.873365999999997</v>
      </c>
      <c r="F2069" s="16">
        <f t="shared" si="157"/>
        <v>0.16708175366034572</v>
      </c>
      <c r="G2069" s="10"/>
      <c r="H2069" s="6">
        <v>11.92</v>
      </c>
      <c r="I2069" s="16">
        <f t="shared" si="158"/>
        <v>-9.0151515151515094E-2</v>
      </c>
      <c r="J2069" s="10"/>
      <c r="K2069" s="6">
        <v>72.613876000000005</v>
      </c>
      <c r="L2069" s="16">
        <f t="shared" si="159"/>
        <v>3.4773967550274509E-3</v>
      </c>
      <c r="M2069" s="10"/>
      <c r="N2069" s="6">
        <v>65.170586999999998</v>
      </c>
      <c r="O2069" s="16">
        <f t="shared" si="160"/>
        <v>-1.6669436436064222E-3</v>
      </c>
      <c r="P2069" s="10"/>
    </row>
    <row r="2070" spans="1:16" x14ac:dyDescent="0.25">
      <c r="A2070" s="23">
        <v>39203</v>
      </c>
      <c r="B2070"/>
      <c r="C2070" s="22"/>
      <c r="D2070" s="10"/>
      <c r="E2070" s="6">
        <v>35.698306000000002</v>
      </c>
      <c r="F2070" s="16">
        <f t="shared" si="157"/>
        <v>0.15774011873419846</v>
      </c>
      <c r="G2070" s="10"/>
      <c r="H2070" s="6">
        <v>11.79</v>
      </c>
      <c r="I2070" s="16">
        <f t="shared" si="158"/>
        <v>-0.11111111111111116</v>
      </c>
      <c r="J2070" s="10"/>
      <c r="K2070" s="6">
        <v>72.634203999999997</v>
      </c>
      <c r="L2070" s="16">
        <f t="shared" si="159"/>
        <v>2.0903114631565245E-3</v>
      </c>
      <c r="M2070" s="10"/>
      <c r="N2070" s="6">
        <v>65.207427999999993</v>
      </c>
      <c r="O2070" s="16">
        <f t="shared" si="160"/>
        <v>-7.3196908878937483E-3</v>
      </c>
      <c r="P2070" s="10"/>
    </row>
    <row r="2071" spans="1:16" x14ac:dyDescent="0.25">
      <c r="A2071" s="23">
        <v>39202</v>
      </c>
      <c r="B2071"/>
      <c r="C2071" s="22"/>
      <c r="D2071" s="10"/>
      <c r="E2071" s="6">
        <v>36.020415999999997</v>
      </c>
      <c r="F2071" s="16">
        <f t="shared" si="157"/>
        <v>0.16846205944762449</v>
      </c>
      <c r="G2071" s="10"/>
      <c r="H2071" s="6">
        <v>11.95</v>
      </c>
      <c r="I2071" s="16">
        <f t="shared" si="158"/>
        <v>-0.10000000000000009</v>
      </c>
      <c r="J2071" s="10"/>
      <c r="K2071" s="6">
        <v>72.674859999999995</v>
      </c>
      <c r="L2071" s="16">
        <f t="shared" si="159"/>
        <v>5.3522253130935393E-3</v>
      </c>
      <c r="M2071" s="10"/>
      <c r="N2071" s="6">
        <v>65.160265999999993</v>
      </c>
      <c r="O2071" s="16">
        <f t="shared" si="160"/>
        <v>-6.3156381762471403E-3</v>
      </c>
      <c r="P2071" s="10"/>
    </row>
    <row r="2072" spans="1:16" x14ac:dyDescent="0.25">
      <c r="A2072" s="23">
        <v>39199</v>
      </c>
      <c r="B2072"/>
      <c r="C2072" s="22"/>
      <c r="D2072" s="10"/>
      <c r="E2072" s="6">
        <v>36.314518999999997</v>
      </c>
      <c r="F2072" s="16">
        <f t="shared" si="157"/>
        <v>0.18470751678699981</v>
      </c>
      <c r="G2072" s="10"/>
      <c r="H2072" s="6">
        <v>11.9</v>
      </c>
      <c r="I2072" s="16">
        <f t="shared" si="158"/>
        <v>-8.9870525514090027E-2</v>
      </c>
      <c r="J2072" s="10"/>
      <c r="K2072" s="6">
        <v>72.324064000000007</v>
      </c>
      <c r="L2072" s="16">
        <f t="shared" si="159"/>
        <v>8.6335870482510124E-3</v>
      </c>
      <c r="M2072" s="10"/>
      <c r="N2072" s="6">
        <v>64.484802999999999</v>
      </c>
      <c r="O2072" s="16">
        <f t="shared" si="160"/>
        <v>-6.4806441919053048E-3</v>
      </c>
      <c r="P2072" s="10"/>
    </row>
    <row r="2073" spans="1:16" x14ac:dyDescent="0.25">
      <c r="A2073" s="23">
        <v>39198</v>
      </c>
      <c r="B2073"/>
      <c r="C2073" s="22"/>
      <c r="D2073" s="10"/>
      <c r="E2073" s="6">
        <v>36.713656</v>
      </c>
      <c r="F2073" s="16">
        <f t="shared" si="157"/>
        <v>0.20352753738300833</v>
      </c>
      <c r="G2073" s="10"/>
      <c r="H2073" s="6">
        <v>12</v>
      </c>
      <c r="I2073" s="16">
        <f t="shared" si="158"/>
        <v>-7.2486360093530711E-2</v>
      </c>
      <c r="J2073" s="10"/>
      <c r="K2073" s="6">
        <v>72.344301000000002</v>
      </c>
      <c r="L2073" s="16">
        <f t="shared" si="159"/>
        <v>1.8975416184552341E-3</v>
      </c>
      <c r="M2073" s="10"/>
      <c r="N2073" s="6">
        <v>64.499485000000007</v>
      </c>
      <c r="O2073" s="16">
        <f t="shared" si="160"/>
        <v>-1.8858738353618953E-2</v>
      </c>
      <c r="P2073" s="10"/>
    </row>
    <row r="2074" spans="1:16" x14ac:dyDescent="0.25">
      <c r="A2074" s="23">
        <v>39197</v>
      </c>
      <c r="B2074"/>
      <c r="C2074" s="22"/>
      <c r="D2074" s="10"/>
      <c r="E2074" s="6">
        <v>36.685645999999998</v>
      </c>
      <c r="F2074" s="16">
        <f t="shared" si="157"/>
        <v>0.21393843455230366</v>
      </c>
      <c r="G2074" s="10"/>
      <c r="H2074" s="6">
        <v>13.11</v>
      </c>
      <c r="I2074" s="16">
        <f t="shared" si="158"/>
        <v>-8.1163859111791803E-2</v>
      </c>
      <c r="J2074" s="10"/>
      <c r="K2074" s="6">
        <v>72.499461999999994</v>
      </c>
      <c r="L2074" s="16">
        <f t="shared" si="159"/>
        <v>-1.7223474418440743E-3</v>
      </c>
      <c r="M2074" s="10"/>
      <c r="N2074" s="6">
        <v>64.969372000000007</v>
      </c>
      <c r="O2074" s="16">
        <f t="shared" si="160"/>
        <v>-1.8853795163908282E-2</v>
      </c>
      <c r="P2074" s="10"/>
    </row>
    <row r="2075" spans="1:16" x14ac:dyDescent="0.25">
      <c r="A2075" s="23">
        <v>39196</v>
      </c>
      <c r="B2075"/>
      <c r="C2075" s="22"/>
      <c r="D2075" s="10"/>
      <c r="E2075" s="6">
        <v>36.132454000000003</v>
      </c>
      <c r="F2075" s="16">
        <f t="shared" si="157"/>
        <v>0.21076957020169851</v>
      </c>
      <c r="G2075" s="10"/>
      <c r="H2075" s="6">
        <v>12.89</v>
      </c>
      <c r="I2075" s="16">
        <f t="shared" si="158"/>
        <v>-1.6504126031507971E-2</v>
      </c>
      <c r="J2075" s="10"/>
      <c r="K2075" s="6">
        <v>72.600652999999994</v>
      </c>
      <c r="L2075" s="16">
        <f t="shared" si="159"/>
        <v>6.0412094619466394E-4</v>
      </c>
      <c r="M2075" s="10"/>
      <c r="N2075" s="6">
        <v>65.196978000000001</v>
      </c>
      <c r="O2075" s="16">
        <f t="shared" si="160"/>
        <v>-1.1815918127860758E-2</v>
      </c>
      <c r="P2075" s="10"/>
    </row>
    <row r="2076" spans="1:16" x14ac:dyDescent="0.25">
      <c r="A2076" s="23">
        <v>39195</v>
      </c>
      <c r="B2076"/>
      <c r="C2076" s="22"/>
      <c r="D2076" s="10"/>
      <c r="E2076" s="6">
        <v>36.181471000000002</v>
      </c>
      <c r="F2076" s="16">
        <f t="shared" si="157"/>
        <v>0.18976249435782022</v>
      </c>
      <c r="G2076" s="10"/>
      <c r="H2076" s="6">
        <v>12.93</v>
      </c>
      <c r="I2076" s="16">
        <f t="shared" si="158"/>
        <v>-2.3219814241485226E-3</v>
      </c>
      <c r="J2076" s="10"/>
      <c r="K2076" s="6">
        <v>72.418508000000003</v>
      </c>
      <c r="L2076" s="16">
        <f t="shared" si="159"/>
        <v>1.0729447440280815E-3</v>
      </c>
      <c r="M2076" s="10"/>
      <c r="N2076" s="6">
        <v>64.954690999999997</v>
      </c>
      <c r="O2076" s="16">
        <f t="shared" si="160"/>
        <v>-1.2857057786740844E-2</v>
      </c>
      <c r="P2076" s="10"/>
    </row>
    <row r="2077" spans="1:16" x14ac:dyDescent="0.25">
      <c r="A2077" s="23">
        <v>39192</v>
      </c>
      <c r="B2077"/>
      <c r="C2077" s="22"/>
      <c r="D2077" s="10"/>
      <c r="E2077" s="6">
        <v>36.055430000000001</v>
      </c>
      <c r="F2077" s="16">
        <f t="shared" si="157"/>
        <v>0.16662895214152518</v>
      </c>
      <c r="G2077" s="10"/>
      <c r="H2077" s="6">
        <v>12.97</v>
      </c>
      <c r="I2077" s="16">
        <f t="shared" si="158"/>
        <v>-2.7819548872180522E-2</v>
      </c>
      <c r="J2077" s="10"/>
      <c r="K2077" s="6">
        <v>72.209383000000003</v>
      </c>
      <c r="L2077" s="16">
        <f t="shared" si="159"/>
        <v>-8.8356437675596311E-4</v>
      </c>
      <c r="M2077" s="10"/>
      <c r="N2077" s="6">
        <v>64.719746999999998</v>
      </c>
      <c r="O2077" s="16">
        <f t="shared" si="160"/>
        <v>-1.06082251467009E-2</v>
      </c>
      <c r="P2077" s="10"/>
    </row>
    <row r="2078" spans="1:16" x14ac:dyDescent="0.25">
      <c r="A2078" s="23">
        <v>39191</v>
      </c>
      <c r="B2078"/>
      <c r="C2078" s="22"/>
      <c r="D2078" s="10"/>
      <c r="E2078" s="6">
        <v>35.117106999999997</v>
      </c>
      <c r="F2078" s="16">
        <f t="shared" si="157"/>
        <v>0.15422551463262302</v>
      </c>
      <c r="G2078" s="10"/>
      <c r="H2078" s="6">
        <v>12.79</v>
      </c>
      <c r="I2078" s="16">
        <f t="shared" si="158"/>
        <v>-1.8910741301058964E-2</v>
      </c>
      <c r="J2078" s="10"/>
      <c r="K2078" s="6">
        <v>72.229619999999997</v>
      </c>
      <c r="L2078" s="16">
        <f t="shared" si="159"/>
        <v>-1.6413952076330673E-3</v>
      </c>
      <c r="M2078" s="10"/>
      <c r="N2078" s="6">
        <v>64.88861</v>
      </c>
      <c r="O2078" s="16">
        <f t="shared" si="160"/>
        <v>-1.032746896545611E-2</v>
      </c>
      <c r="P2078" s="10"/>
    </row>
    <row r="2079" spans="1:16" x14ac:dyDescent="0.25">
      <c r="A2079" s="23">
        <v>39190</v>
      </c>
      <c r="B2079"/>
      <c r="C2079" s="22"/>
      <c r="D2079" s="10"/>
      <c r="E2079" s="6">
        <v>34.794994000000003</v>
      </c>
      <c r="F2079" s="16">
        <f t="shared" si="157"/>
        <v>0.13052303746344318</v>
      </c>
      <c r="G2079" s="10"/>
      <c r="H2079" s="6">
        <v>12.7</v>
      </c>
      <c r="I2079" s="16">
        <f t="shared" si="158"/>
        <v>-2.4408848207475242E-2</v>
      </c>
      <c r="J2079" s="10"/>
      <c r="K2079" s="6">
        <v>72.182398000000006</v>
      </c>
      <c r="L2079" s="16">
        <f t="shared" si="159"/>
        <v>-3.9508868944909681E-3</v>
      </c>
      <c r="M2079" s="10"/>
      <c r="N2079" s="6">
        <v>64.998740999999995</v>
      </c>
      <c r="O2079" s="16">
        <f t="shared" si="160"/>
        <v>-1.8178461878324281E-2</v>
      </c>
      <c r="P2079" s="10"/>
    </row>
    <row r="2080" spans="1:16" x14ac:dyDescent="0.25">
      <c r="A2080" s="23">
        <v>39189</v>
      </c>
      <c r="B2080"/>
      <c r="C2080" s="22"/>
      <c r="D2080" s="10"/>
      <c r="E2080" s="6">
        <v>35.019070999999997</v>
      </c>
      <c r="F2080" s="16">
        <f t="shared" si="157"/>
        <v>0.1329228914215892</v>
      </c>
      <c r="G2080" s="10"/>
      <c r="H2080" s="6">
        <v>12.99</v>
      </c>
      <c r="I2080" s="16">
        <f t="shared" si="158"/>
        <v>-3.1273836765827623E-2</v>
      </c>
      <c r="J2080" s="10"/>
      <c r="K2080" s="6">
        <v>72.162160999999998</v>
      </c>
      <c r="L2080" s="16">
        <f t="shared" si="159"/>
        <v>-3.3099697049709942E-3</v>
      </c>
      <c r="M2080" s="10"/>
      <c r="N2080" s="6">
        <v>64.675691</v>
      </c>
      <c r="O2080" s="16">
        <f t="shared" si="160"/>
        <v>-1.738215103597518E-2</v>
      </c>
      <c r="P2080" s="10"/>
    </row>
    <row r="2081" spans="1:16" x14ac:dyDescent="0.25">
      <c r="A2081" s="23">
        <v>39188</v>
      </c>
      <c r="B2081"/>
      <c r="C2081" s="22"/>
      <c r="D2081" s="10"/>
      <c r="E2081" s="6">
        <v>35.236145999999998</v>
      </c>
      <c r="F2081" s="16">
        <f t="shared" si="157"/>
        <v>0.12914880493098368</v>
      </c>
      <c r="G2081" s="10"/>
      <c r="H2081" s="6">
        <v>13.08</v>
      </c>
      <c r="I2081" s="16">
        <f t="shared" si="158"/>
        <v>-4.485294117647054E-2</v>
      </c>
      <c r="J2081" s="10"/>
      <c r="K2081" s="6">
        <v>71.770891000000006</v>
      </c>
      <c r="L2081" s="16">
        <f t="shared" si="159"/>
        <v>-2.6646686281907028E-3</v>
      </c>
      <c r="M2081" s="10"/>
      <c r="N2081" s="6">
        <v>64.315934999999996</v>
      </c>
      <c r="O2081" s="16">
        <f t="shared" si="160"/>
        <v>-1.8466950538016391E-2</v>
      </c>
      <c r="P2081" s="10"/>
    </row>
    <row r="2082" spans="1:16" x14ac:dyDescent="0.25">
      <c r="A2082" s="23">
        <v>39185</v>
      </c>
      <c r="B2082"/>
      <c r="C2082" s="22"/>
      <c r="D2082" s="10"/>
      <c r="E2082" s="6">
        <v>35.159118999999997</v>
      </c>
      <c r="F2082" s="16">
        <f t="shared" si="157"/>
        <v>0.14693185607282211</v>
      </c>
      <c r="G2082" s="10"/>
      <c r="H2082" s="6">
        <v>12.83</v>
      </c>
      <c r="I2082" s="16">
        <f t="shared" si="158"/>
        <v>1.631701631701632E-2</v>
      </c>
      <c r="J2082" s="10"/>
      <c r="K2082" s="6">
        <v>71.710178999999997</v>
      </c>
      <c r="L2082" s="16">
        <f t="shared" si="159"/>
        <v>-1.1832419818603723E-2</v>
      </c>
      <c r="M2082" s="10"/>
      <c r="N2082" s="6">
        <v>63.963521999999998</v>
      </c>
      <c r="O2082" s="16">
        <f t="shared" si="160"/>
        <v>-2.6843536524611689E-2</v>
      </c>
      <c r="P2082" s="10"/>
    </row>
    <row r="2083" spans="1:16" x14ac:dyDescent="0.25">
      <c r="A2083" s="23">
        <v>39184</v>
      </c>
      <c r="B2083"/>
      <c r="C2083" s="22"/>
      <c r="D2083" s="10"/>
      <c r="E2083" s="6">
        <v>32.463191000000002</v>
      </c>
      <c r="F2083" s="16">
        <f t="shared" si="157"/>
        <v>0.14597854124227827</v>
      </c>
      <c r="G2083" s="10"/>
      <c r="H2083" s="6">
        <v>12.62</v>
      </c>
      <c r="I2083" s="16">
        <f t="shared" si="158"/>
        <v>-3.4612490594431833E-2</v>
      </c>
      <c r="J2083" s="10"/>
      <c r="K2083" s="6">
        <v>71.831608000000003</v>
      </c>
      <c r="L2083" s="16">
        <f t="shared" si="159"/>
        <v>-1.4126686562991431E-2</v>
      </c>
      <c r="M2083" s="10"/>
      <c r="N2083" s="6">
        <v>64.161753000000004</v>
      </c>
      <c r="O2083" s="16">
        <f t="shared" si="160"/>
        <v>-3.0566366021373081E-2</v>
      </c>
      <c r="P2083" s="10"/>
    </row>
    <row r="2084" spans="1:16" x14ac:dyDescent="0.25">
      <c r="A2084" s="23">
        <v>39183</v>
      </c>
      <c r="B2084"/>
      <c r="C2084" s="22"/>
      <c r="D2084" s="10"/>
      <c r="E2084" s="6">
        <v>31.96602</v>
      </c>
      <c r="F2084" s="16">
        <f t="shared" si="157"/>
        <v>6.2917899562429325E-2</v>
      </c>
      <c r="G2084" s="10"/>
      <c r="H2084" s="6">
        <v>12.68</v>
      </c>
      <c r="I2084" s="16">
        <f t="shared" si="158"/>
        <v>-6.5877128053293932E-2</v>
      </c>
      <c r="J2084" s="10"/>
      <c r="K2084" s="6">
        <v>71.723669000000001</v>
      </c>
      <c r="L2084" s="16">
        <f t="shared" si="159"/>
        <v>-9.7145885696794387E-3</v>
      </c>
      <c r="M2084" s="10"/>
      <c r="N2084" s="6">
        <v>64.147071999999994</v>
      </c>
      <c r="O2084" s="16">
        <f t="shared" si="160"/>
        <v>-2.2686280220022947E-2</v>
      </c>
      <c r="P2084" s="10"/>
    </row>
    <row r="2085" spans="1:16" x14ac:dyDescent="0.25">
      <c r="A2085" s="23">
        <v>39182</v>
      </c>
      <c r="B2085"/>
      <c r="C2085" s="22"/>
      <c r="D2085" s="10"/>
      <c r="E2085" s="6">
        <v>32.11307</v>
      </c>
      <c r="F2085" s="16">
        <f t="shared" si="157"/>
        <v>4.2846390121263234E-2</v>
      </c>
      <c r="G2085" s="10"/>
      <c r="H2085" s="6">
        <v>12.62</v>
      </c>
      <c r="I2085" s="16">
        <f t="shared" si="158"/>
        <v>-6.969919295671323E-2</v>
      </c>
      <c r="J2085" s="10"/>
      <c r="K2085" s="6">
        <v>71.858587</v>
      </c>
      <c r="L2085" s="16">
        <f t="shared" si="159"/>
        <v>-1.1010385431676095E-2</v>
      </c>
      <c r="M2085" s="10"/>
      <c r="N2085" s="6">
        <v>64.191121999999993</v>
      </c>
      <c r="O2085" s="16">
        <f t="shared" si="160"/>
        <v>-2.3530027464490622E-2</v>
      </c>
      <c r="P2085" s="10"/>
    </row>
    <row r="2086" spans="1:16" x14ac:dyDescent="0.25">
      <c r="A2086" s="23">
        <v>39181</v>
      </c>
      <c r="B2086"/>
      <c r="C2086" s="22"/>
      <c r="D2086" s="10"/>
      <c r="E2086" s="6">
        <v>31.96602</v>
      </c>
      <c r="F2086" s="16">
        <f t="shared" si="157"/>
        <v>7.1178100207920814E-2</v>
      </c>
      <c r="G2086" s="10"/>
      <c r="H2086" s="6">
        <v>12.62</v>
      </c>
      <c r="I2086" s="16">
        <f t="shared" si="158"/>
        <v>-7.2740631888317475E-2</v>
      </c>
      <c r="J2086" s="10"/>
      <c r="K2086" s="6">
        <v>71.710178999999997</v>
      </c>
      <c r="L2086" s="16">
        <f t="shared" si="159"/>
        <v>-1.0973986535328328E-2</v>
      </c>
      <c r="M2086" s="10"/>
      <c r="N2086" s="6">
        <v>64.000228000000007</v>
      </c>
      <c r="O2086" s="16">
        <f t="shared" si="160"/>
        <v>-2.7283324215000015E-2</v>
      </c>
      <c r="P2086" s="10"/>
    </row>
    <row r="2087" spans="1:16" x14ac:dyDescent="0.25">
      <c r="A2087" s="23">
        <v>39177</v>
      </c>
      <c r="B2087"/>
      <c r="C2087" s="22"/>
      <c r="D2087" s="10"/>
      <c r="E2087" s="6">
        <v>31.888992999999999</v>
      </c>
      <c r="F2087" s="16">
        <f t="shared" si="157"/>
        <v>3.5109475727384432E-2</v>
      </c>
      <c r="G2087" s="10"/>
      <c r="H2087" s="6">
        <v>12.68</v>
      </c>
      <c r="I2087" s="16">
        <f t="shared" si="158"/>
        <v>-7.410124724871614E-2</v>
      </c>
      <c r="J2087" s="10"/>
      <c r="K2087" s="6">
        <v>71.946288999999993</v>
      </c>
      <c r="L2087" s="16">
        <f t="shared" si="159"/>
        <v>-9.186507953230727E-3</v>
      </c>
      <c r="M2087" s="10"/>
      <c r="N2087" s="6">
        <v>64.426066000000006</v>
      </c>
      <c r="O2087" s="16">
        <f t="shared" si="160"/>
        <v>-1.7921774280036606E-2</v>
      </c>
      <c r="P2087" s="10"/>
    </row>
    <row r="2088" spans="1:16" x14ac:dyDescent="0.25">
      <c r="A2088" s="23">
        <v>39176</v>
      </c>
      <c r="B2088"/>
      <c r="C2088" s="22"/>
      <c r="D2088" s="10"/>
      <c r="E2088" s="6">
        <v>31.769950999999999</v>
      </c>
      <c r="F2088" s="16">
        <f t="shared" si="157"/>
        <v>6.9648958235010827E-2</v>
      </c>
      <c r="G2088" s="10"/>
      <c r="H2088" s="6">
        <v>12.67</v>
      </c>
      <c r="I2088" s="16">
        <f t="shared" si="158"/>
        <v>-9.2340730136005744E-2</v>
      </c>
      <c r="J2088" s="10"/>
      <c r="K2088" s="6">
        <v>72.094701999999998</v>
      </c>
      <c r="L2088" s="16">
        <f t="shared" si="159"/>
        <v>-1.8663356974205625E-3</v>
      </c>
      <c r="M2088" s="10"/>
      <c r="N2088" s="6">
        <v>64.668352999999996</v>
      </c>
      <c r="O2088" s="16">
        <f t="shared" si="160"/>
        <v>-4.8217423102647761E-3</v>
      </c>
      <c r="P2088" s="10"/>
    </row>
    <row r="2089" spans="1:16" x14ac:dyDescent="0.25">
      <c r="A2089" s="23">
        <v>39175</v>
      </c>
      <c r="B2089"/>
      <c r="C2089" s="22"/>
      <c r="D2089" s="10"/>
      <c r="E2089" s="6">
        <v>31.776955000000001</v>
      </c>
      <c r="F2089" s="16">
        <f t="shared" si="157"/>
        <v>5.9242239538283004E-2</v>
      </c>
      <c r="G2089" s="10"/>
      <c r="H2089" s="6">
        <v>12.66</v>
      </c>
      <c r="I2089" s="16">
        <f t="shared" si="158"/>
        <v>-0.10396039603960405</v>
      </c>
      <c r="J2089" s="10"/>
      <c r="K2089" s="6">
        <v>72.033985000000001</v>
      </c>
      <c r="L2089" s="16">
        <f t="shared" si="159"/>
        <v>3.4508859667965464E-3</v>
      </c>
      <c r="M2089" s="10"/>
      <c r="N2089" s="6">
        <v>64.602271999999999</v>
      </c>
      <c r="O2089" s="16">
        <f t="shared" si="160"/>
        <v>6.0551219303122128E-3</v>
      </c>
      <c r="P2089" s="10"/>
    </row>
    <row r="2090" spans="1:16" x14ac:dyDescent="0.25">
      <c r="A2090" s="23">
        <v>39174</v>
      </c>
      <c r="B2090"/>
      <c r="C2090" s="22"/>
      <c r="D2090" s="10"/>
      <c r="E2090" s="6">
        <v>31.517863999999999</v>
      </c>
      <c r="F2090" s="16">
        <f t="shared" si="157"/>
        <v>4.1395949053489201E-2</v>
      </c>
      <c r="G2090" s="10"/>
      <c r="H2090" s="6">
        <v>12.68</v>
      </c>
      <c r="I2090" s="16">
        <f t="shared" si="158"/>
        <v>-0.10021321961620466</v>
      </c>
      <c r="J2090" s="10"/>
      <c r="K2090" s="6">
        <v>72.074459000000004</v>
      </c>
      <c r="L2090" s="16">
        <f t="shared" si="159"/>
        <v>1.2080408555901201E-3</v>
      </c>
      <c r="M2090" s="10"/>
      <c r="N2090" s="6">
        <v>64.683035000000004</v>
      </c>
      <c r="O2090" s="16">
        <f t="shared" si="160"/>
        <v>-4.1226128564497699E-4</v>
      </c>
      <c r="P2090" s="10"/>
    </row>
    <row r="2091" spans="1:16" x14ac:dyDescent="0.25">
      <c r="A2091" s="23">
        <v>39171</v>
      </c>
      <c r="B2091"/>
      <c r="C2091" s="22"/>
      <c r="D2091" s="10"/>
      <c r="E2091" s="6">
        <v>30.929660999999999</v>
      </c>
      <c r="F2091" s="16">
        <f t="shared" si="157"/>
        <v>2.013878129108293E-2</v>
      </c>
      <c r="G2091" s="10"/>
      <c r="H2091" s="6">
        <v>12.7</v>
      </c>
      <c r="I2091" s="16">
        <f t="shared" si="158"/>
        <v>-0.10451977401129942</v>
      </c>
      <c r="J2091" s="10"/>
      <c r="K2091" s="6">
        <v>72.032636999999994</v>
      </c>
      <c r="L2091" s="16">
        <f t="shared" si="159"/>
        <v>1.1191783857753546E-3</v>
      </c>
      <c r="M2091" s="10"/>
      <c r="N2091" s="6">
        <v>64.575843000000006</v>
      </c>
      <c r="O2091" s="16">
        <f t="shared" si="160"/>
        <v>-8.5238677487831094E-4</v>
      </c>
      <c r="P2091" s="10"/>
    </row>
    <row r="2092" spans="1:16" x14ac:dyDescent="0.25">
      <c r="A2092" s="23">
        <v>39170</v>
      </c>
      <c r="B2092"/>
      <c r="C2092" s="22"/>
      <c r="D2092" s="10"/>
      <c r="E2092" s="6">
        <v>30.775608999999999</v>
      </c>
      <c r="F2092" s="16">
        <f t="shared" si="157"/>
        <v>6.0743093393311742E-3</v>
      </c>
      <c r="G2092" s="10"/>
      <c r="H2092" s="6">
        <v>12.66</v>
      </c>
      <c r="I2092" s="16">
        <f t="shared" si="158"/>
        <v>-7.2315558802045321E-2</v>
      </c>
      <c r="J2092" s="10"/>
      <c r="K2092" s="6">
        <v>72.059498000000005</v>
      </c>
      <c r="L2092" s="16">
        <f t="shared" si="159"/>
        <v>2.1207091799966271E-3</v>
      </c>
      <c r="M2092" s="10"/>
      <c r="N2092" s="6">
        <v>64.700194999999994</v>
      </c>
      <c r="O2092" s="16">
        <f t="shared" si="160"/>
        <v>-2.5753772753533966E-4</v>
      </c>
      <c r="P2092" s="10"/>
    </row>
    <row r="2093" spans="1:16" x14ac:dyDescent="0.25">
      <c r="A2093" s="23">
        <v>39169</v>
      </c>
      <c r="B2093"/>
      <c r="C2093" s="22"/>
      <c r="D2093" s="10"/>
      <c r="E2093" s="6">
        <v>30.271435</v>
      </c>
      <c r="F2093" s="16">
        <f t="shared" si="157"/>
        <v>1.018873759827077E-2</v>
      </c>
      <c r="G2093" s="10"/>
      <c r="H2093" s="6">
        <v>12.46</v>
      </c>
      <c r="I2093" s="16">
        <f t="shared" si="158"/>
        <v>-6.9801616458486371E-2</v>
      </c>
      <c r="J2093" s="10"/>
      <c r="K2093" s="6">
        <v>72.146797000000007</v>
      </c>
      <c r="L2093" s="16">
        <f t="shared" si="159"/>
        <v>3.5213735108619026E-3</v>
      </c>
      <c r="M2093" s="10"/>
      <c r="N2093" s="6">
        <v>64.787975000000003</v>
      </c>
      <c r="O2093" s="16">
        <f t="shared" si="160"/>
        <v>5.1830312379026466E-3</v>
      </c>
      <c r="P2093" s="10"/>
    </row>
    <row r="2094" spans="1:16" x14ac:dyDescent="0.25">
      <c r="A2094" s="23">
        <v>39168</v>
      </c>
      <c r="B2094"/>
      <c r="C2094" s="22"/>
      <c r="D2094" s="10"/>
      <c r="E2094" s="6">
        <v>30.565538</v>
      </c>
      <c r="F2094" s="16">
        <f t="shared" si="157"/>
        <v>-1.041981480396037E-2</v>
      </c>
      <c r="G2094" s="10"/>
      <c r="H2094" s="6">
        <v>13.05</v>
      </c>
      <c r="I2094" s="16">
        <f t="shared" si="158"/>
        <v>-8.4496693607641338E-2</v>
      </c>
      <c r="J2094" s="10"/>
      <c r="K2094" s="6">
        <v>72.193802000000005</v>
      </c>
      <c r="L2094" s="16">
        <f t="shared" si="159"/>
        <v>6.6119552384786839E-3</v>
      </c>
      <c r="M2094" s="10"/>
      <c r="N2094" s="6">
        <v>64.919644000000005</v>
      </c>
      <c r="O2094" s="16">
        <f t="shared" si="160"/>
        <v>9.5183304902639598E-3</v>
      </c>
      <c r="P2094" s="10"/>
    </row>
    <row r="2095" spans="1:16" x14ac:dyDescent="0.25">
      <c r="A2095" s="23">
        <v>39167</v>
      </c>
      <c r="B2095"/>
      <c r="C2095" s="22"/>
      <c r="D2095" s="10"/>
      <c r="E2095" s="6">
        <v>30.859638</v>
      </c>
      <c r="F2095" s="16">
        <f t="shared" si="157"/>
        <v>1.6953309038101327E-3</v>
      </c>
      <c r="G2095" s="10"/>
      <c r="H2095" s="6">
        <v>13.11</v>
      </c>
      <c r="I2095" s="16">
        <f t="shared" si="158"/>
        <v>-7.1834992887624405E-2</v>
      </c>
      <c r="J2095" s="10"/>
      <c r="K2095" s="6">
        <v>72.207229999999996</v>
      </c>
      <c r="L2095" s="16">
        <f t="shared" si="159"/>
        <v>1.3033315394181733E-2</v>
      </c>
      <c r="M2095" s="10"/>
      <c r="N2095" s="6">
        <v>65.029368000000005</v>
      </c>
      <c r="O2095" s="16">
        <f t="shared" si="160"/>
        <v>2.1194061456557112E-2</v>
      </c>
      <c r="P2095" s="10"/>
    </row>
    <row r="2096" spans="1:16" x14ac:dyDescent="0.25">
      <c r="A2096" s="23">
        <v>39164</v>
      </c>
      <c r="B2096"/>
      <c r="C2096" s="22"/>
      <c r="D2096" s="10"/>
      <c r="E2096" s="6">
        <v>31.125730000000001</v>
      </c>
      <c r="F2096" s="16">
        <f t="shared" si="157"/>
        <v>1.3639990071072861E-2</v>
      </c>
      <c r="G2096" s="10"/>
      <c r="H2096" s="6">
        <v>12.97</v>
      </c>
      <c r="I2096" s="16">
        <f t="shared" si="158"/>
        <v>-6.8892045454545525E-2</v>
      </c>
      <c r="J2096" s="10"/>
      <c r="K2096" s="6">
        <v>72.072930999999997</v>
      </c>
      <c r="L2096" s="16">
        <f t="shared" si="159"/>
        <v>1.2556646836800134E-2</v>
      </c>
      <c r="M2096" s="10"/>
      <c r="N2096" s="6">
        <v>64.948903999999999</v>
      </c>
      <c r="O2096" s="16">
        <f t="shared" si="160"/>
        <v>2.0697026851593137E-2</v>
      </c>
      <c r="P2096" s="10"/>
    </row>
    <row r="2097" spans="1:16" x14ac:dyDescent="0.25">
      <c r="A2097" s="23">
        <v>39163</v>
      </c>
      <c r="B2097"/>
      <c r="C2097" s="22"/>
      <c r="D2097" s="10"/>
      <c r="E2097" s="6">
        <v>30.929660999999999</v>
      </c>
      <c r="F2097" s="16">
        <f t="shared" si="157"/>
        <v>2.3080180422080154E-2</v>
      </c>
      <c r="G2097" s="10"/>
      <c r="H2097" s="6">
        <v>13.2</v>
      </c>
      <c r="I2097" s="16">
        <f t="shared" si="158"/>
        <v>-7.5552387740555838E-2</v>
      </c>
      <c r="J2097" s="10"/>
      <c r="K2097" s="6">
        <v>72.260952000000003</v>
      </c>
      <c r="L2097" s="16">
        <f t="shared" si="159"/>
        <v>1.0862933416154963E-2</v>
      </c>
      <c r="M2097" s="10"/>
      <c r="N2097" s="6">
        <v>65.131776000000002</v>
      </c>
      <c r="O2097" s="16">
        <f t="shared" si="160"/>
        <v>1.7107424830969276E-2</v>
      </c>
      <c r="P2097" s="10"/>
    </row>
    <row r="2098" spans="1:16" x14ac:dyDescent="0.25">
      <c r="A2098" s="23">
        <v>39162</v>
      </c>
      <c r="B2098"/>
      <c r="C2098" s="22"/>
      <c r="D2098" s="10"/>
      <c r="E2098" s="6">
        <v>30.985681</v>
      </c>
      <c r="F2098" s="16">
        <f t="shared" si="157"/>
        <v>1.4320805738317954E-2</v>
      </c>
      <c r="G2098" s="10"/>
      <c r="H2098" s="6">
        <v>13.41</v>
      </c>
      <c r="I2098" s="16">
        <f t="shared" si="158"/>
        <v>-6.6478076379066553E-2</v>
      </c>
      <c r="J2098" s="10"/>
      <c r="K2098" s="6">
        <v>72.462406999999999</v>
      </c>
      <c r="L2098" s="16">
        <f t="shared" si="159"/>
        <v>9.2404762390267958E-3</v>
      </c>
      <c r="M2098" s="10"/>
      <c r="N2098" s="6">
        <v>65.651133000000002</v>
      </c>
      <c r="O2098" s="16">
        <f t="shared" si="160"/>
        <v>1.4184477228161851E-2</v>
      </c>
      <c r="P2098" s="10"/>
    </row>
    <row r="2099" spans="1:16" x14ac:dyDescent="0.25">
      <c r="A2099" s="23">
        <v>39161</v>
      </c>
      <c r="B2099"/>
      <c r="C2099" s="22"/>
      <c r="D2099" s="10"/>
      <c r="E2099" s="6">
        <v>30.551532000000002</v>
      </c>
      <c r="F2099" s="16">
        <f t="shared" si="157"/>
        <v>8.351971244913603E-3</v>
      </c>
      <c r="G2099" s="10"/>
      <c r="H2099" s="6">
        <v>13.1</v>
      </c>
      <c r="I2099" s="16">
        <f t="shared" si="158"/>
        <v>-3.1768953068592065E-2</v>
      </c>
      <c r="J2099" s="10"/>
      <c r="K2099" s="6">
        <v>72.247518999999997</v>
      </c>
      <c r="L2099" s="16">
        <f t="shared" si="159"/>
        <v>1.318968069128057E-2</v>
      </c>
      <c r="M2099" s="10"/>
      <c r="N2099" s="6">
        <v>65.621871999999996</v>
      </c>
      <c r="O2099" s="16">
        <f t="shared" si="160"/>
        <v>2.3084135428881103E-2</v>
      </c>
      <c r="P2099" s="10"/>
    </row>
    <row r="2100" spans="1:16" x14ac:dyDescent="0.25">
      <c r="A2100" s="23">
        <v>39160</v>
      </c>
      <c r="B2100"/>
      <c r="C2100" s="22"/>
      <c r="D2100" s="10"/>
      <c r="E2100" s="6">
        <v>30.40448</v>
      </c>
      <c r="F2100" s="16">
        <f t="shared" si="157"/>
        <v>-1.4239730425670172E-2</v>
      </c>
      <c r="G2100" s="10"/>
      <c r="H2100" s="6">
        <v>13.13</v>
      </c>
      <c r="I2100" s="16">
        <f t="shared" si="158"/>
        <v>-3.8179148311306865E-2</v>
      </c>
      <c r="J2100" s="10"/>
      <c r="K2100" s="6">
        <v>72.052785999999998</v>
      </c>
      <c r="L2100" s="16">
        <f t="shared" si="159"/>
        <v>1.1603795023690466E-2</v>
      </c>
      <c r="M2100" s="10"/>
      <c r="N2100" s="6">
        <v>65.585301000000001</v>
      </c>
      <c r="O2100" s="16">
        <f t="shared" si="160"/>
        <v>2.5656370091525549E-2</v>
      </c>
      <c r="P2100" s="10"/>
    </row>
    <row r="2101" spans="1:16" x14ac:dyDescent="0.25">
      <c r="A2101" s="23">
        <v>39157</v>
      </c>
      <c r="B2101"/>
      <c r="C2101" s="22"/>
      <c r="D2101" s="10"/>
      <c r="E2101" s="6">
        <v>30.173400999999998</v>
      </c>
      <c r="F2101" s="16">
        <f t="shared" si="157"/>
        <v>-1.7664157653044077E-2</v>
      </c>
      <c r="G2101" s="10"/>
      <c r="H2101" s="6">
        <v>12.83</v>
      </c>
      <c r="I2101" s="16">
        <f t="shared" si="158"/>
        <v>-2.9563932002956261E-2</v>
      </c>
      <c r="J2101" s="10"/>
      <c r="K2101" s="6">
        <v>72.187085999999994</v>
      </c>
      <c r="L2101" s="16">
        <f t="shared" si="159"/>
        <v>1.1529175732465147E-2</v>
      </c>
      <c r="M2101" s="10"/>
      <c r="N2101" s="6">
        <v>65.724279999999993</v>
      </c>
      <c r="O2101" s="16">
        <f t="shared" si="160"/>
        <v>3.0719722890502288E-2</v>
      </c>
      <c r="P2101" s="10"/>
    </row>
    <row r="2102" spans="1:16" x14ac:dyDescent="0.25">
      <c r="A2102" s="23">
        <v>39156</v>
      </c>
      <c r="B2102"/>
      <c r="C2102" s="22"/>
      <c r="D2102" s="10"/>
      <c r="E2102" s="6">
        <v>30.243424999999998</v>
      </c>
      <c r="F2102" s="16">
        <f t="shared" si="157"/>
        <v>-2.8399198746702159E-2</v>
      </c>
      <c r="G2102" s="10"/>
      <c r="H2102" s="6">
        <v>13.06</v>
      </c>
      <c r="I2102" s="16">
        <f t="shared" si="158"/>
        <v>-7.2306579898770762E-2</v>
      </c>
      <c r="J2102" s="10"/>
      <c r="K2102" s="6">
        <v>72.469117999999995</v>
      </c>
      <c r="L2102" s="16">
        <f t="shared" si="159"/>
        <v>1.4748265429445739E-2</v>
      </c>
      <c r="M2102" s="10"/>
      <c r="N2102" s="6">
        <v>65.738912999999997</v>
      </c>
      <c r="O2102" s="16">
        <f t="shared" si="160"/>
        <v>3.4325341807156295E-2</v>
      </c>
      <c r="P2102" s="10"/>
    </row>
    <row r="2103" spans="1:16" x14ac:dyDescent="0.25">
      <c r="A2103" s="23">
        <v>39155</v>
      </c>
      <c r="B2103"/>
      <c r="C2103" s="22"/>
      <c r="D2103" s="10"/>
      <c r="E2103" s="6">
        <v>30.299444999999999</v>
      </c>
      <c r="F2103" s="16">
        <f t="shared" si="157"/>
        <v>-3.4775980886388336E-2</v>
      </c>
      <c r="G2103" s="10"/>
      <c r="H2103" s="6">
        <v>13.33</v>
      </c>
      <c r="I2103" s="16">
        <f t="shared" si="158"/>
        <v>-6.714285714285706E-2</v>
      </c>
      <c r="J2103" s="10"/>
      <c r="K2103" s="6">
        <v>72.455690000000004</v>
      </c>
      <c r="L2103" s="16">
        <f t="shared" si="159"/>
        <v>1.9671341589061697E-2</v>
      </c>
      <c r="M2103" s="10"/>
      <c r="N2103" s="6">
        <v>65.746223999999998</v>
      </c>
      <c r="O2103" s="16">
        <f t="shared" si="160"/>
        <v>3.5862339402834786E-2</v>
      </c>
      <c r="P2103" s="10"/>
    </row>
    <row r="2104" spans="1:16" x14ac:dyDescent="0.25">
      <c r="A2104" s="23">
        <v>39154</v>
      </c>
      <c r="B2104"/>
      <c r="C2104" s="22"/>
      <c r="D2104" s="10"/>
      <c r="E2104" s="6">
        <v>30.369468000000001</v>
      </c>
      <c r="F2104" s="16">
        <f t="shared" si="157"/>
        <v>-2.4776568356979833E-2</v>
      </c>
      <c r="G2104" s="10"/>
      <c r="H2104" s="6">
        <v>12.92</v>
      </c>
      <c r="I2104" s="16">
        <f t="shared" si="158"/>
        <v>-4.1007194244604306E-2</v>
      </c>
      <c r="J2104" s="10"/>
      <c r="K2104" s="6">
        <v>72.522840000000002</v>
      </c>
      <c r="L2104" s="16">
        <f t="shared" si="159"/>
        <v>1.9070093154960555E-2</v>
      </c>
      <c r="M2104" s="10"/>
      <c r="N2104" s="6">
        <v>66.046137000000002</v>
      </c>
      <c r="O2104" s="16">
        <f t="shared" si="160"/>
        <v>3.4729939097255302E-2</v>
      </c>
      <c r="P2104" s="10"/>
    </row>
    <row r="2105" spans="1:16" x14ac:dyDescent="0.25">
      <c r="A2105" s="23">
        <v>39153</v>
      </c>
      <c r="B2105"/>
      <c r="C2105" s="22"/>
      <c r="D2105" s="10"/>
      <c r="E2105" s="6">
        <v>31.013691999999999</v>
      </c>
      <c r="F2105" s="16">
        <f t="shared" si="157"/>
        <v>-2.6005218227562077E-2</v>
      </c>
      <c r="G2105" s="10"/>
      <c r="H2105" s="6">
        <v>13.3</v>
      </c>
      <c r="I2105" s="16">
        <f t="shared" si="158"/>
        <v>-7.6483202287348173E-2</v>
      </c>
      <c r="J2105" s="10"/>
      <c r="K2105" s="6">
        <v>72.482551000000001</v>
      </c>
      <c r="L2105" s="16">
        <f t="shared" si="159"/>
        <v>2.4331308540900709E-2</v>
      </c>
      <c r="M2105" s="10"/>
      <c r="N2105" s="6">
        <v>65.651133000000002</v>
      </c>
      <c r="O2105" s="16">
        <f t="shared" si="160"/>
        <v>4.8189992969336348E-2</v>
      </c>
      <c r="P2105" s="10"/>
    </row>
    <row r="2106" spans="1:16" x14ac:dyDescent="0.25">
      <c r="A2106" s="23">
        <v>39150</v>
      </c>
      <c r="B2106"/>
      <c r="C2106" s="22"/>
      <c r="D2106" s="10"/>
      <c r="E2106" s="6">
        <v>31.237769</v>
      </c>
      <c r="F2106" s="16">
        <f t="shared" si="157"/>
        <v>-1.8457418386981117E-2</v>
      </c>
      <c r="G2106" s="10"/>
      <c r="H2106" s="6">
        <v>13.22</v>
      </c>
      <c r="I2106" s="16">
        <f t="shared" si="158"/>
        <v>-3.6231884057971064E-2</v>
      </c>
      <c r="J2106" s="10"/>
      <c r="K2106" s="6">
        <v>72.328102000000001</v>
      </c>
      <c r="L2106" s="16">
        <f t="shared" si="159"/>
        <v>2.5208535183019132E-2</v>
      </c>
      <c r="M2106" s="10"/>
      <c r="N2106" s="6">
        <v>65.395112999999995</v>
      </c>
      <c r="O2106" s="16">
        <f t="shared" si="160"/>
        <v>4.3122512457909323E-2</v>
      </c>
      <c r="P2106" s="10"/>
    </row>
    <row r="2107" spans="1:16" x14ac:dyDescent="0.25">
      <c r="A2107" s="23">
        <v>39149</v>
      </c>
      <c r="B2107"/>
      <c r="C2107" s="22"/>
      <c r="D2107" s="10"/>
      <c r="E2107" s="6">
        <v>31.062708000000001</v>
      </c>
      <c r="F2107" s="16">
        <f t="shared" si="157"/>
        <v>-2.1684177599176735E-2</v>
      </c>
      <c r="G2107" s="10"/>
      <c r="H2107" s="6">
        <v>13.11</v>
      </c>
      <c r="I2107" s="16">
        <f t="shared" si="158"/>
        <v>-5.3008595988538687E-2</v>
      </c>
      <c r="J2107" s="10"/>
      <c r="K2107" s="6">
        <v>72.516122999999993</v>
      </c>
      <c r="L2107" s="16">
        <f t="shared" si="159"/>
        <v>2.2542442845474575E-2</v>
      </c>
      <c r="M2107" s="10"/>
      <c r="N2107" s="6">
        <v>66.090024999999997</v>
      </c>
      <c r="O2107" s="16">
        <f t="shared" si="160"/>
        <v>3.6783055530017039E-2</v>
      </c>
      <c r="P2107" s="10"/>
    </row>
    <row r="2108" spans="1:16" x14ac:dyDescent="0.25">
      <c r="A2108" s="23">
        <v>39148</v>
      </c>
      <c r="B2108"/>
      <c r="C2108" s="22"/>
      <c r="D2108" s="10"/>
      <c r="E2108" s="6">
        <v>30.712588</v>
      </c>
      <c r="F2108" s="16">
        <f t="shared" si="157"/>
        <v>-2.7378261450871078E-2</v>
      </c>
      <c r="G2108" s="10"/>
      <c r="H2108" s="6">
        <v>13.11</v>
      </c>
      <c r="I2108" s="16">
        <f t="shared" si="158"/>
        <v>-3.673769287288764E-2</v>
      </c>
      <c r="J2108" s="10"/>
      <c r="K2108" s="6">
        <v>72.422112999999996</v>
      </c>
      <c r="L2108" s="16">
        <f t="shared" si="159"/>
        <v>2.4525487380623989E-2</v>
      </c>
      <c r="M2108" s="10"/>
      <c r="N2108" s="6">
        <v>66.148544999999999</v>
      </c>
      <c r="O2108" s="16">
        <f t="shared" si="160"/>
        <v>4.6957043237281892E-2</v>
      </c>
      <c r="P2108" s="10"/>
    </row>
    <row r="2109" spans="1:16" x14ac:dyDescent="0.25">
      <c r="A2109" s="23">
        <v>39147</v>
      </c>
      <c r="B2109"/>
      <c r="C2109" s="22"/>
      <c r="D2109" s="10"/>
      <c r="E2109" s="6">
        <v>31.01369</v>
      </c>
      <c r="F2109" s="16">
        <f t="shared" si="157"/>
        <v>-4.2918422168167658E-2</v>
      </c>
      <c r="G2109" s="10"/>
      <c r="H2109" s="6">
        <v>13.6</v>
      </c>
      <c r="I2109" s="16">
        <f t="shared" si="158"/>
        <v>-6.2902072909220896E-2</v>
      </c>
      <c r="J2109" s="10"/>
      <c r="K2109" s="6">
        <v>72.354962999999998</v>
      </c>
      <c r="L2109" s="16">
        <f t="shared" si="159"/>
        <v>1.9935078984428367E-2</v>
      </c>
      <c r="M2109" s="10"/>
      <c r="N2109" s="6">
        <v>65.892525000000006</v>
      </c>
      <c r="O2109" s="16">
        <f t="shared" si="160"/>
        <v>4.0348823186256988E-2</v>
      </c>
      <c r="P2109" s="10"/>
    </row>
    <row r="2110" spans="1:16" x14ac:dyDescent="0.25">
      <c r="A2110" s="23">
        <v>39146</v>
      </c>
      <c r="B2110"/>
      <c r="C2110" s="22"/>
      <c r="D2110" s="10"/>
      <c r="E2110" s="6">
        <v>30.722092</v>
      </c>
      <c r="F2110" s="16">
        <f t="shared" si="157"/>
        <v>-2.3179575020599419E-2</v>
      </c>
      <c r="G2110" s="10"/>
      <c r="H2110" s="6">
        <v>12.87</v>
      </c>
      <c r="I2110" s="16">
        <f t="shared" si="158"/>
        <v>-9.4683175528040842E-3</v>
      </c>
      <c r="J2110" s="10"/>
      <c r="K2110" s="6">
        <v>72.630283000000006</v>
      </c>
      <c r="L2110" s="16">
        <f t="shared" si="159"/>
        <v>1.9467406171084223E-2</v>
      </c>
      <c r="M2110" s="10"/>
      <c r="N2110" s="6">
        <v>66.090024999999997</v>
      </c>
      <c r="O2110" s="16">
        <f t="shared" si="160"/>
        <v>3.6203979087817917E-2</v>
      </c>
      <c r="P2110" s="10"/>
    </row>
    <row r="2111" spans="1:16" x14ac:dyDescent="0.25">
      <c r="A2111" s="23">
        <v>39143</v>
      </c>
      <c r="B2111"/>
      <c r="C2111" s="22"/>
      <c r="D2111" s="10"/>
      <c r="E2111" s="6">
        <v>30.680434000000002</v>
      </c>
      <c r="F2111" s="16">
        <f t="shared" si="157"/>
        <v>-2.3178783310848661E-2</v>
      </c>
      <c r="G2111" s="10"/>
      <c r="H2111" s="6">
        <v>13.29</v>
      </c>
      <c r="I2111" s="16">
        <f t="shared" si="158"/>
        <v>-6.4680232558139594E-2</v>
      </c>
      <c r="J2111" s="10"/>
      <c r="K2111" s="6">
        <v>72.737722000000005</v>
      </c>
      <c r="L2111" s="16">
        <f t="shared" si="159"/>
        <v>2.0569933323164813E-2</v>
      </c>
      <c r="M2111" s="10"/>
      <c r="N2111" s="6">
        <v>65.9803</v>
      </c>
      <c r="O2111" s="16">
        <f t="shared" si="160"/>
        <v>3.247540892587697E-2</v>
      </c>
      <c r="P2111" s="10"/>
    </row>
    <row r="2112" spans="1:16" x14ac:dyDescent="0.25">
      <c r="A2112" s="23">
        <v>39142</v>
      </c>
      <c r="B2112"/>
      <c r="C2112" s="22"/>
      <c r="D2112" s="10"/>
      <c r="E2112" s="6">
        <v>30.541578999999999</v>
      </c>
      <c r="F2112" s="16">
        <f t="shared" si="157"/>
        <v>-3.0921046293554411E-2</v>
      </c>
      <c r="G2112" s="10"/>
      <c r="H2112" s="6">
        <v>13.51</v>
      </c>
      <c r="I2112" s="16">
        <f t="shared" si="158"/>
        <v>-5.2744119743406981E-2</v>
      </c>
      <c r="J2112" s="10"/>
      <c r="K2112" s="6">
        <v>72.536268000000007</v>
      </c>
      <c r="L2112" s="16">
        <f t="shared" si="159"/>
        <v>2.2749464161063049E-2</v>
      </c>
      <c r="M2112" s="10"/>
      <c r="N2112" s="6">
        <v>65.651133000000002</v>
      </c>
      <c r="O2112" s="16">
        <f t="shared" si="160"/>
        <v>3.3221296094273711E-2</v>
      </c>
      <c r="P2112" s="10"/>
    </row>
    <row r="2113" spans="1:16" x14ac:dyDescent="0.25">
      <c r="A2113" s="23">
        <v>39141</v>
      </c>
      <c r="B2113"/>
      <c r="C2113" s="22"/>
      <c r="D2113" s="10"/>
      <c r="E2113" s="6">
        <v>30.652664000000001</v>
      </c>
      <c r="F2113" s="16">
        <f t="shared" si="157"/>
        <v>-3.8259728055703324E-2</v>
      </c>
      <c r="G2113" s="10"/>
      <c r="H2113" s="6">
        <v>13.63</v>
      </c>
      <c r="I2113" s="16">
        <f t="shared" si="158"/>
        <v>-3.0846484935437624E-2</v>
      </c>
      <c r="J2113" s="10"/>
      <c r="K2113" s="6">
        <v>72.522165999999999</v>
      </c>
      <c r="L2113" s="16">
        <f t="shared" si="159"/>
        <v>1.9344196592061769E-2</v>
      </c>
      <c r="M2113" s="10"/>
      <c r="N2113" s="6">
        <v>65.692825999999997</v>
      </c>
      <c r="O2113" s="16">
        <f t="shared" si="160"/>
        <v>2.5270105988454805E-2</v>
      </c>
      <c r="P2113" s="10"/>
    </row>
    <row r="2114" spans="1:16" x14ac:dyDescent="0.25">
      <c r="A2114" s="23">
        <v>39140</v>
      </c>
      <c r="B2114"/>
      <c r="C2114" s="22"/>
      <c r="D2114" s="10"/>
      <c r="E2114" s="6">
        <v>29.979206999999999</v>
      </c>
      <c r="F2114" s="16">
        <f t="shared" si="157"/>
        <v>-1.9106810688739317E-2</v>
      </c>
      <c r="G2114" s="10"/>
      <c r="H2114" s="6">
        <v>13.61</v>
      </c>
      <c r="I2114" s="16">
        <f t="shared" si="158"/>
        <v>-3.8108680310515064E-2</v>
      </c>
      <c r="J2114" s="10"/>
      <c r="K2114" s="6">
        <v>72.655912000000001</v>
      </c>
      <c r="L2114" s="16">
        <f t="shared" si="159"/>
        <v>2.2110930901868109E-2</v>
      </c>
      <c r="M2114" s="10"/>
      <c r="N2114" s="6">
        <v>65.991591999999997</v>
      </c>
      <c r="O2114" s="16">
        <f t="shared" si="160"/>
        <v>2.9070419538144154E-2</v>
      </c>
      <c r="P2114" s="10"/>
    </row>
    <row r="2115" spans="1:16" x14ac:dyDescent="0.25">
      <c r="A2115" s="23">
        <v>39139</v>
      </c>
      <c r="B2115"/>
      <c r="C2115" s="22"/>
      <c r="D2115" s="10"/>
      <c r="E2115" s="6">
        <v>30.881777</v>
      </c>
      <c r="F2115" s="16">
        <f t="shared" si="157"/>
        <v>-3.937709615112317E-2</v>
      </c>
      <c r="G2115" s="10"/>
      <c r="H2115" s="6">
        <v>13.63</v>
      </c>
      <c r="I2115" s="16">
        <f t="shared" si="158"/>
        <v>-5.6826056826056792E-2</v>
      </c>
      <c r="J2115" s="10"/>
      <c r="K2115" s="6">
        <v>72.375052999999994</v>
      </c>
      <c r="L2115" s="16">
        <f t="shared" si="159"/>
        <v>2.2556492563930997E-2</v>
      </c>
      <c r="M2115" s="10"/>
      <c r="N2115" s="6">
        <v>65.168156999999994</v>
      </c>
      <c r="O2115" s="16">
        <f t="shared" si="160"/>
        <v>3.0587035324841416E-2</v>
      </c>
      <c r="P2115" s="10"/>
    </row>
    <row r="2116" spans="1:16" x14ac:dyDescent="0.25">
      <c r="A2116" s="23">
        <v>39136</v>
      </c>
      <c r="B2116"/>
      <c r="C2116" s="22"/>
      <c r="D2116" s="10"/>
      <c r="E2116" s="6">
        <v>29.812577999999998</v>
      </c>
      <c r="F2116" s="16">
        <f t="shared" si="157"/>
        <v>-6.9212129296306601E-3</v>
      </c>
      <c r="G2116" s="10"/>
      <c r="H2116" s="6">
        <v>13.97</v>
      </c>
      <c r="I2116" s="16">
        <f t="shared" si="158"/>
        <v>-6.771545827633374E-2</v>
      </c>
      <c r="J2116" s="10"/>
      <c r="K2116" s="6">
        <v>72.080815999999999</v>
      </c>
      <c r="L2116" s="16">
        <f t="shared" si="159"/>
        <v>1.9750470377612572E-2</v>
      </c>
      <c r="M2116" s="10"/>
      <c r="N2116" s="6">
        <v>64.738217000000006</v>
      </c>
      <c r="O2116" s="16">
        <f t="shared" si="160"/>
        <v>1.9923901227068663E-2</v>
      </c>
      <c r="P2116" s="10"/>
    </row>
    <row r="2117" spans="1:16" x14ac:dyDescent="0.25">
      <c r="A2117" s="23">
        <v>39135</v>
      </c>
      <c r="B2117"/>
      <c r="C2117" s="22"/>
      <c r="D2117" s="10"/>
      <c r="E2117" s="6">
        <v>29.993092999999998</v>
      </c>
      <c r="F2117" s="16">
        <f t="shared" si="157"/>
        <v>-2.9823750067241028E-2</v>
      </c>
      <c r="G2117" s="10"/>
      <c r="H2117" s="6">
        <v>14.14</v>
      </c>
      <c r="I2117" s="16">
        <f t="shared" si="158"/>
        <v>-1.480959097320167E-2</v>
      </c>
      <c r="J2117" s="10"/>
      <c r="K2117" s="6">
        <v>71.846767</v>
      </c>
      <c r="L2117" s="16">
        <f t="shared" si="159"/>
        <v>1.4557710839152582E-2</v>
      </c>
      <c r="M2117" s="10"/>
      <c r="N2117" s="6">
        <v>64.279134999999997</v>
      </c>
      <c r="O2117" s="16">
        <f t="shared" si="160"/>
        <v>8.4985557229959596E-3</v>
      </c>
      <c r="P2117" s="10"/>
    </row>
    <row r="2118" spans="1:16" x14ac:dyDescent="0.25">
      <c r="A2118" s="23">
        <v>39134</v>
      </c>
      <c r="B2118"/>
      <c r="C2118" s="22"/>
      <c r="D2118" s="10"/>
      <c r="E2118" s="6">
        <v>30.513807</v>
      </c>
      <c r="F2118" s="16">
        <f t="shared" si="157"/>
        <v>-2.0852195790823425E-2</v>
      </c>
      <c r="G2118" s="10"/>
      <c r="H2118" s="6">
        <v>14.07</v>
      </c>
      <c r="I2118" s="16">
        <f t="shared" si="158"/>
        <v>6.4056939501779819E-3</v>
      </c>
      <c r="J2118" s="10"/>
      <c r="K2118" s="6">
        <v>71.947069999999997</v>
      </c>
      <c r="L2118" s="16">
        <f t="shared" si="159"/>
        <v>8.1454097067008568E-3</v>
      </c>
      <c r="M2118" s="10"/>
      <c r="N2118" s="6">
        <v>64.628916000000004</v>
      </c>
      <c r="O2118" s="16">
        <f t="shared" si="160"/>
        <v>-4.5056636615486978E-3</v>
      </c>
      <c r="P2118" s="10"/>
    </row>
    <row r="2119" spans="1:16" x14ac:dyDescent="0.25">
      <c r="A2119" s="23">
        <v>39133</v>
      </c>
      <c r="B2119"/>
      <c r="C2119" s="22"/>
      <c r="D2119" s="10"/>
      <c r="E2119" s="6">
        <v>30.895662999999999</v>
      </c>
      <c r="F2119" s="16">
        <f t="shared" si="157"/>
        <v>1.59526242510033E-3</v>
      </c>
      <c r="G2119" s="10"/>
      <c r="H2119" s="6">
        <v>14.16</v>
      </c>
      <c r="I2119" s="16">
        <f t="shared" si="158"/>
        <v>-2.8348688873138794E-3</v>
      </c>
      <c r="J2119" s="10"/>
      <c r="K2119" s="6">
        <v>71.993885000000006</v>
      </c>
      <c r="L2119" s="16">
        <f t="shared" si="159"/>
        <v>8.234041124703495E-3</v>
      </c>
      <c r="M2119" s="10"/>
      <c r="N2119" s="6">
        <v>64.738217000000006</v>
      </c>
      <c r="O2119" s="16">
        <f t="shared" si="160"/>
        <v>-3.5684503604488382E-3</v>
      </c>
      <c r="P2119" s="10"/>
    </row>
    <row r="2120" spans="1:16" x14ac:dyDescent="0.25">
      <c r="A2120" s="23">
        <v>39129</v>
      </c>
      <c r="B2120"/>
      <c r="C2120" s="22"/>
      <c r="D2120" s="10"/>
      <c r="E2120" s="6">
        <v>30.742919000000001</v>
      </c>
      <c r="F2120" s="16">
        <f t="shared" si="157"/>
        <v>4.7414518646327064E-3</v>
      </c>
      <c r="G2120" s="10"/>
      <c r="H2120" s="6">
        <v>13.69</v>
      </c>
      <c r="I2120" s="16">
        <f t="shared" si="158"/>
        <v>1.4326647564469885E-2</v>
      </c>
      <c r="J2120" s="10"/>
      <c r="K2120" s="6">
        <v>71.880200000000002</v>
      </c>
      <c r="L2120" s="16">
        <f t="shared" si="159"/>
        <v>9.0783699723901989E-3</v>
      </c>
      <c r="M2120" s="10"/>
      <c r="N2120" s="6">
        <v>64.592478</v>
      </c>
      <c r="O2120" s="16">
        <f t="shared" si="160"/>
        <v>-1.8832764236439425E-3</v>
      </c>
      <c r="P2120" s="10"/>
    </row>
    <row r="2121" spans="1:16" x14ac:dyDescent="0.25">
      <c r="A2121" s="23">
        <v>39128</v>
      </c>
      <c r="B2121"/>
      <c r="C2121" s="22"/>
      <c r="D2121" s="10"/>
      <c r="E2121" s="6">
        <v>30.465206999999999</v>
      </c>
      <c r="F2121" s="16">
        <f t="shared" ref="F2121:F2184" si="161">E2120/E2149-1</f>
        <v>-4.5147732347361469E-4</v>
      </c>
      <c r="G2121" s="10"/>
      <c r="H2121" s="6">
        <v>13.61</v>
      </c>
      <c r="I2121" s="16">
        <f t="shared" ref="I2121:I2184" si="162">H2120/H2149-1</f>
        <v>-3.1824611032531869E-2</v>
      </c>
      <c r="J2121" s="10"/>
      <c r="K2121" s="6">
        <v>71.806640000000002</v>
      </c>
      <c r="L2121" s="16">
        <f t="shared" ref="L2121:L2184" si="163">K2120/K2149-1</f>
        <v>7.2029523575414256E-3</v>
      </c>
      <c r="M2121" s="10"/>
      <c r="N2121" s="6">
        <v>64.366580999999996</v>
      </c>
      <c r="O2121" s="16">
        <f t="shared" ref="O2121:O2184" si="164">N2120/N2149-1</f>
        <v>-2.3441002362449836E-3</v>
      </c>
      <c r="P2121" s="10"/>
    </row>
    <row r="2122" spans="1:16" x14ac:dyDescent="0.25">
      <c r="A2122" s="23">
        <v>39127</v>
      </c>
      <c r="B2122"/>
      <c r="C2122" s="22"/>
      <c r="D2122" s="10"/>
      <c r="E2122" s="6">
        <v>30.590178999999999</v>
      </c>
      <c r="F2122" s="16">
        <f t="shared" si="161"/>
        <v>-2.7266680730467452E-2</v>
      </c>
      <c r="G2122" s="10"/>
      <c r="H2122" s="6">
        <v>13.61</v>
      </c>
      <c r="I2122" s="16">
        <f t="shared" si="162"/>
        <v>-5.2887961029923436E-2</v>
      </c>
      <c r="J2122" s="10"/>
      <c r="K2122" s="6">
        <v>71.672899000000001</v>
      </c>
      <c r="L2122" s="16">
        <f t="shared" si="163"/>
        <v>5.5155127594701536E-3</v>
      </c>
      <c r="M2122" s="10"/>
      <c r="N2122" s="6">
        <v>64.177115999999998</v>
      </c>
      <c r="O2122" s="16">
        <f t="shared" si="164"/>
        <v>-1.0160442338614017E-2</v>
      </c>
      <c r="P2122" s="10"/>
    </row>
    <row r="2123" spans="1:16" x14ac:dyDescent="0.25">
      <c r="A2123" s="23">
        <v>39126</v>
      </c>
      <c r="B2123"/>
      <c r="C2123" s="22"/>
      <c r="D2123" s="10"/>
      <c r="E2123" s="6">
        <v>30.513807</v>
      </c>
      <c r="F2123" s="16">
        <f t="shared" si="161"/>
        <v>9.0869806164151079E-4</v>
      </c>
      <c r="G2123" s="10"/>
      <c r="H2123" s="6">
        <v>14.06</v>
      </c>
      <c r="I2123" s="16">
        <f t="shared" si="162"/>
        <v>-5.7479224376731364E-2</v>
      </c>
      <c r="J2123" s="10"/>
      <c r="K2123" s="6">
        <v>71.264983000000001</v>
      </c>
      <c r="L2123" s="16">
        <f t="shared" si="163"/>
        <v>1.1185385546556681E-2</v>
      </c>
      <c r="M2123" s="10"/>
      <c r="N2123" s="6">
        <v>63.572288999999998</v>
      </c>
      <c r="O2123" s="16">
        <f t="shared" si="164"/>
        <v>-7.0900023007521851E-3</v>
      </c>
      <c r="P2123" s="10"/>
    </row>
    <row r="2124" spans="1:16" x14ac:dyDescent="0.25">
      <c r="A2124" s="23">
        <v>39125</v>
      </c>
      <c r="B2124"/>
      <c r="C2124" s="22"/>
      <c r="D2124" s="10"/>
      <c r="E2124" s="6">
        <v>30.444376999999999</v>
      </c>
      <c r="F2124" s="16">
        <f t="shared" si="161"/>
        <v>8.0275695334970365E-3</v>
      </c>
      <c r="G2124" s="10"/>
      <c r="H2124" s="6">
        <v>14.08</v>
      </c>
      <c r="I2124" s="16">
        <f t="shared" si="162"/>
        <v>0</v>
      </c>
      <c r="J2124" s="10"/>
      <c r="K2124" s="6">
        <v>71.311792999999994</v>
      </c>
      <c r="L2124" s="16">
        <f t="shared" si="163"/>
        <v>3.2626562673643278E-3</v>
      </c>
      <c r="M2124" s="10"/>
      <c r="N2124" s="6">
        <v>63.710745000000003</v>
      </c>
      <c r="O2124" s="16">
        <f t="shared" si="164"/>
        <v>-9.4404545097586112E-3</v>
      </c>
      <c r="P2124" s="10"/>
    </row>
    <row r="2125" spans="1:16" x14ac:dyDescent="0.25">
      <c r="A2125" s="23">
        <v>39122</v>
      </c>
      <c r="B2125"/>
      <c r="C2125" s="22"/>
      <c r="D2125" s="10"/>
      <c r="E2125" s="6">
        <v>30.423549000000001</v>
      </c>
      <c r="F2125" s="16">
        <f t="shared" si="161"/>
        <v>6.8886217173833586E-3</v>
      </c>
      <c r="G2125" s="10"/>
      <c r="H2125" s="6">
        <v>14.03</v>
      </c>
      <c r="I2125" s="16">
        <f t="shared" si="162"/>
        <v>-7.7519379844961378E-3</v>
      </c>
      <c r="J2125" s="10"/>
      <c r="K2125" s="6">
        <v>71.298421000000005</v>
      </c>
      <c r="L2125" s="16">
        <f t="shared" si="163"/>
        <v>3.451301633296433E-3</v>
      </c>
      <c r="M2125" s="10"/>
      <c r="N2125" s="6">
        <v>63.856484000000002</v>
      </c>
      <c r="O2125" s="16">
        <f t="shared" si="164"/>
        <v>-8.0682761150646654E-3</v>
      </c>
      <c r="P2125" s="10"/>
    </row>
    <row r="2126" spans="1:16" x14ac:dyDescent="0.25">
      <c r="A2126" s="23">
        <v>39121</v>
      </c>
      <c r="B2126"/>
      <c r="C2126" s="22"/>
      <c r="D2126" s="10"/>
      <c r="E2126" s="6">
        <v>30.492977</v>
      </c>
      <c r="F2126" s="16">
        <f t="shared" si="161"/>
        <v>1.0375834230814673E-2</v>
      </c>
      <c r="G2126" s="10"/>
      <c r="H2126" s="6">
        <v>14.14</v>
      </c>
      <c r="I2126" s="16">
        <f t="shared" si="162"/>
        <v>-1.3361462728551432E-2</v>
      </c>
      <c r="J2126" s="10"/>
      <c r="K2126" s="6">
        <v>71.599339999999998</v>
      </c>
      <c r="L2126" s="16">
        <f t="shared" si="163"/>
        <v>1.199457896762901E-3</v>
      </c>
      <c r="M2126" s="10"/>
      <c r="N2126" s="6">
        <v>64.220837000000003</v>
      </c>
      <c r="O2126" s="16">
        <f t="shared" si="164"/>
        <v>-8.0409034004509383E-3</v>
      </c>
      <c r="P2126" s="10"/>
    </row>
    <row r="2127" spans="1:16" x14ac:dyDescent="0.25">
      <c r="A2127" s="23">
        <v>39120</v>
      </c>
      <c r="B2127"/>
      <c r="C2127" s="22"/>
      <c r="D2127" s="10"/>
      <c r="E2127" s="6">
        <v>30.729033000000001</v>
      </c>
      <c r="F2127" s="16">
        <f t="shared" si="161"/>
        <v>2.6407986391205895E-2</v>
      </c>
      <c r="G2127" s="10"/>
      <c r="H2127" s="6">
        <v>13.85</v>
      </c>
      <c r="I2127" s="16">
        <f t="shared" si="162"/>
        <v>-1.532033426183832E-2</v>
      </c>
      <c r="J2127" s="10"/>
      <c r="K2127" s="6">
        <v>71.519092999999998</v>
      </c>
      <c r="L2127" s="16">
        <f t="shared" si="163"/>
        <v>2.2108050322700024E-3</v>
      </c>
      <c r="M2127" s="10"/>
      <c r="N2127" s="6">
        <v>64.169827999999995</v>
      </c>
      <c r="O2127" s="16">
        <f t="shared" si="164"/>
        <v>-9.7160973854888422E-3</v>
      </c>
      <c r="P2127" s="10"/>
    </row>
    <row r="2128" spans="1:16" x14ac:dyDescent="0.25">
      <c r="A2128" s="23">
        <v>39119</v>
      </c>
      <c r="B2128"/>
      <c r="C2128" s="22"/>
      <c r="D2128" s="10"/>
      <c r="E2128" s="6">
        <v>30.992861999999999</v>
      </c>
      <c r="F2128" s="16">
        <f t="shared" si="161"/>
        <v>3.3387712603176967E-2</v>
      </c>
      <c r="G2128" s="10"/>
      <c r="H2128" s="6">
        <v>13.62</v>
      </c>
      <c r="I2128" s="16">
        <f t="shared" si="162"/>
        <v>-2.1201413427561877E-2</v>
      </c>
      <c r="J2128" s="10"/>
      <c r="K2128" s="6">
        <v>71.418790000000001</v>
      </c>
      <c r="L2128" s="16">
        <f t="shared" si="163"/>
        <v>2.2040360551958127E-3</v>
      </c>
      <c r="M2128" s="10"/>
      <c r="N2128" s="6">
        <v>63.980367999999999</v>
      </c>
      <c r="O2128" s="16">
        <f t="shared" si="164"/>
        <v>-7.5138532769323252E-3</v>
      </c>
      <c r="P2128" s="10"/>
    </row>
    <row r="2129" spans="1:16" x14ac:dyDescent="0.25">
      <c r="A2129" s="23">
        <v>39118</v>
      </c>
      <c r="B2129"/>
      <c r="C2129" s="22"/>
      <c r="D2129" s="10"/>
      <c r="E2129" s="6">
        <v>30.951207</v>
      </c>
      <c r="F2129" s="16">
        <f t="shared" si="161"/>
        <v>3.1661631053882422E-2</v>
      </c>
      <c r="G2129" s="10"/>
      <c r="H2129" s="6">
        <v>13.53</v>
      </c>
      <c r="I2129" s="16">
        <f t="shared" si="162"/>
        <v>-4.219409282700437E-2</v>
      </c>
      <c r="J2129" s="10"/>
      <c r="K2129" s="6">
        <v>71.231544999999997</v>
      </c>
      <c r="L2129" s="16">
        <f t="shared" si="163"/>
        <v>-2.3539648874052466E-3</v>
      </c>
      <c r="M2129" s="10"/>
      <c r="N2129" s="6">
        <v>63.630586999999998</v>
      </c>
      <c r="O2129" s="16">
        <f t="shared" si="164"/>
        <v>-1.8024035987324272E-2</v>
      </c>
      <c r="P2129" s="10"/>
    </row>
    <row r="2130" spans="1:16" x14ac:dyDescent="0.25">
      <c r="A2130" s="23">
        <v>39115</v>
      </c>
      <c r="B2130"/>
      <c r="C2130" s="22"/>
      <c r="D2130" s="10"/>
      <c r="E2130" s="6">
        <v>31.055347999999999</v>
      </c>
      <c r="F2130" s="16">
        <f t="shared" si="161"/>
        <v>2.9561260015419144E-2</v>
      </c>
      <c r="G2130" s="10"/>
      <c r="H2130" s="6">
        <v>13.83</v>
      </c>
      <c r="I2130" s="16">
        <f t="shared" si="162"/>
        <v>-5.5826936496859769E-2</v>
      </c>
      <c r="J2130" s="10"/>
      <c r="K2130" s="6">
        <v>71.137924999999996</v>
      </c>
      <c r="L2130" s="16">
        <f t="shared" si="163"/>
        <v>-2.3817391779920039E-3</v>
      </c>
      <c r="M2130" s="10"/>
      <c r="N2130" s="6">
        <v>63.543140000000001</v>
      </c>
      <c r="O2130" s="16">
        <f t="shared" si="164"/>
        <v>-1.8489252170830084E-2</v>
      </c>
      <c r="P2130" s="10"/>
    </row>
    <row r="2131" spans="1:16" x14ac:dyDescent="0.25">
      <c r="A2131" s="23">
        <v>39114</v>
      </c>
      <c r="B2131"/>
      <c r="C2131" s="22"/>
      <c r="D2131" s="10"/>
      <c r="E2131" s="6">
        <v>31.333062999999999</v>
      </c>
      <c r="F2131" s="16">
        <f t="shared" si="161"/>
        <v>2.8039559962288463E-2</v>
      </c>
      <c r="G2131" s="10"/>
      <c r="H2131" s="6">
        <v>14</v>
      </c>
      <c r="I2131" s="16">
        <f t="shared" si="162"/>
        <v>-2.1231422505307851E-2</v>
      </c>
      <c r="J2131" s="10"/>
      <c r="K2131" s="6">
        <v>71.071055000000001</v>
      </c>
      <c r="L2131" s="16">
        <f t="shared" si="163"/>
        <v>-2.9520152666878685E-3</v>
      </c>
      <c r="M2131" s="10"/>
      <c r="N2131" s="6">
        <v>63.462981999999997</v>
      </c>
      <c r="O2131" s="16">
        <f t="shared" si="164"/>
        <v>-1.9947509168682931E-2</v>
      </c>
      <c r="P2131" s="10"/>
    </row>
    <row r="2132" spans="1:16" x14ac:dyDescent="0.25">
      <c r="A2132" s="23">
        <v>39113</v>
      </c>
      <c r="B2132"/>
      <c r="C2132" s="22"/>
      <c r="D2132" s="10"/>
      <c r="E2132" s="6">
        <v>31.069234000000002</v>
      </c>
      <c r="F2132" s="16">
        <f t="shared" si="161"/>
        <v>2.966005184339271E-2</v>
      </c>
      <c r="G2132" s="10"/>
      <c r="H2132" s="6">
        <v>13.9</v>
      </c>
      <c r="I2132" s="16">
        <f t="shared" si="162"/>
        <v>-1.1299435028248594E-2</v>
      </c>
      <c r="J2132" s="10"/>
      <c r="K2132" s="6">
        <v>71.099810000000005</v>
      </c>
      <c r="L2132" s="16">
        <f t="shared" si="163"/>
        <v>-4.0743642022863513E-3</v>
      </c>
      <c r="M2132" s="10"/>
      <c r="N2132" s="6">
        <v>63.539501000000001</v>
      </c>
      <c r="O2132" s="16">
        <f t="shared" si="164"/>
        <v>-2.2492415391999199E-2</v>
      </c>
      <c r="P2132" s="10"/>
    </row>
    <row r="2133" spans="1:16" x14ac:dyDescent="0.25">
      <c r="A2133" s="23">
        <v>39112</v>
      </c>
      <c r="B2133"/>
      <c r="C2133" s="22"/>
      <c r="D2133" s="10"/>
      <c r="E2133" s="6">
        <v>31.180319000000001</v>
      </c>
      <c r="F2133" s="16">
        <f t="shared" si="161"/>
        <v>1.7045440595962136E-2</v>
      </c>
      <c r="G2133" s="10"/>
      <c r="H2133" s="6">
        <v>13.99</v>
      </c>
      <c r="I2133" s="16">
        <f t="shared" si="162"/>
        <v>-4.6639231824416982E-2</v>
      </c>
      <c r="J2133" s="10"/>
      <c r="K2133" s="6">
        <v>70.800179</v>
      </c>
      <c r="L2133" s="16">
        <f t="shared" si="163"/>
        <v>-3.5788013472209945E-3</v>
      </c>
      <c r="M2133" s="10"/>
      <c r="N2133" s="6">
        <v>63.009700000000002</v>
      </c>
      <c r="O2133" s="16">
        <f t="shared" si="164"/>
        <v>-2.0986612572439611E-2</v>
      </c>
      <c r="P2133" s="10"/>
    </row>
    <row r="2134" spans="1:16" x14ac:dyDescent="0.25">
      <c r="A2134" s="23">
        <v>39111</v>
      </c>
      <c r="B2134"/>
      <c r="C2134" s="22"/>
      <c r="D2134" s="10"/>
      <c r="E2134" s="6">
        <v>31.596889000000001</v>
      </c>
      <c r="F2134" s="16">
        <f t="shared" si="161"/>
        <v>3.0045879848722867E-2</v>
      </c>
      <c r="G2134" s="10"/>
      <c r="H2134" s="6">
        <v>13.8</v>
      </c>
      <c r="I2134" s="16">
        <f t="shared" si="162"/>
        <v>-3.6501377410468328E-2</v>
      </c>
      <c r="J2134" s="10"/>
      <c r="K2134" s="6">
        <v>70.700299999999999</v>
      </c>
      <c r="L2134" s="16">
        <f t="shared" si="163"/>
        <v>-7.9623987313272027E-3</v>
      </c>
      <c r="M2134" s="10"/>
      <c r="N2134" s="6">
        <v>62.937125999999999</v>
      </c>
      <c r="O2134" s="16">
        <f t="shared" si="164"/>
        <v>-2.8608442362444086E-2</v>
      </c>
      <c r="P2134" s="10"/>
    </row>
    <row r="2135" spans="1:16" x14ac:dyDescent="0.25">
      <c r="A2135" s="23">
        <v>39108</v>
      </c>
      <c r="B2135"/>
      <c r="C2135" s="22"/>
      <c r="D2135" s="10"/>
      <c r="E2135" s="6">
        <v>31.930147999999999</v>
      </c>
      <c r="F2135" s="16">
        <f t="shared" si="161"/>
        <v>5.00691701473297E-2</v>
      </c>
      <c r="G2135" s="10"/>
      <c r="H2135" s="6">
        <v>13.96</v>
      </c>
      <c r="I2135" s="16">
        <f t="shared" si="162"/>
        <v>-5.4146675805346045E-2</v>
      </c>
      <c r="J2135" s="10"/>
      <c r="K2135" s="6">
        <v>70.733593999999997</v>
      </c>
      <c r="L2135" s="16">
        <f t="shared" si="163"/>
        <v>-1.0281590771148874E-2</v>
      </c>
      <c r="M2135" s="10"/>
      <c r="N2135" s="6">
        <v>63.075021</v>
      </c>
      <c r="O2135" s="16">
        <f t="shared" si="164"/>
        <v>-3.3284576538419652E-2</v>
      </c>
      <c r="P2135" s="10"/>
    </row>
    <row r="2136" spans="1:16" x14ac:dyDescent="0.25">
      <c r="A2136" s="23">
        <v>39107</v>
      </c>
      <c r="B2136"/>
      <c r="C2136" s="22"/>
      <c r="D2136" s="10"/>
      <c r="E2136" s="6">
        <v>31.937090000000001</v>
      </c>
      <c r="F2136" s="16">
        <f t="shared" si="161"/>
        <v>5.4332928332241126E-2</v>
      </c>
      <c r="G2136" s="10"/>
      <c r="H2136" s="6">
        <v>13.61</v>
      </c>
      <c r="I2136" s="16">
        <f t="shared" si="162"/>
        <v>-4.7098976109214985E-2</v>
      </c>
      <c r="J2136" s="10"/>
      <c r="K2136" s="6">
        <v>70.780203999999998</v>
      </c>
      <c r="L2136" s="16">
        <f t="shared" si="163"/>
        <v>-1.4755010798491508E-2</v>
      </c>
      <c r="M2136" s="10"/>
      <c r="N2136" s="6">
        <v>63.125822999999997</v>
      </c>
      <c r="O2136" s="16">
        <f t="shared" si="164"/>
        <v>-3.9807256384606027E-2</v>
      </c>
      <c r="P2136" s="10"/>
    </row>
    <row r="2137" spans="1:16" x14ac:dyDescent="0.25">
      <c r="A2137" s="23">
        <v>39106</v>
      </c>
      <c r="B2137"/>
      <c r="C2137" s="22"/>
      <c r="D2137" s="10"/>
      <c r="E2137" s="6">
        <v>32.089832999999999</v>
      </c>
      <c r="F2137" s="16">
        <f t="shared" si="161"/>
        <v>4.5217054810037016E-2</v>
      </c>
      <c r="G2137" s="10"/>
      <c r="H2137" s="6">
        <v>13.99</v>
      </c>
      <c r="I2137" s="16">
        <f t="shared" si="162"/>
        <v>-7.666214382632297E-2</v>
      </c>
      <c r="J2137" s="10"/>
      <c r="K2137" s="6">
        <v>71.006591</v>
      </c>
      <c r="L2137" s="16">
        <f t="shared" si="163"/>
        <v>-1.2006556416147562E-2</v>
      </c>
      <c r="M2137" s="10"/>
      <c r="N2137" s="6">
        <v>63.583044000000001</v>
      </c>
      <c r="O2137" s="16">
        <f t="shared" si="164"/>
        <v>-3.7019258250128084E-2</v>
      </c>
      <c r="P2137" s="10"/>
    </row>
    <row r="2138" spans="1:16" x14ac:dyDescent="0.25">
      <c r="A2138" s="23">
        <v>39105</v>
      </c>
      <c r="B2138"/>
      <c r="C2138" s="22"/>
      <c r="D2138" s="10"/>
      <c r="E2138" s="6">
        <v>31.749632999999999</v>
      </c>
      <c r="F2138" s="16">
        <f t="shared" si="161"/>
        <v>5.2128397316176578E-2</v>
      </c>
      <c r="G2138" s="10"/>
      <c r="H2138" s="6">
        <v>13.73</v>
      </c>
      <c r="I2138" s="16">
        <f t="shared" si="162"/>
        <v>-5.2809749492213953E-2</v>
      </c>
      <c r="J2138" s="10"/>
      <c r="K2138" s="6">
        <v>70.973297000000002</v>
      </c>
      <c r="L2138" s="16">
        <f t="shared" si="163"/>
        <v>-6.6394671560299212E-3</v>
      </c>
      <c r="M2138" s="10"/>
      <c r="N2138" s="6">
        <v>63.590302999999999</v>
      </c>
      <c r="O2138" s="16">
        <f t="shared" si="164"/>
        <v>-2.5852421439823803E-2</v>
      </c>
      <c r="P2138" s="10"/>
    </row>
    <row r="2139" spans="1:16" x14ac:dyDescent="0.25">
      <c r="A2139" s="23">
        <v>39104</v>
      </c>
      <c r="B2139"/>
      <c r="C2139" s="22"/>
      <c r="D2139" s="10"/>
      <c r="E2139" s="6">
        <v>31.451090000000001</v>
      </c>
      <c r="F2139" s="16">
        <f t="shared" si="161"/>
        <v>4.050055111117401E-2</v>
      </c>
      <c r="G2139" s="10"/>
      <c r="H2139" s="6">
        <v>13.76</v>
      </c>
      <c r="I2139" s="16">
        <f t="shared" si="162"/>
        <v>-7.1670047329276509E-2</v>
      </c>
      <c r="J2139" s="10"/>
      <c r="K2139" s="6">
        <v>71.166394999999994</v>
      </c>
      <c r="L2139" s="16">
        <f t="shared" si="163"/>
        <v>-1.0776515651486962E-2</v>
      </c>
      <c r="M2139" s="10"/>
      <c r="N2139" s="6">
        <v>64.011234000000002</v>
      </c>
      <c r="O2139" s="16">
        <f t="shared" si="164"/>
        <v>-3.2815078911434092E-2</v>
      </c>
      <c r="P2139" s="10"/>
    </row>
    <row r="2140" spans="1:16" x14ac:dyDescent="0.25">
      <c r="A2140" s="23">
        <v>39101</v>
      </c>
      <c r="B2140"/>
      <c r="C2140" s="22"/>
      <c r="D2140" s="10"/>
      <c r="E2140" s="6">
        <v>31.659375000000001</v>
      </c>
      <c r="F2140" s="16">
        <f t="shared" si="161"/>
        <v>1.4103449154228453E-2</v>
      </c>
      <c r="G2140" s="10"/>
      <c r="H2140" s="6">
        <v>14.03</v>
      </c>
      <c r="I2140" s="16">
        <f t="shared" si="162"/>
        <v>-6.5217391304347894E-2</v>
      </c>
      <c r="J2140" s="10"/>
      <c r="K2140" s="6">
        <v>71.119784999999993</v>
      </c>
      <c r="L2140" s="16">
        <f t="shared" si="163"/>
        <v>-7.626436218703847E-3</v>
      </c>
      <c r="M2140" s="10"/>
      <c r="N2140" s="6">
        <v>63.858826999999998</v>
      </c>
      <c r="O2140" s="16">
        <f t="shared" si="164"/>
        <v>-2.7162036360307229E-2</v>
      </c>
      <c r="P2140" s="10"/>
    </row>
    <row r="2141" spans="1:16" x14ac:dyDescent="0.25">
      <c r="A2141" s="23">
        <v>39100</v>
      </c>
      <c r="B2141"/>
      <c r="C2141" s="22"/>
      <c r="D2141" s="10"/>
      <c r="E2141" s="6">
        <v>31.756577</v>
      </c>
      <c r="F2141" s="16">
        <f t="shared" si="161"/>
        <v>1.3108169704280526E-2</v>
      </c>
      <c r="G2141" s="10"/>
      <c r="H2141" s="6">
        <v>13.94</v>
      </c>
      <c r="I2141" s="16">
        <f t="shared" si="162"/>
        <v>-5.1386071670047273E-2</v>
      </c>
      <c r="J2141" s="10"/>
      <c r="K2141" s="6">
        <v>71.159739999999999</v>
      </c>
      <c r="L2141" s="16">
        <f t="shared" si="163"/>
        <v>-1.0746576737435176E-2</v>
      </c>
      <c r="M2141" s="10"/>
      <c r="N2141" s="6">
        <v>64.033011999999999</v>
      </c>
      <c r="O2141" s="16">
        <f t="shared" si="164"/>
        <v>-3.1394864945508916E-2</v>
      </c>
      <c r="P2141" s="10"/>
    </row>
    <row r="2142" spans="1:16" x14ac:dyDescent="0.25">
      <c r="A2142" s="23">
        <v>39099</v>
      </c>
      <c r="B2142"/>
      <c r="C2142" s="22"/>
      <c r="D2142" s="10"/>
      <c r="E2142" s="6">
        <v>31.249746999999999</v>
      </c>
      <c r="F2142" s="16">
        <f t="shared" si="161"/>
        <v>3.190523073447693E-2</v>
      </c>
      <c r="G2142" s="10"/>
      <c r="H2142" s="6">
        <v>14.17</v>
      </c>
      <c r="I2142" s="16">
        <f t="shared" si="162"/>
        <v>-5.4915254237288158E-2</v>
      </c>
      <c r="J2142" s="10"/>
      <c r="K2142" s="6">
        <v>70.953322</v>
      </c>
      <c r="L2142" s="16">
        <f t="shared" si="163"/>
        <v>-1.0647122009789567E-2</v>
      </c>
      <c r="M2142" s="10"/>
      <c r="N2142" s="6">
        <v>63.837055999999997</v>
      </c>
      <c r="O2142" s="16">
        <f t="shared" si="164"/>
        <v>-3.3313181259096325E-2</v>
      </c>
      <c r="P2142" s="10"/>
    </row>
    <row r="2143" spans="1:16" x14ac:dyDescent="0.25">
      <c r="A2143" s="23">
        <v>39098</v>
      </c>
      <c r="B2143"/>
      <c r="C2143" s="22"/>
      <c r="D2143" s="10"/>
      <c r="E2143" s="6">
        <v>31.208091</v>
      </c>
      <c r="F2143" s="16">
        <f t="shared" si="161"/>
        <v>7.3235107374947095E-3</v>
      </c>
      <c r="G2143" s="10"/>
      <c r="H2143" s="6">
        <v>14.43</v>
      </c>
      <c r="I2143" s="16">
        <f t="shared" si="162"/>
        <v>-4.9157303370787053E-3</v>
      </c>
      <c r="J2143" s="10"/>
      <c r="K2143" s="6">
        <v>71.053201000000001</v>
      </c>
      <c r="L2143" s="16">
        <f t="shared" si="163"/>
        <v>-1.123769463142954E-2</v>
      </c>
      <c r="M2143" s="10"/>
      <c r="N2143" s="6">
        <v>64.033011999999999</v>
      </c>
      <c r="O2143" s="16">
        <f t="shared" si="164"/>
        <v>-3.4584753091528087E-2</v>
      </c>
      <c r="P2143" s="10"/>
    </row>
    <row r="2144" spans="1:16" x14ac:dyDescent="0.25">
      <c r="A2144" s="23">
        <v>39094</v>
      </c>
      <c r="B2144"/>
      <c r="C2144" s="22"/>
      <c r="D2144" s="10"/>
      <c r="E2144" s="6">
        <v>31.097006</v>
      </c>
      <c r="F2144" s="16">
        <f t="shared" si="161"/>
        <v>1.841146679410044E-2</v>
      </c>
      <c r="G2144" s="10"/>
      <c r="H2144" s="6">
        <v>14.62</v>
      </c>
      <c r="I2144" s="16">
        <f t="shared" si="162"/>
        <v>-1.3840830449827202E-3</v>
      </c>
      <c r="J2144" s="10"/>
      <c r="K2144" s="6">
        <v>70.973297000000002</v>
      </c>
      <c r="L2144" s="16">
        <f t="shared" si="163"/>
        <v>-8.6822132242309058E-3</v>
      </c>
      <c r="M2144" s="10"/>
      <c r="N2144" s="6">
        <v>63.895116999999999</v>
      </c>
      <c r="O2144" s="16">
        <f t="shared" si="164"/>
        <v>-2.9157547158125463E-2</v>
      </c>
      <c r="P2144" s="10"/>
    </row>
    <row r="2145" spans="1:16" x14ac:dyDescent="0.25">
      <c r="A2145" s="23">
        <v>39093</v>
      </c>
      <c r="B2145"/>
      <c r="C2145" s="22"/>
      <c r="D2145" s="10"/>
      <c r="E2145" s="6">
        <v>30.729033000000001</v>
      </c>
      <c r="F2145" s="16">
        <f t="shared" si="161"/>
        <v>1.3647717376412904E-2</v>
      </c>
      <c r="G2145" s="10"/>
      <c r="H2145" s="6">
        <v>14.18</v>
      </c>
      <c r="I2145" s="16">
        <f t="shared" si="162"/>
        <v>3.4317089910775866E-3</v>
      </c>
      <c r="J2145" s="10"/>
      <c r="K2145" s="6">
        <v>71.046541000000005</v>
      </c>
      <c r="L2145" s="16">
        <f t="shared" si="163"/>
        <v>-6.0417724836855369E-3</v>
      </c>
      <c r="M2145" s="10"/>
      <c r="N2145" s="6">
        <v>64.192672000000002</v>
      </c>
      <c r="O2145" s="16">
        <f t="shared" si="164"/>
        <v>-2.4855970597786436E-2</v>
      </c>
      <c r="P2145" s="10"/>
    </row>
    <row r="2146" spans="1:16" x14ac:dyDescent="0.25">
      <c r="A2146" s="23">
        <v>39092</v>
      </c>
      <c r="B2146"/>
      <c r="C2146" s="22"/>
      <c r="D2146" s="10"/>
      <c r="E2146" s="6">
        <v>30.631834000000001</v>
      </c>
      <c r="F2146" s="16">
        <f t="shared" si="161"/>
        <v>2.2067031812962323E-2</v>
      </c>
      <c r="G2146" s="10"/>
      <c r="H2146" s="6">
        <v>14.05</v>
      </c>
      <c r="I2146" s="16">
        <f t="shared" si="162"/>
        <v>8.5348506401137225E-3</v>
      </c>
      <c r="J2146" s="10"/>
      <c r="K2146" s="6">
        <v>71.266273999999996</v>
      </c>
      <c r="L2146" s="16">
        <f t="shared" si="163"/>
        <v>-5.9354906772706162E-3</v>
      </c>
      <c r="M2146" s="10"/>
      <c r="N2146" s="6">
        <v>64.570065999999997</v>
      </c>
      <c r="O2146" s="16">
        <f t="shared" si="164"/>
        <v>-2.2572131943036755E-2</v>
      </c>
      <c r="P2146" s="10"/>
    </row>
    <row r="2147" spans="1:16" x14ac:dyDescent="0.25">
      <c r="A2147" s="23">
        <v>39091</v>
      </c>
      <c r="B2147"/>
      <c r="C2147" s="22"/>
      <c r="D2147" s="10"/>
      <c r="E2147" s="6">
        <v>30.465206999999999</v>
      </c>
      <c r="F2147" s="16">
        <f t="shared" si="161"/>
        <v>2.0001963294648206E-2</v>
      </c>
      <c r="G2147" s="10"/>
      <c r="H2147" s="6">
        <v>14.11</v>
      </c>
      <c r="I2147" s="16">
        <f t="shared" si="162"/>
        <v>-8.4685956245588168E-3</v>
      </c>
      <c r="J2147" s="10"/>
      <c r="K2147" s="6">
        <v>71.359493000000001</v>
      </c>
      <c r="L2147" s="16">
        <f t="shared" si="163"/>
        <v>-1.0146952435791112E-3</v>
      </c>
      <c r="M2147" s="10"/>
      <c r="N2147" s="6">
        <v>64.860366999999997</v>
      </c>
      <c r="O2147" s="16">
        <f t="shared" si="164"/>
        <v>-1.477181607595357E-2</v>
      </c>
      <c r="P2147" s="10"/>
    </row>
    <row r="2148" spans="1:16" x14ac:dyDescent="0.25">
      <c r="A2148" s="23">
        <v>39090</v>
      </c>
      <c r="B2148"/>
      <c r="C2148" s="22"/>
      <c r="D2148" s="10"/>
      <c r="E2148" s="6">
        <v>30.749863999999999</v>
      </c>
      <c r="F2148" s="16">
        <f t="shared" si="161"/>
        <v>1.594847724590176E-3</v>
      </c>
      <c r="G2148" s="10"/>
      <c r="H2148" s="6">
        <v>13.96</v>
      </c>
      <c r="I2148" s="16">
        <f t="shared" si="162"/>
        <v>-3.4883720930232509E-2</v>
      </c>
      <c r="J2148" s="10"/>
      <c r="K2148" s="6">
        <v>71.346177999999995</v>
      </c>
      <c r="L2148" s="16">
        <f t="shared" si="163"/>
        <v>3.8465175298818544E-4</v>
      </c>
      <c r="M2148" s="10"/>
      <c r="N2148" s="6">
        <v>64.860366999999997</v>
      </c>
      <c r="O2148" s="16">
        <f t="shared" si="164"/>
        <v>-6.7384588861039152E-3</v>
      </c>
      <c r="P2148" s="10"/>
    </row>
    <row r="2149" spans="1:16" x14ac:dyDescent="0.25">
      <c r="A2149" s="23">
        <v>39087</v>
      </c>
      <c r="B2149"/>
      <c r="C2149" s="22"/>
      <c r="D2149" s="10"/>
      <c r="E2149" s="6">
        <v>30.756805</v>
      </c>
      <c r="F2149" s="16">
        <f t="shared" si="161"/>
        <v>6.3975090716907879E-3</v>
      </c>
      <c r="G2149" s="10"/>
      <c r="H2149" s="6">
        <v>14.14</v>
      </c>
      <c r="I2149" s="16">
        <f t="shared" si="162"/>
        <v>-5.4840893703452909E-2</v>
      </c>
      <c r="J2149" s="10"/>
      <c r="K2149" s="6">
        <v>71.366152999999997</v>
      </c>
      <c r="L2149" s="16">
        <f t="shared" si="163"/>
        <v>1.774844160555622E-3</v>
      </c>
      <c r="M2149" s="10"/>
      <c r="N2149" s="6">
        <v>64.744245000000006</v>
      </c>
      <c r="O2149" s="16">
        <f t="shared" si="164"/>
        <v>-4.9815990904545915E-3</v>
      </c>
      <c r="P2149" s="10"/>
    </row>
    <row r="2150" spans="1:16" x14ac:dyDescent="0.25">
      <c r="A2150" s="23">
        <v>39086</v>
      </c>
      <c r="B2150"/>
      <c r="C2150" s="22"/>
      <c r="D2150" s="10"/>
      <c r="E2150" s="6">
        <v>31.319177</v>
      </c>
      <c r="F2150" s="16">
        <f t="shared" si="161"/>
        <v>1.0266902074110185E-2</v>
      </c>
      <c r="G2150" s="10"/>
      <c r="H2150" s="6">
        <v>14.37</v>
      </c>
      <c r="I2150" s="16">
        <f t="shared" si="162"/>
        <v>-3.0843043180260432E-2</v>
      </c>
      <c r="J2150" s="10"/>
      <c r="K2150" s="6">
        <v>71.412762000000001</v>
      </c>
      <c r="L2150" s="16">
        <f t="shared" si="163"/>
        <v>3.1717369936348216E-3</v>
      </c>
      <c r="M2150" s="10"/>
      <c r="N2150" s="6">
        <v>65.027287000000001</v>
      </c>
      <c r="O2150" s="16">
        <f t="shared" si="164"/>
        <v>-5.1132963206679261E-3</v>
      </c>
      <c r="P2150" s="10"/>
    </row>
    <row r="2151" spans="1:16" x14ac:dyDescent="0.25">
      <c r="A2151" s="23">
        <v>39085</v>
      </c>
      <c r="B2151"/>
      <c r="C2151" s="22"/>
      <c r="D2151" s="10"/>
      <c r="E2151" s="6">
        <v>30.562407</v>
      </c>
      <c r="F2151" s="16">
        <f t="shared" si="161"/>
        <v>2.0660643546053459E-2</v>
      </c>
      <c r="G2151" s="10"/>
      <c r="H2151" s="6">
        <v>14.44</v>
      </c>
      <c r="I2151" s="16">
        <f t="shared" si="162"/>
        <v>7.0077084793271904E-3</v>
      </c>
      <c r="J2151" s="10"/>
      <c r="K2151" s="6">
        <v>70.880077999999997</v>
      </c>
      <c r="L2151" s="16">
        <f t="shared" si="163"/>
        <v>5.2268224683109654E-3</v>
      </c>
      <c r="M2151" s="10"/>
      <c r="N2151" s="6">
        <v>64.635380999999995</v>
      </c>
      <c r="O2151" s="16">
        <f t="shared" si="164"/>
        <v>1.6761947458683313E-3</v>
      </c>
      <c r="P2151" s="10"/>
    </row>
    <row r="2152" spans="1:16" x14ac:dyDescent="0.25">
      <c r="A2152" s="23">
        <v>39080</v>
      </c>
      <c r="B2152"/>
      <c r="C2152" s="22"/>
      <c r="D2152" s="10"/>
      <c r="E2152" s="6">
        <v>30.270806</v>
      </c>
      <c r="F2152" s="16">
        <f t="shared" si="161"/>
        <v>-1.4832628378457335E-2</v>
      </c>
      <c r="G2152" s="10"/>
      <c r="H2152" s="6">
        <v>14.06</v>
      </c>
      <c r="I2152" s="16">
        <f t="shared" si="162"/>
        <v>6.2717770034843578E-3</v>
      </c>
      <c r="J2152" s="10"/>
      <c r="K2152" s="6">
        <v>71.033225999999999</v>
      </c>
      <c r="L2152" s="16">
        <f t="shared" si="163"/>
        <v>-1.5288087217828483E-3</v>
      </c>
      <c r="M2152" s="10"/>
      <c r="N2152" s="6">
        <v>64.178160000000005</v>
      </c>
      <c r="O2152" s="16">
        <f t="shared" si="164"/>
        <v>-2.8110734388945291E-3</v>
      </c>
      <c r="P2152" s="10"/>
    </row>
    <row r="2153" spans="1:16" x14ac:dyDescent="0.25">
      <c r="A2153" s="23">
        <v>39079</v>
      </c>
      <c r="B2153"/>
      <c r="C2153" s="22"/>
      <c r="D2153" s="10"/>
      <c r="E2153" s="6">
        <v>30.236091999999999</v>
      </c>
      <c r="F2153" s="16">
        <f t="shared" si="161"/>
        <v>-1.5272274683249432E-2</v>
      </c>
      <c r="G2153" s="10"/>
      <c r="H2153" s="6">
        <v>14.19</v>
      </c>
      <c r="I2153" s="16">
        <f t="shared" si="162"/>
        <v>-1.8841591067690122E-2</v>
      </c>
      <c r="J2153" s="10"/>
      <c r="K2153" s="6">
        <v>71.066520999999995</v>
      </c>
      <c r="L2153" s="16">
        <f t="shared" si="163"/>
        <v>3.8977105925011024E-3</v>
      </c>
      <c r="M2153" s="10"/>
      <c r="N2153" s="6">
        <v>64.228961999999996</v>
      </c>
      <c r="O2153" s="16">
        <f t="shared" si="164"/>
        <v>-4.2192029280082588E-3</v>
      </c>
      <c r="P2153" s="10"/>
    </row>
    <row r="2154" spans="1:16" x14ac:dyDescent="0.25">
      <c r="A2154" s="23">
        <v>39078</v>
      </c>
      <c r="B2154"/>
      <c r="C2154" s="22"/>
      <c r="D2154" s="10"/>
      <c r="E2154" s="6">
        <v>30.111121000000001</v>
      </c>
      <c r="F2154" s="16">
        <f t="shared" si="161"/>
        <v>-5.2622637340570266E-3</v>
      </c>
      <c r="G2154" s="10"/>
      <c r="H2154" s="6">
        <v>14.22</v>
      </c>
      <c r="I2154" s="16">
        <f t="shared" si="162"/>
        <v>-1.1149825783972167E-2</v>
      </c>
      <c r="J2154" s="10"/>
      <c r="K2154" s="6">
        <v>71.213003999999998</v>
      </c>
      <c r="L2154" s="16">
        <f t="shared" si="163"/>
        <v>2.9639338557854167E-3</v>
      </c>
      <c r="M2154" s="10"/>
      <c r="N2154" s="6">
        <v>64.374110000000002</v>
      </c>
      <c r="O2154" s="16">
        <f t="shared" si="164"/>
        <v>-7.9784196372850724E-3</v>
      </c>
      <c r="P2154" s="10"/>
    </row>
    <row r="2155" spans="1:16" x14ac:dyDescent="0.25">
      <c r="A2155" s="23">
        <v>39077</v>
      </c>
      <c r="B2155"/>
      <c r="C2155" s="22"/>
      <c r="D2155" s="10"/>
      <c r="E2155" s="6">
        <v>29.708437</v>
      </c>
      <c r="F2155" s="16">
        <f t="shared" si="161"/>
        <v>-3.5052738454858234E-3</v>
      </c>
      <c r="G2155" s="10"/>
      <c r="H2155" s="6">
        <v>14.36</v>
      </c>
      <c r="I2155" s="16">
        <f t="shared" si="162"/>
        <v>2.155172413793105E-2</v>
      </c>
      <c r="J2155" s="10"/>
      <c r="K2155" s="6">
        <v>71.441396999999995</v>
      </c>
      <c r="L2155" s="16">
        <f t="shared" si="163"/>
        <v>2.4149707211034155E-3</v>
      </c>
      <c r="M2155" s="10"/>
      <c r="N2155" s="6">
        <v>64.850935000000007</v>
      </c>
      <c r="O2155" s="16">
        <f t="shared" si="164"/>
        <v>-9.4848426774759576E-3</v>
      </c>
      <c r="P2155" s="10"/>
    </row>
    <row r="2156" spans="1:16" x14ac:dyDescent="0.25">
      <c r="A2156" s="23">
        <v>39073</v>
      </c>
      <c r="B2156"/>
      <c r="C2156" s="22"/>
      <c r="D2156" s="10"/>
      <c r="E2156" s="6">
        <v>29.736208999999999</v>
      </c>
      <c r="F2156" s="16">
        <f t="shared" si="161"/>
        <v>-7.1040081687120393E-3</v>
      </c>
      <c r="G2156" s="10"/>
      <c r="H2156" s="6">
        <v>14.15</v>
      </c>
      <c r="I2156" s="16">
        <f t="shared" si="162"/>
        <v>4.5884923525127297E-2</v>
      </c>
      <c r="J2156" s="10"/>
      <c r="K2156" s="6">
        <v>71.361808999999994</v>
      </c>
      <c r="L2156" s="16">
        <f t="shared" si="163"/>
        <v>7.2218111704691612E-3</v>
      </c>
      <c r="M2156" s="10"/>
      <c r="N2156" s="6">
        <v>64.655641000000003</v>
      </c>
      <c r="O2156" s="16">
        <f t="shared" si="164"/>
        <v>1.7395106410080796E-3</v>
      </c>
      <c r="P2156" s="10"/>
    </row>
    <row r="2157" spans="1:16" x14ac:dyDescent="0.25">
      <c r="A2157" s="23">
        <v>39072</v>
      </c>
      <c r="B2157"/>
      <c r="C2157" s="22"/>
      <c r="D2157" s="10"/>
      <c r="E2157" s="6">
        <v>30.041692999999999</v>
      </c>
      <c r="F2157" s="16">
        <f t="shared" si="161"/>
        <v>1.6604284527230728E-3</v>
      </c>
      <c r="G2157" s="10"/>
      <c r="H2157" s="6">
        <v>14.22</v>
      </c>
      <c r="I2157" s="16">
        <f t="shared" si="162"/>
        <v>3.2093362509117318E-2</v>
      </c>
      <c r="J2157" s="10"/>
      <c r="K2157" s="6">
        <v>71.587304000000003</v>
      </c>
      <c r="L2157" s="16">
        <f t="shared" si="163"/>
        <v>5.4443516016269289E-3</v>
      </c>
      <c r="M2157" s="10"/>
      <c r="N2157" s="6">
        <v>65.154719</v>
      </c>
      <c r="O2157" s="16">
        <f t="shared" si="164"/>
        <v>-1.4994887397576928E-3</v>
      </c>
      <c r="P2157" s="10"/>
    </row>
    <row r="2158" spans="1:16" x14ac:dyDescent="0.25">
      <c r="A2158" s="23">
        <v>39071</v>
      </c>
      <c r="B2158"/>
      <c r="C2158" s="22"/>
      <c r="D2158" s="10"/>
      <c r="E2158" s="6">
        <v>30.062521</v>
      </c>
      <c r="F2158" s="16">
        <f t="shared" si="161"/>
        <v>1.7614476193160256E-2</v>
      </c>
      <c r="G2158" s="10"/>
      <c r="H2158" s="6">
        <v>14.33</v>
      </c>
      <c r="I2158" s="16">
        <f t="shared" si="162"/>
        <v>5.3333333333333455E-2</v>
      </c>
      <c r="J2158" s="10"/>
      <c r="K2158" s="6">
        <v>71.401605000000004</v>
      </c>
      <c r="L2158" s="16">
        <f t="shared" si="163"/>
        <v>1.1350752390509866E-2</v>
      </c>
      <c r="M2158" s="10"/>
      <c r="N2158" s="6">
        <v>64.829230999999993</v>
      </c>
      <c r="O2158" s="16">
        <f t="shared" si="164"/>
        <v>1.0594011745152399E-2</v>
      </c>
      <c r="P2158" s="10"/>
    </row>
    <row r="2159" spans="1:16" x14ac:dyDescent="0.25">
      <c r="A2159" s="23">
        <v>39070</v>
      </c>
      <c r="B2159"/>
      <c r="C2159" s="22"/>
      <c r="D2159" s="10"/>
      <c r="E2159" s="6">
        <v>30.208320000000001</v>
      </c>
      <c r="F2159" s="16">
        <f t="shared" si="161"/>
        <v>-1.5210608181590146E-2</v>
      </c>
      <c r="G2159" s="10"/>
      <c r="H2159" s="6">
        <v>14.13</v>
      </c>
      <c r="I2159" s="16">
        <f t="shared" si="162"/>
        <v>5.7564575645756344E-2</v>
      </c>
      <c r="J2159" s="10"/>
      <c r="K2159" s="6">
        <v>71.348546999999996</v>
      </c>
      <c r="L2159" s="16">
        <f t="shared" si="163"/>
        <v>9.763729083935857E-3</v>
      </c>
      <c r="M2159" s="10"/>
      <c r="N2159" s="6">
        <v>64.836466000000001</v>
      </c>
      <c r="O2159" s="16">
        <f t="shared" si="164"/>
        <v>4.983883172330339E-3</v>
      </c>
      <c r="P2159" s="10"/>
    </row>
    <row r="2160" spans="1:16" x14ac:dyDescent="0.25">
      <c r="A2160" s="23">
        <v>39069</v>
      </c>
      <c r="B2160"/>
      <c r="C2160" s="22"/>
      <c r="D2160" s="10"/>
      <c r="E2160" s="6">
        <v>30.430492999999998</v>
      </c>
      <c r="F2160" s="16">
        <f t="shared" si="161"/>
        <v>-4.4066824742483357E-2</v>
      </c>
      <c r="G2160" s="10"/>
      <c r="H2160" s="6">
        <v>14.16</v>
      </c>
      <c r="I2160" s="16">
        <f t="shared" si="162"/>
        <v>4.2804428044280529E-2</v>
      </c>
      <c r="J2160" s="10"/>
      <c r="K2160" s="6">
        <v>71.361808999999994</v>
      </c>
      <c r="L2160" s="16">
        <f t="shared" si="163"/>
        <v>1.0240064122028603E-2</v>
      </c>
      <c r="M2160" s="10"/>
      <c r="N2160" s="6">
        <v>64.923263000000006</v>
      </c>
      <c r="O2160" s="16">
        <f t="shared" si="164"/>
        <v>8.701771598708774E-3</v>
      </c>
      <c r="P2160" s="10"/>
    </row>
    <row r="2161" spans="1:16" x14ac:dyDescent="0.25">
      <c r="A2161" s="23">
        <v>39066</v>
      </c>
      <c r="B2161"/>
      <c r="C2161" s="22"/>
      <c r="D2161" s="10"/>
      <c r="E2161" s="6">
        <v>30.548521000000001</v>
      </c>
      <c r="F2161" s="16">
        <f t="shared" si="161"/>
        <v>-3.5144337754000166E-2</v>
      </c>
      <c r="G2161" s="10"/>
      <c r="H2161" s="6">
        <v>14.58</v>
      </c>
      <c r="I2161" s="16">
        <f t="shared" si="162"/>
        <v>2.5343953656770335E-2</v>
      </c>
      <c r="J2161" s="10"/>
      <c r="K2161" s="6">
        <v>71.355176</v>
      </c>
      <c r="L2161" s="16">
        <f t="shared" si="163"/>
        <v>1.4031403313121471E-2</v>
      </c>
      <c r="M2161" s="10"/>
      <c r="N2161" s="6">
        <v>64.901565000000005</v>
      </c>
      <c r="O2161" s="16">
        <f t="shared" si="164"/>
        <v>1.471612976835579E-2</v>
      </c>
      <c r="P2161" s="10"/>
    </row>
    <row r="2162" spans="1:16" x14ac:dyDescent="0.25">
      <c r="A2162" s="23">
        <v>39065</v>
      </c>
      <c r="B2162"/>
      <c r="C2162" s="22"/>
      <c r="D2162" s="10"/>
      <c r="E2162" s="6">
        <v>30.270806</v>
      </c>
      <c r="F2162" s="16">
        <f t="shared" si="161"/>
        <v>-1.6153544160419475E-2</v>
      </c>
      <c r="G2162" s="10"/>
      <c r="H2162" s="6">
        <v>14.52</v>
      </c>
      <c r="I2162" s="16">
        <f t="shared" si="162"/>
        <v>6.8131868131868112E-2</v>
      </c>
      <c r="J2162" s="10"/>
      <c r="K2162" s="6">
        <v>71.368442999999999</v>
      </c>
      <c r="L2162" s="16">
        <f t="shared" si="163"/>
        <v>1.5080397213472985E-2</v>
      </c>
      <c r="M2162" s="10"/>
      <c r="N2162" s="6">
        <v>64.865397999999999</v>
      </c>
      <c r="O2162" s="16">
        <f t="shared" si="164"/>
        <v>1.7356115729571853E-2</v>
      </c>
      <c r="P2162" s="10"/>
    </row>
    <row r="2163" spans="1:16" x14ac:dyDescent="0.25">
      <c r="A2163" s="23">
        <v>39064</v>
      </c>
      <c r="B2163"/>
      <c r="C2163" s="22"/>
      <c r="D2163" s="10"/>
      <c r="E2163" s="6">
        <v>30.090292999999999</v>
      </c>
      <c r="F2163" s="16">
        <f t="shared" si="161"/>
        <v>-3.1539800478835867E-2</v>
      </c>
      <c r="G2163" s="10"/>
      <c r="H2163" s="6">
        <v>14.59</v>
      </c>
      <c r="I2163" s="16">
        <f t="shared" si="162"/>
        <v>7.3964497041420163E-2</v>
      </c>
      <c r="J2163" s="10"/>
      <c r="K2163" s="6">
        <v>71.434763000000004</v>
      </c>
      <c r="L2163" s="16">
        <f t="shared" si="163"/>
        <v>8.164701853893952E-3</v>
      </c>
      <c r="M2163" s="10"/>
      <c r="N2163" s="6">
        <v>65.104088000000004</v>
      </c>
      <c r="O2163" s="16">
        <f t="shared" si="164"/>
        <v>4.7588862218885808E-3</v>
      </c>
      <c r="P2163" s="10"/>
    </row>
    <row r="2164" spans="1:16" x14ac:dyDescent="0.25">
      <c r="A2164" s="23">
        <v>39063</v>
      </c>
      <c r="B2164"/>
      <c r="C2164" s="22"/>
      <c r="D2164" s="10"/>
      <c r="E2164" s="6">
        <v>30.284692</v>
      </c>
      <c r="F2164" s="16">
        <f t="shared" si="161"/>
        <v>-4.3006287123496745E-2</v>
      </c>
      <c r="G2164" s="10"/>
      <c r="H2164" s="6">
        <v>14.65</v>
      </c>
      <c r="I2164" s="16">
        <f t="shared" si="162"/>
        <v>8.2344213649851561E-2</v>
      </c>
      <c r="J2164" s="10"/>
      <c r="K2164" s="6">
        <v>71.792899000000006</v>
      </c>
      <c r="L2164" s="16">
        <f t="shared" si="163"/>
        <v>7.8791053502904607E-3</v>
      </c>
      <c r="M2164" s="10"/>
      <c r="N2164" s="6">
        <v>65.689958000000004</v>
      </c>
      <c r="O2164" s="16">
        <f t="shared" si="164"/>
        <v>4.3084285881660467E-3</v>
      </c>
      <c r="P2164" s="10"/>
    </row>
    <row r="2165" spans="1:16" x14ac:dyDescent="0.25">
      <c r="A2165" s="23">
        <v>39062</v>
      </c>
      <c r="B2165"/>
      <c r="C2165" s="22"/>
      <c r="D2165" s="10"/>
      <c r="E2165" s="6">
        <v>30.555461999999999</v>
      </c>
      <c r="F2165" s="16">
        <f t="shared" si="161"/>
        <v>-3.1522109358303352E-2</v>
      </c>
      <c r="G2165" s="10"/>
      <c r="H2165" s="6">
        <v>14.74</v>
      </c>
      <c r="I2165" s="16">
        <f t="shared" si="162"/>
        <v>3.2417195207892879E-2</v>
      </c>
      <c r="J2165" s="10"/>
      <c r="K2165" s="6">
        <v>71.640358000000006</v>
      </c>
      <c r="L2165" s="16">
        <f t="shared" si="163"/>
        <v>1.6275118333090699E-2</v>
      </c>
      <c r="M2165" s="10"/>
      <c r="N2165" s="6">
        <v>65.552529000000007</v>
      </c>
      <c r="O2165" s="16">
        <f t="shared" si="164"/>
        <v>1.8952876881655367E-2</v>
      </c>
      <c r="P2165" s="10"/>
    </row>
    <row r="2166" spans="1:16" x14ac:dyDescent="0.25">
      <c r="A2166" s="23">
        <v>39059</v>
      </c>
      <c r="B2166"/>
      <c r="C2166" s="22"/>
      <c r="D2166" s="10"/>
      <c r="E2166" s="6">
        <v>30.499921000000001</v>
      </c>
      <c r="F2166" s="16">
        <f t="shared" si="161"/>
        <v>-2.757328288523675E-2</v>
      </c>
      <c r="G2166" s="10"/>
      <c r="H2166" s="6">
        <v>14.77</v>
      </c>
      <c r="I2166" s="16">
        <f t="shared" si="162"/>
        <v>3.2212885154061732E-2</v>
      </c>
      <c r="J2166" s="10"/>
      <c r="K2166" s="6">
        <v>71.481188000000003</v>
      </c>
      <c r="L2166" s="16">
        <f t="shared" si="163"/>
        <v>1.8667616432493928E-2</v>
      </c>
      <c r="M2166" s="10"/>
      <c r="N2166" s="6">
        <v>65.270443</v>
      </c>
      <c r="O2166" s="16">
        <f t="shared" si="164"/>
        <v>2.4693680384969996E-2</v>
      </c>
      <c r="P2166" s="10"/>
    </row>
    <row r="2167" spans="1:16" x14ac:dyDescent="0.25">
      <c r="A2167" s="23">
        <v>39058</v>
      </c>
      <c r="B2167"/>
      <c r="C2167" s="22"/>
      <c r="D2167" s="10"/>
      <c r="E2167" s="6">
        <v>30.513807</v>
      </c>
      <c r="F2167" s="16">
        <f t="shared" si="161"/>
        <v>-3.8817927031217003E-2</v>
      </c>
      <c r="G2167" s="10"/>
      <c r="H2167" s="6">
        <v>14.79</v>
      </c>
      <c r="I2167" s="16">
        <f t="shared" si="162"/>
        <v>4.0873854827343292E-2</v>
      </c>
      <c r="J2167" s="10"/>
      <c r="K2167" s="6">
        <v>71.746474000000006</v>
      </c>
      <c r="L2167" s="16">
        <f t="shared" si="163"/>
        <v>1.7355732018266012E-2</v>
      </c>
      <c r="M2167" s="10"/>
      <c r="N2167" s="6">
        <v>65.747822999999997</v>
      </c>
      <c r="O2167" s="16">
        <f t="shared" si="164"/>
        <v>2.3154373399558725E-2</v>
      </c>
      <c r="P2167" s="10"/>
    </row>
    <row r="2168" spans="1:16" x14ac:dyDescent="0.25">
      <c r="A2168" s="23">
        <v>39057</v>
      </c>
      <c r="B2168"/>
      <c r="C2168" s="22"/>
      <c r="D2168" s="10"/>
      <c r="E2168" s="6">
        <v>31.01369</v>
      </c>
      <c r="F2168" s="16">
        <f t="shared" si="161"/>
        <v>-4.0877473475366966E-2</v>
      </c>
      <c r="G2168" s="10"/>
      <c r="H2168" s="6">
        <v>14.72</v>
      </c>
      <c r="I2168" s="16">
        <f t="shared" si="162"/>
        <v>2.3529411764705799E-2</v>
      </c>
      <c r="J2168" s="10"/>
      <c r="K2168" s="6">
        <v>71.713312000000002</v>
      </c>
      <c r="L2168" s="16">
        <f t="shared" si="163"/>
        <v>2.4391335293693528E-2</v>
      </c>
      <c r="M2168" s="10"/>
      <c r="N2168" s="6">
        <v>65.798454000000007</v>
      </c>
      <c r="O2168" s="16">
        <f t="shared" si="164"/>
        <v>3.5414506135179824E-2</v>
      </c>
      <c r="P2168" s="10"/>
    </row>
    <row r="2169" spans="1:16" x14ac:dyDescent="0.25">
      <c r="A2169" s="23">
        <v>39056</v>
      </c>
      <c r="B2169"/>
      <c r="C2169" s="22"/>
      <c r="D2169" s="10"/>
      <c r="E2169" s="6">
        <v>31.249748</v>
      </c>
      <c r="F2169" s="16">
        <f t="shared" si="161"/>
        <v>-2.2202567010328411E-2</v>
      </c>
      <c r="G2169" s="10"/>
      <c r="H2169" s="6">
        <v>14.79</v>
      </c>
      <c r="I2169" s="16">
        <f t="shared" si="162"/>
        <v>6.8990559186637768E-2</v>
      </c>
      <c r="J2169" s="10"/>
      <c r="K2169" s="6">
        <v>71.892381999999998</v>
      </c>
      <c r="L2169" s="16">
        <f t="shared" si="163"/>
        <v>2.7197121654728873E-2</v>
      </c>
      <c r="M2169" s="10"/>
      <c r="N2169" s="6">
        <v>65.928647999999995</v>
      </c>
      <c r="O2169" s="16">
        <f t="shared" si="164"/>
        <v>4.293208764373202E-2</v>
      </c>
      <c r="P2169" s="10"/>
    </row>
    <row r="2170" spans="1:16" x14ac:dyDescent="0.25">
      <c r="A2170" s="23">
        <v>39055</v>
      </c>
      <c r="B2170"/>
      <c r="C2170" s="22"/>
      <c r="D2170" s="10"/>
      <c r="E2170" s="6">
        <v>30.774702999999999</v>
      </c>
      <c r="F2170" s="16">
        <f t="shared" si="161"/>
        <v>-1.1757023847333348E-2</v>
      </c>
      <c r="G2170" s="10"/>
      <c r="H2170" s="6">
        <v>14.75</v>
      </c>
      <c r="I2170" s="16">
        <f t="shared" si="162"/>
        <v>7.1739130434782528E-2</v>
      </c>
      <c r="J2170" s="10"/>
      <c r="K2170" s="6">
        <v>71.925539999999998</v>
      </c>
      <c r="L2170" s="16">
        <f t="shared" si="163"/>
        <v>3.4145730572491928E-2</v>
      </c>
      <c r="M2170" s="10"/>
      <c r="N2170" s="6">
        <v>66.239666</v>
      </c>
      <c r="O2170" s="16">
        <f t="shared" si="164"/>
        <v>5.3264635362705759E-2</v>
      </c>
      <c r="P2170" s="10"/>
    </row>
    <row r="2171" spans="1:16" x14ac:dyDescent="0.25">
      <c r="A2171" s="23">
        <v>39052</v>
      </c>
      <c r="B2171"/>
      <c r="C2171" s="22"/>
      <c r="D2171" s="10"/>
      <c r="E2171" s="6">
        <v>31.022552999999998</v>
      </c>
      <c r="F2171" s="16">
        <f t="shared" si="161"/>
        <v>-2.1881834875215223E-2</v>
      </c>
      <c r="G2171" s="10"/>
      <c r="H2171" s="6">
        <v>14.24</v>
      </c>
      <c r="I2171" s="16">
        <f t="shared" si="162"/>
        <v>7.1169208424110453E-2</v>
      </c>
      <c r="J2171" s="10"/>
      <c r="K2171" s="6">
        <v>71.759736000000004</v>
      </c>
      <c r="L2171" s="16">
        <f t="shared" si="163"/>
        <v>3.6387437433035963E-2</v>
      </c>
      <c r="M2171" s="10"/>
      <c r="N2171" s="6">
        <v>66.123936</v>
      </c>
      <c r="O2171" s="16">
        <f t="shared" si="164"/>
        <v>5.8233404938584865E-2</v>
      </c>
      <c r="P2171" s="10"/>
    </row>
    <row r="2172" spans="1:16" x14ac:dyDescent="0.25">
      <c r="A2172" s="23">
        <v>39051</v>
      </c>
      <c r="B2172"/>
      <c r="C2172" s="22"/>
      <c r="D2172" s="10"/>
      <c r="E2172" s="6">
        <v>30.643892000000001</v>
      </c>
      <c r="F2172" s="16">
        <f t="shared" si="161"/>
        <v>-1.2708124972590884E-2</v>
      </c>
      <c r="G2172" s="10"/>
      <c r="H2172" s="6">
        <v>14.45</v>
      </c>
      <c r="I2172" s="16">
        <f t="shared" si="162"/>
        <v>4.017531044558087E-2</v>
      </c>
      <c r="J2172" s="10"/>
      <c r="K2172" s="6">
        <v>71.675503000000006</v>
      </c>
      <c r="L2172" s="16">
        <f t="shared" si="163"/>
        <v>3.1652141489713959E-2</v>
      </c>
      <c r="M2172" s="10"/>
      <c r="N2172" s="6">
        <v>65.956130999999999</v>
      </c>
      <c r="O2172" s="16">
        <f t="shared" si="164"/>
        <v>5.2161325300658312E-2</v>
      </c>
      <c r="P2172" s="10"/>
    </row>
    <row r="2173" spans="1:16" x14ac:dyDescent="0.25">
      <c r="A2173" s="23">
        <v>39050</v>
      </c>
      <c r="B2173"/>
      <c r="C2173" s="22"/>
      <c r="D2173" s="10"/>
      <c r="E2173" s="6">
        <v>30.678317</v>
      </c>
      <c r="F2173" s="16">
        <f t="shared" si="161"/>
        <v>4.49459478209846E-4</v>
      </c>
      <c r="G2173" s="10"/>
      <c r="H2173" s="6">
        <v>14.57</v>
      </c>
      <c r="I2173" s="16">
        <f t="shared" si="162"/>
        <v>3.6585365853658569E-2</v>
      </c>
      <c r="J2173" s="10"/>
      <c r="K2173" s="6">
        <v>71.404707999999999</v>
      </c>
      <c r="L2173" s="16">
        <f t="shared" si="163"/>
        <v>3.0830941129604161E-2</v>
      </c>
      <c r="M2173" s="10"/>
      <c r="N2173" s="6">
        <v>65.523774000000003</v>
      </c>
      <c r="O2173" s="16">
        <f t="shared" si="164"/>
        <v>4.8413508370163783E-2</v>
      </c>
      <c r="P2173" s="10"/>
    </row>
    <row r="2174" spans="1:16" x14ac:dyDescent="0.25">
      <c r="A2174" s="23">
        <v>39049</v>
      </c>
      <c r="B2174"/>
      <c r="C2174" s="22"/>
      <c r="D2174" s="10"/>
      <c r="E2174" s="6">
        <v>30.065574999999999</v>
      </c>
      <c r="F2174" s="16">
        <f t="shared" si="161"/>
        <v>1.7986014411670581E-3</v>
      </c>
      <c r="G2174" s="10"/>
      <c r="H2174" s="6">
        <v>14.06</v>
      </c>
      <c r="I2174" s="16">
        <f t="shared" si="162"/>
        <v>7.8460399703923045E-2</v>
      </c>
      <c r="J2174" s="10"/>
      <c r="K2174" s="6">
        <v>71.470754999999997</v>
      </c>
      <c r="L2174" s="16">
        <f t="shared" si="163"/>
        <v>2.3644646583251383E-2</v>
      </c>
      <c r="M2174" s="10"/>
      <c r="N2174" s="6">
        <v>65.675099000000003</v>
      </c>
      <c r="O2174" s="16">
        <f t="shared" si="164"/>
        <v>3.9642859454854795E-2</v>
      </c>
      <c r="P2174" s="10"/>
    </row>
    <row r="2175" spans="1:16" x14ac:dyDescent="0.25">
      <c r="A2175" s="23">
        <v>39048</v>
      </c>
      <c r="B2175"/>
      <c r="C2175" s="22"/>
      <c r="D2175" s="10"/>
      <c r="E2175" s="6">
        <v>30.031151999999999</v>
      </c>
      <c r="F2175" s="16">
        <f t="shared" si="161"/>
        <v>-6.5969424388703235E-3</v>
      </c>
      <c r="G2175" s="10"/>
      <c r="H2175" s="6">
        <v>14.17</v>
      </c>
      <c r="I2175" s="16">
        <f t="shared" si="162"/>
        <v>1.8102824040550303E-2</v>
      </c>
      <c r="J2175" s="10"/>
      <c r="K2175" s="6">
        <v>71.338661000000002</v>
      </c>
      <c r="L2175" s="16">
        <f t="shared" si="163"/>
        <v>2.6721026711329809E-2</v>
      </c>
      <c r="M2175" s="10"/>
      <c r="N2175" s="6">
        <v>65.538184000000001</v>
      </c>
      <c r="O2175" s="16">
        <f t="shared" si="164"/>
        <v>4.418457797589026E-2</v>
      </c>
      <c r="P2175" s="10"/>
    </row>
    <row r="2176" spans="1:16" x14ac:dyDescent="0.25">
      <c r="A2176" s="23">
        <v>39045</v>
      </c>
      <c r="B2176"/>
      <c r="C2176" s="22"/>
      <c r="D2176" s="10"/>
      <c r="E2176" s="6">
        <v>30.416696999999999</v>
      </c>
      <c r="F2176" s="16">
        <f t="shared" si="161"/>
        <v>-3.1992657348901554E-3</v>
      </c>
      <c r="G2176" s="10"/>
      <c r="H2176" s="6">
        <v>14.62</v>
      </c>
      <c r="I2176" s="16">
        <f t="shared" si="162"/>
        <v>1.2142857142857233E-2</v>
      </c>
      <c r="J2176" s="10"/>
      <c r="K2176" s="6">
        <v>71.332054999999997</v>
      </c>
      <c r="L2176" s="16">
        <f t="shared" si="163"/>
        <v>2.6763420473658206E-2</v>
      </c>
      <c r="M2176" s="10"/>
      <c r="N2176" s="6">
        <v>65.300391000000005</v>
      </c>
      <c r="O2176" s="16">
        <f t="shared" si="164"/>
        <v>4.2840863787031891E-2</v>
      </c>
      <c r="P2176" s="10"/>
    </row>
    <row r="2177" spans="1:16" x14ac:dyDescent="0.25">
      <c r="A2177" s="23">
        <v>39043</v>
      </c>
      <c r="B2177"/>
      <c r="C2177" s="22"/>
      <c r="D2177" s="10"/>
      <c r="E2177" s="6">
        <v>30.554392</v>
      </c>
      <c r="F2177" s="16">
        <f t="shared" si="161"/>
        <v>2.2685162848020024E-2</v>
      </c>
      <c r="G2177" s="10"/>
      <c r="H2177" s="6">
        <v>14.77</v>
      </c>
      <c r="I2177" s="16">
        <f t="shared" si="162"/>
        <v>6.4046579330422126E-2</v>
      </c>
      <c r="J2177" s="10"/>
      <c r="K2177" s="6">
        <v>71.219774000000001</v>
      </c>
      <c r="L2177" s="16">
        <f t="shared" si="163"/>
        <v>2.9201172877513892E-2</v>
      </c>
      <c r="M2177" s="10"/>
      <c r="N2177" s="6">
        <v>65.185092999999995</v>
      </c>
      <c r="O2177" s="16">
        <f t="shared" si="164"/>
        <v>4.3706389856718042E-2</v>
      </c>
      <c r="P2177" s="10"/>
    </row>
    <row r="2178" spans="1:16" x14ac:dyDescent="0.25">
      <c r="A2178" s="23">
        <v>39042</v>
      </c>
      <c r="B2178"/>
      <c r="C2178" s="22"/>
      <c r="D2178" s="10"/>
      <c r="E2178" s="6">
        <v>30.444237000000001</v>
      </c>
      <c r="F2178" s="16">
        <f t="shared" si="161"/>
        <v>3.7885916625208127E-2</v>
      </c>
      <c r="G2178" s="10"/>
      <c r="H2178" s="6">
        <v>14.59</v>
      </c>
      <c r="I2178" s="16">
        <f t="shared" si="162"/>
        <v>8.682855040470927E-2</v>
      </c>
      <c r="J2178" s="10"/>
      <c r="K2178" s="6">
        <v>71.140513999999996</v>
      </c>
      <c r="L2178" s="16">
        <f t="shared" si="163"/>
        <v>2.3792572124130107E-2</v>
      </c>
      <c r="M2178" s="10"/>
      <c r="N2178" s="6">
        <v>65.077003000000005</v>
      </c>
      <c r="O2178" s="16">
        <f t="shared" si="164"/>
        <v>3.6630528279426366E-2</v>
      </c>
      <c r="P2178" s="10"/>
    </row>
    <row r="2179" spans="1:16" x14ac:dyDescent="0.25">
      <c r="A2179" s="23">
        <v>39041</v>
      </c>
      <c r="B2179"/>
      <c r="C2179" s="22"/>
      <c r="D2179" s="10"/>
      <c r="E2179" s="6">
        <v>30.685200999999999</v>
      </c>
      <c r="F2179" s="16">
        <f t="shared" si="161"/>
        <v>4.811572506655426E-2</v>
      </c>
      <c r="G2179" s="10"/>
      <c r="H2179" s="6">
        <v>14.27</v>
      </c>
      <c r="I2179" s="16">
        <f t="shared" si="162"/>
        <v>0.10698027314112291</v>
      </c>
      <c r="J2179" s="10"/>
      <c r="K2179" s="6">
        <v>71.041441000000006</v>
      </c>
      <c r="L2179" s="16">
        <f t="shared" si="163"/>
        <v>2.5075863206991844E-2</v>
      </c>
      <c r="M2179" s="10"/>
      <c r="N2179" s="6">
        <v>64.918470999999997</v>
      </c>
      <c r="O2179" s="16">
        <f t="shared" si="164"/>
        <v>3.5502570855354465E-2</v>
      </c>
      <c r="P2179" s="10"/>
    </row>
    <row r="2180" spans="1:16" x14ac:dyDescent="0.25">
      <c r="A2180" s="23">
        <v>39038</v>
      </c>
      <c r="B2180"/>
      <c r="C2180" s="22"/>
      <c r="D2180" s="10"/>
      <c r="E2180" s="6">
        <v>31.022552999999998</v>
      </c>
      <c r="F2180" s="16">
        <f t="shared" si="161"/>
        <v>6.5758001477012495E-2</v>
      </c>
      <c r="G2180" s="10"/>
      <c r="H2180" s="6">
        <v>14.35</v>
      </c>
      <c r="I2180" s="16">
        <f t="shared" si="162"/>
        <v>9.0978593272171171E-2</v>
      </c>
      <c r="J2180" s="10"/>
      <c r="K2180" s="6">
        <v>70.988606000000004</v>
      </c>
      <c r="L2180" s="16">
        <f t="shared" si="163"/>
        <v>2.1325590469914335E-2</v>
      </c>
      <c r="M2180" s="10"/>
      <c r="N2180" s="6">
        <v>64.817588000000001</v>
      </c>
      <c r="O2180" s="16">
        <f t="shared" si="164"/>
        <v>2.9921478377636257E-2</v>
      </c>
      <c r="P2180" s="10"/>
    </row>
    <row r="2181" spans="1:16" x14ac:dyDescent="0.25">
      <c r="A2181" s="23">
        <v>39037</v>
      </c>
      <c r="B2181"/>
      <c r="C2181" s="22"/>
      <c r="D2181" s="10"/>
      <c r="E2181" s="6">
        <v>30.740279999999998</v>
      </c>
      <c r="F2181" s="16">
        <f t="shared" si="161"/>
        <v>7.6445303833432954E-2</v>
      </c>
      <c r="G2181" s="10"/>
      <c r="H2181" s="6">
        <v>14.33</v>
      </c>
      <c r="I2181" s="16">
        <f t="shared" si="162"/>
        <v>9.7934200459066423E-2</v>
      </c>
      <c r="J2181" s="10"/>
      <c r="K2181" s="6">
        <v>70.757434000000003</v>
      </c>
      <c r="L2181" s="16">
        <f t="shared" si="163"/>
        <v>1.6051059407535151E-2</v>
      </c>
      <c r="M2181" s="10"/>
      <c r="N2181" s="6">
        <v>64.450087999999994</v>
      </c>
      <c r="O2181" s="16">
        <f t="shared" si="164"/>
        <v>2.0188249521770896E-2</v>
      </c>
      <c r="P2181" s="10"/>
    </row>
    <row r="2182" spans="1:16" x14ac:dyDescent="0.25">
      <c r="A2182" s="23">
        <v>39036</v>
      </c>
      <c r="B2182"/>
      <c r="C2182" s="22"/>
      <c r="D2182" s="10"/>
      <c r="E2182" s="6">
        <v>30.396044</v>
      </c>
      <c r="F2182" s="16">
        <f t="shared" si="161"/>
        <v>6.6650769990619585E-2</v>
      </c>
      <c r="G2182" s="10"/>
      <c r="H2182" s="6">
        <v>14.35</v>
      </c>
      <c r="I2182" s="16">
        <f t="shared" si="162"/>
        <v>9.3058733790999382E-2</v>
      </c>
      <c r="J2182" s="10"/>
      <c r="K2182" s="6">
        <v>70.856506999999993</v>
      </c>
      <c r="L2182" s="16">
        <f t="shared" si="163"/>
        <v>1.3505449873441266E-2</v>
      </c>
      <c r="M2182" s="10"/>
      <c r="N2182" s="6">
        <v>64.745529000000005</v>
      </c>
      <c r="O2182" s="16">
        <f t="shared" si="164"/>
        <v>1.7162177583900373E-2</v>
      </c>
      <c r="P2182" s="10"/>
    </row>
    <row r="2183" spans="1:16" x14ac:dyDescent="0.25">
      <c r="A2183" s="23">
        <v>39035</v>
      </c>
      <c r="B2183"/>
      <c r="C2183" s="22"/>
      <c r="D2183" s="10"/>
      <c r="E2183" s="6">
        <v>30.217040000000001</v>
      </c>
      <c r="F2183" s="16">
        <f t="shared" si="161"/>
        <v>6.5910267500097319E-2</v>
      </c>
      <c r="G2183" s="10"/>
      <c r="H2183" s="6">
        <v>13.92</v>
      </c>
      <c r="I2183" s="16">
        <f t="shared" si="162"/>
        <v>7.8136739293763968E-2</v>
      </c>
      <c r="J2183" s="10"/>
      <c r="K2183" s="6">
        <v>71.041441000000006</v>
      </c>
      <c r="L2183" s="16">
        <f t="shared" si="163"/>
        <v>9.2205947496548646E-3</v>
      </c>
      <c r="M2183" s="10"/>
      <c r="N2183" s="6">
        <v>64.990534999999994</v>
      </c>
      <c r="O2183" s="16">
        <f t="shared" si="164"/>
        <v>1.1171317571621486E-2</v>
      </c>
      <c r="P2183" s="10"/>
    </row>
    <row r="2184" spans="1:16" x14ac:dyDescent="0.25">
      <c r="A2184" s="23">
        <v>39034</v>
      </c>
      <c r="B2184"/>
      <c r="C2184" s="22"/>
      <c r="D2184" s="10"/>
      <c r="E2184" s="6">
        <v>29.920995999999999</v>
      </c>
      <c r="F2184" s="16">
        <f t="shared" si="161"/>
        <v>4.6495008280484251E-2</v>
      </c>
      <c r="G2184" s="10"/>
      <c r="H2184" s="6">
        <v>13.73</v>
      </c>
      <c r="I2184" s="16">
        <f t="shared" si="162"/>
        <v>7.7399380804953566E-2</v>
      </c>
      <c r="J2184" s="10"/>
      <c r="K2184" s="6">
        <v>70.929159999999996</v>
      </c>
      <c r="L2184" s="16">
        <f t="shared" si="163"/>
        <v>8.5482526318971797E-3</v>
      </c>
      <c r="M2184" s="10"/>
      <c r="N2184" s="6">
        <v>64.738321999999997</v>
      </c>
      <c r="O2184" s="16">
        <f t="shared" si="164"/>
        <v>7.8792431963903287E-3</v>
      </c>
      <c r="P2184" s="10"/>
    </row>
    <row r="2185" spans="1:16" x14ac:dyDescent="0.25">
      <c r="A2185" s="23">
        <v>39031</v>
      </c>
      <c r="B2185"/>
      <c r="C2185" s="22"/>
      <c r="D2185" s="10"/>
      <c r="E2185" s="6">
        <v>29.686916</v>
      </c>
      <c r="F2185" s="16">
        <f t="shared" ref="F2185:F2248" si="165">E2184/E2213-1</f>
        <v>3.5008265953955231E-2</v>
      </c>
      <c r="G2185" s="10"/>
      <c r="H2185" s="6">
        <v>13.71</v>
      </c>
      <c r="I2185" s="16">
        <f t="shared" ref="I2185:I2248" si="166">H2184/H2213-1</f>
        <v>7.770800627943486E-2</v>
      </c>
      <c r="J2185" s="10"/>
      <c r="K2185" s="6">
        <v>70.975393999999994</v>
      </c>
      <c r="L2185" s="16">
        <f t="shared" ref="L2185:L2248" si="167">K2184/K2213-1</f>
        <v>1.1771768003877137E-2</v>
      </c>
      <c r="M2185" s="10"/>
      <c r="N2185" s="6">
        <v>64.752736999999996</v>
      </c>
      <c r="O2185" s="16">
        <f t="shared" ref="O2185:O2248" si="168">N2184/N2213-1</f>
        <v>1.1285466652934506E-2</v>
      </c>
      <c r="P2185" s="10"/>
    </row>
    <row r="2186" spans="1:16" x14ac:dyDescent="0.25">
      <c r="A2186" s="23">
        <v>39030</v>
      </c>
      <c r="B2186"/>
      <c r="C2186" s="22"/>
      <c r="D2186" s="10"/>
      <c r="E2186" s="6">
        <v>29.521684</v>
      </c>
      <c r="F2186" s="16">
        <f t="shared" si="165"/>
        <v>3.4797233789231719E-2</v>
      </c>
      <c r="G2186" s="10"/>
      <c r="H2186" s="6">
        <v>13.5</v>
      </c>
      <c r="I2186" s="16">
        <f t="shared" si="166"/>
        <v>9.2430278884462203E-2</v>
      </c>
      <c r="J2186" s="10"/>
      <c r="K2186" s="6">
        <v>70.783854000000005</v>
      </c>
      <c r="L2186" s="16">
        <f t="shared" si="167"/>
        <v>1.3096542832770286E-2</v>
      </c>
      <c r="M2186" s="10"/>
      <c r="N2186" s="6">
        <v>64.471705</v>
      </c>
      <c r="O2186" s="16">
        <f t="shared" si="168"/>
        <v>1.0151365914961685E-2</v>
      </c>
      <c r="P2186" s="10"/>
    </row>
    <row r="2187" spans="1:16" x14ac:dyDescent="0.25">
      <c r="A2187" s="23">
        <v>39029</v>
      </c>
      <c r="B2187"/>
      <c r="C2187" s="22"/>
      <c r="D2187" s="10"/>
      <c r="E2187" s="6">
        <v>30.526852999999999</v>
      </c>
      <c r="F2187" s="16">
        <f t="shared" si="165"/>
        <v>2.3388997850797733E-2</v>
      </c>
      <c r="G2187" s="10"/>
      <c r="H2187" s="6">
        <v>13.55</v>
      </c>
      <c r="I2187" s="16">
        <f t="shared" si="166"/>
        <v>4.4083526682134666E-2</v>
      </c>
      <c r="J2187" s="10"/>
      <c r="K2187" s="6">
        <v>70.711200000000005</v>
      </c>
      <c r="L2187" s="16">
        <f t="shared" si="167"/>
        <v>1.2024926598231511E-2</v>
      </c>
      <c r="M2187" s="10"/>
      <c r="N2187" s="6">
        <v>64.507732000000004</v>
      </c>
      <c r="O2187" s="16">
        <f t="shared" si="168"/>
        <v>8.5229274748841455E-3</v>
      </c>
      <c r="P2187" s="10"/>
    </row>
    <row r="2188" spans="1:16" x14ac:dyDescent="0.25">
      <c r="A2188" s="23">
        <v>39028</v>
      </c>
      <c r="B2188"/>
      <c r="C2188" s="22"/>
      <c r="D2188" s="10"/>
      <c r="E2188" s="6">
        <v>31.60087</v>
      </c>
      <c r="F2188" s="16">
        <f t="shared" si="165"/>
        <v>5.4208259607985365E-2</v>
      </c>
      <c r="G2188" s="10"/>
      <c r="H2188" s="6">
        <v>13.55</v>
      </c>
      <c r="I2188" s="16">
        <f t="shared" si="166"/>
        <v>5.4474708171206254E-2</v>
      </c>
      <c r="J2188" s="10"/>
      <c r="K2188" s="6">
        <v>70.625338999999997</v>
      </c>
      <c r="L2188" s="16">
        <f t="shared" si="167"/>
        <v>1.0513246559189948E-2</v>
      </c>
      <c r="M2188" s="10"/>
      <c r="N2188" s="6">
        <v>64.277141</v>
      </c>
      <c r="O2188" s="16">
        <f t="shared" si="168"/>
        <v>7.8466376891588308E-3</v>
      </c>
      <c r="P2188" s="10"/>
    </row>
    <row r="2189" spans="1:16" x14ac:dyDescent="0.25">
      <c r="A2189" s="23">
        <v>39027</v>
      </c>
      <c r="B2189"/>
      <c r="C2189" s="22"/>
      <c r="D2189" s="10"/>
      <c r="E2189" s="6">
        <v>31.538906999999998</v>
      </c>
      <c r="F2189" s="16">
        <f t="shared" si="165"/>
        <v>8.2547155106717396E-2</v>
      </c>
      <c r="G2189" s="10"/>
      <c r="H2189" s="6">
        <v>13.81</v>
      </c>
      <c r="I2189" s="16">
        <f t="shared" si="166"/>
        <v>4.2307692307692379E-2</v>
      </c>
      <c r="J2189" s="10"/>
      <c r="K2189" s="6">
        <v>70.374358000000001</v>
      </c>
      <c r="L2189" s="16">
        <f t="shared" si="167"/>
        <v>9.5696017814883572E-3</v>
      </c>
      <c r="M2189" s="10"/>
      <c r="N2189" s="6">
        <v>63.981699999999996</v>
      </c>
      <c r="O2189" s="16">
        <f t="shared" si="168"/>
        <v>2.5640452532120772E-3</v>
      </c>
      <c r="P2189" s="10"/>
    </row>
    <row r="2190" spans="1:16" x14ac:dyDescent="0.25">
      <c r="A2190" s="23">
        <v>39024</v>
      </c>
      <c r="B2190"/>
      <c r="C2190" s="22"/>
      <c r="D2190" s="10"/>
      <c r="E2190" s="6">
        <v>31.050090000000001</v>
      </c>
      <c r="F2190" s="16">
        <f t="shared" si="165"/>
        <v>9.6982834406232898E-2</v>
      </c>
      <c r="G2190" s="10"/>
      <c r="H2190" s="6">
        <v>13.65</v>
      </c>
      <c r="I2190" s="16">
        <f t="shared" si="166"/>
        <v>6.3944530046224912E-2</v>
      </c>
      <c r="J2190" s="10"/>
      <c r="K2190" s="6">
        <v>70.295097999999996</v>
      </c>
      <c r="L2190" s="16">
        <f t="shared" si="167"/>
        <v>5.5113382921485599E-3</v>
      </c>
      <c r="M2190" s="10"/>
      <c r="N2190" s="6">
        <v>63.794342999999998</v>
      </c>
      <c r="O2190" s="16">
        <f t="shared" si="168"/>
        <v>-4.9293569160573369E-3</v>
      </c>
      <c r="P2190" s="10"/>
    </row>
    <row r="2191" spans="1:16" x14ac:dyDescent="0.25">
      <c r="A2191" s="23">
        <v>39023</v>
      </c>
      <c r="B2191"/>
      <c r="C2191" s="22"/>
      <c r="D2191" s="10"/>
      <c r="E2191" s="6">
        <v>31.256633999999998</v>
      </c>
      <c r="F2191" s="16">
        <f t="shared" si="165"/>
        <v>7.4833164222123605E-2</v>
      </c>
      <c r="G2191" s="10"/>
      <c r="H2191" s="6">
        <v>13.52</v>
      </c>
      <c r="I2191" s="16">
        <f t="shared" si="166"/>
        <v>4.5176110260336966E-2</v>
      </c>
      <c r="J2191" s="10"/>
      <c r="K2191" s="6">
        <v>70.790459999999996</v>
      </c>
      <c r="L2191" s="16">
        <f t="shared" si="167"/>
        <v>1.5681547621040348E-3</v>
      </c>
      <c r="M2191" s="10"/>
      <c r="N2191" s="6">
        <v>64.558172999999996</v>
      </c>
      <c r="O2191" s="16">
        <f t="shared" si="168"/>
        <v>-1.2017901159360411E-2</v>
      </c>
      <c r="P2191" s="10"/>
    </row>
    <row r="2192" spans="1:16" x14ac:dyDescent="0.25">
      <c r="A2192" s="23">
        <v>39022</v>
      </c>
      <c r="B2192"/>
      <c r="C2192" s="22"/>
      <c r="D2192" s="10"/>
      <c r="E2192" s="6">
        <v>31.442519000000001</v>
      </c>
      <c r="F2192" s="16">
        <f t="shared" si="165"/>
        <v>7.9923907954454698E-2</v>
      </c>
      <c r="G2192" s="10"/>
      <c r="H2192" s="6">
        <v>13.48</v>
      </c>
      <c r="I2192" s="16">
        <f t="shared" si="166"/>
        <v>6.6246056782334417E-2</v>
      </c>
      <c r="J2192" s="10"/>
      <c r="K2192" s="6">
        <v>70.876321000000004</v>
      </c>
      <c r="L2192" s="16">
        <f t="shared" si="167"/>
        <v>1.0133720059304574E-2</v>
      </c>
      <c r="M2192" s="10"/>
      <c r="N2192" s="6">
        <v>64.824794999999995</v>
      </c>
      <c r="O2192" s="16">
        <f t="shared" si="168"/>
        <v>6.8351474762031739E-3</v>
      </c>
      <c r="P2192" s="10"/>
    </row>
    <row r="2193" spans="1:16" x14ac:dyDescent="0.25">
      <c r="A2193" s="23">
        <v>39021</v>
      </c>
      <c r="B2193"/>
      <c r="C2193" s="22"/>
      <c r="D2193" s="10"/>
      <c r="E2193" s="6">
        <v>31.270401</v>
      </c>
      <c r="F2193" s="16">
        <f t="shared" si="165"/>
        <v>8.8676918591737541E-2</v>
      </c>
      <c r="G2193" s="10"/>
      <c r="H2193" s="6">
        <v>14.19</v>
      </c>
      <c r="I2193" s="16">
        <f t="shared" si="166"/>
        <v>3.6923076923077058E-2</v>
      </c>
      <c r="J2193" s="10"/>
      <c r="K2193" s="6">
        <v>70.643173000000004</v>
      </c>
      <c r="L2193" s="16">
        <f t="shared" si="167"/>
        <v>1.192609957552726E-2</v>
      </c>
      <c r="M2193" s="10"/>
      <c r="N2193" s="6">
        <v>64.468102000000002</v>
      </c>
      <c r="O2193" s="16">
        <f t="shared" si="168"/>
        <v>1.5978074802521336E-2</v>
      </c>
      <c r="P2193" s="10"/>
    </row>
    <row r="2194" spans="1:16" x14ac:dyDescent="0.25">
      <c r="A2194" s="23">
        <v>39020</v>
      </c>
      <c r="B2194"/>
      <c r="C2194" s="22"/>
      <c r="D2194" s="10"/>
      <c r="E2194" s="6">
        <v>31.421866000000001</v>
      </c>
      <c r="F2194" s="16">
        <f t="shared" si="165"/>
        <v>8.2975650607374662E-2</v>
      </c>
      <c r="G2194" s="10"/>
      <c r="H2194" s="6">
        <v>14.28</v>
      </c>
      <c r="I2194" s="16">
        <f t="shared" si="166"/>
        <v>8.8190184049079745E-2</v>
      </c>
      <c r="J2194" s="10"/>
      <c r="K2194" s="6">
        <v>70.327511000000001</v>
      </c>
      <c r="L2194" s="16">
        <f t="shared" si="167"/>
        <v>1.4667608227487472E-2</v>
      </c>
      <c r="M2194" s="10"/>
      <c r="N2194" s="6">
        <v>63.972805000000001</v>
      </c>
      <c r="O2194" s="16">
        <f t="shared" si="168"/>
        <v>1.9642656841537098E-2</v>
      </c>
      <c r="P2194" s="10"/>
    </row>
    <row r="2195" spans="1:16" x14ac:dyDescent="0.25">
      <c r="A2195" s="23">
        <v>39017</v>
      </c>
      <c r="B2195"/>
      <c r="C2195" s="22"/>
      <c r="D2195" s="10"/>
      <c r="E2195" s="6">
        <v>31.731679</v>
      </c>
      <c r="F2195" s="16">
        <f t="shared" si="165"/>
        <v>0.10830498276250733</v>
      </c>
      <c r="G2195" s="10"/>
      <c r="H2195" s="6">
        <v>14.19</v>
      </c>
      <c r="I2195" s="16">
        <f t="shared" si="166"/>
        <v>0.11562499999999987</v>
      </c>
      <c r="J2195" s="10"/>
      <c r="K2195" s="6">
        <v>70.261743999999993</v>
      </c>
      <c r="L2195" s="16">
        <f t="shared" si="167"/>
        <v>1.1751070907284555E-2</v>
      </c>
      <c r="M2195" s="10"/>
      <c r="N2195" s="6">
        <v>63.793348000000002</v>
      </c>
      <c r="O2195" s="16">
        <f t="shared" si="168"/>
        <v>1.3298528416716637E-2</v>
      </c>
      <c r="P2195" s="10"/>
    </row>
    <row r="2196" spans="1:16" x14ac:dyDescent="0.25">
      <c r="A2196" s="23">
        <v>39016</v>
      </c>
      <c r="B2196"/>
      <c r="C2196" s="22"/>
      <c r="D2196" s="10"/>
      <c r="E2196" s="6">
        <v>31.814295000000001</v>
      </c>
      <c r="F2196" s="16">
        <f t="shared" si="165"/>
        <v>0.12965688692362654</v>
      </c>
      <c r="G2196" s="10"/>
      <c r="H2196" s="6">
        <v>14.45</v>
      </c>
      <c r="I2196" s="16">
        <f t="shared" si="166"/>
        <v>9.5752895752895695E-2</v>
      </c>
      <c r="J2196" s="10"/>
      <c r="K2196" s="6">
        <v>70.038150000000002</v>
      </c>
      <c r="L2196" s="16">
        <f t="shared" si="167"/>
        <v>1.4723480200825811E-2</v>
      </c>
      <c r="M2196" s="10"/>
      <c r="N2196" s="6">
        <v>63.499035999999997</v>
      </c>
      <c r="O2196" s="16">
        <f t="shared" si="168"/>
        <v>2.1796486953645777E-2</v>
      </c>
      <c r="P2196" s="10"/>
    </row>
    <row r="2197" spans="1:16" x14ac:dyDescent="0.25">
      <c r="A2197" s="23">
        <v>39015</v>
      </c>
      <c r="B2197"/>
      <c r="C2197" s="22"/>
      <c r="D2197" s="10"/>
      <c r="E2197" s="6">
        <v>31.717908999999999</v>
      </c>
      <c r="F2197" s="16">
        <f t="shared" si="165"/>
        <v>0.12433092610803387</v>
      </c>
      <c r="G2197" s="10"/>
      <c r="H2197" s="6">
        <v>13.77</v>
      </c>
      <c r="I2197" s="16">
        <f t="shared" si="166"/>
        <v>0.1333333333333333</v>
      </c>
      <c r="J2197" s="10"/>
      <c r="K2197" s="6">
        <v>69.814556999999994</v>
      </c>
      <c r="L2197" s="16">
        <f t="shared" si="167"/>
        <v>1.1685682738314496E-2</v>
      </c>
      <c r="M2197" s="10"/>
      <c r="N2197" s="6">
        <v>63.089874000000002</v>
      </c>
      <c r="O2197" s="16">
        <f t="shared" si="168"/>
        <v>1.545433011971542E-2</v>
      </c>
      <c r="P2197" s="10"/>
    </row>
    <row r="2198" spans="1:16" x14ac:dyDescent="0.25">
      <c r="A2198" s="23">
        <v>39014</v>
      </c>
      <c r="B2198"/>
      <c r="C2198" s="22"/>
      <c r="D2198" s="10"/>
      <c r="E2198" s="6">
        <v>31.621523</v>
      </c>
      <c r="F2198" s="16">
        <f t="shared" si="165"/>
        <v>0.12283697587323772</v>
      </c>
      <c r="G2198" s="10"/>
      <c r="H2198" s="6">
        <v>13.8</v>
      </c>
      <c r="I2198" s="16">
        <f t="shared" si="166"/>
        <v>8.5962145110410004E-2</v>
      </c>
      <c r="J2198" s="10"/>
      <c r="K2198" s="6">
        <v>69.518618000000004</v>
      </c>
      <c r="L2198" s="16">
        <f t="shared" si="167"/>
        <v>7.788785069312576E-3</v>
      </c>
      <c r="M2198" s="10"/>
      <c r="N2198" s="6">
        <v>62.594571000000002</v>
      </c>
      <c r="O2198" s="16">
        <f t="shared" si="168"/>
        <v>8.1043184405449331E-3</v>
      </c>
      <c r="P2198" s="10"/>
    </row>
    <row r="2199" spans="1:16" x14ac:dyDescent="0.25">
      <c r="A2199" s="23">
        <v>39013</v>
      </c>
      <c r="B2199"/>
      <c r="C2199" s="22"/>
      <c r="D2199" s="10"/>
      <c r="E2199" s="6">
        <v>31.463175</v>
      </c>
      <c r="F2199" s="16">
        <f t="shared" si="165"/>
        <v>0.11779022032273812</v>
      </c>
      <c r="G2199" s="10"/>
      <c r="H2199" s="6">
        <v>13.77</v>
      </c>
      <c r="I2199" s="16">
        <f t="shared" si="166"/>
        <v>8.1504702194357348E-2</v>
      </c>
      <c r="J2199" s="10"/>
      <c r="K2199" s="6">
        <v>69.400243000000003</v>
      </c>
      <c r="L2199" s="16">
        <f t="shared" si="167"/>
        <v>9.6259614082661038E-4</v>
      </c>
      <c r="M2199" s="10"/>
      <c r="N2199" s="6">
        <v>62.594571000000002</v>
      </c>
      <c r="O2199" s="16">
        <f t="shared" si="168"/>
        <v>-2.0902760966260425E-3</v>
      </c>
      <c r="P2199" s="10"/>
    </row>
    <row r="2200" spans="1:16" x14ac:dyDescent="0.25">
      <c r="A2200" s="23">
        <v>39010</v>
      </c>
      <c r="B2200"/>
      <c r="C2200" s="22"/>
      <c r="D2200" s="10"/>
      <c r="E2200" s="6">
        <v>31.421866000000001</v>
      </c>
      <c r="F2200" s="16">
        <f t="shared" si="165"/>
        <v>8.4222977280480782E-2</v>
      </c>
      <c r="G2200" s="10"/>
      <c r="H2200" s="6">
        <v>13.69</v>
      </c>
      <c r="I2200" s="16">
        <f t="shared" si="166"/>
        <v>6.1680801850424016E-2</v>
      </c>
      <c r="J2200" s="10"/>
      <c r="K2200" s="6">
        <v>69.558074000000005</v>
      </c>
      <c r="L2200" s="16">
        <f t="shared" si="167"/>
        <v>1.9026989576178543E-3</v>
      </c>
      <c r="M2200" s="10"/>
      <c r="N2200" s="6">
        <v>62.845815000000002</v>
      </c>
      <c r="O2200" s="16">
        <f t="shared" si="168"/>
        <v>-1.6350680418395491E-3</v>
      </c>
      <c r="P2200" s="10"/>
    </row>
    <row r="2201" spans="1:16" x14ac:dyDescent="0.25">
      <c r="A2201" s="23">
        <v>39009</v>
      </c>
      <c r="B2201"/>
      <c r="C2201" s="22"/>
      <c r="D2201" s="10"/>
      <c r="E2201" s="6">
        <v>30.630125</v>
      </c>
      <c r="F2201" s="16">
        <f t="shared" si="165"/>
        <v>0.10535236326095898</v>
      </c>
      <c r="G2201" s="10"/>
      <c r="H2201" s="6">
        <v>13.94</v>
      </c>
      <c r="I2201" s="16">
        <f t="shared" si="166"/>
        <v>5.2267486548808639E-2</v>
      </c>
      <c r="J2201" s="10"/>
      <c r="K2201" s="6">
        <v>69.531773000000001</v>
      </c>
      <c r="L2201" s="16">
        <f t="shared" si="167"/>
        <v>5.7021972902573381E-3</v>
      </c>
      <c r="M2201" s="10"/>
      <c r="N2201" s="6">
        <v>62.910417000000002</v>
      </c>
      <c r="O2201" s="16">
        <f t="shared" si="168"/>
        <v>7.4271804063477109E-3</v>
      </c>
      <c r="P2201" s="10"/>
    </row>
    <row r="2202" spans="1:16" x14ac:dyDescent="0.25">
      <c r="A2202" s="23">
        <v>39008</v>
      </c>
      <c r="B2202"/>
      <c r="C2202" s="22"/>
      <c r="D2202" s="10"/>
      <c r="E2202" s="6">
        <v>30.623238000000001</v>
      </c>
      <c r="F2202" s="16">
        <f t="shared" si="165"/>
        <v>8.353631131855721E-2</v>
      </c>
      <c r="G2202" s="10"/>
      <c r="H2202" s="6">
        <v>13.51</v>
      </c>
      <c r="I2202" s="16">
        <f t="shared" si="166"/>
        <v>0.10284810126582267</v>
      </c>
      <c r="J2202" s="10"/>
      <c r="K2202" s="6">
        <v>69.755367000000007</v>
      </c>
      <c r="L2202" s="16">
        <f t="shared" si="167"/>
        <v>4.9414019779021601E-3</v>
      </c>
      <c r="M2202" s="10"/>
      <c r="N2202" s="6">
        <v>63.025272000000001</v>
      </c>
      <c r="O2202" s="16">
        <f t="shared" si="168"/>
        <v>7.5389228796447494E-3</v>
      </c>
      <c r="P2202" s="10"/>
    </row>
    <row r="2203" spans="1:16" x14ac:dyDescent="0.25">
      <c r="A2203" s="23">
        <v>39007</v>
      </c>
      <c r="B2203"/>
      <c r="C2203" s="22"/>
      <c r="D2203" s="10"/>
      <c r="E2203" s="6">
        <v>30.265232999999998</v>
      </c>
      <c r="F2203" s="16">
        <f t="shared" si="165"/>
        <v>9.4488197700423937E-2</v>
      </c>
      <c r="G2203" s="10"/>
      <c r="H2203" s="6">
        <v>13.81</v>
      </c>
      <c r="I2203" s="16">
        <f t="shared" si="166"/>
        <v>5.794831636648401E-2</v>
      </c>
      <c r="J2203" s="10"/>
      <c r="K2203" s="6">
        <v>69.610686000000001</v>
      </c>
      <c r="L2203" s="16">
        <f t="shared" si="167"/>
        <v>9.2234771157557738E-3</v>
      </c>
      <c r="M2203" s="10"/>
      <c r="N2203" s="6">
        <v>62.896062999999998</v>
      </c>
      <c r="O2203" s="16">
        <f t="shared" si="168"/>
        <v>1.018808555093309E-2</v>
      </c>
      <c r="P2203" s="10"/>
    </row>
    <row r="2204" spans="1:16" x14ac:dyDescent="0.25">
      <c r="A2204" s="23">
        <v>39006</v>
      </c>
      <c r="B2204"/>
      <c r="C2204" s="22"/>
      <c r="D2204" s="10"/>
      <c r="E2204" s="6">
        <v>30.127538000000001</v>
      </c>
      <c r="F2204" s="16">
        <f t="shared" si="165"/>
        <v>6.183569119971799E-2</v>
      </c>
      <c r="G2204" s="10"/>
      <c r="H2204" s="6">
        <v>14</v>
      </c>
      <c r="I2204" s="16">
        <f t="shared" si="166"/>
        <v>6.3125481139338024E-2</v>
      </c>
      <c r="J2204" s="10"/>
      <c r="K2204" s="6">
        <v>69.479161000000005</v>
      </c>
      <c r="L2204" s="16">
        <f t="shared" si="167"/>
        <v>8.1807244552210001E-3</v>
      </c>
      <c r="M2204" s="10"/>
      <c r="N2204" s="6">
        <v>62.845815000000002</v>
      </c>
      <c r="O2204" s="16">
        <f t="shared" si="168"/>
        <v>1.0085005178174011E-2</v>
      </c>
      <c r="P2204" s="10"/>
    </row>
    <row r="2205" spans="1:16" x14ac:dyDescent="0.25">
      <c r="A2205" s="23">
        <v>39003</v>
      </c>
      <c r="B2205"/>
      <c r="C2205" s="22"/>
      <c r="D2205" s="10"/>
      <c r="E2205" s="6">
        <v>29.741994999999999</v>
      </c>
      <c r="F2205" s="16">
        <f t="shared" si="165"/>
        <v>6.2909898059210656E-2</v>
      </c>
      <c r="G2205" s="10"/>
      <c r="H2205" s="6">
        <v>13.74</v>
      </c>
      <c r="I2205" s="16">
        <f t="shared" si="166"/>
        <v>5.9001512859303995E-2</v>
      </c>
      <c r="J2205" s="10"/>
      <c r="K2205" s="6">
        <v>69.308175000000006</v>
      </c>
      <c r="L2205" s="16">
        <f t="shared" si="167"/>
        <v>6.2758305746468679E-3</v>
      </c>
      <c r="M2205" s="10"/>
      <c r="N2205" s="6">
        <v>62.565863</v>
      </c>
      <c r="O2205" s="16">
        <f t="shared" si="168"/>
        <v>7.8892593210986295E-3</v>
      </c>
      <c r="P2205" s="10"/>
    </row>
    <row r="2206" spans="1:16" x14ac:dyDescent="0.25">
      <c r="A2206" s="23">
        <v>39002</v>
      </c>
      <c r="B2206"/>
      <c r="C2206" s="22"/>
      <c r="D2206" s="10"/>
      <c r="E2206" s="6">
        <v>29.439066</v>
      </c>
      <c r="F2206" s="16">
        <f t="shared" si="165"/>
        <v>5.4687555408162947E-2</v>
      </c>
      <c r="G2206" s="10"/>
      <c r="H2206" s="6">
        <v>13.59</v>
      </c>
      <c r="I2206" s="16">
        <f t="shared" si="166"/>
        <v>5.2067381316998507E-2</v>
      </c>
      <c r="J2206" s="10"/>
      <c r="K2206" s="6">
        <v>69.564651999999995</v>
      </c>
      <c r="L2206" s="16">
        <f t="shared" si="167"/>
        <v>7.6277140701441759E-4</v>
      </c>
      <c r="M2206" s="10"/>
      <c r="N2206" s="6">
        <v>62.881703000000002</v>
      </c>
      <c r="O2206" s="16">
        <f t="shared" si="168"/>
        <v>-2.8888969317529822E-3</v>
      </c>
      <c r="P2206" s="10"/>
    </row>
    <row r="2207" spans="1:16" x14ac:dyDescent="0.25">
      <c r="A2207" s="23">
        <v>39001</v>
      </c>
      <c r="B2207"/>
      <c r="C2207" s="22"/>
      <c r="D2207" s="10"/>
      <c r="E2207" s="6">
        <v>29.046637</v>
      </c>
      <c r="F2207" s="16">
        <f t="shared" si="165"/>
        <v>5.4500605586960127E-2</v>
      </c>
      <c r="G2207" s="10"/>
      <c r="H2207" s="6">
        <v>13.18</v>
      </c>
      <c r="I2207" s="16">
        <f t="shared" si="166"/>
        <v>3.8990825688073327E-2</v>
      </c>
      <c r="J2207" s="10"/>
      <c r="K2207" s="6">
        <v>69.400243000000003</v>
      </c>
      <c r="L2207" s="16">
        <f t="shared" si="167"/>
        <v>3.2711287699633829E-3</v>
      </c>
      <c r="M2207" s="10"/>
      <c r="N2207" s="6">
        <v>62.845815000000002</v>
      </c>
      <c r="O2207" s="16">
        <f t="shared" si="168"/>
        <v>2.4873384001256049E-3</v>
      </c>
      <c r="P2207" s="10"/>
    </row>
    <row r="2208" spans="1:16" x14ac:dyDescent="0.25">
      <c r="A2208" s="23">
        <v>39000</v>
      </c>
      <c r="B2208"/>
      <c r="C2208" s="22"/>
      <c r="D2208" s="10"/>
      <c r="E2208" s="6">
        <v>28.791903000000001</v>
      </c>
      <c r="F2208" s="16">
        <f t="shared" si="165"/>
        <v>3.4068620479257516E-2</v>
      </c>
      <c r="G2208" s="10"/>
      <c r="H2208" s="6">
        <v>13.08</v>
      </c>
      <c r="I2208" s="16">
        <f t="shared" si="166"/>
        <v>-7.5815011372248886E-4</v>
      </c>
      <c r="J2208" s="10"/>
      <c r="K2208" s="6">
        <v>69.558074000000005</v>
      </c>
      <c r="L2208" s="16">
        <f t="shared" si="167"/>
        <v>4.2986436241809756E-3</v>
      </c>
      <c r="M2208" s="10"/>
      <c r="N2208" s="6">
        <v>63.032446999999998</v>
      </c>
      <c r="O2208" s="16">
        <f t="shared" si="168"/>
        <v>4.3096622797065276E-3</v>
      </c>
      <c r="P2208" s="10"/>
    </row>
    <row r="2209" spans="1:16" x14ac:dyDescent="0.25">
      <c r="A2209" s="23">
        <v>38999</v>
      </c>
      <c r="B2209"/>
      <c r="C2209" s="22"/>
      <c r="D2209" s="10"/>
      <c r="E2209" s="6">
        <v>28.819441999999999</v>
      </c>
      <c r="F2209" s="16">
        <f t="shared" si="165"/>
        <v>2.2743981759062448E-2</v>
      </c>
      <c r="G2209" s="10"/>
      <c r="H2209" s="6">
        <v>13.07</v>
      </c>
      <c r="I2209" s="16">
        <f t="shared" si="166"/>
        <v>7.6511094108644429E-4</v>
      </c>
      <c r="J2209" s="10"/>
      <c r="K2209" s="6">
        <v>69.867164000000002</v>
      </c>
      <c r="L2209" s="16">
        <f t="shared" si="167"/>
        <v>7.2476632829003851E-3</v>
      </c>
      <c r="M2209" s="10"/>
      <c r="N2209" s="6">
        <v>63.534928999999998</v>
      </c>
      <c r="O2209" s="16">
        <f t="shared" si="168"/>
        <v>9.9356797048686385E-3</v>
      </c>
      <c r="P2209" s="10"/>
    </row>
    <row r="2210" spans="1:16" x14ac:dyDescent="0.25">
      <c r="A2210" s="23">
        <v>38996</v>
      </c>
      <c r="B2210"/>
      <c r="C2210" s="22"/>
      <c r="D2210" s="10"/>
      <c r="E2210" s="6">
        <v>28.819441999999999</v>
      </c>
      <c r="F2210" s="16">
        <f t="shared" si="165"/>
        <v>3.17220210687299E-2</v>
      </c>
      <c r="G2210" s="10"/>
      <c r="H2210" s="6">
        <v>13.11</v>
      </c>
      <c r="I2210" s="16">
        <f t="shared" si="166"/>
        <v>-3.0511060259343914E-3</v>
      </c>
      <c r="J2210" s="10"/>
      <c r="K2210" s="6">
        <v>69.814556999999994</v>
      </c>
      <c r="L2210" s="16">
        <f t="shared" si="167"/>
        <v>1.2392376959917906E-2</v>
      </c>
      <c r="M2210" s="10"/>
      <c r="N2210" s="6">
        <v>63.362647000000003</v>
      </c>
      <c r="O2210" s="16">
        <f t="shared" si="168"/>
        <v>1.9382488251978636E-2</v>
      </c>
      <c r="P2210" s="10"/>
    </row>
    <row r="2211" spans="1:16" x14ac:dyDescent="0.25">
      <c r="A2211" s="23">
        <v>38995</v>
      </c>
      <c r="B2211"/>
      <c r="C2211" s="22"/>
      <c r="D2211" s="10"/>
      <c r="E2211" s="6">
        <v>28.516513</v>
      </c>
      <c r="F2211" s="16">
        <f t="shared" si="165"/>
        <v>4.4733399501063031E-2</v>
      </c>
      <c r="G2211" s="10"/>
      <c r="H2211" s="6">
        <v>13.31</v>
      </c>
      <c r="I2211" s="16">
        <f t="shared" si="166"/>
        <v>7.6863950807071202E-3</v>
      </c>
      <c r="J2211" s="10"/>
      <c r="K2211" s="6">
        <v>70.209136999999998</v>
      </c>
      <c r="L2211" s="16">
        <f t="shared" si="167"/>
        <v>1.191679273492019E-2</v>
      </c>
      <c r="M2211" s="10"/>
      <c r="N2211" s="6">
        <v>64.030226999999996</v>
      </c>
      <c r="O2211" s="16">
        <f t="shared" si="168"/>
        <v>1.754837902369899E-2</v>
      </c>
      <c r="P2211" s="10"/>
    </row>
    <row r="2212" spans="1:16" x14ac:dyDescent="0.25">
      <c r="A2212" s="23">
        <v>38994</v>
      </c>
      <c r="B2212"/>
      <c r="C2212" s="22"/>
      <c r="D2212" s="10"/>
      <c r="E2212" s="6">
        <v>28.874518999999999</v>
      </c>
      <c r="F2212" s="16">
        <f t="shared" si="165"/>
        <v>4.3557762404440314E-2</v>
      </c>
      <c r="G2212" s="10"/>
      <c r="H2212" s="6">
        <v>12.92</v>
      </c>
      <c r="I2212" s="16">
        <f t="shared" si="166"/>
        <v>4.3921568627451002E-2</v>
      </c>
      <c r="J2212" s="10"/>
      <c r="K2212" s="6">
        <v>70.439307999999997</v>
      </c>
      <c r="L2212" s="16">
        <f t="shared" si="167"/>
        <v>1.908012583682317E-2</v>
      </c>
      <c r="M2212" s="10"/>
      <c r="N2212" s="6">
        <v>64.482461999999998</v>
      </c>
      <c r="O2212" s="16">
        <f t="shared" si="168"/>
        <v>2.9800218661692579E-2</v>
      </c>
      <c r="P2212" s="10"/>
    </row>
    <row r="2213" spans="1:16" x14ac:dyDescent="0.25">
      <c r="A2213" s="23">
        <v>38993</v>
      </c>
      <c r="B2213"/>
      <c r="C2213" s="22"/>
      <c r="D2213" s="10"/>
      <c r="E2213" s="6">
        <v>28.908944000000002</v>
      </c>
      <c r="F2213" s="16">
        <f t="shared" si="165"/>
        <v>4.6212567702403451E-2</v>
      </c>
      <c r="G2213" s="10"/>
      <c r="H2213" s="6">
        <v>12.74</v>
      </c>
      <c r="I2213" s="16">
        <f t="shared" si="166"/>
        <v>2.7027027027026973E-2</v>
      </c>
      <c r="J2213" s="10"/>
      <c r="K2213" s="6">
        <v>70.103913000000006</v>
      </c>
      <c r="L2213" s="16">
        <f t="shared" si="167"/>
        <v>2.2421039878310234E-2</v>
      </c>
      <c r="M2213" s="10"/>
      <c r="N2213" s="6">
        <v>64.015872999999999</v>
      </c>
      <c r="O2213" s="16">
        <f t="shared" si="168"/>
        <v>3.8977455775094594E-2</v>
      </c>
      <c r="P2213" s="10"/>
    </row>
    <row r="2214" spans="1:16" x14ac:dyDescent="0.25">
      <c r="A2214" s="23">
        <v>38992</v>
      </c>
      <c r="B2214"/>
      <c r="C2214" s="22"/>
      <c r="D2214" s="10"/>
      <c r="E2214" s="6">
        <v>28.688631000000001</v>
      </c>
      <c r="F2214" s="16">
        <f t="shared" si="165"/>
        <v>6.616922578755946E-2</v>
      </c>
      <c r="G2214" s="10"/>
      <c r="H2214" s="6">
        <v>12.55</v>
      </c>
      <c r="I2214" s="16">
        <f t="shared" si="166"/>
        <v>5.5248618784531356E-3</v>
      </c>
      <c r="J2214" s="10"/>
      <c r="K2214" s="6">
        <v>70.057878000000002</v>
      </c>
      <c r="L2214" s="16">
        <f t="shared" si="167"/>
        <v>1.7167863027260477E-2</v>
      </c>
      <c r="M2214" s="10"/>
      <c r="N2214" s="6">
        <v>64.102013999999997</v>
      </c>
      <c r="O2214" s="16">
        <f t="shared" si="168"/>
        <v>3.193316884743358E-2</v>
      </c>
      <c r="P2214" s="10"/>
    </row>
    <row r="2215" spans="1:16" x14ac:dyDescent="0.25">
      <c r="A2215" s="23">
        <v>38989</v>
      </c>
      <c r="B2215"/>
      <c r="C2215" s="22"/>
      <c r="D2215" s="10"/>
      <c r="E2215" s="6">
        <v>28.846982000000001</v>
      </c>
      <c r="F2215" s="16">
        <f t="shared" si="165"/>
        <v>6.0712434938140714E-2</v>
      </c>
      <c r="G2215" s="10"/>
      <c r="H2215" s="6">
        <v>12.93</v>
      </c>
      <c r="I2215" s="16">
        <f t="shared" si="166"/>
        <v>7.9744816586924117E-4</v>
      </c>
      <c r="J2215" s="10"/>
      <c r="K2215" s="6">
        <v>69.942796999999999</v>
      </c>
      <c r="L2215" s="16">
        <f t="shared" si="167"/>
        <v>1.7173297518146891E-2</v>
      </c>
      <c r="M2215" s="10"/>
      <c r="N2215" s="6">
        <v>63.926861000000002</v>
      </c>
      <c r="O2215" s="16">
        <f t="shared" si="168"/>
        <v>3.3677726407454367E-2</v>
      </c>
      <c r="P2215" s="10"/>
    </row>
    <row r="2216" spans="1:16" x14ac:dyDescent="0.25">
      <c r="A2216" s="23">
        <v>38988</v>
      </c>
      <c r="B2216"/>
      <c r="C2216" s="22"/>
      <c r="D2216" s="10"/>
      <c r="E2216" s="6">
        <v>28.957136999999999</v>
      </c>
      <c r="F2216" s="16">
        <f t="shared" si="165"/>
        <v>7.007566244984309E-2</v>
      </c>
      <c r="G2216" s="10"/>
      <c r="H2216" s="6">
        <v>12.85</v>
      </c>
      <c r="I2216" s="16">
        <f t="shared" si="166"/>
        <v>3.6057692307692291E-2</v>
      </c>
      <c r="J2216" s="10"/>
      <c r="K2216" s="6">
        <v>69.975530000000006</v>
      </c>
      <c r="L2216" s="16">
        <f t="shared" si="167"/>
        <v>1.6946013696147455E-2</v>
      </c>
      <c r="M2216" s="10"/>
      <c r="N2216" s="6">
        <v>64.005504000000002</v>
      </c>
      <c r="O2216" s="16">
        <f t="shared" si="168"/>
        <v>3.4536257235272094E-2</v>
      </c>
      <c r="P2216" s="10"/>
    </row>
    <row r="2217" spans="1:16" x14ac:dyDescent="0.25">
      <c r="A2217" s="23">
        <v>38987</v>
      </c>
      <c r="B2217"/>
      <c r="C2217" s="22"/>
      <c r="D2217" s="10"/>
      <c r="E2217" s="6">
        <v>29.191217999999999</v>
      </c>
      <c r="F2217" s="16">
        <f t="shared" si="165"/>
        <v>9.3249427204871838E-2</v>
      </c>
      <c r="G2217" s="10"/>
      <c r="H2217" s="6">
        <v>13</v>
      </c>
      <c r="I2217" s="16">
        <f t="shared" si="166"/>
        <v>6.550580431177444E-2</v>
      </c>
      <c r="J2217" s="10"/>
      <c r="K2217" s="6">
        <v>69.955888999999999</v>
      </c>
      <c r="L2217" s="16">
        <f t="shared" si="167"/>
        <v>1.9450784246366704E-2</v>
      </c>
      <c r="M2217" s="10"/>
      <c r="N2217" s="6">
        <v>64.112752999999998</v>
      </c>
      <c r="O2217" s="16">
        <f t="shared" si="168"/>
        <v>3.8801920332886652E-2</v>
      </c>
      <c r="P2217" s="10"/>
    </row>
    <row r="2218" spans="1:16" x14ac:dyDescent="0.25">
      <c r="A2218" s="23">
        <v>38986</v>
      </c>
      <c r="B2218"/>
      <c r="C2218" s="22"/>
      <c r="D2218" s="10"/>
      <c r="E2218" s="6">
        <v>28.750592999999999</v>
      </c>
      <c r="F2218" s="16">
        <f t="shared" si="165"/>
        <v>3.9194658100177193E-2</v>
      </c>
      <c r="G2218" s="10"/>
      <c r="H2218" s="6">
        <v>12.98</v>
      </c>
      <c r="I2218" s="16">
        <f t="shared" si="166"/>
        <v>7.9734219269103068E-2</v>
      </c>
      <c r="J2218" s="10"/>
      <c r="K2218" s="6">
        <v>69.988626999999994</v>
      </c>
      <c r="L2218" s="16">
        <f t="shared" si="167"/>
        <v>1.868094849254609E-2</v>
      </c>
      <c r="M2218" s="10"/>
      <c r="N2218" s="6">
        <v>64.298651000000007</v>
      </c>
      <c r="O2218" s="16">
        <f t="shared" si="168"/>
        <v>4.018180708147634E-2</v>
      </c>
      <c r="P2218" s="10"/>
    </row>
    <row r="2219" spans="1:16" x14ac:dyDescent="0.25">
      <c r="A2219" s="23">
        <v>38985</v>
      </c>
      <c r="B2219"/>
      <c r="C2219" s="22"/>
      <c r="D2219" s="10"/>
      <c r="E2219" s="6">
        <v>28.888287999999999</v>
      </c>
      <c r="F2219" s="16">
        <f t="shared" si="165"/>
        <v>2.925726032046283E-2</v>
      </c>
      <c r="G2219" s="10"/>
      <c r="H2219" s="6">
        <v>13.06</v>
      </c>
      <c r="I2219" s="16">
        <f t="shared" si="166"/>
        <v>8.3472454090150139E-2</v>
      </c>
      <c r="J2219" s="10"/>
      <c r="K2219" s="6">
        <v>70.185036999999994</v>
      </c>
      <c r="L2219" s="16">
        <f t="shared" si="167"/>
        <v>2.3431708560120335E-2</v>
      </c>
      <c r="M2219" s="10"/>
      <c r="N2219" s="6">
        <v>64.570342999999994</v>
      </c>
      <c r="O2219" s="16">
        <f t="shared" si="168"/>
        <v>5.023586048249995E-2</v>
      </c>
      <c r="P2219" s="10"/>
    </row>
    <row r="2220" spans="1:16" x14ac:dyDescent="0.25">
      <c r="A2220" s="23">
        <v>38982</v>
      </c>
      <c r="B2220"/>
      <c r="C2220" s="22"/>
      <c r="D2220" s="10"/>
      <c r="E2220" s="6">
        <v>28.943366999999999</v>
      </c>
      <c r="F2220" s="16">
        <f t="shared" si="165"/>
        <v>3.5957530898305112E-2</v>
      </c>
      <c r="G2220" s="10"/>
      <c r="H2220" s="6">
        <v>12.68</v>
      </c>
      <c r="I2220" s="16">
        <f t="shared" si="166"/>
        <v>0.12103004291845498</v>
      </c>
      <c r="J2220" s="10"/>
      <c r="K2220" s="6">
        <v>70.080286000000001</v>
      </c>
      <c r="L2220" s="16">
        <f t="shared" si="167"/>
        <v>3.1613282550872812E-2</v>
      </c>
      <c r="M2220" s="10"/>
      <c r="N2220" s="6">
        <v>64.119904000000005</v>
      </c>
      <c r="O2220" s="16">
        <f t="shared" si="168"/>
        <v>6.3581125005894634E-2</v>
      </c>
      <c r="P2220" s="10"/>
    </row>
    <row r="2221" spans="1:16" x14ac:dyDescent="0.25">
      <c r="A2221" s="23">
        <v>38981</v>
      </c>
      <c r="B2221"/>
      <c r="C2221" s="22"/>
      <c r="D2221" s="10"/>
      <c r="E2221" s="6">
        <v>28.881405000000001</v>
      </c>
      <c r="F2221" s="16">
        <f t="shared" si="165"/>
        <v>4.5090933276792811E-2</v>
      </c>
      <c r="G2221" s="10"/>
      <c r="H2221" s="6">
        <v>13</v>
      </c>
      <c r="I2221" s="16">
        <f t="shared" si="166"/>
        <v>9.3103448275862144E-2</v>
      </c>
      <c r="J2221" s="10"/>
      <c r="K2221" s="6">
        <v>70.041004999999998</v>
      </c>
      <c r="L2221" s="16">
        <f t="shared" si="167"/>
        <v>2.8792236314491237E-2</v>
      </c>
      <c r="M2221" s="10"/>
      <c r="N2221" s="6">
        <v>63.805309000000001</v>
      </c>
      <c r="O2221" s="16">
        <f t="shared" si="168"/>
        <v>5.4306536236760738E-2</v>
      </c>
      <c r="P2221" s="10"/>
    </row>
    <row r="2222" spans="1:16" x14ac:dyDescent="0.25">
      <c r="A2222" s="23">
        <v>38980</v>
      </c>
      <c r="B2222"/>
      <c r="C2222" s="22"/>
      <c r="D2222" s="10"/>
      <c r="E2222" s="6">
        <v>28.874518999999999</v>
      </c>
      <c r="F2222" s="16">
        <f t="shared" si="165"/>
        <v>2.4433864660425186E-2</v>
      </c>
      <c r="G2222" s="10"/>
      <c r="H2222" s="6">
        <v>13.04</v>
      </c>
      <c r="I2222" s="16">
        <f t="shared" si="166"/>
        <v>0.10356536502546687</v>
      </c>
      <c r="J2222" s="10"/>
      <c r="K2222" s="6">
        <v>69.621984999999995</v>
      </c>
      <c r="L2222" s="16">
        <f t="shared" si="167"/>
        <v>2.6153664980345104E-2</v>
      </c>
      <c r="M2222" s="10"/>
      <c r="N2222" s="6">
        <v>63.226171999999998</v>
      </c>
      <c r="O2222" s="16">
        <f t="shared" si="168"/>
        <v>4.4607974384545335E-2</v>
      </c>
      <c r="P2222" s="10"/>
    </row>
    <row r="2223" spans="1:16" x14ac:dyDescent="0.25">
      <c r="A2223" s="23">
        <v>38979</v>
      </c>
      <c r="B2223"/>
      <c r="C2223" s="22"/>
      <c r="D2223" s="10"/>
      <c r="E2223" s="6">
        <v>28.351281</v>
      </c>
      <c r="F2223" s="16">
        <f t="shared" si="165"/>
        <v>2.0978297723786898E-2</v>
      </c>
      <c r="G2223" s="10"/>
      <c r="H2223" s="6">
        <v>12.8</v>
      </c>
      <c r="I2223" s="16">
        <f t="shared" si="166"/>
        <v>0.10414902624894151</v>
      </c>
      <c r="J2223" s="10"/>
      <c r="K2223" s="6">
        <v>69.510686000000007</v>
      </c>
      <c r="L2223" s="16">
        <f t="shared" si="167"/>
        <v>1.9917294712667566E-2</v>
      </c>
      <c r="M2223" s="10"/>
      <c r="N2223" s="6">
        <v>63.133226000000001</v>
      </c>
      <c r="O2223" s="16">
        <f t="shared" si="168"/>
        <v>3.3559855157506036E-2</v>
      </c>
      <c r="P2223" s="10"/>
    </row>
    <row r="2224" spans="1:16" x14ac:dyDescent="0.25">
      <c r="A2224" s="23">
        <v>38978</v>
      </c>
      <c r="B2224"/>
      <c r="C2224" s="22"/>
      <c r="D2224" s="10"/>
      <c r="E2224" s="6">
        <v>28.089661</v>
      </c>
      <c r="F2224" s="16">
        <f t="shared" si="165"/>
        <v>1.4219102853375576E-2</v>
      </c>
      <c r="G2224" s="10"/>
      <c r="H2224" s="6">
        <v>12.95</v>
      </c>
      <c r="I2224" s="16">
        <f t="shared" si="166"/>
        <v>8.8435374149659962E-2</v>
      </c>
      <c r="J2224" s="10"/>
      <c r="K2224" s="6">
        <v>69.242256999999995</v>
      </c>
      <c r="L2224" s="16">
        <f t="shared" si="167"/>
        <v>1.7800959572864539E-2</v>
      </c>
      <c r="M2224" s="10"/>
      <c r="N2224" s="6">
        <v>62.432538000000001</v>
      </c>
      <c r="O2224" s="16">
        <f t="shared" si="168"/>
        <v>2.8687358373299165E-2</v>
      </c>
      <c r="P2224" s="10"/>
    </row>
    <row r="2225" spans="1:16" x14ac:dyDescent="0.25">
      <c r="A2225" s="23">
        <v>38975</v>
      </c>
      <c r="B2225"/>
      <c r="C2225" s="22"/>
      <c r="D2225" s="10"/>
      <c r="E2225" s="6">
        <v>28.296202000000001</v>
      </c>
      <c r="F2225" s="16">
        <f t="shared" si="165"/>
        <v>8.3047407227394565E-3</v>
      </c>
      <c r="G2225" s="10"/>
      <c r="H2225" s="6">
        <v>12.75</v>
      </c>
      <c r="I2225" s="16">
        <f t="shared" si="166"/>
        <v>7.1133167907361461E-2</v>
      </c>
      <c r="J2225" s="10"/>
      <c r="K2225" s="6">
        <v>69.229159999999993</v>
      </c>
      <c r="L2225" s="16">
        <f t="shared" si="167"/>
        <v>1.4451403032565757E-2</v>
      </c>
      <c r="M2225" s="10"/>
      <c r="N2225" s="6">
        <v>62.532635999999997</v>
      </c>
      <c r="O2225" s="16">
        <f t="shared" si="168"/>
        <v>1.5032552638711616E-2</v>
      </c>
      <c r="P2225" s="10"/>
    </row>
    <row r="2226" spans="1:16" x14ac:dyDescent="0.25">
      <c r="A2226" s="23">
        <v>38974</v>
      </c>
      <c r="B2226"/>
      <c r="C2226" s="22"/>
      <c r="D2226" s="10"/>
      <c r="E2226" s="6">
        <v>28.248009</v>
      </c>
      <c r="F2226" s="16">
        <f t="shared" si="165"/>
        <v>3.1911432780433735E-3</v>
      </c>
      <c r="G2226" s="10"/>
      <c r="H2226" s="6">
        <v>12.68</v>
      </c>
      <c r="I2226" s="16">
        <f t="shared" si="166"/>
        <v>4.9382716049382713E-2</v>
      </c>
      <c r="J2226" s="10"/>
      <c r="K2226" s="6">
        <v>69.274989000000005</v>
      </c>
      <c r="L2226" s="16">
        <f t="shared" si="167"/>
        <v>1.3388617234434852E-2</v>
      </c>
      <c r="M2226" s="10"/>
      <c r="N2226" s="6">
        <v>62.582684</v>
      </c>
      <c r="O2226" s="16">
        <f t="shared" si="168"/>
        <v>1.7248888999724654E-2</v>
      </c>
      <c r="P2226" s="10"/>
    </row>
    <row r="2227" spans="1:16" x14ac:dyDescent="0.25">
      <c r="A2227" s="23">
        <v>38973</v>
      </c>
      <c r="B2227"/>
      <c r="C2227" s="22"/>
      <c r="D2227" s="10"/>
      <c r="E2227" s="6">
        <v>28.289318000000002</v>
      </c>
      <c r="F2227" s="16">
        <f t="shared" si="165"/>
        <v>-4.2966657801638553E-3</v>
      </c>
      <c r="G2227" s="10"/>
      <c r="H2227" s="6">
        <v>12.76</v>
      </c>
      <c r="I2227" s="16">
        <f t="shared" si="166"/>
        <v>4.620462046204632E-2</v>
      </c>
      <c r="J2227" s="10"/>
      <c r="K2227" s="6">
        <v>69.451763999999997</v>
      </c>
      <c r="L2227" s="16">
        <f t="shared" si="167"/>
        <v>1.804185001342451E-2</v>
      </c>
      <c r="M2227" s="10"/>
      <c r="N2227" s="6">
        <v>62.725684999999999</v>
      </c>
      <c r="O2227" s="16">
        <f t="shared" si="168"/>
        <v>2.4233071276968943E-2</v>
      </c>
      <c r="P2227" s="10"/>
    </row>
    <row r="2228" spans="1:16" x14ac:dyDescent="0.25">
      <c r="A2228" s="23">
        <v>38972</v>
      </c>
      <c r="B2228"/>
      <c r="C2228" s="22"/>
      <c r="D2228" s="10"/>
      <c r="E2228" s="6">
        <v>29.019100000000002</v>
      </c>
      <c r="F2228" s="16">
        <f t="shared" si="165"/>
        <v>1.0769221424536513E-2</v>
      </c>
      <c r="G2228" s="10"/>
      <c r="H2228" s="6">
        <v>12.97</v>
      </c>
      <c r="I2228" s="16">
        <f t="shared" si="166"/>
        <v>6.7782426778242755E-2</v>
      </c>
      <c r="J2228" s="10"/>
      <c r="K2228" s="6">
        <v>69.268445999999997</v>
      </c>
      <c r="L2228" s="16">
        <f t="shared" si="167"/>
        <v>2.0737463424686853E-2</v>
      </c>
      <c r="M2228" s="10"/>
      <c r="N2228" s="6">
        <v>62.697085000000001</v>
      </c>
      <c r="O2228" s="16">
        <f t="shared" si="168"/>
        <v>2.6812839346887607E-2</v>
      </c>
      <c r="P2228" s="10"/>
    </row>
    <row r="2229" spans="1:16" x14ac:dyDescent="0.25">
      <c r="A2229" s="23">
        <v>38971</v>
      </c>
      <c r="B2229"/>
      <c r="C2229" s="22"/>
      <c r="D2229" s="10"/>
      <c r="E2229" s="6">
        <v>28.427012999999999</v>
      </c>
      <c r="F2229" s="16">
        <f t="shared" si="165"/>
        <v>4.2178209956364343E-2</v>
      </c>
      <c r="G2229" s="10"/>
      <c r="H2229" s="6">
        <v>13.01</v>
      </c>
      <c r="I2229" s="16">
        <f t="shared" si="166"/>
        <v>9.2670598146588068E-2</v>
      </c>
      <c r="J2229" s="10"/>
      <c r="K2229" s="6">
        <v>69.163689000000005</v>
      </c>
      <c r="L2229" s="16">
        <f t="shared" si="167"/>
        <v>1.9801674379074541E-2</v>
      </c>
      <c r="M2229" s="10"/>
      <c r="N2229" s="6">
        <v>62.382489</v>
      </c>
      <c r="O2229" s="16">
        <f t="shared" si="168"/>
        <v>3.0187744589566412E-2</v>
      </c>
      <c r="P2229" s="10"/>
    </row>
    <row r="2230" spans="1:16" x14ac:dyDescent="0.25">
      <c r="A2230" s="23">
        <v>38968</v>
      </c>
      <c r="B2230"/>
      <c r="C2230" s="22"/>
      <c r="D2230" s="10"/>
      <c r="E2230" s="6">
        <v>28.268664999999999</v>
      </c>
      <c r="F2230" s="16">
        <f t="shared" si="165"/>
        <v>3.4857691205770314E-2</v>
      </c>
      <c r="G2230" s="10"/>
      <c r="H2230" s="6">
        <v>12.64</v>
      </c>
      <c r="I2230" s="16">
        <f t="shared" si="166"/>
        <v>8.2362728785357664E-2</v>
      </c>
      <c r="J2230" s="10"/>
      <c r="K2230" s="6">
        <v>69.189877999999993</v>
      </c>
      <c r="L2230" s="16">
        <f t="shared" si="167"/>
        <v>1.9688070821078263E-2</v>
      </c>
      <c r="M2230" s="10"/>
      <c r="N2230" s="6">
        <v>62.439689000000001</v>
      </c>
      <c r="O2230" s="16">
        <f t="shared" si="168"/>
        <v>2.4922582658482684E-2</v>
      </c>
      <c r="P2230" s="10"/>
    </row>
    <row r="2231" spans="1:16" x14ac:dyDescent="0.25">
      <c r="A2231" s="23">
        <v>38967</v>
      </c>
      <c r="B2231"/>
      <c r="C2231" s="22"/>
      <c r="D2231" s="10"/>
      <c r="E2231" s="6">
        <v>27.979505</v>
      </c>
      <c r="F2231" s="16">
        <f t="shared" si="165"/>
        <v>7.8206224169141692E-3</v>
      </c>
      <c r="G2231" s="10"/>
      <c r="H2231" s="6">
        <v>12.77</v>
      </c>
      <c r="I2231" s="16">
        <f t="shared" si="166"/>
        <v>4.8092868988391491E-2</v>
      </c>
      <c r="J2231" s="10"/>
      <c r="K2231" s="6">
        <v>69.117859999999993</v>
      </c>
      <c r="L2231" s="16">
        <f t="shared" si="167"/>
        <v>2.0269377543452372E-2</v>
      </c>
      <c r="M2231" s="10"/>
      <c r="N2231" s="6">
        <v>62.389640999999997</v>
      </c>
      <c r="O2231" s="16">
        <f t="shared" si="168"/>
        <v>2.7179107007097469E-2</v>
      </c>
      <c r="P2231" s="10"/>
    </row>
    <row r="2232" spans="1:16" x14ac:dyDescent="0.25">
      <c r="A2232" s="23">
        <v>38966</v>
      </c>
      <c r="B2232"/>
      <c r="C2232" s="22"/>
      <c r="D2232" s="10"/>
      <c r="E2232" s="6">
        <v>28.502745999999998</v>
      </c>
      <c r="F2232" s="16">
        <f t="shared" si="165"/>
        <v>9.1944555808742834E-4</v>
      </c>
      <c r="G2232" s="10"/>
      <c r="H2232" s="6">
        <v>12.99</v>
      </c>
      <c r="I2232" s="16">
        <f t="shared" si="166"/>
        <v>8.8661551577152498E-2</v>
      </c>
      <c r="J2232" s="10"/>
      <c r="K2232" s="6">
        <v>69.045840999999996</v>
      </c>
      <c r="L2232" s="16">
        <f t="shared" si="167"/>
        <v>2.3123681172059873E-2</v>
      </c>
      <c r="M2232" s="10"/>
      <c r="N2232" s="6">
        <v>62.268089000000003</v>
      </c>
      <c r="O2232" s="16">
        <f t="shared" si="168"/>
        <v>3.2257820605794629E-2</v>
      </c>
      <c r="P2232" s="10"/>
    </row>
    <row r="2233" spans="1:16" x14ac:dyDescent="0.25">
      <c r="A2233" s="23">
        <v>38965</v>
      </c>
      <c r="B2233"/>
      <c r="C2233" s="22"/>
      <c r="D2233" s="10"/>
      <c r="E2233" s="6">
        <v>28.344394999999999</v>
      </c>
      <c r="F2233" s="16">
        <f t="shared" si="165"/>
        <v>3.9938853108304029E-2</v>
      </c>
      <c r="G2233" s="10"/>
      <c r="H2233" s="6">
        <v>13.22</v>
      </c>
      <c r="I2233" s="16">
        <f t="shared" si="166"/>
        <v>0.17876588021778583</v>
      </c>
      <c r="J2233" s="10"/>
      <c r="K2233" s="6">
        <v>69.045840999999996</v>
      </c>
      <c r="L2233" s="16">
        <f t="shared" si="167"/>
        <v>2.0489108434452064E-2</v>
      </c>
      <c r="M2233" s="10"/>
      <c r="N2233" s="6">
        <v>62.353889000000002</v>
      </c>
      <c r="O2233" s="16">
        <f t="shared" si="168"/>
        <v>2.8677338223382032E-2</v>
      </c>
      <c r="P2233" s="10"/>
    </row>
    <row r="2234" spans="1:16" x14ac:dyDescent="0.25">
      <c r="A2234" s="23">
        <v>38961</v>
      </c>
      <c r="B2234"/>
      <c r="C2234" s="22"/>
      <c r="D2234" s="10"/>
      <c r="E2234" s="6">
        <v>28.199815999999998</v>
      </c>
      <c r="F2234" s="16">
        <f t="shared" si="165"/>
        <v>5.8125853924297255E-2</v>
      </c>
      <c r="G2234" s="10"/>
      <c r="H2234" s="6">
        <v>13.06</v>
      </c>
      <c r="I2234" s="16">
        <f t="shared" si="166"/>
        <v>0.18141197497765882</v>
      </c>
      <c r="J2234" s="10"/>
      <c r="K2234" s="6">
        <v>69.255348999999995</v>
      </c>
      <c r="L2234" s="16">
        <f t="shared" si="167"/>
        <v>2.2647004475390586E-2</v>
      </c>
      <c r="M2234" s="10"/>
      <c r="N2234" s="6">
        <v>62.747132999999998</v>
      </c>
      <c r="O2234" s="16">
        <f t="shared" si="168"/>
        <v>3.3850223994095874E-2</v>
      </c>
      <c r="P2234" s="10"/>
    </row>
    <row r="2235" spans="1:16" x14ac:dyDescent="0.25">
      <c r="A2235" s="23">
        <v>38960</v>
      </c>
      <c r="B2235"/>
      <c r="C2235" s="22"/>
      <c r="D2235" s="10"/>
      <c r="E2235" s="6">
        <v>27.917542999999998</v>
      </c>
      <c r="F2235" s="16">
        <f t="shared" si="165"/>
        <v>6.1377409638837532E-2</v>
      </c>
      <c r="G2235" s="10"/>
      <c r="H2235" s="6">
        <v>13.08</v>
      </c>
      <c r="I2235" s="16">
        <f t="shared" si="166"/>
        <v>0.17130044843049319</v>
      </c>
      <c r="J2235" s="10"/>
      <c r="K2235" s="6">
        <v>69.337839000000002</v>
      </c>
      <c r="L2235" s="16">
        <f t="shared" si="167"/>
        <v>2.4961910991190495E-2</v>
      </c>
      <c r="M2235" s="10"/>
      <c r="N2235" s="6">
        <v>62.725682999999997</v>
      </c>
      <c r="O2235" s="16">
        <f t="shared" si="168"/>
        <v>3.7320496091644229E-2</v>
      </c>
      <c r="P2235" s="10"/>
    </row>
    <row r="2236" spans="1:16" x14ac:dyDescent="0.25">
      <c r="A2236" s="23">
        <v>38959</v>
      </c>
      <c r="B2236"/>
      <c r="C2236" s="22"/>
      <c r="D2236" s="10"/>
      <c r="E2236" s="6">
        <v>28.089661</v>
      </c>
      <c r="F2236" s="16">
        <f t="shared" si="165"/>
        <v>9.5472213424929953E-2</v>
      </c>
      <c r="G2236" s="10"/>
      <c r="H2236" s="6">
        <v>13.19</v>
      </c>
      <c r="I2236" s="16">
        <f t="shared" si="166"/>
        <v>0.21561338289962828</v>
      </c>
      <c r="J2236" s="10"/>
      <c r="K2236" s="6">
        <v>69.103193000000005</v>
      </c>
      <c r="L2236" s="16">
        <f t="shared" si="167"/>
        <v>2.6478568993945073E-2</v>
      </c>
      <c r="M2236" s="10"/>
      <c r="N2236" s="6">
        <v>62.576132999999999</v>
      </c>
      <c r="O2236" s="16">
        <f t="shared" si="168"/>
        <v>3.6358222831791132E-2</v>
      </c>
      <c r="P2236" s="10"/>
    </row>
    <row r="2237" spans="1:16" x14ac:dyDescent="0.25">
      <c r="A2237" s="23">
        <v>38958</v>
      </c>
      <c r="B2237"/>
      <c r="C2237" s="22"/>
      <c r="D2237" s="10"/>
      <c r="E2237" s="6">
        <v>28.151623000000001</v>
      </c>
      <c r="F2237" s="16">
        <f t="shared" si="165"/>
        <v>0.10399911113046545</v>
      </c>
      <c r="G2237" s="10"/>
      <c r="H2237" s="6">
        <v>13.07</v>
      </c>
      <c r="I2237" s="16">
        <f t="shared" si="166"/>
        <v>0.22356215213358066</v>
      </c>
      <c r="J2237" s="10"/>
      <c r="K2237" s="6">
        <v>69.057568000000003</v>
      </c>
      <c r="L2237" s="16">
        <f t="shared" si="167"/>
        <v>2.2219208138015478E-2</v>
      </c>
      <c r="M2237" s="10"/>
      <c r="N2237" s="6">
        <v>62.412337999999998</v>
      </c>
      <c r="O2237" s="16">
        <f t="shared" si="168"/>
        <v>3.19524116856027E-2</v>
      </c>
      <c r="P2237" s="10"/>
    </row>
    <row r="2238" spans="1:16" x14ac:dyDescent="0.25">
      <c r="A2238" s="23">
        <v>38957</v>
      </c>
      <c r="B2238"/>
      <c r="C2238" s="22"/>
      <c r="D2238" s="10"/>
      <c r="E2238" s="6">
        <v>27.933340000000001</v>
      </c>
      <c r="F2238" s="16">
        <f t="shared" si="165"/>
        <v>0.10584142472558944</v>
      </c>
      <c r="G2238" s="10"/>
      <c r="H2238" s="6">
        <v>13.11</v>
      </c>
      <c r="I2238" s="16">
        <f t="shared" si="166"/>
        <v>0.20128676470588225</v>
      </c>
      <c r="J2238" s="10"/>
      <c r="K2238" s="6">
        <v>69.011942000000005</v>
      </c>
      <c r="L2238" s="16">
        <f t="shared" si="167"/>
        <v>2.5976329746915328E-2</v>
      </c>
      <c r="M2238" s="10"/>
      <c r="N2238" s="6">
        <v>62.326878999999998</v>
      </c>
      <c r="O2238" s="16">
        <f t="shared" si="168"/>
        <v>3.2269937755346367E-2</v>
      </c>
      <c r="P2238" s="10"/>
    </row>
    <row r="2239" spans="1:16" x14ac:dyDescent="0.25">
      <c r="A2239" s="23">
        <v>38954</v>
      </c>
      <c r="B2239"/>
      <c r="C2239" s="22"/>
      <c r="D2239" s="10"/>
      <c r="E2239" s="6">
        <v>27.585450999999999</v>
      </c>
      <c r="F2239" s="16">
        <f t="shared" si="165"/>
        <v>0.1161079795055453</v>
      </c>
      <c r="G2239" s="10"/>
      <c r="H2239" s="6">
        <v>13.01</v>
      </c>
      <c r="I2239" s="16">
        <f t="shared" si="166"/>
        <v>0.24857142857142844</v>
      </c>
      <c r="J2239" s="10"/>
      <c r="K2239" s="6">
        <v>68.992389000000003</v>
      </c>
      <c r="L2239" s="16">
        <f t="shared" si="167"/>
        <v>2.9965711360179892E-2</v>
      </c>
      <c r="M2239" s="10"/>
      <c r="N2239" s="6">
        <v>62.269911</v>
      </c>
      <c r="O2239" s="16">
        <f t="shared" si="168"/>
        <v>4.0622941774155708E-2</v>
      </c>
      <c r="P2239" s="10"/>
    </row>
    <row r="2240" spans="1:16" x14ac:dyDescent="0.25">
      <c r="A2240" s="23">
        <v>38953</v>
      </c>
      <c r="B2240"/>
      <c r="C2240" s="22"/>
      <c r="D2240" s="10"/>
      <c r="E2240" s="6">
        <v>27.326243000000002</v>
      </c>
      <c r="F2240" s="16">
        <f t="shared" si="165"/>
        <v>0.111905391760168</v>
      </c>
      <c r="G2240" s="10"/>
      <c r="H2240" s="6">
        <v>12.75</v>
      </c>
      <c r="I2240" s="16">
        <f t="shared" si="166"/>
        <v>0.24259789875835702</v>
      </c>
      <c r="J2240" s="10"/>
      <c r="K2240" s="6">
        <v>68.894619000000006</v>
      </c>
      <c r="L2240" s="16">
        <f t="shared" si="167"/>
        <v>2.4316679422548226E-2</v>
      </c>
      <c r="M2240" s="10"/>
      <c r="N2240" s="6">
        <v>62.177329</v>
      </c>
      <c r="O2240" s="16">
        <f t="shared" si="168"/>
        <v>3.0760728327599907E-2</v>
      </c>
      <c r="P2240" s="10"/>
    </row>
    <row r="2241" spans="1:16" x14ac:dyDescent="0.25">
      <c r="A2241" s="23">
        <v>38952</v>
      </c>
      <c r="B2241"/>
      <c r="C2241" s="22"/>
      <c r="D2241" s="10"/>
      <c r="E2241" s="6">
        <v>27.599094000000001</v>
      </c>
      <c r="F2241" s="16">
        <f t="shared" si="165"/>
        <v>0.10816046309551486</v>
      </c>
      <c r="G2241" s="10"/>
      <c r="H2241" s="6">
        <v>12.58</v>
      </c>
      <c r="I2241" s="16">
        <f t="shared" si="166"/>
        <v>0.20967741935483875</v>
      </c>
      <c r="J2241" s="10"/>
      <c r="K2241" s="6">
        <v>68.894619000000006</v>
      </c>
      <c r="L2241" s="16">
        <f t="shared" si="167"/>
        <v>2.395032992279722E-2</v>
      </c>
      <c r="M2241" s="10"/>
      <c r="N2241" s="6">
        <v>62.063389000000001</v>
      </c>
      <c r="O2241" s="16">
        <f t="shared" si="168"/>
        <v>3.0801550771444974E-2</v>
      </c>
      <c r="P2241" s="10"/>
    </row>
    <row r="2242" spans="1:16" x14ac:dyDescent="0.25">
      <c r="A2242" s="23">
        <v>38951</v>
      </c>
      <c r="B2242"/>
      <c r="C2242" s="22"/>
      <c r="D2242" s="10"/>
      <c r="E2242" s="6">
        <v>27.11478</v>
      </c>
      <c r="F2242" s="16">
        <f t="shared" si="165"/>
        <v>9.5289679103718772E-2</v>
      </c>
      <c r="G2242" s="10"/>
      <c r="H2242" s="6">
        <v>12.67</v>
      </c>
      <c r="I2242" s="16">
        <f t="shared" si="166"/>
        <v>0.19581749049429664</v>
      </c>
      <c r="J2242" s="10"/>
      <c r="K2242" s="6">
        <v>68.920692000000003</v>
      </c>
      <c r="L2242" s="16">
        <f t="shared" si="167"/>
        <v>2.4839985661829989E-2</v>
      </c>
      <c r="M2242" s="10"/>
      <c r="N2242" s="6">
        <v>62.034902000000002</v>
      </c>
      <c r="O2242" s="16">
        <f t="shared" si="168"/>
        <v>2.9517948987102249E-2</v>
      </c>
      <c r="P2242" s="10"/>
    </row>
    <row r="2243" spans="1:16" x14ac:dyDescent="0.25">
      <c r="A2243" s="23">
        <v>38950</v>
      </c>
      <c r="B2243"/>
      <c r="C2243" s="22"/>
      <c r="D2243" s="10"/>
      <c r="E2243" s="6">
        <v>27.046568000000001</v>
      </c>
      <c r="F2243" s="16">
        <f t="shared" si="165"/>
        <v>8.310621805080376E-2</v>
      </c>
      <c r="G2243" s="10"/>
      <c r="H2243" s="6">
        <v>12.54</v>
      </c>
      <c r="I2243" s="16">
        <f t="shared" si="166"/>
        <v>0.18967136150234731</v>
      </c>
      <c r="J2243" s="10"/>
      <c r="K2243" s="6">
        <v>68.875066000000004</v>
      </c>
      <c r="L2243" s="16">
        <f t="shared" si="167"/>
        <v>2.5128850798664448E-2</v>
      </c>
      <c r="M2243" s="10"/>
      <c r="N2243" s="6">
        <v>62.013539000000002</v>
      </c>
      <c r="O2243" s="16">
        <f t="shared" si="168"/>
        <v>3.3056494515957713E-2</v>
      </c>
      <c r="P2243" s="10"/>
    </row>
    <row r="2244" spans="1:16" x14ac:dyDescent="0.25">
      <c r="A2244" s="23">
        <v>38947</v>
      </c>
      <c r="B2244"/>
      <c r="C2244" s="22"/>
      <c r="D2244" s="10"/>
      <c r="E2244" s="6">
        <v>26.957889999999999</v>
      </c>
      <c r="F2244" s="16">
        <f t="shared" si="165"/>
        <v>6.3858364036064819E-2</v>
      </c>
      <c r="G2244" s="10"/>
      <c r="H2244" s="6">
        <v>12.48</v>
      </c>
      <c r="I2244" s="16">
        <f t="shared" si="166"/>
        <v>0.1399999999999999</v>
      </c>
      <c r="J2244" s="10"/>
      <c r="K2244" s="6">
        <v>68.777296000000007</v>
      </c>
      <c r="L2244" s="16">
        <f t="shared" si="167"/>
        <v>2.6133995048459369E-2</v>
      </c>
      <c r="M2244" s="10"/>
      <c r="N2244" s="6">
        <v>61.792769999999997</v>
      </c>
      <c r="O2244" s="16">
        <f t="shared" si="168"/>
        <v>3.294481156412421E-2</v>
      </c>
      <c r="P2244" s="10"/>
    </row>
    <row r="2245" spans="1:16" x14ac:dyDescent="0.25">
      <c r="A2245" s="23">
        <v>38946</v>
      </c>
      <c r="B2245"/>
      <c r="C2245" s="22"/>
      <c r="D2245" s="10"/>
      <c r="E2245" s="6">
        <v>26.487219</v>
      </c>
      <c r="F2245" s="16">
        <f t="shared" si="165"/>
        <v>7.332972582441144E-2</v>
      </c>
      <c r="G2245" s="10"/>
      <c r="H2245" s="6">
        <v>12.06</v>
      </c>
      <c r="I2245" s="16">
        <f t="shared" si="166"/>
        <v>0.14917127071823222</v>
      </c>
      <c r="J2245" s="10"/>
      <c r="K2245" s="6">
        <v>68.640420000000006</v>
      </c>
      <c r="L2245" s="16">
        <f t="shared" si="167"/>
        <v>2.6264985859652423E-2</v>
      </c>
      <c r="M2245" s="10"/>
      <c r="N2245" s="6">
        <v>61.614733999999999</v>
      </c>
      <c r="O2245" s="16">
        <f t="shared" si="168"/>
        <v>3.2561337142248181E-2</v>
      </c>
      <c r="P2245" s="10"/>
    </row>
    <row r="2246" spans="1:16" x14ac:dyDescent="0.25">
      <c r="A2246" s="23">
        <v>38945</v>
      </c>
      <c r="B2246"/>
      <c r="C2246" s="22"/>
      <c r="D2246" s="10"/>
      <c r="E2246" s="6">
        <v>28.090230999999999</v>
      </c>
      <c r="F2246" s="16">
        <f t="shared" si="165"/>
        <v>5.0311057950741755E-2</v>
      </c>
      <c r="G2246" s="10"/>
      <c r="H2246" s="6">
        <v>12.04</v>
      </c>
      <c r="I2246" s="16">
        <f t="shared" si="166"/>
        <v>0.11977715877437345</v>
      </c>
      <c r="J2246" s="10"/>
      <c r="K2246" s="6">
        <v>68.673012</v>
      </c>
      <c r="L2246" s="16">
        <f t="shared" si="167"/>
        <v>2.5513511468701289E-2</v>
      </c>
      <c r="M2246" s="10"/>
      <c r="N2246" s="6">
        <v>61.636102999999999</v>
      </c>
      <c r="O2246" s="16">
        <f t="shared" si="168"/>
        <v>3.0563537121413464E-2</v>
      </c>
      <c r="P2246" s="10"/>
    </row>
    <row r="2247" spans="1:16" x14ac:dyDescent="0.25">
      <c r="A2247" s="23">
        <v>38944</v>
      </c>
      <c r="B2247"/>
      <c r="C2247" s="22"/>
      <c r="D2247" s="10"/>
      <c r="E2247" s="6">
        <v>27.933340000000001</v>
      </c>
      <c r="F2247" s="16">
        <f t="shared" si="165"/>
        <v>0.12329516667139861</v>
      </c>
      <c r="G2247" s="10"/>
      <c r="H2247" s="6">
        <v>11.98</v>
      </c>
      <c r="I2247" s="16">
        <f t="shared" si="166"/>
        <v>9.5541401273885329E-2</v>
      </c>
      <c r="J2247" s="10"/>
      <c r="K2247" s="6">
        <v>68.386221000000006</v>
      </c>
      <c r="L2247" s="16">
        <f t="shared" si="167"/>
        <v>2.9894747033806013E-2</v>
      </c>
      <c r="M2247" s="10"/>
      <c r="N2247" s="6">
        <v>61.223058000000002</v>
      </c>
      <c r="O2247" s="16">
        <f t="shared" si="168"/>
        <v>3.7568097026090319E-2</v>
      </c>
      <c r="P2247" s="10"/>
    </row>
    <row r="2248" spans="1:16" x14ac:dyDescent="0.25">
      <c r="A2248" s="23">
        <v>38943</v>
      </c>
      <c r="B2248"/>
      <c r="C2248" s="22"/>
      <c r="D2248" s="10"/>
      <c r="E2248" s="6">
        <v>27.885591000000002</v>
      </c>
      <c r="F2248" s="16">
        <f t="shared" si="165"/>
        <v>0.1161079795055453</v>
      </c>
      <c r="G2248" s="10"/>
      <c r="H2248" s="6">
        <v>11.65</v>
      </c>
      <c r="I2248" s="16">
        <f t="shared" si="166"/>
        <v>9.7069597069597169E-2</v>
      </c>
      <c r="J2248" s="10"/>
      <c r="K2248" s="6">
        <v>68.034250999999998</v>
      </c>
      <c r="L2248" s="16">
        <f t="shared" si="167"/>
        <v>3.0709671293360552E-2</v>
      </c>
      <c r="M2248" s="10"/>
      <c r="N2248" s="6">
        <v>60.710312999999999</v>
      </c>
      <c r="O2248" s="16">
        <f t="shared" si="168"/>
        <v>3.6929460053830576E-2</v>
      </c>
      <c r="P2248" s="10"/>
    </row>
    <row r="2249" spans="1:16" x14ac:dyDescent="0.25">
      <c r="A2249" s="23">
        <v>38940</v>
      </c>
      <c r="B2249"/>
      <c r="C2249" s="22"/>
      <c r="D2249" s="10"/>
      <c r="E2249" s="6">
        <v>27.694592</v>
      </c>
      <c r="F2249" s="16">
        <f t="shared" ref="F2249:F2312" si="169">E2248/E2277-1</f>
        <v>0.11632992128329467</v>
      </c>
      <c r="G2249" s="10"/>
      <c r="H2249" s="6">
        <v>11.6</v>
      </c>
      <c r="I2249" s="16">
        <f t="shared" ref="I2249:I2312" si="170">H2248/H2277-1</f>
        <v>6.9788797061524299E-2</v>
      </c>
      <c r="J2249" s="10"/>
      <c r="K2249" s="6">
        <v>68.118988000000002</v>
      </c>
      <c r="L2249" s="16">
        <f t="shared" ref="L2249:L2312" si="171">K2248/K2277-1</f>
        <v>1.892687809079252E-2</v>
      </c>
      <c r="M2249" s="10"/>
      <c r="N2249" s="6">
        <v>60.817135999999998</v>
      </c>
      <c r="O2249" s="16">
        <f t="shared" ref="O2249:O2312" si="172">N2248/N2277-1</f>
        <v>2.0034801640461453E-2</v>
      </c>
      <c r="P2249" s="10"/>
    </row>
    <row r="2250" spans="1:16" x14ac:dyDescent="0.25">
      <c r="A2250" s="23">
        <v>38939</v>
      </c>
      <c r="B2250"/>
      <c r="C2250" s="22"/>
      <c r="D2250" s="10"/>
      <c r="E2250" s="6">
        <v>28.192551999999999</v>
      </c>
      <c r="F2250" s="16">
        <f t="shared" si="169"/>
        <v>0.11446601824539937</v>
      </c>
      <c r="G2250" s="10"/>
      <c r="H2250" s="6">
        <v>11.78</v>
      </c>
      <c r="I2250" s="16">
        <f t="shared" si="170"/>
        <v>3.5714285714285809E-2</v>
      </c>
      <c r="J2250" s="10"/>
      <c r="K2250" s="6">
        <v>68.255864000000003</v>
      </c>
      <c r="L2250" s="16">
        <f t="shared" si="171"/>
        <v>1.8938171672272519E-2</v>
      </c>
      <c r="M2250" s="10"/>
      <c r="N2250" s="6">
        <v>61.080626000000002</v>
      </c>
      <c r="O2250" s="16">
        <f t="shared" si="172"/>
        <v>2.0819916117281512E-2</v>
      </c>
      <c r="P2250" s="10"/>
    </row>
    <row r="2251" spans="1:16" x14ac:dyDescent="0.25">
      <c r="A2251" s="23">
        <v>38938</v>
      </c>
      <c r="B2251"/>
      <c r="C2251" s="22"/>
      <c r="D2251" s="10"/>
      <c r="E2251" s="6">
        <v>28.281227000000001</v>
      </c>
      <c r="F2251" s="16">
        <f t="shared" si="169"/>
        <v>0.1515743545589292</v>
      </c>
      <c r="G2251" s="10"/>
      <c r="H2251" s="6">
        <v>11.81</v>
      </c>
      <c r="I2251" s="16">
        <f t="shared" si="170"/>
        <v>5.6502242152466353E-2</v>
      </c>
      <c r="J2251" s="10"/>
      <c r="K2251" s="6">
        <v>68.262383</v>
      </c>
      <c r="L2251" s="16">
        <f t="shared" si="171"/>
        <v>2.664119351247396E-2</v>
      </c>
      <c r="M2251" s="10"/>
      <c r="N2251" s="6">
        <v>61.173208000000002</v>
      </c>
      <c r="O2251" s="16">
        <f t="shared" si="172"/>
        <v>3.5186857532513161E-2</v>
      </c>
      <c r="P2251" s="10"/>
    </row>
    <row r="2252" spans="1:16" x14ac:dyDescent="0.25">
      <c r="A2252" s="23">
        <v>38937</v>
      </c>
      <c r="B2252"/>
      <c r="C2252" s="22"/>
      <c r="D2252" s="10"/>
      <c r="E2252" s="6">
        <v>27.953803000000001</v>
      </c>
      <c r="F2252" s="16">
        <f t="shared" si="169"/>
        <v>0.18119659212002315</v>
      </c>
      <c r="G2252" s="10"/>
      <c r="H2252" s="6">
        <v>11.76</v>
      </c>
      <c r="I2252" s="16">
        <f t="shared" si="170"/>
        <v>9.1497227356746702E-2</v>
      </c>
      <c r="J2252" s="10"/>
      <c r="K2252" s="6">
        <v>68.294970000000006</v>
      </c>
      <c r="L2252" s="16">
        <f t="shared" si="171"/>
        <v>3.2155823658054583E-2</v>
      </c>
      <c r="M2252" s="10"/>
      <c r="N2252" s="6">
        <v>61.372608</v>
      </c>
      <c r="O2252" s="16">
        <f t="shared" si="172"/>
        <v>4.0243741307312231E-2</v>
      </c>
      <c r="P2252" s="10"/>
    </row>
    <row r="2253" spans="1:16" x14ac:dyDescent="0.25">
      <c r="A2253" s="23">
        <v>38936</v>
      </c>
      <c r="B2253"/>
      <c r="C2253" s="22"/>
      <c r="D2253" s="10"/>
      <c r="E2253" s="6">
        <v>27.858305000000001</v>
      </c>
      <c r="F2253" s="16">
        <f t="shared" si="169"/>
        <v>0.18063959575669553</v>
      </c>
      <c r="G2253" s="10"/>
      <c r="H2253" s="6">
        <v>12.09</v>
      </c>
      <c r="I2253" s="16">
        <f t="shared" si="170"/>
        <v>8.4870848708487046E-2</v>
      </c>
      <c r="J2253" s="10"/>
      <c r="K2253" s="6">
        <v>68.255864000000003</v>
      </c>
      <c r="L2253" s="16">
        <f t="shared" si="171"/>
        <v>3.0333455700100265E-2</v>
      </c>
      <c r="M2253" s="10"/>
      <c r="N2253" s="6">
        <v>61.507916999999999</v>
      </c>
      <c r="O2253" s="16">
        <f t="shared" si="172"/>
        <v>3.8146358410237724E-2</v>
      </c>
      <c r="P2253" s="10"/>
    </row>
    <row r="2254" spans="1:16" x14ac:dyDescent="0.25">
      <c r="A2254" s="23">
        <v>38933</v>
      </c>
      <c r="B2254"/>
      <c r="C2254" s="22"/>
      <c r="D2254" s="10"/>
      <c r="E2254" s="6">
        <v>28.206192000000001</v>
      </c>
      <c r="F2254" s="16">
        <f t="shared" si="169"/>
        <v>0.16619074314731264</v>
      </c>
      <c r="G2254" s="10"/>
      <c r="H2254" s="6">
        <v>12.15</v>
      </c>
      <c r="I2254" s="16">
        <f t="shared" si="170"/>
        <v>0.10109289617486339</v>
      </c>
      <c r="J2254" s="10"/>
      <c r="K2254" s="6">
        <v>68.314522999999994</v>
      </c>
      <c r="L2254" s="16">
        <f t="shared" si="171"/>
        <v>2.8139949442756329E-2</v>
      </c>
      <c r="M2254" s="10"/>
      <c r="N2254" s="6">
        <v>61.472307000000001</v>
      </c>
      <c r="O2254" s="16">
        <f t="shared" si="172"/>
        <v>4.5558574800494744E-2</v>
      </c>
      <c r="P2254" s="10"/>
    </row>
    <row r="2255" spans="1:16" x14ac:dyDescent="0.25">
      <c r="A2255" s="23">
        <v>38932</v>
      </c>
      <c r="B2255"/>
      <c r="C2255" s="22"/>
      <c r="D2255" s="10"/>
      <c r="E2255" s="6">
        <v>28.369904999999999</v>
      </c>
      <c r="F2255" s="16">
        <f t="shared" si="169"/>
        <v>0.18345738726476624</v>
      </c>
      <c r="G2255" s="10"/>
      <c r="H2255" s="6">
        <v>12.12</v>
      </c>
      <c r="I2255" s="16">
        <f t="shared" si="170"/>
        <v>0.11775528978840866</v>
      </c>
      <c r="J2255" s="10"/>
      <c r="K2255" s="6">
        <v>68.047290000000004</v>
      </c>
      <c r="L2255" s="16">
        <f t="shared" si="171"/>
        <v>2.9023531566840788E-2</v>
      </c>
      <c r="M2255" s="10"/>
      <c r="N2255" s="6">
        <v>61.101995000000002</v>
      </c>
      <c r="O2255" s="16">
        <f t="shared" si="172"/>
        <v>4.2949073759571688E-2</v>
      </c>
      <c r="P2255" s="10"/>
    </row>
    <row r="2256" spans="1:16" x14ac:dyDescent="0.25">
      <c r="A2256" s="23">
        <v>38931</v>
      </c>
      <c r="B2256"/>
      <c r="C2256" s="22"/>
      <c r="D2256" s="10"/>
      <c r="E2256" s="6">
        <v>27.987909999999999</v>
      </c>
      <c r="F2256" s="16">
        <f t="shared" si="169"/>
        <v>0.17985814456059646</v>
      </c>
      <c r="G2256" s="10"/>
      <c r="H2256" s="6">
        <v>11.95</v>
      </c>
      <c r="I2256" s="16">
        <f t="shared" si="170"/>
        <v>0.15648854961832059</v>
      </c>
      <c r="J2256" s="10"/>
      <c r="K2256" s="6">
        <v>68.040771000000007</v>
      </c>
      <c r="L2256" s="16">
        <f t="shared" si="171"/>
        <v>2.3305157961148515E-2</v>
      </c>
      <c r="M2256" s="10"/>
      <c r="N2256" s="6">
        <v>61.087749000000002</v>
      </c>
      <c r="O2256" s="16">
        <f t="shared" si="172"/>
        <v>3.4558019835944087E-2</v>
      </c>
      <c r="P2256" s="10"/>
    </row>
    <row r="2257" spans="1:16" x14ac:dyDescent="0.25">
      <c r="A2257" s="23">
        <v>38930</v>
      </c>
      <c r="B2257"/>
      <c r="C2257" s="22"/>
      <c r="D2257" s="10"/>
      <c r="E2257" s="6">
        <v>27.844662</v>
      </c>
      <c r="F2257" s="16">
        <f t="shared" si="169"/>
        <v>0.16331154313182195</v>
      </c>
      <c r="G2257" s="10"/>
      <c r="H2257" s="6">
        <v>11.87</v>
      </c>
      <c r="I2257" s="16">
        <f t="shared" si="170"/>
        <v>0.13918017159199225</v>
      </c>
      <c r="J2257" s="10"/>
      <c r="K2257" s="6">
        <v>67.923447999999993</v>
      </c>
      <c r="L2257" s="16">
        <f t="shared" si="171"/>
        <v>2.0826591913320591E-2</v>
      </c>
      <c r="M2257" s="10"/>
      <c r="N2257" s="6">
        <v>60.859862999999997</v>
      </c>
      <c r="O2257" s="16">
        <f t="shared" si="172"/>
        <v>2.8411309109608762E-2</v>
      </c>
      <c r="P2257" s="10"/>
    </row>
    <row r="2258" spans="1:16" x14ac:dyDescent="0.25">
      <c r="A2258" s="23">
        <v>38929</v>
      </c>
      <c r="B2258"/>
      <c r="C2258" s="22"/>
      <c r="D2258" s="10"/>
      <c r="E2258" s="6">
        <v>27.46949</v>
      </c>
      <c r="F2258" s="16">
        <f t="shared" si="169"/>
        <v>0.16895763313621392</v>
      </c>
      <c r="G2258" s="10"/>
      <c r="H2258" s="6">
        <v>12.02</v>
      </c>
      <c r="I2258" s="16">
        <f t="shared" si="170"/>
        <v>0.15242718446601922</v>
      </c>
      <c r="J2258" s="10"/>
      <c r="K2258" s="6">
        <v>67.828281000000004</v>
      </c>
      <c r="L2258" s="16">
        <f t="shared" si="171"/>
        <v>1.7783820504174042E-2</v>
      </c>
      <c r="M2258" s="10"/>
      <c r="N2258" s="6">
        <v>60.865561999999997</v>
      </c>
      <c r="O2258" s="16">
        <f t="shared" si="172"/>
        <v>2.4818599458801494E-2</v>
      </c>
      <c r="P2258" s="10"/>
    </row>
    <row r="2259" spans="1:16" x14ac:dyDescent="0.25">
      <c r="A2259" s="23">
        <v>38926</v>
      </c>
      <c r="B2259"/>
      <c r="C2259" s="22"/>
      <c r="D2259" s="10"/>
      <c r="E2259" s="6">
        <v>28.049302000000001</v>
      </c>
      <c r="F2259" s="16">
        <f t="shared" si="169"/>
        <v>0.16860133265567101</v>
      </c>
      <c r="G2259" s="10"/>
      <c r="H2259" s="6">
        <v>12.06</v>
      </c>
      <c r="I2259" s="16">
        <f t="shared" si="170"/>
        <v>0.16247582205029021</v>
      </c>
      <c r="J2259" s="10"/>
      <c r="K2259" s="6">
        <v>67.815303999999998</v>
      </c>
      <c r="L2259" s="16">
        <f t="shared" si="171"/>
        <v>1.557121391879579E-2</v>
      </c>
      <c r="M2259" s="10"/>
      <c r="N2259" s="6">
        <v>60.787537999999998</v>
      </c>
      <c r="O2259" s="16">
        <f t="shared" si="172"/>
        <v>2.3210242101260548E-2</v>
      </c>
      <c r="P2259" s="10"/>
    </row>
    <row r="2260" spans="1:16" x14ac:dyDescent="0.25">
      <c r="A2260" s="23">
        <v>38925</v>
      </c>
      <c r="B2260"/>
      <c r="C2260" s="22"/>
      <c r="D2260" s="10"/>
      <c r="E2260" s="6">
        <v>27.953803000000001</v>
      </c>
      <c r="F2260" s="16">
        <f t="shared" si="169"/>
        <v>0.19500143808475334</v>
      </c>
      <c r="G2260" s="10"/>
      <c r="H2260" s="6">
        <v>11.73</v>
      </c>
      <c r="I2260" s="16">
        <f t="shared" si="170"/>
        <v>0.16747337850919664</v>
      </c>
      <c r="J2260" s="10"/>
      <c r="K2260" s="6">
        <v>67.555723</v>
      </c>
      <c r="L2260" s="16">
        <f t="shared" si="171"/>
        <v>1.4101594056181499E-2</v>
      </c>
      <c r="M2260" s="10"/>
      <c r="N2260" s="6">
        <v>60.439979000000001</v>
      </c>
      <c r="O2260" s="16">
        <f t="shared" si="172"/>
        <v>2.0444156781353584E-2</v>
      </c>
      <c r="P2260" s="10"/>
    </row>
    <row r="2261" spans="1:16" x14ac:dyDescent="0.25">
      <c r="A2261" s="23">
        <v>38924</v>
      </c>
      <c r="B2261"/>
      <c r="C2261" s="22"/>
      <c r="D2261" s="10"/>
      <c r="E2261" s="6">
        <v>27.408097999999999</v>
      </c>
      <c r="F2261" s="16">
        <f t="shared" si="169"/>
        <v>0.19370801185534536</v>
      </c>
      <c r="G2261" s="10"/>
      <c r="H2261" s="6">
        <v>11.02</v>
      </c>
      <c r="I2261" s="16">
        <f t="shared" si="170"/>
        <v>0.10764872521246471</v>
      </c>
      <c r="J2261" s="10"/>
      <c r="K2261" s="6">
        <v>67.659557000000007</v>
      </c>
      <c r="L2261" s="16">
        <f t="shared" si="171"/>
        <v>8.855221349695519E-3</v>
      </c>
      <c r="M2261" s="10"/>
      <c r="N2261" s="6">
        <v>60.532187</v>
      </c>
      <c r="O2261" s="16">
        <f t="shared" si="172"/>
        <v>1.2328249592397089E-2</v>
      </c>
      <c r="P2261" s="10"/>
    </row>
    <row r="2262" spans="1:16" x14ac:dyDescent="0.25">
      <c r="A2262" s="23">
        <v>38923</v>
      </c>
      <c r="B2262"/>
      <c r="C2262" s="22"/>
      <c r="D2262" s="10"/>
      <c r="E2262" s="6">
        <v>26.787357</v>
      </c>
      <c r="F2262" s="16">
        <f t="shared" si="169"/>
        <v>0.19976108170716711</v>
      </c>
      <c r="G2262" s="10"/>
      <c r="H2262" s="6">
        <v>11.19</v>
      </c>
      <c r="I2262" s="16">
        <f t="shared" si="170"/>
        <v>6.8865179437439306E-2</v>
      </c>
      <c r="J2262" s="10"/>
      <c r="K2262" s="6">
        <v>67.516788000000005</v>
      </c>
      <c r="L2262" s="16">
        <f t="shared" si="171"/>
        <v>8.3626539372692044E-3</v>
      </c>
      <c r="M2262" s="10"/>
      <c r="N2262" s="6">
        <v>60.312303999999997</v>
      </c>
      <c r="O2262" s="16">
        <f t="shared" si="172"/>
        <v>8.0273412833113955E-3</v>
      </c>
      <c r="P2262" s="10"/>
    </row>
    <row r="2263" spans="1:16" x14ac:dyDescent="0.25">
      <c r="A2263" s="23">
        <v>38922</v>
      </c>
      <c r="B2263"/>
      <c r="C2263" s="22"/>
      <c r="D2263" s="10"/>
      <c r="E2263" s="6">
        <v>26.569075000000002</v>
      </c>
      <c r="F2263" s="16">
        <f t="shared" si="169"/>
        <v>0.16666670296073827</v>
      </c>
      <c r="G2263" s="10"/>
      <c r="H2263" s="6">
        <v>11.15</v>
      </c>
      <c r="I2263" s="16">
        <f t="shared" si="170"/>
        <v>9.1707317073170591E-2</v>
      </c>
      <c r="J2263" s="10"/>
      <c r="K2263" s="6">
        <v>67.568704999999994</v>
      </c>
      <c r="L2263" s="16">
        <f t="shared" si="171"/>
        <v>1.8934788174032047E-3</v>
      </c>
      <c r="M2263" s="10"/>
      <c r="N2263" s="6">
        <v>60.489629999999998</v>
      </c>
      <c r="O2263" s="16">
        <f t="shared" si="172"/>
        <v>-5.6955264206660638E-3</v>
      </c>
      <c r="P2263" s="10"/>
    </row>
    <row r="2264" spans="1:16" x14ac:dyDescent="0.25">
      <c r="A2264" s="23">
        <v>38919</v>
      </c>
      <c r="B2264"/>
      <c r="C2264" s="22"/>
      <c r="D2264" s="10"/>
      <c r="E2264" s="6">
        <v>25.484483000000001</v>
      </c>
      <c r="F2264" s="16">
        <f t="shared" si="169"/>
        <v>0.16721614573128463</v>
      </c>
      <c r="G2264" s="10"/>
      <c r="H2264" s="6">
        <v>10.76</v>
      </c>
      <c r="I2264" s="16">
        <f t="shared" si="170"/>
        <v>8.2524271844660158E-2</v>
      </c>
      <c r="J2264" s="10"/>
      <c r="K2264" s="6">
        <v>67.549232000000003</v>
      </c>
      <c r="L2264" s="16">
        <f t="shared" si="171"/>
        <v>3.7224749980000471E-3</v>
      </c>
      <c r="M2264" s="10"/>
      <c r="N2264" s="6">
        <v>60.525098</v>
      </c>
      <c r="O2264" s="16">
        <f t="shared" si="172"/>
        <v>-2.0747370911128327E-3</v>
      </c>
      <c r="P2264" s="10"/>
    </row>
    <row r="2265" spans="1:16" x14ac:dyDescent="0.25">
      <c r="A2265" s="23">
        <v>38918</v>
      </c>
      <c r="B2265"/>
      <c r="C2265" s="22"/>
      <c r="D2265" s="10"/>
      <c r="E2265" s="6">
        <v>25.443553999999999</v>
      </c>
      <c r="F2265" s="16">
        <f t="shared" si="169"/>
        <v>0.10499849281825302</v>
      </c>
      <c r="G2265" s="10"/>
      <c r="H2265" s="6">
        <v>10.78</v>
      </c>
      <c r="I2265" s="16">
        <f t="shared" si="170"/>
        <v>3.0651340996168619E-2</v>
      </c>
      <c r="J2265" s="10"/>
      <c r="K2265" s="6">
        <v>67.601149000000007</v>
      </c>
      <c r="L2265" s="16">
        <f t="shared" si="171"/>
        <v>7.4381815144741736E-4</v>
      </c>
      <c r="M2265" s="10"/>
      <c r="N2265" s="6">
        <v>60.638584000000002</v>
      </c>
      <c r="O2265" s="16">
        <f t="shared" si="172"/>
        <v>-6.7420740755708142E-4</v>
      </c>
      <c r="P2265" s="10"/>
    </row>
    <row r="2266" spans="1:16" x14ac:dyDescent="0.25">
      <c r="A2266" s="23">
        <v>38917</v>
      </c>
      <c r="B2266"/>
      <c r="C2266" s="22"/>
      <c r="D2266" s="10"/>
      <c r="E2266" s="6">
        <v>25.457197000000001</v>
      </c>
      <c r="F2266" s="16">
        <f t="shared" si="169"/>
        <v>9.8027611105498513E-2</v>
      </c>
      <c r="G2266" s="10"/>
      <c r="H2266" s="6">
        <v>10.88</v>
      </c>
      <c r="I2266" s="16">
        <f t="shared" si="170"/>
        <v>2.2770398481973375E-2</v>
      </c>
      <c r="J2266" s="10"/>
      <c r="K2266" s="6">
        <v>67.309123999999997</v>
      </c>
      <c r="L2266" s="16">
        <f t="shared" si="171"/>
        <v>2.5686083040368235E-3</v>
      </c>
      <c r="M2266" s="10"/>
      <c r="N2266" s="6">
        <v>60.461257000000003</v>
      </c>
      <c r="O2266" s="16">
        <f t="shared" si="172"/>
        <v>6.4832880120344605E-3</v>
      </c>
      <c r="P2266" s="10"/>
    </row>
    <row r="2267" spans="1:16" x14ac:dyDescent="0.25">
      <c r="A2267" s="23">
        <v>38916</v>
      </c>
      <c r="B2267"/>
      <c r="C2267" s="22"/>
      <c r="D2267" s="10"/>
      <c r="E2267" s="6">
        <v>25.027453000000001</v>
      </c>
      <c r="F2267" s="16">
        <f t="shared" si="169"/>
        <v>9.8939915600237294E-2</v>
      </c>
      <c r="G2267" s="10"/>
      <c r="H2267" s="6">
        <v>10.5</v>
      </c>
      <c r="I2267" s="16">
        <f t="shared" si="170"/>
        <v>1.2093023255814073E-2</v>
      </c>
      <c r="J2267" s="10"/>
      <c r="K2267" s="6">
        <v>67.004115999999996</v>
      </c>
      <c r="L2267" s="16">
        <f t="shared" si="171"/>
        <v>1.5005741927038851E-3</v>
      </c>
      <c r="M2267" s="10"/>
      <c r="N2267" s="6">
        <v>59.893816000000001</v>
      </c>
      <c r="O2267" s="16">
        <f t="shared" si="172"/>
        <v>5.5447003557387298E-3</v>
      </c>
      <c r="P2267" s="10"/>
    </row>
    <row r="2268" spans="1:16" x14ac:dyDescent="0.25">
      <c r="A2268" s="23">
        <v>38915</v>
      </c>
      <c r="B2268"/>
      <c r="C2268" s="22"/>
      <c r="D2268" s="10"/>
      <c r="E2268" s="6">
        <v>24.809170999999999</v>
      </c>
      <c r="F2268" s="16">
        <f t="shared" si="169"/>
        <v>8.2300812167146908E-2</v>
      </c>
      <c r="G2268" s="10"/>
      <c r="H2268" s="6">
        <v>10.47</v>
      </c>
      <c r="I2268" s="16">
        <f t="shared" si="170"/>
        <v>-4.4585987261146487E-2</v>
      </c>
      <c r="J2268" s="10"/>
      <c r="K2268" s="6">
        <v>67.354550000000003</v>
      </c>
      <c r="L2268" s="16">
        <f t="shared" si="171"/>
        <v>-5.7141510593659017E-3</v>
      </c>
      <c r="M2268" s="10"/>
      <c r="N2268" s="6">
        <v>60.411605999999999</v>
      </c>
      <c r="O2268" s="16">
        <f t="shared" si="172"/>
        <v>-3.6584150474624488E-3</v>
      </c>
      <c r="P2268" s="10"/>
    </row>
    <row r="2269" spans="1:16" x14ac:dyDescent="0.25">
      <c r="A2269" s="23">
        <v>38912</v>
      </c>
      <c r="B2269"/>
      <c r="C2269" s="22"/>
      <c r="D2269" s="10"/>
      <c r="E2269" s="6">
        <v>24.659103000000002</v>
      </c>
      <c r="F2269" s="16">
        <f t="shared" si="169"/>
        <v>8.6644699153829885E-2</v>
      </c>
      <c r="G2269" s="10"/>
      <c r="H2269" s="6">
        <v>10.54</v>
      </c>
      <c r="I2269" s="16">
        <f t="shared" si="170"/>
        <v>-3.9449541284403589E-2</v>
      </c>
      <c r="J2269" s="10"/>
      <c r="K2269" s="6">
        <v>67.283164999999997</v>
      </c>
      <c r="L2269" s="16">
        <f t="shared" si="171"/>
        <v>1.6949586098158331E-3</v>
      </c>
      <c r="M2269" s="10"/>
      <c r="N2269" s="6">
        <v>60.319398</v>
      </c>
      <c r="O2269" s="16">
        <f t="shared" si="172"/>
        <v>9.7021760283453329E-3</v>
      </c>
      <c r="P2269" s="10"/>
    </row>
    <row r="2270" spans="1:16" x14ac:dyDescent="0.25">
      <c r="A2270" s="23">
        <v>38911</v>
      </c>
      <c r="B2270"/>
      <c r="C2270" s="22"/>
      <c r="D2270" s="10"/>
      <c r="E2270" s="6">
        <v>25.197986</v>
      </c>
      <c r="F2270" s="16">
        <f t="shared" si="169"/>
        <v>6.4801210445794899E-2</v>
      </c>
      <c r="G2270" s="10"/>
      <c r="H2270" s="6">
        <v>10.52</v>
      </c>
      <c r="I2270" s="16">
        <f t="shared" si="170"/>
        <v>-3.4798534798534897E-2</v>
      </c>
      <c r="J2270" s="10"/>
      <c r="K2270" s="6">
        <v>67.224756999999997</v>
      </c>
      <c r="L2270" s="16">
        <f t="shared" si="171"/>
        <v>-2.4340472458993512E-3</v>
      </c>
      <c r="M2270" s="10"/>
      <c r="N2270" s="6">
        <v>60.283931000000003</v>
      </c>
      <c r="O2270" s="16">
        <f t="shared" si="172"/>
        <v>6.8531294257347941E-3</v>
      </c>
      <c r="P2270" s="10"/>
    </row>
    <row r="2271" spans="1:16" x14ac:dyDescent="0.25">
      <c r="A2271" s="23">
        <v>38910</v>
      </c>
      <c r="B2271"/>
      <c r="C2271" s="22"/>
      <c r="D2271" s="10"/>
      <c r="E2271" s="6">
        <v>25.034275999999998</v>
      </c>
      <c r="F2271" s="16">
        <f t="shared" si="169"/>
        <v>9.2899407180463189E-2</v>
      </c>
      <c r="G2271" s="10"/>
      <c r="H2271" s="6">
        <v>10.65</v>
      </c>
      <c r="I2271" s="16">
        <f t="shared" si="170"/>
        <v>-2.5925925925926019E-2</v>
      </c>
      <c r="J2271" s="10"/>
      <c r="K2271" s="6">
        <v>67.231247999999994</v>
      </c>
      <c r="L2271" s="16">
        <f t="shared" si="171"/>
        <v>2.9449763673381479E-3</v>
      </c>
      <c r="M2271" s="10"/>
      <c r="N2271" s="6">
        <v>60.049863999999999</v>
      </c>
      <c r="O2271" s="16">
        <f t="shared" si="172"/>
        <v>1.9243596082991976E-2</v>
      </c>
      <c r="P2271" s="10"/>
    </row>
    <row r="2272" spans="1:16" x14ac:dyDescent="0.25">
      <c r="A2272" s="23">
        <v>38909</v>
      </c>
      <c r="B2272"/>
      <c r="C2272" s="22"/>
      <c r="D2272" s="10"/>
      <c r="E2272" s="6">
        <v>25.423090999999999</v>
      </c>
      <c r="F2272" s="16">
        <f t="shared" si="169"/>
        <v>0.10243316038701944</v>
      </c>
      <c r="G2272" s="10"/>
      <c r="H2272" s="6">
        <v>11</v>
      </c>
      <c r="I2272" s="16">
        <f t="shared" si="170"/>
        <v>1.8814675446847673E-3</v>
      </c>
      <c r="J2272" s="10"/>
      <c r="K2272" s="6">
        <v>67.120928000000006</v>
      </c>
      <c r="L2272" s="16">
        <f t="shared" si="171"/>
        <v>4.7949785514702636E-3</v>
      </c>
      <c r="M2272" s="10"/>
      <c r="N2272" s="6">
        <v>60.035674999999998</v>
      </c>
      <c r="O2272" s="16">
        <f t="shared" si="172"/>
        <v>1.9818090873453098E-2</v>
      </c>
      <c r="P2272" s="10"/>
    </row>
    <row r="2273" spans="1:16" x14ac:dyDescent="0.25">
      <c r="A2273" s="23">
        <v>38908</v>
      </c>
      <c r="B2273"/>
      <c r="C2273" s="22"/>
      <c r="D2273" s="10"/>
      <c r="E2273" s="6">
        <v>25.116130999999999</v>
      </c>
      <c r="F2273" s="16">
        <f t="shared" si="169"/>
        <v>0.13766793273145694</v>
      </c>
      <c r="G2273" s="10"/>
      <c r="H2273" s="6">
        <v>10.86</v>
      </c>
      <c r="I2273" s="16">
        <f t="shared" si="170"/>
        <v>6.2801932367149815E-2</v>
      </c>
      <c r="J2273" s="10"/>
      <c r="K2273" s="6">
        <v>67.017093000000003</v>
      </c>
      <c r="L2273" s="16">
        <f t="shared" si="171"/>
        <v>1.2205563072644754E-3</v>
      </c>
      <c r="M2273" s="10"/>
      <c r="N2273" s="6">
        <v>59.844163999999999</v>
      </c>
      <c r="O2273" s="16">
        <f t="shared" si="172"/>
        <v>1.3520465919413249E-2</v>
      </c>
      <c r="P2273" s="10"/>
    </row>
    <row r="2274" spans="1:16" x14ac:dyDescent="0.25">
      <c r="A2274" s="23">
        <v>38905</v>
      </c>
      <c r="B2274"/>
      <c r="C2274" s="22"/>
      <c r="D2274" s="10"/>
      <c r="E2274" s="6">
        <v>25.218451999999999</v>
      </c>
      <c r="F2274" s="16">
        <f t="shared" si="169"/>
        <v>7.7751494956165512E-2</v>
      </c>
      <c r="G2274" s="10"/>
      <c r="H2274" s="6">
        <v>10.77</v>
      </c>
      <c r="I2274" s="16">
        <f t="shared" si="170"/>
        <v>3.3301617507136116E-2</v>
      </c>
      <c r="J2274" s="10"/>
      <c r="K2274" s="6">
        <v>66.932731000000004</v>
      </c>
      <c r="L2274" s="16">
        <f t="shared" si="171"/>
        <v>-2.5302033471013008E-3</v>
      </c>
      <c r="M2274" s="10"/>
      <c r="N2274" s="6">
        <v>59.787419</v>
      </c>
      <c r="O2274" s="16">
        <f t="shared" si="172"/>
        <v>9.8074776710384004E-3</v>
      </c>
      <c r="P2274" s="10"/>
    </row>
    <row r="2275" spans="1:16" x14ac:dyDescent="0.25">
      <c r="A2275" s="23">
        <v>38904</v>
      </c>
      <c r="B2275"/>
      <c r="C2275" s="22"/>
      <c r="D2275" s="10"/>
      <c r="E2275" s="6">
        <v>25.006989999999998</v>
      </c>
      <c r="F2275" s="16">
        <f t="shared" si="169"/>
        <v>8.7491612604982505E-2</v>
      </c>
      <c r="G2275" s="10"/>
      <c r="H2275" s="6">
        <v>10.99</v>
      </c>
      <c r="I2275" s="16">
        <f t="shared" si="170"/>
        <v>6.0039370078740051E-2</v>
      </c>
      <c r="J2275" s="10"/>
      <c r="K2275" s="6">
        <v>66.679641000000004</v>
      </c>
      <c r="L2275" s="16">
        <f t="shared" si="171"/>
        <v>-3.6904669244164356E-3</v>
      </c>
      <c r="M2275" s="10"/>
      <c r="N2275" s="6">
        <v>59.404392999999999</v>
      </c>
      <c r="O2275" s="16">
        <f t="shared" si="172"/>
        <v>8.1317029256489093E-3</v>
      </c>
      <c r="P2275" s="10"/>
    </row>
    <row r="2276" spans="1:16" x14ac:dyDescent="0.25">
      <c r="A2276" s="23">
        <v>38903</v>
      </c>
      <c r="B2276"/>
      <c r="C2276" s="22"/>
      <c r="D2276" s="10"/>
      <c r="E2276" s="6">
        <v>25.027453000000001</v>
      </c>
      <c r="F2276" s="16">
        <f t="shared" si="169"/>
        <v>9.2670579372999828E-2</v>
      </c>
      <c r="G2276" s="10"/>
      <c r="H2276" s="6">
        <v>10.92</v>
      </c>
      <c r="I2276" s="16">
        <f t="shared" si="170"/>
        <v>8.5968379446640375E-2</v>
      </c>
      <c r="J2276" s="10"/>
      <c r="K2276" s="6">
        <v>66.348675</v>
      </c>
      <c r="L2276" s="16">
        <f t="shared" si="171"/>
        <v>-8.7868515908529066E-3</v>
      </c>
      <c r="M2276" s="10"/>
      <c r="N2276" s="6">
        <v>59.042645</v>
      </c>
      <c r="O2276" s="16">
        <f t="shared" si="172"/>
        <v>-2.2341080832443128E-3</v>
      </c>
      <c r="P2276" s="10"/>
    </row>
    <row r="2277" spans="1:16" x14ac:dyDescent="0.25">
      <c r="A2277" s="23">
        <v>38901</v>
      </c>
      <c r="B2277"/>
      <c r="C2277" s="22"/>
      <c r="D2277" s="10"/>
      <c r="E2277" s="6">
        <v>24.979704000000002</v>
      </c>
      <c r="F2277" s="16">
        <f t="shared" si="169"/>
        <v>7.7688353602151317E-2</v>
      </c>
      <c r="G2277" s="10"/>
      <c r="H2277" s="6">
        <v>10.89</v>
      </c>
      <c r="I2277" s="16">
        <f t="shared" si="170"/>
        <v>8.44091360476662E-2</v>
      </c>
      <c r="J2277" s="10"/>
      <c r="K2277" s="6">
        <v>66.770493999999999</v>
      </c>
      <c r="L2277" s="16">
        <f t="shared" si="171"/>
        <v>-1.2667953780508889E-2</v>
      </c>
      <c r="M2277" s="10"/>
      <c r="N2277" s="6">
        <v>59.517884000000002</v>
      </c>
      <c r="O2277" s="16">
        <f t="shared" si="172"/>
        <v>-7.8409819138051118E-3</v>
      </c>
      <c r="P2277" s="10"/>
    </row>
    <row r="2278" spans="1:16" x14ac:dyDescent="0.25">
      <c r="A2278" s="23">
        <v>38898</v>
      </c>
      <c r="B2278"/>
      <c r="C2278" s="22"/>
      <c r="D2278" s="10"/>
      <c r="E2278" s="6">
        <v>24.850100000000001</v>
      </c>
      <c r="F2278" s="16">
        <f t="shared" si="169"/>
        <v>7.6569986691834124E-2</v>
      </c>
      <c r="G2278" s="10"/>
      <c r="H2278" s="6">
        <v>11.2</v>
      </c>
      <c r="I2278" s="16">
        <f t="shared" si="170"/>
        <v>8.4661354581673454E-2</v>
      </c>
      <c r="J2278" s="10"/>
      <c r="K2278" s="6">
        <v>66.852915999999993</v>
      </c>
      <c r="L2278" s="16">
        <f t="shared" si="171"/>
        <v>-7.0563907047901386E-3</v>
      </c>
      <c r="M2278" s="10"/>
      <c r="N2278" s="6">
        <v>59.576752999999997</v>
      </c>
      <c r="O2278" s="16">
        <f t="shared" si="172"/>
        <v>-4.4607015818187712E-4</v>
      </c>
      <c r="P2278" s="10"/>
    </row>
    <row r="2279" spans="1:16" x14ac:dyDescent="0.25">
      <c r="A2279" s="23">
        <v>38897</v>
      </c>
      <c r="B2279"/>
      <c r="C2279" s="22"/>
      <c r="D2279" s="10"/>
      <c r="E2279" s="6">
        <v>24.481746999999999</v>
      </c>
      <c r="F2279" s="16">
        <f t="shared" si="169"/>
        <v>7.0673240502100221E-2</v>
      </c>
      <c r="G2279" s="10"/>
      <c r="H2279" s="6">
        <v>11.15</v>
      </c>
      <c r="I2279" s="16">
        <f t="shared" si="170"/>
        <v>9.6963761018609151E-2</v>
      </c>
      <c r="J2279" s="10"/>
      <c r="K2279" s="6">
        <v>66.484634</v>
      </c>
      <c r="L2279" s="16">
        <f t="shared" si="171"/>
        <v>-5.2595592395437984E-3</v>
      </c>
      <c r="M2279" s="10"/>
      <c r="N2279" s="6">
        <v>59.004444999999997</v>
      </c>
      <c r="O2279" s="16">
        <f t="shared" si="172"/>
        <v>2.6756810294294997E-3</v>
      </c>
      <c r="P2279" s="10"/>
    </row>
    <row r="2280" spans="1:16" x14ac:dyDescent="0.25">
      <c r="A2280" s="23">
        <v>38896</v>
      </c>
      <c r="B2280"/>
      <c r="C2280" s="22"/>
      <c r="D2280" s="10"/>
      <c r="E2280" s="6">
        <v>23.942862000000002</v>
      </c>
      <c r="F2280" s="16">
        <f t="shared" si="169"/>
        <v>3.3484317656900187E-2</v>
      </c>
      <c r="G2280" s="10"/>
      <c r="H2280" s="6">
        <v>10.82</v>
      </c>
      <c r="I2280" s="16">
        <f t="shared" si="170"/>
        <v>8.6744639376218347E-2</v>
      </c>
      <c r="J2280" s="10"/>
      <c r="K2280" s="6">
        <v>66.135733999999999</v>
      </c>
      <c r="L2280" s="16">
        <f t="shared" si="171"/>
        <v>-1.1212776477308783E-2</v>
      </c>
      <c r="M2280" s="10"/>
      <c r="N2280" s="6">
        <v>58.806609999999999</v>
      </c>
      <c r="O2280" s="16">
        <f t="shared" si="172"/>
        <v>-4.3618994020951929E-3</v>
      </c>
      <c r="P2280" s="10"/>
    </row>
    <row r="2281" spans="1:16" x14ac:dyDescent="0.25">
      <c r="A2281" s="23">
        <v>38895</v>
      </c>
      <c r="B2281"/>
      <c r="C2281" s="22"/>
      <c r="D2281" s="10"/>
      <c r="E2281" s="6">
        <v>23.676829999999999</v>
      </c>
      <c r="F2281" s="16">
        <f t="shared" si="169"/>
        <v>3.3987833309473414E-2</v>
      </c>
      <c r="G2281" s="10"/>
      <c r="H2281" s="6">
        <v>10.84</v>
      </c>
      <c r="I2281" s="16">
        <f t="shared" si="170"/>
        <v>4.5410628019323829E-2</v>
      </c>
      <c r="J2281" s="10"/>
      <c r="K2281" s="6">
        <v>66.284336999999994</v>
      </c>
      <c r="L2281" s="16">
        <f t="shared" si="171"/>
        <v>-1.0150043932476427E-2</v>
      </c>
      <c r="M2281" s="10"/>
      <c r="N2281" s="6">
        <v>59.117491000000001</v>
      </c>
      <c r="O2281" s="16">
        <f t="shared" si="172"/>
        <v>5.7964305970890084E-3</v>
      </c>
      <c r="P2281" s="10"/>
    </row>
    <row r="2282" spans="1:16" x14ac:dyDescent="0.25">
      <c r="A2282" s="23">
        <v>38894</v>
      </c>
      <c r="B2282"/>
      <c r="C2282" s="22"/>
      <c r="D2282" s="10"/>
      <c r="E2282" s="6">
        <v>23.888292</v>
      </c>
      <c r="F2282" s="16">
        <f t="shared" si="169"/>
        <v>-2.1016132763851392E-4</v>
      </c>
      <c r="G2282" s="10"/>
      <c r="H2282" s="6">
        <v>10.98</v>
      </c>
      <c r="I2282" s="16">
        <f t="shared" si="170"/>
        <v>2.457466918714557E-2</v>
      </c>
      <c r="J2282" s="10"/>
      <c r="K2282" s="6">
        <v>66.387716999999995</v>
      </c>
      <c r="L2282" s="16">
        <f t="shared" si="171"/>
        <v>-1.1068726047437694E-2</v>
      </c>
      <c r="M2282" s="10"/>
      <c r="N2282" s="6">
        <v>58.827806000000002</v>
      </c>
      <c r="O2282" s="16">
        <f t="shared" si="172"/>
        <v>4.8243815550810254E-3</v>
      </c>
      <c r="P2282" s="10"/>
    </row>
    <row r="2283" spans="1:16" x14ac:dyDescent="0.25">
      <c r="A2283" s="23">
        <v>38891</v>
      </c>
      <c r="B2283"/>
      <c r="C2283" s="22"/>
      <c r="D2283" s="10"/>
      <c r="E2283" s="6">
        <v>23.83372</v>
      </c>
      <c r="F2283" s="16">
        <f t="shared" si="169"/>
        <v>2.1222730837099579E-2</v>
      </c>
      <c r="G2283" s="10"/>
      <c r="H2283" s="6">
        <v>10.87</v>
      </c>
      <c r="I2283" s="16">
        <f t="shared" si="170"/>
        <v>4.6711153479504386E-2</v>
      </c>
      <c r="J2283" s="10"/>
      <c r="K2283" s="6">
        <v>66.387716999999995</v>
      </c>
      <c r="L2283" s="16">
        <f t="shared" si="171"/>
        <v>-5.9000118745051733E-3</v>
      </c>
      <c r="M2283" s="10"/>
      <c r="N2283" s="6">
        <v>58.940852</v>
      </c>
      <c r="O2283" s="16">
        <f t="shared" si="172"/>
        <v>7.3714669019468992E-3</v>
      </c>
      <c r="P2283" s="10"/>
    </row>
    <row r="2284" spans="1:16" x14ac:dyDescent="0.25">
      <c r="A2284" s="23">
        <v>38890</v>
      </c>
      <c r="B2284"/>
      <c r="C2284" s="22"/>
      <c r="D2284" s="10"/>
      <c r="E2284" s="6">
        <v>24.045183000000002</v>
      </c>
      <c r="F2284" s="16">
        <f t="shared" si="169"/>
        <v>3.0775278921102878E-2</v>
      </c>
      <c r="G2284" s="10"/>
      <c r="H2284" s="6">
        <v>10.48</v>
      </c>
      <c r="I2284" s="16">
        <f t="shared" si="170"/>
        <v>5.5339805825242561E-2</v>
      </c>
      <c r="J2284" s="10"/>
      <c r="K2284" s="6">
        <v>66.497553999999994</v>
      </c>
      <c r="L2284" s="16">
        <f t="shared" si="171"/>
        <v>-5.0371967623314973E-3</v>
      </c>
      <c r="M2284" s="10"/>
      <c r="N2284" s="6">
        <v>59.060965000000003</v>
      </c>
      <c r="O2284" s="16">
        <f t="shared" si="172"/>
        <v>1.3337209197571642E-2</v>
      </c>
      <c r="P2284" s="10"/>
    </row>
    <row r="2285" spans="1:16" x14ac:dyDescent="0.25">
      <c r="A2285" s="23">
        <v>38889</v>
      </c>
      <c r="B2285"/>
      <c r="C2285" s="22"/>
      <c r="D2285" s="10"/>
      <c r="E2285" s="6">
        <v>24.058826</v>
      </c>
      <c r="F2285" s="16">
        <f t="shared" si="169"/>
        <v>3.3291367426632634E-2</v>
      </c>
      <c r="G2285" s="10"/>
      <c r="H2285" s="6">
        <v>10.49</v>
      </c>
      <c r="I2285" s="16">
        <f t="shared" si="170"/>
        <v>-1.9047619047618536E-3</v>
      </c>
      <c r="J2285" s="10"/>
      <c r="K2285" s="6">
        <v>66.652624000000003</v>
      </c>
      <c r="L2285" s="16">
        <f t="shared" si="171"/>
        <v>-5.8835619297226138E-3</v>
      </c>
      <c r="M2285" s="10"/>
      <c r="N2285" s="6">
        <v>59.400114000000002</v>
      </c>
      <c r="O2285" s="16">
        <f t="shared" si="172"/>
        <v>6.9954349035830088E-3</v>
      </c>
      <c r="P2285" s="10"/>
    </row>
    <row r="2286" spans="1:16" x14ac:dyDescent="0.25">
      <c r="A2286" s="23">
        <v>38888</v>
      </c>
      <c r="B2286"/>
      <c r="C2286" s="22"/>
      <c r="D2286" s="10"/>
      <c r="E2286" s="6">
        <v>23.820077999999999</v>
      </c>
      <c r="F2286" s="16">
        <f t="shared" si="169"/>
        <v>2.9106352894537002E-2</v>
      </c>
      <c r="G2286" s="10"/>
      <c r="H2286" s="6">
        <v>10.3</v>
      </c>
      <c r="I2286" s="16">
        <f t="shared" si="170"/>
        <v>-3.5845588235294157E-2</v>
      </c>
      <c r="J2286" s="10"/>
      <c r="K2286" s="6">
        <v>66.736615999999998</v>
      </c>
      <c r="L2286" s="16">
        <f t="shared" si="171"/>
        <v>-5.2876023420262985E-3</v>
      </c>
      <c r="M2286" s="10"/>
      <c r="N2286" s="6">
        <v>59.385986000000003</v>
      </c>
      <c r="O2286" s="16">
        <f t="shared" si="172"/>
        <v>7.8198526488764131E-3</v>
      </c>
      <c r="P2286" s="10"/>
    </row>
    <row r="2287" spans="1:16" x14ac:dyDescent="0.25">
      <c r="A2287" s="23">
        <v>38887</v>
      </c>
      <c r="B2287"/>
      <c r="C2287" s="22"/>
      <c r="D2287" s="10"/>
      <c r="E2287" s="6">
        <v>23.506297</v>
      </c>
      <c r="F2287" s="16">
        <f t="shared" si="169"/>
        <v>2.5996344932294635E-2</v>
      </c>
      <c r="G2287" s="10"/>
      <c r="H2287" s="6">
        <v>10.34</v>
      </c>
      <c r="I2287" s="16">
        <f t="shared" si="170"/>
        <v>-6.2784349408553153E-2</v>
      </c>
      <c r="J2287" s="10"/>
      <c r="K2287" s="6">
        <v>66.788306000000006</v>
      </c>
      <c r="L2287" s="16">
        <f t="shared" si="171"/>
        <v>-3.3642120913850437E-3</v>
      </c>
      <c r="M2287" s="10"/>
      <c r="N2287" s="6">
        <v>59.484903000000003</v>
      </c>
      <c r="O2287" s="16">
        <f t="shared" si="172"/>
        <v>9.3880109947275248E-3</v>
      </c>
      <c r="P2287" s="10"/>
    </row>
    <row r="2288" spans="1:16" x14ac:dyDescent="0.25">
      <c r="A2288" s="23">
        <v>38884</v>
      </c>
      <c r="B2288"/>
      <c r="C2288" s="22"/>
      <c r="D2288" s="10"/>
      <c r="E2288" s="6">
        <v>23.472190999999999</v>
      </c>
      <c r="F2288" s="16">
        <f t="shared" si="169"/>
        <v>1.1893102115280163E-2</v>
      </c>
      <c r="G2288" s="10"/>
      <c r="H2288" s="6">
        <v>10.33</v>
      </c>
      <c r="I2288" s="16">
        <f t="shared" si="170"/>
        <v>-4.9632352941176516E-2</v>
      </c>
      <c r="J2288" s="10"/>
      <c r="K2288" s="6">
        <v>66.872298000000001</v>
      </c>
      <c r="L2288" s="16">
        <f t="shared" si="171"/>
        <v>-2.2087615672917726E-3</v>
      </c>
      <c r="M2288" s="10"/>
      <c r="N2288" s="6">
        <v>59.569685999999997</v>
      </c>
      <c r="O2288" s="16">
        <f t="shared" si="172"/>
        <v>1.0464941353358403E-2</v>
      </c>
      <c r="P2288" s="10"/>
    </row>
    <row r="2289" spans="1:16" x14ac:dyDescent="0.25">
      <c r="A2289" s="23">
        <v>38883</v>
      </c>
      <c r="B2289"/>
      <c r="C2289" s="22"/>
      <c r="D2289" s="10"/>
      <c r="E2289" s="6">
        <v>23.417622000000001</v>
      </c>
      <c r="F2289" s="16">
        <f t="shared" si="169"/>
        <v>9.5457902407840578E-3</v>
      </c>
      <c r="G2289" s="10"/>
      <c r="H2289" s="6">
        <v>10.59</v>
      </c>
      <c r="I2289" s="16">
        <f t="shared" si="170"/>
        <v>-6.0909090909090913E-2</v>
      </c>
      <c r="J2289" s="10"/>
      <c r="K2289" s="6">
        <v>66.962753000000006</v>
      </c>
      <c r="L2289" s="16">
        <f t="shared" si="171"/>
        <v>2.9603975809022742E-4</v>
      </c>
      <c r="M2289" s="10"/>
      <c r="N2289" s="6">
        <v>59.703933999999997</v>
      </c>
      <c r="O2289" s="16">
        <f t="shared" si="172"/>
        <v>1.2510373526852803E-2</v>
      </c>
      <c r="P2289" s="10"/>
    </row>
    <row r="2290" spans="1:16" x14ac:dyDescent="0.25">
      <c r="A2290" s="23">
        <v>38882</v>
      </c>
      <c r="B2290"/>
      <c r="C2290" s="22"/>
      <c r="D2290" s="10"/>
      <c r="E2290" s="6">
        <v>22.844629999999999</v>
      </c>
      <c r="F2290" s="16">
        <f t="shared" si="169"/>
        <v>1.2189214577679186E-2</v>
      </c>
      <c r="G2290" s="10"/>
      <c r="H2290" s="6">
        <v>10.31</v>
      </c>
      <c r="I2290" s="16">
        <f t="shared" si="170"/>
        <v>-3.6396724294813554E-2</v>
      </c>
      <c r="J2290" s="10"/>
      <c r="K2290" s="6">
        <v>67.098436000000007</v>
      </c>
      <c r="L2290" s="16">
        <f t="shared" si="171"/>
        <v>2.8073107398074448E-3</v>
      </c>
      <c r="M2290" s="10"/>
      <c r="N2290" s="6">
        <v>60.050144000000003</v>
      </c>
      <c r="O2290" s="16">
        <f t="shared" si="172"/>
        <v>2.0898047578203682E-2</v>
      </c>
      <c r="P2290" s="10"/>
    </row>
    <row r="2291" spans="1:16" x14ac:dyDescent="0.25">
      <c r="A2291" s="23">
        <v>38881</v>
      </c>
      <c r="B2291"/>
      <c r="C2291" s="22"/>
      <c r="D2291" s="10"/>
      <c r="E2291" s="6">
        <v>22.960591000000001</v>
      </c>
      <c r="F2291" s="16">
        <f t="shared" si="169"/>
        <v>-7.9511538416274785E-3</v>
      </c>
      <c r="G2291" s="10"/>
      <c r="H2291" s="6">
        <v>10.25</v>
      </c>
      <c r="I2291" s="16">
        <f t="shared" si="170"/>
        <v>-5.8447488584474794E-2</v>
      </c>
      <c r="J2291" s="10"/>
      <c r="K2291" s="6">
        <v>67.389188000000004</v>
      </c>
      <c r="L2291" s="16">
        <f t="shared" si="171"/>
        <v>4.452086907879016E-3</v>
      </c>
      <c r="M2291" s="10"/>
      <c r="N2291" s="6">
        <v>60.657781999999997</v>
      </c>
      <c r="O2291" s="16">
        <f t="shared" si="172"/>
        <v>2.5091044681008201E-2</v>
      </c>
      <c r="P2291" s="10"/>
    </row>
    <row r="2292" spans="1:16" x14ac:dyDescent="0.25">
      <c r="A2292" s="23">
        <v>38880</v>
      </c>
      <c r="B2292"/>
      <c r="C2292" s="22"/>
      <c r="D2292" s="10"/>
      <c r="E2292" s="6">
        <v>22.762771999999998</v>
      </c>
      <c r="F2292" s="16">
        <f t="shared" si="169"/>
        <v>-1.24582751780421E-2</v>
      </c>
      <c r="G2292" s="10"/>
      <c r="H2292" s="6">
        <v>10.3</v>
      </c>
      <c r="I2292" s="16">
        <f t="shared" si="170"/>
        <v>-5.9633027522935755E-2</v>
      </c>
      <c r="J2292" s="10"/>
      <c r="K2292" s="6">
        <v>67.318115000000006</v>
      </c>
      <c r="L2292" s="16">
        <f t="shared" si="171"/>
        <v>8.8045945158452543E-3</v>
      </c>
      <c r="M2292" s="10"/>
      <c r="N2292" s="6">
        <v>60.615391000000002</v>
      </c>
      <c r="O2292" s="16">
        <f t="shared" si="172"/>
        <v>3.3229490483576152E-2</v>
      </c>
      <c r="P2292" s="10"/>
    </row>
    <row r="2293" spans="1:16" x14ac:dyDescent="0.25">
      <c r="A2293" s="23">
        <v>38877</v>
      </c>
      <c r="B2293"/>
      <c r="C2293" s="22"/>
      <c r="D2293" s="10"/>
      <c r="E2293" s="6">
        <v>23.062912000000001</v>
      </c>
      <c r="F2293" s="16">
        <f t="shared" si="169"/>
        <v>-1.4104173023570588E-2</v>
      </c>
      <c r="G2293" s="10"/>
      <c r="H2293" s="6">
        <v>10.44</v>
      </c>
      <c r="I2293" s="16">
        <f t="shared" si="170"/>
        <v>-5.2437902483900456E-2</v>
      </c>
      <c r="J2293" s="10"/>
      <c r="K2293" s="6">
        <v>67.499025000000003</v>
      </c>
      <c r="L2293" s="16">
        <f t="shared" si="171"/>
        <v>9.2960689950842834E-3</v>
      </c>
      <c r="M2293" s="10"/>
      <c r="N2293" s="6">
        <v>60.565931999999997</v>
      </c>
      <c r="O2293" s="16">
        <f t="shared" si="172"/>
        <v>3.52376111600885E-2</v>
      </c>
      <c r="P2293" s="10"/>
    </row>
    <row r="2294" spans="1:16" x14ac:dyDescent="0.25">
      <c r="A2294" s="23">
        <v>38876</v>
      </c>
      <c r="B2294"/>
      <c r="C2294" s="22"/>
      <c r="D2294" s="10"/>
      <c r="E2294" s="6">
        <v>23.172052999999998</v>
      </c>
      <c r="F2294" s="16">
        <f t="shared" si="169"/>
        <v>-6.3282350391035136E-3</v>
      </c>
      <c r="G2294" s="10"/>
      <c r="H2294" s="6">
        <v>10.54</v>
      </c>
      <c r="I2294" s="16">
        <f t="shared" si="170"/>
        <v>-5.3490480507706217E-2</v>
      </c>
      <c r="J2294" s="10"/>
      <c r="K2294" s="6">
        <v>67.427953000000002</v>
      </c>
      <c r="L2294" s="16">
        <f t="shared" si="171"/>
        <v>6.8797582188717676E-3</v>
      </c>
      <c r="M2294" s="10"/>
      <c r="N2294" s="6">
        <v>60.247979000000001</v>
      </c>
      <c r="O2294" s="16">
        <f t="shared" si="172"/>
        <v>2.661920859818534E-2</v>
      </c>
      <c r="P2294" s="10"/>
    </row>
    <row r="2295" spans="1:16" x14ac:dyDescent="0.25">
      <c r="A2295" s="23">
        <v>38875</v>
      </c>
      <c r="B2295"/>
      <c r="C2295" s="22"/>
      <c r="D2295" s="10"/>
      <c r="E2295" s="6">
        <v>23.165230999999999</v>
      </c>
      <c r="F2295" s="16">
        <f t="shared" si="169"/>
        <v>-6.8197194610727374E-3</v>
      </c>
      <c r="G2295" s="10"/>
      <c r="H2295" s="6">
        <v>10.75</v>
      </c>
      <c r="I2295" s="16">
        <f t="shared" si="170"/>
        <v>-3.0358785648574083E-2</v>
      </c>
      <c r="J2295" s="10"/>
      <c r="K2295" s="6">
        <v>67.208273000000005</v>
      </c>
      <c r="L2295" s="16">
        <f t="shared" si="171"/>
        <v>8.1315763033595889E-3</v>
      </c>
      <c r="M2295" s="10"/>
      <c r="N2295" s="6">
        <v>60.127865999999997</v>
      </c>
      <c r="O2295" s="16">
        <f t="shared" si="172"/>
        <v>2.1958407696376803E-2</v>
      </c>
      <c r="P2295" s="10"/>
    </row>
    <row r="2296" spans="1:16" x14ac:dyDescent="0.25">
      <c r="A2296" s="23">
        <v>38874</v>
      </c>
      <c r="B2296"/>
      <c r="C2296" s="22"/>
      <c r="D2296" s="10"/>
      <c r="E2296" s="6">
        <v>23.124303999999999</v>
      </c>
      <c r="F2296" s="16">
        <f t="shared" si="169"/>
        <v>9.8831756952688643E-4</v>
      </c>
      <c r="G2296" s="10"/>
      <c r="H2296" s="6">
        <v>10.99</v>
      </c>
      <c r="I2296" s="16">
        <f t="shared" si="170"/>
        <v>-1.9160583941605913E-2</v>
      </c>
      <c r="J2296" s="10"/>
      <c r="K2296" s="6">
        <v>67.389188000000004</v>
      </c>
      <c r="L2296" s="16">
        <f t="shared" si="171"/>
        <v>6.6790173374025041E-3</v>
      </c>
      <c r="M2296" s="10"/>
      <c r="N2296" s="6">
        <v>60.113737</v>
      </c>
      <c r="O2296" s="16">
        <f t="shared" si="172"/>
        <v>2.125675394325599E-2</v>
      </c>
      <c r="P2296" s="10"/>
    </row>
    <row r="2297" spans="1:16" x14ac:dyDescent="0.25">
      <c r="A2297" s="23">
        <v>38873</v>
      </c>
      <c r="B2297"/>
      <c r="C2297" s="22"/>
      <c r="D2297" s="10"/>
      <c r="E2297" s="6">
        <v>22.830987</v>
      </c>
      <c r="F2297" s="16">
        <f t="shared" si="169"/>
        <v>1.5544159267752988E-3</v>
      </c>
      <c r="G2297" s="10"/>
      <c r="H2297" s="6">
        <v>10.9</v>
      </c>
      <c r="I2297" s="16">
        <f t="shared" si="170"/>
        <v>1.4773776546629813E-2</v>
      </c>
      <c r="J2297" s="10"/>
      <c r="K2297" s="6">
        <v>67.240579999999994</v>
      </c>
      <c r="L2297" s="16">
        <f t="shared" si="171"/>
        <v>8.2280117094100103E-3</v>
      </c>
      <c r="M2297" s="10"/>
      <c r="N2297" s="6">
        <v>59.831113999999999</v>
      </c>
      <c r="O2297" s="16">
        <f t="shared" si="172"/>
        <v>1.9317727307287758E-2</v>
      </c>
      <c r="P2297" s="10"/>
    </row>
    <row r="2298" spans="1:16" x14ac:dyDescent="0.25">
      <c r="A2298" s="23">
        <v>38870</v>
      </c>
      <c r="B2298"/>
      <c r="C2298" s="22"/>
      <c r="D2298" s="10"/>
      <c r="E2298" s="6">
        <v>23.15841</v>
      </c>
      <c r="F2298" s="16">
        <f t="shared" si="169"/>
        <v>-1.4889795398478567E-2</v>
      </c>
      <c r="G2298" s="10"/>
      <c r="H2298" s="6">
        <v>10.92</v>
      </c>
      <c r="I2298" s="16">
        <f t="shared" si="170"/>
        <v>1.9644527595884087E-2</v>
      </c>
      <c r="J2298" s="10"/>
      <c r="K2298" s="6">
        <v>67.447334999999995</v>
      </c>
      <c r="L2298" s="16">
        <f t="shared" si="171"/>
        <v>1.2068279810770743E-3</v>
      </c>
      <c r="M2298" s="10"/>
      <c r="N2298" s="6">
        <v>59.908835000000003</v>
      </c>
      <c r="O2298" s="16">
        <f t="shared" si="172"/>
        <v>2.4902782203046758E-3</v>
      </c>
      <c r="P2298" s="10"/>
    </row>
    <row r="2299" spans="1:16" x14ac:dyDescent="0.25">
      <c r="A2299" s="23">
        <v>38869</v>
      </c>
      <c r="B2299"/>
      <c r="C2299" s="22"/>
      <c r="D2299" s="10"/>
      <c r="E2299" s="6">
        <v>23.056089</v>
      </c>
      <c r="F2299" s="16">
        <f t="shared" si="169"/>
        <v>-1.1404673977851054E-2</v>
      </c>
      <c r="G2299" s="10"/>
      <c r="H2299" s="6">
        <v>10.8</v>
      </c>
      <c r="I2299" s="16">
        <f t="shared" si="170"/>
        <v>4.5998160073597028E-3</v>
      </c>
      <c r="J2299" s="10"/>
      <c r="K2299" s="6">
        <v>67.027362999999994</v>
      </c>
      <c r="L2299" s="16">
        <f t="shared" si="171"/>
        <v>6.3010662020677177E-3</v>
      </c>
      <c r="M2299" s="10"/>
      <c r="N2299" s="6">
        <v>59.145753999999997</v>
      </c>
      <c r="O2299" s="16">
        <f t="shared" si="172"/>
        <v>7.817118699630532E-3</v>
      </c>
      <c r="P2299" s="10"/>
    </row>
    <row r="2300" spans="1:16" x14ac:dyDescent="0.25">
      <c r="A2300" s="23">
        <v>38868</v>
      </c>
      <c r="B2300"/>
      <c r="C2300" s="22"/>
      <c r="D2300" s="10"/>
      <c r="E2300" s="6">
        <v>22.708203000000001</v>
      </c>
      <c r="F2300" s="16">
        <f t="shared" si="169"/>
        <v>-2.3083958991209297E-2</v>
      </c>
      <c r="G2300" s="10"/>
      <c r="H2300" s="6">
        <v>10.63</v>
      </c>
      <c r="I2300" s="16">
        <f t="shared" si="170"/>
        <v>-1.098901098901095E-2</v>
      </c>
      <c r="J2300" s="10"/>
      <c r="K2300" s="6">
        <v>66.910414000000003</v>
      </c>
      <c r="L2300" s="16">
        <f t="shared" si="171"/>
        <v>1.9503597252428229E-3</v>
      </c>
      <c r="M2300" s="10"/>
      <c r="N2300" s="6">
        <v>58.882916999999999</v>
      </c>
      <c r="O2300" s="16">
        <f t="shared" si="172"/>
        <v>7.6295252389968482E-4</v>
      </c>
      <c r="P2300" s="10"/>
    </row>
    <row r="2301" spans="1:16" x14ac:dyDescent="0.25">
      <c r="A2301" s="23">
        <v>38867</v>
      </c>
      <c r="B2301"/>
      <c r="C2301" s="22"/>
      <c r="D2301" s="10"/>
      <c r="E2301" s="6">
        <v>22.346671000000001</v>
      </c>
      <c r="F2301" s="16">
        <f t="shared" si="169"/>
        <v>-2.1042230648372517E-2</v>
      </c>
      <c r="G2301" s="10"/>
      <c r="H2301" s="6">
        <v>10.35</v>
      </c>
      <c r="I2301" s="16">
        <f t="shared" si="170"/>
        <v>-2.8336380255941429E-2</v>
      </c>
      <c r="J2301" s="10"/>
      <c r="K2301" s="6">
        <v>67.039102999999997</v>
      </c>
      <c r="L2301" s="16">
        <f t="shared" si="171"/>
        <v>-2.7651723236354897E-4</v>
      </c>
      <c r="M2301" s="10"/>
      <c r="N2301" s="6">
        <v>59.234793000000003</v>
      </c>
      <c r="O2301" s="16">
        <f t="shared" si="172"/>
        <v>-4.5108403872395897E-3</v>
      </c>
      <c r="P2301" s="10"/>
    </row>
    <row r="2302" spans="1:16" x14ac:dyDescent="0.25">
      <c r="A2302" s="23">
        <v>38863</v>
      </c>
      <c r="B2302"/>
      <c r="C2302" s="22"/>
      <c r="D2302" s="10"/>
      <c r="E2302" s="6">
        <v>23.304195</v>
      </c>
      <c r="F2302" s="16">
        <f t="shared" si="169"/>
        <v>-3.8863153680633644E-2</v>
      </c>
      <c r="G2302" s="10"/>
      <c r="H2302" s="6">
        <v>10.51</v>
      </c>
      <c r="I2302" s="16">
        <f t="shared" si="170"/>
        <v>-5.3930530164533863E-2</v>
      </c>
      <c r="J2302" s="10"/>
      <c r="K2302" s="6">
        <v>67.187089999999998</v>
      </c>
      <c r="L2302" s="16">
        <f t="shared" si="171"/>
        <v>9.7562087075231396E-4</v>
      </c>
      <c r="M2302" s="10"/>
      <c r="N2302" s="6">
        <v>59.262943999999997</v>
      </c>
      <c r="O2302" s="16">
        <f t="shared" si="172"/>
        <v>-4.6956484422528977E-3</v>
      </c>
      <c r="P2302" s="10"/>
    </row>
    <row r="2303" spans="1:16" x14ac:dyDescent="0.25">
      <c r="A2303" s="23">
        <v>38862</v>
      </c>
      <c r="B2303"/>
      <c r="C2303" s="22"/>
      <c r="D2303" s="10"/>
      <c r="E2303" s="6">
        <v>23.18956</v>
      </c>
      <c r="F2303" s="16">
        <f t="shared" si="169"/>
        <v>2.2485273926488469E-2</v>
      </c>
      <c r="G2303" s="10"/>
      <c r="H2303" s="6">
        <v>10.16</v>
      </c>
      <c r="I2303" s="16">
        <f t="shared" si="170"/>
        <v>-2.8650646950092451E-2</v>
      </c>
      <c r="J2303" s="10"/>
      <c r="K2303" s="6">
        <v>67.180659000000006</v>
      </c>
      <c r="L2303" s="16">
        <f t="shared" si="171"/>
        <v>7.231558202838162E-3</v>
      </c>
      <c r="M2303" s="10"/>
      <c r="N2303" s="6">
        <v>59.305166999999997</v>
      </c>
      <c r="O2303" s="16">
        <f t="shared" si="172"/>
        <v>-2.4601786180875607E-3</v>
      </c>
      <c r="P2303" s="10"/>
    </row>
    <row r="2304" spans="1:16" x14ac:dyDescent="0.25">
      <c r="A2304" s="23">
        <v>38861</v>
      </c>
      <c r="B2304"/>
      <c r="C2304" s="22"/>
      <c r="D2304" s="10"/>
      <c r="E2304" s="6">
        <v>22.886119999999998</v>
      </c>
      <c r="F2304" s="16">
        <f t="shared" si="169"/>
        <v>1.3258691294111946E-2</v>
      </c>
      <c r="G2304" s="10"/>
      <c r="H2304" s="6">
        <v>10.119999999999999</v>
      </c>
      <c r="I2304" s="16">
        <f t="shared" si="170"/>
        <v>-6.8744271310724137E-2</v>
      </c>
      <c r="J2304" s="10"/>
      <c r="K2304" s="6">
        <v>67.270739000000006</v>
      </c>
      <c r="L2304" s="16">
        <f t="shared" si="171"/>
        <v>6.9417143396732772E-3</v>
      </c>
      <c r="M2304" s="10"/>
      <c r="N2304" s="6">
        <v>59.537405999999997</v>
      </c>
      <c r="O2304" s="16">
        <f t="shared" si="172"/>
        <v>1.9153330288428361E-3</v>
      </c>
      <c r="P2304" s="10"/>
    </row>
    <row r="2305" spans="1:16" x14ac:dyDescent="0.25">
      <c r="A2305" s="23">
        <v>38860</v>
      </c>
      <c r="B2305"/>
      <c r="C2305" s="22"/>
      <c r="D2305" s="10"/>
      <c r="E2305" s="6">
        <v>23.223275000000001</v>
      </c>
      <c r="F2305" s="16">
        <f t="shared" si="169"/>
        <v>2.6587886704618757E-3</v>
      </c>
      <c r="G2305" s="10"/>
      <c r="H2305" s="6">
        <v>10.07</v>
      </c>
      <c r="I2305" s="16">
        <f t="shared" si="170"/>
        <v>-7.1559633027522995E-2</v>
      </c>
      <c r="J2305" s="10"/>
      <c r="K2305" s="6">
        <v>67.199961000000002</v>
      </c>
      <c r="L2305" s="16">
        <f t="shared" si="171"/>
        <v>6.3593974661715347E-3</v>
      </c>
      <c r="M2305" s="10"/>
      <c r="N2305" s="6">
        <v>59.509256000000001</v>
      </c>
      <c r="O2305" s="16">
        <f t="shared" si="172"/>
        <v>-1.2578593141459038E-3</v>
      </c>
      <c r="P2305" s="10"/>
    </row>
    <row r="2306" spans="1:16" x14ac:dyDescent="0.25">
      <c r="A2306" s="23">
        <v>38859</v>
      </c>
      <c r="B2306"/>
      <c r="C2306" s="22"/>
      <c r="D2306" s="10"/>
      <c r="E2306" s="6">
        <v>23.203047000000002</v>
      </c>
      <c r="F2306" s="16">
        <f t="shared" si="169"/>
        <v>1.1156684150708474E-2</v>
      </c>
      <c r="G2306" s="10"/>
      <c r="H2306" s="6">
        <v>10.039999999999999</v>
      </c>
      <c r="I2306" s="16">
        <f t="shared" si="170"/>
        <v>-6.3255813953488338E-2</v>
      </c>
      <c r="J2306" s="10"/>
      <c r="K2306" s="6">
        <v>67.245001000000002</v>
      </c>
      <c r="L2306" s="16">
        <f t="shared" si="171"/>
        <v>2.1313646451248669E-3</v>
      </c>
      <c r="M2306" s="10"/>
      <c r="N2306" s="6">
        <v>59.544445000000003</v>
      </c>
      <c r="O2306" s="16">
        <f t="shared" si="172"/>
        <v>-7.797118167305217E-3</v>
      </c>
      <c r="P2306" s="10"/>
    </row>
    <row r="2307" spans="1:16" x14ac:dyDescent="0.25">
      <c r="A2307" s="23">
        <v>38856</v>
      </c>
      <c r="B2307"/>
      <c r="C2307" s="22"/>
      <c r="D2307" s="10"/>
      <c r="E2307" s="6">
        <v>23.209789000000001</v>
      </c>
      <c r="F2307" s="16">
        <f t="shared" si="169"/>
        <v>-2.9048088287231266E-4</v>
      </c>
      <c r="G2307" s="10"/>
      <c r="H2307" s="6">
        <v>10.210000000000001</v>
      </c>
      <c r="I2307" s="16">
        <f t="shared" si="170"/>
        <v>-7.1230342275670822E-2</v>
      </c>
      <c r="J2307" s="10"/>
      <c r="K2307" s="6">
        <v>67.206391999999994</v>
      </c>
      <c r="L2307" s="16">
        <f t="shared" si="171"/>
        <v>5.6852435101260035E-3</v>
      </c>
      <c r="M2307" s="10"/>
      <c r="N2307" s="6">
        <v>59.417769999999997</v>
      </c>
      <c r="O2307" s="16">
        <f t="shared" si="172"/>
        <v>-3.7171926551831103E-3</v>
      </c>
      <c r="P2307" s="10"/>
    </row>
    <row r="2308" spans="1:16" x14ac:dyDescent="0.25">
      <c r="A2308" s="23">
        <v>38855</v>
      </c>
      <c r="B2308"/>
      <c r="C2308" s="22"/>
      <c r="D2308" s="10"/>
      <c r="E2308" s="6">
        <v>23.688552000000001</v>
      </c>
      <c r="F2308" s="16">
        <f t="shared" si="169"/>
        <v>-1.450641678125475E-3</v>
      </c>
      <c r="G2308" s="10"/>
      <c r="H2308" s="6">
        <v>10.26</v>
      </c>
      <c r="I2308" s="16">
        <f t="shared" si="170"/>
        <v>-7.4342701722574622E-2</v>
      </c>
      <c r="J2308" s="10"/>
      <c r="K2308" s="6">
        <v>67.238564999999994</v>
      </c>
      <c r="L2308" s="16">
        <f t="shared" si="171"/>
        <v>2.8979202532026793E-3</v>
      </c>
      <c r="M2308" s="10"/>
      <c r="N2308" s="6">
        <v>59.262943999999997</v>
      </c>
      <c r="O2308" s="16">
        <f t="shared" si="172"/>
        <v>-3.9674828606243162E-3</v>
      </c>
      <c r="P2308" s="10"/>
    </row>
    <row r="2309" spans="1:16" x14ac:dyDescent="0.25">
      <c r="A2309" s="23">
        <v>38854</v>
      </c>
      <c r="B2309"/>
      <c r="C2309" s="22"/>
      <c r="D2309" s="10"/>
      <c r="E2309" s="6">
        <v>23.155844999999999</v>
      </c>
      <c r="F2309" s="16">
        <f t="shared" si="169"/>
        <v>8.3237982239903197E-3</v>
      </c>
      <c r="G2309" s="10"/>
      <c r="H2309" s="6">
        <v>10.35</v>
      </c>
      <c r="I2309" s="16">
        <f t="shared" si="170"/>
        <v>-8.8809946714031973E-2</v>
      </c>
      <c r="J2309" s="10"/>
      <c r="K2309" s="6">
        <v>66.813897999999995</v>
      </c>
      <c r="L2309" s="16">
        <f t="shared" si="171"/>
        <v>-5.3914661345288994E-4</v>
      </c>
      <c r="M2309" s="10"/>
      <c r="N2309" s="6">
        <v>58.467706</v>
      </c>
      <c r="O2309" s="16">
        <f t="shared" si="172"/>
        <v>-1.6273017254504363E-2</v>
      </c>
      <c r="P2309" s="10"/>
    </row>
    <row r="2310" spans="1:16" x14ac:dyDescent="0.25">
      <c r="A2310" s="23">
        <v>38853</v>
      </c>
      <c r="B2310"/>
      <c r="C2310" s="22"/>
      <c r="D2310" s="10"/>
      <c r="E2310" s="6">
        <v>23.681806999999999</v>
      </c>
      <c r="F2310" s="16">
        <f t="shared" si="169"/>
        <v>-4.5846131151296876E-2</v>
      </c>
      <c r="G2310" s="10"/>
      <c r="H2310" s="6">
        <v>10.58</v>
      </c>
      <c r="I2310" s="16">
        <f t="shared" si="170"/>
        <v>-7.6717216770740504E-2</v>
      </c>
      <c r="J2310" s="10"/>
      <c r="K2310" s="6">
        <v>67.026231999999993</v>
      </c>
      <c r="L2310" s="16">
        <f t="shared" si="171"/>
        <v>-1.0432229122478764E-2</v>
      </c>
      <c r="M2310" s="10"/>
      <c r="N2310" s="6">
        <v>58.833655</v>
      </c>
      <c r="O2310" s="16">
        <f t="shared" si="172"/>
        <v>-3.6870035246635569E-2</v>
      </c>
      <c r="P2310" s="10"/>
    </row>
    <row r="2311" spans="1:16" x14ac:dyDescent="0.25">
      <c r="A2311" s="23">
        <v>38852</v>
      </c>
      <c r="B2311"/>
      <c r="C2311" s="22"/>
      <c r="D2311" s="10"/>
      <c r="E2311" s="6">
        <v>23.391853000000001</v>
      </c>
      <c r="F2311" s="16">
        <f t="shared" si="169"/>
        <v>-1.0146602487151268E-2</v>
      </c>
      <c r="G2311" s="10"/>
      <c r="H2311" s="6">
        <v>10.49</v>
      </c>
      <c r="I2311" s="16">
        <f t="shared" si="170"/>
        <v>-5.0269299820466795E-2</v>
      </c>
      <c r="J2311" s="10"/>
      <c r="K2311" s="6">
        <v>66.781729999999996</v>
      </c>
      <c r="L2311" s="16">
        <f t="shared" si="171"/>
        <v>-3.9799353458519482E-3</v>
      </c>
      <c r="M2311" s="10"/>
      <c r="N2311" s="6">
        <v>58.397331999999999</v>
      </c>
      <c r="O2311" s="16">
        <f t="shared" si="172"/>
        <v>-2.9497052381469269E-2</v>
      </c>
      <c r="P2311" s="10"/>
    </row>
    <row r="2312" spans="1:16" x14ac:dyDescent="0.25">
      <c r="A2312" s="23">
        <v>38849</v>
      </c>
      <c r="B2312"/>
      <c r="C2312" s="22"/>
      <c r="D2312" s="10"/>
      <c r="E2312" s="6">
        <v>23.122129999999999</v>
      </c>
      <c r="F2312" s="16">
        <f t="shared" si="169"/>
        <v>-2.0333279753982803E-2</v>
      </c>
      <c r="G2312" s="10"/>
      <c r="H2312" s="6">
        <v>10.3</v>
      </c>
      <c r="I2312" s="16">
        <f t="shared" si="170"/>
        <v>-2.7803521779425244E-2</v>
      </c>
      <c r="J2312" s="10"/>
      <c r="K2312" s="6">
        <v>66.723817999999994</v>
      </c>
      <c r="L2312" s="16">
        <f t="shared" si="171"/>
        <v>-6.6676339928332107E-3</v>
      </c>
      <c r="M2312" s="10"/>
      <c r="N2312" s="6">
        <v>58.165092000000001</v>
      </c>
      <c r="O2312" s="16">
        <f t="shared" si="172"/>
        <v>-3.7695946374277312E-2</v>
      </c>
      <c r="P2312" s="10"/>
    </row>
    <row r="2313" spans="1:16" x14ac:dyDescent="0.25">
      <c r="A2313" s="23">
        <v>38848</v>
      </c>
      <c r="B2313"/>
      <c r="C2313" s="22"/>
      <c r="D2313" s="10"/>
      <c r="E2313" s="6">
        <v>23.270477</v>
      </c>
      <c r="F2313" s="16">
        <f t="shared" ref="F2313:F2376" si="173">E2312/E2341-1</f>
        <v>-2.6681784823713084E-2</v>
      </c>
      <c r="G2313" s="10"/>
      <c r="H2313" s="6">
        <v>10.5</v>
      </c>
      <c r="I2313" s="16">
        <f t="shared" ref="I2313:I2376" si="174">H2312/H2341-1</f>
        <v>-6.3636363636363602E-2</v>
      </c>
      <c r="J2313" s="10"/>
      <c r="K2313" s="6">
        <v>66.891112000000007</v>
      </c>
      <c r="L2313" s="16">
        <f t="shared" ref="L2313:L2376" si="175">K2312/K2341-1</f>
        <v>-6.6962142746884723E-3</v>
      </c>
      <c r="M2313" s="10"/>
      <c r="N2313" s="6">
        <v>58.650677999999999</v>
      </c>
      <c r="O2313" s="16">
        <f t="shared" ref="O2313:O2376" si="176">N2312/N2341-1</f>
        <v>-4.1212895335658528E-2</v>
      </c>
      <c r="P2313" s="10"/>
    </row>
    <row r="2314" spans="1:16" x14ac:dyDescent="0.25">
      <c r="A2314" s="23">
        <v>38847</v>
      </c>
      <c r="B2314"/>
      <c r="C2314" s="22"/>
      <c r="D2314" s="10"/>
      <c r="E2314" s="6">
        <v>23.378367000000001</v>
      </c>
      <c r="F2314" s="16">
        <f t="shared" si="173"/>
        <v>-3.0890270416884857E-2</v>
      </c>
      <c r="G2314" s="10"/>
      <c r="H2314" s="6">
        <v>10.88</v>
      </c>
      <c r="I2314" s="16">
        <f t="shared" si="174"/>
        <v>-4.1095890410958846E-2</v>
      </c>
      <c r="J2314" s="10"/>
      <c r="K2314" s="6">
        <v>67.006929999999997</v>
      </c>
      <c r="L2314" s="16">
        <f t="shared" si="175"/>
        <v>-6.4701792726359342E-3</v>
      </c>
      <c r="M2314" s="10"/>
      <c r="N2314" s="6">
        <v>58.939217999999997</v>
      </c>
      <c r="O2314" s="16">
        <f t="shared" si="176"/>
        <v>-3.3542302196573948E-2</v>
      </c>
      <c r="P2314" s="10"/>
    </row>
    <row r="2315" spans="1:16" x14ac:dyDescent="0.25">
      <c r="A2315" s="23">
        <v>38846</v>
      </c>
      <c r="B2315"/>
      <c r="C2315" s="22"/>
      <c r="D2315" s="10"/>
      <c r="E2315" s="6">
        <v>23.216532999999998</v>
      </c>
      <c r="F2315" s="16">
        <f t="shared" si="173"/>
        <v>-3.1564262622823969E-2</v>
      </c>
      <c r="G2315" s="10"/>
      <c r="H2315" s="6">
        <v>10.99</v>
      </c>
      <c r="I2315" s="16">
        <f t="shared" si="174"/>
        <v>-4.5745654162853144E-3</v>
      </c>
      <c r="J2315" s="10"/>
      <c r="K2315" s="6">
        <v>66.961889999999997</v>
      </c>
      <c r="L2315" s="16">
        <f t="shared" si="175"/>
        <v>-7.7584376826571599E-3</v>
      </c>
      <c r="M2315" s="10"/>
      <c r="N2315" s="6">
        <v>58.833655</v>
      </c>
      <c r="O2315" s="16">
        <f t="shared" si="176"/>
        <v>-3.5557648244684326E-2</v>
      </c>
      <c r="P2315" s="10"/>
    </row>
    <row r="2316" spans="1:16" x14ac:dyDescent="0.25">
      <c r="A2316" s="23">
        <v>38845</v>
      </c>
      <c r="B2316"/>
      <c r="C2316" s="22"/>
      <c r="D2316" s="10"/>
      <c r="E2316" s="6">
        <v>23.23002</v>
      </c>
      <c r="F2316" s="16">
        <f t="shared" si="173"/>
        <v>-3.4221654852487959E-2</v>
      </c>
      <c r="G2316" s="10"/>
      <c r="H2316" s="6">
        <v>10.88</v>
      </c>
      <c r="I2316" s="16">
        <f t="shared" si="174"/>
        <v>1.8535681186283792E-2</v>
      </c>
      <c r="J2316" s="10"/>
      <c r="K2316" s="6">
        <v>66.936152000000007</v>
      </c>
      <c r="L2316" s="16">
        <f t="shared" si="175"/>
        <v>-9.3611691634495342E-3</v>
      </c>
      <c r="M2316" s="10"/>
      <c r="N2316" s="6">
        <v>58.868844000000003</v>
      </c>
      <c r="O2316" s="16">
        <f t="shared" si="176"/>
        <v>-4.1883427142204055E-2</v>
      </c>
      <c r="P2316" s="10"/>
    </row>
    <row r="2317" spans="1:16" x14ac:dyDescent="0.25">
      <c r="A2317" s="23">
        <v>38842</v>
      </c>
      <c r="B2317"/>
      <c r="C2317" s="22"/>
      <c r="D2317" s="10"/>
      <c r="E2317" s="6">
        <v>23.250249</v>
      </c>
      <c r="F2317" s="16">
        <f t="shared" si="173"/>
        <v>-4.3586874680098031E-2</v>
      </c>
      <c r="G2317" s="10"/>
      <c r="H2317" s="6">
        <v>11</v>
      </c>
      <c r="I2317" s="16">
        <f t="shared" si="174"/>
        <v>9.1996320147202937E-4</v>
      </c>
      <c r="J2317" s="10"/>
      <c r="K2317" s="6">
        <v>66.852507000000003</v>
      </c>
      <c r="L2317" s="16">
        <f t="shared" si="175"/>
        <v>-1.439279800418225E-2</v>
      </c>
      <c r="M2317" s="10"/>
      <c r="N2317" s="6">
        <v>58.833655</v>
      </c>
      <c r="O2317" s="16">
        <f t="shared" si="176"/>
        <v>-5.0275148936059E-2</v>
      </c>
      <c r="P2317" s="10"/>
    </row>
    <row r="2318" spans="1:16" x14ac:dyDescent="0.25">
      <c r="A2318" s="23">
        <v>38841</v>
      </c>
      <c r="B2318"/>
      <c r="C2318" s="22"/>
      <c r="D2318" s="10"/>
      <c r="E2318" s="6">
        <v>23.135617</v>
      </c>
      <c r="F2318" s="16">
        <f t="shared" si="173"/>
        <v>-4.3550603262169196E-2</v>
      </c>
      <c r="G2318" s="10"/>
      <c r="H2318" s="6">
        <v>10.99</v>
      </c>
      <c r="I2318" s="16">
        <f t="shared" si="174"/>
        <v>1.6635859519408491E-2</v>
      </c>
      <c r="J2318" s="10"/>
      <c r="K2318" s="6">
        <v>66.775294000000002</v>
      </c>
      <c r="L2318" s="16">
        <f t="shared" si="175"/>
        <v>-1.5624436094327288E-2</v>
      </c>
      <c r="M2318" s="10"/>
      <c r="N2318" s="6">
        <v>58.481779000000003</v>
      </c>
      <c r="O2318" s="16">
        <f t="shared" si="176"/>
        <v>-5.4358579190587952E-2</v>
      </c>
      <c r="P2318" s="10"/>
    </row>
    <row r="2319" spans="1:16" x14ac:dyDescent="0.25">
      <c r="A2319" s="23">
        <v>38840</v>
      </c>
      <c r="B2319"/>
      <c r="C2319" s="22"/>
      <c r="D2319" s="10"/>
      <c r="E2319" s="6">
        <v>23.027726999999999</v>
      </c>
      <c r="F2319" s="16">
        <f t="shared" si="173"/>
        <v>-5.220993881007685E-2</v>
      </c>
      <c r="G2319" s="10"/>
      <c r="H2319" s="6">
        <v>10.95</v>
      </c>
      <c r="I2319" s="16">
        <f t="shared" si="174"/>
        <v>1.0110294117646967E-2</v>
      </c>
      <c r="J2319" s="10"/>
      <c r="K2319" s="6">
        <v>66.801032000000006</v>
      </c>
      <c r="L2319" s="16">
        <f t="shared" si="175"/>
        <v>-1.4354158091966829E-2</v>
      </c>
      <c r="M2319" s="10"/>
      <c r="N2319" s="6">
        <v>58.580303000000001</v>
      </c>
      <c r="O2319" s="16">
        <f t="shared" si="176"/>
        <v>-5.3105868044051263E-2</v>
      </c>
      <c r="P2319" s="10"/>
    </row>
    <row r="2320" spans="1:16" x14ac:dyDescent="0.25">
      <c r="A2320" s="23">
        <v>38839</v>
      </c>
      <c r="B2320"/>
      <c r="C2320" s="22"/>
      <c r="D2320" s="10"/>
      <c r="E2320" s="6">
        <v>23.250249</v>
      </c>
      <c r="F2320" s="16">
        <f t="shared" si="173"/>
        <v>-5.7410936495931542E-2</v>
      </c>
      <c r="G2320" s="10"/>
      <c r="H2320" s="6">
        <v>10.9</v>
      </c>
      <c r="I2320" s="16">
        <f t="shared" si="174"/>
        <v>1.2014787430683738E-2</v>
      </c>
      <c r="J2320" s="10"/>
      <c r="K2320" s="6">
        <v>66.801032000000006</v>
      </c>
      <c r="L2320" s="16">
        <f t="shared" si="175"/>
        <v>-1.4531060859364175E-2</v>
      </c>
      <c r="M2320" s="10"/>
      <c r="N2320" s="6">
        <v>58.706978999999997</v>
      </c>
      <c r="O2320" s="16">
        <f t="shared" si="176"/>
        <v>-5.4504056774784759E-2</v>
      </c>
      <c r="P2320" s="10"/>
    </row>
    <row r="2321" spans="1:16" x14ac:dyDescent="0.25">
      <c r="A2321" s="23">
        <v>38838</v>
      </c>
      <c r="B2321"/>
      <c r="C2321" s="22"/>
      <c r="D2321" s="10"/>
      <c r="E2321" s="6">
        <v>23.088415000000001</v>
      </c>
      <c r="F2321" s="16">
        <f t="shared" si="173"/>
        <v>-3.9286679858668849E-2</v>
      </c>
      <c r="G2321" s="10"/>
      <c r="H2321" s="6">
        <v>10.87</v>
      </c>
      <c r="I2321" s="16">
        <f t="shared" si="174"/>
        <v>2.7598896044158661E-3</v>
      </c>
      <c r="J2321" s="10"/>
      <c r="K2321" s="6">
        <v>66.698085000000006</v>
      </c>
      <c r="L2321" s="16">
        <f t="shared" si="175"/>
        <v>-1.4716486394034889E-2</v>
      </c>
      <c r="M2321" s="10"/>
      <c r="N2321" s="6">
        <v>58.552152999999997</v>
      </c>
      <c r="O2321" s="16">
        <f t="shared" si="176"/>
        <v>-5.0425870570639963E-2</v>
      </c>
      <c r="P2321" s="10"/>
    </row>
    <row r="2322" spans="1:16" x14ac:dyDescent="0.25">
      <c r="A2322" s="23">
        <v>38835</v>
      </c>
      <c r="B2322"/>
      <c r="C2322" s="22"/>
      <c r="D2322" s="10"/>
      <c r="E2322" s="6">
        <v>23.209789000000001</v>
      </c>
      <c r="F2322" s="16">
        <f t="shared" si="173"/>
        <v>-3.9820491911814138E-2</v>
      </c>
      <c r="G2322" s="10"/>
      <c r="H2322" s="6">
        <v>11.03</v>
      </c>
      <c r="I2322" s="16">
        <f t="shared" si="174"/>
        <v>6.256109481915928E-2</v>
      </c>
      <c r="J2322" s="10"/>
      <c r="K2322" s="6">
        <v>67.037820999999994</v>
      </c>
      <c r="L2322" s="16">
        <f t="shared" si="175"/>
        <v>-1.9923571533960294E-2</v>
      </c>
      <c r="M2322" s="10"/>
      <c r="N2322" s="6">
        <v>58.995517999999997</v>
      </c>
      <c r="O2322" s="16">
        <f t="shared" si="176"/>
        <v>-5.7825669690750092E-2</v>
      </c>
      <c r="P2322" s="10"/>
    </row>
    <row r="2323" spans="1:16" x14ac:dyDescent="0.25">
      <c r="A2323" s="23">
        <v>38834</v>
      </c>
      <c r="B2323"/>
      <c r="C2323" s="22"/>
      <c r="D2323" s="10"/>
      <c r="E2323" s="6">
        <v>23.331164999999999</v>
      </c>
      <c r="F2323" s="16">
        <f t="shared" si="173"/>
        <v>-3.4231217967007788E-2</v>
      </c>
      <c r="G2323" s="10"/>
      <c r="H2323" s="6">
        <v>10.87</v>
      </c>
      <c r="I2323" s="16">
        <f t="shared" si="174"/>
        <v>7.5048732943469698E-2</v>
      </c>
      <c r="J2323" s="10"/>
      <c r="K2323" s="6">
        <v>66.884079999999997</v>
      </c>
      <c r="L2323" s="16">
        <f t="shared" si="175"/>
        <v>-1.3822077069426619E-2</v>
      </c>
      <c r="M2323" s="10"/>
      <c r="N2323" s="6">
        <v>58.953454999999998</v>
      </c>
      <c r="O2323" s="16">
        <f t="shared" si="176"/>
        <v>-4.9195585753392335E-2</v>
      </c>
      <c r="P2323" s="10"/>
    </row>
    <row r="2324" spans="1:16" x14ac:dyDescent="0.25">
      <c r="A2324" s="23">
        <v>38833</v>
      </c>
      <c r="B2324"/>
      <c r="C2324" s="22"/>
      <c r="D2324" s="10"/>
      <c r="E2324" s="6">
        <v>23.142358999999999</v>
      </c>
      <c r="F2324" s="16">
        <f t="shared" si="173"/>
        <v>-1.9274394289259034E-2</v>
      </c>
      <c r="G2324" s="10"/>
      <c r="H2324" s="6">
        <v>10.96</v>
      </c>
      <c r="I2324" s="16">
        <f t="shared" si="174"/>
        <v>6.256109481915928E-2</v>
      </c>
      <c r="J2324" s="10"/>
      <c r="K2324" s="6">
        <v>66.762366</v>
      </c>
      <c r="L2324" s="16">
        <f t="shared" si="175"/>
        <v>-1.7006267981107381E-2</v>
      </c>
      <c r="M2324" s="10"/>
      <c r="N2324" s="6">
        <v>58.876345999999998</v>
      </c>
      <c r="O2324" s="16">
        <f t="shared" si="176"/>
        <v>-5.27520623648845E-2</v>
      </c>
      <c r="P2324" s="10"/>
    </row>
    <row r="2325" spans="1:16" x14ac:dyDescent="0.25">
      <c r="A2325" s="23">
        <v>38832</v>
      </c>
      <c r="B2325"/>
      <c r="C2325" s="22"/>
      <c r="D2325" s="10"/>
      <c r="E2325" s="6">
        <v>23.088415000000001</v>
      </c>
      <c r="F2325" s="16">
        <f t="shared" si="173"/>
        <v>-2.3890769579877236E-2</v>
      </c>
      <c r="G2325" s="10"/>
      <c r="H2325" s="6">
        <v>10.83</v>
      </c>
      <c r="I2325" s="16">
        <f t="shared" si="174"/>
        <v>8.0867850098619298E-2</v>
      </c>
      <c r="J2325" s="10"/>
      <c r="K2325" s="6">
        <v>66.839234000000005</v>
      </c>
      <c r="L2325" s="16">
        <f t="shared" si="175"/>
        <v>-1.3430261212419858E-2</v>
      </c>
      <c r="M2325" s="10"/>
      <c r="N2325" s="6">
        <v>58.974483999999997</v>
      </c>
      <c r="O2325" s="16">
        <f t="shared" si="176"/>
        <v>-4.5422068069359667E-2</v>
      </c>
      <c r="P2325" s="10"/>
    </row>
    <row r="2326" spans="1:16" x14ac:dyDescent="0.25">
      <c r="A2326" s="23">
        <v>38831</v>
      </c>
      <c r="B2326"/>
      <c r="C2326" s="22"/>
      <c r="D2326" s="10"/>
      <c r="E2326" s="6">
        <v>23.176074</v>
      </c>
      <c r="F2326" s="16">
        <f t="shared" si="173"/>
        <v>-2.45013577431199E-2</v>
      </c>
      <c r="G2326" s="10"/>
      <c r="H2326" s="6">
        <v>10.69</v>
      </c>
      <c r="I2326" s="16">
        <f t="shared" si="174"/>
        <v>8.4084084084083965E-2</v>
      </c>
      <c r="J2326" s="10"/>
      <c r="K2326" s="6">
        <v>67.159530000000004</v>
      </c>
      <c r="L2326" s="16">
        <f t="shared" si="175"/>
        <v>-1.3781833824347833E-2</v>
      </c>
      <c r="M2326" s="10"/>
      <c r="N2326" s="6">
        <v>59.682487999999999</v>
      </c>
      <c r="O2326" s="16">
        <f t="shared" si="176"/>
        <v>-4.8999459662485534E-2</v>
      </c>
      <c r="P2326" s="10"/>
    </row>
    <row r="2327" spans="1:16" x14ac:dyDescent="0.25">
      <c r="A2327" s="23">
        <v>38828</v>
      </c>
      <c r="B2327"/>
      <c r="C2327" s="22"/>
      <c r="D2327" s="10"/>
      <c r="E2327" s="6">
        <v>23.425571000000001</v>
      </c>
      <c r="F2327" s="16">
        <f t="shared" si="173"/>
        <v>-2.3579576346282272E-2</v>
      </c>
      <c r="G2327" s="10"/>
      <c r="H2327" s="6">
        <v>10.87</v>
      </c>
      <c r="I2327" s="16">
        <f t="shared" si="174"/>
        <v>7.5452716297786715E-2</v>
      </c>
      <c r="J2327" s="10"/>
      <c r="K2327" s="6">
        <v>67.025006000000005</v>
      </c>
      <c r="L2327" s="16">
        <f t="shared" si="175"/>
        <v>-2.672340049412858E-3</v>
      </c>
      <c r="M2327" s="10"/>
      <c r="N2327" s="6">
        <v>59.444153</v>
      </c>
      <c r="O2327" s="16">
        <f t="shared" si="176"/>
        <v>-3.1145192051468595E-2</v>
      </c>
      <c r="P2327" s="10"/>
    </row>
    <row r="2328" spans="1:16" x14ac:dyDescent="0.25">
      <c r="A2328" s="23">
        <v>38827</v>
      </c>
      <c r="B2328"/>
      <c r="C2328" s="22"/>
      <c r="D2328" s="10"/>
      <c r="E2328" s="6">
        <v>23.600891000000001</v>
      </c>
      <c r="F2328" s="16">
        <f t="shared" si="173"/>
        <v>-5.7527916547828184E-4</v>
      </c>
      <c r="G2328" s="10"/>
      <c r="H2328" s="6">
        <v>10.92</v>
      </c>
      <c r="I2328" s="16">
        <f t="shared" si="174"/>
        <v>9.2462311557788945E-2</v>
      </c>
      <c r="J2328" s="10"/>
      <c r="K2328" s="6">
        <v>66.896889999999999</v>
      </c>
      <c r="L2328" s="16">
        <f t="shared" si="175"/>
        <v>-5.9883468476144008E-3</v>
      </c>
      <c r="M2328" s="10"/>
      <c r="N2328" s="6">
        <v>59.100662999999997</v>
      </c>
      <c r="O2328" s="16">
        <f t="shared" si="176"/>
        <v>-3.5779364553894411E-2</v>
      </c>
      <c r="P2328" s="10"/>
    </row>
    <row r="2329" spans="1:16" x14ac:dyDescent="0.25">
      <c r="A2329" s="23">
        <v>38826</v>
      </c>
      <c r="B2329"/>
      <c r="C2329" s="22"/>
      <c r="D2329" s="10"/>
      <c r="E2329" s="6">
        <v>23.196304999999999</v>
      </c>
      <c r="F2329" s="16">
        <f t="shared" si="173"/>
        <v>1.4198849469222452E-2</v>
      </c>
      <c r="G2329" s="10"/>
      <c r="H2329" s="6">
        <v>10.94</v>
      </c>
      <c r="I2329" s="16">
        <f t="shared" si="174"/>
        <v>0.10303030303030303</v>
      </c>
      <c r="J2329" s="10"/>
      <c r="K2329" s="6">
        <v>66.928921000000003</v>
      </c>
      <c r="L2329" s="16">
        <f t="shared" si="175"/>
        <v>-5.3476571911839077E-3</v>
      </c>
      <c r="M2329" s="10"/>
      <c r="N2329" s="6">
        <v>59.149732</v>
      </c>
      <c r="O2329" s="16">
        <f t="shared" si="176"/>
        <v>-4.4921183772491213E-2</v>
      </c>
      <c r="P2329" s="10"/>
    </row>
    <row r="2330" spans="1:16" x14ac:dyDescent="0.25">
      <c r="A2330" s="23">
        <v>38825</v>
      </c>
      <c r="B2330"/>
      <c r="C2330" s="22"/>
      <c r="D2330" s="10"/>
      <c r="E2330" s="6">
        <v>23.250249</v>
      </c>
      <c r="F2330" s="16">
        <f t="shared" si="173"/>
        <v>-8.0737696733618192E-3</v>
      </c>
      <c r="G2330" s="10"/>
      <c r="H2330" s="6">
        <v>10.94</v>
      </c>
      <c r="I2330" s="16">
        <f t="shared" si="174"/>
        <v>0.10282258064516125</v>
      </c>
      <c r="J2330" s="10"/>
      <c r="K2330" s="6">
        <v>66.973761999999994</v>
      </c>
      <c r="L2330" s="16">
        <f t="shared" si="175"/>
        <v>-5.0601231063578389E-3</v>
      </c>
      <c r="M2330" s="10"/>
      <c r="N2330" s="6">
        <v>59.514251000000002</v>
      </c>
      <c r="O2330" s="16">
        <f t="shared" si="176"/>
        <v>-4.3804508138650666E-2</v>
      </c>
      <c r="P2330" s="10"/>
    </row>
    <row r="2331" spans="1:16" x14ac:dyDescent="0.25">
      <c r="A2331" s="23">
        <v>38824</v>
      </c>
      <c r="B2331"/>
      <c r="C2331" s="22"/>
      <c r="D2331" s="10"/>
      <c r="E2331" s="6">
        <v>22.791716999999998</v>
      </c>
      <c r="F2331" s="16">
        <f t="shared" si="173"/>
        <v>-1.1588152074669678E-3</v>
      </c>
      <c r="G2331" s="10"/>
      <c r="H2331" s="6">
        <v>10.82</v>
      </c>
      <c r="I2331" s="16">
        <f t="shared" si="174"/>
        <v>0.10505050505050506</v>
      </c>
      <c r="J2331" s="10"/>
      <c r="K2331" s="6">
        <v>66.704711000000003</v>
      </c>
      <c r="L2331" s="16">
        <f t="shared" si="175"/>
        <v>-3.9212689577106108E-3</v>
      </c>
      <c r="M2331" s="10"/>
      <c r="N2331" s="6">
        <v>59.409101</v>
      </c>
      <c r="O2331" s="16">
        <f t="shared" si="176"/>
        <v>-3.8237517001343369E-2</v>
      </c>
      <c r="P2331" s="10"/>
    </row>
    <row r="2332" spans="1:16" x14ac:dyDescent="0.25">
      <c r="A2332" s="23">
        <v>38820</v>
      </c>
      <c r="B2332"/>
      <c r="C2332" s="22"/>
      <c r="D2332" s="10"/>
      <c r="E2332" s="6">
        <v>22.886119999999998</v>
      </c>
      <c r="F2332" s="16">
        <f t="shared" si="173"/>
        <v>-2.2537959038033795E-2</v>
      </c>
      <c r="G2332" s="10"/>
      <c r="H2332" s="6">
        <v>10.91</v>
      </c>
      <c r="I2332" s="16">
        <f t="shared" si="174"/>
        <v>8.6345381526104381E-2</v>
      </c>
      <c r="J2332" s="10"/>
      <c r="K2332" s="6">
        <v>66.717524999999995</v>
      </c>
      <c r="L2332" s="16">
        <f t="shared" si="175"/>
        <v>-8.3931436670556803E-3</v>
      </c>
      <c r="M2332" s="10"/>
      <c r="N2332" s="6">
        <v>59.191794999999999</v>
      </c>
      <c r="O2332" s="16">
        <f t="shared" si="176"/>
        <v>-3.928626670389268E-2</v>
      </c>
      <c r="P2332" s="10"/>
    </row>
    <row r="2333" spans="1:16" x14ac:dyDescent="0.25">
      <c r="A2333" s="23">
        <v>38819</v>
      </c>
      <c r="B2333"/>
      <c r="C2333" s="22"/>
      <c r="D2333" s="10"/>
      <c r="E2333" s="6">
        <v>22.825431999999999</v>
      </c>
      <c r="F2333" s="16">
        <f t="shared" si="173"/>
        <v>-2.4904389066136456E-2</v>
      </c>
      <c r="G2333" s="10"/>
      <c r="H2333" s="6">
        <v>10.9</v>
      </c>
      <c r="I2333" s="16">
        <f t="shared" si="174"/>
        <v>9.8690835850956837E-2</v>
      </c>
      <c r="J2333" s="10"/>
      <c r="K2333" s="6">
        <v>66.845641000000001</v>
      </c>
      <c r="L2333" s="16">
        <f t="shared" si="175"/>
        <v>-1.33487975548362E-2</v>
      </c>
      <c r="M2333" s="10"/>
      <c r="N2333" s="6">
        <v>59.612389999999998</v>
      </c>
      <c r="O2333" s="16">
        <f t="shared" si="176"/>
        <v>-5.1158297166285838E-2</v>
      </c>
      <c r="P2333" s="10"/>
    </row>
    <row r="2334" spans="1:16" x14ac:dyDescent="0.25">
      <c r="A2334" s="23">
        <v>38818</v>
      </c>
      <c r="B2334"/>
      <c r="C2334" s="22"/>
      <c r="D2334" s="10"/>
      <c r="E2334" s="6">
        <v>22.967039</v>
      </c>
      <c r="F2334" s="16">
        <f t="shared" si="173"/>
        <v>-2.5551748199652891E-2</v>
      </c>
      <c r="G2334" s="10"/>
      <c r="H2334" s="6">
        <v>10.75</v>
      </c>
      <c r="I2334" s="16">
        <f t="shared" si="174"/>
        <v>0.10101010101010099</v>
      </c>
      <c r="J2334" s="10"/>
      <c r="K2334" s="6">
        <v>67.057038000000006</v>
      </c>
      <c r="L2334" s="16">
        <f t="shared" si="175"/>
        <v>-1.3315791596108295E-2</v>
      </c>
      <c r="M2334" s="10"/>
      <c r="N2334" s="6">
        <v>59.976903</v>
      </c>
      <c r="O2334" s="16">
        <f t="shared" si="176"/>
        <v>-4.9946506052598982E-2</v>
      </c>
      <c r="P2334" s="10"/>
    </row>
    <row r="2335" spans="1:16" x14ac:dyDescent="0.25">
      <c r="A2335" s="23">
        <v>38817</v>
      </c>
      <c r="B2335"/>
      <c r="C2335" s="22"/>
      <c r="D2335" s="10"/>
      <c r="E2335" s="6">
        <v>23.209789000000001</v>
      </c>
      <c r="F2335" s="16">
        <f t="shared" si="173"/>
        <v>-1.5018973086008525E-2</v>
      </c>
      <c r="G2335" s="10"/>
      <c r="H2335" s="6">
        <v>10.81</v>
      </c>
      <c r="I2335" s="16">
        <f t="shared" si="174"/>
        <v>7.9317269076305097E-2</v>
      </c>
      <c r="J2335" s="10"/>
      <c r="K2335" s="6">
        <v>66.864857999999998</v>
      </c>
      <c r="L2335" s="16">
        <f t="shared" si="175"/>
        <v>-1.4741418291979169E-2</v>
      </c>
      <c r="M2335" s="10"/>
      <c r="N2335" s="6">
        <v>59.766609000000003</v>
      </c>
      <c r="O2335" s="16">
        <f t="shared" si="176"/>
        <v>-5.0792788792610621E-2</v>
      </c>
      <c r="P2335" s="10"/>
    </row>
    <row r="2336" spans="1:16" x14ac:dyDescent="0.25">
      <c r="A2336" s="23">
        <v>38814</v>
      </c>
      <c r="B2336"/>
      <c r="C2336" s="22"/>
      <c r="D2336" s="10"/>
      <c r="E2336" s="6">
        <v>23.243507000000001</v>
      </c>
      <c r="F2336" s="16">
        <f t="shared" si="173"/>
        <v>-1.7528622126002924E-3</v>
      </c>
      <c r="G2336" s="10"/>
      <c r="H2336" s="6">
        <v>11.03</v>
      </c>
      <c r="I2336" s="16">
        <f t="shared" si="174"/>
        <v>9.0817356205852739E-2</v>
      </c>
      <c r="J2336" s="10"/>
      <c r="K2336" s="6">
        <v>67.012196000000003</v>
      </c>
      <c r="L2336" s="16">
        <f t="shared" si="175"/>
        <v>-2.1353364108065431E-2</v>
      </c>
      <c r="M2336" s="10"/>
      <c r="N2336" s="6">
        <v>59.654448000000002</v>
      </c>
      <c r="O2336" s="16">
        <f t="shared" si="176"/>
        <v>-5.9835808791183331E-2</v>
      </c>
      <c r="P2336" s="10"/>
    </row>
    <row r="2337" spans="1:16" x14ac:dyDescent="0.25">
      <c r="A2337" s="23">
        <v>38813</v>
      </c>
      <c r="B2337"/>
      <c r="C2337" s="22"/>
      <c r="D2337" s="10"/>
      <c r="E2337" s="6">
        <v>23.493001</v>
      </c>
      <c r="F2337" s="16">
        <f t="shared" si="173"/>
        <v>-1.4438669491120493E-2</v>
      </c>
      <c r="G2337" s="10"/>
      <c r="H2337" s="6">
        <v>11.26</v>
      </c>
      <c r="I2337" s="16">
        <f t="shared" si="174"/>
        <v>0.10631895687061177</v>
      </c>
      <c r="J2337" s="10"/>
      <c r="K2337" s="6">
        <v>67.274835999999993</v>
      </c>
      <c r="L2337" s="16">
        <f t="shared" si="175"/>
        <v>-1.8192627019162466E-2</v>
      </c>
      <c r="M2337" s="10"/>
      <c r="N2337" s="6">
        <v>60.243284000000003</v>
      </c>
      <c r="O2337" s="16">
        <f t="shared" si="176"/>
        <v>-5.6954663673849937E-2</v>
      </c>
      <c r="P2337" s="10"/>
    </row>
    <row r="2338" spans="1:16" x14ac:dyDescent="0.25">
      <c r="A2338" s="23">
        <v>38812</v>
      </c>
      <c r="B2338"/>
      <c r="C2338" s="22"/>
      <c r="D2338" s="10"/>
      <c r="E2338" s="6">
        <v>24.268460000000001</v>
      </c>
      <c r="F2338" s="16">
        <f t="shared" si="173"/>
        <v>3.519172819680394E-3</v>
      </c>
      <c r="G2338" s="10"/>
      <c r="H2338" s="6">
        <v>11.21</v>
      </c>
      <c r="I2338" s="16">
        <f t="shared" si="174"/>
        <v>0.12599999999999989</v>
      </c>
      <c r="J2338" s="10"/>
      <c r="K2338" s="6">
        <v>67.518264000000002</v>
      </c>
      <c r="L2338" s="16">
        <f t="shared" si="175"/>
        <v>-1.4803205526991881E-2</v>
      </c>
      <c r="M2338" s="10"/>
      <c r="N2338" s="6">
        <v>60.705936000000001</v>
      </c>
      <c r="O2338" s="16">
        <f t="shared" si="176"/>
        <v>-4.9215038331795413E-2</v>
      </c>
      <c r="P2338" s="10"/>
    </row>
    <row r="2339" spans="1:16" x14ac:dyDescent="0.25">
      <c r="A2339" s="23">
        <v>38811</v>
      </c>
      <c r="B2339"/>
      <c r="C2339" s="22"/>
      <c r="D2339" s="10"/>
      <c r="E2339" s="6">
        <v>23.92456</v>
      </c>
      <c r="F2339" s="16">
        <f t="shared" si="173"/>
        <v>2.7568007555115459E-2</v>
      </c>
      <c r="G2339" s="10"/>
      <c r="H2339" s="6">
        <v>11.14</v>
      </c>
      <c r="I2339" s="16">
        <f t="shared" si="174"/>
        <v>0.12890231621349457</v>
      </c>
      <c r="J2339" s="10"/>
      <c r="K2339" s="6">
        <v>67.294058000000007</v>
      </c>
      <c r="L2339" s="16">
        <f t="shared" si="175"/>
        <v>-1.1698080579621184E-2</v>
      </c>
      <c r="M2339" s="10"/>
      <c r="N2339" s="6">
        <v>60.62182</v>
      </c>
      <c r="O2339" s="16">
        <f t="shared" si="176"/>
        <v>-4.3384163905122231E-2</v>
      </c>
      <c r="P2339" s="10"/>
    </row>
    <row r="2340" spans="1:16" x14ac:dyDescent="0.25">
      <c r="A2340" s="23">
        <v>38810</v>
      </c>
      <c r="B2340"/>
      <c r="C2340" s="22"/>
      <c r="D2340" s="10"/>
      <c r="E2340" s="6">
        <v>23.877358000000001</v>
      </c>
      <c r="F2340" s="16">
        <f t="shared" si="173"/>
        <v>-1.3761852745253211E-3</v>
      </c>
      <c r="G2340" s="10"/>
      <c r="H2340" s="6">
        <v>10.79</v>
      </c>
      <c r="I2340" s="16">
        <f t="shared" si="174"/>
        <v>0.15920915712799188</v>
      </c>
      <c r="J2340" s="10"/>
      <c r="K2340" s="6">
        <v>67.229995000000002</v>
      </c>
      <c r="L2340" s="16">
        <f t="shared" si="175"/>
        <v>-1.7173481641757249E-2</v>
      </c>
      <c r="M2340" s="10"/>
      <c r="N2340" s="6">
        <v>60.684907000000003</v>
      </c>
      <c r="O2340" s="16">
        <f t="shared" si="176"/>
        <v>-4.7113015165192174E-2</v>
      </c>
      <c r="P2340" s="10"/>
    </row>
    <row r="2341" spans="1:16" x14ac:dyDescent="0.25">
      <c r="A2341" s="23">
        <v>38807</v>
      </c>
      <c r="B2341"/>
      <c r="C2341" s="22"/>
      <c r="D2341" s="10"/>
      <c r="E2341" s="6">
        <v>23.755981999999999</v>
      </c>
      <c r="F2341" s="16">
        <f t="shared" si="173"/>
        <v>5.8947828010538217E-3</v>
      </c>
      <c r="G2341" s="10"/>
      <c r="H2341" s="6">
        <v>11</v>
      </c>
      <c r="I2341" s="16">
        <f t="shared" si="174"/>
        <v>0.12395833333333339</v>
      </c>
      <c r="J2341" s="10"/>
      <c r="K2341" s="6">
        <v>67.173626999999996</v>
      </c>
      <c r="L2341" s="16">
        <f t="shared" si="175"/>
        <v>-1.4451213029896937E-2</v>
      </c>
      <c r="M2341" s="10"/>
      <c r="N2341" s="6">
        <v>60.665284</v>
      </c>
      <c r="O2341" s="16">
        <f t="shared" si="176"/>
        <v>-3.96081645949381E-2</v>
      </c>
      <c r="P2341" s="10"/>
    </row>
    <row r="2342" spans="1:16" x14ac:dyDescent="0.25">
      <c r="A2342" s="23">
        <v>38806</v>
      </c>
      <c r="B2342"/>
      <c r="C2342" s="22"/>
      <c r="D2342" s="10"/>
      <c r="E2342" s="6">
        <v>24.012221</v>
      </c>
      <c r="F2342" s="16">
        <f t="shared" si="173"/>
        <v>-1.1988486554532329E-2</v>
      </c>
      <c r="G2342" s="10"/>
      <c r="H2342" s="6">
        <v>10.95</v>
      </c>
      <c r="I2342" s="16">
        <f t="shared" si="174"/>
        <v>0.13402061855670122</v>
      </c>
      <c r="J2342" s="10"/>
      <c r="K2342" s="6">
        <v>67.326728000000003</v>
      </c>
      <c r="L2342" s="16">
        <f t="shared" si="175"/>
        <v>-1.5735844622137396E-2</v>
      </c>
      <c r="M2342" s="10"/>
      <c r="N2342" s="6">
        <v>60.686233999999999</v>
      </c>
      <c r="O2342" s="16">
        <f t="shared" si="176"/>
        <v>-4.1502063277031098E-2</v>
      </c>
      <c r="P2342" s="10"/>
    </row>
    <row r="2343" spans="1:16" x14ac:dyDescent="0.25">
      <c r="A2343" s="23">
        <v>38805</v>
      </c>
      <c r="B2343"/>
      <c r="C2343" s="22"/>
      <c r="D2343" s="10"/>
      <c r="E2343" s="6">
        <v>24.140339000000001</v>
      </c>
      <c r="F2343" s="16">
        <f t="shared" si="173"/>
        <v>6.1139577212654395E-4</v>
      </c>
      <c r="G2343" s="10"/>
      <c r="H2343" s="6">
        <v>10.93</v>
      </c>
      <c r="I2343" s="16">
        <f t="shared" si="174"/>
        <v>0.12886597938144329</v>
      </c>
      <c r="J2343" s="10"/>
      <c r="K2343" s="6">
        <v>67.530863999999994</v>
      </c>
      <c r="L2343" s="16">
        <f t="shared" si="175"/>
        <v>-1.0267754620442493E-2</v>
      </c>
      <c r="M2343" s="10"/>
      <c r="N2343" s="6">
        <v>61.112225000000002</v>
      </c>
      <c r="O2343" s="16">
        <f t="shared" si="176"/>
        <v>-3.3520047485792959E-2</v>
      </c>
      <c r="P2343" s="10"/>
    </row>
    <row r="2344" spans="1:16" x14ac:dyDescent="0.25">
      <c r="A2344" s="23">
        <v>38804</v>
      </c>
      <c r="B2344"/>
      <c r="C2344" s="22"/>
      <c r="D2344" s="10"/>
      <c r="E2344" s="6">
        <v>24.039193999999998</v>
      </c>
      <c r="F2344" s="16">
        <f t="shared" si="173"/>
        <v>2.5618781662720469E-2</v>
      </c>
      <c r="G2344" s="10"/>
      <c r="H2344" s="6">
        <v>10.79</v>
      </c>
      <c r="I2344" s="16">
        <f t="shared" si="174"/>
        <v>0.12796697626418996</v>
      </c>
      <c r="J2344" s="10"/>
      <c r="K2344" s="6">
        <v>67.594655000000003</v>
      </c>
      <c r="L2344" s="16">
        <f t="shared" si="175"/>
        <v>-5.8741296707182089E-3</v>
      </c>
      <c r="M2344" s="10"/>
      <c r="N2344" s="6">
        <v>61.405529000000001</v>
      </c>
      <c r="O2344" s="16">
        <f t="shared" si="176"/>
        <v>-2.6519969369071084E-2</v>
      </c>
      <c r="P2344" s="10"/>
    </row>
    <row r="2345" spans="1:16" x14ac:dyDescent="0.25">
      <c r="A2345" s="23">
        <v>38803</v>
      </c>
      <c r="B2345"/>
      <c r="C2345" s="22"/>
      <c r="D2345" s="10"/>
      <c r="E2345" s="6">
        <v>24.288688</v>
      </c>
      <c r="F2345" s="16">
        <f t="shared" si="173"/>
        <v>3.958585039892637E-2</v>
      </c>
      <c r="G2345" s="10"/>
      <c r="H2345" s="6">
        <v>10.87</v>
      </c>
      <c r="I2345" s="16">
        <f t="shared" si="174"/>
        <v>0.11122554067971135</v>
      </c>
      <c r="J2345" s="10"/>
      <c r="K2345" s="6">
        <v>67.913618999999997</v>
      </c>
      <c r="L2345" s="16">
        <f t="shared" si="175"/>
        <v>-4.2831583612968904E-3</v>
      </c>
      <c r="M2345" s="10"/>
      <c r="N2345" s="6">
        <v>61.985157000000001</v>
      </c>
      <c r="O2345" s="16">
        <f t="shared" si="176"/>
        <v>-1.9456495030369503E-2</v>
      </c>
      <c r="P2345" s="10"/>
    </row>
    <row r="2346" spans="1:16" x14ac:dyDescent="0.25">
      <c r="A2346" s="23">
        <v>38800</v>
      </c>
      <c r="B2346"/>
      <c r="C2346" s="22"/>
      <c r="D2346" s="10"/>
      <c r="E2346" s="6">
        <v>24.308917000000001</v>
      </c>
      <c r="F2346" s="16">
        <f t="shared" si="173"/>
        <v>6.1396379284810898E-2</v>
      </c>
      <c r="G2346" s="10"/>
      <c r="H2346" s="6">
        <v>10.82</v>
      </c>
      <c r="I2346" s="16">
        <f t="shared" si="174"/>
        <v>0.12061855670103094</v>
      </c>
      <c r="J2346" s="10"/>
      <c r="K2346" s="6">
        <v>67.913618999999997</v>
      </c>
      <c r="L2346" s="16">
        <f t="shared" si="175"/>
        <v>-6.134620214430786E-4</v>
      </c>
      <c r="M2346" s="10"/>
      <c r="N2346" s="6">
        <v>62.215606999999999</v>
      </c>
      <c r="O2346" s="16">
        <f t="shared" si="176"/>
        <v>-1.3707999974986729E-2</v>
      </c>
      <c r="P2346" s="10"/>
    </row>
    <row r="2347" spans="1:16" x14ac:dyDescent="0.25">
      <c r="A2347" s="23">
        <v>38799</v>
      </c>
      <c r="B2347"/>
      <c r="C2347" s="22"/>
      <c r="D2347" s="10"/>
      <c r="E2347" s="6">
        <v>24.410064999999999</v>
      </c>
      <c r="F2347" s="16">
        <f t="shared" si="173"/>
        <v>6.228037052207136E-2</v>
      </c>
      <c r="G2347" s="10"/>
      <c r="H2347" s="6">
        <v>10.88</v>
      </c>
      <c r="I2347" s="16">
        <f t="shared" si="174"/>
        <v>0.12124352331606225</v>
      </c>
      <c r="J2347" s="10"/>
      <c r="K2347" s="6">
        <v>67.747755999999995</v>
      </c>
      <c r="L2347" s="16">
        <f t="shared" si="175"/>
        <v>8.8371067286341365E-4</v>
      </c>
      <c r="M2347" s="10"/>
      <c r="N2347" s="6">
        <v>61.761687000000002</v>
      </c>
      <c r="O2347" s="16">
        <f t="shared" si="176"/>
        <v>-9.9315712881142826E-3</v>
      </c>
      <c r="P2347" s="10"/>
    </row>
    <row r="2348" spans="1:16" x14ac:dyDescent="0.25">
      <c r="A2348" s="23">
        <v>38798</v>
      </c>
      <c r="B2348"/>
      <c r="C2348" s="22"/>
      <c r="D2348" s="10"/>
      <c r="E2348" s="6">
        <v>24.430292999999999</v>
      </c>
      <c r="F2348" s="16">
        <f t="shared" si="173"/>
        <v>6.5768573838660194E-2</v>
      </c>
      <c r="G2348" s="10"/>
      <c r="H2348" s="6">
        <v>10.82</v>
      </c>
      <c r="I2348" s="16">
        <f t="shared" si="174"/>
        <v>0.13451511991657994</v>
      </c>
      <c r="J2348" s="10"/>
      <c r="K2348" s="6">
        <v>67.786034999999998</v>
      </c>
      <c r="L2348" s="16">
        <f t="shared" si="175"/>
        <v>-3.4269128070431032E-3</v>
      </c>
      <c r="M2348" s="10"/>
      <c r="N2348" s="6">
        <v>61.957222999999999</v>
      </c>
      <c r="O2348" s="16">
        <f t="shared" si="176"/>
        <v>-2.2567177442606168E-2</v>
      </c>
      <c r="P2348" s="10"/>
    </row>
    <row r="2349" spans="1:16" x14ac:dyDescent="0.25">
      <c r="A2349" s="23">
        <v>38797</v>
      </c>
      <c r="B2349"/>
      <c r="C2349" s="22"/>
      <c r="D2349" s="10"/>
      <c r="E2349" s="6">
        <v>24.201027</v>
      </c>
      <c r="F2349" s="16">
        <f t="shared" si="173"/>
        <v>6.8207067204678618E-2</v>
      </c>
      <c r="G2349" s="10"/>
      <c r="H2349" s="6">
        <v>10.87</v>
      </c>
      <c r="I2349" s="16">
        <f t="shared" si="174"/>
        <v>0.12708333333333344</v>
      </c>
      <c r="J2349" s="10"/>
      <c r="K2349" s="6">
        <v>67.798792000000006</v>
      </c>
      <c r="L2349" s="16">
        <f t="shared" si="175"/>
        <v>-1.2770964002251084E-3</v>
      </c>
      <c r="M2349" s="10"/>
      <c r="N2349" s="6">
        <v>61.824534999999997</v>
      </c>
      <c r="O2349" s="16">
        <f t="shared" si="176"/>
        <v>-1.5025038896411047E-2</v>
      </c>
      <c r="P2349" s="10"/>
    </row>
    <row r="2350" spans="1:16" x14ac:dyDescent="0.25">
      <c r="A2350" s="23">
        <v>38796</v>
      </c>
      <c r="B2350"/>
      <c r="C2350" s="22"/>
      <c r="D2350" s="10"/>
      <c r="E2350" s="6">
        <v>24.045936000000001</v>
      </c>
      <c r="F2350" s="16">
        <f t="shared" si="173"/>
        <v>7.7028190550600062E-2</v>
      </c>
      <c r="G2350" s="10"/>
      <c r="H2350" s="6">
        <v>10.23</v>
      </c>
      <c r="I2350" s="16">
        <f t="shared" si="174"/>
        <v>0.14783526927138313</v>
      </c>
      <c r="J2350" s="10"/>
      <c r="K2350" s="6">
        <v>68.053962999999996</v>
      </c>
      <c r="L2350" s="16">
        <f t="shared" si="175"/>
        <v>-1.0891416381383356E-3</v>
      </c>
      <c r="M2350" s="10"/>
      <c r="N2350" s="6">
        <v>62.145774000000003</v>
      </c>
      <c r="O2350" s="16">
        <f t="shared" si="176"/>
        <v>-1.9412619855602831E-2</v>
      </c>
      <c r="P2350" s="10"/>
    </row>
    <row r="2351" spans="1:16" x14ac:dyDescent="0.25">
      <c r="A2351" s="23">
        <v>38793</v>
      </c>
      <c r="B2351"/>
      <c r="C2351" s="22"/>
      <c r="D2351" s="10"/>
      <c r="E2351" s="6">
        <v>24.032449</v>
      </c>
      <c r="F2351" s="16">
        <f t="shared" si="173"/>
        <v>6.5697458207738313E-2</v>
      </c>
      <c r="G2351" s="10"/>
      <c r="H2351" s="6">
        <v>10.26</v>
      </c>
      <c r="I2351" s="16">
        <f t="shared" si="174"/>
        <v>8.1395348837209225E-2</v>
      </c>
      <c r="J2351" s="10"/>
      <c r="K2351" s="6">
        <v>67.977410000000006</v>
      </c>
      <c r="L2351" s="16">
        <f t="shared" si="175"/>
        <v>1.4270125061099925E-4</v>
      </c>
      <c r="M2351" s="10"/>
      <c r="N2351" s="6">
        <v>62.048006000000001</v>
      </c>
      <c r="O2351" s="16">
        <f t="shared" si="176"/>
        <v>-1.8973598855383966E-2</v>
      </c>
      <c r="P2351" s="10"/>
    </row>
    <row r="2352" spans="1:16" x14ac:dyDescent="0.25">
      <c r="A2352" s="23">
        <v>38792</v>
      </c>
      <c r="B2352"/>
      <c r="C2352" s="22"/>
      <c r="D2352" s="10"/>
      <c r="E2352" s="6">
        <v>23.789697</v>
      </c>
      <c r="F2352" s="16">
        <f t="shared" si="173"/>
        <v>4.7755929397776509E-2</v>
      </c>
      <c r="G2352" s="10"/>
      <c r="H2352" s="6">
        <v>10.23</v>
      </c>
      <c r="I2352" s="16">
        <f t="shared" si="174"/>
        <v>8.0000000000000071E-2</v>
      </c>
      <c r="J2352" s="10"/>
      <c r="K2352" s="6">
        <v>68.041207</v>
      </c>
      <c r="L2352" s="16">
        <f t="shared" si="175"/>
        <v>6.9950058658263536E-4</v>
      </c>
      <c r="M2352" s="10"/>
      <c r="N2352" s="6">
        <v>62.236561999999999</v>
      </c>
      <c r="O2352" s="16">
        <f t="shared" si="176"/>
        <v>-1.8576313861693894E-2</v>
      </c>
      <c r="P2352" s="10"/>
    </row>
    <row r="2353" spans="1:16" x14ac:dyDescent="0.25">
      <c r="A2353" s="23">
        <v>38791</v>
      </c>
      <c r="B2353"/>
      <c r="C2353" s="22"/>
      <c r="D2353" s="10"/>
      <c r="E2353" s="6">
        <v>23.708780000000001</v>
      </c>
      <c r="F2353" s="16">
        <f t="shared" si="173"/>
        <v>5.4653000778697614E-2</v>
      </c>
      <c r="G2353" s="10"/>
      <c r="H2353" s="6">
        <v>10.14</v>
      </c>
      <c r="I2353" s="16">
        <f t="shared" si="174"/>
        <v>7.2327044025157328E-2</v>
      </c>
      <c r="J2353" s="10"/>
      <c r="K2353" s="6">
        <v>67.671207999999993</v>
      </c>
      <c r="L2353" s="16">
        <f t="shared" si="175"/>
        <v>3.2337643451294529E-3</v>
      </c>
      <c r="M2353" s="10"/>
      <c r="N2353" s="6">
        <v>61.677883000000001</v>
      </c>
      <c r="O2353" s="16">
        <f t="shared" si="176"/>
        <v>-8.6099748107075769E-3</v>
      </c>
      <c r="P2353" s="10"/>
    </row>
    <row r="2354" spans="1:16" x14ac:dyDescent="0.25">
      <c r="A2354" s="23">
        <v>38790</v>
      </c>
      <c r="B2354"/>
      <c r="C2354" s="22"/>
      <c r="D2354" s="10"/>
      <c r="E2354" s="6">
        <v>23.668320999999999</v>
      </c>
      <c r="F2354" s="16">
        <f t="shared" si="173"/>
        <v>2.5592687679925952E-2</v>
      </c>
      <c r="G2354" s="10"/>
      <c r="H2354" s="6">
        <v>9.99</v>
      </c>
      <c r="I2354" s="16">
        <f t="shared" si="174"/>
        <v>7.3015873015873201E-2</v>
      </c>
      <c r="J2354" s="10"/>
      <c r="K2354" s="6">
        <v>67.773274000000001</v>
      </c>
      <c r="L2354" s="16">
        <f t="shared" si="175"/>
        <v>-3.0621665162889888E-3</v>
      </c>
      <c r="M2354" s="10"/>
      <c r="N2354" s="6">
        <v>62.013092</v>
      </c>
      <c r="O2354" s="16">
        <f t="shared" si="176"/>
        <v>-1.5654409042092698E-2</v>
      </c>
      <c r="P2354" s="10"/>
    </row>
    <row r="2355" spans="1:16" x14ac:dyDescent="0.25">
      <c r="A2355" s="23">
        <v>38789</v>
      </c>
      <c r="B2355"/>
      <c r="C2355" s="22"/>
      <c r="D2355" s="10"/>
      <c r="E2355" s="6">
        <v>23.735752999999999</v>
      </c>
      <c r="F2355" s="16">
        <f t="shared" si="173"/>
        <v>2.8590767623471569E-2</v>
      </c>
      <c r="G2355" s="10"/>
      <c r="H2355" s="6">
        <v>9.94</v>
      </c>
      <c r="I2355" s="16">
        <f t="shared" si="174"/>
        <v>0.1482758620689657</v>
      </c>
      <c r="J2355" s="10"/>
      <c r="K2355" s="6">
        <v>67.339483999999999</v>
      </c>
      <c r="L2355" s="16">
        <f t="shared" si="175"/>
        <v>-1.2874914655981451E-3</v>
      </c>
      <c r="M2355" s="10"/>
      <c r="N2355" s="6">
        <v>61.601064999999998</v>
      </c>
      <c r="O2355" s="16">
        <f t="shared" si="176"/>
        <v>-1.3689454112841948E-2</v>
      </c>
      <c r="P2355" s="10"/>
    </row>
    <row r="2356" spans="1:16" x14ac:dyDescent="0.25">
      <c r="A2356" s="23">
        <v>38786</v>
      </c>
      <c r="B2356"/>
      <c r="C2356" s="22"/>
      <c r="D2356" s="10"/>
      <c r="E2356" s="6">
        <v>23.439055</v>
      </c>
      <c r="F2356" s="16">
        <f t="shared" si="173"/>
        <v>3.2718674559487848E-2</v>
      </c>
      <c r="G2356" s="10"/>
      <c r="H2356" s="6">
        <v>9.9499999999999993</v>
      </c>
      <c r="I2356" s="16">
        <f t="shared" si="174"/>
        <v>0.13470319634703198</v>
      </c>
      <c r="J2356" s="10"/>
      <c r="K2356" s="6">
        <v>67.428792999999999</v>
      </c>
      <c r="L2356" s="16">
        <f t="shared" si="175"/>
        <v>-9.8960719611990156E-3</v>
      </c>
      <c r="M2356" s="10"/>
      <c r="N2356" s="6">
        <v>61.649948999999999</v>
      </c>
      <c r="O2356" s="16">
        <f t="shared" si="176"/>
        <v>-1.7533784172267586E-2</v>
      </c>
      <c r="P2356" s="10"/>
    </row>
    <row r="2357" spans="1:16" x14ac:dyDescent="0.25">
      <c r="A2357" s="23">
        <v>38785</v>
      </c>
      <c r="B2357"/>
      <c r="C2357" s="22"/>
      <c r="D2357" s="10"/>
      <c r="E2357" s="6">
        <v>23.270477</v>
      </c>
      <c r="F2357" s="16">
        <f t="shared" si="173"/>
        <v>1.2756143333067405E-2</v>
      </c>
      <c r="G2357" s="10"/>
      <c r="H2357" s="6">
        <v>9.9</v>
      </c>
      <c r="I2357" s="16">
        <f t="shared" si="174"/>
        <v>0.1179775280898876</v>
      </c>
      <c r="J2357" s="10"/>
      <c r="K2357" s="6">
        <v>67.256555000000006</v>
      </c>
      <c r="L2357" s="16">
        <f t="shared" si="175"/>
        <v>-1.2259654763408623E-2</v>
      </c>
      <c r="M2357" s="10"/>
      <c r="N2357" s="6">
        <v>61.880403999999999</v>
      </c>
      <c r="O2357" s="16">
        <f t="shared" si="176"/>
        <v>-1.7731889912652621E-2</v>
      </c>
      <c r="P2357" s="10"/>
    </row>
    <row r="2358" spans="1:16" x14ac:dyDescent="0.25">
      <c r="A2358" s="23">
        <v>38784</v>
      </c>
      <c r="B2358"/>
      <c r="C2358" s="22"/>
      <c r="D2358" s="10"/>
      <c r="E2358" s="6">
        <v>23.385110999999998</v>
      </c>
      <c r="F2358" s="16">
        <f t="shared" si="173"/>
        <v>2.7684420526380871E-2</v>
      </c>
      <c r="G2358" s="10"/>
      <c r="H2358" s="6">
        <v>9.92</v>
      </c>
      <c r="I2358" s="16">
        <f t="shared" si="174"/>
        <v>0.11111111111111116</v>
      </c>
      <c r="J2358" s="10"/>
      <c r="K2358" s="6">
        <v>67.269311999999999</v>
      </c>
      <c r="L2358" s="16">
        <f t="shared" si="175"/>
        <v>-1.3319026948934387E-2</v>
      </c>
      <c r="M2358" s="10"/>
      <c r="N2358" s="6">
        <v>61.859454999999997</v>
      </c>
      <c r="O2358" s="16">
        <f t="shared" si="176"/>
        <v>-1.4060052368874976E-2</v>
      </c>
      <c r="P2358" s="10"/>
    </row>
    <row r="2359" spans="1:16" x14ac:dyDescent="0.25">
      <c r="A2359" s="23">
        <v>38783</v>
      </c>
      <c r="B2359"/>
      <c r="C2359" s="22"/>
      <c r="D2359" s="10"/>
      <c r="E2359" s="6">
        <v>23.277222999999999</v>
      </c>
      <c r="F2359" s="16">
        <f t="shared" si="173"/>
        <v>5.6395342323771303E-2</v>
      </c>
      <c r="G2359" s="10"/>
      <c r="H2359" s="6">
        <v>9.9</v>
      </c>
      <c r="I2359" s="16">
        <f t="shared" si="174"/>
        <v>0.14285714285714279</v>
      </c>
      <c r="J2359" s="10"/>
      <c r="K2359" s="6">
        <v>67.237418000000005</v>
      </c>
      <c r="L2359" s="16">
        <f t="shared" si="175"/>
        <v>-1.4595835065474461E-2</v>
      </c>
      <c r="M2359" s="10"/>
      <c r="N2359" s="6">
        <v>61.880403999999999</v>
      </c>
      <c r="O2359" s="16">
        <f t="shared" si="176"/>
        <v>-1.862250794988618E-2</v>
      </c>
      <c r="P2359" s="10"/>
    </row>
    <row r="2360" spans="1:16" x14ac:dyDescent="0.25">
      <c r="A2360" s="23">
        <v>38782</v>
      </c>
      <c r="B2360"/>
      <c r="C2360" s="22"/>
      <c r="D2360" s="10"/>
      <c r="E2360" s="6">
        <v>23.317240000000002</v>
      </c>
      <c r="F2360" s="16">
        <f t="shared" si="173"/>
        <v>6.4673650716199571E-2</v>
      </c>
      <c r="G2360" s="10"/>
      <c r="H2360" s="6">
        <v>9.9600000000000009</v>
      </c>
      <c r="I2360" s="16">
        <f t="shared" si="174"/>
        <v>0.139240506329114</v>
      </c>
      <c r="J2360" s="10"/>
      <c r="K2360" s="6">
        <v>67.269311999999999</v>
      </c>
      <c r="L2360" s="16">
        <f t="shared" si="175"/>
        <v>-2.0511686630018899E-2</v>
      </c>
      <c r="M2360" s="10"/>
      <c r="N2360" s="6">
        <v>61.838504999999998</v>
      </c>
      <c r="O2360" s="16">
        <f t="shared" si="176"/>
        <v>-2.8972521545433838E-2</v>
      </c>
      <c r="P2360" s="10"/>
    </row>
    <row r="2361" spans="1:16" x14ac:dyDescent="0.25">
      <c r="A2361" s="23">
        <v>38779</v>
      </c>
      <c r="B2361"/>
      <c r="C2361" s="22"/>
      <c r="D2361" s="10"/>
      <c r="E2361" s="6">
        <v>23.470642000000002</v>
      </c>
      <c r="F2361" s="16">
        <f t="shared" si="173"/>
        <v>6.4879624902445032E-2</v>
      </c>
      <c r="G2361" s="10"/>
      <c r="H2361" s="6">
        <v>9.93</v>
      </c>
      <c r="I2361" s="16">
        <f t="shared" si="174"/>
        <v>0.13828571428571435</v>
      </c>
      <c r="J2361" s="10"/>
      <c r="K2361" s="6">
        <v>67.620172999999994</v>
      </c>
      <c r="L2361" s="16">
        <f t="shared" si="175"/>
        <v>-2.2210695938298386E-2</v>
      </c>
      <c r="M2361" s="10"/>
      <c r="N2361" s="6">
        <v>62.383214000000002</v>
      </c>
      <c r="O2361" s="16">
        <f t="shared" si="176"/>
        <v>-3.4358357152757368E-2</v>
      </c>
      <c r="P2361" s="10"/>
    </row>
    <row r="2362" spans="1:16" x14ac:dyDescent="0.25">
      <c r="A2362" s="23">
        <v>38778</v>
      </c>
      <c r="B2362"/>
      <c r="C2362" s="22"/>
      <c r="D2362" s="10"/>
      <c r="E2362" s="6">
        <v>23.423954999999999</v>
      </c>
      <c r="F2362" s="16">
        <f t="shared" si="173"/>
        <v>5.83458160161896E-2</v>
      </c>
      <c r="G2362" s="10"/>
      <c r="H2362" s="6">
        <v>9.9</v>
      </c>
      <c r="I2362" s="16">
        <f t="shared" si="174"/>
        <v>0.14400921658986165</v>
      </c>
      <c r="J2362" s="10"/>
      <c r="K2362" s="6">
        <v>67.747755999999995</v>
      </c>
      <c r="L2362" s="16">
        <f t="shared" si="175"/>
        <v>-1.4845003624099573E-2</v>
      </c>
      <c r="M2362" s="10"/>
      <c r="N2362" s="6">
        <v>62.746350999999997</v>
      </c>
      <c r="O2362" s="16">
        <f t="shared" si="176"/>
        <v>-2.6168765967753638E-2</v>
      </c>
      <c r="P2362" s="10"/>
    </row>
    <row r="2363" spans="1:16" x14ac:dyDescent="0.25">
      <c r="A2363" s="23">
        <v>38777</v>
      </c>
      <c r="B2363"/>
      <c r="C2363" s="22"/>
      <c r="D2363" s="10"/>
      <c r="E2363" s="6">
        <v>23.317240000000002</v>
      </c>
      <c r="F2363" s="16">
        <f t="shared" si="173"/>
        <v>5.4021590115036933E-2</v>
      </c>
      <c r="G2363" s="10"/>
      <c r="H2363" s="6">
        <v>9.9600000000000009</v>
      </c>
      <c r="I2363" s="16">
        <f t="shared" si="174"/>
        <v>0.13142857142857145</v>
      </c>
      <c r="J2363" s="10"/>
      <c r="K2363" s="6">
        <v>68.060344000000001</v>
      </c>
      <c r="L2363" s="16">
        <f t="shared" si="175"/>
        <v>-1.216651641865707E-2</v>
      </c>
      <c r="M2363" s="10"/>
      <c r="N2363" s="6">
        <v>63.186312000000001</v>
      </c>
      <c r="O2363" s="16">
        <f t="shared" si="176"/>
        <v>-1.7948715661245229E-2</v>
      </c>
      <c r="P2363" s="10"/>
    </row>
    <row r="2364" spans="1:16" x14ac:dyDescent="0.25">
      <c r="A2364" s="23">
        <v>38776</v>
      </c>
      <c r="B2364"/>
      <c r="C2364" s="22"/>
      <c r="D2364" s="10"/>
      <c r="E2364" s="6">
        <v>23.250544000000001</v>
      </c>
      <c r="F2364" s="16">
        <f t="shared" si="173"/>
        <v>5.8431758635921316E-2</v>
      </c>
      <c r="G2364" s="10"/>
      <c r="H2364" s="6">
        <v>9.91</v>
      </c>
      <c r="I2364" s="16">
        <f t="shared" si="174"/>
        <v>0.12925170068027225</v>
      </c>
      <c r="J2364" s="10"/>
      <c r="K2364" s="6">
        <v>68.323801000000003</v>
      </c>
      <c r="L2364" s="16">
        <f t="shared" si="175"/>
        <v>-7.7917547649153374E-3</v>
      </c>
      <c r="M2364" s="10"/>
      <c r="N2364" s="6">
        <v>63.570394999999998</v>
      </c>
      <c r="O2364" s="16">
        <f t="shared" si="176"/>
        <v>-1.3952320071999536E-2</v>
      </c>
      <c r="P2364" s="10"/>
    </row>
    <row r="2365" spans="1:16" x14ac:dyDescent="0.25">
      <c r="A2365" s="23">
        <v>38775</v>
      </c>
      <c r="B2365"/>
      <c r="C2365" s="22"/>
      <c r="D2365" s="10"/>
      <c r="E2365" s="6">
        <v>23.584029000000001</v>
      </c>
      <c r="F2365" s="16">
        <f t="shared" si="173"/>
        <v>4.9683874217134827E-2</v>
      </c>
      <c r="G2365" s="10"/>
      <c r="H2365" s="6">
        <v>9.9700000000000006</v>
      </c>
      <c r="I2365" s="16">
        <f t="shared" si="174"/>
        <v>0.11348314606741572</v>
      </c>
      <c r="J2365" s="10"/>
      <c r="K2365" s="6">
        <v>68.253913999999995</v>
      </c>
      <c r="L2365" s="16">
        <f t="shared" si="175"/>
        <v>-4.2266710480975966E-3</v>
      </c>
      <c r="M2365" s="10"/>
      <c r="N2365" s="6">
        <v>63.257243000000003</v>
      </c>
      <c r="O2365" s="16">
        <f t="shared" si="176"/>
        <v>-8.2804866755660234E-3</v>
      </c>
      <c r="P2365" s="10"/>
    </row>
    <row r="2366" spans="1:16" x14ac:dyDescent="0.25">
      <c r="A2366" s="23">
        <v>38772</v>
      </c>
      <c r="B2366"/>
      <c r="C2366" s="22"/>
      <c r="D2366" s="10"/>
      <c r="E2366" s="6">
        <v>23.410615</v>
      </c>
      <c r="F2366" s="16">
        <f t="shared" si="173"/>
        <v>5.6468494104654043E-2</v>
      </c>
      <c r="G2366" s="10"/>
      <c r="H2366" s="6">
        <v>10</v>
      </c>
      <c r="I2366" s="16">
        <f t="shared" si="174"/>
        <v>0.10777777777777775</v>
      </c>
      <c r="J2366" s="10"/>
      <c r="K2366" s="6">
        <v>68.285683000000006</v>
      </c>
      <c r="L2366" s="16">
        <f t="shared" si="175"/>
        <v>-5.2452269484122294E-3</v>
      </c>
      <c r="M2366" s="10"/>
      <c r="N2366" s="6">
        <v>63.361629000000001</v>
      </c>
      <c r="O2366" s="16">
        <f t="shared" si="176"/>
        <v>-8.7693108999558067E-3</v>
      </c>
      <c r="P2366" s="10"/>
    </row>
    <row r="2367" spans="1:16" x14ac:dyDescent="0.25">
      <c r="A2367" s="23">
        <v>38771</v>
      </c>
      <c r="B2367"/>
      <c r="C2367" s="22"/>
      <c r="D2367" s="10"/>
      <c r="E2367" s="6">
        <v>23.617376</v>
      </c>
      <c r="F2367" s="16">
        <f t="shared" si="173"/>
        <v>4.8387053436241168E-2</v>
      </c>
      <c r="G2367" s="10"/>
      <c r="H2367" s="6">
        <v>9.93</v>
      </c>
      <c r="I2367" s="16">
        <f t="shared" si="174"/>
        <v>0.12107623318385641</v>
      </c>
      <c r="J2367" s="10"/>
      <c r="K2367" s="6">
        <v>68.317447000000001</v>
      </c>
      <c r="L2367" s="16">
        <f t="shared" si="175"/>
        <v>-1.8358085516109179E-3</v>
      </c>
      <c r="M2367" s="10"/>
      <c r="N2367" s="6">
        <v>63.459054000000002</v>
      </c>
      <c r="O2367" s="16">
        <f t="shared" si="176"/>
        <v>-1.3825830501377201E-3</v>
      </c>
      <c r="P2367" s="10"/>
    </row>
    <row r="2368" spans="1:16" x14ac:dyDescent="0.25">
      <c r="A2368" s="23">
        <v>38770</v>
      </c>
      <c r="B2368"/>
      <c r="C2368" s="22"/>
      <c r="D2368" s="10"/>
      <c r="E2368" s="6">
        <v>23.957529999999998</v>
      </c>
      <c r="F2368" s="16">
        <f t="shared" si="173"/>
        <v>5.8278553193098714E-2</v>
      </c>
      <c r="G2368" s="10"/>
      <c r="H2368" s="6">
        <v>9.61</v>
      </c>
      <c r="I2368" s="16">
        <f t="shared" si="174"/>
        <v>0.11073825503355716</v>
      </c>
      <c r="J2368" s="10"/>
      <c r="K2368" s="6">
        <v>68.469925000000003</v>
      </c>
      <c r="L2368" s="16">
        <f t="shared" si="175"/>
        <v>1.7795889341802873E-3</v>
      </c>
      <c r="M2368" s="10"/>
      <c r="N2368" s="6">
        <v>63.619107999999997</v>
      </c>
      <c r="O2368" s="16">
        <f t="shared" si="176"/>
        <v>6.8653341331470497E-3</v>
      </c>
      <c r="P2368" s="10"/>
    </row>
    <row r="2369" spans="1:16" x14ac:dyDescent="0.25">
      <c r="A2369" s="23">
        <v>38769</v>
      </c>
      <c r="B2369"/>
      <c r="C2369" s="22"/>
      <c r="D2369" s="10"/>
      <c r="E2369" s="6">
        <v>23.737431000000001</v>
      </c>
      <c r="F2369" s="16">
        <f t="shared" si="173"/>
        <v>7.7707675572226798E-2</v>
      </c>
      <c r="G2369" s="10"/>
      <c r="H2369" s="6">
        <v>9.6</v>
      </c>
      <c r="I2369" s="16">
        <f t="shared" si="174"/>
        <v>6.3053097345132869E-2</v>
      </c>
      <c r="J2369" s="10"/>
      <c r="K2369" s="6">
        <v>68.215795999999997</v>
      </c>
      <c r="L2369" s="16">
        <f t="shared" si="175"/>
        <v>2.3410185417920282E-3</v>
      </c>
      <c r="M2369" s="10"/>
      <c r="N2369" s="6">
        <v>63.187654000000002</v>
      </c>
      <c r="O2369" s="16">
        <f t="shared" si="176"/>
        <v>7.7416776865868453E-3</v>
      </c>
      <c r="P2369" s="10"/>
    </row>
    <row r="2370" spans="1:16" x14ac:dyDescent="0.25">
      <c r="A2370" s="23">
        <v>38765</v>
      </c>
      <c r="B2370"/>
      <c r="C2370" s="22"/>
      <c r="D2370" s="10"/>
      <c r="E2370" s="6">
        <v>24.044236000000001</v>
      </c>
      <c r="F2370" s="16">
        <f t="shared" si="173"/>
        <v>5.7338114883711544E-2</v>
      </c>
      <c r="G2370" s="10"/>
      <c r="H2370" s="6">
        <v>9.6999999999999993</v>
      </c>
      <c r="I2370" s="16">
        <f t="shared" si="174"/>
        <v>4.3478260869565188E-2</v>
      </c>
      <c r="J2370" s="10"/>
      <c r="K2370" s="6">
        <v>68.247559999999993</v>
      </c>
      <c r="L2370" s="16">
        <f t="shared" si="175"/>
        <v>-4.0552574618152315E-3</v>
      </c>
      <c r="M2370" s="10"/>
      <c r="N2370" s="6">
        <v>63.292034000000001</v>
      </c>
      <c r="O2370" s="16">
        <f t="shared" si="176"/>
        <v>-7.1627094632141786E-3</v>
      </c>
      <c r="P2370" s="10"/>
    </row>
    <row r="2371" spans="1:16" x14ac:dyDescent="0.25">
      <c r="A2371" s="23">
        <v>38764</v>
      </c>
      <c r="B2371"/>
      <c r="C2371" s="22"/>
      <c r="D2371" s="10"/>
      <c r="E2371" s="6">
        <v>23.997548999999999</v>
      </c>
      <c r="F2371" s="16">
        <f t="shared" si="173"/>
        <v>8.8466160981225173E-2</v>
      </c>
      <c r="G2371" s="10"/>
      <c r="H2371" s="6">
        <v>9.6999999999999993</v>
      </c>
      <c r="I2371" s="16">
        <f t="shared" si="174"/>
        <v>6.2431544359255131E-2</v>
      </c>
      <c r="J2371" s="10"/>
      <c r="K2371" s="6">
        <v>68.025193999999999</v>
      </c>
      <c r="L2371" s="16">
        <f t="shared" si="175"/>
        <v>-3.4072861256748688E-3</v>
      </c>
      <c r="M2371" s="10"/>
      <c r="N2371" s="6">
        <v>62.790990999999998</v>
      </c>
      <c r="O2371" s="16">
        <f t="shared" si="176"/>
        <v>-4.8721021880019366E-3</v>
      </c>
      <c r="P2371" s="10"/>
    </row>
    <row r="2372" spans="1:16" x14ac:dyDescent="0.25">
      <c r="A2372" s="23">
        <v>38763</v>
      </c>
      <c r="B2372"/>
      <c r="C2372" s="22"/>
      <c r="D2372" s="10"/>
      <c r="E2372" s="6">
        <v>23.537341000000001</v>
      </c>
      <c r="F2372" s="16">
        <f t="shared" si="173"/>
        <v>8.4388159151661535E-2</v>
      </c>
      <c r="G2372" s="10"/>
      <c r="H2372" s="6">
        <v>9.69</v>
      </c>
      <c r="I2372" s="16">
        <f t="shared" si="174"/>
        <v>6.8281938325991165E-2</v>
      </c>
      <c r="J2372" s="10"/>
      <c r="K2372" s="6">
        <v>67.929893000000007</v>
      </c>
      <c r="L2372" s="16">
        <f t="shared" si="175"/>
        <v>-8.2127188333577239E-3</v>
      </c>
      <c r="M2372" s="10"/>
      <c r="N2372" s="6">
        <v>62.777070999999999</v>
      </c>
      <c r="O2372" s="16">
        <f t="shared" si="176"/>
        <v>-1.4576334461355422E-2</v>
      </c>
      <c r="P2372" s="10"/>
    </row>
    <row r="2373" spans="1:16" x14ac:dyDescent="0.25">
      <c r="A2373" s="23">
        <v>38762</v>
      </c>
      <c r="B2373"/>
      <c r="C2373" s="22"/>
      <c r="D2373" s="10"/>
      <c r="E2373" s="6">
        <v>23.123818</v>
      </c>
      <c r="F2373" s="16">
        <f t="shared" si="173"/>
        <v>6.5197689355074528E-2</v>
      </c>
      <c r="G2373" s="10"/>
      <c r="H2373" s="6">
        <v>9.7100000000000009</v>
      </c>
      <c r="I2373" s="16">
        <f t="shared" si="174"/>
        <v>7.4279379157427883E-2</v>
      </c>
      <c r="J2373" s="10"/>
      <c r="K2373" s="6">
        <v>67.885418999999999</v>
      </c>
      <c r="L2373" s="16">
        <f t="shared" si="175"/>
        <v>-8.7789520758969619E-3</v>
      </c>
      <c r="M2373" s="10"/>
      <c r="N2373" s="6">
        <v>62.623972000000002</v>
      </c>
      <c r="O2373" s="16">
        <f t="shared" si="176"/>
        <v>-1.5972770486132215E-2</v>
      </c>
      <c r="P2373" s="10"/>
    </row>
    <row r="2374" spans="1:16" x14ac:dyDescent="0.25">
      <c r="A2374" s="23">
        <v>38761</v>
      </c>
      <c r="B2374"/>
      <c r="C2374" s="22"/>
      <c r="D2374" s="10"/>
      <c r="E2374" s="6">
        <v>22.883711000000002</v>
      </c>
      <c r="F2374" s="16">
        <f t="shared" si="173"/>
        <v>5.8625875036206754E-2</v>
      </c>
      <c r="G2374" s="10"/>
      <c r="H2374" s="6">
        <v>9.6999999999999993</v>
      </c>
      <c r="I2374" s="16">
        <f t="shared" si="174"/>
        <v>8.9786756453423155E-2</v>
      </c>
      <c r="J2374" s="10"/>
      <c r="K2374" s="6">
        <v>67.955307000000005</v>
      </c>
      <c r="L2374" s="16">
        <f t="shared" si="175"/>
        <v>-9.4279088597002403E-3</v>
      </c>
      <c r="M2374" s="10"/>
      <c r="N2374" s="6">
        <v>62.846659000000002</v>
      </c>
      <c r="O2374" s="16">
        <f t="shared" si="176"/>
        <v>-1.6019574280577875E-2</v>
      </c>
      <c r="P2374" s="10"/>
    </row>
    <row r="2375" spans="1:16" x14ac:dyDescent="0.25">
      <c r="A2375" s="23">
        <v>38758</v>
      </c>
      <c r="B2375"/>
      <c r="C2375" s="22"/>
      <c r="D2375" s="10"/>
      <c r="E2375" s="6">
        <v>22.883711000000002</v>
      </c>
      <c r="F2375" s="16">
        <f t="shared" si="173"/>
        <v>7.859169702973956E-2</v>
      </c>
      <c r="G2375" s="10"/>
      <c r="H2375" s="6">
        <v>9.65</v>
      </c>
      <c r="I2375" s="16">
        <f t="shared" si="174"/>
        <v>0.10478359908883816</v>
      </c>
      <c r="J2375" s="10"/>
      <c r="K2375" s="6">
        <v>67.853656000000001</v>
      </c>
      <c r="L2375" s="16">
        <f t="shared" si="175"/>
        <v>-2.9755225177667821E-3</v>
      </c>
      <c r="M2375" s="10"/>
      <c r="N2375" s="6">
        <v>62.839703999999998</v>
      </c>
      <c r="O2375" s="16">
        <f t="shared" si="176"/>
        <v>-1.3810045292141804E-2</v>
      </c>
      <c r="P2375" s="10"/>
    </row>
    <row r="2376" spans="1:16" x14ac:dyDescent="0.25">
      <c r="A2376" s="23">
        <v>38757</v>
      </c>
      <c r="B2376"/>
      <c r="C2376" s="22"/>
      <c r="D2376" s="10"/>
      <c r="E2376" s="6">
        <v>22.90372</v>
      </c>
      <c r="F2376" s="16">
        <f t="shared" si="173"/>
        <v>6.0587399688085908E-2</v>
      </c>
      <c r="G2376" s="10"/>
      <c r="H2376" s="6">
        <v>9.59</v>
      </c>
      <c r="I2376" s="16">
        <f t="shared" si="174"/>
        <v>9.2865232163080513E-2</v>
      </c>
      <c r="J2376" s="10"/>
      <c r="K2376" s="6">
        <v>67.980720000000005</v>
      </c>
      <c r="L2376" s="16">
        <f t="shared" si="175"/>
        <v>-5.6672302136608899E-3</v>
      </c>
      <c r="M2376" s="10"/>
      <c r="N2376" s="6">
        <v>63.187654000000002</v>
      </c>
      <c r="O2376" s="16">
        <f t="shared" si="176"/>
        <v>-1.6167324611781608E-2</v>
      </c>
      <c r="P2376" s="10"/>
    </row>
    <row r="2377" spans="1:16" x14ac:dyDescent="0.25">
      <c r="A2377" s="23">
        <v>38756</v>
      </c>
      <c r="B2377"/>
      <c r="C2377" s="22"/>
      <c r="D2377" s="10"/>
      <c r="E2377" s="6">
        <v>22.870372</v>
      </c>
      <c r="F2377" s="16">
        <f t="shared" ref="F2377:F2440" si="177">E2376/E2405-1</f>
        <v>7.6151677032145537E-2</v>
      </c>
      <c r="G2377" s="10"/>
      <c r="H2377" s="6">
        <v>9.6</v>
      </c>
      <c r="I2377" s="16">
        <f t="shared" ref="I2377:I2440" si="178">H2376/H2405-1</f>
        <v>8.3615819209039488E-2</v>
      </c>
      <c r="J2377" s="10"/>
      <c r="K2377" s="6">
        <v>67.872714999999999</v>
      </c>
      <c r="L2377" s="16">
        <f t="shared" ref="L2377:L2440" si="179">K2376/K2405-1</f>
        <v>-6.4774702957008934E-3</v>
      </c>
      <c r="M2377" s="10"/>
      <c r="N2377" s="6">
        <v>62.902332999999999</v>
      </c>
      <c r="O2377" s="16">
        <f t="shared" ref="O2377:O2440" si="180">N2376/N2405-1</f>
        <v>-8.5670580621254322E-3</v>
      </c>
      <c r="P2377" s="10"/>
    </row>
    <row r="2378" spans="1:16" x14ac:dyDescent="0.25">
      <c r="A2378" s="23">
        <v>38755</v>
      </c>
      <c r="B2378"/>
      <c r="C2378" s="22"/>
      <c r="D2378" s="10"/>
      <c r="E2378" s="6">
        <v>22.470189000000001</v>
      </c>
      <c r="F2378" s="16">
        <f t="shared" si="177"/>
        <v>7.3575479578128711E-2</v>
      </c>
      <c r="G2378" s="10"/>
      <c r="H2378" s="6">
        <v>9.4700000000000006</v>
      </c>
      <c r="I2378" s="16">
        <f t="shared" si="178"/>
        <v>8.4745762711864403E-2</v>
      </c>
      <c r="J2378" s="10"/>
      <c r="K2378" s="6">
        <v>67.872714999999999</v>
      </c>
      <c r="L2378" s="16">
        <f t="shared" si="179"/>
        <v>-7.5877388136824653E-3</v>
      </c>
      <c r="M2378" s="10"/>
      <c r="N2378" s="6">
        <v>63.048470999999999</v>
      </c>
      <c r="O2378" s="16">
        <f t="shared" si="180"/>
        <v>-1.5795920883566517E-2</v>
      </c>
      <c r="P2378" s="10"/>
    </row>
    <row r="2379" spans="1:16" x14ac:dyDescent="0.25">
      <c r="A2379" s="23">
        <v>38754</v>
      </c>
      <c r="B2379"/>
      <c r="C2379" s="22"/>
      <c r="D2379" s="10"/>
      <c r="E2379" s="6">
        <v>22.563566999999999</v>
      </c>
      <c r="F2379" s="16">
        <f t="shared" si="177"/>
        <v>4.627324516029363E-2</v>
      </c>
      <c r="G2379" s="10"/>
      <c r="H2379" s="6">
        <v>9.4600000000000009</v>
      </c>
      <c r="I2379" s="16">
        <f t="shared" si="178"/>
        <v>5.5741360089186065E-2</v>
      </c>
      <c r="J2379" s="10"/>
      <c r="K2379" s="6">
        <v>68.044252999999998</v>
      </c>
      <c r="L2379" s="16">
        <f t="shared" si="179"/>
        <v>-3.0838976288753983E-3</v>
      </c>
      <c r="M2379" s="10"/>
      <c r="N2379" s="6">
        <v>63.347707999999997</v>
      </c>
      <c r="O2379" s="16">
        <f t="shared" si="180"/>
        <v>-5.4498097578892235E-3</v>
      </c>
      <c r="P2379" s="10"/>
    </row>
    <row r="2380" spans="1:16" x14ac:dyDescent="0.25">
      <c r="A2380" s="23">
        <v>38751</v>
      </c>
      <c r="B2380"/>
      <c r="C2380" s="22"/>
      <c r="D2380" s="10"/>
      <c r="E2380" s="6">
        <v>22.937068</v>
      </c>
      <c r="F2380" s="16">
        <f t="shared" si="177"/>
        <v>5.685738615286029E-2</v>
      </c>
      <c r="G2380" s="10"/>
      <c r="H2380" s="6">
        <v>9.5</v>
      </c>
      <c r="I2380" s="16">
        <f t="shared" si="178"/>
        <v>6.6516347237880691E-2</v>
      </c>
      <c r="J2380" s="10"/>
      <c r="K2380" s="6">
        <v>67.929893000000007</v>
      </c>
      <c r="L2380" s="16">
        <f t="shared" si="179"/>
        <v>3.3385907014404914E-3</v>
      </c>
      <c r="M2380" s="10"/>
      <c r="N2380" s="6">
        <v>63.222445999999998</v>
      </c>
      <c r="O2380" s="16">
        <f t="shared" si="180"/>
        <v>5.403712764097568E-3</v>
      </c>
      <c r="P2380" s="10"/>
    </row>
    <row r="2381" spans="1:16" x14ac:dyDescent="0.25">
      <c r="A2381" s="23">
        <v>38750</v>
      </c>
      <c r="B2381"/>
      <c r="C2381" s="22"/>
      <c r="D2381" s="10"/>
      <c r="E2381" s="6">
        <v>22.556895000000001</v>
      </c>
      <c r="F2381" s="16">
        <f t="shared" si="177"/>
        <v>7.7043531080763117E-2</v>
      </c>
      <c r="G2381" s="10"/>
      <c r="H2381" s="6">
        <v>9.5399999999999991</v>
      </c>
      <c r="I2381" s="16">
        <f t="shared" si="178"/>
        <v>7.344632768361592E-2</v>
      </c>
      <c r="J2381" s="10"/>
      <c r="K2381" s="6">
        <v>67.821887000000004</v>
      </c>
      <c r="L2381" s="16">
        <f t="shared" si="179"/>
        <v>1.7454701287524799E-3</v>
      </c>
      <c r="M2381" s="10"/>
      <c r="N2381" s="6">
        <v>62.777070999999999</v>
      </c>
      <c r="O2381" s="16">
        <f t="shared" si="180"/>
        <v>1.1396875576457521E-2</v>
      </c>
      <c r="P2381" s="10"/>
    </row>
    <row r="2382" spans="1:16" x14ac:dyDescent="0.25">
      <c r="A2382" s="23">
        <v>38749</v>
      </c>
      <c r="B2382"/>
      <c r="C2382" s="22"/>
      <c r="D2382" s="10"/>
      <c r="E2382" s="6">
        <v>23.117149999999999</v>
      </c>
      <c r="F2382" s="16">
        <f t="shared" si="177"/>
        <v>5.7205354132400243E-2</v>
      </c>
      <c r="G2382" s="10"/>
      <c r="H2382" s="6">
        <v>9.4499999999999993</v>
      </c>
      <c r="I2382" s="16">
        <f t="shared" si="178"/>
        <v>8.9041095890410871E-2</v>
      </c>
      <c r="J2382" s="10"/>
      <c r="K2382" s="6">
        <v>67.879064999999997</v>
      </c>
      <c r="L2382" s="16">
        <f t="shared" si="179"/>
        <v>5.2489952764211978E-4</v>
      </c>
      <c r="M2382" s="10"/>
      <c r="N2382" s="6">
        <v>62.658768999999999</v>
      </c>
      <c r="O2382" s="16">
        <f t="shared" si="180"/>
        <v>2.4999952092381594E-3</v>
      </c>
      <c r="P2382" s="10"/>
    </row>
    <row r="2383" spans="1:16" x14ac:dyDescent="0.25">
      <c r="A2383" s="23">
        <v>38748</v>
      </c>
      <c r="B2383"/>
      <c r="C2383" s="22"/>
      <c r="D2383" s="10"/>
      <c r="E2383" s="6">
        <v>23.010435000000001</v>
      </c>
      <c r="F2383" s="16">
        <f t="shared" si="177"/>
        <v>7.4728702150661297E-2</v>
      </c>
      <c r="G2383" s="10"/>
      <c r="H2383" s="6">
        <v>8.6999999999999993</v>
      </c>
      <c r="I2383" s="16">
        <f t="shared" si="178"/>
        <v>7.1428571428571397E-2</v>
      </c>
      <c r="J2383" s="10"/>
      <c r="K2383" s="6">
        <v>67.860643999999994</v>
      </c>
      <c r="L2383" s="16">
        <f t="shared" si="179"/>
        <v>2.2074262201359218E-3</v>
      </c>
      <c r="M2383" s="10"/>
      <c r="N2383" s="6">
        <v>62.873800000000003</v>
      </c>
      <c r="O2383" s="16">
        <f t="shared" si="180"/>
        <v>-6.0153294404086122E-4</v>
      </c>
      <c r="P2383" s="10"/>
    </row>
    <row r="2384" spans="1:16" x14ac:dyDescent="0.25">
      <c r="A2384" s="23">
        <v>38747</v>
      </c>
      <c r="B2384"/>
      <c r="C2384" s="22"/>
      <c r="D2384" s="10"/>
      <c r="E2384" s="6">
        <v>22.983754999999999</v>
      </c>
      <c r="F2384" s="16">
        <f t="shared" si="177"/>
        <v>0.14961682911296381</v>
      </c>
      <c r="G2384" s="10"/>
      <c r="H2384" s="6">
        <v>8.76</v>
      </c>
      <c r="I2384" s="16">
        <f t="shared" si="178"/>
        <v>-2.7932960893854775E-2</v>
      </c>
      <c r="J2384" s="10"/>
      <c r="K2384" s="6">
        <v>68.012540999999999</v>
      </c>
      <c r="L2384" s="16">
        <f t="shared" si="179"/>
        <v>2.5926014092347849E-4</v>
      </c>
      <c r="M2384" s="10"/>
      <c r="N2384" s="6">
        <v>62.700440999999998</v>
      </c>
      <c r="O2384" s="16">
        <f t="shared" si="180"/>
        <v>3.8233186788032558E-3</v>
      </c>
      <c r="P2384" s="10"/>
    </row>
    <row r="2385" spans="1:16" x14ac:dyDescent="0.25">
      <c r="A2385" s="23">
        <v>38744</v>
      </c>
      <c r="B2385"/>
      <c r="C2385" s="22"/>
      <c r="D2385" s="10"/>
      <c r="E2385" s="6">
        <v>23.143829</v>
      </c>
      <c r="F2385" s="16">
        <f t="shared" si="177"/>
        <v>0.15754108738002337</v>
      </c>
      <c r="G2385" s="10"/>
      <c r="H2385" s="6">
        <v>8.9</v>
      </c>
      <c r="I2385" s="16">
        <f t="shared" si="178"/>
        <v>-2.5583982202447175E-2</v>
      </c>
      <c r="J2385" s="10"/>
      <c r="K2385" s="6">
        <v>68.265707000000006</v>
      </c>
      <c r="L2385" s="16">
        <f t="shared" si="179"/>
        <v>6.7087727861481206E-3</v>
      </c>
      <c r="M2385" s="10"/>
      <c r="N2385" s="6">
        <v>62.762853</v>
      </c>
      <c r="O2385" s="16">
        <f t="shared" si="180"/>
        <v>4.3775656500288918E-3</v>
      </c>
      <c r="P2385" s="10"/>
    </row>
    <row r="2386" spans="1:16" x14ac:dyDescent="0.25">
      <c r="A2386" s="23">
        <v>38743</v>
      </c>
      <c r="B2386"/>
      <c r="C2386" s="22"/>
      <c r="D2386" s="10"/>
      <c r="E2386" s="6">
        <v>22.643602000000001</v>
      </c>
      <c r="F2386" s="16">
        <f t="shared" si="177"/>
        <v>0.18835614943678736</v>
      </c>
      <c r="G2386" s="10"/>
      <c r="H2386" s="6">
        <v>8.91</v>
      </c>
      <c r="I2386" s="16">
        <f t="shared" si="178"/>
        <v>-7.8037904124861335E-3</v>
      </c>
      <c r="J2386" s="10"/>
      <c r="K2386" s="6">
        <v>68.164439000000002</v>
      </c>
      <c r="L2386" s="16">
        <f t="shared" si="179"/>
        <v>9.6079547971261725E-3</v>
      </c>
      <c r="M2386" s="10"/>
      <c r="N2386" s="6">
        <v>62.762853</v>
      </c>
      <c r="O2386" s="16">
        <f t="shared" si="180"/>
        <v>2.9365240989129848E-3</v>
      </c>
      <c r="P2386" s="10"/>
    </row>
    <row r="2387" spans="1:16" x14ac:dyDescent="0.25">
      <c r="A2387" s="23">
        <v>38742</v>
      </c>
      <c r="B2387"/>
      <c r="C2387" s="22"/>
      <c r="D2387" s="10"/>
      <c r="E2387" s="6">
        <v>22.136704000000002</v>
      </c>
      <c r="F2387" s="16">
        <f t="shared" si="177"/>
        <v>0.1747405385525711</v>
      </c>
      <c r="G2387" s="10"/>
      <c r="H2387" s="6">
        <v>8.68</v>
      </c>
      <c r="I2387" s="16">
        <f t="shared" si="178"/>
        <v>-1.4380530973451267E-2</v>
      </c>
      <c r="J2387" s="10"/>
      <c r="K2387" s="6">
        <v>68.265707000000006</v>
      </c>
      <c r="L2387" s="16">
        <f t="shared" si="179"/>
        <v>1.3307717068123948E-2</v>
      </c>
      <c r="M2387" s="10"/>
      <c r="N2387" s="6">
        <v>63.033293</v>
      </c>
      <c r="O2387" s="16">
        <f t="shared" si="180"/>
        <v>1.3223123044688201E-2</v>
      </c>
      <c r="P2387" s="10"/>
    </row>
    <row r="2388" spans="1:16" x14ac:dyDescent="0.25">
      <c r="A2388" s="23">
        <v>38741</v>
      </c>
      <c r="B2388"/>
      <c r="C2388" s="22"/>
      <c r="D2388" s="10"/>
      <c r="E2388" s="6">
        <v>21.863247000000001</v>
      </c>
      <c r="F2388" s="16">
        <f t="shared" si="177"/>
        <v>0.16825053976303161</v>
      </c>
      <c r="G2388" s="10"/>
      <c r="H2388" s="6">
        <v>8.69</v>
      </c>
      <c r="I2388" s="16">
        <f t="shared" si="178"/>
        <v>-4.4052863436123357E-2</v>
      </c>
      <c r="J2388" s="10"/>
      <c r="K2388" s="6">
        <v>68.645452000000006</v>
      </c>
      <c r="L2388" s="16">
        <f t="shared" si="179"/>
        <v>1.5670035113268144E-2</v>
      </c>
      <c r="M2388" s="10"/>
      <c r="N2388" s="6">
        <v>63.726728000000001</v>
      </c>
      <c r="O2388" s="16">
        <f t="shared" si="180"/>
        <v>2.1346418458263905E-2</v>
      </c>
      <c r="P2388" s="10"/>
    </row>
    <row r="2389" spans="1:16" x14ac:dyDescent="0.25">
      <c r="A2389" s="23">
        <v>38740</v>
      </c>
      <c r="B2389"/>
      <c r="C2389" s="22"/>
      <c r="D2389" s="10"/>
      <c r="E2389" s="6">
        <v>21.896597</v>
      </c>
      <c r="F2389" s="16">
        <f t="shared" si="177"/>
        <v>0.1253003657969789</v>
      </c>
      <c r="G2389" s="10"/>
      <c r="H2389" s="6">
        <v>8.75</v>
      </c>
      <c r="I2389" s="16">
        <f t="shared" si="178"/>
        <v>-4.083885209713034E-2</v>
      </c>
      <c r="J2389" s="10"/>
      <c r="K2389" s="6">
        <v>68.797348999999997</v>
      </c>
      <c r="L2389" s="16">
        <f t="shared" si="179"/>
        <v>1.9120864875098453E-2</v>
      </c>
      <c r="M2389" s="10"/>
      <c r="N2389" s="6">
        <v>64.038771999999994</v>
      </c>
      <c r="O2389" s="16">
        <f t="shared" si="180"/>
        <v>3.0621910290211884E-2</v>
      </c>
      <c r="P2389" s="10"/>
    </row>
    <row r="2390" spans="1:16" x14ac:dyDescent="0.25">
      <c r="A2390" s="23">
        <v>38737</v>
      </c>
      <c r="B2390"/>
      <c r="C2390" s="22"/>
      <c r="D2390" s="10"/>
      <c r="E2390" s="6">
        <v>22.176722999999999</v>
      </c>
      <c r="F2390" s="16">
        <f t="shared" si="177"/>
        <v>0.10613208643275263</v>
      </c>
      <c r="G2390" s="10"/>
      <c r="H2390" s="6">
        <v>8.68</v>
      </c>
      <c r="I2390" s="16">
        <f t="shared" si="178"/>
        <v>-3.8461538461538436E-2</v>
      </c>
      <c r="J2390" s="10"/>
      <c r="K2390" s="6">
        <v>68.639121000000003</v>
      </c>
      <c r="L2390" s="16">
        <f t="shared" si="179"/>
        <v>1.9562437327097504E-2</v>
      </c>
      <c r="M2390" s="10"/>
      <c r="N2390" s="6">
        <v>64.059573999999998</v>
      </c>
      <c r="O2390" s="16">
        <f t="shared" si="180"/>
        <v>2.7520821334128698E-2</v>
      </c>
      <c r="P2390" s="10"/>
    </row>
    <row r="2391" spans="1:16" x14ac:dyDescent="0.25">
      <c r="A2391" s="23">
        <v>38736</v>
      </c>
      <c r="B2391"/>
      <c r="C2391" s="22"/>
      <c r="D2391" s="10"/>
      <c r="E2391" s="6">
        <v>22.223410999999999</v>
      </c>
      <c r="F2391" s="16">
        <f t="shared" si="177"/>
        <v>9.7721989288946709E-2</v>
      </c>
      <c r="G2391" s="10"/>
      <c r="H2391" s="6">
        <v>8.75</v>
      </c>
      <c r="I2391" s="16">
        <f t="shared" si="178"/>
        <v>-2.2522522522522626E-2</v>
      </c>
      <c r="J2391" s="10"/>
      <c r="K2391" s="6">
        <v>68.582161999999997</v>
      </c>
      <c r="L2391" s="16">
        <f t="shared" si="179"/>
        <v>1.9313127409446462E-2</v>
      </c>
      <c r="M2391" s="10"/>
      <c r="N2391" s="6">
        <v>63.893151000000003</v>
      </c>
      <c r="O2391" s="16">
        <f t="shared" si="180"/>
        <v>3.4502937169742287E-2</v>
      </c>
      <c r="P2391" s="10"/>
    </row>
    <row r="2392" spans="1:16" x14ac:dyDescent="0.25">
      <c r="A2392" s="23">
        <v>38735</v>
      </c>
      <c r="B2392"/>
      <c r="C2392" s="22"/>
      <c r="D2392" s="10"/>
      <c r="E2392" s="6">
        <v>22.029989</v>
      </c>
      <c r="F2392" s="16">
        <f t="shared" si="177"/>
        <v>0.10587457196857097</v>
      </c>
      <c r="G2392" s="10"/>
      <c r="H2392" s="6">
        <v>8.82</v>
      </c>
      <c r="I2392" s="16">
        <f t="shared" si="178"/>
        <v>-1.5748031496063075E-2</v>
      </c>
      <c r="J2392" s="10"/>
      <c r="K2392" s="6">
        <v>68.594818000000004</v>
      </c>
      <c r="L2392" s="16">
        <f t="shared" si="179"/>
        <v>1.7228969049878362E-2</v>
      </c>
      <c r="M2392" s="10"/>
      <c r="N2392" s="6">
        <v>64.080382</v>
      </c>
      <c r="O2392" s="16">
        <f t="shared" si="180"/>
        <v>2.7917780671986581E-2</v>
      </c>
      <c r="P2392" s="10"/>
    </row>
    <row r="2393" spans="1:16" x14ac:dyDescent="0.25">
      <c r="A2393" s="23">
        <v>38734</v>
      </c>
      <c r="B2393"/>
      <c r="C2393" s="22"/>
      <c r="D2393" s="10"/>
      <c r="E2393" s="6">
        <v>22.150044000000001</v>
      </c>
      <c r="F2393" s="16">
        <f t="shared" si="177"/>
        <v>9.6977653264361807E-2</v>
      </c>
      <c r="G2393" s="10"/>
      <c r="H2393" s="6">
        <v>8.9</v>
      </c>
      <c r="I2393" s="16">
        <f t="shared" si="178"/>
        <v>-4.5146726862301811E-3</v>
      </c>
      <c r="J2393" s="10"/>
      <c r="K2393" s="6">
        <v>68.613809000000003</v>
      </c>
      <c r="L2393" s="16">
        <f t="shared" si="179"/>
        <v>1.9514475880626936E-2</v>
      </c>
      <c r="M2393" s="10"/>
      <c r="N2393" s="6">
        <v>64.101184000000003</v>
      </c>
      <c r="O2393" s="16">
        <f t="shared" si="180"/>
        <v>4.1459139265481504E-2</v>
      </c>
      <c r="P2393" s="10"/>
    </row>
    <row r="2394" spans="1:16" x14ac:dyDescent="0.25">
      <c r="A2394" s="23">
        <v>38730</v>
      </c>
      <c r="B2394"/>
      <c r="C2394" s="22"/>
      <c r="D2394" s="10"/>
      <c r="E2394" s="6">
        <v>22.323457000000001</v>
      </c>
      <c r="F2394" s="16">
        <f t="shared" si="177"/>
        <v>0.10810811351647098</v>
      </c>
      <c r="G2394" s="10"/>
      <c r="H2394" s="6">
        <v>9</v>
      </c>
      <c r="I2394" s="16">
        <f t="shared" si="178"/>
        <v>-5.5865921787707773E-3</v>
      </c>
      <c r="J2394" s="10"/>
      <c r="K2394" s="6">
        <v>68.613809000000003</v>
      </c>
      <c r="L2394" s="16">
        <f t="shared" si="179"/>
        <v>1.7127545190361193E-2</v>
      </c>
      <c r="M2394" s="10"/>
      <c r="N2394" s="6">
        <v>63.816873000000001</v>
      </c>
      <c r="O2394" s="16">
        <f t="shared" si="180"/>
        <v>3.7141133953250804E-2</v>
      </c>
      <c r="P2394" s="10"/>
    </row>
    <row r="2395" spans="1:16" x14ac:dyDescent="0.25">
      <c r="A2395" s="23">
        <v>38729</v>
      </c>
      <c r="B2395"/>
      <c r="C2395" s="22"/>
      <c r="D2395" s="10"/>
      <c r="E2395" s="6">
        <v>22.330126</v>
      </c>
      <c r="F2395" s="16">
        <f t="shared" si="177"/>
        <v>0.12769541622389258</v>
      </c>
      <c r="G2395" s="10"/>
      <c r="H2395" s="6">
        <v>8.92</v>
      </c>
      <c r="I2395" s="16">
        <f t="shared" si="178"/>
        <v>1.2373453318335059E-2</v>
      </c>
      <c r="J2395" s="10"/>
      <c r="K2395" s="6">
        <v>68.411272999999994</v>
      </c>
      <c r="L2395" s="16">
        <f t="shared" si="179"/>
        <v>1.7412913154994047E-2</v>
      </c>
      <c r="M2395" s="10"/>
      <c r="N2395" s="6">
        <v>63.449353000000002</v>
      </c>
      <c r="O2395" s="16">
        <f t="shared" si="180"/>
        <v>3.2887255883861322E-2</v>
      </c>
      <c r="P2395" s="10"/>
    </row>
    <row r="2396" spans="1:16" x14ac:dyDescent="0.25">
      <c r="A2396" s="23">
        <v>38728</v>
      </c>
      <c r="B2396"/>
      <c r="C2396" s="22"/>
      <c r="D2396" s="10"/>
      <c r="E2396" s="6">
        <v>22.316786</v>
      </c>
      <c r="F2396" s="16">
        <f t="shared" si="177"/>
        <v>0.13877551062038584</v>
      </c>
      <c r="G2396" s="10"/>
      <c r="H2396" s="6">
        <v>8.94</v>
      </c>
      <c r="I2396" s="16">
        <f t="shared" si="178"/>
        <v>1.9428571428571351E-2</v>
      </c>
      <c r="J2396" s="10"/>
      <c r="K2396" s="6">
        <v>68.196085999999994</v>
      </c>
      <c r="L2396" s="16">
        <f t="shared" si="179"/>
        <v>1.2355628986926881E-2</v>
      </c>
      <c r="M2396" s="10"/>
      <c r="N2396" s="6">
        <v>63.026356999999997</v>
      </c>
      <c r="O2396" s="16">
        <f t="shared" si="180"/>
        <v>2.5334487881974121E-2</v>
      </c>
      <c r="P2396" s="10"/>
    </row>
    <row r="2397" spans="1:16" x14ac:dyDescent="0.25">
      <c r="A2397" s="23">
        <v>38727</v>
      </c>
      <c r="B2397"/>
      <c r="C2397" s="22"/>
      <c r="D2397" s="10"/>
      <c r="E2397" s="6">
        <v>22.230081999999999</v>
      </c>
      <c r="F2397" s="16">
        <f t="shared" si="177"/>
        <v>0.12887983766474354</v>
      </c>
      <c r="G2397" s="10"/>
      <c r="H2397" s="6">
        <v>9.0399999999999991</v>
      </c>
      <c r="I2397" s="16">
        <f t="shared" si="178"/>
        <v>3.2332563510392598E-2</v>
      </c>
      <c r="J2397" s="10"/>
      <c r="K2397" s="6">
        <v>68.310010000000005</v>
      </c>
      <c r="L2397" s="16">
        <f t="shared" si="179"/>
        <v>7.2982206045311138E-3</v>
      </c>
      <c r="M2397" s="10"/>
      <c r="N2397" s="6">
        <v>63.130372999999999</v>
      </c>
      <c r="O2397" s="16">
        <f t="shared" si="180"/>
        <v>1.736851583988086E-2</v>
      </c>
      <c r="P2397" s="10"/>
    </row>
    <row r="2398" spans="1:16" x14ac:dyDescent="0.25">
      <c r="A2398" s="23">
        <v>38726</v>
      </c>
      <c r="B2398"/>
      <c r="C2398" s="22"/>
      <c r="D2398" s="10"/>
      <c r="E2398" s="6">
        <v>22.45018</v>
      </c>
      <c r="F2398" s="16">
        <f t="shared" si="177"/>
        <v>0.14199291258079061</v>
      </c>
      <c r="G2398" s="10"/>
      <c r="H2398" s="6">
        <v>9.1999999999999993</v>
      </c>
      <c r="I2398" s="16">
        <f t="shared" si="178"/>
        <v>4.6296296296296058E-2</v>
      </c>
      <c r="J2398" s="10"/>
      <c r="K2398" s="6">
        <v>68.493555000000001</v>
      </c>
      <c r="L2398" s="16">
        <f t="shared" si="179"/>
        <v>4.320961289835612E-3</v>
      </c>
      <c r="M2398" s="10"/>
      <c r="N2398" s="6">
        <v>63.643514000000003</v>
      </c>
      <c r="O2398" s="16">
        <f t="shared" si="180"/>
        <v>9.4127462253814631E-3</v>
      </c>
      <c r="P2398" s="10"/>
    </row>
    <row r="2399" spans="1:16" x14ac:dyDescent="0.25">
      <c r="A2399" s="23">
        <v>38723</v>
      </c>
      <c r="B2399"/>
      <c r="C2399" s="22"/>
      <c r="D2399" s="10"/>
      <c r="E2399" s="6">
        <v>22.090017</v>
      </c>
      <c r="F2399" s="16">
        <f t="shared" si="177"/>
        <v>0.10043698516995359</v>
      </c>
      <c r="G2399" s="10"/>
      <c r="H2399" s="6">
        <v>9.1300000000000008</v>
      </c>
      <c r="I2399" s="16">
        <f t="shared" si="178"/>
        <v>3.3707865168539186E-2</v>
      </c>
      <c r="J2399" s="10"/>
      <c r="K2399" s="6">
        <v>68.480894000000006</v>
      </c>
      <c r="L2399" s="16">
        <f t="shared" si="179"/>
        <v>1.0379372230728379E-2</v>
      </c>
      <c r="M2399" s="10"/>
      <c r="N2399" s="6">
        <v>63.601908999999999</v>
      </c>
      <c r="O2399" s="16">
        <f t="shared" si="180"/>
        <v>2.2676913739201332E-2</v>
      </c>
      <c r="P2399" s="10"/>
    </row>
    <row r="2400" spans="1:16" x14ac:dyDescent="0.25">
      <c r="A2400" s="23">
        <v>38722</v>
      </c>
      <c r="B2400"/>
      <c r="C2400" s="22"/>
      <c r="D2400" s="10"/>
      <c r="E2400" s="6">
        <v>22.130036</v>
      </c>
      <c r="F2400" s="16">
        <f t="shared" si="177"/>
        <v>8.8757364077570289E-2</v>
      </c>
      <c r="G2400" s="10"/>
      <c r="H2400" s="6">
        <v>9.08</v>
      </c>
      <c r="I2400" s="16">
        <f t="shared" si="178"/>
        <v>3.6322360953461974E-2</v>
      </c>
      <c r="J2400" s="10"/>
      <c r="K2400" s="6">
        <v>68.588492000000002</v>
      </c>
      <c r="L2400" s="16">
        <f t="shared" si="179"/>
        <v>1.1505010296448903E-2</v>
      </c>
      <c r="M2400" s="10"/>
      <c r="N2400" s="6">
        <v>63.719791999999998</v>
      </c>
      <c r="O2400" s="16">
        <f t="shared" si="180"/>
        <v>2.5748266545524423E-2</v>
      </c>
      <c r="P2400" s="10"/>
    </row>
    <row r="2401" spans="1:16" x14ac:dyDescent="0.25">
      <c r="A2401" s="23">
        <v>38721</v>
      </c>
      <c r="B2401"/>
      <c r="C2401" s="22"/>
      <c r="D2401" s="10"/>
      <c r="E2401" s="6">
        <v>22.096688</v>
      </c>
      <c r="F2401" s="16">
        <f t="shared" si="177"/>
        <v>0.10145476903008865</v>
      </c>
      <c r="G2401" s="10"/>
      <c r="H2401" s="6">
        <v>9.02</v>
      </c>
      <c r="I2401" s="16">
        <f t="shared" si="178"/>
        <v>3.8901601830663601E-2</v>
      </c>
      <c r="J2401" s="10"/>
      <c r="K2401" s="6">
        <v>68.531527999999994</v>
      </c>
      <c r="L2401" s="16">
        <f t="shared" si="179"/>
        <v>1.2155055647100177E-2</v>
      </c>
      <c r="M2401" s="10"/>
      <c r="N2401" s="6">
        <v>63.796070999999998</v>
      </c>
      <c r="O2401" s="16">
        <f t="shared" si="180"/>
        <v>2.3676450868101107E-2</v>
      </c>
      <c r="P2401" s="10"/>
    </row>
    <row r="2402" spans="1:16" x14ac:dyDescent="0.25">
      <c r="A2402" s="23">
        <v>38720</v>
      </c>
      <c r="B2402"/>
      <c r="C2402" s="22"/>
      <c r="D2402" s="10"/>
      <c r="E2402" s="6">
        <v>21.843239000000001</v>
      </c>
      <c r="F2402" s="16">
        <f t="shared" si="177"/>
        <v>0.10123880025522669</v>
      </c>
      <c r="G2402" s="10"/>
      <c r="H2402" s="6">
        <v>8.91</v>
      </c>
      <c r="I2402" s="16">
        <f t="shared" si="178"/>
        <v>1.8058690744920947E-2</v>
      </c>
      <c r="J2402" s="10"/>
      <c r="K2402" s="6">
        <v>68.531527999999994</v>
      </c>
      <c r="L2402" s="16">
        <f t="shared" si="179"/>
        <v>1.3193127365456636E-2</v>
      </c>
      <c r="M2402" s="10"/>
      <c r="N2402" s="6">
        <v>63.643514000000003</v>
      </c>
      <c r="O2402" s="16">
        <f t="shared" si="180"/>
        <v>2.6262170280506369E-2</v>
      </c>
      <c r="P2402" s="10"/>
    </row>
    <row r="2403" spans="1:16" x14ac:dyDescent="0.25">
      <c r="A2403" s="23">
        <v>38716</v>
      </c>
      <c r="B2403"/>
      <c r="C2403" s="22"/>
      <c r="D2403" s="10"/>
      <c r="E2403" s="6">
        <v>21.216287000000001</v>
      </c>
      <c r="F2403" s="16">
        <f t="shared" si="177"/>
        <v>9.0396815634850469E-2</v>
      </c>
      <c r="G2403" s="10"/>
      <c r="H2403" s="6">
        <v>8.7799999999999994</v>
      </c>
      <c r="I2403" s="16">
        <f t="shared" si="178"/>
        <v>1.4806378132118603E-2</v>
      </c>
      <c r="J2403" s="10"/>
      <c r="K2403" s="6">
        <v>68.158113</v>
      </c>
      <c r="L2403" s="16">
        <f t="shared" si="179"/>
        <v>1.6497793308585473E-2</v>
      </c>
      <c r="M2403" s="10"/>
      <c r="N2403" s="6">
        <v>63.726728000000001</v>
      </c>
      <c r="O2403" s="16">
        <f t="shared" si="180"/>
        <v>2.6874752109115718E-2</v>
      </c>
      <c r="P2403" s="10"/>
    </row>
    <row r="2404" spans="1:16" x14ac:dyDescent="0.25">
      <c r="A2404" s="23">
        <v>38715</v>
      </c>
      <c r="B2404"/>
      <c r="C2404" s="22"/>
      <c r="D2404" s="10"/>
      <c r="E2404" s="6">
        <v>21.576450000000001</v>
      </c>
      <c r="F2404" s="16">
        <f t="shared" si="177"/>
        <v>8.8072246281329258E-2</v>
      </c>
      <c r="G2404" s="10"/>
      <c r="H2404" s="6">
        <v>8.83</v>
      </c>
      <c r="I2404" s="16">
        <f t="shared" si="178"/>
        <v>3.4285714285713365E-3</v>
      </c>
      <c r="J2404" s="10"/>
      <c r="K2404" s="6">
        <v>68.240390000000005</v>
      </c>
      <c r="L2404" s="16">
        <f t="shared" si="179"/>
        <v>8.9845784221076475E-3</v>
      </c>
      <c r="M2404" s="10"/>
      <c r="N2404" s="6">
        <v>63.872349</v>
      </c>
      <c r="O2404" s="16">
        <f t="shared" si="180"/>
        <v>2.3448730680148522E-2</v>
      </c>
      <c r="P2404" s="10"/>
    </row>
    <row r="2405" spans="1:16" x14ac:dyDescent="0.25">
      <c r="A2405" s="23">
        <v>38714</v>
      </c>
      <c r="B2405"/>
      <c r="C2405" s="22"/>
      <c r="D2405" s="10"/>
      <c r="E2405" s="6">
        <v>21.282985</v>
      </c>
      <c r="F2405" s="16">
        <f t="shared" si="177"/>
        <v>0.10022635859135431</v>
      </c>
      <c r="G2405" s="10"/>
      <c r="H2405" s="6">
        <v>8.85</v>
      </c>
      <c r="I2405" s="16">
        <f t="shared" si="178"/>
        <v>3.1542056074766345E-2</v>
      </c>
      <c r="J2405" s="10"/>
      <c r="K2405" s="6">
        <v>68.423934000000003</v>
      </c>
      <c r="L2405" s="16">
        <f t="shared" si="179"/>
        <v>1.1896597451891644E-2</v>
      </c>
      <c r="M2405" s="10"/>
      <c r="N2405" s="6">
        <v>63.733663999999997</v>
      </c>
      <c r="O2405" s="16">
        <f t="shared" si="180"/>
        <v>2.8285455260868009E-2</v>
      </c>
      <c r="P2405" s="10"/>
    </row>
    <row r="2406" spans="1:16" x14ac:dyDescent="0.25">
      <c r="A2406" s="23">
        <v>38713</v>
      </c>
      <c r="B2406"/>
      <c r="C2406" s="22"/>
      <c r="D2406" s="10"/>
      <c r="E2406" s="6">
        <v>21.302994000000002</v>
      </c>
      <c r="F2406" s="16">
        <f t="shared" si="177"/>
        <v>7.6585698846651784E-2</v>
      </c>
      <c r="G2406" s="10"/>
      <c r="H2406" s="6">
        <v>8.85</v>
      </c>
      <c r="I2406" s="16">
        <f t="shared" si="178"/>
        <v>4.2402826855123532E-2</v>
      </c>
      <c r="J2406" s="10"/>
      <c r="K2406" s="6">
        <v>68.391653000000005</v>
      </c>
      <c r="L2406" s="16">
        <f t="shared" si="179"/>
        <v>1.8889712914770262E-2</v>
      </c>
      <c r="M2406" s="10"/>
      <c r="N2406" s="6">
        <v>63.911879999999996</v>
      </c>
      <c r="O2406" s="16">
        <f t="shared" si="180"/>
        <v>3.6841178224411353E-2</v>
      </c>
      <c r="P2406" s="10"/>
    </row>
    <row r="2407" spans="1:16" x14ac:dyDescent="0.25">
      <c r="A2407" s="23">
        <v>38709</v>
      </c>
      <c r="B2407"/>
      <c r="C2407" s="22"/>
      <c r="D2407" s="10"/>
      <c r="E2407" s="6">
        <v>21.476406000000001</v>
      </c>
      <c r="F2407" s="16">
        <f t="shared" si="177"/>
        <v>7.0112077230135572E-2</v>
      </c>
      <c r="G2407" s="10"/>
      <c r="H2407" s="6">
        <v>8.9700000000000006</v>
      </c>
      <c r="I2407" s="16">
        <f t="shared" si="178"/>
        <v>7.1428571428571397E-2</v>
      </c>
      <c r="J2407" s="10"/>
      <c r="K2407" s="6">
        <v>68.082674999999995</v>
      </c>
      <c r="L2407" s="16">
        <f t="shared" si="179"/>
        <v>2.1083757689706717E-2</v>
      </c>
      <c r="M2407" s="10"/>
      <c r="N2407" s="6">
        <v>63.393956000000003</v>
      </c>
      <c r="O2407" s="16">
        <f t="shared" si="180"/>
        <v>4.6530049306964916E-2</v>
      </c>
      <c r="P2407" s="10"/>
    </row>
    <row r="2408" spans="1:16" x14ac:dyDescent="0.25">
      <c r="A2408" s="23">
        <v>38708</v>
      </c>
      <c r="B2408"/>
      <c r="C2408" s="22"/>
      <c r="D2408" s="10"/>
      <c r="E2408" s="6">
        <v>21.349679999999999</v>
      </c>
      <c r="F2408" s="16">
        <f t="shared" si="177"/>
        <v>8.600797014454864E-2</v>
      </c>
      <c r="G2408" s="10"/>
      <c r="H2408" s="6">
        <v>8.8699999999999992</v>
      </c>
      <c r="I2408" s="16">
        <f t="shared" si="178"/>
        <v>4.912280701754379E-2</v>
      </c>
      <c r="J2408" s="10"/>
      <c r="K2408" s="6">
        <v>67.817836999999997</v>
      </c>
      <c r="L2408" s="16">
        <f t="shared" si="179"/>
        <v>1.134804381882426E-2</v>
      </c>
      <c r="M2408" s="10"/>
      <c r="N2408" s="6">
        <v>63.007235000000001</v>
      </c>
      <c r="O2408" s="16">
        <f t="shared" si="180"/>
        <v>3.027754325262344E-2</v>
      </c>
      <c r="P2408" s="10"/>
    </row>
    <row r="2409" spans="1:16" x14ac:dyDescent="0.25">
      <c r="A2409" s="23">
        <v>38707</v>
      </c>
      <c r="B2409"/>
      <c r="C2409" s="22"/>
      <c r="D2409" s="10"/>
      <c r="E2409" s="6">
        <v>21.296323999999998</v>
      </c>
      <c r="F2409" s="16">
        <f t="shared" si="177"/>
        <v>7.9599754262219991E-2</v>
      </c>
      <c r="G2409" s="10"/>
      <c r="H2409" s="6">
        <v>8.85</v>
      </c>
      <c r="I2409" s="16">
        <f t="shared" si="178"/>
        <v>3.7426900584795142E-2</v>
      </c>
      <c r="J2409" s="10"/>
      <c r="K2409" s="6">
        <v>67.811530000000005</v>
      </c>
      <c r="L2409" s="16">
        <f t="shared" si="179"/>
        <v>8.2608815365399213E-3</v>
      </c>
      <c r="M2409" s="10"/>
      <c r="N2409" s="6">
        <v>62.510027000000001</v>
      </c>
      <c r="O2409" s="16">
        <f t="shared" si="180"/>
        <v>2.4564945283538142E-2</v>
      </c>
      <c r="P2409" s="10"/>
    </row>
    <row r="2410" spans="1:16" x14ac:dyDescent="0.25">
      <c r="A2410" s="23">
        <v>38706</v>
      </c>
      <c r="B2410"/>
      <c r="C2410" s="22"/>
      <c r="D2410" s="10"/>
      <c r="E2410" s="6">
        <v>21.336341999999998</v>
      </c>
      <c r="F2410" s="16">
        <f t="shared" si="177"/>
        <v>9.2915101916015708E-2</v>
      </c>
      <c r="G2410" s="10"/>
      <c r="H2410" s="6">
        <v>8.76</v>
      </c>
      <c r="I2410" s="16">
        <f t="shared" si="178"/>
        <v>3.6299765807962681E-2</v>
      </c>
      <c r="J2410" s="10"/>
      <c r="K2410" s="6">
        <v>67.786305999999996</v>
      </c>
      <c r="L2410" s="16">
        <f t="shared" si="179"/>
        <v>1.3468242177426593E-2</v>
      </c>
      <c r="M2410" s="10"/>
      <c r="N2410" s="6">
        <v>62.620519999999999</v>
      </c>
      <c r="O2410" s="16">
        <f t="shared" si="180"/>
        <v>2.8903992715277216E-2</v>
      </c>
      <c r="P2410" s="10"/>
    </row>
    <row r="2411" spans="1:16" x14ac:dyDescent="0.25">
      <c r="A2411" s="23">
        <v>38705</v>
      </c>
      <c r="B2411"/>
      <c r="C2411" s="22"/>
      <c r="D2411" s="10"/>
      <c r="E2411" s="6">
        <v>21.509754000000001</v>
      </c>
      <c r="F2411" s="16">
        <f t="shared" si="177"/>
        <v>0.10317082592180316</v>
      </c>
      <c r="G2411" s="10"/>
      <c r="H2411" s="6">
        <v>8.82</v>
      </c>
      <c r="I2411" s="16">
        <f t="shared" si="178"/>
        <v>4.4100119189511178E-2</v>
      </c>
      <c r="J2411" s="10"/>
      <c r="K2411" s="6">
        <v>67.729557</v>
      </c>
      <c r="L2411" s="16">
        <f t="shared" si="179"/>
        <v>7.6979594423989273E-3</v>
      </c>
      <c r="M2411" s="10"/>
      <c r="N2411" s="6">
        <v>62.696483000000001</v>
      </c>
      <c r="O2411" s="16">
        <f t="shared" si="180"/>
        <v>2.0101451847090779E-2</v>
      </c>
      <c r="P2411" s="10"/>
    </row>
    <row r="2412" spans="1:16" x14ac:dyDescent="0.25">
      <c r="A2412" s="23">
        <v>38702</v>
      </c>
      <c r="B2412"/>
      <c r="C2412" s="22"/>
      <c r="D2412" s="10"/>
      <c r="E2412" s="6">
        <v>20.015743000000001</v>
      </c>
      <c r="F2412" s="16">
        <f t="shared" si="177"/>
        <v>0.10911581420782768</v>
      </c>
      <c r="G2412" s="10"/>
      <c r="H2412" s="6">
        <v>8.9499999999999993</v>
      </c>
      <c r="I2412" s="16">
        <f t="shared" si="178"/>
        <v>8.6206896551724199E-2</v>
      </c>
      <c r="J2412" s="10"/>
      <c r="K2412" s="6">
        <v>67.843055000000007</v>
      </c>
      <c r="L2412" s="16">
        <f t="shared" si="179"/>
        <v>1.2908892668432648E-2</v>
      </c>
      <c r="M2412" s="10"/>
      <c r="N2412" s="6">
        <v>62.634329000000001</v>
      </c>
      <c r="O2412" s="16">
        <f t="shared" si="180"/>
        <v>3.127277367587622E-2</v>
      </c>
      <c r="P2412" s="10"/>
    </row>
    <row r="2413" spans="1:16" x14ac:dyDescent="0.25">
      <c r="A2413" s="23">
        <v>38701</v>
      </c>
      <c r="B2413"/>
      <c r="C2413" s="22"/>
      <c r="D2413" s="10"/>
      <c r="E2413" s="6">
        <v>19.855671000000001</v>
      </c>
      <c r="F2413" s="16">
        <f t="shared" si="177"/>
        <v>4.0203422248759058E-2</v>
      </c>
      <c r="G2413" s="10"/>
      <c r="H2413" s="6">
        <v>8.99</v>
      </c>
      <c r="I2413" s="16">
        <f t="shared" si="178"/>
        <v>0.11180124223602461</v>
      </c>
      <c r="J2413" s="10"/>
      <c r="K2413" s="6">
        <v>67.559301000000005</v>
      </c>
      <c r="L2413" s="16">
        <f t="shared" si="179"/>
        <v>1.5656012679319486E-2</v>
      </c>
      <c r="M2413" s="10"/>
      <c r="N2413" s="6">
        <v>62.427162000000003</v>
      </c>
      <c r="O2413" s="16">
        <f t="shared" si="180"/>
        <v>3.3757806576635074E-2</v>
      </c>
      <c r="P2413" s="10"/>
    </row>
    <row r="2414" spans="1:16" x14ac:dyDescent="0.25">
      <c r="A2414" s="23">
        <v>38700</v>
      </c>
      <c r="B2414"/>
      <c r="C2414" s="22"/>
      <c r="D2414" s="10"/>
      <c r="E2414" s="6">
        <v>19.475498999999999</v>
      </c>
      <c r="F2414" s="16">
        <f t="shared" si="177"/>
        <v>2.2783845763948207E-2</v>
      </c>
      <c r="G2414" s="10"/>
      <c r="H2414" s="6">
        <v>8.9700000000000006</v>
      </c>
      <c r="I2414" s="16">
        <f t="shared" si="178"/>
        <v>9.6341463414634232E-2</v>
      </c>
      <c r="J2414" s="10"/>
      <c r="K2414" s="6">
        <v>67.616055000000003</v>
      </c>
      <c r="L2414" s="16">
        <f t="shared" si="179"/>
        <v>1.2169638030549379E-2</v>
      </c>
      <c r="M2414" s="10"/>
      <c r="N2414" s="6">
        <v>62.579087999999999</v>
      </c>
      <c r="O2414" s="16">
        <f t="shared" si="180"/>
        <v>2.8704245998013578E-2</v>
      </c>
      <c r="P2414" s="10"/>
    </row>
    <row r="2415" spans="1:16" x14ac:dyDescent="0.25">
      <c r="A2415" s="23">
        <v>38699</v>
      </c>
      <c r="B2415"/>
      <c r="C2415" s="22"/>
      <c r="D2415" s="10"/>
      <c r="E2415" s="6">
        <v>19.275407000000001</v>
      </c>
      <c r="F2415" s="16">
        <f t="shared" si="177"/>
        <v>4.0984166916238074E-2</v>
      </c>
      <c r="G2415" s="10"/>
      <c r="H2415" s="6">
        <v>9.0399999999999991</v>
      </c>
      <c r="I2415" s="16">
        <f t="shared" si="178"/>
        <v>7.6830732292917148E-2</v>
      </c>
      <c r="J2415" s="10"/>
      <c r="K2415" s="6">
        <v>67.269238999999999</v>
      </c>
      <c r="L2415" s="16">
        <f t="shared" si="179"/>
        <v>9.5041206205950246E-3</v>
      </c>
      <c r="M2415" s="10"/>
      <c r="N2415" s="6">
        <v>61.943762999999997</v>
      </c>
      <c r="O2415" s="16">
        <f t="shared" si="180"/>
        <v>2.4244857599656555E-2</v>
      </c>
      <c r="P2415" s="10"/>
    </row>
    <row r="2416" spans="1:16" x14ac:dyDescent="0.25">
      <c r="A2416" s="23">
        <v>38698</v>
      </c>
      <c r="B2416"/>
      <c r="C2416" s="22"/>
      <c r="D2416" s="10"/>
      <c r="E2416" s="6">
        <v>18.948592999999999</v>
      </c>
      <c r="F2416" s="16">
        <f t="shared" si="177"/>
        <v>2.6315231804440842E-2</v>
      </c>
      <c r="G2416" s="10"/>
      <c r="H2416" s="6">
        <v>9.08</v>
      </c>
      <c r="I2416" s="16">
        <f t="shared" si="178"/>
        <v>9.310761789600952E-2</v>
      </c>
      <c r="J2416" s="10"/>
      <c r="K2416" s="6">
        <v>67.212485000000001</v>
      </c>
      <c r="L2416" s="16">
        <f t="shared" si="179"/>
        <v>2.3517461486801672E-3</v>
      </c>
      <c r="M2416" s="10"/>
      <c r="N2416" s="6">
        <v>61.715879999999999</v>
      </c>
      <c r="O2416" s="16">
        <f t="shared" si="180"/>
        <v>9.0769378659278921E-3</v>
      </c>
      <c r="P2416" s="10"/>
    </row>
    <row r="2417" spans="1:16" x14ac:dyDescent="0.25">
      <c r="A2417" s="23">
        <v>38695</v>
      </c>
      <c r="B2417"/>
      <c r="C2417" s="22"/>
      <c r="D2417" s="10"/>
      <c r="E2417" s="6">
        <v>19.428809999999999</v>
      </c>
      <c r="F2417" s="16">
        <f t="shared" si="177"/>
        <v>1.9639664334450968E-2</v>
      </c>
      <c r="G2417" s="10"/>
      <c r="H2417" s="6">
        <v>9.06</v>
      </c>
      <c r="I2417" s="16">
        <f t="shared" si="178"/>
        <v>0.11547911547911549</v>
      </c>
      <c r="J2417" s="10"/>
      <c r="K2417" s="6">
        <v>67.357517999999999</v>
      </c>
      <c r="L2417" s="16">
        <f t="shared" si="179"/>
        <v>1.1499765674622964E-3</v>
      </c>
      <c r="M2417" s="10"/>
      <c r="N2417" s="6">
        <v>61.833275</v>
      </c>
      <c r="O2417" s="16">
        <f t="shared" si="180"/>
        <v>4.2062159600464444E-3</v>
      </c>
      <c r="P2417" s="10"/>
    </row>
    <row r="2418" spans="1:16" x14ac:dyDescent="0.25">
      <c r="A2418" s="23">
        <v>38694</v>
      </c>
      <c r="B2418"/>
      <c r="C2418" s="22"/>
      <c r="D2418" s="10"/>
      <c r="E2418" s="6">
        <v>19.795643999999999</v>
      </c>
      <c r="F2418" s="16">
        <f t="shared" si="177"/>
        <v>7.1294818761985956E-2</v>
      </c>
      <c r="G2418" s="10"/>
      <c r="H2418" s="6">
        <v>9.1</v>
      </c>
      <c r="I2418" s="16">
        <f t="shared" si="178"/>
        <v>0.13108614232209748</v>
      </c>
      <c r="J2418" s="10"/>
      <c r="K2418" s="6">
        <v>67.477328</v>
      </c>
      <c r="L2418" s="16">
        <f t="shared" si="179"/>
        <v>3.0297050836582962E-3</v>
      </c>
      <c r="M2418" s="10"/>
      <c r="N2418" s="6">
        <v>62.323576000000003</v>
      </c>
      <c r="O2418" s="16">
        <f t="shared" si="180"/>
        <v>8.0250882085275421E-3</v>
      </c>
      <c r="P2418" s="10"/>
    </row>
    <row r="2419" spans="1:16" x14ac:dyDescent="0.25">
      <c r="A2419" s="23">
        <v>38693</v>
      </c>
      <c r="B2419"/>
      <c r="C2419" s="22"/>
      <c r="D2419" s="10"/>
      <c r="E2419" s="6">
        <v>20.202494999999999</v>
      </c>
      <c r="F2419" s="16">
        <f t="shared" si="177"/>
        <v>0.11666095897268947</v>
      </c>
      <c r="G2419" s="10"/>
      <c r="H2419" s="6">
        <v>8.8800000000000008</v>
      </c>
      <c r="I2419" s="16">
        <f t="shared" si="178"/>
        <v>0.13607990012484383</v>
      </c>
      <c r="J2419" s="10"/>
      <c r="K2419" s="6">
        <v>67.338601999999995</v>
      </c>
      <c r="L2419" s="16">
        <f t="shared" si="179"/>
        <v>4.8138116323299673E-3</v>
      </c>
      <c r="M2419" s="10"/>
      <c r="N2419" s="6">
        <v>61.923046999999997</v>
      </c>
      <c r="O2419" s="16">
        <f t="shared" si="180"/>
        <v>1.6131548616112878E-2</v>
      </c>
      <c r="P2419" s="10"/>
    </row>
    <row r="2420" spans="1:16" x14ac:dyDescent="0.25">
      <c r="A2420" s="23">
        <v>38692</v>
      </c>
      <c r="B2420"/>
      <c r="C2420" s="22"/>
      <c r="D2420" s="10"/>
      <c r="E2420" s="6">
        <v>20.095779</v>
      </c>
      <c r="F2420" s="16">
        <f t="shared" si="177"/>
        <v>0.12829472333245917</v>
      </c>
      <c r="G2420" s="10"/>
      <c r="H2420" s="6">
        <v>8.89</v>
      </c>
      <c r="I2420" s="16">
        <f t="shared" si="178"/>
        <v>9.6296296296296546E-2</v>
      </c>
      <c r="J2420" s="10"/>
      <c r="K2420" s="6">
        <v>67.420574999999999</v>
      </c>
      <c r="L2420" s="16">
        <f t="shared" si="179"/>
        <v>3.4962152475219721E-3</v>
      </c>
      <c r="M2420" s="10"/>
      <c r="N2420" s="6">
        <v>62.157842000000002</v>
      </c>
      <c r="O2420" s="16">
        <f t="shared" si="180"/>
        <v>1.3219905630213136E-2</v>
      </c>
      <c r="P2420" s="10"/>
    </row>
    <row r="2421" spans="1:16" x14ac:dyDescent="0.25">
      <c r="A2421" s="23">
        <v>38691</v>
      </c>
      <c r="B2421"/>
      <c r="C2421" s="22"/>
      <c r="D2421" s="10"/>
      <c r="E2421" s="6">
        <v>20.082440999999999</v>
      </c>
      <c r="F2421" s="16">
        <f t="shared" si="177"/>
        <v>0.12939600141310925</v>
      </c>
      <c r="G2421" s="10"/>
      <c r="H2421" s="6">
        <v>8.86</v>
      </c>
      <c r="I2421" s="16">
        <f t="shared" si="178"/>
        <v>0.10572139303482597</v>
      </c>
      <c r="J2421" s="10"/>
      <c r="K2421" s="6">
        <v>67.281847999999997</v>
      </c>
      <c r="L2421" s="16">
        <f t="shared" si="179"/>
        <v>1.7281371652766442E-3</v>
      </c>
      <c r="M2421" s="10"/>
      <c r="N2421" s="6">
        <v>61.529425000000003</v>
      </c>
      <c r="O2421" s="16">
        <f t="shared" si="180"/>
        <v>9.5982898604372036E-3</v>
      </c>
      <c r="P2421" s="10"/>
    </row>
    <row r="2422" spans="1:16" x14ac:dyDescent="0.25">
      <c r="A2422" s="23">
        <v>38688</v>
      </c>
      <c r="B2422"/>
      <c r="C2422" s="22"/>
      <c r="D2422" s="10"/>
      <c r="E2422" s="6">
        <v>19.989063999999999</v>
      </c>
      <c r="F2422" s="16">
        <f t="shared" si="177"/>
        <v>0.12948246126382612</v>
      </c>
      <c r="G2422" s="10"/>
      <c r="H2422" s="6">
        <v>8.9499999999999993</v>
      </c>
      <c r="I2422" s="16">
        <f t="shared" si="178"/>
        <v>9.3827160493827222E-2</v>
      </c>
      <c r="J2422" s="10"/>
      <c r="K2422" s="6">
        <v>67.458411999999996</v>
      </c>
      <c r="L2422" s="16">
        <f t="shared" si="179"/>
        <v>-5.2356463719317459E-3</v>
      </c>
      <c r="M2422" s="10"/>
      <c r="N2422" s="6">
        <v>61.805652000000002</v>
      </c>
      <c r="O2422" s="16">
        <f t="shared" si="180"/>
        <v>-9.20140532720648E-3</v>
      </c>
      <c r="P2422" s="10"/>
    </row>
    <row r="2423" spans="1:16" x14ac:dyDescent="0.25">
      <c r="A2423" s="23">
        <v>38687</v>
      </c>
      <c r="B2423"/>
      <c r="C2423" s="22"/>
      <c r="D2423" s="10"/>
      <c r="E2423" s="6">
        <v>19.795643999999999</v>
      </c>
      <c r="F2423" s="16">
        <f t="shared" si="177"/>
        <v>0.1594434712358419</v>
      </c>
      <c r="G2423" s="10"/>
      <c r="H2423" s="6">
        <v>8.89</v>
      </c>
      <c r="I2423" s="16">
        <f t="shared" si="178"/>
        <v>0.10493827160493829</v>
      </c>
      <c r="J2423" s="10"/>
      <c r="K2423" s="6">
        <v>67.439491000000004</v>
      </c>
      <c r="L2423" s="16">
        <f t="shared" si="179"/>
        <v>-6.3947500115182354E-3</v>
      </c>
      <c r="M2423" s="10"/>
      <c r="N2423" s="6">
        <v>61.784936000000002</v>
      </c>
      <c r="O2423" s="16">
        <f t="shared" si="180"/>
        <v>-1.2481949485305677E-2</v>
      </c>
      <c r="P2423" s="10"/>
    </row>
    <row r="2424" spans="1:16" x14ac:dyDescent="0.25">
      <c r="A2424" s="23">
        <v>38686</v>
      </c>
      <c r="B2424"/>
      <c r="C2424" s="22"/>
      <c r="D2424" s="10"/>
      <c r="E2424" s="6">
        <v>19.608892000000001</v>
      </c>
      <c r="F2424" s="16">
        <f t="shared" si="177"/>
        <v>0.11666095897268947</v>
      </c>
      <c r="G2424" s="10"/>
      <c r="H2424" s="6">
        <v>8.75</v>
      </c>
      <c r="I2424" s="16">
        <f t="shared" si="178"/>
        <v>0.11125000000000007</v>
      </c>
      <c r="J2424" s="10"/>
      <c r="K2424" s="6">
        <v>67.576324999999997</v>
      </c>
      <c r="L2424" s="16">
        <f t="shared" si="179"/>
        <v>-1.4265168155476182E-3</v>
      </c>
      <c r="M2424" s="10"/>
      <c r="N2424" s="6">
        <v>61.881613999999999</v>
      </c>
      <c r="O2424" s="16">
        <f t="shared" si="180"/>
        <v>-3.6591556448882789E-3</v>
      </c>
      <c r="P2424" s="10"/>
    </row>
    <row r="2425" spans="1:16" x14ac:dyDescent="0.25">
      <c r="A2425" s="23">
        <v>38685</v>
      </c>
      <c r="B2425"/>
      <c r="C2425" s="22"/>
      <c r="D2425" s="10"/>
      <c r="E2425" s="6">
        <v>19.768965000000001</v>
      </c>
      <c r="F2425" s="16">
        <f t="shared" si="177"/>
        <v>0.10612638543671027</v>
      </c>
      <c r="G2425" s="10"/>
      <c r="H2425" s="6">
        <v>8.66</v>
      </c>
      <c r="I2425" s="16">
        <f t="shared" si="178"/>
        <v>6.5773447015834208E-2</v>
      </c>
      <c r="J2425" s="10"/>
      <c r="K2425" s="6">
        <v>67.701982000000001</v>
      </c>
      <c r="L2425" s="16">
        <f t="shared" si="179"/>
        <v>-1.8977233670695037E-3</v>
      </c>
      <c r="M2425" s="10"/>
      <c r="N2425" s="6">
        <v>61.950370999999997</v>
      </c>
      <c r="O2425" s="16">
        <f t="shared" si="180"/>
        <v>5.5059568153392746E-4</v>
      </c>
      <c r="P2425" s="10"/>
    </row>
    <row r="2426" spans="1:16" x14ac:dyDescent="0.25">
      <c r="A2426" s="23">
        <v>38684</v>
      </c>
      <c r="B2426"/>
      <c r="C2426" s="22"/>
      <c r="D2426" s="10"/>
      <c r="E2426" s="6">
        <v>19.466042000000002</v>
      </c>
      <c r="F2426" s="16">
        <f t="shared" si="177"/>
        <v>0.10979669447404028</v>
      </c>
      <c r="G2426" s="10"/>
      <c r="H2426" s="6">
        <v>8.64</v>
      </c>
      <c r="I2426" s="16">
        <f t="shared" si="178"/>
        <v>6.7817509247842356E-2</v>
      </c>
      <c r="J2426" s="10"/>
      <c r="K2426" s="6">
        <v>68.016114999999999</v>
      </c>
      <c r="L2426" s="16">
        <f t="shared" si="179"/>
        <v>9.7604874897494476E-4</v>
      </c>
      <c r="M2426" s="10"/>
      <c r="N2426" s="6">
        <v>62.541683999999997</v>
      </c>
      <c r="O2426" s="16">
        <f t="shared" si="180"/>
        <v>2.1059790202160311E-3</v>
      </c>
      <c r="P2426" s="10"/>
    </row>
    <row r="2427" spans="1:16" x14ac:dyDescent="0.25">
      <c r="A2427" s="23">
        <v>38681</v>
      </c>
      <c r="B2427"/>
      <c r="C2427" s="22"/>
      <c r="D2427" s="10"/>
      <c r="E2427" s="6">
        <v>20.401150000000001</v>
      </c>
      <c r="F2427" s="16">
        <f t="shared" si="177"/>
        <v>9.1580465024835966E-2</v>
      </c>
      <c r="G2427" s="10"/>
      <c r="H2427" s="6">
        <v>8.9</v>
      </c>
      <c r="I2427" s="16">
        <f t="shared" si="178"/>
        <v>6.6666666666666874E-2</v>
      </c>
      <c r="J2427" s="10"/>
      <c r="K2427" s="6">
        <v>67.789938000000006</v>
      </c>
      <c r="L2427" s="16">
        <f t="shared" si="179"/>
        <v>6.9249362978489604E-3</v>
      </c>
      <c r="M2427" s="10"/>
      <c r="N2427" s="6">
        <v>62.232278000000001</v>
      </c>
      <c r="O2427" s="16">
        <f t="shared" si="180"/>
        <v>1.27924681361542E-2</v>
      </c>
      <c r="P2427" s="10"/>
    </row>
    <row r="2428" spans="1:16" x14ac:dyDescent="0.25">
      <c r="A2428" s="23">
        <v>38679</v>
      </c>
      <c r="B2428"/>
      <c r="C2428" s="22"/>
      <c r="D2428" s="10"/>
      <c r="E2428" s="6">
        <v>20.289200999999998</v>
      </c>
      <c r="F2428" s="16">
        <f t="shared" si="177"/>
        <v>0.14064800474169736</v>
      </c>
      <c r="G2428" s="10"/>
      <c r="H2428" s="6">
        <v>8.81</v>
      </c>
      <c r="I2428" s="16">
        <f t="shared" si="178"/>
        <v>8.9351285189718466E-2</v>
      </c>
      <c r="J2428" s="10"/>
      <c r="K2428" s="6">
        <v>67.701982000000001</v>
      </c>
      <c r="L2428" s="16">
        <f t="shared" si="179"/>
        <v>4.9732806431739274E-3</v>
      </c>
      <c r="M2428" s="10"/>
      <c r="N2428" s="6">
        <v>62.005378</v>
      </c>
      <c r="O2428" s="16">
        <f t="shared" si="180"/>
        <v>7.5585659419137308E-3</v>
      </c>
      <c r="P2428" s="10"/>
    </row>
    <row r="2429" spans="1:16" x14ac:dyDescent="0.25">
      <c r="A2429" s="23">
        <v>38678</v>
      </c>
      <c r="B2429"/>
      <c r="C2429" s="22"/>
      <c r="D2429" s="10"/>
      <c r="E2429" s="6">
        <v>20.091643000000001</v>
      </c>
      <c r="F2429" s="16">
        <f t="shared" si="177"/>
        <v>0.14919806435479388</v>
      </c>
      <c r="G2429" s="10"/>
      <c r="H2429" s="6">
        <v>8.74</v>
      </c>
      <c r="I2429" s="16">
        <f t="shared" si="178"/>
        <v>8.7654320987654355E-2</v>
      </c>
      <c r="J2429" s="10"/>
      <c r="K2429" s="6">
        <v>67.764807000000005</v>
      </c>
      <c r="L2429" s="16">
        <f t="shared" si="179"/>
        <v>1.6248335087876153E-3</v>
      </c>
      <c r="M2429" s="10"/>
      <c r="N2429" s="6">
        <v>62.246026999999998</v>
      </c>
      <c r="O2429" s="16">
        <f t="shared" si="180"/>
        <v>2.3297943491413786E-3</v>
      </c>
      <c r="P2429" s="10"/>
    </row>
    <row r="2430" spans="1:16" x14ac:dyDescent="0.25">
      <c r="A2430" s="23">
        <v>38677</v>
      </c>
      <c r="B2430"/>
      <c r="C2430" s="22"/>
      <c r="D2430" s="10"/>
      <c r="E2430" s="6">
        <v>20.065301000000002</v>
      </c>
      <c r="F2430" s="16">
        <f t="shared" si="177"/>
        <v>0.13928299652856158</v>
      </c>
      <c r="G2430" s="10"/>
      <c r="H2430" s="6">
        <v>8.86</v>
      </c>
      <c r="I2430" s="16">
        <f t="shared" si="178"/>
        <v>6.5853658536585424E-2</v>
      </c>
      <c r="J2430" s="10"/>
      <c r="K2430" s="6">
        <v>67.639156</v>
      </c>
      <c r="L2430" s="16">
        <f t="shared" si="179"/>
        <v>8.8615565127514451E-4</v>
      </c>
      <c r="M2430" s="10"/>
      <c r="N2430" s="6">
        <v>62.163522</v>
      </c>
      <c r="O2430" s="16">
        <f t="shared" si="180"/>
        <v>2.5589998934723024E-3</v>
      </c>
      <c r="P2430" s="10"/>
    </row>
    <row r="2431" spans="1:16" x14ac:dyDescent="0.25">
      <c r="A2431" s="23">
        <v>38674</v>
      </c>
      <c r="B2431"/>
      <c r="C2431" s="22"/>
      <c r="D2431" s="10"/>
      <c r="E2431" s="6">
        <v>20.032375999999999</v>
      </c>
      <c r="F2431" s="16">
        <f t="shared" si="177"/>
        <v>0.13906539454300204</v>
      </c>
      <c r="G2431" s="10"/>
      <c r="H2431" s="6">
        <v>8.7799999999999994</v>
      </c>
      <c r="I2431" s="16">
        <f t="shared" si="178"/>
        <v>8.0487804878048852E-2</v>
      </c>
      <c r="J2431" s="10"/>
      <c r="K2431" s="6">
        <v>67.419258999999997</v>
      </c>
      <c r="L2431" s="16">
        <f t="shared" si="179"/>
        <v>-5.1997639393709383E-3</v>
      </c>
      <c r="M2431" s="10"/>
      <c r="N2431" s="6">
        <v>61.977874</v>
      </c>
      <c r="O2431" s="16">
        <f t="shared" si="180"/>
        <v>-8.4990233885910982E-3</v>
      </c>
      <c r="P2431" s="10"/>
    </row>
    <row r="2432" spans="1:16" x14ac:dyDescent="0.25">
      <c r="A2432" s="23">
        <v>38673</v>
      </c>
      <c r="B2432"/>
      <c r="C2432" s="22"/>
      <c r="D2432" s="10"/>
      <c r="E2432" s="6">
        <v>19.498968999999999</v>
      </c>
      <c r="F2432" s="16">
        <f t="shared" si="177"/>
        <v>0.13085506551124992</v>
      </c>
      <c r="G2432" s="10"/>
      <c r="H2432" s="6">
        <v>8.75</v>
      </c>
      <c r="I2432" s="16">
        <f t="shared" si="178"/>
        <v>7.7300613496932291E-2</v>
      </c>
      <c r="J2432" s="10"/>
      <c r="K2432" s="6">
        <v>67.551193999999995</v>
      </c>
      <c r="L2432" s="16">
        <f t="shared" si="179"/>
        <v>-1.0074053500285673E-2</v>
      </c>
      <c r="M2432" s="10"/>
      <c r="N2432" s="6">
        <v>62.266654000000003</v>
      </c>
      <c r="O2432" s="16">
        <f t="shared" si="180"/>
        <v>-1.3506558058682394E-2</v>
      </c>
      <c r="P2432" s="10"/>
    </row>
    <row r="2433" spans="1:16" x14ac:dyDescent="0.25">
      <c r="A2433" s="23">
        <v>38672</v>
      </c>
      <c r="B2433"/>
      <c r="C2433" s="22"/>
      <c r="D2433" s="10"/>
      <c r="E2433" s="6">
        <v>19.610918999999999</v>
      </c>
      <c r="F2433" s="16">
        <f t="shared" si="177"/>
        <v>0.14545450807176907</v>
      </c>
      <c r="G2433" s="10"/>
      <c r="H2433" s="6">
        <v>8.56</v>
      </c>
      <c r="I2433" s="16">
        <f t="shared" si="178"/>
        <v>6.7073170731707377E-2</v>
      </c>
      <c r="J2433" s="10"/>
      <c r="K2433" s="6">
        <v>67.438106000000005</v>
      </c>
      <c r="L2433" s="16">
        <f t="shared" si="179"/>
        <v>-8.7744435313330538E-3</v>
      </c>
      <c r="M2433" s="10"/>
      <c r="N2433" s="6">
        <v>62.115386999999998</v>
      </c>
      <c r="O2433" s="16">
        <f t="shared" si="180"/>
        <v>-9.5575594097772054E-3</v>
      </c>
      <c r="P2433" s="10"/>
    </row>
    <row r="2434" spans="1:16" x14ac:dyDescent="0.25">
      <c r="A2434" s="23">
        <v>38671</v>
      </c>
      <c r="B2434"/>
      <c r="C2434" s="22"/>
      <c r="D2434" s="10"/>
      <c r="E2434" s="6">
        <v>19.768965000000001</v>
      </c>
      <c r="F2434" s="16">
        <f t="shared" si="177"/>
        <v>0.1099515996618794</v>
      </c>
      <c r="G2434" s="10"/>
      <c r="H2434" s="6">
        <v>8.49</v>
      </c>
      <c r="I2434" s="16">
        <f t="shared" si="178"/>
        <v>5.1597051597051635E-2</v>
      </c>
      <c r="J2434" s="10"/>
      <c r="K2434" s="6">
        <v>67.155388000000002</v>
      </c>
      <c r="L2434" s="16">
        <f t="shared" si="179"/>
        <v>-8.7953656413191084E-3</v>
      </c>
      <c r="M2434" s="10"/>
      <c r="N2434" s="6">
        <v>61.469071</v>
      </c>
      <c r="O2434" s="16">
        <f t="shared" si="180"/>
        <v>-7.9670854425447635E-3</v>
      </c>
      <c r="P2434" s="10"/>
    </row>
    <row r="2435" spans="1:16" x14ac:dyDescent="0.25">
      <c r="A2435" s="23">
        <v>38670</v>
      </c>
      <c r="B2435"/>
      <c r="C2435" s="22"/>
      <c r="D2435" s="10"/>
      <c r="E2435" s="6">
        <v>19.907254999999999</v>
      </c>
      <c r="F2435" s="16">
        <f t="shared" si="177"/>
        <v>0.11640015570559759</v>
      </c>
      <c r="G2435" s="10"/>
      <c r="H2435" s="6">
        <v>8.26</v>
      </c>
      <c r="I2435" s="16">
        <f t="shared" si="178"/>
        <v>7.1969696969697017E-2</v>
      </c>
      <c r="J2435" s="10"/>
      <c r="K2435" s="6">
        <v>66.979473999999996</v>
      </c>
      <c r="L2435" s="16">
        <f t="shared" si="179"/>
        <v>-1.5125043052741316E-2</v>
      </c>
      <c r="M2435" s="10"/>
      <c r="N2435" s="6">
        <v>61.070276999999997</v>
      </c>
      <c r="O2435" s="16">
        <f t="shared" si="180"/>
        <v>-2.2031340176990044E-2</v>
      </c>
      <c r="P2435" s="10"/>
    </row>
    <row r="2436" spans="1:16" x14ac:dyDescent="0.25">
      <c r="A2436" s="23">
        <v>38667</v>
      </c>
      <c r="B2436"/>
      <c r="C2436" s="22"/>
      <c r="D2436" s="10"/>
      <c r="E2436" s="6">
        <v>19.775551</v>
      </c>
      <c r="F2436" s="16">
        <f t="shared" si="177"/>
        <v>0.11139698528147823</v>
      </c>
      <c r="G2436" s="10"/>
      <c r="H2436" s="6">
        <v>8.5500000000000007</v>
      </c>
      <c r="I2436" s="16">
        <f t="shared" si="178"/>
        <v>-2.0166073546856511E-2</v>
      </c>
      <c r="J2436" s="10"/>
      <c r="K2436" s="6">
        <v>67.318738999999994</v>
      </c>
      <c r="L2436" s="16">
        <f t="shared" si="179"/>
        <v>-1.6350720334902924E-2</v>
      </c>
      <c r="M2436" s="10"/>
      <c r="N2436" s="6">
        <v>61.530949999999997</v>
      </c>
      <c r="O2436" s="16">
        <f t="shared" si="180"/>
        <v>-2.4124859933310039E-2</v>
      </c>
      <c r="P2436" s="10"/>
    </row>
    <row r="2437" spans="1:16" x14ac:dyDescent="0.25">
      <c r="A2437" s="23">
        <v>38666</v>
      </c>
      <c r="B2437"/>
      <c r="C2437" s="22"/>
      <c r="D2437" s="10"/>
      <c r="E2437" s="6">
        <v>19.775551</v>
      </c>
      <c r="F2437" s="16">
        <f t="shared" si="177"/>
        <v>0.10201836772417172</v>
      </c>
      <c r="G2437" s="10"/>
      <c r="H2437" s="6">
        <v>8.5500000000000007</v>
      </c>
      <c r="I2437" s="16">
        <f t="shared" si="178"/>
        <v>3.6363636363636376E-2</v>
      </c>
      <c r="J2437" s="10"/>
      <c r="K2437" s="6">
        <v>67.262191999999999</v>
      </c>
      <c r="L2437" s="16">
        <f t="shared" si="179"/>
        <v>-1.0094563032233217E-2</v>
      </c>
      <c r="M2437" s="10"/>
      <c r="N2437" s="6">
        <v>61.496575</v>
      </c>
      <c r="O2437" s="16">
        <f t="shared" si="180"/>
        <v>-1.3526391665435122E-2</v>
      </c>
      <c r="P2437" s="10"/>
    </row>
    <row r="2438" spans="1:16" x14ac:dyDescent="0.25">
      <c r="A2438" s="23">
        <v>38665</v>
      </c>
      <c r="B2438"/>
      <c r="C2438" s="22"/>
      <c r="D2438" s="10"/>
      <c r="E2438" s="6">
        <v>19.485799</v>
      </c>
      <c r="F2438" s="16">
        <f t="shared" si="177"/>
        <v>0.10363844528324218</v>
      </c>
      <c r="G2438" s="10"/>
      <c r="H2438" s="6">
        <v>8.5399999999999991</v>
      </c>
      <c r="I2438" s="16">
        <f t="shared" si="178"/>
        <v>3.2608695652174058E-2</v>
      </c>
      <c r="J2438" s="10"/>
      <c r="K2438" s="6">
        <v>66.910364999999999</v>
      </c>
      <c r="L2438" s="16">
        <f t="shared" si="179"/>
        <v>-1.3956979697074212E-2</v>
      </c>
      <c r="M2438" s="10"/>
      <c r="N2438" s="6">
        <v>60.753993999999999</v>
      </c>
      <c r="O2438" s="16">
        <f t="shared" si="180"/>
        <v>-2.1785509167366546E-2</v>
      </c>
      <c r="P2438" s="10"/>
    </row>
    <row r="2439" spans="1:16" x14ac:dyDescent="0.25">
      <c r="A2439" s="23">
        <v>38664</v>
      </c>
      <c r="B2439"/>
      <c r="C2439" s="22"/>
      <c r="D2439" s="10"/>
      <c r="E2439" s="6">
        <v>19.340923</v>
      </c>
      <c r="F2439" s="16">
        <f t="shared" si="177"/>
        <v>8.3089363353549439E-2</v>
      </c>
      <c r="G2439" s="10"/>
      <c r="H2439" s="6">
        <v>8.39</v>
      </c>
      <c r="I2439" s="16">
        <f t="shared" si="178"/>
        <v>2.1531100478468845E-2</v>
      </c>
      <c r="J2439" s="10"/>
      <c r="K2439" s="6">
        <v>67.268476000000007</v>
      </c>
      <c r="L2439" s="16">
        <f t="shared" si="179"/>
        <v>-2.2420019279449366E-2</v>
      </c>
      <c r="M2439" s="10"/>
      <c r="N2439" s="6">
        <v>61.386561</v>
      </c>
      <c r="O2439" s="16">
        <f t="shared" si="180"/>
        <v>-3.694012033446592E-2</v>
      </c>
      <c r="P2439" s="10"/>
    </row>
    <row r="2440" spans="1:16" x14ac:dyDescent="0.25">
      <c r="A2440" s="23">
        <v>38663</v>
      </c>
      <c r="B2440"/>
      <c r="C2440" s="22"/>
      <c r="D2440" s="10"/>
      <c r="E2440" s="6">
        <v>19.393605000000001</v>
      </c>
      <c r="F2440" s="16">
        <f t="shared" si="177"/>
        <v>6.7223836868440134E-2</v>
      </c>
      <c r="G2440" s="10"/>
      <c r="H2440" s="6">
        <v>8.1199999999999992</v>
      </c>
      <c r="I2440" s="16">
        <f t="shared" si="178"/>
        <v>8.4134615384616751E-3</v>
      </c>
      <c r="J2440" s="10"/>
      <c r="K2440" s="6">
        <v>66.866386000000006</v>
      </c>
      <c r="L2440" s="16">
        <f t="shared" si="179"/>
        <v>-1.7545771106901364E-2</v>
      </c>
      <c r="M2440" s="10"/>
      <c r="N2440" s="6">
        <v>60.795247000000003</v>
      </c>
      <c r="O2440" s="16">
        <f t="shared" si="180"/>
        <v>-3.1310282181441718E-2</v>
      </c>
      <c r="P2440" s="10"/>
    </row>
    <row r="2441" spans="1:16" x14ac:dyDescent="0.25">
      <c r="A2441" s="23">
        <v>38660</v>
      </c>
      <c r="B2441"/>
      <c r="C2441" s="22"/>
      <c r="D2441" s="10"/>
      <c r="E2441" s="6">
        <v>19.242142999999999</v>
      </c>
      <c r="F2441" s="16">
        <f t="shared" ref="F2441:F2504" si="181">E2440/E2469-1</f>
        <v>7.2859746703906936E-2</v>
      </c>
      <c r="G2441" s="10"/>
      <c r="H2441" s="6">
        <v>8.0500000000000007</v>
      </c>
      <c r="I2441" s="16">
        <f t="shared" ref="I2441:I2504" si="182">H2440/H2469-1</f>
        <v>-3.9053254437869889E-2</v>
      </c>
      <c r="J2441" s="10"/>
      <c r="K2441" s="6">
        <v>66.797275999999997</v>
      </c>
      <c r="L2441" s="16">
        <f t="shared" ref="L2441:L2504" si="183">K2440/K2469-1</f>
        <v>-2.1369100325567714E-2</v>
      </c>
      <c r="M2441" s="10"/>
      <c r="N2441" s="6">
        <v>60.588977999999997</v>
      </c>
      <c r="O2441" s="16">
        <f t="shared" ref="O2441:O2504" si="184">N2440/N2469-1</f>
        <v>-3.4198449926185037E-2</v>
      </c>
      <c r="P2441" s="10"/>
    </row>
    <row r="2442" spans="1:16" x14ac:dyDescent="0.25">
      <c r="A2442" s="23">
        <v>38659</v>
      </c>
      <c r="B2442"/>
      <c r="C2442" s="22"/>
      <c r="D2442" s="10"/>
      <c r="E2442" s="6">
        <v>19.413360000000001</v>
      </c>
      <c r="F2442" s="16">
        <f t="shared" si="181"/>
        <v>4.9946057116815545E-2</v>
      </c>
      <c r="G2442" s="10"/>
      <c r="H2442" s="6">
        <v>8.1999999999999993</v>
      </c>
      <c r="I2442" s="16">
        <f t="shared" si="182"/>
        <v>-4.0524433849821184E-2</v>
      </c>
      <c r="J2442" s="10"/>
      <c r="K2442" s="6">
        <v>66.747013999999993</v>
      </c>
      <c r="L2442" s="16">
        <f t="shared" si="183"/>
        <v>-2.1487860256205527E-2</v>
      </c>
      <c r="M2442" s="10"/>
      <c r="N2442" s="6">
        <v>60.685237999999998</v>
      </c>
      <c r="O2442" s="16">
        <f t="shared" si="184"/>
        <v>-3.6118010290023483E-2</v>
      </c>
      <c r="P2442" s="10"/>
    </row>
    <row r="2443" spans="1:16" x14ac:dyDescent="0.25">
      <c r="A2443" s="23">
        <v>38658</v>
      </c>
      <c r="B2443"/>
      <c r="C2443" s="22"/>
      <c r="D2443" s="10"/>
      <c r="E2443" s="6">
        <v>18.708736999999999</v>
      </c>
      <c r="F2443" s="16">
        <f t="shared" si="181"/>
        <v>6.7342434247746219E-2</v>
      </c>
      <c r="G2443" s="10"/>
      <c r="H2443" s="6">
        <v>8.33</v>
      </c>
      <c r="I2443" s="16">
        <f t="shared" si="182"/>
        <v>-3.86869871043376E-2</v>
      </c>
      <c r="J2443" s="10"/>
      <c r="K2443" s="6">
        <v>66.979473999999996</v>
      </c>
      <c r="L2443" s="16">
        <f t="shared" si="183"/>
        <v>-2.5339204066756049E-2</v>
      </c>
      <c r="M2443" s="10"/>
      <c r="N2443" s="6">
        <v>61.097780999999998</v>
      </c>
      <c r="O2443" s="16">
        <f t="shared" si="184"/>
        <v>-3.896491455753015E-2</v>
      </c>
      <c r="P2443" s="10"/>
    </row>
    <row r="2444" spans="1:16" x14ac:dyDescent="0.25">
      <c r="A2444" s="23">
        <v>38657</v>
      </c>
      <c r="B2444"/>
      <c r="C2444" s="22"/>
      <c r="D2444" s="10"/>
      <c r="E2444" s="6">
        <v>18.781175999999999</v>
      </c>
      <c r="F2444" s="16">
        <f t="shared" si="181"/>
        <v>2.9347801148710717E-2</v>
      </c>
      <c r="G2444" s="10"/>
      <c r="H2444" s="6">
        <v>8.27</v>
      </c>
      <c r="I2444" s="16">
        <f t="shared" si="182"/>
        <v>-2.0000000000000018E-2</v>
      </c>
      <c r="J2444" s="10"/>
      <c r="K2444" s="6">
        <v>67.111410000000006</v>
      </c>
      <c r="L2444" s="16">
        <f t="shared" si="183"/>
        <v>-2.4785352085246015E-2</v>
      </c>
      <c r="M2444" s="10"/>
      <c r="N2444" s="6">
        <v>61.386561</v>
      </c>
      <c r="O2444" s="16">
        <f t="shared" si="184"/>
        <v>-3.9690272361431633E-2</v>
      </c>
      <c r="P2444" s="10"/>
    </row>
    <row r="2445" spans="1:16" x14ac:dyDescent="0.25">
      <c r="A2445" s="23">
        <v>38656</v>
      </c>
      <c r="B2445"/>
      <c r="C2445" s="22"/>
      <c r="D2445" s="10"/>
      <c r="E2445" s="6">
        <v>18.583617</v>
      </c>
      <c r="F2445" s="16">
        <f t="shared" si="181"/>
        <v>2.589933181974402E-2</v>
      </c>
      <c r="G2445" s="10"/>
      <c r="H2445" s="6">
        <v>8.14</v>
      </c>
      <c r="I2445" s="16">
        <f t="shared" si="182"/>
        <v>-2.8202115158636909E-2</v>
      </c>
      <c r="J2445" s="10"/>
      <c r="K2445" s="6">
        <v>67.135281000000006</v>
      </c>
      <c r="L2445" s="16">
        <f t="shared" si="183"/>
        <v>-2.3396176927383383E-2</v>
      </c>
      <c r="M2445" s="10"/>
      <c r="N2445" s="6">
        <v>61.457377000000001</v>
      </c>
      <c r="O2445" s="16">
        <f t="shared" si="184"/>
        <v>-3.6081117179720956E-2</v>
      </c>
      <c r="P2445" s="10"/>
    </row>
    <row r="2446" spans="1:16" x14ac:dyDescent="0.25">
      <c r="A2446" s="23">
        <v>38653</v>
      </c>
      <c r="B2446"/>
      <c r="C2446" s="22"/>
      <c r="D2446" s="10"/>
      <c r="E2446" s="6">
        <v>18.135819999999999</v>
      </c>
      <c r="F2446" s="16">
        <f t="shared" si="181"/>
        <v>1.4194432415619573E-3</v>
      </c>
      <c r="G2446" s="10"/>
      <c r="H2446" s="6">
        <v>8.01</v>
      </c>
      <c r="I2446" s="16">
        <f t="shared" si="182"/>
        <v>-4.3478260869565077E-2</v>
      </c>
      <c r="J2446" s="10"/>
      <c r="K2446" s="6">
        <v>67.154060999999999</v>
      </c>
      <c r="L2446" s="16">
        <f t="shared" si="183"/>
        <v>-1.8687038132739642E-2</v>
      </c>
      <c r="M2446" s="10"/>
      <c r="N2446" s="6">
        <v>61.341008000000002</v>
      </c>
      <c r="O2446" s="16">
        <f t="shared" si="184"/>
        <v>-2.6000818156195704E-2</v>
      </c>
      <c r="P2446" s="10"/>
    </row>
    <row r="2447" spans="1:16" x14ac:dyDescent="0.25">
      <c r="A2447" s="23">
        <v>38652</v>
      </c>
      <c r="B2447"/>
      <c r="C2447" s="22"/>
      <c r="D2447" s="10"/>
      <c r="E2447" s="6">
        <v>17.727533000000001</v>
      </c>
      <c r="F2447" s="16">
        <f t="shared" si="181"/>
        <v>-3.8743383013415844E-2</v>
      </c>
      <c r="G2447" s="10"/>
      <c r="H2447" s="6">
        <v>8.01</v>
      </c>
      <c r="I2447" s="16">
        <f t="shared" si="182"/>
        <v>-5.8754406580493579E-2</v>
      </c>
      <c r="J2447" s="10"/>
      <c r="K2447" s="6">
        <v>67.154060999999999</v>
      </c>
      <c r="L2447" s="16">
        <f t="shared" si="183"/>
        <v>-1.9930618202785189E-2</v>
      </c>
      <c r="M2447" s="10"/>
      <c r="N2447" s="6">
        <v>61.334161000000002</v>
      </c>
      <c r="O2447" s="16">
        <f t="shared" si="184"/>
        <v>-2.5317293016602016E-2</v>
      </c>
      <c r="P2447" s="10"/>
    </row>
    <row r="2448" spans="1:16" x14ac:dyDescent="0.25">
      <c r="A2448" s="23">
        <v>38651</v>
      </c>
      <c r="B2448"/>
      <c r="C2448" s="22"/>
      <c r="D2448" s="10"/>
      <c r="E2448" s="6">
        <v>17.905335000000001</v>
      </c>
      <c r="F2448" s="16">
        <f t="shared" si="181"/>
        <v>-6.8512089090590367E-2</v>
      </c>
      <c r="G2448" s="10"/>
      <c r="H2448" s="6">
        <v>8.1</v>
      </c>
      <c r="I2448" s="16">
        <f t="shared" si="182"/>
        <v>-7.5057736720554269E-2</v>
      </c>
      <c r="J2448" s="10"/>
      <c r="K2448" s="6">
        <v>67.103992000000005</v>
      </c>
      <c r="L2448" s="16">
        <f t="shared" si="183"/>
        <v>-1.7248477946779639E-2</v>
      </c>
      <c r="M2448" s="10"/>
      <c r="N2448" s="6">
        <v>61.115110999999999</v>
      </c>
      <c r="O2448" s="16">
        <f t="shared" si="184"/>
        <v>-2.3309705125307945E-2</v>
      </c>
      <c r="P2448" s="10"/>
    </row>
    <row r="2449" spans="1:16" x14ac:dyDescent="0.25">
      <c r="A2449" s="23">
        <v>38650</v>
      </c>
      <c r="B2449"/>
      <c r="C2449" s="22"/>
      <c r="D2449" s="10"/>
      <c r="E2449" s="6">
        <v>17.793386000000002</v>
      </c>
      <c r="F2449" s="16">
        <f t="shared" si="181"/>
        <v>-5.4589729187397462E-2</v>
      </c>
      <c r="G2449" s="10"/>
      <c r="H2449" s="6">
        <v>8.0399999999999991</v>
      </c>
      <c r="I2449" s="16">
        <f t="shared" si="182"/>
        <v>-2.7611044417767183E-2</v>
      </c>
      <c r="J2449" s="10"/>
      <c r="K2449" s="6">
        <v>67.304264000000003</v>
      </c>
      <c r="L2449" s="16">
        <f t="shared" si="183"/>
        <v>-2.0661342348822997E-2</v>
      </c>
      <c r="M2449" s="10"/>
      <c r="N2449" s="6">
        <v>61.566904999999998</v>
      </c>
      <c r="O2449" s="16">
        <f t="shared" si="184"/>
        <v>-3.3201216270683842E-2</v>
      </c>
      <c r="P2449" s="10"/>
    </row>
    <row r="2450" spans="1:16" x14ac:dyDescent="0.25">
      <c r="A2450" s="23">
        <v>38649</v>
      </c>
      <c r="B2450"/>
      <c r="C2450" s="22"/>
      <c r="D2450" s="10"/>
      <c r="E2450" s="6">
        <v>17.780214999999998</v>
      </c>
      <c r="F2450" s="16">
        <f t="shared" si="181"/>
        <v>-5.8536559555675605E-2</v>
      </c>
      <c r="G2450" s="10"/>
      <c r="H2450" s="6">
        <v>8.1</v>
      </c>
      <c r="I2450" s="16">
        <f t="shared" si="182"/>
        <v>-2.6634382566586012E-2</v>
      </c>
      <c r="J2450" s="10"/>
      <c r="K2450" s="6">
        <v>67.635965999999996</v>
      </c>
      <c r="L2450" s="16">
        <f t="shared" si="183"/>
        <v>-2.1211276543072088E-2</v>
      </c>
      <c r="M2450" s="10"/>
      <c r="N2450" s="6">
        <v>62.100839999999998</v>
      </c>
      <c r="O2450" s="16">
        <f t="shared" si="184"/>
        <v>-3.4076640120925816E-2</v>
      </c>
      <c r="P2450" s="10"/>
    </row>
    <row r="2451" spans="1:16" x14ac:dyDescent="0.25">
      <c r="A2451" s="23">
        <v>38646</v>
      </c>
      <c r="B2451"/>
      <c r="C2451" s="22"/>
      <c r="D2451" s="10"/>
      <c r="E2451" s="6">
        <v>17.240223</v>
      </c>
      <c r="F2451" s="16">
        <f t="shared" si="181"/>
        <v>-5.8249029632169824E-2</v>
      </c>
      <c r="G2451" s="10"/>
      <c r="H2451" s="6">
        <v>8.1</v>
      </c>
      <c r="I2451" s="16">
        <f t="shared" si="182"/>
        <v>-1.2195121951219523E-2</v>
      </c>
      <c r="J2451" s="10"/>
      <c r="K2451" s="6">
        <v>67.892567999999997</v>
      </c>
      <c r="L2451" s="16">
        <f t="shared" si="183"/>
        <v>-1.878911848829512E-2</v>
      </c>
      <c r="M2451" s="10"/>
      <c r="N2451" s="6">
        <v>62.586857999999999</v>
      </c>
      <c r="O2451" s="16">
        <f t="shared" si="184"/>
        <v>-2.9437375739188365E-2</v>
      </c>
      <c r="P2451" s="10"/>
    </row>
    <row r="2452" spans="1:16" x14ac:dyDescent="0.25">
      <c r="A2452" s="23">
        <v>38645</v>
      </c>
      <c r="B2452"/>
      <c r="C2452" s="22"/>
      <c r="D2452" s="10"/>
      <c r="E2452" s="6">
        <v>17.727533000000001</v>
      </c>
      <c r="F2452" s="16">
        <f t="shared" si="181"/>
        <v>-0.10219479288047606</v>
      </c>
      <c r="G2452" s="10"/>
      <c r="H2452" s="6">
        <v>8</v>
      </c>
      <c r="I2452" s="16">
        <f t="shared" si="182"/>
        <v>-1.8181818181818188E-2</v>
      </c>
      <c r="J2452" s="10"/>
      <c r="K2452" s="6">
        <v>67.535831999999999</v>
      </c>
      <c r="L2452" s="16">
        <f t="shared" si="183"/>
        <v>-1.3371270914440903E-2</v>
      </c>
      <c r="M2452" s="10"/>
      <c r="N2452" s="6">
        <v>62.011847000000003</v>
      </c>
      <c r="O2452" s="16">
        <f t="shared" si="184"/>
        <v>-1.6707109019333255E-2</v>
      </c>
      <c r="P2452" s="10"/>
    </row>
    <row r="2453" spans="1:16" x14ac:dyDescent="0.25">
      <c r="A2453" s="23">
        <v>38644</v>
      </c>
      <c r="B2453"/>
      <c r="C2453" s="22"/>
      <c r="D2453" s="10"/>
      <c r="E2453" s="6">
        <v>17.727533000000001</v>
      </c>
      <c r="F2453" s="16">
        <f t="shared" si="181"/>
        <v>-8.1542121454229455E-2</v>
      </c>
      <c r="G2453" s="10"/>
      <c r="H2453" s="6">
        <v>8.2100000000000009</v>
      </c>
      <c r="I2453" s="16">
        <f t="shared" si="182"/>
        <v>-3.8461538461538547E-2</v>
      </c>
      <c r="J2453" s="10"/>
      <c r="K2453" s="6">
        <v>67.704809999999995</v>
      </c>
      <c r="L2453" s="16">
        <f t="shared" si="183"/>
        <v>-2.1038519583213899E-2</v>
      </c>
      <c r="M2453" s="10"/>
      <c r="N2453" s="6">
        <v>61.847560999999999</v>
      </c>
      <c r="O2453" s="16">
        <f t="shared" si="184"/>
        <v>-3.2477926378459365E-2</v>
      </c>
      <c r="P2453" s="10"/>
    </row>
    <row r="2454" spans="1:16" x14ac:dyDescent="0.25">
      <c r="A2454" s="23">
        <v>38643</v>
      </c>
      <c r="B2454"/>
      <c r="C2454" s="22"/>
      <c r="D2454" s="10"/>
      <c r="E2454" s="6">
        <v>17.813141000000002</v>
      </c>
      <c r="F2454" s="16">
        <f t="shared" si="181"/>
        <v>-7.7766352442786957E-2</v>
      </c>
      <c r="G2454" s="10"/>
      <c r="H2454" s="6">
        <v>8.11</v>
      </c>
      <c r="I2454" s="16">
        <f t="shared" si="182"/>
        <v>-9.6501809408924277E-3</v>
      </c>
      <c r="J2454" s="10"/>
      <c r="K2454" s="6">
        <v>67.635965999999996</v>
      </c>
      <c r="L2454" s="16">
        <f t="shared" si="183"/>
        <v>-1.8145556352585079E-2</v>
      </c>
      <c r="M2454" s="10"/>
      <c r="N2454" s="6">
        <v>61.820179000000003</v>
      </c>
      <c r="O2454" s="16">
        <f t="shared" si="184"/>
        <v>-3.1951599615545168E-2</v>
      </c>
      <c r="P2454" s="10"/>
    </row>
    <row r="2455" spans="1:16" x14ac:dyDescent="0.25">
      <c r="A2455" s="23">
        <v>38642</v>
      </c>
      <c r="B2455"/>
      <c r="C2455" s="22"/>
      <c r="D2455" s="10"/>
      <c r="E2455" s="6">
        <v>17.832896999999999</v>
      </c>
      <c r="F2455" s="16">
        <f t="shared" si="181"/>
        <v>-7.5213712042944803E-2</v>
      </c>
      <c r="G2455" s="10"/>
      <c r="H2455" s="6">
        <v>8.1</v>
      </c>
      <c r="I2455" s="16">
        <f t="shared" si="182"/>
        <v>-2.2891566265060392E-2</v>
      </c>
      <c r="J2455" s="10"/>
      <c r="K2455" s="6">
        <v>67.548347000000007</v>
      </c>
      <c r="L2455" s="16">
        <f t="shared" si="183"/>
        <v>-1.8877792388628523E-2</v>
      </c>
      <c r="M2455" s="10"/>
      <c r="N2455" s="6">
        <v>61.751727000000002</v>
      </c>
      <c r="O2455" s="16">
        <f t="shared" si="184"/>
        <v>-3.1346428795997361E-2</v>
      </c>
      <c r="P2455" s="10"/>
    </row>
    <row r="2456" spans="1:16" x14ac:dyDescent="0.25">
      <c r="A2456" s="23">
        <v>38639</v>
      </c>
      <c r="B2456"/>
      <c r="C2456" s="22"/>
      <c r="D2456" s="10"/>
      <c r="E2456" s="6">
        <v>17.885579</v>
      </c>
      <c r="F2456" s="16">
        <f t="shared" si="181"/>
        <v>-6.5884808835807496E-2</v>
      </c>
      <c r="G2456" s="10"/>
      <c r="H2456" s="6">
        <v>8.17</v>
      </c>
      <c r="I2456" s="16">
        <f t="shared" si="182"/>
        <v>-1.6990291262136026E-2</v>
      </c>
      <c r="J2456" s="10"/>
      <c r="K2456" s="6">
        <v>67.454468000000006</v>
      </c>
      <c r="L2456" s="16">
        <f t="shared" si="183"/>
        <v>-2.3680116188811606E-2</v>
      </c>
      <c r="M2456" s="10"/>
      <c r="N2456" s="6">
        <v>61.765419999999999</v>
      </c>
      <c r="O2456" s="16">
        <f t="shared" si="184"/>
        <v>-4.1532621444548168E-2</v>
      </c>
      <c r="P2456" s="10"/>
    </row>
    <row r="2457" spans="1:16" x14ac:dyDescent="0.25">
      <c r="A2457" s="23">
        <v>38638</v>
      </c>
      <c r="B2457"/>
      <c r="C2457" s="22"/>
      <c r="D2457" s="10"/>
      <c r="E2457" s="6">
        <v>17.655094999999999</v>
      </c>
      <c r="F2457" s="16">
        <f t="shared" si="181"/>
        <v>-5.7925761369917561E-2</v>
      </c>
      <c r="G2457" s="10"/>
      <c r="H2457" s="6">
        <v>8.1</v>
      </c>
      <c r="I2457" s="16">
        <f t="shared" si="182"/>
        <v>2.3809523809523725E-2</v>
      </c>
      <c r="J2457" s="10"/>
      <c r="K2457" s="6">
        <v>67.592156000000003</v>
      </c>
      <c r="L2457" s="16">
        <f t="shared" si="183"/>
        <v>-2.7053239279100083E-2</v>
      </c>
      <c r="M2457" s="10"/>
      <c r="N2457" s="6">
        <v>61.861254000000002</v>
      </c>
      <c r="O2457" s="16">
        <f t="shared" si="184"/>
        <v>-4.8069988704374955E-2</v>
      </c>
      <c r="P2457" s="10"/>
    </row>
    <row r="2458" spans="1:16" x14ac:dyDescent="0.25">
      <c r="A2458" s="23">
        <v>38637</v>
      </c>
      <c r="B2458"/>
      <c r="C2458" s="22"/>
      <c r="D2458" s="10"/>
      <c r="E2458" s="6">
        <v>17.635339999999999</v>
      </c>
      <c r="F2458" s="16">
        <f t="shared" si="181"/>
        <v>-5.631817904116132E-2</v>
      </c>
      <c r="G2458" s="10"/>
      <c r="H2458" s="6">
        <v>8.1999999999999993</v>
      </c>
      <c r="I2458" s="16">
        <f t="shared" si="182"/>
        <v>6.2111801242235032E-3</v>
      </c>
      <c r="J2458" s="10"/>
      <c r="K2458" s="6">
        <v>67.704809999999995</v>
      </c>
      <c r="L2458" s="16">
        <f t="shared" si="183"/>
        <v>-2.4804227289054626E-2</v>
      </c>
      <c r="M2458" s="10"/>
      <c r="N2458" s="6">
        <v>62.087145999999997</v>
      </c>
      <c r="O2458" s="16">
        <f t="shared" si="184"/>
        <v>-4.5790779385253666E-2</v>
      </c>
      <c r="P2458" s="10"/>
    </row>
    <row r="2459" spans="1:16" x14ac:dyDescent="0.25">
      <c r="A2459" s="23">
        <v>38636</v>
      </c>
      <c r="B2459"/>
      <c r="C2459" s="22"/>
      <c r="D2459" s="10"/>
      <c r="E2459" s="6">
        <v>17.615583000000001</v>
      </c>
      <c r="F2459" s="16">
        <f t="shared" si="181"/>
        <v>-5.1363723750823209E-2</v>
      </c>
      <c r="G2459" s="10"/>
      <c r="H2459" s="6">
        <v>8.1999999999999993</v>
      </c>
      <c r="I2459" s="16">
        <f t="shared" si="182"/>
        <v>9.8522167487684609E-3</v>
      </c>
      <c r="J2459" s="10"/>
      <c r="K2459" s="6">
        <v>67.992701999999994</v>
      </c>
      <c r="L2459" s="16">
        <f t="shared" si="183"/>
        <v>-2.5938353960824556E-2</v>
      </c>
      <c r="M2459" s="10"/>
      <c r="N2459" s="6">
        <v>62.696379999999998</v>
      </c>
      <c r="O2459" s="16">
        <f t="shared" si="184"/>
        <v>-4.8073180273513816E-2</v>
      </c>
      <c r="P2459" s="10"/>
    </row>
    <row r="2460" spans="1:16" x14ac:dyDescent="0.25">
      <c r="A2460" s="23">
        <v>38635</v>
      </c>
      <c r="B2460"/>
      <c r="C2460" s="22"/>
      <c r="D2460" s="10"/>
      <c r="E2460" s="6">
        <v>17.714362000000001</v>
      </c>
      <c r="F2460" s="16">
        <f t="shared" si="181"/>
        <v>-4.1562179635826202E-2</v>
      </c>
      <c r="G2460" s="10"/>
      <c r="H2460" s="6">
        <v>8.15</v>
      </c>
      <c r="I2460" s="16">
        <f t="shared" si="182"/>
        <v>1.6109045848822667E-2</v>
      </c>
      <c r="J2460" s="10"/>
      <c r="K2460" s="6">
        <v>68.105356</v>
      </c>
      <c r="L2460" s="16">
        <f t="shared" si="183"/>
        <v>-1.4933758340386349E-2</v>
      </c>
      <c r="M2460" s="10"/>
      <c r="N2460" s="6">
        <v>62.826442999999998</v>
      </c>
      <c r="O2460" s="16">
        <f t="shared" si="184"/>
        <v>-3.0653660555108209E-2</v>
      </c>
      <c r="P2460" s="10"/>
    </row>
    <row r="2461" spans="1:16" x14ac:dyDescent="0.25">
      <c r="A2461" s="23">
        <v>38632</v>
      </c>
      <c r="B2461"/>
      <c r="C2461" s="22"/>
      <c r="D2461" s="10"/>
      <c r="E2461" s="6">
        <v>17.02291</v>
      </c>
      <c r="F2461" s="16">
        <f t="shared" si="181"/>
        <v>-3.0361002238323609E-2</v>
      </c>
      <c r="G2461" s="10"/>
      <c r="H2461" s="6">
        <v>8.1999999999999993</v>
      </c>
      <c r="I2461" s="16">
        <f t="shared" si="182"/>
        <v>8.6633663366337821E-3</v>
      </c>
      <c r="J2461" s="10"/>
      <c r="K2461" s="6">
        <v>68.149164999999996</v>
      </c>
      <c r="L2461" s="16">
        <f t="shared" si="183"/>
        <v>-1.1701592238291258E-2</v>
      </c>
      <c r="M2461" s="10"/>
      <c r="N2461" s="6">
        <v>62.867514</v>
      </c>
      <c r="O2461" s="16">
        <f t="shared" si="184"/>
        <v>-2.2481217561650224E-2</v>
      </c>
      <c r="P2461" s="10"/>
    </row>
    <row r="2462" spans="1:16" x14ac:dyDescent="0.25">
      <c r="A2462" s="23">
        <v>38631</v>
      </c>
      <c r="B2462"/>
      <c r="C2462" s="22"/>
      <c r="D2462" s="10"/>
      <c r="E2462" s="6">
        <v>17.668265000000002</v>
      </c>
      <c r="F2462" s="16">
        <f t="shared" si="181"/>
        <v>-5.2713123423290154E-2</v>
      </c>
      <c r="G2462" s="10"/>
      <c r="H2462" s="6">
        <v>8.14</v>
      </c>
      <c r="I2462" s="16">
        <f t="shared" si="182"/>
        <v>2.4999999999999911E-2</v>
      </c>
      <c r="J2462" s="10"/>
      <c r="K2462" s="6">
        <v>68.036512000000002</v>
      </c>
      <c r="L2462" s="16">
        <f t="shared" si="183"/>
        <v>-1.097673984710934E-2</v>
      </c>
      <c r="M2462" s="10"/>
      <c r="N2462" s="6">
        <v>62.614240000000002</v>
      </c>
      <c r="O2462" s="16">
        <f t="shared" si="184"/>
        <v>-2.0599750041314979E-2</v>
      </c>
      <c r="P2462" s="10"/>
    </row>
    <row r="2463" spans="1:16" x14ac:dyDescent="0.25">
      <c r="A2463" s="23">
        <v>38630</v>
      </c>
      <c r="B2463"/>
      <c r="C2463" s="22"/>
      <c r="D2463" s="10"/>
      <c r="E2463" s="6">
        <v>17.707777</v>
      </c>
      <c r="F2463" s="16">
        <f t="shared" si="181"/>
        <v>-2.0695126423935117E-2</v>
      </c>
      <c r="G2463" s="10"/>
      <c r="H2463" s="6">
        <v>7.92</v>
      </c>
      <c r="I2463" s="16">
        <f t="shared" si="182"/>
        <v>1.6229712858926382E-2</v>
      </c>
      <c r="J2463" s="10"/>
      <c r="K2463" s="6">
        <v>68.186715000000007</v>
      </c>
      <c r="L2463" s="16">
        <f t="shared" si="183"/>
        <v>-1.1007711250148877E-2</v>
      </c>
      <c r="M2463" s="10"/>
      <c r="N2463" s="6">
        <v>62.853825000000001</v>
      </c>
      <c r="O2463" s="16">
        <f t="shared" si="184"/>
        <v>-2.4855104386778626E-2</v>
      </c>
      <c r="P2463" s="10"/>
    </row>
    <row r="2464" spans="1:16" x14ac:dyDescent="0.25">
      <c r="A2464" s="23">
        <v>38629</v>
      </c>
      <c r="B2464"/>
      <c r="C2464" s="22"/>
      <c r="D2464" s="10"/>
      <c r="E2464" s="6">
        <v>17.911921</v>
      </c>
      <c r="F2464" s="16">
        <f t="shared" si="181"/>
        <v>-2.0621140204262867E-2</v>
      </c>
      <c r="G2464" s="10"/>
      <c r="H2464" s="6">
        <v>8.43</v>
      </c>
      <c r="I2464" s="16">
        <f t="shared" si="182"/>
        <v>-1.1235955056179803E-2</v>
      </c>
      <c r="J2464" s="10"/>
      <c r="K2464" s="6">
        <v>68.092841000000007</v>
      </c>
      <c r="L2464" s="16">
        <f t="shared" si="183"/>
        <v>-6.9423592926890487E-3</v>
      </c>
      <c r="M2464" s="10"/>
      <c r="N2464" s="6">
        <v>62.580010999999999</v>
      </c>
      <c r="O2464" s="16">
        <f t="shared" si="184"/>
        <v>-1.8006370524473181E-2</v>
      </c>
      <c r="P2464" s="10"/>
    </row>
    <row r="2465" spans="1:16" x14ac:dyDescent="0.25">
      <c r="A2465" s="23">
        <v>38628</v>
      </c>
      <c r="B2465"/>
      <c r="C2465" s="22"/>
      <c r="D2465" s="10"/>
      <c r="E2465" s="6">
        <v>17.944846999999999</v>
      </c>
      <c r="F2465" s="16">
        <f t="shared" si="181"/>
        <v>-3.5042582402244893E-4</v>
      </c>
      <c r="G2465" s="10"/>
      <c r="H2465" s="6">
        <v>8.25</v>
      </c>
      <c r="I2465" s="16">
        <f t="shared" si="182"/>
        <v>6.7088607594936622E-2</v>
      </c>
      <c r="J2465" s="10"/>
      <c r="K2465" s="6">
        <v>68.005222000000003</v>
      </c>
      <c r="L2465" s="16">
        <f t="shared" si="183"/>
        <v>-8.6680637521112658E-3</v>
      </c>
      <c r="M2465" s="10"/>
      <c r="N2465" s="6">
        <v>62.374654</v>
      </c>
      <c r="O2465" s="16">
        <f t="shared" si="184"/>
        <v>-2.1349312599662551E-2</v>
      </c>
      <c r="P2465" s="10"/>
    </row>
    <row r="2466" spans="1:16" x14ac:dyDescent="0.25">
      <c r="A2466" s="23">
        <v>38625</v>
      </c>
      <c r="B2466"/>
      <c r="C2466" s="22"/>
      <c r="D2466" s="10"/>
      <c r="E2466" s="6">
        <v>17.918505</v>
      </c>
      <c r="F2466" s="16">
        <f t="shared" si="181"/>
        <v>-9.6444181990772426E-3</v>
      </c>
      <c r="G2466" s="10"/>
      <c r="H2466" s="6">
        <v>8.2799999999999994</v>
      </c>
      <c r="I2466" s="16">
        <f t="shared" si="182"/>
        <v>3.9042821158690177E-2</v>
      </c>
      <c r="J2466" s="10"/>
      <c r="K2466" s="6">
        <v>68.214257000000003</v>
      </c>
      <c r="L2466" s="16">
        <f t="shared" si="183"/>
        <v>-9.1376862545151649E-3</v>
      </c>
      <c r="M2466" s="10"/>
      <c r="N2466" s="6">
        <v>62.866146000000001</v>
      </c>
      <c r="O2466" s="16">
        <f t="shared" si="184"/>
        <v>-2.0083413476161049E-2</v>
      </c>
      <c r="P2466" s="10"/>
    </row>
    <row r="2467" spans="1:16" x14ac:dyDescent="0.25">
      <c r="A2467" s="23">
        <v>38624</v>
      </c>
      <c r="B2467"/>
      <c r="C2467" s="22"/>
      <c r="D2467" s="10"/>
      <c r="E2467" s="6">
        <v>17.990943000000001</v>
      </c>
      <c r="F2467" s="16">
        <f t="shared" si="181"/>
        <v>-1.7089424788066965E-2</v>
      </c>
      <c r="G2467" s="10"/>
      <c r="H2467" s="6">
        <v>8.36</v>
      </c>
      <c r="I2467" s="16">
        <f t="shared" si="182"/>
        <v>4.8101265822784622E-2</v>
      </c>
      <c r="J2467" s="10"/>
      <c r="K2467" s="6">
        <v>68.444901000000002</v>
      </c>
      <c r="L2467" s="16">
        <f t="shared" si="183"/>
        <v>-6.541243128926677E-3</v>
      </c>
      <c r="M2467" s="10"/>
      <c r="N2467" s="6">
        <v>63.084336999999998</v>
      </c>
      <c r="O2467" s="16">
        <f t="shared" si="184"/>
        <v>-1.3415112795677753E-2</v>
      </c>
      <c r="P2467" s="10"/>
    </row>
    <row r="2468" spans="1:16" x14ac:dyDescent="0.25">
      <c r="A2468" s="23">
        <v>38623</v>
      </c>
      <c r="B2468"/>
      <c r="C2468" s="22"/>
      <c r="D2468" s="10"/>
      <c r="E2468" s="6">
        <v>18.122648999999999</v>
      </c>
      <c r="F2468" s="16">
        <f t="shared" si="181"/>
        <v>-8.9379522874053041E-2</v>
      </c>
      <c r="G2468" s="10"/>
      <c r="H2468" s="6">
        <v>8.32</v>
      </c>
      <c r="I2468" s="16">
        <f t="shared" si="182"/>
        <v>5.8227848101265689E-2</v>
      </c>
      <c r="J2468" s="10"/>
      <c r="K2468" s="6">
        <v>68.469831999999997</v>
      </c>
      <c r="L2468" s="16">
        <f t="shared" si="183"/>
        <v>-4.0826486443171772E-3</v>
      </c>
      <c r="M2468" s="10"/>
      <c r="N2468" s="6">
        <v>63.370716000000002</v>
      </c>
      <c r="O2468" s="16">
        <f t="shared" si="184"/>
        <v>-1.0096525272830115E-2</v>
      </c>
      <c r="P2468" s="10"/>
    </row>
    <row r="2469" spans="1:16" x14ac:dyDescent="0.25">
      <c r="A2469" s="23">
        <v>38622</v>
      </c>
      <c r="B2469"/>
      <c r="C2469" s="22"/>
      <c r="D2469" s="10"/>
      <c r="E2469" s="6">
        <v>18.076552</v>
      </c>
      <c r="F2469" s="16">
        <f t="shared" si="181"/>
        <v>-8.7215541983760803E-2</v>
      </c>
      <c r="G2469" s="10"/>
      <c r="H2469" s="6">
        <v>8.4499999999999993</v>
      </c>
      <c r="I2469" s="16">
        <f t="shared" si="182"/>
        <v>5.1833122629582729E-2</v>
      </c>
      <c r="J2469" s="10"/>
      <c r="K2469" s="6">
        <v>68.326460999999995</v>
      </c>
      <c r="L2469" s="16">
        <f t="shared" si="183"/>
        <v>-9.2212473086705771E-4</v>
      </c>
      <c r="M2469" s="10"/>
      <c r="N2469" s="6">
        <v>62.947969999999998</v>
      </c>
      <c r="O2469" s="16">
        <f t="shared" si="184"/>
        <v>1.7671497689624172E-3</v>
      </c>
      <c r="P2469" s="10"/>
    </row>
    <row r="2470" spans="1:16" x14ac:dyDescent="0.25">
      <c r="A2470" s="23">
        <v>38621</v>
      </c>
      <c r="B2470"/>
      <c r="C2470" s="22"/>
      <c r="D2470" s="10"/>
      <c r="E2470" s="6">
        <v>18.326792000000001</v>
      </c>
      <c r="F2470" s="16">
        <f t="shared" si="181"/>
        <v>-8.1724762463989187E-2</v>
      </c>
      <c r="G2470" s="10"/>
      <c r="H2470" s="6">
        <v>8.39</v>
      </c>
      <c r="I2470" s="16">
        <f t="shared" si="182"/>
        <v>7.6433121019108263E-2</v>
      </c>
      <c r="J2470" s="10"/>
      <c r="K2470" s="6">
        <v>68.264126000000005</v>
      </c>
      <c r="L2470" s="16">
        <f t="shared" si="183"/>
        <v>-5.6264114763963091E-3</v>
      </c>
      <c r="M2470" s="10"/>
      <c r="N2470" s="6">
        <v>62.859332000000002</v>
      </c>
      <c r="O2470" s="16">
        <f t="shared" si="184"/>
        <v>-1.1498597138580147E-2</v>
      </c>
      <c r="P2470" s="10"/>
    </row>
    <row r="2471" spans="1:16" x14ac:dyDescent="0.25">
      <c r="A2471" s="23">
        <v>38618</v>
      </c>
      <c r="B2471"/>
      <c r="C2471" s="22"/>
      <c r="D2471" s="10"/>
      <c r="E2471" s="6">
        <v>18.188502</v>
      </c>
      <c r="F2471" s="16">
        <f t="shared" si="181"/>
        <v>-7.9944156439482494E-2</v>
      </c>
      <c r="G2471" s="10"/>
      <c r="H2471" s="6">
        <v>8.5299999999999994</v>
      </c>
      <c r="I2471" s="16">
        <f t="shared" si="182"/>
        <v>6.8789808917197659E-2</v>
      </c>
      <c r="J2471" s="10"/>
      <c r="K2471" s="6">
        <v>68.482301000000007</v>
      </c>
      <c r="L2471" s="16">
        <f t="shared" si="183"/>
        <v>-3.9236847961832133E-3</v>
      </c>
      <c r="M2471" s="10"/>
      <c r="N2471" s="6">
        <v>63.145705</v>
      </c>
      <c r="O2471" s="16">
        <f t="shared" si="184"/>
        <v>-5.9965484658131007E-3</v>
      </c>
      <c r="P2471" s="10"/>
    </row>
    <row r="2472" spans="1:16" x14ac:dyDescent="0.25">
      <c r="A2472" s="23">
        <v>38617</v>
      </c>
      <c r="B2472"/>
      <c r="C2472" s="22"/>
      <c r="D2472" s="10"/>
      <c r="E2472" s="6">
        <v>18.175331</v>
      </c>
      <c r="F2472" s="16">
        <f t="shared" si="181"/>
        <v>-8.3598842004819596E-2</v>
      </c>
      <c r="G2472" s="10"/>
      <c r="H2472" s="6">
        <v>8.5</v>
      </c>
      <c r="I2472" s="16">
        <f t="shared" si="182"/>
        <v>0.10923276983094921</v>
      </c>
      <c r="J2472" s="10"/>
      <c r="K2472" s="6">
        <v>68.681775999999999</v>
      </c>
      <c r="L2472" s="16">
        <f t="shared" si="183"/>
        <v>-2.1864612180115817E-3</v>
      </c>
      <c r="M2472" s="10"/>
      <c r="N2472" s="6">
        <v>63.622995000000003</v>
      </c>
      <c r="O2472" s="16">
        <f t="shared" si="184"/>
        <v>-4.0363639305919241E-3</v>
      </c>
      <c r="P2472" s="10"/>
    </row>
    <row r="2473" spans="1:16" x14ac:dyDescent="0.25">
      <c r="A2473" s="23">
        <v>38616</v>
      </c>
      <c r="B2473"/>
      <c r="C2473" s="22"/>
      <c r="D2473" s="10"/>
      <c r="E2473" s="6">
        <v>18.307036</v>
      </c>
      <c r="F2473" s="16">
        <f t="shared" si="181"/>
        <v>-0.10016788308881119</v>
      </c>
      <c r="G2473" s="10"/>
      <c r="H2473" s="6">
        <v>8.51</v>
      </c>
      <c r="I2473" s="16">
        <f t="shared" si="182"/>
        <v>0.10677083333333348</v>
      </c>
      <c r="J2473" s="10"/>
      <c r="K2473" s="6">
        <v>68.719176000000004</v>
      </c>
      <c r="L2473" s="16">
        <f t="shared" si="183"/>
        <v>5.5407993997831362E-3</v>
      </c>
      <c r="M2473" s="10"/>
      <c r="N2473" s="6">
        <v>63.684364000000002</v>
      </c>
      <c r="O2473" s="16">
        <f t="shared" si="184"/>
        <v>1.3703617594823081E-2</v>
      </c>
      <c r="P2473" s="10"/>
    </row>
    <row r="2474" spans="1:16" x14ac:dyDescent="0.25">
      <c r="A2474" s="23">
        <v>38615</v>
      </c>
      <c r="B2474"/>
      <c r="C2474" s="22"/>
      <c r="D2474" s="10"/>
      <c r="E2474" s="6">
        <v>18.557276000000002</v>
      </c>
      <c r="F2474" s="16">
        <f t="shared" si="181"/>
        <v>-9.5973571883514963E-2</v>
      </c>
      <c r="G2474" s="10"/>
      <c r="H2474" s="6">
        <v>8.51</v>
      </c>
      <c r="I2474" s="16">
        <f t="shared" si="182"/>
        <v>0.13164893617021289</v>
      </c>
      <c r="J2474" s="10"/>
      <c r="K2474" s="6">
        <v>68.413730999999999</v>
      </c>
      <c r="L2474" s="16">
        <f t="shared" si="183"/>
        <v>9.2071281776859859E-3</v>
      </c>
      <c r="M2474" s="10"/>
      <c r="N2474" s="6">
        <v>63.097976000000003</v>
      </c>
      <c r="O2474" s="16">
        <f t="shared" si="184"/>
        <v>2.176082699453441E-2</v>
      </c>
      <c r="P2474" s="10"/>
    </row>
    <row r="2475" spans="1:16" x14ac:dyDescent="0.25">
      <c r="A2475" s="23">
        <v>38614</v>
      </c>
      <c r="B2475"/>
      <c r="C2475" s="22"/>
      <c r="D2475" s="10"/>
      <c r="E2475" s="6">
        <v>18.866783000000002</v>
      </c>
      <c r="F2475" s="16">
        <f t="shared" si="181"/>
        <v>-7.7996179680802635E-2</v>
      </c>
      <c r="G2475" s="10"/>
      <c r="H2475" s="6">
        <v>8.51</v>
      </c>
      <c r="I2475" s="16">
        <f t="shared" si="182"/>
        <v>0.11973684210526314</v>
      </c>
      <c r="J2475" s="10"/>
      <c r="K2475" s="6">
        <v>68.519700999999998</v>
      </c>
      <c r="L2475" s="16">
        <f t="shared" si="183"/>
        <v>5.5465338279021559E-3</v>
      </c>
      <c r="M2475" s="10"/>
      <c r="N2475" s="6">
        <v>62.934334999999997</v>
      </c>
      <c r="O2475" s="16">
        <f t="shared" si="184"/>
        <v>1.1250336560035823E-2</v>
      </c>
      <c r="P2475" s="10"/>
    </row>
    <row r="2476" spans="1:16" x14ac:dyDescent="0.25">
      <c r="A2476" s="23">
        <v>38611</v>
      </c>
      <c r="B2476"/>
      <c r="C2476" s="22"/>
      <c r="D2476" s="10"/>
      <c r="E2476" s="6">
        <v>19.031414999999999</v>
      </c>
      <c r="F2476" s="16">
        <f t="shared" si="181"/>
        <v>-4.6302936937490546E-2</v>
      </c>
      <c r="G2476" s="10"/>
      <c r="H2476" s="6">
        <v>8.66</v>
      </c>
      <c r="I2476" s="16">
        <f t="shared" si="182"/>
        <v>0.13922356091030785</v>
      </c>
      <c r="J2476" s="10"/>
      <c r="K2476" s="6">
        <v>68.332695999999999</v>
      </c>
      <c r="L2476" s="16">
        <f t="shared" si="183"/>
        <v>8.7608880438212466E-3</v>
      </c>
      <c r="M2476" s="10"/>
      <c r="N2476" s="6">
        <v>62.797963000000003</v>
      </c>
      <c r="O2476" s="16">
        <f t="shared" si="184"/>
        <v>1.2376084565688394E-2</v>
      </c>
      <c r="P2476" s="10"/>
    </row>
    <row r="2477" spans="1:16" x14ac:dyDescent="0.25">
      <c r="A2477" s="23">
        <v>38610</v>
      </c>
      <c r="B2477"/>
      <c r="C2477" s="22"/>
      <c r="D2477" s="10"/>
      <c r="E2477" s="6">
        <v>18.939222000000001</v>
      </c>
      <c r="F2477" s="16">
        <f t="shared" si="181"/>
        <v>-4.4570125422098705E-2</v>
      </c>
      <c r="G2477" s="10"/>
      <c r="H2477" s="6">
        <v>8.33</v>
      </c>
      <c r="I2477" s="16">
        <f t="shared" si="182"/>
        <v>0.11311053984575836</v>
      </c>
      <c r="J2477" s="10"/>
      <c r="K2477" s="6">
        <v>68.519700999999998</v>
      </c>
      <c r="L2477" s="16">
        <f t="shared" si="183"/>
        <v>1.4312589043334878E-3</v>
      </c>
      <c r="M2477" s="10"/>
      <c r="N2477" s="6">
        <v>63.213889000000002</v>
      </c>
      <c r="O2477" s="16">
        <f t="shared" si="184"/>
        <v>8.3087334683986658E-3</v>
      </c>
      <c r="P2477" s="10"/>
    </row>
    <row r="2478" spans="1:16" x14ac:dyDescent="0.25">
      <c r="A2478" s="23">
        <v>38609</v>
      </c>
      <c r="B2478"/>
      <c r="C2478" s="22"/>
      <c r="D2478" s="10"/>
      <c r="E2478" s="6">
        <v>18.899709999999999</v>
      </c>
      <c r="F2478" s="16">
        <f t="shared" si="181"/>
        <v>-3.9170235132412912E-2</v>
      </c>
      <c r="G2478" s="10"/>
      <c r="H2478" s="6">
        <v>8.26</v>
      </c>
      <c r="I2478" s="16">
        <f t="shared" si="182"/>
        <v>5.5766793409379067E-2</v>
      </c>
      <c r="J2478" s="10"/>
      <c r="K2478" s="6">
        <v>68.762810999999999</v>
      </c>
      <c r="L2478" s="16">
        <f t="shared" si="183"/>
        <v>2.4390009109769295E-3</v>
      </c>
      <c r="M2478" s="10"/>
      <c r="N2478" s="6">
        <v>63.738912999999997</v>
      </c>
      <c r="O2478" s="16">
        <f t="shared" si="184"/>
        <v>7.0763752330404994E-3</v>
      </c>
      <c r="P2478" s="10"/>
    </row>
    <row r="2479" spans="1:16" x14ac:dyDescent="0.25">
      <c r="A2479" s="23">
        <v>38608</v>
      </c>
      <c r="B2479"/>
      <c r="C2479" s="22"/>
      <c r="D2479" s="10"/>
      <c r="E2479" s="6">
        <v>18.879954000000001</v>
      </c>
      <c r="F2479" s="16">
        <f t="shared" si="181"/>
        <v>-5.6107810323302587E-2</v>
      </c>
      <c r="G2479" s="10"/>
      <c r="H2479" s="6">
        <v>8.1999999999999993</v>
      </c>
      <c r="I2479" s="16">
        <f t="shared" si="182"/>
        <v>5.0890585241730291E-2</v>
      </c>
      <c r="J2479" s="10"/>
      <c r="K2479" s="6">
        <v>68.931121000000005</v>
      </c>
      <c r="L2479" s="16">
        <f t="shared" si="183"/>
        <v>5.9956852215443668E-3</v>
      </c>
      <c r="M2479" s="10"/>
      <c r="N2479" s="6">
        <v>63.984372</v>
      </c>
      <c r="O2479" s="16">
        <f t="shared" si="184"/>
        <v>1.3356453432312954E-2</v>
      </c>
      <c r="P2479" s="10"/>
    </row>
    <row r="2480" spans="1:16" x14ac:dyDescent="0.25">
      <c r="A2480" s="23">
        <v>38607</v>
      </c>
      <c r="B2480"/>
      <c r="C2480" s="22"/>
      <c r="D2480" s="10"/>
      <c r="E2480" s="6">
        <v>19.202632000000001</v>
      </c>
      <c r="F2480" s="16">
        <f t="shared" si="181"/>
        <v>-5.3100431582628005E-2</v>
      </c>
      <c r="G2480" s="10"/>
      <c r="H2480" s="6">
        <v>8.25</v>
      </c>
      <c r="I2480" s="16">
        <f t="shared" si="182"/>
        <v>3.9290240811153287E-2</v>
      </c>
      <c r="J2480" s="10"/>
      <c r="K2480" s="6">
        <v>68.812680999999998</v>
      </c>
      <c r="L2480" s="16">
        <f t="shared" si="183"/>
        <v>1.0845167200427719E-2</v>
      </c>
      <c r="M2480" s="10"/>
      <c r="N2480" s="6">
        <v>63.650269999999999</v>
      </c>
      <c r="O2480" s="16">
        <f t="shared" si="184"/>
        <v>2.2228091528631033E-2</v>
      </c>
      <c r="P2480" s="10"/>
    </row>
    <row r="2481" spans="1:16" x14ac:dyDescent="0.25">
      <c r="A2481" s="23">
        <v>38604</v>
      </c>
      <c r="B2481"/>
      <c r="C2481" s="22"/>
      <c r="D2481" s="10"/>
      <c r="E2481" s="6">
        <v>19.301411000000002</v>
      </c>
      <c r="F2481" s="16">
        <f t="shared" si="181"/>
        <v>-3.660301408609401E-2</v>
      </c>
      <c r="G2481" s="10"/>
      <c r="H2481" s="6">
        <v>8.32</v>
      </c>
      <c r="I2481" s="16">
        <f t="shared" si="182"/>
        <v>3.9042821158690177E-2</v>
      </c>
      <c r="J2481" s="10"/>
      <c r="K2481" s="6">
        <v>68.987221000000005</v>
      </c>
      <c r="L2481" s="16">
        <f t="shared" si="183"/>
        <v>7.2741801523337202E-3</v>
      </c>
      <c r="M2481" s="10"/>
      <c r="N2481" s="6">
        <v>64.093469999999996</v>
      </c>
      <c r="O2481" s="16">
        <f t="shared" si="184"/>
        <v>1.3589591050740868E-2</v>
      </c>
      <c r="P2481" s="10"/>
    </row>
    <row r="2482" spans="1:16" x14ac:dyDescent="0.25">
      <c r="A2482" s="23">
        <v>38603</v>
      </c>
      <c r="B2482"/>
      <c r="C2482" s="22"/>
      <c r="D2482" s="10"/>
      <c r="E2482" s="6">
        <v>19.222387999999999</v>
      </c>
      <c r="F2482" s="16">
        <f t="shared" si="181"/>
        <v>-4.3494431289737623E-2</v>
      </c>
      <c r="G2482" s="10"/>
      <c r="H2482" s="6">
        <v>8.2899999999999991</v>
      </c>
      <c r="I2482" s="16">
        <f t="shared" si="182"/>
        <v>4.7858942065491128E-2</v>
      </c>
      <c r="J2482" s="10"/>
      <c r="K2482" s="6">
        <v>68.956056000000004</v>
      </c>
      <c r="L2482" s="16">
        <f t="shared" si="183"/>
        <v>7.4304309430608395E-3</v>
      </c>
      <c r="M2482" s="10"/>
      <c r="N2482" s="6">
        <v>63.888914</v>
      </c>
      <c r="O2482" s="16">
        <f t="shared" si="184"/>
        <v>1.6851356104673476E-2</v>
      </c>
      <c r="P2482" s="10"/>
    </row>
    <row r="2483" spans="1:16" x14ac:dyDescent="0.25">
      <c r="A2483" s="23">
        <v>38602</v>
      </c>
      <c r="B2483"/>
      <c r="C2483" s="22"/>
      <c r="D2483" s="10"/>
      <c r="E2483" s="6">
        <v>19.261900000000001</v>
      </c>
      <c r="F2483" s="16">
        <f t="shared" si="181"/>
        <v>-5.4412629037948523E-2</v>
      </c>
      <c r="G2483" s="10"/>
      <c r="H2483" s="6">
        <v>8.3000000000000007</v>
      </c>
      <c r="I2483" s="16">
        <f t="shared" si="182"/>
        <v>5.7397959183673297E-2</v>
      </c>
      <c r="J2483" s="10"/>
      <c r="K2483" s="6">
        <v>68.937351000000007</v>
      </c>
      <c r="L2483" s="16">
        <f t="shared" si="183"/>
        <v>4.7073581655558971E-3</v>
      </c>
      <c r="M2483" s="10"/>
      <c r="N2483" s="6">
        <v>63.820731000000002</v>
      </c>
      <c r="O2483" s="16">
        <f t="shared" si="184"/>
        <v>3.5820902555927514E-3</v>
      </c>
      <c r="P2483" s="10"/>
    </row>
    <row r="2484" spans="1:16" x14ac:dyDescent="0.25">
      <c r="A2484" s="23">
        <v>38601</v>
      </c>
      <c r="B2484"/>
      <c r="C2484" s="22"/>
      <c r="D2484" s="10"/>
      <c r="E2484" s="6">
        <v>19.090682999999999</v>
      </c>
      <c r="F2484" s="16">
        <f t="shared" si="181"/>
        <v>-5.0344430651858008E-2</v>
      </c>
      <c r="G2484" s="10"/>
      <c r="H2484" s="6">
        <v>8.24</v>
      </c>
      <c r="I2484" s="16">
        <f t="shared" si="182"/>
        <v>0.11559139784946248</v>
      </c>
      <c r="J2484" s="10"/>
      <c r="K2484" s="6">
        <v>69.186695999999998</v>
      </c>
      <c r="L2484" s="16">
        <f t="shared" si="183"/>
        <v>8.2498010736211658E-3</v>
      </c>
      <c r="M2484" s="10"/>
      <c r="N2484" s="6">
        <v>64.427572999999995</v>
      </c>
      <c r="O2484" s="16">
        <f t="shared" si="184"/>
        <v>1.1438057474158825E-2</v>
      </c>
      <c r="P2484" s="10"/>
    </row>
    <row r="2485" spans="1:16" x14ac:dyDescent="0.25">
      <c r="A2485" s="23">
        <v>38597</v>
      </c>
      <c r="B2485"/>
      <c r="C2485" s="22"/>
      <c r="D2485" s="10"/>
      <c r="E2485" s="6">
        <v>18.985317999999999</v>
      </c>
      <c r="F2485" s="16">
        <f t="shared" si="181"/>
        <v>-4.2531592317817224E-2</v>
      </c>
      <c r="G2485" s="10"/>
      <c r="H2485" s="6">
        <v>7.98</v>
      </c>
      <c r="I2485" s="16">
        <f t="shared" si="182"/>
        <v>9.5744680851064023E-2</v>
      </c>
      <c r="J2485" s="10"/>
      <c r="K2485" s="6">
        <v>69.330071000000004</v>
      </c>
      <c r="L2485" s="16">
        <f t="shared" si="183"/>
        <v>1.061712829661654E-2</v>
      </c>
      <c r="M2485" s="10"/>
      <c r="N2485" s="6">
        <v>64.884412999999995</v>
      </c>
      <c r="O2485" s="16">
        <f t="shared" si="184"/>
        <v>1.9414816447946404E-2</v>
      </c>
      <c r="P2485" s="10"/>
    </row>
    <row r="2486" spans="1:16" x14ac:dyDescent="0.25">
      <c r="A2486" s="23">
        <v>38596</v>
      </c>
      <c r="B2486"/>
      <c r="C2486" s="22"/>
      <c r="D2486" s="10"/>
      <c r="E2486" s="6">
        <v>18.708736999999999</v>
      </c>
      <c r="F2486" s="16">
        <f t="shared" si="181"/>
        <v>-4.936475746489033E-2</v>
      </c>
      <c r="G2486" s="10"/>
      <c r="H2486" s="6">
        <v>8.0500000000000007</v>
      </c>
      <c r="I2486" s="16">
        <f t="shared" si="182"/>
        <v>5.0000000000000044E-2</v>
      </c>
      <c r="J2486" s="10"/>
      <c r="K2486" s="6">
        <v>69.311370999999994</v>
      </c>
      <c r="L2486" s="16">
        <f t="shared" si="183"/>
        <v>1.2894426500435152E-2</v>
      </c>
      <c r="M2486" s="10"/>
      <c r="N2486" s="6">
        <v>64.829864000000001</v>
      </c>
      <c r="O2486" s="16">
        <f t="shared" si="184"/>
        <v>2.8295408353612439E-2</v>
      </c>
      <c r="P2486" s="10"/>
    </row>
    <row r="2487" spans="1:16" x14ac:dyDescent="0.25">
      <c r="A2487" s="23">
        <v>38595</v>
      </c>
      <c r="B2487"/>
      <c r="C2487" s="22"/>
      <c r="D2487" s="10"/>
      <c r="E2487" s="6">
        <v>18.590202000000001</v>
      </c>
      <c r="F2487" s="16">
        <f t="shared" si="181"/>
        <v>-7.5246960577405098E-2</v>
      </c>
      <c r="G2487" s="10"/>
      <c r="H2487" s="6">
        <v>8.1199999999999992</v>
      </c>
      <c r="I2487" s="16">
        <f t="shared" si="182"/>
        <v>3.2051282051282159E-2</v>
      </c>
      <c r="J2487" s="10"/>
      <c r="K2487" s="6">
        <v>69.507726000000005</v>
      </c>
      <c r="L2487" s="16">
        <f t="shared" si="183"/>
        <v>1.2529745668544257E-2</v>
      </c>
      <c r="M2487" s="10"/>
      <c r="N2487" s="6">
        <v>65.222604000000004</v>
      </c>
      <c r="O2487" s="16">
        <f t="shared" si="184"/>
        <v>2.3696742333694676E-2</v>
      </c>
      <c r="P2487" s="10"/>
    </row>
    <row r="2488" spans="1:16" x14ac:dyDescent="0.25">
      <c r="A2488" s="23">
        <v>38594</v>
      </c>
      <c r="B2488"/>
      <c r="C2488" s="22"/>
      <c r="D2488" s="10"/>
      <c r="E2488" s="6">
        <v>18.379473999999998</v>
      </c>
      <c r="F2488" s="16">
        <f t="shared" si="181"/>
        <v>-8.8133871284357568E-2</v>
      </c>
      <c r="G2488" s="10"/>
      <c r="H2488" s="6">
        <v>8.07</v>
      </c>
      <c r="I2488" s="16">
        <f t="shared" si="182"/>
        <v>7.8353253652058363E-2</v>
      </c>
      <c r="J2488" s="10"/>
      <c r="K2488" s="6">
        <v>69.023482000000001</v>
      </c>
      <c r="L2488" s="16">
        <f t="shared" si="183"/>
        <v>2.0097413024054323E-2</v>
      </c>
      <c r="M2488" s="10"/>
      <c r="N2488" s="6">
        <v>64.679029</v>
      </c>
      <c r="O2488" s="16">
        <f t="shared" si="184"/>
        <v>3.7886335455913356E-2</v>
      </c>
      <c r="P2488" s="10"/>
    </row>
    <row r="2489" spans="1:16" x14ac:dyDescent="0.25">
      <c r="A2489" s="23">
        <v>38593</v>
      </c>
      <c r="B2489"/>
      <c r="C2489" s="22"/>
      <c r="D2489" s="10"/>
      <c r="E2489" s="6">
        <v>18.269027999999999</v>
      </c>
      <c r="F2489" s="16">
        <f t="shared" si="181"/>
        <v>-0.11177389001541971</v>
      </c>
      <c r="G2489" s="10"/>
      <c r="H2489" s="6">
        <v>8.08</v>
      </c>
      <c r="I2489" s="16">
        <f t="shared" si="182"/>
        <v>3.594351732991008E-2</v>
      </c>
      <c r="J2489" s="10"/>
      <c r="K2489" s="6">
        <v>68.911732999999998</v>
      </c>
      <c r="L2489" s="16">
        <f t="shared" si="183"/>
        <v>7.77798325561041E-3</v>
      </c>
      <c r="M2489" s="10"/>
      <c r="N2489" s="6">
        <v>64.271341000000007</v>
      </c>
      <c r="O2489" s="16">
        <f t="shared" si="184"/>
        <v>1.5237693974448741E-2</v>
      </c>
      <c r="P2489" s="10"/>
    </row>
    <row r="2490" spans="1:16" x14ac:dyDescent="0.25">
      <c r="A2490" s="23">
        <v>38590</v>
      </c>
      <c r="B2490"/>
      <c r="C2490" s="22"/>
      <c r="D2490" s="10"/>
      <c r="E2490" s="6">
        <v>17.970174</v>
      </c>
      <c r="F2490" s="16">
        <f t="shared" si="181"/>
        <v>-0.11987480456278865</v>
      </c>
      <c r="G2490" s="10"/>
      <c r="H2490" s="6">
        <v>8</v>
      </c>
      <c r="I2490" s="16">
        <f t="shared" si="182"/>
        <v>4.5278137128072382E-2</v>
      </c>
      <c r="J2490" s="10"/>
      <c r="K2490" s="6">
        <v>68.905523000000002</v>
      </c>
      <c r="L2490" s="16">
        <f t="shared" si="183"/>
        <v>7.2375160244446679E-3</v>
      </c>
      <c r="M2490" s="10"/>
      <c r="N2490" s="6">
        <v>64.189807999999999</v>
      </c>
      <c r="O2490" s="16">
        <f t="shared" si="184"/>
        <v>1.433530315232967E-2</v>
      </c>
      <c r="P2490" s="10"/>
    </row>
    <row r="2491" spans="1:16" x14ac:dyDescent="0.25">
      <c r="A2491" s="23">
        <v>38589</v>
      </c>
      <c r="B2491"/>
      <c r="C2491" s="22"/>
      <c r="D2491" s="10"/>
      <c r="E2491" s="6">
        <v>18.041639</v>
      </c>
      <c r="F2491" s="16">
        <f t="shared" si="181"/>
        <v>-0.13237137409461752</v>
      </c>
      <c r="G2491" s="10"/>
      <c r="H2491" s="6">
        <v>8.01</v>
      </c>
      <c r="I2491" s="16">
        <f t="shared" si="182"/>
        <v>5.9602649006622599E-2</v>
      </c>
      <c r="J2491" s="10"/>
      <c r="K2491" s="6">
        <v>68.793773999999999</v>
      </c>
      <c r="L2491" s="16">
        <f t="shared" si="183"/>
        <v>7.9666428109301801E-3</v>
      </c>
      <c r="M2491" s="10"/>
      <c r="N2491" s="6">
        <v>64.210190999999995</v>
      </c>
      <c r="O2491" s="16">
        <f t="shared" si="184"/>
        <v>1.6632837668305811E-2</v>
      </c>
      <c r="P2491" s="10"/>
    </row>
    <row r="2492" spans="1:16" x14ac:dyDescent="0.25">
      <c r="A2492" s="23">
        <v>38588</v>
      </c>
      <c r="B2492"/>
      <c r="C2492" s="22"/>
      <c r="D2492" s="10"/>
      <c r="E2492" s="6">
        <v>18.08062</v>
      </c>
      <c r="F2492" s="16">
        <f t="shared" si="181"/>
        <v>-0.12973989400963326</v>
      </c>
      <c r="G2492" s="10"/>
      <c r="H2492" s="6">
        <v>8.01</v>
      </c>
      <c r="I2492" s="16">
        <f t="shared" si="182"/>
        <v>4.296875E-2</v>
      </c>
      <c r="J2492" s="10"/>
      <c r="K2492" s="6">
        <v>68.663400999999993</v>
      </c>
      <c r="L2492" s="16">
        <f t="shared" si="183"/>
        <v>5.5133868380154993E-3</v>
      </c>
      <c r="M2492" s="10"/>
      <c r="N2492" s="6">
        <v>64.006347000000005</v>
      </c>
      <c r="O2492" s="16">
        <f t="shared" si="184"/>
        <v>9.3801174779140073E-3</v>
      </c>
      <c r="P2492" s="10"/>
    </row>
    <row r="2493" spans="1:16" x14ac:dyDescent="0.25">
      <c r="A2493" s="23">
        <v>38587</v>
      </c>
      <c r="B2493"/>
      <c r="C2493" s="22"/>
      <c r="D2493" s="10"/>
      <c r="E2493" s="6">
        <v>17.918199999999999</v>
      </c>
      <c r="F2493" s="16">
        <f t="shared" si="181"/>
        <v>-0.12785959869989949</v>
      </c>
      <c r="G2493" s="10"/>
      <c r="H2493" s="6">
        <v>7.9</v>
      </c>
      <c r="I2493" s="16">
        <f t="shared" si="182"/>
        <v>5.2562417871222067E-2</v>
      </c>
      <c r="J2493" s="10"/>
      <c r="K2493" s="6">
        <v>68.688235000000006</v>
      </c>
      <c r="L2493" s="16">
        <f t="shared" si="183"/>
        <v>4.0615539087738295E-3</v>
      </c>
      <c r="M2493" s="10"/>
      <c r="N2493" s="6">
        <v>63.945197</v>
      </c>
      <c r="O2493" s="16">
        <f t="shared" si="184"/>
        <v>8.8596996575736053E-3</v>
      </c>
      <c r="P2493" s="10"/>
    </row>
    <row r="2494" spans="1:16" x14ac:dyDescent="0.25">
      <c r="A2494" s="23">
        <v>38586</v>
      </c>
      <c r="B2494"/>
      <c r="C2494" s="22"/>
      <c r="D2494" s="10"/>
      <c r="E2494" s="6">
        <v>18.119599999999998</v>
      </c>
      <c r="F2494" s="16">
        <f t="shared" si="181"/>
        <v>-0.12776723805112145</v>
      </c>
      <c r="G2494" s="10"/>
      <c r="H2494" s="6">
        <v>7.94</v>
      </c>
      <c r="I2494" s="16">
        <f t="shared" si="182"/>
        <v>3.1331592689294974E-2</v>
      </c>
      <c r="J2494" s="10"/>
      <c r="K2494" s="6">
        <v>68.632362999999998</v>
      </c>
      <c r="L2494" s="16">
        <f t="shared" si="183"/>
        <v>5.3336597007260789E-3</v>
      </c>
      <c r="M2494" s="10"/>
      <c r="N2494" s="6">
        <v>63.653024000000002</v>
      </c>
      <c r="O2494" s="16">
        <f t="shared" si="184"/>
        <v>5.3214347578820487E-3</v>
      </c>
      <c r="P2494" s="10"/>
    </row>
    <row r="2495" spans="1:16" x14ac:dyDescent="0.25">
      <c r="A2495" s="23">
        <v>38583</v>
      </c>
      <c r="B2495"/>
      <c r="C2495" s="22"/>
      <c r="D2495" s="10"/>
      <c r="E2495" s="6">
        <v>18.230046000000002</v>
      </c>
      <c r="F2495" s="16">
        <f t="shared" si="181"/>
        <v>-0.11740510202744625</v>
      </c>
      <c r="G2495" s="10"/>
      <c r="H2495" s="6">
        <v>7.9</v>
      </c>
      <c r="I2495" s="16">
        <f t="shared" si="182"/>
        <v>2.0565552699228773E-2</v>
      </c>
      <c r="J2495" s="10"/>
      <c r="K2495" s="6">
        <v>68.663400999999993</v>
      </c>
      <c r="L2495" s="16">
        <f t="shared" si="183"/>
        <v>6.79372397286504E-3</v>
      </c>
      <c r="M2495" s="10"/>
      <c r="N2495" s="6">
        <v>63.720970000000001</v>
      </c>
      <c r="O2495" s="16">
        <f t="shared" si="184"/>
        <v>-7.6084561348799262E-4</v>
      </c>
      <c r="P2495" s="10"/>
    </row>
    <row r="2496" spans="1:16" x14ac:dyDescent="0.25">
      <c r="A2496" s="23">
        <v>38582</v>
      </c>
      <c r="B2496"/>
      <c r="C2496" s="22"/>
      <c r="D2496" s="10"/>
      <c r="E2496" s="6">
        <v>19.756796000000001</v>
      </c>
      <c r="F2496" s="16">
        <f t="shared" si="181"/>
        <v>-0.10179260655481814</v>
      </c>
      <c r="G2496" s="10"/>
      <c r="H2496" s="6">
        <v>7.9</v>
      </c>
      <c r="I2496" s="16">
        <f t="shared" si="182"/>
        <v>2.5974025974025983E-2</v>
      </c>
      <c r="J2496" s="10"/>
      <c r="K2496" s="6">
        <v>68.725482999999997</v>
      </c>
      <c r="L2496" s="16">
        <f t="shared" si="183"/>
        <v>4.9701847023508883E-3</v>
      </c>
      <c r="M2496" s="10"/>
      <c r="N2496" s="6">
        <v>63.727766000000003</v>
      </c>
      <c r="O2496" s="16">
        <f t="shared" si="184"/>
        <v>-5.296683309689687E-3</v>
      </c>
      <c r="P2496" s="10"/>
    </row>
    <row r="2497" spans="1:16" x14ac:dyDescent="0.25">
      <c r="A2497" s="23">
        <v>38581</v>
      </c>
      <c r="B2497"/>
      <c r="C2497" s="22"/>
      <c r="D2497" s="10"/>
      <c r="E2497" s="6">
        <v>19.854247999999998</v>
      </c>
      <c r="F2497" s="16" t="e">
        <f t="shared" si="181"/>
        <v>#DIV/0!</v>
      </c>
      <c r="G2497" s="10"/>
      <c r="H2497" s="6">
        <v>7.91</v>
      </c>
      <c r="I2497" s="16" t="e">
        <f t="shared" si="182"/>
        <v>#DIV/0!</v>
      </c>
      <c r="J2497" s="10"/>
      <c r="K2497" s="6">
        <v>68.533028000000002</v>
      </c>
      <c r="L2497" s="16" t="e">
        <f t="shared" si="183"/>
        <v>#DIV/0!</v>
      </c>
      <c r="M2497" s="10"/>
      <c r="N2497" s="6">
        <v>63.258927999999997</v>
      </c>
      <c r="O2497" s="16" t="e">
        <f t="shared" si="184"/>
        <v>#DIV/0!</v>
      </c>
      <c r="P2497" s="10"/>
    </row>
    <row r="2498" spans="1:16" x14ac:dyDescent="0.25">
      <c r="A2498" s="23">
        <v>38580</v>
      </c>
      <c r="B2498"/>
      <c r="C2498" s="22"/>
      <c r="D2498" s="10"/>
      <c r="E2498" s="6">
        <v>19.685331000000001</v>
      </c>
      <c r="F2498" s="16" t="e">
        <f t="shared" si="181"/>
        <v>#DIV/0!</v>
      </c>
      <c r="G2498" s="10"/>
      <c r="H2498" s="6">
        <v>7.85</v>
      </c>
      <c r="I2498" s="16" t="e">
        <f t="shared" si="182"/>
        <v>#DIV/0!</v>
      </c>
      <c r="J2498" s="10"/>
      <c r="K2498" s="6">
        <v>68.713069000000004</v>
      </c>
      <c r="L2498" s="16" t="e">
        <f t="shared" si="183"/>
        <v>#DIV/0!</v>
      </c>
      <c r="M2498" s="10"/>
      <c r="N2498" s="6">
        <v>63.680202999999999</v>
      </c>
      <c r="O2498" s="16" t="e">
        <f t="shared" si="184"/>
        <v>#DIV/0!</v>
      </c>
      <c r="P2498" s="10"/>
    </row>
    <row r="2499" spans="1:16" x14ac:dyDescent="0.25">
      <c r="A2499" s="23">
        <v>38579</v>
      </c>
      <c r="B2499"/>
      <c r="C2499" s="22"/>
      <c r="D2499" s="10"/>
      <c r="E2499" s="6">
        <v>19.919217</v>
      </c>
      <c r="F2499" s="16" t="e">
        <f t="shared" si="181"/>
        <v>#DIV/0!</v>
      </c>
      <c r="G2499" s="10"/>
      <c r="H2499" s="6">
        <v>7.85</v>
      </c>
      <c r="I2499" s="16" t="e">
        <f t="shared" si="182"/>
        <v>#DIV/0!</v>
      </c>
      <c r="J2499" s="10"/>
      <c r="K2499" s="6">
        <v>68.533028000000002</v>
      </c>
      <c r="L2499" s="16" t="e">
        <f t="shared" si="183"/>
        <v>#DIV/0!</v>
      </c>
      <c r="M2499" s="10"/>
      <c r="N2499" s="6">
        <v>63.238545000000002</v>
      </c>
      <c r="O2499" s="16" t="e">
        <f t="shared" si="184"/>
        <v>#DIV/0!</v>
      </c>
      <c r="P2499" s="10"/>
    </row>
    <row r="2500" spans="1:16" x14ac:dyDescent="0.25">
      <c r="A2500" s="23">
        <v>38576</v>
      </c>
      <c r="B2500"/>
      <c r="C2500" s="22"/>
      <c r="D2500" s="10"/>
      <c r="E2500" s="6">
        <v>19.847750999999999</v>
      </c>
      <c r="F2500" s="16" t="e">
        <f t="shared" si="181"/>
        <v>#DIV/0!</v>
      </c>
      <c r="G2500" s="10"/>
      <c r="H2500" s="6">
        <v>7.69</v>
      </c>
      <c r="I2500" s="16" t="e">
        <f t="shared" si="182"/>
        <v>#DIV/0!</v>
      </c>
      <c r="J2500" s="10"/>
      <c r="K2500" s="6">
        <v>68.632362999999998</v>
      </c>
      <c r="L2500" s="16" t="e">
        <f t="shared" si="183"/>
        <v>#DIV/0!</v>
      </c>
      <c r="M2500" s="10"/>
      <c r="N2500" s="6">
        <v>63.401617000000002</v>
      </c>
      <c r="O2500" s="16" t="e">
        <f t="shared" si="184"/>
        <v>#DIV/0!</v>
      </c>
      <c r="P2500" s="10"/>
    </row>
    <row r="2501" spans="1:16" x14ac:dyDescent="0.25">
      <c r="A2501" s="23">
        <v>38575</v>
      </c>
      <c r="B2501"/>
      <c r="C2501" s="22"/>
      <c r="D2501" s="10"/>
      <c r="E2501" s="6">
        <v>20.19858</v>
      </c>
      <c r="F2501" s="16" t="e">
        <f t="shared" si="181"/>
        <v>#DIV/0!</v>
      </c>
      <c r="G2501" s="10"/>
      <c r="H2501" s="6">
        <v>7.68</v>
      </c>
      <c r="I2501" s="16" t="e">
        <f t="shared" si="182"/>
        <v>#DIV/0!</v>
      </c>
      <c r="J2501" s="10"/>
      <c r="K2501" s="6">
        <v>68.303320999999997</v>
      </c>
      <c r="L2501" s="16" t="e">
        <f t="shared" si="183"/>
        <v>#DIV/0!</v>
      </c>
      <c r="M2501" s="10"/>
      <c r="N2501" s="6">
        <v>62.762915999999997</v>
      </c>
      <c r="O2501" s="16" t="e">
        <f t="shared" si="184"/>
        <v>#DIV/0!</v>
      </c>
      <c r="P2501" s="10"/>
    </row>
    <row r="2502" spans="1:16" x14ac:dyDescent="0.25">
      <c r="A2502" s="23">
        <v>38574</v>
      </c>
      <c r="B2502"/>
      <c r="C2502" s="22"/>
      <c r="D2502" s="10"/>
      <c r="E2502" s="6">
        <v>20.250554000000001</v>
      </c>
      <c r="F2502" s="16" t="e">
        <f t="shared" si="181"/>
        <v>#DIV/0!</v>
      </c>
      <c r="G2502" s="10"/>
      <c r="H2502" s="6">
        <v>7.52</v>
      </c>
      <c r="I2502" s="16" t="e">
        <f t="shared" si="182"/>
        <v>#DIV/0!</v>
      </c>
      <c r="J2502" s="10"/>
      <c r="K2502" s="6">
        <v>68.092241999999999</v>
      </c>
      <c r="L2502" s="16" t="e">
        <f t="shared" si="183"/>
        <v>#DIV/0!</v>
      </c>
      <c r="M2502" s="10"/>
      <c r="N2502" s="6">
        <v>62.328054000000002</v>
      </c>
      <c r="O2502" s="16" t="e">
        <f t="shared" si="184"/>
        <v>#DIV/0!</v>
      </c>
      <c r="P2502" s="10"/>
    </row>
    <row r="2503" spans="1:16" x14ac:dyDescent="0.25">
      <c r="A2503" s="23">
        <v>38573</v>
      </c>
      <c r="B2503"/>
      <c r="C2503" s="22"/>
      <c r="D2503" s="10"/>
      <c r="E2503" s="6">
        <v>20.127113999999999</v>
      </c>
      <c r="F2503" s="16" t="e">
        <f t="shared" si="181"/>
        <v>#DIV/0!</v>
      </c>
      <c r="G2503" s="10"/>
      <c r="H2503" s="6">
        <v>7.6</v>
      </c>
      <c r="I2503" s="16" t="e">
        <f t="shared" si="182"/>
        <v>#DIV/0!</v>
      </c>
      <c r="J2503" s="10"/>
      <c r="K2503" s="6">
        <v>68.036365000000004</v>
      </c>
      <c r="L2503" s="16" t="e">
        <f t="shared" si="183"/>
        <v>#DIV/0!</v>
      </c>
      <c r="M2503" s="10"/>
      <c r="N2503" s="6">
        <v>62.396000000000001</v>
      </c>
      <c r="O2503" s="16" t="e">
        <f t="shared" si="184"/>
        <v>#DIV/0!</v>
      </c>
      <c r="P2503" s="10"/>
    </row>
    <row r="2504" spans="1:16" x14ac:dyDescent="0.25">
      <c r="A2504" s="23">
        <v>38572</v>
      </c>
      <c r="B2504"/>
      <c r="C2504" s="22"/>
      <c r="D2504" s="10"/>
      <c r="E2504" s="6">
        <v>19.782783999999999</v>
      </c>
      <c r="F2504" s="16" t="e">
        <f t="shared" si="181"/>
        <v>#DIV/0!</v>
      </c>
      <c r="G2504" s="10"/>
      <c r="H2504" s="6">
        <v>7.47</v>
      </c>
      <c r="I2504" s="16" t="e">
        <f t="shared" si="182"/>
        <v>#DIV/0!</v>
      </c>
      <c r="J2504" s="10"/>
      <c r="K2504" s="6">
        <v>67.924621000000002</v>
      </c>
      <c r="L2504" s="16" t="e">
        <f t="shared" si="183"/>
        <v>#DIV/0!</v>
      </c>
      <c r="M2504" s="10"/>
      <c r="N2504" s="6">
        <v>62.164976000000003</v>
      </c>
      <c r="O2504" s="16" t="e">
        <f t="shared" si="184"/>
        <v>#DIV/0!</v>
      </c>
      <c r="P2504" s="10"/>
    </row>
    <row r="2505" spans="1:16" x14ac:dyDescent="0.25">
      <c r="A2505" s="23">
        <v>38569</v>
      </c>
      <c r="B2505"/>
      <c r="C2505" s="22"/>
      <c r="D2505" s="10"/>
      <c r="E2505" s="6">
        <v>19.919217</v>
      </c>
      <c r="F2505" s="16" t="e">
        <f t="shared" ref="F2505:F2524" si="185">E2504/E2533-1</f>
        <v>#DIV/0!</v>
      </c>
      <c r="G2505" s="10"/>
      <c r="H2505" s="6">
        <v>7.78</v>
      </c>
      <c r="I2505" s="16" t="e">
        <f t="shared" ref="I2505:I2524" si="186">H2504/H2533-1</f>
        <v>#DIV/0!</v>
      </c>
      <c r="J2505" s="10"/>
      <c r="K2505" s="6">
        <v>68.235033999999999</v>
      </c>
      <c r="L2505" s="16" t="e">
        <f t="shared" ref="L2505:L2524" si="187">K2504/K2533-1</f>
        <v>#DIV/0!</v>
      </c>
      <c r="M2505" s="10"/>
      <c r="N2505" s="6">
        <v>62.280490999999998</v>
      </c>
      <c r="O2505" s="16" t="e">
        <f t="shared" ref="O2505:O2524" si="188">N2504/N2533-1</f>
        <v>#DIV/0!</v>
      </c>
      <c r="P2505" s="10"/>
    </row>
    <row r="2506" spans="1:16" x14ac:dyDescent="0.25">
      <c r="A2506" s="23">
        <v>38568</v>
      </c>
      <c r="B2506"/>
      <c r="C2506" s="22"/>
      <c r="D2506" s="10"/>
      <c r="E2506" s="6">
        <v>19.711319</v>
      </c>
      <c r="F2506" s="16" t="e">
        <f t="shared" si="185"/>
        <v>#DIV/0!</v>
      </c>
      <c r="G2506" s="10"/>
      <c r="H2506" s="6">
        <v>7.89</v>
      </c>
      <c r="I2506" s="16" t="e">
        <f t="shared" si="186"/>
        <v>#DIV/0!</v>
      </c>
      <c r="J2506" s="10"/>
      <c r="K2506" s="6">
        <v>68.352987999999996</v>
      </c>
      <c r="L2506" s="16" t="e">
        <f t="shared" si="187"/>
        <v>#DIV/0!</v>
      </c>
      <c r="M2506" s="10"/>
      <c r="N2506" s="6">
        <v>62.769706999999997</v>
      </c>
      <c r="O2506" s="16" t="e">
        <f t="shared" si="188"/>
        <v>#DIV/0!</v>
      </c>
      <c r="P2506" s="10"/>
    </row>
    <row r="2507" spans="1:16" x14ac:dyDescent="0.25">
      <c r="A2507" s="23">
        <v>38567</v>
      </c>
      <c r="B2507"/>
      <c r="C2507" s="22"/>
      <c r="D2507" s="10"/>
      <c r="E2507" s="6">
        <v>20.023166</v>
      </c>
      <c r="F2507" s="16" t="e">
        <f t="shared" si="185"/>
        <v>#DIV/0!</v>
      </c>
      <c r="G2507" s="10"/>
      <c r="H2507" s="6">
        <v>7.86</v>
      </c>
      <c r="I2507" s="16" t="e">
        <f t="shared" si="186"/>
        <v>#DIV/0!</v>
      </c>
      <c r="J2507" s="10"/>
      <c r="K2507" s="6">
        <v>68.352987999999996</v>
      </c>
      <c r="L2507" s="16" t="e">
        <f t="shared" si="187"/>
        <v>#DIV/0!</v>
      </c>
      <c r="M2507" s="10"/>
      <c r="N2507" s="6">
        <v>62.898808000000002</v>
      </c>
      <c r="O2507" s="16" t="e">
        <f t="shared" si="188"/>
        <v>#DIV/0!</v>
      </c>
      <c r="P2507" s="10"/>
    </row>
    <row r="2508" spans="1:16" x14ac:dyDescent="0.25">
      <c r="A2508" s="23">
        <v>38566</v>
      </c>
      <c r="B2508"/>
      <c r="C2508" s="22"/>
      <c r="D2508" s="10"/>
      <c r="E2508" s="6">
        <v>19.938707999999998</v>
      </c>
      <c r="F2508" s="16" t="e">
        <f t="shared" si="185"/>
        <v>#DIV/0!</v>
      </c>
      <c r="G2508" s="10"/>
      <c r="H2508" s="6">
        <v>7.89</v>
      </c>
      <c r="I2508" s="16" t="e">
        <f t="shared" si="186"/>
        <v>#DIV/0!</v>
      </c>
      <c r="J2508" s="10"/>
      <c r="K2508" s="6">
        <v>68.191571999999994</v>
      </c>
      <c r="L2508" s="16" t="e">
        <f t="shared" si="187"/>
        <v>#DIV/0!</v>
      </c>
      <c r="M2508" s="10"/>
      <c r="N2508" s="6">
        <v>62.593048000000003</v>
      </c>
      <c r="O2508" s="16" t="e">
        <f t="shared" si="188"/>
        <v>#DIV/0!</v>
      </c>
      <c r="P2508" s="10"/>
    </row>
    <row r="2509" spans="1:16" x14ac:dyDescent="0.25">
      <c r="A2509" s="23">
        <v>38565</v>
      </c>
      <c r="B2509"/>
      <c r="C2509" s="22"/>
      <c r="D2509" s="10"/>
      <c r="E2509" s="6">
        <v>19.932210999999999</v>
      </c>
      <c r="F2509" s="16" t="e">
        <f t="shared" si="185"/>
        <v>#DIV/0!</v>
      </c>
      <c r="G2509" s="10"/>
      <c r="H2509" s="6">
        <v>7.94</v>
      </c>
      <c r="I2509" s="16" t="e">
        <f t="shared" si="186"/>
        <v>#DIV/0!</v>
      </c>
      <c r="J2509" s="10"/>
      <c r="K2509" s="6">
        <v>68.315740000000005</v>
      </c>
      <c r="L2509" s="16" t="e">
        <f t="shared" si="187"/>
        <v>#DIV/0!</v>
      </c>
      <c r="M2509" s="10"/>
      <c r="N2509" s="6">
        <v>62.796886000000001</v>
      </c>
      <c r="O2509" s="16" t="e">
        <f t="shared" si="188"/>
        <v>#DIV/0!</v>
      </c>
      <c r="P2509" s="10"/>
    </row>
    <row r="2510" spans="1:16" x14ac:dyDescent="0.25">
      <c r="A2510" s="23">
        <v>38562</v>
      </c>
      <c r="B2510"/>
      <c r="C2510" s="22"/>
      <c r="D2510" s="10"/>
      <c r="E2510" s="6">
        <v>20.179089000000001</v>
      </c>
      <c r="F2510" s="16" t="e">
        <f t="shared" si="185"/>
        <v>#DIV/0!</v>
      </c>
      <c r="G2510" s="10"/>
      <c r="H2510" s="6">
        <v>7.94</v>
      </c>
      <c r="I2510" s="16" t="e">
        <f t="shared" si="186"/>
        <v>#DIV/0!</v>
      </c>
      <c r="J2510" s="10"/>
      <c r="K2510" s="6">
        <v>68.478397000000001</v>
      </c>
      <c r="L2510" s="16" t="e">
        <f t="shared" si="187"/>
        <v>#DIV/0!</v>
      </c>
      <c r="M2510" s="10"/>
      <c r="N2510" s="6">
        <v>63.031306999999998</v>
      </c>
      <c r="O2510" s="16" t="e">
        <f t="shared" si="188"/>
        <v>#DIV/0!</v>
      </c>
      <c r="P2510" s="10"/>
    </row>
    <row r="2511" spans="1:16" x14ac:dyDescent="0.25">
      <c r="A2511" s="23">
        <v>38561</v>
      </c>
      <c r="B2511"/>
      <c r="C2511" s="22"/>
      <c r="D2511" s="10"/>
      <c r="E2511" s="6">
        <v>20.328516</v>
      </c>
      <c r="F2511" s="16" t="e">
        <f t="shared" si="185"/>
        <v>#DIV/0!</v>
      </c>
      <c r="G2511" s="10"/>
      <c r="H2511" s="6">
        <v>7.84</v>
      </c>
      <c r="I2511" s="16" t="e">
        <f t="shared" si="186"/>
        <v>#DIV/0!</v>
      </c>
      <c r="J2511" s="10"/>
      <c r="K2511" s="6">
        <v>68.632975999999999</v>
      </c>
      <c r="L2511" s="16" t="e">
        <f t="shared" si="187"/>
        <v>#DIV/0!</v>
      </c>
      <c r="M2511" s="10"/>
      <c r="N2511" s="6">
        <v>63.660874999999997</v>
      </c>
      <c r="O2511" s="16" t="e">
        <f t="shared" si="188"/>
        <v>#DIV/0!</v>
      </c>
      <c r="P2511" s="10"/>
    </row>
    <row r="2512" spans="1:16" x14ac:dyDescent="0.25">
      <c r="A2512" s="23">
        <v>38560</v>
      </c>
      <c r="B2512"/>
      <c r="C2512" s="22"/>
      <c r="D2512" s="10"/>
      <c r="E2512" s="6">
        <v>20.283038000000001</v>
      </c>
      <c r="F2512" s="16" t="e">
        <f t="shared" si="185"/>
        <v>#DIV/0!</v>
      </c>
      <c r="G2512" s="10"/>
      <c r="H2512" s="6">
        <v>7.44</v>
      </c>
      <c r="I2512" s="16" t="e">
        <f t="shared" si="186"/>
        <v>#DIV/0!</v>
      </c>
      <c r="J2512" s="10"/>
      <c r="K2512" s="6">
        <v>68.373284999999996</v>
      </c>
      <c r="L2512" s="16" t="e">
        <f t="shared" si="187"/>
        <v>#DIV/0!</v>
      </c>
      <c r="M2512" s="10"/>
      <c r="N2512" s="6">
        <v>63.099001000000001</v>
      </c>
      <c r="O2512" s="16" t="e">
        <f t="shared" si="188"/>
        <v>#DIV/0!</v>
      </c>
      <c r="P2512" s="10"/>
    </row>
    <row r="2513" spans="1:16" x14ac:dyDescent="0.25">
      <c r="A2513" s="23">
        <v>38559</v>
      </c>
      <c r="B2513"/>
      <c r="C2513" s="22"/>
      <c r="D2513" s="10"/>
      <c r="E2513" s="6">
        <v>19.938707999999998</v>
      </c>
      <c r="F2513" s="16" t="e">
        <f t="shared" si="185"/>
        <v>#DIV/0!</v>
      </c>
      <c r="G2513" s="10"/>
      <c r="H2513" s="6">
        <v>7.52</v>
      </c>
      <c r="I2513" s="16" t="e">
        <f t="shared" si="186"/>
        <v>#DIV/0!</v>
      </c>
      <c r="J2513" s="10"/>
      <c r="K2513" s="6">
        <v>68.459849000000006</v>
      </c>
      <c r="L2513" s="16" t="e">
        <f t="shared" si="187"/>
        <v>#DIV/0!</v>
      </c>
      <c r="M2513" s="10"/>
      <c r="N2513" s="6">
        <v>63.200546000000003</v>
      </c>
      <c r="O2513" s="16" t="e">
        <f t="shared" si="188"/>
        <v>#DIV/0!</v>
      </c>
      <c r="P2513" s="10"/>
    </row>
    <row r="2514" spans="1:16" x14ac:dyDescent="0.25">
      <c r="A2514" s="23">
        <v>38558</v>
      </c>
      <c r="B2514"/>
      <c r="C2514" s="22"/>
      <c r="D2514" s="10"/>
      <c r="E2514" s="6">
        <v>19.971191000000001</v>
      </c>
      <c r="F2514" s="16" t="e">
        <f t="shared" si="185"/>
        <v>#DIV/0!</v>
      </c>
      <c r="G2514" s="10"/>
      <c r="H2514" s="6">
        <v>7.6</v>
      </c>
      <c r="I2514" s="16" t="e">
        <f t="shared" si="186"/>
        <v>#DIV/0!</v>
      </c>
      <c r="J2514" s="10"/>
      <c r="K2514" s="6">
        <v>68.447479999999999</v>
      </c>
      <c r="L2514" s="16" t="e">
        <f t="shared" si="187"/>
        <v>#DIV/0!</v>
      </c>
      <c r="M2514" s="10"/>
      <c r="N2514" s="6">
        <v>63.099001000000001</v>
      </c>
      <c r="O2514" s="16" t="e">
        <f t="shared" si="188"/>
        <v>#DIV/0!</v>
      </c>
      <c r="P2514" s="10"/>
    </row>
    <row r="2515" spans="1:16" x14ac:dyDescent="0.25">
      <c r="A2515" s="23">
        <v>38555</v>
      </c>
      <c r="B2515"/>
      <c r="C2515" s="22"/>
      <c r="D2515" s="10"/>
      <c r="E2515" s="6">
        <v>20.231062999999999</v>
      </c>
      <c r="F2515" s="16" t="e">
        <f t="shared" si="185"/>
        <v>#DIV/0!</v>
      </c>
      <c r="G2515" s="10"/>
      <c r="H2515" s="6">
        <v>7.8</v>
      </c>
      <c r="I2515" s="16" t="e">
        <f t="shared" si="186"/>
        <v>#DIV/0!</v>
      </c>
      <c r="J2515" s="10"/>
      <c r="K2515" s="6">
        <v>68.453664000000003</v>
      </c>
      <c r="L2515" s="16" t="e">
        <f t="shared" si="187"/>
        <v>#DIV/0!</v>
      </c>
      <c r="M2515" s="10"/>
      <c r="N2515" s="6">
        <v>63.329169</v>
      </c>
      <c r="O2515" s="16" t="e">
        <f t="shared" si="188"/>
        <v>#DIV/0!</v>
      </c>
      <c r="P2515" s="10"/>
    </row>
    <row r="2516" spans="1:16" x14ac:dyDescent="0.25">
      <c r="A2516" s="23">
        <v>38554</v>
      </c>
      <c r="B2516"/>
      <c r="C2516" s="22"/>
      <c r="D2516" s="10"/>
      <c r="E2516" s="6">
        <v>20.386986</v>
      </c>
      <c r="F2516" s="16" t="e">
        <f t="shared" si="185"/>
        <v>#DIV/0!</v>
      </c>
      <c r="G2516" s="10"/>
      <c r="H2516" s="6">
        <v>7.53</v>
      </c>
      <c r="I2516" s="16" t="e">
        <f t="shared" si="186"/>
        <v>#DIV/0!</v>
      </c>
      <c r="J2516" s="10"/>
      <c r="K2516" s="6">
        <v>68.138322000000002</v>
      </c>
      <c r="L2516" s="16" t="e">
        <f t="shared" si="187"/>
        <v>#DIV/0!</v>
      </c>
      <c r="M2516" s="10"/>
      <c r="N2516" s="6">
        <v>62.841760000000001</v>
      </c>
      <c r="O2516" s="16" t="e">
        <f t="shared" si="188"/>
        <v>#DIV/0!</v>
      </c>
      <c r="P2516" s="10"/>
    </row>
    <row r="2517" spans="1:16" x14ac:dyDescent="0.25">
      <c r="A2517" s="23">
        <v>38553</v>
      </c>
      <c r="B2517"/>
      <c r="C2517" s="22"/>
      <c r="D2517" s="10"/>
      <c r="E2517" s="6">
        <v>20.692336999999998</v>
      </c>
      <c r="F2517" s="16" t="e">
        <f t="shared" si="185"/>
        <v>#DIV/0!</v>
      </c>
      <c r="G2517" s="10"/>
      <c r="H2517" s="6">
        <v>7.79</v>
      </c>
      <c r="I2517" s="16" t="e">
        <f t="shared" si="186"/>
        <v>#DIV/0!</v>
      </c>
      <c r="J2517" s="10"/>
      <c r="K2517" s="6">
        <v>68.490762000000004</v>
      </c>
      <c r="L2517" s="16" t="e">
        <f t="shared" si="187"/>
        <v>#DIV/0!</v>
      </c>
      <c r="M2517" s="10"/>
      <c r="N2517" s="6">
        <v>63.708261999999998</v>
      </c>
      <c r="O2517" s="16" t="e">
        <f t="shared" si="188"/>
        <v>#DIV/0!</v>
      </c>
      <c r="P2517" s="10"/>
    </row>
    <row r="2518" spans="1:16" x14ac:dyDescent="0.25">
      <c r="A2518" s="23">
        <v>38552</v>
      </c>
      <c r="B2518"/>
      <c r="C2518" s="22"/>
      <c r="D2518" s="10"/>
      <c r="E2518" s="6">
        <v>20.757306</v>
      </c>
      <c r="F2518" s="16" t="e">
        <f t="shared" si="185"/>
        <v>#DIV/0!</v>
      </c>
      <c r="G2518" s="10"/>
      <c r="H2518" s="6">
        <v>7.73</v>
      </c>
      <c r="I2518" s="16" t="e">
        <f t="shared" si="186"/>
        <v>#DIV/0!</v>
      </c>
      <c r="J2518" s="10"/>
      <c r="K2518" s="6">
        <v>68.416567000000001</v>
      </c>
      <c r="L2518" s="16" t="e">
        <f t="shared" si="187"/>
        <v>#DIV/0!</v>
      </c>
      <c r="M2518" s="10"/>
      <c r="N2518" s="6">
        <v>63.363013000000002</v>
      </c>
      <c r="O2518" s="16" t="e">
        <f t="shared" si="188"/>
        <v>#DIV/0!</v>
      </c>
      <c r="P2518" s="10"/>
    </row>
    <row r="2519" spans="1:16" x14ac:dyDescent="0.25">
      <c r="A2519" s="23">
        <v>38551</v>
      </c>
      <c r="B2519"/>
      <c r="C2519" s="22"/>
      <c r="D2519" s="10"/>
      <c r="E2519" s="6">
        <v>20.711827</v>
      </c>
      <c r="F2519" s="16" t="e">
        <f t="shared" si="185"/>
        <v>#DIV/0!</v>
      </c>
      <c r="G2519" s="10"/>
      <c r="H2519" s="6">
        <v>7.55</v>
      </c>
      <c r="I2519" s="16" t="e">
        <f t="shared" si="186"/>
        <v>#DIV/0!</v>
      </c>
      <c r="J2519" s="10"/>
      <c r="K2519" s="6">
        <v>68.360916000000003</v>
      </c>
      <c r="L2519" s="16" t="e">
        <f t="shared" si="187"/>
        <v>#DIV/0!</v>
      </c>
      <c r="M2519" s="10"/>
      <c r="N2519" s="6">
        <v>63.139617000000001</v>
      </c>
      <c r="O2519" s="16" t="e">
        <f t="shared" si="188"/>
        <v>#DIV/0!</v>
      </c>
      <c r="P2519" s="10"/>
    </row>
    <row r="2520" spans="1:16" x14ac:dyDescent="0.25">
      <c r="A2520" s="23">
        <v>38548</v>
      </c>
      <c r="B2520"/>
      <c r="C2520" s="22"/>
      <c r="D2520" s="10"/>
      <c r="E2520" s="6">
        <v>20.731318000000002</v>
      </c>
      <c r="F2520" s="16" t="e">
        <f t="shared" si="185"/>
        <v>#DIV/0!</v>
      </c>
      <c r="G2520" s="10"/>
      <c r="H2520" s="6">
        <v>7.68</v>
      </c>
      <c r="I2520" s="16" t="e">
        <f t="shared" si="186"/>
        <v>#DIV/0!</v>
      </c>
      <c r="J2520" s="10"/>
      <c r="K2520" s="6">
        <v>68.416567000000001</v>
      </c>
      <c r="L2520" s="16" t="e">
        <f t="shared" si="187"/>
        <v>#DIV/0!</v>
      </c>
      <c r="M2520" s="10"/>
      <c r="N2520" s="6">
        <v>63.613489000000001</v>
      </c>
      <c r="O2520" s="16" t="e">
        <f t="shared" si="188"/>
        <v>#DIV/0!</v>
      </c>
      <c r="P2520" s="10"/>
    </row>
    <row r="2521" spans="1:16" x14ac:dyDescent="0.25">
      <c r="A2521" s="23">
        <v>38547</v>
      </c>
      <c r="B2521"/>
      <c r="C2521" s="22"/>
      <c r="D2521" s="10"/>
      <c r="E2521" s="6">
        <v>20.731318000000002</v>
      </c>
      <c r="F2521" s="16" t="e">
        <f t="shared" si="185"/>
        <v>#DIV/0!</v>
      </c>
      <c r="G2521" s="10"/>
      <c r="H2521" s="6">
        <v>7.61</v>
      </c>
      <c r="I2521" s="16" t="e">
        <f t="shared" si="186"/>
        <v>#DIV/0!</v>
      </c>
      <c r="J2521" s="10"/>
      <c r="K2521" s="6">
        <v>68.385649000000001</v>
      </c>
      <c r="L2521" s="16" t="e">
        <f t="shared" si="187"/>
        <v>#DIV/0!</v>
      </c>
      <c r="M2521" s="10"/>
      <c r="N2521" s="6">
        <v>63.444249999999997</v>
      </c>
      <c r="O2521" s="16" t="e">
        <f t="shared" si="188"/>
        <v>#DIV/0!</v>
      </c>
      <c r="P2521" s="10"/>
    </row>
    <row r="2522" spans="1:16" x14ac:dyDescent="0.25">
      <c r="A2522" s="23">
        <v>38546</v>
      </c>
      <c r="B2522"/>
      <c r="C2522" s="22"/>
      <c r="D2522" s="10"/>
      <c r="E2522" s="6">
        <v>20.542911</v>
      </c>
      <c r="F2522" s="16" t="e">
        <f t="shared" si="185"/>
        <v>#DIV/0!</v>
      </c>
      <c r="G2522" s="10"/>
      <c r="H2522" s="6">
        <v>7.66</v>
      </c>
      <c r="I2522" s="16" t="e">
        <f t="shared" si="186"/>
        <v>#DIV/0!</v>
      </c>
      <c r="J2522" s="10"/>
      <c r="K2522" s="6">
        <v>68.323819</v>
      </c>
      <c r="L2522" s="16" t="e">
        <f t="shared" si="187"/>
        <v>#DIV/0!</v>
      </c>
      <c r="M2522" s="10"/>
      <c r="N2522" s="6">
        <v>63.606718000000001</v>
      </c>
      <c r="O2522" s="16" t="e">
        <f t="shared" si="188"/>
        <v>#DIV/0!</v>
      </c>
      <c r="P2522" s="10"/>
    </row>
    <row r="2523" spans="1:16" x14ac:dyDescent="0.25">
      <c r="A2523" s="23">
        <v>38545</v>
      </c>
      <c r="B2523"/>
      <c r="C2523" s="22"/>
      <c r="D2523" s="10"/>
      <c r="E2523" s="6">
        <v>20.529917000000001</v>
      </c>
      <c r="F2523" s="16" t="e">
        <f t="shared" si="185"/>
        <v>#DIV/0!</v>
      </c>
      <c r="G2523" s="10"/>
      <c r="H2523" s="6">
        <v>7.78</v>
      </c>
      <c r="I2523" s="16" t="e">
        <f t="shared" si="186"/>
        <v>#DIV/0!</v>
      </c>
      <c r="J2523" s="10"/>
      <c r="K2523" s="6">
        <v>68.169240000000002</v>
      </c>
      <c r="L2523" s="16" t="e">
        <f t="shared" si="187"/>
        <v>#DIV/0!</v>
      </c>
      <c r="M2523" s="10"/>
      <c r="N2523" s="6">
        <v>63.701490999999997</v>
      </c>
      <c r="O2523" s="16" t="e">
        <f t="shared" si="188"/>
        <v>#DIV/0!</v>
      </c>
      <c r="P2523" s="10"/>
    </row>
    <row r="2524" spans="1:16" x14ac:dyDescent="0.25">
      <c r="A2524" s="23">
        <v>38544</v>
      </c>
      <c r="B2524"/>
      <c r="C2524" s="22"/>
      <c r="D2524" s="10"/>
      <c r="E2524" s="6">
        <v>20.296032</v>
      </c>
      <c r="F2524" s="16" t="e">
        <f t="shared" si="185"/>
        <v>#DIV/0!</v>
      </c>
      <c r="G2524" s="10"/>
      <c r="H2524" s="6">
        <v>7.7</v>
      </c>
      <c r="I2524" s="16" t="e">
        <f t="shared" si="186"/>
        <v>#DIV/0!</v>
      </c>
      <c r="J2524" s="10"/>
      <c r="K2524" s="6">
        <v>68.323819</v>
      </c>
      <c r="L2524" s="16" t="e">
        <f t="shared" si="187"/>
        <v>#DIV/0!</v>
      </c>
      <c r="M2524" s="10"/>
      <c r="N2524" s="6">
        <v>64.060276999999999</v>
      </c>
      <c r="O2524" s="16" t="e">
        <f t="shared" si="188"/>
        <v>#DIV/0!</v>
      </c>
      <c r="P2524" s="10"/>
    </row>
    <row r="2525" spans="1:16" x14ac:dyDescent="0.25">
      <c r="M2525" s="10"/>
      <c r="N2525"/>
      <c r="O2525"/>
      <c r="P2525" s="10"/>
    </row>
    <row r="2526" spans="1:16" x14ac:dyDescent="0.25">
      <c r="M2526" s="10"/>
      <c r="N2526"/>
      <c r="O2526"/>
      <c r="P2526" s="10"/>
    </row>
    <row r="2527" spans="1:16" x14ac:dyDescent="0.25">
      <c r="M2527" s="10"/>
      <c r="N2527"/>
      <c r="O2527"/>
      <c r="P2527" s="10"/>
    </row>
    <row r="2528" spans="1:16" x14ac:dyDescent="0.25">
      <c r="M2528" s="10"/>
      <c r="N2528"/>
      <c r="O2528"/>
      <c r="P2528" s="10"/>
    </row>
    <row r="2529" spans="13:16" x14ac:dyDescent="0.25">
      <c r="M2529" s="10"/>
      <c r="N2529"/>
      <c r="O2529"/>
      <c r="P2529" s="10"/>
    </row>
    <row r="2530" spans="13:16" x14ac:dyDescent="0.25">
      <c r="M2530" s="10"/>
      <c r="N2530"/>
      <c r="O2530"/>
      <c r="P2530" s="10"/>
    </row>
    <row r="2531" spans="13:16" x14ac:dyDescent="0.25">
      <c r="M2531" s="10"/>
      <c r="N2531"/>
      <c r="O2531"/>
      <c r="P2531" s="10"/>
    </row>
    <row r="2532" spans="13:16" x14ac:dyDescent="0.25">
      <c r="M2532" s="10"/>
      <c r="N2532"/>
      <c r="O2532"/>
      <c r="P2532" s="10"/>
    </row>
    <row r="2533" spans="13:16" x14ac:dyDescent="0.25">
      <c r="M2533" s="10"/>
      <c r="N2533"/>
      <c r="O2533"/>
      <c r="P2533" s="10"/>
    </row>
    <row r="2534" spans="13:16" x14ac:dyDescent="0.25">
      <c r="M2534" s="10"/>
      <c r="N2534"/>
      <c r="O2534"/>
      <c r="P2534" s="10"/>
    </row>
    <row r="2535" spans="13:16" x14ac:dyDescent="0.25">
      <c r="M2535" s="10"/>
      <c r="N2535"/>
      <c r="O2535"/>
      <c r="P2535" s="10"/>
    </row>
    <row r="2536" spans="13:16" x14ac:dyDescent="0.25">
      <c r="M2536" s="10"/>
      <c r="N2536"/>
      <c r="O2536"/>
      <c r="P2536" s="10"/>
    </row>
    <row r="2537" spans="13:16" x14ac:dyDescent="0.25">
      <c r="M2537" s="10"/>
      <c r="N2537"/>
      <c r="O2537"/>
      <c r="P2537" s="10"/>
    </row>
    <row r="2538" spans="13:16" x14ac:dyDescent="0.25">
      <c r="M2538" s="10"/>
      <c r="N2538"/>
      <c r="O2538"/>
      <c r="P2538" s="10"/>
    </row>
    <row r="2539" spans="13:16" x14ac:dyDescent="0.25">
      <c r="M2539" s="10"/>
      <c r="N2539"/>
      <c r="O2539"/>
      <c r="P2539" s="10"/>
    </row>
    <row r="2540" spans="13:16" x14ac:dyDescent="0.25">
      <c r="M2540" s="10"/>
      <c r="N2540"/>
      <c r="O2540"/>
      <c r="P2540" s="10"/>
    </row>
    <row r="2541" spans="13:16" x14ac:dyDescent="0.25">
      <c r="M2541" s="10"/>
      <c r="N2541"/>
      <c r="O2541"/>
      <c r="P2541" s="10"/>
    </row>
    <row r="2542" spans="13:16" x14ac:dyDescent="0.25">
      <c r="M2542" s="10"/>
      <c r="N2542"/>
      <c r="O2542"/>
      <c r="P2542" s="10"/>
    </row>
    <row r="2543" spans="13:16" x14ac:dyDescent="0.25">
      <c r="M2543" s="10"/>
      <c r="N2543"/>
      <c r="O2543"/>
      <c r="P2543" s="10"/>
    </row>
    <row r="2544" spans="13:16" x14ac:dyDescent="0.25">
      <c r="M2544" s="10"/>
      <c r="N2544"/>
      <c r="O2544"/>
      <c r="P2544" s="10"/>
    </row>
    <row r="2545" spans="13:16" x14ac:dyDescent="0.25">
      <c r="M2545" s="10"/>
      <c r="N2545"/>
      <c r="O2545"/>
      <c r="P2545" s="10"/>
    </row>
    <row r="2546" spans="13:16" x14ac:dyDescent="0.25">
      <c r="M2546" s="10"/>
      <c r="N2546"/>
      <c r="O2546"/>
      <c r="P2546" s="10"/>
    </row>
    <row r="2547" spans="13:16" x14ac:dyDescent="0.25">
      <c r="M2547" s="10"/>
      <c r="N2547"/>
      <c r="O2547"/>
      <c r="P2547" s="10"/>
    </row>
    <row r="2548" spans="13:16" x14ac:dyDescent="0.25">
      <c r="M2548" s="10"/>
      <c r="N2548"/>
      <c r="O2548"/>
      <c r="P2548" s="10"/>
    </row>
    <row r="2549" spans="13:16" x14ac:dyDescent="0.25">
      <c r="M2549" s="10"/>
      <c r="N2549"/>
      <c r="O2549"/>
      <c r="P2549" s="10"/>
    </row>
    <row r="2550" spans="13:16" x14ac:dyDescent="0.25">
      <c r="M2550" s="10"/>
      <c r="N2550"/>
      <c r="O2550"/>
      <c r="P2550" s="10"/>
    </row>
    <row r="2551" spans="13:16" x14ac:dyDescent="0.25">
      <c r="M2551" s="10"/>
      <c r="N2551"/>
      <c r="O2551"/>
      <c r="P2551" s="10"/>
    </row>
    <row r="2552" spans="13:16" x14ac:dyDescent="0.25">
      <c r="M2552" s="10"/>
      <c r="N2552"/>
      <c r="O2552"/>
      <c r="P2552" s="10"/>
    </row>
    <row r="2553" spans="13:16" x14ac:dyDescent="0.25">
      <c r="M2553" s="10"/>
      <c r="N2553"/>
      <c r="O2553"/>
      <c r="P2553" s="10"/>
    </row>
    <row r="2554" spans="13:16" x14ac:dyDescent="0.25">
      <c r="M2554" s="10"/>
      <c r="N2554"/>
      <c r="O2554"/>
      <c r="P2554" s="10"/>
    </row>
    <row r="2555" spans="13:16" x14ac:dyDescent="0.25">
      <c r="M2555" s="10"/>
      <c r="N2555"/>
      <c r="O2555"/>
      <c r="P2555" s="10"/>
    </row>
    <row r="2556" spans="13:16" x14ac:dyDescent="0.25">
      <c r="M2556" s="10"/>
      <c r="N2556"/>
      <c r="O2556"/>
      <c r="P2556" s="10"/>
    </row>
    <row r="2557" spans="13:16" x14ac:dyDescent="0.25">
      <c r="M2557" s="10"/>
      <c r="N2557"/>
      <c r="O2557"/>
      <c r="P2557" s="10"/>
    </row>
    <row r="2558" spans="13:16" x14ac:dyDescent="0.25">
      <c r="M2558" s="10"/>
      <c r="N2558"/>
      <c r="O2558"/>
      <c r="P2558" s="10"/>
    </row>
    <row r="2559" spans="13:16" x14ac:dyDescent="0.25">
      <c r="M2559" s="10"/>
      <c r="N2559"/>
      <c r="O2559"/>
      <c r="P2559" s="10"/>
    </row>
    <row r="2560" spans="13:16" x14ac:dyDescent="0.25">
      <c r="M2560" s="10"/>
      <c r="N2560"/>
      <c r="O2560"/>
      <c r="P2560" s="10"/>
    </row>
    <row r="2561" spans="13:16" x14ac:dyDescent="0.25">
      <c r="M2561" s="10"/>
      <c r="N2561"/>
      <c r="O2561"/>
      <c r="P2561" s="10"/>
    </row>
    <row r="2562" spans="13:16" x14ac:dyDescent="0.25">
      <c r="M2562" s="10"/>
      <c r="N2562"/>
      <c r="O2562"/>
      <c r="P2562" s="10"/>
    </row>
    <row r="2563" spans="13:16" x14ac:dyDescent="0.25">
      <c r="M2563" s="10"/>
      <c r="N2563"/>
      <c r="O2563"/>
      <c r="P2563" s="10"/>
    </row>
    <row r="2564" spans="13:16" x14ac:dyDescent="0.25">
      <c r="M2564" s="10"/>
      <c r="N2564"/>
      <c r="O2564"/>
      <c r="P2564" s="10"/>
    </row>
    <row r="2565" spans="13:16" x14ac:dyDescent="0.25">
      <c r="M2565" s="10"/>
      <c r="N2565"/>
      <c r="O2565"/>
      <c r="P2565" s="10"/>
    </row>
    <row r="2566" spans="13:16" x14ac:dyDescent="0.25">
      <c r="M2566" s="10"/>
      <c r="N2566"/>
      <c r="O2566"/>
      <c r="P2566" s="10"/>
    </row>
    <row r="2567" spans="13:16" x14ac:dyDescent="0.25">
      <c r="M2567" s="10"/>
      <c r="N2567"/>
      <c r="O2567"/>
      <c r="P2567" s="10"/>
    </row>
    <row r="2568" spans="13:16" x14ac:dyDescent="0.25">
      <c r="M2568" s="10"/>
      <c r="N2568"/>
      <c r="O2568"/>
      <c r="P2568" s="10"/>
    </row>
    <row r="2569" spans="13:16" x14ac:dyDescent="0.25">
      <c r="M2569" s="10"/>
      <c r="N2569"/>
      <c r="O2569"/>
      <c r="P2569" s="10"/>
    </row>
    <row r="2570" spans="13:16" x14ac:dyDescent="0.25">
      <c r="M2570" s="10"/>
      <c r="N2570"/>
      <c r="O2570"/>
      <c r="P2570" s="10"/>
    </row>
    <row r="2571" spans="13:16" x14ac:dyDescent="0.25">
      <c r="M2571" s="10"/>
      <c r="N2571"/>
      <c r="O2571"/>
      <c r="P2571" s="10"/>
    </row>
    <row r="2572" spans="13:16" x14ac:dyDescent="0.25">
      <c r="M2572" s="10"/>
      <c r="N2572"/>
      <c r="O2572"/>
      <c r="P2572" s="10"/>
    </row>
    <row r="2573" spans="13:16" x14ac:dyDescent="0.25">
      <c r="M2573" s="10"/>
      <c r="N2573"/>
      <c r="O2573"/>
      <c r="P2573" s="10"/>
    </row>
    <row r="2574" spans="13:16" x14ac:dyDescent="0.25">
      <c r="M2574" s="10"/>
      <c r="N2574"/>
      <c r="O2574"/>
      <c r="P2574" s="10"/>
    </row>
    <row r="2575" spans="13:16" x14ac:dyDescent="0.25">
      <c r="M2575" s="10"/>
      <c r="N2575"/>
      <c r="O2575"/>
      <c r="P2575" s="10"/>
    </row>
    <row r="2576" spans="13:16" x14ac:dyDescent="0.25">
      <c r="M2576" s="10"/>
      <c r="N2576"/>
      <c r="O2576"/>
      <c r="P2576" s="10"/>
    </row>
    <row r="2577" spans="13:16" x14ac:dyDescent="0.25">
      <c r="M2577" s="10"/>
      <c r="N2577"/>
      <c r="O2577"/>
      <c r="P2577" s="10"/>
    </row>
    <row r="2578" spans="13:16" x14ac:dyDescent="0.25">
      <c r="M2578" s="10"/>
      <c r="N2578"/>
      <c r="O2578"/>
      <c r="P2578" s="10"/>
    </row>
    <row r="2579" spans="13:16" x14ac:dyDescent="0.25">
      <c r="M2579" s="10"/>
      <c r="N2579"/>
      <c r="O2579"/>
      <c r="P2579" s="10"/>
    </row>
    <row r="2580" spans="13:16" x14ac:dyDescent="0.25">
      <c r="M2580" s="10"/>
      <c r="N2580"/>
      <c r="O2580"/>
      <c r="P2580" s="10"/>
    </row>
    <row r="2581" spans="13:16" x14ac:dyDescent="0.25">
      <c r="M2581" s="10"/>
      <c r="N2581"/>
      <c r="O2581"/>
      <c r="P2581" s="10"/>
    </row>
    <row r="2582" spans="13:16" x14ac:dyDescent="0.25">
      <c r="M2582" s="10"/>
      <c r="N2582"/>
      <c r="O2582"/>
      <c r="P2582" s="10"/>
    </row>
    <row r="2583" spans="13:16" x14ac:dyDescent="0.25">
      <c r="M2583" s="10"/>
      <c r="N2583"/>
      <c r="O2583"/>
      <c r="P2583" s="10"/>
    </row>
    <row r="2584" spans="13:16" x14ac:dyDescent="0.25">
      <c r="M2584" s="10"/>
      <c r="N2584"/>
      <c r="O2584"/>
      <c r="P2584" s="10"/>
    </row>
    <row r="2585" spans="13:16" x14ac:dyDescent="0.25">
      <c r="M2585" s="10"/>
      <c r="N2585"/>
      <c r="O2585"/>
      <c r="P2585" s="10"/>
    </row>
    <row r="2586" spans="13:16" x14ac:dyDescent="0.25">
      <c r="M2586" s="10"/>
      <c r="N2586"/>
      <c r="O2586"/>
      <c r="P2586" s="10"/>
    </row>
    <row r="2587" spans="13:16" x14ac:dyDescent="0.25">
      <c r="M2587" s="10"/>
      <c r="N2587"/>
      <c r="O2587"/>
      <c r="P2587" s="10"/>
    </row>
    <row r="2588" spans="13:16" x14ac:dyDescent="0.25">
      <c r="M2588" s="10"/>
      <c r="N2588"/>
      <c r="O2588"/>
      <c r="P2588" s="10"/>
    </row>
    <row r="2589" spans="13:16" x14ac:dyDescent="0.25">
      <c r="M2589" s="10"/>
      <c r="N2589"/>
      <c r="O2589"/>
      <c r="P2589" s="10"/>
    </row>
    <row r="2590" spans="13:16" x14ac:dyDescent="0.25">
      <c r="M2590" s="10"/>
      <c r="N2590"/>
      <c r="O2590"/>
      <c r="P2590" s="10"/>
    </row>
    <row r="2591" spans="13:16" x14ac:dyDescent="0.25">
      <c r="M2591" s="10"/>
      <c r="N2591"/>
      <c r="O2591"/>
      <c r="P2591" s="10"/>
    </row>
    <row r="2592" spans="13:16" x14ac:dyDescent="0.25">
      <c r="M2592" s="10"/>
      <c r="N2592"/>
      <c r="O2592"/>
      <c r="P2592" s="10"/>
    </row>
    <row r="2593" spans="13:16" x14ac:dyDescent="0.25">
      <c r="M2593" s="10"/>
      <c r="N2593"/>
      <c r="O2593"/>
      <c r="P2593" s="10"/>
    </row>
    <row r="2594" spans="13:16" x14ac:dyDescent="0.25">
      <c r="M2594" s="10"/>
      <c r="N2594"/>
      <c r="O2594"/>
      <c r="P2594" s="10"/>
    </row>
    <row r="2595" spans="13:16" x14ac:dyDescent="0.25">
      <c r="M2595" s="10"/>
      <c r="N2595"/>
      <c r="O2595"/>
      <c r="P2595" s="10"/>
    </row>
    <row r="2596" spans="13:16" x14ac:dyDescent="0.25">
      <c r="M2596" s="10"/>
      <c r="N2596"/>
      <c r="O2596"/>
      <c r="P2596" s="10"/>
    </row>
    <row r="2597" spans="13:16" x14ac:dyDescent="0.25">
      <c r="M2597" s="10"/>
      <c r="N2597"/>
      <c r="O2597"/>
      <c r="P2597" s="10"/>
    </row>
    <row r="2598" spans="13:16" x14ac:dyDescent="0.25">
      <c r="M2598" s="10"/>
      <c r="N2598"/>
      <c r="O2598"/>
      <c r="P2598" s="10"/>
    </row>
    <row r="2599" spans="13:16" x14ac:dyDescent="0.25">
      <c r="M2599" s="10"/>
      <c r="N2599"/>
      <c r="O2599"/>
      <c r="P2599" s="10"/>
    </row>
    <row r="2600" spans="13:16" x14ac:dyDescent="0.25">
      <c r="M2600" s="10"/>
      <c r="N2600"/>
      <c r="O2600"/>
      <c r="P2600" s="10"/>
    </row>
    <row r="2601" spans="13:16" x14ac:dyDescent="0.25">
      <c r="M2601" s="10"/>
      <c r="N2601"/>
      <c r="O2601"/>
      <c r="P2601" s="10"/>
    </row>
    <row r="2602" spans="13:16" x14ac:dyDescent="0.25">
      <c r="M2602" s="10"/>
      <c r="N2602"/>
      <c r="O2602"/>
      <c r="P2602" s="10"/>
    </row>
    <row r="2603" spans="13:16" x14ac:dyDescent="0.25">
      <c r="M2603" s="10"/>
      <c r="N2603"/>
      <c r="O2603"/>
      <c r="P2603" s="10"/>
    </row>
    <row r="2604" spans="13:16" x14ac:dyDescent="0.25">
      <c r="M2604" s="10"/>
      <c r="N2604"/>
      <c r="O2604"/>
      <c r="P2604" s="10"/>
    </row>
    <row r="2605" spans="13:16" x14ac:dyDescent="0.25">
      <c r="M2605" s="10"/>
      <c r="N2605"/>
      <c r="O2605"/>
      <c r="P2605" s="10"/>
    </row>
    <row r="2606" spans="13:16" x14ac:dyDescent="0.25">
      <c r="M2606" s="10"/>
      <c r="N2606"/>
      <c r="O2606"/>
      <c r="P2606" s="10"/>
    </row>
    <row r="2607" spans="13:16" x14ac:dyDescent="0.25">
      <c r="M2607" s="10"/>
      <c r="N2607"/>
      <c r="O2607"/>
      <c r="P2607" s="10"/>
    </row>
    <row r="2608" spans="13:16" x14ac:dyDescent="0.25">
      <c r="M2608" s="10"/>
      <c r="N2608"/>
      <c r="O2608"/>
      <c r="P2608" s="10"/>
    </row>
    <row r="2609" spans="13:16" x14ac:dyDescent="0.25">
      <c r="M2609" s="10"/>
      <c r="N2609"/>
      <c r="O2609"/>
      <c r="P2609" s="10"/>
    </row>
    <row r="2610" spans="13:16" x14ac:dyDescent="0.25">
      <c r="M2610" s="10"/>
      <c r="N2610"/>
      <c r="O2610"/>
      <c r="P2610" s="10"/>
    </row>
    <row r="2611" spans="13:16" x14ac:dyDescent="0.25">
      <c r="M2611" s="10"/>
      <c r="N2611"/>
      <c r="O2611"/>
      <c r="P2611" s="10"/>
    </row>
    <row r="2612" spans="13:16" x14ac:dyDescent="0.25">
      <c r="M2612" s="10"/>
      <c r="N2612"/>
      <c r="O2612"/>
      <c r="P2612" s="10"/>
    </row>
    <row r="2613" spans="13:16" x14ac:dyDescent="0.25">
      <c r="M2613" s="10"/>
      <c r="N2613"/>
      <c r="O2613"/>
      <c r="P2613" s="10"/>
    </row>
    <row r="2614" spans="13:16" x14ac:dyDescent="0.25">
      <c r="M2614" s="10"/>
      <c r="N2614"/>
      <c r="O2614"/>
      <c r="P2614" s="10"/>
    </row>
    <row r="2615" spans="13:16" x14ac:dyDescent="0.25">
      <c r="M2615" s="10"/>
      <c r="N2615"/>
      <c r="O2615"/>
      <c r="P2615" s="10"/>
    </row>
    <row r="2616" spans="13:16" x14ac:dyDescent="0.25">
      <c r="M2616" s="10"/>
      <c r="N2616"/>
      <c r="O2616"/>
      <c r="P2616" s="10"/>
    </row>
    <row r="2617" spans="13:16" x14ac:dyDescent="0.25">
      <c r="M2617" s="10"/>
      <c r="N2617"/>
      <c r="O2617"/>
      <c r="P2617" s="10"/>
    </row>
    <row r="2618" spans="13:16" x14ac:dyDescent="0.25">
      <c r="M2618" s="10"/>
      <c r="N2618"/>
      <c r="O2618"/>
      <c r="P2618" s="10"/>
    </row>
    <row r="2619" spans="13:16" x14ac:dyDescent="0.25">
      <c r="M2619" s="10"/>
      <c r="N2619"/>
      <c r="O2619"/>
      <c r="P2619" s="10"/>
    </row>
    <row r="2620" spans="13:16" x14ac:dyDescent="0.25">
      <c r="M2620" s="10"/>
      <c r="N2620"/>
      <c r="O2620"/>
      <c r="P2620" s="10"/>
    </row>
    <row r="2621" spans="13:16" x14ac:dyDescent="0.25">
      <c r="M2621" s="10"/>
      <c r="N2621"/>
      <c r="O2621"/>
      <c r="P2621" s="10"/>
    </row>
    <row r="2622" spans="13:16" x14ac:dyDescent="0.25">
      <c r="M2622" s="10"/>
      <c r="N2622"/>
      <c r="O2622"/>
      <c r="P2622" s="10"/>
    </row>
    <row r="2623" spans="13:16" x14ac:dyDescent="0.25">
      <c r="M2623" s="10"/>
      <c r="N2623"/>
      <c r="O2623"/>
      <c r="P2623" s="10"/>
    </row>
    <row r="2624" spans="13:16" x14ac:dyDescent="0.25">
      <c r="M2624" s="10"/>
      <c r="N2624"/>
      <c r="O2624"/>
      <c r="P2624" s="10"/>
    </row>
    <row r="2625" spans="13:16" x14ac:dyDescent="0.25">
      <c r="M2625" s="10"/>
      <c r="N2625"/>
      <c r="O2625"/>
      <c r="P2625" s="10"/>
    </row>
    <row r="2626" spans="13:16" x14ac:dyDescent="0.25">
      <c r="M2626" s="10"/>
      <c r="N2626"/>
      <c r="O2626"/>
      <c r="P2626" s="10"/>
    </row>
    <row r="2627" spans="13:16" x14ac:dyDescent="0.25">
      <c r="M2627" s="10"/>
      <c r="N2627"/>
      <c r="O2627"/>
      <c r="P2627" s="10"/>
    </row>
    <row r="2628" spans="13:16" x14ac:dyDescent="0.25">
      <c r="M2628" s="10"/>
      <c r="N2628"/>
      <c r="O2628"/>
      <c r="P2628" s="10"/>
    </row>
    <row r="2629" spans="13:16" x14ac:dyDescent="0.25">
      <c r="M2629" s="10"/>
      <c r="N2629"/>
      <c r="O2629"/>
      <c r="P2629" s="10"/>
    </row>
    <row r="2630" spans="13:16" x14ac:dyDescent="0.25">
      <c r="M2630" s="10"/>
      <c r="N2630"/>
      <c r="O2630"/>
      <c r="P2630" s="10"/>
    </row>
    <row r="2631" spans="13:16" x14ac:dyDescent="0.25">
      <c r="M2631" s="10"/>
      <c r="N2631"/>
      <c r="O2631"/>
      <c r="P2631" s="10"/>
    </row>
    <row r="2632" spans="13:16" x14ac:dyDescent="0.25">
      <c r="M2632" s="10"/>
      <c r="N2632"/>
      <c r="O2632"/>
      <c r="P2632" s="10"/>
    </row>
    <row r="2633" spans="13:16" x14ac:dyDescent="0.25">
      <c r="M2633" s="10"/>
      <c r="N2633"/>
      <c r="O2633"/>
      <c r="P2633" s="10"/>
    </row>
    <row r="2634" spans="13:16" x14ac:dyDescent="0.25">
      <c r="M2634" s="10"/>
      <c r="N2634"/>
      <c r="O2634"/>
      <c r="P2634" s="10"/>
    </row>
    <row r="2635" spans="13:16" x14ac:dyDescent="0.25">
      <c r="M2635" s="10"/>
      <c r="N2635"/>
      <c r="O2635"/>
      <c r="P2635" s="10"/>
    </row>
    <row r="2636" spans="13:16" x14ac:dyDescent="0.25">
      <c r="M2636" s="10"/>
      <c r="N2636"/>
      <c r="O2636"/>
      <c r="P2636" s="10"/>
    </row>
    <row r="2637" spans="13:16" x14ac:dyDescent="0.25">
      <c r="M2637" s="10"/>
      <c r="N2637"/>
      <c r="O2637"/>
      <c r="P2637" s="10"/>
    </row>
    <row r="2638" spans="13:16" x14ac:dyDescent="0.25">
      <c r="M2638" s="10"/>
      <c r="N2638"/>
      <c r="O2638"/>
      <c r="P2638" s="10"/>
    </row>
    <row r="2639" spans="13:16" x14ac:dyDescent="0.25">
      <c r="M2639" s="10"/>
      <c r="N2639"/>
      <c r="O2639"/>
      <c r="P2639" s="10"/>
    </row>
    <row r="2640" spans="13:16" x14ac:dyDescent="0.25">
      <c r="M2640" s="10"/>
      <c r="N2640"/>
      <c r="O2640"/>
      <c r="P2640" s="10"/>
    </row>
    <row r="2641" spans="13:16" x14ac:dyDescent="0.25">
      <c r="M2641" s="10"/>
      <c r="N2641"/>
      <c r="O2641"/>
      <c r="P2641" s="10"/>
    </row>
    <row r="2642" spans="13:16" x14ac:dyDescent="0.25">
      <c r="M2642" s="10"/>
      <c r="N2642"/>
      <c r="O2642"/>
      <c r="P2642" s="10"/>
    </row>
    <row r="2643" spans="13:16" x14ac:dyDescent="0.25">
      <c r="M2643" s="10"/>
      <c r="N2643"/>
      <c r="O2643"/>
      <c r="P2643" s="10"/>
    </row>
    <row r="2644" spans="13:16" x14ac:dyDescent="0.25">
      <c r="M2644" s="10"/>
      <c r="N2644"/>
      <c r="O2644"/>
      <c r="P2644" s="10"/>
    </row>
    <row r="2645" spans="13:16" x14ac:dyDescent="0.25">
      <c r="M2645" s="10"/>
      <c r="N2645"/>
      <c r="O2645"/>
      <c r="P2645" s="10"/>
    </row>
    <row r="2646" spans="13:16" x14ac:dyDescent="0.25">
      <c r="M2646" s="10"/>
      <c r="N2646"/>
      <c r="O2646"/>
      <c r="P2646" s="10"/>
    </row>
    <row r="2647" spans="13:16" x14ac:dyDescent="0.25">
      <c r="M2647" s="10"/>
      <c r="N2647"/>
      <c r="O2647"/>
      <c r="P2647" s="10"/>
    </row>
    <row r="2648" spans="13:16" x14ac:dyDescent="0.25">
      <c r="M2648" s="10"/>
      <c r="N2648"/>
      <c r="O2648"/>
      <c r="P2648" s="10"/>
    </row>
    <row r="2649" spans="13:16" x14ac:dyDescent="0.25">
      <c r="M2649" s="10"/>
      <c r="N2649"/>
      <c r="O2649"/>
      <c r="P2649" s="10"/>
    </row>
    <row r="2650" spans="13:16" x14ac:dyDescent="0.25">
      <c r="M2650" s="10"/>
      <c r="N2650"/>
      <c r="O2650"/>
      <c r="P2650" s="10"/>
    </row>
    <row r="2651" spans="13:16" x14ac:dyDescent="0.25">
      <c r="M2651" s="10"/>
      <c r="N2651"/>
      <c r="O2651"/>
      <c r="P2651" s="10"/>
    </row>
    <row r="2652" spans="13:16" x14ac:dyDescent="0.25">
      <c r="M2652" s="10"/>
      <c r="N2652"/>
      <c r="O2652"/>
      <c r="P2652" s="10"/>
    </row>
    <row r="2653" spans="13:16" x14ac:dyDescent="0.25">
      <c r="M2653" s="10"/>
      <c r="N2653"/>
      <c r="O2653"/>
      <c r="P2653" s="10"/>
    </row>
    <row r="2654" spans="13:16" x14ac:dyDescent="0.25">
      <c r="M2654" s="10"/>
      <c r="N2654"/>
      <c r="O2654"/>
      <c r="P2654" s="10"/>
    </row>
    <row r="2655" spans="13:16" x14ac:dyDescent="0.25">
      <c r="M2655" s="10"/>
      <c r="N2655"/>
      <c r="O2655"/>
      <c r="P2655" s="10"/>
    </row>
    <row r="2656" spans="13:16" x14ac:dyDescent="0.25">
      <c r="M2656" s="10"/>
      <c r="N2656"/>
      <c r="O2656"/>
      <c r="P2656" s="10"/>
    </row>
    <row r="2657" spans="13:16" x14ac:dyDescent="0.25">
      <c r="M2657" s="10"/>
      <c r="N2657"/>
      <c r="O2657"/>
      <c r="P2657" s="10"/>
    </row>
    <row r="2658" spans="13:16" x14ac:dyDescent="0.25">
      <c r="M2658" s="10"/>
      <c r="N2658"/>
      <c r="O2658"/>
      <c r="P2658" s="10"/>
    </row>
    <row r="2659" spans="13:16" x14ac:dyDescent="0.25">
      <c r="M2659" s="10"/>
      <c r="N2659"/>
      <c r="O2659"/>
      <c r="P2659" s="10"/>
    </row>
    <row r="2660" spans="13:16" x14ac:dyDescent="0.25">
      <c r="M2660" s="10"/>
      <c r="N2660"/>
      <c r="O2660"/>
      <c r="P2660" s="10"/>
    </row>
    <row r="2661" spans="13:16" x14ac:dyDescent="0.25">
      <c r="M2661" s="10"/>
      <c r="N2661"/>
      <c r="O2661"/>
      <c r="P2661" s="10"/>
    </row>
    <row r="2662" spans="13:16" x14ac:dyDescent="0.25">
      <c r="M2662" s="10"/>
      <c r="N2662"/>
      <c r="O2662"/>
      <c r="P2662" s="10"/>
    </row>
    <row r="2663" spans="13:16" x14ac:dyDescent="0.25">
      <c r="M2663" s="10"/>
      <c r="N2663"/>
      <c r="O2663"/>
      <c r="P2663" s="10"/>
    </row>
    <row r="2664" spans="13:16" x14ac:dyDescent="0.25">
      <c r="M2664" s="10"/>
      <c r="N2664"/>
      <c r="O2664"/>
      <c r="P2664" s="10"/>
    </row>
    <row r="2665" spans="13:16" x14ac:dyDescent="0.25">
      <c r="M2665" s="10"/>
      <c r="N2665"/>
      <c r="O2665"/>
      <c r="P2665" s="10"/>
    </row>
    <row r="2666" spans="13:16" x14ac:dyDescent="0.25">
      <c r="M2666" s="10"/>
      <c r="N2666"/>
      <c r="O2666"/>
      <c r="P2666" s="10"/>
    </row>
    <row r="2667" spans="13:16" x14ac:dyDescent="0.25">
      <c r="M2667" s="10"/>
      <c r="N2667"/>
      <c r="O2667"/>
      <c r="P2667" s="10"/>
    </row>
    <row r="2668" spans="13:16" x14ac:dyDescent="0.25">
      <c r="M2668" s="10"/>
      <c r="N2668"/>
      <c r="O2668"/>
      <c r="P2668" s="10"/>
    </row>
    <row r="2669" spans="13:16" x14ac:dyDescent="0.25">
      <c r="M2669" s="10"/>
      <c r="N2669"/>
      <c r="O2669"/>
      <c r="P2669" s="10"/>
    </row>
    <row r="2670" spans="13:16" x14ac:dyDescent="0.25">
      <c r="M2670" s="10"/>
      <c r="N2670"/>
      <c r="O2670"/>
      <c r="P2670" s="10"/>
    </row>
    <row r="2671" spans="13:16" x14ac:dyDescent="0.25">
      <c r="M2671" s="10"/>
      <c r="N2671"/>
      <c r="O2671"/>
      <c r="P2671" s="10"/>
    </row>
    <row r="2672" spans="13:16" x14ac:dyDescent="0.25">
      <c r="M2672" s="10"/>
      <c r="N2672"/>
      <c r="O2672"/>
      <c r="P2672" s="10"/>
    </row>
    <row r="2673" spans="13:16" x14ac:dyDescent="0.25">
      <c r="M2673" s="10"/>
      <c r="N2673"/>
      <c r="O2673"/>
      <c r="P2673" s="10"/>
    </row>
    <row r="2674" spans="13:16" x14ac:dyDescent="0.25">
      <c r="M2674" s="10"/>
      <c r="N2674"/>
      <c r="O2674"/>
      <c r="P2674" s="10"/>
    </row>
    <row r="2675" spans="13:16" x14ac:dyDescent="0.25">
      <c r="M2675" s="10"/>
      <c r="N2675"/>
      <c r="O2675"/>
      <c r="P2675" s="10"/>
    </row>
    <row r="2676" spans="13:16" x14ac:dyDescent="0.25">
      <c r="M2676" s="10"/>
      <c r="N2676"/>
      <c r="O2676"/>
      <c r="P2676" s="10"/>
    </row>
    <row r="2677" spans="13:16" x14ac:dyDescent="0.25">
      <c r="M2677" s="10"/>
      <c r="N2677"/>
      <c r="O2677"/>
      <c r="P2677" s="10"/>
    </row>
    <row r="2678" spans="13:16" x14ac:dyDescent="0.25">
      <c r="M2678" s="10"/>
      <c r="N2678"/>
      <c r="O2678"/>
      <c r="P2678" s="10"/>
    </row>
    <row r="2679" spans="13:16" x14ac:dyDescent="0.25">
      <c r="M2679" s="10"/>
      <c r="N2679"/>
      <c r="O2679"/>
      <c r="P2679" s="10"/>
    </row>
    <row r="2680" spans="13:16" x14ac:dyDescent="0.25">
      <c r="M2680" s="10"/>
      <c r="N2680"/>
      <c r="O2680"/>
      <c r="P2680" s="10"/>
    </row>
    <row r="2681" spans="13:16" x14ac:dyDescent="0.25">
      <c r="M2681" s="10"/>
      <c r="N2681"/>
      <c r="O2681"/>
      <c r="P2681" s="10"/>
    </row>
    <row r="2682" spans="13:16" x14ac:dyDescent="0.25">
      <c r="M2682" s="10"/>
      <c r="N2682"/>
      <c r="O2682"/>
      <c r="P2682" s="10"/>
    </row>
    <row r="2683" spans="13:16" x14ac:dyDescent="0.25">
      <c r="M2683" s="10"/>
      <c r="N2683"/>
      <c r="O2683"/>
      <c r="P2683" s="10"/>
    </row>
    <row r="2684" spans="13:16" x14ac:dyDescent="0.25">
      <c r="M2684" s="10"/>
      <c r="N2684"/>
      <c r="O2684"/>
      <c r="P2684" s="10"/>
    </row>
    <row r="2685" spans="13:16" x14ac:dyDescent="0.25">
      <c r="M2685" s="10"/>
      <c r="N2685"/>
      <c r="O2685"/>
      <c r="P2685" s="10"/>
    </row>
    <row r="2686" spans="13:16" x14ac:dyDescent="0.25">
      <c r="M2686" s="10"/>
      <c r="N2686"/>
      <c r="O2686"/>
      <c r="P2686" s="10"/>
    </row>
    <row r="2687" spans="13:16" x14ac:dyDescent="0.25">
      <c r="M2687" s="10"/>
      <c r="N2687"/>
      <c r="O2687"/>
      <c r="P2687" s="10"/>
    </row>
    <row r="2688" spans="13:16" x14ac:dyDescent="0.25">
      <c r="M2688" s="10"/>
      <c r="N2688"/>
      <c r="O2688"/>
      <c r="P2688" s="10"/>
    </row>
    <row r="2689" spans="13:16" x14ac:dyDescent="0.25">
      <c r="M2689" s="10"/>
      <c r="N2689"/>
      <c r="O2689"/>
      <c r="P2689" s="10"/>
    </row>
    <row r="2690" spans="13:16" x14ac:dyDescent="0.25">
      <c r="M2690" s="10"/>
      <c r="N2690"/>
      <c r="O2690"/>
      <c r="P2690" s="10"/>
    </row>
    <row r="2691" spans="13:16" x14ac:dyDescent="0.25">
      <c r="M2691" s="10"/>
      <c r="N2691"/>
      <c r="O2691"/>
      <c r="P2691" s="10"/>
    </row>
    <row r="2692" spans="13:16" x14ac:dyDescent="0.25">
      <c r="M2692" s="10"/>
      <c r="N2692"/>
      <c r="O2692"/>
      <c r="P2692" s="10"/>
    </row>
    <row r="2693" spans="13:16" x14ac:dyDescent="0.25">
      <c r="M2693" s="10"/>
      <c r="N2693"/>
      <c r="O2693"/>
      <c r="P2693" s="10"/>
    </row>
    <row r="2694" spans="13:16" x14ac:dyDescent="0.25">
      <c r="M2694" s="10"/>
      <c r="N2694"/>
      <c r="O2694"/>
      <c r="P2694" s="10"/>
    </row>
    <row r="2695" spans="13:16" x14ac:dyDescent="0.25">
      <c r="M2695" s="10"/>
      <c r="N2695"/>
      <c r="O2695"/>
      <c r="P2695" s="10"/>
    </row>
    <row r="2696" spans="13:16" x14ac:dyDescent="0.25">
      <c r="M2696" s="10"/>
      <c r="N2696"/>
      <c r="O2696"/>
      <c r="P2696" s="10"/>
    </row>
    <row r="2697" spans="13:16" x14ac:dyDescent="0.25">
      <c r="M2697" s="10"/>
      <c r="N2697"/>
      <c r="O2697"/>
      <c r="P2697" s="10"/>
    </row>
    <row r="2698" spans="13:16" x14ac:dyDescent="0.25">
      <c r="M2698" s="10"/>
      <c r="N2698"/>
      <c r="O2698"/>
      <c r="P2698" s="10"/>
    </row>
    <row r="2699" spans="13:16" x14ac:dyDescent="0.25">
      <c r="M2699" s="10"/>
      <c r="N2699"/>
      <c r="O2699"/>
      <c r="P2699" s="10"/>
    </row>
    <row r="2700" spans="13:16" x14ac:dyDescent="0.25">
      <c r="M2700" s="10"/>
      <c r="N2700"/>
      <c r="O2700"/>
      <c r="P2700" s="10"/>
    </row>
    <row r="2701" spans="13:16" x14ac:dyDescent="0.25">
      <c r="M2701" s="10"/>
      <c r="N2701"/>
      <c r="O2701"/>
      <c r="P2701" s="10"/>
    </row>
    <row r="2702" spans="13:16" x14ac:dyDescent="0.25">
      <c r="M2702" s="10"/>
      <c r="N2702"/>
      <c r="O2702"/>
      <c r="P2702" s="10"/>
    </row>
    <row r="2703" spans="13:16" x14ac:dyDescent="0.25">
      <c r="M2703" s="10"/>
      <c r="N2703"/>
      <c r="O2703"/>
      <c r="P2703" s="10"/>
    </row>
    <row r="2704" spans="13:16" x14ac:dyDescent="0.25">
      <c r="M2704" s="10"/>
      <c r="N2704"/>
      <c r="O2704"/>
      <c r="P2704" s="10"/>
    </row>
    <row r="2705" spans="13:16" x14ac:dyDescent="0.25">
      <c r="M2705" s="10"/>
      <c r="N2705"/>
      <c r="O2705"/>
      <c r="P2705" s="10"/>
    </row>
    <row r="2706" spans="13:16" x14ac:dyDescent="0.25">
      <c r="M2706" s="10"/>
      <c r="N2706"/>
      <c r="O2706"/>
      <c r="P2706" s="10"/>
    </row>
    <row r="2707" spans="13:16" x14ac:dyDescent="0.25">
      <c r="M2707" s="10"/>
      <c r="N2707"/>
      <c r="O2707"/>
      <c r="P2707" s="10"/>
    </row>
    <row r="2708" spans="13:16" x14ac:dyDescent="0.25">
      <c r="M2708" s="10"/>
      <c r="N2708"/>
      <c r="O2708"/>
      <c r="P2708" s="10"/>
    </row>
    <row r="2709" spans="13:16" x14ac:dyDescent="0.25">
      <c r="M2709" s="10"/>
      <c r="N2709"/>
      <c r="O2709"/>
      <c r="P2709" s="10"/>
    </row>
    <row r="2710" spans="13:16" x14ac:dyDescent="0.25">
      <c r="M2710" s="10"/>
      <c r="N2710"/>
      <c r="O2710"/>
      <c r="P2710" s="10"/>
    </row>
    <row r="2711" spans="13:16" x14ac:dyDescent="0.25">
      <c r="M2711" s="10"/>
      <c r="N2711"/>
      <c r="O2711"/>
      <c r="P2711" s="10"/>
    </row>
    <row r="2712" spans="13:16" x14ac:dyDescent="0.25">
      <c r="M2712" s="10"/>
      <c r="N2712"/>
      <c r="O2712"/>
      <c r="P2712" s="10"/>
    </row>
    <row r="2713" spans="13:16" x14ac:dyDescent="0.25">
      <c r="M2713" s="10"/>
      <c r="N2713"/>
      <c r="O2713"/>
      <c r="P2713" s="10"/>
    </row>
    <row r="2714" spans="13:16" x14ac:dyDescent="0.25">
      <c r="M2714" s="10"/>
      <c r="N2714"/>
      <c r="O2714"/>
      <c r="P2714" s="10"/>
    </row>
    <row r="2715" spans="13:16" x14ac:dyDescent="0.25">
      <c r="M2715" s="10"/>
      <c r="N2715"/>
      <c r="O2715"/>
      <c r="P2715" s="10"/>
    </row>
    <row r="2716" spans="13:16" x14ac:dyDescent="0.25">
      <c r="M2716" s="10"/>
      <c r="N2716"/>
      <c r="O2716"/>
      <c r="P2716" s="10"/>
    </row>
    <row r="2717" spans="13:16" x14ac:dyDescent="0.25">
      <c r="M2717" s="10"/>
      <c r="N2717"/>
      <c r="O2717"/>
      <c r="P2717" s="10"/>
    </row>
    <row r="2718" spans="13:16" x14ac:dyDescent="0.25">
      <c r="M2718" s="10"/>
      <c r="N2718"/>
      <c r="O2718"/>
      <c r="P2718" s="10"/>
    </row>
    <row r="2719" spans="13:16" x14ac:dyDescent="0.25">
      <c r="M2719" s="10"/>
      <c r="N2719"/>
      <c r="O2719"/>
      <c r="P2719" s="10"/>
    </row>
    <row r="2720" spans="13:16" x14ac:dyDescent="0.25">
      <c r="M2720" s="10"/>
      <c r="N2720"/>
      <c r="O2720"/>
      <c r="P2720" s="10"/>
    </row>
    <row r="2721" spans="13:16" x14ac:dyDescent="0.25">
      <c r="M2721" s="10"/>
      <c r="N2721"/>
      <c r="O2721"/>
      <c r="P2721" s="10"/>
    </row>
    <row r="2722" spans="13:16" x14ac:dyDescent="0.25">
      <c r="M2722" s="10"/>
      <c r="N2722"/>
      <c r="O2722"/>
      <c r="P2722" s="10"/>
    </row>
    <row r="2723" spans="13:16" x14ac:dyDescent="0.25">
      <c r="M2723" s="10"/>
      <c r="N2723"/>
      <c r="O2723"/>
      <c r="P2723" s="10"/>
    </row>
    <row r="2724" spans="13:16" x14ac:dyDescent="0.25">
      <c r="M2724" s="10"/>
      <c r="N2724"/>
      <c r="O2724"/>
      <c r="P2724" s="10"/>
    </row>
    <row r="2725" spans="13:16" x14ac:dyDescent="0.25">
      <c r="M2725" s="10"/>
      <c r="N2725"/>
      <c r="O2725"/>
      <c r="P2725" s="10"/>
    </row>
    <row r="2726" spans="13:16" x14ac:dyDescent="0.25">
      <c r="M2726" s="10"/>
      <c r="N2726"/>
      <c r="O2726"/>
      <c r="P2726" s="10"/>
    </row>
    <row r="2727" spans="13:16" x14ac:dyDescent="0.25">
      <c r="M2727" s="10"/>
      <c r="N2727"/>
      <c r="O2727"/>
      <c r="P2727" s="10"/>
    </row>
    <row r="2728" spans="13:16" x14ac:dyDescent="0.25">
      <c r="M2728" s="10"/>
      <c r="N2728"/>
      <c r="O2728"/>
      <c r="P2728" s="10"/>
    </row>
    <row r="2729" spans="13:16" x14ac:dyDescent="0.25">
      <c r="M2729" s="10"/>
      <c r="N2729"/>
      <c r="O2729"/>
      <c r="P2729" s="10"/>
    </row>
    <row r="2730" spans="13:16" x14ac:dyDescent="0.25">
      <c r="M2730" s="10"/>
      <c r="N2730"/>
      <c r="O2730"/>
      <c r="P2730" s="10"/>
    </row>
    <row r="2731" spans="13:16" x14ac:dyDescent="0.25">
      <c r="M2731" s="10"/>
      <c r="N2731"/>
      <c r="O2731"/>
      <c r="P2731" s="10"/>
    </row>
    <row r="2732" spans="13:16" x14ac:dyDescent="0.25">
      <c r="M2732" s="10"/>
      <c r="N2732"/>
      <c r="O2732"/>
      <c r="P2732" s="10"/>
    </row>
    <row r="2733" spans="13:16" x14ac:dyDescent="0.25">
      <c r="M2733" s="10"/>
      <c r="N2733"/>
      <c r="O2733"/>
      <c r="P2733" s="10"/>
    </row>
    <row r="2734" spans="13:16" x14ac:dyDescent="0.25">
      <c r="M2734" s="10"/>
      <c r="N2734"/>
      <c r="O2734"/>
      <c r="P2734" s="10"/>
    </row>
    <row r="2735" spans="13:16" x14ac:dyDescent="0.25">
      <c r="M2735" s="10"/>
      <c r="N2735"/>
      <c r="O2735"/>
      <c r="P2735" s="10"/>
    </row>
    <row r="2736" spans="13:16" x14ac:dyDescent="0.25">
      <c r="M2736" s="10"/>
      <c r="N2736"/>
      <c r="O2736"/>
      <c r="P2736" s="10"/>
    </row>
    <row r="2737" spans="13:16" x14ac:dyDescent="0.25">
      <c r="M2737" s="10"/>
      <c r="N2737"/>
      <c r="O2737"/>
      <c r="P2737" s="10"/>
    </row>
    <row r="2738" spans="13:16" x14ac:dyDescent="0.25">
      <c r="M2738" s="10"/>
      <c r="N2738"/>
      <c r="O2738"/>
      <c r="P2738" s="10"/>
    </row>
    <row r="2739" spans="13:16" x14ac:dyDescent="0.25">
      <c r="M2739" s="10"/>
      <c r="N2739"/>
      <c r="O2739"/>
      <c r="P2739" s="10"/>
    </row>
    <row r="2740" spans="13:16" x14ac:dyDescent="0.25">
      <c r="M2740" s="10"/>
      <c r="N2740"/>
      <c r="O2740"/>
      <c r="P2740" s="10"/>
    </row>
    <row r="2741" spans="13:16" x14ac:dyDescent="0.25">
      <c r="M2741" s="10"/>
      <c r="N2741"/>
      <c r="O2741"/>
      <c r="P2741" s="10"/>
    </row>
    <row r="2742" spans="13:16" x14ac:dyDescent="0.25">
      <c r="M2742" s="10"/>
      <c r="N2742"/>
      <c r="O2742"/>
      <c r="P2742" s="10"/>
    </row>
    <row r="2743" spans="13:16" x14ac:dyDescent="0.25">
      <c r="M2743" s="10"/>
      <c r="N2743"/>
      <c r="O2743"/>
      <c r="P2743" s="10"/>
    </row>
    <row r="2744" spans="13:16" x14ac:dyDescent="0.25">
      <c r="M2744" s="10"/>
      <c r="N2744"/>
      <c r="O2744"/>
      <c r="P2744" s="10"/>
    </row>
    <row r="2745" spans="13:16" x14ac:dyDescent="0.25">
      <c r="M2745" s="10"/>
      <c r="N2745"/>
      <c r="O2745"/>
      <c r="P2745" s="10"/>
    </row>
    <row r="2746" spans="13:16" x14ac:dyDescent="0.25">
      <c r="M2746" s="10"/>
      <c r="N2746"/>
      <c r="O2746"/>
      <c r="P2746" s="10"/>
    </row>
    <row r="2747" spans="13:16" x14ac:dyDescent="0.25">
      <c r="M2747" s="10"/>
      <c r="N2747"/>
      <c r="O2747"/>
      <c r="P2747" s="10"/>
    </row>
    <row r="2748" spans="13:16" x14ac:dyDescent="0.25">
      <c r="M2748" s="10"/>
      <c r="N2748"/>
      <c r="O2748"/>
      <c r="P2748" s="10"/>
    </row>
    <row r="2749" spans="13:16" x14ac:dyDescent="0.25">
      <c r="M2749" s="10"/>
      <c r="N2749"/>
      <c r="O2749"/>
      <c r="P2749" s="10"/>
    </row>
    <row r="2750" spans="13:16" x14ac:dyDescent="0.25">
      <c r="M2750" s="10"/>
      <c r="N2750"/>
      <c r="O2750"/>
      <c r="P2750" s="10"/>
    </row>
    <row r="2751" spans="13:16" x14ac:dyDescent="0.25">
      <c r="M2751" s="10"/>
      <c r="N2751"/>
      <c r="O2751"/>
      <c r="P2751" s="10"/>
    </row>
    <row r="2752" spans="13:16" x14ac:dyDescent="0.25">
      <c r="M2752" s="10"/>
      <c r="N2752"/>
      <c r="O2752"/>
      <c r="P2752" s="10"/>
    </row>
    <row r="2753" spans="13:16" x14ac:dyDescent="0.25">
      <c r="M2753" s="10"/>
      <c r="N2753"/>
      <c r="O2753"/>
      <c r="P2753" s="10"/>
    </row>
    <row r="2754" spans="13:16" x14ac:dyDescent="0.25">
      <c r="M2754" s="10"/>
      <c r="N2754"/>
      <c r="O2754"/>
      <c r="P2754" s="10"/>
    </row>
    <row r="2755" spans="13:16" x14ac:dyDescent="0.25">
      <c r="M2755" s="10"/>
      <c r="N2755"/>
      <c r="O2755"/>
      <c r="P2755" s="10"/>
    </row>
    <row r="2756" spans="13:16" x14ac:dyDescent="0.25">
      <c r="M2756" s="10"/>
      <c r="N2756"/>
      <c r="O2756"/>
      <c r="P2756" s="10"/>
    </row>
    <row r="2757" spans="13:16" x14ac:dyDescent="0.25">
      <c r="M2757" s="10"/>
      <c r="N2757"/>
      <c r="O2757"/>
      <c r="P2757" s="10"/>
    </row>
    <row r="2758" spans="13:16" x14ac:dyDescent="0.25">
      <c r="M2758" s="10"/>
      <c r="N2758"/>
      <c r="O2758"/>
      <c r="P2758" s="10"/>
    </row>
    <row r="2759" spans="13:16" x14ac:dyDescent="0.25">
      <c r="M2759" s="10"/>
      <c r="N2759"/>
      <c r="O2759"/>
      <c r="P2759" s="10"/>
    </row>
    <row r="2760" spans="13:16" x14ac:dyDescent="0.25">
      <c r="M2760" s="10"/>
      <c r="N2760"/>
      <c r="O2760"/>
      <c r="P2760" s="10"/>
    </row>
    <row r="2761" spans="13:16" x14ac:dyDescent="0.25">
      <c r="M2761" s="10"/>
      <c r="N2761"/>
      <c r="O2761"/>
      <c r="P2761" s="10"/>
    </row>
    <row r="2762" spans="13:16" x14ac:dyDescent="0.25">
      <c r="M2762" s="10"/>
      <c r="N2762"/>
      <c r="O2762"/>
      <c r="P2762" s="10"/>
    </row>
    <row r="2763" spans="13:16" x14ac:dyDescent="0.25">
      <c r="M2763" s="10"/>
      <c r="N2763"/>
      <c r="O2763"/>
      <c r="P2763" s="10"/>
    </row>
    <row r="2764" spans="13:16" x14ac:dyDescent="0.25">
      <c r="M2764" s="10"/>
      <c r="N2764"/>
      <c r="O2764"/>
      <c r="P2764" s="10"/>
    </row>
    <row r="2765" spans="13:16" x14ac:dyDescent="0.25">
      <c r="M2765" s="10"/>
      <c r="N2765"/>
      <c r="O2765"/>
      <c r="P2765" s="10"/>
    </row>
    <row r="2766" spans="13:16" x14ac:dyDescent="0.25">
      <c r="M2766" s="10"/>
      <c r="N2766"/>
      <c r="O2766"/>
      <c r="P2766" s="10"/>
    </row>
    <row r="2767" spans="13:16" x14ac:dyDescent="0.25">
      <c r="M2767" s="10"/>
      <c r="N2767"/>
      <c r="O2767"/>
      <c r="P2767" s="10"/>
    </row>
    <row r="2768" spans="13:16" x14ac:dyDescent="0.25">
      <c r="M2768" s="10"/>
      <c r="N2768"/>
      <c r="O2768"/>
      <c r="P2768" s="10"/>
    </row>
    <row r="2769" spans="13:16" x14ac:dyDescent="0.25">
      <c r="M2769" s="10"/>
      <c r="N2769"/>
      <c r="O2769"/>
      <c r="P2769" s="10"/>
    </row>
    <row r="2770" spans="13:16" x14ac:dyDescent="0.25">
      <c r="M2770" s="10"/>
      <c r="N2770"/>
      <c r="O2770"/>
      <c r="P2770" s="10"/>
    </row>
    <row r="2771" spans="13:16" x14ac:dyDescent="0.25">
      <c r="M2771" s="10"/>
      <c r="N2771"/>
      <c r="O2771"/>
      <c r="P2771" s="10"/>
    </row>
    <row r="2772" spans="13:16" x14ac:dyDescent="0.25">
      <c r="M2772" s="10"/>
      <c r="N2772"/>
      <c r="O2772"/>
      <c r="P2772" s="10"/>
    </row>
    <row r="2773" spans="13:16" x14ac:dyDescent="0.25">
      <c r="M2773" s="10"/>
      <c r="N2773"/>
      <c r="O2773"/>
      <c r="P2773" s="10"/>
    </row>
    <row r="2774" spans="13:16" x14ac:dyDescent="0.25">
      <c r="M2774" s="10"/>
      <c r="N2774"/>
      <c r="O2774"/>
      <c r="P2774" s="10"/>
    </row>
    <row r="2775" spans="13:16" x14ac:dyDescent="0.25">
      <c r="M2775" s="10"/>
      <c r="N2775"/>
      <c r="O2775"/>
      <c r="P2775" s="10"/>
    </row>
    <row r="2776" spans="13:16" x14ac:dyDescent="0.25">
      <c r="M2776" s="10"/>
      <c r="N2776"/>
      <c r="O2776"/>
      <c r="P2776" s="10"/>
    </row>
    <row r="2777" spans="13:16" x14ac:dyDescent="0.25">
      <c r="M2777" s="10"/>
      <c r="N2777"/>
      <c r="O2777"/>
      <c r="P2777" s="10"/>
    </row>
    <row r="2778" spans="13:16" x14ac:dyDescent="0.25">
      <c r="M2778" s="10"/>
      <c r="N2778"/>
      <c r="O2778"/>
      <c r="P2778" s="10"/>
    </row>
    <row r="2779" spans="13:16" x14ac:dyDescent="0.25">
      <c r="M2779" s="10"/>
      <c r="N2779"/>
      <c r="O2779"/>
      <c r="P2779" s="10"/>
    </row>
    <row r="2780" spans="13:16" x14ac:dyDescent="0.25">
      <c r="M2780" s="10"/>
      <c r="N2780"/>
      <c r="O2780"/>
      <c r="P2780" s="10"/>
    </row>
    <row r="2781" spans="13:16" x14ac:dyDescent="0.25">
      <c r="M2781" s="10"/>
      <c r="N2781"/>
      <c r="O2781"/>
      <c r="P2781" s="10"/>
    </row>
    <row r="2782" spans="13:16" x14ac:dyDescent="0.25">
      <c r="M2782" s="10"/>
      <c r="N2782"/>
      <c r="O2782"/>
      <c r="P2782" s="10"/>
    </row>
    <row r="2783" spans="13:16" x14ac:dyDescent="0.25">
      <c r="M2783" s="10"/>
      <c r="N2783"/>
      <c r="O2783"/>
      <c r="P2783" s="10"/>
    </row>
    <row r="2784" spans="13:16" x14ac:dyDescent="0.25">
      <c r="M2784" s="10"/>
      <c r="N2784"/>
      <c r="O2784"/>
      <c r="P2784" s="10"/>
    </row>
    <row r="2785" spans="13:16" x14ac:dyDescent="0.25">
      <c r="M2785" s="10"/>
      <c r="N2785"/>
      <c r="O2785"/>
      <c r="P2785" s="10"/>
    </row>
    <row r="2786" spans="13:16" x14ac:dyDescent="0.25">
      <c r="M2786" s="10"/>
      <c r="N2786"/>
      <c r="O2786"/>
      <c r="P2786" s="10"/>
    </row>
    <row r="2787" spans="13:16" x14ac:dyDescent="0.25">
      <c r="M2787" s="10"/>
      <c r="N2787"/>
      <c r="O2787"/>
      <c r="P2787" s="10"/>
    </row>
    <row r="2788" spans="13:16" x14ac:dyDescent="0.25">
      <c r="M2788" s="10"/>
      <c r="N2788"/>
      <c r="O2788"/>
      <c r="P2788" s="10"/>
    </row>
    <row r="2789" spans="13:16" x14ac:dyDescent="0.25">
      <c r="M2789" s="10"/>
      <c r="N2789"/>
      <c r="O2789"/>
      <c r="P2789" s="10"/>
    </row>
    <row r="2790" spans="13:16" x14ac:dyDescent="0.25">
      <c r="M2790" s="10"/>
      <c r="N2790"/>
      <c r="O2790"/>
      <c r="P2790" s="10"/>
    </row>
    <row r="2791" spans="13:16" x14ac:dyDescent="0.25">
      <c r="M2791" s="10"/>
      <c r="N2791"/>
      <c r="O2791"/>
      <c r="P2791" s="10"/>
    </row>
    <row r="2792" spans="13:16" x14ac:dyDescent="0.25">
      <c r="M2792" s="10"/>
      <c r="N2792"/>
      <c r="O2792"/>
      <c r="P2792" s="10"/>
    </row>
    <row r="2793" spans="13:16" x14ac:dyDescent="0.25">
      <c r="M2793" s="10"/>
      <c r="N2793"/>
      <c r="O2793"/>
      <c r="P2793" s="10"/>
    </row>
    <row r="2794" spans="13:16" x14ac:dyDescent="0.25">
      <c r="M2794" s="10"/>
      <c r="N2794"/>
      <c r="O2794"/>
      <c r="P2794" s="10"/>
    </row>
    <row r="2795" spans="13:16" x14ac:dyDescent="0.25">
      <c r="M2795" s="10"/>
      <c r="N2795"/>
      <c r="O2795"/>
      <c r="P2795" s="10"/>
    </row>
    <row r="2796" spans="13:16" x14ac:dyDescent="0.25">
      <c r="M2796" s="10"/>
      <c r="N2796"/>
      <c r="O2796"/>
      <c r="P2796" s="10"/>
    </row>
    <row r="2797" spans="13:16" x14ac:dyDescent="0.25">
      <c r="M2797" s="10"/>
      <c r="N2797"/>
      <c r="O2797"/>
      <c r="P2797" s="10"/>
    </row>
    <row r="2798" spans="13:16" x14ac:dyDescent="0.25">
      <c r="M2798" s="10"/>
      <c r="N2798"/>
      <c r="O2798"/>
      <c r="P2798" s="10"/>
    </row>
    <row r="2799" spans="13:16" x14ac:dyDescent="0.25">
      <c r="M2799" s="10"/>
      <c r="N2799"/>
      <c r="O2799"/>
      <c r="P2799" s="10"/>
    </row>
    <row r="2800" spans="13:16" x14ac:dyDescent="0.25">
      <c r="M2800" s="10"/>
      <c r="N2800"/>
      <c r="O2800"/>
      <c r="P2800" s="10"/>
    </row>
    <row r="2801" spans="13:16" x14ac:dyDescent="0.25">
      <c r="M2801" s="10"/>
      <c r="N2801"/>
      <c r="O2801"/>
      <c r="P2801" s="10"/>
    </row>
    <row r="2802" spans="13:16" x14ac:dyDescent="0.25">
      <c r="M2802" s="10"/>
      <c r="N2802"/>
      <c r="O2802"/>
      <c r="P2802" s="10"/>
    </row>
    <row r="2803" spans="13:16" x14ac:dyDescent="0.25">
      <c r="M2803" s="10"/>
      <c r="N2803"/>
      <c r="O2803"/>
      <c r="P2803" s="10"/>
    </row>
    <row r="2804" spans="13:16" x14ac:dyDescent="0.25">
      <c r="M2804" s="10"/>
      <c r="N2804"/>
      <c r="O2804"/>
      <c r="P2804" s="10"/>
    </row>
    <row r="2805" spans="13:16" x14ac:dyDescent="0.25">
      <c r="M2805" s="10"/>
      <c r="N2805"/>
      <c r="O2805"/>
      <c r="P2805" s="10"/>
    </row>
    <row r="2806" spans="13:16" x14ac:dyDescent="0.25">
      <c r="M2806" s="10"/>
      <c r="N2806"/>
      <c r="O2806"/>
      <c r="P2806" s="10"/>
    </row>
    <row r="2807" spans="13:16" x14ac:dyDescent="0.25">
      <c r="M2807" s="10"/>
      <c r="N2807"/>
      <c r="O2807"/>
      <c r="P2807" s="10"/>
    </row>
    <row r="2808" spans="13:16" x14ac:dyDescent="0.25">
      <c r="M2808" s="10"/>
      <c r="N2808"/>
      <c r="O2808"/>
      <c r="P2808" s="10"/>
    </row>
    <row r="2809" spans="13:16" x14ac:dyDescent="0.25">
      <c r="M2809" s="10"/>
      <c r="N2809"/>
      <c r="O2809"/>
      <c r="P2809" s="10"/>
    </row>
    <row r="2810" spans="13:16" x14ac:dyDescent="0.25">
      <c r="M2810" s="10"/>
      <c r="N2810"/>
      <c r="O2810"/>
      <c r="P2810" s="10"/>
    </row>
    <row r="2811" spans="13:16" x14ac:dyDescent="0.25">
      <c r="M2811" s="10"/>
      <c r="N2811"/>
      <c r="O2811"/>
      <c r="P2811" s="10"/>
    </row>
    <row r="2812" spans="13:16" x14ac:dyDescent="0.25">
      <c r="M2812" s="10"/>
      <c r="N2812"/>
      <c r="O2812"/>
      <c r="P2812" s="10"/>
    </row>
    <row r="2813" spans="13:16" x14ac:dyDescent="0.25">
      <c r="M2813" s="10"/>
      <c r="N2813"/>
      <c r="O2813"/>
      <c r="P2813" s="10"/>
    </row>
    <row r="2814" spans="13:16" x14ac:dyDescent="0.25">
      <c r="M2814" s="10"/>
      <c r="N2814"/>
      <c r="O2814"/>
      <c r="P2814" s="10"/>
    </row>
    <row r="2815" spans="13:16" x14ac:dyDescent="0.25">
      <c r="M2815" s="10"/>
      <c r="N2815"/>
      <c r="O2815"/>
      <c r="P2815" s="10"/>
    </row>
    <row r="2816" spans="13:16" x14ac:dyDescent="0.25">
      <c r="M2816" s="10"/>
      <c r="N2816"/>
      <c r="O2816"/>
      <c r="P2816" s="10"/>
    </row>
    <row r="2817" spans="13:16" x14ac:dyDescent="0.25">
      <c r="M2817" s="10"/>
      <c r="N2817"/>
      <c r="O2817"/>
      <c r="P2817" s="10"/>
    </row>
    <row r="2818" spans="13:16" x14ac:dyDescent="0.25">
      <c r="M2818" s="10"/>
      <c r="N2818"/>
      <c r="O2818"/>
      <c r="P2818" s="10"/>
    </row>
    <row r="2819" spans="13:16" x14ac:dyDescent="0.25">
      <c r="M2819" s="10"/>
      <c r="N2819"/>
      <c r="O2819"/>
      <c r="P2819" s="10"/>
    </row>
    <row r="2820" spans="13:16" x14ac:dyDescent="0.25">
      <c r="M2820" s="10"/>
      <c r="N2820"/>
      <c r="O2820"/>
      <c r="P2820" s="10"/>
    </row>
    <row r="2821" spans="13:16" x14ac:dyDescent="0.25">
      <c r="M2821" s="10"/>
      <c r="N2821"/>
      <c r="O2821"/>
      <c r="P2821" s="10"/>
    </row>
    <row r="2822" spans="13:16" x14ac:dyDescent="0.25">
      <c r="M2822" s="10"/>
      <c r="N2822"/>
      <c r="O2822"/>
      <c r="P2822" s="10"/>
    </row>
    <row r="2823" spans="13:16" x14ac:dyDescent="0.25">
      <c r="M2823" s="10"/>
      <c r="N2823"/>
      <c r="O2823"/>
      <c r="P2823" s="10"/>
    </row>
    <row r="2824" spans="13:16" x14ac:dyDescent="0.25">
      <c r="M2824" s="10"/>
      <c r="N2824"/>
      <c r="O2824"/>
      <c r="P2824" s="10"/>
    </row>
    <row r="2825" spans="13:16" x14ac:dyDescent="0.25">
      <c r="M2825" s="10"/>
      <c r="N2825"/>
      <c r="O2825"/>
      <c r="P2825" s="10"/>
    </row>
    <row r="2826" spans="13:16" x14ac:dyDescent="0.25">
      <c r="M2826" s="10"/>
      <c r="N2826"/>
      <c r="O2826"/>
      <c r="P2826" s="10"/>
    </row>
    <row r="2827" spans="13:16" x14ac:dyDescent="0.25">
      <c r="M2827" s="10"/>
      <c r="N2827"/>
      <c r="O2827"/>
      <c r="P2827" s="10"/>
    </row>
    <row r="2828" spans="13:16" x14ac:dyDescent="0.25">
      <c r="M2828" s="10"/>
      <c r="N2828"/>
      <c r="O2828"/>
      <c r="P2828" s="10"/>
    </row>
    <row r="2829" spans="13:16" x14ac:dyDescent="0.25">
      <c r="M2829" s="10"/>
      <c r="N2829"/>
      <c r="O2829"/>
      <c r="P2829" s="10"/>
    </row>
    <row r="2830" spans="13:16" x14ac:dyDescent="0.25">
      <c r="M2830" s="10"/>
      <c r="N2830"/>
      <c r="O2830"/>
      <c r="P2830" s="10"/>
    </row>
    <row r="2831" spans="13:16" x14ac:dyDescent="0.25">
      <c r="M2831" s="10"/>
      <c r="N2831"/>
      <c r="O2831"/>
      <c r="P2831" s="10"/>
    </row>
    <row r="2832" spans="13:16" x14ac:dyDescent="0.25">
      <c r="M2832" s="10"/>
      <c r="N2832"/>
      <c r="O2832"/>
      <c r="P2832" s="10"/>
    </row>
    <row r="2833" spans="13:16" x14ac:dyDescent="0.25">
      <c r="M2833" s="10"/>
      <c r="N2833"/>
      <c r="O2833"/>
      <c r="P2833" s="10"/>
    </row>
    <row r="2834" spans="13:16" x14ac:dyDescent="0.25">
      <c r="M2834" s="10"/>
      <c r="N2834"/>
      <c r="O2834"/>
      <c r="P2834" s="10"/>
    </row>
    <row r="2835" spans="13:16" x14ac:dyDescent="0.25">
      <c r="M2835" s="10"/>
      <c r="N2835"/>
      <c r="O2835"/>
      <c r="P2835" s="10"/>
    </row>
    <row r="2836" spans="13:16" x14ac:dyDescent="0.25">
      <c r="M2836" s="10"/>
      <c r="N2836"/>
      <c r="O2836"/>
      <c r="P2836" s="10"/>
    </row>
    <row r="2837" spans="13:16" x14ac:dyDescent="0.25">
      <c r="M2837" s="10"/>
      <c r="N2837"/>
      <c r="O2837"/>
      <c r="P2837" s="10"/>
    </row>
    <row r="2838" spans="13:16" x14ac:dyDescent="0.25">
      <c r="M2838" s="10"/>
      <c r="N2838"/>
      <c r="O2838"/>
      <c r="P2838" s="10"/>
    </row>
    <row r="2839" spans="13:16" x14ac:dyDescent="0.25">
      <c r="M2839" s="10"/>
      <c r="N2839"/>
      <c r="O2839"/>
      <c r="P2839" s="10"/>
    </row>
    <row r="2840" spans="13:16" x14ac:dyDescent="0.25">
      <c r="M2840" s="10"/>
      <c r="N2840"/>
      <c r="O2840"/>
      <c r="P2840" s="10"/>
    </row>
    <row r="2841" spans="13:16" x14ac:dyDescent="0.25">
      <c r="M2841" s="10"/>
      <c r="N2841"/>
      <c r="O2841"/>
      <c r="P2841" s="10"/>
    </row>
    <row r="2842" spans="13:16" x14ac:dyDescent="0.25">
      <c r="M2842" s="10"/>
      <c r="N2842"/>
      <c r="O2842"/>
      <c r="P2842" s="10"/>
    </row>
    <row r="2843" spans="13:16" x14ac:dyDescent="0.25">
      <c r="M2843" s="10"/>
      <c r="N2843"/>
      <c r="O2843"/>
      <c r="P2843" s="10"/>
    </row>
    <row r="2844" spans="13:16" x14ac:dyDescent="0.25">
      <c r="M2844" s="10"/>
      <c r="N2844"/>
      <c r="O2844"/>
      <c r="P2844" s="10"/>
    </row>
    <row r="2845" spans="13:16" x14ac:dyDescent="0.25">
      <c r="M2845" s="10"/>
      <c r="N2845"/>
      <c r="O2845"/>
      <c r="P2845" s="10"/>
    </row>
    <row r="2846" spans="13:16" x14ac:dyDescent="0.25">
      <c r="M2846" s="10"/>
      <c r="N2846"/>
      <c r="O2846"/>
      <c r="P2846" s="10"/>
    </row>
    <row r="2847" spans="13:16" x14ac:dyDescent="0.25">
      <c r="M2847" s="10"/>
      <c r="N2847"/>
      <c r="O2847"/>
      <c r="P2847" s="10"/>
    </row>
    <row r="2848" spans="13:16" x14ac:dyDescent="0.25">
      <c r="M2848" s="10"/>
      <c r="N2848"/>
      <c r="O2848"/>
      <c r="P2848" s="10"/>
    </row>
    <row r="2849" spans="13:16" x14ac:dyDescent="0.25">
      <c r="M2849" s="10"/>
      <c r="N2849"/>
      <c r="O2849"/>
      <c r="P2849" s="10"/>
    </row>
    <row r="2850" spans="13:16" x14ac:dyDescent="0.25">
      <c r="M2850" s="10"/>
      <c r="N2850"/>
      <c r="O2850"/>
      <c r="P2850" s="10"/>
    </row>
    <row r="2851" spans="13:16" x14ac:dyDescent="0.25">
      <c r="M2851" s="10"/>
      <c r="N2851"/>
      <c r="O2851"/>
      <c r="P2851" s="10"/>
    </row>
    <row r="2852" spans="13:16" x14ac:dyDescent="0.25">
      <c r="M2852" s="10"/>
      <c r="N2852"/>
      <c r="O2852"/>
      <c r="P2852" s="10"/>
    </row>
    <row r="2853" spans="13:16" x14ac:dyDescent="0.25">
      <c r="M2853" s="10"/>
      <c r="N2853"/>
      <c r="O2853"/>
      <c r="P2853" s="10"/>
    </row>
    <row r="2854" spans="13:16" x14ac:dyDescent="0.25">
      <c r="M2854" s="10"/>
      <c r="N2854"/>
      <c r="O2854"/>
      <c r="P2854" s="10"/>
    </row>
    <row r="2855" spans="13:16" x14ac:dyDescent="0.25">
      <c r="M2855" s="10"/>
      <c r="N2855"/>
      <c r="O2855"/>
      <c r="P2855" s="10"/>
    </row>
    <row r="2856" spans="13:16" x14ac:dyDescent="0.25">
      <c r="M2856" s="10"/>
      <c r="N2856"/>
      <c r="O2856"/>
      <c r="P2856" s="10"/>
    </row>
    <row r="2857" spans="13:16" x14ac:dyDescent="0.25">
      <c r="M2857" s="10"/>
      <c r="N2857"/>
      <c r="O2857"/>
      <c r="P2857" s="10"/>
    </row>
    <row r="2858" spans="13:16" x14ac:dyDescent="0.25">
      <c r="M2858" s="10"/>
      <c r="N2858"/>
      <c r="O2858"/>
      <c r="P2858" s="10"/>
    </row>
    <row r="2859" spans="13:16" x14ac:dyDescent="0.25">
      <c r="M2859" s="10"/>
      <c r="N2859"/>
      <c r="O2859"/>
      <c r="P2859" s="10"/>
    </row>
    <row r="2860" spans="13:16" x14ac:dyDescent="0.25">
      <c r="M2860" s="10"/>
      <c r="N2860"/>
      <c r="O2860"/>
      <c r="P2860" s="10"/>
    </row>
    <row r="2861" spans="13:16" x14ac:dyDescent="0.25">
      <c r="M2861" s="10"/>
      <c r="N2861"/>
      <c r="O2861"/>
      <c r="P2861" s="10"/>
    </row>
    <row r="2862" spans="13:16" x14ac:dyDescent="0.25">
      <c r="M2862" s="10"/>
      <c r="N2862"/>
      <c r="O2862"/>
      <c r="P2862" s="10"/>
    </row>
    <row r="2863" spans="13:16" x14ac:dyDescent="0.25">
      <c r="M2863" s="10"/>
      <c r="N2863"/>
      <c r="O2863"/>
      <c r="P2863" s="10"/>
    </row>
    <row r="2864" spans="13:16" x14ac:dyDescent="0.25">
      <c r="M2864" s="10"/>
      <c r="N2864"/>
      <c r="O2864"/>
      <c r="P2864" s="10"/>
    </row>
    <row r="2865" spans="13:16" x14ac:dyDescent="0.25">
      <c r="M2865" s="10"/>
      <c r="N2865"/>
      <c r="O2865"/>
      <c r="P2865" s="10"/>
    </row>
    <row r="2866" spans="13:16" x14ac:dyDescent="0.25">
      <c r="M2866" s="10"/>
      <c r="N2866"/>
      <c r="O2866"/>
      <c r="P2866" s="10"/>
    </row>
    <row r="2867" spans="13:16" x14ac:dyDescent="0.25">
      <c r="M2867" s="10"/>
      <c r="N2867"/>
      <c r="O2867"/>
      <c r="P2867" s="10"/>
    </row>
    <row r="2868" spans="13:16" x14ac:dyDescent="0.25">
      <c r="M2868" s="10"/>
      <c r="N2868"/>
      <c r="O2868"/>
      <c r="P2868" s="10"/>
    </row>
    <row r="2869" spans="13:16" x14ac:dyDescent="0.25">
      <c r="M2869" s="10"/>
      <c r="N2869"/>
      <c r="O2869"/>
      <c r="P2869" s="10"/>
    </row>
    <row r="2870" spans="13:16" x14ac:dyDescent="0.25">
      <c r="M2870" s="10"/>
      <c r="N2870"/>
      <c r="O2870"/>
      <c r="P2870" s="10"/>
    </row>
    <row r="2871" spans="13:16" x14ac:dyDescent="0.25">
      <c r="M2871" s="10"/>
      <c r="N2871"/>
      <c r="O2871"/>
      <c r="P2871" s="10"/>
    </row>
    <row r="2872" spans="13:16" x14ac:dyDescent="0.25">
      <c r="M2872" s="10"/>
      <c r="N2872"/>
      <c r="O2872"/>
      <c r="P2872" s="10"/>
    </row>
    <row r="2873" spans="13:16" x14ac:dyDescent="0.25">
      <c r="M2873" s="10"/>
      <c r="N2873"/>
      <c r="O2873"/>
      <c r="P2873" s="10"/>
    </row>
    <row r="2874" spans="13:16" x14ac:dyDescent="0.25">
      <c r="M2874" s="10"/>
      <c r="N2874"/>
      <c r="O2874"/>
      <c r="P2874" s="10"/>
    </row>
    <row r="2875" spans="13:16" x14ac:dyDescent="0.25">
      <c r="M2875" s="10"/>
      <c r="N2875"/>
      <c r="O2875"/>
      <c r="P2875" s="10"/>
    </row>
    <row r="2876" spans="13:16" x14ac:dyDescent="0.25">
      <c r="M2876" s="10"/>
      <c r="N2876"/>
      <c r="O2876"/>
      <c r="P2876" s="10"/>
    </row>
    <row r="2877" spans="13:16" x14ac:dyDescent="0.25">
      <c r="M2877" s="10"/>
      <c r="N2877"/>
      <c r="O2877"/>
      <c r="P2877" s="10"/>
    </row>
    <row r="2878" spans="13:16" x14ac:dyDescent="0.25">
      <c r="M2878" s="10"/>
      <c r="N2878"/>
      <c r="O2878"/>
      <c r="P2878" s="10"/>
    </row>
    <row r="2879" spans="13:16" x14ac:dyDescent="0.25">
      <c r="M2879" s="10"/>
      <c r="N2879"/>
      <c r="O2879"/>
      <c r="P2879" s="10"/>
    </row>
    <row r="2880" spans="13:16" x14ac:dyDescent="0.25">
      <c r="M2880" s="10"/>
      <c r="N2880"/>
      <c r="O2880"/>
      <c r="P2880" s="10"/>
    </row>
    <row r="2881" spans="13:16" x14ac:dyDescent="0.25">
      <c r="M2881" s="10"/>
      <c r="N2881"/>
      <c r="O2881"/>
      <c r="P2881" s="10"/>
    </row>
    <row r="2882" spans="13:16" x14ac:dyDescent="0.25">
      <c r="M2882" s="10"/>
      <c r="N2882"/>
      <c r="O2882"/>
      <c r="P2882" s="10"/>
    </row>
    <row r="2883" spans="13:16" x14ac:dyDescent="0.25">
      <c r="M2883" s="10"/>
      <c r="N2883"/>
      <c r="O2883"/>
      <c r="P2883" s="10"/>
    </row>
    <row r="2884" spans="13:16" x14ac:dyDescent="0.25">
      <c r="M2884" s="10"/>
      <c r="N2884"/>
      <c r="O2884"/>
      <c r="P2884" s="10"/>
    </row>
    <row r="2885" spans="13:16" x14ac:dyDescent="0.25">
      <c r="M2885" s="10"/>
      <c r="N2885"/>
      <c r="O2885"/>
      <c r="P2885" s="10"/>
    </row>
    <row r="2886" spans="13:16" x14ac:dyDescent="0.25">
      <c r="M2886" s="10"/>
      <c r="N2886"/>
      <c r="O2886"/>
      <c r="P2886" s="10"/>
    </row>
    <row r="2887" spans="13:16" x14ac:dyDescent="0.25">
      <c r="M2887" s="10"/>
      <c r="N2887"/>
      <c r="O2887"/>
      <c r="P2887" s="10"/>
    </row>
    <row r="2888" spans="13:16" x14ac:dyDescent="0.25">
      <c r="M2888" s="10"/>
      <c r="N2888"/>
      <c r="O2888"/>
      <c r="P2888" s="10"/>
    </row>
    <row r="2889" spans="13:16" x14ac:dyDescent="0.25">
      <c r="M2889" s="10"/>
      <c r="N2889"/>
      <c r="O2889"/>
      <c r="P2889" s="10"/>
    </row>
    <row r="2890" spans="13:16" x14ac:dyDescent="0.25">
      <c r="M2890" s="10"/>
      <c r="N2890"/>
      <c r="O2890"/>
      <c r="P2890" s="10"/>
    </row>
    <row r="2891" spans="13:16" x14ac:dyDescent="0.25">
      <c r="M2891" s="10"/>
      <c r="N2891"/>
      <c r="O2891"/>
      <c r="P2891" s="10"/>
    </row>
    <row r="2892" spans="13:16" x14ac:dyDescent="0.25">
      <c r="M2892" s="10"/>
      <c r="N2892"/>
      <c r="O2892"/>
      <c r="P2892" s="10"/>
    </row>
    <row r="2893" spans="13:16" x14ac:dyDescent="0.25">
      <c r="M2893" s="10"/>
      <c r="N2893"/>
      <c r="O2893"/>
      <c r="P2893" s="10"/>
    </row>
    <row r="2894" spans="13:16" x14ac:dyDescent="0.25">
      <c r="M2894" s="10"/>
      <c r="N2894"/>
      <c r="O2894"/>
      <c r="P2894" s="10"/>
    </row>
    <row r="2895" spans="13:16" x14ac:dyDescent="0.25">
      <c r="M2895" s="10"/>
      <c r="N2895"/>
      <c r="O2895"/>
      <c r="P2895" s="10"/>
    </row>
    <row r="2896" spans="13:16" x14ac:dyDescent="0.25">
      <c r="M2896" s="10"/>
      <c r="N2896"/>
      <c r="O2896"/>
      <c r="P2896" s="10"/>
    </row>
    <row r="2897" spans="13:16" x14ac:dyDescent="0.25">
      <c r="M2897" s="10"/>
      <c r="N2897"/>
      <c r="O2897"/>
      <c r="P2897" s="10"/>
    </row>
    <row r="2898" spans="13:16" x14ac:dyDescent="0.25">
      <c r="M2898" s="10"/>
      <c r="N2898"/>
      <c r="O2898"/>
      <c r="P2898" s="10"/>
    </row>
    <row r="2899" spans="13:16" x14ac:dyDescent="0.25">
      <c r="M2899" s="10"/>
      <c r="N2899"/>
      <c r="O2899"/>
      <c r="P2899" s="10"/>
    </row>
    <row r="2900" spans="13:16" x14ac:dyDescent="0.25">
      <c r="M2900" s="10"/>
      <c r="N2900"/>
      <c r="O2900"/>
      <c r="P2900" s="10"/>
    </row>
    <row r="2901" spans="13:16" x14ac:dyDescent="0.25">
      <c r="M2901" s="10"/>
      <c r="N2901"/>
      <c r="O2901"/>
      <c r="P2901" s="10"/>
    </row>
    <row r="2902" spans="13:16" x14ac:dyDescent="0.25">
      <c r="M2902" s="10"/>
      <c r="N2902"/>
      <c r="O2902"/>
      <c r="P2902" s="10"/>
    </row>
    <row r="2903" spans="13:16" x14ac:dyDescent="0.25">
      <c r="M2903" s="10"/>
      <c r="N2903"/>
      <c r="O2903"/>
      <c r="P2903" s="10"/>
    </row>
    <row r="2904" spans="13:16" x14ac:dyDescent="0.25">
      <c r="M2904" s="10"/>
      <c r="N2904"/>
      <c r="O2904"/>
      <c r="P2904" s="10"/>
    </row>
    <row r="2905" spans="13:16" x14ac:dyDescent="0.25">
      <c r="M2905" s="10"/>
      <c r="N2905"/>
      <c r="O2905"/>
      <c r="P2905" s="10"/>
    </row>
    <row r="2906" spans="13:16" x14ac:dyDescent="0.25">
      <c r="M2906" s="10"/>
      <c r="N2906"/>
      <c r="O2906"/>
      <c r="P2906" s="10"/>
    </row>
    <row r="2907" spans="13:16" x14ac:dyDescent="0.25">
      <c r="M2907" s="10"/>
      <c r="N2907"/>
      <c r="O2907"/>
      <c r="P2907" s="10"/>
    </row>
    <row r="2908" spans="13:16" x14ac:dyDescent="0.25">
      <c r="M2908" s="10"/>
      <c r="N2908"/>
      <c r="O2908"/>
      <c r="P2908" s="10"/>
    </row>
    <row r="2909" spans="13:16" x14ac:dyDescent="0.25">
      <c r="M2909" s="10"/>
      <c r="N2909"/>
      <c r="O2909"/>
      <c r="P2909" s="10"/>
    </row>
    <row r="2910" spans="13:16" x14ac:dyDescent="0.25">
      <c r="M2910" s="10"/>
      <c r="N2910"/>
      <c r="O2910"/>
      <c r="P2910" s="10"/>
    </row>
    <row r="2911" spans="13:16" x14ac:dyDescent="0.25">
      <c r="M2911" s="10"/>
      <c r="N2911"/>
      <c r="O2911"/>
      <c r="P2911" s="10"/>
    </row>
    <row r="2912" spans="13:16" x14ac:dyDescent="0.25">
      <c r="M2912" s="10"/>
      <c r="N2912"/>
      <c r="O2912"/>
      <c r="P2912" s="10"/>
    </row>
    <row r="2913" spans="13:16" x14ac:dyDescent="0.25">
      <c r="M2913" s="10"/>
      <c r="N2913"/>
      <c r="O2913"/>
      <c r="P2913" s="10"/>
    </row>
    <row r="2914" spans="13:16" x14ac:dyDescent="0.25">
      <c r="M2914" s="10"/>
      <c r="N2914"/>
      <c r="O2914"/>
      <c r="P2914" s="10"/>
    </row>
    <row r="2915" spans="13:16" x14ac:dyDescent="0.25">
      <c r="M2915" s="10"/>
      <c r="N2915"/>
      <c r="O2915"/>
      <c r="P2915" s="10"/>
    </row>
    <row r="2916" spans="13:16" x14ac:dyDescent="0.25">
      <c r="M2916" s="10"/>
      <c r="N2916"/>
      <c r="O2916"/>
      <c r="P2916" s="10"/>
    </row>
    <row r="2917" spans="13:16" x14ac:dyDescent="0.25">
      <c r="M2917" s="10"/>
      <c r="N2917"/>
      <c r="O2917"/>
      <c r="P2917" s="10"/>
    </row>
    <row r="2918" spans="13:16" x14ac:dyDescent="0.25">
      <c r="M2918" s="10"/>
      <c r="N2918"/>
      <c r="O2918"/>
      <c r="P2918" s="10"/>
    </row>
    <row r="2919" spans="13:16" x14ac:dyDescent="0.25">
      <c r="M2919" s="10"/>
      <c r="N2919"/>
      <c r="O2919"/>
      <c r="P2919" s="10"/>
    </row>
    <row r="2920" spans="13:16" x14ac:dyDescent="0.25">
      <c r="M2920" s="10"/>
      <c r="N2920"/>
      <c r="O2920"/>
      <c r="P2920" s="10"/>
    </row>
    <row r="2921" spans="13:16" x14ac:dyDescent="0.25">
      <c r="M2921" s="10"/>
      <c r="N2921"/>
      <c r="O2921"/>
      <c r="P2921" s="10"/>
    </row>
    <row r="2922" spans="13:16" x14ac:dyDescent="0.25">
      <c r="M2922" s="10"/>
      <c r="N2922"/>
      <c r="O2922"/>
      <c r="P2922" s="10"/>
    </row>
    <row r="2923" spans="13:16" x14ac:dyDescent="0.25">
      <c r="M2923" s="10"/>
      <c r="N2923"/>
      <c r="O2923"/>
      <c r="P2923" s="10"/>
    </row>
    <row r="2924" spans="13:16" x14ac:dyDescent="0.25">
      <c r="M2924" s="10"/>
      <c r="N2924"/>
      <c r="O2924"/>
      <c r="P2924" s="10"/>
    </row>
    <row r="2925" spans="13:16" x14ac:dyDescent="0.25">
      <c r="M2925" s="10"/>
      <c r="N2925"/>
      <c r="O2925"/>
      <c r="P2925" s="10"/>
    </row>
    <row r="2926" spans="13:16" x14ac:dyDescent="0.25">
      <c r="M2926" s="10"/>
      <c r="N2926"/>
      <c r="O2926"/>
      <c r="P2926" s="10"/>
    </row>
    <row r="2927" spans="13:16" x14ac:dyDescent="0.25">
      <c r="M2927" s="10"/>
      <c r="N2927"/>
      <c r="O2927"/>
      <c r="P2927" s="10"/>
    </row>
    <row r="2928" spans="13:16" x14ac:dyDescent="0.25">
      <c r="M2928" s="10"/>
      <c r="N2928"/>
      <c r="O2928"/>
      <c r="P2928" s="10"/>
    </row>
    <row r="2929" spans="13:16" x14ac:dyDescent="0.25">
      <c r="M2929" s="10"/>
      <c r="N2929"/>
      <c r="O2929"/>
      <c r="P2929" s="10"/>
    </row>
    <row r="2930" spans="13:16" x14ac:dyDescent="0.25">
      <c r="M2930" s="10"/>
      <c r="N2930"/>
      <c r="O2930"/>
      <c r="P2930" s="10"/>
    </row>
    <row r="2931" spans="13:16" x14ac:dyDescent="0.25">
      <c r="M2931" s="10"/>
      <c r="N2931"/>
      <c r="O2931"/>
      <c r="P2931" s="10"/>
    </row>
    <row r="2932" spans="13:16" x14ac:dyDescent="0.25">
      <c r="M2932" s="10"/>
      <c r="N2932"/>
      <c r="O2932"/>
      <c r="P2932" s="10"/>
    </row>
    <row r="2933" spans="13:16" x14ac:dyDescent="0.25">
      <c r="M2933" s="10"/>
      <c r="N2933"/>
      <c r="O2933"/>
      <c r="P2933" s="10"/>
    </row>
    <row r="2934" spans="13:16" x14ac:dyDescent="0.25">
      <c r="M2934" s="10"/>
      <c r="N2934"/>
      <c r="O2934"/>
      <c r="P2934" s="10"/>
    </row>
    <row r="2935" spans="13:16" x14ac:dyDescent="0.25">
      <c r="M2935" s="10"/>
      <c r="N2935"/>
      <c r="O2935"/>
      <c r="P2935" s="10"/>
    </row>
    <row r="2936" spans="13:16" x14ac:dyDescent="0.25">
      <c r="M2936" s="10"/>
      <c r="N2936"/>
      <c r="O2936"/>
      <c r="P2936" s="10"/>
    </row>
    <row r="2937" spans="13:16" x14ac:dyDescent="0.25">
      <c r="M2937" s="10"/>
      <c r="N2937"/>
      <c r="O2937"/>
      <c r="P2937" s="10"/>
    </row>
    <row r="2938" spans="13:16" x14ac:dyDescent="0.25">
      <c r="M2938" s="10"/>
      <c r="N2938"/>
      <c r="O2938"/>
      <c r="P2938" s="10"/>
    </row>
    <row r="2939" spans="13:16" x14ac:dyDescent="0.25">
      <c r="M2939" s="10"/>
      <c r="N2939"/>
      <c r="O2939"/>
      <c r="P2939" s="10"/>
    </row>
    <row r="2940" spans="13:16" x14ac:dyDescent="0.25">
      <c r="M2940" s="10"/>
      <c r="N2940"/>
      <c r="O2940"/>
      <c r="P2940" s="10"/>
    </row>
    <row r="2941" spans="13:16" x14ac:dyDescent="0.25">
      <c r="M2941" s="10"/>
      <c r="N2941"/>
      <c r="O2941"/>
      <c r="P2941" s="10"/>
    </row>
    <row r="2942" spans="13:16" x14ac:dyDescent="0.25">
      <c r="M2942" s="10"/>
      <c r="N2942"/>
      <c r="O2942"/>
      <c r="P2942" s="10"/>
    </row>
    <row r="2943" spans="13:16" x14ac:dyDescent="0.25">
      <c r="M2943" s="10"/>
      <c r="N2943"/>
      <c r="O2943"/>
      <c r="P2943" s="10"/>
    </row>
    <row r="2944" spans="13:16" x14ac:dyDescent="0.25">
      <c r="M2944" s="10"/>
      <c r="N2944"/>
      <c r="O2944"/>
      <c r="P2944" s="10"/>
    </row>
    <row r="2945" spans="13:16" x14ac:dyDescent="0.25">
      <c r="M2945" s="10"/>
      <c r="N2945"/>
      <c r="O2945"/>
      <c r="P2945" s="10"/>
    </row>
    <row r="2946" spans="13:16" x14ac:dyDescent="0.25">
      <c r="M2946" s="10"/>
      <c r="N2946"/>
      <c r="O2946"/>
      <c r="P2946" s="10"/>
    </row>
    <row r="2947" spans="13:16" x14ac:dyDescent="0.25">
      <c r="M2947" s="10"/>
      <c r="N2947"/>
      <c r="O2947"/>
      <c r="P2947" s="10"/>
    </row>
    <row r="2948" spans="13:16" x14ac:dyDescent="0.25">
      <c r="M2948" s="10"/>
      <c r="N2948"/>
      <c r="O2948"/>
      <c r="P2948" s="10"/>
    </row>
    <row r="2949" spans="13:16" x14ac:dyDescent="0.25">
      <c r="M2949" s="10"/>
      <c r="N2949"/>
      <c r="O2949"/>
      <c r="P2949" s="10"/>
    </row>
    <row r="2950" spans="13:16" x14ac:dyDescent="0.25">
      <c r="M2950" s="10"/>
      <c r="N2950"/>
      <c r="O2950"/>
      <c r="P2950" s="10"/>
    </row>
    <row r="2951" spans="13:16" x14ac:dyDescent="0.25">
      <c r="M2951" s="10"/>
      <c r="N2951"/>
      <c r="O2951"/>
      <c r="P2951" s="10"/>
    </row>
    <row r="2952" spans="13:16" x14ac:dyDescent="0.25">
      <c r="M2952" s="10"/>
      <c r="N2952"/>
      <c r="O2952"/>
      <c r="P2952" s="10"/>
    </row>
    <row r="2953" spans="13:16" x14ac:dyDescent="0.25">
      <c r="M2953" s="10"/>
      <c r="N2953"/>
      <c r="O2953"/>
      <c r="P2953" s="10"/>
    </row>
    <row r="2954" spans="13:16" x14ac:dyDescent="0.25">
      <c r="M2954" s="10"/>
      <c r="N2954"/>
      <c r="O2954"/>
      <c r="P2954" s="10"/>
    </row>
    <row r="2955" spans="13:16" x14ac:dyDescent="0.25">
      <c r="M2955" s="10"/>
      <c r="N2955"/>
      <c r="O2955"/>
      <c r="P2955" s="10"/>
    </row>
    <row r="2956" spans="13:16" x14ac:dyDescent="0.25">
      <c r="M2956" s="10"/>
      <c r="N2956"/>
      <c r="O2956"/>
      <c r="P2956" s="10"/>
    </row>
    <row r="2957" spans="13:16" x14ac:dyDescent="0.25">
      <c r="M2957" s="10"/>
      <c r="N2957"/>
      <c r="O2957"/>
      <c r="P2957" s="10"/>
    </row>
    <row r="2958" spans="13:16" x14ac:dyDescent="0.25">
      <c r="M2958" s="10"/>
      <c r="N2958"/>
      <c r="O2958"/>
      <c r="P2958" s="10"/>
    </row>
    <row r="2959" spans="13:16" x14ac:dyDescent="0.25">
      <c r="M2959" s="10"/>
      <c r="N2959"/>
      <c r="O2959"/>
      <c r="P2959" s="10"/>
    </row>
    <row r="2960" spans="13:16" x14ac:dyDescent="0.25">
      <c r="M2960" s="10"/>
      <c r="N2960"/>
      <c r="O2960"/>
      <c r="P2960" s="10"/>
    </row>
    <row r="2961" spans="13:16" x14ac:dyDescent="0.25">
      <c r="M2961" s="10"/>
      <c r="N2961"/>
      <c r="O2961"/>
      <c r="P2961" s="10"/>
    </row>
    <row r="2962" spans="13:16" x14ac:dyDescent="0.25">
      <c r="M2962" s="10"/>
      <c r="N2962"/>
      <c r="O2962"/>
      <c r="P2962" s="10"/>
    </row>
    <row r="2963" spans="13:16" x14ac:dyDescent="0.25">
      <c r="M2963" s="10"/>
      <c r="N2963"/>
      <c r="O2963"/>
      <c r="P2963" s="10"/>
    </row>
    <row r="2964" spans="13:16" x14ac:dyDescent="0.25">
      <c r="M2964" s="10"/>
      <c r="N2964"/>
      <c r="O2964"/>
      <c r="P2964" s="10"/>
    </row>
    <row r="2965" spans="13:16" x14ac:dyDescent="0.25">
      <c r="M2965" s="10"/>
      <c r="N2965"/>
      <c r="O2965"/>
      <c r="P2965" s="10"/>
    </row>
    <row r="2966" spans="13:16" x14ac:dyDescent="0.25">
      <c r="M2966" s="10"/>
      <c r="N2966"/>
      <c r="O2966"/>
      <c r="P2966" s="10"/>
    </row>
    <row r="2967" spans="13:16" x14ac:dyDescent="0.25">
      <c r="M2967" s="10"/>
      <c r="N2967"/>
      <c r="O2967"/>
      <c r="P2967" s="10"/>
    </row>
    <row r="2968" spans="13:16" x14ac:dyDescent="0.25">
      <c r="M2968" s="10"/>
      <c r="N2968"/>
      <c r="O2968"/>
      <c r="P2968" s="10"/>
    </row>
    <row r="2969" spans="13:16" x14ac:dyDescent="0.25">
      <c r="M2969" s="10"/>
      <c r="N2969"/>
      <c r="O2969"/>
      <c r="P2969" s="10"/>
    </row>
    <row r="2970" spans="13:16" x14ac:dyDescent="0.25">
      <c r="M2970" s="10"/>
      <c r="N2970"/>
      <c r="O2970"/>
      <c r="P2970" s="10"/>
    </row>
    <row r="2971" spans="13:16" x14ac:dyDescent="0.25">
      <c r="M2971" s="10"/>
      <c r="N2971"/>
      <c r="O2971"/>
      <c r="P2971" s="10"/>
    </row>
    <row r="2972" spans="13:16" x14ac:dyDescent="0.25">
      <c r="M2972" s="10"/>
      <c r="N2972"/>
      <c r="O2972"/>
      <c r="P2972" s="10"/>
    </row>
    <row r="2973" spans="13:16" x14ac:dyDescent="0.25">
      <c r="M2973" s="10"/>
      <c r="N2973"/>
      <c r="O2973"/>
      <c r="P2973" s="10"/>
    </row>
    <row r="2974" spans="13:16" x14ac:dyDescent="0.25">
      <c r="M2974" s="10"/>
      <c r="N2974"/>
      <c r="O2974"/>
      <c r="P2974" s="10"/>
    </row>
    <row r="2975" spans="13:16" x14ac:dyDescent="0.25">
      <c r="M2975" s="10"/>
      <c r="N2975"/>
      <c r="O2975"/>
      <c r="P2975" s="10"/>
    </row>
    <row r="2976" spans="13:16" x14ac:dyDescent="0.25">
      <c r="M2976" s="10"/>
      <c r="N2976"/>
      <c r="O2976"/>
      <c r="P2976" s="10"/>
    </row>
    <row r="2977" spans="13:16" x14ac:dyDescent="0.25">
      <c r="M2977" s="10"/>
      <c r="N2977"/>
      <c r="O2977"/>
      <c r="P2977" s="10"/>
    </row>
    <row r="2978" spans="13:16" x14ac:dyDescent="0.25">
      <c r="M2978" s="10"/>
      <c r="N2978"/>
      <c r="O2978"/>
      <c r="P2978" s="10"/>
    </row>
    <row r="2979" spans="13:16" x14ac:dyDescent="0.25">
      <c r="M2979" s="10"/>
      <c r="N2979"/>
      <c r="O2979"/>
      <c r="P2979" s="10"/>
    </row>
    <row r="2980" spans="13:16" x14ac:dyDescent="0.25">
      <c r="M2980" s="10"/>
      <c r="N2980"/>
      <c r="O2980"/>
      <c r="P2980" s="10"/>
    </row>
    <row r="2981" spans="13:16" x14ac:dyDescent="0.25">
      <c r="M2981" s="10"/>
      <c r="N2981"/>
      <c r="O2981"/>
      <c r="P2981" s="10"/>
    </row>
    <row r="2982" spans="13:16" x14ac:dyDescent="0.25">
      <c r="M2982" s="10"/>
      <c r="N2982"/>
      <c r="O2982"/>
      <c r="P2982" s="10"/>
    </row>
    <row r="2983" spans="13:16" x14ac:dyDescent="0.25">
      <c r="M2983" s="10"/>
      <c r="N2983"/>
      <c r="O2983"/>
      <c r="P2983" s="10"/>
    </row>
    <row r="2984" spans="13:16" x14ac:dyDescent="0.25">
      <c r="M2984" s="10"/>
      <c r="N2984"/>
      <c r="O2984"/>
      <c r="P2984" s="10"/>
    </row>
    <row r="2985" spans="13:16" x14ac:dyDescent="0.25">
      <c r="M2985" s="10"/>
      <c r="N2985"/>
      <c r="O2985"/>
      <c r="P2985" s="10"/>
    </row>
    <row r="2986" spans="13:16" x14ac:dyDescent="0.25">
      <c r="M2986" s="10"/>
      <c r="N2986"/>
      <c r="O2986"/>
      <c r="P2986" s="10"/>
    </row>
    <row r="2987" spans="13:16" x14ac:dyDescent="0.25">
      <c r="M2987" s="10"/>
      <c r="N2987"/>
      <c r="O2987"/>
      <c r="P2987" s="10"/>
    </row>
    <row r="2988" spans="13:16" x14ac:dyDescent="0.25">
      <c r="M2988" s="10"/>
      <c r="N2988"/>
      <c r="O2988"/>
      <c r="P2988" s="10"/>
    </row>
    <row r="2989" spans="13:16" x14ac:dyDescent="0.25">
      <c r="M2989" s="10"/>
      <c r="N2989"/>
      <c r="O2989"/>
      <c r="P2989" s="10"/>
    </row>
    <row r="2990" spans="13:16" x14ac:dyDescent="0.25">
      <c r="M2990" s="10"/>
      <c r="N2990"/>
      <c r="O2990"/>
      <c r="P2990" s="10"/>
    </row>
    <row r="2991" spans="13:16" x14ac:dyDescent="0.25">
      <c r="M2991" s="10"/>
      <c r="N2991"/>
      <c r="O2991"/>
      <c r="P2991" s="10"/>
    </row>
    <row r="2992" spans="13:16" x14ac:dyDescent="0.25">
      <c r="M2992" s="10"/>
      <c r="N2992"/>
      <c r="O2992"/>
      <c r="P2992" s="10"/>
    </row>
    <row r="2993" spans="13:16" x14ac:dyDescent="0.25">
      <c r="M2993" s="10"/>
      <c r="N2993"/>
      <c r="O2993"/>
      <c r="P2993" s="10"/>
    </row>
    <row r="2994" spans="13:16" x14ac:dyDescent="0.25">
      <c r="M2994" s="10"/>
      <c r="N2994"/>
      <c r="O2994"/>
      <c r="P2994" s="10"/>
    </row>
    <row r="2995" spans="13:16" x14ac:dyDescent="0.25">
      <c r="M2995" s="10"/>
      <c r="N2995"/>
      <c r="O2995"/>
      <c r="P2995" s="10"/>
    </row>
    <row r="2996" spans="13:16" x14ac:dyDescent="0.25">
      <c r="M2996" s="10"/>
      <c r="N2996"/>
      <c r="O2996"/>
      <c r="P2996" s="10"/>
    </row>
    <row r="2997" spans="13:16" x14ac:dyDescent="0.25">
      <c r="M2997" s="10"/>
      <c r="N2997"/>
      <c r="O2997"/>
      <c r="P2997" s="10"/>
    </row>
    <row r="2998" spans="13:16" x14ac:dyDescent="0.25">
      <c r="M2998" s="10"/>
      <c r="N2998"/>
      <c r="O2998"/>
      <c r="P2998" s="10"/>
    </row>
    <row r="2999" spans="13:16" x14ac:dyDescent="0.25">
      <c r="M2999" s="10"/>
      <c r="N2999"/>
      <c r="O2999"/>
      <c r="P2999" s="10"/>
    </row>
    <row r="3000" spans="13:16" x14ac:dyDescent="0.25">
      <c r="M3000" s="10"/>
      <c r="N3000"/>
      <c r="O3000"/>
      <c r="P3000" s="10"/>
    </row>
    <row r="3001" spans="13:16" x14ac:dyDescent="0.25">
      <c r="M3001" s="10"/>
      <c r="N3001"/>
      <c r="O3001"/>
      <c r="P3001" s="10"/>
    </row>
    <row r="3002" spans="13:16" x14ac:dyDescent="0.25">
      <c r="M3002" s="10"/>
      <c r="N3002"/>
      <c r="O3002"/>
      <c r="P3002" s="10"/>
    </row>
    <row r="3003" spans="13:16" x14ac:dyDescent="0.25">
      <c r="M3003" s="10"/>
      <c r="N3003"/>
      <c r="O3003"/>
      <c r="P3003" s="10"/>
    </row>
    <row r="3004" spans="13:16" x14ac:dyDescent="0.25">
      <c r="M3004" s="10"/>
      <c r="N3004"/>
      <c r="O3004"/>
      <c r="P3004" s="10"/>
    </row>
    <row r="3005" spans="13:16" x14ac:dyDescent="0.25">
      <c r="M3005" s="10"/>
      <c r="N3005"/>
      <c r="O3005"/>
      <c r="P3005" s="10"/>
    </row>
    <row r="3006" spans="13:16" x14ac:dyDescent="0.25">
      <c r="M3006" s="10"/>
      <c r="N3006"/>
      <c r="O3006"/>
      <c r="P3006" s="10"/>
    </row>
    <row r="3007" spans="13:16" x14ac:dyDescent="0.25">
      <c r="M3007" s="10"/>
      <c r="N3007"/>
      <c r="O3007"/>
      <c r="P3007" s="10"/>
    </row>
    <row r="3008" spans="13:16" x14ac:dyDescent="0.25">
      <c r="M3008" s="10"/>
      <c r="N3008"/>
      <c r="O3008"/>
      <c r="P3008" s="10"/>
    </row>
    <row r="3009" spans="13:16" x14ac:dyDescent="0.25">
      <c r="M3009" s="10"/>
      <c r="N3009"/>
      <c r="O3009"/>
      <c r="P3009" s="10"/>
    </row>
    <row r="3010" spans="13:16" x14ac:dyDescent="0.25">
      <c r="M3010" s="10"/>
      <c r="N3010"/>
      <c r="O3010"/>
      <c r="P3010" s="10"/>
    </row>
    <row r="3011" spans="13:16" x14ac:dyDescent="0.25">
      <c r="M3011" s="10"/>
      <c r="N3011"/>
      <c r="O3011"/>
      <c r="P3011" s="10"/>
    </row>
    <row r="3012" spans="13:16" x14ac:dyDescent="0.25">
      <c r="M3012" s="10"/>
      <c r="N3012"/>
      <c r="O3012"/>
      <c r="P3012" s="10"/>
    </row>
    <row r="3013" spans="13:16" x14ac:dyDescent="0.25">
      <c r="M3013" s="10"/>
      <c r="N3013"/>
      <c r="O3013"/>
      <c r="P3013" s="10"/>
    </row>
    <row r="3014" spans="13:16" x14ac:dyDescent="0.25">
      <c r="M3014" s="10"/>
      <c r="N3014"/>
      <c r="O3014"/>
      <c r="P3014" s="10"/>
    </row>
    <row r="3015" spans="13:16" x14ac:dyDescent="0.25">
      <c r="M3015" s="10"/>
      <c r="N3015"/>
      <c r="O3015"/>
      <c r="P3015" s="10"/>
    </row>
    <row r="3016" spans="13:16" x14ac:dyDescent="0.25">
      <c r="M3016" s="10"/>
      <c r="N3016"/>
      <c r="O3016"/>
      <c r="P3016" s="10"/>
    </row>
    <row r="3017" spans="13:16" x14ac:dyDescent="0.25">
      <c r="M3017" s="10"/>
      <c r="N3017"/>
      <c r="O3017"/>
      <c r="P3017" s="10"/>
    </row>
    <row r="3018" spans="13:16" x14ac:dyDescent="0.25">
      <c r="M3018" s="10"/>
      <c r="N3018"/>
      <c r="O3018"/>
      <c r="P3018" s="10"/>
    </row>
    <row r="3019" spans="13:16" x14ac:dyDescent="0.25">
      <c r="M3019" s="10"/>
      <c r="N3019"/>
      <c r="O3019"/>
      <c r="P3019" s="10"/>
    </row>
    <row r="3020" spans="13:16" x14ac:dyDescent="0.25">
      <c r="M3020" s="10"/>
      <c r="N3020"/>
      <c r="O3020"/>
      <c r="P3020" s="10"/>
    </row>
    <row r="3021" spans="13:16" x14ac:dyDescent="0.25">
      <c r="M3021" s="10"/>
      <c r="N3021"/>
      <c r="O3021"/>
      <c r="P3021" s="10"/>
    </row>
    <row r="3022" spans="13:16" x14ac:dyDescent="0.25">
      <c r="M3022" s="10"/>
      <c r="N3022"/>
      <c r="O3022"/>
      <c r="P3022" s="10"/>
    </row>
    <row r="3023" spans="13:16" x14ac:dyDescent="0.25">
      <c r="M3023" s="10"/>
      <c r="N3023"/>
      <c r="O3023"/>
      <c r="P3023" s="10"/>
    </row>
    <row r="3024" spans="13:16" x14ac:dyDescent="0.25">
      <c r="M3024" s="10"/>
      <c r="N3024"/>
      <c r="O3024"/>
      <c r="P3024" s="10"/>
    </row>
    <row r="3025" spans="13:16" x14ac:dyDescent="0.25">
      <c r="M3025" s="10"/>
      <c r="N3025"/>
      <c r="O3025"/>
      <c r="P3025" s="10"/>
    </row>
    <row r="3026" spans="13:16" x14ac:dyDescent="0.25">
      <c r="M3026" s="10"/>
      <c r="N3026"/>
      <c r="O3026"/>
      <c r="P3026" s="10"/>
    </row>
    <row r="3027" spans="13:16" x14ac:dyDescent="0.25">
      <c r="M3027" s="10"/>
      <c r="N3027"/>
      <c r="O3027"/>
      <c r="P3027" s="10"/>
    </row>
    <row r="3028" spans="13:16" x14ac:dyDescent="0.25">
      <c r="M3028" s="10"/>
      <c r="N3028"/>
      <c r="O3028"/>
      <c r="P3028" s="10"/>
    </row>
    <row r="3029" spans="13:16" x14ac:dyDescent="0.25">
      <c r="M3029" s="10"/>
      <c r="N3029"/>
      <c r="O3029"/>
      <c r="P3029" s="10"/>
    </row>
    <row r="3030" spans="13:16" x14ac:dyDescent="0.25">
      <c r="M3030" s="10"/>
      <c r="N3030"/>
      <c r="O3030"/>
      <c r="P3030" s="10"/>
    </row>
    <row r="3031" spans="13:16" x14ac:dyDescent="0.25">
      <c r="M3031" s="10"/>
      <c r="N3031"/>
      <c r="O3031"/>
      <c r="P3031" s="10"/>
    </row>
    <row r="3032" spans="13:16" x14ac:dyDescent="0.25">
      <c r="M3032" s="10"/>
      <c r="N3032"/>
      <c r="O3032"/>
      <c r="P3032" s="10"/>
    </row>
    <row r="3033" spans="13:16" x14ac:dyDescent="0.25">
      <c r="M3033" s="10"/>
      <c r="N3033"/>
      <c r="O3033"/>
      <c r="P3033" s="10"/>
    </row>
    <row r="3034" spans="13:16" x14ac:dyDescent="0.25">
      <c r="M3034" s="10"/>
      <c r="N3034"/>
      <c r="O3034"/>
      <c r="P3034" s="10"/>
    </row>
    <row r="3035" spans="13:16" x14ac:dyDescent="0.25">
      <c r="M3035" s="10"/>
      <c r="N3035"/>
      <c r="O3035"/>
      <c r="P3035" s="10"/>
    </row>
    <row r="3036" spans="13:16" x14ac:dyDescent="0.25">
      <c r="M3036" s="10"/>
      <c r="N3036"/>
      <c r="O3036"/>
      <c r="P3036" s="10"/>
    </row>
    <row r="3037" spans="13:16" x14ac:dyDescent="0.25">
      <c r="M3037" s="10"/>
      <c r="N3037"/>
      <c r="O3037"/>
      <c r="P3037" s="10"/>
    </row>
    <row r="3038" spans="13:16" x14ac:dyDescent="0.25">
      <c r="M3038" s="10"/>
      <c r="N3038"/>
      <c r="O3038"/>
      <c r="P3038" s="10"/>
    </row>
    <row r="3039" spans="13:16" x14ac:dyDescent="0.25">
      <c r="M3039" s="10"/>
      <c r="N3039"/>
      <c r="O3039"/>
      <c r="P3039" s="10"/>
    </row>
    <row r="3040" spans="13:16" x14ac:dyDescent="0.25">
      <c r="M3040" s="10"/>
      <c r="N3040"/>
      <c r="O3040"/>
      <c r="P3040" s="10"/>
    </row>
    <row r="3041" spans="13:16" x14ac:dyDescent="0.25">
      <c r="M3041" s="10"/>
      <c r="N3041"/>
      <c r="O3041"/>
      <c r="P3041" s="10"/>
    </row>
    <row r="3042" spans="13:16" x14ac:dyDescent="0.25">
      <c r="M3042" s="10"/>
      <c r="N3042"/>
      <c r="O3042"/>
      <c r="P3042" s="10"/>
    </row>
    <row r="3043" spans="13:16" x14ac:dyDescent="0.25">
      <c r="M3043" s="10"/>
      <c r="N3043"/>
      <c r="O3043"/>
      <c r="P3043" s="10"/>
    </row>
    <row r="3044" spans="13:16" x14ac:dyDescent="0.25">
      <c r="M3044" s="10"/>
      <c r="N3044"/>
      <c r="O3044"/>
      <c r="P3044" s="10"/>
    </row>
    <row r="3045" spans="13:16" x14ac:dyDescent="0.25">
      <c r="M3045" s="10"/>
      <c r="N3045"/>
      <c r="O3045"/>
      <c r="P3045" s="10"/>
    </row>
    <row r="3046" spans="13:16" x14ac:dyDescent="0.25">
      <c r="M3046" s="10"/>
      <c r="N3046"/>
      <c r="O3046"/>
      <c r="P3046" s="10"/>
    </row>
    <row r="3047" spans="13:16" x14ac:dyDescent="0.25">
      <c r="M3047" s="10"/>
      <c r="N3047"/>
      <c r="O3047"/>
      <c r="P3047" s="10"/>
    </row>
    <row r="3048" spans="13:16" x14ac:dyDescent="0.25">
      <c r="M3048" s="10"/>
      <c r="N3048"/>
      <c r="O3048"/>
      <c r="P3048" s="10"/>
    </row>
    <row r="3049" spans="13:16" x14ac:dyDescent="0.25">
      <c r="M3049" s="10"/>
      <c r="N3049"/>
      <c r="O3049"/>
      <c r="P3049" s="10"/>
    </row>
    <row r="3050" spans="13:16" x14ac:dyDescent="0.25">
      <c r="M3050" s="10"/>
      <c r="N3050"/>
      <c r="O3050"/>
      <c r="P3050" s="10"/>
    </row>
    <row r="3051" spans="13:16" x14ac:dyDescent="0.25">
      <c r="M3051" s="10"/>
      <c r="N3051"/>
      <c r="O3051"/>
      <c r="P3051" s="10"/>
    </row>
    <row r="3052" spans="13:16" x14ac:dyDescent="0.25">
      <c r="M3052" s="10"/>
      <c r="N3052"/>
      <c r="O3052"/>
      <c r="P3052" s="10"/>
    </row>
    <row r="3053" spans="13:16" x14ac:dyDescent="0.25">
      <c r="M3053" s="10"/>
      <c r="N3053"/>
      <c r="O3053"/>
      <c r="P3053" s="10"/>
    </row>
    <row r="3054" spans="13:16" x14ac:dyDescent="0.25">
      <c r="M3054" s="10"/>
      <c r="N3054"/>
      <c r="O3054"/>
      <c r="P3054" s="10"/>
    </row>
    <row r="3055" spans="13:16" x14ac:dyDescent="0.25">
      <c r="M3055" s="10"/>
      <c r="N3055"/>
      <c r="O3055"/>
      <c r="P3055" s="10"/>
    </row>
    <row r="3056" spans="13:16" x14ac:dyDescent="0.25">
      <c r="M3056" s="10"/>
      <c r="N3056"/>
      <c r="O3056"/>
      <c r="P3056" s="10"/>
    </row>
    <row r="3057" spans="13:16" x14ac:dyDescent="0.25">
      <c r="M3057" s="10"/>
      <c r="N3057"/>
      <c r="O3057"/>
      <c r="P3057" s="10"/>
    </row>
    <row r="3058" spans="13:16" x14ac:dyDescent="0.25">
      <c r="M3058" s="10"/>
      <c r="N3058"/>
      <c r="O3058"/>
      <c r="P3058" s="10"/>
    </row>
    <row r="3059" spans="13:16" x14ac:dyDescent="0.25">
      <c r="M3059" s="10"/>
      <c r="N3059"/>
      <c r="O3059"/>
      <c r="P3059" s="10"/>
    </row>
    <row r="3060" spans="13:16" x14ac:dyDescent="0.25">
      <c r="M3060" s="10"/>
      <c r="N3060"/>
      <c r="O3060"/>
      <c r="P3060" s="10"/>
    </row>
    <row r="3061" spans="13:16" x14ac:dyDescent="0.25">
      <c r="M3061" s="10"/>
      <c r="N3061"/>
      <c r="O3061"/>
      <c r="P3061" s="10"/>
    </row>
    <row r="3062" spans="13:16" x14ac:dyDescent="0.25">
      <c r="M3062" s="10"/>
      <c r="N3062"/>
      <c r="O3062"/>
      <c r="P3062" s="10"/>
    </row>
    <row r="3063" spans="13:16" x14ac:dyDescent="0.25">
      <c r="M3063" s="10"/>
      <c r="N3063"/>
      <c r="O3063"/>
      <c r="P3063" s="10"/>
    </row>
    <row r="3064" spans="13:16" x14ac:dyDescent="0.25">
      <c r="M3064" s="10"/>
      <c r="N3064"/>
      <c r="O3064"/>
      <c r="P3064" s="10"/>
    </row>
    <row r="3065" spans="13:16" x14ac:dyDescent="0.25">
      <c r="M3065" s="10"/>
      <c r="N3065"/>
      <c r="O3065"/>
      <c r="P3065" s="10"/>
    </row>
    <row r="3066" spans="13:16" x14ac:dyDescent="0.25">
      <c r="M3066" s="10"/>
      <c r="N3066"/>
      <c r="O3066"/>
      <c r="P3066" s="10"/>
    </row>
    <row r="3067" spans="13:16" x14ac:dyDescent="0.25">
      <c r="M3067" s="10"/>
      <c r="N3067"/>
      <c r="O3067"/>
      <c r="P3067" s="10"/>
    </row>
    <row r="3068" spans="13:16" x14ac:dyDescent="0.25">
      <c r="M3068" s="10"/>
      <c r="N3068"/>
      <c r="O3068"/>
      <c r="P3068" s="10"/>
    </row>
    <row r="3069" spans="13:16" x14ac:dyDescent="0.25">
      <c r="M3069" s="10"/>
      <c r="N3069"/>
      <c r="O3069"/>
      <c r="P3069" s="10"/>
    </row>
    <row r="3070" spans="13:16" x14ac:dyDescent="0.25">
      <c r="M3070" s="10"/>
      <c r="N3070"/>
      <c r="O3070"/>
      <c r="P3070" s="10"/>
    </row>
    <row r="3071" spans="13:16" x14ac:dyDescent="0.25">
      <c r="M3071" s="10"/>
      <c r="N3071"/>
      <c r="O3071"/>
      <c r="P3071" s="10"/>
    </row>
    <row r="3072" spans="13:16" x14ac:dyDescent="0.25">
      <c r="M3072" s="10"/>
      <c r="N3072"/>
      <c r="O3072"/>
      <c r="P3072" s="10"/>
    </row>
    <row r="3073" spans="13:16" x14ac:dyDescent="0.25">
      <c r="M3073" s="10"/>
      <c r="N3073"/>
      <c r="O3073"/>
      <c r="P3073" s="10"/>
    </row>
    <row r="3074" spans="13:16" x14ac:dyDescent="0.25">
      <c r="M3074" s="10"/>
      <c r="N3074"/>
      <c r="O3074"/>
      <c r="P3074" s="10"/>
    </row>
    <row r="3075" spans="13:16" x14ac:dyDescent="0.25">
      <c r="M3075" s="10"/>
      <c r="N3075"/>
      <c r="O3075"/>
      <c r="P3075" s="10"/>
    </row>
    <row r="3076" spans="13:16" x14ac:dyDescent="0.25">
      <c r="M3076" s="10"/>
      <c r="N3076"/>
      <c r="O3076"/>
      <c r="P3076" s="10"/>
    </row>
    <row r="3077" spans="13:16" x14ac:dyDescent="0.25">
      <c r="M3077" s="10"/>
      <c r="N3077"/>
      <c r="O3077"/>
      <c r="P3077" s="10"/>
    </row>
    <row r="3078" spans="13:16" x14ac:dyDescent="0.25">
      <c r="M3078" s="10"/>
      <c r="N3078"/>
      <c r="O3078"/>
      <c r="P3078" s="10"/>
    </row>
    <row r="3079" spans="13:16" x14ac:dyDescent="0.25">
      <c r="M3079" s="10"/>
      <c r="N3079"/>
      <c r="O3079"/>
      <c r="P3079" s="10"/>
    </row>
    <row r="3080" spans="13:16" x14ac:dyDescent="0.25">
      <c r="M3080" s="10"/>
      <c r="N3080"/>
      <c r="O3080"/>
      <c r="P3080" s="10"/>
    </row>
    <row r="3081" spans="13:16" x14ac:dyDescent="0.25">
      <c r="M3081" s="10"/>
      <c r="N3081"/>
      <c r="O3081"/>
      <c r="P3081" s="10"/>
    </row>
    <row r="3082" spans="13:16" x14ac:dyDescent="0.25">
      <c r="M3082" s="10"/>
      <c r="N3082"/>
      <c r="O3082"/>
      <c r="P3082" s="10"/>
    </row>
    <row r="3083" spans="13:16" x14ac:dyDescent="0.25">
      <c r="M3083" s="10"/>
      <c r="N3083"/>
      <c r="O3083"/>
      <c r="P3083" s="10"/>
    </row>
    <row r="3084" spans="13:16" x14ac:dyDescent="0.25">
      <c r="M3084" s="10"/>
      <c r="N3084"/>
      <c r="O3084"/>
      <c r="P3084" s="10"/>
    </row>
    <row r="3085" spans="13:16" x14ac:dyDescent="0.25">
      <c r="M3085" s="10"/>
      <c r="N3085"/>
      <c r="O3085"/>
      <c r="P3085" s="10"/>
    </row>
    <row r="3086" spans="13:16" x14ac:dyDescent="0.25">
      <c r="M3086" s="10"/>
      <c r="N3086"/>
      <c r="O3086"/>
      <c r="P3086" s="10"/>
    </row>
    <row r="3087" spans="13:16" x14ac:dyDescent="0.25">
      <c r="M3087" s="10"/>
      <c r="N3087"/>
      <c r="O3087"/>
      <c r="P3087" s="10"/>
    </row>
    <row r="3088" spans="13:16" x14ac:dyDescent="0.25">
      <c r="M3088" s="10"/>
      <c r="N3088"/>
      <c r="O3088"/>
      <c r="P3088" s="10"/>
    </row>
    <row r="3089" spans="13:16" x14ac:dyDescent="0.25">
      <c r="M3089" s="10"/>
      <c r="N3089"/>
      <c r="O3089"/>
      <c r="P3089" s="10"/>
    </row>
    <row r="3090" spans="13:16" x14ac:dyDescent="0.25">
      <c r="M3090" s="10"/>
      <c r="N3090"/>
      <c r="O3090"/>
      <c r="P3090" s="10"/>
    </row>
    <row r="3091" spans="13:16" x14ac:dyDescent="0.25">
      <c r="M3091" s="10"/>
      <c r="N3091"/>
      <c r="O3091"/>
      <c r="P3091" s="10"/>
    </row>
    <row r="3092" spans="13:16" x14ac:dyDescent="0.25">
      <c r="M3092" s="10"/>
      <c r="N3092"/>
      <c r="O3092"/>
      <c r="P3092" s="10"/>
    </row>
    <row r="3093" spans="13:16" x14ac:dyDescent="0.25">
      <c r="M3093" s="10"/>
      <c r="N3093"/>
      <c r="O3093"/>
      <c r="P3093" s="10"/>
    </row>
    <row r="3094" spans="13:16" x14ac:dyDescent="0.25">
      <c r="M3094" s="10"/>
      <c r="N3094"/>
      <c r="O3094"/>
      <c r="P3094" s="10"/>
    </row>
    <row r="3095" spans="13:16" x14ac:dyDescent="0.25">
      <c r="M3095" s="10"/>
      <c r="N3095"/>
      <c r="O3095"/>
      <c r="P3095" s="10"/>
    </row>
    <row r="3096" spans="13:16" x14ac:dyDescent="0.25">
      <c r="M3096" s="10"/>
      <c r="N3096"/>
      <c r="O3096"/>
      <c r="P3096" s="10"/>
    </row>
    <row r="3097" spans="13:16" x14ac:dyDescent="0.25">
      <c r="M3097" s="10"/>
      <c r="N3097"/>
      <c r="O3097"/>
      <c r="P3097" s="10"/>
    </row>
    <row r="3098" spans="13:16" x14ac:dyDescent="0.25">
      <c r="M3098" s="10"/>
      <c r="N3098"/>
      <c r="O3098"/>
      <c r="P3098" s="10"/>
    </row>
    <row r="3099" spans="13:16" x14ac:dyDescent="0.25">
      <c r="M3099" s="10"/>
      <c r="N3099"/>
      <c r="O3099"/>
      <c r="P3099" s="10"/>
    </row>
    <row r="3100" spans="13:16" x14ac:dyDescent="0.25">
      <c r="M3100" s="10"/>
      <c r="N3100"/>
      <c r="O3100"/>
      <c r="P3100" s="10"/>
    </row>
    <row r="3101" spans="13:16" x14ac:dyDescent="0.25">
      <c r="M3101" s="10"/>
      <c r="N3101"/>
      <c r="O3101"/>
      <c r="P3101" s="10"/>
    </row>
    <row r="3102" spans="13:16" x14ac:dyDescent="0.25">
      <c r="M3102" s="10"/>
      <c r="N3102"/>
      <c r="O3102"/>
      <c r="P3102" s="10"/>
    </row>
    <row r="3103" spans="13:16" x14ac:dyDescent="0.25">
      <c r="M3103" s="10"/>
      <c r="N3103"/>
      <c r="O3103"/>
      <c r="P3103" s="10"/>
    </row>
    <row r="3104" spans="13:16" x14ac:dyDescent="0.25">
      <c r="M3104" s="10"/>
      <c r="N3104"/>
      <c r="O3104"/>
      <c r="P3104" s="10"/>
    </row>
    <row r="3105" spans="13:16" x14ac:dyDescent="0.25">
      <c r="M3105" s="10"/>
      <c r="N3105"/>
      <c r="O3105"/>
      <c r="P3105" s="10"/>
    </row>
    <row r="3106" spans="13:16" x14ac:dyDescent="0.25">
      <c r="M3106" s="10"/>
      <c r="N3106"/>
      <c r="O3106"/>
      <c r="P3106" s="10"/>
    </row>
    <row r="3107" spans="13:16" x14ac:dyDescent="0.25">
      <c r="M3107" s="10"/>
      <c r="N3107"/>
      <c r="O3107"/>
      <c r="P3107" s="10"/>
    </row>
    <row r="3108" spans="13:16" x14ac:dyDescent="0.25">
      <c r="M3108" s="10"/>
      <c r="N3108"/>
      <c r="O3108"/>
      <c r="P3108" s="10"/>
    </row>
    <row r="3109" spans="13:16" x14ac:dyDescent="0.25">
      <c r="M3109" s="10"/>
      <c r="N3109"/>
      <c r="O3109"/>
      <c r="P3109" s="10"/>
    </row>
    <row r="3110" spans="13:16" x14ac:dyDescent="0.25">
      <c r="M3110" s="10"/>
      <c r="N3110"/>
      <c r="O3110"/>
      <c r="P3110" s="10"/>
    </row>
    <row r="3111" spans="13:16" x14ac:dyDescent="0.25">
      <c r="M3111" s="10"/>
      <c r="N3111"/>
      <c r="O3111"/>
      <c r="P3111" s="10"/>
    </row>
    <row r="3112" spans="13:16" x14ac:dyDescent="0.25">
      <c r="M3112" s="10"/>
      <c r="N3112"/>
      <c r="O3112"/>
      <c r="P3112" s="10"/>
    </row>
    <row r="3113" spans="13:16" x14ac:dyDescent="0.25">
      <c r="M3113" s="10"/>
      <c r="N3113"/>
      <c r="O3113"/>
      <c r="P3113" s="10"/>
    </row>
    <row r="3114" spans="13:16" x14ac:dyDescent="0.25">
      <c r="M3114" s="10"/>
      <c r="N3114"/>
      <c r="O3114"/>
      <c r="P3114" s="10"/>
    </row>
    <row r="3115" spans="13:16" x14ac:dyDescent="0.25">
      <c r="M3115" s="10"/>
      <c r="N3115"/>
      <c r="O3115"/>
      <c r="P3115" s="10"/>
    </row>
    <row r="3116" spans="13:16" x14ac:dyDescent="0.25">
      <c r="M3116" s="10"/>
      <c r="N3116"/>
      <c r="O3116"/>
      <c r="P3116" s="10"/>
    </row>
    <row r="3117" spans="13:16" x14ac:dyDescent="0.25">
      <c r="M3117" s="10"/>
      <c r="N3117"/>
      <c r="O3117"/>
      <c r="P3117" s="10"/>
    </row>
    <row r="3118" spans="13:16" x14ac:dyDescent="0.25">
      <c r="M3118" s="10"/>
      <c r="N3118"/>
      <c r="O3118"/>
      <c r="P3118" s="10"/>
    </row>
    <row r="3119" spans="13:16" x14ac:dyDescent="0.25">
      <c r="M3119" s="10"/>
      <c r="N3119"/>
      <c r="O3119"/>
      <c r="P3119" s="10"/>
    </row>
    <row r="3120" spans="13:16" x14ac:dyDescent="0.25">
      <c r="M3120" s="10"/>
      <c r="N3120"/>
      <c r="O3120"/>
      <c r="P3120" s="10"/>
    </row>
    <row r="3121" spans="13:16" x14ac:dyDescent="0.25">
      <c r="M3121" s="10"/>
      <c r="N3121"/>
      <c r="O3121"/>
      <c r="P3121" s="10"/>
    </row>
    <row r="3122" spans="13:16" x14ac:dyDescent="0.25">
      <c r="M3122" s="10"/>
      <c r="N3122"/>
      <c r="O3122"/>
      <c r="P3122" s="10"/>
    </row>
    <row r="3123" spans="13:16" x14ac:dyDescent="0.25">
      <c r="M3123" s="10"/>
      <c r="N3123"/>
      <c r="O3123"/>
      <c r="P3123" s="10"/>
    </row>
    <row r="3124" spans="13:16" x14ac:dyDescent="0.25">
      <c r="M3124" s="10"/>
      <c r="N3124"/>
      <c r="O3124"/>
      <c r="P3124" s="10"/>
    </row>
    <row r="3125" spans="13:16" x14ac:dyDescent="0.25">
      <c r="M3125" s="10"/>
      <c r="N3125"/>
      <c r="O3125"/>
      <c r="P3125" s="10"/>
    </row>
    <row r="3126" spans="13:16" x14ac:dyDescent="0.25">
      <c r="M3126" s="10"/>
      <c r="N3126"/>
      <c r="O3126"/>
      <c r="P3126" s="10"/>
    </row>
    <row r="3127" spans="13:16" x14ac:dyDescent="0.25">
      <c r="M3127" s="10"/>
      <c r="N3127"/>
      <c r="O3127"/>
      <c r="P3127" s="10"/>
    </row>
    <row r="3128" spans="13:16" x14ac:dyDescent="0.25">
      <c r="M3128" s="10"/>
      <c r="N3128"/>
      <c r="O3128"/>
      <c r="P3128" s="10"/>
    </row>
    <row r="3129" spans="13:16" x14ac:dyDescent="0.25">
      <c r="M3129" s="10"/>
      <c r="N3129"/>
      <c r="O3129"/>
      <c r="P3129" s="10"/>
    </row>
    <row r="3130" spans="13:16" x14ac:dyDescent="0.25">
      <c r="M3130" s="10"/>
      <c r="N3130"/>
      <c r="O3130"/>
      <c r="P3130" s="10"/>
    </row>
    <row r="3131" spans="13:16" x14ac:dyDescent="0.25">
      <c r="M3131" s="10"/>
      <c r="N3131"/>
      <c r="O3131"/>
      <c r="P3131" s="10"/>
    </row>
    <row r="3132" spans="13:16" x14ac:dyDescent="0.25">
      <c r="M3132" s="10"/>
      <c r="N3132"/>
      <c r="O3132"/>
      <c r="P3132" s="10"/>
    </row>
    <row r="3133" spans="13:16" x14ac:dyDescent="0.25">
      <c r="M3133" s="10"/>
      <c r="N3133"/>
      <c r="O3133"/>
      <c r="P3133" s="10"/>
    </row>
    <row r="3134" spans="13:16" x14ac:dyDescent="0.25">
      <c r="M3134" s="10"/>
      <c r="N3134"/>
      <c r="O3134"/>
      <c r="P3134" s="10"/>
    </row>
    <row r="3135" spans="13:16" x14ac:dyDescent="0.25">
      <c r="M3135" s="10"/>
      <c r="N3135"/>
      <c r="O3135"/>
      <c r="P3135" s="10"/>
    </row>
    <row r="3136" spans="13:16" x14ac:dyDescent="0.25">
      <c r="M3136" s="10"/>
      <c r="N3136"/>
      <c r="O3136"/>
      <c r="P3136" s="10"/>
    </row>
    <row r="3137" spans="13:16" x14ac:dyDescent="0.25">
      <c r="M3137" s="10"/>
      <c r="N3137"/>
      <c r="O3137"/>
      <c r="P3137" s="10"/>
    </row>
    <row r="3138" spans="13:16" x14ac:dyDescent="0.25">
      <c r="M3138" s="10"/>
      <c r="N3138"/>
      <c r="O3138"/>
      <c r="P3138" s="10"/>
    </row>
    <row r="3139" spans="13:16" x14ac:dyDescent="0.25">
      <c r="M3139" s="10"/>
      <c r="N3139"/>
      <c r="O3139"/>
      <c r="P3139" s="10"/>
    </row>
    <row r="3140" spans="13:16" x14ac:dyDescent="0.25">
      <c r="M3140" s="10"/>
      <c r="N3140"/>
      <c r="O3140"/>
      <c r="P3140" s="10"/>
    </row>
    <row r="3141" spans="13:16" x14ac:dyDescent="0.25">
      <c r="M3141" s="10"/>
      <c r="N3141"/>
      <c r="O3141"/>
      <c r="P3141" s="10"/>
    </row>
    <row r="3142" spans="13:16" x14ac:dyDescent="0.25">
      <c r="M3142" s="10"/>
      <c r="N3142"/>
      <c r="O3142"/>
      <c r="P3142" s="10"/>
    </row>
    <row r="3143" spans="13:16" x14ac:dyDescent="0.25">
      <c r="M3143" s="10"/>
      <c r="N3143"/>
      <c r="O3143"/>
      <c r="P3143" s="10"/>
    </row>
    <row r="3144" spans="13:16" x14ac:dyDescent="0.25">
      <c r="M3144" s="10"/>
      <c r="N3144"/>
      <c r="O3144"/>
      <c r="P3144" s="10"/>
    </row>
    <row r="3145" spans="13:16" x14ac:dyDescent="0.25">
      <c r="M3145" s="10"/>
      <c r="N3145"/>
      <c r="O3145"/>
      <c r="P3145" s="10"/>
    </row>
    <row r="3146" spans="13:16" x14ac:dyDescent="0.25">
      <c r="M3146" s="10"/>
      <c r="N3146"/>
      <c r="O3146"/>
      <c r="P3146" s="10"/>
    </row>
    <row r="3147" spans="13:16" x14ac:dyDescent="0.25">
      <c r="M3147" s="10"/>
      <c r="N3147"/>
      <c r="O3147"/>
      <c r="P3147" s="10"/>
    </row>
    <row r="3148" spans="13:16" x14ac:dyDescent="0.25">
      <c r="M3148" s="10"/>
      <c r="N3148"/>
      <c r="O3148"/>
      <c r="P3148" s="10"/>
    </row>
    <row r="3149" spans="13:16" x14ac:dyDescent="0.25">
      <c r="M3149" s="10"/>
      <c r="N3149"/>
      <c r="O3149"/>
      <c r="P3149" s="10"/>
    </row>
    <row r="3150" spans="13:16" x14ac:dyDescent="0.25">
      <c r="M3150" s="10"/>
      <c r="N3150"/>
      <c r="O3150"/>
      <c r="P3150" s="10"/>
    </row>
    <row r="3151" spans="13:16" x14ac:dyDescent="0.25">
      <c r="M3151" s="10"/>
      <c r="N3151"/>
      <c r="O3151"/>
      <c r="P3151" s="10"/>
    </row>
    <row r="3152" spans="13:16" x14ac:dyDescent="0.25">
      <c r="M3152" s="10"/>
      <c r="N3152"/>
      <c r="O3152"/>
      <c r="P3152" s="10"/>
    </row>
    <row r="3153" spans="13:16" x14ac:dyDescent="0.25">
      <c r="M3153" s="10"/>
      <c r="N3153"/>
      <c r="O3153"/>
      <c r="P3153" s="10"/>
    </row>
    <row r="3154" spans="13:16" x14ac:dyDescent="0.25">
      <c r="M3154" s="10"/>
      <c r="N3154"/>
      <c r="O3154"/>
      <c r="P3154" s="10"/>
    </row>
    <row r="3155" spans="13:16" x14ac:dyDescent="0.25">
      <c r="M3155" s="10"/>
      <c r="N3155"/>
      <c r="O3155"/>
      <c r="P3155" s="10"/>
    </row>
    <row r="3156" spans="13:16" x14ac:dyDescent="0.25">
      <c r="M3156" s="10"/>
      <c r="N3156"/>
      <c r="O3156"/>
      <c r="P3156" s="10"/>
    </row>
    <row r="3157" spans="13:16" x14ac:dyDescent="0.25">
      <c r="M3157" s="10"/>
      <c r="N3157"/>
      <c r="O3157"/>
      <c r="P3157" s="10"/>
    </row>
    <row r="3158" spans="13:16" x14ac:dyDescent="0.25">
      <c r="M3158" s="10"/>
      <c r="N3158"/>
      <c r="O3158"/>
      <c r="P3158" s="10"/>
    </row>
    <row r="3159" spans="13:16" x14ac:dyDescent="0.25">
      <c r="M3159" s="10"/>
      <c r="N3159"/>
      <c r="O3159"/>
      <c r="P3159" s="10"/>
    </row>
    <row r="3160" spans="13:16" x14ac:dyDescent="0.25">
      <c r="M3160" s="10"/>
      <c r="N3160"/>
      <c r="O3160"/>
      <c r="P3160" s="10"/>
    </row>
    <row r="3161" spans="13:16" x14ac:dyDescent="0.25">
      <c r="M3161" s="10"/>
      <c r="N3161"/>
      <c r="O3161"/>
      <c r="P3161" s="10"/>
    </row>
    <row r="3162" spans="13:16" x14ac:dyDescent="0.25">
      <c r="M3162" s="10"/>
      <c r="N3162"/>
      <c r="O3162"/>
      <c r="P3162" s="10"/>
    </row>
    <row r="3163" spans="13:16" x14ac:dyDescent="0.25">
      <c r="M3163" s="10"/>
      <c r="N3163"/>
      <c r="O3163"/>
      <c r="P3163" s="10"/>
    </row>
    <row r="3164" spans="13:16" x14ac:dyDescent="0.25">
      <c r="M3164" s="10"/>
      <c r="N3164"/>
      <c r="O3164"/>
      <c r="P3164" s="10"/>
    </row>
    <row r="3165" spans="13:16" x14ac:dyDescent="0.25">
      <c r="M3165" s="10"/>
      <c r="N3165"/>
      <c r="O3165"/>
      <c r="P3165" s="10"/>
    </row>
    <row r="3166" spans="13:16" x14ac:dyDescent="0.25">
      <c r="M3166" s="10"/>
      <c r="N3166"/>
      <c r="O3166"/>
      <c r="P3166" s="10"/>
    </row>
    <row r="3167" spans="13:16" x14ac:dyDescent="0.25">
      <c r="M3167" s="10"/>
      <c r="N3167"/>
      <c r="O3167"/>
      <c r="P3167" s="10"/>
    </row>
    <row r="3168" spans="13:16" x14ac:dyDescent="0.25">
      <c r="M3168" s="10"/>
      <c r="N3168"/>
      <c r="O3168"/>
      <c r="P3168" s="10"/>
    </row>
    <row r="3169" spans="13:16" x14ac:dyDescent="0.25">
      <c r="M3169" s="10"/>
      <c r="N3169"/>
      <c r="O3169"/>
      <c r="P3169" s="10"/>
    </row>
    <row r="3170" spans="13:16" x14ac:dyDescent="0.25">
      <c r="M3170" s="10"/>
      <c r="N3170"/>
      <c r="O3170"/>
      <c r="P3170" s="10"/>
    </row>
    <row r="3171" spans="13:16" x14ac:dyDescent="0.25">
      <c r="M3171" s="10"/>
      <c r="N3171"/>
      <c r="O3171"/>
      <c r="P3171" s="10"/>
    </row>
    <row r="3172" spans="13:16" x14ac:dyDescent="0.25">
      <c r="M3172" s="10"/>
      <c r="N3172"/>
      <c r="O3172"/>
      <c r="P3172" s="10"/>
    </row>
    <row r="3173" spans="13:16" x14ac:dyDescent="0.25">
      <c r="M3173" s="10"/>
      <c r="N3173"/>
      <c r="O3173"/>
      <c r="P3173" s="10"/>
    </row>
    <row r="3174" spans="13:16" x14ac:dyDescent="0.25">
      <c r="M3174" s="10"/>
      <c r="N3174"/>
      <c r="O3174"/>
      <c r="P3174" s="10"/>
    </row>
    <row r="3175" spans="13:16" x14ac:dyDescent="0.25">
      <c r="M3175" s="10"/>
      <c r="N3175"/>
      <c r="O3175"/>
      <c r="P3175" s="10"/>
    </row>
    <row r="3176" spans="13:16" x14ac:dyDescent="0.25">
      <c r="M3176" s="10"/>
      <c r="N3176"/>
      <c r="O3176"/>
      <c r="P3176" s="10"/>
    </row>
    <row r="3177" spans="13:16" x14ac:dyDescent="0.25">
      <c r="M3177" s="10"/>
      <c r="N3177"/>
      <c r="O3177"/>
      <c r="P3177" s="10"/>
    </row>
    <row r="3178" spans="13:16" x14ac:dyDescent="0.25">
      <c r="M3178" s="10"/>
      <c r="N3178"/>
      <c r="O3178"/>
      <c r="P3178" s="10"/>
    </row>
    <row r="3179" spans="13:16" x14ac:dyDescent="0.25">
      <c r="M3179" s="10"/>
      <c r="N3179"/>
      <c r="O3179"/>
      <c r="P3179" s="10"/>
    </row>
    <row r="3180" spans="13:16" x14ac:dyDescent="0.25">
      <c r="M3180" s="10"/>
      <c r="N3180"/>
      <c r="O3180"/>
      <c r="P3180" s="10"/>
    </row>
    <row r="3181" spans="13:16" x14ac:dyDescent="0.25">
      <c r="M3181" s="10"/>
      <c r="N3181"/>
      <c r="O3181"/>
      <c r="P3181" s="10"/>
    </row>
    <row r="3182" spans="13:16" x14ac:dyDescent="0.25">
      <c r="M3182" s="10"/>
      <c r="N3182"/>
      <c r="O3182"/>
      <c r="P3182" s="10"/>
    </row>
    <row r="3183" spans="13:16" x14ac:dyDescent="0.25">
      <c r="M3183" s="10"/>
      <c r="N3183"/>
      <c r="O3183"/>
      <c r="P3183" s="10"/>
    </row>
    <row r="3184" spans="13:16" x14ac:dyDescent="0.25">
      <c r="M3184" s="10"/>
      <c r="N3184"/>
      <c r="O3184"/>
      <c r="P3184" s="10"/>
    </row>
    <row r="3185" spans="13:16" x14ac:dyDescent="0.25">
      <c r="M3185" s="10"/>
      <c r="N3185"/>
      <c r="O3185"/>
      <c r="P3185" s="10"/>
    </row>
    <row r="3186" spans="13:16" x14ac:dyDescent="0.25">
      <c r="M3186" s="10"/>
      <c r="N3186"/>
      <c r="O3186"/>
      <c r="P3186" s="10"/>
    </row>
    <row r="3187" spans="13:16" x14ac:dyDescent="0.25">
      <c r="M3187" s="10"/>
      <c r="N3187"/>
      <c r="O3187"/>
      <c r="P3187" s="10"/>
    </row>
    <row r="3188" spans="13:16" x14ac:dyDescent="0.25">
      <c r="M3188" s="10"/>
      <c r="N3188"/>
      <c r="O3188"/>
      <c r="P3188" s="10"/>
    </row>
    <row r="3189" spans="13:16" x14ac:dyDescent="0.25">
      <c r="M3189" s="10"/>
      <c r="N3189"/>
      <c r="O3189"/>
      <c r="P3189" s="10"/>
    </row>
    <row r="3190" spans="13:16" x14ac:dyDescent="0.25">
      <c r="M3190" s="10"/>
      <c r="N3190"/>
      <c r="O3190"/>
      <c r="P3190" s="10"/>
    </row>
    <row r="3191" spans="13:16" x14ac:dyDescent="0.25">
      <c r="M3191" s="10"/>
      <c r="N3191"/>
      <c r="O3191"/>
      <c r="P3191" s="10"/>
    </row>
    <row r="3192" spans="13:16" x14ac:dyDescent="0.25">
      <c r="M3192" s="10"/>
      <c r="N3192"/>
      <c r="O3192"/>
      <c r="P3192" s="10"/>
    </row>
    <row r="3193" spans="13:16" x14ac:dyDescent="0.25">
      <c r="M3193" s="10"/>
      <c r="N3193"/>
      <c r="O3193"/>
      <c r="P3193" s="10"/>
    </row>
    <row r="3194" spans="13:16" x14ac:dyDescent="0.25">
      <c r="M3194" s="10"/>
      <c r="N3194"/>
      <c r="O3194"/>
      <c r="P3194" s="10"/>
    </row>
    <row r="3195" spans="13:16" x14ac:dyDescent="0.25">
      <c r="M3195" s="10"/>
      <c r="N3195"/>
      <c r="O3195"/>
      <c r="P3195" s="10"/>
    </row>
    <row r="3196" spans="13:16" x14ac:dyDescent="0.25">
      <c r="M3196" s="10"/>
      <c r="N3196"/>
      <c r="O3196"/>
      <c r="P3196" s="10"/>
    </row>
    <row r="3197" spans="13:16" x14ac:dyDescent="0.25">
      <c r="M3197" s="10"/>
      <c r="N3197"/>
      <c r="O3197"/>
      <c r="P3197" s="10"/>
    </row>
    <row r="3198" spans="13:16" x14ac:dyDescent="0.25">
      <c r="M3198" s="10"/>
      <c r="N3198"/>
      <c r="O3198"/>
      <c r="P3198" s="10"/>
    </row>
    <row r="3199" spans="13:16" x14ac:dyDescent="0.25">
      <c r="M3199" s="10"/>
      <c r="N3199"/>
      <c r="O3199"/>
      <c r="P3199" s="10"/>
    </row>
    <row r="3200" spans="13:16" x14ac:dyDescent="0.25">
      <c r="M3200" s="10"/>
      <c r="N3200"/>
      <c r="O3200"/>
      <c r="P3200" s="10"/>
    </row>
    <row r="3201" spans="13:16" x14ac:dyDescent="0.25">
      <c r="M3201" s="10"/>
      <c r="N3201"/>
      <c r="O3201"/>
      <c r="P3201" s="10"/>
    </row>
    <row r="3202" spans="13:16" x14ac:dyDescent="0.25">
      <c r="M3202" s="10"/>
      <c r="N3202"/>
      <c r="O3202"/>
      <c r="P3202" s="10"/>
    </row>
    <row r="3203" spans="13:16" x14ac:dyDescent="0.25">
      <c r="M3203" s="10"/>
      <c r="N3203"/>
      <c r="O3203"/>
      <c r="P3203" s="10"/>
    </row>
    <row r="3204" spans="13:16" x14ac:dyDescent="0.25">
      <c r="M3204" s="10"/>
      <c r="N3204"/>
      <c r="O3204"/>
      <c r="P3204" s="10"/>
    </row>
    <row r="3205" spans="13:16" x14ac:dyDescent="0.25">
      <c r="M3205" s="10"/>
      <c r="N3205"/>
      <c r="O3205"/>
      <c r="P3205" s="10"/>
    </row>
    <row r="3206" spans="13:16" x14ac:dyDescent="0.25">
      <c r="M3206" s="10"/>
      <c r="N3206"/>
      <c r="O3206"/>
      <c r="P3206" s="10"/>
    </row>
    <row r="3207" spans="13:16" x14ac:dyDescent="0.25">
      <c r="M3207" s="10"/>
      <c r="N3207"/>
      <c r="O3207"/>
      <c r="P3207" s="10"/>
    </row>
    <row r="3208" spans="13:16" x14ac:dyDescent="0.25">
      <c r="M3208" s="10"/>
      <c r="N3208"/>
      <c r="O3208"/>
      <c r="P3208" s="10"/>
    </row>
    <row r="3209" spans="13:16" x14ac:dyDescent="0.25">
      <c r="M3209" s="10"/>
      <c r="N3209"/>
      <c r="O3209"/>
      <c r="P3209" s="10"/>
    </row>
    <row r="3210" spans="13:16" x14ac:dyDescent="0.25">
      <c r="M3210" s="10"/>
      <c r="N3210"/>
      <c r="O3210"/>
      <c r="P3210" s="10"/>
    </row>
    <row r="3211" spans="13:16" x14ac:dyDescent="0.25">
      <c r="M3211" s="10"/>
      <c r="N3211"/>
      <c r="O3211"/>
      <c r="P3211" s="10"/>
    </row>
    <row r="3212" spans="13:16" x14ac:dyDescent="0.25">
      <c r="M3212" s="10"/>
      <c r="N3212"/>
      <c r="O3212"/>
      <c r="P3212" s="10"/>
    </row>
    <row r="3213" spans="13:16" x14ac:dyDescent="0.25">
      <c r="M3213" s="10"/>
      <c r="N3213"/>
      <c r="O3213"/>
      <c r="P3213" s="10"/>
    </row>
    <row r="3214" spans="13:16" x14ac:dyDescent="0.25">
      <c r="M3214" s="10"/>
      <c r="N3214"/>
      <c r="O3214"/>
      <c r="P3214" s="10"/>
    </row>
    <row r="3215" spans="13:16" x14ac:dyDescent="0.25">
      <c r="M3215" s="10"/>
      <c r="N3215"/>
      <c r="O3215"/>
      <c r="P3215" s="10"/>
    </row>
    <row r="3216" spans="13:16" x14ac:dyDescent="0.25">
      <c r="M3216" s="10"/>
      <c r="N3216"/>
      <c r="O3216"/>
      <c r="P3216" s="10"/>
    </row>
    <row r="3217" spans="13:16" x14ac:dyDescent="0.25">
      <c r="M3217" s="10"/>
      <c r="N3217"/>
      <c r="O3217"/>
      <c r="P3217" s="10"/>
    </row>
    <row r="3218" spans="13:16" x14ac:dyDescent="0.25">
      <c r="M3218" s="10"/>
      <c r="N3218"/>
      <c r="O3218"/>
      <c r="P3218" s="10"/>
    </row>
    <row r="3219" spans="13:16" x14ac:dyDescent="0.25">
      <c r="M3219" s="10"/>
      <c r="N3219"/>
      <c r="O3219"/>
      <c r="P3219" s="10"/>
    </row>
    <row r="3220" spans="13:16" x14ac:dyDescent="0.25">
      <c r="M3220" s="10"/>
      <c r="N3220"/>
      <c r="O3220"/>
      <c r="P3220" s="10"/>
    </row>
    <row r="3221" spans="13:16" x14ac:dyDescent="0.25">
      <c r="M3221" s="10"/>
      <c r="N3221"/>
      <c r="O3221"/>
      <c r="P3221" s="10"/>
    </row>
    <row r="3222" spans="13:16" x14ac:dyDescent="0.25">
      <c r="M3222" s="10"/>
      <c r="N3222"/>
      <c r="O3222"/>
      <c r="P3222" s="10"/>
    </row>
    <row r="3223" spans="13:16" x14ac:dyDescent="0.25">
      <c r="M3223" s="10"/>
      <c r="N3223"/>
      <c r="O3223"/>
      <c r="P3223" s="10"/>
    </row>
    <row r="3224" spans="13:16" x14ac:dyDescent="0.25">
      <c r="M3224" s="10"/>
      <c r="N3224"/>
      <c r="O3224"/>
      <c r="P3224" s="10"/>
    </row>
    <row r="3225" spans="13:16" x14ac:dyDescent="0.25">
      <c r="M3225" s="10"/>
      <c r="N3225"/>
      <c r="O3225"/>
      <c r="P3225" s="10"/>
    </row>
    <row r="3226" spans="13:16" x14ac:dyDescent="0.25">
      <c r="M3226" s="10"/>
      <c r="N3226"/>
      <c r="O3226"/>
      <c r="P3226" s="10"/>
    </row>
    <row r="3227" spans="13:16" x14ac:dyDescent="0.25">
      <c r="M3227" s="10"/>
      <c r="N3227"/>
      <c r="O3227"/>
      <c r="P3227" s="10"/>
    </row>
    <row r="3228" spans="13:16" x14ac:dyDescent="0.25">
      <c r="M3228" s="10"/>
      <c r="N3228"/>
      <c r="O3228"/>
      <c r="P3228" s="10"/>
    </row>
    <row r="3229" spans="13:16" x14ac:dyDescent="0.25">
      <c r="M3229" s="10"/>
      <c r="N3229"/>
      <c r="O3229"/>
      <c r="P3229" s="10"/>
    </row>
    <row r="3230" spans="13:16" x14ac:dyDescent="0.25">
      <c r="M3230" s="10"/>
      <c r="N3230"/>
      <c r="O3230"/>
      <c r="P3230" s="10"/>
    </row>
    <row r="3231" spans="13:16" x14ac:dyDescent="0.25">
      <c r="M3231" s="10"/>
      <c r="N3231"/>
      <c r="O3231"/>
      <c r="P3231" s="10"/>
    </row>
    <row r="3232" spans="13:16" x14ac:dyDescent="0.25">
      <c r="M3232" s="10"/>
      <c r="N3232"/>
      <c r="O3232"/>
      <c r="P3232" s="10"/>
    </row>
    <row r="3233" spans="13:16" x14ac:dyDescent="0.25">
      <c r="M3233" s="10"/>
      <c r="N3233"/>
      <c r="O3233"/>
      <c r="P3233" s="10"/>
    </row>
    <row r="3234" spans="13:16" x14ac:dyDescent="0.25">
      <c r="M3234" s="10"/>
      <c r="N3234"/>
      <c r="O3234"/>
      <c r="P3234" s="10"/>
    </row>
    <row r="3235" spans="13:16" x14ac:dyDescent="0.25">
      <c r="M3235" s="10"/>
      <c r="N3235"/>
      <c r="O3235"/>
      <c r="P3235" s="10"/>
    </row>
    <row r="3236" spans="13:16" x14ac:dyDescent="0.25">
      <c r="M3236" s="10"/>
      <c r="N3236"/>
      <c r="O3236"/>
      <c r="P3236" s="10"/>
    </row>
    <row r="3237" spans="13:16" x14ac:dyDescent="0.25">
      <c r="M3237" s="10"/>
      <c r="N3237"/>
      <c r="O3237"/>
      <c r="P3237" s="10"/>
    </row>
    <row r="3238" spans="13:16" x14ac:dyDescent="0.25">
      <c r="M3238" s="10"/>
      <c r="N3238"/>
      <c r="O3238"/>
      <c r="P3238" s="10"/>
    </row>
    <row r="3239" spans="13:16" x14ac:dyDescent="0.25">
      <c r="M3239" s="10"/>
      <c r="N3239"/>
      <c r="O3239"/>
      <c r="P3239" s="10"/>
    </row>
    <row r="3240" spans="13:16" x14ac:dyDescent="0.25">
      <c r="M3240" s="10"/>
      <c r="N3240"/>
      <c r="O3240"/>
      <c r="P3240" s="10"/>
    </row>
    <row r="3241" spans="13:16" x14ac:dyDescent="0.25">
      <c r="M3241" s="10"/>
      <c r="N3241"/>
      <c r="O3241"/>
      <c r="P3241" s="10"/>
    </row>
    <row r="3242" spans="13:16" x14ac:dyDescent="0.25">
      <c r="M3242" s="10"/>
      <c r="N3242"/>
      <c r="O3242"/>
      <c r="P3242" s="10"/>
    </row>
    <row r="3243" spans="13:16" x14ac:dyDescent="0.25">
      <c r="M3243" s="10"/>
      <c r="N3243"/>
      <c r="O3243"/>
      <c r="P3243" s="10"/>
    </row>
    <row r="3244" spans="13:16" x14ac:dyDescent="0.25">
      <c r="M3244" s="10"/>
      <c r="N3244"/>
      <c r="O3244"/>
      <c r="P3244" s="10"/>
    </row>
    <row r="3245" spans="13:16" x14ac:dyDescent="0.25">
      <c r="M3245" s="10"/>
      <c r="N3245"/>
      <c r="O3245"/>
      <c r="P3245" s="10"/>
    </row>
    <row r="3246" spans="13:16" x14ac:dyDescent="0.25">
      <c r="M3246" s="10"/>
      <c r="N3246"/>
      <c r="O3246"/>
      <c r="P3246" s="10"/>
    </row>
    <row r="3247" spans="13:16" x14ac:dyDescent="0.25">
      <c r="M3247" s="10"/>
      <c r="N3247"/>
      <c r="O3247"/>
      <c r="P3247" s="10"/>
    </row>
    <row r="3248" spans="13:16" x14ac:dyDescent="0.25">
      <c r="M3248" s="10"/>
      <c r="N3248"/>
      <c r="O3248"/>
      <c r="P3248" s="10"/>
    </row>
    <row r="3249" spans="13:16" x14ac:dyDescent="0.25">
      <c r="M3249" s="10"/>
      <c r="N3249"/>
      <c r="O3249"/>
      <c r="P3249" s="10"/>
    </row>
    <row r="3250" spans="13:16" x14ac:dyDescent="0.25">
      <c r="M3250" s="10"/>
      <c r="N3250"/>
      <c r="O3250"/>
      <c r="P3250" s="10"/>
    </row>
    <row r="3251" spans="13:16" x14ac:dyDescent="0.25">
      <c r="M3251" s="10"/>
      <c r="N3251"/>
      <c r="O3251"/>
      <c r="P3251" s="10"/>
    </row>
    <row r="3252" spans="13:16" x14ac:dyDescent="0.25">
      <c r="M3252" s="10"/>
      <c r="N3252"/>
      <c r="O3252"/>
      <c r="P3252" s="10"/>
    </row>
    <row r="3253" spans="13:16" x14ac:dyDescent="0.25">
      <c r="M3253" s="10"/>
      <c r="N3253"/>
      <c r="O3253"/>
      <c r="P3253" s="10"/>
    </row>
    <row r="3254" spans="13:16" x14ac:dyDescent="0.25">
      <c r="M3254" s="10"/>
      <c r="N3254"/>
      <c r="O3254"/>
      <c r="P3254" s="10"/>
    </row>
    <row r="3255" spans="13:16" x14ac:dyDescent="0.25">
      <c r="M3255" s="10"/>
      <c r="N3255"/>
      <c r="O3255"/>
      <c r="P3255" s="10"/>
    </row>
    <row r="3256" spans="13:16" x14ac:dyDescent="0.25">
      <c r="M3256" s="10"/>
      <c r="N3256"/>
      <c r="O3256"/>
      <c r="P3256" s="10"/>
    </row>
    <row r="3257" spans="13:16" x14ac:dyDescent="0.25">
      <c r="M3257" s="10"/>
      <c r="N3257"/>
      <c r="O3257"/>
      <c r="P3257" s="10"/>
    </row>
    <row r="3258" spans="13:16" x14ac:dyDescent="0.25">
      <c r="M3258" s="10"/>
      <c r="N3258"/>
      <c r="O3258"/>
      <c r="P3258" s="10"/>
    </row>
    <row r="3259" spans="13:16" x14ac:dyDescent="0.25">
      <c r="M3259" s="10"/>
      <c r="N3259"/>
      <c r="O3259"/>
      <c r="P3259" s="10"/>
    </row>
    <row r="3260" spans="13:16" x14ac:dyDescent="0.25">
      <c r="M3260" s="10"/>
      <c r="N3260"/>
      <c r="O3260"/>
      <c r="P3260" s="10"/>
    </row>
    <row r="3261" spans="13:16" x14ac:dyDescent="0.25">
      <c r="M3261" s="10"/>
      <c r="N3261"/>
      <c r="O3261"/>
      <c r="P3261" s="10"/>
    </row>
    <row r="3262" spans="13:16" x14ac:dyDescent="0.25">
      <c r="M3262" s="10"/>
      <c r="N3262"/>
      <c r="O3262"/>
      <c r="P3262" s="10"/>
    </row>
    <row r="3263" spans="13:16" x14ac:dyDescent="0.25">
      <c r="M3263" s="10"/>
      <c r="N3263"/>
      <c r="O3263"/>
      <c r="P3263" s="10"/>
    </row>
    <row r="3264" spans="13:16" x14ac:dyDescent="0.25">
      <c r="M3264" s="10"/>
      <c r="N3264"/>
      <c r="O3264"/>
      <c r="P3264" s="10"/>
    </row>
    <row r="3265" spans="13:16" x14ac:dyDescent="0.25">
      <c r="M3265" s="10"/>
      <c r="N3265"/>
      <c r="O3265"/>
      <c r="P3265" s="10"/>
    </row>
    <row r="3266" spans="13:16" x14ac:dyDescent="0.25">
      <c r="M3266" s="10"/>
      <c r="N3266"/>
      <c r="O3266"/>
      <c r="P3266" s="10"/>
    </row>
    <row r="3267" spans="13:16" x14ac:dyDescent="0.25">
      <c r="M3267" s="10"/>
      <c r="N3267"/>
      <c r="O3267"/>
      <c r="P3267" s="10"/>
    </row>
    <row r="3268" spans="13:16" x14ac:dyDescent="0.25">
      <c r="M3268" s="10"/>
      <c r="N3268"/>
      <c r="O3268"/>
      <c r="P3268" s="10"/>
    </row>
    <row r="3269" spans="13:16" x14ac:dyDescent="0.25">
      <c r="M3269" s="10"/>
      <c r="N3269"/>
      <c r="O3269"/>
      <c r="P3269" s="10"/>
    </row>
    <row r="3270" spans="13:16" x14ac:dyDescent="0.25">
      <c r="M3270" s="10"/>
      <c r="N3270"/>
      <c r="O3270"/>
      <c r="P3270" s="10"/>
    </row>
    <row r="3271" spans="13:16" x14ac:dyDescent="0.25">
      <c r="M3271" s="10"/>
      <c r="N3271"/>
      <c r="O3271"/>
      <c r="P3271" s="10"/>
    </row>
    <row r="3272" spans="13:16" x14ac:dyDescent="0.25">
      <c r="M3272" s="10"/>
      <c r="N3272"/>
      <c r="O3272"/>
      <c r="P3272" s="10"/>
    </row>
    <row r="3273" spans="13:16" x14ac:dyDescent="0.25">
      <c r="M3273" s="10"/>
      <c r="N3273"/>
      <c r="O3273"/>
      <c r="P3273" s="10"/>
    </row>
    <row r="3274" spans="13:16" x14ac:dyDescent="0.25">
      <c r="M3274" s="10"/>
      <c r="N3274"/>
      <c r="O3274"/>
      <c r="P3274" s="10"/>
    </row>
    <row r="3275" spans="13:16" x14ac:dyDescent="0.25">
      <c r="M3275" s="10"/>
      <c r="N3275"/>
      <c r="O3275"/>
      <c r="P3275" s="10"/>
    </row>
    <row r="3276" spans="13:16" x14ac:dyDescent="0.25">
      <c r="M3276" s="10"/>
      <c r="N3276"/>
      <c r="O3276"/>
      <c r="P3276" s="10"/>
    </row>
    <row r="3277" spans="13:16" x14ac:dyDescent="0.25">
      <c r="M3277" s="10"/>
      <c r="N3277"/>
      <c r="O3277"/>
      <c r="P3277" s="10"/>
    </row>
    <row r="3278" spans="13:16" x14ac:dyDescent="0.25">
      <c r="M3278" s="10"/>
      <c r="N3278"/>
      <c r="O3278"/>
      <c r="P3278" s="10"/>
    </row>
    <row r="3279" spans="13:16" x14ac:dyDescent="0.25">
      <c r="M3279" s="10"/>
      <c r="N3279"/>
      <c r="O3279"/>
      <c r="P3279" s="10"/>
    </row>
    <row r="3280" spans="13:16" x14ac:dyDescent="0.25">
      <c r="M3280" s="10"/>
      <c r="N3280"/>
      <c r="O3280"/>
      <c r="P3280" s="10"/>
    </row>
    <row r="3281" spans="13:16" x14ac:dyDescent="0.25">
      <c r="M3281" s="10"/>
      <c r="N3281"/>
      <c r="O3281"/>
      <c r="P3281" s="10"/>
    </row>
    <row r="3282" spans="13:16" x14ac:dyDescent="0.25">
      <c r="M3282" s="10"/>
      <c r="N3282"/>
      <c r="O3282"/>
      <c r="P3282" s="10"/>
    </row>
    <row r="3283" spans="13:16" x14ac:dyDescent="0.25">
      <c r="M3283" s="10"/>
      <c r="N3283"/>
      <c r="O3283"/>
      <c r="P3283" s="10"/>
    </row>
    <row r="3284" spans="13:16" x14ac:dyDescent="0.25">
      <c r="M3284" s="10"/>
      <c r="N3284"/>
      <c r="O3284"/>
      <c r="P3284" s="10"/>
    </row>
    <row r="3285" spans="13:16" x14ac:dyDescent="0.25">
      <c r="M3285" s="10"/>
      <c r="N3285"/>
      <c r="O3285"/>
      <c r="P3285" s="10"/>
    </row>
    <row r="3286" spans="13:16" x14ac:dyDescent="0.25">
      <c r="M3286" s="10"/>
      <c r="N3286"/>
      <c r="O3286"/>
      <c r="P3286" s="10"/>
    </row>
    <row r="3287" spans="13:16" x14ac:dyDescent="0.25">
      <c r="M3287" s="10"/>
      <c r="N3287"/>
      <c r="O3287"/>
      <c r="P3287" s="10"/>
    </row>
    <row r="3288" spans="13:16" x14ac:dyDescent="0.25">
      <c r="M3288" s="10"/>
      <c r="N3288"/>
      <c r="O3288"/>
      <c r="P3288" s="10"/>
    </row>
    <row r="3289" spans="13:16" x14ac:dyDescent="0.25">
      <c r="M3289" s="10"/>
      <c r="N3289"/>
      <c r="O3289"/>
      <c r="P3289" s="10"/>
    </row>
    <row r="3290" spans="13:16" x14ac:dyDescent="0.25">
      <c r="M3290" s="10"/>
      <c r="N3290"/>
      <c r="O3290"/>
      <c r="P3290" s="10"/>
    </row>
    <row r="3291" spans="13:16" x14ac:dyDescent="0.25">
      <c r="M3291" s="10"/>
      <c r="N3291"/>
      <c r="O3291"/>
      <c r="P3291" s="10"/>
    </row>
    <row r="3292" spans="13:16" x14ac:dyDescent="0.25">
      <c r="M3292" s="10"/>
      <c r="N3292"/>
      <c r="O3292"/>
      <c r="P3292" s="10"/>
    </row>
    <row r="3293" spans="13:16" x14ac:dyDescent="0.25">
      <c r="M3293" s="10"/>
      <c r="N3293"/>
      <c r="O3293"/>
      <c r="P3293" s="10"/>
    </row>
    <row r="3294" spans="13:16" x14ac:dyDescent="0.25">
      <c r="M3294" s="10"/>
      <c r="N3294"/>
      <c r="O3294"/>
      <c r="P3294" s="10"/>
    </row>
    <row r="3295" spans="13:16" x14ac:dyDescent="0.25">
      <c r="M3295" s="10"/>
      <c r="N3295"/>
      <c r="O3295"/>
      <c r="P3295" s="10"/>
    </row>
    <row r="3296" spans="13:16" x14ac:dyDescent="0.25">
      <c r="M3296" s="10"/>
      <c r="N3296"/>
      <c r="O3296"/>
      <c r="P3296" s="10"/>
    </row>
    <row r="3297" spans="13:16" x14ac:dyDescent="0.25">
      <c r="M3297" s="10"/>
      <c r="N3297"/>
      <c r="O3297"/>
      <c r="P3297" s="10"/>
    </row>
    <row r="3298" spans="13:16" x14ac:dyDescent="0.25">
      <c r="M3298" s="10"/>
      <c r="N3298"/>
      <c r="O3298"/>
      <c r="P3298" s="10"/>
    </row>
    <row r="3299" spans="13:16" x14ac:dyDescent="0.25">
      <c r="M3299" s="10"/>
      <c r="N3299"/>
      <c r="O3299"/>
      <c r="P3299" s="10"/>
    </row>
    <row r="3300" spans="13:16" x14ac:dyDescent="0.25">
      <c r="M3300" s="10"/>
      <c r="N3300"/>
      <c r="O3300"/>
      <c r="P3300" s="10"/>
    </row>
    <row r="3301" spans="13:16" x14ac:dyDescent="0.25">
      <c r="M3301" s="10"/>
      <c r="N3301"/>
      <c r="O3301"/>
      <c r="P3301" s="10"/>
    </row>
    <row r="3302" spans="13:16" x14ac:dyDescent="0.25">
      <c r="M3302" s="10"/>
      <c r="N3302"/>
      <c r="O3302"/>
      <c r="P3302" s="10"/>
    </row>
    <row r="3303" spans="13:16" x14ac:dyDescent="0.25">
      <c r="M3303" s="10"/>
      <c r="N3303"/>
      <c r="O3303"/>
      <c r="P3303" s="10"/>
    </row>
    <row r="3304" spans="13:16" x14ac:dyDescent="0.25">
      <c r="M3304" s="10"/>
      <c r="N3304"/>
      <c r="O3304"/>
      <c r="P3304" s="10"/>
    </row>
    <row r="3305" spans="13:16" x14ac:dyDescent="0.25">
      <c r="M3305" s="10"/>
      <c r="N3305"/>
      <c r="O3305"/>
      <c r="P3305" s="10"/>
    </row>
    <row r="3306" spans="13:16" x14ac:dyDescent="0.25">
      <c r="M3306" s="10"/>
      <c r="N3306"/>
      <c r="O3306"/>
      <c r="P3306" s="10"/>
    </row>
    <row r="3307" spans="13:16" x14ac:dyDescent="0.25">
      <c r="M3307" s="10"/>
      <c r="N3307"/>
      <c r="O3307"/>
      <c r="P3307" s="10"/>
    </row>
    <row r="3308" spans="13:16" x14ac:dyDescent="0.25">
      <c r="M3308" s="10"/>
      <c r="N3308"/>
      <c r="O3308"/>
      <c r="P3308" s="10"/>
    </row>
    <row r="3309" spans="13:16" x14ac:dyDescent="0.25">
      <c r="M3309" s="10"/>
      <c r="N3309"/>
      <c r="O3309"/>
      <c r="P3309" s="10"/>
    </row>
    <row r="3310" spans="13:16" x14ac:dyDescent="0.25">
      <c r="M3310" s="10"/>
      <c r="N3310"/>
      <c r="O3310"/>
      <c r="P3310" s="10"/>
    </row>
    <row r="3311" spans="13:16" x14ac:dyDescent="0.25">
      <c r="M3311" s="10"/>
      <c r="N3311"/>
      <c r="O3311"/>
      <c r="P3311" s="10"/>
    </row>
    <row r="3312" spans="13:16" x14ac:dyDescent="0.25">
      <c r="M3312" s="10"/>
      <c r="N3312"/>
      <c r="O3312"/>
      <c r="P3312" s="10"/>
    </row>
    <row r="3313" spans="13:16" x14ac:dyDescent="0.25">
      <c r="M3313" s="10"/>
      <c r="N3313"/>
      <c r="O3313"/>
      <c r="P3313" s="10"/>
    </row>
    <row r="3314" spans="13:16" x14ac:dyDescent="0.25">
      <c r="M3314" s="10"/>
      <c r="N3314"/>
      <c r="O3314"/>
      <c r="P3314" s="10"/>
    </row>
    <row r="3315" spans="13:16" x14ac:dyDescent="0.25">
      <c r="M3315" s="10"/>
      <c r="N3315"/>
      <c r="O3315"/>
      <c r="P3315" s="10"/>
    </row>
    <row r="3316" spans="13:16" x14ac:dyDescent="0.25">
      <c r="M3316" s="10"/>
      <c r="N3316"/>
      <c r="O3316"/>
      <c r="P3316" s="10"/>
    </row>
    <row r="3317" spans="13:16" x14ac:dyDescent="0.25">
      <c r="M3317" s="10"/>
      <c r="N3317"/>
      <c r="O3317"/>
      <c r="P3317" s="10"/>
    </row>
    <row r="3318" spans="13:16" x14ac:dyDescent="0.25">
      <c r="M3318" s="10"/>
      <c r="N3318"/>
      <c r="O3318"/>
      <c r="P3318" s="10"/>
    </row>
    <row r="3319" spans="13:16" x14ac:dyDescent="0.25">
      <c r="M3319" s="10"/>
      <c r="N3319"/>
      <c r="O3319"/>
      <c r="P3319" s="10"/>
    </row>
    <row r="3320" spans="13:16" x14ac:dyDescent="0.25">
      <c r="M3320" s="10"/>
      <c r="N3320"/>
      <c r="O3320"/>
      <c r="P3320" s="10"/>
    </row>
    <row r="3321" spans="13:16" x14ac:dyDescent="0.25">
      <c r="M3321" s="10"/>
      <c r="N3321"/>
      <c r="O3321"/>
      <c r="P3321" s="10"/>
    </row>
    <row r="3322" spans="13:16" x14ac:dyDescent="0.25">
      <c r="M3322" s="10"/>
      <c r="N3322"/>
      <c r="O3322"/>
      <c r="P3322" s="10"/>
    </row>
    <row r="3323" spans="13:16" x14ac:dyDescent="0.25">
      <c r="M3323" s="10"/>
      <c r="N3323"/>
      <c r="O3323"/>
      <c r="P3323" s="10"/>
    </row>
    <row r="3324" spans="13:16" x14ac:dyDescent="0.25">
      <c r="M3324" s="10"/>
      <c r="N3324"/>
      <c r="O3324"/>
      <c r="P3324" s="10"/>
    </row>
    <row r="3325" spans="13:16" x14ac:dyDescent="0.25">
      <c r="M3325" s="10"/>
      <c r="N3325"/>
      <c r="O3325"/>
      <c r="P3325" s="10"/>
    </row>
    <row r="3326" spans="13:16" x14ac:dyDescent="0.25">
      <c r="M3326" s="10"/>
      <c r="N3326"/>
      <c r="O3326"/>
      <c r="P3326" s="10"/>
    </row>
    <row r="3327" spans="13:16" x14ac:dyDescent="0.25">
      <c r="M3327" s="10"/>
      <c r="N3327"/>
      <c r="O3327"/>
      <c r="P3327" s="10"/>
    </row>
    <row r="3328" spans="13:16" x14ac:dyDescent="0.25">
      <c r="M3328" s="10"/>
      <c r="N3328"/>
      <c r="O3328"/>
      <c r="P3328" s="10"/>
    </row>
    <row r="3329" spans="13:16" x14ac:dyDescent="0.25">
      <c r="M3329" s="10"/>
      <c r="N3329"/>
      <c r="O3329"/>
      <c r="P3329" s="10"/>
    </row>
    <row r="3330" spans="13:16" x14ac:dyDescent="0.25">
      <c r="M3330" s="10"/>
      <c r="N3330"/>
      <c r="O3330"/>
      <c r="P3330" s="10"/>
    </row>
    <row r="3331" spans="13:16" x14ac:dyDescent="0.25">
      <c r="M3331" s="10"/>
      <c r="N3331"/>
      <c r="O3331"/>
      <c r="P3331" s="10"/>
    </row>
    <row r="3332" spans="13:16" x14ac:dyDescent="0.25">
      <c r="M3332" s="10"/>
      <c r="N3332"/>
      <c r="O3332"/>
      <c r="P3332" s="10"/>
    </row>
    <row r="3333" spans="13:16" x14ac:dyDescent="0.25">
      <c r="M3333" s="10"/>
      <c r="N3333"/>
      <c r="O3333"/>
      <c r="P3333" s="10"/>
    </row>
    <row r="3334" spans="13:16" x14ac:dyDescent="0.25">
      <c r="M3334" s="10"/>
      <c r="N3334"/>
      <c r="O3334"/>
      <c r="P3334" s="10"/>
    </row>
    <row r="3335" spans="13:16" x14ac:dyDescent="0.25">
      <c r="M3335" s="10"/>
      <c r="N3335"/>
      <c r="O3335"/>
      <c r="P3335" s="10"/>
    </row>
    <row r="3336" spans="13:16" x14ac:dyDescent="0.25">
      <c r="M3336" s="10"/>
      <c r="N3336"/>
      <c r="O3336"/>
      <c r="P3336" s="10"/>
    </row>
    <row r="3337" spans="13:16" x14ac:dyDescent="0.25">
      <c r="M3337" s="10"/>
      <c r="N3337"/>
      <c r="O3337"/>
      <c r="P3337" s="10"/>
    </row>
    <row r="3338" spans="13:16" x14ac:dyDescent="0.25">
      <c r="M3338" s="10"/>
      <c r="N3338"/>
      <c r="O3338"/>
      <c r="P3338" s="10"/>
    </row>
    <row r="3339" spans="13:16" x14ac:dyDescent="0.25">
      <c r="M3339" s="10"/>
      <c r="N3339"/>
      <c r="O3339"/>
      <c r="P3339" s="10"/>
    </row>
    <row r="3340" spans="13:16" x14ac:dyDescent="0.25">
      <c r="M3340" s="10"/>
      <c r="N3340"/>
      <c r="O3340"/>
      <c r="P3340" s="10"/>
    </row>
    <row r="3341" spans="13:16" x14ac:dyDescent="0.25">
      <c r="M3341" s="10"/>
      <c r="N3341"/>
      <c r="O3341"/>
      <c r="P3341" s="10"/>
    </row>
    <row r="3342" spans="13:16" x14ac:dyDescent="0.25">
      <c r="M3342" s="10"/>
      <c r="N3342"/>
      <c r="O3342"/>
      <c r="P3342" s="10"/>
    </row>
    <row r="3343" spans="13:16" x14ac:dyDescent="0.25">
      <c r="M3343" s="10"/>
      <c r="N3343"/>
      <c r="O3343"/>
      <c r="P3343" s="10"/>
    </row>
    <row r="3344" spans="13:16" x14ac:dyDescent="0.25">
      <c r="M3344" s="10"/>
      <c r="N3344"/>
      <c r="O3344"/>
      <c r="P3344" s="10"/>
    </row>
    <row r="3345" spans="13:16" x14ac:dyDescent="0.25">
      <c r="M3345" s="10"/>
      <c r="N3345"/>
      <c r="O3345"/>
      <c r="P3345" s="10"/>
    </row>
    <row r="3346" spans="13:16" x14ac:dyDescent="0.25">
      <c r="M3346" s="10"/>
      <c r="N3346"/>
      <c r="O3346"/>
      <c r="P3346" s="10"/>
    </row>
    <row r="3347" spans="13:16" x14ac:dyDescent="0.25">
      <c r="M3347" s="10"/>
      <c r="N3347"/>
      <c r="O3347"/>
      <c r="P3347" s="10"/>
    </row>
    <row r="3348" spans="13:16" x14ac:dyDescent="0.25">
      <c r="M3348" s="10"/>
      <c r="N3348"/>
      <c r="O3348"/>
      <c r="P3348" s="10"/>
    </row>
    <row r="3349" spans="13:16" x14ac:dyDescent="0.25">
      <c r="M3349" s="10"/>
      <c r="N3349"/>
      <c r="O3349"/>
      <c r="P3349" s="10"/>
    </row>
    <row r="3350" spans="13:16" x14ac:dyDescent="0.25">
      <c r="M3350" s="10"/>
      <c r="N3350"/>
      <c r="O3350"/>
      <c r="P3350" s="10"/>
    </row>
    <row r="3351" spans="13:16" x14ac:dyDescent="0.25">
      <c r="M3351" s="10"/>
      <c r="N3351"/>
      <c r="O3351"/>
      <c r="P3351" s="10"/>
    </row>
    <row r="3352" spans="13:16" x14ac:dyDescent="0.25">
      <c r="M3352" s="10"/>
      <c r="N3352"/>
      <c r="O3352"/>
      <c r="P3352" s="10"/>
    </row>
    <row r="3353" spans="13:16" x14ac:dyDescent="0.25">
      <c r="M3353" s="10"/>
      <c r="N3353"/>
      <c r="O3353"/>
      <c r="P3353" s="10"/>
    </row>
    <row r="3354" spans="13:16" x14ac:dyDescent="0.25">
      <c r="M3354" s="10"/>
      <c r="N3354"/>
      <c r="O3354"/>
      <c r="P3354" s="10"/>
    </row>
    <row r="3355" spans="13:16" x14ac:dyDescent="0.25">
      <c r="M3355" s="10"/>
      <c r="N3355"/>
      <c r="O3355"/>
      <c r="P3355" s="10"/>
    </row>
    <row r="3356" spans="13:16" x14ac:dyDescent="0.25">
      <c r="M3356" s="10"/>
      <c r="N3356"/>
      <c r="O3356"/>
      <c r="P3356" s="10"/>
    </row>
    <row r="3357" spans="13:16" x14ac:dyDescent="0.25">
      <c r="M3357" s="10"/>
      <c r="N3357"/>
      <c r="O3357"/>
      <c r="P3357" s="10"/>
    </row>
    <row r="3358" spans="13:16" x14ac:dyDescent="0.25">
      <c r="M3358" s="10"/>
      <c r="N3358"/>
      <c r="O3358"/>
      <c r="P3358" s="10"/>
    </row>
    <row r="3359" spans="13:16" x14ac:dyDescent="0.25">
      <c r="M3359" s="10"/>
      <c r="N3359"/>
      <c r="O3359"/>
      <c r="P3359" s="10"/>
    </row>
    <row r="3360" spans="13:16" x14ac:dyDescent="0.25">
      <c r="M3360" s="10"/>
      <c r="N3360"/>
      <c r="O3360"/>
      <c r="P3360" s="10"/>
    </row>
    <row r="3361" spans="13:16" x14ac:dyDescent="0.25">
      <c r="M3361" s="10"/>
      <c r="N3361"/>
      <c r="O3361"/>
      <c r="P3361" s="10"/>
    </row>
    <row r="3362" spans="13:16" x14ac:dyDescent="0.25">
      <c r="M3362" s="10"/>
      <c r="N3362"/>
      <c r="O3362"/>
      <c r="P3362" s="10"/>
    </row>
    <row r="3363" spans="13:16" x14ac:dyDescent="0.25">
      <c r="M3363" s="10"/>
      <c r="N3363"/>
      <c r="O3363"/>
      <c r="P3363" s="10"/>
    </row>
    <row r="3364" spans="13:16" x14ac:dyDescent="0.25">
      <c r="M3364" s="10"/>
      <c r="N3364"/>
      <c r="O3364"/>
      <c r="P3364" s="10"/>
    </row>
    <row r="3365" spans="13:16" x14ac:dyDescent="0.25">
      <c r="M3365" s="10"/>
      <c r="N3365"/>
      <c r="O3365"/>
      <c r="P3365" s="10"/>
    </row>
    <row r="3366" spans="13:16" x14ac:dyDescent="0.25">
      <c r="M3366" s="10"/>
      <c r="N3366"/>
      <c r="O3366"/>
      <c r="P3366" s="10"/>
    </row>
    <row r="3367" spans="13:16" x14ac:dyDescent="0.25">
      <c r="M3367" s="10"/>
      <c r="N3367"/>
      <c r="O3367"/>
      <c r="P3367" s="10"/>
    </row>
    <row r="3368" spans="13:16" x14ac:dyDescent="0.25">
      <c r="M3368" s="10"/>
      <c r="N3368"/>
      <c r="O3368"/>
      <c r="P3368" s="10"/>
    </row>
    <row r="3369" spans="13:16" x14ac:dyDescent="0.25">
      <c r="M3369" s="10"/>
      <c r="N3369"/>
      <c r="O3369"/>
      <c r="P3369" s="10"/>
    </row>
    <row r="3370" spans="13:16" x14ac:dyDescent="0.25">
      <c r="M3370" s="10"/>
      <c r="N3370"/>
      <c r="O3370"/>
      <c r="P3370" s="10"/>
    </row>
    <row r="3371" spans="13:16" x14ac:dyDescent="0.25">
      <c r="M3371" s="10"/>
      <c r="N3371"/>
      <c r="O3371"/>
      <c r="P3371" s="10"/>
    </row>
    <row r="3372" spans="13:16" x14ac:dyDescent="0.25">
      <c r="M3372" s="10"/>
      <c r="N3372"/>
      <c r="O3372"/>
      <c r="P3372" s="10"/>
    </row>
    <row r="3373" spans="13:16" x14ac:dyDescent="0.25">
      <c r="M3373" s="10"/>
      <c r="N3373"/>
      <c r="O3373"/>
      <c r="P3373" s="10"/>
    </row>
    <row r="3374" spans="13:16" x14ac:dyDescent="0.25">
      <c r="M3374" s="10"/>
      <c r="N3374"/>
      <c r="O3374"/>
      <c r="P3374" s="10"/>
    </row>
    <row r="3375" spans="13:16" x14ac:dyDescent="0.25">
      <c r="M3375" s="10"/>
      <c r="N3375"/>
      <c r="O3375"/>
      <c r="P3375" s="10"/>
    </row>
    <row r="3376" spans="13:16" x14ac:dyDescent="0.25">
      <c r="M3376" s="10"/>
      <c r="N3376"/>
      <c r="O3376"/>
      <c r="P3376" s="10"/>
    </row>
    <row r="3377" spans="13:16" x14ac:dyDescent="0.25">
      <c r="M3377" s="10"/>
      <c r="N3377"/>
      <c r="O3377"/>
      <c r="P3377" s="10"/>
    </row>
    <row r="3378" spans="13:16" x14ac:dyDescent="0.25">
      <c r="M3378" s="10"/>
      <c r="N3378"/>
      <c r="O3378"/>
      <c r="P3378" s="10"/>
    </row>
    <row r="3379" spans="13:16" x14ac:dyDescent="0.25">
      <c r="M3379" s="10"/>
      <c r="N3379"/>
      <c r="O3379"/>
      <c r="P3379" s="10"/>
    </row>
    <row r="3380" spans="13:16" x14ac:dyDescent="0.25">
      <c r="M3380" s="10"/>
      <c r="N3380"/>
      <c r="O3380"/>
      <c r="P3380" s="10"/>
    </row>
    <row r="3381" spans="13:16" x14ac:dyDescent="0.25">
      <c r="M3381" s="10"/>
      <c r="N3381"/>
      <c r="O3381"/>
      <c r="P3381" s="10"/>
    </row>
    <row r="3382" spans="13:16" x14ac:dyDescent="0.25">
      <c r="M3382" s="10"/>
      <c r="N3382"/>
      <c r="O3382"/>
      <c r="P3382" s="10"/>
    </row>
    <row r="3383" spans="13:16" x14ac:dyDescent="0.25">
      <c r="M3383" s="10"/>
      <c r="N3383"/>
      <c r="O3383"/>
      <c r="P3383" s="10"/>
    </row>
    <row r="3384" spans="13:16" x14ac:dyDescent="0.25">
      <c r="M3384" s="10"/>
      <c r="N3384"/>
      <c r="O3384"/>
      <c r="P3384" s="10"/>
    </row>
    <row r="3385" spans="13:16" x14ac:dyDescent="0.25">
      <c r="M3385" s="10"/>
      <c r="N3385"/>
      <c r="O3385"/>
      <c r="P3385" s="10"/>
    </row>
    <row r="3386" spans="13:16" x14ac:dyDescent="0.25">
      <c r="M3386" s="10"/>
      <c r="N3386"/>
      <c r="O3386"/>
      <c r="P3386" s="10"/>
    </row>
    <row r="3387" spans="13:16" x14ac:dyDescent="0.25">
      <c r="M3387" s="10"/>
      <c r="N3387"/>
      <c r="O3387"/>
      <c r="P3387" s="10"/>
    </row>
    <row r="3388" spans="13:16" x14ac:dyDescent="0.25">
      <c r="M3388" s="10"/>
      <c r="N3388"/>
      <c r="O3388"/>
      <c r="P3388" s="10"/>
    </row>
    <row r="3389" spans="13:16" x14ac:dyDescent="0.25">
      <c r="M3389" s="10"/>
      <c r="N3389"/>
      <c r="O3389"/>
      <c r="P3389" s="10"/>
    </row>
    <row r="3390" spans="13:16" x14ac:dyDescent="0.25">
      <c r="M3390" s="10"/>
      <c r="N3390"/>
      <c r="O3390"/>
      <c r="P3390" s="10"/>
    </row>
    <row r="3391" spans="13:16" x14ac:dyDescent="0.25">
      <c r="M3391" s="10"/>
      <c r="N3391"/>
      <c r="O3391"/>
      <c r="P3391" s="10"/>
    </row>
    <row r="3392" spans="13:16" x14ac:dyDescent="0.25">
      <c r="M3392" s="10"/>
      <c r="N3392"/>
      <c r="O3392"/>
      <c r="P3392" s="10"/>
    </row>
    <row r="3393" spans="13:16" x14ac:dyDescent="0.25">
      <c r="M3393" s="10"/>
      <c r="N3393"/>
      <c r="O3393"/>
      <c r="P3393" s="10"/>
    </row>
    <row r="3394" spans="13:16" x14ac:dyDescent="0.25">
      <c r="M3394" s="10"/>
      <c r="N3394"/>
      <c r="O3394"/>
      <c r="P3394" s="10"/>
    </row>
    <row r="3395" spans="13:16" x14ac:dyDescent="0.25">
      <c r="M3395" s="10"/>
      <c r="N3395"/>
      <c r="O3395"/>
      <c r="P3395" s="10"/>
    </row>
    <row r="3396" spans="13:16" x14ac:dyDescent="0.25">
      <c r="M3396" s="10"/>
      <c r="N3396"/>
      <c r="O3396"/>
      <c r="P3396" s="10"/>
    </row>
    <row r="3397" spans="13:16" x14ac:dyDescent="0.25">
      <c r="M3397" s="10"/>
      <c r="N3397"/>
      <c r="O3397"/>
      <c r="P3397" s="10"/>
    </row>
    <row r="3398" spans="13:16" x14ac:dyDescent="0.25">
      <c r="M3398" s="10"/>
      <c r="N3398"/>
      <c r="O3398"/>
      <c r="P3398" s="10"/>
    </row>
    <row r="3399" spans="13:16" x14ac:dyDescent="0.25">
      <c r="M3399" s="10"/>
      <c r="N3399"/>
      <c r="O3399"/>
      <c r="P3399" s="10"/>
    </row>
    <row r="3400" spans="13:16" x14ac:dyDescent="0.25">
      <c r="M3400" s="10"/>
      <c r="N3400"/>
      <c r="O3400"/>
      <c r="P3400" s="10"/>
    </row>
    <row r="3401" spans="13:16" x14ac:dyDescent="0.25">
      <c r="M3401" s="10"/>
      <c r="N3401"/>
      <c r="O3401"/>
      <c r="P3401" s="10"/>
    </row>
    <row r="3402" spans="13:16" x14ac:dyDescent="0.25">
      <c r="M3402" s="10"/>
      <c r="N3402"/>
      <c r="O3402"/>
      <c r="P3402" s="10"/>
    </row>
    <row r="3403" spans="13:16" x14ac:dyDescent="0.25">
      <c r="M3403" s="10"/>
      <c r="N3403"/>
      <c r="O3403"/>
      <c r="P3403" s="10"/>
    </row>
    <row r="3404" spans="13:16" x14ac:dyDescent="0.25">
      <c r="M3404" s="10"/>
      <c r="N3404"/>
      <c r="O3404"/>
      <c r="P3404" s="10"/>
    </row>
    <row r="3405" spans="13:16" x14ac:dyDescent="0.25">
      <c r="M3405" s="10"/>
      <c r="N3405"/>
      <c r="O3405"/>
      <c r="P3405" s="10"/>
    </row>
    <row r="3406" spans="13:16" x14ac:dyDescent="0.25">
      <c r="M3406" s="10"/>
      <c r="N3406"/>
      <c r="O3406"/>
      <c r="P3406" s="10"/>
    </row>
    <row r="3407" spans="13:16" x14ac:dyDescent="0.25">
      <c r="M3407" s="10"/>
      <c r="N3407"/>
      <c r="O3407"/>
      <c r="P3407" s="10"/>
    </row>
    <row r="3408" spans="13:16" x14ac:dyDescent="0.25">
      <c r="M3408" s="10"/>
      <c r="N3408"/>
      <c r="O3408"/>
      <c r="P3408" s="10"/>
    </row>
    <row r="3409" spans="13:16" x14ac:dyDescent="0.25">
      <c r="M3409" s="10"/>
      <c r="N3409"/>
      <c r="O3409"/>
      <c r="P3409" s="10"/>
    </row>
    <row r="3410" spans="13:16" x14ac:dyDescent="0.25">
      <c r="M3410" s="10"/>
      <c r="N3410"/>
      <c r="O3410"/>
      <c r="P3410" s="10"/>
    </row>
    <row r="3411" spans="13:16" x14ac:dyDescent="0.25">
      <c r="M3411" s="10"/>
      <c r="N3411"/>
      <c r="O3411"/>
      <c r="P3411" s="10"/>
    </row>
    <row r="3412" spans="13:16" x14ac:dyDescent="0.25">
      <c r="M3412" s="10"/>
      <c r="N3412"/>
      <c r="O3412"/>
      <c r="P3412" s="10"/>
    </row>
    <row r="3413" spans="13:16" x14ac:dyDescent="0.25">
      <c r="M3413" s="10"/>
      <c r="N3413"/>
      <c r="O3413"/>
      <c r="P3413" s="10"/>
    </row>
    <row r="3414" spans="13:16" x14ac:dyDescent="0.25">
      <c r="M3414" s="10"/>
      <c r="N3414"/>
      <c r="O3414"/>
      <c r="P3414" s="10"/>
    </row>
    <row r="3415" spans="13:16" x14ac:dyDescent="0.25">
      <c r="M3415" s="10"/>
      <c r="N3415"/>
      <c r="O3415"/>
      <c r="P3415" s="10"/>
    </row>
    <row r="3416" spans="13:16" x14ac:dyDescent="0.25">
      <c r="M3416" s="10"/>
      <c r="N3416"/>
      <c r="O3416"/>
      <c r="P3416" s="10"/>
    </row>
    <row r="3417" spans="13:16" x14ac:dyDescent="0.25">
      <c r="M3417" s="10"/>
      <c r="N3417"/>
      <c r="O3417"/>
      <c r="P3417" s="10"/>
    </row>
    <row r="3418" spans="13:16" x14ac:dyDescent="0.25">
      <c r="M3418" s="10"/>
      <c r="N3418"/>
      <c r="O3418"/>
      <c r="P3418" s="10"/>
    </row>
    <row r="3419" spans="13:16" x14ac:dyDescent="0.25">
      <c r="M3419" s="10"/>
      <c r="N3419"/>
      <c r="O3419"/>
      <c r="P3419" s="10"/>
    </row>
    <row r="3420" spans="13:16" x14ac:dyDescent="0.25">
      <c r="M3420" s="10"/>
      <c r="N3420"/>
      <c r="O3420"/>
      <c r="P3420" s="10"/>
    </row>
    <row r="3421" spans="13:16" x14ac:dyDescent="0.25">
      <c r="M3421" s="10"/>
      <c r="N3421"/>
      <c r="O3421"/>
      <c r="P3421" s="10"/>
    </row>
    <row r="3422" spans="13:16" x14ac:dyDescent="0.25">
      <c r="M3422" s="10"/>
      <c r="N3422"/>
      <c r="O3422"/>
      <c r="P3422" s="10"/>
    </row>
    <row r="3423" spans="13:16" x14ac:dyDescent="0.25">
      <c r="M3423" s="10"/>
      <c r="N3423"/>
      <c r="O3423"/>
      <c r="P3423" s="10"/>
    </row>
    <row r="3424" spans="13:16" x14ac:dyDescent="0.25">
      <c r="M3424" s="10"/>
      <c r="N3424"/>
      <c r="O3424"/>
      <c r="P3424" s="10"/>
    </row>
    <row r="3425" spans="13:16" x14ac:dyDescent="0.25">
      <c r="M3425" s="10"/>
      <c r="N3425"/>
      <c r="O3425"/>
      <c r="P3425" s="10"/>
    </row>
    <row r="3426" spans="13:16" x14ac:dyDescent="0.25">
      <c r="M3426" s="10"/>
      <c r="N3426"/>
      <c r="O3426"/>
      <c r="P3426" s="10"/>
    </row>
    <row r="3427" spans="13:16" x14ac:dyDescent="0.25">
      <c r="M3427" s="10"/>
      <c r="N3427"/>
      <c r="O3427"/>
      <c r="P3427" s="10"/>
    </row>
    <row r="3428" spans="13:16" x14ac:dyDescent="0.25">
      <c r="M3428" s="10"/>
      <c r="N3428"/>
      <c r="O3428"/>
      <c r="P3428" s="10"/>
    </row>
    <row r="3429" spans="13:16" x14ac:dyDescent="0.25">
      <c r="M3429" s="10"/>
      <c r="N3429"/>
      <c r="O3429"/>
      <c r="P3429" s="10"/>
    </row>
    <row r="3430" spans="13:16" x14ac:dyDescent="0.25">
      <c r="M3430" s="10"/>
      <c r="N3430"/>
      <c r="O3430"/>
      <c r="P3430" s="10"/>
    </row>
    <row r="3431" spans="13:16" x14ac:dyDescent="0.25">
      <c r="M3431" s="10"/>
      <c r="N3431"/>
      <c r="O3431"/>
      <c r="P3431" s="10"/>
    </row>
    <row r="3432" spans="13:16" x14ac:dyDescent="0.25">
      <c r="M3432" s="10"/>
      <c r="N3432"/>
      <c r="O3432"/>
      <c r="P3432" s="10"/>
    </row>
    <row r="3433" spans="13:16" x14ac:dyDescent="0.25">
      <c r="M3433" s="10"/>
      <c r="N3433"/>
      <c r="O3433"/>
      <c r="P3433" s="10"/>
    </row>
    <row r="3434" spans="13:16" x14ac:dyDescent="0.25">
      <c r="M3434" s="10"/>
      <c r="N3434"/>
      <c r="O3434"/>
      <c r="P3434" s="10"/>
    </row>
    <row r="3435" spans="13:16" x14ac:dyDescent="0.25">
      <c r="M3435" s="10"/>
      <c r="N3435"/>
      <c r="O3435"/>
      <c r="P3435" s="10"/>
    </row>
    <row r="3436" spans="13:16" x14ac:dyDescent="0.25">
      <c r="M3436" s="10"/>
      <c r="N3436"/>
      <c r="O3436"/>
      <c r="P3436" s="10"/>
    </row>
    <row r="3437" spans="13:16" x14ac:dyDescent="0.25">
      <c r="M3437" s="10"/>
      <c r="N3437"/>
      <c r="O3437"/>
      <c r="P3437" s="10"/>
    </row>
    <row r="3438" spans="13:16" x14ac:dyDescent="0.25">
      <c r="M3438" s="10"/>
      <c r="N3438"/>
      <c r="O3438"/>
      <c r="P3438" s="10"/>
    </row>
    <row r="3439" spans="13:16" x14ac:dyDescent="0.25">
      <c r="M3439" s="10"/>
      <c r="N3439"/>
      <c r="O3439"/>
      <c r="P3439" s="10"/>
    </row>
    <row r="3440" spans="13:16" x14ac:dyDescent="0.25">
      <c r="M3440" s="10"/>
      <c r="N3440"/>
      <c r="O3440"/>
      <c r="P3440" s="10"/>
    </row>
    <row r="3441" spans="13:16" x14ac:dyDescent="0.25">
      <c r="M3441" s="10"/>
      <c r="N3441"/>
      <c r="O3441"/>
      <c r="P3441" s="10"/>
    </row>
    <row r="3442" spans="13:16" x14ac:dyDescent="0.25">
      <c r="M3442" s="10"/>
      <c r="N3442"/>
      <c r="O3442"/>
      <c r="P3442" s="10"/>
    </row>
    <row r="3443" spans="13:16" x14ac:dyDescent="0.25">
      <c r="M3443" s="10"/>
      <c r="N3443"/>
      <c r="O3443"/>
      <c r="P3443" s="10"/>
    </row>
    <row r="3444" spans="13:16" x14ac:dyDescent="0.25">
      <c r="M3444" s="10"/>
      <c r="N3444"/>
      <c r="O3444"/>
      <c r="P3444" s="10"/>
    </row>
    <row r="3445" spans="13:16" x14ac:dyDescent="0.25">
      <c r="M3445" s="10"/>
      <c r="N3445"/>
      <c r="O3445"/>
      <c r="P3445" s="10"/>
    </row>
    <row r="3446" spans="13:16" x14ac:dyDescent="0.25">
      <c r="M3446" s="10"/>
      <c r="N3446"/>
      <c r="O3446"/>
      <c r="P3446" s="10"/>
    </row>
    <row r="3447" spans="13:16" x14ac:dyDescent="0.25">
      <c r="M3447" s="10"/>
      <c r="N3447"/>
      <c r="O3447"/>
      <c r="P3447" s="10"/>
    </row>
    <row r="3448" spans="13:16" x14ac:dyDescent="0.25">
      <c r="M3448" s="10"/>
      <c r="N3448"/>
      <c r="O3448"/>
      <c r="P3448" s="10"/>
    </row>
    <row r="3449" spans="13:16" x14ac:dyDescent="0.25">
      <c r="M3449" s="10"/>
      <c r="N3449"/>
      <c r="O3449"/>
      <c r="P3449" s="10"/>
    </row>
    <row r="3450" spans="13:16" x14ac:dyDescent="0.25">
      <c r="M3450" s="10"/>
      <c r="N3450"/>
      <c r="O3450"/>
      <c r="P3450" s="10"/>
    </row>
    <row r="3451" spans="13:16" x14ac:dyDescent="0.25">
      <c r="M3451" s="10"/>
      <c r="N3451"/>
      <c r="O3451"/>
      <c r="P3451" s="10"/>
    </row>
    <row r="3452" spans="13:16" x14ac:dyDescent="0.25">
      <c r="M3452" s="10"/>
      <c r="N3452"/>
      <c r="O3452"/>
      <c r="P3452" s="10"/>
    </row>
    <row r="3453" spans="13:16" x14ac:dyDescent="0.25">
      <c r="M3453" s="10"/>
      <c r="N3453"/>
      <c r="O3453"/>
      <c r="P3453" s="10"/>
    </row>
    <row r="3454" spans="13:16" x14ac:dyDescent="0.25">
      <c r="M3454" s="10"/>
      <c r="N3454"/>
      <c r="O3454"/>
      <c r="P3454" s="10"/>
    </row>
    <row r="3455" spans="13:16" x14ac:dyDescent="0.25">
      <c r="M3455" s="10"/>
      <c r="N3455"/>
      <c r="O3455"/>
      <c r="P3455" s="10"/>
    </row>
    <row r="3456" spans="13:16" x14ac:dyDescent="0.25">
      <c r="M3456" s="10"/>
      <c r="N3456"/>
      <c r="O3456"/>
      <c r="P3456" s="10"/>
    </row>
    <row r="3457" spans="13:16" x14ac:dyDescent="0.25">
      <c r="M3457" s="10"/>
      <c r="N3457"/>
      <c r="O3457"/>
      <c r="P3457" s="10"/>
    </row>
    <row r="3458" spans="13:16" x14ac:dyDescent="0.25">
      <c r="M3458" s="10"/>
      <c r="N3458"/>
      <c r="O3458"/>
      <c r="P3458" s="10"/>
    </row>
    <row r="3459" spans="13:16" x14ac:dyDescent="0.25">
      <c r="M3459" s="10"/>
      <c r="N3459"/>
      <c r="O3459"/>
      <c r="P3459" s="10"/>
    </row>
    <row r="3460" spans="13:16" x14ac:dyDescent="0.25">
      <c r="M3460" s="10"/>
      <c r="N3460"/>
      <c r="O3460"/>
      <c r="P3460" s="10"/>
    </row>
    <row r="3461" spans="13:16" x14ac:dyDescent="0.25">
      <c r="M3461" s="10"/>
      <c r="N3461"/>
      <c r="O3461"/>
      <c r="P3461" s="10"/>
    </row>
    <row r="3462" spans="13:16" x14ac:dyDescent="0.25">
      <c r="M3462" s="10"/>
      <c r="N3462"/>
      <c r="O3462"/>
      <c r="P3462" s="10"/>
    </row>
    <row r="3463" spans="13:16" x14ac:dyDescent="0.25">
      <c r="M3463" s="10"/>
      <c r="N3463"/>
      <c r="O3463"/>
      <c r="P3463" s="10"/>
    </row>
    <row r="3464" spans="13:16" x14ac:dyDescent="0.25">
      <c r="M3464" s="10"/>
      <c r="N3464"/>
      <c r="O3464"/>
      <c r="P3464" s="10"/>
    </row>
    <row r="3465" spans="13:16" x14ac:dyDescent="0.25">
      <c r="M3465" s="10"/>
      <c r="N3465"/>
      <c r="O3465"/>
      <c r="P3465" s="10"/>
    </row>
    <row r="3466" spans="13:16" x14ac:dyDescent="0.25">
      <c r="M3466" s="10"/>
      <c r="N3466"/>
      <c r="O3466"/>
      <c r="P3466" s="10"/>
    </row>
    <row r="3467" spans="13:16" x14ac:dyDescent="0.25">
      <c r="M3467" s="10"/>
      <c r="N3467"/>
      <c r="O3467"/>
      <c r="P3467" s="10"/>
    </row>
    <row r="3468" spans="13:16" x14ac:dyDescent="0.25">
      <c r="M3468" s="10"/>
      <c r="N3468"/>
      <c r="O3468"/>
      <c r="P3468" s="10"/>
    </row>
    <row r="3469" spans="13:16" x14ac:dyDescent="0.25">
      <c r="M3469" s="10"/>
      <c r="N3469"/>
      <c r="O3469"/>
      <c r="P3469" s="10"/>
    </row>
    <row r="3470" spans="13:16" x14ac:dyDescent="0.25">
      <c r="M3470" s="10"/>
      <c r="N3470"/>
      <c r="O3470"/>
      <c r="P3470" s="10"/>
    </row>
    <row r="3471" spans="13:16" x14ac:dyDescent="0.25">
      <c r="M3471" s="10"/>
      <c r="N3471"/>
      <c r="O3471"/>
      <c r="P3471" s="10"/>
    </row>
    <row r="3472" spans="13:16" x14ac:dyDescent="0.25">
      <c r="M3472" s="10"/>
      <c r="N3472"/>
      <c r="O3472"/>
      <c r="P3472" s="10"/>
    </row>
    <row r="3473" spans="13:16" x14ac:dyDescent="0.25">
      <c r="M3473" s="10"/>
      <c r="N3473"/>
      <c r="O3473"/>
      <c r="P3473" s="10"/>
    </row>
    <row r="3474" spans="13:16" x14ac:dyDescent="0.25">
      <c r="M3474" s="10"/>
      <c r="N3474"/>
      <c r="O3474"/>
      <c r="P3474" s="10"/>
    </row>
    <row r="3475" spans="13:16" x14ac:dyDescent="0.25">
      <c r="M3475" s="10"/>
      <c r="N3475"/>
      <c r="O3475"/>
      <c r="P3475" s="10"/>
    </row>
    <row r="3476" spans="13:16" x14ac:dyDescent="0.25">
      <c r="M3476" s="10"/>
      <c r="N3476"/>
      <c r="O3476"/>
      <c r="P3476" s="10"/>
    </row>
    <row r="3477" spans="13:16" x14ac:dyDescent="0.25">
      <c r="M3477" s="10"/>
      <c r="N3477"/>
      <c r="O3477"/>
      <c r="P3477" s="10"/>
    </row>
    <row r="3478" spans="13:16" x14ac:dyDescent="0.25">
      <c r="M3478" s="10"/>
      <c r="N3478"/>
      <c r="O3478"/>
      <c r="P3478" s="10"/>
    </row>
    <row r="3479" spans="13:16" x14ac:dyDescent="0.25">
      <c r="M3479" s="10"/>
      <c r="N3479"/>
      <c r="O3479"/>
      <c r="P3479" s="10"/>
    </row>
    <row r="3480" spans="13:16" x14ac:dyDescent="0.25">
      <c r="M3480" s="10"/>
      <c r="N3480"/>
      <c r="O3480"/>
      <c r="P3480" s="10"/>
    </row>
    <row r="3481" spans="13:16" x14ac:dyDescent="0.25">
      <c r="M3481" s="10"/>
      <c r="N3481"/>
      <c r="O3481"/>
      <c r="P3481" s="10"/>
    </row>
    <row r="3482" spans="13:16" x14ac:dyDescent="0.25">
      <c r="M3482" s="10"/>
      <c r="N3482"/>
      <c r="O3482"/>
      <c r="P3482" s="10"/>
    </row>
    <row r="3483" spans="13:16" x14ac:dyDescent="0.25">
      <c r="M3483" s="10"/>
      <c r="N3483"/>
      <c r="O3483"/>
      <c r="P3483" s="10"/>
    </row>
    <row r="3484" spans="13:16" x14ac:dyDescent="0.25">
      <c r="M3484" s="10"/>
      <c r="N3484"/>
      <c r="O3484"/>
      <c r="P3484" s="10"/>
    </row>
    <row r="3485" spans="13:16" x14ac:dyDescent="0.25">
      <c r="M3485" s="10"/>
      <c r="N3485"/>
      <c r="O3485"/>
      <c r="P3485" s="10"/>
    </row>
    <row r="3486" spans="13:16" x14ac:dyDescent="0.25">
      <c r="M3486" s="10"/>
      <c r="N3486"/>
      <c r="O3486"/>
      <c r="P3486" s="10"/>
    </row>
    <row r="3487" spans="13:16" x14ac:dyDescent="0.25">
      <c r="M3487" s="10"/>
      <c r="N3487"/>
      <c r="O3487"/>
      <c r="P3487" s="10"/>
    </row>
    <row r="3488" spans="13:16" x14ac:dyDescent="0.25">
      <c r="M3488" s="10"/>
      <c r="N3488"/>
      <c r="O3488"/>
      <c r="P3488" s="10"/>
    </row>
    <row r="3489" spans="13:16" x14ac:dyDescent="0.25">
      <c r="M3489" s="10"/>
      <c r="N3489"/>
      <c r="O3489"/>
      <c r="P3489" s="10"/>
    </row>
    <row r="3490" spans="13:16" x14ac:dyDescent="0.25">
      <c r="M3490" s="10"/>
      <c r="N3490"/>
      <c r="O3490"/>
      <c r="P3490" s="10"/>
    </row>
    <row r="3491" spans="13:16" x14ac:dyDescent="0.25">
      <c r="M3491" s="10"/>
      <c r="N3491"/>
      <c r="O3491"/>
      <c r="P3491" s="10"/>
    </row>
    <row r="3492" spans="13:16" x14ac:dyDescent="0.25">
      <c r="M3492" s="10"/>
      <c r="N3492"/>
      <c r="O3492"/>
      <c r="P3492" s="10"/>
    </row>
    <row r="3493" spans="13:16" x14ac:dyDescent="0.25">
      <c r="M3493" s="10"/>
      <c r="N3493"/>
      <c r="O3493"/>
      <c r="P3493" s="10"/>
    </row>
    <row r="3494" spans="13:16" x14ac:dyDescent="0.25">
      <c r="M3494" s="10"/>
      <c r="N3494"/>
      <c r="O3494"/>
      <c r="P3494" s="10"/>
    </row>
    <row r="3495" spans="13:16" x14ac:dyDescent="0.25">
      <c r="M3495" s="10"/>
      <c r="N3495"/>
      <c r="O3495"/>
      <c r="P3495" s="10"/>
    </row>
    <row r="3496" spans="13:16" x14ac:dyDescent="0.25">
      <c r="M3496" s="10"/>
      <c r="N3496"/>
      <c r="O3496"/>
      <c r="P3496" s="10"/>
    </row>
    <row r="3497" spans="13:16" x14ac:dyDescent="0.25">
      <c r="M3497" s="10"/>
      <c r="N3497"/>
      <c r="O3497"/>
      <c r="P3497" s="10"/>
    </row>
    <row r="3498" spans="13:16" x14ac:dyDescent="0.25">
      <c r="M3498" s="10"/>
      <c r="N3498"/>
      <c r="O3498"/>
      <c r="P3498" s="10"/>
    </row>
    <row r="3499" spans="13:16" x14ac:dyDescent="0.25">
      <c r="M3499" s="10"/>
      <c r="N3499"/>
      <c r="O3499"/>
      <c r="P3499" s="10"/>
    </row>
    <row r="3500" spans="13:16" x14ac:dyDescent="0.25">
      <c r="M3500" s="10"/>
      <c r="N3500"/>
      <c r="O3500"/>
      <c r="P3500" s="10"/>
    </row>
    <row r="3501" spans="13:16" x14ac:dyDescent="0.25">
      <c r="M3501" s="10"/>
      <c r="N3501"/>
      <c r="O3501"/>
      <c r="P3501" s="10"/>
    </row>
    <row r="3502" spans="13:16" x14ac:dyDescent="0.25">
      <c r="M3502" s="10"/>
      <c r="N3502"/>
      <c r="O3502"/>
      <c r="P3502" s="10"/>
    </row>
    <row r="3503" spans="13:16" x14ac:dyDescent="0.25">
      <c r="M3503" s="10"/>
      <c r="N3503"/>
      <c r="O3503"/>
      <c r="P3503" s="10"/>
    </row>
    <row r="3504" spans="13:16" x14ac:dyDescent="0.25">
      <c r="M3504" s="10"/>
      <c r="N3504"/>
      <c r="O3504"/>
      <c r="P3504" s="10"/>
    </row>
    <row r="3505" spans="13:16" x14ac:dyDescent="0.25">
      <c r="M3505" s="10"/>
      <c r="N3505"/>
      <c r="O3505"/>
      <c r="P3505" s="10"/>
    </row>
    <row r="3506" spans="13:16" x14ac:dyDescent="0.25">
      <c r="M3506" s="10"/>
      <c r="N3506"/>
      <c r="O3506"/>
      <c r="P3506" s="10"/>
    </row>
    <row r="3507" spans="13:16" x14ac:dyDescent="0.25">
      <c r="M3507" s="10"/>
      <c r="N3507"/>
      <c r="O3507"/>
      <c r="P3507" s="10"/>
    </row>
    <row r="3508" spans="13:16" x14ac:dyDescent="0.25">
      <c r="M3508" s="10"/>
      <c r="N3508"/>
      <c r="O3508"/>
      <c r="P3508" s="10"/>
    </row>
    <row r="3509" spans="13:16" x14ac:dyDescent="0.25">
      <c r="M3509" s="10"/>
      <c r="N3509"/>
      <c r="O3509"/>
      <c r="P3509" s="10"/>
    </row>
    <row r="3510" spans="13:16" x14ac:dyDescent="0.25">
      <c r="M3510" s="10"/>
      <c r="N3510"/>
      <c r="O3510"/>
      <c r="P3510" s="10"/>
    </row>
    <row r="3511" spans="13:16" x14ac:dyDescent="0.25">
      <c r="M3511" s="10"/>
      <c r="N3511"/>
      <c r="O3511"/>
      <c r="P3511" s="10"/>
    </row>
    <row r="3512" spans="13:16" x14ac:dyDescent="0.25">
      <c r="M3512" s="10"/>
      <c r="N3512"/>
      <c r="O3512"/>
      <c r="P3512" s="10"/>
    </row>
    <row r="3513" spans="13:16" x14ac:dyDescent="0.25">
      <c r="M3513" s="10"/>
      <c r="N3513"/>
      <c r="O3513"/>
      <c r="P3513" s="10"/>
    </row>
    <row r="3514" spans="13:16" x14ac:dyDescent="0.25">
      <c r="M3514" s="10"/>
      <c r="N3514"/>
      <c r="O3514"/>
      <c r="P3514" s="10"/>
    </row>
    <row r="3515" spans="13:16" x14ac:dyDescent="0.25">
      <c r="M3515" s="10"/>
      <c r="N3515"/>
      <c r="O3515"/>
      <c r="P3515" s="10"/>
    </row>
    <row r="3516" spans="13:16" x14ac:dyDescent="0.25">
      <c r="M3516" s="10"/>
      <c r="N3516"/>
      <c r="O3516"/>
      <c r="P3516" s="10"/>
    </row>
    <row r="3517" spans="13:16" x14ac:dyDescent="0.25">
      <c r="M3517" s="10"/>
      <c r="N3517"/>
      <c r="O3517"/>
      <c r="P3517" s="10"/>
    </row>
    <row r="3518" spans="13:16" x14ac:dyDescent="0.25">
      <c r="M3518" s="10"/>
      <c r="N3518"/>
      <c r="O3518"/>
      <c r="P3518" s="10"/>
    </row>
    <row r="3519" spans="13:16" x14ac:dyDescent="0.25">
      <c r="M3519" s="10"/>
      <c r="N3519"/>
      <c r="O3519"/>
      <c r="P3519" s="10"/>
    </row>
    <row r="3520" spans="13:16" x14ac:dyDescent="0.25">
      <c r="M3520" s="10"/>
      <c r="N3520"/>
      <c r="O3520"/>
      <c r="P3520" s="10"/>
    </row>
    <row r="3521" spans="13:16" x14ac:dyDescent="0.25">
      <c r="M3521" s="10"/>
      <c r="N3521"/>
      <c r="O3521"/>
      <c r="P3521" s="10"/>
    </row>
    <row r="3522" spans="13:16" x14ac:dyDescent="0.25">
      <c r="M3522" s="10"/>
      <c r="N3522"/>
      <c r="O3522"/>
      <c r="P3522" s="10"/>
    </row>
    <row r="3523" spans="13:16" x14ac:dyDescent="0.25">
      <c r="M3523" s="10"/>
      <c r="N3523"/>
      <c r="O3523"/>
      <c r="P3523" s="10"/>
    </row>
    <row r="3524" spans="13:16" x14ac:dyDescent="0.25">
      <c r="M3524" s="10"/>
      <c r="N3524"/>
      <c r="O3524"/>
      <c r="P3524" s="10"/>
    </row>
    <row r="3525" spans="13:16" x14ac:dyDescent="0.25">
      <c r="M3525" s="10"/>
      <c r="N3525"/>
      <c r="O3525"/>
      <c r="P3525" s="10"/>
    </row>
    <row r="3526" spans="13:16" x14ac:dyDescent="0.25">
      <c r="M3526" s="10"/>
      <c r="N3526"/>
      <c r="O3526"/>
      <c r="P3526" s="10"/>
    </row>
    <row r="3527" spans="13:16" x14ac:dyDescent="0.25">
      <c r="M3527" s="10"/>
      <c r="N3527"/>
      <c r="O3527"/>
      <c r="P3527" s="10"/>
    </row>
    <row r="3528" spans="13:16" x14ac:dyDescent="0.25">
      <c r="M3528" s="10"/>
      <c r="N3528"/>
      <c r="O3528"/>
      <c r="P3528" s="10"/>
    </row>
    <row r="3529" spans="13:16" x14ac:dyDescent="0.25">
      <c r="M3529" s="10"/>
      <c r="N3529"/>
      <c r="O3529"/>
      <c r="P3529" s="10"/>
    </row>
    <row r="3530" spans="13:16" x14ac:dyDescent="0.25">
      <c r="M3530" s="10"/>
      <c r="N3530"/>
      <c r="O3530"/>
      <c r="P3530" s="10"/>
    </row>
    <row r="3531" spans="13:16" x14ac:dyDescent="0.25">
      <c r="M3531" s="10"/>
      <c r="N3531"/>
      <c r="O3531"/>
      <c r="P3531" s="10"/>
    </row>
    <row r="3532" spans="13:16" x14ac:dyDescent="0.25">
      <c r="M3532" s="10"/>
      <c r="N3532"/>
      <c r="O3532"/>
      <c r="P3532" s="10"/>
    </row>
    <row r="3533" spans="13:16" x14ac:dyDescent="0.25">
      <c r="M3533" s="10"/>
      <c r="N3533"/>
      <c r="O3533"/>
      <c r="P3533" s="10"/>
    </row>
    <row r="3534" spans="13:16" x14ac:dyDescent="0.25">
      <c r="M3534" s="10"/>
      <c r="N3534"/>
      <c r="O3534"/>
      <c r="P3534" s="10"/>
    </row>
    <row r="3535" spans="13:16" x14ac:dyDescent="0.25">
      <c r="M3535" s="10"/>
      <c r="N3535"/>
      <c r="O3535"/>
      <c r="P3535" s="10"/>
    </row>
    <row r="3536" spans="13:16" x14ac:dyDescent="0.25">
      <c r="M3536" s="10"/>
      <c r="N3536"/>
      <c r="O3536"/>
      <c r="P3536" s="10"/>
    </row>
    <row r="3537" spans="13:16" x14ac:dyDescent="0.25">
      <c r="M3537" s="10"/>
      <c r="N3537"/>
      <c r="O3537"/>
      <c r="P3537" s="10"/>
    </row>
    <row r="3538" spans="13:16" x14ac:dyDescent="0.25">
      <c r="M3538" s="10"/>
      <c r="N3538"/>
      <c r="O3538"/>
      <c r="P3538" s="10"/>
    </row>
    <row r="3539" spans="13:16" x14ac:dyDescent="0.25">
      <c r="M3539" s="10"/>
      <c r="N3539"/>
      <c r="O3539"/>
      <c r="P3539" s="10"/>
    </row>
    <row r="3540" spans="13:16" x14ac:dyDescent="0.25">
      <c r="M3540" s="10"/>
      <c r="N3540"/>
      <c r="O3540"/>
      <c r="P3540" s="10"/>
    </row>
    <row r="3541" spans="13:16" x14ac:dyDescent="0.25">
      <c r="M3541" s="10"/>
      <c r="N3541"/>
      <c r="O3541"/>
      <c r="P3541" s="10"/>
    </row>
    <row r="3542" spans="13:16" x14ac:dyDescent="0.25">
      <c r="M3542" s="10"/>
      <c r="N3542"/>
      <c r="O3542"/>
      <c r="P3542" s="10"/>
    </row>
    <row r="3543" spans="13:16" x14ac:dyDescent="0.25">
      <c r="M3543" s="10"/>
      <c r="N3543"/>
      <c r="O3543"/>
      <c r="P3543" s="10"/>
    </row>
    <row r="3544" spans="13:16" x14ac:dyDescent="0.25">
      <c r="M3544" s="10"/>
      <c r="N3544"/>
      <c r="O3544"/>
      <c r="P3544" s="10"/>
    </row>
    <row r="3545" spans="13:16" x14ac:dyDescent="0.25">
      <c r="M3545" s="10"/>
      <c r="N3545"/>
      <c r="O3545"/>
      <c r="P3545" s="10"/>
    </row>
    <row r="3546" spans="13:16" x14ac:dyDescent="0.25">
      <c r="M3546" s="10"/>
      <c r="N3546"/>
      <c r="O3546"/>
      <c r="P3546" s="10"/>
    </row>
    <row r="3547" spans="13:16" x14ac:dyDescent="0.25">
      <c r="M3547" s="10"/>
      <c r="N3547"/>
      <c r="O3547"/>
      <c r="P3547" s="10"/>
    </row>
    <row r="3548" spans="13:16" x14ac:dyDescent="0.25">
      <c r="M3548" s="10"/>
      <c r="N3548"/>
      <c r="O3548"/>
      <c r="P3548" s="10"/>
    </row>
    <row r="3549" spans="13:16" x14ac:dyDescent="0.25">
      <c r="M3549" s="10"/>
      <c r="N3549"/>
      <c r="O3549"/>
      <c r="P3549" s="10"/>
    </row>
    <row r="3550" spans="13:16" x14ac:dyDescent="0.25">
      <c r="M3550" s="10"/>
      <c r="N3550"/>
      <c r="O3550"/>
      <c r="P3550" s="10"/>
    </row>
    <row r="3551" spans="13:16" x14ac:dyDescent="0.25">
      <c r="M3551" s="10"/>
      <c r="N3551"/>
      <c r="O3551"/>
      <c r="P3551" s="10"/>
    </row>
    <row r="3552" spans="13:16" x14ac:dyDescent="0.25">
      <c r="M3552" s="10"/>
      <c r="N3552"/>
      <c r="O3552"/>
      <c r="P3552" s="10"/>
    </row>
    <row r="3553" spans="13:16" x14ac:dyDescent="0.25">
      <c r="M3553" s="10"/>
      <c r="N3553"/>
      <c r="O3553"/>
      <c r="P3553" s="10"/>
    </row>
    <row r="3554" spans="13:16" x14ac:dyDescent="0.25">
      <c r="M3554" s="10"/>
      <c r="N3554"/>
      <c r="O3554"/>
      <c r="P3554" s="10"/>
    </row>
    <row r="3555" spans="13:16" x14ac:dyDescent="0.25">
      <c r="M3555" s="10"/>
      <c r="N3555"/>
      <c r="O3555"/>
      <c r="P3555" s="10"/>
    </row>
    <row r="3556" spans="13:16" x14ac:dyDescent="0.25">
      <c r="M3556" s="10"/>
      <c r="N3556"/>
      <c r="O3556"/>
      <c r="P3556" s="10"/>
    </row>
    <row r="3557" spans="13:16" x14ac:dyDescent="0.25">
      <c r="M3557" s="10"/>
      <c r="N3557"/>
      <c r="O3557"/>
      <c r="P3557" s="10"/>
    </row>
    <row r="3558" spans="13:16" x14ac:dyDescent="0.25">
      <c r="M3558" s="10"/>
      <c r="N3558"/>
      <c r="O3558"/>
      <c r="P3558" s="10"/>
    </row>
    <row r="3559" spans="13:16" x14ac:dyDescent="0.25">
      <c r="M3559" s="10"/>
      <c r="N3559"/>
      <c r="O3559"/>
      <c r="P3559" s="10"/>
    </row>
    <row r="3560" spans="13:16" x14ac:dyDescent="0.25">
      <c r="M3560" s="10"/>
      <c r="N3560"/>
      <c r="O3560"/>
      <c r="P3560" s="10"/>
    </row>
    <row r="3561" spans="13:16" x14ac:dyDescent="0.25">
      <c r="M3561" s="10"/>
      <c r="N3561"/>
      <c r="O3561"/>
      <c r="P3561" s="10"/>
    </row>
    <row r="3562" spans="13:16" x14ac:dyDescent="0.25">
      <c r="M3562" s="10"/>
      <c r="N3562"/>
      <c r="O3562"/>
      <c r="P3562" s="10"/>
    </row>
    <row r="3563" spans="13:16" x14ac:dyDescent="0.25">
      <c r="M3563" s="10"/>
      <c r="N3563"/>
      <c r="O3563"/>
      <c r="P3563" s="10"/>
    </row>
    <row r="3564" spans="13:16" x14ac:dyDescent="0.25">
      <c r="M3564" s="10"/>
      <c r="N3564"/>
      <c r="O3564"/>
      <c r="P3564" s="10"/>
    </row>
    <row r="3565" spans="13:16" x14ac:dyDescent="0.25">
      <c r="M3565" s="10"/>
      <c r="N3565"/>
      <c r="O3565"/>
      <c r="P3565" s="10"/>
    </row>
    <row r="3566" spans="13:16" x14ac:dyDescent="0.25">
      <c r="M3566" s="10"/>
      <c r="N3566"/>
      <c r="O3566"/>
      <c r="P3566" s="10"/>
    </row>
    <row r="3567" spans="13:16" x14ac:dyDescent="0.25">
      <c r="M3567" s="10"/>
      <c r="N3567"/>
      <c r="O3567"/>
      <c r="P3567" s="10"/>
    </row>
    <row r="3568" spans="13:16" x14ac:dyDescent="0.25">
      <c r="M3568" s="10"/>
      <c r="N3568"/>
      <c r="O3568"/>
      <c r="P3568" s="10"/>
    </row>
    <row r="3569" spans="13:16" x14ac:dyDescent="0.25">
      <c r="M3569" s="10"/>
      <c r="N3569"/>
      <c r="O3569"/>
      <c r="P3569" s="10"/>
    </row>
    <row r="3570" spans="13:16" x14ac:dyDescent="0.25">
      <c r="M3570" s="10"/>
      <c r="N3570"/>
      <c r="O3570"/>
      <c r="P3570" s="10"/>
    </row>
    <row r="3571" spans="13:16" x14ac:dyDescent="0.25">
      <c r="M3571" s="10"/>
      <c r="N3571"/>
      <c r="O3571"/>
      <c r="P3571" s="10"/>
    </row>
    <row r="3572" spans="13:16" x14ac:dyDescent="0.25">
      <c r="M3572" s="10"/>
      <c r="N3572"/>
      <c r="O3572"/>
      <c r="P3572" s="10"/>
    </row>
    <row r="3573" spans="13:16" x14ac:dyDescent="0.25">
      <c r="M3573" s="10"/>
      <c r="N3573"/>
      <c r="O3573"/>
      <c r="P3573" s="10"/>
    </row>
    <row r="3574" spans="13:16" x14ac:dyDescent="0.25">
      <c r="M3574" s="10"/>
      <c r="N3574"/>
      <c r="O3574"/>
      <c r="P3574" s="10"/>
    </row>
    <row r="3575" spans="13:16" x14ac:dyDescent="0.25">
      <c r="M3575" s="10"/>
      <c r="N3575"/>
      <c r="O3575"/>
      <c r="P3575" s="10"/>
    </row>
    <row r="3576" spans="13:16" x14ac:dyDescent="0.25">
      <c r="M3576" s="10"/>
      <c r="N3576"/>
      <c r="O3576"/>
      <c r="P3576" s="10"/>
    </row>
    <row r="3577" spans="13:16" x14ac:dyDescent="0.25">
      <c r="M3577" s="10"/>
      <c r="N3577"/>
      <c r="O3577"/>
      <c r="P3577" s="10"/>
    </row>
    <row r="3578" spans="13:16" x14ac:dyDescent="0.25">
      <c r="M3578" s="10"/>
      <c r="N3578"/>
      <c r="O3578"/>
      <c r="P3578" s="10"/>
    </row>
    <row r="3579" spans="13:16" x14ac:dyDescent="0.25">
      <c r="M3579" s="10"/>
      <c r="N3579"/>
      <c r="O3579"/>
      <c r="P3579" s="10"/>
    </row>
    <row r="3580" spans="13:16" x14ac:dyDescent="0.25">
      <c r="M3580" s="10"/>
      <c r="N3580"/>
      <c r="O3580"/>
      <c r="P3580" s="10"/>
    </row>
    <row r="3581" spans="13:16" x14ac:dyDescent="0.25">
      <c r="M3581" s="10"/>
      <c r="N3581"/>
      <c r="O3581"/>
      <c r="P3581" s="10"/>
    </row>
    <row r="3582" spans="13:16" x14ac:dyDescent="0.25">
      <c r="M3582" s="10"/>
      <c r="N3582"/>
      <c r="O3582"/>
      <c r="P3582" s="10"/>
    </row>
    <row r="3583" spans="13:16" x14ac:dyDescent="0.25">
      <c r="M3583" s="10"/>
      <c r="N3583"/>
      <c r="O3583"/>
      <c r="P3583" s="10"/>
    </row>
    <row r="3584" spans="13:16" x14ac:dyDescent="0.25">
      <c r="M3584" s="10"/>
      <c r="N3584"/>
      <c r="O3584"/>
      <c r="P3584" s="10"/>
    </row>
    <row r="3585" spans="13:16" x14ac:dyDescent="0.25">
      <c r="M3585" s="10"/>
      <c r="N3585"/>
      <c r="O3585"/>
      <c r="P3585" s="10"/>
    </row>
    <row r="3586" spans="13:16" x14ac:dyDescent="0.25">
      <c r="M3586" s="10"/>
      <c r="N3586"/>
      <c r="O3586"/>
      <c r="P3586" s="10"/>
    </row>
    <row r="3587" spans="13:16" x14ac:dyDescent="0.25">
      <c r="M3587" s="10"/>
      <c r="N3587"/>
      <c r="O3587"/>
      <c r="P3587" s="10"/>
    </row>
    <row r="3588" spans="13:16" x14ac:dyDescent="0.25">
      <c r="M3588" s="10"/>
      <c r="N3588"/>
      <c r="O3588"/>
      <c r="P3588" s="10"/>
    </row>
    <row r="3589" spans="13:16" x14ac:dyDescent="0.25">
      <c r="M3589" s="10"/>
      <c r="N3589"/>
      <c r="O3589"/>
      <c r="P3589" s="10"/>
    </row>
    <row r="3590" spans="13:16" x14ac:dyDescent="0.25">
      <c r="M3590" s="10"/>
      <c r="N3590"/>
      <c r="O3590"/>
      <c r="P3590" s="10"/>
    </row>
    <row r="3591" spans="13:16" x14ac:dyDescent="0.25">
      <c r="M3591" s="10"/>
      <c r="N3591"/>
      <c r="O3591"/>
      <c r="P3591" s="10"/>
    </row>
    <row r="3592" spans="13:16" x14ac:dyDescent="0.25">
      <c r="M3592" s="10"/>
      <c r="N3592"/>
      <c r="O3592"/>
      <c r="P3592" s="10"/>
    </row>
    <row r="3593" spans="13:16" x14ac:dyDescent="0.25">
      <c r="M3593" s="10"/>
      <c r="N3593"/>
      <c r="O3593"/>
      <c r="P3593" s="10"/>
    </row>
    <row r="3594" spans="13:16" x14ac:dyDescent="0.25">
      <c r="M3594" s="10"/>
      <c r="N3594"/>
      <c r="O3594"/>
      <c r="P3594" s="10"/>
    </row>
    <row r="3595" spans="13:16" x14ac:dyDescent="0.25">
      <c r="M3595" s="10"/>
      <c r="N3595"/>
      <c r="O3595"/>
      <c r="P3595" s="10"/>
    </row>
    <row r="3596" spans="13:16" x14ac:dyDescent="0.25">
      <c r="M3596" s="10"/>
      <c r="N3596"/>
      <c r="O3596"/>
      <c r="P3596" s="10"/>
    </row>
    <row r="3597" spans="13:16" x14ac:dyDescent="0.25">
      <c r="M3597" s="10"/>
      <c r="N3597"/>
      <c r="O3597"/>
      <c r="P3597" s="10"/>
    </row>
    <row r="3598" spans="13:16" x14ac:dyDescent="0.25">
      <c r="M3598" s="10"/>
      <c r="N3598"/>
      <c r="O3598"/>
      <c r="P3598" s="10"/>
    </row>
    <row r="3599" spans="13:16" x14ac:dyDescent="0.25">
      <c r="M3599" s="10"/>
      <c r="N3599"/>
      <c r="O3599"/>
      <c r="P3599" s="10"/>
    </row>
    <row r="3600" spans="13:16" x14ac:dyDescent="0.25">
      <c r="M3600" s="10"/>
      <c r="N3600"/>
      <c r="O3600"/>
      <c r="P3600" s="10"/>
    </row>
    <row r="3601" spans="13:16" x14ac:dyDescent="0.25">
      <c r="M3601" s="10"/>
      <c r="N3601"/>
      <c r="O3601"/>
      <c r="P3601" s="10"/>
    </row>
    <row r="3602" spans="13:16" x14ac:dyDescent="0.25">
      <c r="M3602" s="10"/>
      <c r="N3602"/>
      <c r="O3602"/>
      <c r="P3602" s="10"/>
    </row>
    <row r="3603" spans="13:16" x14ac:dyDescent="0.25">
      <c r="M3603" s="10"/>
      <c r="N3603"/>
      <c r="O3603"/>
      <c r="P3603" s="10"/>
    </row>
    <row r="3604" spans="13:16" x14ac:dyDescent="0.25">
      <c r="M3604" s="10"/>
      <c r="N3604"/>
      <c r="O3604"/>
      <c r="P3604" s="10"/>
    </row>
    <row r="3605" spans="13:16" x14ac:dyDescent="0.25">
      <c r="M3605" s="10"/>
      <c r="N3605"/>
      <c r="O3605"/>
      <c r="P3605" s="10"/>
    </row>
    <row r="3606" spans="13:16" x14ac:dyDescent="0.25">
      <c r="M3606" s="10"/>
      <c r="N3606"/>
      <c r="O3606"/>
      <c r="P3606" s="10"/>
    </row>
    <row r="3607" spans="13:16" x14ac:dyDescent="0.25">
      <c r="M3607" s="10"/>
      <c r="N3607"/>
      <c r="O3607"/>
      <c r="P3607" s="10"/>
    </row>
    <row r="3608" spans="13:16" x14ac:dyDescent="0.25">
      <c r="M3608" s="10"/>
      <c r="N3608"/>
      <c r="O3608"/>
      <c r="P3608" s="10"/>
    </row>
    <row r="3609" spans="13:16" x14ac:dyDescent="0.25">
      <c r="M3609" s="10"/>
      <c r="N3609"/>
      <c r="O3609"/>
      <c r="P3609" s="10"/>
    </row>
    <row r="3610" spans="13:16" x14ac:dyDescent="0.25">
      <c r="M3610" s="10"/>
      <c r="N3610"/>
      <c r="O3610"/>
      <c r="P3610" s="10"/>
    </row>
    <row r="3611" spans="13:16" x14ac:dyDescent="0.25">
      <c r="M3611" s="10"/>
      <c r="N3611"/>
      <c r="O3611"/>
      <c r="P3611" s="10"/>
    </row>
    <row r="3612" spans="13:16" x14ac:dyDescent="0.25">
      <c r="M3612" s="10"/>
      <c r="N3612"/>
      <c r="O3612"/>
      <c r="P3612" s="10"/>
    </row>
    <row r="3613" spans="13:16" x14ac:dyDescent="0.25">
      <c r="M3613" s="10"/>
      <c r="N3613"/>
      <c r="O3613"/>
      <c r="P3613" s="10"/>
    </row>
    <row r="3614" spans="13:16" x14ac:dyDescent="0.25">
      <c r="M3614" s="10"/>
      <c r="N3614"/>
      <c r="O3614"/>
      <c r="P3614" s="10"/>
    </row>
    <row r="3615" spans="13:16" x14ac:dyDescent="0.25">
      <c r="M3615" s="10"/>
      <c r="N3615"/>
      <c r="O3615"/>
      <c r="P3615" s="10"/>
    </row>
    <row r="3616" spans="13:16" x14ac:dyDescent="0.25">
      <c r="M3616" s="10"/>
      <c r="N3616"/>
      <c r="O3616"/>
      <c r="P3616" s="10"/>
    </row>
    <row r="3617" spans="13:16" x14ac:dyDescent="0.25">
      <c r="M3617" s="10"/>
      <c r="N3617"/>
      <c r="O3617"/>
      <c r="P3617" s="10"/>
    </row>
    <row r="3618" spans="13:16" x14ac:dyDescent="0.25">
      <c r="M3618" s="10"/>
      <c r="N3618"/>
      <c r="O3618"/>
      <c r="P3618" s="10"/>
    </row>
    <row r="3619" spans="13:16" x14ac:dyDescent="0.25">
      <c r="M3619" s="10"/>
      <c r="N3619"/>
      <c r="O3619"/>
      <c r="P3619" s="10"/>
    </row>
    <row r="3620" spans="13:16" x14ac:dyDescent="0.25">
      <c r="M3620" s="10"/>
      <c r="N3620"/>
      <c r="O3620"/>
      <c r="P3620" s="10"/>
    </row>
    <row r="3621" spans="13:16" x14ac:dyDescent="0.25">
      <c r="M3621" s="10"/>
      <c r="N3621"/>
      <c r="O3621"/>
      <c r="P3621" s="10"/>
    </row>
    <row r="3622" spans="13:16" x14ac:dyDescent="0.25">
      <c r="M3622" s="10"/>
      <c r="N3622"/>
      <c r="O3622"/>
      <c r="P3622" s="10"/>
    </row>
    <row r="3623" spans="13:16" x14ac:dyDescent="0.25">
      <c r="M3623" s="10"/>
      <c r="N3623"/>
      <c r="O3623"/>
      <c r="P3623" s="10"/>
    </row>
    <row r="3624" spans="13:16" x14ac:dyDescent="0.25">
      <c r="M3624" s="10"/>
      <c r="N3624"/>
      <c r="O3624"/>
      <c r="P3624" s="10"/>
    </row>
    <row r="3625" spans="13:16" x14ac:dyDescent="0.25">
      <c r="M3625" s="10"/>
      <c r="N3625"/>
      <c r="O3625"/>
      <c r="P3625" s="10"/>
    </row>
    <row r="3626" spans="13:16" x14ac:dyDescent="0.25">
      <c r="M3626" s="10"/>
      <c r="N3626"/>
      <c r="O3626"/>
      <c r="P3626" s="10"/>
    </row>
    <row r="3627" spans="13:16" x14ac:dyDescent="0.25">
      <c r="M3627" s="10"/>
      <c r="N3627"/>
      <c r="O3627"/>
      <c r="P3627" s="10"/>
    </row>
    <row r="3628" spans="13:16" x14ac:dyDescent="0.25">
      <c r="M3628" s="10"/>
      <c r="N3628"/>
      <c r="O3628"/>
      <c r="P3628" s="10"/>
    </row>
    <row r="3629" spans="13:16" x14ac:dyDescent="0.25">
      <c r="M3629" s="10"/>
      <c r="N3629"/>
      <c r="O3629"/>
      <c r="P3629" s="10"/>
    </row>
    <row r="3630" spans="13:16" x14ac:dyDescent="0.25">
      <c r="M3630" s="10"/>
      <c r="N3630"/>
      <c r="O3630"/>
      <c r="P3630" s="10"/>
    </row>
    <row r="3631" spans="13:16" x14ac:dyDescent="0.25">
      <c r="M3631" s="10"/>
      <c r="N3631"/>
      <c r="O3631"/>
      <c r="P3631" s="10"/>
    </row>
    <row r="3632" spans="13:16" x14ac:dyDescent="0.25">
      <c r="M3632" s="10"/>
      <c r="N3632"/>
      <c r="O3632"/>
      <c r="P3632" s="10"/>
    </row>
    <row r="3633" spans="13:16" x14ac:dyDescent="0.25">
      <c r="M3633" s="10"/>
      <c r="N3633"/>
      <c r="O3633"/>
      <c r="P3633" s="10"/>
    </row>
    <row r="3634" spans="13:16" x14ac:dyDescent="0.25">
      <c r="M3634" s="10"/>
      <c r="N3634"/>
      <c r="O3634"/>
      <c r="P3634" s="10"/>
    </row>
    <row r="3635" spans="13:16" x14ac:dyDescent="0.25">
      <c r="M3635" s="10"/>
      <c r="N3635"/>
      <c r="O3635"/>
      <c r="P3635" s="10"/>
    </row>
    <row r="3636" spans="13:16" x14ac:dyDescent="0.25">
      <c r="M3636" s="10"/>
      <c r="N3636"/>
      <c r="O3636"/>
      <c r="P3636" s="10"/>
    </row>
    <row r="3637" spans="13:16" x14ac:dyDescent="0.25">
      <c r="M3637" s="10"/>
      <c r="N3637"/>
      <c r="O3637"/>
      <c r="P3637" s="10"/>
    </row>
    <row r="3638" spans="13:16" x14ac:dyDescent="0.25">
      <c r="M3638" s="10"/>
      <c r="N3638"/>
      <c r="O3638"/>
      <c r="P3638" s="10"/>
    </row>
    <row r="3639" spans="13:16" x14ac:dyDescent="0.25">
      <c r="M3639" s="10"/>
      <c r="N3639"/>
      <c r="O3639"/>
      <c r="P3639" s="10"/>
    </row>
    <row r="3640" spans="13:16" x14ac:dyDescent="0.25">
      <c r="M3640" s="10"/>
      <c r="N3640"/>
      <c r="O3640"/>
      <c r="P3640" s="10"/>
    </row>
    <row r="3641" spans="13:16" x14ac:dyDescent="0.25">
      <c r="M3641" s="10"/>
      <c r="N3641"/>
      <c r="O3641"/>
      <c r="P3641" s="10"/>
    </row>
    <row r="3642" spans="13:16" x14ac:dyDescent="0.25">
      <c r="M3642" s="10"/>
      <c r="N3642"/>
      <c r="O3642"/>
      <c r="P3642" s="10"/>
    </row>
    <row r="3643" spans="13:16" x14ac:dyDescent="0.25">
      <c r="M3643" s="10"/>
      <c r="N3643"/>
      <c r="O3643"/>
      <c r="P3643" s="10"/>
    </row>
    <row r="3644" spans="13:16" x14ac:dyDescent="0.25">
      <c r="M3644" s="10"/>
      <c r="N3644"/>
      <c r="O3644"/>
      <c r="P3644" s="10"/>
    </row>
    <row r="3645" spans="13:16" x14ac:dyDescent="0.25">
      <c r="M3645" s="10"/>
      <c r="N3645"/>
      <c r="O3645"/>
      <c r="P3645" s="10"/>
    </row>
    <row r="3646" spans="13:16" x14ac:dyDescent="0.25">
      <c r="M3646" s="10"/>
      <c r="N3646"/>
      <c r="O3646"/>
      <c r="P3646" s="10"/>
    </row>
    <row r="3647" spans="13:16" x14ac:dyDescent="0.25">
      <c r="M3647" s="10"/>
      <c r="N3647"/>
      <c r="O3647"/>
      <c r="P3647" s="10"/>
    </row>
    <row r="3648" spans="13:16" x14ac:dyDescent="0.25">
      <c r="M3648" s="10"/>
      <c r="N3648"/>
      <c r="O3648"/>
      <c r="P3648" s="10"/>
    </row>
    <row r="3649" spans="13:16" x14ac:dyDescent="0.25">
      <c r="M3649" s="10"/>
      <c r="N3649"/>
      <c r="O3649"/>
      <c r="P3649" s="10"/>
    </row>
    <row r="3650" spans="13:16" x14ac:dyDescent="0.25">
      <c r="M3650" s="10"/>
      <c r="N3650"/>
      <c r="O3650"/>
      <c r="P3650" s="10"/>
    </row>
    <row r="3651" spans="13:16" x14ac:dyDescent="0.25">
      <c r="M3651" s="10"/>
      <c r="N3651"/>
      <c r="O3651"/>
      <c r="P3651" s="10"/>
    </row>
    <row r="3652" spans="13:16" x14ac:dyDescent="0.25">
      <c r="M3652" s="10"/>
      <c r="N3652"/>
      <c r="O3652"/>
      <c r="P3652" s="10"/>
    </row>
    <row r="3653" spans="13:16" x14ac:dyDescent="0.25">
      <c r="M3653" s="10"/>
      <c r="N3653"/>
      <c r="O3653"/>
      <c r="P3653" s="10"/>
    </row>
    <row r="3654" spans="13:16" x14ac:dyDescent="0.25">
      <c r="M3654" s="10"/>
      <c r="N3654"/>
      <c r="O3654"/>
      <c r="P3654" s="10"/>
    </row>
    <row r="3655" spans="13:16" x14ac:dyDescent="0.25">
      <c r="M3655" s="10"/>
      <c r="N3655"/>
      <c r="O3655"/>
      <c r="P3655" s="10"/>
    </row>
    <row r="3656" spans="13:16" x14ac:dyDescent="0.25">
      <c r="M3656" s="10"/>
      <c r="N3656"/>
      <c r="O3656"/>
      <c r="P3656" s="10"/>
    </row>
    <row r="3657" spans="13:16" x14ac:dyDescent="0.25">
      <c r="M3657" s="10"/>
      <c r="N3657"/>
      <c r="O3657"/>
      <c r="P3657" s="10"/>
    </row>
    <row r="3658" spans="13:16" x14ac:dyDescent="0.25">
      <c r="M3658" s="10"/>
      <c r="N3658"/>
      <c r="O3658"/>
      <c r="P3658" s="10"/>
    </row>
    <row r="3659" spans="13:16" x14ac:dyDescent="0.25">
      <c r="M3659" s="10"/>
      <c r="N3659"/>
      <c r="O3659"/>
      <c r="P3659" s="10"/>
    </row>
    <row r="3660" spans="13:16" x14ac:dyDescent="0.25">
      <c r="M3660" s="10"/>
      <c r="N3660"/>
      <c r="O3660"/>
      <c r="P3660" s="10"/>
    </row>
    <row r="3661" spans="13:16" x14ac:dyDescent="0.25">
      <c r="M3661" s="10"/>
      <c r="N3661"/>
      <c r="O3661"/>
      <c r="P3661" s="10"/>
    </row>
    <row r="3662" spans="13:16" x14ac:dyDescent="0.25">
      <c r="M3662" s="10"/>
      <c r="N3662"/>
      <c r="O3662"/>
      <c r="P3662" s="10"/>
    </row>
    <row r="3663" spans="13:16" x14ac:dyDescent="0.25">
      <c r="M3663" s="10"/>
      <c r="N3663"/>
      <c r="O3663"/>
      <c r="P3663" s="10"/>
    </row>
    <row r="3664" spans="13:16" x14ac:dyDescent="0.25">
      <c r="M3664" s="10"/>
      <c r="N3664"/>
      <c r="O3664"/>
      <c r="P3664" s="10"/>
    </row>
    <row r="3665" spans="13:16" x14ac:dyDescent="0.25">
      <c r="M3665" s="10"/>
      <c r="N3665"/>
      <c r="O3665"/>
      <c r="P3665" s="10"/>
    </row>
    <row r="3666" spans="13:16" x14ac:dyDescent="0.25">
      <c r="M3666" s="10"/>
      <c r="N3666"/>
      <c r="O3666"/>
      <c r="P3666" s="10"/>
    </row>
    <row r="3667" spans="13:16" x14ac:dyDescent="0.25">
      <c r="M3667" s="10"/>
      <c r="N3667"/>
      <c r="O3667"/>
      <c r="P3667" s="10"/>
    </row>
    <row r="3668" spans="13:16" x14ac:dyDescent="0.25">
      <c r="M3668" s="10"/>
      <c r="N3668"/>
      <c r="O3668"/>
      <c r="P3668" s="10"/>
    </row>
    <row r="3669" spans="13:16" x14ac:dyDescent="0.25">
      <c r="M3669" s="10"/>
      <c r="N3669"/>
      <c r="O3669"/>
      <c r="P3669" s="10"/>
    </row>
    <row r="3670" spans="13:16" x14ac:dyDescent="0.25">
      <c r="M3670" s="10"/>
      <c r="N3670"/>
      <c r="O3670"/>
      <c r="P3670" s="10"/>
    </row>
    <row r="3671" spans="13:16" x14ac:dyDescent="0.25">
      <c r="M3671" s="10"/>
      <c r="N3671"/>
      <c r="O3671"/>
      <c r="P3671" s="10"/>
    </row>
    <row r="3672" spans="13:16" x14ac:dyDescent="0.25">
      <c r="M3672" s="10"/>
      <c r="N3672"/>
      <c r="O3672"/>
      <c r="P3672" s="10"/>
    </row>
    <row r="3673" spans="13:16" x14ac:dyDescent="0.25">
      <c r="M3673" s="10"/>
      <c r="N3673"/>
      <c r="O3673"/>
      <c r="P3673" s="10"/>
    </row>
    <row r="3674" spans="13:16" x14ac:dyDescent="0.25">
      <c r="M3674" s="10"/>
      <c r="N3674"/>
      <c r="O3674"/>
      <c r="P3674" s="10"/>
    </row>
    <row r="3675" spans="13:16" x14ac:dyDescent="0.25">
      <c r="M3675" s="10"/>
      <c r="N3675"/>
      <c r="O3675"/>
      <c r="P3675" s="10"/>
    </row>
    <row r="3676" spans="13:16" x14ac:dyDescent="0.25">
      <c r="M3676" s="10"/>
      <c r="N3676"/>
      <c r="O3676"/>
      <c r="P3676" s="10"/>
    </row>
    <row r="3677" spans="13:16" x14ac:dyDescent="0.25">
      <c r="M3677" s="10"/>
      <c r="N3677"/>
      <c r="O3677"/>
      <c r="P3677" s="10"/>
    </row>
    <row r="3678" spans="13:16" x14ac:dyDescent="0.25">
      <c r="M3678" s="10"/>
      <c r="N3678"/>
      <c r="O3678"/>
      <c r="P3678" s="10"/>
    </row>
    <row r="3679" spans="13:16" x14ac:dyDescent="0.25">
      <c r="M3679" s="10"/>
      <c r="N3679"/>
      <c r="O3679"/>
      <c r="P3679" s="10"/>
    </row>
    <row r="3680" spans="13:16" x14ac:dyDescent="0.25">
      <c r="M3680" s="10"/>
      <c r="N3680"/>
      <c r="O3680"/>
      <c r="P3680" s="10"/>
    </row>
    <row r="3681" spans="13:16" x14ac:dyDescent="0.25">
      <c r="M3681" s="10"/>
      <c r="N3681"/>
      <c r="O3681"/>
      <c r="P3681" s="10"/>
    </row>
    <row r="3682" spans="13:16" x14ac:dyDescent="0.25">
      <c r="M3682" s="10"/>
      <c r="N3682"/>
      <c r="O3682"/>
      <c r="P3682" s="10"/>
    </row>
    <row r="3683" spans="13:16" x14ac:dyDescent="0.25">
      <c r="M3683" s="10"/>
      <c r="N3683"/>
      <c r="O3683"/>
      <c r="P3683" s="10"/>
    </row>
    <row r="3684" spans="13:16" x14ac:dyDescent="0.25">
      <c r="M3684" s="10"/>
      <c r="N3684"/>
      <c r="O3684"/>
      <c r="P3684" s="10"/>
    </row>
    <row r="3685" spans="13:16" x14ac:dyDescent="0.25">
      <c r="M3685" s="10"/>
      <c r="N3685"/>
      <c r="O3685"/>
      <c r="P3685" s="10"/>
    </row>
    <row r="3686" spans="13:16" x14ac:dyDescent="0.25">
      <c r="M3686" s="10"/>
      <c r="N3686"/>
      <c r="O3686"/>
      <c r="P3686" s="10"/>
    </row>
    <row r="3687" spans="13:16" x14ac:dyDescent="0.25">
      <c r="M3687" s="10"/>
      <c r="N3687"/>
      <c r="O3687"/>
      <c r="P3687" s="10"/>
    </row>
    <row r="3688" spans="13:16" x14ac:dyDescent="0.25">
      <c r="M3688" s="10"/>
      <c r="N3688"/>
      <c r="O3688"/>
      <c r="P3688" s="10"/>
    </row>
    <row r="3689" spans="13:16" x14ac:dyDescent="0.25">
      <c r="M3689" s="10"/>
      <c r="N3689"/>
      <c r="O3689"/>
      <c r="P3689" s="10"/>
    </row>
    <row r="3690" spans="13:16" x14ac:dyDescent="0.25">
      <c r="M3690" s="10"/>
      <c r="N3690"/>
      <c r="O3690"/>
      <c r="P3690" s="10"/>
    </row>
    <row r="3691" spans="13:16" x14ac:dyDescent="0.25">
      <c r="M3691" s="10"/>
      <c r="N3691"/>
      <c r="O3691"/>
      <c r="P3691" s="10"/>
    </row>
    <row r="3692" spans="13:16" x14ac:dyDescent="0.25">
      <c r="M3692" s="10"/>
      <c r="N3692"/>
      <c r="O3692"/>
      <c r="P3692" s="10"/>
    </row>
    <row r="3693" spans="13:16" x14ac:dyDescent="0.25">
      <c r="M3693" s="10"/>
      <c r="N3693"/>
      <c r="O3693"/>
      <c r="P3693" s="10"/>
    </row>
    <row r="3694" spans="13:16" x14ac:dyDescent="0.25">
      <c r="M3694" s="10"/>
      <c r="N3694"/>
      <c r="O3694"/>
      <c r="P3694" s="10"/>
    </row>
    <row r="3695" spans="13:16" x14ac:dyDescent="0.25">
      <c r="M3695" s="10"/>
      <c r="N3695"/>
      <c r="O3695"/>
      <c r="P3695" s="10"/>
    </row>
    <row r="3696" spans="13:16" x14ac:dyDescent="0.25">
      <c r="M3696" s="10"/>
      <c r="N3696"/>
      <c r="O3696"/>
      <c r="P3696" s="10"/>
    </row>
    <row r="3697" spans="13:16" x14ac:dyDescent="0.25">
      <c r="M3697" s="10"/>
      <c r="N3697"/>
      <c r="O3697"/>
      <c r="P3697" s="10"/>
    </row>
    <row r="3698" spans="13:16" x14ac:dyDescent="0.25">
      <c r="M3698" s="10"/>
      <c r="N3698"/>
      <c r="O3698"/>
      <c r="P3698" s="10"/>
    </row>
    <row r="3699" spans="13:16" x14ac:dyDescent="0.25">
      <c r="M3699" s="10"/>
      <c r="N3699"/>
      <c r="O3699"/>
      <c r="P3699" s="10"/>
    </row>
    <row r="3700" spans="13:16" x14ac:dyDescent="0.25">
      <c r="M3700" s="10"/>
      <c r="N3700"/>
      <c r="O3700"/>
      <c r="P3700" s="10"/>
    </row>
    <row r="3701" spans="13:16" x14ac:dyDescent="0.25">
      <c r="M3701" s="10"/>
      <c r="N3701"/>
      <c r="O3701"/>
      <c r="P3701" s="10"/>
    </row>
    <row r="3702" spans="13:16" x14ac:dyDescent="0.25">
      <c r="M3702" s="10"/>
      <c r="N3702"/>
      <c r="O3702"/>
      <c r="P3702" s="10"/>
    </row>
    <row r="3703" spans="13:16" x14ac:dyDescent="0.25">
      <c r="M3703" s="10"/>
      <c r="N3703"/>
      <c r="O3703"/>
      <c r="P3703" s="10"/>
    </row>
    <row r="3704" spans="13:16" x14ac:dyDescent="0.25">
      <c r="M3704" s="10"/>
      <c r="N3704"/>
      <c r="O3704"/>
      <c r="P3704" s="10"/>
    </row>
    <row r="3705" spans="13:16" x14ac:dyDescent="0.25">
      <c r="M3705" s="10"/>
      <c r="N3705"/>
      <c r="O3705"/>
      <c r="P3705" s="10"/>
    </row>
    <row r="3706" spans="13:16" x14ac:dyDescent="0.25">
      <c r="M3706" s="10"/>
      <c r="N3706"/>
      <c r="O3706"/>
      <c r="P3706" s="10"/>
    </row>
    <row r="3707" spans="13:16" x14ac:dyDescent="0.25">
      <c r="M3707" s="10"/>
      <c r="N3707"/>
      <c r="O3707"/>
      <c r="P3707" s="10"/>
    </row>
    <row r="3708" spans="13:16" x14ac:dyDescent="0.25">
      <c r="M3708" s="10"/>
      <c r="N3708"/>
      <c r="O3708"/>
      <c r="P3708" s="10"/>
    </row>
    <row r="3709" spans="13:16" x14ac:dyDescent="0.25">
      <c r="M3709" s="10"/>
      <c r="N3709"/>
      <c r="O3709"/>
      <c r="P3709" s="10"/>
    </row>
    <row r="3710" spans="13:16" x14ac:dyDescent="0.25">
      <c r="M3710" s="10"/>
      <c r="N3710"/>
      <c r="O3710"/>
      <c r="P3710" s="10"/>
    </row>
    <row r="3711" spans="13:16" x14ac:dyDescent="0.25">
      <c r="M3711" s="10"/>
      <c r="N3711"/>
      <c r="O3711"/>
      <c r="P3711" s="10"/>
    </row>
    <row r="3712" spans="13:16" x14ac:dyDescent="0.25">
      <c r="M3712" s="10"/>
      <c r="N3712"/>
      <c r="O3712"/>
      <c r="P3712" s="10"/>
    </row>
    <row r="3713" spans="13:16" x14ac:dyDescent="0.25">
      <c r="M3713" s="10"/>
      <c r="N3713"/>
      <c r="O3713"/>
      <c r="P3713" s="10"/>
    </row>
    <row r="3714" spans="13:16" x14ac:dyDescent="0.25">
      <c r="M3714" s="10"/>
      <c r="N3714"/>
      <c r="O3714"/>
      <c r="P3714" s="10"/>
    </row>
    <row r="3715" spans="13:16" x14ac:dyDescent="0.25">
      <c r="M3715" s="10"/>
      <c r="N3715"/>
      <c r="O3715"/>
      <c r="P3715" s="10"/>
    </row>
    <row r="3716" spans="13:16" x14ac:dyDescent="0.25">
      <c r="M3716" s="10"/>
      <c r="N3716"/>
      <c r="O3716"/>
      <c r="P3716" s="10"/>
    </row>
    <row r="3717" spans="13:16" x14ac:dyDescent="0.25">
      <c r="M3717" s="10"/>
      <c r="N3717"/>
      <c r="O3717"/>
      <c r="P3717" s="10"/>
    </row>
    <row r="3718" spans="13:16" x14ac:dyDescent="0.25">
      <c r="M3718" s="10"/>
      <c r="N3718"/>
      <c r="O3718"/>
      <c r="P3718" s="10"/>
    </row>
    <row r="3719" spans="13:16" x14ac:dyDescent="0.25">
      <c r="M3719" s="10"/>
      <c r="N3719"/>
      <c r="O3719"/>
      <c r="P3719" s="10"/>
    </row>
    <row r="3720" spans="13:16" x14ac:dyDescent="0.25">
      <c r="M3720" s="10"/>
      <c r="N3720"/>
      <c r="O3720"/>
      <c r="P3720" s="10"/>
    </row>
    <row r="3721" spans="13:16" x14ac:dyDescent="0.25">
      <c r="M3721" s="10"/>
      <c r="N3721"/>
      <c r="O3721"/>
      <c r="P3721" s="10"/>
    </row>
    <row r="3722" spans="13:16" x14ac:dyDescent="0.25">
      <c r="M3722" s="10"/>
      <c r="N3722"/>
      <c r="O3722"/>
      <c r="P3722" s="10"/>
    </row>
    <row r="3723" spans="13:16" x14ac:dyDescent="0.25">
      <c r="M3723" s="10"/>
      <c r="N3723"/>
      <c r="O3723"/>
      <c r="P3723" s="10"/>
    </row>
    <row r="3724" spans="13:16" x14ac:dyDescent="0.25">
      <c r="M3724" s="10"/>
      <c r="N3724"/>
      <c r="O3724"/>
      <c r="P3724" s="10"/>
    </row>
    <row r="3725" spans="13:16" x14ac:dyDescent="0.25">
      <c r="M3725" s="10"/>
      <c r="N3725"/>
      <c r="O3725"/>
      <c r="P3725" s="10"/>
    </row>
    <row r="3726" spans="13:16" x14ac:dyDescent="0.25">
      <c r="M3726" s="10"/>
      <c r="N3726"/>
      <c r="O3726"/>
      <c r="P3726" s="10"/>
    </row>
    <row r="3727" spans="13:16" x14ac:dyDescent="0.25">
      <c r="M3727" s="10"/>
      <c r="N3727"/>
      <c r="O3727"/>
      <c r="P3727" s="10"/>
    </row>
    <row r="3728" spans="13:16" x14ac:dyDescent="0.25">
      <c r="M3728" s="10"/>
      <c r="N3728"/>
      <c r="O3728"/>
      <c r="P3728" s="10"/>
    </row>
    <row r="3729" spans="13:16" x14ac:dyDescent="0.25">
      <c r="M3729" s="10"/>
      <c r="N3729"/>
      <c r="O3729"/>
      <c r="P3729" s="10"/>
    </row>
    <row r="3730" spans="13:16" x14ac:dyDescent="0.25">
      <c r="M3730" s="10"/>
      <c r="N3730"/>
      <c r="O3730"/>
      <c r="P3730" s="10"/>
    </row>
    <row r="3731" spans="13:16" x14ac:dyDescent="0.25">
      <c r="M3731" s="10"/>
      <c r="N3731"/>
      <c r="O3731"/>
      <c r="P3731" s="10"/>
    </row>
    <row r="3732" spans="13:16" x14ac:dyDescent="0.25">
      <c r="M3732" s="10"/>
      <c r="N3732"/>
      <c r="O3732"/>
      <c r="P3732" s="10"/>
    </row>
    <row r="3733" spans="13:16" x14ac:dyDescent="0.25">
      <c r="M3733" s="10"/>
      <c r="N3733"/>
      <c r="O3733"/>
      <c r="P3733" s="10"/>
    </row>
    <row r="3734" spans="13:16" x14ac:dyDescent="0.25">
      <c r="M3734" s="10"/>
      <c r="N3734"/>
      <c r="O3734"/>
      <c r="P3734" s="10"/>
    </row>
    <row r="3735" spans="13:16" x14ac:dyDescent="0.25">
      <c r="M3735" s="10"/>
      <c r="N3735"/>
      <c r="O3735"/>
      <c r="P3735" s="10"/>
    </row>
    <row r="3736" spans="13:16" x14ac:dyDescent="0.25">
      <c r="M3736" s="10"/>
      <c r="N3736"/>
      <c r="O3736"/>
      <c r="P3736" s="10"/>
    </row>
    <row r="3737" spans="13:16" x14ac:dyDescent="0.25">
      <c r="M3737" s="10"/>
      <c r="N3737"/>
      <c r="O3737"/>
      <c r="P3737" s="10"/>
    </row>
    <row r="3738" spans="13:16" x14ac:dyDescent="0.25">
      <c r="M3738" s="10"/>
      <c r="N3738"/>
      <c r="O3738"/>
      <c r="P3738" s="10"/>
    </row>
    <row r="3739" spans="13:16" x14ac:dyDescent="0.25">
      <c r="M3739" s="10"/>
      <c r="N3739"/>
      <c r="O3739"/>
      <c r="P3739" s="10"/>
    </row>
    <row r="3740" spans="13:16" x14ac:dyDescent="0.25">
      <c r="M3740" s="10"/>
      <c r="N3740"/>
      <c r="O3740"/>
      <c r="P3740" s="10"/>
    </row>
    <row r="3741" spans="13:16" x14ac:dyDescent="0.25">
      <c r="M3741" s="10"/>
      <c r="N3741"/>
      <c r="O3741"/>
      <c r="P3741" s="10"/>
    </row>
    <row r="3742" spans="13:16" x14ac:dyDescent="0.25">
      <c r="M3742" s="10"/>
      <c r="N3742"/>
      <c r="O3742"/>
      <c r="P3742" s="10"/>
    </row>
    <row r="3743" spans="13:16" x14ac:dyDescent="0.25">
      <c r="M3743" s="10"/>
      <c r="N3743"/>
      <c r="O3743"/>
      <c r="P3743" s="10"/>
    </row>
    <row r="3744" spans="13:16" x14ac:dyDescent="0.25">
      <c r="M3744" s="10"/>
      <c r="N3744"/>
      <c r="O3744"/>
      <c r="P3744" s="10"/>
    </row>
    <row r="3745" spans="13:16" x14ac:dyDescent="0.25">
      <c r="M3745" s="10"/>
      <c r="N3745"/>
      <c r="O3745"/>
      <c r="P3745" s="10"/>
    </row>
    <row r="3746" spans="13:16" x14ac:dyDescent="0.25">
      <c r="M3746" s="10"/>
      <c r="N3746"/>
      <c r="O3746"/>
      <c r="P3746" s="10"/>
    </row>
    <row r="3747" spans="13:16" x14ac:dyDescent="0.25">
      <c r="M3747" s="10"/>
      <c r="N3747"/>
      <c r="O3747"/>
      <c r="P3747" s="10"/>
    </row>
    <row r="3748" spans="13:16" x14ac:dyDescent="0.25">
      <c r="M3748" s="10"/>
      <c r="N3748"/>
      <c r="O3748"/>
      <c r="P3748" s="10"/>
    </row>
    <row r="3749" spans="13:16" x14ac:dyDescent="0.25">
      <c r="M3749" s="10"/>
      <c r="N3749"/>
      <c r="O3749"/>
      <c r="P3749" s="10"/>
    </row>
    <row r="3750" spans="13:16" x14ac:dyDescent="0.25">
      <c r="M3750" s="10"/>
      <c r="N3750"/>
      <c r="O3750"/>
      <c r="P3750" s="10"/>
    </row>
    <row r="3751" spans="13:16" x14ac:dyDescent="0.25">
      <c r="M3751" s="10"/>
      <c r="N3751"/>
      <c r="O3751"/>
      <c r="P3751" s="10"/>
    </row>
    <row r="3752" spans="13:16" x14ac:dyDescent="0.25">
      <c r="M3752" s="10"/>
      <c r="N3752"/>
      <c r="O3752"/>
      <c r="P3752" s="10"/>
    </row>
    <row r="3753" spans="13:16" x14ac:dyDescent="0.25">
      <c r="M3753" s="10"/>
      <c r="N3753"/>
      <c r="O3753"/>
      <c r="P3753" s="10"/>
    </row>
    <row r="3754" spans="13:16" x14ac:dyDescent="0.25">
      <c r="M3754" s="10"/>
      <c r="N3754"/>
      <c r="O3754"/>
      <c r="P3754" s="10"/>
    </row>
    <row r="3755" spans="13:16" x14ac:dyDescent="0.25">
      <c r="M3755" s="10"/>
      <c r="N3755"/>
      <c r="O3755"/>
      <c r="P3755" s="10"/>
    </row>
    <row r="3756" spans="13:16" x14ac:dyDescent="0.25">
      <c r="M3756" s="10"/>
      <c r="N3756"/>
      <c r="O3756"/>
      <c r="P3756" s="10"/>
    </row>
    <row r="3757" spans="13:16" x14ac:dyDescent="0.25">
      <c r="M3757" s="10"/>
      <c r="N3757"/>
      <c r="O3757"/>
      <c r="P3757" s="10"/>
    </row>
    <row r="3758" spans="13:16" x14ac:dyDescent="0.25">
      <c r="M3758" s="10"/>
      <c r="N3758"/>
      <c r="O3758"/>
      <c r="P3758" s="10"/>
    </row>
    <row r="3759" spans="13:16" x14ac:dyDescent="0.25">
      <c r="M3759" s="10"/>
      <c r="N3759"/>
      <c r="O3759"/>
      <c r="P3759" s="10"/>
    </row>
    <row r="3760" spans="13:16" x14ac:dyDescent="0.25">
      <c r="M3760" s="10"/>
      <c r="N3760"/>
      <c r="O3760"/>
      <c r="P3760" s="10"/>
    </row>
    <row r="3761" spans="13:16" x14ac:dyDescent="0.25">
      <c r="M3761" s="10"/>
      <c r="N3761"/>
      <c r="O3761"/>
      <c r="P3761" s="10"/>
    </row>
    <row r="3762" spans="13:16" x14ac:dyDescent="0.25">
      <c r="M3762" s="10"/>
      <c r="N3762"/>
      <c r="O3762"/>
      <c r="P3762" s="10"/>
    </row>
    <row r="3763" spans="13:16" x14ac:dyDescent="0.25">
      <c r="M3763" s="10"/>
      <c r="N3763"/>
      <c r="O3763"/>
      <c r="P3763" s="10"/>
    </row>
    <row r="3764" spans="13:16" x14ac:dyDescent="0.25">
      <c r="M3764" s="10"/>
      <c r="N3764"/>
      <c r="O3764"/>
      <c r="P3764" s="10"/>
    </row>
    <row r="3765" spans="13:16" x14ac:dyDescent="0.25">
      <c r="M3765" s="10"/>
      <c r="N3765"/>
      <c r="O3765"/>
      <c r="P3765" s="10"/>
    </row>
    <row r="3766" spans="13:16" x14ac:dyDescent="0.25">
      <c r="M3766" s="10"/>
      <c r="N3766"/>
      <c r="O3766"/>
      <c r="P3766" s="10"/>
    </row>
    <row r="3767" spans="13:16" x14ac:dyDescent="0.25">
      <c r="M3767" s="10"/>
      <c r="N3767"/>
      <c r="O3767"/>
      <c r="P3767" s="10"/>
    </row>
    <row r="3768" spans="13:16" x14ac:dyDescent="0.25">
      <c r="M3768" s="10"/>
      <c r="N3768"/>
      <c r="O3768"/>
      <c r="P3768" s="10"/>
    </row>
    <row r="3769" spans="13:16" x14ac:dyDescent="0.25">
      <c r="M3769" s="10"/>
      <c r="N3769"/>
      <c r="O3769"/>
      <c r="P3769" s="10"/>
    </row>
    <row r="3770" spans="13:16" x14ac:dyDescent="0.25">
      <c r="M3770" s="10"/>
      <c r="N3770"/>
      <c r="O3770"/>
      <c r="P3770" s="10"/>
    </row>
    <row r="3771" spans="13:16" x14ac:dyDescent="0.25">
      <c r="M3771" s="10"/>
      <c r="N3771"/>
      <c r="O3771"/>
      <c r="P3771" s="10"/>
    </row>
    <row r="3772" spans="13:16" x14ac:dyDescent="0.25">
      <c r="M3772" s="10"/>
      <c r="N3772"/>
      <c r="O3772"/>
      <c r="P3772" s="10"/>
    </row>
    <row r="3773" spans="13:16" x14ac:dyDescent="0.25">
      <c r="M3773" s="10"/>
      <c r="N3773"/>
      <c r="O3773"/>
      <c r="P3773" s="10"/>
    </row>
    <row r="3774" spans="13:16" x14ac:dyDescent="0.25">
      <c r="M3774" s="10"/>
      <c r="N3774"/>
      <c r="O3774"/>
      <c r="P3774" s="10"/>
    </row>
    <row r="3775" spans="13:16" x14ac:dyDescent="0.25">
      <c r="M3775" s="10"/>
      <c r="N3775"/>
      <c r="O3775"/>
      <c r="P3775" s="10"/>
    </row>
    <row r="3776" spans="13:16" x14ac:dyDescent="0.25">
      <c r="M3776" s="10"/>
      <c r="N3776"/>
      <c r="O3776"/>
      <c r="P3776" s="10"/>
    </row>
    <row r="3777" spans="13:16" x14ac:dyDescent="0.25">
      <c r="M3777" s="10"/>
      <c r="N3777"/>
      <c r="O3777"/>
      <c r="P3777" s="10"/>
    </row>
    <row r="3778" spans="13:16" x14ac:dyDescent="0.25">
      <c r="M3778" s="10"/>
      <c r="N3778"/>
      <c r="O3778"/>
      <c r="P3778" s="10"/>
    </row>
    <row r="3779" spans="13:16" x14ac:dyDescent="0.25">
      <c r="M3779" s="10"/>
      <c r="N3779"/>
      <c r="O3779"/>
      <c r="P3779" s="10"/>
    </row>
    <row r="3780" spans="13:16" x14ac:dyDescent="0.25">
      <c r="M3780" s="10"/>
      <c r="N3780"/>
      <c r="O3780"/>
      <c r="P3780" s="10"/>
    </row>
    <row r="3781" spans="13:16" x14ac:dyDescent="0.25">
      <c r="M3781" s="10"/>
      <c r="N3781"/>
      <c r="O3781"/>
      <c r="P3781" s="10"/>
    </row>
    <row r="3782" spans="13:16" x14ac:dyDescent="0.25">
      <c r="M3782" s="10"/>
      <c r="N3782"/>
      <c r="O3782"/>
      <c r="P3782" s="10"/>
    </row>
    <row r="3783" spans="13:16" x14ac:dyDescent="0.25">
      <c r="M3783" s="10"/>
      <c r="N3783"/>
      <c r="O3783"/>
      <c r="P3783" s="10"/>
    </row>
    <row r="3784" spans="13:16" x14ac:dyDescent="0.25">
      <c r="M3784" s="10"/>
      <c r="N3784"/>
      <c r="O3784"/>
      <c r="P3784" s="10"/>
    </row>
    <row r="3785" spans="13:16" x14ac:dyDescent="0.25">
      <c r="M3785" s="10"/>
      <c r="N3785"/>
      <c r="O3785"/>
      <c r="P3785" s="10"/>
    </row>
    <row r="3786" spans="13:16" x14ac:dyDescent="0.25">
      <c r="M3786" s="10"/>
      <c r="N3786"/>
      <c r="O3786"/>
      <c r="P3786" s="10"/>
    </row>
    <row r="3787" spans="13:16" x14ac:dyDescent="0.25">
      <c r="M3787" s="10"/>
      <c r="N3787"/>
      <c r="O3787"/>
      <c r="P3787" s="10"/>
    </row>
    <row r="3788" spans="13:16" x14ac:dyDescent="0.25">
      <c r="M3788" s="10"/>
      <c r="N3788"/>
      <c r="O3788"/>
      <c r="P3788" s="10"/>
    </row>
    <row r="3789" spans="13:16" x14ac:dyDescent="0.25">
      <c r="M3789" s="10"/>
      <c r="N3789"/>
      <c r="O3789"/>
      <c r="P3789" s="10"/>
    </row>
    <row r="3790" spans="13:16" x14ac:dyDescent="0.25">
      <c r="M3790" s="10"/>
      <c r="N3790"/>
      <c r="O3790"/>
      <c r="P3790" s="10"/>
    </row>
    <row r="3791" spans="13:16" x14ac:dyDescent="0.25">
      <c r="M3791" s="10"/>
      <c r="N3791"/>
      <c r="O3791"/>
      <c r="P3791" s="10"/>
    </row>
    <row r="3792" spans="13:16" x14ac:dyDescent="0.25">
      <c r="M3792" s="10"/>
      <c r="N3792"/>
      <c r="O3792"/>
      <c r="P3792" s="10"/>
    </row>
    <row r="3793" spans="13:16" x14ac:dyDescent="0.25">
      <c r="M3793" s="10"/>
      <c r="N3793"/>
      <c r="O3793"/>
      <c r="P3793" s="10"/>
    </row>
    <row r="3794" spans="13:16" x14ac:dyDescent="0.25">
      <c r="M3794" s="10"/>
      <c r="N3794"/>
      <c r="O3794"/>
      <c r="P3794" s="10"/>
    </row>
    <row r="3795" spans="13:16" x14ac:dyDescent="0.25">
      <c r="M3795" s="10"/>
      <c r="N3795"/>
      <c r="O3795"/>
      <c r="P3795" s="10"/>
    </row>
    <row r="3796" spans="13:16" x14ac:dyDescent="0.25">
      <c r="M3796" s="10"/>
      <c r="N3796"/>
      <c r="O3796"/>
      <c r="P3796" s="10"/>
    </row>
    <row r="3797" spans="13:16" x14ac:dyDescent="0.25">
      <c r="M3797" s="10"/>
      <c r="N3797"/>
      <c r="O3797"/>
      <c r="P3797" s="10"/>
    </row>
    <row r="3798" spans="13:16" x14ac:dyDescent="0.25">
      <c r="M3798" s="10"/>
      <c r="N3798"/>
      <c r="O3798"/>
      <c r="P3798" s="10"/>
    </row>
    <row r="3799" spans="13:16" x14ac:dyDescent="0.25">
      <c r="M3799" s="10"/>
      <c r="N3799"/>
      <c r="O3799"/>
      <c r="P3799" s="10"/>
    </row>
    <row r="3800" spans="13:16" x14ac:dyDescent="0.25">
      <c r="M3800" s="10"/>
      <c r="N3800"/>
      <c r="O3800"/>
      <c r="P3800" s="10"/>
    </row>
    <row r="3801" spans="13:16" x14ac:dyDescent="0.25">
      <c r="M3801" s="10"/>
      <c r="N3801"/>
      <c r="O3801"/>
      <c r="P3801" s="10"/>
    </row>
    <row r="3802" spans="13:16" x14ac:dyDescent="0.25">
      <c r="M3802" s="10"/>
      <c r="N3802"/>
      <c r="O3802"/>
      <c r="P3802" s="10"/>
    </row>
    <row r="3803" spans="13:16" x14ac:dyDescent="0.25">
      <c r="M3803" s="10"/>
      <c r="N3803"/>
      <c r="O3803"/>
      <c r="P3803" s="10"/>
    </row>
    <row r="3804" spans="13:16" x14ac:dyDescent="0.25">
      <c r="M3804" s="10"/>
      <c r="N3804"/>
      <c r="O3804"/>
      <c r="P3804" s="10"/>
    </row>
    <row r="3805" spans="13:16" x14ac:dyDescent="0.25">
      <c r="M3805" s="10"/>
      <c r="N3805"/>
      <c r="O3805"/>
      <c r="P3805" s="10"/>
    </row>
    <row r="3806" spans="13:16" x14ac:dyDescent="0.25">
      <c r="M3806" s="10"/>
      <c r="N3806"/>
      <c r="O3806"/>
      <c r="P3806" s="10"/>
    </row>
    <row r="3807" spans="13:16" x14ac:dyDescent="0.25">
      <c r="M3807" s="10"/>
      <c r="N3807"/>
      <c r="O3807"/>
      <c r="P3807" s="10"/>
    </row>
    <row r="3808" spans="13:16" x14ac:dyDescent="0.25">
      <c r="M3808" s="10"/>
      <c r="N3808"/>
      <c r="O3808"/>
      <c r="P3808" s="10"/>
    </row>
    <row r="3809" spans="13:16" x14ac:dyDescent="0.25">
      <c r="M3809" s="10"/>
      <c r="N3809"/>
      <c r="O3809"/>
      <c r="P3809" s="10"/>
    </row>
    <row r="3810" spans="13:16" x14ac:dyDescent="0.25">
      <c r="M3810" s="10"/>
      <c r="N3810"/>
      <c r="O3810"/>
      <c r="P3810" s="10"/>
    </row>
    <row r="3811" spans="13:16" x14ac:dyDescent="0.25">
      <c r="M3811" s="10"/>
      <c r="N3811"/>
      <c r="O3811"/>
      <c r="P3811" s="10"/>
    </row>
    <row r="3812" spans="13:16" x14ac:dyDescent="0.25">
      <c r="M3812" s="10"/>
      <c r="N3812"/>
      <c r="O3812"/>
      <c r="P3812" s="10"/>
    </row>
    <row r="3813" spans="13:16" x14ac:dyDescent="0.25">
      <c r="M3813" s="10"/>
      <c r="N3813"/>
      <c r="O3813"/>
      <c r="P3813" s="10"/>
    </row>
    <row r="3814" spans="13:16" x14ac:dyDescent="0.25">
      <c r="M3814" s="10"/>
      <c r="N3814"/>
      <c r="O3814"/>
      <c r="P3814" s="10"/>
    </row>
    <row r="3815" spans="13:16" x14ac:dyDescent="0.25">
      <c r="M3815" s="10"/>
      <c r="N3815"/>
      <c r="O3815"/>
      <c r="P3815" s="10"/>
    </row>
    <row r="3816" spans="13:16" x14ac:dyDescent="0.25">
      <c r="M3816" s="10"/>
      <c r="N3816"/>
      <c r="O3816"/>
      <c r="P3816" s="10"/>
    </row>
    <row r="3817" spans="13:16" x14ac:dyDescent="0.25">
      <c r="M3817" s="10"/>
      <c r="N3817"/>
      <c r="O3817"/>
      <c r="P3817" s="10"/>
    </row>
    <row r="3818" spans="13:16" x14ac:dyDescent="0.25">
      <c r="M3818" s="10"/>
      <c r="N3818"/>
      <c r="O3818"/>
      <c r="P3818" s="10"/>
    </row>
    <row r="3819" spans="13:16" x14ac:dyDescent="0.25">
      <c r="M3819" s="10"/>
      <c r="N3819"/>
      <c r="O3819"/>
      <c r="P3819" s="10"/>
    </row>
    <row r="3820" spans="13:16" x14ac:dyDescent="0.25">
      <c r="M3820" s="10"/>
      <c r="N3820"/>
      <c r="O3820"/>
      <c r="P3820" s="10"/>
    </row>
    <row r="3821" spans="13:16" x14ac:dyDescent="0.25">
      <c r="M3821" s="10"/>
      <c r="N3821"/>
      <c r="O3821"/>
      <c r="P3821" s="10"/>
    </row>
    <row r="3822" spans="13:16" x14ac:dyDescent="0.25">
      <c r="M3822" s="10"/>
      <c r="N3822"/>
      <c r="O3822"/>
      <c r="P3822" s="10"/>
    </row>
    <row r="3823" spans="13:16" x14ac:dyDescent="0.25">
      <c r="M3823" s="10"/>
      <c r="N3823"/>
      <c r="O3823"/>
      <c r="P3823" s="10"/>
    </row>
    <row r="3824" spans="13:16" x14ac:dyDescent="0.25">
      <c r="M3824" s="10"/>
      <c r="N3824"/>
      <c r="O3824"/>
      <c r="P3824" s="10"/>
    </row>
    <row r="3825" spans="13:16" x14ac:dyDescent="0.25">
      <c r="M3825" s="10"/>
      <c r="N3825"/>
      <c r="O3825"/>
      <c r="P3825" s="10"/>
    </row>
    <row r="3826" spans="13:16" x14ac:dyDescent="0.25">
      <c r="M3826" s="10"/>
      <c r="N3826"/>
      <c r="O3826"/>
      <c r="P3826" s="10"/>
    </row>
    <row r="3827" spans="13:16" x14ac:dyDescent="0.25">
      <c r="M3827" s="10"/>
      <c r="N3827"/>
      <c r="O3827"/>
      <c r="P3827" s="10"/>
    </row>
    <row r="3828" spans="13:16" x14ac:dyDescent="0.25">
      <c r="M3828" s="10"/>
      <c r="N3828"/>
      <c r="O3828"/>
      <c r="P3828" s="10"/>
    </row>
    <row r="3829" spans="13:16" x14ac:dyDescent="0.25">
      <c r="M3829" s="10"/>
      <c r="N3829"/>
      <c r="O3829"/>
      <c r="P3829" s="10"/>
    </row>
    <row r="3830" spans="13:16" x14ac:dyDescent="0.25">
      <c r="M3830" s="10"/>
      <c r="N3830"/>
      <c r="O3830"/>
      <c r="P3830" s="10"/>
    </row>
    <row r="3831" spans="13:16" x14ac:dyDescent="0.25">
      <c r="M3831" s="10"/>
      <c r="N3831"/>
      <c r="O3831"/>
      <c r="P3831" s="10"/>
    </row>
    <row r="3832" spans="13:16" x14ac:dyDescent="0.25">
      <c r="M3832" s="10"/>
      <c r="N3832"/>
      <c r="O3832"/>
      <c r="P3832" s="10"/>
    </row>
    <row r="3833" spans="13:16" x14ac:dyDescent="0.25">
      <c r="M3833" s="10"/>
      <c r="N3833"/>
      <c r="O3833"/>
      <c r="P3833" s="10"/>
    </row>
    <row r="3834" spans="13:16" x14ac:dyDescent="0.25">
      <c r="M3834" s="10"/>
      <c r="N3834"/>
      <c r="O3834"/>
      <c r="P3834" s="10"/>
    </row>
    <row r="3835" spans="13:16" x14ac:dyDescent="0.25">
      <c r="M3835" s="10"/>
      <c r="N3835"/>
      <c r="O3835"/>
      <c r="P3835" s="10"/>
    </row>
    <row r="3836" spans="13:16" x14ac:dyDescent="0.25">
      <c r="M3836" s="10"/>
      <c r="N3836"/>
      <c r="O3836"/>
      <c r="P3836" s="10"/>
    </row>
    <row r="3837" spans="13:16" x14ac:dyDescent="0.25">
      <c r="M3837" s="10"/>
      <c r="N3837"/>
      <c r="O3837"/>
      <c r="P3837" s="10"/>
    </row>
    <row r="3838" spans="13:16" x14ac:dyDescent="0.25">
      <c r="M3838" s="10"/>
      <c r="N3838"/>
      <c r="O3838"/>
      <c r="P3838" s="10"/>
    </row>
    <row r="3839" spans="13:16" x14ac:dyDescent="0.25">
      <c r="M3839" s="10"/>
      <c r="N3839"/>
      <c r="O3839"/>
      <c r="P3839" s="10"/>
    </row>
    <row r="3840" spans="13:16" x14ac:dyDescent="0.25">
      <c r="M3840" s="10"/>
      <c r="N3840"/>
      <c r="O3840"/>
      <c r="P3840" s="10"/>
    </row>
    <row r="3841" spans="13:16" x14ac:dyDescent="0.25">
      <c r="M3841" s="10"/>
      <c r="N3841"/>
      <c r="O3841"/>
      <c r="P3841" s="10"/>
    </row>
    <row r="3842" spans="13:16" x14ac:dyDescent="0.25">
      <c r="M3842" s="10"/>
      <c r="N3842"/>
      <c r="O3842"/>
      <c r="P3842" s="10"/>
    </row>
    <row r="3843" spans="13:16" x14ac:dyDescent="0.25">
      <c r="M3843" s="10"/>
      <c r="N3843"/>
      <c r="O3843"/>
      <c r="P3843" s="10"/>
    </row>
    <row r="3844" spans="13:16" x14ac:dyDescent="0.25">
      <c r="M3844" s="10"/>
      <c r="N3844"/>
      <c r="O3844"/>
      <c r="P3844" s="10"/>
    </row>
    <row r="3845" spans="13:16" x14ac:dyDescent="0.25">
      <c r="M3845" s="10"/>
      <c r="N3845"/>
      <c r="O3845"/>
      <c r="P3845" s="10"/>
    </row>
    <row r="3846" spans="13:16" x14ac:dyDescent="0.25">
      <c r="M3846" s="10"/>
      <c r="N3846"/>
      <c r="O3846"/>
      <c r="P3846" s="10"/>
    </row>
    <row r="3847" spans="13:16" x14ac:dyDescent="0.25">
      <c r="M3847" s="10"/>
      <c r="N3847"/>
      <c r="O3847"/>
      <c r="P3847" s="10"/>
    </row>
    <row r="3848" spans="13:16" x14ac:dyDescent="0.25">
      <c r="M3848" s="10"/>
      <c r="N3848"/>
      <c r="O3848"/>
      <c r="P3848" s="10"/>
    </row>
    <row r="3849" spans="13:16" x14ac:dyDescent="0.25">
      <c r="M3849" s="10"/>
      <c r="N3849"/>
      <c r="O3849"/>
      <c r="P3849" s="10"/>
    </row>
    <row r="3850" spans="13:16" x14ac:dyDescent="0.25">
      <c r="M3850" s="10"/>
      <c r="N3850"/>
      <c r="O3850"/>
      <c r="P3850" s="10"/>
    </row>
    <row r="3851" spans="13:16" x14ac:dyDescent="0.25">
      <c r="M3851" s="10"/>
      <c r="N3851"/>
      <c r="O3851"/>
      <c r="P3851" s="10"/>
    </row>
    <row r="3852" spans="13:16" x14ac:dyDescent="0.25">
      <c r="M3852" s="10"/>
      <c r="N3852"/>
      <c r="O3852"/>
      <c r="P3852" s="10"/>
    </row>
    <row r="3853" spans="13:16" x14ac:dyDescent="0.25">
      <c r="M3853" s="10"/>
      <c r="N3853"/>
      <c r="O3853"/>
      <c r="P3853" s="10"/>
    </row>
    <row r="3854" spans="13:16" x14ac:dyDescent="0.25">
      <c r="M3854" s="10"/>
      <c r="N3854"/>
      <c r="O3854"/>
      <c r="P3854" s="10"/>
    </row>
    <row r="3855" spans="13:16" x14ac:dyDescent="0.25">
      <c r="M3855" s="10"/>
      <c r="N3855"/>
      <c r="O3855"/>
      <c r="P3855" s="10"/>
    </row>
    <row r="3856" spans="13:16" x14ac:dyDescent="0.25">
      <c r="M3856" s="10"/>
      <c r="N3856"/>
      <c r="O3856"/>
      <c r="P3856" s="10"/>
    </row>
    <row r="3857" spans="13:16" x14ac:dyDescent="0.25">
      <c r="M3857" s="10"/>
      <c r="N3857"/>
      <c r="O3857"/>
      <c r="P3857" s="10"/>
    </row>
    <row r="3858" spans="13:16" x14ac:dyDescent="0.25">
      <c r="M3858" s="10"/>
      <c r="N3858"/>
      <c r="O3858"/>
      <c r="P3858" s="10"/>
    </row>
    <row r="3859" spans="13:16" x14ac:dyDescent="0.25">
      <c r="M3859" s="10"/>
      <c r="N3859"/>
      <c r="O3859"/>
      <c r="P3859" s="10"/>
    </row>
    <row r="3860" spans="13:16" x14ac:dyDescent="0.25">
      <c r="M3860" s="10"/>
      <c r="N3860"/>
      <c r="O3860"/>
      <c r="P3860" s="10"/>
    </row>
    <row r="3861" spans="13:16" x14ac:dyDescent="0.25">
      <c r="M3861" s="10"/>
      <c r="N3861"/>
      <c r="O3861"/>
      <c r="P3861" s="10"/>
    </row>
    <row r="3862" spans="13:16" x14ac:dyDescent="0.25">
      <c r="M3862" s="10"/>
      <c r="N3862"/>
      <c r="O3862"/>
      <c r="P3862" s="10"/>
    </row>
    <row r="3863" spans="13:16" x14ac:dyDescent="0.25">
      <c r="M3863" s="10"/>
      <c r="N3863"/>
      <c r="O3863"/>
      <c r="P3863" s="10"/>
    </row>
    <row r="3864" spans="13:16" x14ac:dyDescent="0.25">
      <c r="M3864" s="10"/>
      <c r="N3864"/>
      <c r="O3864"/>
      <c r="P3864" s="10"/>
    </row>
    <row r="3865" spans="13:16" x14ac:dyDescent="0.25">
      <c r="M3865" s="10"/>
      <c r="N3865"/>
      <c r="O3865"/>
      <c r="P3865" s="10"/>
    </row>
    <row r="3866" spans="13:16" x14ac:dyDescent="0.25">
      <c r="M3866" s="10"/>
      <c r="N3866"/>
      <c r="O3866"/>
      <c r="P3866" s="10"/>
    </row>
    <row r="3867" spans="13:16" x14ac:dyDescent="0.25">
      <c r="M3867" s="10"/>
      <c r="N3867"/>
      <c r="O3867"/>
      <c r="P3867" s="10"/>
    </row>
    <row r="3868" spans="13:16" x14ac:dyDescent="0.25">
      <c r="M3868" s="10"/>
      <c r="N3868"/>
      <c r="O3868"/>
      <c r="P3868" s="10"/>
    </row>
    <row r="3869" spans="13:16" x14ac:dyDescent="0.25">
      <c r="M3869" s="10"/>
      <c r="N3869"/>
      <c r="O3869"/>
      <c r="P3869" s="10"/>
    </row>
    <row r="3870" spans="13:16" x14ac:dyDescent="0.25">
      <c r="M3870" s="10"/>
      <c r="N3870"/>
      <c r="O3870"/>
      <c r="P3870" s="10"/>
    </row>
    <row r="3871" spans="13:16" x14ac:dyDescent="0.25">
      <c r="M3871" s="10"/>
      <c r="N3871"/>
      <c r="O3871"/>
      <c r="P3871" s="10"/>
    </row>
    <row r="3872" spans="13:16" x14ac:dyDescent="0.25">
      <c r="M3872" s="10"/>
      <c r="N3872"/>
      <c r="O3872"/>
      <c r="P3872" s="10"/>
    </row>
    <row r="3873" spans="13:16" x14ac:dyDescent="0.25">
      <c r="M3873" s="10"/>
      <c r="N3873"/>
      <c r="O3873"/>
      <c r="P3873" s="10"/>
    </row>
    <row r="3874" spans="13:16" x14ac:dyDescent="0.25">
      <c r="M3874" s="10"/>
      <c r="N3874"/>
      <c r="O3874"/>
      <c r="P3874" s="10"/>
    </row>
    <row r="3875" spans="13:16" x14ac:dyDescent="0.25">
      <c r="M3875" s="10"/>
      <c r="N3875"/>
      <c r="O3875"/>
      <c r="P3875" s="10"/>
    </row>
    <row r="3876" spans="13:16" x14ac:dyDescent="0.25">
      <c r="M3876" s="10"/>
      <c r="N3876"/>
      <c r="O3876"/>
      <c r="P3876" s="10"/>
    </row>
    <row r="3877" spans="13:16" x14ac:dyDescent="0.25">
      <c r="M3877" s="10"/>
      <c r="N3877"/>
      <c r="O3877"/>
      <c r="P3877" s="10"/>
    </row>
    <row r="3878" spans="13:16" x14ac:dyDescent="0.25">
      <c r="M3878" s="10"/>
      <c r="N3878"/>
      <c r="O3878"/>
      <c r="P3878" s="10"/>
    </row>
    <row r="3879" spans="13:16" x14ac:dyDescent="0.25">
      <c r="M3879" s="10"/>
      <c r="N3879"/>
      <c r="O3879"/>
      <c r="P3879" s="10"/>
    </row>
    <row r="3880" spans="13:16" x14ac:dyDescent="0.25">
      <c r="M3880" s="10"/>
      <c r="N3880"/>
      <c r="O3880"/>
      <c r="P3880" s="10"/>
    </row>
    <row r="3881" spans="13:16" x14ac:dyDescent="0.25">
      <c r="M3881" s="10"/>
      <c r="N3881"/>
      <c r="O3881"/>
      <c r="P3881" s="10"/>
    </row>
    <row r="3882" spans="13:16" x14ac:dyDescent="0.25">
      <c r="M3882" s="10"/>
      <c r="N3882"/>
      <c r="O3882"/>
      <c r="P3882" s="10"/>
    </row>
    <row r="3883" spans="13:16" x14ac:dyDescent="0.25">
      <c r="M3883" s="10"/>
      <c r="N3883"/>
      <c r="O3883"/>
      <c r="P3883" s="10"/>
    </row>
    <row r="3884" spans="13:16" x14ac:dyDescent="0.25">
      <c r="M3884" s="10"/>
      <c r="N3884"/>
      <c r="O3884"/>
      <c r="P3884" s="10"/>
    </row>
    <row r="3885" spans="13:16" x14ac:dyDescent="0.25">
      <c r="M3885" s="10"/>
      <c r="N3885"/>
      <c r="O3885"/>
      <c r="P3885" s="10"/>
    </row>
    <row r="3886" spans="13:16" x14ac:dyDescent="0.25">
      <c r="M3886" s="10"/>
      <c r="N3886"/>
      <c r="O3886"/>
      <c r="P3886" s="10"/>
    </row>
    <row r="3887" spans="13:16" x14ac:dyDescent="0.25">
      <c r="M3887" s="10"/>
      <c r="N3887"/>
      <c r="O3887"/>
      <c r="P3887" s="10"/>
    </row>
    <row r="3888" spans="13:16" x14ac:dyDescent="0.25">
      <c r="M3888" s="10"/>
      <c r="N3888"/>
      <c r="O3888"/>
      <c r="P3888" s="10"/>
    </row>
    <row r="3889" spans="13:16" x14ac:dyDescent="0.25">
      <c r="M3889" s="10"/>
      <c r="N3889"/>
      <c r="O3889"/>
      <c r="P3889" s="10"/>
    </row>
    <row r="3890" spans="13:16" x14ac:dyDescent="0.25">
      <c r="M3890" s="10"/>
      <c r="N3890"/>
      <c r="O3890"/>
      <c r="P3890" s="10"/>
    </row>
    <row r="3891" spans="13:16" x14ac:dyDescent="0.25">
      <c r="M3891" s="10"/>
      <c r="N3891"/>
      <c r="O3891"/>
      <c r="P3891" s="10"/>
    </row>
    <row r="3892" spans="13:16" x14ac:dyDescent="0.25">
      <c r="M3892" s="10"/>
      <c r="N3892"/>
      <c r="O3892"/>
      <c r="P3892" s="10"/>
    </row>
    <row r="3893" spans="13:16" x14ac:dyDescent="0.25">
      <c r="M3893" s="10"/>
      <c r="N3893"/>
      <c r="O3893"/>
      <c r="P3893" s="10"/>
    </row>
    <row r="3894" spans="13:16" x14ac:dyDescent="0.25">
      <c r="M3894" s="10"/>
      <c r="N3894"/>
      <c r="O3894"/>
      <c r="P3894" s="10"/>
    </row>
    <row r="3895" spans="13:16" x14ac:dyDescent="0.25">
      <c r="M3895" s="10"/>
      <c r="N3895"/>
      <c r="O3895"/>
      <c r="P3895" s="10"/>
    </row>
    <row r="3896" spans="13:16" x14ac:dyDescent="0.25">
      <c r="M3896" s="10"/>
      <c r="N3896"/>
      <c r="O3896"/>
      <c r="P3896" s="10"/>
    </row>
    <row r="3897" spans="13:16" x14ac:dyDescent="0.25">
      <c r="M3897" s="10"/>
      <c r="N3897"/>
      <c r="O3897"/>
      <c r="P3897" s="10"/>
    </row>
    <row r="3898" spans="13:16" x14ac:dyDescent="0.25">
      <c r="M3898" s="10"/>
      <c r="N3898"/>
      <c r="O3898"/>
      <c r="P3898" s="10"/>
    </row>
    <row r="3899" spans="13:16" x14ac:dyDescent="0.25">
      <c r="M3899" s="10"/>
      <c r="N3899"/>
      <c r="O3899"/>
      <c r="P3899" s="10"/>
    </row>
    <row r="3900" spans="13:16" x14ac:dyDescent="0.25">
      <c r="M3900" s="10"/>
      <c r="N3900"/>
      <c r="O3900"/>
      <c r="P3900" s="10"/>
    </row>
    <row r="3901" spans="13:16" x14ac:dyDescent="0.25">
      <c r="M3901" s="10"/>
      <c r="N3901"/>
      <c r="O3901"/>
      <c r="P3901" s="10"/>
    </row>
    <row r="3902" spans="13:16" x14ac:dyDescent="0.25">
      <c r="M3902" s="10"/>
      <c r="N3902"/>
      <c r="O3902"/>
      <c r="P3902" s="10"/>
    </row>
    <row r="3903" spans="13:16" x14ac:dyDescent="0.25">
      <c r="M3903" s="10"/>
      <c r="N3903"/>
      <c r="O3903"/>
      <c r="P3903" s="10"/>
    </row>
    <row r="3904" spans="13:16" x14ac:dyDescent="0.25">
      <c r="M3904" s="10"/>
      <c r="N3904"/>
      <c r="O3904"/>
      <c r="P3904" s="10"/>
    </row>
    <row r="3905" spans="13:16" x14ac:dyDescent="0.25">
      <c r="M3905" s="10"/>
      <c r="N3905"/>
      <c r="O3905"/>
      <c r="P3905" s="10"/>
    </row>
    <row r="3906" spans="13:16" x14ac:dyDescent="0.25">
      <c r="M3906" s="10"/>
      <c r="N3906"/>
      <c r="O3906"/>
      <c r="P3906" s="10"/>
    </row>
    <row r="3907" spans="13:16" x14ac:dyDescent="0.25">
      <c r="M3907" s="10"/>
      <c r="N3907"/>
      <c r="O3907"/>
      <c r="P3907" s="10"/>
    </row>
    <row r="3908" spans="13:16" x14ac:dyDescent="0.25">
      <c r="M3908" s="10"/>
      <c r="N3908"/>
      <c r="O3908"/>
      <c r="P3908" s="10"/>
    </row>
    <row r="3909" spans="13:16" x14ac:dyDescent="0.25">
      <c r="M3909" s="10"/>
      <c r="N3909"/>
      <c r="O3909"/>
      <c r="P3909" s="10"/>
    </row>
    <row r="3910" spans="13:16" x14ac:dyDescent="0.25">
      <c r="M3910" s="10"/>
      <c r="N3910"/>
      <c r="O3910"/>
      <c r="P3910" s="10"/>
    </row>
    <row r="3911" spans="13:16" x14ac:dyDescent="0.25">
      <c r="M3911" s="10"/>
      <c r="N3911"/>
      <c r="O3911"/>
      <c r="P3911" s="10"/>
    </row>
    <row r="3912" spans="13:16" x14ac:dyDescent="0.25">
      <c r="M3912" s="10"/>
      <c r="N3912"/>
      <c r="O3912"/>
      <c r="P3912" s="10"/>
    </row>
    <row r="3913" spans="13:16" x14ac:dyDescent="0.25">
      <c r="M3913" s="10"/>
      <c r="N3913"/>
      <c r="O3913"/>
      <c r="P3913" s="10"/>
    </row>
    <row r="3914" spans="13:16" x14ac:dyDescent="0.25">
      <c r="M3914" s="10"/>
      <c r="N3914"/>
      <c r="O3914"/>
      <c r="P3914" s="10"/>
    </row>
    <row r="3915" spans="13:16" x14ac:dyDescent="0.25">
      <c r="M3915" s="10"/>
      <c r="N3915"/>
      <c r="O3915"/>
      <c r="P3915" s="10"/>
    </row>
    <row r="3916" spans="13:16" x14ac:dyDescent="0.25">
      <c r="M3916" s="10"/>
      <c r="N3916"/>
      <c r="O3916"/>
      <c r="P3916" s="10"/>
    </row>
    <row r="3917" spans="13:16" x14ac:dyDescent="0.25">
      <c r="M3917" s="10"/>
      <c r="N3917"/>
      <c r="O3917"/>
      <c r="P3917" s="10"/>
    </row>
    <row r="3918" spans="13:16" x14ac:dyDescent="0.25">
      <c r="M3918" s="10"/>
      <c r="N3918"/>
      <c r="O3918"/>
      <c r="P3918" s="10"/>
    </row>
    <row r="3919" spans="13:16" x14ac:dyDescent="0.25">
      <c r="M3919" s="10"/>
      <c r="N3919"/>
      <c r="O3919"/>
      <c r="P3919" s="10"/>
    </row>
    <row r="3920" spans="13:16" x14ac:dyDescent="0.25">
      <c r="M3920" s="10"/>
      <c r="N3920"/>
      <c r="O3920"/>
      <c r="P3920" s="10"/>
    </row>
    <row r="3921" spans="13:16" x14ac:dyDescent="0.25">
      <c r="M3921" s="10"/>
      <c r="N3921"/>
      <c r="O3921"/>
      <c r="P3921" s="10"/>
    </row>
    <row r="3922" spans="13:16" x14ac:dyDescent="0.25">
      <c r="M3922" s="10"/>
      <c r="N3922"/>
      <c r="O3922"/>
      <c r="P3922" s="10"/>
    </row>
    <row r="3923" spans="13:16" x14ac:dyDescent="0.25">
      <c r="M3923" s="10"/>
      <c r="N3923"/>
      <c r="O3923"/>
      <c r="P3923" s="10"/>
    </row>
    <row r="3924" spans="13:16" x14ac:dyDescent="0.25">
      <c r="M3924" s="10"/>
      <c r="N3924"/>
      <c r="O3924"/>
      <c r="P3924" s="10"/>
    </row>
    <row r="3925" spans="13:16" x14ac:dyDescent="0.25">
      <c r="M3925" s="10"/>
      <c r="N3925"/>
      <c r="O3925"/>
      <c r="P3925" s="10"/>
    </row>
    <row r="3926" spans="13:16" x14ac:dyDescent="0.25">
      <c r="M3926" s="10"/>
      <c r="N3926"/>
      <c r="O3926"/>
      <c r="P3926" s="10"/>
    </row>
    <row r="3927" spans="13:16" x14ac:dyDescent="0.25">
      <c r="M3927" s="10"/>
      <c r="N3927"/>
      <c r="O3927"/>
      <c r="P3927" s="10"/>
    </row>
    <row r="3928" spans="13:16" x14ac:dyDescent="0.25">
      <c r="M3928" s="10"/>
      <c r="N3928"/>
      <c r="O3928"/>
      <c r="P3928" s="10"/>
    </row>
    <row r="3929" spans="13:16" x14ac:dyDescent="0.25">
      <c r="M3929" s="10"/>
      <c r="N3929"/>
      <c r="O3929"/>
      <c r="P3929" s="10"/>
    </row>
    <row r="3930" spans="13:16" x14ac:dyDescent="0.25">
      <c r="M3930" s="10"/>
      <c r="N3930"/>
      <c r="O3930"/>
      <c r="P3930" s="10"/>
    </row>
    <row r="3931" spans="13:16" x14ac:dyDescent="0.25">
      <c r="M3931" s="10"/>
      <c r="N3931"/>
      <c r="O3931"/>
      <c r="P3931" s="10"/>
    </row>
    <row r="3932" spans="13:16" x14ac:dyDescent="0.25">
      <c r="M3932" s="10"/>
      <c r="N3932"/>
      <c r="O3932"/>
      <c r="P3932" s="10"/>
    </row>
    <row r="3933" spans="13:16" x14ac:dyDescent="0.25">
      <c r="M3933" s="10"/>
      <c r="N3933"/>
      <c r="O3933"/>
      <c r="P3933" s="10"/>
    </row>
    <row r="3934" spans="13:16" x14ac:dyDescent="0.25">
      <c r="M3934" s="10"/>
      <c r="N3934"/>
      <c r="O3934"/>
      <c r="P3934" s="10"/>
    </row>
    <row r="3935" spans="13:16" x14ac:dyDescent="0.25">
      <c r="M3935" s="10"/>
      <c r="N3935"/>
      <c r="O3935"/>
      <c r="P3935" s="10"/>
    </row>
    <row r="3936" spans="13:16" x14ac:dyDescent="0.25">
      <c r="M3936" s="10"/>
      <c r="N3936"/>
      <c r="O3936"/>
      <c r="P3936" s="10"/>
    </row>
    <row r="3937" spans="13:16" x14ac:dyDescent="0.25">
      <c r="M3937" s="10"/>
      <c r="N3937"/>
      <c r="O3937"/>
      <c r="P3937" s="10"/>
    </row>
    <row r="3938" spans="13:16" x14ac:dyDescent="0.25">
      <c r="M3938" s="10"/>
      <c r="N3938"/>
      <c r="O3938"/>
      <c r="P3938" s="10"/>
    </row>
    <row r="3939" spans="13:16" x14ac:dyDescent="0.25">
      <c r="M3939" s="10"/>
      <c r="N3939"/>
      <c r="O3939"/>
      <c r="P3939" s="10"/>
    </row>
    <row r="3940" spans="13:16" x14ac:dyDescent="0.25">
      <c r="M3940" s="10"/>
      <c r="N3940"/>
      <c r="O3940"/>
      <c r="P3940" s="10"/>
    </row>
    <row r="3941" spans="13:16" x14ac:dyDescent="0.25">
      <c r="M3941" s="10"/>
      <c r="N3941"/>
      <c r="O3941"/>
      <c r="P3941" s="10"/>
    </row>
    <row r="3942" spans="13:16" x14ac:dyDescent="0.25">
      <c r="M3942" s="10"/>
      <c r="N3942"/>
      <c r="O3942"/>
      <c r="P3942" s="10"/>
    </row>
    <row r="3943" spans="13:16" x14ac:dyDescent="0.25">
      <c r="M3943" s="10"/>
      <c r="N3943"/>
      <c r="O3943"/>
      <c r="P3943" s="10"/>
    </row>
    <row r="3944" spans="13:16" x14ac:dyDescent="0.25">
      <c r="M3944" s="10"/>
      <c r="N3944"/>
      <c r="O3944"/>
      <c r="P3944" s="10"/>
    </row>
    <row r="3945" spans="13:16" x14ac:dyDescent="0.25">
      <c r="M3945" s="10"/>
      <c r="N3945"/>
      <c r="O3945"/>
      <c r="P3945" s="10"/>
    </row>
    <row r="3946" spans="13:16" x14ac:dyDescent="0.25">
      <c r="M3946" s="10"/>
      <c r="N3946"/>
      <c r="O3946"/>
      <c r="P3946" s="10"/>
    </row>
    <row r="3947" spans="13:16" x14ac:dyDescent="0.25">
      <c r="M3947" s="10"/>
      <c r="N3947"/>
      <c r="O3947"/>
      <c r="P3947" s="10"/>
    </row>
    <row r="3948" spans="13:16" x14ac:dyDescent="0.25">
      <c r="M3948" s="10"/>
      <c r="N3948"/>
      <c r="O3948"/>
      <c r="P3948" s="10"/>
    </row>
    <row r="3949" spans="13:16" x14ac:dyDescent="0.25">
      <c r="M3949" s="10"/>
      <c r="N3949"/>
      <c r="O3949"/>
      <c r="P3949" s="10"/>
    </row>
    <row r="3950" spans="13:16" x14ac:dyDescent="0.25">
      <c r="M3950" s="10"/>
      <c r="N3950"/>
      <c r="O3950"/>
      <c r="P3950" s="10"/>
    </row>
    <row r="3951" spans="13:16" x14ac:dyDescent="0.25">
      <c r="M3951" s="10"/>
      <c r="N3951"/>
      <c r="O3951"/>
      <c r="P3951" s="10"/>
    </row>
    <row r="3952" spans="13:16" x14ac:dyDescent="0.25">
      <c r="M3952" s="10"/>
      <c r="N3952"/>
      <c r="O3952"/>
      <c r="P3952" s="10"/>
    </row>
    <row r="3953" spans="13:16" x14ac:dyDescent="0.25">
      <c r="M3953" s="10"/>
      <c r="N3953"/>
      <c r="O3953"/>
      <c r="P3953" s="10"/>
    </row>
    <row r="3954" spans="13:16" x14ac:dyDescent="0.25">
      <c r="M3954" s="10"/>
      <c r="N3954"/>
      <c r="O3954"/>
      <c r="P3954" s="10"/>
    </row>
    <row r="3955" spans="13:16" x14ac:dyDescent="0.25">
      <c r="M3955" s="10"/>
      <c r="N3955"/>
      <c r="O3955"/>
      <c r="P3955" s="10"/>
    </row>
    <row r="3956" spans="13:16" x14ac:dyDescent="0.25">
      <c r="M3956" s="10"/>
      <c r="N3956"/>
      <c r="O3956"/>
      <c r="P3956" s="10"/>
    </row>
    <row r="3957" spans="13:16" x14ac:dyDescent="0.25">
      <c r="M3957" s="10"/>
      <c r="N3957"/>
      <c r="O3957"/>
      <c r="P3957" s="10"/>
    </row>
    <row r="3958" spans="13:16" x14ac:dyDescent="0.25">
      <c r="M3958" s="10"/>
      <c r="N3958"/>
      <c r="O3958"/>
      <c r="P3958" s="10"/>
    </row>
    <row r="3959" spans="13:16" x14ac:dyDescent="0.25">
      <c r="M3959" s="10"/>
      <c r="N3959"/>
      <c r="O3959"/>
      <c r="P3959" s="10"/>
    </row>
    <row r="3960" spans="13:16" x14ac:dyDescent="0.25">
      <c r="M3960" s="10"/>
      <c r="N3960"/>
      <c r="O3960"/>
      <c r="P3960" s="10"/>
    </row>
    <row r="3961" spans="13:16" x14ac:dyDescent="0.25">
      <c r="M3961" s="10"/>
      <c r="N3961"/>
      <c r="O3961"/>
      <c r="P3961" s="10"/>
    </row>
    <row r="3962" spans="13:16" x14ac:dyDescent="0.25">
      <c r="M3962" s="10"/>
      <c r="N3962"/>
      <c r="O3962"/>
      <c r="P3962" s="10"/>
    </row>
    <row r="3963" spans="13:16" x14ac:dyDescent="0.25">
      <c r="M3963" s="10"/>
      <c r="N3963"/>
      <c r="O3963"/>
      <c r="P3963" s="10"/>
    </row>
    <row r="3964" spans="13:16" x14ac:dyDescent="0.25">
      <c r="M3964" s="10"/>
      <c r="N3964"/>
      <c r="O3964"/>
      <c r="P3964" s="10"/>
    </row>
    <row r="3965" spans="13:16" x14ac:dyDescent="0.25">
      <c r="M3965" s="10"/>
      <c r="N3965"/>
      <c r="O3965"/>
      <c r="P3965" s="10"/>
    </row>
    <row r="3966" spans="13:16" x14ac:dyDescent="0.25">
      <c r="M3966" s="10"/>
      <c r="N3966"/>
      <c r="O3966"/>
      <c r="P3966" s="10"/>
    </row>
    <row r="3967" spans="13:16" x14ac:dyDescent="0.25">
      <c r="M3967" s="10"/>
      <c r="N3967"/>
      <c r="O3967"/>
      <c r="P3967" s="10"/>
    </row>
    <row r="3968" spans="13:16" x14ac:dyDescent="0.25">
      <c r="M3968" s="10"/>
      <c r="N3968"/>
      <c r="O3968"/>
      <c r="P3968" s="10"/>
    </row>
    <row r="3969" spans="13:16" x14ac:dyDescent="0.25">
      <c r="M3969" s="10"/>
      <c r="N3969"/>
      <c r="O3969"/>
      <c r="P3969" s="10"/>
    </row>
    <row r="3970" spans="13:16" x14ac:dyDescent="0.25">
      <c r="M3970" s="10"/>
      <c r="N3970"/>
      <c r="O3970"/>
      <c r="P3970" s="10"/>
    </row>
    <row r="3971" spans="13:16" x14ac:dyDescent="0.25">
      <c r="M3971" s="10"/>
      <c r="N3971"/>
      <c r="O3971"/>
      <c r="P3971" s="10"/>
    </row>
    <row r="3972" spans="13:16" x14ac:dyDescent="0.25">
      <c r="M3972" s="10"/>
      <c r="N3972"/>
      <c r="O3972"/>
      <c r="P3972" s="10"/>
    </row>
    <row r="3973" spans="13:16" x14ac:dyDescent="0.25">
      <c r="M3973" s="10"/>
      <c r="N3973"/>
      <c r="O3973"/>
      <c r="P3973" s="10"/>
    </row>
    <row r="3974" spans="13:16" x14ac:dyDescent="0.25">
      <c r="M3974" s="10"/>
      <c r="N3974"/>
      <c r="O3974"/>
      <c r="P3974" s="10"/>
    </row>
    <row r="3975" spans="13:16" x14ac:dyDescent="0.25">
      <c r="M3975" s="10"/>
      <c r="N3975"/>
      <c r="O3975"/>
      <c r="P3975" s="10"/>
    </row>
    <row r="3976" spans="13:16" x14ac:dyDescent="0.25">
      <c r="M3976" s="10"/>
      <c r="N3976"/>
      <c r="O3976"/>
      <c r="P3976" s="10"/>
    </row>
    <row r="3977" spans="13:16" x14ac:dyDescent="0.25">
      <c r="M3977" s="10"/>
      <c r="N3977"/>
      <c r="O3977"/>
      <c r="P3977" s="10"/>
    </row>
    <row r="3978" spans="13:16" x14ac:dyDescent="0.25">
      <c r="M3978" s="10"/>
      <c r="N3978"/>
      <c r="O3978"/>
      <c r="P3978" s="10"/>
    </row>
    <row r="3979" spans="13:16" x14ac:dyDescent="0.25">
      <c r="M3979" s="10"/>
      <c r="N3979"/>
      <c r="O3979"/>
      <c r="P3979" s="10"/>
    </row>
    <row r="3980" spans="13:16" x14ac:dyDescent="0.25">
      <c r="M3980" s="10"/>
      <c r="N3980"/>
      <c r="O3980"/>
      <c r="P3980" s="10"/>
    </row>
    <row r="3981" spans="13:16" x14ac:dyDescent="0.25">
      <c r="M3981" s="10"/>
      <c r="N3981"/>
      <c r="O3981"/>
      <c r="P3981" s="10"/>
    </row>
    <row r="3982" spans="13:16" x14ac:dyDescent="0.25">
      <c r="M3982" s="10"/>
      <c r="N3982"/>
      <c r="O3982"/>
      <c r="P3982" s="10"/>
    </row>
    <row r="3983" spans="13:16" x14ac:dyDescent="0.25">
      <c r="M3983" s="10"/>
      <c r="N3983"/>
      <c r="O3983"/>
      <c r="P3983" s="10"/>
    </row>
    <row r="3984" spans="13:16" x14ac:dyDescent="0.25">
      <c r="M3984" s="10"/>
      <c r="N3984"/>
      <c r="O3984"/>
      <c r="P3984" s="10"/>
    </row>
    <row r="3985" spans="13:16" x14ac:dyDescent="0.25">
      <c r="M3985" s="10"/>
      <c r="N3985"/>
      <c r="O3985"/>
      <c r="P3985" s="10"/>
    </row>
    <row r="3986" spans="13:16" x14ac:dyDescent="0.25">
      <c r="M3986" s="10"/>
      <c r="N3986"/>
      <c r="O3986"/>
      <c r="P3986" s="10"/>
    </row>
    <row r="3987" spans="13:16" x14ac:dyDescent="0.25">
      <c r="M3987" s="10"/>
      <c r="N3987"/>
      <c r="O3987"/>
      <c r="P3987" s="10"/>
    </row>
    <row r="3988" spans="13:16" x14ac:dyDescent="0.25">
      <c r="M3988" s="10"/>
      <c r="N3988"/>
      <c r="O3988"/>
      <c r="P3988" s="10"/>
    </row>
    <row r="3989" spans="13:16" x14ac:dyDescent="0.25">
      <c r="M3989" s="10"/>
      <c r="N3989"/>
      <c r="O3989"/>
      <c r="P3989" s="10"/>
    </row>
    <row r="3990" spans="13:16" x14ac:dyDescent="0.25">
      <c r="M3990" s="10"/>
      <c r="N3990"/>
      <c r="O3990"/>
      <c r="P3990" s="10"/>
    </row>
    <row r="3991" spans="13:16" x14ac:dyDescent="0.25">
      <c r="M3991" s="10"/>
      <c r="N3991"/>
      <c r="O3991"/>
      <c r="P3991" s="10"/>
    </row>
    <row r="3992" spans="13:16" x14ac:dyDescent="0.25">
      <c r="M3992" s="10"/>
      <c r="N3992"/>
      <c r="O3992"/>
      <c r="P3992" s="10"/>
    </row>
    <row r="3993" spans="13:16" x14ac:dyDescent="0.25">
      <c r="M3993" s="10"/>
      <c r="N3993"/>
      <c r="O3993"/>
      <c r="P3993" s="10"/>
    </row>
    <row r="3994" spans="13:16" x14ac:dyDescent="0.25">
      <c r="M3994" s="10"/>
      <c r="N3994"/>
      <c r="O3994"/>
      <c r="P3994" s="10"/>
    </row>
    <row r="3995" spans="13:16" x14ac:dyDescent="0.25">
      <c r="M3995" s="10"/>
      <c r="N3995"/>
      <c r="O3995"/>
      <c r="P3995" s="10"/>
    </row>
    <row r="3996" spans="13:16" x14ac:dyDescent="0.25">
      <c r="M3996" s="10"/>
      <c r="N3996"/>
      <c r="O3996"/>
      <c r="P3996" s="10"/>
    </row>
    <row r="3997" spans="13:16" x14ac:dyDescent="0.25">
      <c r="M3997" s="10"/>
      <c r="N3997"/>
      <c r="O3997"/>
      <c r="P3997" s="10"/>
    </row>
    <row r="3998" spans="13:16" x14ac:dyDescent="0.25">
      <c r="M3998" s="10"/>
      <c r="N3998"/>
      <c r="O3998"/>
      <c r="P3998" s="10"/>
    </row>
    <row r="3999" spans="13:16" x14ac:dyDescent="0.25">
      <c r="M3999" s="10"/>
      <c r="N3999"/>
      <c r="O3999"/>
      <c r="P3999" s="10"/>
    </row>
    <row r="4000" spans="13:16" x14ac:dyDescent="0.25">
      <c r="M4000" s="10"/>
      <c r="N4000"/>
      <c r="O4000"/>
      <c r="P4000" s="10"/>
    </row>
    <row r="4001" spans="13:16" x14ac:dyDescent="0.25">
      <c r="M4001" s="10"/>
      <c r="N4001"/>
      <c r="O4001"/>
      <c r="P4001" s="10"/>
    </row>
    <row r="4002" spans="13:16" x14ac:dyDescent="0.25">
      <c r="M4002" s="10"/>
      <c r="N4002"/>
      <c r="O4002"/>
      <c r="P4002" s="10"/>
    </row>
    <row r="4003" spans="13:16" x14ac:dyDescent="0.25">
      <c r="M4003" s="10"/>
      <c r="N4003"/>
      <c r="O4003"/>
      <c r="P4003" s="10"/>
    </row>
    <row r="4004" spans="13:16" x14ac:dyDescent="0.25">
      <c r="M4004" s="10"/>
      <c r="N4004"/>
      <c r="O4004"/>
      <c r="P4004" s="10"/>
    </row>
    <row r="4005" spans="13:16" x14ac:dyDescent="0.25">
      <c r="M4005" s="10"/>
      <c r="N4005"/>
      <c r="O4005"/>
      <c r="P4005" s="10"/>
    </row>
    <row r="4006" spans="13:16" x14ac:dyDescent="0.25">
      <c r="M4006" s="10"/>
      <c r="N4006"/>
      <c r="O4006"/>
      <c r="P4006" s="10"/>
    </row>
    <row r="4007" spans="13:16" x14ac:dyDescent="0.25">
      <c r="M4007" s="10"/>
      <c r="N4007"/>
      <c r="O4007"/>
      <c r="P4007" s="10"/>
    </row>
    <row r="4008" spans="13:16" x14ac:dyDescent="0.25">
      <c r="M4008" s="10"/>
      <c r="N4008"/>
      <c r="O4008"/>
      <c r="P4008" s="10"/>
    </row>
    <row r="4009" spans="13:16" x14ac:dyDescent="0.25">
      <c r="M4009" s="10"/>
      <c r="N4009"/>
      <c r="O4009"/>
      <c r="P4009" s="10"/>
    </row>
    <row r="4010" spans="13:16" x14ac:dyDescent="0.25">
      <c r="M4010" s="10"/>
      <c r="N4010"/>
      <c r="O4010"/>
      <c r="P4010" s="10"/>
    </row>
    <row r="4011" spans="13:16" x14ac:dyDescent="0.25">
      <c r="M4011" s="10"/>
      <c r="N4011"/>
      <c r="O4011"/>
      <c r="P4011" s="10"/>
    </row>
    <row r="4012" spans="13:16" x14ac:dyDescent="0.25">
      <c r="M4012" s="10"/>
      <c r="N4012"/>
      <c r="O4012"/>
      <c r="P4012" s="10"/>
    </row>
    <row r="4013" spans="13:16" x14ac:dyDescent="0.25">
      <c r="M4013" s="10"/>
      <c r="N4013"/>
      <c r="O4013"/>
      <c r="P4013" s="10"/>
    </row>
    <row r="4014" spans="13:16" x14ac:dyDescent="0.25">
      <c r="M4014" s="10"/>
      <c r="N4014"/>
      <c r="O4014"/>
      <c r="P4014" s="10"/>
    </row>
    <row r="4015" spans="13:16" x14ac:dyDescent="0.25">
      <c r="M4015" s="10"/>
      <c r="N4015"/>
      <c r="O4015"/>
      <c r="P4015" s="10"/>
    </row>
    <row r="4016" spans="13:16" x14ac:dyDescent="0.25">
      <c r="M4016" s="10"/>
      <c r="N4016"/>
      <c r="O4016"/>
      <c r="P4016" s="10"/>
    </row>
    <row r="4017" spans="13:16" x14ac:dyDescent="0.25">
      <c r="M4017" s="10"/>
      <c r="N4017"/>
      <c r="O4017"/>
      <c r="P4017" s="10"/>
    </row>
    <row r="4018" spans="13:16" x14ac:dyDescent="0.25">
      <c r="M4018" s="10"/>
      <c r="N4018"/>
      <c r="O4018"/>
      <c r="P4018" s="10"/>
    </row>
    <row r="4019" spans="13:16" x14ac:dyDescent="0.25">
      <c r="M4019" s="10"/>
      <c r="N4019"/>
      <c r="O4019"/>
      <c r="P4019" s="10"/>
    </row>
    <row r="4020" spans="13:16" x14ac:dyDescent="0.25">
      <c r="M4020" s="10"/>
      <c r="N4020"/>
      <c r="O4020"/>
      <c r="P4020" s="10"/>
    </row>
    <row r="4021" spans="13:16" x14ac:dyDescent="0.25">
      <c r="M4021" s="10"/>
      <c r="N4021"/>
      <c r="O4021"/>
      <c r="P4021" s="10"/>
    </row>
    <row r="4022" spans="13:16" x14ac:dyDescent="0.25">
      <c r="M4022" s="10"/>
      <c r="N4022"/>
      <c r="O4022"/>
      <c r="P4022" s="10"/>
    </row>
    <row r="4023" spans="13:16" x14ac:dyDescent="0.25">
      <c r="M4023" s="10"/>
      <c r="N4023"/>
      <c r="O4023"/>
      <c r="P4023" s="10"/>
    </row>
    <row r="4024" spans="13:16" x14ac:dyDescent="0.25">
      <c r="M4024" s="10"/>
      <c r="N4024"/>
      <c r="O4024"/>
      <c r="P4024" s="10"/>
    </row>
    <row r="4025" spans="13:16" x14ac:dyDescent="0.25">
      <c r="M4025" s="10"/>
      <c r="N4025"/>
      <c r="O4025"/>
      <c r="P4025" s="10"/>
    </row>
    <row r="4026" spans="13:16" x14ac:dyDescent="0.25">
      <c r="M4026" s="10"/>
      <c r="N4026"/>
      <c r="O4026"/>
      <c r="P4026" s="10"/>
    </row>
    <row r="4027" spans="13:16" x14ac:dyDescent="0.25">
      <c r="M4027" s="10"/>
      <c r="N4027"/>
      <c r="O4027"/>
      <c r="P4027" s="10"/>
    </row>
    <row r="4028" spans="13:16" x14ac:dyDescent="0.25">
      <c r="M4028" s="10"/>
      <c r="N4028"/>
      <c r="O4028"/>
      <c r="P4028" s="10"/>
    </row>
    <row r="4029" spans="13:16" x14ac:dyDescent="0.25">
      <c r="M4029" s="10"/>
      <c r="N4029"/>
      <c r="O4029"/>
      <c r="P4029" s="10"/>
    </row>
    <row r="4030" spans="13:16" x14ac:dyDescent="0.25">
      <c r="M4030" s="10"/>
      <c r="N4030"/>
      <c r="O4030"/>
      <c r="P4030" s="10"/>
    </row>
    <row r="4031" spans="13:16" x14ac:dyDescent="0.25">
      <c r="M4031" s="10"/>
      <c r="N4031"/>
      <c r="O4031"/>
      <c r="P4031" s="10"/>
    </row>
    <row r="4032" spans="13:16" x14ac:dyDescent="0.25">
      <c r="M4032" s="10"/>
      <c r="N4032"/>
      <c r="O4032"/>
      <c r="P4032" s="10"/>
    </row>
    <row r="4033" spans="13:16" x14ac:dyDescent="0.25">
      <c r="M4033" s="10"/>
      <c r="N4033"/>
      <c r="O4033"/>
      <c r="P4033" s="10"/>
    </row>
    <row r="4034" spans="13:16" x14ac:dyDescent="0.25">
      <c r="M4034" s="10"/>
      <c r="N4034"/>
      <c r="O4034"/>
      <c r="P4034" s="10"/>
    </row>
    <row r="4035" spans="13:16" x14ac:dyDescent="0.25">
      <c r="M4035" s="10"/>
      <c r="N4035"/>
      <c r="O4035"/>
      <c r="P4035" s="10"/>
    </row>
    <row r="4036" spans="13:16" x14ac:dyDescent="0.25">
      <c r="M4036" s="10"/>
      <c r="N4036"/>
      <c r="O4036"/>
      <c r="P4036" s="10"/>
    </row>
    <row r="4037" spans="13:16" x14ac:dyDescent="0.25">
      <c r="M4037" s="10"/>
      <c r="N4037"/>
      <c r="O4037"/>
      <c r="P4037" s="10"/>
    </row>
    <row r="4038" spans="13:16" x14ac:dyDescent="0.25">
      <c r="M4038" s="10"/>
      <c r="N4038"/>
      <c r="O4038"/>
      <c r="P4038" s="10"/>
    </row>
    <row r="4039" spans="13:16" x14ac:dyDescent="0.25">
      <c r="M4039" s="10"/>
      <c r="N4039"/>
      <c r="O4039"/>
      <c r="P4039" s="10"/>
    </row>
    <row r="4040" spans="13:16" x14ac:dyDescent="0.25">
      <c r="M4040" s="10"/>
      <c r="N4040"/>
      <c r="O4040"/>
      <c r="P4040" s="10"/>
    </row>
    <row r="4041" spans="13:16" x14ac:dyDescent="0.25">
      <c r="M4041" s="10"/>
      <c r="N4041"/>
      <c r="O4041"/>
      <c r="P4041" s="10"/>
    </row>
    <row r="4042" spans="13:16" x14ac:dyDescent="0.25">
      <c r="M4042" s="10"/>
      <c r="N4042"/>
      <c r="O4042"/>
      <c r="P4042" s="10"/>
    </row>
    <row r="4043" spans="13:16" x14ac:dyDescent="0.25">
      <c r="M4043" s="10"/>
      <c r="N4043"/>
      <c r="O4043"/>
      <c r="P4043" s="10"/>
    </row>
    <row r="4044" spans="13:16" x14ac:dyDescent="0.25">
      <c r="M4044" s="10"/>
      <c r="N4044"/>
      <c r="O4044"/>
      <c r="P4044" s="10"/>
    </row>
    <row r="4045" spans="13:16" x14ac:dyDescent="0.25">
      <c r="M4045" s="10"/>
      <c r="N4045"/>
      <c r="O4045"/>
      <c r="P4045" s="10"/>
    </row>
    <row r="4046" spans="13:16" x14ac:dyDescent="0.25">
      <c r="M4046" s="10"/>
      <c r="N4046"/>
      <c r="O4046"/>
      <c r="P4046" s="10"/>
    </row>
    <row r="4047" spans="13:16" x14ac:dyDescent="0.25">
      <c r="M4047" s="10"/>
      <c r="N4047"/>
      <c r="O4047"/>
      <c r="P4047" s="10"/>
    </row>
    <row r="4048" spans="13:16" x14ac:dyDescent="0.25">
      <c r="M4048" s="10"/>
      <c r="N4048"/>
      <c r="O4048"/>
      <c r="P4048" s="10"/>
    </row>
    <row r="4049" spans="13:16" x14ac:dyDescent="0.25">
      <c r="M4049" s="10"/>
      <c r="N4049"/>
      <c r="O4049"/>
      <c r="P4049" s="10"/>
    </row>
    <row r="4050" spans="13:16" x14ac:dyDescent="0.25">
      <c r="M4050" s="10"/>
      <c r="N4050"/>
      <c r="O4050"/>
      <c r="P4050" s="10"/>
    </row>
    <row r="4051" spans="13:16" x14ac:dyDescent="0.25">
      <c r="M4051" s="10"/>
      <c r="N4051"/>
      <c r="O4051"/>
      <c r="P4051" s="10"/>
    </row>
    <row r="4052" spans="13:16" x14ac:dyDescent="0.25">
      <c r="M4052" s="10"/>
      <c r="N4052"/>
      <c r="O4052"/>
      <c r="P4052" s="10"/>
    </row>
    <row r="4053" spans="13:16" x14ac:dyDescent="0.25">
      <c r="M4053" s="10"/>
      <c r="N4053"/>
      <c r="O4053"/>
      <c r="P4053" s="10"/>
    </row>
    <row r="4054" spans="13:16" x14ac:dyDescent="0.25">
      <c r="M4054" s="10"/>
      <c r="N4054"/>
      <c r="O4054"/>
      <c r="P4054" s="10"/>
    </row>
    <row r="4055" spans="13:16" x14ac:dyDescent="0.25">
      <c r="M4055" s="10"/>
      <c r="N4055"/>
      <c r="O4055"/>
      <c r="P4055" s="10"/>
    </row>
    <row r="4056" spans="13:16" x14ac:dyDescent="0.25">
      <c r="M4056" s="10"/>
      <c r="N4056"/>
      <c r="O4056"/>
      <c r="P4056" s="10"/>
    </row>
    <row r="4057" spans="13:16" x14ac:dyDescent="0.25">
      <c r="M4057" s="10"/>
      <c r="N4057"/>
      <c r="O4057"/>
      <c r="P4057" s="10"/>
    </row>
    <row r="4058" spans="13:16" x14ac:dyDescent="0.25">
      <c r="M4058" s="10"/>
      <c r="N4058"/>
      <c r="O4058"/>
      <c r="P4058" s="10"/>
    </row>
    <row r="4059" spans="13:16" x14ac:dyDescent="0.25">
      <c r="M4059" s="10"/>
      <c r="N4059"/>
      <c r="O4059"/>
      <c r="P4059" s="10"/>
    </row>
    <row r="4060" spans="13:16" x14ac:dyDescent="0.25">
      <c r="M4060" s="10"/>
      <c r="N4060"/>
      <c r="O4060"/>
      <c r="P4060" s="10"/>
    </row>
    <row r="4061" spans="13:16" x14ac:dyDescent="0.25">
      <c r="M4061" s="10"/>
      <c r="N4061"/>
      <c r="O4061"/>
      <c r="P4061" s="10"/>
    </row>
    <row r="4062" spans="13:16" x14ac:dyDescent="0.25">
      <c r="M4062" s="10"/>
      <c r="N4062"/>
      <c r="O4062"/>
      <c r="P4062" s="10"/>
    </row>
    <row r="4063" spans="13:16" x14ac:dyDescent="0.25">
      <c r="M4063" s="10"/>
      <c r="N4063"/>
      <c r="O4063"/>
      <c r="P4063" s="10"/>
    </row>
    <row r="4064" spans="13:16" x14ac:dyDescent="0.25">
      <c r="M4064" s="10"/>
      <c r="N4064"/>
      <c r="O4064"/>
      <c r="P4064" s="10"/>
    </row>
    <row r="4065" spans="13:16" x14ac:dyDescent="0.25">
      <c r="M4065" s="10"/>
      <c r="N4065"/>
      <c r="O4065"/>
      <c r="P4065" s="10"/>
    </row>
    <row r="4066" spans="13:16" x14ac:dyDescent="0.25">
      <c r="M4066" s="10"/>
      <c r="N4066"/>
      <c r="O4066"/>
      <c r="P4066" s="10"/>
    </row>
    <row r="4067" spans="13:16" x14ac:dyDescent="0.25">
      <c r="M4067" s="10"/>
      <c r="N4067"/>
      <c r="O4067"/>
      <c r="P4067" s="10"/>
    </row>
    <row r="4068" spans="13:16" x14ac:dyDescent="0.25">
      <c r="M4068" s="10"/>
      <c r="N4068"/>
      <c r="O4068"/>
      <c r="P4068" s="10"/>
    </row>
    <row r="4069" spans="13:16" x14ac:dyDescent="0.25">
      <c r="M4069" s="10"/>
      <c r="N4069"/>
      <c r="O4069"/>
      <c r="P4069" s="10"/>
    </row>
    <row r="4070" spans="13:16" x14ac:dyDescent="0.25">
      <c r="M4070" s="10"/>
      <c r="N4070"/>
      <c r="O4070"/>
      <c r="P4070" s="10"/>
    </row>
    <row r="4071" spans="13:16" x14ac:dyDescent="0.25">
      <c r="M4071" s="10"/>
      <c r="N4071"/>
      <c r="O4071"/>
      <c r="P4071" s="10"/>
    </row>
    <row r="4072" spans="13:16" x14ac:dyDescent="0.25">
      <c r="M4072" s="10"/>
      <c r="N4072"/>
      <c r="O4072"/>
      <c r="P4072" s="10"/>
    </row>
    <row r="4073" spans="13:16" x14ac:dyDescent="0.25">
      <c r="M4073" s="10"/>
      <c r="N4073"/>
      <c r="O4073"/>
      <c r="P4073" s="10"/>
    </row>
    <row r="4074" spans="13:16" x14ac:dyDescent="0.25">
      <c r="M4074" s="10"/>
      <c r="N4074"/>
      <c r="O4074"/>
      <c r="P4074" s="10"/>
    </row>
    <row r="4075" spans="13:16" x14ac:dyDescent="0.25">
      <c r="M4075" s="10"/>
      <c r="N4075"/>
      <c r="O4075"/>
      <c r="P4075" s="10"/>
    </row>
    <row r="4076" spans="13:16" x14ac:dyDescent="0.25">
      <c r="M4076" s="10"/>
      <c r="N4076"/>
      <c r="O4076"/>
      <c r="P4076" s="10"/>
    </row>
    <row r="4077" spans="13:16" x14ac:dyDescent="0.25">
      <c r="M4077" s="10"/>
      <c r="N4077"/>
      <c r="O4077"/>
      <c r="P4077" s="10"/>
    </row>
    <row r="4078" spans="13:16" x14ac:dyDescent="0.25">
      <c r="M4078" s="10"/>
      <c r="N4078"/>
      <c r="O4078"/>
      <c r="P4078" s="10"/>
    </row>
    <row r="4079" spans="13:16" x14ac:dyDescent="0.25">
      <c r="M4079" s="10"/>
      <c r="N4079"/>
      <c r="O4079"/>
      <c r="P4079" s="10"/>
    </row>
    <row r="4080" spans="13:16" x14ac:dyDescent="0.25">
      <c r="M4080" s="10"/>
      <c r="N4080"/>
      <c r="O4080"/>
      <c r="P4080" s="10"/>
    </row>
    <row r="4081" spans="13:16" x14ac:dyDescent="0.25">
      <c r="M4081" s="10"/>
      <c r="N4081"/>
      <c r="O4081"/>
      <c r="P4081" s="10"/>
    </row>
    <row r="4082" spans="13:16" x14ac:dyDescent="0.25">
      <c r="M4082" s="10"/>
      <c r="N4082"/>
      <c r="O4082"/>
      <c r="P4082" s="10"/>
    </row>
    <row r="4083" spans="13:16" x14ac:dyDescent="0.25">
      <c r="M4083" s="10"/>
      <c r="N4083"/>
      <c r="O4083"/>
      <c r="P4083" s="10"/>
    </row>
    <row r="4084" spans="13:16" x14ac:dyDescent="0.25">
      <c r="M4084" s="10"/>
      <c r="N4084"/>
      <c r="O4084"/>
      <c r="P4084" s="10"/>
    </row>
    <row r="4085" spans="13:16" x14ac:dyDescent="0.25">
      <c r="M4085" s="10"/>
      <c r="N4085"/>
      <c r="O4085"/>
      <c r="P4085" s="10"/>
    </row>
    <row r="4086" spans="13:16" x14ac:dyDescent="0.25">
      <c r="M4086" s="10"/>
      <c r="N4086"/>
      <c r="O4086"/>
      <c r="P4086" s="10"/>
    </row>
    <row r="4087" spans="13:16" x14ac:dyDescent="0.25">
      <c r="M4087" s="10"/>
      <c r="N4087"/>
      <c r="O4087"/>
      <c r="P4087" s="10"/>
    </row>
    <row r="4088" spans="13:16" x14ac:dyDescent="0.25">
      <c r="M4088" s="10"/>
      <c r="N4088"/>
      <c r="O4088"/>
      <c r="P4088" s="10"/>
    </row>
    <row r="4089" spans="13:16" x14ac:dyDescent="0.25">
      <c r="M4089" s="10"/>
      <c r="N4089"/>
      <c r="O4089"/>
      <c r="P4089" s="10"/>
    </row>
    <row r="4090" spans="13:16" x14ac:dyDescent="0.25">
      <c r="M4090" s="10"/>
      <c r="N4090"/>
      <c r="O4090"/>
      <c r="P4090" s="10"/>
    </row>
    <row r="4091" spans="13:16" x14ac:dyDescent="0.25">
      <c r="M4091" s="10"/>
      <c r="N4091"/>
      <c r="O4091"/>
      <c r="P4091" s="10"/>
    </row>
    <row r="4092" spans="13:16" x14ac:dyDescent="0.25">
      <c r="M4092" s="10"/>
      <c r="N4092"/>
      <c r="O4092"/>
      <c r="P4092" s="10"/>
    </row>
    <row r="4093" spans="13:16" x14ac:dyDescent="0.25">
      <c r="M4093" s="10"/>
      <c r="N4093"/>
      <c r="O4093"/>
      <c r="P4093" s="10"/>
    </row>
    <row r="4094" spans="13:16" x14ac:dyDescent="0.25">
      <c r="M4094" s="10"/>
      <c r="N4094"/>
      <c r="O4094"/>
      <c r="P4094" s="10"/>
    </row>
    <row r="4095" spans="13:16" x14ac:dyDescent="0.25">
      <c r="M4095" s="10"/>
      <c r="N4095"/>
      <c r="O4095"/>
      <c r="P4095" s="10"/>
    </row>
    <row r="4096" spans="13:16" x14ac:dyDescent="0.25">
      <c r="M4096" s="10"/>
      <c r="N4096"/>
      <c r="O4096"/>
      <c r="P4096" s="10"/>
    </row>
    <row r="4097" spans="13:16" x14ac:dyDescent="0.25">
      <c r="M4097" s="10"/>
      <c r="N4097"/>
      <c r="O4097"/>
      <c r="P4097" s="10"/>
    </row>
    <row r="4098" spans="13:16" x14ac:dyDescent="0.25">
      <c r="M4098" s="10"/>
      <c r="N4098"/>
      <c r="O4098"/>
      <c r="P4098" s="10"/>
    </row>
    <row r="4099" spans="13:16" x14ac:dyDescent="0.25">
      <c r="M4099" s="10"/>
      <c r="N4099"/>
      <c r="O4099"/>
      <c r="P4099" s="10"/>
    </row>
    <row r="4100" spans="13:16" x14ac:dyDescent="0.25">
      <c r="M4100" s="10"/>
      <c r="N4100"/>
      <c r="O4100"/>
      <c r="P4100" s="10"/>
    </row>
    <row r="4101" spans="13:16" x14ac:dyDescent="0.25">
      <c r="M4101" s="10"/>
      <c r="N4101"/>
      <c r="O4101"/>
      <c r="P4101" s="10"/>
    </row>
    <row r="4102" spans="13:16" x14ac:dyDescent="0.25">
      <c r="M4102" s="10"/>
      <c r="N4102"/>
      <c r="O4102"/>
      <c r="P4102" s="10"/>
    </row>
    <row r="4103" spans="13:16" x14ac:dyDescent="0.25">
      <c r="M4103" s="10"/>
      <c r="N4103"/>
      <c r="O4103"/>
      <c r="P4103" s="10"/>
    </row>
    <row r="4104" spans="13:16" x14ac:dyDescent="0.25">
      <c r="M4104" s="10"/>
      <c r="N4104"/>
      <c r="O4104"/>
      <c r="P4104" s="10"/>
    </row>
    <row r="4105" spans="13:16" x14ac:dyDescent="0.25">
      <c r="M4105" s="10"/>
      <c r="N4105"/>
      <c r="O4105"/>
      <c r="P4105" s="10"/>
    </row>
    <row r="4106" spans="13:16" x14ac:dyDescent="0.25">
      <c r="M4106" s="10"/>
      <c r="N4106"/>
      <c r="O4106"/>
      <c r="P4106" s="10"/>
    </row>
    <row r="4107" spans="13:16" x14ac:dyDescent="0.25">
      <c r="M4107" s="10"/>
      <c r="N4107"/>
      <c r="O4107"/>
      <c r="P4107" s="10"/>
    </row>
    <row r="4108" spans="13:16" x14ac:dyDescent="0.25">
      <c r="M4108" s="10"/>
      <c r="N4108"/>
      <c r="O4108"/>
      <c r="P4108" s="10"/>
    </row>
    <row r="4109" spans="13:16" x14ac:dyDescent="0.25">
      <c r="M4109" s="10"/>
      <c r="N4109"/>
      <c r="O4109"/>
      <c r="P4109" s="10"/>
    </row>
    <row r="4110" spans="13:16" x14ac:dyDescent="0.25">
      <c r="M4110" s="10"/>
      <c r="N4110"/>
      <c r="O4110"/>
      <c r="P4110" s="10"/>
    </row>
    <row r="4111" spans="13:16" x14ac:dyDescent="0.25">
      <c r="M4111" s="10"/>
      <c r="N4111"/>
      <c r="O4111"/>
      <c r="P4111" s="10"/>
    </row>
    <row r="4112" spans="13:16" x14ac:dyDescent="0.25">
      <c r="M4112" s="10"/>
      <c r="N4112"/>
      <c r="O4112"/>
      <c r="P4112" s="10"/>
    </row>
    <row r="4113" spans="13:16" x14ac:dyDescent="0.25">
      <c r="M4113" s="10"/>
      <c r="N4113"/>
      <c r="O4113"/>
      <c r="P4113" s="10"/>
    </row>
    <row r="4114" spans="13:16" x14ac:dyDescent="0.25">
      <c r="M4114" s="10"/>
      <c r="N4114"/>
      <c r="O4114"/>
      <c r="P4114" s="10"/>
    </row>
    <row r="4115" spans="13:16" x14ac:dyDescent="0.25">
      <c r="M4115" s="10"/>
      <c r="N4115"/>
      <c r="O4115"/>
      <c r="P4115" s="10"/>
    </row>
    <row r="4116" spans="13:16" x14ac:dyDescent="0.25">
      <c r="M4116" s="10"/>
      <c r="N4116"/>
      <c r="O4116"/>
      <c r="P4116" s="10"/>
    </row>
    <row r="4117" spans="13:16" x14ac:dyDescent="0.25">
      <c r="M4117" s="10"/>
      <c r="N4117"/>
      <c r="O4117"/>
      <c r="P4117" s="10"/>
    </row>
    <row r="4118" spans="13:16" x14ac:dyDescent="0.25">
      <c r="M4118" s="10"/>
      <c r="N4118"/>
      <c r="O4118"/>
      <c r="P4118" s="10"/>
    </row>
    <row r="4119" spans="13:16" x14ac:dyDescent="0.25">
      <c r="M4119" s="10"/>
      <c r="N4119"/>
      <c r="O4119"/>
      <c r="P4119" s="10"/>
    </row>
    <row r="4120" spans="13:16" x14ac:dyDescent="0.25">
      <c r="M4120" s="10"/>
      <c r="N4120"/>
      <c r="O4120"/>
      <c r="P4120" s="10"/>
    </row>
    <row r="4121" spans="13:16" x14ac:dyDescent="0.25">
      <c r="M4121" s="10"/>
      <c r="N4121"/>
      <c r="O4121"/>
      <c r="P4121" s="10"/>
    </row>
    <row r="4122" spans="13:16" x14ac:dyDescent="0.25">
      <c r="M4122" s="10"/>
      <c r="N4122"/>
      <c r="O4122"/>
      <c r="P4122" s="10"/>
    </row>
    <row r="4123" spans="13:16" x14ac:dyDescent="0.25">
      <c r="M4123" s="10"/>
      <c r="N4123"/>
      <c r="O4123"/>
      <c r="P4123" s="10"/>
    </row>
    <row r="4124" spans="13:16" x14ac:dyDescent="0.25">
      <c r="M4124" s="10"/>
      <c r="N4124"/>
      <c r="O4124"/>
      <c r="P4124" s="10"/>
    </row>
    <row r="4125" spans="13:16" x14ac:dyDescent="0.25">
      <c r="M4125" s="10"/>
      <c r="N4125"/>
      <c r="O4125"/>
      <c r="P4125" s="10"/>
    </row>
    <row r="4126" spans="13:16" x14ac:dyDescent="0.25">
      <c r="M4126" s="10"/>
      <c r="N4126"/>
      <c r="O4126"/>
      <c r="P4126" s="10"/>
    </row>
    <row r="4127" spans="13:16" x14ac:dyDescent="0.25">
      <c r="M4127" s="10"/>
      <c r="N4127"/>
      <c r="O4127"/>
      <c r="P4127" s="10"/>
    </row>
    <row r="4128" spans="13:16" x14ac:dyDescent="0.25">
      <c r="M4128" s="10"/>
      <c r="N4128"/>
      <c r="O4128"/>
      <c r="P4128" s="10"/>
    </row>
    <row r="4129" spans="13:16" x14ac:dyDescent="0.25">
      <c r="M4129" s="10"/>
      <c r="N4129"/>
      <c r="O4129"/>
      <c r="P4129" s="10"/>
    </row>
    <row r="4130" spans="13:16" x14ac:dyDescent="0.25">
      <c r="M4130" s="10"/>
      <c r="N4130"/>
      <c r="O4130"/>
      <c r="P4130" s="10"/>
    </row>
    <row r="4131" spans="13:16" x14ac:dyDescent="0.25">
      <c r="M4131" s="10"/>
      <c r="N4131"/>
      <c r="O4131"/>
      <c r="P4131" s="10"/>
    </row>
    <row r="4132" spans="13:16" x14ac:dyDescent="0.25">
      <c r="M4132" s="10"/>
      <c r="N4132"/>
      <c r="O4132"/>
      <c r="P4132" s="10"/>
    </row>
    <row r="4133" spans="13:16" x14ac:dyDescent="0.25">
      <c r="M4133" s="10"/>
      <c r="N4133"/>
      <c r="O4133"/>
      <c r="P4133" s="10"/>
    </row>
    <row r="4134" spans="13:16" x14ac:dyDescent="0.25">
      <c r="M4134" s="10"/>
      <c r="N4134"/>
      <c r="O4134"/>
      <c r="P4134" s="10"/>
    </row>
    <row r="4135" spans="13:16" x14ac:dyDescent="0.25">
      <c r="M4135" s="10"/>
      <c r="N4135"/>
      <c r="O4135"/>
      <c r="P4135" s="10"/>
    </row>
    <row r="4136" spans="13:16" x14ac:dyDescent="0.25">
      <c r="M4136" s="10"/>
      <c r="N4136"/>
      <c r="O4136"/>
      <c r="P4136" s="10"/>
    </row>
    <row r="4137" spans="13:16" x14ac:dyDescent="0.25">
      <c r="M4137" s="10"/>
      <c r="N4137"/>
      <c r="O4137"/>
      <c r="P4137" s="10"/>
    </row>
    <row r="4138" spans="13:16" x14ac:dyDescent="0.25">
      <c r="M4138" s="10"/>
      <c r="N4138"/>
      <c r="O4138"/>
      <c r="P4138" s="10"/>
    </row>
    <row r="4139" spans="13:16" x14ac:dyDescent="0.25">
      <c r="M4139" s="10"/>
      <c r="N4139"/>
      <c r="O4139"/>
      <c r="P4139" s="10"/>
    </row>
    <row r="4140" spans="13:16" x14ac:dyDescent="0.25">
      <c r="M4140" s="10"/>
      <c r="N4140"/>
      <c r="O4140"/>
      <c r="P4140" s="10"/>
    </row>
    <row r="4141" spans="13:16" x14ac:dyDescent="0.25">
      <c r="M4141" s="10"/>
      <c r="N4141"/>
      <c r="O4141"/>
      <c r="P4141" s="10"/>
    </row>
    <row r="4142" spans="13:16" x14ac:dyDescent="0.25">
      <c r="M4142" s="10"/>
      <c r="N4142"/>
      <c r="O4142"/>
      <c r="P4142" s="10"/>
    </row>
    <row r="4143" spans="13:16" x14ac:dyDescent="0.25">
      <c r="M4143" s="10"/>
      <c r="N4143"/>
      <c r="O4143"/>
      <c r="P4143" s="10"/>
    </row>
    <row r="4144" spans="13:16" x14ac:dyDescent="0.25">
      <c r="M4144" s="10"/>
      <c r="N4144"/>
      <c r="O4144"/>
      <c r="P4144" s="10"/>
    </row>
    <row r="4145" spans="13:16" x14ac:dyDescent="0.25">
      <c r="M4145" s="10"/>
      <c r="N4145"/>
      <c r="O4145"/>
      <c r="P4145" s="10"/>
    </row>
    <row r="4146" spans="13:16" x14ac:dyDescent="0.25">
      <c r="M4146" s="10"/>
      <c r="N4146"/>
      <c r="O4146"/>
      <c r="P4146" s="10"/>
    </row>
    <row r="4147" spans="13:16" x14ac:dyDescent="0.25">
      <c r="M4147" s="10"/>
      <c r="N4147"/>
      <c r="O4147"/>
      <c r="P4147" s="10"/>
    </row>
    <row r="4148" spans="13:16" x14ac:dyDescent="0.25">
      <c r="M4148" s="10"/>
      <c r="N4148"/>
      <c r="O4148"/>
      <c r="P4148" s="10"/>
    </row>
    <row r="4149" spans="13:16" x14ac:dyDescent="0.25">
      <c r="M4149" s="10"/>
      <c r="N4149"/>
      <c r="O4149"/>
      <c r="P4149" s="10"/>
    </row>
    <row r="4150" spans="13:16" x14ac:dyDescent="0.25">
      <c r="M4150" s="10"/>
      <c r="N4150"/>
      <c r="O4150"/>
      <c r="P4150" s="10"/>
    </row>
    <row r="4151" spans="13:16" x14ac:dyDescent="0.25">
      <c r="M4151" s="10"/>
      <c r="N4151"/>
      <c r="O4151"/>
      <c r="P4151" s="10"/>
    </row>
    <row r="4152" spans="13:16" x14ac:dyDescent="0.25">
      <c r="M4152" s="10"/>
      <c r="N4152"/>
      <c r="O4152"/>
      <c r="P4152" s="10"/>
    </row>
    <row r="4153" spans="13:16" x14ac:dyDescent="0.25">
      <c r="M4153" s="10"/>
      <c r="N4153"/>
      <c r="O4153"/>
      <c r="P4153" s="10"/>
    </row>
    <row r="4154" spans="13:16" x14ac:dyDescent="0.25">
      <c r="M4154" s="10"/>
      <c r="N4154"/>
      <c r="O4154"/>
      <c r="P4154" s="10"/>
    </row>
    <row r="4155" spans="13:16" x14ac:dyDescent="0.25">
      <c r="M4155" s="10"/>
      <c r="N4155"/>
      <c r="O4155"/>
      <c r="P4155" s="10"/>
    </row>
    <row r="4156" spans="13:16" x14ac:dyDescent="0.25">
      <c r="M4156" s="10"/>
      <c r="N4156"/>
      <c r="O4156"/>
      <c r="P4156" s="10"/>
    </row>
    <row r="4157" spans="13:16" x14ac:dyDescent="0.25">
      <c r="M4157" s="10"/>
      <c r="N4157"/>
      <c r="O4157"/>
      <c r="P4157" s="10"/>
    </row>
    <row r="4158" spans="13:16" x14ac:dyDescent="0.25">
      <c r="M4158" s="10"/>
      <c r="N4158"/>
      <c r="O4158"/>
      <c r="P4158" s="10"/>
    </row>
    <row r="4159" spans="13:16" x14ac:dyDescent="0.25">
      <c r="M4159" s="10"/>
      <c r="N4159"/>
      <c r="O4159"/>
      <c r="P4159" s="10"/>
    </row>
    <row r="4160" spans="13:16" x14ac:dyDescent="0.25">
      <c r="M4160" s="10"/>
      <c r="N4160"/>
      <c r="O4160"/>
      <c r="P4160" s="10"/>
    </row>
    <row r="4161" spans="13:16" x14ac:dyDescent="0.25">
      <c r="M4161" s="10"/>
      <c r="N4161"/>
      <c r="O4161"/>
      <c r="P4161" s="10"/>
    </row>
    <row r="4162" spans="13:16" x14ac:dyDescent="0.25">
      <c r="M4162" s="10"/>
      <c r="N4162"/>
      <c r="O4162"/>
      <c r="P4162" s="10"/>
    </row>
    <row r="4163" spans="13:16" x14ac:dyDescent="0.25">
      <c r="M4163" s="10"/>
      <c r="N4163"/>
      <c r="O4163"/>
      <c r="P4163" s="10"/>
    </row>
    <row r="4164" spans="13:16" x14ac:dyDescent="0.25">
      <c r="M4164" s="10"/>
      <c r="N4164"/>
      <c r="O4164"/>
      <c r="P4164" s="10"/>
    </row>
    <row r="4165" spans="13:16" x14ac:dyDescent="0.25">
      <c r="M4165" s="10"/>
      <c r="N4165"/>
      <c r="O4165"/>
      <c r="P4165" s="10"/>
    </row>
    <row r="4166" spans="13:16" x14ac:dyDescent="0.25">
      <c r="M4166" s="10"/>
      <c r="N4166"/>
      <c r="O4166"/>
      <c r="P4166" s="10"/>
    </row>
    <row r="4167" spans="13:16" x14ac:dyDescent="0.25">
      <c r="M4167" s="10"/>
      <c r="N4167"/>
      <c r="O4167"/>
      <c r="P4167" s="10"/>
    </row>
    <row r="4168" spans="13:16" x14ac:dyDescent="0.25">
      <c r="M4168" s="10"/>
      <c r="N4168"/>
      <c r="O4168"/>
      <c r="P4168" s="10"/>
    </row>
    <row r="4169" spans="13:16" x14ac:dyDescent="0.25">
      <c r="M4169" s="10"/>
      <c r="N4169"/>
      <c r="O4169"/>
      <c r="P4169" s="10"/>
    </row>
    <row r="4170" spans="13:16" x14ac:dyDescent="0.25">
      <c r="M4170" s="10"/>
      <c r="N4170"/>
      <c r="O4170"/>
      <c r="P4170" s="10"/>
    </row>
    <row r="4171" spans="13:16" x14ac:dyDescent="0.25">
      <c r="M4171" s="10"/>
      <c r="N4171"/>
      <c r="O4171"/>
      <c r="P4171" s="10"/>
    </row>
    <row r="4172" spans="13:16" x14ac:dyDescent="0.25">
      <c r="M4172" s="10"/>
      <c r="N4172"/>
      <c r="O4172"/>
      <c r="P4172" s="10"/>
    </row>
    <row r="4173" spans="13:16" x14ac:dyDescent="0.25">
      <c r="M4173" s="10"/>
      <c r="N4173"/>
      <c r="O4173"/>
      <c r="P4173" s="10"/>
    </row>
    <row r="4174" spans="13:16" x14ac:dyDescent="0.25">
      <c r="M4174" s="10"/>
      <c r="N4174"/>
      <c r="O4174"/>
      <c r="P4174" s="10"/>
    </row>
    <row r="4175" spans="13:16" x14ac:dyDescent="0.25">
      <c r="M4175" s="10"/>
      <c r="N4175"/>
      <c r="O4175"/>
      <c r="P4175" s="10"/>
    </row>
    <row r="4176" spans="13:16" x14ac:dyDescent="0.25">
      <c r="M4176" s="10"/>
      <c r="N4176"/>
      <c r="O4176"/>
      <c r="P4176" s="10"/>
    </row>
    <row r="4177" spans="13:16" x14ac:dyDescent="0.25">
      <c r="M4177" s="10"/>
      <c r="N4177"/>
      <c r="O4177"/>
      <c r="P4177" s="10"/>
    </row>
    <row r="4178" spans="13:16" x14ac:dyDescent="0.25">
      <c r="M4178" s="10"/>
      <c r="N4178"/>
      <c r="O4178"/>
      <c r="P4178" s="10"/>
    </row>
    <row r="4179" spans="13:16" x14ac:dyDescent="0.25">
      <c r="M4179" s="10"/>
      <c r="N4179"/>
      <c r="O4179"/>
      <c r="P4179" s="10"/>
    </row>
    <row r="4180" spans="13:16" x14ac:dyDescent="0.25">
      <c r="M4180" s="10"/>
      <c r="N4180"/>
      <c r="O4180"/>
      <c r="P4180" s="10"/>
    </row>
    <row r="4181" spans="13:16" x14ac:dyDescent="0.25">
      <c r="M4181" s="10"/>
      <c r="N4181"/>
      <c r="O4181"/>
      <c r="P4181" s="10"/>
    </row>
    <row r="4182" spans="13:16" x14ac:dyDescent="0.25">
      <c r="M4182" s="10"/>
      <c r="N4182"/>
      <c r="O4182"/>
      <c r="P4182" s="10"/>
    </row>
    <row r="4183" spans="13:16" x14ac:dyDescent="0.25">
      <c r="M4183" s="10"/>
      <c r="N4183"/>
      <c r="O4183"/>
      <c r="P4183" s="10"/>
    </row>
    <row r="4184" spans="13:16" x14ac:dyDescent="0.25">
      <c r="M4184" s="10"/>
      <c r="N4184"/>
      <c r="O4184"/>
      <c r="P4184" s="10"/>
    </row>
    <row r="4185" spans="13:16" x14ac:dyDescent="0.25">
      <c r="M4185" s="10"/>
      <c r="N4185"/>
      <c r="O4185"/>
      <c r="P4185" s="10"/>
    </row>
    <row r="4186" spans="13:16" x14ac:dyDescent="0.25">
      <c r="M4186" s="10"/>
      <c r="N4186"/>
      <c r="O4186"/>
      <c r="P4186" s="10"/>
    </row>
    <row r="4187" spans="13:16" x14ac:dyDescent="0.25">
      <c r="M4187" s="10"/>
      <c r="N4187"/>
      <c r="O4187"/>
      <c r="P4187" s="10"/>
    </row>
    <row r="4188" spans="13:16" x14ac:dyDescent="0.25">
      <c r="M4188" s="10"/>
      <c r="N4188"/>
      <c r="O4188"/>
      <c r="P4188" s="10"/>
    </row>
    <row r="4189" spans="13:16" x14ac:dyDescent="0.25">
      <c r="M4189" s="10"/>
      <c r="N4189"/>
      <c r="O4189"/>
      <c r="P4189" s="10"/>
    </row>
    <row r="4190" spans="13:16" x14ac:dyDescent="0.25">
      <c r="M4190" s="10"/>
      <c r="N4190"/>
      <c r="O4190"/>
      <c r="P4190" s="10"/>
    </row>
    <row r="4191" spans="13:16" x14ac:dyDescent="0.25">
      <c r="M4191" s="10"/>
      <c r="N4191"/>
      <c r="O4191"/>
      <c r="P4191" s="10"/>
    </row>
    <row r="4192" spans="13:16" x14ac:dyDescent="0.25">
      <c r="M4192" s="10"/>
      <c r="N4192"/>
      <c r="O4192"/>
      <c r="P4192" s="10"/>
    </row>
    <row r="4193" spans="13:16" x14ac:dyDescent="0.25">
      <c r="M4193" s="10"/>
      <c r="N4193"/>
      <c r="O4193"/>
      <c r="P4193" s="10"/>
    </row>
    <row r="4194" spans="13:16" x14ac:dyDescent="0.25">
      <c r="M4194" s="10"/>
      <c r="N4194"/>
      <c r="O4194"/>
      <c r="P4194" s="10"/>
    </row>
    <row r="4195" spans="13:16" x14ac:dyDescent="0.25">
      <c r="M4195" s="10"/>
      <c r="N4195"/>
      <c r="O4195"/>
      <c r="P4195" s="10"/>
    </row>
    <row r="4196" spans="13:16" x14ac:dyDescent="0.25">
      <c r="M4196" s="10"/>
      <c r="N4196"/>
      <c r="O4196"/>
      <c r="P4196" s="10"/>
    </row>
    <row r="4197" spans="13:16" x14ac:dyDescent="0.25">
      <c r="M4197" s="10"/>
      <c r="N4197"/>
      <c r="O4197"/>
      <c r="P4197" s="10"/>
    </row>
    <row r="4198" spans="13:16" x14ac:dyDescent="0.25">
      <c r="M4198" s="10"/>
      <c r="N4198"/>
      <c r="O4198"/>
      <c r="P4198" s="10"/>
    </row>
    <row r="4199" spans="13:16" x14ac:dyDescent="0.25">
      <c r="M4199" s="10"/>
      <c r="N4199"/>
      <c r="O4199"/>
      <c r="P4199" s="10"/>
    </row>
    <row r="4200" spans="13:16" x14ac:dyDescent="0.25">
      <c r="M4200" s="10"/>
      <c r="N4200"/>
      <c r="O4200"/>
      <c r="P4200" s="10"/>
    </row>
    <row r="4201" spans="13:16" x14ac:dyDescent="0.25">
      <c r="M4201" s="10"/>
      <c r="N4201"/>
      <c r="O4201"/>
      <c r="P4201" s="10"/>
    </row>
    <row r="4202" spans="13:16" x14ac:dyDescent="0.25">
      <c r="M4202" s="10"/>
      <c r="N4202"/>
      <c r="O4202"/>
      <c r="P4202" s="10"/>
    </row>
    <row r="4203" spans="13:16" x14ac:dyDescent="0.25">
      <c r="M4203" s="10"/>
      <c r="N4203"/>
      <c r="O4203"/>
      <c r="P4203" s="10"/>
    </row>
    <row r="4204" spans="13:16" x14ac:dyDescent="0.25">
      <c r="M4204" s="10"/>
      <c r="N4204"/>
      <c r="O4204"/>
      <c r="P4204" s="10"/>
    </row>
    <row r="4205" spans="13:16" x14ac:dyDescent="0.25">
      <c r="M4205" s="10"/>
      <c r="N4205"/>
      <c r="O4205"/>
      <c r="P4205" s="10"/>
    </row>
    <row r="4206" spans="13:16" x14ac:dyDescent="0.25">
      <c r="M4206" s="10"/>
      <c r="N4206"/>
      <c r="O4206"/>
      <c r="P4206" s="10"/>
    </row>
    <row r="4207" spans="13:16" x14ac:dyDescent="0.25">
      <c r="M4207" s="10"/>
      <c r="N4207"/>
      <c r="O4207"/>
      <c r="P4207" s="10"/>
    </row>
    <row r="4208" spans="13:16" x14ac:dyDescent="0.25">
      <c r="M4208" s="10"/>
      <c r="N4208"/>
      <c r="O4208"/>
      <c r="P4208" s="10"/>
    </row>
    <row r="4209" spans="13:16" x14ac:dyDescent="0.25">
      <c r="M4209" s="10"/>
      <c r="N4209"/>
      <c r="O4209"/>
      <c r="P4209" s="10"/>
    </row>
    <row r="4210" spans="13:16" x14ac:dyDescent="0.25">
      <c r="M4210" s="10"/>
      <c r="N4210"/>
      <c r="O4210"/>
      <c r="P4210" s="10"/>
    </row>
    <row r="4211" spans="13:16" x14ac:dyDescent="0.25">
      <c r="M4211" s="10"/>
      <c r="N4211"/>
      <c r="O4211"/>
      <c r="P4211" s="10"/>
    </row>
    <row r="4212" spans="13:16" x14ac:dyDescent="0.25">
      <c r="M4212" s="10"/>
      <c r="N4212"/>
      <c r="O4212"/>
      <c r="P4212" s="10"/>
    </row>
    <row r="4213" spans="13:16" x14ac:dyDescent="0.25">
      <c r="M4213" s="10"/>
      <c r="N4213"/>
      <c r="O4213"/>
      <c r="P4213" s="10"/>
    </row>
    <row r="4214" spans="13:16" x14ac:dyDescent="0.25">
      <c r="M4214" s="10"/>
      <c r="N4214"/>
      <c r="O4214"/>
      <c r="P4214" s="10"/>
    </row>
    <row r="4215" spans="13:16" x14ac:dyDescent="0.25">
      <c r="M4215" s="10"/>
      <c r="N4215"/>
      <c r="O4215"/>
      <c r="P4215" s="10"/>
    </row>
    <row r="4216" spans="13:16" x14ac:dyDescent="0.25">
      <c r="M4216" s="10"/>
      <c r="N4216"/>
      <c r="O4216"/>
      <c r="P4216" s="10"/>
    </row>
    <row r="4217" spans="13:16" x14ac:dyDescent="0.25">
      <c r="M4217" s="10"/>
      <c r="N4217"/>
      <c r="O4217"/>
      <c r="P4217" s="10"/>
    </row>
    <row r="4218" spans="13:16" x14ac:dyDescent="0.25">
      <c r="M4218" s="10"/>
      <c r="N4218"/>
      <c r="O4218"/>
      <c r="P4218" s="10"/>
    </row>
    <row r="4219" spans="13:16" x14ac:dyDescent="0.25">
      <c r="M4219" s="10"/>
      <c r="N4219"/>
      <c r="O4219"/>
      <c r="P4219" s="10"/>
    </row>
    <row r="4220" spans="13:16" x14ac:dyDescent="0.25">
      <c r="M4220" s="10"/>
      <c r="N4220"/>
      <c r="O4220"/>
      <c r="P4220" s="10"/>
    </row>
    <row r="4221" spans="13:16" x14ac:dyDescent="0.25">
      <c r="M4221" s="10"/>
      <c r="N4221"/>
      <c r="O4221"/>
      <c r="P4221" s="10"/>
    </row>
    <row r="4222" spans="13:16" x14ac:dyDescent="0.25">
      <c r="M4222" s="10"/>
      <c r="N4222"/>
      <c r="O4222"/>
      <c r="P4222" s="10"/>
    </row>
    <row r="4223" spans="13:16" x14ac:dyDescent="0.25">
      <c r="M4223" s="10"/>
      <c r="N4223"/>
      <c r="O4223"/>
      <c r="P4223" s="10"/>
    </row>
    <row r="4224" spans="13:16" x14ac:dyDescent="0.25">
      <c r="M4224" s="10"/>
      <c r="N4224"/>
      <c r="O4224"/>
      <c r="P4224" s="10"/>
    </row>
    <row r="4225" spans="13:16" x14ac:dyDescent="0.25">
      <c r="M4225" s="10"/>
      <c r="N4225"/>
      <c r="O4225"/>
      <c r="P4225" s="10"/>
    </row>
    <row r="4226" spans="13:16" x14ac:dyDescent="0.25">
      <c r="M4226" s="10"/>
      <c r="N4226"/>
      <c r="O4226"/>
      <c r="P4226" s="10"/>
    </row>
    <row r="4227" spans="13:16" x14ac:dyDescent="0.25">
      <c r="M4227" s="10"/>
      <c r="N4227"/>
      <c r="O4227"/>
      <c r="P4227" s="10"/>
    </row>
    <row r="4228" spans="13:16" x14ac:dyDescent="0.25">
      <c r="M4228" s="10"/>
      <c r="N4228"/>
      <c r="O4228"/>
      <c r="P4228" s="10"/>
    </row>
    <row r="4229" spans="13:16" x14ac:dyDescent="0.25">
      <c r="M4229" s="10"/>
      <c r="N4229"/>
      <c r="O4229"/>
      <c r="P4229" s="10"/>
    </row>
    <row r="4230" spans="13:16" x14ac:dyDescent="0.25">
      <c r="M4230" s="10"/>
      <c r="N4230"/>
      <c r="O4230"/>
      <c r="P4230" s="10"/>
    </row>
    <row r="4231" spans="13:16" x14ac:dyDescent="0.25">
      <c r="M4231" s="10"/>
      <c r="N4231"/>
      <c r="O4231"/>
      <c r="P4231" s="10"/>
    </row>
    <row r="4232" spans="13:16" x14ac:dyDescent="0.25">
      <c r="M4232" s="10"/>
      <c r="N4232"/>
      <c r="O4232"/>
      <c r="P4232" s="10"/>
    </row>
    <row r="4233" spans="13:16" x14ac:dyDescent="0.25">
      <c r="M4233" s="10"/>
      <c r="N4233"/>
      <c r="O4233"/>
      <c r="P4233" s="10"/>
    </row>
    <row r="4234" spans="13:16" x14ac:dyDescent="0.25">
      <c r="M4234" s="10"/>
      <c r="N4234"/>
      <c r="O4234"/>
      <c r="P4234" s="10"/>
    </row>
    <row r="4235" spans="13:16" x14ac:dyDescent="0.25">
      <c r="M4235" s="10"/>
      <c r="N4235"/>
      <c r="O4235"/>
      <c r="P4235" s="10"/>
    </row>
    <row r="4236" spans="13:16" x14ac:dyDescent="0.25">
      <c r="M4236" s="10"/>
      <c r="N4236"/>
      <c r="O4236"/>
      <c r="P4236" s="10"/>
    </row>
    <row r="4237" spans="13:16" x14ac:dyDescent="0.25">
      <c r="M4237" s="10"/>
      <c r="N4237"/>
      <c r="O4237"/>
      <c r="P4237" s="10"/>
    </row>
    <row r="4238" spans="13:16" x14ac:dyDescent="0.25">
      <c r="M4238" s="10"/>
      <c r="N4238"/>
      <c r="O4238"/>
      <c r="P4238" s="10"/>
    </row>
    <row r="4239" spans="13:16" x14ac:dyDescent="0.25">
      <c r="M4239" s="10"/>
      <c r="N4239"/>
      <c r="O4239"/>
      <c r="P4239" s="10"/>
    </row>
    <row r="4240" spans="13:16" x14ac:dyDescent="0.25">
      <c r="M4240" s="10"/>
      <c r="N4240"/>
      <c r="O4240"/>
      <c r="P4240" s="10"/>
    </row>
    <row r="4241" spans="13:16" x14ac:dyDescent="0.25">
      <c r="M4241" s="10"/>
      <c r="N4241"/>
      <c r="O4241"/>
      <c r="P4241" s="10"/>
    </row>
    <row r="4242" spans="13:16" x14ac:dyDescent="0.25">
      <c r="M4242" s="10"/>
      <c r="N4242"/>
      <c r="O4242"/>
      <c r="P4242" s="10"/>
    </row>
    <row r="4243" spans="13:16" x14ac:dyDescent="0.25">
      <c r="M4243" s="10"/>
      <c r="N4243"/>
      <c r="O4243"/>
      <c r="P4243" s="10"/>
    </row>
    <row r="4244" spans="13:16" x14ac:dyDescent="0.25">
      <c r="M4244" s="10"/>
      <c r="N4244"/>
      <c r="O4244"/>
      <c r="P4244" s="10"/>
    </row>
    <row r="4245" spans="13:16" x14ac:dyDescent="0.25">
      <c r="M4245" s="10"/>
      <c r="N4245"/>
      <c r="O4245"/>
      <c r="P4245" s="10"/>
    </row>
    <row r="4246" spans="13:16" x14ac:dyDescent="0.25">
      <c r="M4246" s="10"/>
      <c r="N4246"/>
      <c r="O4246"/>
      <c r="P4246" s="10"/>
    </row>
    <row r="4247" spans="13:16" x14ac:dyDescent="0.25">
      <c r="M4247" s="10"/>
      <c r="N4247"/>
      <c r="O4247"/>
      <c r="P4247" s="10"/>
    </row>
    <row r="4248" spans="13:16" x14ac:dyDescent="0.25">
      <c r="M4248" s="10"/>
      <c r="N4248"/>
      <c r="O4248"/>
      <c r="P4248" s="10"/>
    </row>
    <row r="4249" spans="13:16" x14ac:dyDescent="0.25">
      <c r="M4249" s="10"/>
      <c r="N4249"/>
      <c r="O4249"/>
      <c r="P4249" s="10"/>
    </row>
    <row r="4250" spans="13:16" x14ac:dyDescent="0.25">
      <c r="M4250" s="10"/>
      <c r="N4250"/>
      <c r="O4250"/>
      <c r="P4250" s="10"/>
    </row>
    <row r="4251" spans="13:16" x14ac:dyDescent="0.25">
      <c r="M4251" s="10"/>
      <c r="N4251"/>
      <c r="O4251"/>
      <c r="P4251" s="10"/>
    </row>
    <row r="4252" spans="13:16" x14ac:dyDescent="0.25">
      <c r="M4252" s="10"/>
      <c r="N4252"/>
      <c r="O4252"/>
      <c r="P4252" s="10"/>
    </row>
    <row r="4253" spans="13:16" x14ac:dyDescent="0.25">
      <c r="M4253" s="10"/>
      <c r="N4253"/>
      <c r="O4253"/>
      <c r="P4253" s="10"/>
    </row>
    <row r="4254" spans="13:16" x14ac:dyDescent="0.25">
      <c r="M4254" s="10"/>
      <c r="N4254"/>
      <c r="O4254"/>
      <c r="P4254" s="10"/>
    </row>
    <row r="4255" spans="13:16" x14ac:dyDescent="0.25">
      <c r="M4255" s="10"/>
      <c r="N4255"/>
      <c r="O4255"/>
      <c r="P4255" s="10"/>
    </row>
    <row r="4256" spans="13:16" x14ac:dyDescent="0.25">
      <c r="M4256" s="10"/>
      <c r="N4256"/>
      <c r="O4256"/>
      <c r="P4256" s="10"/>
    </row>
    <row r="4257" spans="13:16" x14ac:dyDescent="0.25">
      <c r="M4257" s="10"/>
      <c r="N4257"/>
      <c r="O4257"/>
      <c r="P4257" s="10"/>
    </row>
    <row r="4258" spans="13:16" x14ac:dyDescent="0.25">
      <c r="M4258" s="10"/>
      <c r="N4258"/>
      <c r="O4258"/>
      <c r="P4258" s="10"/>
    </row>
    <row r="4259" spans="13:16" x14ac:dyDescent="0.25">
      <c r="M4259" s="10"/>
      <c r="N4259"/>
      <c r="O4259"/>
      <c r="P4259" s="10"/>
    </row>
    <row r="4260" spans="13:16" x14ac:dyDescent="0.25">
      <c r="M4260" s="10"/>
      <c r="N4260"/>
      <c r="O4260"/>
      <c r="P4260" s="10"/>
    </row>
    <row r="4261" spans="13:16" x14ac:dyDescent="0.25">
      <c r="M4261" s="10"/>
      <c r="N4261"/>
      <c r="O4261"/>
      <c r="P4261" s="10"/>
    </row>
    <row r="4262" spans="13:16" x14ac:dyDescent="0.25">
      <c r="M4262" s="10"/>
      <c r="N4262"/>
      <c r="O4262"/>
      <c r="P4262" s="10"/>
    </row>
    <row r="4263" spans="13:16" x14ac:dyDescent="0.25">
      <c r="M4263" s="10"/>
      <c r="N4263"/>
      <c r="O4263"/>
      <c r="P4263" s="10"/>
    </row>
    <row r="4264" spans="13:16" x14ac:dyDescent="0.25">
      <c r="M4264" s="10"/>
      <c r="N4264"/>
      <c r="O4264"/>
      <c r="P4264" s="10"/>
    </row>
    <row r="4265" spans="13:16" x14ac:dyDescent="0.25">
      <c r="M4265" s="10"/>
      <c r="N4265"/>
      <c r="O4265"/>
      <c r="P4265" s="10"/>
    </row>
    <row r="4266" spans="13:16" x14ac:dyDescent="0.25">
      <c r="M4266" s="10"/>
      <c r="N4266"/>
      <c r="O4266"/>
      <c r="P4266" s="10"/>
    </row>
    <row r="4267" spans="13:16" x14ac:dyDescent="0.25">
      <c r="M4267" s="10"/>
      <c r="N4267"/>
      <c r="O4267"/>
      <c r="P4267" s="10"/>
    </row>
    <row r="4268" spans="13:16" x14ac:dyDescent="0.25">
      <c r="M4268" s="10"/>
      <c r="N4268"/>
      <c r="O4268"/>
      <c r="P4268" s="10"/>
    </row>
    <row r="4269" spans="13:16" x14ac:dyDescent="0.25">
      <c r="M4269" s="10"/>
      <c r="N4269"/>
      <c r="O4269"/>
      <c r="P4269" s="10"/>
    </row>
    <row r="4270" spans="13:16" x14ac:dyDescent="0.25">
      <c r="M4270" s="10"/>
      <c r="N4270"/>
      <c r="O4270"/>
      <c r="P4270" s="10"/>
    </row>
    <row r="4271" spans="13:16" x14ac:dyDescent="0.25">
      <c r="M4271" s="10"/>
      <c r="N4271"/>
      <c r="O4271"/>
      <c r="P4271" s="10"/>
    </row>
    <row r="4272" spans="13:16" x14ac:dyDescent="0.25">
      <c r="M4272" s="10"/>
      <c r="N4272"/>
      <c r="O4272"/>
      <c r="P4272" s="10"/>
    </row>
    <row r="4273" spans="13:16" x14ac:dyDescent="0.25">
      <c r="M4273" s="10"/>
      <c r="N4273"/>
      <c r="O4273"/>
      <c r="P4273" s="10"/>
    </row>
    <row r="4274" spans="13:16" x14ac:dyDescent="0.25">
      <c r="M4274" s="10"/>
      <c r="N4274"/>
      <c r="O4274"/>
      <c r="P4274" s="10"/>
    </row>
    <row r="4275" spans="13:16" x14ac:dyDescent="0.25">
      <c r="M4275" s="10"/>
      <c r="N4275"/>
      <c r="O4275"/>
      <c r="P4275" s="10"/>
    </row>
    <row r="4276" spans="13:16" x14ac:dyDescent="0.25">
      <c r="M4276" s="10"/>
      <c r="N4276"/>
      <c r="O4276"/>
      <c r="P4276" s="10"/>
    </row>
    <row r="4277" spans="13:16" x14ac:dyDescent="0.25">
      <c r="M4277" s="10"/>
      <c r="N4277"/>
      <c r="O4277"/>
      <c r="P4277" s="10"/>
    </row>
    <row r="4278" spans="13:16" x14ac:dyDescent="0.25">
      <c r="M4278" s="10"/>
      <c r="N4278"/>
      <c r="O4278"/>
      <c r="P4278" s="10"/>
    </row>
    <row r="4279" spans="13:16" x14ac:dyDescent="0.25">
      <c r="M4279" s="10"/>
      <c r="N4279"/>
      <c r="O4279"/>
      <c r="P4279" s="10"/>
    </row>
    <row r="4280" spans="13:16" x14ac:dyDescent="0.25">
      <c r="M4280" s="10"/>
      <c r="N4280"/>
      <c r="O4280"/>
      <c r="P4280" s="10"/>
    </row>
    <row r="4281" spans="13:16" x14ac:dyDescent="0.25">
      <c r="M4281" s="10"/>
      <c r="N4281"/>
      <c r="O4281"/>
      <c r="P4281" s="10"/>
    </row>
    <row r="4282" spans="13:16" x14ac:dyDescent="0.25">
      <c r="M4282" s="10"/>
      <c r="N4282"/>
      <c r="O4282"/>
      <c r="P4282" s="10"/>
    </row>
    <row r="4283" spans="13:16" x14ac:dyDescent="0.25">
      <c r="M4283" s="10"/>
      <c r="N4283"/>
      <c r="O4283"/>
      <c r="P4283" s="10"/>
    </row>
    <row r="4284" spans="13:16" x14ac:dyDescent="0.25">
      <c r="M4284" s="10"/>
      <c r="N4284"/>
      <c r="O4284"/>
      <c r="P4284" s="10"/>
    </row>
    <row r="4285" spans="13:16" x14ac:dyDescent="0.25">
      <c r="M4285" s="10"/>
      <c r="N4285"/>
      <c r="O4285"/>
      <c r="P4285" s="10"/>
    </row>
    <row r="4286" spans="13:16" x14ac:dyDescent="0.25">
      <c r="M4286" s="10"/>
      <c r="N4286"/>
      <c r="O4286"/>
      <c r="P4286" s="10"/>
    </row>
    <row r="4287" spans="13:16" x14ac:dyDescent="0.25">
      <c r="M4287" s="10"/>
      <c r="N4287"/>
      <c r="O4287"/>
      <c r="P4287" s="10"/>
    </row>
    <row r="4288" spans="13:16" x14ac:dyDescent="0.25">
      <c r="M4288" s="10"/>
      <c r="N4288"/>
      <c r="O4288"/>
      <c r="P4288" s="10"/>
    </row>
    <row r="4289" spans="13:16" x14ac:dyDescent="0.25">
      <c r="M4289" s="10"/>
      <c r="N4289"/>
      <c r="O4289"/>
      <c r="P4289" s="10"/>
    </row>
    <row r="4290" spans="13:16" x14ac:dyDescent="0.25">
      <c r="M4290" s="10"/>
      <c r="N4290"/>
      <c r="O4290"/>
      <c r="P4290" s="10"/>
    </row>
    <row r="4291" spans="13:16" x14ac:dyDescent="0.25">
      <c r="M4291" s="10"/>
      <c r="N4291"/>
      <c r="O4291"/>
      <c r="P4291" s="10"/>
    </row>
    <row r="4292" spans="13:16" x14ac:dyDescent="0.25">
      <c r="M4292" s="10"/>
      <c r="N4292"/>
      <c r="O4292"/>
      <c r="P4292" s="10"/>
    </row>
    <row r="4293" spans="13:16" x14ac:dyDescent="0.25">
      <c r="M4293" s="10"/>
      <c r="N4293"/>
      <c r="O4293"/>
      <c r="P4293" s="10"/>
    </row>
    <row r="4294" spans="13:16" x14ac:dyDescent="0.25">
      <c r="M4294" s="10"/>
      <c r="N4294"/>
      <c r="O4294"/>
      <c r="P4294" s="10"/>
    </row>
    <row r="4295" spans="13:16" x14ac:dyDescent="0.25">
      <c r="M4295" s="10"/>
      <c r="N4295"/>
      <c r="O4295"/>
      <c r="P4295" s="10"/>
    </row>
    <row r="4296" spans="13:16" x14ac:dyDescent="0.25">
      <c r="M4296" s="10"/>
      <c r="N4296"/>
      <c r="O4296"/>
      <c r="P4296" s="10"/>
    </row>
    <row r="4297" spans="13:16" x14ac:dyDescent="0.25">
      <c r="M4297" s="10"/>
      <c r="N4297"/>
      <c r="O4297"/>
      <c r="P4297" s="10"/>
    </row>
    <row r="4298" spans="13:16" x14ac:dyDescent="0.25">
      <c r="M4298" s="10"/>
      <c r="N4298"/>
      <c r="O4298"/>
      <c r="P4298" s="10"/>
    </row>
    <row r="4299" spans="13:16" x14ac:dyDescent="0.25">
      <c r="M4299" s="10"/>
      <c r="N4299"/>
      <c r="O4299"/>
      <c r="P4299" s="10"/>
    </row>
    <row r="4300" spans="13:16" x14ac:dyDescent="0.25">
      <c r="M4300" s="10"/>
      <c r="N4300"/>
      <c r="O4300"/>
      <c r="P4300" s="10"/>
    </row>
    <row r="4301" spans="13:16" x14ac:dyDescent="0.25">
      <c r="M4301" s="10"/>
      <c r="N4301"/>
      <c r="O4301"/>
      <c r="P4301" s="10"/>
    </row>
    <row r="4302" spans="13:16" x14ac:dyDescent="0.25">
      <c r="M4302" s="10"/>
      <c r="N4302"/>
      <c r="O4302"/>
      <c r="P4302" s="10"/>
    </row>
    <row r="4303" spans="13:16" x14ac:dyDescent="0.25">
      <c r="M4303" s="10"/>
      <c r="N4303"/>
      <c r="O4303"/>
      <c r="P4303" s="10"/>
    </row>
    <row r="4304" spans="13:16" x14ac:dyDescent="0.25">
      <c r="M4304" s="10"/>
      <c r="N4304"/>
      <c r="O4304"/>
      <c r="P4304" s="10"/>
    </row>
    <row r="4305" spans="13:16" x14ac:dyDescent="0.25">
      <c r="M4305" s="10"/>
      <c r="N4305"/>
      <c r="O4305"/>
      <c r="P4305" s="10"/>
    </row>
    <row r="4306" spans="13:16" x14ac:dyDescent="0.25">
      <c r="M4306" s="10"/>
      <c r="N4306"/>
      <c r="O4306"/>
      <c r="P4306" s="10"/>
    </row>
    <row r="4307" spans="13:16" x14ac:dyDescent="0.25">
      <c r="M4307" s="10"/>
      <c r="N4307"/>
      <c r="O4307"/>
      <c r="P4307" s="10"/>
    </row>
    <row r="4308" spans="13:16" x14ac:dyDescent="0.25">
      <c r="M4308" s="10"/>
      <c r="N4308"/>
      <c r="O4308"/>
      <c r="P4308" s="10"/>
    </row>
    <row r="4309" spans="13:16" x14ac:dyDescent="0.25">
      <c r="M4309" s="10"/>
      <c r="N4309"/>
      <c r="O4309"/>
      <c r="P4309" s="10"/>
    </row>
    <row r="4310" spans="13:16" x14ac:dyDescent="0.25">
      <c r="M4310" s="10"/>
      <c r="N4310"/>
      <c r="O4310"/>
      <c r="P4310" s="10"/>
    </row>
    <row r="4311" spans="13:16" x14ac:dyDescent="0.25">
      <c r="M4311" s="10"/>
      <c r="N4311"/>
      <c r="O4311"/>
      <c r="P4311" s="10"/>
    </row>
    <row r="4312" spans="13:16" x14ac:dyDescent="0.25">
      <c r="M4312" s="10"/>
      <c r="N4312"/>
      <c r="O4312"/>
      <c r="P4312" s="10"/>
    </row>
    <row r="4313" spans="13:16" x14ac:dyDescent="0.25">
      <c r="M4313" s="10"/>
      <c r="N4313"/>
      <c r="O4313"/>
      <c r="P4313" s="10"/>
    </row>
    <row r="4314" spans="13:16" x14ac:dyDescent="0.25">
      <c r="M4314" s="10"/>
      <c r="N4314"/>
      <c r="O4314"/>
      <c r="P4314" s="10"/>
    </row>
    <row r="4315" spans="13:16" x14ac:dyDescent="0.25">
      <c r="M4315" s="10"/>
      <c r="N4315"/>
      <c r="O4315"/>
      <c r="P4315" s="10"/>
    </row>
    <row r="4316" spans="13:16" x14ac:dyDescent="0.25">
      <c r="M4316" s="10"/>
      <c r="N4316"/>
      <c r="O4316"/>
      <c r="P4316" s="10"/>
    </row>
    <row r="4317" spans="13:16" x14ac:dyDescent="0.25">
      <c r="M4317" s="10"/>
      <c r="N4317"/>
      <c r="O4317"/>
      <c r="P4317" s="10"/>
    </row>
    <row r="4318" spans="13:16" x14ac:dyDescent="0.25">
      <c r="M4318" s="10"/>
      <c r="N4318"/>
      <c r="O4318"/>
      <c r="P4318" s="10"/>
    </row>
    <row r="4319" spans="13:16" x14ac:dyDescent="0.25">
      <c r="M4319" s="10"/>
      <c r="N4319"/>
      <c r="O4319"/>
      <c r="P4319" s="10"/>
    </row>
    <row r="4320" spans="13:16" x14ac:dyDescent="0.25">
      <c r="M4320" s="10"/>
      <c r="N4320"/>
      <c r="O4320"/>
      <c r="P4320" s="10"/>
    </row>
    <row r="4321" spans="13:16" x14ac:dyDescent="0.25">
      <c r="M4321" s="10"/>
      <c r="N4321"/>
      <c r="O4321"/>
      <c r="P4321" s="10"/>
    </row>
    <row r="4322" spans="13:16" x14ac:dyDescent="0.25">
      <c r="M4322" s="10"/>
      <c r="N4322"/>
      <c r="O4322"/>
      <c r="P4322" s="10"/>
    </row>
    <row r="4323" spans="13:16" x14ac:dyDescent="0.25">
      <c r="M4323" s="10"/>
      <c r="N4323"/>
      <c r="O4323"/>
      <c r="P4323" s="10"/>
    </row>
    <row r="4324" spans="13:16" x14ac:dyDescent="0.25">
      <c r="M4324" s="10"/>
      <c r="N4324"/>
      <c r="O4324"/>
      <c r="P4324" s="10"/>
    </row>
    <row r="4325" spans="13:16" x14ac:dyDescent="0.25">
      <c r="M4325" s="10"/>
      <c r="N4325"/>
      <c r="O4325"/>
      <c r="P4325" s="10"/>
    </row>
    <row r="4326" spans="13:16" x14ac:dyDescent="0.25">
      <c r="M4326" s="10"/>
      <c r="N4326"/>
      <c r="O4326"/>
      <c r="P4326" s="10"/>
    </row>
    <row r="4327" spans="13:16" x14ac:dyDescent="0.25">
      <c r="M4327" s="10"/>
      <c r="N4327"/>
      <c r="O4327"/>
      <c r="P4327" s="10"/>
    </row>
    <row r="4328" spans="13:16" x14ac:dyDescent="0.25">
      <c r="M4328" s="10"/>
      <c r="N4328"/>
      <c r="O4328"/>
      <c r="P4328" s="10"/>
    </row>
    <row r="4329" spans="13:16" x14ac:dyDescent="0.25">
      <c r="M4329" s="10"/>
      <c r="N4329"/>
      <c r="O4329"/>
      <c r="P4329" s="10"/>
    </row>
    <row r="4330" spans="13:16" x14ac:dyDescent="0.25">
      <c r="M4330" s="10"/>
      <c r="N4330"/>
      <c r="O4330"/>
      <c r="P4330" s="10"/>
    </row>
    <row r="4331" spans="13:16" x14ac:dyDescent="0.25">
      <c r="M4331" s="10"/>
      <c r="N4331"/>
      <c r="O4331"/>
      <c r="P4331" s="10"/>
    </row>
    <row r="4332" spans="13:16" x14ac:dyDescent="0.25">
      <c r="M4332" s="10"/>
      <c r="N4332"/>
      <c r="O4332"/>
      <c r="P4332" s="10"/>
    </row>
    <row r="4333" spans="13:16" x14ac:dyDescent="0.25">
      <c r="M4333" s="10"/>
      <c r="N4333"/>
      <c r="O4333"/>
      <c r="P4333" s="10"/>
    </row>
    <row r="4334" spans="13:16" x14ac:dyDescent="0.25">
      <c r="M4334" s="10"/>
      <c r="N4334"/>
      <c r="O4334"/>
      <c r="P4334" s="10"/>
    </row>
    <row r="4335" spans="13:16" x14ac:dyDescent="0.25">
      <c r="M4335" s="10"/>
      <c r="N4335"/>
      <c r="O4335"/>
      <c r="P4335" s="10"/>
    </row>
    <row r="4336" spans="13:16" x14ac:dyDescent="0.25">
      <c r="M4336" s="10"/>
      <c r="N4336"/>
      <c r="O4336"/>
      <c r="P4336" s="10"/>
    </row>
    <row r="4337" spans="13:16" x14ac:dyDescent="0.25">
      <c r="M4337" s="10"/>
      <c r="N4337"/>
      <c r="O4337"/>
      <c r="P4337" s="10"/>
    </row>
    <row r="4338" spans="13:16" x14ac:dyDescent="0.25">
      <c r="M4338" s="10"/>
      <c r="N4338"/>
      <c r="O4338"/>
      <c r="P4338" s="10"/>
    </row>
    <row r="4339" spans="13:16" x14ac:dyDescent="0.25">
      <c r="M4339" s="10"/>
      <c r="N4339"/>
      <c r="O4339"/>
      <c r="P4339" s="10"/>
    </row>
    <row r="4340" spans="13:16" x14ac:dyDescent="0.25">
      <c r="M4340" s="10"/>
      <c r="N4340"/>
      <c r="O4340"/>
      <c r="P4340" s="10"/>
    </row>
    <row r="4341" spans="13:16" x14ac:dyDescent="0.25">
      <c r="M4341" s="10"/>
      <c r="N4341"/>
      <c r="O4341"/>
      <c r="P4341" s="10"/>
    </row>
    <row r="4342" spans="13:16" x14ac:dyDescent="0.25">
      <c r="M4342" s="10"/>
      <c r="N4342"/>
      <c r="O4342"/>
      <c r="P4342" s="10"/>
    </row>
    <row r="4343" spans="13:16" x14ac:dyDescent="0.25">
      <c r="M4343" s="10"/>
      <c r="N4343"/>
      <c r="O4343"/>
      <c r="P4343" s="10"/>
    </row>
    <row r="4344" spans="13:16" x14ac:dyDescent="0.25">
      <c r="M4344" s="10"/>
      <c r="N4344"/>
      <c r="O4344"/>
      <c r="P4344" s="10"/>
    </row>
    <row r="4345" spans="13:16" x14ac:dyDescent="0.25">
      <c r="M4345" s="10"/>
      <c r="N4345"/>
      <c r="O4345"/>
      <c r="P4345" s="10"/>
    </row>
    <row r="4346" spans="13:16" x14ac:dyDescent="0.25">
      <c r="M4346" s="10"/>
      <c r="N4346"/>
      <c r="O4346"/>
      <c r="P4346" s="10"/>
    </row>
    <row r="4347" spans="13:16" x14ac:dyDescent="0.25">
      <c r="M4347" s="10"/>
      <c r="N4347"/>
      <c r="O4347"/>
      <c r="P4347" s="10"/>
    </row>
    <row r="4348" spans="13:16" x14ac:dyDescent="0.25">
      <c r="M4348" s="10"/>
      <c r="N4348"/>
      <c r="O4348"/>
      <c r="P4348" s="10"/>
    </row>
    <row r="4349" spans="13:16" x14ac:dyDescent="0.25">
      <c r="M4349" s="10"/>
      <c r="N4349"/>
      <c r="O4349"/>
      <c r="P4349" s="10"/>
    </row>
    <row r="4350" spans="13:16" x14ac:dyDescent="0.25">
      <c r="M4350" s="10"/>
      <c r="N4350"/>
      <c r="O4350"/>
      <c r="P4350" s="10"/>
    </row>
    <row r="4351" spans="13:16" x14ac:dyDescent="0.25">
      <c r="M4351" s="10"/>
      <c r="N4351"/>
      <c r="O4351"/>
      <c r="P4351" s="10"/>
    </row>
    <row r="4352" spans="13:16" x14ac:dyDescent="0.25">
      <c r="M4352" s="10"/>
      <c r="N4352"/>
      <c r="O4352"/>
      <c r="P4352" s="10"/>
    </row>
    <row r="4353" spans="13:16" x14ac:dyDescent="0.25">
      <c r="M4353" s="10"/>
      <c r="N4353"/>
      <c r="O4353"/>
      <c r="P4353" s="10"/>
    </row>
    <row r="4354" spans="13:16" x14ac:dyDescent="0.25">
      <c r="M4354" s="10"/>
      <c r="N4354"/>
      <c r="O4354"/>
      <c r="P4354" s="10"/>
    </row>
    <row r="4355" spans="13:16" x14ac:dyDescent="0.25">
      <c r="M4355" s="10"/>
      <c r="N4355"/>
      <c r="O4355"/>
      <c r="P4355" s="10"/>
    </row>
    <row r="4356" spans="13:16" x14ac:dyDescent="0.25">
      <c r="M4356" s="10"/>
      <c r="N4356"/>
      <c r="O4356"/>
      <c r="P4356" s="10"/>
    </row>
    <row r="4357" spans="13:16" x14ac:dyDescent="0.25">
      <c r="M4357" s="10"/>
      <c r="N4357"/>
      <c r="O4357"/>
      <c r="P4357" s="10"/>
    </row>
    <row r="4358" spans="13:16" x14ac:dyDescent="0.25">
      <c r="M4358" s="10"/>
      <c r="N4358"/>
      <c r="O4358"/>
      <c r="P4358" s="10"/>
    </row>
    <row r="4359" spans="13:16" x14ac:dyDescent="0.25">
      <c r="M4359" s="10"/>
      <c r="N4359"/>
      <c r="O4359"/>
      <c r="P4359" s="10"/>
    </row>
    <row r="4360" spans="13:16" x14ac:dyDescent="0.25">
      <c r="M4360" s="10"/>
      <c r="N4360"/>
      <c r="O4360"/>
      <c r="P4360" s="10"/>
    </row>
    <row r="4361" spans="13:16" x14ac:dyDescent="0.25">
      <c r="M4361" s="10"/>
      <c r="N4361"/>
      <c r="O4361"/>
      <c r="P4361" s="10"/>
    </row>
    <row r="4362" spans="13:16" x14ac:dyDescent="0.25">
      <c r="M4362" s="10"/>
      <c r="N4362"/>
      <c r="O4362"/>
      <c r="P4362" s="10"/>
    </row>
    <row r="4363" spans="13:16" x14ac:dyDescent="0.25">
      <c r="M4363" s="10"/>
      <c r="N4363"/>
      <c r="O4363"/>
      <c r="P4363" s="10"/>
    </row>
    <row r="4364" spans="13:16" x14ac:dyDescent="0.25">
      <c r="M4364" s="10"/>
      <c r="N4364"/>
      <c r="O4364"/>
      <c r="P4364" s="10"/>
    </row>
    <row r="4365" spans="13:16" x14ac:dyDescent="0.25">
      <c r="M4365" s="10"/>
      <c r="N4365"/>
      <c r="O4365"/>
      <c r="P4365" s="10"/>
    </row>
    <row r="4366" spans="13:16" x14ac:dyDescent="0.25">
      <c r="M4366" s="10"/>
      <c r="N4366"/>
      <c r="O4366"/>
      <c r="P4366" s="10"/>
    </row>
    <row r="4367" spans="13:16" x14ac:dyDescent="0.25">
      <c r="M4367" s="10"/>
      <c r="N4367"/>
      <c r="O4367"/>
      <c r="P4367" s="10"/>
    </row>
    <row r="4368" spans="13:16" x14ac:dyDescent="0.25">
      <c r="M4368" s="10"/>
      <c r="N4368"/>
      <c r="O4368"/>
      <c r="P4368" s="10"/>
    </row>
    <row r="4369" spans="13:16" x14ac:dyDescent="0.25">
      <c r="M4369" s="10"/>
      <c r="N4369"/>
      <c r="O4369"/>
      <c r="P4369" s="10"/>
    </row>
    <row r="4370" spans="13:16" x14ac:dyDescent="0.25">
      <c r="M4370" s="10"/>
      <c r="N4370"/>
      <c r="O4370"/>
      <c r="P4370" s="10"/>
    </row>
    <row r="4371" spans="13:16" x14ac:dyDescent="0.25">
      <c r="M4371" s="10"/>
      <c r="N4371"/>
      <c r="O4371"/>
      <c r="P4371" s="10"/>
    </row>
    <row r="4372" spans="13:16" x14ac:dyDescent="0.25">
      <c r="M4372" s="10"/>
      <c r="N4372"/>
      <c r="O4372"/>
      <c r="P4372" s="10"/>
    </row>
    <row r="4373" spans="13:16" x14ac:dyDescent="0.25">
      <c r="M4373" s="10"/>
      <c r="N4373"/>
      <c r="O4373"/>
      <c r="P4373" s="10"/>
    </row>
    <row r="4374" spans="13:16" x14ac:dyDescent="0.25">
      <c r="M4374" s="10"/>
      <c r="N4374"/>
      <c r="O4374"/>
      <c r="P4374" s="10"/>
    </row>
    <row r="4375" spans="13:16" x14ac:dyDescent="0.25">
      <c r="M4375" s="10"/>
      <c r="N4375"/>
      <c r="O4375"/>
      <c r="P4375" s="10"/>
    </row>
    <row r="4376" spans="13:16" x14ac:dyDescent="0.25">
      <c r="M4376" s="10"/>
      <c r="N4376"/>
      <c r="O4376"/>
      <c r="P4376" s="10"/>
    </row>
    <row r="4377" spans="13:16" x14ac:dyDescent="0.25">
      <c r="M4377" s="10"/>
      <c r="N4377"/>
      <c r="O4377"/>
      <c r="P4377" s="10"/>
    </row>
    <row r="4378" spans="13:16" x14ac:dyDescent="0.25">
      <c r="M4378" s="10"/>
      <c r="N4378"/>
      <c r="O4378"/>
      <c r="P4378" s="10"/>
    </row>
    <row r="4379" spans="13:16" x14ac:dyDescent="0.25">
      <c r="M4379" s="10"/>
      <c r="N4379"/>
      <c r="O4379"/>
      <c r="P4379" s="10"/>
    </row>
    <row r="4380" spans="13:16" x14ac:dyDescent="0.25">
      <c r="M4380" s="10"/>
      <c r="N4380"/>
      <c r="O4380"/>
      <c r="P4380" s="10"/>
    </row>
    <row r="4381" spans="13:16" x14ac:dyDescent="0.25">
      <c r="M4381" s="10"/>
      <c r="N4381"/>
      <c r="O4381"/>
      <c r="P4381" s="10"/>
    </row>
    <row r="4382" spans="13:16" x14ac:dyDescent="0.25">
      <c r="M4382" s="10"/>
      <c r="N4382"/>
      <c r="O4382"/>
      <c r="P4382" s="10"/>
    </row>
    <row r="4383" spans="13:16" x14ac:dyDescent="0.25">
      <c r="M4383" s="10"/>
      <c r="N4383"/>
      <c r="O4383"/>
      <c r="P4383" s="10"/>
    </row>
    <row r="4384" spans="13:16" x14ac:dyDescent="0.25">
      <c r="M4384" s="10"/>
      <c r="N4384"/>
      <c r="O4384"/>
      <c r="P4384" s="10"/>
    </row>
    <row r="4385" spans="13:16" x14ac:dyDescent="0.25">
      <c r="M4385" s="10"/>
      <c r="N4385"/>
      <c r="O4385"/>
      <c r="P4385" s="10"/>
    </row>
    <row r="4386" spans="13:16" x14ac:dyDescent="0.25">
      <c r="M4386" s="10"/>
      <c r="N4386"/>
      <c r="O4386"/>
      <c r="P4386" s="10"/>
    </row>
    <row r="4387" spans="13:16" x14ac:dyDescent="0.25">
      <c r="M4387" s="10"/>
      <c r="N4387"/>
      <c r="O4387"/>
      <c r="P4387" s="10"/>
    </row>
    <row r="4388" spans="13:16" x14ac:dyDescent="0.25">
      <c r="M4388" s="10"/>
      <c r="N4388"/>
      <c r="O4388"/>
      <c r="P4388" s="10"/>
    </row>
    <row r="4389" spans="13:16" x14ac:dyDescent="0.25">
      <c r="M4389" s="10"/>
      <c r="N4389"/>
      <c r="O4389"/>
      <c r="P4389" s="10"/>
    </row>
    <row r="4390" spans="13:16" x14ac:dyDescent="0.25">
      <c r="M4390" s="10"/>
      <c r="N4390"/>
      <c r="O4390"/>
      <c r="P4390" s="10"/>
    </row>
    <row r="4391" spans="13:16" x14ac:dyDescent="0.25">
      <c r="M4391" s="10"/>
      <c r="N4391"/>
      <c r="O4391"/>
      <c r="P4391" s="10"/>
    </row>
    <row r="4392" spans="13:16" x14ac:dyDescent="0.25">
      <c r="M4392" s="10"/>
      <c r="N4392"/>
      <c r="O4392"/>
      <c r="P4392" s="10"/>
    </row>
    <row r="4393" spans="13:16" x14ac:dyDescent="0.25">
      <c r="M4393" s="10"/>
      <c r="N4393"/>
      <c r="O4393"/>
      <c r="P4393" s="10"/>
    </row>
    <row r="4394" spans="13:16" x14ac:dyDescent="0.25">
      <c r="M4394" s="10"/>
      <c r="N4394"/>
      <c r="O4394"/>
      <c r="P4394" s="10"/>
    </row>
    <row r="4395" spans="13:16" x14ac:dyDescent="0.25">
      <c r="M4395" s="10"/>
      <c r="N4395"/>
      <c r="O4395"/>
      <c r="P4395" s="10"/>
    </row>
    <row r="4396" spans="13:16" x14ac:dyDescent="0.25">
      <c r="M4396" s="10"/>
      <c r="N4396"/>
      <c r="O4396"/>
      <c r="P4396" s="10"/>
    </row>
    <row r="4397" spans="13:16" x14ac:dyDescent="0.25">
      <c r="M4397" s="10"/>
      <c r="N4397"/>
      <c r="O4397"/>
      <c r="P4397" s="10"/>
    </row>
    <row r="4398" spans="13:16" x14ac:dyDescent="0.25">
      <c r="M4398" s="10"/>
      <c r="N4398"/>
      <c r="O4398"/>
      <c r="P4398" s="10"/>
    </row>
    <row r="4399" spans="13:16" x14ac:dyDescent="0.25">
      <c r="M4399" s="10"/>
      <c r="N4399"/>
      <c r="O4399"/>
      <c r="P4399" s="10"/>
    </row>
    <row r="4400" spans="13:16" x14ac:dyDescent="0.25">
      <c r="M4400" s="10"/>
      <c r="N4400"/>
      <c r="O4400"/>
      <c r="P4400" s="10"/>
    </row>
    <row r="4401" spans="13:16" x14ac:dyDescent="0.25">
      <c r="M4401" s="10"/>
      <c r="N4401"/>
      <c r="O4401"/>
      <c r="P4401" s="10"/>
    </row>
    <row r="4402" spans="13:16" x14ac:dyDescent="0.25">
      <c r="M4402" s="10"/>
      <c r="N4402"/>
      <c r="O4402"/>
      <c r="P4402" s="10"/>
    </row>
    <row r="4403" spans="13:16" x14ac:dyDescent="0.25">
      <c r="M4403" s="10"/>
      <c r="N4403"/>
      <c r="O4403"/>
      <c r="P4403" s="10"/>
    </row>
    <row r="4404" spans="13:16" x14ac:dyDescent="0.25">
      <c r="M4404" s="10"/>
      <c r="N4404"/>
      <c r="O4404"/>
      <c r="P4404" s="10"/>
    </row>
    <row r="4405" spans="13:16" x14ac:dyDescent="0.25">
      <c r="M4405" s="10"/>
      <c r="N4405"/>
      <c r="O4405"/>
      <c r="P4405" s="10"/>
    </row>
    <row r="4406" spans="13:16" x14ac:dyDescent="0.25">
      <c r="M4406" s="10"/>
      <c r="N4406"/>
      <c r="O4406"/>
      <c r="P4406" s="10"/>
    </row>
    <row r="4407" spans="13:16" x14ac:dyDescent="0.25">
      <c r="M4407" s="10"/>
      <c r="N4407"/>
      <c r="O4407"/>
      <c r="P4407" s="10"/>
    </row>
    <row r="4408" spans="13:16" x14ac:dyDescent="0.25">
      <c r="M4408" s="10"/>
      <c r="N4408"/>
      <c r="O4408"/>
      <c r="P4408" s="10"/>
    </row>
    <row r="4409" spans="13:16" x14ac:dyDescent="0.25">
      <c r="M4409" s="10"/>
      <c r="N4409"/>
      <c r="O4409"/>
      <c r="P4409" s="10"/>
    </row>
    <row r="4410" spans="13:16" x14ac:dyDescent="0.25">
      <c r="M4410" s="10"/>
      <c r="N4410"/>
      <c r="O4410"/>
      <c r="P4410" s="10"/>
    </row>
    <row r="4411" spans="13:16" x14ac:dyDescent="0.25">
      <c r="M4411" s="10"/>
      <c r="N4411"/>
      <c r="O4411"/>
      <c r="P4411" s="10"/>
    </row>
    <row r="4412" spans="13:16" x14ac:dyDescent="0.25">
      <c r="M4412" s="10"/>
      <c r="N4412"/>
      <c r="O4412"/>
      <c r="P4412" s="10"/>
    </row>
    <row r="4413" spans="13:16" x14ac:dyDescent="0.25">
      <c r="M4413" s="10"/>
      <c r="N4413"/>
      <c r="O4413"/>
      <c r="P4413" s="10"/>
    </row>
    <row r="4414" spans="13:16" x14ac:dyDescent="0.25">
      <c r="M4414" s="10"/>
      <c r="N4414"/>
      <c r="O4414"/>
      <c r="P4414" s="10"/>
    </row>
    <row r="4415" spans="13:16" x14ac:dyDescent="0.25">
      <c r="M4415" s="10"/>
      <c r="N4415"/>
      <c r="O4415"/>
      <c r="P4415" s="10"/>
    </row>
    <row r="4416" spans="13:16" x14ac:dyDescent="0.25">
      <c r="M4416" s="10"/>
      <c r="N4416"/>
      <c r="O4416"/>
      <c r="P4416" s="10"/>
    </row>
    <row r="4417" spans="13:16" x14ac:dyDescent="0.25">
      <c r="M4417" s="10"/>
      <c r="N4417"/>
      <c r="O4417"/>
      <c r="P4417" s="10"/>
    </row>
    <row r="4418" spans="13:16" x14ac:dyDescent="0.25">
      <c r="M4418" s="10"/>
      <c r="N4418"/>
      <c r="O4418"/>
      <c r="P4418" s="10"/>
    </row>
    <row r="4419" spans="13:16" x14ac:dyDescent="0.25">
      <c r="M4419" s="10"/>
      <c r="N4419"/>
      <c r="O4419"/>
      <c r="P4419" s="10"/>
    </row>
    <row r="4420" spans="13:16" x14ac:dyDescent="0.25">
      <c r="M4420" s="10"/>
      <c r="N4420"/>
      <c r="O4420"/>
      <c r="P4420" s="10"/>
    </row>
    <row r="4421" spans="13:16" x14ac:dyDescent="0.25">
      <c r="M4421" s="10"/>
      <c r="N4421"/>
      <c r="O4421"/>
      <c r="P4421" s="10"/>
    </row>
    <row r="4422" spans="13:16" x14ac:dyDescent="0.25">
      <c r="M4422" s="10"/>
      <c r="N4422"/>
      <c r="O4422"/>
      <c r="P4422" s="10"/>
    </row>
    <row r="4423" spans="13:16" x14ac:dyDescent="0.25">
      <c r="M4423" s="10"/>
      <c r="N4423"/>
      <c r="O4423"/>
      <c r="P4423" s="10"/>
    </row>
    <row r="4424" spans="13:16" x14ac:dyDescent="0.25">
      <c r="M4424" s="10"/>
      <c r="N4424"/>
      <c r="O4424"/>
      <c r="P4424" s="10"/>
    </row>
    <row r="4425" spans="13:16" x14ac:dyDescent="0.25">
      <c r="M4425" s="10"/>
      <c r="N4425"/>
      <c r="O4425"/>
      <c r="P4425" s="10"/>
    </row>
    <row r="4426" spans="13:16" x14ac:dyDescent="0.25">
      <c r="M4426" s="10"/>
      <c r="N4426"/>
      <c r="O4426"/>
      <c r="P4426" s="10"/>
    </row>
    <row r="4427" spans="13:16" x14ac:dyDescent="0.25">
      <c r="M4427" s="10"/>
      <c r="N4427"/>
      <c r="O4427"/>
      <c r="P4427" s="10"/>
    </row>
    <row r="4428" spans="13:16" x14ac:dyDescent="0.25">
      <c r="M4428" s="10"/>
      <c r="N4428"/>
      <c r="O4428"/>
      <c r="P4428" s="10"/>
    </row>
    <row r="4429" spans="13:16" x14ac:dyDescent="0.25">
      <c r="M4429" s="10"/>
      <c r="N4429"/>
      <c r="O4429"/>
      <c r="P4429" s="10"/>
    </row>
    <row r="4430" spans="13:16" x14ac:dyDescent="0.25">
      <c r="M4430" s="10"/>
      <c r="N4430"/>
      <c r="O4430"/>
      <c r="P4430" s="10"/>
    </row>
    <row r="4431" spans="13:16" x14ac:dyDescent="0.25">
      <c r="M4431" s="10"/>
      <c r="N4431"/>
      <c r="O4431"/>
      <c r="P4431" s="10"/>
    </row>
    <row r="4432" spans="13:16" x14ac:dyDescent="0.25">
      <c r="M4432" s="10"/>
      <c r="N4432"/>
      <c r="O4432"/>
      <c r="P4432" s="10"/>
    </row>
    <row r="4433" spans="13:16" x14ac:dyDescent="0.25">
      <c r="M4433" s="10"/>
      <c r="N4433"/>
      <c r="O4433"/>
      <c r="P4433" s="10"/>
    </row>
    <row r="4434" spans="13:16" x14ac:dyDescent="0.25">
      <c r="M4434" s="10"/>
      <c r="N4434"/>
      <c r="O4434"/>
      <c r="P4434" s="10"/>
    </row>
    <row r="4435" spans="13:16" x14ac:dyDescent="0.25">
      <c r="M4435" s="10"/>
      <c r="N4435"/>
      <c r="O4435"/>
      <c r="P4435" s="10"/>
    </row>
    <row r="4436" spans="13:16" x14ac:dyDescent="0.25">
      <c r="M4436" s="10"/>
      <c r="N4436"/>
      <c r="O4436"/>
      <c r="P4436" s="10"/>
    </row>
    <row r="4437" spans="13:16" x14ac:dyDescent="0.25">
      <c r="M4437" s="10"/>
      <c r="N4437"/>
      <c r="O4437"/>
      <c r="P4437" s="10"/>
    </row>
    <row r="4438" spans="13:16" x14ac:dyDescent="0.25">
      <c r="M4438" s="10"/>
      <c r="N4438"/>
      <c r="O4438"/>
      <c r="P4438" s="10"/>
    </row>
    <row r="4439" spans="13:16" x14ac:dyDescent="0.25">
      <c r="M4439" s="10"/>
      <c r="N4439"/>
      <c r="O4439"/>
      <c r="P4439" s="10"/>
    </row>
    <row r="4440" spans="13:16" x14ac:dyDescent="0.25">
      <c r="M4440" s="10"/>
      <c r="N4440"/>
      <c r="O4440"/>
      <c r="P4440" s="10"/>
    </row>
    <row r="4441" spans="13:16" x14ac:dyDescent="0.25">
      <c r="M4441" s="10"/>
      <c r="N4441"/>
      <c r="O4441"/>
      <c r="P4441" s="10"/>
    </row>
    <row r="4442" spans="13:16" x14ac:dyDescent="0.25">
      <c r="M4442" s="10"/>
      <c r="N4442"/>
      <c r="O4442"/>
      <c r="P4442" s="10"/>
    </row>
    <row r="4443" spans="13:16" x14ac:dyDescent="0.25">
      <c r="M4443" s="10"/>
      <c r="N4443"/>
      <c r="O4443"/>
      <c r="P4443" s="10"/>
    </row>
    <row r="4444" spans="13:16" x14ac:dyDescent="0.25">
      <c r="M4444" s="10"/>
      <c r="N4444"/>
      <c r="O4444"/>
      <c r="P4444" s="10"/>
    </row>
    <row r="4445" spans="13:16" x14ac:dyDescent="0.25">
      <c r="M4445" s="10"/>
      <c r="N4445"/>
      <c r="O4445"/>
      <c r="P4445" s="10"/>
    </row>
    <row r="4446" spans="13:16" x14ac:dyDescent="0.25">
      <c r="M4446" s="10"/>
      <c r="N4446"/>
      <c r="O4446"/>
      <c r="P4446" s="10"/>
    </row>
    <row r="4447" spans="13:16" x14ac:dyDescent="0.25">
      <c r="M4447" s="10"/>
      <c r="N4447"/>
      <c r="O4447"/>
      <c r="P4447" s="10"/>
    </row>
    <row r="4448" spans="13:16" x14ac:dyDescent="0.25">
      <c r="M4448" s="10"/>
      <c r="N4448"/>
      <c r="O4448"/>
      <c r="P4448" s="10"/>
    </row>
    <row r="4449" spans="13:16" x14ac:dyDescent="0.25">
      <c r="M4449" s="10"/>
      <c r="N4449"/>
      <c r="O4449"/>
      <c r="P4449" s="10"/>
    </row>
    <row r="4450" spans="13:16" x14ac:dyDescent="0.25">
      <c r="M4450" s="10"/>
      <c r="N4450"/>
      <c r="O4450"/>
      <c r="P4450" s="10"/>
    </row>
    <row r="4451" spans="13:16" x14ac:dyDescent="0.25">
      <c r="M4451" s="10"/>
      <c r="N4451"/>
      <c r="O4451"/>
      <c r="P4451" s="10"/>
    </row>
    <row r="4452" spans="13:16" x14ac:dyDescent="0.25">
      <c r="M4452" s="10"/>
      <c r="N4452"/>
      <c r="O4452"/>
      <c r="P4452" s="10"/>
    </row>
    <row r="4453" spans="13:16" x14ac:dyDescent="0.25">
      <c r="M4453" s="10"/>
      <c r="N4453"/>
      <c r="O4453"/>
      <c r="P4453" s="10"/>
    </row>
    <row r="4454" spans="13:16" x14ac:dyDescent="0.25">
      <c r="M4454" s="10"/>
      <c r="N4454"/>
      <c r="O4454"/>
      <c r="P4454" s="10"/>
    </row>
    <row r="4455" spans="13:16" x14ac:dyDescent="0.25">
      <c r="M4455" s="10"/>
      <c r="N4455"/>
      <c r="O4455"/>
      <c r="P4455" s="10"/>
    </row>
    <row r="4456" spans="13:16" x14ac:dyDescent="0.25">
      <c r="M4456" s="10"/>
      <c r="N4456"/>
      <c r="O4456"/>
      <c r="P4456" s="10"/>
    </row>
    <row r="4457" spans="13:16" x14ac:dyDescent="0.25">
      <c r="M4457" s="10"/>
      <c r="N4457"/>
      <c r="O4457"/>
      <c r="P4457" s="10"/>
    </row>
    <row r="4458" spans="13:16" x14ac:dyDescent="0.25">
      <c r="M4458" s="10"/>
      <c r="N4458"/>
      <c r="O4458"/>
      <c r="P4458" s="10"/>
    </row>
    <row r="4459" spans="13:16" x14ac:dyDescent="0.25">
      <c r="M4459" s="10"/>
      <c r="N4459"/>
      <c r="O4459"/>
      <c r="P4459" s="10"/>
    </row>
    <row r="4460" spans="13:16" x14ac:dyDescent="0.25">
      <c r="M4460" s="10"/>
      <c r="N4460"/>
      <c r="O4460"/>
      <c r="P4460" s="10"/>
    </row>
    <row r="4461" spans="13:16" x14ac:dyDescent="0.25">
      <c r="M4461" s="10"/>
      <c r="N4461"/>
      <c r="O4461"/>
      <c r="P4461" s="10"/>
    </row>
    <row r="4462" spans="13:16" x14ac:dyDescent="0.25">
      <c r="M4462" s="10"/>
      <c r="N4462"/>
      <c r="O4462"/>
      <c r="P4462" s="10"/>
    </row>
    <row r="4463" spans="13:16" x14ac:dyDescent="0.25">
      <c r="M4463" s="10"/>
      <c r="N4463"/>
      <c r="O4463"/>
      <c r="P4463" s="10"/>
    </row>
    <row r="4464" spans="13:16" x14ac:dyDescent="0.25">
      <c r="M4464" s="10"/>
      <c r="N4464"/>
      <c r="O4464"/>
      <c r="P4464" s="10"/>
    </row>
    <row r="4465" spans="13:16" x14ac:dyDescent="0.25">
      <c r="M4465" s="10"/>
      <c r="N4465"/>
      <c r="O4465"/>
      <c r="P4465" s="10"/>
    </row>
    <row r="4466" spans="13:16" x14ac:dyDescent="0.25">
      <c r="M4466" s="10"/>
      <c r="N4466"/>
      <c r="O4466"/>
      <c r="P4466" s="10"/>
    </row>
    <row r="4467" spans="13:16" x14ac:dyDescent="0.25">
      <c r="M4467" s="10"/>
      <c r="N4467"/>
      <c r="O4467"/>
      <c r="P4467" s="10"/>
    </row>
    <row r="4468" spans="13:16" x14ac:dyDescent="0.25">
      <c r="M4468" s="10"/>
      <c r="N4468"/>
      <c r="O4468"/>
      <c r="P4468" s="10"/>
    </row>
    <row r="4469" spans="13:16" x14ac:dyDescent="0.25">
      <c r="M4469" s="10"/>
      <c r="N4469"/>
      <c r="O4469"/>
      <c r="P4469" s="10"/>
    </row>
    <row r="4470" spans="13:16" x14ac:dyDescent="0.25">
      <c r="M4470" s="10"/>
      <c r="N4470"/>
      <c r="O4470"/>
      <c r="P4470" s="10"/>
    </row>
    <row r="4471" spans="13:16" x14ac:dyDescent="0.25">
      <c r="M4471" s="10"/>
      <c r="N4471"/>
      <c r="O4471"/>
      <c r="P4471" s="10"/>
    </row>
    <row r="4472" spans="13:16" x14ac:dyDescent="0.25">
      <c r="M4472" s="10"/>
      <c r="N4472"/>
      <c r="O4472"/>
      <c r="P4472" s="10"/>
    </row>
    <row r="4473" spans="13:16" x14ac:dyDescent="0.25">
      <c r="M4473" s="10"/>
      <c r="N4473"/>
      <c r="O4473"/>
      <c r="P4473" s="10"/>
    </row>
    <row r="4474" spans="13:16" x14ac:dyDescent="0.25">
      <c r="M4474" s="10"/>
      <c r="N4474"/>
      <c r="O4474"/>
      <c r="P4474" s="10"/>
    </row>
    <row r="4475" spans="13:16" x14ac:dyDescent="0.25">
      <c r="M4475" s="10"/>
      <c r="N4475"/>
      <c r="O4475"/>
      <c r="P4475" s="10"/>
    </row>
    <row r="4476" spans="13:16" x14ac:dyDescent="0.25">
      <c r="M4476" s="10"/>
      <c r="N4476"/>
      <c r="O4476"/>
      <c r="P4476" s="10"/>
    </row>
    <row r="4477" spans="13:16" x14ac:dyDescent="0.25">
      <c r="M4477" s="10"/>
      <c r="N4477"/>
      <c r="O4477"/>
      <c r="P4477" s="10"/>
    </row>
    <row r="4478" spans="13:16" x14ac:dyDescent="0.25">
      <c r="M4478" s="10"/>
      <c r="N4478"/>
      <c r="O4478"/>
      <c r="P4478" s="10"/>
    </row>
    <row r="4479" spans="13:16" x14ac:dyDescent="0.25">
      <c r="M4479" s="10"/>
      <c r="N4479"/>
      <c r="O4479"/>
      <c r="P4479" s="10"/>
    </row>
    <row r="4480" spans="13:16" x14ac:dyDescent="0.25">
      <c r="M4480" s="10"/>
      <c r="N4480"/>
      <c r="O4480"/>
      <c r="P4480" s="10"/>
    </row>
    <row r="4481" spans="13:16" x14ac:dyDescent="0.25">
      <c r="M4481" s="10"/>
      <c r="N4481"/>
      <c r="O4481"/>
      <c r="P4481" s="10"/>
    </row>
    <row r="4482" spans="13:16" x14ac:dyDescent="0.25">
      <c r="M4482" s="10"/>
      <c r="N4482"/>
      <c r="O4482"/>
      <c r="P4482" s="10"/>
    </row>
    <row r="4483" spans="13:16" x14ac:dyDescent="0.25">
      <c r="M4483" s="10"/>
      <c r="N4483"/>
      <c r="O4483"/>
      <c r="P4483" s="10"/>
    </row>
    <row r="4484" spans="13:16" x14ac:dyDescent="0.25">
      <c r="M4484" s="10"/>
      <c r="N4484"/>
      <c r="O4484"/>
      <c r="P4484" s="10"/>
    </row>
    <row r="4485" spans="13:16" x14ac:dyDescent="0.25">
      <c r="M4485" s="10"/>
      <c r="N4485"/>
      <c r="O4485"/>
      <c r="P4485" s="10"/>
    </row>
    <row r="4486" spans="13:16" x14ac:dyDescent="0.25">
      <c r="M4486" s="10"/>
      <c r="N4486"/>
      <c r="O4486"/>
      <c r="P4486" s="10"/>
    </row>
    <row r="4487" spans="13:16" x14ac:dyDescent="0.25">
      <c r="M4487" s="10"/>
      <c r="N4487"/>
      <c r="O4487"/>
      <c r="P4487" s="10"/>
    </row>
    <row r="4488" spans="13:16" x14ac:dyDescent="0.25">
      <c r="M4488" s="10"/>
      <c r="N4488"/>
      <c r="O4488"/>
      <c r="P4488" s="10"/>
    </row>
    <row r="4489" spans="13:16" x14ac:dyDescent="0.25">
      <c r="M4489" s="10"/>
      <c r="N4489"/>
      <c r="O4489"/>
      <c r="P4489" s="10"/>
    </row>
    <row r="4490" spans="13:16" x14ac:dyDescent="0.25">
      <c r="M4490" s="10"/>
      <c r="N4490"/>
      <c r="O4490"/>
      <c r="P4490" s="10"/>
    </row>
    <row r="4491" spans="13:16" x14ac:dyDescent="0.25">
      <c r="M4491" s="10"/>
      <c r="N4491"/>
      <c r="O4491"/>
      <c r="P4491" s="10"/>
    </row>
    <row r="4492" spans="13:16" x14ac:dyDescent="0.25">
      <c r="M4492" s="10"/>
      <c r="N4492"/>
      <c r="O4492"/>
      <c r="P4492" s="10"/>
    </row>
    <row r="4493" spans="13:16" x14ac:dyDescent="0.25">
      <c r="M4493" s="10"/>
      <c r="N4493"/>
      <c r="O4493"/>
      <c r="P4493" s="10"/>
    </row>
    <row r="4494" spans="13:16" x14ac:dyDescent="0.25">
      <c r="M4494" s="10"/>
      <c r="N4494"/>
      <c r="O4494"/>
      <c r="P4494" s="10"/>
    </row>
    <row r="4495" spans="13:16" x14ac:dyDescent="0.25">
      <c r="M4495" s="10"/>
      <c r="N4495"/>
      <c r="O4495"/>
      <c r="P4495" s="10"/>
    </row>
    <row r="4496" spans="13:16" x14ac:dyDescent="0.25">
      <c r="M4496" s="10"/>
      <c r="N4496"/>
      <c r="O4496"/>
      <c r="P4496" s="10"/>
    </row>
    <row r="4497" spans="13:16" x14ac:dyDescent="0.25">
      <c r="M4497" s="10"/>
      <c r="N4497"/>
      <c r="O4497"/>
      <c r="P4497" s="10"/>
    </row>
    <row r="4498" spans="13:16" x14ac:dyDescent="0.25">
      <c r="M4498" s="10"/>
      <c r="N4498"/>
      <c r="O4498"/>
      <c r="P4498" s="10"/>
    </row>
    <row r="4499" spans="13:16" x14ac:dyDescent="0.25">
      <c r="M4499" s="10"/>
      <c r="N4499"/>
      <c r="O4499"/>
      <c r="P4499" s="10"/>
    </row>
    <row r="4500" spans="13:16" x14ac:dyDescent="0.25">
      <c r="M4500" s="10"/>
      <c r="N4500"/>
      <c r="O4500"/>
      <c r="P4500" s="10"/>
    </row>
    <row r="4501" spans="13:16" x14ac:dyDescent="0.25">
      <c r="M4501" s="10"/>
      <c r="N4501"/>
      <c r="O4501"/>
      <c r="P4501" s="10"/>
    </row>
    <row r="4502" spans="13:16" x14ac:dyDescent="0.25">
      <c r="M4502" s="10"/>
      <c r="N4502"/>
      <c r="O4502"/>
      <c r="P4502" s="10"/>
    </row>
    <row r="4503" spans="13:16" x14ac:dyDescent="0.25">
      <c r="M4503" s="10"/>
      <c r="N4503"/>
      <c r="O4503"/>
      <c r="P4503" s="10"/>
    </row>
    <row r="4504" spans="13:16" x14ac:dyDescent="0.25">
      <c r="M4504" s="10"/>
      <c r="N4504"/>
      <c r="O4504"/>
      <c r="P4504" s="10"/>
    </row>
    <row r="4505" spans="13:16" x14ac:dyDescent="0.25">
      <c r="M4505" s="10"/>
      <c r="N4505"/>
      <c r="O4505"/>
      <c r="P4505" s="10"/>
    </row>
    <row r="4506" spans="13:16" x14ac:dyDescent="0.25">
      <c r="M4506" s="10"/>
      <c r="N4506"/>
      <c r="O4506"/>
      <c r="P4506" s="10"/>
    </row>
    <row r="4507" spans="13:16" x14ac:dyDescent="0.25">
      <c r="M4507" s="10"/>
      <c r="N4507"/>
      <c r="O4507"/>
      <c r="P4507" s="10"/>
    </row>
    <row r="4508" spans="13:16" x14ac:dyDescent="0.25">
      <c r="M4508" s="10"/>
      <c r="N4508"/>
      <c r="O4508"/>
      <c r="P4508" s="10"/>
    </row>
    <row r="4509" spans="13:16" x14ac:dyDescent="0.25">
      <c r="M4509" s="10"/>
      <c r="N4509"/>
      <c r="O4509"/>
      <c r="P4509" s="10"/>
    </row>
    <row r="4510" spans="13:16" x14ac:dyDescent="0.25">
      <c r="M4510" s="10"/>
      <c r="N4510"/>
      <c r="O4510"/>
      <c r="P4510" s="10"/>
    </row>
    <row r="4511" spans="13:16" x14ac:dyDescent="0.25">
      <c r="M4511" s="10"/>
      <c r="N4511"/>
      <c r="O4511"/>
      <c r="P4511" s="10"/>
    </row>
    <row r="4512" spans="13:16" x14ac:dyDescent="0.25">
      <c r="M4512" s="10"/>
      <c r="N4512"/>
      <c r="O4512"/>
      <c r="P4512" s="10"/>
    </row>
    <row r="4513" spans="13:16" x14ac:dyDescent="0.25">
      <c r="M4513" s="10"/>
      <c r="N4513"/>
      <c r="O4513"/>
      <c r="P4513" s="10"/>
    </row>
    <row r="4514" spans="13:16" x14ac:dyDescent="0.25">
      <c r="M4514" s="10"/>
      <c r="N4514"/>
      <c r="O4514"/>
      <c r="P4514" s="10"/>
    </row>
    <row r="4515" spans="13:16" x14ac:dyDescent="0.25">
      <c r="M4515" s="10"/>
      <c r="N4515"/>
      <c r="O4515"/>
      <c r="P4515" s="10"/>
    </row>
    <row r="4516" spans="13:16" x14ac:dyDescent="0.25">
      <c r="M4516" s="10"/>
      <c r="N4516"/>
      <c r="O4516"/>
      <c r="P4516" s="10"/>
    </row>
    <row r="4517" spans="13:16" x14ac:dyDescent="0.25">
      <c r="M4517" s="10"/>
      <c r="N4517"/>
      <c r="O4517"/>
      <c r="P4517" s="10"/>
    </row>
    <row r="4518" spans="13:16" x14ac:dyDescent="0.25">
      <c r="M4518" s="10"/>
      <c r="N4518"/>
      <c r="O4518"/>
      <c r="P4518" s="10"/>
    </row>
    <row r="4519" spans="13:16" x14ac:dyDescent="0.25">
      <c r="M4519" s="10"/>
      <c r="N4519"/>
      <c r="O4519"/>
      <c r="P4519" s="10"/>
    </row>
    <row r="4520" spans="13:16" x14ac:dyDescent="0.25">
      <c r="M4520" s="10"/>
      <c r="N4520"/>
      <c r="O4520"/>
      <c r="P4520" s="10"/>
    </row>
    <row r="4521" spans="13:16" x14ac:dyDescent="0.25">
      <c r="M4521" s="10"/>
      <c r="N4521"/>
      <c r="O4521"/>
      <c r="P4521" s="10"/>
    </row>
    <row r="4522" spans="13:16" x14ac:dyDescent="0.25">
      <c r="M4522" s="10"/>
      <c r="N4522"/>
      <c r="O4522"/>
      <c r="P4522" s="10"/>
    </row>
    <row r="4523" spans="13:16" x14ac:dyDescent="0.25">
      <c r="M4523" s="10"/>
      <c r="N4523"/>
      <c r="O4523"/>
      <c r="P4523" s="10"/>
    </row>
    <row r="4524" spans="13:16" x14ac:dyDescent="0.25">
      <c r="M4524" s="10"/>
      <c r="N4524"/>
      <c r="O4524"/>
      <c r="P4524" s="10"/>
    </row>
    <row r="4525" spans="13:16" x14ac:dyDescent="0.25">
      <c r="M4525" s="10"/>
      <c r="N4525"/>
      <c r="O4525"/>
      <c r="P4525" s="10"/>
    </row>
    <row r="4526" spans="13:16" x14ac:dyDescent="0.25">
      <c r="M4526" s="10"/>
      <c r="N4526"/>
      <c r="O4526"/>
      <c r="P4526" s="10"/>
    </row>
    <row r="4527" spans="13:16" x14ac:dyDescent="0.25">
      <c r="M4527" s="10"/>
      <c r="N4527"/>
      <c r="O4527"/>
      <c r="P4527" s="10"/>
    </row>
    <row r="4528" spans="13:16" x14ac:dyDescent="0.25">
      <c r="M4528" s="10"/>
      <c r="N4528"/>
      <c r="O4528"/>
      <c r="P4528" s="10"/>
    </row>
    <row r="4529" spans="13:16" x14ac:dyDescent="0.25">
      <c r="M4529" s="10"/>
      <c r="N4529"/>
      <c r="O4529"/>
      <c r="P4529" s="10"/>
    </row>
    <row r="4530" spans="13:16" x14ac:dyDescent="0.25">
      <c r="M4530" s="10"/>
      <c r="N4530"/>
      <c r="O4530"/>
      <c r="P4530" s="10"/>
    </row>
    <row r="4531" spans="13:16" x14ac:dyDescent="0.25">
      <c r="M4531" s="10"/>
      <c r="N4531"/>
      <c r="O4531"/>
      <c r="P4531" s="10"/>
    </row>
    <row r="4532" spans="13:16" x14ac:dyDescent="0.25">
      <c r="M4532" s="10"/>
      <c r="N4532"/>
      <c r="O4532"/>
      <c r="P4532" s="10"/>
    </row>
    <row r="4533" spans="13:16" x14ac:dyDescent="0.25">
      <c r="M4533" s="10"/>
      <c r="N4533"/>
      <c r="O4533"/>
      <c r="P4533" s="10"/>
    </row>
    <row r="4534" spans="13:16" x14ac:dyDescent="0.25">
      <c r="M4534" s="10"/>
      <c r="N4534"/>
      <c r="O4534"/>
      <c r="P4534" s="10"/>
    </row>
    <row r="4535" spans="13:16" x14ac:dyDescent="0.25">
      <c r="M4535" s="10"/>
      <c r="N4535"/>
      <c r="O4535"/>
      <c r="P4535" s="10"/>
    </row>
    <row r="4536" spans="13:16" x14ac:dyDescent="0.25">
      <c r="M4536" s="10"/>
      <c r="N4536"/>
      <c r="O4536"/>
      <c r="P4536" s="10"/>
    </row>
    <row r="4537" spans="13:16" x14ac:dyDescent="0.25">
      <c r="M4537" s="10"/>
      <c r="N4537"/>
      <c r="O4537"/>
      <c r="P4537" s="10"/>
    </row>
    <row r="4538" spans="13:16" x14ac:dyDescent="0.25">
      <c r="M4538" s="10"/>
      <c r="N4538"/>
      <c r="O4538"/>
      <c r="P4538" s="10"/>
    </row>
    <row r="4539" spans="13:16" x14ac:dyDescent="0.25">
      <c r="M4539" s="10"/>
      <c r="N4539"/>
      <c r="O4539"/>
      <c r="P4539" s="10"/>
    </row>
    <row r="4540" spans="13:16" x14ac:dyDescent="0.25">
      <c r="M4540" s="10"/>
      <c r="N4540"/>
      <c r="O4540"/>
      <c r="P4540" s="10"/>
    </row>
    <row r="4541" spans="13:16" x14ac:dyDescent="0.25">
      <c r="M4541" s="10"/>
      <c r="N4541"/>
      <c r="O4541"/>
      <c r="P4541" s="10"/>
    </row>
    <row r="4542" spans="13:16" x14ac:dyDescent="0.25">
      <c r="M4542" s="10"/>
      <c r="N4542"/>
      <c r="O4542"/>
      <c r="P4542" s="10"/>
    </row>
    <row r="4543" spans="13:16" x14ac:dyDescent="0.25">
      <c r="M4543" s="10"/>
      <c r="N4543"/>
      <c r="O4543"/>
      <c r="P4543" s="10"/>
    </row>
    <row r="4544" spans="13:16" x14ac:dyDescent="0.25">
      <c r="M4544" s="10"/>
      <c r="N4544"/>
      <c r="O4544"/>
      <c r="P4544" s="10"/>
    </row>
    <row r="4545" spans="13:16" x14ac:dyDescent="0.25">
      <c r="M4545" s="10"/>
      <c r="N4545"/>
      <c r="O4545"/>
      <c r="P4545" s="10"/>
    </row>
    <row r="4546" spans="13:16" x14ac:dyDescent="0.25">
      <c r="M4546" s="10"/>
      <c r="N4546"/>
      <c r="O4546"/>
      <c r="P4546" s="10"/>
    </row>
    <row r="4547" spans="13:16" x14ac:dyDescent="0.25">
      <c r="M4547" s="10"/>
      <c r="N4547"/>
      <c r="O4547"/>
      <c r="P4547" s="10"/>
    </row>
    <row r="4548" spans="13:16" x14ac:dyDescent="0.25">
      <c r="M4548" s="10"/>
      <c r="N4548"/>
      <c r="O4548"/>
      <c r="P4548" s="10"/>
    </row>
    <row r="4549" spans="13:16" x14ac:dyDescent="0.25">
      <c r="M4549" s="10"/>
      <c r="N4549"/>
      <c r="O4549"/>
      <c r="P4549" s="10"/>
    </row>
    <row r="4550" spans="13:16" x14ac:dyDescent="0.25">
      <c r="M4550" s="10"/>
      <c r="N4550"/>
      <c r="O4550"/>
      <c r="P4550" s="10"/>
    </row>
    <row r="4551" spans="13:16" x14ac:dyDescent="0.25">
      <c r="M4551" s="10"/>
      <c r="N4551"/>
      <c r="O4551"/>
      <c r="P4551" s="10"/>
    </row>
    <row r="4552" spans="13:16" x14ac:dyDescent="0.25">
      <c r="M4552" s="10"/>
      <c r="N4552"/>
      <c r="O4552"/>
      <c r="P4552" s="10"/>
    </row>
    <row r="4553" spans="13:16" x14ac:dyDescent="0.25">
      <c r="M4553" s="10"/>
      <c r="N4553"/>
      <c r="O4553"/>
      <c r="P4553" s="10"/>
    </row>
    <row r="4554" spans="13:16" x14ac:dyDescent="0.25">
      <c r="M4554" s="10"/>
      <c r="N4554"/>
      <c r="O4554"/>
      <c r="P4554" s="10"/>
    </row>
    <row r="4555" spans="13:16" x14ac:dyDescent="0.25">
      <c r="M4555" s="10"/>
      <c r="N4555"/>
      <c r="O4555"/>
      <c r="P4555" s="10"/>
    </row>
    <row r="4556" spans="13:16" x14ac:dyDescent="0.25">
      <c r="M4556" s="10"/>
      <c r="N4556"/>
      <c r="O4556"/>
      <c r="P4556" s="10"/>
    </row>
    <row r="4557" spans="13:16" x14ac:dyDescent="0.25">
      <c r="M4557" s="10"/>
      <c r="N4557"/>
      <c r="O4557"/>
      <c r="P4557" s="10"/>
    </row>
    <row r="4558" spans="13:16" x14ac:dyDescent="0.25">
      <c r="M4558" s="10"/>
      <c r="N4558"/>
      <c r="O4558"/>
      <c r="P4558" s="10"/>
    </row>
    <row r="4559" spans="13:16" x14ac:dyDescent="0.25">
      <c r="M4559" s="10"/>
      <c r="N4559"/>
      <c r="O4559"/>
      <c r="P4559" s="10"/>
    </row>
    <row r="4560" spans="13:16" x14ac:dyDescent="0.25">
      <c r="M4560" s="10"/>
      <c r="N4560"/>
      <c r="O4560"/>
      <c r="P4560" s="10"/>
    </row>
    <row r="4561" spans="13:16" x14ac:dyDescent="0.25">
      <c r="M4561" s="10"/>
      <c r="N4561"/>
      <c r="O4561"/>
      <c r="P4561" s="10"/>
    </row>
    <row r="4562" spans="13:16" x14ac:dyDescent="0.25">
      <c r="M4562" s="10"/>
      <c r="N4562"/>
      <c r="O4562"/>
      <c r="P4562" s="10"/>
    </row>
    <row r="4563" spans="13:16" x14ac:dyDescent="0.25">
      <c r="M4563" s="10"/>
      <c r="N4563"/>
      <c r="O4563"/>
      <c r="P4563" s="10"/>
    </row>
    <row r="4564" spans="13:16" x14ac:dyDescent="0.25">
      <c r="M4564" s="10"/>
      <c r="N4564"/>
      <c r="O4564"/>
      <c r="P4564" s="10"/>
    </row>
    <row r="4565" spans="13:16" x14ac:dyDescent="0.25">
      <c r="M4565" s="10"/>
      <c r="N4565"/>
      <c r="O4565"/>
      <c r="P4565" s="10"/>
    </row>
    <row r="4566" spans="13:16" x14ac:dyDescent="0.25">
      <c r="M4566" s="10"/>
      <c r="N4566"/>
      <c r="O4566"/>
      <c r="P4566" s="10"/>
    </row>
    <row r="4567" spans="13:16" x14ac:dyDescent="0.25">
      <c r="M4567" s="10"/>
      <c r="N4567"/>
      <c r="O4567"/>
      <c r="P4567" s="10"/>
    </row>
    <row r="4568" spans="13:16" x14ac:dyDescent="0.25">
      <c r="M4568" s="10"/>
      <c r="N4568"/>
      <c r="O4568"/>
      <c r="P4568" s="10"/>
    </row>
    <row r="4569" spans="13:16" x14ac:dyDescent="0.25">
      <c r="M4569" s="10"/>
      <c r="N4569"/>
      <c r="O4569"/>
      <c r="P4569" s="10"/>
    </row>
    <row r="4570" spans="13:16" x14ac:dyDescent="0.25">
      <c r="M4570" s="10"/>
      <c r="N4570"/>
      <c r="O4570"/>
      <c r="P4570" s="10"/>
    </row>
    <row r="4571" spans="13:16" x14ac:dyDescent="0.25">
      <c r="M4571" s="10"/>
      <c r="N4571"/>
      <c r="O4571"/>
      <c r="P4571" s="10"/>
    </row>
    <row r="4572" spans="13:16" x14ac:dyDescent="0.25">
      <c r="M4572" s="10"/>
      <c r="N4572"/>
      <c r="O4572"/>
      <c r="P4572" s="10"/>
    </row>
    <row r="4573" spans="13:16" x14ac:dyDescent="0.25">
      <c r="M4573" s="10"/>
      <c r="N4573"/>
      <c r="O4573"/>
      <c r="P4573" s="10"/>
    </row>
    <row r="4574" spans="13:16" x14ac:dyDescent="0.25">
      <c r="M4574" s="10"/>
      <c r="N4574"/>
      <c r="O4574"/>
      <c r="P4574" s="10"/>
    </row>
    <row r="4575" spans="13:16" x14ac:dyDescent="0.25">
      <c r="M4575" s="10"/>
      <c r="N4575"/>
      <c r="O4575"/>
      <c r="P4575" s="10"/>
    </row>
    <row r="4576" spans="13:16" x14ac:dyDescent="0.25">
      <c r="M4576" s="10"/>
      <c r="N4576"/>
      <c r="O4576"/>
      <c r="P4576" s="10"/>
    </row>
    <row r="4577" spans="13:16" x14ac:dyDescent="0.25">
      <c r="M4577" s="10"/>
      <c r="N4577"/>
      <c r="O4577"/>
      <c r="P4577" s="10"/>
    </row>
    <row r="4578" spans="13:16" x14ac:dyDescent="0.25">
      <c r="M4578" s="10"/>
      <c r="N4578"/>
      <c r="O4578"/>
      <c r="P4578" s="10"/>
    </row>
    <row r="4579" spans="13:16" x14ac:dyDescent="0.25">
      <c r="M4579" s="10"/>
      <c r="N4579"/>
      <c r="O4579"/>
      <c r="P4579" s="10"/>
    </row>
    <row r="4580" spans="13:16" x14ac:dyDescent="0.25">
      <c r="M4580" s="10"/>
      <c r="N4580"/>
      <c r="O4580"/>
      <c r="P4580" s="10"/>
    </row>
    <row r="4581" spans="13:16" x14ac:dyDescent="0.25">
      <c r="M4581" s="10"/>
      <c r="N4581"/>
      <c r="O4581"/>
      <c r="P4581" s="10"/>
    </row>
    <row r="4582" spans="13:16" x14ac:dyDescent="0.25">
      <c r="M4582" s="10"/>
      <c r="N4582"/>
      <c r="O4582"/>
      <c r="P4582" s="10"/>
    </row>
    <row r="4583" spans="13:16" x14ac:dyDescent="0.25">
      <c r="M4583" s="10"/>
      <c r="N4583"/>
      <c r="O4583"/>
      <c r="P4583" s="10"/>
    </row>
    <row r="4584" spans="13:16" x14ac:dyDescent="0.25">
      <c r="M4584" s="10"/>
      <c r="N4584"/>
      <c r="O4584"/>
      <c r="P4584" s="10"/>
    </row>
    <row r="4585" spans="13:16" x14ac:dyDescent="0.25">
      <c r="M4585" s="10"/>
      <c r="N4585"/>
      <c r="O4585"/>
      <c r="P4585" s="10"/>
    </row>
    <row r="4586" spans="13:16" x14ac:dyDescent="0.25">
      <c r="M4586" s="10"/>
      <c r="N4586"/>
      <c r="O4586"/>
      <c r="P4586" s="10"/>
    </row>
    <row r="4587" spans="13:16" x14ac:dyDescent="0.25">
      <c r="M4587" s="10"/>
      <c r="N4587"/>
      <c r="O4587"/>
      <c r="P4587" s="10"/>
    </row>
    <row r="4588" spans="13:16" x14ac:dyDescent="0.25">
      <c r="M4588" s="10"/>
      <c r="N4588"/>
      <c r="O4588"/>
      <c r="P4588" s="10"/>
    </row>
    <row r="4589" spans="13:16" x14ac:dyDescent="0.25">
      <c r="M4589" s="10"/>
      <c r="N4589"/>
      <c r="O4589"/>
      <c r="P4589" s="10"/>
    </row>
    <row r="4590" spans="13:16" x14ac:dyDescent="0.25">
      <c r="M4590" s="10"/>
      <c r="N4590"/>
      <c r="O4590"/>
      <c r="P4590" s="10"/>
    </row>
    <row r="4591" spans="13:16" x14ac:dyDescent="0.25">
      <c r="M4591" s="10"/>
      <c r="N4591"/>
      <c r="O4591"/>
      <c r="P4591" s="10"/>
    </row>
    <row r="4592" spans="13:16" x14ac:dyDescent="0.25">
      <c r="M4592" s="10"/>
      <c r="N4592"/>
      <c r="O4592"/>
      <c r="P4592" s="10"/>
    </row>
    <row r="4593" spans="13:16" x14ac:dyDescent="0.25">
      <c r="M4593" s="10"/>
      <c r="N4593"/>
      <c r="O4593"/>
      <c r="P4593" s="10"/>
    </row>
    <row r="4594" spans="13:16" x14ac:dyDescent="0.25">
      <c r="M4594" s="10"/>
      <c r="N4594"/>
      <c r="O4594"/>
      <c r="P4594" s="10"/>
    </row>
    <row r="4595" spans="13:16" x14ac:dyDescent="0.25">
      <c r="M4595" s="10"/>
      <c r="N4595"/>
      <c r="O4595"/>
      <c r="P4595" s="10"/>
    </row>
    <row r="4596" spans="13:16" x14ac:dyDescent="0.25">
      <c r="M4596" s="10"/>
      <c r="N4596"/>
      <c r="O4596"/>
      <c r="P4596" s="10"/>
    </row>
    <row r="4597" spans="13:16" x14ac:dyDescent="0.25">
      <c r="M4597" s="10"/>
      <c r="N4597"/>
      <c r="O4597"/>
      <c r="P4597" s="10"/>
    </row>
    <row r="4598" spans="13:16" x14ac:dyDescent="0.25">
      <c r="M4598" s="10"/>
      <c r="N4598"/>
      <c r="O4598"/>
      <c r="P4598" s="10"/>
    </row>
    <row r="4599" spans="13:16" x14ac:dyDescent="0.25">
      <c r="M4599" s="10"/>
      <c r="N4599"/>
      <c r="O4599"/>
      <c r="P4599" s="10"/>
    </row>
    <row r="4600" spans="13:16" x14ac:dyDescent="0.25">
      <c r="M4600" s="10"/>
      <c r="N4600"/>
      <c r="O4600"/>
      <c r="P4600" s="10"/>
    </row>
    <row r="4601" spans="13:16" x14ac:dyDescent="0.25">
      <c r="M4601" s="10"/>
      <c r="N4601"/>
      <c r="O4601"/>
      <c r="P4601" s="10"/>
    </row>
    <row r="4602" spans="13:16" x14ac:dyDescent="0.25">
      <c r="M4602" s="10"/>
      <c r="N4602"/>
      <c r="O4602"/>
      <c r="P4602" s="10"/>
    </row>
    <row r="4603" spans="13:16" x14ac:dyDescent="0.25">
      <c r="M4603" s="10"/>
      <c r="N4603"/>
      <c r="O4603"/>
      <c r="P4603" s="10"/>
    </row>
    <row r="4604" spans="13:16" x14ac:dyDescent="0.25">
      <c r="M4604" s="10"/>
      <c r="N4604"/>
      <c r="O4604"/>
      <c r="P4604" s="10"/>
    </row>
    <row r="4605" spans="13:16" x14ac:dyDescent="0.25">
      <c r="M4605" s="10"/>
      <c r="N4605"/>
      <c r="O4605"/>
      <c r="P4605" s="10"/>
    </row>
    <row r="4606" spans="13:16" x14ac:dyDescent="0.25">
      <c r="M4606" s="10"/>
      <c r="N4606"/>
      <c r="O4606"/>
      <c r="P4606" s="10"/>
    </row>
    <row r="4607" spans="13:16" x14ac:dyDescent="0.25">
      <c r="M4607" s="10"/>
      <c r="N4607"/>
      <c r="O4607"/>
      <c r="P4607" s="10"/>
    </row>
    <row r="4608" spans="13:16" x14ac:dyDescent="0.25">
      <c r="M4608" s="10"/>
      <c r="N4608"/>
      <c r="O4608"/>
      <c r="P4608" s="10"/>
    </row>
    <row r="4609" spans="13:16" x14ac:dyDescent="0.25">
      <c r="M4609" s="10"/>
      <c r="N4609"/>
      <c r="O4609"/>
      <c r="P4609" s="10"/>
    </row>
    <row r="4610" spans="13:16" x14ac:dyDescent="0.25">
      <c r="M4610" s="10"/>
      <c r="N4610"/>
      <c r="O4610"/>
      <c r="P4610" s="10"/>
    </row>
    <row r="4611" spans="13:16" x14ac:dyDescent="0.25">
      <c r="M4611" s="10"/>
      <c r="N4611"/>
      <c r="O4611"/>
      <c r="P4611" s="10"/>
    </row>
    <row r="4612" spans="13:16" x14ac:dyDescent="0.25">
      <c r="M4612" s="10"/>
      <c r="N4612"/>
      <c r="O4612"/>
      <c r="P4612" s="10"/>
    </row>
    <row r="4613" spans="13:16" x14ac:dyDescent="0.25">
      <c r="M4613" s="10"/>
      <c r="N4613"/>
      <c r="O4613"/>
      <c r="P4613" s="10"/>
    </row>
    <row r="4614" spans="13:16" x14ac:dyDescent="0.25">
      <c r="M4614" s="10"/>
      <c r="N4614"/>
      <c r="O4614"/>
      <c r="P4614" s="10"/>
    </row>
    <row r="4615" spans="13:16" x14ac:dyDescent="0.25">
      <c r="M4615" s="10"/>
      <c r="N4615"/>
      <c r="O4615"/>
      <c r="P4615" s="10"/>
    </row>
    <row r="4616" spans="13:16" x14ac:dyDescent="0.25">
      <c r="M4616" s="10"/>
      <c r="N4616"/>
      <c r="O4616"/>
      <c r="P4616" s="10"/>
    </row>
    <row r="4617" spans="13:16" x14ac:dyDescent="0.25">
      <c r="M4617" s="10"/>
      <c r="N4617"/>
      <c r="O4617"/>
      <c r="P4617" s="10"/>
    </row>
    <row r="4618" spans="13:16" x14ac:dyDescent="0.25">
      <c r="M4618" s="10"/>
      <c r="N4618"/>
      <c r="O4618"/>
      <c r="P4618" s="10"/>
    </row>
    <row r="4619" spans="13:16" x14ac:dyDescent="0.25">
      <c r="M4619" s="10"/>
      <c r="N4619"/>
      <c r="O4619"/>
      <c r="P4619" s="10"/>
    </row>
    <row r="4620" spans="13:16" x14ac:dyDescent="0.25">
      <c r="M4620" s="10"/>
      <c r="N4620"/>
      <c r="O4620"/>
      <c r="P4620" s="10"/>
    </row>
    <row r="4621" spans="13:16" x14ac:dyDescent="0.25">
      <c r="M4621" s="10"/>
      <c r="N4621"/>
      <c r="O4621"/>
      <c r="P4621" s="10"/>
    </row>
    <row r="4622" spans="13:16" x14ac:dyDescent="0.25">
      <c r="M4622" s="10"/>
      <c r="N4622"/>
      <c r="O4622"/>
      <c r="P4622" s="10"/>
    </row>
    <row r="4623" spans="13:16" x14ac:dyDescent="0.25">
      <c r="M4623" s="10"/>
      <c r="N4623"/>
      <c r="O4623"/>
      <c r="P4623" s="10"/>
    </row>
    <row r="4624" spans="13:16" x14ac:dyDescent="0.25">
      <c r="M4624" s="10"/>
      <c r="N4624"/>
      <c r="O4624"/>
      <c r="P4624" s="10"/>
    </row>
    <row r="4625" spans="13:16" x14ac:dyDescent="0.25">
      <c r="M4625" s="10"/>
      <c r="N4625"/>
      <c r="O4625"/>
      <c r="P4625" s="10"/>
    </row>
    <row r="4626" spans="13:16" x14ac:dyDescent="0.25">
      <c r="M4626" s="10"/>
      <c r="N4626"/>
      <c r="O4626"/>
      <c r="P4626" s="10"/>
    </row>
    <row r="4627" spans="13:16" x14ac:dyDescent="0.25">
      <c r="M4627" s="10"/>
      <c r="N4627"/>
      <c r="O4627"/>
      <c r="P4627" s="10"/>
    </row>
    <row r="4628" spans="13:16" x14ac:dyDescent="0.25">
      <c r="M4628" s="10"/>
      <c r="N4628"/>
      <c r="O4628"/>
      <c r="P4628" s="10"/>
    </row>
    <row r="4629" spans="13:16" x14ac:dyDescent="0.25">
      <c r="M4629" s="10"/>
      <c r="N4629"/>
      <c r="O4629"/>
      <c r="P4629" s="10"/>
    </row>
    <row r="4630" spans="13:16" x14ac:dyDescent="0.25">
      <c r="M4630" s="10"/>
      <c r="N4630"/>
      <c r="O4630"/>
      <c r="P4630" s="10"/>
    </row>
    <row r="4631" spans="13:16" x14ac:dyDescent="0.25">
      <c r="M4631" s="10"/>
      <c r="N4631"/>
      <c r="O4631"/>
      <c r="P4631" s="10"/>
    </row>
    <row r="4632" spans="13:16" x14ac:dyDescent="0.25">
      <c r="M4632" s="10"/>
      <c r="N4632"/>
      <c r="O4632"/>
      <c r="P4632" s="10"/>
    </row>
    <row r="4633" spans="13:16" x14ac:dyDescent="0.25">
      <c r="M4633" s="10"/>
      <c r="N4633"/>
      <c r="O4633"/>
      <c r="P4633" s="10"/>
    </row>
    <row r="4634" spans="13:16" x14ac:dyDescent="0.25">
      <c r="M4634" s="10"/>
      <c r="N4634"/>
      <c r="O4634"/>
      <c r="P4634" s="10"/>
    </row>
    <row r="4635" spans="13:16" x14ac:dyDescent="0.25">
      <c r="M4635" s="10"/>
      <c r="N4635"/>
      <c r="O4635"/>
      <c r="P4635" s="10"/>
    </row>
    <row r="4636" spans="13:16" x14ac:dyDescent="0.25">
      <c r="M4636" s="10"/>
      <c r="N4636"/>
      <c r="O4636"/>
      <c r="P4636" s="10"/>
    </row>
    <row r="4637" spans="13:16" x14ac:dyDescent="0.25">
      <c r="M4637" s="10"/>
      <c r="N4637"/>
      <c r="O4637"/>
      <c r="P4637" s="10"/>
    </row>
    <row r="4638" spans="13:16" x14ac:dyDescent="0.25">
      <c r="M4638" s="10"/>
      <c r="N4638"/>
      <c r="O4638"/>
      <c r="P4638" s="10"/>
    </row>
    <row r="4639" spans="13:16" x14ac:dyDescent="0.25">
      <c r="M4639" s="10"/>
      <c r="N4639"/>
      <c r="O4639"/>
      <c r="P4639" s="10"/>
    </row>
    <row r="4640" spans="13:16" x14ac:dyDescent="0.25">
      <c r="M4640" s="10"/>
      <c r="N4640"/>
      <c r="O4640"/>
      <c r="P4640" s="10"/>
    </row>
    <row r="4641" spans="13:16" x14ac:dyDescent="0.25">
      <c r="M4641" s="10"/>
      <c r="N4641"/>
      <c r="O4641"/>
      <c r="P4641" s="10"/>
    </row>
    <row r="4642" spans="13:16" x14ac:dyDescent="0.25">
      <c r="M4642" s="10"/>
      <c r="N4642"/>
      <c r="O4642"/>
      <c r="P4642" s="10"/>
    </row>
    <row r="4643" spans="13:16" x14ac:dyDescent="0.25">
      <c r="M4643" s="10"/>
      <c r="N4643"/>
      <c r="O4643"/>
      <c r="P4643" s="10"/>
    </row>
    <row r="4644" spans="13:16" x14ac:dyDescent="0.25">
      <c r="M4644" s="10"/>
      <c r="N4644"/>
      <c r="O4644"/>
      <c r="P4644" s="10"/>
    </row>
    <row r="4645" spans="13:16" x14ac:dyDescent="0.25">
      <c r="M4645" s="10"/>
      <c r="N4645"/>
      <c r="O4645"/>
      <c r="P4645" s="10"/>
    </row>
    <row r="4646" spans="13:16" x14ac:dyDescent="0.25">
      <c r="M4646" s="10"/>
      <c r="N4646"/>
      <c r="O4646"/>
      <c r="P4646" s="10"/>
    </row>
    <row r="4647" spans="13:16" x14ac:dyDescent="0.25">
      <c r="M4647" s="10"/>
      <c r="N4647"/>
      <c r="O4647"/>
      <c r="P4647" s="10"/>
    </row>
    <row r="4648" spans="13:16" x14ac:dyDescent="0.25">
      <c r="M4648" s="10"/>
      <c r="N4648"/>
      <c r="O4648"/>
      <c r="P4648" s="10"/>
    </row>
    <row r="4649" spans="13:16" x14ac:dyDescent="0.25">
      <c r="M4649" s="10"/>
      <c r="N4649"/>
      <c r="O4649"/>
      <c r="P4649" s="10"/>
    </row>
    <row r="4650" spans="13:16" x14ac:dyDescent="0.25">
      <c r="M4650" s="10"/>
      <c r="N4650"/>
      <c r="O4650"/>
      <c r="P4650" s="10"/>
    </row>
    <row r="4651" spans="13:16" x14ac:dyDescent="0.25">
      <c r="M4651" s="10"/>
      <c r="N4651"/>
      <c r="O4651"/>
      <c r="P4651" s="10"/>
    </row>
    <row r="4652" spans="13:16" x14ac:dyDescent="0.25">
      <c r="M4652" s="10"/>
      <c r="N4652"/>
      <c r="O4652"/>
      <c r="P4652" s="10"/>
    </row>
    <row r="4653" spans="13:16" x14ac:dyDescent="0.25">
      <c r="M4653" s="10"/>
      <c r="N4653"/>
      <c r="O4653"/>
      <c r="P4653" s="10"/>
    </row>
    <row r="4654" spans="13:16" x14ac:dyDescent="0.25">
      <c r="M4654" s="10"/>
      <c r="N4654"/>
      <c r="O4654"/>
      <c r="P4654" s="10"/>
    </row>
    <row r="4655" spans="13:16" x14ac:dyDescent="0.25">
      <c r="M4655" s="10"/>
      <c r="N4655"/>
      <c r="O4655"/>
      <c r="P4655" s="10"/>
    </row>
    <row r="4656" spans="13:16" x14ac:dyDescent="0.25">
      <c r="M4656" s="10"/>
      <c r="N4656"/>
      <c r="O4656"/>
      <c r="P4656" s="10"/>
    </row>
    <row r="4657" spans="13:16" x14ac:dyDescent="0.25">
      <c r="M4657" s="10"/>
      <c r="N4657"/>
      <c r="O4657"/>
      <c r="P4657" s="10"/>
    </row>
    <row r="4658" spans="13:16" x14ac:dyDescent="0.25">
      <c r="M4658" s="10"/>
      <c r="N4658"/>
      <c r="O4658"/>
      <c r="P4658" s="10"/>
    </row>
    <row r="4659" spans="13:16" x14ac:dyDescent="0.25">
      <c r="M4659" s="10"/>
      <c r="N4659"/>
      <c r="O4659"/>
      <c r="P4659" s="10"/>
    </row>
    <row r="4660" spans="13:16" x14ac:dyDescent="0.25">
      <c r="M4660" s="10"/>
      <c r="N4660"/>
      <c r="O4660"/>
      <c r="P4660" s="10"/>
    </row>
    <row r="4661" spans="13:16" x14ac:dyDescent="0.25">
      <c r="M4661" s="10"/>
      <c r="N4661"/>
      <c r="O4661"/>
      <c r="P4661" s="10"/>
    </row>
    <row r="4662" spans="13:16" x14ac:dyDescent="0.25">
      <c r="M4662" s="10"/>
      <c r="N4662"/>
      <c r="O4662"/>
      <c r="P4662" s="10"/>
    </row>
    <row r="4663" spans="13:16" x14ac:dyDescent="0.25">
      <c r="M4663" s="10"/>
      <c r="N4663"/>
      <c r="O4663"/>
      <c r="P4663" s="10"/>
    </row>
    <row r="4664" spans="13:16" x14ac:dyDescent="0.25">
      <c r="M4664" s="10"/>
      <c r="N4664"/>
      <c r="O4664"/>
      <c r="P4664" s="10"/>
    </row>
    <row r="4665" spans="13:16" x14ac:dyDescent="0.25">
      <c r="M4665" s="10"/>
      <c r="N4665"/>
      <c r="O4665"/>
      <c r="P4665" s="10"/>
    </row>
    <row r="4666" spans="13:16" x14ac:dyDescent="0.25">
      <c r="M4666" s="10"/>
      <c r="N4666"/>
      <c r="O4666"/>
      <c r="P4666" s="10"/>
    </row>
    <row r="4667" spans="13:16" x14ac:dyDescent="0.25">
      <c r="M4667" s="10"/>
      <c r="N4667"/>
      <c r="O4667"/>
      <c r="P4667" s="10"/>
    </row>
    <row r="4668" spans="13:16" x14ac:dyDescent="0.25">
      <c r="M4668" s="10"/>
      <c r="N4668"/>
      <c r="O4668"/>
      <c r="P4668" s="10"/>
    </row>
    <row r="4669" spans="13:16" x14ac:dyDescent="0.25">
      <c r="M4669" s="10"/>
      <c r="N4669"/>
      <c r="O4669"/>
      <c r="P4669" s="10"/>
    </row>
    <row r="4670" spans="13:16" x14ac:dyDescent="0.25">
      <c r="M4670" s="10"/>
      <c r="N4670"/>
      <c r="O4670"/>
      <c r="P4670" s="10"/>
    </row>
    <row r="4671" spans="13:16" x14ac:dyDescent="0.25">
      <c r="M4671" s="10"/>
      <c r="N4671"/>
      <c r="O4671"/>
      <c r="P4671" s="10"/>
    </row>
    <row r="4672" spans="13:16" x14ac:dyDescent="0.25">
      <c r="M4672" s="10"/>
      <c r="N4672"/>
      <c r="O4672"/>
      <c r="P4672" s="10"/>
    </row>
    <row r="4673" spans="13:16" x14ac:dyDescent="0.25">
      <c r="M4673" s="10"/>
      <c r="N4673"/>
      <c r="O4673"/>
      <c r="P4673" s="10"/>
    </row>
    <row r="4674" spans="13:16" x14ac:dyDescent="0.25">
      <c r="M4674" s="10"/>
      <c r="N4674"/>
      <c r="O4674"/>
      <c r="P4674" s="10"/>
    </row>
    <row r="4675" spans="13:16" x14ac:dyDescent="0.25">
      <c r="M4675" s="10"/>
      <c r="N4675"/>
      <c r="O4675"/>
      <c r="P4675" s="10"/>
    </row>
    <row r="4676" spans="13:16" x14ac:dyDescent="0.25">
      <c r="M4676" s="10"/>
      <c r="N4676"/>
      <c r="O4676"/>
      <c r="P4676" s="10"/>
    </row>
    <row r="4677" spans="13:16" x14ac:dyDescent="0.25">
      <c r="M4677" s="10"/>
      <c r="N4677"/>
      <c r="O4677"/>
      <c r="P4677" s="10"/>
    </row>
    <row r="4678" spans="13:16" x14ac:dyDescent="0.25">
      <c r="M4678" s="10"/>
      <c r="N4678"/>
      <c r="O4678"/>
      <c r="P4678" s="10"/>
    </row>
    <row r="4679" spans="13:16" x14ac:dyDescent="0.25">
      <c r="M4679" s="10"/>
      <c r="N4679"/>
      <c r="O4679"/>
      <c r="P4679" s="10"/>
    </row>
    <row r="4680" spans="13:16" x14ac:dyDescent="0.25">
      <c r="M4680" s="10"/>
      <c r="N4680"/>
      <c r="O4680"/>
      <c r="P4680" s="10"/>
    </row>
    <row r="4681" spans="13:16" x14ac:dyDescent="0.25">
      <c r="M4681" s="10"/>
      <c r="N4681"/>
      <c r="O4681"/>
      <c r="P4681" s="10"/>
    </row>
    <row r="4682" spans="13:16" x14ac:dyDescent="0.25">
      <c r="M4682" s="10"/>
      <c r="N4682"/>
      <c r="O4682"/>
      <c r="P4682" s="10"/>
    </row>
    <row r="4683" spans="13:16" x14ac:dyDescent="0.25">
      <c r="M4683" s="10"/>
      <c r="N4683"/>
      <c r="O4683"/>
      <c r="P4683" s="10"/>
    </row>
    <row r="4684" spans="13:16" x14ac:dyDescent="0.25">
      <c r="M4684" s="10"/>
      <c r="N4684"/>
      <c r="O4684"/>
      <c r="P4684" s="10"/>
    </row>
    <row r="4685" spans="13:16" x14ac:dyDescent="0.25">
      <c r="M4685" s="10"/>
      <c r="N4685"/>
      <c r="O4685"/>
      <c r="P4685" s="10"/>
    </row>
    <row r="4686" spans="13:16" x14ac:dyDescent="0.25">
      <c r="M4686" s="10"/>
      <c r="N4686"/>
      <c r="O4686"/>
      <c r="P4686" s="10"/>
    </row>
    <row r="4687" spans="13:16" x14ac:dyDescent="0.25">
      <c r="M4687" s="10"/>
      <c r="N4687"/>
      <c r="O4687"/>
      <c r="P4687" s="10"/>
    </row>
    <row r="4688" spans="13:16" x14ac:dyDescent="0.25">
      <c r="M4688" s="10"/>
      <c r="N4688"/>
      <c r="O4688"/>
      <c r="P4688" s="10"/>
    </row>
    <row r="4689" spans="13:16" x14ac:dyDescent="0.25">
      <c r="M4689" s="10"/>
      <c r="N4689"/>
      <c r="O4689"/>
      <c r="P4689" s="10"/>
    </row>
    <row r="4690" spans="13:16" x14ac:dyDescent="0.25">
      <c r="M4690" s="10"/>
      <c r="N4690"/>
      <c r="O4690"/>
      <c r="P4690" s="10"/>
    </row>
    <row r="4691" spans="13:16" x14ac:dyDescent="0.25">
      <c r="M4691" s="10"/>
      <c r="N4691"/>
      <c r="O4691"/>
      <c r="P4691" s="10"/>
    </row>
    <row r="4692" spans="13:16" x14ac:dyDescent="0.25">
      <c r="M4692" s="10"/>
      <c r="N4692"/>
      <c r="O4692"/>
      <c r="P4692" s="10"/>
    </row>
    <row r="4693" spans="13:16" x14ac:dyDescent="0.25">
      <c r="M4693" s="10"/>
      <c r="N4693"/>
      <c r="O4693"/>
      <c r="P4693" s="10"/>
    </row>
    <row r="4694" spans="13:16" x14ac:dyDescent="0.25">
      <c r="M4694" s="10"/>
      <c r="N4694"/>
      <c r="O4694"/>
      <c r="P4694" s="10"/>
    </row>
    <row r="4695" spans="13:16" x14ac:dyDescent="0.25">
      <c r="M4695" s="10"/>
      <c r="N4695"/>
      <c r="O4695"/>
      <c r="P4695" s="10"/>
    </row>
    <row r="4696" spans="13:16" x14ac:dyDescent="0.25">
      <c r="M4696" s="10"/>
      <c r="N4696"/>
      <c r="O4696"/>
      <c r="P4696" s="10"/>
    </row>
    <row r="4697" spans="13:16" x14ac:dyDescent="0.25">
      <c r="M4697" s="10"/>
      <c r="N4697"/>
      <c r="O4697"/>
      <c r="P4697" s="10"/>
    </row>
    <row r="4698" spans="13:16" x14ac:dyDescent="0.25">
      <c r="M4698" s="10"/>
      <c r="N4698"/>
      <c r="O4698"/>
      <c r="P4698" s="10"/>
    </row>
    <row r="4699" spans="13:16" x14ac:dyDescent="0.25">
      <c r="M4699" s="10"/>
      <c r="N4699"/>
      <c r="O4699"/>
      <c r="P4699" s="10"/>
    </row>
    <row r="4700" spans="13:16" x14ac:dyDescent="0.25">
      <c r="M4700" s="10"/>
      <c r="N4700"/>
      <c r="O4700"/>
      <c r="P4700" s="10"/>
    </row>
    <row r="4701" spans="13:16" x14ac:dyDescent="0.25">
      <c r="M4701" s="10"/>
      <c r="N4701"/>
      <c r="O4701"/>
      <c r="P4701" s="10"/>
    </row>
    <row r="4702" spans="13:16" x14ac:dyDescent="0.25">
      <c r="M4702" s="10"/>
      <c r="N4702"/>
      <c r="O4702"/>
      <c r="P4702" s="10"/>
    </row>
    <row r="4703" spans="13:16" x14ac:dyDescent="0.25">
      <c r="M4703" s="10"/>
      <c r="N4703"/>
      <c r="O4703"/>
      <c r="P4703" s="10"/>
    </row>
    <row r="4704" spans="13:16" x14ac:dyDescent="0.25">
      <c r="M4704" s="10"/>
      <c r="N4704"/>
      <c r="O4704"/>
      <c r="P4704" s="10"/>
    </row>
    <row r="4705" spans="13:16" x14ac:dyDescent="0.25">
      <c r="M4705" s="10"/>
      <c r="N4705"/>
      <c r="O4705"/>
      <c r="P4705" s="10"/>
    </row>
    <row r="4706" spans="13:16" x14ac:dyDescent="0.25">
      <c r="M4706" s="10"/>
      <c r="N4706"/>
      <c r="O4706"/>
      <c r="P4706" s="10"/>
    </row>
    <row r="4707" spans="13:16" x14ac:dyDescent="0.25">
      <c r="M4707" s="10"/>
      <c r="N4707"/>
      <c r="O4707"/>
      <c r="P4707" s="10"/>
    </row>
    <row r="4708" spans="13:16" x14ac:dyDescent="0.25">
      <c r="M4708" s="10"/>
      <c r="N4708"/>
      <c r="O4708"/>
      <c r="P4708" s="10"/>
    </row>
    <row r="4709" spans="13:16" x14ac:dyDescent="0.25">
      <c r="M4709" s="10"/>
      <c r="N4709"/>
      <c r="O4709"/>
      <c r="P4709" s="10"/>
    </row>
    <row r="4710" spans="13:16" x14ac:dyDescent="0.25">
      <c r="M4710" s="10"/>
      <c r="N4710"/>
      <c r="O4710"/>
      <c r="P4710" s="10"/>
    </row>
    <row r="4711" spans="13:16" x14ac:dyDescent="0.25">
      <c r="M4711" s="10"/>
      <c r="N4711"/>
      <c r="O4711"/>
      <c r="P4711" s="10"/>
    </row>
    <row r="4712" spans="13:16" x14ac:dyDescent="0.25">
      <c r="M4712" s="10"/>
      <c r="N4712"/>
      <c r="O4712"/>
      <c r="P4712" s="10"/>
    </row>
    <row r="4713" spans="13:16" x14ac:dyDescent="0.25">
      <c r="M4713" s="10"/>
      <c r="N4713"/>
      <c r="O4713"/>
      <c r="P4713" s="10"/>
    </row>
    <row r="4714" spans="13:16" x14ac:dyDescent="0.25">
      <c r="M4714" s="10"/>
      <c r="N4714"/>
      <c r="O4714"/>
      <c r="P4714" s="10"/>
    </row>
    <row r="4715" spans="13:16" x14ac:dyDescent="0.25">
      <c r="M4715" s="10"/>
      <c r="N4715"/>
      <c r="O4715"/>
      <c r="P4715" s="10"/>
    </row>
    <row r="4716" spans="13:16" x14ac:dyDescent="0.25">
      <c r="M4716" s="10"/>
      <c r="N4716"/>
      <c r="O4716"/>
      <c r="P4716" s="10"/>
    </row>
    <row r="4717" spans="13:16" x14ac:dyDescent="0.25">
      <c r="M4717" s="10"/>
      <c r="N4717"/>
      <c r="O4717"/>
      <c r="P4717" s="10"/>
    </row>
    <row r="4718" spans="13:16" x14ac:dyDescent="0.25">
      <c r="M4718" s="10"/>
      <c r="N4718"/>
      <c r="O4718"/>
      <c r="P4718" s="10"/>
    </row>
    <row r="4719" spans="13:16" x14ac:dyDescent="0.25">
      <c r="M4719" s="10"/>
      <c r="N4719"/>
      <c r="O4719"/>
      <c r="P4719" s="10"/>
    </row>
    <row r="4720" spans="13:16" x14ac:dyDescent="0.25">
      <c r="M4720" s="10"/>
      <c r="N4720"/>
      <c r="O4720"/>
      <c r="P4720" s="10"/>
    </row>
    <row r="4721" spans="13:16" x14ac:dyDescent="0.25">
      <c r="M4721" s="10"/>
      <c r="N4721"/>
      <c r="O4721"/>
      <c r="P4721" s="10"/>
    </row>
    <row r="4722" spans="13:16" x14ac:dyDescent="0.25">
      <c r="M4722" s="10"/>
      <c r="N4722"/>
      <c r="O4722"/>
      <c r="P4722" s="10"/>
    </row>
    <row r="4723" spans="13:16" x14ac:dyDescent="0.25">
      <c r="M4723" s="10"/>
      <c r="N4723"/>
      <c r="O4723"/>
      <c r="P4723" s="10"/>
    </row>
    <row r="4724" spans="13:16" x14ac:dyDescent="0.25">
      <c r="M4724" s="10"/>
      <c r="N4724"/>
      <c r="O4724"/>
      <c r="P4724" s="10"/>
    </row>
    <row r="4725" spans="13:16" x14ac:dyDescent="0.25">
      <c r="M4725" s="10"/>
      <c r="N4725"/>
      <c r="O4725"/>
      <c r="P4725" s="10"/>
    </row>
    <row r="4726" spans="13:16" x14ac:dyDescent="0.25">
      <c r="M4726" s="10"/>
      <c r="N4726"/>
      <c r="O4726"/>
      <c r="P4726" s="10"/>
    </row>
    <row r="4727" spans="13:16" x14ac:dyDescent="0.25">
      <c r="M4727" s="10"/>
      <c r="N4727"/>
      <c r="O4727"/>
      <c r="P4727" s="10"/>
    </row>
    <row r="4728" spans="13:16" x14ac:dyDescent="0.25">
      <c r="M4728" s="10"/>
      <c r="N4728"/>
      <c r="O4728"/>
      <c r="P4728" s="10"/>
    </row>
    <row r="4729" spans="13:16" x14ac:dyDescent="0.25">
      <c r="M4729" s="10"/>
      <c r="N4729"/>
      <c r="O4729"/>
      <c r="P4729" s="10"/>
    </row>
    <row r="4730" spans="13:16" x14ac:dyDescent="0.25">
      <c r="M4730" s="10"/>
      <c r="N4730"/>
      <c r="O4730"/>
      <c r="P4730" s="10"/>
    </row>
    <row r="4731" spans="13:16" x14ac:dyDescent="0.25">
      <c r="M4731" s="10"/>
      <c r="N4731"/>
      <c r="O4731"/>
      <c r="P4731" s="10"/>
    </row>
    <row r="4732" spans="13:16" x14ac:dyDescent="0.25">
      <c r="M4732" s="10"/>
      <c r="N4732"/>
      <c r="O4732"/>
      <c r="P4732" s="10"/>
    </row>
    <row r="4733" spans="13:16" x14ac:dyDescent="0.25">
      <c r="M4733" s="10"/>
      <c r="N4733"/>
      <c r="O4733"/>
      <c r="P4733" s="10"/>
    </row>
    <row r="4734" spans="13:16" x14ac:dyDescent="0.25">
      <c r="M4734" s="10"/>
      <c r="N4734"/>
      <c r="O4734"/>
      <c r="P4734" s="10"/>
    </row>
    <row r="4735" spans="13:16" x14ac:dyDescent="0.25">
      <c r="M4735" s="10"/>
      <c r="N4735"/>
      <c r="O4735"/>
      <c r="P4735" s="10"/>
    </row>
    <row r="4736" spans="13:16" x14ac:dyDescent="0.25">
      <c r="M4736" s="10"/>
      <c r="N4736"/>
      <c r="O4736"/>
      <c r="P4736" s="10"/>
    </row>
    <row r="4737" spans="13:16" x14ac:dyDescent="0.25">
      <c r="M4737" s="10"/>
      <c r="N4737"/>
      <c r="O4737"/>
      <c r="P4737" s="10"/>
    </row>
    <row r="4738" spans="13:16" x14ac:dyDescent="0.25">
      <c r="M4738" s="10"/>
      <c r="N4738"/>
      <c r="O4738"/>
      <c r="P4738" s="10"/>
    </row>
    <row r="4739" spans="13:16" x14ac:dyDescent="0.25">
      <c r="M4739" s="10"/>
      <c r="N4739"/>
      <c r="O4739"/>
      <c r="P4739" s="10"/>
    </row>
    <row r="4740" spans="13:16" x14ac:dyDescent="0.25">
      <c r="M4740" s="10"/>
      <c r="N4740"/>
      <c r="O4740"/>
      <c r="P4740" s="10"/>
    </row>
    <row r="4741" spans="13:16" x14ac:dyDescent="0.25">
      <c r="M4741" s="10"/>
      <c r="N4741"/>
      <c r="O4741"/>
      <c r="P4741" s="10"/>
    </row>
    <row r="4742" spans="13:16" x14ac:dyDescent="0.25">
      <c r="M4742" s="10"/>
      <c r="N4742"/>
      <c r="O4742"/>
      <c r="P4742" s="10"/>
    </row>
    <row r="4743" spans="13:16" x14ac:dyDescent="0.25">
      <c r="M4743" s="10"/>
      <c r="N4743"/>
      <c r="O4743"/>
      <c r="P4743" s="10"/>
    </row>
    <row r="4744" spans="13:16" x14ac:dyDescent="0.25">
      <c r="M4744" s="10"/>
      <c r="N4744"/>
      <c r="O4744"/>
      <c r="P4744" s="10"/>
    </row>
    <row r="4745" spans="13:16" x14ac:dyDescent="0.25">
      <c r="M4745" s="10"/>
      <c r="N4745"/>
      <c r="O4745"/>
      <c r="P4745" s="10"/>
    </row>
    <row r="4746" spans="13:16" x14ac:dyDescent="0.25">
      <c r="M4746" s="10"/>
      <c r="N4746"/>
      <c r="O4746"/>
      <c r="P4746" s="10"/>
    </row>
    <row r="4747" spans="13:16" x14ac:dyDescent="0.25">
      <c r="M4747" s="10"/>
      <c r="N4747"/>
      <c r="O4747"/>
      <c r="P4747" s="10"/>
    </row>
    <row r="4748" spans="13:16" x14ac:dyDescent="0.25">
      <c r="M4748" s="10"/>
      <c r="N4748"/>
      <c r="O4748"/>
      <c r="P4748" s="10"/>
    </row>
    <row r="4749" spans="13:16" x14ac:dyDescent="0.25">
      <c r="M4749" s="10"/>
      <c r="N4749"/>
      <c r="O4749"/>
      <c r="P4749" s="10"/>
    </row>
    <row r="4750" spans="13:16" x14ac:dyDescent="0.25">
      <c r="M4750" s="10"/>
      <c r="N4750"/>
      <c r="O4750"/>
      <c r="P4750" s="10"/>
    </row>
    <row r="4751" spans="13:16" x14ac:dyDescent="0.25">
      <c r="M4751" s="10"/>
      <c r="N4751"/>
      <c r="O4751"/>
      <c r="P4751" s="10"/>
    </row>
    <row r="4752" spans="13:16" x14ac:dyDescent="0.25">
      <c r="M4752" s="10"/>
      <c r="N4752"/>
      <c r="O4752"/>
      <c r="P4752" s="10"/>
    </row>
    <row r="4753" spans="13:16" x14ac:dyDescent="0.25">
      <c r="M4753" s="10"/>
      <c r="N4753"/>
      <c r="O4753"/>
      <c r="P4753" s="10"/>
    </row>
    <row r="4754" spans="13:16" x14ac:dyDescent="0.25">
      <c r="M4754" s="10"/>
      <c r="N4754"/>
      <c r="O4754"/>
      <c r="P4754" s="10"/>
    </row>
    <row r="4755" spans="13:16" x14ac:dyDescent="0.25">
      <c r="M4755" s="10"/>
      <c r="N4755"/>
      <c r="O4755"/>
      <c r="P4755" s="10"/>
    </row>
    <row r="4756" spans="13:16" x14ac:dyDescent="0.25">
      <c r="M4756" s="10"/>
      <c r="N4756"/>
      <c r="O4756"/>
      <c r="P4756" s="10"/>
    </row>
    <row r="4757" spans="13:16" x14ac:dyDescent="0.25">
      <c r="M4757" s="10"/>
      <c r="N4757"/>
      <c r="O4757"/>
      <c r="P4757" s="10"/>
    </row>
    <row r="4758" spans="13:16" x14ac:dyDescent="0.25">
      <c r="M4758" s="10"/>
      <c r="N4758"/>
      <c r="O4758"/>
      <c r="P4758" s="10"/>
    </row>
    <row r="4759" spans="13:16" x14ac:dyDescent="0.25">
      <c r="M4759" s="10"/>
      <c r="N4759"/>
      <c r="O4759"/>
      <c r="P4759" s="10"/>
    </row>
    <row r="4760" spans="13:16" x14ac:dyDescent="0.25">
      <c r="M4760" s="10"/>
      <c r="N4760"/>
      <c r="O4760"/>
      <c r="P4760" s="10"/>
    </row>
    <row r="4761" spans="13:16" x14ac:dyDescent="0.25">
      <c r="M4761" s="10"/>
      <c r="N4761"/>
      <c r="O4761"/>
      <c r="P4761" s="10"/>
    </row>
    <row r="4762" spans="13:16" x14ac:dyDescent="0.25">
      <c r="M4762" s="10"/>
      <c r="N4762"/>
      <c r="O4762"/>
      <c r="P4762" s="10"/>
    </row>
    <row r="4763" spans="13:16" x14ac:dyDescent="0.25">
      <c r="M4763" s="10"/>
      <c r="N4763"/>
      <c r="O4763"/>
      <c r="P4763" s="10"/>
    </row>
    <row r="4764" spans="13:16" x14ac:dyDescent="0.25">
      <c r="M4764" s="10"/>
      <c r="N4764"/>
      <c r="O4764"/>
      <c r="P4764" s="10"/>
    </row>
    <row r="4765" spans="13:16" x14ac:dyDescent="0.25">
      <c r="M4765" s="10"/>
      <c r="N4765"/>
      <c r="O4765"/>
      <c r="P4765" s="10"/>
    </row>
    <row r="4766" spans="13:16" x14ac:dyDescent="0.25">
      <c r="M4766" s="10"/>
      <c r="N4766"/>
      <c r="O4766"/>
      <c r="P4766" s="10"/>
    </row>
    <row r="4767" spans="13:16" x14ac:dyDescent="0.25">
      <c r="M4767" s="10"/>
      <c r="N4767"/>
      <c r="O4767"/>
      <c r="P4767" s="10"/>
    </row>
    <row r="4768" spans="13:16" x14ac:dyDescent="0.25">
      <c r="M4768" s="10"/>
      <c r="N4768"/>
      <c r="O4768"/>
      <c r="P4768" s="10"/>
    </row>
    <row r="4769" spans="13:16" x14ac:dyDescent="0.25">
      <c r="M4769" s="10"/>
      <c r="N4769"/>
      <c r="O4769"/>
      <c r="P4769" s="10"/>
    </row>
    <row r="4770" spans="13:16" x14ac:dyDescent="0.25">
      <c r="M4770" s="10"/>
      <c r="N4770"/>
      <c r="O4770"/>
      <c r="P4770" s="10"/>
    </row>
    <row r="4771" spans="13:16" x14ac:dyDescent="0.25">
      <c r="M4771" s="10"/>
      <c r="N4771"/>
      <c r="O4771"/>
      <c r="P4771" s="10"/>
    </row>
    <row r="4772" spans="13:16" x14ac:dyDescent="0.25">
      <c r="M4772" s="10"/>
      <c r="N4772"/>
      <c r="O4772"/>
      <c r="P4772" s="10"/>
    </row>
    <row r="4773" spans="13:16" x14ac:dyDescent="0.25">
      <c r="M4773" s="10"/>
      <c r="N4773"/>
      <c r="O4773"/>
      <c r="P4773" s="10"/>
    </row>
    <row r="4774" spans="13:16" x14ac:dyDescent="0.25">
      <c r="M4774" s="10"/>
      <c r="N4774"/>
      <c r="O4774"/>
      <c r="P4774" s="10"/>
    </row>
    <row r="4775" spans="13:16" x14ac:dyDescent="0.25">
      <c r="M4775" s="10"/>
      <c r="N4775"/>
      <c r="O4775"/>
      <c r="P4775" s="10"/>
    </row>
    <row r="4776" spans="13:16" x14ac:dyDescent="0.25">
      <c r="M4776" s="10"/>
      <c r="N4776"/>
      <c r="O4776"/>
      <c r="P4776" s="10"/>
    </row>
    <row r="4777" spans="13:16" x14ac:dyDescent="0.25">
      <c r="M4777" s="10"/>
      <c r="N4777"/>
      <c r="O4777"/>
      <c r="P4777" s="10"/>
    </row>
    <row r="4778" spans="13:16" x14ac:dyDescent="0.25">
      <c r="M4778" s="10"/>
      <c r="N4778"/>
      <c r="O4778"/>
      <c r="P4778" s="10"/>
    </row>
    <row r="4779" spans="13:16" x14ac:dyDescent="0.25">
      <c r="M4779" s="10"/>
      <c r="N4779"/>
      <c r="O4779"/>
      <c r="P4779" s="10"/>
    </row>
    <row r="4780" spans="13:16" x14ac:dyDescent="0.25">
      <c r="M4780" s="10"/>
      <c r="N4780"/>
      <c r="O4780"/>
      <c r="P4780" s="10"/>
    </row>
    <row r="4781" spans="13:16" x14ac:dyDescent="0.25">
      <c r="M4781" s="10"/>
      <c r="N4781"/>
      <c r="O4781"/>
      <c r="P4781" s="10"/>
    </row>
    <row r="4782" spans="13:16" x14ac:dyDescent="0.25">
      <c r="M4782" s="10"/>
      <c r="N4782"/>
      <c r="O4782"/>
      <c r="P4782" s="10"/>
    </row>
    <row r="4783" spans="13:16" x14ac:dyDescent="0.25">
      <c r="M4783" s="10"/>
      <c r="N4783"/>
      <c r="O4783"/>
      <c r="P4783" s="10"/>
    </row>
    <row r="4784" spans="13:16" x14ac:dyDescent="0.25">
      <c r="M4784" s="10"/>
      <c r="N4784"/>
      <c r="O4784"/>
      <c r="P4784" s="10"/>
    </row>
    <row r="4785" spans="13:16" x14ac:dyDescent="0.25">
      <c r="M4785" s="10"/>
      <c r="N4785"/>
      <c r="O4785"/>
      <c r="P4785" s="10"/>
    </row>
    <row r="4786" spans="13:16" x14ac:dyDescent="0.25">
      <c r="M4786" s="10"/>
      <c r="N4786"/>
      <c r="O4786"/>
      <c r="P4786" s="10"/>
    </row>
    <row r="4787" spans="13:16" x14ac:dyDescent="0.25">
      <c r="M4787" s="10"/>
      <c r="N4787"/>
      <c r="O4787"/>
      <c r="P4787" s="10"/>
    </row>
    <row r="4788" spans="13:16" x14ac:dyDescent="0.25">
      <c r="M4788" s="10"/>
      <c r="N4788"/>
      <c r="O4788"/>
      <c r="P4788" s="10"/>
    </row>
    <row r="4789" spans="13:16" x14ac:dyDescent="0.25">
      <c r="M4789" s="10"/>
      <c r="N4789"/>
      <c r="O4789"/>
      <c r="P4789" s="10"/>
    </row>
    <row r="4790" spans="13:16" x14ac:dyDescent="0.25">
      <c r="M4790" s="10"/>
      <c r="N4790"/>
      <c r="O4790"/>
      <c r="P4790" s="10"/>
    </row>
    <row r="4791" spans="13:16" x14ac:dyDescent="0.25">
      <c r="M4791" s="10"/>
      <c r="N4791"/>
      <c r="O4791"/>
      <c r="P4791" s="10"/>
    </row>
    <row r="4792" spans="13:16" x14ac:dyDescent="0.25">
      <c r="M4792" s="10"/>
      <c r="N4792"/>
      <c r="O4792"/>
      <c r="P4792" s="10"/>
    </row>
    <row r="4793" spans="13:16" x14ac:dyDescent="0.25">
      <c r="M4793" s="10"/>
      <c r="N4793"/>
      <c r="O4793"/>
      <c r="P4793" s="10"/>
    </row>
    <row r="4794" spans="13:16" x14ac:dyDescent="0.25">
      <c r="M4794" s="10"/>
      <c r="N4794"/>
      <c r="O4794"/>
      <c r="P4794" s="10"/>
    </row>
    <row r="4795" spans="13:16" x14ac:dyDescent="0.25">
      <c r="M4795" s="10"/>
      <c r="N4795"/>
      <c r="O4795"/>
      <c r="P4795" s="10"/>
    </row>
    <row r="4796" spans="13:16" x14ac:dyDescent="0.25">
      <c r="M4796" s="10"/>
      <c r="N4796"/>
      <c r="O4796"/>
      <c r="P4796" s="10"/>
    </row>
    <row r="4797" spans="13:16" x14ac:dyDescent="0.25">
      <c r="M4797" s="10"/>
      <c r="N4797"/>
      <c r="O4797"/>
      <c r="P4797" s="10"/>
    </row>
    <row r="4798" spans="13:16" x14ac:dyDescent="0.25">
      <c r="M4798" s="10"/>
      <c r="N4798"/>
      <c r="O4798"/>
      <c r="P4798" s="10"/>
    </row>
    <row r="4799" spans="13:16" x14ac:dyDescent="0.25">
      <c r="M4799" s="10"/>
      <c r="N4799"/>
      <c r="O4799"/>
      <c r="P4799" s="10"/>
    </row>
    <row r="4800" spans="13:16" x14ac:dyDescent="0.25">
      <c r="M4800" s="10"/>
      <c r="N4800"/>
      <c r="O4800"/>
      <c r="P4800" s="10"/>
    </row>
    <row r="4801" spans="13:16" x14ac:dyDescent="0.25">
      <c r="M4801" s="10"/>
      <c r="N4801"/>
      <c r="O4801"/>
      <c r="P4801" s="10"/>
    </row>
    <row r="4802" spans="13:16" x14ac:dyDescent="0.25">
      <c r="M4802" s="10"/>
      <c r="N4802"/>
      <c r="O4802"/>
      <c r="P4802" s="10"/>
    </row>
    <row r="4803" spans="13:16" x14ac:dyDescent="0.25">
      <c r="M4803" s="10"/>
      <c r="N4803"/>
      <c r="O4803"/>
      <c r="P4803" s="10"/>
    </row>
    <row r="4804" spans="13:16" x14ac:dyDescent="0.25">
      <c r="M4804" s="10"/>
      <c r="N4804"/>
      <c r="O4804"/>
      <c r="P4804" s="10"/>
    </row>
    <row r="4805" spans="13:16" x14ac:dyDescent="0.25">
      <c r="M4805" s="10"/>
      <c r="N4805"/>
      <c r="O4805"/>
      <c r="P4805" s="10"/>
    </row>
    <row r="4806" spans="13:16" x14ac:dyDescent="0.25">
      <c r="M4806" s="10"/>
      <c r="N4806"/>
      <c r="O4806"/>
      <c r="P4806" s="10"/>
    </row>
    <row r="4807" spans="13:16" x14ac:dyDescent="0.25">
      <c r="M4807" s="10"/>
      <c r="N4807"/>
      <c r="O4807"/>
      <c r="P4807" s="10"/>
    </row>
    <row r="4808" spans="13:16" x14ac:dyDescent="0.25">
      <c r="M4808" s="10"/>
      <c r="N4808"/>
      <c r="O4808"/>
      <c r="P4808" s="10"/>
    </row>
    <row r="4809" spans="13:16" x14ac:dyDescent="0.25">
      <c r="M4809" s="10"/>
      <c r="N4809"/>
      <c r="O4809"/>
      <c r="P4809" s="10"/>
    </row>
    <row r="4810" spans="13:16" x14ac:dyDescent="0.25">
      <c r="M4810" s="10"/>
      <c r="N4810"/>
      <c r="O4810"/>
      <c r="P4810" s="10"/>
    </row>
    <row r="4811" spans="13:16" x14ac:dyDescent="0.25">
      <c r="M4811" s="10"/>
      <c r="N4811"/>
      <c r="O4811"/>
      <c r="P4811" s="10"/>
    </row>
    <row r="4812" spans="13:16" x14ac:dyDescent="0.25">
      <c r="M4812" s="10"/>
      <c r="N4812"/>
      <c r="O4812"/>
      <c r="P4812" s="10"/>
    </row>
    <row r="4813" spans="13:16" x14ac:dyDescent="0.25">
      <c r="M4813" s="10"/>
      <c r="N4813"/>
      <c r="O4813"/>
      <c r="P4813" s="10"/>
    </row>
    <row r="4814" spans="13:16" x14ac:dyDescent="0.25">
      <c r="M4814" s="10"/>
      <c r="N4814"/>
      <c r="O4814"/>
      <c r="P4814" s="10"/>
    </row>
    <row r="4815" spans="13:16" x14ac:dyDescent="0.25">
      <c r="M4815" s="10"/>
      <c r="N4815"/>
      <c r="O4815"/>
      <c r="P4815" s="10"/>
    </row>
    <row r="4816" spans="13:16" x14ac:dyDescent="0.25">
      <c r="M4816" s="10"/>
      <c r="N4816"/>
      <c r="O4816"/>
      <c r="P4816" s="10"/>
    </row>
    <row r="4817" spans="13:16" x14ac:dyDescent="0.25">
      <c r="M4817" s="10"/>
      <c r="N4817"/>
      <c r="O4817"/>
      <c r="P4817" s="10"/>
    </row>
    <row r="4818" spans="13:16" x14ac:dyDescent="0.25">
      <c r="M4818" s="10"/>
      <c r="N4818"/>
      <c r="O4818"/>
      <c r="P4818" s="10"/>
    </row>
    <row r="4819" spans="13:16" x14ac:dyDescent="0.25">
      <c r="M4819" s="10"/>
      <c r="N4819"/>
      <c r="O4819"/>
      <c r="P4819" s="10"/>
    </row>
    <row r="4820" spans="13:16" x14ac:dyDescent="0.25">
      <c r="M4820" s="10"/>
      <c r="N4820"/>
      <c r="O4820"/>
      <c r="P4820" s="10"/>
    </row>
    <row r="4821" spans="13:16" x14ac:dyDescent="0.25">
      <c r="M4821" s="10"/>
      <c r="N4821"/>
      <c r="O4821"/>
      <c r="P4821" s="10"/>
    </row>
    <row r="4822" spans="13:16" x14ac:dyDescent="0.25">
      <c r="M4822" s="10"/>
      <c r="N4822"/>
      <c r="O4822"/>
      <c r="P4822" s="10"/>
    </row>
    <row r="4823" spans="13:16" x14ac:dyDescent="0.25">
      <c r="M4823" s="10"/>
      <c r="N4823"/>
      <c r="O4823"/>
      <c r="P4823" s="10"/>
    </row>
    <row r="4824" spans="13:16" x14ac:dyDescent="0.25">
      <c r="M4824" s="10"/>
      <c r="N4824"/>
      <c r="O4824"/>
      <c r="P4824" s="10"/>
    </row>
    <row r="4825" spans="13:16" x14ac:dyDescent="0.25">
      <c r="M4825" s="10"/>
      <c r="N4825"/>
      <c r="O4825"/>
      <c r="P4825" s="10"/>
    </row>
    <row r="4826" spans="13:16" x14ac:dyDescent="0.25">
      <c r="M4826" s="10"/>
      <c r="N4826"/>
      <c r="O4826"/>
      <c r="P4826" s="10"/>
    </row>
    <row r="4827" spans="13:16" x14ac:dyDescent="0.25">
      <c r="M4827" s="10"/>
      <c r="N4827"/>
      <c r="O4827"/>
      <c r="P4827" s="10"/>
    </row>
    <row r="4828" spans="13:16" x14ac:dyDescent="0.25">
      <c r="M4828" s="10"/>
      <c r="N4828"/>
      <c r="O4828"/>
      <c r="P4828" s="10"/>
    </row>
    <row r="4829" spans="13:16" x14ac:dyDescent="0.25">
      <c r="M4829" s="10"/>
      <c r="N4829"/>
      <c r="O4829"/>
      <c r="P4829" s="10"/>
    </row>
    <row r="4830" spans="13:16" x14ac:dyDescent="0.25">
      <c r="M4830" s="10"/>
      <c r="N4830"/>
      <c r="O4830"/>
      <c r="P4830" s="10"/>
    </row>
    <row r="4831" spans="13:16" x14ac:dyDescent="0.25">
      <c r="M4831" s="10"/>
      <c r="N4831"/>
      <c r="O4831"/>
      <c r="P4831" s="10"/>
    </row>
    <row r="4832" spans="13:16" x14ac:dyDescent="0.25">
      <c r="M4832" s="10"/>
      <c r="N4832"/>
      <c r="O4832"/>
      <c r="P4832" s="10"/>
    </row>
    <row r="4833" spans="13:16" x14ac:dyDescent="0.25">
      <c r="M4833" s="10"/>
      <c r="N4833"/>
      <c r="O4833"/>
      <c r="P4833" s="10"/>
    </row>
    <row r="4834" spans="13:16" x14ac:dyDescent="0.25">
      <c r="M4834" s="10"/>
      <c r="N4834"/>
      <c r="O4834"/>
      <c r="P4834" s="10"/>
    </row>
    <row r="4835" spans="13:16" x14ac:dyDescent="0.25">
      <c r="M4835" s="10"/>
      <c r="N4835"/>
      <c r="O4835"/>
      <c r="P4835" s="10"/>
    </row>
    <row r="4836" spans="13:16" x14ac:dyDescent="0.25">
      <c r="M4836" s="10"/>
      <c r="N4836"/>
      <c r="O4836"/>
      <c r="P4836" s="10"/>
    </row>
    <row r="4837" spans="13:16" x14ac:dyDescent="0.25">
      <c r="M4837" s="10"/>
      <c r="N4837"/>
      <c r="O4837"/>
      <c r="P4837" s="10"/>
    </row>
    <row r="4838" spans="13:16" x14ac:dyDescent="0.25">
      <c r="M4838" s="10"/>
      <c r="N4838"/>
      <c r="O4838"/>
      <c r="P4838" s="10"/>
    </row>
    <row r="4839" spans="13:16" x14ac:dyDescent="0.25">
      <c r="M4839" s="10"/>
      <c r="N4839"/>
      <c r="O4839"/>
      <c r="P4839" s="10"/>
    </row>
    <row r="4840" spans="13:16" x14ac:dyDescent="0.25">
      <c r="M4840" s="10"/>
      <c r="N4840"/>
      <c r="O4840"/>
      <c r="P4840" s="10"/>
    </row>
    <row r="4841" spans="13:16" x14ac:dyDescent="0.25">
      <c r="M4841" s="10"/>
      <c r="N4841"/>
      <c r="O4841"/>
      <c r="P4841" s="10"/>
    </row>
    <row r="4842" spans="13:16" x14ac:dyDescent="0.25">
      <c r="M4842" s="10"/>
      <c r="N4842"/>
      <c r="O4842"/>
      <c r="P4842" s="10"/>
    </row>
    <row r="4843" spans="13:16" x14ac:dyDescent="0.25">
      <c r="M4843" s="10"/>
      <c r="N4843"/>
      <c r="O4843"/>
      <c r="P4843" s="10"/>
    </row>
    <row r="4844" spans="13:16" x14ac:dyDescent="0.25">
      <c r="M4844" s="10"/>
      <c r="N4844"/>
      <c r="O4844"/>
      <c r="P4844" s="10"/>
    </row>
    <row r="4845" spans="13:16" x14ac:dyDescent="0.25">
      <c r="M4845" s="10"/>
      <c r="N4845"/>
      <c r="O4845"/>
      <c r="P4845" s="10"/>
    </row>
    <row r="4846" spans="13:16" x14ac:dyDescent="0.25">
      <c r="M4846" s="10"/>
      <c r="N4846"/>
      <c r="O4846"/>
      <c r="P4846" s="10"/>
    </row>
    <row r="4847" spans="13:16" x14ac:dyDescent="0.25">
      <c r="M4847" s="10"/>
      <c r="N4847"/>
      <c r="O4847"/>
      <c r="P4847" s="10"/>
    </row>
    <row r="4848" spans="13:16" x14ac:dyDescent="0.25">
      <c r="M4848" s="10"/>
      <c r="N4848"/>
      <c r="O4848"/>
      <c r="P4848" s="10"/>
    </row>
    <row r="4849" spans="13:16" x14ac:dyDescent="0.25">
      <c r="M4849" s="10"/>
      <c r="N4849"/>
      <c r="O4849"/>
      <c r="P4849" s="10"/>
    </row>
    <row r="4850" spans="13:16" x14ac:dyDescent="0.25">
      <c r="M4850" s="10"/>
      <c r="N4850"/>
      <c r="O4850"/>
      <c r="P4850" s="10"/>
    </row>
    <row r="4851" spans="13:16" x14ac:dyDescent="0.25">
      <c r="M4851" s="10"/>
      <c r="N4851"/>
      <c r="O4851"/>
      <c r="P4851" s="10"/>
    </row>
    <row r="4852" spans="13:16" x14ac:dyDescent="0.25">
      <c r="M4852" s="10"/>
      <c r="N4852"/>
      <c r="O4852"/>
      <c r="P4852" s="10"/>
    </row>
    <row r="4853" spans="13:16" x14ac:dyDescent="0.25">
      <c r="M4853" s="10"/>
      <c r="N4853"/>
      <c r="O4853"/>
      <c r="P4853" s="10"/>
    </row>
    <row r="4854" spans="13:16" x14ac:dyDescent="0.25">
      <c r="M4854" s="10"/>
      <c r="N4854"/>
      <c r="O4854"/>
      <c r="P4854" s="10"/>
    </row>
    <row r="4855" spans="13:16" x14ac:dyDescent="0.25">
      <c r="M4855" s="10"/>
      <c r="N4855"/>
      <c r="O4855"/>
      <c r="P4855" s="10"/>
    </row>
    <row r="4856" spans="13:16" x14ac:dyDescent="0.25">
      <c r="M4856" s="10"/>
      <c r="N4856"/>
      <c r="O4856"/>
      <c r="P4856" s="10"/>
    </row>
    <row r="4857" spans="13:16" x14ac:dyDescent="0.25">
      <c r="M4857" s="10"/>
      <c r="N4857"/>
      <c r="O4857"/>
      <c r="P4857" s="10"/>
    </row>
    <row r="4858" spans="13:16" x14ac:dyDescent="0.25">
      <c r="M4858" s="10"/>
      <c r="N4858"/>
      <c r="O4858"/>
      <c r="P4858" s="10"/>
    </row>
    <row r="4859" spans="13:16" x14ac:dyDescent="0.25">
      <c r="M4859" s="10"/>
      <c r="N4859"/>
      <c r="O4859"/>
      <c r="P4859" s="10"/>
    </row>
    <row r="4860" spans="13:16" x14ac:dyDescent="0.25">
      <c r="M4860" s="10"/>
      <c r="N4860"/>
      <c r="O4860"/>
      <c r="P4860" s="10"/>
    </row>
    <row r="4861" spans="13:16" x14ac:dyDescent="0.25">
      <c r="M4861" s="10"/>
      <c r="N4861"/>
      <c r="O4861"/>
      <c r="P4861" s="10"/>
    </row>
    <row r="4862" spans="13:16" x14ac:dyDescent="0.25">
      <c r="M4862" s="10"/>
      <c r="N4862"/>
      <c r="O4862"/>
      <c r="P4862" s="10"/>
    </row>
    <row r="4863" spans="13:16" x14ac:dyDescent="0.25">
      <c r="M4863" s="10"/>
      <c r="N4863"/>
      <c r="O4863"/>
      <c r="P4863" s="10"/>
    </row>
    <row r="4864" spans="13:16" x14ac:dyDescent="0.25">
      <c r="M4864" s="10"/>
      <c r="N4864"/>
      <c r="O4864"/>
      <c r="P4864" s="10"/>
    </row>
    <row r="4865" spans="13:16" x14ac:dyDescent="0.25">
      <c r="M4865" s="10"/>
      <c r="N4865"/>
      <c r="O4865"/>
      <c r="P4865" s="10"/>
    </row>
    <row r="4866" spans="13:16" x14ac:dyDescent="0.25">
      <c r="M4866" s="10"/>
      <c r="N4866"/>
      <c r="O4866"/>
      <c r="P4866" s="10"/>
    </row>
    <row r="4867" spans="13:16" x14ac:dyDescent="0.25">
      <c r="M4867" s="10"/>
      <c r="N4867"/>
      <c r="O4867"/>
      <c r="P4867" s="10"/>
    </row>
    <row r="4868" spans="13:16" x14ac:dyDescent="0.25">
      <c r="M4868" s="10"/>
      <c r="N4868"/>
      <c r="O4868"/>
      <c r="P4868" s="10"/>
    </row>
    <row r="4869" spans="13:16" x14ac:dyDescent="0.25">
      <c r="M4869" s="10"/>
      <c r="N4869"/>
      <c r="O4869"/>
      <c r="P4869" s="10"/>
    </row>
    <row r="4870" spans="13:16" x14ac:dyDescent="0.25">
      <c r="M4870" s="10"/>
      <c r="N4870"/>
      <c r="O4870"/>
      <c r="P4870" s="10"/>
    </row>
    <row r="4871" spans="13:16" x14ac:dyDescent="0.25">
      <c r="M4871" s="10"/>
      <c r="N4871"/>
      <c r="O4871"/>
      <c r="P4871" s="10"/>
    </row>
    <row r="4872" spans="13:16" x14ac:dyDescent="0.25">
      <c r="M4872" s="10"/>
      <c r="N4872"/>
      <c r="O4872"/>
      <c r="P4872" s="10"/>
    </row>
    <row r="4873" spans="13:16" x14ac:dyDescent="0.25">
      <c r="M4873" s="10"/>
      <c r="N4873"/>
      <c r="O4873"/>
      <c r="P4873" s="10"/>
    </row>
    <row r="4874" spans="13:16" x14ac:dyDescent="0.25">
      <c r="M4874" s="10"/>
      <c r="N4874"/>
      <c r="O4874"/>
      <c r="P4874" s="10"/>
    </row>
    <row r="4875" spans="13:16" x14ac:dyDescent="0.25">
      <c r="M4875" s="10"/>
      <c r="N4875"/>
      <c r="O4875"/>
      <c r="P4875" s="10"/>
    </row>
    <row r="4876" spans="13:16" x14ac:dyDescent="0.25">
      <c r="M4876" s="10"/>
      <c r="N4876"/>
      <c r="O4876"/>
      <c r="P4876" s="10"/>
    </row>
    <row r="4877" spans="13:16" x14ac:dyDescent="0.25">
      <c r="M4877" s="10"/>
      <c r="N4877"/>
      <c r="O4877"/>
      <c r="P4877" s="10"/>
    </row>
    <row r="4878" spans="13:16" x14ac:dyDescent="0.25">
      <c r="M4878" s="10"/>
      <c r="N4878"/>
      <c r="O4878"/>
      <c r="P4878" s="10"/>
    </row>
    <row r="4879" spans="13:16" x14ac:dyDescent="0.25">
      <c r="M4879" s="10"/>
      <c r="N4879"/>
      <c r="O4879"/>
      <c r="P4879" s="10"/>
    </row>
    <row r="4880" spans="13:16" x14ac:dyDescent="0.25">
      <c r="M4880" s="10"/>
      <c r="N4880"/>
      <c r="O4880"/>
      <c r="P4880" s="10"/>
    </row>
    <row r="4881" spans="13:16" x14ac:dyDescent="0.25">
      <c r="M4881" s="10"/>
      <c r="N4881"/>
      <c r="O4881"/>
      <c r="P4881" s="10"/>
    </row>
    <row r="4882" spans="13:16" x14ac:dyDescent="0.25">
      <c r="M4882" s="10"/>
      <c r="N4882"/>
      <c r="O4882"/>
      <c r="P4882" s="10"/>
    </row>
    <row r="4883" spans="13:16" x14ac:dyDescent="0.25">
      <c r="M4883" s="10"/>
      <c r="N4883"/>
      <c r="O4883"/>
      <c r="P4883" s="10"/>
    </row>
    <row r="4884" spans="13:16" x14ac:dyDescent="0.25">
      <c r="M4884" s="10"/>
      <c r="N4884"/>
      <c r="O4884"/>
      <c r="P4884" s="10"/>
    </row>
    <row r="4885" spans="13:16" x14ac:dyDescent="0.25">
      <c r="M4885" s="10"/>
      <c r="N4885"/>
      <c r="O4885"/>
      <c r="P4885" s="10"/>
    </row>
    <row r="4886" spans="13:16" x14ac:dyDescent="0.25">
      <c r="M4886" s="10"/>
      <c r="N4886"/>
      <c r="O4886"/>
      <c r="P4886" s="10"/>
    </row>
    <row r="4887" spans="13:16" x14ac:dyDescent="0.25">
      <c r="M4887" s="10"/>
      <c r="N4887"/>
      <c r="O4887"/>
      <c r="P4887" s="10"/>
    </row>
    <row r="4888" spans="13:16" x14ac:dyDescent="0.25">
      <c r="M4888" s="10"/>
      <c r="N4888"/>
      <c r="O4888"/>
      <c r="P4888" s="10"/>
    </row>
    <row r="4889" spans="13:16" x14ac:dyDescent="0.25">
      <c r="M4889" s="10"/>
      <c r="N4889"/>
      <c r="O4889"/>
      <c r="P4889" s="10"/>
    </row>
    <row r="4890" spans="13:16" x14ac:dyDescent="0.25">
      <c r="M4890" s="10"/>
      <c r="N4890"/>
      <c r="O4890"/>
      <c r="P4890" s="10"/>
    </row>
    <row r="4891" spans="13:16" x14ac:dyDescent="0.25">
      <c r="M4891" s="10"/>
      <c r="N4891"/>
      <c r="O4891"/>
      <c r="P4891" s="10"/>
    </row>
    <row r="4892" spans="13:16" x14ac:dyDescent="0.25">
      <c r="M4892" s="10"/>
      <c r="N4892"/>
      <c r="O4892"/>
      <c r="P4892" s="10"/>
    </row>
    <row r="4893" spans="13:16" x14ac:dyDescent="0.25">
      <c r="M4893" s="10"/>
      <c r="N4893"/>
      <c r="O4893"/>
      <c r="P4893" s="10"/>
    </row>
    <row r="4894" spans="13:16" x14ac:dyDescent="0.25">
      <c r="M4894" s="10"/>
      <c r="N4894"/>
      <c r="O4894"/>
      <c r="P4894" s="10"/>
    </row>
    <row r="4895" spans="13:16" x14ac:dyDescent="0.25">
      <c r="M4895" s="10"/>
      <c r="N4895"/>
      <c r="O4895"/>
      <c r="P4895" s="10"/>
    </row>
    <row r="4896" spans="13:16" x14ac:dyDescent="0.25">
      <c r="M4896" s="10"/>
      <c r="N4896"/>
      <c r="O4896"/>
      <c r="P4896" s="10"/>
    </row>
    <row r="4897" spans="13:16" x14ac:dyDescent="0.25">
      <c r="M4897" s="10"/>
      <c r="N4897"/>
      <c r="O4897"/>
      <c r="P4897" s="10"/>
    </row>
    <row r="4898" spans="13:16" x14ac:dyDescent="0.25">
      <c r="M4898" s="10"/>
      <c r="N4898"/>
      <c r="O4898"/>
      <c r="P4898" s="10"/>
    </row>
    <row r="4899" spans="13:16" x14ac:dyDescent="0.25">
      <c r="M4899" s="10"/>
      <c r="N4899"/>
      <c r="O4899"/>
      <c r="P4899" s="10"/>
    </row>
    <row r="4900" spans="13:16" x14ac:dyDescent="0.25">
      <c r="M4900" s="10"/>
      <c r="N4900"/>
      <c r="O4900"/>
      <c r="P4900" s="10"/>
    </row>
    <row r="4901" spans="13:16" x14ac:dyDescent="0.25">
      <c r="M4901" s="10"/>
      <c r="N4901"/>
      <c r="O4901"/>
      <c r="P4901" s="10"/>
    </row>
    <row r="4902" spans="13:16" x14ac:dyDescent="0.25">
      <c r="M4902" s="10"/>
      <c r="N4902"/>
      <c r="O4902"/>
      <c r="P4902" s="10"/>
    </row>
    <row r="4903" spans="13:16" x14ac:dyDescent="0.25">
      <c r="M4903" s="10"/>
      <c r="N4903"/>
      <c r="O4903"/>
      <c r="P4903" s="10"/>
    </row>
    <row r="4904" spans="13:16" x14ac:dyDescent="0.25">
      <c r="M4904" s="10"/>
      <c r="N4904"/>
      <c r="O4904"/>
      <c r="P4904" s="10"/>
    </row>
    <row r="4905" spans="13:16" x14ac:dyDescent="0.25">
      <c r="M4905" s="10"/>
      <c r="N4905"/>
      <c r="O4905"/>
      <c r="P4905" s="10"/>
    </row>
    <row r="4906" spans="13:16" x14ac:dyDescent="0.25">
      <c r="M4906" s="10"/>
      <c r="N4906"/>
      <c r="O4906"/>
      <c r="P4906" s="10"/>
    </row>
    <row r="4907" spans="13:16" x14ac:dyDescent="0.25">
      <c r="M4907" s="10"/>
      <c r="N4907"/>
      <c r="O4907"/>
      <c r="P4907" s="10"/>
    </row>
    <row r="4908" spans="13:16" x14ac:dyDescent="0.25">
      <c r="M4908" s="10"/>
      <c r="N4908"/>
      <c r="O4908"/>
      <c r="P4908" s="10"/>
    </row>
    <row r="4909" spans="13:16" x14ac:dyDescent="0.25">
      <c r="M4909" s="10"/>
      <c r="N4909"/>
      <c r="O4909"/>
      <c r="P4909" s="10"/>
    </row>
    <row r="4910" spans="13:16" x14ac:dyDescent="0.25">
      <c r="M4910" s="10"/>
      <c r="N4910"/>
      <c r="O4910"/>
      <c r="P4910" s="10"/>
    </row>
    <row r="4911" spans="13:16" x14ac:dyDescent="0.25">
      <c r="M4911" s="10"/>
      <c r="N4911"/>
      <c r="O4911"/>
      <c r="P4911" s="10"/>
    </row>
    <row r="4912" spans="13:16" x14ac:dyDescent="0.25">
      <c r="M4912" s="10"/>
      <c r="N4912"/>
      <c r="O4912"/>
      <c r="P4912" s="10"/>
    </row>
    <row r="4913" spans="13:16" x14ac:dyDescent="0.25">
      <c r="M4913" s="10"/>
      <c r="N4913"/>
      <c r="O4913"/>
      <c r="P4913" s="10"/>
    </row>
    <row r="4914" spans="13:16" x14ac:dyDescent="0.25">
      <c r="M4914" s="10"/>
      <c r="N4914"/>
      <c r="O4914"/>
      <c r="P4914" s="10"/>
    </row>
    <row r="4915" spans="13:16" x14ac:dyDescent="0.25">
      <c r="M4915" s="10"/>
      <c r="N4915"/>
      <c r="O4915"/>
      <c r="P4915" s="10"/>
    </row>
    <row r="4916" spans="13:16" x14ac:dyDescent="0.25">
      <c r="M4916" s="10"/>
      <c r="N4916"/>
      <c r="O4916"/>
      <c r="P4916" s="10"/>
    </row>
    <row r="4917" spans="13:16" x14ac:dyDescent="0.25">
      <c r="M4917" s="10"/>
      <c r="N4917"/>
      <c r="O4917"/>
      <c r="P4917" s="10"/>
    </row>
    <row r="4918" spans="13:16" x14ac:dyDescent="0.25">
      <c r="M4918" s="10"/>
      <c r="N4918"/>
      <c r="O4918"/>
      <c r="P4918" s="10"/>
    </row>
    <row r="4919" spans="13:16" x14ac:dyDescent="0.25">
      <c r="M4919" s="10"/>
      <c r="N4919"/>
      <c r="O4919"/>
      <c r="P4919" s="10"/>
    </row>
    <row r="4920" spans="13:16" x14ac:dyDescent="0.25">
      <c r="M4920" s="10"/>
      <c r="N4920"/>
      <c r="O4920"/>
      <c r="P4920" s="10"/>
    </row>
    <row r="4921" spans="13:16" x14ac:dyDescent="0.25">
      <c r="M4921" s="10"/>
      <c r="N4921"/>
      <c r="O4921"/>
      <c r="P4921" s="10"/>
    </row>
    <row r="4922" spans="13:16" x14ac:dyDescent="0.25">
      <c r="M4922" s="10"/>
      <c r="N4922"/>
      <c r="O4922"/>
      <c r="P4922" s="10"/>
    </row>
    <row r="4923" spans="13:16" x14ac:dyDescent="0.25">
      <c r="M4923" s="10"/>
      <c r="N4923"/>
      <c r="O4923"/>
      <c r="P4923" s="10"/>
    </row>
    <row r="4924" spans="13:16" x14ac:dyDescent="0.25">
      <c r="M4924" s="10"/>
      <c r="N4924"/>
      <c r="O4924"/>
      <c r="P4924" s="10"/>
    </row>
    <row r="4925" spans="13:16" x14ac:dyDescent="0.25">
      <c r="M4925" s="10"/>
      <c r="N4925"/>
      <c r="O4925"/>
      <c r="P4925" s="10"/>
    </row>
    <row r="4926" spans="13:16" x14ac:dyDescent="0.25">
      <c r="M4926" s="10"/>
      <c r="N4926"/>
      <c r="O4926"/>
      <c r="P4926" s="10"/>
    </row>
    <row r="4927" spans="13:16" x14ac:dyDescent="0.25">
      <c r="M4927" s="10"/>
      <c r="N4927"/>
      <c r="O4927"/>
      <c r="P4927" s="10"/>
    </row>
    <row r="4928" spans="13:16" x14ac:dyDescent="0.25">
      <c r="M4928" s="10"/>
      <c r="N4928"/>
      <c r="O4928"/>
      <c r="P4928" s="10"/>
    </row>
    <row r="4929" spans="13:16" x14ac:dyDescent="0.25">
      <c r="M4929" s="10"/>
      <c r="N4929"/>
      <c r="O4929"/>
      <c r="P4929" s="10"/>
    </row>
    <row r="4930" spans="13:16" x14ac:dyDescent="0.25">
      <c r="M4930" s="10"/>
      <c r="N4930"/>
      <c r="O4930"/>
      <c r="P4930" s="10"/>
    </row>
    <row r="4931" spans="13:16" x14ac:dyDescent="0.25">
      <c r="M4931" s="10"/>
      <c r="N4931"/>
      <c r="O4931"/>
      <c r="P4931" s="10"/>
    </row>
    <row r="4932" spans="13:16" x14ac:dyDescent="0.25">
      <c r="M4932" s="10"/>
      <c r="N4932"/>
      <c r="O4932"/>
      <c r="P4932" s="10"/>
    </row>
    <row r="4933" spans="13:16" x14ac:dyDescent="0.25">
      <c r="M4933" s="10"/>
      <c r="N4933"/>
      <c r="O4933"/>
      <c r="P4933" s="10"/>
    </row>
    <row r="4934" spans="13:16" x14ac:dyDescent="0.25">
      <c r="M4934" s="10"/>
      <c r="N4934"/>
      <c r="O4934"/>
      <c r="P4934" s="10"/>
    </row>
    <row r="4935" spans="13:16" x14ac:dyDescent="0.25">
      <c r="M4935" s="10"/>
      <c r="N4935"/>
      <c r="O4935"/>
      <c r="P4935" s="10"/>
    </row>
    <row r="4936" spans="13:16" x14ac:dyDescent="0.25">
      <c r="M4936" s="10"/>
      <c r="N4936"/>
      <c r="O4936"/>
      <c r="P4936" s="10"/>
    </row>
    <row r="4937" spans="13:16" x14ac:dyDescent="0.25">
      <c r="M4937" s="10"/>
      <c r="N4937"/>
      <c r="O4937"/>
      <c r="P4937" s="10"/>
    </row>
    <row r="4938" spans="13:16" x14ac:dyDescent="0.25">
      <c r="M4938" s="10"/>
      <c r="N4938"/>
      <c r="O4938"/>
      <c r="P4938" s="10"/>
    </row>
    <row r="4939" spans="13:16" x14ac:dyDescent="0.25">
      <c r="M4939" s="10"/>
      <c r="N4939"/>
      <c r="O4939"/>
      <c r="P4939" s="10"/>
    </row>
    <row r="4940" spans="13:16" x14ac:dyDescent="0.25">
      <c r="M4940" s="10"/>
      <c r="N4940"/>
      <c r="O4940"/>
      <c r="P4940" s="10"/>
    </row>
    <row r="4941" spans="13:16" x14ac:dyDescent="0.25">
      <c r="M4941" s="10"/>
      <c r="N4941"/>
      <c r="O4941"/>
      <c r="P4941" s="10"/>
    </row>
    <row r="4942" spans="13:16" x14ac:dyDescent="0.25">
      <c r="M4942" s="10"/>
      <c r="N4942"/>
      <c r="O4942"/>
      <c r="P4942" s="10"/>
    </row>
    <row r="4943" spans="13:16" x14ac:dyDescent="0.25">
      <c r="M4943" s="10"/>
      <c r="N4943"/>
      <c r="O4943"/>
      <c r="P4943" s="10"/>
    </row>
    <row r="4944" spans="13:16" x14ac:dyDescent="0.25">
      <c r="M4944" s="10"/>
      <c r="N4944"/>
      <c r="O4944"/>
      <c r="P4944" s="10"/>
    </row>
    <row r="4945" spans="13:16" x14ac:dyDescent="0.25">
      <c r="M4945" s="10"/>
      <c r="N4945"/>
      <c r="O4945"/>
      <c r="P4945" s="10"/>
    </row>
    <row r="4946" spans="13:16" x14ac:dyDescent="0.25">
      <c r="M4946" s="10"/>
      <c r="N4946"/>
      <c r="O4946"/>
      <c r="P4946" s="10"/>
    </row>
    <row r="4947" spans="13:16" x14ac:dyDescent="0.25">
      <c r="M4947" s="10"/>
      <c r="N4947"/>
      <c r="O4947"/>
      <c r="P4947" s="10"/>
    </row>
    <row r="4948" spans="13:16" x14ac:dyDescent="0.25">
      <c r="M4948" s="10"/>
      <c r="N4948"/>
      <c r="O4948"/>
      <c r="P4948" s="10"/>
    </row>
    <row r="4949" spans="13:16" x14ac:dyDescent="0.25">
      <c r="M4949" s="10"/>
      <c r="N4949"/>
      <c r="O4949"/>
      <c r="P4949" s="10"/>
    </row>
    <row r="4950" spans="13:16" x14ac:dyDescent="0.25">
      <c r="M4950" s="10"/>
      <c r="N4950"/>
      <c r="O4950"/>
      <c r="P4950" s="10"/>
    </row>
    <row r="4951" spans="13:16" x14ac:dyDescent="0.25">
      <c r="M4951" s="10"/>
      <c r="N4951"/>
      <c r="O4951"/>
      <c r="P4951" s="10"/>
    </row>
    <row r="4952" spans="13:16" x14ac:dyDescent="0.25">
      <c r="M4952" s="10"/>
      <c r="N4952"/>
      <c r="O4952"/>
      <c r="P4952" s="10"/>
    </row>
    <row r="4953" spans="13:16" x14ac:dyDescent="0.25">
      <c r="M4953" s="10"/>
      <c r="N4953"/>
      <c r="O4953"/>
      <c r="P4953" s="10"/>
    </row>
    <row r="4954" spans="13:16" x14ac:dyDescent="0.25">
      <c r="M4954" s="10"/>
      <c r="N4954"/>
      <c r="O4954"/>
      <c r="P4954" s="10"/>
    </row>
    <row r="4955" spans="13:16" x14ac:dyDescent="0.25">
      <c r="M4955" s="10"/>
      <c r="N4955"/>
      <c r="O4955"/>
      <c r="P4955" s="10"/>
    </row>
    <row r="4956" spans="13:16" x14ac:dyDescent="0.25">
      <c r="M4956" s="10"/>
      <c r="N4956"/>
      <c r="O4956"/>
      <c r="P4956" s="10"/>
    </row>
    <row r="4957" spans="13:16" x14ac:dyDescent="0.25">
      <c r="M4957" s="10"/>
      <c r="N4957"/>
      <c r="O4957"/>
      <c r="P4957" s="10"/>
    </row>
    <row r="4958" spans="13:16" x14ac:dyDescent="0.25">
      <c r="M4958" s="10"/>
      <c r="N4958"/>
      <c r="O4958"/>
      <c r="P4958" s="10"/>
    </row>
    <row r="4959" spans="13:16" x14ac:dyDescent="0.25">
      <c r="M4959" s="10"/>
      <c r="N4959"/>
      <c r="O4959"/>
      <c r="P4959" s="10"/>
    </row>
    <row r="4960" spans="13:16" x14ac:dyDescent="0.25">
      <c r="M4960" s="10"/>
      <c r="N4960"/>
      <c r="O4960"/>
      <c r="P4960" s="10"/>
    </row>
    <row r="4961" spans="13:16" x14ac:dyDescent="0.25">
      <c r="M4961" s="10"/>
      <c r="N4961"/>
      <c r="O4961"/>
      <c r="P4961" s="10"/>
    </row>
    <row r="4962" spans="13:16" x14ac:dyDescent="0.25">
      <c r="M4962" s="10"/>
      <c r="N4962"/>
      <c r="O4962"/>
      <c r="P4962" s="10"/>
    </row>
    <row r="4963" spans="13:16" x14ac:dyDescent="0.25">
      <c r="M4963" s="10"/>
      <c r="N4963"/>
      <c r="O4963"/>
      <c r="P4963" s="10"/>
    </row>
    <row r="4964" spans="13:16" x14ac:dyDescent="0.25">
      <c r="M4964" s="10"/>
      <c r="N4964"/>
      <c r="O4964"/>
      <c r="P4964" s="10"/>
    </row>
    <row r="4965" spans="13:16" x14ac:dyDescent="0.25">
      <c r="M4965" s="10"/>
      <c r="N4965"/>
      <c r="O4965"/>
      <c r="P4965" s="10"/>
    </row>
    <row r="4966" spans="13:16" x14ac:dyDescent="0.25">
      <c r="M4966" s="10"/>
      <c r="N4966"/>
      <c r="O4966"/>
      <c r="P4966" s="10"/>
    </row>
    <row r="4967" spans="13:16" x14ac:dyDescent="0.25">
      <c r="M4967" s="10"/>
      <c r="N4967"/>
      <c r="O4967"/>
      <c r="P4967" s="10"/>
    </row>
    <row r="4968" spans="13:16" x14ac:dyDescent="0.25">
      <c r="M4968" s="10"/>
      <c r="N4968"/>
      <c r="O4968"/>
      <c r="P4968" s="10"/>
    </row>
    <row r="4969" spans="13:16" x14ac:dyDescent="0.25">
      <c r="M4969" s="10"/>
      <c r="N4969"/>
      <c r="O4969"/>
      <c r="P4969" s="10"/>
    </row>
    <row r="4970" spans="13:16" x14ac:dyDescent="0.25">
      <c r="M4970" s="10"/>
      <c r="N4970"/>
      <c r="O4970"/>
      <c r="P4970" s="10"/>
    </row>
    <row r="4971" spans="13:16" x14ac:dyDescent="0.25">
      <c r="M4971" s="10"/>
      <c r="N4971"/>
      <c r="O4971"/>
      <c r="P4971" s="10"/>
    </row>
    <row r="4972" spans="13:16" x14ac:dyDescent="0.25">
      <c r="M4972" s="10"/>
      <c r="N4972"/>
      <c r="O4972"/>
      <c r="P4972" s="10"/>
    </row>
    <row r="4973" spans="13:16" x14ac:dyDescent="0.25">
      <c r="M4973" s="10"/>
      <c r="N4973"/>
      <c r="O4973"/>
      <c r="P4973" s="10"/>
    </row>
    <row r="4974" spans="13:16" x14ac:dyDescent="0.25">
      <c r="M4974" s="10"/>
      <c r="N4974"/>
      <c r="O4974"/>
      <c r="P4974" s="10"/>
    </row>
    <row r="4975" spans="13:16" x14ac:dyDescent="0.25">
      <c r="M4975" s="10"/>
      <c r="N4975"/>
      <c r="O4975"/>
      <c r="P4975" s="10"/>
    </row>
    <row r="4976" spans="13:16" x14ac:dyDescent="0.25">
      <c r="M4976" s="10"/>
      <c r="N4976"/>
      <c r="O4976"/>
      <c r="P4976" s="10"/>
    </row>
    <row r="4977" spans="13:16" x14ac:dyDescent="0.25">
      <c r="M4977" s="10"/>
      <c r="N4977"/>
      <c r="O4977"/>
      <c r="P4977" s="10"/>
    </row>
    <row r="4978" spans="13:16" x14ac:dyDescent="0.25">
      <c r="M4978" s="10"/>
      <c r="N4978"/>
      <c r="O4978"/>
      <c r="P4978" s="10"/>
    </row>
    <row r="4979" spans="13:16" x14ac:dyDescent="0.25">
      <c r="M4979" s="10"/>
      <c r="N4979"/>
      <c r="O4979"/>
      <c r="P4979" s="10"/>
    </row>
    <row r="4980" spans="13:16" x14ac:dyDescent="0.25">
      <c r="M4980" s="10"/>
      <c r="N4980"/>
      <c r="O4980"/>
      <c r="P4980" s="10"/>
    </row>
    <row r="4981" spans="13:16" x14ac:dyDescent="0.25">
      <c r="M4981" s="10"/>
      <c r="N4981"/>
      <c r="O4981"/>
      <c r="P4981" s="10"/>
    </row>
    <row r="4982" spans="13:16" x14ac:dyDescent="0.25">
      <c r="M4982" s="10"/>
      <c r="N4982"/>
      <c r="O4982"/>
      <c r="P4982" s="10"/>
    </row>
    <row r="4983" spans="13:16" x14ac:dyDescent="0.25">
      <c r="M4983" s="10"/>
      <c r="N4983"/>
      <c r="O4983"/>
      <c r="P4983" s="10"/>
    </row>
    <row r="4984" spans="13:16" x14ac:dyDescent="0.25">
      <c r="M4984" s="10"/>
      <c r="N4984"/>
      <c r="O4984"/>
      <c r="P4984" s="10"/>
    </row>
    <row r="4985" spans="13:16" x14ac:dyDescent="0.25">
      <c r="M4985" s="10"/>
      <c r="N4985"/>
      <c r="O4985"/>
      <c r="P4985" s="10"/>
    </row>
    <row r="4986" spans="13:16" x14ac:dyDescent="0.25">
      <c r="M4986" s="10"/>
      <c r="N4986"/>
      <c r="O4986"/>
      <c r="P4986" s="10"/>
    </row>
    <row r="4987" spans="13:16" x14ac:dyDescent="0.25">
      <c r="M4987" s="10"/>
      <c r="N4987"/>
      <c r="O4987"/>
      <c r="P4987" s="10"/>
    </row>
    <row r="4988" spans="13:16" x14ac:dyDescent="0.25">
      <c r="M4988" s="10"/>
      <c r="N4988"/>
      <c r="O4988"/>
      <c r="P4988" s="10"/>
    </row>
    <row r="4989" spans="13:16" x14ac:dyDescent="0.25">
      <c r="M4989" s="10"/>
      <c r="N4989"/>
      <c r="O4989"/>
      <c r="P4989" s="10"/>
    </row>
    <row r="4990" spans="13:16" x14ac:dyDescent="0.25">
      <c r="M4990" s="10"/>
      <c r="N4990"/>
      <c r="O4990"/>
      <c r="P4990" s="10"/>
    </row>
    <row r="4991" spans="13:16" x14ac:dyDescent="0.25">
      <c r="M4991" s="10"/>
      <c r="N4991"/>
      <c r="O4991"/>
      <c r="P4991" s="10"/>
    </row>
    <row r="4992" spans="13:16" x14ac:dyDescent="0.25">
      <c r="M4992" s="10"/>
      <c r="N4992"/>
      <c r="O4992"/>
      <c r="P4992" s="10"/>
    </row>
    <row r="4993" spans="13:16" x14ac:dyDescent="0.25">
      <c r="M4993" s="10"/>
      <c r="N4993"/>
      <c r="O4993"/>
      <c r="P4993" s="10"/>
    </row>
    <row r="4994" spans="13:16" x14ac:dyDescent="0.25">
      <c r="M4994" s="10"/>
      <c r="N4994"/>
      <c r="O4994"/>
      <c r="P4994" s="10"/>
    </row>
    <row r="4995" spans="13:16" x14ac:dyDescent="0.25">
      <c r="M4995" s="10"/>
      <c r="N4995"/>
      <c r="O4995"/>
      <c r="P4995" s="10"/>
    </row>
    <row r="4996" spans="13:16" x14ac:dyDescent="0.25">
      <c r="M4996" s="10"/>
      <c r="N4996"/>
      <c r="O4996"/>
      <c r="P4996" s="10"/>
    </row>
    <row r="4997" spans="13:16" x14ac:dyDescent="0.25">
      <c r="M4997" s="10"/>
      <c r="N4997"/>
      <c r="O4997"/>
      <c r="P4997" s="10"/>
    </row>
    <row r="4998" spans="13:16" x14ac:dyDescent="0.25">
      <c r="M4998" s="10"/>
      <c r="N4998"/>
      <c r="O4998"/>
      <c r="P4998" s="10"/>
    </row>
    <row r="4999" spans="13:16" x14ac:dyDescent="0.25">
      <c r="M4999" s="10"/>
      <c r="N4999"/>
      <c r="O4999"/>
      <c r="P4999" s="10"/>
    </row>
    <row r="5000" spans="13:16" x14ac:dyDescent="0.25">
      <c r="M5000" s="10"/>
      <c r="N5000"/>
      <c r="O5000"/>
      <c r="P5000" s="10"/>
    </row>
    <row r="5001" spans="13:16" x14ac:dyDescent="0.25">
      <c r="M5001" s="10"/>
      <c r="N5001"/>
      <c r="O5001"/>
      <c r="P5001" s="10"/>
    </row>
    <row r="5002" spans="13:16" x14ac:dyDescent="0.25">
      <c r="M5002" s="10"/>
      <c r="N5002"/>
      <c r="O5002"/>
      <c r="P5002" s="10"/>
    </row>
    <row r="5003" spans="13:16" x14ac:dyDescent="0.25">
      <c r="M5003" s="10"/>
      <c r="N5003"/>
      <c r="O5003"/>
      <c r="P5003" s="10"/>
    </row>
    <row r="5004" spans="13:16" x14ac:dyDescent="0.25">
      <c r="M5004" s="10"/>
      <c r="N5004"/>
      <c r="O5004"/>
      <c r="P5004" s="10"/>
    </row>
    <row r="5005" spans="13:16" x14ac:dyDescent="0.25">
      <c r="M5005" s="10"/>
      <c r="N5005"/>
      <c r="O5005"/>
      <c r="P5005" s="10"/>
    </row>
    <row r="5006" spans="13:16" x14ac:dyDescent="0.25">
      <c r="M5006" s="10"/>
      <c r="N5006"/>
      <c r="O5006"/>
      <c r="P5006" s="10"/>
    </row>
    <row r="5007" spans="13:16" x14ac:dyDescent="0.25">
      <c r="M5007" s="10"/>
      <c r="N5007"/>
      <c r="O5007"/>
      <c r="P5007" s="10"/>
    </row>
    <row r="5008" spans="13:16" x14ac:dyDescent="0.25">
      <c r="M5008" s="10"/>
      <c r="N5008"/>
      <c r="O5008"/>
      <c r="P5008" s="10"/>
    </row>
    <row r="5009" spans="13:16" x14ac:dyDescent="0.25">
      <c r="M5009" s="10"/>
      <c r="N5009"/>
      <c r="O5009"/>
      <c r="P5009" s="10"/>
    </row>
    <row r="5010" spans="13:16" x14ac:dyDescent="0.25">
      <c r="M5010" s="10"/>
      <c r="N5010"/>
      <c r="O5010"/>
      <c r="P5010" s="10"/>
    </row>
    <row r="5011" spans="13:16" x14ac:dyDescent="0.25">
      <c r="M5011" s="10"/>
      <c r="N5011"/>
      <c r="O5011"/>
      <c r="P5011" s="10"/>
    </row>
    <row r="5012" spans="13:16" x14ac:dyDescent="0.25">
      <c r="M5012" s="10"/>
      <c r="N5012"/>
      <c r="O5012"/>
      <c r="P5012" s="10"/>
    </row>
    <row r="5013" spans="13:16" x14ac:dyDescent="0.25">
      <c r="M5013" s="10"/>
      <c r="N5013"/>
      <c r="O5013"/>
      <c r="P5013" s="10"/>
    </row>
    <row r="5014" spans="13:16" x14ac:dyDescent="0.25">
      <c r="M5014" s="10"/>
      <c r="N5014"/>
      <c r="O5014"/>
      <c r="P5014" s="10"/>
    </row>
    <row r="5015" spans="13:16" x14ac:dyDescent="0.25">
      <c r="M5015" s="10"/>
      <c r="N5015"/>
      <c r="O5015"/>
      <c r="P5015" s="10"/>
    </row>
    <row r="5016" spans="13:16" x14ac:dyDescent="0.25">
      <c r="M5016" s="10"/>
      <c r="N5016"/>
      <c r="O5016"/>
      <c r="P5016" s="10"/>
    </row>
    <row r="5017" spans="13:16" x14ac:dyDescent="0.25">
      <c r="M5017" s="10"/>
      <c r="N5017"/>
      <c r="O5017"/>
      <c r="P5017" s="10"/>
    </row>
    <row r="5018" spans="13:16" x14ac:dyDescent="0.25">
      <c r="M5018" s="10"/>
      <c r="N5018"/>
      <c r="O5018"/>
      <c r="P5018" s="10"/>
    </row>
    <row r="5019" spans="13:16" x14ac:dyDescent="0.25">
      <c r="M5019" s="10"/>
      <c r="N5019"/>
      <c r="O5019"/>
      <c r="P5019" s="10"/>
    </row>
    <row r="5020" spans="13:16" x14ac:dyDescent="0.25">
      <c r="M5020" s="10"/>
      <c r="N5020"/>
      <c r="O5020"/>
      <c r="P5020" s="10"/>
    </row>
    <row r="5021" spans="13:16" x14ac:dyDescent="0.25">
      <c r="M5021" s="10"/>
      <c r="N5021"/>
      <c r="O5021"/>
      <c r="P5021" s="10"/>
    </row>
    <row r="5022" spans="13:16" x14ac:dyDescent="0.25">
      <c r="M5022" s="10"/>
      <c r="N5022"/>
      <c r="O5022"/>
      <c r="P5022" s="10"/>
    </row>
    <row r="5023" spans="13:16" x14ac:dyDescent="0.25">
      <c r="M5023" s="10"/>
      <c r="N5023"/>
      <c r="O5023"/>
      <c r="P5023" s="10"/>
    </row>
    <row r="5024" spans="13:16" x14ac:dyDescent="0.25">
      <c r="M5024" s="10"/>
      <c r="N5024"/>
      <c r="O5024"/>
      <c r="P5024" s="10"/>
    </row>
    <row r="5025" spans="13:16" x14ac:dyDescent="0.25">
      <c r="M5025" s="10"/>
      <c r="N5025"/>
      <c r="O5025"/>
      <c r="P5025" s="10"/>
    </row>
    <row r="5026" spans="13:16" x14ac:dyDescent="0.25">
      <c r="M5026" s="10"/>
      <c r="N5026"/>
      <c r="O5026"/>
      <c r="P5026" s="10"/>
    </row>
    <row r="5027" spans="13:16" x14ac:dyDescent="0.25">
      <c r="M5027" s="10"/>
      <c r="N5027"/>
      <c r="O5027"/>
      <c r="P5027" s="10"/>
    </row>
    <row r="5028" spans="13:16" x14ac:dyDescent="0.25">
      <c r="M5028" s="10"/>
      <c r="N5028"/>
      <c r="O5028"/>
      <c r="P5028" s="10"/>
    </row>
    <row r="5029" spans="13:16" x14ac:dyDescent="0.25">
      <c r="M5029" s="10"/>
      <c r="N5029"/>
      <c r="O5029"/>
      <c r="P5029" s="10"/>
    </row>
    <row r="5030" spans="13:16" x14ac:dyDescent="0.25">
      <c r="M5030" s="10"/>
      <c r="N5030"/>
      <c r="O5030"/>
      <c r="P5030" s="10"/>
    </row>
    <row r="5031" spans="13:16" x14ac:dyDescent="0.25">
      <c r="M5031" s="10"/>
      <c r="N5031"/>
      <c r="O5031"/>
      <c r="P5031" s="10"/>
    </row>
    <row r="5032" spans="13:16" x14ac:dyDescent="0.25">
      <c r="M5032" s="10"/>
      <c r="N5032"/>
      <c r="O5032"/>
      <c r="P5032" s="10"/>
    </row>
    <row r="5033" spans="13:16" x14ac:dyDescent="0.25">
      <c r="M5033" s="10"/>
      <c r="N5033"/>
      <c r="O5033"/>
      <c r="P5033" s="10"/>
    </row>
    <row r="5034" spans="13:16" x14ac:dyDescent="0.25">
      <c r="M5034" s="10"/>
      <c r="N5034"/>
      <c r="O5034"/>
      <c r="P5034" s="10"/>
    </row>
    <row r="5035" spans="13:16" x14ac:dyDescent="0.25">
      <c r="M5035" s="10"/>
      <c r="N5035"/>
      <c r="O5035"/>
      <c r="P5035" s="10"/>
    </row>
    <row r="5036" spans="13:16" x14ac:dyDescent="0.25">
      <c r="M5036" s="10"/>
      <c r="N5036"/>
      <c r="O5036"/>
      <c r="P5036" s="10"/>
    </row>
    <row r="5037" spans="13:16" x14ac:dyDescent="0.25">
      <c r="M5037" s="10"/>
      <c r="N5037"/>
      <c r="O5037"/>
      <c r="P5037" s="10"/>
    </row>
    <row r="5038" spans="13:16" x14ac:dyDescent="0.25">
      <c r="M5038" s="10"/>
      <c r="N5038"/>
      <c r="O5038"/>
      <c r="P5038" s="10"/>
    </row>
    <row r="5039" spans="13:16" x14ac:dyDescent="0.25">
      <c r="M5039" s="10"/>
      <c r="N5039"/>
      <c r="O5039"/>
      <c r="P5039" s="10"/>
    </row>
    <row r="5040" spans="13:16" x14ac:dyDescent="0.25">
      <c r="M5040" s="10"/>
      <c r="N5040"/>
      <c r="O5040"/>
      <c r="P5040" s="10"/>
    </row>
    <row r="5041" spans="13:16" x14ac:dyDescent="0.25">
      <c r="M5041" s="10"/>
      <c r="N5041"/>
      <c r="O5041"/>
      <c r="P5041" s="10"/>
    </row>
    <row r="5042" spans="13:16" x14ac:dyDescent="0.25">
      <c r="M5042" s="10"/>
      <c r="N5042"/>
      <c r="O5042"/>
      <c r="P5042" s="10"/>
    </row>
    <row r="5043" spans="13:16" x14ac:dyDescent="0.25">
      <c r="M5043" s="10"/>
      <c r="N5043"/>
      <c r="O5043"/>
      <c r="P5043" s="10"/>
    </row>
    <row r="5044" spans="13:16" x14ac:dyDescent="0.25">
      <c r="M5044" s="10"/>
      <c r="N5044"/>
      <c r="O5044"/>
      <c r="P5044" s="10"/>
    </row>
    <row r="5045" spans="13:16" x14ac:dyDescent="0.25">
      <c r="M5045" s="10"/>
      <c r="N5045"/>
      <c r="O5045"/>
      <c r="P5045" s="10"/>
    </row>
    <row r="5046" spans="13:16" x14ac:dyDescent="0.25">
      <c r="M5046" s="10"/>
      <c r="N5046"/>
      <c r="O5046"/>
      <c r="P5046" s="10"/>
    </row>
    <row r="5047" spans="13:16" x14ac:dyDescent="0.25">
      <c r="M5047" s="10"/>
      <c r="N5047"/>
      <c r="O5047"/>
      <c r="P5047" s="10"/>
    </row>
    <row r="5048" spans="13:16" x14ac:dyDescent="0.25">
      <c r="M5048" s="10"/>
      <c r="N5048"/>
      <c r="O5048"/>
      <c r="P5048" s="10"/>
    </row>
    <row r="5049" spans="13:16" x14ac:dyDescent="0.25">
      <c r="M5049" s="10"/>
      <c r="N5049"/>
      <c r="O5049"/>
      <c r="P5049" s="10"/>
    </row>
    <row r="5050" spans="13:16" x14ac:dyDescent="0.25">
      <c r="M5050" s="10"/>
      <c r="N5050"/>
      <c r="O5050"/>
      <c r="P5050" s="10"/>
    </row>
    <row r="5051" spans="13:16" x14ac:dyDescent="0.25">
      <c r="M5051" s="10"/>
      <c r="N5051"/>
      <c r="O5051"/>
      <c r="P5051" s="10"/>
    </row>
    <row r="5052" spans="13:16" x14ac:dyDescent="0.25">
      <c r="M5052" s="10"/>
      <c r="N5052"/>
      <c r="O5052"/>
      <c r="P5052" s="10"/>
    </row>
    <row r="5053" spans="13:16" x14ac:dyDescent="0.25">
      <c r="M5053" s="10"/>
      <c r="N5053"/>
      <c r="O5053"/>
      <c r="P5053" s="10"/>
    </row>
    <row r="5054" spans="13:16" x14ac:dyDescent="0.25">
      <c r="M5054" s="10"/>
      <c r="N5054"/>
      <c r="O5054"/>
      <c r="P5054" s="10"/>
    </row>
    <row r="5055" spans="13:16" x14ac:dyDescent="0.25">
      <c r="M5055" s="10"/>
      <c r="N5055"/>
      <c r="O5055"/>
      <c r="P5055" s="10"/>
    </row>
    <row r="5056" spans="13:16" x14ac:dyDescent="0.25">
      <c r="M5056" s="10"/>
      <c r="N5056"/>
      <c r="O5056"/>
      <c r="P5056" s="10"/>
    </row>
    <row r="5057" spans="13:16" x14ac:dyDescent="0.25">
      <c r="M5057" s="10"/>
      <c r="N5057"/>
      <c r="O5057"/>
      <c r="P5057" s="10"/>
    </row>
    <row r="5058" spans="13:16" x14ac:dyDescent="0.25">
      <c r="M5058" s="10"/>
      <c r="N5058"/>
      <c r="O5058"/>
      <c r="P5058" s="10"/>
    </row>
    <row r="5059" spans="13:16" x14ac:dyDescent="0.25">
      <c r="M5059" s="10"/>
      <c r="N5059"/>
      <c r="O5059"/>
      <c r="P5059" s="10"/>
    </row>
    <row r="5060" spans="13:16" x14ac:dyDescent="0.25">
      <c r="M5060" s="10"/>
      <c r="N5060"/>
      <c r="O5060"/>
      <c r="P5060" s="10"/>
    </row>
    <row r="5061" spans="13:16" x14ac:dyDescent="0.25">
      <c r="M5061" s="10"/>
      <c r="N5061"/>
      <c r="O5061"/>
      <c r="P5061" s="10"/>
    </row>
    <row r="5062" spans="13:16" x14ac:dyDescent="0.25">
      <c r="M5062" s="10"/>
      <c r="N5062"/>
      <c r="O5062"/>
      <c r="P5062" s="10"/>
    </row>
    <row r="5063" spans="13:16" x14ac:dyDescent="0.25">
      <c r="M5063" s="10"/>
      <c r="N5063"/>
      <c r="O5063"/>
      <c r="P5063" s="10"/>
    </row>
    <row r="5064" spans="13:16" x14ac:dyDescent="0.25">
      <c r="M5064" s="10"/>
      <c r="N5064"/>
      <c r="O5064"/>
      <c r="P5064" s="10"/>
    </row>
    <row r="5065" spans="13:16" x14ac:dyDescent="0.25">
      <c r="M5065" s="10"/>
      <c r="N5065"/>
      <c r="O5065"/>
      <c r="P5065" s="10"/>
    </row>
    <row r="5066" spans="13:16" x14ac:dyDescent="0.25">
      <c r="M5066" s="10"/>
      <c r="N5066"/>
      <c r="O5066"/>
      <c r="P5066" s="10"/>
    </row>
    <row r="5067" spans="13:16" x14ac:dyDescent="0.25">
      <c r="M5067" s="10"/>
      <c r="N5067"/>
      <c r="O5067"/>
      <c r="P5067" s="10"/>
    </row>
    <row r="5068" spans="13:16" x14ac:dyDescent="0.25">
      <c r="M5068" s="10"/>
      <c r="N5068"/>
      <c r="O5068"/>
      <c r="P5068" s="10"/>
    </row>
    <row r="5069" spans="13:16" x14ac:dyDescent="0.25">
      <c r="M5069" s="10"/>
      <c r="N5069"/>
      <c r="O5069"/>
      <c r="P5069" s="10"/>
    </row>
    <row r="5070" spans="13:16" x14ac:dyDescent="0.25">
      <c r="M5070" s="10"/>
      <c r="N5070"/>
      <c r="O5070"/>
      <c r="P5070" s="10"/>
    </row>
    <row r="5071" spans="13:16" x14ac:dyDescent="0.25">
      <c r="M5071" s="10"/>
      <c r="N5071"/>
      <c r="O5071"/>
      <c r="P5071" s="10"/>
    </row>
    <row r="5072" spans="13:16" x14ac:dyDescent="0.25">
      <c r="M5072" s="10"/>
      <c r="N5072"/>
      <c r="O5072"/>
      <c r="P5072" s="10"/>
    </row>
    <row r="5073" spans="13:16" x14ac:dyDescent="0.25">
      <c r="M5073" s="10"/>
      <c r="N5073"/>
      <c r="O5073"/>
      <c r="P5073" s="10"/>
    </row>
    <row r="5074" spans="13:16" x14ac:dyDescent="0.25">
      <c r="M5074" s="10"/>
      <c r="N5074"/>
      <c r="O5074"/>
      <c r="P5074" s="10"/>
    </row>
    <row r="5075" spans="13:16" x14ac:dyDescent="0.25">
      <c r="M5075" s="10"/>
      <c r="N5075"/>
      <c r="O5075"/>
      <c r="P5075" s="10"/>
    </row>
    <row r="5076" spans="13:16" x14ac:dyDescent="0.25">
      <c r="M5076" s="10"/>
      <c r="N5076"/>
      <c r="O5076"/>
      <c r="P5076" s="10"/>
    </row>
    <row r="5077" spans="13:16" x14ac:dyDescent="0.25">
      <c r="M5077" s="10"/>
      <c r="N5077"/>
      <c r="O5077"/>
      <c r="P5077" s="10"/>
    </row>
    <row r="5078" spans="13:16" x14ac:dyDescent="0.25">
      <c r="M5078" s="10"/>
      <c r="N5078"/>
      <c r="O5078"/>
      <c r="P5078" s="10"/>
    </row>
    <row r="5079" spans="13:16" x14ac:dyDescent="0.25">
      <c r="M5079" s="10"/>
      <c r="N5079"/>
      <c r="O5079"/>
      <c r="P5079" s="10"/>
    </row>
    <row r="5080" spans="13:16" x14ac:dyDescent="0.25">
      <c r="M5080" s="10"/>
      <c r="N5080"/>
      <c r="O5080"/>
      <c r="P5080" s="10"/>
    </row>
    <row r="5081" spans="13:16" x14ac:dyDescent="0.25">
      <c r="M5081" s="10"/>
      <c r="N5081"/>
      <c r="O5081"/>
      <c r="P5081" s="10"/>
    </row>
    <row r="5082" spans="13:16" x14ac:dyDescent="0.25">
      <c r="M5082" s="10"/>
      <c r="N5082"/>
      <c r="O5082"/>
      <c r="P5082" s="10"/>
    </row>
    <row r="5083" spans="13:16" x14ac:dyDescent="0.25">
      <c r="M5083" s="10"/>
      <c r="N5083"/>
      <c r="O5083"/>
      <c r="P5083" s="10"/>
    </row>
    <row r="5084" spans="13:16" x14ac:dyDescent="0.25">
      <c r="M5084" s="10"/>
      <c r="N5084"/>
      <c r="O5084"/>
      <c r="P5084" s="10"/>
    </row>
    <row r="5085" spans="13:16" x14ac:dyDescent="0.25">
      <c r="M5085" s="10"/>
      <c r="N5085"/>
      <c r="O5085"/>
      <c r="P5085" s="10"/>
    </row>
    <row r="5086" spans="13:16" x14ac:dyDescent="0.25">
      <c r="M5086" s="10"/>
      <c r="N5086"/>
      <c r="O5086"/>
      <c r="P5086" s="10"/>
    </row>
    <row r="5087" spans="13:16" x14ac:dyDescent="0.25">
      <c r="M5087" s="10"/>
      <c r="N5087"/>
      <c r="O5087"/>
      <c r="P5087" s="10"/>
    </row>
    <row r="5088" spans="13:16" x14ac:dyDescent="0.25">
      <c r="M5088" s="10"/>
      <c r="N5088"/>
      <c r="O5088"/>
      <c r="P5088" s="10"/>
    </row>
    <row r="5089" spans="13:16" x14ac:dyDescent="0.25">
      <c r="M5089" s="10"/>
      <c r="N5089"/>
      <c r="O5089"/>
      <c r="P5089" s="10"/>
    </row>
    <row r="5090" spans="13:16" x14ac:dyDescent="0.25">
      <c r="M5090" s="10"/>
      <c r="N5090"/>
      <c r="O5090"/>
      <c r="P5090" s="10"/>
    </row>
    <row r="5091" spans="13:16" x14ac:dyDescent="0.25">
      <c r="M5091" s="10"/>
      <c r="N5091"/>
      <c r="O5091"/>
      <c r="P5091" s="10"/>
    </row>
    <row r="5092" spans="13:16" x14ac:dyDescent="0.25">
      <c r="M5092" s="10"/>
      <c r="N5092"/>
      <c r="O5092"/>
      <c r="P5092" s="10"/>
    </row>
    <row r="5093" spans="13:16" x14ac:dyDescent="0.25">
      <c r="M5093" s="10"/>
      <c r="N5093"/>
      <c r="O5093"/>
      <c r="P5093" s="10"/>
    </row>
    <row r="5094" spans="13:16" x14ac:dyDescent="0.25">
      <c r="M5094" s="10"/>
      <c r="N5094"/>
      <c r="O5094"/>
      <c r="P5094" s="10"/>
    </row>
    <row r="5095" spans="13:16" x14ac:dyDescent="0.25">
      <c r="M5095" s="10"/>
      <c r="N5095"/>
      <c r="O5095"/>
      <c r="P5095" s="10"/>
    </row>
    <row r="5096" spans="13:16" x14ac:dyDescent="0.25">
      <c r="M5096" s="10"/>
      <c r="N5096"/>
      <c r="O5096"/>
      <c r="P5096" s="10"/>
    </row>
    <row r="5097" spans="13:16" x14ac:dyDescent="0.25">
      <c r="M5097" s="10"/>
      <c r="N5097"/>
      <c r="O5097"/>
      <c r="P5097" s="10"/>
    </row>
    <row r="5098" spans="13:16" x14ac:dyDescent="0.25">
      <c r="M5098" s="10"/>
      <c r="N5098"/>
      <c r="O5098"/>
      <c r="P5098" s="10"/>
    </row>
    <row r="5099" spans="13:16" x14ac:dyDescent="0.25">
      <c r="M5099" s="10"/>
      <c r="N5099"/>
      <c r="O5099"/>
      <c r="P5099" s="10"/>
    </row>
    <row r="5100" spans="13:16" x14ac:dyDescent="0.25">
      <c r="M5100" s="10"/>
      <c r="N5100"/>
      <c r="O5100"/>
      <c r="P5100" s="10"/>
    </row>
    <row r="5101" spans="13:16" x14ac:dyDescent="0.25">
      <c r="M5101" s="10"/>
      <c r="N5101"/>
      <c r="O5101"/>
      <c r="P5101" s="10"/>
    </row>
    <row r="5102" spans="13:16" x14ac:dyDescent="0.25">
      <c r="M5102" s="10"/>
      <c r="N5102"/>
      <c r="O5102"/>
      <c r="P5102" s="10"/>
    </row>
    <row r="5103" spans="13:16" x14ac:dyDescent="0.25">
      <c r="M5103" s="10"/>
      <c r="N5103"/>
      <c r="O5103"/>
      <c r="P5103" s="10"/>
    </row>
    <row r="5104" spans="13:16" x14ac:dyDescent="0.25">
      <c r="M5104" s="10"/>
      <c r="N5104"/>
      <c r="O5104"/>
      <c r="P5104" s="10"/>
    </row>
    <row r="5105" spans="13:16" x14ac:dyDescent="0.25">
      <c r="M5105" s="10"/>
      <c r="N5105"/>
      <c r="O5105"/>
      <c r="P5105" s="10"/>
    </row>
    <row r="5106" spans="13:16" x14ac:dyDescent="0.25">
      <c r="M5106" s="10"/>
      <c r="N5106"/>
      <c r="O5106"/>
      <c r="P5106" s="10"/>
    </row>
    <row r="5107" spans="13:16" x14ac:dyDescent="0.25">
      <c r="M5107" s="10"/>
      <c r="N5107"/>
      <c r="O5107"/>
      <c r="P5107" s="10"/>
    </row>
    <row r="5108" spans="13:16" x14ac:dyDescent="0.25">
      <c r="M5108" s="10"/>
      <c r="N5108"/>
      <c r="O5108"/>
      <c r="P5108" s="10"/>
    </row>
    <row r="5109" spans="13:16" x14ac:dyDescent="0.25">
      <c r="M5109" s="10"/>
      <c r="N5109"/>
      <c r="O5109"/>
      <c r="P5109" s="10"/>
    </row>
    <row r="5110" spans="13:16" x14ac:dyDescent="0.25">
      <c r="M5110" s="10"/>
      <c r="N5110"/>
      <c r="O5110"/>
      <c r="P5110" s="10"/>
    </row>
    <row r="5111" spans="13:16" x14ac:dyDescent="0.25">
      <c r="M5111" s="10"/>
      <c r="N5111"/>
      <c r="O5111"/>
      <c r="P5111" s="10"/>
    </row>
    <row r="5112" spans="13:16" x14ac:dyDescent="0.25">
      <c r="M5112" s="10"/>
      <c r="N5112"/>
      <c r="O5112"/>
      <c r="P5112" s="10"/>
    </row>
    <row r="5113" spans="13:16" x14ac:dyDescent="0.25">
      <c r="M5113" s="10"/>
      <c r="N5113"/>
      <c r="O5113"/>
      <c r="P5113" s="10"/>
    </row>
    <row r="5114" spans="13:16" x14ac:dyDescent="0.25">
      <c r="M5114" s="10"/>
      <c r="N5114"/>
      <c r="O5114"/>
      <c r="P5114" s="10"/>
    </row>
    <row r="5115" spans="13:16" x14ac:dyDescent="0.25">
      <c r="M5115" s="10"/>
      <c r="N5115"/>
      <c r="O5115"/>
      <c r="P5115" s="10"/>
    </row>
    <row r="5116" spans="13:16" x14ac:dyDescent="0.25">
      <c r="M5116" s="10"/>
      <c r="N5116"/>
      <c r="O5116"/>
      <c r="P5116" s="10"/>
    </row>
    <row r="5117" spans="13:16" x14ac:dyDescent="0.25">
      <c r="M5117" s="10"/>
      <c r="N5117"/>
      <c r="O5117"/>
      <c r="P5117" s="10"/>
    </row>
    <row r="5118" spans="13:16" x14ac:dyDescent="0.25">
      <c r="M5118" s="10"/>
      <c r="N5118"/>
      <c r="O5118"/>
      <c r="P5118" s="10"/>
    </row>
    <row r="5119" spans="13:16" x14ac:dyDescent="0.25">
      <c r="M5119" s="10"/>
      <c r="N5119"/>
      <c r="O5119"/>
      <c r="P5119" s="10"/>
    </row>
    <row r="5120" spans="13:16" x14ac:dyDescent="0.25">
      <c r="M5120" s="10"/>
      <c r="N5120"/>
      <c r="O5120"/>
      <c r="P5120" s="10"/>
    </row>
    <row r="5121" spans="13:16" x14ac:dyDescent="0.25">
      <c r="M5121" s="10"/>
      <c r="N5121"/>
      <c r="O5121"/>
      <c r="P5121" s="10"/>
    </row>
    <row r="5122" spans="13:16" x14ac:dyDescent="0.25">
      <c r="M5122" s="10"/>
      <c r="N5122"/>
      <c r="O5122"/>
      <c r="P5122" s="10"/>
    </row>
    <row r="5123" spans="13:16" x14ac:dyDescent="0.25">
      <c r="M5123" s="10"/>
      <c r="N5123"/>
      <c r="O5123"/>
      <c r="P5123" s="10"/>
    </row>
    <row r="5124" spans="13:16" x14ac:dyDescent="0.25">
      <c r="M5124" s="10"/>
      <c r="N5124"/>
      <c r="O5124"/>
      <c r="P5124" s="10"/>
    </row>
    <row r="5125" spans="13:16" x14ac:dyDescent="0.25">
      <c r="M5125" s="10"/>
      <c r="N5125"/>
      <c r="O5125"/>
      <c r="P5125" s="10"/>
    </row>
    <row r="5126" spans="13:16" x14ac:dyDescent="0.25">
      <c r="M5126" s="10"/>
      <c r="N5126"/>
      <c r="O5126"/>
      <c r="P5126" s="10"/>
    </row>
    <row r="5127" spans="13:16" x14ac:dyDescent="0.25">
      <c r="M5127" s="10"/>
      <c r="N5127"/>
      <c r="O5127"/>
      <c r="P5127" s="10"/>
    </row>
    <row r="5128" spans="13:16" x14ac:dyDescent="0.25">
      <c r="M5128" s="10"/>
      <c r="N5128"/>
      <c r="O5128"/>
      <c r="P5128" s="10"/>
    </row>
    <row r="5129" spans="13:16" x14ac:dyDescent="0.25">
      <c r="M5129" s="10"/>
      <c r="N5129"/>
      <c r="O5129"/>
      <c r="P5129" s="10"/>
    </row>
    <row r="5130" spans="13:16" x14ac:dyDescent="0.25">
      <c r="M5130" s="10"/>
      <c r="N5130"/>
      <c r="O5130"/>
      <c r="P5130" s="10"/>
    </row>
    <row r="5131" spans="13:16" x14ac:dyDescent="0.25">
      <c r="M5131" s="10"/>
      <c r="N5131"/>
      <c r="O5131"/>
      <c r="P5131" s="10"/>
    </row>
    <row r="5132" spans="13:16" x14ac:dyDescent="0.25">
      <c r="M5132" s="10"/>
      <c r="N5132"/>
      <c r="O5132"/>
      <c r="P5132" s="10"/>
    </row>
    <row r="5133" spans="13:16" x14ac:dyDescent="0.25">
      <c r="M5133" s="10"/>
      <c r="N5133"/>
      <c r="O5133"/>
      <c r="P5133" s="10"/>
    </row>
    <row r="5134" spans="13:16" x14ac:dyDescent="0.25">
      <c r="M5134" s="10"/>
      <c r="N5134"/>
      <c r="O5134"/>
      <c r="P5134" s="10"/>
    </row>
    <row r="5135" spans="13:16" x14ac:dyDescent="0.25">
      <c r="M5135" s="10"/>
      <c r="N5135"/>
      <c r="O5135"/>
      <c r="P5135" s="10"/>
    </row>
    <row r="5136" spans="13:16" x14ac:dyDescent="0.25">
      <c r="M5136" s="10"/>
      <c r="N5136"/>
      <c r="O5136"/>
      <c r="P5136" s="10"/>
    </row>
    <row r="5137" spans="13:16" x14ac:dyDescent="0.25">
      <c r="M5137" s="10"/>
      <c r="N5137"/>
      <c r="O5137"/>
      <c r="P5137" s="10"/>
    </row>
    <row r="5138" spans="13:16" x14ac:dyDescent="0.25">
      <c r="M5138" s="10"/>
      <c r="N5138"/>
      <c r="O5138"/>
      <c r="P5138" s="10"/>
    </row>
    <row r="5139" spans="13:16" x14ac:dyDescent="0.25">
      <c r="M5139" s="10"/>
      <c r="N5139"/>
      <c r="O5139"/>
      <c r="P5139" s="10"/>
    </row>
    <row r="5140" spans="13:16" x14ac:dyDescent="0.25">
      <c r="M5140" s="10"/>
      <c r="N5140"/>
      <c r="O5140"/>
      <c r="P5140" s="10"/>
    </row>
    <row r="5141" spans="13:16" x14ac:dyDescent="0.25">
      <c r="M5141" s="10"/>
      <c r="N5141"/>
      <c r="O5141"/>
      <c r="P5141" s="10"/>
    </row>
    <row r="5142" spans="13:16" x14ac:dyDescent="0.25">
      <c r="M5142" s="10"/>
      <c r="N5142"/>
      <c r="O5142"/>
      <c r="P5142" s="10"/>
    </row>
    <row r="5143" spans="13:16" x14ac:dyDescent="0.25">
      <c r="M5143" s="10"/>
      <c r="N5143"/>
      <c r="O5143"/>
      <c r="P5143" s="10"/>
    </row>
    <row r="5144" spans="13:16" x14ac:dyDescent="0.25">
      <c r="M5144" s="10"/>
      <c r="N5144"/>
      <c r="O5144"/>
      <c r="P5144" s="10"/>
    </row>
    <row r="5145" spans="13:16" x14ac:dyDescent="0.25">
      <c r="M5145" s="10"/>
      <c r="N5145"/>
      <c r="O5145"/>
      <c r="P5145" s="10"/>
    </row>
    <row r="5146" spans="13:16" x14ac:dyDescent="0.25">
      <c r="M5146" s="10"/>
      <c r="N5146"/>
      <c r="O5146"/>
      <c r="P5146" s="10"/>
    </row>
    <row r="5147" spans="13:16" x14ac:dyDescent="0.25">
      <c r="M5147" s="10"/>
      <c r="N5147"/>
      <c r="O5147"/>
      <c r="P5147" s="10"/>
    </row>
    <row r="5148" spans="13:16" x14ac:dyDescent="0.25">
      <c r="M5148" s="10"/>
      <c r="N5148"/>
      <c r="O5148"/>
      <c r="P5148" s="10"/>
    </row>
    <row r="5149" spans="13:16" x14ac:dyDescent="0.25">
      <c r="M5149" s="10"/>
      <c r="N5149"/>
      <c r="O5149"/>
      <c r="P5149" s="10"/>
    </row>
    <row r="5150" spans="13:16" x14ac:dyDescent="0.25">
      <c r="M5150" s="10"/>
      <c r="N5150"/>
      <c r="O5150"/>
      <c r="P5150" s="10"/>
    </row>
    <row r="5151" spans="13:16" x14ac:dyDescent="0.25">
      <c r="M5151" s="10"/>
      <c r="N5151"/>
      <c r="O5151"/>
      <c r="P5151" s="10"/>
    </row>
    <row r="5152" spans="13:16" x14ac:dyDescent="0.25">
      <c r="M5152" s="10"/>
      <c r="N5152"/>
      <c r="O5152"/>
      <c r="P5152" s="10"/>
    </row>
    <row r="5153" spans="13:16" x14ac:dyDescent="0.25">
      <c r="M5153" s="10"/>
      <c r="N5153"/>
      <c r="O5153"/>
      <c r="P5153" s="10"/>
    </row>
    <row r="5154" spans="13:16" x14ac:dyDescent="0.25">
      <c r="M5154" s="10"/>
      <c r="N5154"/>
      <c r="O5154"/>
      <c r="P5154" s="10"/>
    </row>
    <row r="5155" spans="13:16" x14ac:dyDescent="0.25">
      <c r="M5155" s="10"/>
      <c r="N5155"/>
      <c r="O5155"/>
      <c r="P5155" s="10"/>
    </row>
    <row r="5156" spans="13:16" x14ac:dyDescent="0.25">
      <c r="M5156" s="10"/>
      <c r="N5156"/>
      <c r="O5156"/>
      <c r="P5156" s="10"/>
    </row>
    <row r="5157" spans="13:16" x14ac:dyDescent="0.25">
      <c r="M5157" s="10"/>
      <c r="N5157"/>
      <c r="O5157"/>
      <c r="P5157" s="10"/>
    </row>
    <row r="5158" spans="13:16" x14ac:dyDescent="0.25">
      <c r="M5158" s="10"/>
      <c r="N5158"/>
      <c r="O5158"/>
      <c r="P5158" s="10"/>
    </row>
    <row r="5159" spans="13:16" x14ac:dyDescent="0.25">
      <c r="M5159" s="10"/>
      <c r="N5159"/>
      <c r="O5159"/>
      <c r="P5159" s="10"/>
    </row>
    <row r="5160" spans="13:16" x14ac:dyDescent="0.25">
      <c r="M5160" s="10"/>
      <c r="N5160"/>
      <c r="O5160"/>
      <c r="P5160" s="10"/>
    </row>
    <row r="5161" spans="13:16" x14ac:dyDescent="0.25">
      <c r="M5161" s="10"/>
      <c r="N5161"/>
      <c r="O5161"/>
      <c r="P5161" s="10"/>
    </row>
    <row r="5162" spans="13:16" x14ac:dyDescent="0.25">
      <c r="M5162" s="10"/>
      <c r="N5162"/>
      <c r="O5162"/>
      <c r="P5162" s="10"/>
    </row>
    <row r="5163" spans="13:16" x14ac:dyDescent="0.25">
      <c r="M5163" s="10"/>
      <c r="N5163"/>
      <c r="O5163"/>
      <c r="P5163" s="10"/>
    </row>
    <row r="5164" spans="13:16" x14ac:dyDescent="0.25">
      <c r="M5164" s="10"/>
      <c r="N5164"/>
      <c r="O5164"/>
      <c r="P5164" s="10"/>
    </row>
    <row r="5165" spans="13:16" x14ac:dyDescent="0.25">
      <c r="M5165" s="10"/>
      <c r="N5165"/>
      <c r="O5165"/>
      <c r="P5165" s="10"/>
    </row>
    <row r="5166" spans="13:16" x14ac:dyDescent="0.25">
      <c r="M5166" s="10"/>
      <c r="N5166"/>
      <c r="O5166"/>
      <c r="P5166" s="10"/>
    </row>
    <row r="5167" spans="13:16" x14ac:dyDescent="0.25">
      <c r="M5167" s="10"/>
      <c r="N5167"/>
      <c r="O5167"/>
      <c r="P5167" s="10"/>
    </row>
    <row r="5168" spans="13:16" x14ac:dyDescent="0.25">
      <c r="M5168" s="10"/>
      <c r="N5168"/>
      <c r="O5168"/>
      <c r="P5168" s="10"/>
    </row>
    <row r="5169" spans="13:16" x14ac:dyDescent="0.25">
      <c r="M5169" s="10"/>
      <c r="N5169"/>
      <c r="O5169"/>
      <c r="P5169" s="10"/>
    </row>
    <row r="5170" spans="13:16" x14ac:dyDescent="0.25">
      <c r="M5170" s="10"/>
      <c r="N5170"/>
      <c r="O5170"/>
      <c r="P5170" s="10"/>
    </row>
    <row r="5171" spans="13:16" x14ac:dyDescent="0.25">
      <c r="M5171" s="10"/>
      <c r="N5171"/>
      <c r="O5171"/>
      <c r="P5171" s="10"/>
    </row>
    <row r="5172" spans="13:16" x14ac:dyDescent="0.25">
      <c r="M5172" s="10"/>
      <c r="N5172"/>
      <c r="O5172"/>
      <c r="P5172" s="10"/>
    </row>
    <row r="5173" spans="13:16" x14ac:dyDescent="0.25">
      <c r="M5173" s="10"/>
      <c r="N5173"/>
      <c r="O5173"/>
      <c r="P5173" s="10"/>
    </row>
    <row r="5174" spans="13:16" x14ac:dyDescent="0.25">
      <c r="M5174" s="10"/>
      <c r="N5174"/>
      <c r="O5174"/>
      <c r="P5174" s="10"/>
    </row>
    <row r="5175" spans="13:16" x14ac:dyDescent="0.25">
      <c r="M5175" s="10"/>
      <c r="N5175"/>
      <c r="O5175"/>
      <c r="P5175" s="10"/>
    </row>
    <row r="5176" spans="13:16" x14ac:dyDescent="0.25">
      <c r="M5176" s="10"/>
      <c r="N5176"/>
      <c r="O5176"/>
      <c r="P5176" s="10"/>
    </row>
    <row r="5177" spans="13:16" x14ac:dyDescent="0.25">
      <c r="M5177" s="10"/>
      <c r="N5177"/>
      <c r="O5177"/>
      <c r="P5177" s="10"/>
    </row>
    <row r="5178" spans="13:16" x14ac:dyDescent="0.25">
      <c r="M5178" s="10"/>
      <c r="N5178"/>
      <c r="O5178"/>
      <c r="P5178" s="10"/>
    </row>
    <row r="5179" spans="13:16" x14ac:dyDescent="0.25">
      <c r="M5179" s="10"/>
      <c r="N5179"/>
      <c r="O5179"/>
      <c r="P5179" s="10"/>
    </row>
    <row r="5180" spans="13:16" x14ac:dyDescent="0.25">
      <c r="M5180" s="10"/>
      <c r="N5180"/>
      <c r="O5180"/>
      <c r="P5180" s="10"/>
    </row>
    <row r="5181" spans="13:16" x14ac:dyDescent="0.25">
      <c r="M5181" s="10"/>
      <c r="N5181"/>
      <c r="O5181"/>
      <c r="P5181" s="10"/>
    </row>
    <row r="5182" spans="13:16" x14ac:dyDescent="0.25">
      <c r="M5182" s="10"/>
      <c r="N5182"/>
      <c r="O5182"/>
      <c r="P5182" s="10"/>
    </row>
    <row r="5183" spans="13:16" x14ac:dyDescent="0.25">
      <c r="M5183" s="10"/>
      <c r="N5183"/>
      <c r="O5183"/>
      <c r="P5183" s="10"/>
    </row>
    <row r="5184" spans="13:16" x14ac:dyDescent="0.25">
      <c r="M5184" s="10"/>
      <c r="N5184"/>
      <c r="O5184"/>
      <c r="P5184" s="10"/>
    </row>
    <row r="5185" spans="13:16" x14ac:dyDescent="0.25">
      <c r="M5185" s="10"/>
      <c r="N5185"/>
      <c r="O5185"/>
      <c r="P5185" s="10"/>
    </row>
    <row r="5186" spans="13:16" x14ac:dyDescent="0.25">
      <c r="M5186" s="10"/>
      <c r="N5186"/>
      <c r="O5186"/>
      <c r="P5186" s="10"/>
    </row>
    <row r="5187" spans="13:16" x14ac:dyDescent="0.25">
      <c r="M5187" s="10"/>
      <c r="N5187"/>
      <c r="O5187"/>
      <c r="P5187" s="10"/>
    </row>
    <row r="5188" spans="13:16" x14ac:dyDescent="0.25">
      <c r="M5188" s="10"/>
      <c r="N5188"/>
      <c r="O5188"/>
      <c r="P5188" s="10"/>
    </row>
    <row r="5189" spans="13:16" x14ac:dyDescent="0.25">
      <c r="M5189" s="10"/>
      <c r="N5189"/>
      <c r="O5189"/>
      <c r="P5189" s="10"/>
    </row>
    <row r="5190" spans="13:16" x14ac:dyDescent="0.25">
      <c r="M5190" s="10"/>
      <c r="N5190"/>
      <c r="O5190"/>
      <c r="P5190" s="10"/>
    </row>
    <row r="5191" spans="13:16" x14ac:dyDescent="0.25">
      <c r="M5191" s="10"/>
      <c r="N5191"/>
      <c r="O5191"/>
      <c r="P5191" s="10"/>
    </row>
    <row r="5192" spans="13:16" x14ac:dyDescent="0.25">
      <c r="M5192" s="10"/>
      <c r="N5192"/>
      <c r="O5192"/>
      <c r="P5192" s="10"/>
    </row>
    <row r="5193" spans="13:16" x14ac:dyDescent="0.25">
      <c r="M5193" s="10"/>
      <c r="N5193"/>
      <c r="O5193"/>
      <c r="P5193" s="10"/>
    </row>
    <row r="5194" spans="13:16" x14ac:dyDescent="0.25">
      <c r="M5194" s="10"/>
      <c r="N5194"/>
      <c r="O5194"/>
      <c r="P5194" s="10"/>
    </row>
    <row r="5195" spans="13:16" x14ac:dyDescent="0.25">
      <c r="M5195" s="10"/>
      <c r="N5195"/>
      <c r="O5195"/>
      <c r="P5195" s="10"/>
    </row>
    <row r="5196" spans="13:16" x14ac:dyDescent="0.25">
      <c r="M5196" s="10"/>
      <c r="N5196"/>
      <c r="O5196"/>
      <c r="P5196" s="10"/>
    </row>
    <row r="5197" spans="13:16" x14ac:dyDescent="0.25">
      <c r="M5197" s="10"/>
      <c r="N5197"/>
      <c r="O5197"/>
      <c r="P5197" s="10"/>
    </row>
    <row r="5198" spans="13:16" x14ac:dyDescent="0.25">
      <c r="M5198" s="10"/>
      <c r="N5198"/>
      <c r="O5198"/>
      <c r="P5198" s="10"/>
    </row>
    <row r="5199" spans="13:16" x14ac:dyDescent="0.25">
      <c r="M5199" s="10"/>
      <c r="N5199"/>
      <c r="O5199"/>
      <c r="P5199" s="10"/>
    </row>
    <row r="5200" spans="13:16" x14ac:dyDescent="0.25">
      <c r="M5200" s="10"/>
      <c r="N5200"/>
      <c r="O5200"/>
      <c r="P5200" s="10"/>
    </row>
    <row r="5201" spans="13:16" x14ac:dyDescent="0.25">
      <c r="M5201" s="10"/>
      <c r="N5201"/>
      <c r="O5201"/>
      <c r="P5201" s="10"/>
    </row>
    <row r="5202" spans="13:16" x14ac:dyDescent="0.25">
      <c r="M5202" s="10"/>
      <c r="N5202"/>
      <c r="O5202"/>
      <c r="P5202" s="10"/>
    </row>
    <row r="5203" spans="13:16" x14ac:dyDescent="0.25">
      <c r="M5203" s="10"/>
      <c r="N5203"/>
      <c r="O5203"/>
      <c r="P5203" s="10"/>
    </row>
    <row r="5204" spans="13:16" x14ac:dyDescent="0.25">
      <c r="M5204" s="10"/>
      <c r="N5204"/>
      <c r="O5204"/>
      <c r="P5204" s="10"/>
    </row>
    <row r="5205" spans="13:16" x14ac:dyDescent="0.25">
      <c r="M5205" s="10"/>
      <c r="N5205"/>
      <c r="O5205"/>
      <c r="P5205" s="10"/>
    </row>
    <row r="5206" spans="13:16" x14ac:dyDescent="0.25">
      <c r="M5206" s="10"/>
      <c r="N5206"/>
      <c r="O5206"/>
      <c r="P5206" s="10"/>
    </row>
    <row r="5207" spans="13:16" x14ac:dyDescent="0.25">
      <c r="M5207" s="10"/>
      <c r="N5207"/>
      <c r="O5207"/>
      <c r="P5207" s="10"/>
    </row>
    <row r="5208" spans="13:16" x14ac:dyDescent="0.25">
      <c r="M5208" s="10"/>
      <c r="N5208"/>
      <c r="O5208"/>
      <c r="P5208" s="10"/>
    </row>
    <row r="5209" spans="13:16" x14ac:dyDescent="0.25">
      <c r="M5209" s="10"/>
      <c r="N5209"/>
      <c r="O5209"/>
      <c r="P5209" s="10"/>
    </row>
    <row r="5210" spans="13:16" x14ac:dyDescent="0.25">
      <c r="M5210" s="10"/>
      <c r="N5210"/>
      <c r="O5210"/>
      <c r="P5210" s="10"/>
    </row>
    <row r="5211" spans="13:16" x14ac:dyDescent="0.25">
      <c r="M5211" s="10"/>
      <c r="N5211"/>
      <c r="O5211"/>
      <c r="P5211" s="10"/>
    </row>
    <row r="5212" spans="13:16" x14ac:dyDescent="0.25">
      <c r="M5212" s="10"/>
      <c r="N5212"/>
      <c r="O5212"/>
      <c r="P5212" s="10"/>
    </row>
    <row r="5213" spans="13:16" x14ac:dyDescent="0.25">
      <c r="M5213" s="10"/>
      <c r="N5213"/>
      <c r="O5213"/>
      <c r="P5213" s="10"/>
    </row>
    <row r="5214" spans="13:16" x14ac:dyDescent="0.25">
      <c r="M5214" s="10"/>
      <c r="N5214"/>
      <c r="O5214"/>
      <c r="P5214" s="10"/>
    </row>
    <row r="5215" spans="13:16" x14ac:dyDescent="0.25">
      <c r="M5215" s="10"/>
      <c r="N5215"/>
      <c r="O5215"/>
      <c r="P5215" s="10"/>
    </row>
    <row r="5216" spans="13:16" x14ac:dyDescent="0.25">
      <c r="M5216" s="10"/>
      <c r="N5216"/>
      <c r="O5216"/>
      <c r="P5216" s="10"/>
    </row>
    <row r="5217" spans="13:16" x14ac:dyDescent="0.25">
      <c r="M5217" s="10"/>
      <c r="N5217"/>
      <c r="O5217"/>
      <c r="P5217" s="10"/>
    </row>
    <row r="5218" spans="13:16" x14ac:dyDescent="0.25">
      <c r="M5218" s="10"/>
      <c r="N5218"/>
      <c r="O5218"/>
      <c r="P5218" s="10"/>
    </row>
    <row r="5219" spans="13:16" x14ac:dyDescent="0.25">
      <c r="M5219" s="10"/>
      <c r="N5219"/>
      <c r="O5219"/>
      <c r="P5219" s="10"/>
    </row>
    <row r="5220" spans="13:16" x14ac:dyDescent="0.25">
      <c r="M5220" s="10"/>
      <c r="N5220"/>
      <c r="O5220"/>
      <c r="P5220" s="10"/>
    </row>
    <row r="5221" spans="13:16" x14ac:dyDescent="0.25">
      <c r="M5221" s="10"/>
      <c r="N5221"/>
      <c r="O5221"/>
      <c r="P5221" s="10"/>
    </row>
    <row r="5222" spans="13:16" x14ac:dyDescent="0.25">
      <c r="M5222" s="10"/>
      <c r="N5222"/>
      <c r="O5222"/>
      <c r="P5222" s="10"/>
    </row>
    <row r="5223" spans="13:16" x14ac:dyDescent="0.25">
      <c r="M5223" s="10"/>
      <c r="N5223"/>
      <c r="O5223"/>
      <c r="P5223" s="10"/>
    </row>
    <row r="5224" spans="13:16" x14ac:dyDescent="0.25">
      <c r="M5224" s="10"/>
      <c r="N5224"/>
      <c r="O5224"/>
      <c r="P5224" s="10"/>
    </row>
    <row r="5225" spans="13:16" x14ac:dyDescent="0.25">
      <c r="M5225" s="10"/>
      <c r="N5225"/>
      <c r="O5225"/>
      <c r="P5225" s="10"/>
    </row>
    <row r="5226" spans="13:16" x14ac:dyDescent="0.25">
      <c r="M5226" s="10"/>
      <c r="N5226"/>
      <c r="O5226"/>
      <c r="P5226" s="10"/>
    </row>
    <row r="5227" spans="13:16" x14ac:dyDescent="0.25">
      <c r="M5227" s="10"/>
      <c r="N5227"/>
      <c r="O5227"/>
      <c r="P5227" s="10"/>
    </row>
    <row r="5228" spans="13:16" x14ac:dyDescent="0.25">
      <c r="M5228" s="10"/>
      <c r="N5228"/>
      <c r="O5228"/>
      <c r="P5228" s="10"/>
    </row>
    <row r="5229" spans="13:16" x14ac:dyDescent="0.25">
      <c r="M5229" s="10"/>
      <c r="N5229"/>
      <c r="O5229"/>
      <c r="P5229" s="10"/>
    </row>
    <row r="5230" spans="13:16" x14ac:dyDescent="0.25">
      <c r="M5230" s="10"/>
      <c r="N5230"/>
      <c r="O5230"/>
      <c r="P5230" s="10"/>
    </row>
    <row r="5231" spans="13:16" x14ac:dyDescent="0.25">
      <c r="M5231" s="10"/>
      <c r="N5231"/>
      <c r="O5231"/>
      <c r="P5231" s="10"/>
    </row>
    <row r="5232" spans="13:16" x14ac:dyDescent="0.25">
      <c r="M5232" s="10"/>
      <c r="N5232"/>
      <c r="O5232"/>
      <c r="P5232" s="10"/>
    </row>
    <row r="5233" spans="13:16" x14ac:dyDescent="0.25">
      <c r="M5233" s="10"/>
      <c r="N5233"/>
      <c r="O5233"/>
      <c r="P5233" s="10"/>
    </row>
    <row r="5234" spans="13:16" x14ac:dyDescent="0.25">
      <c r="M5234" s="10"/>
      <c r="N5234"/>
      <c r="O5234"/>
      <c r="P5234" s="10"/>
    </row>
    <row r="5235" spans="13:16" x14ac:dyDescent="0.25">
      <c r="M5235" s="10"/>
      <c r="N5235"/>
      <c r="O5235"/>
      <c r="P5235" s="10"/>
    </row>
    <row r="5236" spans="13:16" x14ac:dyDescent="0.25">
      <c r="M5236" s="10"/>
      <c r="N5236"/>
      <c r="O5236"/>
      <c r="P5236" s="10"/>
    </row>
    <row r="5237" spans="13:16" x14ac:dyDescent="0.25">
      <c r="M5237" s="10"/>
      <c r="N5237"/>
      <c r="O5237"/>
      <c r="P5237" s="10"/>
    </row>
    <row r="5238" spans="13:16" x14ac:dyDescent="0.25">
      <c r="M5238" s="10"/>
      <c r="N5238"/>
      <c r="O5238"/>
      <c r="P5238" s="10"/>
    </row>
    <row r="5239" spans="13:16" x14ac:dyDescent="0.25">
      <c r="M5239" s="10"/>
      <c r="N5239"/>
      <c r="O5239"/>
      <c r="P5239" s="10"/>
    </row>
    <row r="5240" spans="13:16" x14ac:dyDescent="0.25">
      <c r="M5240" s="10"/>
      <c r="N5240"/>
      <c r="O5240"/>
      <c r="P5240" s="10"/>
    </row>
    <row r="5241" spans="13:16" x14ac:dyDescent="0.25">
      <c r="M5241" s="10"/>
      <c r="N5241"/>
      <c r="O5241"/>
      <c r="P5241" s="10"/>
    </row>
    <row r="5242" spans="13:16" x14ac:dyDescent="0.25">
      <c r="M5242" s="10"/>
      <c r="N5242"/>
      <c r="O5242"/>
      <c r="P5242" s="10"/>
    </row>
    <row r="5243" spans="13:16" x14ac:dyDescent="0.25">
      <c r="M5243" s="10"/>
      <c r="N5243"/>
      <c r="O5243"/>
      <c r="P5243" s="10"/>
    </row>
    <row r="5244" spans="13:16" x14ac:dyDescent="0.25">
      <c r="M5244" s="10"/>
      <c r="N5244"/>
      <c r="O5244"/>
      <c r="P5244" s="10"/>
    </row>
    <row r="5245" spans="13:16" x14ac:dyDescent="0.25">
      <c r="M5245" s="10"/>
      <c r="N5245"/>
      <c r="O5245"/>
      <c r="P5245" s="10"/>
    </row>
    <row r="5246" spans="13:16" x14ac:dyDescent="0.25">
      <c r="M5246" s="10"/>
      <c r="N5246"/>
      <c r="O5246"/>
      <c r="P5246" s="10"/>
    </row>
    <row r="5247" spans="13:16" x14ac:dyDescent="0.25">
      <c r="M5247" s="10"/>
      <c r="N5247"/>
      <c r="O5247"/>
      <c r="P5247" s="10"/>
    </row>
    <row r="5248" spans="13:16" x14ac:dyDescent="0.25">
      <c r="M5248" s="10"/>
      <c r="N5248"/>
      <c r="O5248"/>
      <c r="P5248" s="10"/>
    </row>
    <row r="5249" spans="13:16" x14ac:dyDescent="0.25">
      <c r="M5249" s="10"/>
      <c r="N5249"/>
      <c r="O5249"/>
      <c r="P5249" s="10"/>
    </row>
    <row r="5250" spans="13:16" x14ac:dyDescent="0.25">
      <c r="M5250" s="10"/>
      <c r="N5250"/>
      <c r="O5250"/>
      <c r="P5250" s="10"/>
    </row>
    <row r="5251" spans="13:16" x14ac:dyDescent="0.25">
      <c r="M5251" s="10"/>
      <c r="N5251"/>
      <c r="O5251"/>
      <c r="P5251" s="10"/>
    </row>
    <row r="5252" spans="13:16" x14ac:dyDescent="0.25">
      <c r="M5252" s="10"/>
      <c r="N5252"/>
      <c r="O5252"/>
      <c r="P5252" s="10"/>
    </row>
    <row r="5253" spans="13:16" x14ac:dyDescent="0.25">
      <c r="M5253" s="10"/>
      <c r="N5253"/>
      <c r="O5253"/>
      <c r="P5253" s="10"/>
    </row>
    <row r="5254" spans="13:16" x14ac:dyDescent="0.25">
      <c r="M5254" s="10"/>
      <c r="N5254"/>
      <c r="O5254"/>
      <c r="P5254" s="10"/>
    </row>
    <row r="5255" spans="13:16" x14ac:dyDescent="0.25">
      <c r="M5255" s="10"/>
      <c r="N5255"/>
      <c r="O5255"/>
      <c r="P5255" s="10"/>
    </row>
    <row r="5256" spans="13:16" x14ac:dyDescent="0.25">
      <c r="M5256" s="10"/>
      <c r="N5256"/>
      <c r="O5256"/>
      <c r="P5256" s="10"/>
    </row>
    <row r="5257" spans="13:16" x14ac:dyDescent="0.25">
      <c r="M5257" s="10"/>
      <c r="N5257"/>
      <c r="O5257"/>
      <c r="P5257" s="10"/>
    </row>
    <row r="5258" spans="13:16" x14ac:dyDescent="0.25">
      <c r="M5258" s="10"/>
      <c r="N5258"/>
      <c r="O5258"/>
      <c r="P5258" s="10"/>
    </row>
    <row r="5259" spans="13:16" x14ac:dyDescent="0.25">
      <c r="M5259" s="10"/>
      <c r="N5259"/>
      <c r="O5259"/>
      <c r="P5259" s="10"/>
    </row>
    <row r="5260" spans="13:16" x14ac:dyDescent="0.25">
      <c r="M5260" s="10"/>
      <c r="N5260"/>
      <c r="O5260"/>
      <c r="P5260" s="10"/>
    </row>
    <row r="5261" spans="13:16" x14ac:dyDescent="0.25">
      <c r="M5261" s="10"/>
      <c r="N5261"/>
      <c r="O5261"/>
      <c r="P5261" s="10"/>
    </row>
    <row r="5262" spans="13:16" x14ac:dyDescent="0.25">
      <c r="M5262" s="10"/>
      <c r="N5262"/>
      <c r="O5262"/>
      <c r="P5262" s="10"/>
    </row>
    <row r="5263" spans="13:16" x14ac:dyDescent="0.25">
      <c r="M5263" s="10"/>
      <c r="N5263"/>
      <c r="O5263"/>
      <c r="P5263" s="10"/>
    </row>
    <row r="5264" spans="13:16" x14ac:dyDescent="0.25">
      <c r="M5264" s="10"/>
      <c r="N5264"/>
      <c r="O5264"/>
      <c r="P5264" s="10"/>
    </row>
    <row r="5265" spans="13:16" x14ac:dyDescent="0.25">
      <c r="M5265" s="10"/>
      <c r="N5265"/>
      <c r="O5265"/>
      <c r="P5265" s="10"/>
    </row>
    <row r="5266" spans="13:16" x14ac:dyDescent="0.25">
      <c r="M5266" s="10"/>
      <c r="N5266"/>
      <c r="O5266"/>
      <c r="P5266" s="10"/>
    </row>
    <row r="5267" spans="13:16" x14ac:dyDescent="0.25">
      <c r="M5267" s="10"/>
      <c r="N5267"/>
      <c r="O5267"/>
      <c r="P5267" s="10"/>
    </row>
    <row r="5268" spans="13:16" x14ac:dyDescent="0.25">
      <c r="M5268" s="10"/>
      <c r="N5268"/>
      <c r="O5268"/>
      <c r="P5268" s="10"/>
    </row>
    <row r="5269" spans="13:16" x14ac:dyDescent="0.25">
      <c r="M5269" s="10"/>
      <c r="N5269"/>
      <c r="O5269"/>
      <c r="P5269" s="10"/>
    </row>
    <row r="5270" spans="13:16" x14ac:dyDescent="0.25">
      <c r="M5270" s="10"/>
      <c r="N5270"/>
      <c r="O5270"/>
      <c r="P5270" s="10"/>
    </row>
    <row r="5271" spans="13:16" x14ac:dyDescent="0.25">
      <c r="M5271" s="10"/>
      <c r="N5271"/>
      <c r="O5271"/>
      <c r="P5271" s="10"/>
    </row>
    <row r="5272" spans="13:16" x14ac:dyDescent="0.25">
      <c r="M5272" s="10"/>
      <c r="N5272"/>
      <c r="O5272"/>
      <c r="P5272" s="10"/>
    </row>
    <row r="5273" spans="13:16" x14ac:dyDescent="0.25">
      <c r="M5273" s="10"/>
      <c r="N5273"/>
      <c r="O5273"/>
      <c r="P5273" s="10"/>
    </row>
    <row r="5274" spans="13:16" x14ac:dyDescent="0.25">
      <c r="M5274" s="10"/>
      <c r="N5274"/>
      <c r="O5274"/>
      <c r="P5274" s="10"/>
    </row>
    <row r="5275" spans="13:16" x14ac:dyDescent="0.25">
      <c r="M5275" s="10"/>
      <c r="N5275"/>
      <c r="O5275"/>
      <c r="P5275" s="10"/>
    </row>
    <row r="5276" spans="13:16" x14ac:dyDescent="0.25">
      <c r="M5276" s="10"/>
      <c r="N5276"/>
      <c r="O5276"/>
      <c r="P5276" s="10"/>
    </row>
    <row r="5277" spans="13:16" x14ac:dyDescent="0.25">
      <c r="M5277" s="10"/>
      <c r="N5277"/>
      <c r="O5277"/>
      <c r="P5277" s="10"/>
    </row>
    <row r="5278" spans="13:16" x14ac:dyDescent="0.25">
      <c r="M5278" s="10"/>
      <c r="N5278"/>
      <c r="O5278"/>
      <c r="P5278" s="10"/>
    </row>
    <row r="5279" spans="13:16" x14ac:dyDescent="0.25">
      <c r="M5279" s="10"/>
      <c r="N5279"/>
      <c r="O5279"/>
      <c r="P5279" s="10"/>
    </row>
    <row r="5280" spans="13:16" x14ac:dyDescent="0.25">
      <c r="M5280" s="10"/>
      <c r="N5280"/>
      <c r="O5280"/>
      <c r="P5280" s="10"/>
    </row>
    <row r="5281" spans="13:16" x14ac:dyDescent="0.25">
      <c r="M5281" s="10"/>
      <c r="N5281"/>
      <c r="O5281"/>
      <c r="P5281" s="10"/>
    </row>
    <row r="5282" spans="13:16" x14ac:dyDescent="0.25">
      <c r="M5282" s="10"/>
      <c r="N5282"/>
      <c r="O5282"/>
      <c r="P5282" s="10"/>
    </row>
    <row r="5283" spans="13:16" x14ac:dyDescent="0.25">
      <c r="M5283" s="10"/>
      <c r="N5283"/>
      <c r="O5283"/>
      <c r="P5283" s="10"/>
    </row>
    <row r="5284" spans="13:16" x14ac:dyDescent="0.25">
      <c r="M5284" s="10"/>
      <c r="N5284"/>
      <c r="O5284"/>
      <c r="P5284" s="10"/>
    </row>
    <row r="5285" spans="13:16" x14ac:dyDescent="0.25">
      <c r="M5285" s="10"/>
      <c r="N5285"/>
      <c r="O5285"/>
      <c r="P5285" s="10"/>
    </row>
    <row r="5286" spans="13:16" x14ac:dyDescent="0.25">
      <c r="M5286" s="10"/>
      <c r="N5286"/>
      <c r="O5286"/>
      <c r="P5286" s="10"/>
    </row>
    <row r="5287" spans="13:16" x14ac:dyDescent="0.25">
      <c r="M5287" s="10"/>
      <c r="N5287"/>
      <c r="O5287"/>
      <c r="P5287" s="10"/>
    </row>
    <row r="5288" spans="13:16" x14ac:dyDescent="0.25">
      <c r="M5288" s="10"/>
      <c r="N5288"/>
      <c r="O5288"/>
      <c r="P5288" s="10"/>
    </row>
    <row r="5289" spans="13:16" x14ac:dyDescent="0.25">
      <c r="M5289" s="10"/>
      <c r="N5289"/>
      <c r="O5289"/>
      <c r="P5289" s="10"/>
    </row>
    <row r="5290" spans="13:16" x14ac:dyDescent="0.25">
      <c r="M5290" s="10"/>
      <c r="N5290"/>
      <c r="O5290"/>
      <c r="P5290" s="10"/>
    </row>
    <row r="5291" spans="13:16" x14ac:dyDescent="0.25">
      <c r="M5291" s="10"/>
      <c r="N5291"/>
      <c r="O5291"/>
      <c r="P5291" s="10"/>
    </row>
    <row r="5292" spans="13:16" x14ac:dyDescent="0.25">
      <c r="M5292" s="10"/>
      <c r="N5292"/>
      <c r="O5292"/>
      <c r="P5292" s="10"/>
    </row>
    <row r="5293" spans="13:16" x14ac:dyDescent="0.25">
      <c r="M5293" s="10"/>
      <c r="N5293"/>
      <c r="O5293"/>
      <c r="P5293" s="10"/>
    </row>
    <row r="5294" spans="13:16" x14ac:dyDescent="0.25">
      <c r="M5294" s="10"/>
      <c r="N5294"/>
      <c r="O5294"/>
      <c r="P5294" s="10"/>
    </row>
    <row r="5295" spans="13:16" x14ac:dyDescent="0.25">
      <c r="M5295" s="10"/>
      <c r="N5295"/>
      <c r="O5295"/>
      <c r="P5295" s="10"/>
    </row>
    <row r="5296" spans="13:16" x14ac:dyDescent="0.25">
      <c r="M5296" s="10"/>
      <c r="N5296"/>
      <c r="O5296"/>
      <c r="P5296" s="10"/>
    </row>
    <row r="5297" spans="13:16" x14ac:dyDescent="0.25">
      <c r="M5297" s="10"/>
      <c r="N5297"/>
      <c r="O5297"/>
      <c r="P5297" s="10"/>
    </row>
    <row r="5298" spans="13:16" x14ac:dyDescent="0.25">
      <c r="M5298" s="10"/>
      <c r="N5298"/>
      <c r="O5298"/>
      <c r="P5298" s="10"/>
    </row>
    <row r="5299" spans="13:16" x14ac:dyDescent="0.25">
      <c r="M5299" s="10"/>
      <c r="N5299"/>
      <c r="O5299"/>
      <c r="P5299" s="10"/>
    </row>
    <row r="5300" spans="13:16" x14ac:dyDescent="0.25">
      <c r="M5300" s="10"/>
      <c r="N5300"/>
      <c r="O5300"/>
      <c r="P5300" s="10"/>
    </row>
    <row r="5301" spans="13:16" x14ac:dyDescent="0.25">
      <c r="M5301" s="10"/>
      <c r="N5301"/>
      <c r="O5301"/>
      <c r="P5301" s="10"/>
    </row>
    <row r="5302" spans="13:16" x14ac:dyDescent="0.25">
      <c r="M5302" s="10"/>
      <c r="N5302"/>
      <c r="O5302"/>
      <c r="P5302" s="10"/>
    </row>
    <row r="5303" spans="13:16" x14ac:dyDescent="0.25">
      <c r="M5303" s="10"/>
      <c r="N5303"/>
      <c r="O5303"/>
      <c r="P5303" s="10"/>
    </row>
    <row r="5304" spans="13:16" x14ac:dyDescent="0.25">
      <c r="M5304" s="10"/>
      <c r="N5304"/>
      <c r="O5304"/>
      <c r="P5304" s="10"/>
    </row>
    <row r="5305" spans="13:16" x14ac:dyDescent="0.25">
      <c r="M5305" s="10"/>
      <c r="N5305"/>
      <c r="O5305"/>
      <c r="P5305" s="10"/>
    </row>
    <row r="5306" spans="13:16" x14ac:dyDescent="0.25">
      <c r="M5306" s="10"/>
      <c r="N5306"/>
      <c r="O5306"/>
      <c r="P5306" s="10"/>
    </row>
    <row r="5307" spans="13:16" x14ac:dyDescent="0.25">
      <c r="M5307" s="10"/>
      <c r="N5307"/>
      <c r="O5307"/>
      <c r="P5307" s="10"/>
    </row>
    <row r="5308" spans="13:16" x14ac:dyDescent="0.25">
      <c r="M5308" s="10"/>
      <c r="N5308"/>
      <c r="O5308"/>
      <c r="P5308" s="10"/>
    </row>
    <row r="5309" spans="13:16" x14ac:dyDescent="0.25">
      <c r="M5309" s="10"/>
      <c r="N5309"/>
      <c r="O5309"/>
      <c r="P5309" s="10"/>
    </row>
    <row r="5310" spans="13:16" x14ac:dyDescent="0.25">
      <c r="M5310" s="10"/>
      <c r="N5310"/>
      <c r="O5310"/>
      <c r="P5310" s="10"/>
    </row>
    <row r="5311" spans="13:16" x14ac:dyDescent="0.25">
      <c r="M5311" s="10"/>
      <c r="N5311"/>
      <c r="O5311"/>
      <c r="P5311" s="10"/>
    </row>
    <row r="5312" spans="13:16" x14ac:dyDescent="0.25">
      <c r="M5312" s="10"/>
      <c r="N5312"/>
      <c r="O5312"/>
      <c r="P5312" s="10"/>
    </row>
    <row r="5313" spans="13:16" x14ac:dyDescent="0.25">
      <c r="M5313" s="10"/>
      <c r="N5313"/>
      <c r="O5313"/>
      <c r="P5313" s="10"/>
    </row>
    <row r="5314" spans="13:16" x14ac:dyDescent="0.25">
      <c r="M5314" s="10"/>
      <c r="N5314"/>
      <c r="O5314"/>
      <c r="P5314" s="10"/>
    </row>
    <row r="5315" spans="13:16" x14ac:dyDescent="0.25">
      <c r="M5315" s="10"/>
      <c r="N5315"/>
      <c r="O5315"/>
      <c r="P5315" s="10"/>
    </row>
    <row r="5316" spans="13:16" x14ac:dyDescent="0.25">
      <c r="M5316" s="10"/>
      <c r="N5316"/>
      <c r="O5316"/>
      <c r="P5316" s="10"/>
    </row>
    <row r="5317" spans="13:16" x14ac:dyDescent="0.25">
      <c r="M5317" s="10"/>
      <c r="N5317"/>
      <c r="O5317"/>
      <c r="P5317" s="10"/>
    </row>
    <row r="5318" spans="13:16" x14ac:dyDescent="0.25">
      <c r="M5318" s="10"/>
      <c r="N5318"/>
      <c r="O5318"/>
      <c r="P5318" s="10"/>
    </row>
    <row r="5319" spans="13:16" x14ac:dyDescent="0.25">
      <c r="M5319" s="10"/>
      <c r="N5319"/>
      <c r="O5319"/>
      <c r="P5319" s="10"/>
    </row>
    <row r="5320" spans="13:16" x14ac:dyDescent="0.25">
      <c r="M5320" s="10"/>
      <c r="N5320"/>
      <c r="O5320"/>
      <c r="P5320" s="10"/>
    </row>
    <row r="5321" spans="13:16" x14ac:dyDescent="0.25">
      <c r="M5321" s="10"/>
      <c r="N5321"/>
      <c r="O5321"/>
      <c r="P5321" s="10"/>
    </row>
    <row r="5322" spans="13:16" x14ac:dyDescent="0.25">
      <c r="M5322" s="10"/>
      <c r="N5322"/>
      <c r="O5322"/>
      <c r="P5322" s="10"/>
    </row>
    <row r="5323" spans="13:16" x14ac:dyDescent="0.25">
      <c r="M5323" s="10"/>
      <c r="N5323"/>
      <c r="O5323"/>
      <c r="P5323" s="10"/>
    </row>
    <row r="5324" spans="13:16" x14ac:dyDescent="0.25">
      <c r="M5324" s="10"/>
      <c r="N5324"/>
      <c r="O5324"/>
      <c r="P5324" s="10"/>
    </row>
    <row r="5325" spans="13:16" x14ac:dyDescent="0.25">
      <c r="M5325" s="10"/>
      <c r="N5325"/>
      <c r="O5325"/>
      <c r="P5325" s="10"/>
    </row>
    <row r="5326" spans="13:16" x14ac:dyDescent="0.25">
      <c r="M5326" s="10"/>
      <c r="N5326"/>
      <c r="O5326"/>
      <c r="P5326" s="10"/>
    </row>
    <row r="5327" spans="13:16" x14ac:dyDescent="0.25">
      <c r="M5327" s="10"/>
      <c r="N5327"/>
      <c r="O5327"/>
      <c r="P5327" s="10"/>
    </row>
    <row r="5328" spans="13:16" x14ac:dyDescent="0.25">
      <c r="M5328" s="10"/>
      <c r="N5328"/>
      <c r="O5328"/>
      <c r="P5328" s="10"/>
    </row>
    <row r="5329" spans="13:16" x14ac:dyDescent="0.25">
      <c r="M5329" s="10"/>
      <c r="N5329"/>
      <c r="O5329"/>
      <c r="P5329" s="10"/>
    </row>
    <row r="5330" spans="13:16" x14ac:dyDescent="0.25">
      <c r="M5330" s="10"/>
      <c r="N5330"/>
      <c r="O5330"/>
      <c r="P5330" s="10"/>
    </row>
    <row r="5331" spans="13:16" x14ac:dyDescent="0.25">
      <c r="M5331" s="10"/>
      <c r="N5331"/>
      <c r="O5331"/>
      <c r="P5331" s="10"/>
    </row>
    <row r="5332" spans="13:16" x14ac:dyDescent="0.25">
      <c r="M5332" s="10"/>
      <c r="N5332"/>
      <c r="O5332"/>
      <c r="P5332" s="10"/>
    </row>
    <row r="5333" spans="13:16" x14ac:dyDescent="0.25">
      <c r="M5333" s="10"/>
      <c r="N5333"/>
      <c r="O5333"/>
      <c r="P5333" s="10"/>
    </row>
    <row r="5334" spans="13:16" x14ac:dyDescent="0.25">
      <c r="M5334" s="10"/>
      <c r="N5334"/>
      <c r="O5334"/>
      <c r="P5334" s="10"/>
    </row>
    <row r="5335" spans="13:16" x14ac:dyDescent="0.25">
      <c r="M5335" s="10"/>
      <c r="N5335"/>
      <c r="O5335"/>
      <c r="P5335" s="10"/>
    </row>
    <row r="5336" spans="13:16" x14ac:dyDescent="0.25">
      <c r="M5336" s="10"/>
      <c r="N5336"/>
      <c r="O5336"/>
      <c r="P5336" s="10"/>
    </row>
    <row r="5337" spans="13:16" x14ac:dyDescent="0.25">
      <c r="M5337" s="10"/>
      <c r="N5337"/>
      <c r="O5337"/>
      <c r="P5337" s="10"/>
    </row>
    <row r="5338" spans="13:16" x14ac:dyDescent="0.25">
      <c r="M5338" s="10"/>
      <c r="N5338"/>
      <c r="O5338"/>
      <c r="P5338" s="10"/>
    </row>
    <row r="5339" spans="13:16" x14ac:dyDescent="0.25">
      <c r="M5339" s="10"/>
      <c r="N5339"/>
      <c r="O5339"/>
      <c r="P5339" s="10"/>
    </row>
    <row r="5340" spans="13:16" x14ac:dyDescent="0.25">
      <c r="M5340" s="10"/>
      <c r="N5340"/>
      <c r="O5340"/>
      <c r="P5340" s="10"/>
    </row>
    <row r="5341" spans="13:16" x14ac:dyDescent="0.25">
      <c r="M5341" s="10"/>
      <c r="N5341"/>
      <c r="O5341"/>
      <c r="P5341" s="10"/>
    </row>
    <row r="5342" spans="13:16" x14ac:dyDescent="0.25">
      <c r="M5342" s="10"/>
      <c r="N5342"/>
      <c r="O5342"/>
      <c r="P5342" s="10"/>
    </row>
    <row r="5343" spans="13:16" x14ac:dyDescent="0.25">
      <c r="M5343" s="10"/>
      <c r="N5343"/>
      <c r="O5343"/>
      <c r="P5343" s="10"/>
    </row>
    <row r="5344" spans="13:16" x14ac:dyDescent="0.25">
      <c r="M5344" s="10"/>
      <c r="N5344"/>
      <c r="O5344"/>
      <c r="P5344" s="10"/>
    </row>
    <row r="5345" spans="13:16" x14ac:dyDescent="0.25">
      <c r="M5345" s="10"/>
      <c r="N5345"/>
      <c r="O5345"/>
      <c r="P5345" s="10"/>
    </row>
    <row r="5346" spans="13:16" x14ac:dyDescent="0.25">
      <c r="M5346" s="10"/>
      <c r="N5346"/>
      <c r="O5346"/>
      <c r="P5346" s="10"/>
    </row>
    <row r="5347" spans="13:16" x14ac:dyDescent="0.25">
      <c r="M5347" s="10"/>
      <c r="N5347"/>
      <c r="O5347"/>
      <c r="P5347" s="10"/>
    </row>
    <row r="5348" spans="13:16" x14ac:dyDescent="0.25">
      <c r="M5348" s="10"/>
      <c r="N5348"/>
      <c r="O5348"/>
      <c r="P5348" s="10"/>
    </row>
    <row r="5349" spans="13:16" x14ac:dyDescent="0.25">
      <c r="M5349" s="10"/>
      <c r="N5349"/>
      <c r="O5349"/>
      <c r="P5349" s="10"/>
    </row>
    <row r="5350" spans="13:16" x14ac:dyDescent="0.25">
      <c r="M5350" s="10"/>
      <c r="N5350"/>
      <c r="O5350"/>
      <c r="P5350" s="10"/>
    </row>
    <row r="5351" spans="13:16" x14ac:dyDescent="0.25">
      <c r="M5351" s="10"/>
      <c r="N5351"/>
      <c r="O5351"/>
      <c r="P5351" s="10"/>
    </row>
    <row r="5352" spans="13:16" x14ac:dyDescent="0.25">
      <c r="M5352" s="10"/>
      <c r="N5352"/>
      <c r="O5352"/>
      <c r="P5352" s="10"/>
    </row>
    <row r="5353" spans="13:16" x14ac:dyDescent="0.25">
      <c r="M5353" s="10"/>
      <c r="N5353"/>
      <c r="O5353"/>
      <c r="P5353" s="10"/>
    </row>
    <row r="5354" spans="13:16" x14ac:dyDescent="0.25">
      <c r="M5354" s="10"/>
      <c r="N5354"/>
      <c r="O5354"/>
      <c r="P5354" s="10"/>
    </row>
    <row r="5355" spans="13:16" x14ac:dyDescent="0.25">
      <c r="M5355" s="10"/>
      <c r="N5355"/>
      <c r="O5355"/>
      <c r="P5355" s="10"/>
    </row>
    <row r="5356" spans="13:16" x14ac:dyDescent="0.25">
      <c r="M5356" s="10"/>
      <c r="N5356"/>
      <c r="O5356"/>
      <c r="P5356" s="10"/>
    </row>
    <row r="5357" spans="13:16" x14ac:dyDescent="0.25">
      <c r="M5357" s="10"/>
      <c r="N5357"/>
      <c r="O5357"/>
      <c r="P5357" s="10"/>
    </row>
    <row r="5358" spans="13:16" x14ac:dyDescent="0.25">
      <c r="M5358" s="10"/>
      <c r="N5358"/>
      <c r="O5358"/>
      <c r="P5358" s="10"/>
    </row>
    <row r="5359" spans="13:16" x14ac:dyDescent="0.25">
      <c r="M5359" s="10"/>
      <c r="N5359"/>
      <c r="O5359"/>
      <c r="P5359" s="10"/>
    </row>
    <row r="5360" spans="13:16" x14ac:dyDescent="0.25">
      <c r="M5360" s="10"/>
      <c r="N5360"/>
      <c r="O5360"/>
      <c r="P5360" s="10"/>
    </row>
    <row r="5361" spans="13:16" x14ac:dyDescent="0.25">
      <c r="M5361" s="10"/>
      <c r="N5361"/>
      <c r="O5361"/>
      <c r="P5361" s="10"/>
    </row>
    <row r="5362" spans="13:16" x14ac:dyDescent="0.25">
      <c r="M5362" s="10"/>
      <c r="N5362"/>
      <c r="O5362"/>
      <c r="P5362" s="10"/>
    </row>
    <row r="5363" spans="13:16" x14ac:dyDescent="0.25">
      <c r="M5363" s="10"/>
      <c r="N5363"/>
      <c r="O5363"/>
      <c r="P5363" s="10"/>
    </row>
    <row r="5364" spans="13:16" x14ac:dyDescent="0.25">
      <c r="M5364" s="10"/>
      <c r="N5364"/>
      <c r="O5364"/>
      <c r="P5364" s="10"/>
    </row>
    <row r="5365" spans="13:16" x14ac:dyDescent="0.25">
      <c r="M5365" s="10"/>
      <c r="N5365"/>
      <c r="O5365"/>
      <c r="P5365" s="10"/>
    </row>
    <row r="5366" spans="13:16" x14ac:dyDescent="0.25">
      <c r="M5366" s="10"/>
      <c r="N5366"/>
      <c r="O5366"/>
      <c r="P5366" s="10"/>
    </row>
    <row r="5367" spans="13:16" x14ac:dyDescent="0.25">
      <c r="M5367" s="10"/>
      <c r="N5367"/>
      <c r="O5367"/>
      <c r="P5367" s="10"/>
    </row>
    <row r="5368" spans="13:16" x14ac:dyDescent="0.25">
      <c r="M5368" s="10"/>
      <c r="N5368"/>
      <c r="O5368"/>
      <c r="P5368" s="10"/>
    </row>
    <row r="5369" spans="13:16" x14ac:dyDescent="0.25">
      <c r="M5369" s="10"/>
      <c r="N5369"/>
      <c r="O5369"/>
      <c r="P5369" s="10"/>
    </row>
    <row r="5370" spans="13:16" x14ac:dyDescent="0.25">
      <c r="M5370" s="10"/>
      <c r="N5370"/>
      <c r="O5370"/>
      <c r="P5370" s="10"/>
    </row>
    <row r="5371" spans="13:16" x14ac:dyDescent="0.25">
      <c r="M5371" s="10"/>
      <c r="N5371"/>
      <c r="O5371"/>
      <c r="P5371" s="10"/>
    </row>
    <row r="5372" spans="13:16" x14ac:dyDescent="0.25">
      <c r="M5372" s="10"/>
      <c r="N5372"/>
      <c r="O5372"/>
      <c r="P5372" s="10"/>
    </row>
    <row r="5373" spans="13:16" x14ac:dyDescent="0.25">
      <c r="M5373" s="10"/>
      <c r="N5373"/>
      <c r="O5373"/>
      <c r="P5373" s="10"/>
    </row>
    <row r="5374" spans="13:16" x14ac:dyDescent="0.25">
      <c r="M5374" s="10"/>
      <c r="N5374"/>
      <c r="O5374"/>
      <c r="P5374" s="10"/>
    </row>
    <row r="5375" spans="13:16" x14ac:dyDescent="0.25">
      <c r="M5375" s="10"/>
      <c r="N5375"/>
      <c r="O5375"/>
      <c r="P5375" s="10"/>
    </row>
    <row r="5376" spans="13:16" x14ac:dyDescent="0.25">
      <c r="M5376" s="10"/>
      <c r="N5376"/>
      <c r="O5376"/>
      <c r="P5376" s="10"/>
    </row>
    <row r="5377" spans="13:16" x14ac:dyDescent="0.25">
      <c r="M5377" s="10"/>
      <c r="N5377"/>
      <c r="O5377"/>
      <c r="P5377" s="10"/>
    </row>
    <row r="5378" spans="13:16" x14ac:dyDescent="0.25">
      <c r="M5378" s="10"/>
      <c r="N5378"/>
      <c r="O5378"/>
      <c r="P5378" s="10"/>
    </row>
    <row r="5379" spans="13:16" x14ac:dyDescent="0.25">
      <c r="M5379" s="10"/>
      <c r="N5379"/>
      <c r="O5379"/>
      <c r="P5379" s="10"/>
    </row>
    <row r="5380" spans="13:16" x14ac:dyDescent="0.25">
      <c r="M5380" s="10"/>
      <c r="N5380"/>
      <c r="O5380"/>
      <c r="P5380" s="10"/>
    </row>
    <row r="5381" spans="13:16" x14ac:dyDescent="0.25">
      <c r="M5381" s="10"/>
      <c r="N5381"/>
      <c r="O5381"/>
      <c r="P5381" s="10"/>
    </row>
    <row r="5382" spans="13:16" x14ac:dyDescent="0.25">
      <c r="M5382" s="10"/>
      <c r="N5382"/>
      <c r="O5382"/>
      <c r="P5382" s="10"/>
    </row>
    <row r="5383" spans="13:16" x14ac:dyDescent="0.25">
      <c r="M5383" s="10"/>
      <c r="N5383"/>
      <c r="O5383"/>
      <c r="P5383" s="10"/>
    </row>
    <row r="5384" spans="13:16" x14ac:dyDescent="0.25">
      <c r="M5384" s="10"/>
      <c r="N5384"/>
      <c r="O5384"/>
      <c r="P5384" s="10"/>
    </row>
    <row r="5385" spans="13:16" x14ac:dyDescent="0.25">
      <c r="M5385" s="10"/>
      <c r="N5385"/>
      <c r="O5385"/>
      <c r="P5385" s="10"/>
    </row>
    <row r="5386" spans="13:16" x14ac:dyDescent="0.25">
      <c r="M5386" s="10"/>
      <c r="N5386"/>
      <c r="O5386"/>
      <c r="P5386" s="10"/>
    </row>
    <row r="5387" spans="13:16" x14ac:dyDescent="0.25">
      <c r="M5387" s="10"/>
      <c r="N5387"/>
      <c r="O5387"/>
      <c r="P5387" s="10"/>
    </row>
    <row r="5388" spans="13:16" x14ac:dyDescent="0.25">
      <c r="M5388" s="10"/>
      <c r="N5388"/>
      <c r="O5388"/>
      <c r="P5388" s="10"/>
    </row>
    <row r="5389" spans="13:16" x14ac:dyDescent="0.25">
      <c r="M5389" s="10"/>
      <c r="N5389"/>
      <c r="O5389"/>
      <c r="P5389" s="10"/>
    </row>
    <row r="5390" spans="13:16" x14ac:dyDescent="0.25">
      <c r="M5390" s="10"/>
      <c r="N5390"/>
      <c r="O5390"/>
      <c r="P5390" s="10"/>
    </row>
    <row r="5391" spans="13:16" x14ac:dyDescent="0.25">
      <c r="M5391" s="10"/>
      <c r="N5391"/>
      <c r="O5391"/>
      <c r="P5391" s="10"/>
    </row>
    <row r="5392" spans="13:16" x14ac:dyDescent="0.25">
      <c r="M5392" s="10"/>
      <c r="N5392"/>
      <c r="O5392"/>
      <c r="P5392" s="10"/>
    </row>
    <row r="5393" spans="13:16" x14ac:dyDescent="0.25">
      <c r="M5393" s="10"/>
      <c r="N5393"/>
      <c r="O5393"/>
      <c r="P5393" s="10"/>
    </row>
    <row r="5394" spans="13:16" x14ac:dyDescent="0.25">
      <c r="M5394" s="10"/>
      <c r="N5394"/>
      <c r="O5394"/>
      <c r="P5394" s="10"/>
    </row>
    <row r="5395" spans="13:16" x14ac:dyDescent="0.25">
      <c r="M5395" s="10"/>
      <c r="N5395"/>
      <c r="O5395"/>
      <c r="P5395" s="10"/>
    </row>
    <row r="5396" spans="13:16" x14ac:dyDescent="0.25">
      <c r="M5396" s="10"/>
      <c r="N5396"/>
      <c r="O5396"/>
      <c r="P5396" s="10"/>
    </row>
    <row r="5397" spans="13:16" x14ac:dyDescent="0.25">
      <c r="M5397" s="10"/>
      <c r="N5397"/>
      <c r="O5397"/>
      <c r="P5397" s="10"/>
    </row>
    <row r="5398" spans="13:16" x14ac:dyDescent="0.25">
      <c r="M5398" s="10"/>
      <c r="N5398"/>
      <c r="O5398"/>
      <c r="P5398" s="10"/>
    </row>
    <row r="5399" spans="13:16" x14ac:dyDescent="0.25">
      <c r="M5399" s="10"/>
      <c r="N5399"/>
      <c r="O5399"/>
      <c r="P5399" s="10"/>
    </row>
    <row r="5400" spans="13:16" x14ac:dyDescent="0.25">
      <c r="M5400" s="10"/>
      <c r="N5400"/>
      <c r="O5400"/>
      <c r="P5400" s="10"/>
    </row>
    <row r="5401" spans="13:16" x14ac:dyDescent="0.25">
      <c r="M5401" s="10"/>
      <c r="N5401"/>
      <c r="O5401"/>
      <c r="P5401" s="10"/>
    </row>
    <row r="5402" spans="13:16" x14ac:dyDescent="0.25">
      <c r="M5402" s="10"/>
      <c r="N5402"/>
      <c r="O5402"/>
      <c r="P5402" s="10"/>
    </row>
    <row r="5403" spans="13:16" x14ac:dyDescent="0.25">
      <c r="M5403" s="10"/>
      <c r="N5403"/>
      <c r="O5403"/>
      <c r="P5403" s="10"/>
    </row>
    <row r="5404" spans="13:16" x14ac:dyDescent="0.25">
      <c r="M5404" s="10"/>
      <c r="N5404"/>
      <c r="O5404"/>
      <c r="P5404" s="10"/>
    </row>
    <row r="5405" spans="13:16" x14ac:dyDescent="0.25">
      <c r="M5405" s="10"/>
      <c r="N5405"/>
      <c r="O5405"/>
      <c r="P5405" s="10"/>
    </row>
    <row r="5406" spans="13:16" x14ac:dyDescent="0.25">
      <c r="M5406" s="10"/>
      <c r="N5406"/>
      <c r="O5406"/>
      <c r="P5406" s="10"/>
    </row>
    <row r="5407" spans="13:16" x14ac:dyDescent="0.25">
      <c r="M5407" s="10"/>
      <c r="N5407"/>
      <c r="O5407"/>
      <c r="P5407" s="10"/>
    </row>
    <row r="5408" spans="13:16" x14ac:dyDescent="0.25">
      <c r="M5408" s="10"/>
      <c r="N5408"/>
      <c r="O5408"/>
      <c r="P5408" s="10"/>
    </row>
    <row r="5409" spans="13:16" x14ac:dyDescent="0.25">
      <c r="M5409" s="10"/>
      <c r="N5409"/>
      <c r="O5409"/>
      <c r="P5409" s="10"/>
    </row>
    <row r="5410" spans="13:16" x14ac:dyDescent="0.25">
      <c r="M5410" s="10"/>
      <c r="N5410"/>
      <c r="O5410"/>
      <c r="P5410" s="10"/>
    </row>
    <row r="5411" spans="13:16" x14ac:dyDescent="0.25">
      <c r="M5411" s="10"/>
      <c r="N5411"/>
      <c r="O5411"/>
      <c r="P5411" s="10"/>
    </row>
    <row r="5412" spans="13:16" x14ac:dyDescent="0.25">
      <c r="M5412" s="10"/>
      <c r="N5412"/>
      <c r="O5412"/>
      <c r="P5412" s="10"/>
    </row>
    <row r="5413" spans="13:16" x14ac:dyDescent="0.25">
      <c r="M5413" s="10"/>
      <c r="N5413"/>
      <c r="O5413"/>
      <c r="P5413" s="10"/>
    </row>
    <row r="5414" spans="13:16" x14ac:dyDescent="0.25">
      <c r="M5414" s="10"/>
      <c r="N5414"/>
      <c r="O5414"/>
      <c r="P5414" s="10"/>
    </row>
    <row r="5415" spans="13:16" x14ac:dyDescent="0.25">
      <c r="M5415" s="10"/>
      <c r="N5415"/>
      <c r="O5415"/>
      <c r="P5415" s="10"/>
    </row>
    <row r="5416" spans="13:16" x14ac:dyDescent="0.25">
      <c r="M5416" s="10"/>
      <c r="N5416"/>
      <c r="O5416"/>
      <c r="P5416" s="10"/>
    </row>
    <row r="5417" spans="13:16" x14ac:dyDescent="0.25">
      <c r="M5417" s="10"/>
      <c r="N5417"/>
      <c r="O5417"/>
      <c r="P5417" s="10"/>
    </row>
    <row r="5418" spans="13:16" x14ac:dyDescent="0.25">
      <c r="M5418" s="10"/>
      <c r="N5418"/>
      <c r="O5418"/>
      <c r="P5418" s="10"/>
    </row>
    <row r="5419" spans="13:16" x14ac:dyDescent="0.25">
      <c r="M5419" s="10"/>
      <c r="N5419"/>
      <c r="O5419"/>
      <c r="P5419" s="10"/>
    </row>
    <row r="5420" spans="13:16" x14ac:dyDescent="0.25">
      <c r="M5420" s="10"/>
      <c r="N5420"/>
      <c r="O5420"/>
      <c r="P5420" s="10"/>
    </row>
    <row r="5421" spans="13:16" x14ac:dyDescent="0.25">
      <c r="M5421" s="10"/>
      <c r="N5421"/>
      <c r="O5421"/>
      <c r="P5421" s="10"/>
    </row>
    <row r="5422" spans="13:16" x14ac:dyDescent="0.25">
      <c r="M5422" s="10"/>
      <c r="N5422"/>
      <c r="O5422"/>
      <c r="P5422" s="10"/>
    </row>
    <row r="5423" spans="13:16" x14ac:dyDescent="0.25">
      <c r="M5423" s="10"/>
      <c r="N5423"/>
      <c r="O5423"/>
      <c r="P5423" s="10"/>
    </row>
    <row r="5424" spans="13:16" x14ac:dyDescent="0.25">
      <c r="M5424" s="10"/>
      <c r="N5424"/>
      <c r="O5424"/>
      <c r="P5424" s="10"/>
    </row>
    <row r="5425" spans="13:16" x14ac:dyDescent="0.25">
      <c r="M5425" s="10"/>
      <c r="N5425"/>
      <c r="O5425"/>
      <c r="P5425" s="10"/>
    </row>
    <row r="5426" spans="13:16" x14ac:dyDescent="0.25">
      <c r="M5426" s="10"/>
      <c r="N5426"/>
      <c r="O5426"/>
      <c r="P5426" s="10"/>
    </row>
    <row r="5427" spans="13:16" x14ac:dyDescent="0.25">
      <c r="M5427" s="10"/>
      <c r="N5427"/>
      <c r="O5427"/>
      <c r="P5427" s="10"/>
    </row>
    <row r="5428" spans="13:16" x14ac:dyDescent="0.25">
      <c r="M5428" s="10"/>
      <c r="N5428"/>
      <c r="O5428"/>
      <c r="P5428" s="10"/>
    </row>
    <row r="5429" spans="13:16" x14ac:dyDescent="0.25">
      <c r="M5429" s="10"/>
      <c r="N5429"/>
      <c r="O5429"/>
      <c r="P5429" s="10"/>
    </row>
    <row r="5430" spans="13:16" x14ac:dyDescent="0.25">
      <c r="M5430" s="10"/>
      <c r="N5430"/>
      <c r="O5430"/>
      <c r="P5430" s="10"/>
    </row>
    <row r="5431" spans="13:16" x14ac:dyDescent="0.25">
      <c r="M5431" s="10"/>
      <c r="N5431"/>
      <c r="O5431"/>
      <c r="P5431" s="10"/>
    </row>
    <row r="5432" spans="13:16" x14ac:dyDescent="0.25">
      <c r="M5432" s="10"/>
      <c r="N5432"/>
      <c r="O5432"/>
      <c r="P5432" s="10"/>
    </row>
    <row r="5433" spans="13:16" x14ac:dyDescent="0.25">
      <c r="M5433" s="10"/>
      <c r="N5433"/>
      <c r="O5433"/>
      <c r="P5433" s="10"/>
    </row>
    <row r="5434" spans="13:16" x14ac:dyDescent="0.25">
      <c r="M5434" s="10"/>
      <c r="N5434"/>
      <c r="O5434"/>
      <c r="P5434" s="10"/>
    </row>
    <row r="5435" spans="13:16" x14ac:dyDescent="0.25">
      <c r="M5435" s="10"/>
      <c r="N5435"/>
      <c r="O5435"/>
      <c r="P5435" s="10"/>
    </row>
    <row r="5436" spans="13:16" x14ac:dyDescent="0.25">
      <c r="M5436" s="10"/>
      <c r="N5436"/>
      <c r="O5436"/>
      <c r="P5436" s="10"/>
    </row>
    <row r="5437" spans="13:16" x14ac:dyDescent="0.25">
      <c r="M5437" s="10"/>
      <c r="N5437"/>
      <c r="O5437"/>
      <c r="P5437" s="10"/>
    </row>
    <row r="5438" spans="13:16" x14ac:dyDescent="0.25">
      <c r="M5438" s="10"/>
      <c r="N5438"/>
      <c r="O5438"/>
      <c r="P5438" s="10"/>
    </row>
    <row r="5439" spans="13:16" x14ac:dyDescent="0.25">
      <c r="M5439" s="10"/>
      <c r="N5439"/>
      <c r="O5439"/>
      <c r="P5439" s="10"/>
    </row>
    <row r="5440" spans="13:16" x14ac:dyDescent="0.25">
      <c r="M5440" s="10"/>
      <c r="N5440"/>
      <c r="O5440"/>
      <c r="P5440" s="10"/>
    </row>
    <row r="5441" spans="13:16" x14ac:dyDescent="0.25">
      <c r="M5441" s="10"/>
      <c r="N5441"/>
      <c r="O5441"/>
      <c r="P5441" s="10"/>
    </row>
    <row r="5442" spans="13:16" x14ac:dyDescent="0.25">
      <c r="M5442" s="10"/>
      <c r="N5442"/>
      <c r="O5442"/>
      <c r="P5442" s="10"/>
    </row>
    <row r="5443" spans="13:16" x14ac:dyDescent="0.25">
      <c r="M5443" s="10"/>
      <c r="N5443"/>
      <c r="O5443"/>
      <c r="P5443" s="10"/>
    </row>
    <row r="5444" spans="13:16" x14ac:dyDescent="0.25">
      <c r="M5444" s="10"/>
      <c r="N5444"/>
      <c r="O5444"/>
      <c r="P5444" s="10"/>
    </row>
    <row r="5445" spans="13:16" x14ac:dyDescent="0.25">
      <c r="M5445" s="10"/>
      <c r="N5445"/>
      <c r="O5445"/>
      <c r="P5445" s="10"/>
    </row>
    <row r="5446" spans="13:16" x14ac:dyDescent="0.25">
      <c r="M5446" s="10"/>
      <c r="N5446"/>
      <c r="O5446"/>
      <c r="P5446" s="10"/>
    </row>
    <row r="5447" spans="13:16" x14ac:dyDescent="0.25">
      <c r="M5447" s="10"/>
      <c r="N5447"/>
      <c r="O5447"/>
      <c r="P5447" s="10"/>
    </row>
    <row r="5448" spans="13:16" x14ac:dyDescent="0.25">
      <c r="M5448" s="10"/>
      <c r="N5448"/>
      <c r="O5448"/>
      <c r="P5448" s="10"/>
    </row>
    <row r="5449" spans="13:16" x14ac:dyDescent="0.25">
      <c r="M5449" s="10"/>
      <c r="N5449"/>
      <c r="O5449"/>
      <c r="P5449" s="10"/>
    </row>
    <row r="5450" spans="13:16" x14ac:dyDescent="0.25">
      <c r="M5450" s="10"/>
      <c r="N5450"/>
      <c r="O5450"/>
      <c r="P5450" s="10"/>
    </row>
    <row r="5451" spans="13:16" x14ac:dyDescent="0.25">
      <c r="M5451" s="10"/>
      <c r="N5451"/>
      <c r="O5451"/>
      <c r="P5451" s="10"/>
    </row>
    <row r="5452" spans="13:16" x14ac:dyDescent="0.25">
      <c r="M5452" s="10"/>
      <c r="N5452"/>
      <c r="O5452"/>
      <c r="P5452" s="10"/>
    </row>
    <row r="5453" spans="13:16" x14ac:dyDescent="0.25">
      <c r="M5453" s="10"/>
      <c r="N5453"/>
      <c r="O5453"/>
      <c r="P5453" s="10"/>
    </row>
    <row r="5454" spans="13:16" x14ac:dyDescent="0.25">
      <c r="M5454" s="10"/>
      <c r="N5454"/>
      <c r="O5454"/>
      <c r="P5454" s="10"/>
    </row>
    <row r="5455" spans="13:16" x14ac:dyDescent="0.25">
      <c r="M5455" s="10"/>
      <c r="N5455"/>
      <c r="O5455"/>
      <c r="P5455" s="10"/>
    </row>
    <row r="5456" spans="13:16" x14ac:dyDescent="0.25">
      <c r="M5456" s="10"/>
      <c r="N5456"/>
      <c r="O5456"/>
      <c r="P5456" s="10"/>
    </row>
    <row r="5457" spans="13:16" x14ac:dyDescent="0.25">
      <c r="M5457" s="10"/>
      <c r="N5457"/>
      <c r="O5457"/>
      <c r="P5457" s="10"/>
    </row>
    <row r="5458" spans="13:16" x14ac:dyDescent="0.25">
      <c r="M5458" s="10"/>
      <c r="N5458"/>
      <c r="O5458"/>
      <c r="P5458" s="10"/>
    </row>
    <row r="5459" spans="13:16" x14ac:dyDescent="0.25">
      <c r="M5459" s="10"/>
      <c r="N5459"/>
      <c r="O5459"/>
      <c r="P5459" s="10"/>
    </row>
    <row r="5460" spans="13:16" x14ac:dyDescent="0.25">
      <c r="M5460" s="10"/>
      <c r="N5460"/>
      <c r="O5460"/>
      <c r="P5460" s="10"/>
    </row>
    <row r="5461" spans="13:16" x14ac:dyDescent="0.25">
      <c r="M5461" s="10"/>
      <c r="N5461"/>
      <c r="O5461"/>
      <c r="P5461" s="10"/>
    </row>
    <row r="5462" spans="13:16" x14ac:dyDescent="0.25">
      <c r="M5462" s="10"/>
      <c r="N5462"/>
      <c r="O5462"/>
      <c r="P5462" s="10"/>
    </row>
    <row r="5463" spans="13:16" x14ac:dyDescent="0.25">
      <c r="M5463" s="10"/>
      <c r="N5463"/>
      <c r="O5463"/>
      <c r="P5463" s="10"/>
    </row>
    <row r="5464" spans="13:16" x14ac:dyDescent="0.25">
      <c r="M5464" s="10"/>
      <c r="N5464"/>
      <c r="O5464"/>
      <c r="P5464" s="10"/>
    </row>
    <row r="5465" spans="13:16" x14ac:dyDescent="0.25">
      <c r="M5465" s="10"/>
      <c r="N5465"/>
      <c r="O5465"/>
      <c r="P5465" s="10"/>
    </row>
    <row r="5466" spans="13:16" x14ac:dyDescent="0.25">
      <c r="M5466" s="10"/>
      <c r="N5466"/>
      <c r="O5466"/>
      <c r="P5466" s="10"/>
    </row>
    <row r="5467" spans="13:16" x14ac:dyDescent="0.25">
      <c r="M5467" s="10"/>
      <c r="N5467"/>
      <c r="O5467"/>
      <c r="P5467" s="10"/>
    </row>
    <row r="5468" spans="13:16" x14ac:dyDescent="0.25">
      <c r="M5468" s="10"/>
      <c r="N5468"/>
      <c r="O5468"/>
      <c r="P5468" s="10"/>
    </row>
    <row r="5469" spans="13:16" x14ac:dyDescent="0.25">
      <c r="M5469" s="10"/>
      <c r="N5469"/>
      <c r="O5469"/>
      <c r="P5469" s="10"/>
    </row>
    <row r="5470" spans="13:16" x14ac:dyDescent="0.25">
      <c r="M5470" s="10"/>
      <c r="N5470"/>
      <c r="O5470"/>
      <c r="P5470" s="10"/>
    </row>
    <row r="5471" spans="13:16" x14ac:dyDescent="0.25">
      <c r="M5471" s="10"/>
      <c r="N5471"/>
      <c r="O5471"/>
      <c r="P5471" s="10"/>
    </row>
    <row r="5472" spans="13:16" x14ac:dyDescent="0.25">
      <c r="M5472" s="10"/>
      <c r="N5472"/>
      <c r="O5472"/>
      <c r="P5472" s="10"/>
    </row>
    <row r="5473" spans="13:16" x14ac:dyDescent="0.25">
      <c r="M5473" s="10"/>
      <c r="N5473"/>
      <c r="O5473"/>
      <c r="P5473" s="10"/>
    </row>
    <row r="5474" spans="13:16" x14ac:dyDescent="0.25">
      <c r="M5474" s="10"/>
      <c r="N5474"/>
      <c r="O5474"/>
      <c r="P5474" s="10"/>
    </row>
    <row r="5475" spans="13:16" x14ac:dyDescent="0.25">
      <c r="M5475" s="10"/>
      <c r="N5475"/>
      <c r="O5475"/>
      <c r="P5475" s="10"/>
    </row>
    <row r="5476" spans="13:16" x14ac:dyDescent="0.25">
      <c r="M5476" s="10"/>
      <c r="N5476"/>
      <c r="O5476"/>
      <c r="P5476" s="10"/>
    </row>
    <row r="5477" spans="13:16" x14ac:dyDescent="0.25">
      <c r="M5477" s="10"/>
      <c r="N5477"/>
      <c r="O5477"/>
      <c r="P5477" s="10"/>
    </row>
    <row r="5478" spans="13:16" x14ac:dyDescent="0.25">
      <c r="M5478" s="10"/>
      <c r="N5478"/>
      <c r="O5478"/>
      <c r="P5478" s="10"/>
    </row>
    <row r="5479" spans="13:16" x14ac:dyDescent="0.25">
      <c r="M5479" s="10"/>
      <c r="N5479"/>
      <c r="O5479"/>
      <c r="P5479" s="10"/>
    </row>
    <row r="5480" spans="13:16" x14ac:dyDescent="0.25">
      <c r="M5480" s="10"/>
      <c r="N5480"/>
      <c r="O5480"/>
      <c r="P5480" s="10"/>
    </row>
    <row r="5481" spans="13:16" x14ac:dyDescent="0.25">
      <c r="M5481" s="10"/>
      <c r="N5481"/>
      <c r="O5481"/>
      <c r="P5481" s="10"/>
    </row>
    <row r="5482" spans="13:16" x14ac:dyDescent="0.25">
      <c r="M5482" s="10"/>
      <c r="N5482"/>
      <c r="O5482"/>
      <c r="P5482" s="10"/>
    </row>
    <row r="5483" spans="13:16" x14ac:dyDescent="0.25">
      <c r="M5483" s="10"/>
      <c r="N5483"/>
      <c r="O5483"/>
      <c r="P5483" s="10"/>
    </row>
    <row r="5484" spans="13:16" x14ac:dyDescent="0.25">
      <c r="M5484" s="10"/>
      <c r="N5484"/>
      <c r="O5484"/>
      <c r="P5484" s="10"/>
    </row>
    <row r="5485" spans="13:16" x14ac:dyDescent="0.25">
      <c r="M5485" s="10"/>
      <c r="N5485"/>
      <c r="O5485"/>
      <c r="P5485" s="10"/>
    </row>
    <row r="5486" spans="13:16" x14ac:dyDescent="0.25">
      <c r="M5486" s="10"/>
      <c r="N5486"/>
      <c r="O5486"/>
      <c r="P5486" s="10"/>
    </row>
    <row r="5487" spans="13:16" x14ac:dyDescent="0.25">
      <c r="M5487" s="10"/>
      <c r="N5487"/>
      <c r="O5487"/>
      <c r="P5487" s="10"/>
    </row>
    <row r="5488" spans="13:16" x14ac:dyDescent="0.25">
      <c r="M5488" s="10"/>
      <c r="N5488"/>
      <c r="O5488"/>
      <c r="P5488" s="10"/>
    </row>
    <row r="5489" spans="13:16" x14ac:dyDescent="0.25">
      <c r="M5489" s="10"/>
      <c r="N5489"/>
      <c r="O5489"/>
      <c r="P5489" s="10"/>
    </row>
    <row r="5490" spans="13:16" x14ac:dyDescent="0.25">
      <c r="M5490" s="10"/>
      <c r="N5490"/>
      <c r="O5490"/>
      <c r="P5490" s="10"/>
    </row>
    <row r="5491" spans="13:16" x14ac:dyDescent="0.25">
      <c r="M5491" s="10"/>
      <c r="N5491"/>
      <c r="O5491"/>
      <c r="P5491" s="10"/>
    </row>
    <row r="5492" spans="13:16" x14ac:dyDescent="0.25">
      <c r="M5492" s="10"/>
      <c r="N5492"/>
      <c r="O5492"/>
      <c r="P5492" s="10"/>
    </row>
    <row r="5493" spans="13:16" x14ac:dyDescent="0.25">
      <c r="M5493" s="10"/>
      <c r="N5493"/>
      <c r="O5493"/>
      <c r="P5493" s="10"/>
    </row>
    <row r="5494" spans="13:16" x14ac:dyDescent="0.25">
      <c r="M5494" s="10"/>
      <c r="N5494"/>
      <c r="O5494"/>
      <c r="P5494" s="10"/>
    </row>
    <row r="5495" spans="13:16" x14ac:dyDescent="0.25">
      <c r="M5495" s="10"/>
      <c r="N5495"/>
      <c r="O5495"/>
      <c r="P5495" s="10"/>
    </row>
    <row r="5496" spans="13:16" x14ac:dyDescent="0.25">
      <c r="M5496" s="10"/>
      <c r="N5496"/>
      <c r="O5496"/>
      <c r="P5496" s="10"/>
    </row>
    <row r="5497" spans="13:16" x14ac:dyDescent="0.25">
      <c r="M5497" s="10"/>
      <c r="N5497"/>
      <c r="O5497"/>
      <c r="P5497" s="10"/>
    </row>
    <row r="5498" spans="13:16" x14ac:dyDescent="0.25">
      <c r="M5498" s="10"/>
      <c r="N5498"/>
      <c r="O5498"/>
      <c r="P5498" s="10"/>
    </row>
    <row r="5499" spans="13:16" x14ac:dyDescent="0.25">
      <c r="M5499" s="10"/>
      <c r="N5499"/>
      <c r="O5499"/>
      <c r="P5499" s="10"/>
    </row>
    <row r="5500" spans="13:16" x14ac:dyDescent="0.25">
      <c r="M5500" s="10"/>
      <c r="N5500"/>
      <c r="O5500"/>
      <c r="P5500" s="10"/>
    </row>
    <row r="5501" spans="13:16" x14ac:dyDescent="0.25">
      <c r="M5501" s="10"/>
      <c r="N5501"/>
      <c r="O5501"/>
      <c r="P5501" s="10"/>
    </row>
    <row r="5502" spans="13:16" x14ac:dyDescent="0.25">
      <c r="M5502" s="10"/>
      <c r="N5502"/>
      <c r="O5502"/>
      <c r="P5502" s="10"/>
    </row>
    <row r="5503" spans="13:16" x14ac:dyDescent="0.25">
      <c r="M5503" s="10"/>
      <c r="N5503"/>
      <c r="O5503"/>
      <c r="P5503" s="10"/>
    </row>
    <row r="5504" spans="13:16" x14ac:dyDescent="0.25">
      <c r="M5504" s="10"/>
      <c r="N5504"/>
      <c r="O5504"/>
      <c r="P5504" s="10"/>
    </row>
    <row r="5505" spans="13:16" x14ac:dyDescent="0.25">
      <c r="M5505" s="10"/>
      <c r="N5505"/>
      <c r="O5505"/>
      <c r="P5505" s="10"/>
    </row>
    <row r="5506" spans="13:16" x14ac:dyDescent="0.25">
      <c r="M5506" s="10"/>
      <c r="N5506"/>
      <c r="O5506"/>
      <c r="P5506" s="10"/>
    </row>
    <row r="5507" spans="13:16" x14ac:dyDescent="0.25">
      <c r="M5507" s="10"/>
      <c r="N5507"/>
      <c r="O5507"/>
      <c r="P5507" s="10"/>
    </row>
    <row r="5508" spans="13:16" x14ac:dyDescent="0.25">
      <c r="M5508" s="10"/>
      <c r="N5508"/>
      <c r="O5508"/>
      <c r="P5508" s="10"/>
    </row>
    <row r="5509" spans="13:16" x14ac:dyDescent="0.25">
      <c r="M5509" s="10"/>
      <c r="N5509"/>
      <c r="O5509"/>
      <c r="P5509" s="10"/>
    </row>
    <row r="5510" spans="13:16" x14ac:dyDescent="0.25">
      <c r="M5510" s="10"/>
      <c r="N5510"/>
      <c r="O5510"/>
      <c r="P5510" s="10"/>
    </row>
    <row r="5511" spans="13:16" x14ac:dyDescent="0.25">
      <c r="M5511" s="10"/>
      <c r="N5511"/>
      <c r="O5511"/>
      <c r="P5511" s="10"/>
    </row>
    <row r="5512" spans="13:16" x14ac:dyDescent="0.25">
      <c r="M5512" s="10"/>
      <c r="N5512"/>
      <c r="O5512"/>
      <c r="P5512" s="10"/>
    </row>
    <row r="5513" spans="13:16" x14ac:dyDescent="0.25">
      <c r="M5513" s="10"/>
      <c r="N5513"/>
      <c r="O5513"/>
      <c r="P5513" s="10"/>
    </row>
    <row r="5514" spans="13:16" x14ac:dyDescent="0.25">
      <c r="M5514" s="10"/>
      <c r="N5514"/>
      <c r="O5514"/>
      <c r="P5514" s="10"/>
    </row>
    <row r="5515" spans="13:16" x14ac:dyDescent="0.25">
      <c r="M5515" s="10"/>
      <c r="N5515"/>
      <c r="O5515"/>
      <c r="P5515" s="10"/>
    </row>
    <row r="5516" spans="13:16" x14ac:dyDescent="0.25">
      <c r="M5516" s="10"/>
      <c r="N5516"/>
      <c r="O5516"/>
      <c r="P5516" s="10"/>
    </row>
    <row r="5517" spans="13:16" x14ac:dyDescent="0.25">
      <c r="M5517" s="10"/>
      <c r="N5517"/>
      <c r="O5517"/>
      <c r="P5517" s="10"/>
    </row>
    <row r="5518" spans="13:16" x14ac:dyDescent="0.25">
      <c r="M5518" s="10"/>
      <c r="N5518"/>
      <c r="O5518"/>
      <c r="P5518" s="10"/>
    </row>
    <row r="5519" spans="13:16" x14ac:dyDescent="0.25">
      <c r="M5519" s="10"/>
      <c r="N5519"/>
      <c r="O5519"/>
      <c r="P5519" s="10"/>
    </row>
    <row r="5520" spans="13:16" x14ac:dyDescent="0.25">
      <c r="M5520" s="10"/>
      <c r="N5520"/>
      <c r="O5520"/>
      <c r="P5520" s="10"/>
    </row>
    <row r="5521" spans="13:16" x14ac:dyDescent="0.25">
      <c r="M5521" s="10"/>
      <c r="N5521"/>
      <c r="O5521"/>
      <c r="P5521" s="10"/>
    </row>
    <row r="5522" spans="13:16" x14ac:dyDescent="0.25">
      <c r="M5522" s="10"/>
      <c r="N5522"/>
      <c r="O5522"/>
      <c r="P5522" s="10"/>
    </row>
    <row r="5523" spans="13:16" x14ac:dyDescent="0.25">
      <c r="M5523" s="10"/>
      <c r="N5523"/>
      <c r="O5523"/>
      <c r="P5523" s="10"/>
    </row>
    <row r="5524" spans="13:16" x14ac:dyDescent="0.25">
      <c r="M5524" s="10"/>
      <c r="N5524"/>
      <c r="O5524"/>
      <c r="P5524" s="10"/>
    </row>
    <row r="5525" spans="13:16" x14ac:dyDescent="0.25">
      <c r="M5525" s="10"/>
      <c r="N5525"/>
      <c r="O5525"/>
      <c r="P5525" s="10"/>
    </row>
    <row r="5526" spans="13:16" x14ac:dyDescent="0.25">
      <c r="M5526" s="10"/>
      <c r="N5526"/>
      <c r="O5526"/>
      <c r="P5526" s="10"/>
    </row>
    <row r="5527" spans="13:16" x14ac:dyDescent="0.25">
      <c r="M5527" s="10"/>
      <c r="N5527"/>
      <c r="O5527"/>
      <c r="P5527" s="10"/>
    </row>
    <row r="5528" spans="13:16" x14ac:dyDescent="0.25">
      <c r="M5528" s="10"/>
      <c r="N5528"/>
      <c r="O5528"/>
      <c r="P5528" s="10"/>
    </row>
    <row r="5529" spans="13:16" x14ac:dyDescent="0.25">
      <c r="M5529" s="10"/>
      <c r="N5529"/>
      <c r="O5529"/>
      <c r="P5529" s="10"/>
    </row>
    <row r="5530" spans="13:16" x14ac:dyDescent="0.25">
      <c r="M5530" s="10"/>
      <c r="N5530"/>
      <c r="O5530"/>
      <c r="P5530" s="10"/>
    </row>
    <row r="5531" spans="13:16" x14ac:dyDescent="0.25">
      <c r="M5531" s="10"/>
      <c r="N5531"/>
      <c r="O5531"/>
      <c r="P5531" s="10"/>
    </row>
    <row r="5532" spans="13:16" x14ac:dyDescent="0.25">
      <c r="M5532" s="10"/>
      <c r="N5532"/>
      <c r="O5532"/>
      <c r="P5532" s="10"/>
    </row>
    <row r="5533" spans="13:16" x14ac:dyDescent="0.25">
      <c r="M5533" s="10"/>
      <c r="N5533"/>
      <c r="O5533"/>
      <c r="P5533" s="10"/>
    </row>
    <row r="5534" spans="13:16" x14ac:dyDescent="0.25">
      <c r="M5534" s="10"/>
      <c r="N5534"/>
      <c r="O5534"/>
      <c r="P5534" s="10"/>
    </row>
    <row r="5535" spans="13:16" x14ac:dyDescent="0.25">
      <c r="M5535" s="10"/>
      <c r="N5535"/>
      <c r="O5535"/>
      <c r="P5535" s="10"/>
    </row>
    <row r="5536" spans="13:16" x14ac:dyDescent="0.25">
      <c r="M5536" s="10"/>
      <c r="N5536"/>
      <c r="O5536"/>
      <c r="P5536" s="10"/>
    </row>
    <row r="5537" spans="13:16" x14ac:dyDescent="0.25">
      <c r="M5537" s="10"/>
      <c r="N5537"/>
      <c r="O5537"/>
      <c r="P5537" s="10"/>
    </row>
    <row r="5538" spans="13:16" x14ac:dyDescent="0.25">
      <c r="M5538" s="10"/>
      <c r="N5538"/>
      <c r="O5538"/>
      <c r="P5538" s="10"/>
    </row>
    <row r="5539" spans="13:16" x14ac:dyDescent="0.25">
      <c r="M5539" s="10"/>
      <c r="N5539"/>
      <c r="O5539"/>
      <c r="P5539" s="10"/>
    </row>
    <row r="5540" spans="13:16" x14ac:dyDescent="0.25">
      <c r="M5540" s="10"/>
      <c r="N5540"/>
      <c r="O5540"/>
      <c r="P5540" s="10"/>
    </row>
    <row r="5541" spans="13:16" x14ac:dyDescent="0.25">
      <c r="M5541" s="10"/>
      <c r="N5541"/>
      <c r="O5541"/>
      <c r="P5541" s="10"/>
    </row>
    <row r="5542" spans="13:16" x14ac:dyDescent="0.25">
      <c r="M5542" s="10"/>
      <c r="N5542"/>
      <c r="O5542"/>
      <c r="P5542" s="10"/>
    </row>
    <row r="5543" spans="13:16" x14ac:dyDescent="0.25">
      <c r="M5543" s="10"/>
      <c r="N5543"/>
      <c r="O5543"/>
      <c r="P5543" s="10"/>
    </row>
    <row r="5544" spans="13:16" x14ac:dyDescent="0.25">
      <c r="M5544" s="10"/>
      <c r="N5544"/>
      <c r="O5544"/>
      <c r="P5544" s="10"/>
    </row>
    <row r="5545" spans="13:16" x14ac:dyDescent="0.25">
      <c r="M5545" s="10"/>
      <c r="N5545"/>
      <c r="O5545"/>
      <c r="P5545" s="10"/>
    </row>
    <row r="5546" spans="13:16" x14ac:dyDescent="0.25">
      <c r="M5546" s="10"/>
      <c r="N5546"/>
      <c r="O5546"/>
      <c r="P5546" s="10"/>
    </row>
    <row r="5547" spans="13:16" x14ac:dyDescent="0.25">
      <c r="M5547" s="10"/>
      <c r="N5547"/>
      <c r="O5547"/>
      <c r="P5547" s="10"/>
    </row>
    <row r="5548" spans="13:16" x14ac:dyDescent="0.25">
      <c r="M5548" s="10"/>
      <c r="N5548"/>
      <c r="O5548"/>
      <c r="P5548" s="10"/>
    </row>
    <row r="5549" spans="13:16" x14ac:dyDescent="0.25">
      <c r="M5549" s="10"/>
      <c r="N5549"/>
      <c r="O5549"/>
      <c r="P5549" s="10"/>
    </row>
    <row r="5550" spans="13:16" x14ac:dyDescent="0.25">
      <c r="M5550" s="10"/>
      <c r="N5550"/>
      <c r="O5550"/>
      <c r="P5550" s="10"/>
    </row>
    <row r="5551" spans="13:16" x14ac:dyDescent="0.25">
      <c r="M5551" s="10"/>
      <c r="N5551"/>
      <c r="O5551"/>
      <c r="P5551" s="10"/>
    </row>
    <row r="5552" spans="13:16" x14ac:dyDescent="0.25">
      <c r="M5552" s="10"/>
      <c r="N5552"/>
      <c r="O5552"/>
      <c r="P5552" s="10"/>
    </row>
    <row r="5553" spans="13:16" x14ac:dyDescent="0.25">
      <c r="M5553" s="10"/>
      <c r="N5553"/>
      <c r="O5553"/>
      <c r="P5553" s="10"/>
    </row>
    <row r="5554" spans="13:16" x14ac:dyDescent="0.25">
      <c r="M5554" s="10"/>
      <c r="N5554"/>
      <c r="O5554"/>
      <c r="P5554" s="10"/>
    </row>
    <row r="5555" spans="13:16" x14ac:dyDescent="0.25">
      <c r="M5555" s="10"/>
      <c r="N5555"/>
      <c r="O5555"/>
      <c r="P5555" s="10"/>
    </row>
    <row r="5556" spans="13:16" x14ac:dyDescent="0.25">
      <c r="M5556" s="10"/>
      <c r="N5556"/>
      <c r="O5556"/>
      <c r="P5556" s="10"/>
    </row>
    <row r="5557" spans="13:16" x14ac:dyDescent="0.25">
      <c r="M5557" s="10"/>
      <c r="N5557"/>
      <c r="O5557"/>
      <c r="P5557" s="10"/>
    </row>
    <row r="5558" spans="13:16" x14ac:dyDescent="0.25">
      <c r="M5558" s="10"/>
      <c r="N5558"/>
      <c r="O5558"/>
      <c r="P5558" s="10"/>
    </row>
    <row r="5559" spans="13:16" x14ac:dyDescent="0.25">
      <c r="M5559" s="10"/>
      <c r="N5559"/>
      <c r="O5559"/>
      <c r="P5559" s="10"/>
    </row>
    <row r="5560" spans="13:16" x14ac:dyDescent="0.25">
      <c r="M5560" s="10"/>
      <c r="N5560"/>
      <c r="O5560"/>
      <c r="P5560" s="10"/>
    </row>
    <row r="5561" spans="13:16" x14ac:dyDescent="0.25">
      <c r="M5561" s="10"/>
      <c r="N5561"/>
      <c r="O5561"/>
      <c r="P5561" s="10"/>
    </row>
    <row r="5562" spans="13:16" x14ac:dyDescent="0.25">
      <c r="M5562" s="10"/>
      <c r="N5562"/>
      <c r="O5562"/>
      <c r="P5562" s="10"/>
    </row>
    <row r="5563" spans="13:16" x14ac:dyDescent="0.25">
      <c r="M5563" s="10"/>
      <c r="N5563"/>
      <c r="O5563"/>
      <c r="P5563" s="10"/>
    </row>
    <row r="5564" spans="13:16" x14ac:dyDescent="0.25">
      <c r="M5564" s="10"/>
      <c r="N5564"/>
      <c r="O5564"/>
      <c r="P5564" s="10"/>
    </row>
    <row r="5565" spans="13:16" x14ac:dyDescent="0.25">
      <c r="M5565" s="10"/>
      <c r="N5565"/>
      <c r="O5565"/>
      <c r="P5565" s="10"/>
    </row>
    <row r="5566" spans="13:16" x14ac:dyDescent="0.25">
      <c r="M5566" s="10"/>
      <c r="N5566"/>
      <c r="O5566"/>
      <c r="P5566" s="10"/>
    </row>
    <row r="5567" spans="13:16" x14ac:dyDescent="0.25">
      <c r="M5567" s="10"/>
      <c r="N5567"/>
      <c r="O5567"/>
      <c r="P5567" s="10"/>
    </row>
    <row r="5568" spans="13:16" x14ac:dyDescent="0.25">
      <c r="M5568" s="10"/>
      <c r="N5568"/>
      <c r="O5568"/>
      <c r="P5568" s="10"/>
    </row>
    <row r="5569" spans="13:16" x14ac:dyDescent="0.25">
      <c r="M5569" s="10"/>
      <c r="N5569"/>
      <c r="O5569"/>
      <c r="P5569" s="10"/>
    </row>
    <row r="5570" spans="13:16" x14ac:dyDescent="0.25">
      <c r="M5570" s="10"/>
      <c r="N5570"/>
      <c r="O5570"/>
      <c r="P5570" s="10"/>
    </row>
    <row r="5571" spans="13:16" x14ac:dyDescent="0.25">
      <c r="M5571" s="10"/>
      <c r="N5571"/>
      <c r="O5571"/>
      <c r="P5571" s="10"/>
    </row>
    <row r="5572" spans="13:16" x14ac:dyDescent="0.25">
      <c r="M5572" s="10"/>
      <c r="N5572"/>
      <c r="O5572"/>
      <c r="P5572" s="10"/>
    </row>
    <row r="5573" spans="13:16" x14ac:dyDescent="0.25">
      <c r="M5573" s="10"/>
      <c r="N5573"/>
      <c r="O5573"/>
      <c r="P5573" s="10"/>
    </row>
    <row r="5574" spans="13:16" x14ac:dyDescent="0.25">
      <c r="M5574" s="10"/>
      <c r="N5574"/>
      <c r="O5574"/>
      <c r="P5574" s="10"/>
    </row>
    <row r="5575" spans="13:16" x14ac:dyDescent="0.25">
      <c r="M5575" s="10"/>
      <c r="N5575"/>
      <c r="O5575"/>
      <c r="P5575" s="10"/>
    </row>
    <row r="5576" spans="13:16" x14ac:dyDescent="0.25">
      <c r="M5576" s="10"/>
      <c r="N5576"/>
      <c r="O5576"/>
      <c r="P5576" s="10"/>
    </row>
    <row r="5577" spans="13:16" x14ac:dyDescent="0.25">
      <c r="M5577" s="10"/>
      <c r="N5577"/>
      <c r="O5577"/>
      <c r="P5577" s="10"/>
    </row>
    <row r="5578" spans="13:16" x14ac:dyDescent="0.25">
      <c r="M5578" s="10"/>
      <c r="N5578"/>
      <c r="O5578"/>
      <c r="P5578" s="10"/>
    </row>
    <row r="5579" spans="13:16" x14ac:dyDescent="0.25">
      <c r="M5579" s="10"/>
      <c r="N5579"/>
      <c r="O5579"/>
      <c r="P5579" s="10"/>
    </row>
    <row r="5580" spans="13:16" x14ac:dyDescent="0.25">
      <c r="M5580" s="10"/>
      <c r="N5580"/>
      <c r="O5580"/>
      <c r="P5580" s="10"/>
    </row>
    <row r="5581" spans="13:16" x14ac:dyDescent="0.25">
      <c r="M5581" s="10"/>
      <c r="N5581"/>
      <c r="O5581"/>
      <c r="P5581" s="10"/>
    </row>
    <row r="5582" spans="13:16" x14ac:dyDescent="0.25">
      <c r="M5582" s="10"/>
      <c r="N5582"/>
      <c r="O5582"/>
      <c r="P5582" s="10"/>
    </row>
    <row r="5583" spans="13:16" x14ac:dyDescent="0.25">
      <c r="M5583" s="10"/>
      <c r="N5583"/>
      <c r="O5583"/>
      <c r="P5583" s="10"/>
    </row>
    <row r="5584" spans="13:16" x14ac:dyDescent="0.25">
      <c r="M5584" s="10"/>
      <c r="N5584"/>
      <c r="O5584"/>
      <c r="P5584" s="10"/>
    </row>
    <row r="5585" spans="13:16" x14ac:dyDescent="0.25">
      <c r="M5585" s="10"/>
      <c r="N5585"/>
      <c r="O5585"/>
      <c r="P5585" s="10"/>
    </row>
    <row r="5586" spans="13:16" x14ac:dyDescent="0.25">
      <c r="M5586" s="10"/>
      <c r="N5586"/>
      <c r="O5586"/>
      <c r="P5586" s="10"/>
    </row>
    <row r="5587" spans="13:16" x14ac:dyDescent="0.25">
      <c r="M5587" s="10"/>
      <c r="N5587"/>
      <c r="O5587"/>
      <c r="P5587" s="10"/>
    </row>
    <row r="5588" spans="13:16" x14ac:dyDescent="0.25">
      <c r="M5588" s="10"/>
      <c r="N5588"/>
      <c r="O5588"/>
      <c r="P5588" s="10"/>
    </row>
    <row r="5589" spans="13:16" x14ac:dyDescent="0.25">
      <c r="M5589" s="10"/>
      <c r="N5589"/>
      <c r="O5589"/>
      <c r="P5589" s="10"/>
    </row>
    <row r="5590" spans="13:16" x14ac:dyDescent="0.25">
      <c r="M5590" s="10"/>
      <c r="N5590"/>
      <c r="O5590"/>
      <c r="P5590" s="10"/>
    </row>
    <row r="5591" spans="13:16" x14ac:dyDescent="0.25">
      <c r="M5591" s="10"/>
      <c r="N5591"/>
      <c r="O5591"/>
      <c r="P5591" s="10"/>
    </row>
    <row r="5592" spans="13:16" x14ac:dyDescent="0.25">
      <c r="M5592" s="10"/>
      <c r="N5592"/>
      <c r="O5592"/>
      <c r="P5592" s="10"/>
    </row>
    <row r="5593" spans="13:16" x14ac:dyDescent="0.25">
      <c r="M5593" s="10"/>
      <c r="N5593"/>
      <c r="O5593"/>
      <c r="P5593" s="10"/>
    </row>
    <row r="5594" spans="13:16" x14ac:dyDescent="0.25">
      <c r="M5594" s="10"/>
      <c r="N5594"/>
      <c r="O5594"/>
      <c r="P5594" s="10"/>
    </row>
    <row r="5595" spans="13:16" x14ac:dyDescent="0.25">
      <c r="M5595" s="10"/>
      <c r="N5595"/>
      <c r="O5595"/>
      <c r="P5595" s="10"/>
    </row>
    <row r="5596" spans="13:16" x14ac:dyDescent="0.25">
      <c r="M5596" s="10"/>
      <c r="N5596"/>
      <c r="O5596"/>
      <c r="P5596" s="10"/>
    </row>
    <row r="5597" spans="13:16" x14ac:dyDescent="0.25">
      <c r="M5597" s="10"/>
      <c r="N5597"/>
      <c r="O5597"/>
      <c r="P5597" s="10"/>
    </row>
    <row r="5598" spans="13:16" x14ac:dyDescent="0.25">
      <c r="M5598" s="10"/>
      <c r="N5598"/>
      <c r="O5598"/>
      <c r="P5598" s="10"/>
    </row>
    <row r="5599" spans="13:16" x14ac:dyDescent="0.25">
      <c r="M5599" s="10"/>
      <c r="N5599"/>
      <c r="O5599"/>
      <c r="P5599" s="10"/>
    </row>
    <row r="5600" spans="13:16" x14ac:dyDescent="0.25">
      <c r="M5600" s="10"/>
      <c r="N5600"/>
      <c r="O5600"/>
      <c r="P5600" s="10"/>
    </row>
    <row r="5601" spans="13:16" x14ac:dyDescent="0.25">
      <c r="M5601" s="10"/>
      <c r="N5601"/>
      <c r="O5601"/>
      <c r="P5601" s="10"/>
    </row>
    <row r="5602" spans="13:16" x14ac:dyDescent="0.25">
      <c r="M5602" s="10"/>
      <c r="N5602"/>
      <c r="O5602"/>
      <c r="P5602" s="10"/>
    </row>
    <row r="5603" spans="13:16" x14ac:dyDescent="0.25">
      <c r="M5603" s="10"/>
      <c r="N5603"/>
      <c r="O5603"/>
      <c r="P5603" s="10"/>
    </row>
    <row r="5604" spans="13:16" x14ac:dyDescent="0.25">
      <c r="M5604" s="10"/>
      <c r="N5604"/>
      <c r="O5604"/>
      <c r="P5604" s="10"/>
    </row>
    <row r="5605" spans="13:16" x14ac:dyDescent="0.25">
      <c r="M5605" s="10"/>
      <c r="N5605"/>
      <c r="O5605"/>
      <c r="P5605" s="10"/>
    </row>
    <row r="5606" spans="13:16" x14ac:dyDescent="0.25">
      <c r="M5606" s="10"/>
      <c r="N5606"/>
      <c r="O5606"/>
      <c r="P5606" s="10"/>
    </row>
    <row r="5607" spans="13:16" x14ac:dyDescent="0.25">
      <c r="M5607" s="10"/>
      <c r="N5607"/>
      <c r="O5607"/>
      <c r="P5607" s="10"/>
    </row>
    <row r="5608" spans="13:16" x14ac:dyDescent="0.25">
      <c r="M5608" s="10"/>
      <c r="N5608"/>
      <c r="O5608"/>
      <c r="P5608" s="10"/>
    </row>
    <row r="5609" spans="13:16" x14ac:dyDescent="0.25">
      <c r="M5609" s="10"/>
      <c r="N5609"/>
      <c r="O5609"/>
      <c r="P5609" s="10"/>
    </row>
    <row r="5610" spans="13:16" x14ac:dyDescent="0.25">
      <c r="M5610" s="10"/>
      <c r="N5610"/>
      <c r="O5610"/>
      <c r="P5610" s="10"/>
    </row>
    <row r="5611" spans="13:16" x14ac:dyDescent="0.25">
      <c r="M5611" s="10"/>
      <c r="N5611"/>
      <c r="O5611"/>
      <c r="P5611" s="10"/>
    </row>
    <row r="5612" spans="13:16" x14ac:dyDescent="0.25">
      <c r="M5612" s="10"/>
      <c r="N5612"/>
      <c r="O5612"/>
      <c r="P5612" s="10"/>
    </row>
    <row r="5613" spans="13:16" x14ac:dyDescent="0.25">
      <c r="M5613" s="10"/>
      <c r="N5613"/>
      <c r="O5613"/>
      <c r="P5613" s="10"/>
    </row>
    <row r="5614" spans="13:16" x14ac:dyDescent="0.25">
      <c r="M5614" s="10"/>
      <c r="N5614"/>
      <c r="O5614"/>
      <c r="P5614" s="10"/>
    </row>
    <row r="5615" spans="13:16" x14ac:dyDescent="0.25">
      <c r="M5615" s="10"/>
      <c r="N5615"/>
      <c r="O5615"/>
      <c r="P5615" s="10"/>
    </row>
    <row r="5616" spans="13:16" x14ac:dyDescent="0.25">
      <c r="M5616" s="10"/>
      <c r="N5616"/>
      <c r="O5616"/>
      <c r="P5616" s="10"/>
    </row>
    <row r="5617" spans="13:16" x14ac:dyDescent="0.25">
      <c r="M5617" s="10"/>
      <c r="N5617"/>
      <c r="O5617"/>
      <c r="P5617" s="10"/>
    </row>
    <row r="5618" spans="13:16" x14ac:dyDescent="0.25">
      <c r="M5618" s="10"/>
      <c r="N5618"/>
      <c r="O5618"/>
      <c r="P5618" s="10"/>
    </row>
    <row r="5619" spans="13:16" x14ac:dyDescent="0.25">
      <c r="M5619" s="10"/>
      <c r="N5619"/>
      <c r="O5619"/>
      <c r="P5619" s="10"/>
    </row>
    <row r="5620" spans="13:16" x14ac:dyDescent="0.25">
      <c r="M5620" s="10"/>
      <c r="N5620"/>
      <c r="O5620"/>
      <c r="P5620" s="10"/>
    </row>
    <row r="5621" spans="13:16" x14ac:dyDescent="0.25">
      <c r="M5621" s="10"/>
      <c r="N5621"/>
      <c r="O5621"/>
      <c r="P5621" s="10"/>
    </row>
    <row r="5622" spans="13:16" x14ac:dyDescent="0.25">
      <c r="M5622" s="10"/>
      <c r="N5622"/>
      <c r="O5622"/>
      <c r="P5622" s="10"/>
    </row>
    <row r="5623" spans="13:16" x14ac:dyDescent="0.25">
      <c r="M5623" s="10"/>
      <c r="N5623"/>
      <c r="O5623"/>
      <c r="P5623" s="10"/>
    </row>
    <row r="5624" spans="13:16" x14ac:dyDescent="0.25">
      <c r="M5624" s="10"/>
      <c r="N5624"/>
      <c r="O5624"/>
      <c r="P5624" s="10"/>
    </row>
    <row r="5625" spans="13:16" x14ac:dyDescent="0.25">
      <c r="M5625" s="10"/>
      <c r="N5625"/>
      <c r="O5625"/>
      <c r="P5625" s="10"/>
    </row>
    <row r="5626" spans="13:16" x14ac:dyDescent="0.25">
      <c r="M5626" s="10"/>
      <c r="N5626"/>
      <c r="O5626"/>
      <c r="P5626" s="10"/>
    </row>
    <row r="5627" spans="13:16" x14ac:dyDescent="0.25">
      <c r="M5627" s="10"/>
      <c r="N5627"/>
      <c r="O5627"/>
      <c r="P5627" s="10"/>
    </row>
    <row r="5628" spans="13:16" x14ac:dyDescent="0.25">
      <c r="M5628" s="10"/>
      <c r="N5628"/>
      <c r="O5628"/>
      <c r="P5628" s="10"/>
    </row>
    <row r="5629" spans="13:16" x14ac:dyDescent="0.25">
      <c r="M5629" s="10"/>
      <c r="N5629"/>
      <c r="O5629"/>
      <c r="P5629" s="10"/>
    </row>
    <row r="5630" spans="13:16" x14ac:dyDescent="0.25">
      <c r="M5630" s="10"/>
      <c r="N5630"/>
      <c r="O5630"/>
      <c r="P5630" s="10"/>
    </row>
    <row r="5631" spans="13:16" x14ac:dyDescent="0.25">
      <c r="M5631" s="10"/>
      <c r="N5631"/>
      <c r="O5631"/>
      <c r="P5631" s="10"/>
    </row>
    <row r="5632" spans="13:16" x14ac:dyDescent="0.25">
      <c r="M5632" s="10"/>
      <c r="N5632"/>
      <c r="O5632"/>
      <c r="P5632" s="10"/>
    </row>
    <row r="5633" spans="13:16" x14ac:dyDescent="0.25">
      <c r="M5633" s="10"/>
      <c r="N5633"/>
      <c r="O5633"/>
      <c r="P5633" s="10"/>
    </row>
    <row r="5634" spans="13:16" x14ac:dyDescent="0.25">
      <c r="M5634" s="10"/>
      <c r="N5634"/>
      <c r="O5634"/>
      <c r="P5634" s="10"/>
    </row>
    <row r="5635" spans="13:16" x14ac:dyDescent="0.25">
      <c r="M5635" s="10"/>
      <c r="N5635"/>
      <c r="O5635"/>
      <c r="P5635" s="10"/>
    </row>
    <row r="5636" spans="13:16" x14ac:dyDescent="0.25">
      <c r="M5636" s="10"/>
      <c r="N5636"/>
      <c r="O5636"/>
      <c r="P5636" s="10"/>
    </row>
    <row r="5637" spans="13:16" x14ac:dyDescent="0.25">
      <c r="M5637" s="10"/>
      <c r="N5637"/>
      <c r="O5637"/>
      <c r="P5637" s="10"/>
    </row>
    <row r="5638" spans="13:16" x14ac:dyDescent="0.25">
      <c r="M5638" s="10"/>
      <c r="N5638"/>
      <c r="O5638"/>
      <c r="P5638" s="10"/>
    </row>
    <row r="5639" spans="13:16" x14ac:dyDescent="0.25">
      <c r="M5639" s="10"/>
      <c r="N5639"/>
      <c r="O5639"/>
      <c r="P5639" s="10"/>
    </row>
    <row r="5640" spans="13:16" x14ac:dyDescent="0.25">
      <c r="M5640" s="10"/>
      <c r="N5640"/>
      <c r="O5640"/>
      <c r="P5640" s="10"/>
    </row>
    <row r="5641" spans="13:16" x14ac:dyDescent="0.25">
      <c r="M5641" s="10"/>
      <c r="N5641"/>
      <c r="O5641"/>
      <c r="P5641" s="10"/>
    </row>
    <row r="5642" spans="13:16" x14ac:dyDescent="0.25">
      <c r="M5642" s="10"/>
      <c r="N5642"/>
      <c r="O5642"/>
      <c r="P5642" s="10"/>
    </row>
    <row r="5643" spans="13:16" x14ac:dyDescent="0.25">
      <c r="M5643" s="10"/>
      <c r="N5643"/>
      <c r="O5643"/>
      <c r="P5643" s="10"/>
    </row>
    <row r="5644" spans="13:16" x14ac:dyDescent="0.25">
      <c r="M5644" s="10"/>
      <c r="N5644"/>
      <c r="O5644"/>
      <c r="P5644" s="10"/>
    </row>
    <row r="5645" spans="13:16" x14ac:dyDescent="0.25">
      <c r="M5645" s="10"/>
      <c r="N5645"/>
      <c r="O5645"/>
      <c r="P5645" s="10"/>
    </row>
    <row r="5646" spans="13:16" x14ac:dyDescent="0.25">
      <c r="M5646" s="10"/>
      <c r="N5646"/>
      <c r="O5646"/>
      <c r="P5646" s="10"/>
    </row>
    <row r="5647" spans="13:16" x14ac:dyDescent="0.25">
      <c r="M5647" s="10"/>
      <c r="N5647"/>
      <c r="O5647"/>
      <c r="P5647" s="10"/>
    </row>
    <row r="5648" spans="13:16" x14ac:dyDescent="0.25">
      <c r="M5648" s="10"/>
      <c r="N5648"/>
      <c r="O5648"/>
      <c r="P5648" s="10"/>
    </row>
    <row r="5649" spans="13:16" x14ac:dyDescent="0.25">
      <c r="M5649" s="10"/>
      <c r="N5649"/>
      <c r="O5649"/>
      <c r="P5649" s="10"/>
    </row>
    <row r="5650" spans="13:16" x14ac:dyDescent="0.25">
      <c r="M5650" s="10"/>
      <c r="N5650"/>
      <c r="O5650"/>
      <c r="P5650" s="10"/>
    </row>
    <row r="5651" spans="13:16" x14ac:dyDescent="0.25">
      <c r="M5651" s="10"/>
      <c r="N5651"/>
      <c r="O5651"/>
      <c r="P5651" s="10"/>
    </row>
    <row r="5652" spans="13:16" x14ac:dyDescent="0.25">
      <c r="M5652" s="10"/>
      <c r="N5652"/>
      <c r="O5652"/>
      <c r="P5652" s="10"/>
    </row>
    <row r="5653" spans="13:16" x14ac:dyDescent="0.25">
      <c r="M5653" s="10"/>
      <c r="N5653"/>
      <c r="O5653"/>
      <c r="P5653" s="10"/>
    </row>
    <row r="5654" spans="13:16" x14ac:dyDescent="0.25">
      <c r="M5654" s="10"/>
      <c r="N5654"/>
      <c r="O5654"/>
      <c r="P5654" s="10"/>
    </row>
    <row r="5655" spans="13:16" x14ac:dyDescent="0.25">
      <c r="M5655" s="10"/>
      <c r="N5655"/>
      <c r="O5655"/>
      <c r="P5655" s="10"/>
    </row>
    <row r="5656" spans="13:16" x14ac:dyDescent="0.25">
      <c r="M5656" s="10"/>
      <c r="N5656"/>
      <c r="O5656"/>
      <c r="P5656" s="10"/>
    </row>
    <row r="5657" spans="13:16" x14ac:dyDescent="0.25">
      <c r="M5657" s="10"/>
      <c r="N5657"/>
      <c r="O5657"/>
      <c r="P5657" s="10"/>
    </row>
    <row r="5658" spans="13:16" x14ac:dyDescent="0.25">
      <c r="M5658" s="10"/>
      <c r="N5658"/>
      <c r="O5658"/>
      <c r="P5658" s="10"/>
    </row>
    <row r="5659" spans="13:16" x14ac:dyDescent="0.25">
      <c r="M5659" s="10"/>
      <c r="N5659"/>
      <c r="O5659"/>
      <c r="P5659" s="10"/>
    </row>
    <row r="5660" spans="13:16" x14ac:dyDescent="0.25">
      <c r="M5660" s="10"/>
      <c r="N5660"/>
      <c r="O5660"/>
      <c r="P5660" s="10"/>
    </row>
    <row r="5661" spans="13:16" x14ac:dyDescent="0.25">
      <c r="M5661" s="10"/>
      <c r="N5661"/>
      <c r="O5661"/>
      <c r="P5661" s="10"/>
    </row>
    <row r="5662" spans="13:16" x14ac:dyDescent="0.25">
      <c r="M5662" s="10"/>
      <c r="N5662"/>
      <c r="O5662"/>
      <c r="P5662" s="10"/>
    </row>
    <row r="5663" spans="13:16" x14ac:dyDescent="0.25">
      <c r="M5663" s="10"/>
      <c r="N5663"/>
      <c r="O5663"/>
      <c r="P5663" s="10"/>
    </row>
    <row r="5664" spans="13:16" x14ac:dyDescent="0.25">
      <c r="M5664" s="10"/>
      <c r="N5664"/>
      <c r="O5664"/>
      <c r="P5664" s="10"/>
    </row>
    <row r="5665" spans="13:16" x14ac:dyDescent="0.25">
      <c r="M5665" s="10"/>
      <c r="N5665"/>
      <c r="O5665"/>
      <c r="P5665" s="10"/>
    </row>
    <row r="5666" spans="13:16" x14ac:dyDescent="0.25">
      <c r="M5666" s="10"/>
      <c r="N5666"/>
      <c r="O5666"/>
      <c r="P5666" s="10"/>
    </row>
    <row r="5667" spans="13:16" x14ac:dyDescent="0.25">
      <c r="M5667" s="10"/>
      <c r="N5667"/>
      <c r="O5667"/>
      <c r="P5667" s="10"/>
    </row>
    <row r="5668" spans="13:16" x14ac:dyDescent="0.25">
      <c r="M5668" s="10"/>
      <c r="N5668"/>
      <c r="O5668"/>
      <c r="P5668" s="10"/>
    </row>
    <row r="5669" spans="13:16" x14ac:dyDescent="0.25">
      <c r="M5669" s="10"/>
      <c r="N5669"/>
      <c r="O5669"/>
      <c r="P5669" s="10"/>
    </row>
    <row r="5670" spans="13:16" x14ac:dyDescent="0.25">
      <c r="M5670" s="10"/>
      <c r="N5670"/>
      <c r="O5670"/>
      <c r="P5670" s="10"/>
    </row>
    <row r="5671" spans="13:16" x14ac:dyDescent="0.25">
      <c r="M5671" s="10"/>
      <c r="N5671"/>
      <c r="O5671"/>
      <c r="P5671" s="10"/>
    </row>
    <row r="5672" spans="13:16" x14ac:dyDescent="0.25">
      <c r="M5672" s="10"/>
      <c r="N5672"/>
      <c r="O5672"/>
      <c r="P5672" s="10"/>
    </row>
    <row r="5673" spans="13:16" x14ac:dyDescent="0.25">
      <c r="M5673" s="10"/>
      <c r="N5673"/>
      <c r="O5673"/>
      <c r="P5673" s="10"/>
    </row>
    <row r="5674" spans="13:16" x14ac:dyDescent="0.25">
      <c r="M5674" s="10"/>
      <c r="N5674"/>
      <c r="O5674"/>
      <c r="P5674" s="10"/>
    </row>
    <row r="5675" spans="13:16" x14ac:dyDescent="0.25">
      <c r="M5675" s="10"/>
      <c r="N5675"/>
      <c r="O5675"/>
      <c r="P5675" s="10"/>
    </row>
    <row r="5676" spans="13:16" x14ac:dyDescent="0.25">
      <c r="M5676" s="10"/>
      <c r="N5676"/>
      <c r="O5676"/>
      <c r="P5676" s="10"/>
    </row>
    <row r="5677" spans="13:16" x14ac:dyDescent="0.25">
      <c r="M5677" s="10"/>
      <c r="N5677"/>
      <c r="O5677"/>
      <c r="P5677" s="10"/>
    </row>
    <row r="5678" spans="13:16" x14ac:dyDescent="0.25">
      <c r="M5678" s="10"/>
      <c r="N5678"/>
      <c r="O5678"/>
      <c r="P5678" s="10"/>
    </row>
    <row r="5679" spans="13:16" x14ac:dyDescent="0.25">
      <c r="M5679" s="10"/>
      <c r="N5679"/>
      <c r="O5679"/>
      <c r="P5679" s="10"/>
    </row>
    <row r="5680" spans="13:16" x14ac:dyDescent="0.25">
      <c r="M5680" s="10"/>
      <c r="N5680"/>
      <c r="O5680"/>
      <c r="P5680" s="10"/>
    </row>
    <row r="5681" spans="13:16" x14ac:dyDescent="0.25">
      <c r="M5681" s="10"/>
      <c r="N5681"/>
      <c r="O5681"/>
      <c r="P5681" s="10"/>
    </row>
    <row r="5682" spans="13:16" x14ac:dyDescent="0.25">
      <c r="M5682" s="10"/>
      <c r="N5682"/>
      <c r="O5682"/>
      <c r="P5682" s="10"/>
    </row>
    <row r="5683" spans="13:16" x14ac:dyDescent="0.25">
      <c r="M5683" s="10"/>
      <c r="N5683"/>
      <c r="O5683"/>
      <c r="P5683" s="10"/>
    </row>
    <row r="5684" spans="13:16" x14ac:dyDescent="0.25">
      <c r="M5684" s="10"/>
      <c r="N5684"/>
      <c r="O5684"/>
      <c r="P5684" s="10"/>
    </row>
    <row r="5685" spans="13:16" x14ac:dyDescent="0.25">
      <c r="M5685" s="10"/>
      <c r="N5685"/>
      <c r="O5685"/>
      <c r="P5685" s="10"/>
    </row>
    <row r="5686" spans="13:16" x14ac:dyDescent="0.25">
      <c r="M5686" s="10"/>
      <c r="N5686"/>
      <c r="O5686"/>
      <c r="P5686" s="10"/>
    </row>
    <row r="5687" spans="13:16" x14ac:dyDescent="0.25">
      <c r="M5687" s="10"/>
      <c r="N5687"/>
      <c r="O5687"/>
      <c r="P5687" s="10"/>
    </row>
    <row r="5688" spans="13:16" x14ac:dyDescent="0.25">
      <c r="M5688" s="10"/>
      <c r="N5688"/>
      <c r="O5688"/>
      <c r="P5688" s="10"/>
    </row>
    <row r="5689" spans="13:16" x14ac:dyDescent="0.25">
      <c r="M5689" s="10"/>
      <c r="N5689"/>
      <c r="O5689"/>
      <c r="P5689" s="10"/>
    </row>
    <row r="5690" spans="13:16" x14ac:dyDescent="0.25">
      <c r="M5690" s="10"/>
      <c r="N5690"/>
      <c r="O5690"/>
      <c r="P5690" s="10"/>
    </row>
    <row r="5691" spans="13:16" x14ac:dyDescent="0.25">
      <c r="M5691" s="10"/>
      <c r="N5691"/>
      <c r="O5691"/>
      <c r="P5691" s="10"/>
    </row>
    <row r="5692" spans="13:16" x14ac:dyDescent="0.25">
      <c r="M5692" s="10"/>
      <c r="N5692"/>
      <c r="O5692"/>
      <c r="P5692" s="10"/>
    </row>
    <row r="5693" spans="13:16" x14ac:dyDescent="0.25">
      <c r="M5693" s="10"/>
      <c r="N5693"/>
      <c r="O5693"/>
      <c r="P5693" s="10"/>
    </row>
    <row r="5694" spans="13:16" x14ac:dyDescent="0.25">
      <c r="M5694" s="10"/>
      <c r="N5694"/>
      <c r="O5694"/>
      <c r="P5694" s="10"/>
    </row>
    <row r="5695" spans="13:16" x14ac:dyDescent="0.25">
      <c r="M5695" s="10"/>
      <c r="N5695"/>
      <c r="O5695"/>
      <c r="P5695" s="10"/>
    </row>
    <row r="5696" spans="13:16" x14ac:dyDescent="0.25">
      <c r="M5696" s="10"/>
      <c r="N5696"/>
      <c r="O5696"/>
      <c r="P5696" s="10"/>
    </row>
    <row r="5697" spans="13:16" x14ac:dyDescent="0.25">
      <c r="M5697" s="10"/>
      <c r="N5697"/>
      <c r="O5697"/>
      <c r="P5697" s="10"/>
    </row>
    <row r="5698" spans="13:16" x14ac:dyDescent="0.25">
      <c r="M5698" s="10"/>
      <c r="N5698"/>
      <c r="O5698"/>
      <c r="P5698" s="10"/>
    </row>
    <row r="5699" spans="13:16" x14ac:dyDescent="0.25">
      <c r="M5699" s="10"/>
      <c r="N5699"/>
      <c r="O5699"/>
      <c r="P5699" s="10"/>
    </row>
    <row r="5700" spans="13:16" x14ac:dyDescent="0.25">
      <c r="M5700" s="10"/>
      <c r="N5700"/>
      <c r="O5700"/>
      <c r="P5700" s="10"/>
    </row>
    <row r="5701" spans="13:16" x14ac:dyDescent="0.25">
      <c r="M5701" s="10"/>
      <c r="N5701"/>
      <c r="O5701"/>
      <c r="P5701" s="10"/>
    </row>
    <row r="5702" spans="13:16" x14ac:dyDescent="0.25">
      <c r="M5702" s="10"/>
      <c r="N5702"/>
      <c r="O5702"/>
      <c r="P5702" s="10"/>
    </row>
    <row r="5703" spans="13:16" x14ac:dyDescent="0.25">
      <c r="M5703" s="10"/>
      <c r="N5703"/>
      <c r="O5703"/>
      <c r="P5703" s="10"/>
    </row>
    <row r="5704" spans="13:16" x14ac:dyDescent="0.25">
      <c r="M5704" s="10"/>
      <c r="N5704"/>
      <c r="O5704"/>
      <c r="P5704" s="10"/>
    </row>
    <row r="5705" spans="13:16" x14ac:dyDescent="0.25">
      <c r="M5705" s="10"/>
      <c r="N5705"/>
      <c r="O5705"/>
      <c r="P5705" s="10"/>
    </row>
    <row r="5706" spans="13:16" x14ac:dyDescent="0.25">
      <c r="M5706" s="10"/>
      <c r="N5706"/>
      <c r="O5706"/>
      <c r="P5706" s="10"/>
    </row>
    <row r="5707" spans="13:16" x14ac:dyDescent="0.25">
      <c r="M5707" s="10"/>
      <c r="N5707"/>
      <c r="O5707"/>
      <c r="P5707" s="10"/>
    </row>
    <row r="5708" spans="13:16" x14ac:dyDescent="0.25">
      <c r="M5708" s="10"/>
      <c r="N5708"/>
      <c r="O5708"/>
      <c r="P5708" s="10"/>
    </row>
    <row r="5709" spans="13:16" x14ac:dyDescent="0.25">
      <c r="M5709" s="10"/>
      <c r="N5709"/>
      <c r="O5709"/>
      <c r="P5709" s="10"/>
    </row>
    <row r="5710" spans="13:16" x14ac:dyDescent="0.25">
      <c r="M5710" s="10"/>
      <c r="N5710"/>
      <c r="O5710"/>
      <c r="P5710" s="10"/>
    </row>
    <row r="5711" spans="13:16" x14ac:dyDescent="0.25">
      <c r="M5711" s="10"/>
      <c r="N5711"/>
      <c r="O5711"/>
      <c r="P5711" s="10"/>
    </row>
    <row r="5712" spans="13:16" x14ac:dyDescent="0.25">
      <c r="M5712" s="10"/>
      <c r="N5712"/>
      <c r="O5712"/>
      <c r="P5712" s="10"/>
    </row>
    <row r="5713" spans="13:16" x14ac:dyDescent="0.25">
      <c r="M5713" s="10"/>
      <c r="N5713"/>
      <c r="O5713"/>
      <c r="P5713" s="10"/>
    </row>
    <row r="5714" spans="13:16" x14ac:dyDescent="0.25">
      <c r="M5714" s="10"/>
      <c r="N5714"/>
      <c r="O5714"/>
      <c r="P5714" s="10"/>
    </row>
    <row r="5715" spans="13:16" x14ac:dyDescent="0.25">
      <c r="M5715" s="10"/>
      <c r="N5715"/>
      <c r="O5715"/>
      <c r="P5715" s="10"/>
    </row>
    <row r="5716" spans="13:16" x14ac:dyDescent="0.25">
      <c r="M5716" s="10"/>
      <c r="N5716"/>
      <c r="O5716"/>
      <c r="P5716" s="10"/>
    </row>
    <row r="5717" spans="13:16" x14ac:dyDescent="0.25">
      <c r="M5717" s="10"/>
      <c r="N5717"/>
      <c r="O5717"/>
      <c r="P5717" s="10"/>
    </row>
    <row r="5718" spans="13:16" x14ac:dyDescent="0.25">
      <c r="M5718" s="10"/>
      <c r="N5718"/>
      <c r="O5718"/>
      <c r="P5718" s="10"/>
    </row>
    <row r="5719" spans="13:16" x14ac:dyDescent="0.25">
      <c r="M5719" s="10"/>
      <c r="N5719"/>
      <c r="O5719"/>
      <c r="P5719" s="10"/>
    </row>
    <row r="5720" spans="13:16" x14ac:dyDescent="0.25">
      <c r="M5720" s="10"/>
      <c r="N5720"/>
      <c r="O5720"/>
      <c r="P5720" s="10"/>
    </row>
    <row r="5721" spans="13:16" x14ac:dyDescent="0.25">
      <c r="M5721" s="10"/>
      <c r="N5721"/>
      <c r="O5721"/>
      <c r="P5721" s="10"/>
    </row>
    <row r="5722" spans="13:16" x14ac:dyDescent="0.25">
      <c r="M5722" s="10"/>
      <c r="N5722"/>
      <c r="O5722"/>
      <c r="P5722" s="10"/>
    </row>
    <row r="5723" spans="13:16" x14ac:dyDescent="0.25">
      <c r="M5723" s="10"/>
      <c r="N5723"/>
      <c r="O5723"/>
      <c r="P5723" s="10"/>
    </row>
    <row r="5724" spans="13:16" x14ac:dyDescent="0.25">
      <c r="M5724" s="10"/>
      <c r="N5724"/>
      <c r="O5724"/>
      <c r="P5724" s="10"/>
    </row>
    <row r="5725" spans="13:16" x14ac:dyDescent="0.25">
      <c r="M5725" s="10"/>
      <c r="N5725"/>
      <c r="O5725"/>
      <c r="P5725" s="10"/>
    </row>
    <row r="5726" spans="13:16" x14ac:dyDescent="0.25">
      <c r="M5726" s="10"/>
      <c r="N5726"/>
      <c r="O5726"/>
      <c r="P5726" s="10"/>
    </row>
    <row r="5727" spans="13:16" x14ac:dyDescent="0.25">
      <c r="M5727" s="10"/>
      <c r="N5727"/>
      <c r="O5727"/>
      <c r="P5727" s="10"/>
    </row>
    <row r="5728" spans="13:16" x14ac:dyDescent="0.25">
      <c r="M5728" s="10"/>
      <c r="N5728"/>
      <c r="O5728"/>
      <c r="P5728" s="10"/>
    </row>
    <row r="5729" spans="13:16" x14ac:dyDescent="0.25">
      <c r="M5729" s="10"/>
      <c r="N5729"/>
      <c r="O5729"/>
      <c r="P5729" s="10"/>
    </row>
    <row r="5730" spans="13:16" x14ac:dyDescent="0.25">
      <c r="M5730" s="10"/>
      <c r="N5730"/>
      <c r="O5730"/>
      <c r="P5730" s="10"/>
    </row>
    <row r="5731" spans="13:16" x14ac:dyDescent="0.25">
      <c r="M5731" s="10"/>
      <c r="N5731"/>
      <c r="O5731"/>
      <c r="P5731" s="10"/>
    </row>
    <row r="5732" spans="13:16" x14ac:dyDescent="0.25">
      <c r="M5732" s="10"/>
      <c r="N5732"/>
      <c r="O5732"/>
      <c r="P5732" s="10"/>
    </row>
    <row r="5733" spans="13:16" x14ac:dyDescent="0.25">
      <c r="M5733" s="10"/>
      <c r="N5733"/>
      <c r="O5733"/>
      <c r="P5733" s="10"/>
    </row>
    <row r="5734" spans="13:16" x14ac:dyDescent="0.25">
      <c r="M5734" s="10"/>
      <c r="N5734"/>
      <c r="O5734"/>
      <c r="P5734" s="10"/>
    </row>
    <row r="5735" spans="13:16" x14ac:dyDescent="0.25">
      <c r="M5735" s="10"/>
      <c r="N5735"/>
      <c r="O5735"/>
      <c r="P5735" s="10"/>
    </row>
    <row r="5736" spans="13:16" x14ac:dyDescent="0.25">
      <c r="M5736" s="10"/>
      <c r="N5736"/>
      <c r="O5736"/>
      <c r="P5736" s="10"/>
    </row>
    <row r="5737" spans="13:16" x14ac:dyDescent="0.25">
      <c r="M5737" s="10"/>
      <c r="N5737"/>
      <c r="O5737"/>
      <c r="P5737" s="10"/>
    </row>
    <row r="5738" spans="13:16" x14ac:dyDescent="0.25">
      <c r="M5738" s="10"/>
      <c r="N5738"/>
      <c r="O5738"/>
      <c r="P5738" s="10"/>
    </row>
    <row r="5739" spans="13:16" x14ac:dyDescent="0.25">
      <c r="M5739" s="10"/>
      <c r="N5739"/>
      <c r="O5739"/>
      <c r="P5739" s="10"/>
    </row>
    <row r="5740" spans="13:16" x14ac:dyDescent="0.25">
      <c r="M5740" s="10"/>
      <c r="N5740"/>
      <c r="O5740"/>
      <c r="P5740" s="10"/>
    </row>
    <row r="5741" spans="13:16" x14ac:dyDescent="0.25">
      <c r="M5741" s="10"/>
      <c r="N5741"/>
      <c r="O5741"/>
      <c r="P5741" s="10"/>
    </row>
    <row r="5742" spans="13:16" x14ac:dyDescent="0.25">
      <c r="M5742" s="10"/>
      <c r="N5742"/>
      <c r="O5742"/>
      <c r="P5742" s="10"/>
    </row>
    <row r="5743" spans="13:16" x14ac:dyDescent="0.25">
      <c r="M5743" s="10"/>
      <c r="N5743"/>
      <c r="O5743"/>
      <c r="P5743" s="10"/>
    </row>
    <row r="5744" spans="13:16" x14ac:dyDescent="0.25">
      <c r="M5744" s="10"/>
      <c r="N5744"/>
      <c r="O5744"/>
      <c r="P5744" s="10"/>
    </row>
    <row r="5745" spans="13:16" x14ac:dyDescent="0.25">
      <c r="M5745" s="10"/>
      <c r="N5745"/>
      <c r="O5745"/>
      <c r="P5745" s="10"/>
    </row>
    <row r="5746" spans="13:16" x14ac:dyDescent="0.25">
      <c r="M5746" s="10"/>
      <c r="N5746"/>
      <c r="O5746"/>
      <c r="P5746" s="10"/>
    </row>
    <row r="5747" spans="13:16" x14ac:dyDescent="0.25">
      <c r="M5747" s="10"/>
      <c r="N5747"/>
      <c r="O5747"/>
      <c r="P5747" s="10"/>
    </row>
    <row r="5748" spans="13:16" x14ac:dyDescent="0.25">
      <c r="M5748" s="10"/>
      <c r="N5748"/>
      <c r="O5748"/>
      <c r="P5748" s="10"/>
    </row>
    <row r="5749" spans="13:16" x14ac:dyDescent="0.25">
      <c r="M5749" s="10"/>
      <c r="N5749"/>
      <c r="O5749"/>
      <c r="P5749" s="10"/>
    </row>
    <row r="5750" spans="13:16" x14ac:dyDescent="0.25">
      <c r="M5750" s="10"/>
      <c r="N5750"/>
      <c r="O5750"/>
      <c r="P5750" s="10"/>
    </row>
    <row r="5751" spans="13:16" x14ac:dyDescent="0.25">
      <c r="M5751" s="10"/>
      <c r="N5751"/>
      <c r="O5751"/>
      <c r="P5751" s="10"/>
    </row>
    <row r="5752" spans="13:16" x14ac:dyDescent="0.25">
      <c r="M5752" s="10"/>
      <c r="N5752"/>
      <c r="O5752"/>
      <c r="P5752" s="10"/>
    </row>
    <row r="5753" spans="13:16" x14ac:dyDescent="0.25">
      <c r="M5753" s="10"/>
      <c r="N5753"/>
      <c r="O5753"/>
      <c r="P5753" s="10"/>
    </row>
    <row r="5754" spans="13:16" x14ac:dyDescent="0.25">
      <c r="M5754" s="10"/>
      <c r="N5754"/>
      <c r="O5754"/>
      <c r="P5754" s="10"/>
    </row>
    <row r="5755" spans="13:16" x14ac:dyDescent="0.25">
      <c r="M5755" s="10"/>
      <c r="N5755"/>
      <c r="O5755"/>
      <c r="P5755" s="10"/>
    </row>
    <row r="5756" spans="13:16" x14ac:dyDescent="0.25">
      <c r="M5756" s="10"/>
      <c r="N5756"/>
      <c r="O5756"/>
      <c r="P5756" s="10"/>
    </row>
    <row r="5757" spans="13:16" x14ac:dyDescent="0.25">
      <c r="M5757" s="10"/>
      <c r="N5757"/>
      <c r="O5757"/>
      <c r="P5757" s="10"/>
    </row>
    <row r="5758" spans="13:16" x14ac:dyDescent="0.25">
      <c r="M5758" s="10"/>
      <c r="N5758"/>
      <c r="O5758"/>
      <c r="P5758" s="10"/>
    </row>
    <row r="5759" spans="13:16" x14ac:dyDescent="0.25">
      <c r="M5759" s="10"/>
      <c r="N5759"/>
      <c r="O5759"/>
      <c r="P5759" s="10"/>
    </row>
    <row r="5760" spans="13:16" x14ac:dyDescent="0.25">
      <c r="M5760" s="10"/>
      <c r="N5760"/>
      <c r="O5760"/>
      <c r="P5760" s="10"/>
    </row>
    <row r="5761" spans="13:16" x14ac:dyDescent="0.25">
      <c r="M5761" s="10"/>
      <c r="N5761"/>
      <c r="O5761"/>
      <c r="P5761" s="10"/>
    </row>
    <row r="5762" spans="13:16" x14ac:dyDescent="0.25">
      <c r="M5762" s="10"/>
      <c r="N5762"/>
      <c r="O5762"/>
      <c r="P5762" s="10"/>
    </row>
    <row r="5763" spans="13:16" x14ac:dyDescent="0.25">
      <c r="M5763" s="10"/>
      <c r="N5763"/>
      <c r="O5763"/>
      <c r="P5763" s="10"/>
    </row>
    <row r="5764" spans="13:16" x14ac:dyDescent="0.25">
      <c r="M5764" s="10"/>
      <c r="N5764"/>
      <c r="O5764"/>
      <c r="P5764" s="10"/>
    </row>
    <row r="5765" spans="13:16" x14ac:dyDescent="0.25">
      <c r="M5765" s="10"/>
      <c r="N5765"/>
      <c r="O5765"/>
      <c r="P5765" s="10"/>
    </row>
    <row r="5766" spans="13:16" x14ac:dyDescent="0.25">
      <c r="M5766" s="10"/>
      <c r="N5766"/>
      <c r="O5766"/>
      <c r="P5766" s="10"/>
    </row>
    <row r="5767" spans="13:16" x14ac:dyDescent="0.25">
      <c r="M5767" s="10"/>
      <c r="N5767"/>
      <c r="O5767"/>
      <c r="P5767" s="10"/>
    </row>
    <row r="5768" spans="13:16" x14ac:dyDescent="0.25">
      <c r="M5768" s="10"/>
      <c r="N5768"/>
      <c r="O5768"/>
      <c r="P5768" s="10"/>
    </row>
    <row r="5769" spans="13:16" x14ac:dyDescent="0.25">
      <c r="M5769" s="10"/>
      <c r="N5769"/>
      <c r="O5769"/>
      <c r="P5769" s="10"/>
    </row>
    <row r="5770" spans="13:16" x14ac:dyDescent="0.25">
      <c r="M5770" s="10"/>
      <c r="N5770"/>
      <c r="O5770"/>
      <c r="P5770" s="10"/>
    </row>
    <row r="5771" spans="13:16" x14ac:dyDescent="0.25">
      <c r="M5771" s="10"/>
      <c r="N5771"/>
      <c r="O5771"/>
      <c r="P5771" s="10"/>
    </row>
    <row r="5772" spans="13:16" x14ac:dyDescent="0.25">
      <c r="M5772" s="10"/>
      <c r="N5772"/>
      <c r="O5772"/>
      <c r="P5772" s="10"/>
    </row>
    <row r="5773" spans="13:16" x14ac:dyDescent="0.25">
      <c r="M5773" s="10"/>
      <c r="N5773"/>
      <c r="O5773"/>
      <c r="P5773" s="10"/>
    </row>
    <row r="5774" spans="13:16" x14ac:dyDescent="0.25">
      <c r="M5774" s="10"/>
      <c r="N5774"/>
      <c r="O5774"/>
      <c r="P5774" s="10"/>
    </row>
    <row r="5775" spans="13:16" x14ac:dyDescent="0.25">
      <c r="M5775" s="10"/>
      <c r="N5775"/>
      <c r="O5775"/>
      <c r="P5775" s="10"/>
    </row>
    <row r="5776" spans="13:16" x14ac:dyDescent="0.25">
      <c r="M5776" s="10"/>
      <c r="N5776"/>
      <c r="O5776"/>
      <c r="P5776" s="10"/>
    </row>
    <row r="5777" spans="13:16" x14ac:dyDescent="0.25">
      <c r="M5777" s="10"/>
      <c r="N5777"/>
      <c r="O5777"/>
      <c r="P5777" s="10"/>
    </row>
    <row r="5778" spans="13:16" x14ac:dyDescent="0.25">
      <c r="M5778" s="10"/>
      <c r="N5778"/>
      <c r="O5778"/>
      <c r="P5778" s="10"/>
    </row>
    <row r="5779" spans="13:16" x14ac:dyDescent="0.25">
      <c r="M5779" s="10"/>
      <c r="N5779"/>
      <c r="O5779"/>
      <c r="P5779" s="10"/>
    </row>
    <row r="5780" spans="13:16" x14ac:dyDescent="0.25">
      <c r="M5780" s="10"/>
      <c r="N5780"/>
      <c r="O5780"/>
      <c r="P5780" s="10"/>
    </row>
    <row r="5781" spans="13:16" x14ac:dyDescent="0.25">
      <c r="M5781" s="10"/>
      <c r="N5781"/>
      <c r="O5781"/>
      <c r="P5781" s="10"/>
    </row>
    <row r="5782" spans="13:16" x14ac:dyDescent="0.25">
      <c r="M5782" s="10"/>
      <c r="N5782"/>
      <c r="O5782"/>
      <c r="P5782" s="10"/>
    </row>
    <row r="5783" spans="13:16" x14ac:dyDescent="0.25">
      <c r="M5783" s="10"/>
      <c r="N5783"/>
      <c r="O5783"/>
      <c r="P5783" s="10"/>
    </row>
    <row r="5784" spans="13:16" x14ac:dyDescent="0.25">
      <c r="M5784" s="10"/>
      <c r="N5784"/>
      <c r="O5784"/>
      <c r="P5784" s="10"/>
    </row>
    <row r="5785" spans="13:16" x14ac:dyDescent="0.25">
      <c r="M5785" s="10"/>
      <c r="N5785"/>
      <c r="O5785"/>
      <c r="P5785" s="10"/>
    </row>
    <row r="5786" spans="13:16" x14ac:dyDescent="0.25">
      <c r="M5786" s="10"/>
      <c r="N5786"/>
      <c r="O5786"/>
      <c r="P5786" s="10"/>
    </row>
    <row r="5787" spans="13:16" x14ac:dyDescent="0.25">
      <c r="M5787" s="10"/>
      <c r="N5787"/>
      <c r="O5787"/>
      <c r="P5787" s="10"/>
    </row>
    <row r="5788" spans="13:16" x14ac:dyDescent="0.25">
      <c r="M5788" s="10"/>
      <c r="N5788"/>
      <c r="O5788"/>
      <c r="P5788" s="10"/>
    </row>
    <row r="5789" spans="13:16" x14ac:dyDescent="0.25">
      <c r="M5789" s="10"/>
      <c r="N5789"/>
      <c r="O5789"/>
      <c r="P5789" s="10"/>
    </row>
    <row r="5790" spans="13:16" x14ac:dyDescent="0.25">
      <c r="M5790" s="10"/>
      <c r="N5790"/>
      <c r="O5790"/>
      <c r="P5790" s="10"/>
    </row>
    <row r="5791" spans="13:16" x14ac:dyDescent="0.25">
      <c r="M5791" s="10"/>
      <c r="N5791"/>
      <c r="O5791"/>
      <c r="P5791" s="10"/>
    </row>
    <row r="5792" spans="13:16" x14ac:dyDescent="0.25">
      <c r="M5792" s="10"/>
      <c r="N5792"/>
      <c r="O5792"/>
      <c r="P5792" s="10"/>
    </row>
    <row r="5793" spans="13:16" x14ac:dyDescent="0.25">
      <c r="M5793" s="10"/>
      <c r="N5793"/>
      <c r="O5793"/>
      <c r="P5793" s="10"/>
    </row>
    <row r="5794" spans="13:16" x14ac:dyDescent="0.25">
      <c r="M5794" s="10"/>
      <c r="N5794"/>
      <c r="O5794"/>
      <c r="P5794" s="10"/>
    </row>
    <row r="5795" spans="13:16" x14ac:dyDescent="0.25">
      <c r="M5795" s="10"/>
      <c r="N5795"/>
      <c r="O5795"/>
      <c r="P5795" s="10"/>
    </row>
    <row r="5796" spans="13:16" x14ac:dyDescent="0.25">
      <c r="M5796" s="10"/>
      <c r="N5796"/>
      <c r="O5796"/>
      <c r="P5796" s="10"/>
    </row>
    <row r="5797" spans="13:16" x14ac:dyDescent="0.25">
      <c r="M5797" s="10"/>
      <c r="N5797"/>
      <c r="O5797"/>
      <c r="P5797" s="10"/>
    </row>
    <row r="5798" spans="13:16" x14ac:dyDescent="0.25">
      <c r="M5798" s="10"/>
      <c r="N5798"/>
      <c r="O5798"/>
      <c r="P5798" s="10"/>
    </row>
    <row r="5799" spans="13:16" x14ac:dyDescent="0.25">
      <c r="M5799" s="10"/>
      <c r="N5799"/>
      <c r="O5799"/>
      <c r="P5799" s="10"/>
    </row>
    <row r="5800" spans="13:16" x14ac:dyDescent="0.25">
      <c r="M5800" s="10"/>
      <c r="N5800"/>
      <c r="O5800"/>
      <c r="P5800" s="10"/>
    </row>
    <row r="5801" spans="13:16" x14ac:dyDescent="0.25">
      <c r="M5801" s="10"/>
      <c r="N5801"/>
      <c r="O5801"/>
      <c r="P5801" s="10"/>
    </row>
    <row r="5802" spans="13:16" x14ac:dyDescent="0.25">
      <c r="M5802" s="10"/>
      <c r="N5802"/>
      <c r="O5802"/>
      <c r="P5802" s="10"/>
    </row>
    <row r="5803" spans="13:16" x14ac:dyDescent="0.25">
      <c r="M5803" s="10"/>
      <c r="N5803"/>
      <c r="O5803"/>
      <c r="P5803" s="10"/>
    </row>
    <row r="5804" spans="13:16" x14ac:dyDescent="0.25">
      <c r="M5804" s="10"/>
      <c r="N5804"/>
      <c r="O5804"/>
      <c r="P5804" s="10"/>
    </row>
    <row r="5805" spans="13:16" x14ac:dyDescent="0.25">
      <c r="M5805" s="10"/>
      <c r="N5805"/>
      <c r="O5805"/>
      <c r="P5805" s="10"/>
    </row>
    <row r="5806" spans="13:16" x14ac:dyDescent="0.25">
      <c r="M5806" s="10"/>
      <c r="N5806"/>
      <c r="O5806"/>
      <c r="P5806" s="10"/>
    </row>
    <row r="5807" spans="13:16" x14ac:dyDescent="0.25">
      <c r="M5807" s="10"/>
      <c r="N5807"/>
      <c r="O5807"/>
      <c r="P5807" s="10"/>
    </row>
    <row r="5808" spans="13:16" x14ac:dyDescent="0.25">
      <c r="M5808" s="10"/>
      <c r="N5808"/>
      <c r="O5808"/>
      <c r="P5808" s="10"/>
    </row>
    <row r="5809" spans="13:16" x14ac:dyDescent="0.25">
      <c r="M5809" s="10"/>
      <c r="N5809"/>
      <c r="O5809"/>
      <c r="P5809" s="10"/>
    </row>
    <row r="5810" spans="13:16" x14ac:dyDescent="0.25">
      <c r="M5810" s="10"/>
      <c r="N5810"/>
      <c r="O5810"/>
      <c r="P5810" s="10"/>
    </row>
    <row r="5811" spans="13:16" x14ac:dyDescent="0.25">
      <c r="M5811" s="10"/>
      <c r="N5811"/>
      <c r="O5811"/>
      <c r="P5811" s="10"/>
    </row>
    <row r="5812" spans="13:16" x14ac:dyDescent="0.25">
      <c r="M5812" s="10"/>
      <c r="N5812"/>
      <c r="O5812"/>
      <c r="P5812" s="10"/>
    </row>
    <row r="5813" spans="13:16" x14ac:dyDescent="0.25">
      <c r="M5813" s="10"/>
      <c r="N5813"/>
      <c r="O5813"/>
      <c r="P5813" s="10"/>
    </row>
    <row r="5814" spans="13:16" x14ac:dyDescent="0.25">
      <c r="M5814" s="10"/>
      <c r="N5814"/>
      <c r="O5814"/>
      <c r="P5814" s="10"/>
    </row>
    <row r="5815" spans="13:16" x14ac:dyDescent="0.25">
      <c r="M5815" s="10"/>
      <c r="N5815"/>
      <c r="O5815"/>
      <c r="P5815" s="10"/>
    </row>
    <row r="5816" spans="13:16" x14ac:dyDescent="0.25">
      <c r="M5816" s="10"/>
      <c r="N5816"/>
      <c r="O5816"/>
      <c r="P5816" s="10"/>
    </row>
    <row r="5817" spans="13:16" x14ac:dyDescent="0.25">
      <c r="M5817" s="10"/>
      <c r="N5817"/>
      <c r="O5817"/>
      <c r="P5817" s="10"/>
    </row>
    <row r="5818" spans="13:16" x14ac:dyDescent="0.25">
      <c r="M5818" s="10"/>
      <c r="N5818"/>
      <c r="O5818"/>
      <c r="P5818" s="10"/>
    </row>
    <row r="5819" spans="13:16" x14ac:dyDescent="0.25">
      <c r="M5819" s="10"/>
      <c r="N5819"/>
      <c r="O5819"/>
      <c r="P5819" s="10"/>
    </row>
    <row r="5820" spans="13:16" x14ac:dyDescent="0.25">
      <c r="M5820" s="10"/>
      <c r="N5820"/>
      <c r="O5820"/>
      <c r="P5820" s="10"/>
    </row>
    <row r="5821" spans="13:16" x14ac:dyDescent="0.25">
      <c r="M5821" s="10"/>
      <c r="N5821"/>
      <c r="O5821"/>
      <c r="P5821" s="10"/>
    </row>
    <row r="5822" spans="13:16" x14ac:dyDescent="0.25">
      <c r="M5822" s="10"/>
      <c r="N5822"/>
      <c r="O5822"/>
      <c r="P5822" s="10"/>
    </row>
    <row r="5823" spans="13:16" x14ac:dyDescent="0.25">
      <c r="M5823" s="10"/>
      <c r="N5823"/>
      <c r="O5823"/>
      <c r="P5823" s="10"/>
    </row>
    <row r="5824" spans="13:16" x14ac:dyDescent="0.25">
      <c r="M5824" s="10"/>
      <c r="N5824"/>
      <c r="O5824"/>
      <c r="P5824" s="10"/>
    </row>
    <row r="5825" spans="13:16" x14ac:dyDescent="0.25">
      <c r="M5825" s="10"/>
      <c r="N5825"/>
      <c r="O5825"/>
      <c r="P5825" s="10"/>
    </row>
    <row r="5826" spans="13:16" x14ac:dyDescent="0.25">
      <c r="M5826" s="10"/>
      <c r="N5826"/>
      <c r="O5826"/>
      <c r="P5826" s="10"/>
    </row>
    <row r="5827" spans="13:16" x14ac:dyDescent="0.25">
      <c r="M5827" s="10"/>
      <c r="N5827"/>
      <c r="O5827"/>
      <c r="P5827" s="10"/>
    </row>
    <row r="5828" spans="13:16" x14ac:dyDescent="0.25">
      <c r="M5828" s="10"/>
      <c r="N5828"/>
      <c r="O5828"/>
      <c r="P5828" s="10"/>
    </row>
    <row r="5829" spans="13:16" x14ac:dyDescent="0.25">
      <c r="M5829" s="10"/>
      <c r="N5829"/>
      <c r="O5829"/>
      <c r="P5829" s="10"/>
    </row>
    <row r="5830" spans="13:16" x14ac:dyDescent="0.25">
      <c r="M5830" s="10"/>
      <c r="N5830"/>
      <c r="O5830"/>
      <c r="P5830" s="10"/>
    </row>
    <row r="5831" spans="13:16" x14ac:dyDescent="0.25">
      <c r="M5831" s="10"/>
      <c r="N5831"/>
      <c r="O5831"/>
      <c r="P5831" s="10"/>
    </row>
    <row r="5832" spans="13:16" x14ac:dyDescent="0.25">
      <c r="M5832" s="10"/>
      <c r="N5832"/>
      <c r="O5832"/>
      <c r="P5832" s="10"/>
    </row>
    <row r="5833" spans="13:16" x14ac:dyDescent="0.25">
      <c r="M5833" s="10"/>
      <c r="N5833"/>
      <c r="O5833"/>
      <c r="P5833" s="10"/>
    </row>
    <row r="5834" spans="13:16" x14ac:dyDescent="0.25">
      <c r="M5834" s="10"/>
      <c r="N5834"/>
      <c r="O5834"/>
      <c r="P5834" s="10"/>
    </row>
    <row r="5835" spans="13:16" x14ac:dyDescent="0.25">
      <c r="M5835" s="10"/>
      <c r="N5835"/>
      <c r="O5835"/>
      <c r="P5835" s="10"/>
    </row>
    <row r="5836" spans="13:16" x14ac:dyDescent="0.25">
      <c r="M5836" s="10"/>
      <c r="N5836"/>
      <c r="O5836"/>
      <c r="P5836" s="10"/>
    </row>
    <row r="5837" spans="13:16" x14ac:dyDescent="0.25">
      <c r="M5837" s="10"/>
      <c r="N5837"/>
      <c r="O5837"/>
      <c r="P5837" s="10"/>
    </row>
    <row r="5838" spans="13:16" x14ac:dyDescent="0.25">
      <c r="M5838" s="10"/>
      <c r="N5838"/>
      <c r="O5838"/>
      <c r="P5838" s="10"/>
    </row>
    <row r="5839" spans="13:16" x14ac:dyDescent="0.25">
      <c r="M5839" s="10"/>
      <c r="N5839"/>
      <c r="O5839"/>
      <c r="P5839" s="10"/>
    </row>
    <row r="5840" spans="13:16" x14ac:dyDescent="0.25">
      <c r="M5840" s="10"/>
      <c r="N5840"/>
      <c r="O5840"/>
      <c r="P5840" s="10"/>
    </row>
    <row r="5841" spans="13:16" x14ac:dyDescent="0.25">
      <c r="M5841" s="10"/>
      <c r="N5841"/>
      <c r="O5841"/>
      <c r="P5841" s="10"/>
    </row>
    <row r="5842" spans="13:16" x14ac:dyDescent="0.25">
      <c r="M5842" s="10"/>
      <c r="N5842"/>
      <c r="O5842"/>
      <c r="P5842" s="10"/>
    </row>
    <row r="5843" spans="13:16" x14ac:dyDescent="0.25">
      <c r="M5843" s="10"/>
      <c r="N5843"/>
      <c r="O5843"/>
      <c r="P5843" s="10"/>
    </row>
    <row r="5844" spans="13:16" x14ac:dyDescent="0.25">
      <c r="M5844" s="10"/>
      <c r="N5844"/>
      <c r="O5844"/>
      <c r="P5844" s="10"/>
    </row>
    <row r="5845" spans="13:16" x14ac:dyDescent="0.25">
      <c r="M5845" s="10"/>
      <c r="N5845"/>
      <c r="O5845"/>
      <c r="P5845" s="10"/>
    </row>
    <row r="5846" spans="13:16" x14ac:dyDescent="0.25">
      <c r="M5846" s="10"/>
      <c r="N5846"/>
      <c r="O5846"/>
      <c r="P5846" s="10"/>
    </row>
    <row r="5847" spans="13:16" x14ac:dyDescent="0.25">
      <c r="M5847" s="10"/>
      <c r="N5847"/>
      <c r="O5847"/>
      <c r="P5847" s="10"/>
    </row>
    <row r="5848" spans="13:16" x14ac:dyDescent="0.25">
      <c r="M5848" s="10"/>
      <c r="N5848"/>
      <c r="O5848"/>
      <c r="P5848" s="10"/>
    </row>
    <row r="5849" spans="13:16" x14ac:dyDescent="0.25">
      <c r="M5849" s="10"/>
      <c r="N5849"/>
      <c r="O5849"/>
      <c r="P5849" s="10"/>
    </row>
    <row r="5850" spans="13:16" x14ac:dyDescent="0.25">
      <c r="M5850" s="10"/>
      <c r="N5850"/>
      <c r="O5850"/>
      <c r="P5850" s="10"/>
    </row>
    <row r="5851" spans="13:16" x14ac:dyDescent="0.25">
      <c r="M5851" s="10"/>
      <c r="N5851"/>
      <c r="O5851"/>
      <c r="P5851" s="10"/>
    </row>
    <row r="5852" spans="13:16" x14ac:dyDescent="0.25">
      <c r="M5852" s="10"/>
      <c r="N5852"/>
      <c r="O5852"/>
      <c r="P5852" s="10"/>
    </row>
    <row r="5853" spans="13:16" x14ac:dyDescent="0.25">
      <c r="M5853" s="10"/>
      <c r="N5853"/>
      <c r="O5853"/>
      <c r="P5853" s="10"/>
    </row>
    <row r="5854" spans="13:16" x14ac:dyDescent="0.25">
      <c r="M5854" s="10"/>
      <c r="N5854"/>
      <c r="O5854"/>
      <c r="P5854" s="10"/>
    </row>
    <row r="5855" spans="13:16" x14ac:dyDescent="0.25">
      <c r="M5855" s="10"/>
      <c r="N5855"/>
      <c r="O5855"/>
      <c r="P5855" s="10"/>
    </row>
    <row r="5856" spans="13:16" x14ac:dyDescent="0.25">
      <c r="M5856" s="10"/>
      <c r="N5856"/>
      <c r="O5856"/>
      <c r="P5856" s="10"/>
    </row>
    <row r="5857" spans="13:16" x14ac:dyDescent="0.25">
      <c r="M5857" s="10"/>
      <c r="N5857"/>
      <c r="O5857"/>
      <c r="P5857" s="10"/>
    </row>
    <row r="5858" spans="13:16" x14ac:dyDescent="0.25">
      <c r="M5858" s="10"/>
      <c r="N5858"/>
      <c r="O5858"/>
      <c r="P5858" s="10"/>
    </row>
    <row r="5859" spans="13:16" x14ac:dyDescent="0.25">
      <c r="M5859" s="10"/>
      <c r="N5859"/>
      <c r="O5859"/>
      <c r="P5859" s="10"/>
    </row>
    <row r="5860" spans="13:16" x14ac:dyDescent="0.25">
      <c r="M5860" s="10"/>
      <c r="N5860"/>
      <c r="O5860"/>
      <c r="P5860" s="10"/>
    </row>
    <row r="5861" spans="13:16" x14ac:dyDescent="0.25">
      <c r="M5861" s="10"/>
      <c r="N5861"/>
      <c r="O5861"/>
      <c r="P5861" s="10"/>
    </row>
    <row r="5862" spans="13:16" x14ac:dyDescent="0.25">
      <c r="M5862" s="10"/>
      <c r="N5862"/>
      <c r="O5862"/>
      <c r="P5862" s="10"/>
    </row>
    <row r="5863" spans="13:16" x14ac:dyDescent="0.25">
      <c r="M5863" s="10"/>
      <c r="N5863"/>
      <c r="O5863"/>
      <c r="P5863" s="10"/>
    </row>
    <row r="5864" spans="13:16" x14ac:dyDescent="0.25">
      <c r="M5864" s="10"/>
      <c r="N5864"/>
      <c r="O5864"/>
      <c r="P5864" s="10"/>
    </row>
    <row r="5865" spans="13:16" x14ac:dyDescent="0.25">
      <c r="M5865" s="10"/>
      <c r="N5865"/>
      <c r="O5865"/>
      <c r="P5865" s="10"/>
    </row>
    <row r="5866" spans="13:16" x14ac:dyDescent="0.25">
      <c r="M5866" s="10"/>
      <c r="N5866"/>
      <c r="O5866"/>
      <c r="P5866" s="10"/>
    </row>
    <row r="5867" spans="13:16" x14ac:dyDescent="0.25">
      <c r="M5867" s="10"/>
      <c r="N5867"/>
      <c r="O5867"/>
      <c r="P5867" s="10"/>
    </row>
    <row r="5868" spans="13:16" x14ac:dyDescent="0.25">
      <c r="M5868" s="10"/>
      <c r="N5868"/>
      <c r="O5868"/>
      <c r="P5868" s="10"/>
    </row>
    <row r="5869" spans="13:16" x14ac:dyDescent="0.25">
      <c r="M5869" s="10"/>
      <c r="N5869"/>
      <c r="O5869"/>
      <c r="P5869" s="10"/>
    </row>
    <row r="5870" spans="13:16" x14ac:dyDescent="0.25">
      <c r="M5870" s="10"/>
      <c r="N5870"/>
      <c r="O5870"/>
      <c r="P5870" s="10"/>
    </row>
    <row r="5871" spans="13:16" x14ac:dyDescent="0.25">
      <c r="M5871" s="10"/>
      <c r="N5871"/>
      <c r="O5871"/>
      <c r="P5871" s="10"/>
    </row>
    <row r="5872" spans="13:16" x14ac:dyDescent="0.25">
      <c r="M5872" s="10"/>
      <c r="N5872"/>
      <c r="O5872"/>
      <c r="P5872" s="10"/>
    </row>
    <row r="5873" spans="13:16" x14ac:dyDescent="0.25">
      <c r="M5873" s="10"/>
      <c r="N5873"/>
      <c r="O5873"/>
      <c r="P5873" s="10"/>
    </row>
    <row r="5874" spans="13:16" x14ac:dyDescent="0.25">
      <c r="M5874" s="10"/>
      <c r="N5874"/>
      <c r="O5874"/>
      <c r="P5874" s="10"/>
    </row>
    <row r="5875" spans="13:16" x14ac:dyDescent="0.25">
      <c r="M5875" s="10"/>
      <c r="N5875"/>
      <c r="O5875"/>
      <c r="P5875" s="10"/>
    </row>
    <row r="5876" spans="13:16" x14ac:dyDescent="0.25">
      <c r="M5876" s="10"/>
      <c r="N5876"/>
      <c r="O5876"/>
      <c r="P5876" s="10"/>
    </row>
    <row r="5877" spans="13:16" x14ac:dyDescent="0.25">
      <c r="M5877" s="10"/>
      <c r="N5877"/>
      <c r="O5877"/>
      <c r="P5877" s="10"/>
    </row>
    <row r="5878" spans="13:16" x14ac:dyDescent="0.25">
      <c r="M5878" s="10"/>
      <c r="N5878"/>
      <c r="O5878"/>
      <c r="P5878" s="10"/>
    </row>
    <row r="5879" spans="13:16" x14ac:dyDescent="0.25">
      <c r="M5879" s="10"/>
      <c r="N5879"/>
      <c r="O5879"/>
      <c r="P5879" s="10"/>
    </row>
    <row r="5880" spans="13:16" x14ac:dyDescent="0.25">
      <c r="M5880" s="10"/>
      <c r="N5880"/>
      <c r="O5880"/>
      <c r="P5880" s="10"/>
    </row>
    <row r="5881" spans="13:16" x14ac:dyDescent="0.25">
      <c r="M5881" s="10"/>
      <c r="N5881"/>
      <c r="O5881"/>
      <c r="P5881" s="10"/>
    </row>
    <row r="5882" spans="13:16" x14ac:dyDescent="0.25">
      <c r="M5882" s="10"/>
      <c r="N5882"/>
      <c r="O5882"/>
      <c r="P5882" s="10"/>
    </row>
    <row r="5883" spans="13:16" x14ac:dyDescent="0.25">
      <c r="M5883" s="10"/>
      <c r="N5883"/>
      <c r="O5883"/>
      <c r="P5883" s="10"/>
    </row>
    <row r="5884" spans="13:16" x14ac:dyDescent="0.25">
      <c r="M5884" s="10"/>
      <c r="N5884"/>
      <c r="O5884"/>
      <c r="P5884" s="10"/>
    </row>
    <row r="5885" spans="13:16" x14ac:dyDescent="0.25">
      <c r="M5885" s="10"/>
      <c r="N5885"/>
      <c r="O5885"/>
      <c r="P5885" s="10"/>
    </row>
    <row r="5886" spans="13:16" x14ac:dyDescent="0.25">
      <c r="M5886" s="10"/>
      <c r="N5886"/>
      <c r="O5886"/>
      <c r="P5886" s="10"/>
    </row>
    <row r="5887" spans="13:16" x14ac:dyDescent="0.25">
      <c r="M5887" s="10"/>
      <c r="N5887"/>
      <c r="O5887"/>
      <c r="P5887" s="10"/>
    </row>
    <row r="5888" spans="13:16" x14ac:dyDescent="0.25">
      <c r="M5888" s="10"/>
      <c r="N5888"/>
      <c r="O5888"/>
      <c r="P5888" s="10"/>
    </row>
    <row r="5889" spans="13:16" x14ac:dyDescent="0.25">
      <c r="M5889" s="10"/>
      <c r="N5889"/>
      <c r="O5889"/>
      <c r="P5889" s="10"/>
    </row>
    <row r="5890" spans="13:16" x14ac:dyDescent="0.25">
      <c r="M5890" s="10"/>
      <c r="N5890"/>
      <c r="O5890"/>
      <c r="P5890" s="10"/>
    </row>
    <row r="5891" spans="13:16" x14ac:dyDescent="0.25">
      <c r="M5891" s="10"/>
      <c r="N5891"/>
      <c r="O5891"/>
      <c r="P5891" s="10"/>
    </row>
    <row r="5892" spans="13:16" x14ac:dyDescent="0.25">
      <c r="M5892" s="10"/>
      <c r="N5892"/>
      <c r="O5892"/>
      <c r="P5892" s="10"/>
    </row>
    <row r="5893" spans="13:16" x14ac:dyDescent="0.25">
      <c r="M5893" s="10"/>
      <c r="N5893"/>
      <c r="O5893"/>
      <c r="P5893" s="10"/>
    </row>
    <row r="5894" spans="13:16" x14ac:dyDescent="0.25">
      <c r="M5894" s="10"/>
      <c r="N5894"/>
      <c r="O5894"/>
      <c r="P5894" s="10"/>
    </row>
    <row r="5895" spans="13:16" x14ac:dyDescent="0.25">
      <c r="M5895" s="10"/>
      <c r="N5895"/>
      <c r="O5895"/>
      <c r="P5895" s="10"/>
    </row>
    <row r="5896" spans="13:16" x14ac:dyDescent="0.25">
      <c r="M5896" s="10"/>
      <c r="N5896"/>
      <c r="O5896"/>
      <c r="P5896" s="10"/>
    </row>
    <row r="5897" spans="13:16" x14ac:dyDescent="0.25">
      <c r="M5897" s="10"/>
      <c r="N5897"/>
      <c r="O5897"/>
      <c r="P5897" s="10"/>
    </row>
    <row r="5898" spans="13:16" x14ac:dyDescent="0.25">
      <c r="M5898" s="10"/>
      <c r="N5898"/>
      <c r="O5898"/>
      <c r="P5898" s="10"/>
    </row>
    <row r="5899" spans="13:16" x14ac:dyDescent="0.25">
      <c r="M5899" s="10"/>
      <c r="N5899"/>
      <c r="O5899"/>
      <c r="P5899" s="10"/>
    </row>
    <row r="5900" spans="13:16" x14ac:dyDescent="0.25">
      <c r="M5900" s="10"/>
      <c r="N5900"/>
      <c r="O5900"/>
      <c r="P5900" s="10"/>
    </row>
    <row r="5901" spans="13:16" x14ac:dyDescent="0.25">
      <c r="M5901" s="10"/>
      <c r="N5901"/>
      <c r="O5901"/>
      <c r="P5901" s="10"/>
    </row>
    <row r="5902" spans="13:16" x14ac:dyDescent="0.25">
      <c r="M5902" s="10"/>
      <c r="N5902"/>
      <c r="O5902"/>
      <c r="P5902" s="10"/>
    </row>
    <row r="5903" spans="13:16" x14ac:dyDescent="0.25">
      <c r="M5903" s="10"/>
      <c r="N5903"/>
      <c r="O5903"/>
      <c r="P5903" s="10"/>
    </row>
    <row r="5904" spans="13:16" x14ac:dyDescent="0.25">
      <c r="M5904" s="10"/>
      <c r="N5904"/>
      <c r="O5904"/>
      <c r="P5904" s="10"/>
    </row>
    <row r="5905" spans="13:16" x14ac:dyDescent="0.25">
      <c r="M5905" s="10"/>
      <c r="N5905"/>
      <c r="O5905"/>
      <c r="P5905" s="10"/>
    </row>
    <row r="5906" spans="13:16" x14ac:dyDescent="0.25">
      <c r="M5906" s="10"/>
      <c r="N5906"/>
      <c r="O5906"/>
      <c r="P5906" s="10"/>
    </row>
    <row r="5907" spans="13:16" x14ac:dyDescent="0.25">
      <c r="M5907" s="10"/>
      <c r="N5907"/>
      <c r="O5907"/>
      <c r="P5907" s="10"/>
    </row>
    <row r="5908" spans="13:16" x14ac:dyDescent="0.25">
      <c r="M5908" s="10"/>
      <c r="N5908"/>
      <c r="O5908"/>
      <c r="P5908" s="10"/>
    </row>
    <row r="5909" spans="13:16" x14ac:dyDescent="0.25">
      <c r="M5909" s="10"/>
      <c r="N5909"/>
      <c r="O5909"/>
      <c r="P5909" s="10"/>
    </row>
    <row r="5910" spans="13:16" x14ac:dyDescent="0.25">
      <c r="M5910" s="10"/>
      <c r="N5910"/>
      <c r="O5910"/>
      <c r="P5910" s="10"/>
    </row>
    <row r="5911" spans="13:16" x14ac:dyDescent="0.25">
      <c r="M5911" s="10"/>
      <c r="N5911"/>
      <c r="O5911"/>
      <c r="P5911" s="10"/>
    </row>
    <row r="5912" spans="13:16" x14ac:dyDescent="0.25">
      <c r="M5912" s="10"/>
      <c r="N5912"/>
      <c r="O5912"/>
      <c r="P5912" s="10"/>
    </row>
    <row r="5913" spans="13:16" x14ac:dyDescent="0.25">
      <c r="M5913" s="10"/>
      <c r="N5913"/>
      <c r="O5913"/>
      <c r="P5913" s="10"/>
    </row>
    <row r="5914" spans="13:16" x14ac:dyDescent="0.25">
      <c r="M5914" s="10"/>
      <c r="N5914"/>
      <c r="O5914"/>
      <c r="P5914" s="10"/>
    </row>
    <row r="5915" spans="13:16" x14ac:dyDescent="0.25">
      <c r="M5915" s="10"/>
      <c r="N5915"/>
      <c r="O5915"/>
      <c r="P5915" s="10"/>
    </row>
    <row r="5916" spans="13:16" x14ac:dyDescent="0.25">
      <c r="M5916" s="10"/>
      <c r="N5916"/>
      <c r="O5916"/>
      <c r="P5916" s="10"/>
    </row>
    <row r="5917" spans="13:16" x14ac:dyDescent="0.25">
      <c r="M5917" s="10"/>
      <c r="N5917"/>
      <c r="O5917"/>
      <c r="P5917" s="10"/>
    </row>
    <row r="5918" spans="13:16" x14ac:dyDescent="0.25">
      <c r="M5918" s="10"/>
      <c r="N5918"/>
      <c r="O5918"/>
      <c r="P5918" s="10"/>
    </row>
    <row r="5919" spans="13:16" x14ac:dyDescent="0.25">
      <c r="M5919" s="10"/>
      <c r="N5919"/>
      <c r="O5919"/>
      <c r="P5919" s="10"/>
    </row>
    <row r="5920" spans="13:16" x14ac:dyDescent="0.25">
      <c r="M5920" s="10"/>
      <c r="N5920"/>
      <c r="O5920"/>
      <c r="P5920" s="10"/>
    </row>
    <row r="5921" spans="13:16" x14ac:dyDescent="0.25">
      <c r="M5921" s="10"/>
      <c r="N5921"/>
      <c r="O5921"/>
      <c r="P5921" s="10"/>
    </row>
    <row r="5922" spans="13:16" x14ac:dyDescent="0.25">
      <c r="M5922" s="10"/>
      <c r="N5922"/>
      <c r="O5922"/>
      <c r="P5922" s="10"/>
    </row>
    <row r="5923" spans="13:16" x14ac:dyDescent="0.25">
      <c r="M5923" s="10"/>
      <c r="N5923"/>
      <c r="O5923"/>
      <c r="P5923" s="10"/>
    </row>
    <row r="5924" spans="13:16" x14ac:dyDescent="0.25">
      <c r="M5924" s="10"/>
      <c r="N5924"/>
      <c r="O5924"/>
      <c r="P5924" s="10"/>
    </row>
    <row r="5925" spans="13:16" x14ac:dyDescent="0.25">
      <c r="M5925" s="10"/>
      <c r="N5925"/>
      <c r="O5925"/>
      <c r="P5925" s="10"/>
    </row>
    <row r="5926" spans="13:16" x14ac:dyDescent="0.25">
      <c r="M5926" s="10"/>
      <c r="N5926"/>
      <c r="O5926"/>
      <c r="P5926" s="10"/>
    </row>
    <row r="5927" spans="13:16" x14ac:dyDescent="0.25">
      <c r="M5927" s="10"/>
      <c r="N5927"/>
      <c r="O5927"/>
      <c r="P5927" s="10"/>
    </row>
    <row r="5928" spans="13:16" x14ac:dyDescent="0.25">
      <c r="M5928" s="10"/>
      <c r="N5928"/>
      <c r="O5928"/>
      <c r="P5928" s="10"/>
    </row>
    <row r="5929" spans="13:16" x14ac:dyDescent="0.25">
      <c r="M5929" s="10"/>
      <c r="N5929"/>
      <c r="O5929"/>
      <c r="P5929" s="10"/>
    </row>
    <row r="5930" spans="13:16" x14ac:dyDescent="0.25">
      <c r="M5930" s="10"/>
      <c r="N5930"/>
      <c r="O5930"/>
      <c r="P5930" s="10"/>
    </row>
    <row r="5931" spans="13:16" x14ac:dyDescent="0.25">
      <c r="M5931" s="10"/>
      <c r="N5931"/>
      <c r="O5931"/>
      <c r="P5931" s="10"/>
    </row>
    <row r="5932" spans="13:16" x14ac:dyDescent="0.25">
      <c r="M5932" s="10"/>
      <c r="N5932"/>
      <c r="O5932"/>
      <c r="P5932" s="10"/>
    </row>
    <row r="5933" spans="13:16" x14ac:dyDescent="0.25">
      <c r="M5933" s="10"/>
      <c r="N5933"/>
      <c r="O5933"/>
      <c r="P5933" s="10"/>
    </row>
    <row r="5934" spans="13:16" x14ac:dyDescent="0.25">
      <c r="M5934" s="10"/>
      <c r="N5934"/>
      <c r="O5934"/>
      <c r="P5934" s="10"/>
    </row>
    <row r="5935" spans="13:16" x14ac:dyDescent="0.25">
      <c r="M5935" s="10"/>
      <c r="N5935"/>
      <c r="O5935"/>
      <c r="P5935" s="10"/>
    </row>
    <row r="5936" spans="13:16" x14ac:dyDescent="0.25">
      <c r="M5936" s="10"/>
      <c r="N5936"/>
      <c r="O5936"/>
      <c r="P5936" s="10"/>
    </row>
    <row r="5937" spans="13:16" x14ac:dyDescent="0.25">
      <c r="M5937" s="10"/>
      <c r="N5937"/>
      <c r="O5937"/>
      <c r="P5937" s="10"/>
    </row>
    <row r="5938" spans="13:16" x14ac:dyDescent="0.25">
      <c r="M5938" s="10"/>
      <c r="N5938"/>
      <c r="O5938"/>
      <c r="P5938" s="10"/>
    </row>
    <row r="5939" spans="13:16" x14ac:dyDescent="0.25">
      <c r="M5939" s="10"/>
      <c r="N5939"/>
      <c r="O5939"/>
      <c r="P5939" s="10"/>
    </row>
    <row r="5940" spans="13:16" x14ac:dyDescent="0.25">
      <c r="M5940" s="10"/>
      <c r="N5940"/>
      <c r="O5940"/>
      <c r="P5940" s="10"/>
    </row>
    <row r="5941" spans="13:16" x14ac:dyDescent="0.25">
      <c r="M5941" s="10"/>
      <c r="N5941"/>
      <c r="O5941"/>
      <c r="P5941" s="10"/>
    </row>
    <row r="5942" spans="13:16" x14ac:dyDescent="0.25">
      <c r="M5942" s="10"/>
      <c r="N5942"/>
      <c r="O5942"/>
      <c r="P5942" s="10"/>
    </row>
    <row r="5943" spans="13:16" x14ac:dyDescent="0.25">
      <c r="M5943" s="10"/>
      <c r="N5943"/>
      <c r="O5943"/>
      <c r="P5943" s="10"/>
    </row>
    <row r="5944" spans="13:16" x14ac:dyDescent="0.25">
      <c r="M5944" s="10"/>
      <c r="N5944"/>
      <c r="O5944"/>
      <c r="P5944" s="10"/>
    </row>
    <row r="5945" spans="13:16" x14ac:dyDescent="0.25">
      <c r="M5945" s="10"/>
      <c r="N5945"/>
      <c r="O5945"/>
      <c r="P5945" s="10"/>
    </row>
    <row r="5946" spans="13:16" x14ac:dyDescent="0.25">
      <c r="M5946" s="10"/>
      <c r="N5946"/>
      <c r="O5946"/>
      <c r="P5946" s="10"/>
    </row>
    <row r="5947" spans="13:16" x14ac:dyDescent="0.25">
      <c r="M5947" s="10"/>
      <c r="N5947"/>
      <c r="O5947"/>
      <c r="P5947" s="10"/>
    </row>
    <row r="5948" spans="13:16" x14ac:dyDescent="0.25">
      <c r="M5948" s="10"/>
      <c r="N5948"/>
      <c r="O5948"/>
      <c r="P5948" s="10"/>
    </row>
    <row r="5949" spans="13:16" x14ac:dyDescent="0.25">
      <c r="M5949" s="10"/>
      <c r="N5949"/>
      <c r="O5949"/>
      <c r="P5949" s="10"/>
    </row>
    <row r="5950" spans="13:16" x14ac:dyDescent="0.25">
      <c r="M5950" s="10"/>
      <c r="N5950"/>
      <c r="O5950"/>
      <c r="P5950" s="10"/>
    </row>
    <row r="5951" spans="13:16" x14ac:dyDescent="0.25">
      <c r="M5951" s="10"/>
      <c r="N5951"/>
      <c r="O5951"/>
      <c r="P5951" s="10"/>
    </row>
    <row r="5952" spans="13:16" x14ac:dyDescent="0.25">
      <c r="M5952" s="10"/>
      <c r="N5952"/>
      <c r="O5952"/>
      <c r="P5952" s="10"/>
    </row>
    <row r="5953" spans="13:16" x14ac:dyDescent="0.25">
      <c r="M5953" s="10"/>
      <c r="N5953"/>
      <c r="O5953"/>
      <c r="P5953" s="10"/>
    </row>
    <row r="5954" spans="13:16" x14ac:dyDescent="0.25">
      <c r="M5954" s="10"/>
      <c r="N5954"/>
      <c r="O5954"/>
      <c r="P5954" s="10"/>
    </row>
    <row r="5955" spans="13:16" x14ac:dyDescent="0.25">
      <c r="M5955" s="10"/>
      <c r="N5955"/>
      <c r="O5955"/>
      <c r="P5955" s="10"/>
    </row>
    <row r="5956" spans="13:16" x14ac:dyDescent="0.25">
      <c r="M5956" s="10"/>
      <c r="N5956"/>
      <c r="O5956"/>
      <c r="P5956" s="10"/>
    </row>
    <row r="5957" spans="13:16" x14ac:dyDescent="0.25">
      <c r="M5957" s="10"/>
      <c r="N5957"/>
      <c r="O5957"/>
      <c r="P5957" s="10"/>
    </row>
    <row r="5958" spans="13:16" x14ac:dyDescent="0.25">
      <c r="M5958" s="10"/>
      <c r="N5958"/>
      <c r="O5958"/>
      <c r="P5958" s="10"/>
    </row>
    <row r="5959" spans="13:16" x14ac:dyDescent="0.25">
      <c r="M5959" s="10"/>
      <c r="N5959"/>
      <c r="O5959"/>
      <c r="P5959" s="10"/>
    </row>
    <row r="5960" spans="13:16" x14ac:dyDescent="0.25">
      <c r="M5960" s="10"/>
      <c r="N5960"/>
      <c r="O5960"/>
      <c r="P5960" s="10"/>
    </row>
    <row r="5961" spans="13:16" x14ac:dyDescent="0.25">
      <c r="M5961" s="10"/>
      <c r="N5961"/>
      <c r="O5961"/>
      <c r="P5961" s="10"/>
    </row>
    <row r="5962" spans="13:16" x14ac:dyDescent="0.25">
      <c r="M5962" s="10"/>
      <c r="N5962"/>
      <c r="O5962"/>
      <c r="P5962" s="10"/>
    </row>
    <row r="5963" spans="13:16" x14ac:dyDescent="0.25">
      <c r="M5963" s="10"/>
      <c r="N5963"/>
      <c r="O5963"/>
      <c r="P5963" s="10"/>
    </row>
    <row r="5964" spans="13:16" x14ac:dyDescent="0.25">
      <c r="M5964" s="10"/>
      <c r="N5964"/>
      <c r="O5964"/>
      <c r="P5964" s="10"/>
    </row>
    <row r="5965" spans="13:16" x14ac:dyDescent="0.25">
      <c r="M5965" s="10"/>
      <c r="N5965"/>
      <c r="O5965"/>
      <c r="P5965" s="10"/>
    </row>
    <row r="5966" spans="13:16" x14ac:dyDescent="0.25">
      <c r="M5966" s="10"/>
      <c r="N5966"/>
      <c r="O5966"/>
      <c r="P5966" s="10"/>
    </row>
    <row r="5967" spans="13:16" x14ac:dyDescent="0.25">
      <c r="M5967" s="10"/>
      <c r="N5967"/>
      <c r="O5967"/>
      <c r="P5967" s="10"/>
    </row>
    <row r="5968" spans="13:16" x14ac:dyDescent="0.25">
      <c r="M5968" s="10"/>
      <c r="N5968"/>
      <c r="O5968"/>
      <c r="P5968" s="10"/>
    </row>
    <row r="5969" spans="13:16" x14ac:dyDescent="0.25">
      <c r="M5969" s="10"/>
      <c r="N5969"/>
      <c r="O5969"/>
      <c r="P5969" s="10"/>
    </row>
    <row r="5970" spans="13:16" x14ac:dyDescent="0.25">
      <c r="M5970" s="10"/>
      <c r="N5970"/>
      <c r="O5970"/>
      <c r="P5970" s="10"/>
    </row>
    <row r="5971" spans="13:16" x14ac:dyDescent="0.25">
      <c r="M5971" s="10"/>
      <c r="N5971"/>
      <c r="O5971"/>
      <c r="P5971" s="10"/>
    </row>
    <row r="5972" spans="13:16" x14ac:dyDescent="0.25">
      <c r="M5972" s="10"/>
      <c r="N5972"/>
      <c r="O5972"/>
      <c r="P5972" s="10"/>
    </row>
    <row r="5973" spans="13:16" x14ac:dyDescent="0.25">
      <c r="M5973" s="10"/>
      <c r="N5973"/>
      <c r="O5973"/>
      <c r="P5973" s="10"/>
    </row>
    <row r="5974" spans="13:16" x14ac:dyDescent="0.25">
      <c r="M5974" s="10"/>
      <c r="N5974"/>
      <c r="O5974"/>
      <c r="P5974" s="10"/>
    </row>
    <row r="5975" spans="13:16" x14ac:dyDescent="0.25">
      <c r="M5975" s="10"/>
      <c r="N5975"/>
      <c r="O5975"/>
      <c r="P5975" s="10"/>
    </row>
    <row r="5976" spans="13:16" x14ac:dyDescent="0.25">
      <c r="M5976" s="10"/>
      <c r="N5976"/>
      <c r="O5976"/>
      <c r="P5976" s="10"/>
    </row>
    <row r="5977" spans="13:16" x14ac:dyDescent="0.25">
      <c r="M5977" s="10"/>
      <c r="N5977"/>
      <c r="O5977"/>
      <c r="P5977" s="10"/>
    </row>
    <row r="5978" spans="13:16" x14ac:dyDescent="0.25">
      <c r="M5978" s="10"/>
      <c r="N5978"/>
      <c r="O5978"/>
      <c r="P5978" s="10"/>
    </row>
    <row r="5979" spans="13:16" x14ac:dyDescent="0.25">
      <c r="M5979" s="10"/>
      <c r="N5979"/>
      <c r="O5979"/>
      <c r="P5979" s="10"/>
    </row>
    <row r="5980" spans="13:16" x14ac:dyDescent="0.25">
      <c r="M5980" s="10"/>
      <c r="N5980"/>
      <c r="O5980"/>
      <c r="P5980" s="10"/>
    </row>
    <row r="5981" spans="13:16" x14ac:dyDescent="0.25">
      <c r="M5981" s="10"/>
      <c r="N5981"/>
      <c r="O5981"/>
      <c r="P5981" s="10"/>
    </row>
    <row r="5982" spans="13:16" x14ac:dyDescent="0.25">
      <c r="M5982" s="10"/>
      <c r="N5982"/>
      <c r="O5982"/>
      <c r="P5982" s="10"/>
    </row>
    <row r="5983" spans="13:16" x14ac:dyDescent="0.25">
      <c r="M5983" s="10"/>
      <c r="N5983"/>
      <c r="O5983"/>
      <c r="P5983" s="10"/>
    </row>
    <row r="5984" spans="13:16" x14ac:dyDescent="0.25">
      <c r="M5984" s="10"/>
      <c r="N5984"/>
      <c r="O5984"/>
      <c r="P5984" s="10"/>
    </row>
    <row r="5985" spans="13:16" x14ac:dyDescent="0.25">
      <c r="M5985" s="10"/>
      <c r="N5985"/>
      <c r="O5985"/>
      <c r="P5985" s="10"/>
    </row>
    <row r="5986" spans="13:16" x14ac:dyDescent="0.25">
      <c r="M5986" s="10"/>
      <c r="N5986"/>
      <c r="O5986"/>
      <c r="P5986" s="10"/>
    </row>
    <row r="5987" spans="13:16" x14ac:dyDescent="0.25">
      <c r="M5987" s="10"/>
      <c r="N5987"/>
      <c r="O5987"/>
      <c r="P5987" s="10"/>
    </row>
    <row r="5988" spans="13:16" x14ac:dyDescent="0.25">
      <c r="M5988" s="10"/>
      <c r="N5988"/>
      <c r="O5988"/>
      <c r="P5988" s="10"/>
    </row>
    <row r="5989" spans="13:16" x14ac:dyDescent="0.25">
      <c r="M5989" s="10"/>
      <c r="N5989"/>
      <c r="O5989"/>
      <c r="P5989" s="10"/>
    </row>
    <row r="5990" spans="13:16" x14ac:dyDescent="0.25">
      <c r="M5990" s="10"/>
      <c r="N5990"/>
      <c r="O5990"/>
      <c r="P5990" s="10"/>
    </row>
    <row r="5991" spans="13:16" x14ac:dyDescent="0.25">
      <c r="M5991" s="10"/>
      <c r="N5991"/>
      <c r="O5991"/>
      <c r="P5991" s="10"/>
    </row>
    <row r="5992" spans="13:16" x14ac:dyDescent="0.25">
      <c r="M5992" s="10"/>
      <c r="N5992"/>
      <c r="O5992"/>
      <c r="P5992" s="10"/>
    </row>
    <row r="5993" spans="13:16" x14ac:dyDescent="0.25">
      <c r="M5993" s="10"/>
      <c r="N5993"/>
      <c r="O5993"/>
      <c r="P5993" s="10"/>
    </row>
    <row r="5994" spans="13:16" x14ac:dyDescent="0.25">
      <c r="M5994" s="10"/>
      <c r="N5994"/>
      <c r="O5994"/>
      <c r="P5994" s="10"/>
    </row>
    <row r="5995" spans="13:16" x14ac:dyDescent="0.25">
      <c r="M5995" s="10"/>
      <c r="N5995"/>
      <c r="O5995"/>
      <c r="P5995" s="10"/>
    </row>
    <row r="5996" spans="13:16" x14ac:dyDescent="0.25">
      <c r="M5996" s="10"/>
      <c r="N5996"/>
      <c r="O5996"/>
      <c r="P5996" s="10"/>
    </row>
    <row r="5997" spans="13:16" x14ac:dyDescent="0.25">
      <c r="M5997" s="10"/>
      <c r="N5997"/>
      <c r="O5997"/>
      <c r="P5997" s="10"/>
    </row>
    <row r="5998" spans="13:16" x14ac:dyDescent="0.25">
      <c r="M5998" s="10"/>
      <c r="N5998"/>
      <c r="O5998"/>
      <c r="P5998" s="10"/>
    </row>
    <row r="5999" spans="13:16" x14ac:dyDescent="0.25">
      <c r="M5999" s="10"/>
      <c r="N5999"/>
      <c r="O5999"/>
      <c r="P5999" s="10"/>
    </row>
    <row r="6000" spans="13:16" x14ac:dyDescent="0.25">
      <c r="M6000" s="10"/>
      <c r="N6000"/>
      <c r="O6000"/>
      <c r="P6000" s="10"/>
    </row>
    <row r="6001" spans="13:16" x14ac:dyDescent="0.25">
      <c r="M6001" s="10"/>
      <c r="N6001"/>
      <c r="O6001"/>
      <c r="P6001" s="10"/>
    </row>
    <row r="6002" spans="13:16" x14ac:dyDescent="0.25">
      <c r="M6002" s="10"/>
      <c r="N6002"/>
      <c r="O6002"/>
      <c r="P6002" s="10"/>
    </row>
    <row r="6003" spans="13:16" x14ac:dyDescent="0.25">
      <c r="M6003" s="10"/>
      <c r="N6003"/>
      <c r="O6003"/>
      <c r="P6003" s="10"/>
    </row>
    <row r="6004" spans="13:16" x14ac:dyDescent="0.25">
      <c r="M6004" s="10"/>
      <c r="N6004"/>
      <c r="O6004"/>
      <c r="P6004" s="10"/>
    </row>
    <row r="6005" spans="13:16" x14ac:dyDescent="0.25">
      <c r="M6005" s="10"/>
      <c r="N6005"/>
      <c r="O6005"/>
      <c r="P6005" s="10"/>
    </row>
    <row r="6006" spans="13:16" x14ac:dyDescent="0.25">
      <c r="M6006" s="10"/>
      <c r="N6006"/>
      <c r="O6006"/>
      <c r="P6006" s="10"/>
    </row>
    <row r="6007" spans="13:16" x14ac:dyDescent="0.25">
      <c r="M6007" s="10"/>
      <c r="N6007"/>
      <c r="O6007"/>
      <c r="P6007" s="10"/>
    </row>
    <row r="6008" spans="13:16" x14ac:dyDescent="0.25">
      <c r="M6008" s="10"/>
      <c r="N6008"/>
      <c r="O6008"/>
      <c r="P6008" s="10"/>
    </row>
    <row r="6009" spans="13:16" x14ac:dyDescent="0.25">
      <c r="M6009" s="10"/>
      <c r="N6009"/>
      <c r="O6009"/>
      <c r="P6009" s="10"/>
    </row>
    <row r="6010" spans="13:16" x14ac:dyDescent="0.25">
      <c r="M6010" s="10"/>
      <c r="N6010"/>
      <c r="O6010"/>
      <c r="P6010" s="10"/>
    </row>
    <row r="6011" spans="13:16" x14ac:dyDescent="0.25">
      <c r="M6011" s="10"/>
      <c r="N6011"/>
      <c r="O6011"/>
      <c r="P6011" s="10"/>
    </row>
    <row r="6012" spans="13:16" x14ac:dyDescent="0.25">
      <c r="M6012" s="10"/>
      <c r="N6012"/>
      <c r="O6012"/>
      <c r="P6012" s="10"/>
    </row>
    <row r="6013" spans="13:16" x14ac:dyDescent="0.25">
      <c r="M6013" s="10"/>
      <c r="N6013"/>
      <c r="O6013"/>
      <c r="P6013" s="10"/>
    </row>
    <row r="6014" spans="13:16" x14ac:dyDescent="0.25">
      <c r="M6014" s="10"/>
      <c r="N6014"/>
      <c r="O6014"/>
      <c r="P6014" s="10"/>
    </row>
    <row r="6015" spans="13:16" x14ac:dyDescent="0.25">
      <c r="M6015" s="10"/>
      <c r="N6015"/>
      <c r="O6015"/>
      <c r="P6015" s="10"/>
    </row>
    <row r="6016" spans="13:16" x14ac:dyDescent="0.25">
      <c r="M6016" s="10"/>
      <c r="N6016"/>
      <c r="O6016"/>
      <c r="P6016" s="10"/>
    </row>
    <row r="6017" spans="13:16" x14ac:dyDescent="0.25">
      <c r="M6017" s="10"/>
      <c r="N6017"/>
      <c r="O6017"/>
      <c r="P6017" s="10"/>
    </row>
    <row r="6018" spans="13:16" x14ac:dyDescent="0.25">
      <c r="M6018" s="10"/>
      <c r="N6018"/>
      <c r="O6018"/>
      <c r="P6018" s="10"/>
    </row>
    <row r="6019" spans="13:16" x14ac:dyDescent="0.25">
      <c r="M6019" s="10"/>
      <c r="N6019"/>
      <c r="O6019"/>
      <c r="P6019" s="10"/>
    </row>
    <row r="6020" spans="13:16" x14ac:dyDescent="0.25">
      <c r="M6020" s="10"/>
      <c r="N6020"/>
      <c r="O6020"/>
      <c r="P6020" s="10"/>
    </row>
    <row r="6021" spans="13:16" x14ac:dyDescent="0.25">
      <c r="M6021" s="10"/>
      <c r="N6021"/>
      <c r="O6021"/>
      <c r="P6021" s="10"/>
    </row>
    <row r="6022" spans="13:16" x14ac:dyDescent="0.25">
      <c r="M6022" s="10"/>
      <c r="N6022"/>
      <c r="O6022"/>
      <c r="P6022" s="10"/>
    </row>
    <row r="6023" spans="13:16" x14ac:dyDescent="0.25">
      <c r="M6023" s="10"/>
      <c r="N6023"/>
      <c r="O6023"/>
      <c r="P6023" s="10"/>
    </row>
    <row r="6024" spans="13:16" x14ac:dyDescent="0.25">
      <c r="M6024" s="10"/>
      <c r="N6024"/>
      <c r="O6024"/>
      <c r="P6024" s="10"/>
    </row>
    <row r="6025" spans="13:16" x14ac:dyDescent="0.25">
      <c r="M6025" s="10"/>
      <c r="N6025"/>
      <c r="O6025"/>
      <c r="P6025" s="10"/>
    </row>
    <row r="6026" spans="13:16" x14ac:dyDescent="0.25">
      <c r="M6026" s="10"/>
      <c r="N6026"/>
      <c r="O6026"/>
      <c r="P6026" s="10"/>
    </row>
    <row r="6027" spans="13:16" x14ac:dyDescent="0.25">
      <c r="M6027" s="10"/>
      <c r="N6027"/>
      <c r="O6027"/>
      <c r="P6027" s="10"/>
    </row>
    <row r="6028" spans="13:16" x14ac:dyDescent="0.25">
      <c r="M6028" s="10"/>
      <c r="N6028"/>
      <c r="O6028"/>
      <c r="P6028" s="10"/>
    </row>
    <row r="6029" spans="13:16" x14ac:dyDescent="0.25">
      <c r="M6029" s="10"/>
      <c r="N6029"/>
      <c r="O6029"/>
      <c r="P6029" s="10"/>
    </row>
    <row r="6030" spans="13:16" x14ac:dyDescent="0.25">
      <c r="M6030" s="10"/>
      <c r="N6030"/>
      <c r="O6030"/>
      <c r="P6030" s="10"/>
    </row>
    <row r="6031" spans="13:16" x14ac:dyDescent="0.25">
      <c r="M6031" s="10"/>
      <c r="N6031"/>
      <c r="O6031"/>
      <c r="P6031" s="10"/>
    </row>
    <row r="6032" spans="13:16" x14ac:dyDescent="0.25">
      <c r="M6032" s="10"/>
      <c r="N6032"/>
      <c r="O6032"/>
      <c r="P6032" s="10"/>
    </row>
    <row r="6033" spans="13:16" x14ac:dyDescent="0.25">
      <c r="M6033" s="10"/>
      <c r="N6033"/>
      <c r="O6033"/>
      <c r="P6033" s="10"/>
    </row>
    <row r="6034" spans="13:16" x14ac:dyDescent="0.25">
      <c r="M6034" s="10"/>
      <c r="N6034"/>
      <c r="O6034"/>
      <c r="P6034" s="10"/>
    </row>
    <row r="6035" spans="13:16" x14ac:dyDescent="0.25">
      <c r="M6035" s="10"/>
      <c r="N6035"/>
      <c r="O6035"/>
      <c r="P6035" s="10"/>
    </row>
    <row r="6036" spans="13:16" x14ac:dyDescent="0.25">
      <c r="M6036" s="10"/>
      <c r="N6036"/>
      <c r="O6036"/>
      <c r="P6036" s="10"/>
    </row>
    <row r="6037" spans="13:16" x14ac:dyDescent="0.25">
      <c r="M6037" s="10"/>
      <c r="N6037"/>
      <c r="O6037"/>
      <c r="P6037" s="10"/>
    </row>
    <row r="6038" spans="13:16" x14ac:dyDescent="0.25">
      <c r="M6038" s="10"/>
      <c r="N6038"/>
      <c r="O6038"/>
      <c r="P6038" s="10"/>
    </row>
    <row r="6039" spans="13:16" x14ac:dyDescent="0.25">
      <c r="M6039" s="10"/>
      <c r="N6039"/>
      <c r="O6039"/>
      <c r="P6039" s="10"/>
    </row>
    <row r="6040" spans="13:16" x14ac:dyDescent="0.25">
      <c r="M6040" s="10"/>
      <c r="N6040"/>
      <c r="O6040"/>
      <c r="P6040" s="10"/>
    </row>
    <row r="6041" spans="13:16" x14ac:dyDescent="0.25">
      <c r="M6041" s="10"/>
      <c r="N6041"/>
      <c r="O6041"/>
      <c r="P6041" s="10"/>
    </row>
    <row r="6042" spans="13:16" x14ac:dyDescent="0.25">
      <c r="M6042" s="10"/>
      <c r="N6042"/>
      <c r="O6042"/>
      <c r="P6042" s="10"/>
    </row>
    <row r="6043" spans="13:16" x14ac:dyDescent="0.25">
      <c r="M6043" s="10"/>
      <c r="N6043"/>
      <c r="O6043"/>
      <c r="P6043" s="10"/>
    </row>
    <row r="6044" spans="13:16" x14ac:dyDescent="0.25">
      <c r="M6044" s="10"/>
      <c r="N6044"/>
      <c r="O6044"/>
      <c r="P6044" s="10"/>
    </row>
    <row r="6045" spans="13:16" x14ac:dyDescent="0.25">
      <c r="M6045" s="10"/>
      <c r="N6045"/>
      <c r="O6045"/>
      <c r="P6045" s="10"/>
    </row>
    <row r="6046" spans="13:16" x14ac:dyDescent="0.25">
      <c r="M6046" s="10"/>
      <c r="N6046"/>
      <c r="O6046"/>
      <c r="P6046" s="10"/>
    </row>
    <row r="6047" spans="13:16" x14ac:dyDescent="0.25">
      <c r="M6047" s="10"/>
      <c r="N6047"/>
      <c r="O6047"/>
      <c r="P6047" s="10"/>
    </row>
    <row r="6048" spans="13:16" x14ac:dyDescent="0.25">
      <c r="M6048" s="10"/>
      <c r="N6048"/>
      <c r="O6048"/>
      <c r="P6048" s="10"/>
    </row>
    <row r="6049" spans="13:16" x14ac:dyDescent="0.25">
      <c r="M6049" s="10"/>
      <c r="N6049"/>
      <c r="O6049"/>
      <c r="P6049" s="10"/>
    </row>
    <row r="6050" spans="13:16" x14ac:dyDescent="0.25">
      <c r="M6050" s="10"/>
      <c r="N6050"/>
      <c r="O6050"/>
      <c r="P6050" s="10"/>
    </row>
    <row r="6051" spans="13:16" x14ac:dyDescent="0.25">
      <c r="M6051" s="10"/>
      <c r="N6051"/>
      <c r="O6051"/>
      <c r="P6051" s="10"/>
    </row>
    <row r="6052" spans="13:16" x14ac:dyDescent="0.25">
      <c r="M6052" s="10"/>
      <c r="N6052"/>
      <c r="O6052"/>
      <c r="P6052" s="10"/>
    </row>
    <row r="6053" spans="13:16" x14ac:dyDescent="0.25">
      <c r="M6053" s="10"/>
      <c r="N6053"/>
      <c r="O6053"/>
      <c r="P6053" s="10"/>
    </row>
    <row r="6054" spans="13:16" x14ac:dyDescent="0.25">
      <c r="M6054" s="10"/>
      <c r="N6054"/>
      <c r="O6054"/>
      <c r="P6054" s="10"/>
    </row>
    <row r="6055" spans="13:16" x14ac:dyDescent="0.25">
      <c r="M6055" s="10"/>
      <c r="N6055"/>
      <c r="O6055"/>
      <c r="P6055" s="10"/>
    </row>
    <row r="6056" spans="13:16" x14ac:dyDescent="0.25">
      <c r="M6056" s="10"/>
      <c r="N6056"/>
      <c r="O6056"/>
      <c r="P6056" s="10"/>
    </row>
    <row r="6057" spans="13:16" x14ac:dyDescent="0.25">
      <c r="M6057" s="10"/>
      <c r="N6057"/>
      <c r="O6057"/>
      <c r="P6057" s="10"/>
    </row>
    <row r="6058" spans="13:16" x14ac:dyDescent="0.25">
      <c r="M6058" s="10"/>
      <c r="N6058"/>
      <c r="O6058"/>
      <c r="P6058" s="10"/>
    </row>
    <row r="6059" spans="13:16" x14ac:dyDescent="0.25">
      <c r="M6059" s="10"/>
      <c r="N6059"/>
      <c r="O6059"/>
      <c r="P6059" s="10"/>
    </row>
    <row r="6060" spans="13:16" x14ac:dyDescent="0.25">
      <c r="M6060" s="10"/>
      <c r="N6060"/>
      <c r="O6060"/>
      <c r="P6060" s="10"/>
    </row>
    <row r="6061" spans="13:16" x14ac:dyDescent="0.25">
      <c r="M6061" s="10"/>
      <c r="N6061"/>
      <c r="O6061"/>
      <c r="P6061" s="10"/>
    </row>
    <row r="6062" spans="13:16" x14ac:dyDescent="0.25">
      <c r="M6062" s="10"/>
      <c r="N6062"/>
      <c r="O6062"/>
      <c r="P6062" s="10"/>
    </row>
    <row r="6063" spans="13:16" x14ac:dyDescent="0.25">
      <c r="M6063" s="10"/>
      <c r="N6063"/>
      <c r="O6063"/>
      <c r="P6063" s="10"/>
    </row>
    <row r="6064" spans="13:16" x14ac:dyDescent="0.25">
      <c r="M6064" s="10"/>
      <c r="N6064"/>
      <c r="O6064"/>
      <c r="P6064" s="10"/>
    </row>
    <row r="6065" spans="13:16" x14ac:dyDescent="0.25">
      <c r="M6065" s="10"/>
      <c r="N6065"/>
      <c r="O6065"/>
      <c r="P6065" s="10"/>
    </row>
    <row r="6066" spans="13:16" x14ac:dyDescent="0.25">
      <c r="M6066" s="10"/>
      <c r="N6066"/>
      <c r="O6066"/>
      <c r="P6066" s="10"/>
    </row>
    <row r="6067" spans="13:16" x14ac:dyDescent="0.25">
      <c r="M6067" s="10"/>
      <c r="N6067"/>
      <c r="O6067"/>
      <c r="P6067" s="10"/>
    </row>
    <row r="6068" spans="13:16" x14ac:dyDescent="0.25">
      <c r="M6068" s="10"/>
      <c r="N6068"/>
      <c r="O6068"/>
      <c r="P6068" s="10"/>
    </row>
    <row r="6069" spans="13:16" x14ac:dyDescent="0.25">
      <c r="M6069" s="10"/>
      <c r="N6069"/>
      <c r="O6069"/>
      <c r="P6069" s="10"/>
    </row>
    <row r="6070" spans="13:16" x14ac:dyDescent="0.25">
      <c r="M6070" s="10"/>
      <c r="N6070"/>
      <c r="O6070"/>
      <c r="P6070" s="10"/>
    </row>
    <row r="6071" spans="13:16" x14ac:dyDescent="0.25">
      <c r="M6071" s="10"/>
      <c r="N6071"/>
      <c r="O6071"/>
      <c r="P6071" s="10"/>
    </row>
    <row r="6072" spans="13:16" x14ac:dyDescent="0.25">
      <c r="M6072" s="10"/>
      <c r="N6072"/>
      <c r="O6072"/>
      <c r="P6072" s="10"/>
    </row>
    <row r="6073" spans="13:16" x14ac:dyDescent="0.25">
      <c r="M6073" s="10"/>
      <c r="N6073"/>
      <c r="O6073"/>
      <c r="P6073" s="10"/>
    </row>
    <row r="6074" spans="13:16" x14ac:dyDescent="0.25">
      <c r="M6074" s="10"/>
      <c r="N6074"/>
      <c r="O6074"/>
      <c r="P6074" s="10"/>
    </row>
    <row r="6075" spans="13:16" x14ac:dyDescent="0.25">
      <c r="M6075" s="10"/>
      <c r="N6075"/>
      <c r="O6075"/>
      <c r="P6075" s="10"/>
    </row>
    <row r="6076" spans="13:16" x14ac:dyDescent="0.25">
      <c r="M6076" s="10"/>
      <c r="N6076"/>
      <c r="O6076"/>
      <c r="P6076" s="10"/>
    </row>
    <row r="6077" spans="13:16" x14ac:dyDescent="0.25">
      <c r="M6077" s="10"/>
      <c r="N6077"/>
      <c r="O6077"/>
      <c r="P6077" s="10"/>
    </row>
    <row r="6078" spans="13:16" x14ac:dyDescent="0.25">
      <c r="M6078" s="10"/>
      <c r="N6078"/>
      <c r="O6078"/>
      <c r="P6078" s="10"/>
    </row>
    <row r="6079" spans="13:16" x14ac:dyDescent="0.25">
      <c r="M6079" s="10"/>
      <c r="N6079"/>
      <c r="O6079"/>
      <c r="P6079" s="10"/>
    </row>
    <row r="6080" spans="13:16" x14ac:dyDescent="0.25">
      <c r="M6080" s="10"/>
      <c r="N6080"/>
      <c r="O6080"/>
      <c r="P6080" s="10"/>
    </row>
    <row r="6081" spans="13:16" x14ac:dyDescent="0.25">
      <c r="M6081" s="10"/>
      <c r="N6081"/>
      <c r="O6081"/>
      <c r="P6081" s="10"/>
    </row>
    <row r="6082" spans="13:16" x14ac:dyDescent="0.25">
      <c r="M6082" s="10"/>
      <c r="N6082"/>
      <c r="O6082"/>
      <c r="P6082" s="10"/>
    </row>
    <row r="6083" spans="13:16" x14ac:dyDescent="0.25">
      <c r="M6083" s="10"/>
      <c r="N6083"/>
      <c r="O6083"/>
      <c r="P6083" s="10"/>
    </row>
    <row r="6084" spans="13:16" x14ac:dyDescent="0.25">
      <c r="M6084" s="10"/>
      <c r="N6084"/>
      <c r="O6084"/>
      <c r="P6084" s="10"/>
    </row>
    <row r="6085" spans="13:16" x14ac:dyDescent="0.25">
      <c r="M6085" s="10"/>
      <c r="N6085"/>
      <c r="O6085"/>
      <c r="P6085" s="10"/>
    </row>
    <row r="6086" spans="13:16" x14ac:dyDescent="0.25">
      <c r="M6086" s="10"/>
      <c r="N6086"/>
      <c r="O6086"/>
      <c r="P6086" s="10"/>
    </row>
    <row r="6087" spans="13:16" x14ac:dyDescent="0.25">
      <c r="M6087" s="10"/>
      <c r="N6087"/>
      <c r="O6087"/>
      <c r="P6087" s="10"/>
    </row>
    <row r="6088" spans="13:16" x14ac:dyDescent="0.25">
      <c r="M6088" s="10"/>
      <c r="N6088"/>
      <c r="O6088"/>
      <c r="P6088" s="10"/>
    </row>
    <row r="6089" spans="13:16" x14ac:dyDescent="0.25">
      <c r="M6089" s="10"/>
      <c r="N6089"/>
      <c r="O6089"/>
      <c r="P6089" s="10"/>
    </row>
    <row r="6090" spans="13:16" x14ac:dyDescent="0.25">
      <c r="M6090" s="10"/>
      <c r="N6090"/>
      <c r="O6090"/>
      <c r="P6090" s="10"/>
    </row>
    <row r="6091" spans="13:16" x14ac:dyDescent="0.25">
      <c r="M6091" s="10"/>
      <c r="N6091"/>
      <c r="O6091"/>
      <c r="P6091" s="10"/>
    </row>
    <row r="6092" spans="13:16" x14ac:dyDescent="0.25">
      <c r="M6092" s="10"/>
      <c r="N6092"/>
      <c r="O6092"/>
      <c r="P6092" s="10"/>
    </row>
    <row r="6093" spans="13:16" x14ac:dyDescent="0.25">
      <c r="M6093" s="10"/>
      <c r="N6093"/>
      <c r="O6093"/>
      <c r="P6093" s="10"/>
    </row>
    <row r="6094" spans="13:16" x14ac:dyDescent="0.25">
      <c r="M6094" s="10"/>
      <c r="N6094"/>
      <c r="O6094"/>
      <c r="P6094" s="10"/>
    </row>
    <row r="6095" spans="13:16" x14ac:dyDescent="0.25">
      <c r="M6095" s="10"/>
      <c r="N6095"/>
      <c r="O6095"/>
      <c r="P6095" s="10"/>
    </row>
    <row r="6096" spans="13:16" x14ac:dyDescent="0.25">
      <c r="M6096" s="10"/>
      <c r="N6096"/>
      <c r="O6096"/>
      <c r="P6096" s="10"/>
    </row>
    <row r="6097" spans="13:16" x14ac:dyDescent="0.25">
      <c r="M6097" s="10"/>
      <c r="N6097"/>
      <c r="O6097"/>
      <c r="P6097" s="10"/>
    </row>
    <row r="6098" spans="13:16" x14ac:dyDescent="0.25">
      <c r="M6098" s="10"/>
      <c r="N6098"/>
      <c r="O6098"/>
      <c r="P6098" s="10"/>
    </row>
    <row r="6099" spans="13:16" x14ac:dyDescent="0.25">
      <c r="M6099" s="10"/>
      <c r="N6099"/>
      <c r="O6099"/>
      <c r="P6099" s="10"/>
    </row>
    <row r="6100" spans="13:16" x14ac:dyDescent="0.25">
      <c r="M6100" s="10"/>
      <c r="N6100"/>
      <c r="O6100"/>
      <c r="P6100" s="10"/>
    </row>
    <row r="6101" spans="13:16" x14ac:dyDescent="0.25">
      <c r="M6101" s="10"/>
      <c r="N6101"/>
      <c r="O6101"/>
      <c r="P6101" s="10"/>
    </row>
    <row r="6102" spans="13:16" x14ac:dyDescent="0.25">
      <c r="M6102" s="10"/>
      <c r="N6102"/>
      <c r="O6102"/>
      <c r="P6102" s="10"/>
    </row>
    <row r="6103" spans="13:16" x14ac:dyDescent="0.25">
      <c r="M6103" s="10"/>
      <c r="N6103"/>
      <c r="O6103"/>
      <c r="P6103" s="10"/>
    </row>
    <row r="6104" spans="13:16" x14ac:dyDescent="0.25">
      <c r="M6104" s="10"/>
      <c r="N6104"/>
      <c r="O6104"/>
      <c r="P6104" s="10"/>
    </row>
    <row r="6105" spans="13:16" x14ac:dyDescent="0.25">
      <c r="M6105" s="10"/>
      <c r="N6105"/>
      <c r="O6105"/>
      <c r="P6105" s="10"/>
    </row>
    <row r="6106" spans="13:16" x14ac:dyDescent="0.25">
      <c r="M6106" s="10"/>
      <c r="N6106"/>
      <c r="O6106"/>
      <c r="P6106" s="10"/>
    </row>
    <row r="6107" spans="13:16" x14ac:dyDescent="0.25">
      <c r="M6107" s="10"/>
      <c r="N6107"/>
      <c r="O6107"/>
      <c r="P6107" s="10"/>
    </row>
    <row r="6108" spans="13:16" x14ac:dyDescent="0.25">
      <c r="M6108" s="10"/>
      <c r="N6108"/>
      <c r="O6108"/>
      <c r="P6108" s="10"/>
    </row>
    <row r="6109" spans="13:16" x14ac:dyDescent="0.25">
      <c r="M6109" s="10"/>
      <c r="N6109"/>
      <c r="O6109"/>
      <c r="P6109" s="10"/>
    </row>
    <row r="6110" spans="13:16" x14ac:dyDescent="0.25">
      <c r="M6110" s="10"/>
      <c r="N6110"/>
      <c r="O6110"/>
      <c r="P6110" s="10"/>
    </row>
    <row r="6111" spans="13:16" x14ac:dyDescent="0.25">
      <c r="M6111" s="10"/>
      <c r="N6111"/>
      <c r="O6111"/>
      <c r="P6111" s="10"/>
    </row>
    <row r="6112" spans="13:16" x14ac:dyDescent="0.25">
      <c r="M6112" s="10"/>
      <c r="N6112"/>
      <c r="O6112"/>
      <c r="P6112" s="10"/>
    </row>
    <row r="6113" spans="13:16" x14ac:dyDescent="0.25">
      <c r="M6113" s="10"/>
      <c r="N6113"/>
      <c r="O6113"/>
      <c r="P6113" s="10"/>
    </row>
    <row r="6114" spans="13:16" x14ac:dyDescent="0.25">
      <c r="M6114" s="10"/>
      <c r="N6114"/>
      <c r="O6114"/>
      <c r="P6114" s="10"/>
    </row>
    <row r="6115" spans="13:16" x14ac:dyDescent="0.25">
      <c r="M6115" s="10"/>
      <c r="N6115"/>
      <c r="O6115"/>
      <c r="P6115" s="10"/>
    </row>
    <row r="6116" spans="13:16" x14ac:dyDescent="0.25">
      <c r="M6116" s="10"/>
      <c r="N6116"/>
      <c r="O6116"/>
      <c r="P6116" s="10"/>
    </row>
    <row r="6117" spans="13:16" x14ac:dyDescent="0.25">
      <c r="M6117" s="10"/>
      <c r="N6117"/>
      <c r="O6117"/>
      <c r="P6117" s="10"/>
    </row>
    <row r="6118" spans="13:16" x14ac:dyDescent="0.25">
      <c r="M6118" s="10"/>
      <c r="N6118"/>
      <c r="O6118"/>
      <c r="P6118" s="10"/>
    </row>
    <row r="6119" spans="13:16" x14ac:dyDescent="0.25">
      <c r="M6119" s="10"/>
      <c r="N6119"/>
      <c r="O6119"/>
      <c r="P6119" s="10"/>
    </row>
    <row r="6120" spans="13:16" x14ac:dyDescent="0.25">
      <c r="M6120" s="10"/>
      <c r="N6120"/>
      <c r="O6120"/>
      <c r="P6120" s="10"/>
    </row>
    <row r="6121" spans="13:16" x14ac:dyDescent="0.25">
      <c r="M6121" s="10"/>
      <c r="N6121"/>
      <c r="O6121"/>
      <c r="P6121" s="10"/>
    </row>
    <row r="6122" spans="13:16" x14ac:dyDescent="0.25">
      <c r="M6122" s="10"/>
      <c r="N6122"/>
      <c r="O6122"/>
      <c r="P6122" s="10"/>
    </row>
    <row r="6123" spans="13:16" x14ac:dyDescent="0.25">
      <c r="M6123" s="10"/>
      <c r="N6123"/>
      <c r="O6123"/>
      <c r="P6123" s="10"/>
    </row>
    <row r="6124" spans="13:16" x14ac:dyDescent="0.25">
      <c r="M6124" s="10"/>
      <c r="N6124"/>
      <c r="O6124"/>
      <c r="P6124" s="10"/>
    </row>
    <row r="6125" spans="13:16" x14ac:dyDescent="0.25">
      <c r="M6125" s="10"/>
      <c r="N6125"/>
      <c r="O6125"/>
      <c r="P6125" s="10"/>
    </row>
    <row r="6126" spans="13:16" x14ac:dyDescent="0.25">
      <c r="M6126" s="10"/>
      <c r="N6126"/>
      <c r="O6126"/>
      <c r="P6126" s="10"/>
    </row>
    <row r="6127" spans="13:16" x14ac:dyDescent="0.25">
      <c r="M6127" s="10"/>
      <c r="N6127"/>
      <c r="O6127"/>
      <c r="P6127" s="10"/>
    </row>
    <row r="6128" spans="13:16" x14ac:dyDescent="0.25">
      <c r="M6128" s="10"/>
      <c r="N6128"/>
      <c r="O6128"/>
      <c r="P6128" s="10"/>
    </row>
    <row r="6129" spans="13:16" x14ac:dyDescent="0.25">
      <c r="M6129" s="10"/>
      <c r="N6129"/>
      <c r="O6129"/>
      <c r="P6129" s="10"/>
    </row>
    <row r="6130" spans="13:16" x14ac:dyDescent="0.25">
      <c r="M6130" s="10"/>
      <c r="N6130"/>
      <c r="O6130"/>
      <c r="P6130" s="10"/>
    </row>
    <row r="6131" spans="13:16" x14ac:dyDescent="0.25">
      <c r="M6131" s="10"/>
      <c r="N6131"/>
      <c r="O6131"/>
      <c r="P6131" s="10"/>
    </row>
    <row r="6132" spans="13:16" x14ac:dyDescent="0.25">
      <c r="M6132" s="10"/>
      <c r="N6132"/>
      <c r="O6132"/>
      <c r="P6132" s="10"/>
    </row>
    <row r="6133" spans="13:16" x14ac:dyDescent="0.25">
      <c r="M6133" s="10"/>
      <c r="N6133"/>
      <c r="O6133"/>
      <c r="P6133" s="10"/>
    </row>
    <row r="6134" spans="13:16" x14ac:dyDescent="0.25">
      <c r="M6134" s="10"/>
      <c r="N6134"/>
      <c r="O6134"/>
      <c r="P6134" s="10"/>
    </row>
    <row r="6135" spans="13:16" x14ac:dyDescent="0.25">
      <c r="M6135" s="10"/>
      <c r="N6135"/>
      <c r="O6135"/>
      <c r="P6135" s="10"/>
    </row>
    <row r="6136" spans="13:16" x14ac:dyDescent="0.25">
      <c r="M6136" s="10"/>
      <c r="N6136"/>
      <c r="O6136"/>
      <c r="P6136" s="10"/>
    </row>
    <row r="6137" spans="13:16" x14ac:dyDescent="0.25">
      <c r="M6137" s="10"/>
      <c r="N6137"/>
      <c r="O6137"/>
      <c r="P6137" s="10"/>
    </row>
    <row r="6138" spans="13:16" x14ac:dyDescent="0.25">
      <c r="M6138" s="10"/>
      <c r="N6138"/>
      <c r="O6138"/>
      <c r="P6138" s="10"/>
    </row>
    <row r="6139" spans="13:16" x14ac:dyDescent="0.25">
      <c r="M6139" s="10"/>
      <c r="N6139"/>
      <c r="O6139"/>
      <c r="P6139" s="10"/>
    </row>
    <row r="6140" spans="13:16" x14ac:dyDescent="0.25">
      <c r="M6140" s="10"/>
      <c r="N6140"/>
      <c r="O6140"/>
      <c r="P6140" s="10"/>
    </row>
    <row r="6141" spans="13:16" x14ac:dyDescent="0.25">
      <c r="M6141" s="10"/>
      <c r="N6141"/>
      <c r="O6141"/>
      <c r="P6141" s="10"/>
    </row>
    <row r="6142" spans="13:16" x14ac:dyDescent="0.25">
      <c r="M6142" s="10"/>
      <c r="N6142"/>
      <c r="O6142"/>
      <c r="P6142" s="10"/>
    </row>
    <row r="6143" spans="13:16" x14ac:dyDescent="0.25">
      <c r="M6143" s="10"/>
      <c r="N6143"/>
      <c r="O6143"/>
      <c r="P6143" s="10"/>
    </row>
    <row r="6144" spans="13:16" x14ac:dyDescent="0.25">
      <c r="M6144" s="10"/>
      <c r="N6144"/>
      <c r="O6144"/>
      <c r="P6144" s="10"/>
    </row>
    <row r="6145" spans="13:16" x14ac:dyDescent="0.25">
      <c r="M6145" s="10"/>
      <c r="N6145"/>
      <c r="O6145"/>
      <c r="P6145" s="10"/>
    </row>
    <row r="6146" spans="13:16" x14ac:dyDescent="0.25">
      <c r="M6146" s="10"/>
      <c r="N6146"/>
      <c r="O6146"/>
      <c r="P6146" s="10"/>
    </row>
    <row r="6147" spans="13:16" x14ac:dyDescent="0.25">
      <c r="M6147" s="10"/>
      <c r="N6147"/>
      <c r="O6147"/>
      <c r="P6147" s="10"/>
    </row>
    <row r="6148" spans="13:16" x14ac:dyDescent="0.25">
      <c r="M6148" s="10"/>
      <c r="N6148"/>
      <c r="O6148"/>
      <c r="P6148" s="10"/>
    </row>
    <row r="6149" spans="13:16" x14ac:dyDescent="0.25">
      <c r="M6149" s="10"/>
      <c r="N6149"/>
      <c r="O6149"/>
      <c r="P6149" s="10"/>
    </row>
    <row r="6150" spans="13:16" x14ac:dyDescent="0.25">
      <c r="M6150" s="10"/>
      <c r="N6150"/>
      <c r="O6150"/>
      <c r="P6150" s="10"/>
    </row>
    <row r="6151" spans="13:16" x14ac:dyDescent="0.25">
      <c r="M6151" s="10"/>
      <c r="N6151"/>
      <c r="O6151"/>
      <c r="P6151" s="10"/>
    </row>
    <row r="6152" spans="13:16" x14ac:dyDescent="0.25">
      <c r="M6152" s="10"/>
      <c r="N6152"/>
      <c r="O6152"/>
      <c r="P6152" s="10"/>
    </row>
    <row r="6153" spans="13:16" x14ac:dyDescent="0.25">
      <c r="M6153" s="10"/>
      <c r="N6153"/>
      <c r="O6153"/>
      <c r="P6153" s="10"/>
    </row>
    <row r="6154" spans="13:16" x14ac:dyDescent="0.25">
      <c r="M6154" s="10"/>
      <c r="N6154"/>
      <c r="O6154"/>
      <c r="P6154" s="10"/>
    </row>
    <row r="6155" spans="13:16" x14ac:dyDescent="0.25">
      <c r="M6155" s="10"/>
      <c r="N6155"/>
      <c r="O6155"/>
      <c r="P6155" s="10"/>
    </row>
    <row r="6156" spans="13:16" x14ac:dyDescent="0.25">
      <c r="M6156" s="10"/>
      <c r="N6156"/>
      <c r="O6156"/>
      <c r="P6156" s="10"/>
    </row>
    <row r="6157" spans="13:16" x14ac:dyDescent="0.25">
      <c r="M6157" s="10"/>
      <c r="N6157"/>
      <c r="O6157"/>
      <c r="P6157" s="10"/>
    </row>
    <row r="6158" spans="13:16" x14ac:dyDescent="0.25">
      <c r="M6158" s="10"/>
      <c r="N6158"/>
      <c r="O6158"/>
      <c r="P6158" s="10"/>
    </row>
    <row r="6159" spans="13:16" x14ac:dyDescent="0.25">
      <c r="M6159" s="10"/>
      <c r="N6159"/>
      <c r="O6159"/>
      <c r="P6159" s="10"/>
    </row>
    <row r="6160" spans="13:16" x14ac:dyDescent="0.25">
      <c r="M6160" s="10"/>
      <c r="N6160"/>
      <c r="O6160"/>
      <c r="P6160" s="10"/>
    </row>
    <row r="6161" spans="13:16" x14ac:dyDescent="0.25">
      <c r="M6161" s="10"/>
      <c r="N6161"/>
      <c r="O6161"/>
      <c r="P6161" s="10"/>
    </row>
    <row r="6162" spans="13:16" x14ac:dyDescent="0.25">
      <c r="M6162" s="10"/>
      <c r="N6162"/>
      <c r="O6162"/>
      <c r="P6162" s="10"/>
    </row>
    <row r="6163" spans="13:16" x14ac:dyDescent="0.25">
      <c r="M6163" s="10"/>
      <c r="N6163"/>
      <c r="O6163"/>
      <c r="P6163" s="10"/>
    </row>
    <row r="6164" spans="13:16" x14ac:dyDescent="0.25">
      <c r="M6164" s="10"/>
      <c r="N6164"/>
      <c r="O6164"/>
      <c r="P6164" s="10"/>
    </row>
    <row r="6165" spans="13:16" x14ac:dyDescent="0.25">
      <c r="M6165" s="10"/>
      <c r="N6165"/>
      <c r="O6165"/>
      <c r="P6165" s="10"/>
    </row>
    <row r="6166" spans="13:16" x14ac:dyDescent="0.25">
      <c r="M6166" s="10"/>
      <c r="N6166"/>
      <c r="O6166"/>
      <c r="P6166" s="10"/>
    </row>
    <row r="6167" spans="13:16" x14ac:dyDescent="0.25">
      <c r="M6167" s="10"/>
      <c r="N6167"/>
      <c r="O6167"/>
      <c r="P6167" s="10"/>
    </row>
    <row r="6168" spans="13:16" x14ac:dyDescent="0.25">
      <c r="M6168" s="10"/>
      <c r="N6168"/>
      <c r="O6168"/>
      <c r="P6168" s="10"/>
    </row>
    <row r="6169" spans="13:16" x14ac:dyDescent="0.25">
      <c r="M6169" s="10"/>
      <c r="N6169"/>
      <c r="O6169"/>
      <c r="P6169" s="10"/>
    </row>
    <row r="6170" spans="13:16" x14ac:dyDescent="0.25">
      <c r="M6170" s="10"/>
      <c r="N6170"/>
      <c r="O6170"/>
      <c r="P6170" s="10"/>
    </row>
    <row r="6171" spans="13:16" x14ac:dyDescent="0.25">
      <c r="M6171" s="10"/>
      <c r="N6171"/>
      <c r="O6171"/>
      <c r="P6171" s="10"/>
    </row>
    <row r="6172" spans="13:16" x14ac:dyDescent="0.25">
      <c r="M6172" s="10"/>
      <c r="N6172"/>
      <c r="O6172"/>
      <c r="P6172" s="10"/>
    </row>
    <row r="6173" spans="13:16" x14ac:dyDescent="0.25">
      <c r="M6173" s="10"/>
      <c r="N6173"/>
      <c r="O6173"/>
      <c r="P6173" s="10"/>
    </row>
    <row r="6174" spans="13:16" x14ac:dyDescent="0.25">
      <c r="M6174" s="10"/>
      <c r="N6174"/>
      <c r="O6174"/>
      <c r="P6174" s="10"/>
    </row>
    <row r="6175" spans="13:16" x14ac:dyDescent="0.25">
      <c r="M6175" s="10"/>
      <c r="N6175"/>
      <c r="O6175"/>
      <c r="P6175" s="10"/>
    </row>
    <row r="6176" spans="13:16" x14ac:dyDescent="0.25">
      <c r="M6176" s="10"/>
      <c r="N6176"/>
      <c r="O6176"/>
      <c r="P6176" s="10"/>
    </row>
    <row r="6177" spans="13:16" x14ac:dyDescent="0.25">
      <c r="M6177" s="10"/>
      <c r="N6177"/>
      <c r="O6177"/>
      <c r="P6177" s="10"/>
    </row>
    <row r="6178" spans="13:16" x14ac:dyDescent="0.25">
      <c r="M6178" s="10"/>
      <c r="N6178"/>
      <c r="O6178"/>
      <c r="P6178" s="10"/>
    </row>
    <row r="6179" spans="13:16" x14ac:dyDescent="0.25">
      <c r="M6179" s="10"/>
      <c r="N6179"/>
      <c r="O6179"/>
      <c r="P6179" s="10"/>
    </row>
    <row r="6180" spans="13:16" x14ac:dyDescent="0.25">
      <c r="M6180" s="10"/>
      <c r="N6180"/>
      <c r="O6180"/>
      <c r="P6180" s="10"/>
    </row>
    <row r="6181" spans="13:16" x14ac:dyDescent="0.25">
      <c r="M6181" s="10"/>
      <c r="N6181"/>
      <c r="O6181"/>
      <c r="P6181" s="10"/>
    </row>
    <row r="6182" spans="13:16" x14ac:dyDescent="0.25">
      <c r="M6182" s="10"/>
      <c r="N6182"/>
      <c r="O6182"/>
      <c r="P6182" s="10"/>
    </row>
    <row r="6183" spans="13:16" x14ac:dyDescent="0.25">
      <c r="M6183" s="10"/>
      <c r="N6183"/>
      <c r="O6183"/>
      <c r="P6183" s="10"/>
    </row>
    <row r="6184" spans="13:16" x14ac:dyDescent="0.25">
      <c r="M6184" s="10"/>
      <c r="N6184"/>
      <c r="O6184"/>
      <c r="P6184" s="10"/>
    </row>
    <row r="6185" spans="13:16" x14ac:dyDescent="0.25">
      <c r="M6185" s="10"/>
      <c r="N6185"/>
      <c r="O6185"/>
      <c r="P6185" s="10"/>
    </row>
    <row r="6186" spans="13:16" x14ac:dyDescent="0.25">
      <c r="M6186" s="10"/>
      <c r="N6186"/>
      <c r="O6186"/>
      <c r="P6186" s="10"/>
    </row>
    <row r="6187" spans="13:16" x14ac:dyDescent="0.25">
      <c r="M6187" s="10"/>
      <c r="N6187"/>
      <c r="O6187"/>
      <c r="P6187" s="10"/>
    </row>
    <row r="6188" spans="13:16" x14ac:dyDescent="0.25">
      <c r="M6188" s="10"/>
      <c r="N6188"/>
      <c r="O6188"/>
      <c r="P6188" s="10"/>
    </row>
    <row r="6189" spans="13:16" x14ac:dyDescent="0.25">
      <c r="M6189" s="10"/>
      <c r="N6189"/>
      <c r="O6189"/>
      <c r="P6189" s="10"/>
    </row>
    <row r="6190" spans="13:16" x14ac:dyDescent="0.25">
      <c r="M6190" s="10"/>
      <c r="N6190"/>
      <c r="O6190"/>
      <c r="P6190" s="10"/>
    </row>
    <row r="6191" spans="13:16" x14ac:dyDescent="0.25">
      <c r="M6191" s="10"/>
      <c r="N6191"/>
      <c r="O6191"/>
      <c r="P6191" s="10"/>
    </row>
    <row r="6192" spans="13:16" x14ac:dyDescent="0.25">
      <c r="M6192" s="10"/>
      <c r="N6192"/>
      <c r="O6192"/>
      <c r="P6192" s="10"/>
    </row>
    <row r="6193" spans="13:16" x14ac:dyDescent="0.25">
      <c r="M6193" s="10"/>
      <c r="N6193"/>
      <c r="O6193"/>
      <c r="P6193" s="10"/>
    </row>
    <row r="6194" spans="13:16" x14ac:dyDescent="0.25">
      <c r="M6194" s="10"/>
      <c r="N6194"/>
      <c r="O6194"/>
      <c r="P6194" s="10"/>
    </row>
    <row r="6195" spans="13:16" x14ac:dyDescent="0.25">
      <c r="M6195" s="10"/>
      <c r="N6195"/>
      <c r="O6195"/>
      <c r="P6195" s="10"/>
    </row>
    <row r="6196" spans="13:16" x14ac:dyDescent="0.25">
      <c r="M6196" s="10"/>
      <c r="N6196"/>
      <c r="O6196"/>
      <c r="P6196" s="10"/>
    </row>
    <row r="6197" spans="13:16" x14ac:dyDescent="0.25">
      <c r="M6197" s="10"/>
      <c r="N6197"/>
      <c r="O6197"/>
      <c r="P6197" s="10"/>
    </row>
    <row r="6198" spans="13:16" x14ac:dyDescent="0.25">
      <c r="M6198" s="10"/>
      <c r="N6198"/>
      <c r="O6198"/>
      <c r="P6198" s="10"/>
    </row>
    <row r="6199" spans="13:16" x14ac:dyDescent="0.25">
      <c r="M6199" s="10"/>
      <c r="N6199"/>
      <c r="O6199"/>
      <c r="P6199" s="10"/>
    </row>
    <row r="6200" spans="13:16" x14ac:dyDescent="0.25">
      <c r="M6200" s="10"/>
      <c r="N6200"/>
      <c r="O6200"/>
      <c r="P6200" s="10"/>
    </row>
    <row r="6201" spans="13:16" x14ac:dyDescent="0.25">
      <c r="M6201" s="10"/>
      <c r="N6201"/>
      <c r="O6201"/>
      <c r="P6201" s="10"/>
    </row>
    <row r="6202" spans="13:16" x14ac:dyDescent="0.25">
      <c r="M6202" s="10"/>
      <c r="N6202"/>
      <c r="O6202"/>
      <c r="P6202" s="10"/>
    </row>
    <row r="6203" spans="13:16" x14ac:dyDescent="0.25">
      <c r="M6203" s="10"/>
      <c r="N6203"/>
      <c r="O6203"/>
      <c r="P6203" s="10"/>
    </row>
    <row r="6204" spans="13:16" x14ac:dyDescent="0.25">
      <c r="M6204" s="10"/>
      <c r="N6204"/>
      <c r="O6204"/>
      <c r="P6204" s="10"/>
    </row>
    <row r="6205" spans="13:16" x14ac:dyDescent="0.25">
      <c r="M6205" s="10"/>
      <c r="N6205"/>
      <c r="O6205"/>
      <c r="P6205" s="10"/>
    </row>
    <row r="6206" spans="13:16" x14ac:dyDescent="0.25">
      <c r="M6206" s="10"/>
      <c r="N6206"/>
      <c r="O6206"/>
      <c r="P6206" s="10"/>
    </row>
    <row r="6207" spans="13:16" x14ac:dyDescent="0.25">
      <c r="M6207" s="10"/>
      <c r="N6207"/>
      <c r="O6207"/>
      <c r="P6207" s="10"/>
    </row>
    <row r="6208" spans="13:16" x14ac:dyDescent="0.25">
      <c r="M6208" s="10"/>
      <c r="N6208"/>
      <c r="O6208"/>
      <c r="P6208" s="10"/>
    </row>
    <row r="6209" spans="13:16" x14ac:dyDescent="0.25">
      <c r="M6209" s="10"/>
      <c r="N6209"/>
      <c r="O6209"/>
      <c r="P6209" s="10"/>
    </row>
    <row r="6210" spans="13:16" x14ac:dyDescent="0.25">
      <c r="M6210" s="10"/>
      <c r="N6210"/>
      <c r="O6210"/>
      <c r="P6210" s="10"/>
    </row>
    <row r="6211" spans="13:16" x14ac:dyDescent="0.25">
      <c r="M6211" s="10"/>
      <c r="N6211"/>
      <c r="O6211"/>
      <c r="P6211" s="10"/>
    </row>
    <row r="6212" spans="13:16" x14ac:dyDescent="0.25">
      <c r="M6212" s="10"/>
      <c r="N6212"/>
      <c r="O6212"/>
      <c r="P6212" s="10"/>
    </row>
    <row r="6213" spans="13:16" x14ac:dyDescent="0.25">
      <c r="M6213" s="10"/>
      <c r="N6213"/>
      <c r="O6213"/>
      <c r="P6213" s="10"/>
    </row>
    <row r="6214" spans="13:16" x14ac:dyDescent="0.25">
      <c r="M6214" s="10"/>
      <c r="N6214"/>
      <c r="O6214"/>
      <c r="P6214" s="10"/>
    </row>
    <row r="6215" spans="13:16" x14ac:dyDescent="0.25">
      <c r="M6215" s="10"/>
      <c r="N6215"/>
      <c r="O6215"/>
      <c r="P6215" s="10"/>
    </row>
    <row r="6216" spans="13:16" x14ac:dyDescent="0.25">
      <c r="M6216" s="10"/>
      <c r="N6216"/>
      <c r="O6216"/>
      <c r="P6216" s="10"/>
    </row>
    <row r="6217" spans="13:16" x14ac:dyDescent="0.25">
      <c r="M6217" s="10"/>
      <c r="N6217"/>
      <c r="O6217"/>
      <c r="P6217" s="10"/>
    </row>
    <row r="6218" spans="13:16" x14ac:dyDescent="0.25">
      <c r="M6218" s="10"/>
      <c r="N6218"/>
      <c r="O6218"/>
      <c r="P6218" s="10"/>
    </row>
    <row r="6219" spans="13:16" x14ac:dyDescent="0.25">
      <c r="M6219" s="10"/>
      <c r="N6219"/>
      <c r="O6219"/>
      <c r="P6219" s="10"/>
    </row>
    <row r="6220" spans="13:16" x14ac:dyDescent="0.25">
      <c r="M6220" s="10"/>
      <c r="N6220"/>
      <c r="O6220"/>
      <c r="P6220" s="10"/>
    </row>
    <row r="6221" spans="13:16" x14ac:dyDescent="0.25">
      <c r="M6221" s="10"/>
      <c r="N6221"/>
      <c r="O6221"/>
      <c r="P6221" s="10"/>
    </row>
    <row r="6222" spans="13:16" x14ac:dyDescent="0.25">
      <c r="M6222" s="10"/>
      <c r="N6222"/>
      <c r="O6222"/>
      <c r="P6222" s="10"/>
    </row>
    <row r="6223" spans="13:16" x14ac:dyDescent="0.25">
      <c r="M6223" s="10"/>
      <c r="N6223"/>
      <c r="O6223"/>
      <c r="P6223" s="10"/>
    </row>
    <row r="6224" spans="13:16" x14ac:dyDescent="0.25">
      <c r="M6224" s="10"/>
      <c r="N6224"/>
      <c r="O6224"/>
      <c r="P6224" s="10"/>
    </row>
    <row r="6225" spans="13:16" x14ac:dyDescent="0.25">
      <c r="M6225" s="10"/>
      <c r="N6225"/>
      <c r="O6225"/>
      <c r="P6225" s="10"/>
    </row>
    <row r="6226" spans="13:16" x14ac:dyDescent="0.25">
      <c r="M6226" s="10"/>
      <c r="N6226"/>
      <c r="O6226"/>
      <c r="P6226" s="10"/>
    </row>
    <row r="6227" spans="13:16" x14ac:dyDescent="0.25">
      <c r="M6227" s="10"/>
      <c r="N6227"/>
      <c r="O6227"/>
      <c r="P6227" s="10"/>
    </row>
    <row r="6228" spans="13:16" x14ac:dyDescent="0.25">
      <c r="M6228" s="10"/>
      <c r="N6228"/>
      <c r="O6228"/>
      <c r="P6228" s="10"/>
    </row>
    <row r="6229" spans="13:16" x14ac:dyDescent="0.25">
      <c r="M6229" s="10"/>
      <c r="N6229"/>
      <c r="O6229"/>
      <c r="P6229" s="10"/>
    </row>
    <row r="6230" spans="13:16" x14ac:dyDescent="0.25">
      <c r="M6230" s="10"/>
      <c r="N6230"/>
      <c r="O6230"/>
      <c r="P6230" s="10"/>
    </row>
    <row r="6231" spans="13:16" x14ac:dyDescent="0.25">
      <c r="M6231" s="10"/>
      <c r="N6231"/>
      <c r="O6231"/>
      <c r="P6231" s="10"/>
    </row>
    <row r="6232" spans="13:16" x14ac:dyDescent="0.25">
      <c r="M6232" s="10"/>
      <c r="N6232"/>
      <c r="O6232"/>
      <c r="P6232" s="10"/>
    </row>
    <row r="6233" spans="13:16" x14ac:dyDescent="0.25">
      <c r="M6233" s="10"/>
      <c r="N6233"/>
      <c r="O6233"/>
      <c r="P6233" s="10"/>
    </row>
    <row r="6234" spans="13:16" x14ac:dyDescent="0.25">
      <c r="M6234" s="10"/>
      <c r="N6234"/>
      <c r="O6234"/>
      <c r="P6234" s="10"/>
    </row>
    <row r="6235" spans="13:16" x14ac:dyDescent="0.25">
      <c r="M6235" s="10"/>
      <c r="N6235"/>
      <c r="O6235"/>
      <c r="P6235" s="10"/>
    </row>
    <row r="6236" spans="13:16" x14ac:dyDescent="0.25">
      <c r="M6236" s="10"/>
      <c r="N6236"/>
      <c r="O6236"/>
      <c r="P6236" s="10"/>
    </row>
    <row r="6237" spans="13:16" x14ac:dyDescent="0.25">
      <c r="M6237" s="10"/>
      <c r="N6237"/>
      <c r="O6237"/>
      <c r="P6237" s="10"/>
    </row>
    <row r="6238" spans="13:16" x14ac:dyDescent="0.25">
      <c r="M6238" s="10"/>
      <c r="N6238"/>
      <c r="O6238"/>
      <c r="P6238" s="10"/>
    </row>
    <row r="6239" spans="13:16" x14ac:dyDescent="0.25">
      <c r="M6239" s="10"/>
      <c r="N6239"/>
      <c r="O6239"/>
      <c r="P6239" s="10"/>
    </row>
    <row r="6240" spans="13:16" x14ac:dyDescent="0.25">
      <c r="M6240" s="10"/>
      <c r="N6240"/>
      <c r="O6240"/>
      <c r="P6240" s="10"/>
    </row>
    <row r="6241" spans="13:16" x14ac:dyDescent="0.25">
      <c r="M6241" s="10"/>
      <c r="N6241"/>
      <c r="O6241"/>
      <c r="P6241" s="10"/>
    </row>
    <row r="6242" spans="13:16" x14ac:dyDescent="0.25">
      <c r="M6242" s="10"/>
      <c r="N6242"/>
      <c r="O6242"/>
      <c r="P6242" s="10"/>
    </row>
    <row r="6243" spans="13:16" x14ac:dyDescent="0.25">
      <c r="M6243" s="10"/>
      <c r="N6243"/>
      <c r="O6243"/>
      <c r="P6243" s="10"/>
    </row>
    <row r="6244" spans="13:16" x14ac:dyDescent="0.25">
      <c r="M6244" s="10"/>
      <c r="N6244"/>
      <c r="O6244"/>
      <c r="P6244" s="10"/>
    </row>
    <row r="6245" spans="13:16" x14ac:dyDescent="0.25">
      <c r="M6245" s="10"/>
      <c r="N6245"/>
      <c r="O6245"/>
      <c r="P6245" s="10"/>
    </row>
    <row r="6246" spans="13:16" x14ac:dyDescent="0.25">
      <c r="M6246" s="10"/>
      <c r="N6246"/>
      <c r="O6246"/>
      <c r="P6246" s="10"/>
    </row>
    <row r="6247" spans="13:16" x14ac:dyDescent="0.25">
      <c r="M6247" s="10"/>
      <c r="N6247"/>
      <c r="O6247"/>
      <c r="P6247" s="10"/>
    </row>
    <row r="6248" spans="13:16" x14ac:dyDescent="0.25">
      <c r="M6248" s="10"/>
      <c r="N6248"/>
      <c r="O6248"/>
      <c r="P6248" s="10"/>
    </row>
    <row r="6249" spans="13:16" x14ac:dyDescent="0.25">
      <c r="M6249" s="10"/>
      <c r="N6249"/>
      <c r="O6249"/>
      <c r="P6249" s="10"/>
    </row>
    <row r="6250" spans="13:16" x14ac:dyDescent="0.25">
      <c r="M6250" s="10"/>
      <c r="N6250"/>
      <c r="O6250"/>
      <c r="P6250" s="10"/>
    </row>
    <row r="6251" spans="13:16" x14ac:dyDescent="0.25">
      <c r="M6251" s="10"/>
      <c r="N6251"/>
      <c r="O6251"/>
      <c r="P6251" s="10"/>
    </row>
    <row r="6252" spans="13:16" x14ac:dyDescent="0.25">
      <c r="M6252" s="10"/>
      <c r="N6252"/>
      <c r="O6252"/>
      <c r="P6252" s="10"/>
    </row>
    <row r="6253" spans="13:16" x14ac:dyDescent="0.25">
      <c r="M6253" s="10"/>
      <c r="N6253"/>
      <c r="O6253"/>
      <c r="P6253" s="10"/>
    </row>
    <row r="6254" spans="13:16" x14ac:dyDescent="0.25">
      <c r="M6254" s="10"/>
      <c r="N6254"/>
      <c r="O6254"/>
      <c r="P6254" s="10"/>
    </row>
    <row r="6255" spans="13:16" x14ac:dyDescent="0.25">
      <c r="M6255" s="10"/>
      <c r="N6255"/>
      <c r="O6255"/>
      <c r="P6255" s="10"/>
    </row>
    <row r="6256" spans="13:16" x14ac:dyDescent="0.25">
      <c r="M6256" s="10"/>
      <c r="N6256"/>
      <c r="O6256"/>
      <c r="P6256" s="10"/>
    </row>
    <row r="6257" spans="13:16" x14ac:dyDescent="0.25">
      <c r="M6257" s="10"/>
      <c r="N6257"/>
      <c r="O6257"/>
      <c r="P6257" s="10"/>
    </row>
    <row r="6258" spans="13:16" x14ac:dyDescent="0.25">
      <c r="M6258" s="10"/>
      <c r="N6258"/>
      <c r="O6258"/>
      <c r="P6258" s="10"/>
    </row>
    <row r="6259" spans="13:16" x14ac:dyDescent="0.25">
      <c r="M6259" s="10"/>
      <c r="N6259"/>
      <c r="O6259"/>
      <c r="P6259" s="10"/>
    </row>
    <row r="6260" spans="13:16" x14ac:dyDescent="0.25">
      <c r="M6260" s="10"/>
      <c r="N6260"/>
      <c r="O6260"/>
      <c r="P6260" s="10"/>
    </row>
    <row r="6261" spans="13:16" x14ac:dyDescent="0.25">
      <c r="M6261" s="10"/>
      <c r="N6261"/>
      <c r="O6261"/>
      <c r="P6261" s="10"/>
    </row>
    <row r="6262" spans="13:16" x14ac:dyDescent="0.25">
      <c r="M6262" s="10"/>
      <c r="N6262"/>
      <c r="O6262"/>
      <c r="P6262" s="10"/>
    </row>
    <row r="6263" spans="13:16" x14ac:dyDescent="0.25">
      <c r="M6263" s="10"/>
      <c r="N6263"/>
      <c r="O6263"/>
      <c r="P6263" s="10"/>
    </row>
    <row r="6264" spans="13:16" x14ac:dyDescent="0.25">
      <c r="M6264" s="10"/>
      <c r="N6264"/>
      <c r="O6264"/>
      <c r="P6264" s="10"/>
    </row>
    <row r="6265" spans="13:16" x14ac:dyDescent="0.25">
      <c r="M6265" s="10"/>
      <c r="N6265"/>
      <c r="O6265"/>
      <c r="P6265" s="10"/>
    </row>
    <row r="6266" spans="13:16" x14ac:dyDescent="0.25">
      <c r="M6266" s="10"/>
      <c r="N6266"/>
      <c r="O6266"/>
      <c r="P6266" s="10"/>
    </row>
    <row r="6267" spans="13:16" x14ac:dyDescent="0.25">
      <c r="M6267" s="10"/>
      <c r="N6267"/>
      <c r="O6267"/>
      <c r="P6267" s="10"/>
    </row>
    <row r="6268" spans="13:16" x14ac:dyDescent="0.25">
      <c r="M6268" s="10"/>
      <c r="N6268"/>
      <c r="O6268"/>
      <c r="P6268" s="10"/>
    </row>
    <row r="6269" spans="13:16" x14ac:dyDescent="0.25">
      <c r="M6269" s="10"/>
      <c r="N6269"/>
      <c r="O6269"/>
      <c r="P6269" s="10"/>
    </row>
    <row r="6270" spans="13:16" x14ac:dyDescent="0.25">
      <c r="M6270" s="10"/>
      <c r="N6270"/>
      <c r="O6270"/>
      <c r="P6270" s="10"/>
    </row>
    <row r="6271" spans="13:16" x14ac:dyDescent="0.25">
      <c r="M6271" s="10"/>
      <c r="N6271"/>
      <c r="O6271"/>
      <c r="P6271" s="10"/>
    </row>
    <row r="6272" spans="13:16" x14ac:dyDescent="0.25">
      <c r="M6272" s="10"/>
      <c r="N6272"/>
      <c r="O6272"/>
      <c r="P6272" s="10"/>
    </row>
    <row r="6273" spans="13:16" x14ac:dyDescent="0.25">
      <c r="M6273" s="10"/>
      <c r="N6273"/>
      <c r="O6273"/>
      <c r="P6273" s="10"/>
    </row>
    <row r="6274" spans="13:16" x14ac:dyDescent="0.25">
      <c r="M6274" s="10"/>
      <c r="N6274"/>
      <c r="O6274"/>
      <c r="P6274" s="10"/>
    </row>
    <row r="6275" spans="13:16" x14ac:dyDescent="0.25">
      <c r="M6275" s="10"/>
      <c r="N6275"/>
      <c r="O6275"/>
      <c r="P6275" s="10"/>
    </row>
    <row r="6276" spans="13:16" x14ac:dyDescent="0.25">
      <c r="M6276" s="10"/>
      <c r="N6276"/>
      <c r="O6276"/>
      <c r="P6276" s="10"/>
    </row>
    <row r="6277" spans="13:16" x14ac:dyDescent="0.25">
      <c r="M6277" s="10"/>
      <c r="N6277"/>
      <c r="O6277"/>
      <c r="P6277" s="10"/>
    </row>
    <row r="6278" spans="13:16" x14ac:dyDescent="0.25">
      <c r="M6278" s="10"/>
      <c r="N6278"/>
      <c r="O6278"/>
      <c r="P6278" s="10"/>
    </row>
    <row r="6279" spans="13:16" x14ac:dyDescent="0.25">
      <c r="M6279" s="10"/>
      <c r="N6279"/>
      <c r="O6279"/>
      <c r="P6279" s="10"/>
    </row>
    <row r="6280" spans="13:16" x14ac:dyDescent="0.25">
      <c r="M6280" s="10"/>
      <c r="N6280"/>
      <c r="O6280"/>
      <c r="P6280" s="10"/>
    </row>
    <row r="6281" spans="13:16" x14ac:dyDescent="0.25">
      <c r="M6281" s="10"/>
      <c r="N6281"/>
      <c r="O6281"/>
      <c r="P6281" s="10"/>
    </row>
    <row r="6282" spans="13:16" x14ac:dyDescent="0.25">
      <c r="M6282" s="10"/>
      <c r="N6282"/>
      <c r="O6282"/>
      <c r="P6282" s="10"/>
    </row>
    <row r="6283" spans="13:16" x14ac:dyDescent="0.25">
      <c r="M6283" s="10"/>
      <c r="N6283"/>
      <c r="O6283"/>
      <c r="P6283" s="10"/>
    </row>
    <row r="6284" spans="13:16" x14ac:dyDescent="0.25">
      <c r="M6284" s="10"/>
      <c r="N6284"/>
      <c r="O6284"/>
      <c r="P6284" s="10"/>
    </row>
    <row r="6285" spans="13:16" x14ac:dyDescent="0.25">
      <c r="M6285" s="10"/>
      <c r="N6285"/>
      <c r="O6285"/>
      <c r="P6285" s="10"/>
    </row>
    <row r="6286" spans="13:16" x14ac:dyDescent="0.25">
      <c r="M6286" s="10"/>
      <c r="N6286"/>
      <c r="O6286"/>
      <c r="P6286" s="10"/>
    </row>
    <row r="6287" spans="13:16" x14ac:dyDescent="0.25">
      <c r="M6287" s="10"/>
      <c r="N6287"/>
      <c r="O6287"/>
      <c r="P6287" s="10"/>
    </row>
    <row r="6288" spans="13:16" x14ac:dyDescent="0.25">
      <c r="M6288" s="10"/>
      <c r="N6288"/>
      <c r="O6288"/>
      <c r="P6288" s="10"/>
    </row>
    <row r="6289" spans="13:16" x14ac:dyDescent="0.25">
      <c r="M6289" s="10"/>
      <c r="N6289"/>
      <c r="O6289"/>
      <c r="P6289" s="10"/>
    </row>
    <row r="6290" spans="13:16" x14ac:dyDescent="0.25">
      <c r="M6290" s="10"/>
      <c r="N6290"/>
      <c r="O6290"/>
      <c r="P6290" s="10"/>
    </row>
    <row r="6291" spans="13:16" x14ac:dyDescent="0.25">
      <c r="M6291" s="10"/>
      <c r="N6291"/>
      <c r="O6291"/>
      <c r="P6291" s="10"/>
    </row>
    <row r="6292" spans="13:16" x14ac:dyDescent="0.25">
      <c r="M6292" s="10"/>
      <c r="N6292"/>
      <c r="O6292"/>
      <c r="P6292" s="10"/>
    </row>
    <row r="6293" spans="13:16" x14ac:dyDescent="0.25">
      <c r="M6293" s="10"/>
      <c r="N6293"/>
      <c r="O6293"/>
      <c r="P6293" s="10"/>
    </row>
    <row r="6294" spans="13:16" x14ac:dyDescent="0.25">
      <c r="M6294" s="10"/>
      <c r="N6294"/>
      <c r="O6294"/>
      <c r="P6294" s="10"/>
    </row>
    <row r="6295" spans="13:16" x14ac:dyDescent="0.25">
      <c r="M6295" s="10"/>
      <c r="N6295"/>
      <c r="O6295"/>
      <c r="P6295" s="10"/>
    </row>
    <row r="6296" spans="13:16" x14ac:dyDescent="0.25">
      <c r="M6296" s="10"/>
      <c r="N6296"/>
      <c r="O6296"/>
      <c r="P6296" s="10"/>
    </row>
    <row r="6297" spans="13:16" x14ac:dyDescent="0.25">
      <c r="M6297" s="10"/>
      <c r="N6297"/>
      <c r="O6297"/>
      <c r="P6297" s="10"/>
    </row>
    <row r="6298" spans="13:16" x14ac:dyDescent="0.25">
      <c r="M6298" s="10"/>
      <c r="N6298"/>
      <c r="O6298"/>
      <c r="P6298" s="10"/>
    </row>
    <row r="6299" spans="13:16" x14ac:dyDescent="0.25">
      <c r="M6299" s="10"/>
      <c r="N6299"/>
      <c r="O6299"/>
      <c r="P6299" s="10"/>
    </row>
    <row r="6300" spans="13:16" x14ac:dyDescent="0.25">
      <c r="M6300" s="10"/>
      <c r="N6300"/>
      <c r="O6300"/>
      <c r="P6300" s="10"/>
    </row>
    <row r="6301" spans="13:16" x14ac:dyDescent="0.25">
      <c r="M6301" s="10"/>
      <c r="N6301"/>
      <c r="O6301"/>
      <c r="P6301" s="10"/>
    </row>
    <row r="6302" spans="13:16" x14ac:dyDescent="0.25">
      <c r="M6302" s="10"/>
      <c r="N6302"/>
      <c r="O6302"/>
      <c r="P6302" s="10"/>
    </row>
    <row r="6303" spans="13:16" x14ac:dyDescent="0.25">
      <c r="M6303" s="10"/>
      <c r="N6303"/>
      <c r="O6303"/>
      <c r="P6303" s="10"/>
    </row>
    <row r="6304" spans="13:16" x14ac:dyDescent="0.25">
      <c r="M6304" s="10"/>
      <c r="N6304"/>
      <c r="O6304"/>
      <c r="P6304" s="10"/>
    </row>
    <row r="6305" spans="13:16" x14ac:dyDescent="0.25">
      <c r="M6305" s="10"/>
      <c r="N6305"/>
      <c r="O6305"/>
      <c r="P6305" s="10"/>
    </row>
    <row r="6306" spans="13:16" x14ac:dyDescent="0.25">
      <c r="M6306" s="10"/>
      <c r="N6306"/>
      <c r="O6306"/>
      <c r="P6306" s="10"/>
    </row>
    <row r="6307" spans="13:16" x14ac:dyDescent="0.25">
      <c r="M6307" s="10"/>
      <c r="N6307"/>
      <c r="O6307"/>
      <c r="P6307" s="10"/>
    </row>
    <row r="6308" spans="13:16" x14ac:dyDescent="0.25">
      <c r="M6308" s="10"/>
      <c r="N6308"/>
      <c r="O6308"/>
      <c r="P6308" s="10"/>
    </row>
    <row r="6309" spans="13:16" x14ac:dyDescent="0.25">
      <c r="M6309" s="10"/>
      <c r="N6309"/>
      <c r="O6309"/>
      <c r="P6309" s="10"/>
    </row>
    <row r="6310" spans="13:16" x14ac:dyDescent="0.25">
      <c r="M6310" s="10"/>
      <c r="N6310"/>
      <c r="O6310"/>
      <c r="P6310" s="10"/>
    </row>
    <row r="6311" spans="13:16" x14ac:dyDescent="0.25">
      <c r="M6311" s="10"/>
      <c r="N6311"/>
      <c r="O6311"/>
      <c r="P6311" s="10"/>
    </row>
    <row r="6312" spans="13:16" x14ac:dyDescent="0.25">
      <c r="M6312" s="10"/>
      <c r="N6312"/>
      <c r="O6312"/>
      <c r="P6312" s="10"/>
    </row>
    <row r="6313" spans="13:16" x14ac:dyDescent="0.25">
      <c r="M6313" s="10"/>
      <c r="N6313"/>
      <c r="O6313"/>
      <c r="P6313" s="10"/>
    </row>
    <row r="6314" spans="13:16" x14ac:dyDescent="0.25">
      <c r="M6314" s="10"/>
      <c r="N6314"/>
      <c r="O6314"/>
      <c r="P6314" s="10"/>
    </row>
    <row r="6315" spans="13:16" x14ac:dyDescent="0.25">
      <c r="M6315" s="10"/>
      <c r="N6315"/>
      <c r="O6315"/>
      <c r="P6315" s="10"/>
    </row>
    <row r="6316" spans="13:16" x14ac:dyDescent="0.25">
      <c r="M6316" s="10"/>
      <c r="N6316"/>
      <c r="O6316"/>
      <c r="P6316" s="10"/>
    </row>
    <row r="6317" spans="13:16" x14ac:dyDescent="0.25">
      <c r="M6317" s="10"/>
      <c r="N6317"/>
      <c r="O6317"/>
      <c r="P6317" s="10"/>
    </row>
    <row r="6318" spans="13:16" x14ac:dyDescent="0.25">
      <c r="M6318" s="10"/>
      <c r="N6318"/>
      <c r="O6318"/>
      <c r="P6318" s="10"/>
    </row>
    <row r="6319" spans="13:16" x14ac:dyDescent="0.25">
      <c r="M6319" s="10"/>
      <c r="N6319"/>
      <c r="O6319"/>
      <c r="P6319" s="10"/>
    </row>
    <row r="6320" spans="13:16" x14ac:dyDescent="0.25">
      <c r="M6320" s="10"/>
      <c r="N6320"/>
      <c r="O6320"/>
      <c r="P6320" s="10"/>
    </row>
    <row r="6321" spans="13:16" x14ac:dyDescent="0.25">
      <c r="M6321" s="10"/>
      <c r="N6321"/>
      <c r="O6321"/>
      <c r="P6321" s="10"/>
    </row>
    <row r="6322" spans="13:16" x14ac:dyDescent="0.25">
      <c r="M6322" s="10"/>
      <c r="N6322"/>
      <c r="O6322"/>
      <c r="P6322" s="10"/>
    </row>
    <row r="6323" spans="13:16" x14ac:dyDescent="0.25">
      <c r="M6323" s="10"/>
      <c r="N6323"/>
      <c r="O6323"/>
      <c r="P6323" s="10"/>
    </row>
    <row r="6324" spans="13:16" x14ac:dyDescent="0.25">
      <c r="M6324" s="10"/>
      <c r="N6324"/>
      <c r="O6324"/>
      <c r="P6324" s="10"/>
    </row>
    <row r="6325" spans="13:16" x14ac:dyDescent="0.25">
      <c r="M6325" s="10"/>
      <c r="N6325"/>
      <c r="O6325"/>
      <c r="P6325" s="10"/>
    </row>
    <row r="6326" spans="13:16" x14ac:dyDescent="0.25">
      <c r="M6326" s="10"/>
      <c r="N6326"/>
      <c r="O6326"/>
      <c r="P6326" s="10"/>
    </row>
    <row r="6327" spans="13:16" x14ac:dyDescent="0.25">
      <c r="M6327" s="10"/>
      <c r="N6327"/>
      <c r="O6327"/>
      <c r="P6327" s="10"/>
    </row>
    <row r="6328" spans="13:16" x14ac:dyDescent="0.25">
      <c r="M6328" s="10"/>
      <c r="N6328"/>
      <c r="O6328"/>
      <c r="P6328" s="10"/>
    </row>
    <row r="6329" spans="13:16" x14ac:dyDescent="0.25">
      <c r="M6329" s="10"/>
      <c r="N6329"/>
      <c r="O6329"/>
      <c r="P6329" s="10"/>
    </row>
    <row r="6330" spans="13:16" x14ac:dyDescent="0.25">
      <c r="M6330" s="10"/>
      <c r="N6330"/>
      <c r="O6330"/>
      <c r="P6330" s="10"/>
    </row>
    <row r="6331" spans="13:16" x14ac:dyDescent="0.25">
      <c r="M6331" s="10"/>
      <c r="N6331"/>
      <c r="O6331"/>
      <c r="P6331" s="10"/>
    </row>
    <row r="6332" spans="13:16" x14ac:dyDescent="0.25">
      <c r="M6332" s="10"/>
      <c r="N6332"/>
      <c r="O6332"/>
      <c r="P6332" s="10"/>
    </row>
    <row r="6333" spans="13:16" x14ac:dyDescent="0.25">
      <c r="M6333" s="10"/>
      <c r="N6333"/>
      <c r="O6333"/>
      <c r="P6333" s="10"/>
    </row>
    <row r="6334" spans="13:16" x14ac:dyDescent="0.25">
      <c r="M6334" s="10"/>
      <c r="N6334"/>
      <c r="O6334"/>
      <c r="P6334" s="10"/>
    </row>
    <row r="6335" spans="13:16" x14ac:dyDescent="0.25">
      <c r="M6335" s="10"/>
      <c r="N6335"/>
      <c r="O6335"/>
      <c r="P6335" s="10"/>
    </row>
    <row r="6336" spans="13:16" x14ac:dyDescent="0.25">
      <c r="M6336" s="10"/>
      <c r="N6336"/>
      <c r="O6336"/>
      <c r="P6336" s="10"/>
    </row>
    <row r="6337" spans="13:16" x14ac:dyDescent="0.25">
      <c r="M6337" s="10"/>
      <c r="N6337"/>
      <c r="O6337"/>
      <c r="P6337" s="10"/>
    </row>
    <row r="6338" spans="13:16" x14ac:dyDescent="0.25">
      <c r="M6338" s="10"/>
      <c r="N6338"/>
      <c r="O6338"/>
      <c r="P6338" s="10"/>
    </row>
    <row r="6339" spans="13:16" x14ac:dyDescent="0.25">
      <c r="M6339" s="10"/>
      <c r="N6339"/>
      <c r="O6339"/>
      <c r="P6339" s="10"/>
    </row>
    <row r="6340" spans="13:16" x14ac:dyDescent="0.25">
      <c r="M6340" s="10"/>
      <c r="N6340"/>
      <c r="O6340"/>
      <c r="P6340" s="10"/>
    </row>
    <row r="6341" spans="13:16" x14ac:dyDescent="0.25">
      <c r="M6341" s="10"/>
      <c r="N6341"/>
      <c r="O6341"/>
      <c r="P6341" s="10"/>
    </row>
    <row r="6342" spans="13:16" x14ac:dyDescent="0.25">
      <c r="M6342" s="10"/>
      <c r="N6342"/>
      <c r="O6342"/>
      <c r="P6342" s="10"/>
    </row>
    <row r="6343" spans="13:16" x14ac:dyDescent="0.25">
      <c r="M6343" s="10"/>
      <c r="N6343"/>
      <c r="O6343"/>
      <c r="P6343" s="10"/>
    </row>
    <row r="6344" spans="13:16" x14ac:dyDescent="0.25">
      <c r="M6344" s="10"/>
      <c r="N6344"/>
      <c r="O6344"/>
      <c r="P6344" s="10"/>
    </row>
    <row r="6345" spans="13:16" x14ac:dyDescent="0.25">
      <c r="M6345" s="10"/>
      <c r="N6345"/>
      <c r="O6345"/>
      <c r="P6345" s="10"/>
    </row>
    <row r="6346" spans="13:16" x14ac:dyDescent="0.25">
      <c r="M6346" s="10"/>
      <c r="N6346"/>
      <c r="O6346"/>
      <c r="P6346" s="10"/>
    </row>
    <row r="6347" spans="13:16" x14ac:dyDescent="0.25">
      <c r="M6347" s="10"/>
      <c r="N6347"/>
      <c r="O6347"/>
      <c r="P6347" s="10"/>
    </row>
    <row r="6348" spans="13:16" x14ac:dyDescent="0.25">
      <c r="M6348" s="10"/>
      <c r="N6348"/>
      <c r="O6348"/>
      <c r="P6348" s="10"/>
    </row>
    <row r="6349" spans="13:16" x14ac:dyDescent="0.25">
      <c r="M6349" s="10"/>
      <c r="N6349"/>
      <c r="O6349"/>
      <c r="P6349" s="10"/>
    </row>
    <row r="6350" spans="13:16" x14ac:dyDescent="0.25">
      <c r="M6350" s="10"/>
      <c r="N6350"/>
      <c r="O6350"/>
      <c r="P6350" s="10"/>
    </row>
    <row r="6351" spans="13:16" x14ac:dyDescent="0.25">
      <c r="M6351" s="10"/>
      <c r="N6351"/>
      <c r="O6351"/>
      <c r="P6351" s="10"/>
    </row>
    <row r="6352" spans="13:16" x14ac:dyDescent="0.25">
      <c r="M6352" s="10"/>
      <c r="N6352"/>
      <c r="O6352"/>
      <c r="P6352" s="10"/>
    </row>
    <row r="6353" spans="13:16" x14ac:dyDescent="0.25">
      <c r="M6353" s="10"/>
      <c r="N6353"/>
      <c r="O6353"/>
      <c r="P6353" s="10"/>
    </row>
    <row r="6354" spans="13:16" x14ac:dyDescent="0.25">
      <c r="M6354" s="10"/>
      <c r="N6354"/>
      <c r="O6354"/>
      <c r="P6354" s="10"/>
    </row>
    <row r="6355" spans="13:16" x14ac:dyDescent="0.25">
      <c r="M6355" s="10"/>
      <c r="N6355"/>
      <c r="O6355"/>
      <c r="P6355" s="10"/>
    </row>
    <row r="6356" spans="13:16" x14ac:dyDescent="0.25">
      <c r="M6356" s="10"/>
      <c r="N6356"/>
      <c r="O6356"/>
      <c r="P6356" s="10"/>
    </row>
    <row r="6357" spans="13:16" x14ac:dyDescent="0.25">
      <c r="M6357" s="10"/>
      <c r="N6357"/>
      <c r="O6357"/>
      <c r="P6357" s="10"/>
    </row>
    <row r="6358" spans="13:16" x14ac:dyDescent="0.25">
      <c r="M6358" s="10"/>
      <c r="N6358"/>
      <c r="O6358"/>
      <c r="P6358" s="10"/>
    </row>
    <row r="6359" spans="13:16" x14ac:dyDescent="0.25">
      <c r="M6359" s="10"/>
      <c r="N6359"/>
      <c r="O6359"/>
      <c r="P6359" s="10"/>
    </row>
    <row r="6360" spans="13:16" x14ac:dyDescent="0.25">
      <c r="M6360" s="10"/>
      <c r="N6360"/>
      <c r="O6360"/>
      <c r="P6360" s="10"/>
    </row>
    <row r="6361" spans="13:16" x14ac:dyDescent="0.25">
      <c r="M6361" s="10"/>
      <c r="N6361"/>
      <c r="O6361"/>
      <c r="P6361" s="10"/>
    </row>
    <row r="6362" spans="13:16" x14ac:dyDescent="0.25">
      <c r="M6362" s="10"/>
      <c r="N6362"/>
      <c r="O6362"/>
      <c r="P6362" s="10"/>
    </row>
    <row r="6363" spans="13:16" x14ac:dyDescent="0.25">
      <c r="M6363" s="10"/>
      <c r="N6363"/>
      <c r="O6363"/>
      <c r="P6363" s="10"/>
    </row>
    <row r="6364" spans="13:16" x14ac:dyDescent="0.25">
      <c r="M6364" s="10"/>
      <c r="N6364"/>
      <c r="O6364"/>
      <c r="P6364" s="10"/>
    </row>
    <row r="6365" spans="13:16" x14ac:dyDescent="0.25">
      <c r="M6365" s="10"/>
      <c r="N6365"/>
      <c r="O6365"/>
      <c r="P6365" s="10"/>
    </row>
    <row r="6366" spans="13:16" x14ac:dyDescent="0.25">
      <c r="M6366" s="10"/>
      <c r="N6366"/>
      <c r="O6366"/>
      <c r="P6366" s="10"/>
    </row>
    <row r="6367" spans="13:16" x14ac:dyDescent="0.25">
      <c r="M6367" s="10"/>
      <c r="N6367"/>
      <c r="O6367"/>
      <c r="P6367" s="10"/>
    </row>
    <row r="6368" spans="13:16" x14ac:dyDescent="0.25">
      <c r="M6368" s="10"/>
      <c r="N6368"/>
      <c r="O6368"/>
      <c r="P6368" s="10"/>
    </row>
    <row r="6369" spans="13:16" x14ac:dyDescent="0.25">
      <c r="M6369" s="10"/>
      <c r="N6369"/>
      <c r="O6369"/>
      <c r="P6369" s="10"/>
    </row>
    <row r="6370" spans="13:16" x14ac:dyDescent="0.25">
      <c r="M6370" s="10"/>
      <c r="N6370"/>
      <c r="O6370"/>
      <c r="P6370" s="10"/>
    </row>
    <row r="6371" spans="13:16" x14ac:dyDescent="0.25">
      <c r="M6371" s="10"/>
      <c r="N6371"/>
      <c r="O6371"/>
      <c r="P6371" s="10"/>
    </row>
    <row r="6372" spans="13:16" x14ac:dyDescent="0.25">
      <c r="M6372" s="10"/>
      <c r="N6372"/>
      <c r="O6372"/>
      <c r="P6372" s="10"/>
    </row>
    <row r="6373" spans="13:16" x14ac:dyDescent="0.25">
      <c r="M6373" s="10"/>
      <c r="N6373"/>
      <c r="O6373"/>
      <c r="P6373" s="10"/>
    </row>
    <row r="6374" spans="13:16" x14ac:dyDescent="0.25">
      <c r="M6374" s="10"/>
      <c r="N6374"/>
      <c r="O6374"/>
      <c r="P6374" s="10"/>
    </row>
    <row r="6375" spans="13:16" x14ac:dyDescent="0.25">
      <c r="M6375" s="10"/>
      <c r="N6375"/>
      <c r="O6375"/>
      <c r="P6375" s="10"/>
    </row>
    <row r="6376" spans="13:16" x14ac:dyDescent="0.25">
      <c r="M6376" s="10"/>
      <c r="N6376"/>
      <c r="O6376"/>
      <c r="P6376" s="10"/>
    </row>
    <row r="6377" spans="13:16" x14ac:dyDescent="0.25">
      <c r="M6377" s="10"/>
      <c r="N6377"/>
      <c r="O6377"/>
      <c r="P6377" s="10"/>
    </row>
    <row r="6378" spans="13:16" x14ac:dyDescent="0.25">
      <c r="M6378" s="10"/>
      <c r="N6378"/>
      <c r="O6378"/>
      <c r="P6378" s="10"/>
    </row>
    <row r="6379" spans="13:16" x14ac:dyDescent="0.25">
      <c r="M6379" s="10"/>
      <c r="N6379"/>
      <c r="O6379"/>
      <c r="P6379" s="10"/>
    </row>
    <row r="6380" spans="13:16" x14ac:dyDescent="0.25">
      <c r="M6380" s="10"/>
      <c r="N6380"/>
      <c r="O6380"/>
      <c r="P6380" s="10"/>
    </row>
    <row r="6381" spans="13:16" x14ac:dyDescent="0.25">
      <c r="M6381" s="10"/>
      <c r="N6381"/>
      <c r="O6381"/>
      <c r="P6381" s="10"/>
    </row>
    <row r="6382" spans="13:16" x14ac:dyDescent="0.25">
      <c r="M6382" s="10"/>
      <c r="N6382"/>
      <c r="O6382"/>
      <c r="P6382" s="10"/>
    </row>
    <row r="6383" spans="13:16" x14ac:dyDescent="0.25">
      <c r="M6383" s="10"/>
      <c r="N6383"/>
      <c r="O6383"/>
      <c r="P6383" s="10"/>
    </row>
    <row r="6384" spans="13:16" x14ac:dyDescent="0.25">
      <c r="M6384" s="10"/>
      <c r="N6384"/>
      <c r="O6384"/>
      <c r="P6384" s="10"/>
    </row>
    <row r="6385" spans="13:16" x14ac:dyDescent="0.25">
      <c r="M6385" s="10"/>
      <c r="N6385"/>
      <c r="O6385"/>
      <c r="P6385" s="10"/>
    </row>
    <row r="6386" spans="13:16" x14ac:dyDescent="0.25">
      <c r="M6386" s="10"/>
      <c r="N6386"/>
      <c r="O6386"/>
      <c r="P6386" s="10"/>
    </row>
    <row r="6387" spans="13:16" x14ac:dyDescent="0.25">
      <c r="M6387" s="10"/>
      <c r="N6387"/>
      <c r="O6387"/>
      <c r="P6387" s="10"/>
    </row>
    <row r="6388" spans="13:16" x14ac:dyDescent="0.25">
      <c r="M6388" s="10"/>
      <c r="N6388"/>
      <c r="O6388"/>
      <c r="P6388" s="10"/>
    </row>
    <row r="6389" spans="13:16" x14ac:dyDescent="0.25">
      <c r="M6389" s="10"/>
      <c r="N6389"/>
      <c r="O6389"/>
      <c r="P6389" s="10"/>
    </row>
    <row r="6390" spans="13:16" x14ac:dyDescent="0.25">
      <c r="M6390" s="10"/>
      <c r="N6390"/>
      <c r="O6390"/>
      <c r="P6390" s="10"/>
    </row>
    <row r="6391" spans="13:16" x14ac:dyDescent="0.25">
      <c r="M6391" s="10"/>
      <c r="N6391"/>
      <c r="O6391"/>
      <c r="P6391" s="10"/>
    </row>
    <row r="6392" spans="13:16" x14ac:dyDescent="0.25">
      <c r="M6392" s="10"/>
      <c r="N6392"/>
      <c r="O6392"/>
      <c r="P6392" s="10"/>
    </row>
    <row r="6393" spans="13:16" x14ac:dyDescent="0.25">
      <c r="M6393" s="10"/>
      <c r="N6393"/>
      <c r="O6393"/>
      <c r="P6393" s="10"/>
    </row>
    <row r="6394" spans="13:16" x14ac:dyDescent="0.25">
      <c r="M6394" s="10"/>
      <c r="N6394"/>
      <c r="O6394"/>
      <c r="P6394" s="10"/>
    </row>
    <row r="6395" spans="13:16" x14ac:dyDescent="0.25">
      <c r="M6395" s="10"/>
      <c r="N6395"/>
      <c r="O6395"/>
      <c r="P6395" s="10"/>
    </row>
    <row r="6396" spans="13:16" x14ac:dyDescent="0.25">
      <c r="M6396" s="10"/>
      <c r="N6396"/>
      <c r="O6396"/>
      <c r="P6396" s="10"/>
    </row>
    <row r="6397" spans="13:16" x14ac:dyDescent="0.25">
      <c r="M6397" s="10"/>
      <c r="N6397"/>
      <c r="O6397"/>
      <c r="P6397" s="10"/>
    </row>
    <row r="6398" spans="13:16" x14ac:dyDescent="0.25">
      <c r="M6398" s="10"/>
      <c r="N6398"/>
      <c r="O6398"/>
      <c r="P6398" s="10"/>
    </row>
    <row r="6399" spans="13:16" x14ac:dyDescent="0.25">
      <c r="M6399" s="10"/>
      <c r="N6399"/>
      <c r="O6399"/>
      <c r="P6399" s="10"/>
    </row>
    <row r="6400" spans="13:16" x14ac:dyDescent="0.25">
      <c r="M6400" s="10"/>
      <c r="N6400"/>
      <c r="O6400"/>
      <c r="P6400" s="10"/>
    </row>
    <row r="6401" spans="13:16" x14ac:dyDescent="0.25">
      <c r="M6401" s="10"/>
      <c r="N6401"/>
      <c r="O6401"/>
      <c r="P6401" s="10"/>
    </row>
    <row r="6402" spans="13:16" x14ac:dyDescent="0.25">
      <c r="M6402" s="10"/>
      <c r="N6402"/>
      <c r="O6402"/>
      <c r="P6402" s="10"/>
    </row>
    <row r="6403" spans="13:16" x14ac:dyDescent="0.25">
      <c r="M6403" s="10"/>
      <c r="N6403"/>
      <c r="O6403"/>
      <c r="P6403" s="10"/>
    </row>
    <row r="6404" spans="13:16" x14ac:dyDescent="0.25">
      <c r="M6404" s="10"/>
      <c r="N6404"/>
      <c r="O6404"/>
      <c r="P6404" s="10"/>
    </row>
    <row r="6405" spans="13:16" x14ac:dyDescent="0.25">
      <c r="M6405" s="10"/>
      <c r="N6405"/>
      <c r="O6405"/>
      <c r="P6405" s="10"/>
    </row>
    <row r="6406" spans="13:16" x14ac:dyDescent="0.25">
      <c r="M6406" s="10"/>
      <c r="N6406"/>
      <c r="O6406"/>
      <c r="P6406" s="10"/>
    </row>
    <row r="6407" spans="13:16" x14ac:dyDescent="0.25">
      <c r="M6407" s="10"/>
      <c r="N6407"/>
      <c r="O6407"/>
      <c r="P6407" s="10"/>
    </row>
    <row r="6408" spans="13:16" x14ac:dyDescent="0.25">
      <c r="M6408" s="10"/>
      <c r="N6408"/>
      <c r="O6408"/>
      <c r="P6408" s="10"/>
    </row>
    <row r="6409" spans="13:16" x14ac:dyDescent="0.25">
      <c r="M6409" s="10"/>
      <c r="N6409"/>
      <c r="O6409"/>
      <c r="P6409" s="10"/>
    </row>
    <row r="6410" spans="13:16" x14ac:dyDescent="0.25">
      <c r="M6410" s="10"/>
      <c r="N6410"/>
      <c r="O6410"/>
      <c r="P6410" s="10"/>
    </row>
    <row r="6411" spans="13:16" x14ac:dyDescent="0.25">
      <c r="M6411" s="10"/>
      <c r="N6411"/>
      <c r="O6411"/>
      <c r="P6411" s="10"/>
    </row>
    <row r="6412" spans="13:16" x14ac:dyDescent="0.25">
      <c r="M6412" s="10"/>
      <c r="N6412"/>
      <c r="O6412"/>
      <c r="P6412" s="10"/>
    </row>
    <row r="6413" spans="13:16" x14ac:dyDescent="0.25">
      <c r="M6413" s="10"/>
      <c r="N6413"/>
      <c r="O6413"/>
      <c r="P6413" s="10"/>
    </row>
    <row r="6414" spans="13:16" x14ac:dyDescent="0.25">
      <c r="M6414" s="10"/>
      <c r="N6414"/>
      <c r="O6414"/>
      <c r="P6414" s="10"/>
    </row>
    <row r="6415" spans="13:16" x14ac:dyDescent="0.25">
      <c r="M6415" s="10"/>
      <c r="N6415"/>
      <c r="O6415"/>
      <c r="P6415" s="10"/>
    </row>
    <row r="6416" spans="13:16" x14ac:dyDescent="0.25">
      <c r="M6416" s="10"/>
      <c r="N6416"/>
      <c r="O6416"/>
      <c r="P6416" s="10"/>
    </row>
    <row r="6417" spans="13:16" x14ac:dyDescent="0.25">
      <c r="M6417" s="10"/>
      <c r="N6417"/>
      <c r="O6417"/>
      <c r="P6417" s="10"/>
    </row>
    <row r="6418" spans="13:16" x14ac:dyDescent="0.25">
      <c r="M6418" s="10"/>
      <c r="N6418"/>
      <c r="O6418"/>
      <c r="P6418" s="10"/>
    </row>
    <row r="6419" spans="13:16" x14ac:dyDescent="0.25">
      <c r="M6419" s="10"/>
      <c r="N6419"/>
      <c r="O6419"/>
      <c r="P6419" s="10"/>
    </row>
    <row r="6420" spans="13:16" x14ac:dyDescent="0.25">
      <c r="M6420" s="10"/>
      <c r="N6420"/>
      <c r="O6420"/>
      <c r="P6420" s="10"/>
    </row>
    <row r="6421" spans="13:16" x14ac:dyDescent="0.25">
      <c r="M6421" s="10"/>
      <c r="N6421"/>
      <c r="O6421"/>
      <c r="P6421" s="10"/>
    </row>
    <row r="6422" spans="13:16" x14ac:dyDescent="0.25">
      <c r="M6422" s="10"/>
      <c r="N6422"/>
      <c r="O6422"/>
      <c r="P6422" s="10"/>
    </row>
    <row r="6423" spans="13:16" x14ac:dyDescent="0.25">
      <c r="M6423" s="10"/>
      <c r="N6423"/>
      <c r="O6423"/>
      <c r="P6423" s="10"/>
    </row>
    <row r="6424" spans="13:16" x14ac:dyDescent="0.25">
      <c r="M6424" s="10"/>
      <c r="N6424"/>
      <c r="O6424"/>
      <c r="P6424" s="10"/>
    </row>
    <row r="6425" spans="13:16" x14ac:dyDescent="0.25">
      <c r="M6425" s="10"/>
      <c r="N6425"/>
      <c r="O6425"/>
      <c r="P6425" s="10"/>
    </row>
    <row r="6426" spans="13:16" x14ac:dyDescent="0.25">
      <c r="M6426" s="10"/>
      <c r="N6426"/>
      <c r="O6426"/>
      <c r="P6426" s="10"/>
    </row>
    <row r="6427" spans="13:16" x14ac:dyDescent="0.25">
      <c r="M6427" s="10"/>
      <c r="N6427"/>
      <c r="O6427"/>
      <c r="P6427" s="10"/>
    </row>
    <row r="6428" spans="13:16" x14ac:dyDescent="0.25">
      <c r="M6428" s="10"/>
      <c r="N6428"/>
      <c r="O6428"/>
      <c r="P6428" s="10"/>
    </row>
    <row r="6429" spans="13:16" x14ac:dyDescent="0.25">
      <c r="M6429" s="10"/>
      <c r="N6429"/>
      <c r="O6429"/>
      <c r="P6429" s="10"/>
    </row>
    <row r="6430" spans="13:16" x14ac:dyDescent="0.25">
      <c r="M6430" s="10"/>
      <c r="N6430"/>
      <c r="O6430"/>
      <c r="P6430" s="10"/>
    </row>
    <row r="6431" spans="13:16" x14ac:dyDescent="0.25">
      <c r="M6431" s="10"/>
      <c r="N6431"/>
      <c r="O6431"/>
      <c r="P6431" s="10"/>
    </row>
    <row r="6432" spans="13:16" x14ac:dyDescent="0.25">
      <c r="M6432" s="10"/>
      <c r="N6432"/>
      <c r="O6432"/>
      <c r="P6432" s="10"/>
    </row>
    <row r="6433" spans="13:16" x14ac:dyDescent="0.25">
      <c r="M6433" s="10"/>
      <c r="N6433"/>
      <c r="O6433"/>
      <c r="P6433" s="10"/>
    </row>
    <row r="6434" spans="13:16" x14ac:dyDescent="0.25">
      <c r="M6434" s="10"/>
      <c r="N6434"/>
      <c r="O6434"/>
      <c r="P6434" s="10"/>
    </row>
    <row r="6435" spans="13:16" x14ac:dyDescent="0.25">
      <c r="M6435" s="10"/>
      <c r="N6435"/>
      <c r="O6435"/>
      <c r="P6435" s="10"/>
    </row>
    <row r="6436" spans="13:16" x14ac:dyDescent="0.25">
      <c r="M6436" s="10"/>
      <c r="N6436"/>
      <c r="O6436"/>
      <c r="P6436" s="10"/>
    </row>
    <row r="6437" spans="13:16" x14ac:dyDescent="0.25">
      <c r="M6437" s="10"/>
      <c r="N6437"/>
      <c r="O6437"/>
      <c r="P6437" s="10"/>
    </row>
    <row r="6438" spans="13:16" x14ac:dyDescent="0.25">
      <c r="M6438" s="10"/>
      <c r="N6438"/>
      <c r="O6438"/>
      <c r="P6438" s="10"/>
    </row>
    <row r="6439" spans="13:16" x14ac:dyDescent="0.25">
      <c r="M6439" s="10"/>
      <c r="N6439"/>
      <c r="O6439"/>
      <c r="P6439" s="10"/>
    </row>
    <row r="6440" spans="13:16" x14ac:dyDescent="0.25">
      <c r="M6440" s="10"/>
      <c r="N6440"/>
      <c r="O6440"/>
      <c r="P6440" s="10"/>
    </row>
    <row r="6441" spans="13:16" x14ac:dyDescent="0.25">
      <c r="M6441" s="10"/>
      <c r="N6441"/>
      <c r="O6441"/>
      <c r="P6441" s="10"/>
    </row>
    <row r="6442" spans="13:16" x14ac:dyDescent="0.25">
      <c r="M6442" s="10"/>
      <c r="N6442"/>
      <c r="O6442"/>
      <c r="P6442" s="10"/>
    </row>
    <row r="6443" spans="13:16" x14ac:dyDescent="0.25">
      <c r="M6443" s="10"/>
      <c r="N6443"/>
      <c r="O6443"/>
      <c r="P6443" s="10"/>
    </row>
    <row r="6444" spans="13:16" x14ac:dyDescent="0.25">
      <c r="M6444" s="10"/>
      <c r="N6444"/>
      <c r="O6444"/>
      <c r="P6444" s="10"/>
    </row>
    <row r="6445" spans="13:16" x14ac:dyDescent="0.25">
      <c r="M6445" s="10"/>
      <c r="N6445"/>
      <c r="O6445"/>
      <c r="P6445" s="10"/>
    </row>
    <row r="6446" spans="13:16" x14ac:dyDescent="0.25">
      <c r="M6446" s="10"/>
      <c r="N6446"/>
      <c r="O6446"/>
      <c r="P6446" s="10"/>
    </row>
    <row r="6447" spans="13:16" x14ac:dyDescent="0.25">
      <c r="M6447" s="10"/>
      <c r="N6447"/>
      <c r="O6447"/>
      <c r="P6447" s="10"/>
    </row>
    <row r="6448" spans="13:16" x14ac:dyDescent="0.25">
      <c r="M6448" s="10"/>
      <c r="N6448"/>
      <c r="O6448"/>
      <c r="P6448" s="10"/>
    </row>
    <row r="6449" spans="13:16" x14ac:dyDescent="0.25">
      <c r="M6449" s="10"/>
      <c r="N6449"/>
      <c r="O6449"/>
      <c r="P6449" s="10"/>
    </row>
    <row r="6450" spans="13:16" x14ac:dyDescent="0.25">
      <c r="M6450" s="10"/>
      <c r="N6450"/>
      <c r="O6450"/>
      <c r="P6450" s="10"/>
    </row>
    <row r="6451" spans="13:16" x14ac:dyDescent="0.25">
      <c r="M6451" s="10"/>
      <c r="N6451"/>
      <c r="O6451"/>
      <c r="P6451" s="10"/>
    </row>
    <row r="6452" spans="13:16" x14ac:dyDescent="0.25">
      <c r="M6452" s="10"/>
      <c r="N6452"/>
      <c r="O6452"/>
      <c r="P6452" s="10"/>
    </row>
    <row r="6453" spans="13:16" x14ac:dyDescent="0.25">
      <c r="M6453" s="10"/>
      <c r="N6453"/>
      <c r="O6453"/>
      <c r="P6453" s="10"/>
    </row>
    <row r="6454" spans="13:16" x14ac:dyDescent="0.25">
      <c r="M6454" s="10"/>
      <c r="N6454"/>
      <c r="O6454"/>
      <c r="P6454" s="10"/>
    </row>
    <row r="6455" spans="13:16" x14ac:dyDescent="0.25">
      <c r="M6455" s="10"/>
      <c r="N6455"/>
      <c r="O6455"/>
      <c r="P6455" s="10"/>
    </row>
    <row r="6456" spans="13:16" x14ac:dyDescent="0.25">
      <c r="M6456" s="10"/>
      <c r="N6456"/>
      <c r="O6456"/>
      <c r="P6456" s="10"/>
    </row>
    <row r="6457" spans="13:16" x14ac:dyDescent="0.25">
      <c r="M6457" s="10"/>
      <c r="N6457"/>
      <c r="O6457"/>
      <c r="P6457" s="10"/>
    </row>
    <row r="6458" spans="13:16" x14ac:dyDescent="0.25">
      <c r="M6458" s="10"/>
      <c r="N6458"/>
      <c r="O6458"/>
      <c r="P6458" s="10"/>
    </row>
    <row r="6459" spans="13:16" x14ac:dyDescent="0.25">
      <c r="M6459" s="10"/>
      <c r="N6459"/>
      <c r="O6459"/>
      <c r="P6459" s="10"/>
    </row>
    <row r="6460" spans="13:16" x14ac:dyDescent="0.25">
      <c r="M6460" s="10"/>
      <c r="N6460"/>
      <c r="O6460"/>
      <c r="P6460" s="10"/>
    </row>
    <row r="6461" spans="13:16" x14ac:dyDescent="0.25">
      <c r="M6461" s="10"/>
      <c r="N6461"/>
      <c r="O6461"/>
      <c r="P6461" s="10"/>
    </row>
    <row r="6462" spans="13:16" x14ac:dyDescent="0.25">
      <c r="M6462" s="10"/>
      <c r="N6462"/>
      <c r="O6462"/>
      <c r="P6462" s="10"/>
    </row>
    <row r="6463" spans="13:16" x14ac:dyDescent="0.25">
      <c r="M6463" s="10"/>
      <c r="N6463"/>
      <c r="O6463"/>
      <c r="P6463" s="10"/>
    </row>
    <row r="6464" spans="13:16" x14ac:dyDescent="0.25">
      <c r="M6464" s="10"/>
      <c r="N6464"/>
      <c r="O6464"/>
      <c r="P6464" s="10"/>
    </row>
    <row r="6465" spans="13:16" x14ac:dyDescent="0.25">
      <c r="M6465" s="10"/>
      <c r="N6465"/>
      <c r="O6465"/>
      <c r="P6465" s="10"/>
    </row>
    <row r="6466" spans="13:16" x14ac:dyDescent="0.25">
      <c r="M6466" s="10"/>
      <c r="N6466"/>
      <c r="O6466"/>
      <c r="P6466" s="10"/>
    </row>
    <row r="6467" spans="13:16" x14ac:dyDescent="0.25">
      <c r="M6467" s="10"/>
      <c r="N6467"/>
      <c r="O6467"/>
      <c r="P6467" s="10"/>
    </row>
    <row r="6468" spans="13:16" x14ac:dyDescent="0.25">
      <c r="M6468" s="10"/>
      <c r="N6468"/>
      <c r="O6468"/>
      <c r="P6468" s="10"/>
    </row>
    <row r="6469" spans="13:16" x14ac:dyDescent="0.25">
      <c r="M6469" s="10"/>
      <c r="N6469"/>
      <c r="O6469"/>
      <c r="P6469" s="10"/>
    </row>
    <row r="6470" spans="13:16" x14ac:dyDescent="0.25">
      <c r="M6470" s="10"/>
      <c r="N6470"/>
      <c r="O6470"/>
      <c r="P6470" s="10"/>
    </row>
    <row r="6471" spans="13:16" x14ac:dyDescent="0.25">
      <c r="M6471" s="10"/>
      <c r="N6471"/>
      <c r="O6471"/>
      <c r="P6471" s="10"/>
    </row>
    <row r="6472" spans="13:16" x14ac:dyDescent="0.25">
      <c r="M6472" s="10"/>
      <c r="N6472"/>
      <c r="O6472"/>
      <c r="P6472" s="10"/>
    </row>
    <row r="6473" spans="13:16" x14ac:dyDescent="0.25">
      <c r="M6473" s="10"/>
      <c r="N6473"/>
      <c r="O6473"/>
      <c r="P6473" s="10"/>
    </row>
    <row r="6474" spans="13:16" x14ac:dyDescent="0.25">
      <c r="M6474" s="10"/>
      <c r="N6474"/>
      <c r="O6474"/>
      <c r="P6474" s="10"/>
    </row>
    <row r="6475" spans="13:16" x14ac:dyDescent="0.25">
      <c r="M6475" s="10"/>
      <c r="N6475"/>
      <c r="O6475"/>
      <c r="P6475" s="10"/>
    </row>
    <row r="6476" spans="13:16" x14ac:dyDescent="0.25">
      <c r="M6476" s="10"/>
      <c r="N6476"/>
      <c r="O6476"/>
      <c r="P6476" s="10"/>
    </row>
    <row r="6477" spans="13:16" x14ac:dyDescent="0.25">
      <c r="M6477" s="10"/>
      <c r="N6477"/>
      <c r="O6477"/>
      <c r="P6477" s="10"/>
    </row>
    <row r="6478" spans="13:16" x14ac:dyDescent="0.25">
      <c r="M6478" s="10"/>
      <c r="N6478"/>
      <c r="O6478"/>
      <c r="P6478" s="10"/>
    </row>
    <row r="6479" spans="13:16" x14ac:dyDescent="0.25">
      <c r="M6479" s="10"/>
      <c r="N6479"/>
      <c r="O6479"/>
      <c r="P6479" s="10"/>
    </row>
    <row r="6480" spans="13:16" x14ac:dyDescent="0.25">
      <c r="M6480" s="10"/>
      <c r="N6480"/>
      <c r="O6480"/>
      <c r="P6480" s="10"/>
    </row>
    <row r="6481" spans="13:16" x14ac:dyDescent="0.25">
      <c r="M6481" s="10"/>
      <c r="N6481"/>
      <c r="O6481"/>
      <c r="P6481" s="10"/>
    </row>
    <row r="6482" spans="13:16" x14ac:dyDescent="0.25">
      <c r="M6482" s="10"/>
      <c r="N6482"/>
      <c r="O6482"/>
      <c r="P6482" s="10"/>
    </row>
    <row r="6483" spans="13:16" x14ac:dyDescent="0.25">
      <c r="M6483" s="10"/>
      <c r="N6483"/>
      <c r="O6483"/>
      <c r="P6483" s="10"/>
    </row>
    <row r="6484" spans="13:16" x14ac:dyDescent="0.25">
      <c r="M6484" s="10"/>
      <c r="N6484"/>
      <c r="O6484"/>
      <c r="P6484" s="10"/>
    </row>
    <row r="6485" spans="13:16" x14ac:dyDescent="0.25">
      <c r="M6485" s="10"/>
      <c r="N6485"/>
      <c r="O6485"/>
      <c r="P6485" s="10"/>
    </row>
    <row r="6486" spans="13:16" x14ac:dyDescent="0.25">
      <c r="M6486" s="10"/>
      <c r="N6486"/>
      <c r="O6486"/>
      <c r="P6486" s="10"/>
    </row>
    <row r="6487" spans="13:16" x14ac:dyDescent="0.25">
      <c r="M6487" s="10"/>
      <c r="N6487"/>
      <c r="O6487"/>
      <c r="P6487" s="10"/>
    </row>
    <row r="6488" spans="13:16" x14ac:dyDescent="0.25">
      <c r="M6488" s="10"/>
      <c r="N6488"/>
      <c r="O6488"/>
      <c r="P6488" s="10"/>
    </row>
    <row r="6489" spans="13:16" x14ac:dyDescent="0.25">
      <c r="M6489" s="10"/>
      <c r="N6489"/>
      <c r="O6489"/>
      <c r="P6489" s="10"/>
    </row>
    <row r="6490" spans="13:16" x14ac:dyDescent="0.25">
      <c r="M6490" s="10"/>
      <c r="N6490"/>
      <c r="O6490"/>
      <c r="P6490" s="10"/>
    </row>
    <row r="6491" spans="13:16" x14ac:dyDescent="0.25">
      <c r="M6491" s="10"/>
      <c r="N6491"/>
      <c r="O6491"/>
      <c r="P6491" s="10"/>
    </row>
    <row r="6492" spans="13:16" x14ac:dyDescent="0.25">
      <c r="M6492" s="10"/>
      <c r="N6492"/>
      <c r="O6492"/>
      <c r="P6492" s="10"/>
    </row>
    <row r="6493" spans="13:16" x14ac:dyDescent="0.25">
      <c r="M6493" s="10"/>
      <c r="N6493"/>
      <c r="O6493"/>
      <c r="P6493" s="10"/>
    </row>
    <row r="6494" spans="13:16" x14ac:dyDescent="0.25">
      <c r="M6494" s="10"/>
      <c r="N6494"/>
      <c r="O6494"/>
      <c r="P6494" s="10"/>
    </row>
    <row r="6495" spans="13:16" x14ac:dyDescent="0.25">
      <c r="M6495" s="10"/>
      <c r="N6495"/>
      <c r="O6495"/>
      <c r="P6495" s="10"/>
    </row>
    <row r="6496" spans="13:16" x14ac:dyDescent="0.25">
      <c r="M6496" s="10"/>
      <c r="N6496"/>
      <c r="O6496"/>
      <c r="P6496" s="10"/>
    </row>
    <row r="6497" spans="13:16" x14ac:dyDescent="0.25">
      <c r="M6497" s="10"/>
      <c r="N6497"/>
      <c r="O6497"/>
      <c r="P6497" s="10"/>
    </row>
    <row r="6498" spans="13:16" x14ac:dyDescent="0.25">
      <c r="M6498" s="10"/>
      <c r="N6498"/>
      <c r="O6498"/>
      <c r="P6498" s="10"/>
    </row>
    <row r="6499" spans="13:16" x14ac:dyDescent="0.25">
      <c r="M6499" s="10"/>
      <c r="N6499"/>
      <c r="O6499"/>
      <c r="P6499" s="10"/>
    </row>
    <row r="6500" spans="13:16" x14ac:dyDescent="0.25">
      <c r="M6500" s="10"/>
      <c r="N6500"/>
      <c r="O6500"/>
      <c r="P6500" s="10"/>
    </row>
    <row r="6501" spans="13:16" x14ac:dyDescent="0.25">
      <c r="M6501" s="10"/>
      <c r="N6501"/>
      <c r="O6501"/>
      <c r="P6501" s="10"/>
    </row>
    <row r="6502" spans="13:16" x14ac:dyDescent="0.25">
      <c r="M6502" s="10"/>
      <c r="N6502"/>
      <c r="O6502"/>
      <c r="P6502" s="10"/>
    </row>
    <row r="6503" spans="13:16" x14ac:dyDescent="0.25">
      <c r="M6503" s="10"/>
      <c r="N6503"/>
      <c r="O6503"/>
      <c r="P6503" s="10"/>
    </row>
    <row r="6504" spans="13:16" x14ac:dyDescent="0.25">
      <c r="M6504" s="10"/>
      <c r="N6504"/>
      <c r="O6504"/>
      <c r="P6504" s="10"/>
    </row>
    <row r="6505" spans="13:16" x14ac:dyDescent="0.25">
      <c r="M6505" s="10"/>
      <c r="N6505"/>
      <c r="O6505"/>
      <c r="P6505" s="10"/>
    </row>
    <row r="6506" spans="13:16" x14ac:dyDescent="0.25">
      <c r="M6506" s="10"/>
      <c r="N6506"/>
      <c r="O6506"/>
      <c r="P6506" s="10"/>
    </row>
    <row r="6507" spans="13:16" x14ac:dyDescent="0.25">
      <c r="M6507" s="10"/>
      <c r="N6507"/>
      <c r="O6507"/>
      <c r="P6507" s="10"/>
    </row>
    <row r="6508" spans="13:16" x14ac:dyDescent="0.25">
      <c r="M6508" s="10"/>
      <c r="N6508"/>
      <c r="O6508"/>
      <c r="P6508" s="10"/>
    </row>
    <row r="6509" spans="13:16" x14ac:dyDescent="0.25">
      <c r="M6509" s="10"/>
      <c r="N6509"/>
      <c r="O6509"/>
      <c r="P6509" s="10"/>
    </row>
    <row r="6510" spans="13:16" x14ac:dyDescent="0.25">
      <c r="M6510" s="10"/>
      <c r="N6510"/>
      <c r="O6510"/>
      <c r="P6510" s="10"/>
    </row>
    <row r="6511" spans="13:16" x14ac:dyDescent="0.25">
      <c r="M6511" s="10"/>
      <c r="N6511"/>
      <c r="O6511"/>
      <c r="P6511" s="10"/>
    </row>
    <row r="6512" spans="13:16" x14ac:dyDescent="0.25">
      <c r="M6512" s="10"/>
      <c r="N6512"/>
      <c r="O6512"/>
      <c r="P6512" s="10"/>
    </row>
    <row r="6513" spans="13:16" x14ac:dyDescent="0.25">
      <c r="M6513" s="10"/>
      <c r="N6513"/>
      <c r="O6513"/>
      <c r="P6513" s="10"/>
    </row>
    <row r="6514" spans="13:16" x14ac:dyDescent="0.25">
      <c r="M6514" s="10"/>
      <c r="N6514"/>
      <c r="O6514"/>
      <c r="P6514" s="10"/>
    </row>
    <row r="6515" spans="13:16" x14ac:dyDescent="0.25">
      <c r="M6515" s="10"/>
      <c r="N6515"/>
      <c r="O6515"/>
      <c r="P6515" s="10"/>
    </row>
    <row r="6516" spans="13:16" x14ac:dyDescent="0.25">
      <c r="M6516" s="10"/>
      <c r="N6516"/>
      <c r="O6516"/>
      <c r="P6516" s="10"/>
    </row>
    <row r="6517" spans="13:16" x14ac:dyDescent="0.25">
      <c r="M6517" s="10"/>
      <c r="N6517"/>
      <c r="O6517"/>
      <c r="P6517" s="10"/>
    </row>
    <row r="6518" spans="13:16" x14ac:dyDescent="0.25">
      <c r="M6518" s="10"/>
      <c r="N6518"/>
      <c r="O6518"/>
      <c r="P6518" s="10"/>
    </row>
    <row r="6519" spans="13:16" x14ac:dyDescent="0.25">
      <c r="M6519" s="10"/>
      <c r="N6519"/>
      <c r="O6519"/>
      <c r="P6519" s="10"/>
    </row>
    <row r="6520" spans="13:16" x14ac:dyDescent="0.25">
      <c r="M6520" s="10"/>
      <c r="N6520"/>
      <c r="O6520"/>
      <c r="P6520" s="10"/>
    </row>
    <row r="6521" spans="13:16" x14ac:dyDescent="0.25">
      <c r="M6521" s="10"/>
      <c r="N6521"/>
      <c r="O6521"/>
      <c r="P6521" s="10"/>
    </row>
    <row r="6522" spans="13:16" x14ac:dyDescent="0.25">
      <c r="M6522" s="10"/>
      <c r="N6522"/>
      <c r="O6522"/>
      <c r="P6522" s="10"/>
    </row>
    <row r="6523" spans="13:16" x14ac:dyDescent="0.25">
      <c r="M6523" s="10"/>
      <c r="N6523"/>
      <c r="O6523"/>
      <c r="P6523" s="10"/>
    </row>
    <row r="6524" spans="13:16" x14ac:dyDescent="0.25">
      <c r="M6524" s="10"/>
      <c r="N6524"/>
      <c r="O6524"/>
      <c r="P6524" s="10"/>
    </row>
    <row r="6525" spans="13:16" x14ac:dyDescent="0.25">
      <c r="M6525" s="10"/>
      <c r="N6525"/>
      <c r="O6525"/>
      <c r="P6525" s="10"/>
    </row>
    <row r="6526" spans="13:16" x14ac:dyDescent="0.25">
      <c r="M6526" s="10"/>
      <c r="N6526"/>
      <c r="O6526"/>
      <c r="P6526" s="10"/>
    </row>
    <row r="6527" spans="13:16" x14ac:dyDescent="0.25">
      <c r="M6527" s="10"/>
      <c r="N6527"/>
      <c r="O6527"/>
      <c r="P6527" s="10"/>
    </row>
    <row r="6528" spans="13:16" x14ac:dyDescent="0.25">
      <c r="M6528" s="10"/>
      <c r="N6528"/>
      <c r="O6528"/>
      <c r="P6528" s="10"/>
    </row>
    <row r="6529" spans="13:16" x14ac:dyDescent="0.25">
      <c r="M6529" s="10"/>
      <c r="N6529"/>
      <c r="O6529"/>
      <c r="P6529" s="10"/>
    </row>
    <row r="6530" spans="13:16" x14ac:dyDescent="0.25">
      <c r="M6530" s="10"/>
      <c r="N6530"/>
      <c r="O6530"/>
      <c r="P6530" s="10"/>
    </row>
    <row r="6531" spans="13:16" x14ac:dyDescent="0.25">
      <c r="M6531" s="10"/>
      <c r="N6531"/>
      <c r="O6531"/>
      <c r="P6531" s="10"/>
    </row>
    <row r="6532" spans="13:16" x14ac:dyDescent="0.25">
      <c r="M6532" s="10"/>
      <c r="N6532"/>
      <c r="O6532"/>
      <c r="P6532" s="10"/>
    </row>
    <row r="6533" spans="13:16" x14ac:dyDescent="0.25">
      <c r="M6533" s="10"/>
      <c r="N6533"/>
      <c r="O6533"/>
      <c r="P6533" s="10"/>
    </row>
    <row r="6534" spans="13:16" x14ac:dyDescent="0.25">
      <c r="M6534" s="10"/>
      <c r="N6534"/>
      <c r="O6534"/>
      <c r="P6534" s="10"/>
    </row>
    <row r="6535" spans="13:16" x14ac:dyDescent="0.25">
      <c r="M6535" s="10"/>
      <c r="N6535"/>
      <c r="O6535"/>
      <c r="P6535" s="10"/>
    </row>
    <row r="6536" spans="13:16" x14ac:dyDescent="0.25">
      <c r="M6536" s="10"/>
      <c r="N6536"/>
      <c r="O6536"/>
      <c r="P6536" s="10"/>
    </row>
    <row r="6537" spans="13:16" x14ac:dyDescent="0.25">
      <c r="M6537" s="10"/>
      <c r="N6537"/>
      <c r="O6537"/>
      <c r="P6537" s="10"/>
    </row>
    <row r="6538" spans="13:16" x14ac:dyDescent="0.25">
      <c r="M6538" s="10"/>
      <c r="N6538"/>
      <c r="O6538"/>
      <c r="P6538" s="10"/>
    </row>
    <row r="6539" spans="13:16" x14ac:dyDescent="0.25">
      <c r="M6539" s="10"/>
      <c r="N6539"/>
      <c r="O6539"/>
      <c r="P6539" s="10"/>
    </row>
    <row r="6540" spans="13:16" x14ac:dyDescent="0.25">
      <c r="M6540" s="10"/>
      <c r="N6540"/>
      <c r="O6540"/>
      <c r="P6540" s="10"/>
    </row>
    <row r="6541" spans="13:16" x14ac:dyDescent="0.25">
      <c r="M6541" s="10"/>
      <c r="N6541"/>
      <c r="O6541"/>
      <c r="P6541" s="10"/>
    </row>
    <row r="6542" spans="13:16" x14ac:dyDescent="0.25">
      <c r="M6542" s="10"/>
      <c r="N6542"/>
      <c r="O6542"/>
      <c r="P6542" s="10"/>
    </row>
    <row r="6543" spans="13:16" x14ac:dyDescent="0.25">
      <c r="M6543" s="10"/>
      <c r="N6543"/>
      <c r="O6543"/>
      <c r="P6543" s="10"/>
    </row>
    <row r="6544" spans="13:16" x14ac:dyDescent="0.25">
      <c r="M6544" s="10"/>
      <c r="N6544"/>
      <c r="O6544"/>
      <c r="P6544" s="10"/>
    </row>
    <row r="6545" spans="13:16" x14ac:dyDescent="0.25">
      <c r="M6545" s="10"/>
      <c r="N6545"/>
      <c r="O6545"/>
      <c r="P6545" s="10"/>
    </row>
    <row r="6546" spans="13:16" x14ac:dyDescent="0.25">
      <c r="M6546" s="10"/>
      <c r="N6546"/>
      <c r="O6546"/>
      <c r="P6546" s="10"/>
    </row>
    <row r="6547" spans="13:16" x14ac:dyDescent="0.25">
      <c r="M6547" s="10"/>
      <c r="N6547"/>
      <c r="O6547"/>
      <c r="P6547" s="10"/>
    </row>
    <row r="6548" spans="13:16" x14ac:dyDescent="0.25">
      <c r="M6548" s="10"/>
      <c r="N6548"/>
      <c r="O6548"/>
      <c r="P6548" s="10"/>
    </row>
    <row r="6549" spans="13:16" x14ac:dyDescent="0.25">
      <c r="M6549" s="10"/>
      <c r="N6549"/>
      <c r="O6549"/>
      <c r="P6549" s="10"/>
    </row>
    <row r="6550" spans="13:16" x14ac:dyDescent="0.25">
      <c r="M6550" s="10"/>
      <c r="N6550"/>
      <c r="O6550"/>
      <c r="P6550" s="10"/>
    </row>
    <row r="6551" spans="13:16" x14ac:dyDescent="0.25">
      <c r="M6551" s="10"/>
      <c r="N6551"/>
      <c r="O6551"/>
      <c r="P6551" s="10"/>
    </row>
    <row r="6552" spans="13:16" x14ac:dyDescent="0.25">
      <c r="M6552" s="10"/>
      <c r="N6552"/>
      <c r="O6552"/>
      <c r="P6552" s="10"/>
    </row>
    <row r="6553" spans="13:16" x14ac:dyDescent="0.25">
      <c r="M6553" s="10"/>
      <c r="N6553"/>
      <c r="O6553"/>
      <c r="P6553" s="10"/>
    </row>
    <row r="6554" spans="13:16" x14ac:dyDescent="0.25">
      <c r="M6554" s="10"/>
      <c r="N6554"/>
      <c r="O6554"/>
      <c r="P6554" s="10"/>
    </row>
    <row r="6555" spans="13:16" x14ac:dyDescent="0.25">
      <c r="M6555" s="10"/>
      <c r="N6555"/>
      <c r="O6555"/>
      <c r="P6555" s="10"/>
    </row>
    <row r="6556" spans="13:16" x14ac:dyDescent="0.25">
      <c r="M6556" s="10"/>
      <c r="N6556"/>
      <c r="O6556"/>
      <c r="P6556" s="10"/>
    </row>
    <row r="6557" spans="13:16" x14ac:dyDescent="0.25">
      <c r="M6557" s="10"/>
      <c r="N6557"/>
      <c r="O6557"/>
      <c r="P6557" s="10"/>
    </row>
    <row r="6558" spans="13:16" x14ac:dyDescent="0.25">
      <c r="M6558" s="10"/>
      <c r="N6558"/>
      <c r="O6558"/>
      <c r="P6558" s="10"/>
    </row>
    <row r="6559" spans="13:16" x14ac:dyDescent="0.25">
      <c r="M6559" s="10"/>
      <c r="N6559"/>
      <c r="O6559"/>
      <c r="P6559" s="10"/>
    </row>
    <row r="6560" spans="13:16" x14ac:dyDescent="0.25">
      <c r="M6560" s="10"/>
      <c r="N6560"/>
      <c r="O6560"/>
      <c r="P6560" s="10"/>
    </row>
    <row r="6561" spans="13:16" x14ac:dyDescent="0.25">
      <c r="M6561" s="10"/>
      <c r="N6561"/>
      <c r="O6561"/>
      <c r="P6561" s="10"/>
    </row>
    <row r="6562" spans="13:16" x14ac:dyDescent="0.25">
      <c r="M6562" s="10"/>
      <c r="N6562"/>
      <c r="O6562"/>
      <c r="P6562" s="10"/>
    </row>
    <row r="6563" spans="13:16" x14ac:dyDescent="0.25">
      <c r="M6563" s="10"/>
      <c r="N6563"/>
      <c r="O6563"/>
      <c r="P6563" s="10"/>
    </row>
    <row r="6564" spans="13:16" x14ac:dyDescent="0.25">
      <c r="M6564" s="10"/>
      <c r="N6564"/>
      <c r="O6564"/>
      <c r="P6564" s="10"/>
    </row>
    <row r="6565" spans="13:16" x14ac:dyDescent="0.25">
      <c r="M6565" s="10"/>
      <c r="N6565"/>
      <c r="O6565"/>
      <c r="P6565" s="10"/>
    </row>
    <row r="6566" spans="13:16" x14ac:dyDescent="0.25">
      <c r="M6566" s="10"/>
      <c r="N6566"/>
      <c r="O6566"/>
      <c r="P6566" s="10"/>
    </row>
    <row r="6567" spans="13:16" x14ac:dyDescent="0.25">
      <c r="M6567" s="10"/>
      <c r="N6567"/>
      <c r="O6567"/>
      <c r="P6567" s="10"/>
    </row>
    <row r="6568" spans="13:16" x14ac:dyDescent="0.25">
      <c r="M6568" s="10"/>
      <c r="N6568"/>
      <c r="O6568"/>
      <c r="P6568" s="10"/>
    </row>
    <row r="6569" spans="13:16" x14ac:dyDescent="0.25">
      <c r="M6569" s="10"/>
      <c r="N6569"/>
      <c r="O6569"/>
      <c r="P6569" s="10"/>
    </row>
    <row r="6570" spans="13:16" x14ac:dyDescent="0.25">
      <c r="M6570" s="10"/>
      <c r="N6570"/>
      <c r="O6570"/>
      <c r="P6570" s="10"/>
    </row>
    <row r="6571" spans="13:16" x14ac:dyDescent="0.25">
      <c r="M6571" s="10"/>
      <c r="N6571"/>
      <c r="O6571"/>
      <c r="P6571" s="10"/>
    </row>
    <row r="6572" spans="13:16" x14ac:dyDescent="0.25">
      <c r="M6572" s="10"/>
      <c r="N6572"/>
      <c r="O6572"/>
      <c r="P6572" s="10"/>
    </row>
    <row r="6573" spans="13:16" x14ac:dyDescent="0.25">
      <c r="M6573" s="10"/>
      <c r="N6573"/>
      <c r="O6573"/>
      <c r="P6573" s="10"/>
    </row>
    <row r="6574" spans="13:16" x14ac:dyDescent="0.25">
      <c r="M6574" s="10"/>
      <c r="N6574"/>
      <c r="O6574"/>
      <c r="P6574" s="10"/>
    </row>
    <row r="6575" spans="13:16" x14ac:dyDescent="0.25">
      <c r="M6575" s="10"/>
      <c r="N6575"/>
      <c r="O6575"/>
      <c r="P6575" s="10"/>
    </row>
    <row r="6576" spans="13:16" x14ac:dyDescent="0.25">
      <c r="M6576" s="10"/>
      <c r="N6576"/>
      <c r="O6576"/>
      <c r="P6576" s="10"/>
    </row>
    <row r="6577" spans="13:16" x14ac:dyDescent="0.25">
      <c r="M6577" s="10"/>
      <c r="N6577"/>
      <c r="O6577"/>
      <c r="P6577" s="10"/>
    </row>
    <row r="6578" spans="13:16" x14ac:dyDescent="0.25">
      <c r="M6578" s="10"/>
      <c r="N6578"/>
      <c r="O6578"/>
      <c r="P6578" s="10"/>
    </row>
    <row r="6579" spans="13:16" x14ac:dyDescent="0.25">
      <c r="M6579" s="10"/>
      <c r="N6579"/>
      <c r="O6579"/>
      <c r="P6579" s="10"/>
    </row>
    <row r="6580" spans="13:16" x14ac:dyDescent="0.25">
      <c r="M6580" s="10"/>
      <c r="N6580"/>
      <c r="O6580"/>
      <c r="P6580" s="10"/>
    </row>
    <row r="6581" spans="13:16" x14ac:dyDescent="0.25">
      <c r="M6581" s="10"/>
      <c r="N6581"/>
      <c r="O6581"/>
      <c r="P6581" s="10"/>
    </row>
    <row r="6582" spans="13:16" x14ac:dyDescent="0.25">
      <c r="M6582" s="10"/>
      <c r="N6582"/>
      <c r="O6582"/>
      <c r="P6582" s="10"/>
    </row>
    <row r="6583" spans="13:16" x14ac:dyDescent="0.25">
      <c r="M6583" s="10"/>
      <c r="N6583"/>
      <c r="O6583"/>
      <c r="P6583" s="10"/>
    </row>
    <row r="6584" spans="13:16" x14ac:dyDescent="0.25">
      <c r="M6584" s="10"/>
      <c r="N6584"/>
      <c r="O6584"/>
      <c r="P6584" s="10"/>
    </row>
    <row r="6585" spans="13:16" x14ac:dyDescent="0.25">
      <c r="M6585" s="10"/>
      <c r="N6585"/>
      <c r="O6585"/>
      <c r="P6585" s="10"/>
    </row>
    <row r="6586" spans="13:16" x14ac:dyDescent="0.25">
      <c r="M6586" s="10"/>
      <c r="N6586"/>
      <c r="O6586"/>
      <c r="P6586" s="10"/>
    </row>
    <row r="6587" spans="13:16" x14ac:dyDescent="0.25">
      <c r="M6587" s="10"/>
      <c r="N6587"/>
      <c r="O6587"/>
      <c r="P6587" s="10"/>
    </row>
    <row r="6588" spans="13:16" x14ac:dyDescent="0.25">
      <c r="M6588" s="10"/>
      <c r="N6588"/>
      <c r="O6588"/>
      <c r="P6588" s="10"/>
    </row>
    <row r="6589" spans="13:16" x14ac:dyDescent="0.25">
      <c r="M6589" s="10"/>
      <c r="N6589"/>
      <c r="O6589"/>
      <c r="P6589" s="10"/>
    </row>
    <row r="6590" spans="13:16" x14ac:dyDescent="0.25">
      <c r="M6590" s="10"/>
      <c r="N6590"/>
      <c r="O6590"/>
      <c r="P6590" s="10"/>
    </row>
    <row r="6591" spans="13:16" x14ac:dyDescent="0.25">
      <c r="M6591" s="10"/>
      <c r="N6591"/>
      <c r="O6591"/>
      <c r="P6591" s="10"/>
    </row>
    <row r="6592" spans="13:16" x14ac:dyDescent="0.25">
      <c r="M6592" s="10"/>
      <c r="N6592"/>
      <c r="O6592"/>
      <c r="P6592" s="10"/>
    </row>
    <row r="6593" spans="13:16" x14ac:dyDescent="0.25">
      <c r="M6593" s="10"/>
      <c r="N6593"/>
      <c r="O6593"/>
      <c r="P6593" s="10"/>
    </row>
    <row r="6594" spans="13:16" x14ac:dyDescent="0.25">
      <c r="M6594" s="10"/>
      <c r="N6594"/>
      <c r="O6594"/>
      <c r="P6594" s="10"/>
    </row>
    <row r="6595" spans="13:16" x14ac:dyDescent="0.25">
      <c r="M6595" s="10"/>
      <c r="N6595"/>
      <c r="O6595"/>
      <c r="P6595" s="10"/>
    </row>
    <row r="6596" spans="13:16" x14ac:dyDescent="0.25">
      <c r="M6596" s="10"/>
      <c r="N6596"/>
      <c r="O6596"/>
      <c r="P6596" s="10"/>
    </row>
    <row r="6597" spans="13:16" x14ac:dyDescent="0.25">
      <c r="M6597" s="10"/>
      <c r="N6597"/>
      <c r="O6597"/>
      <c r="P6597" s="10"/>
    </row>
    <row r="6598" spans="13:16" x14ac:dyDescent="0.25">
      <c r="M6598" s="10"/>
      <c r="N6598"/>
      <c r="O6598"/>
      <c r="P6598" s="10"/>
    </row>
    <row r="6599" spans="13:16" x14ac:dyDescent="0.25">
      <c r="M6599" s="10"/>
      <c r="N6599"/>
      <c r="O6599"/>
      <c r="P6599" s="10"/>
    </row>
    <row r="6600" spans="13:16" x14ac:dyDescent="0.25">
      <c r="M6600" s="10"/>
      <c r="N6600"/>
      <c r="O6600"/>
      <c r="P6600" s="10"/>
    </row>
    <row r="6601" spans="13:16" x14ac:dyDescent="0.25">
      <c r="M6601" s="10"/>
      <c r="N6601"/>
      <c r="O6601"/>
      <c r="P6601" s="10"/>
    </row>
    <row r="6602" spans="13:16" x14ac:dyDescent="0.25">
      <c r="M6602" s="10"/>
      <c r="N6602"/>
      <c r="O6602"/>
      <c r="P6602" s="10"/>
    </row>
    <row r="6603" spans="13:16" x14ac:dyDescent="0.25">
      <c r="M6603" s="10"/>
      <c r="N6603"/>
      <c r="O6603"/>
      <c r="P6603" s="10"/>
    </row>
    <row r="6604" spans="13:16" x14ac:dyDescent="0.25">
      <c r="M6604" s="10"/>
      <c r="N6604"/>
      <c r="O6604"/>
      <c r="P6604" s="10"/>
    </row>
    <row r="6605" spans="13:16" x14ac:dyDescent="0.25">
      <c r="M6605" s="10"/>
      <c r="N6605"/>
      <c r="O6605"/>
      <c r="P6605" s="10"/>
    </row>
    <row r="6606" spans="13:16" x14ac:dyDescent="0.25">
      <c r="M6606" s="10"/>
      <c r="N6606"/>
      <c r="O6606"/>
      <c r="P6606" s="10"/>
    </row>
    <row r="6607" spans="13:16" x14ac:dyDescent="0.25">
      <c r="M6607" s="10"/>
      <c r="N6607"/>
      <c r="O6607"/>
      <c r="P6607" s="10"/>
    </row>
    <row r="6608" spans="13:16" x14ac:dyDescent="0.25">
      <c r="M6608" s="10"/>
      <c r="N6608"/>
      <c r="O6608"/>
      <c r="P6608" s="10"/>
    </row>
    <row r="6609" spans="13:16" x14ac:dyDescent="0.25">
      <c r="M6609" s="10"/>
      <c r="N6609"/>
      <c r="O6609"/>
      <c r="P6609" s="10"/>
    </row>
    <row r="6610" spans="13:16" x14ac:dyDescent="0.25">
      <c r="M6610" s="10"/>
      <c r="N6610"/>
      <c r="O6610"/>
      <c r="P6610" s="10"/>
    </row>
    <row r="6611" spans="13:16" x14ac:dyDescent="0.25">
      <c r="M6611" s="10"/>
      <c r="N6611"/>
      <c r="O6611"/>
      <c r="P6611" s="10"/>
    </row>
    <row r="6612" spans="13:16" x14ac:dyDescent="0.25">
      <c r="M6612" s="10"/>
      <c r="N6612"/>
      <c r="O6612"/>
      <c r="P6612" s="10"/>
    </row>
    <row r="6613" spans="13:16" x14ac:dyDescent="0.25">
      <c r="M6613" s="10"/>
      <c r="N6613"/>
      <c r="O6613"/>
      <c r="P6613" s="10"/>
    </row>
    <row r="6614" spans="13:16" x14ac:dyDescent="0.25">
      <c r="M6614" s="10"/>
      <c r="N6614"/>
      <c r="O6614"/>
      <c r="P6614" s="10"/>
    </row>
    <row r="6615" spans="13:16" x14ac:dyDescent="0.25">
      <c r="M6615" s="10"/>
      <c r="N6615"/>
      <c r="O6615"/>
      <c r="P6615" s="10"/>
    </row>
    <row r="6616" spans="13:16" x14ac:dyDescent="0.25">
      <c r="M6616" s="10"/>
      <c r="N6616"/>
      <c r="O6616"/>
      <c r="P6616" s="10"/>
    </row>
    <row r="6617" spans="13:16" x14ac:dyDescent="0.25">
      <c r="M6617" s="10"/>
      <c r="N6617"/>
      <c r="O6617"/>
      <c r="P6617" s="10"/>
    </row>
    <row r="6618" spans="13:16" x14ac:dyDescent="0.25">
      <c r="M6618" s="10"/>
      <c r="N6618"/>
      <c r="O6618"/>
      <c r="P6618" s="10"/>
    </row>
    <row r="6619" spans="13:16" x14ac:dyDescent="0.25">
      <c r="M6619" s="10"/>
      <c r="N6619"/>
      <c r="O6619"/>
      <c r="P6619" s="10"/>
    </row>
    <row r="6620" spans="13:16" x14ac:dyDescent="0.25">
      <c r="M6620" s="10"/>
      <c r="N6620"/>
      <c r="O6620"/>
      <c r="P6620" s="10"/>
    </row>
    <row r="6621" spans="13:16" x14ac:dyDescent="0.25">
      <c r="M6621" s="10"/>
      <c r="N6621"/>
      <c r="O6621"/>
      <c r="P6621" s="10"/>
    </row>
    <row r="6622" spans="13:16" x14ac:dyDescent="0.25">
      <c r="M6622" s="10"/>
      <c r="N6622"/>
      <c r="O6622"/>
      <c r="P6622" s="10"/>
    </row>
    <row r="6623" spans="13:16" x14ac:dyDescent="0.25">
      <c r="M6623" s="10"/>
      <c r="N6623"/>
      <c r="O6623"/>
      <c r="P6623" s="10"/>
    </row>
    <row r="6624" spans="13:16" x14ac:dyDescent="0.25">
      <c r="M6624" s="10"/>
      <c r="N6624"/>
      <c r="O6624"/>
      <c r="P6624" s="10"/>
    </row>
    <row r="6625" spans="13:16" x14ac:dyDescent="0.25">
      <c r="M6625" s="10"/>
      <c r="N6625"/>
      <c r="O6625"/>
      <c r="P6625" s="10"/>
    </row>
    <row r="6626" spans="13:16" x14ac:dyDescent="0.25">
      <c r="M6626" s="10"/>
      <c r="N6626"/>
      <c r="O6626"/>
      <c r="P6626" s="10"/>
    </row>
    <row r="6627" spans="13:16" x14ac:dyDescent="0.25">
      <c r="M6627" s="10"/>
      <c r="N6627"/>
      <c r="O6627"/>
      <c r="P6627" s="10"/>
    </row>
    <row r="6628" spans="13:16" x14ac:dyDescent="0.25">
      <c r="M6628" s="10"/>
      <c r="N6628"/>
      <c r="O6628"/>
      <c r="P6628" s="10"/>
    </row>
    <row r="6629" spans="13:16" x14ac:dyDescent="0.25">
      <c r="M6629" s="10"/>
      <c r="N6629"/>
      <c r="O6629"/>
      <c r="P6629" s="10"/>
    </row>
    <row r="6630" spans="13:16" x14ac:dyDescent="0.25">
      <c r="M6630" s="10"/>
      <c r="N6630"/>
      <c r="O6630"/>
      <c r="P6630" s="10"/>
    </row>
    <row r="6631" spans="13:16" x14ac:dyDescent="0.25">
      <c r="M6631" s="10"/>
      <c r="N6631"/>
      <c r="O6631"/>
      <c r="P6631" s="10"/>
    </row>
    <row r="6632" spans="13:16" x14ac:dyDescent="0.25">
      <c r="M6632" s="10"/>
      <c r="N6632"/>
      <c r="O6632"/>
      <c r="P6632" s="10"/>
    </row>
    <row r="6633" spans="13:16" x14ac:dyDescent="0.25">
      <c r="M6633" s="10"/>
      <c r="N6633"/>
      <c r="O6633"/>
      <c r="P6633" s="10"/>
    </row>
    <row r="6634" spans="13:16" x14ac:dyDescent="0.25">
      <c r="M6634" s="10"/>
      <c r="N6634"/>
      <c r="O6634"/>
      <c r="P6634" s="10"/>
    </row>
    <row r="6635" spans="13:16" x14ac:dyDescent="0.25">
      <c r="M6635" s="10"/>
      <c r="N6635"/>
      <c r="O6635"/>
      <c r="P6635" s="10"/>
    </row>
    <row r="6636" spans="13:16" x14ac:dyDescent="0.25">
      <c r="M6636" s="10"/>
      <c r="N6636"/>
      <c r="O6636"/>
      <c r="P6636" s="10"/>
    </row>
    <row r="6637" spans="13:16" x14ac:dyDescent="0.25">
      <c r="M6637" s="10"/>
      <c r="N6637"/>
      <c r="O6637"/>
      <c r="P6637" s="10"/>
    </row>
    <row r="6638" spans="13:16" x14ac:dyDescent="0.25">
      <c r="M6638" s="10"/>
      <c r="N6638"/>
      <c r="O6638"/>
      <c r="P6638" s="10"/>
    </row>
    <row r="6639" spans="13:16" x14ac:dyDescent="0.25">
      <c r="M6639" s="10"/>
      <c r="N6639"/>
      <c r="O6639"/>
      <c r="P6639" s="10"/>
    </row>
    <row r="6640" spans="13:16" x14ac:dyDescent="0.25">
      <c r="M6640" s="10"/>
      <c r="N6640"/>
      <c r="O6640"/>
      <c r="P6640" s="10"/>
    </row>
    <row r="6641" spans="13:16" x14ac:dyDescent="0.25">
      <c r="M6641" s="10"/>
      <c r="N6641"/>
      <c r="O6641"/>
      <c r="P6641" s="10"/>
    </row>
    <row r="6642" spans="13:16" x14ac:dyDescent="0.25">
      <c r="M6642" s="10"/>
      <c r="N6642"/>
      <c r="O6642"/>
      <c r="P6642" s="10"/>
    </row>
    <row r="6643" spans="13:16" x14ac:dyDescent="0.25">
      <c r="M6643" s="10"/>
      <c r="N6643"/>
      <c r="O6643"/>
      <c r="P6643" s="10"/>
    </row>
    <row r="6644" spans="13:16" x14ac:dyDescent="0.25">
      <c r="M6644" s="10"/>
      <c r="N6644"/>
      <c r="O6644"/>
      <c r="P6644" s="10"/>
    </row>
    <row r="6645" spans="13:16" x14ac:dyDescent="0.25">
      <c r="M6645" s="10"/>
      <c r="N6645"/>
      <c r="O6645"/>
      <c r="P6645" s="10"/>
    </row>
    <row r="6646" spans="13:16" x14ac:dyDescent="0.25">
      <c r="M6646" s="10"/>
      <c r="N6646"/>
      <c r="O6646"/>
      <c r="P6646" s="10"/>
    </row>
    <row r="6647" spans="13:16" x14ac:dyDescent="0.25">
      <c r="M6647" s="10"/>
      <c r="N6647"/>
      <c r="O6647"/>
      <c r="P6647" s="10"/>
    </row>
    <row r="6648" spans="13:16" x14ac:dyDescent="0.25">
      <c r="M6648" s="10"/>
      <c r="N6648"/>
      <c r="O6648"/>
      <c r="P6648" s="10"/>
    </row>
    <row r="6649" spans="13:16" x14ac:dyDescent="0.25">
      <c r="M6649" s="10"/>
      <c r="N6649"/>
      <c r="O6649"/>
      <c r="P6649" s="10"/>
    </row>
    <row r="6650" spans="13:16" x14ac:dyDescent="0.25">
      <c r="M6650" s="10"/>
      <c r="N6650"/>
      <c r="O6650"/>
      <c r="P6650" s="10"/>
    </row>
    <row r="6651" spans="13:16" x14ac:dyDescent="0.25">
      <c r="M6651" s="10"/>
      <c r="N6651"/>
      <c r="O6651"/>
      <c r="P6651" s="10"/>
    </row>
    <row r="6652" spans="13:16" x14ac:dyDescent="0.25">
      <c r="M6652" s="10"/>
      <c r="N6652"/>
      <c r="O6652"/>
      <c r="P6652" s="10"/>
    </row>
    <row r="6653" spans="13:16" x14ac:dyDescent="0.25">
      <c r="M6653" s="10"/>
      <c r="N6653"/>
      <c r="O6653"/>
      <c r="P6653" s="10"/>
    </row>
    <row r="6654" spans="13:16" x14ac:dyDescent="0.25">
      <c r="M6654" s="10"/>
      <c r="N6654"/>
      <c r="O6654"/>
      <c r="P6654" s="10"/>
    </row>
    <row r="6655" spans="13:16" x14ac:dyDescent="0.25">
      <c r="M6655" s="10"/>
      <c r="N6655"/>
      <c r="O6655"/>
      <c r="P6655" s="10"/>
    </row>
    <row r="6656" spans="13:16" x14ac:dyDescent="0.25">
      <c r="M6656" s="10"/>
      <c r="N6656"/>
      <c r="O6656"/>
      <c r="P6656" s="10"/>
    </row>
    <row r="6657" spans="13:16" x14ac:dyDescent="0.25">
      <c r="M6657" s="10"/>
      <c r="N6657"/>
      <c r="O6657"/>
      <c r="P6657" s="10"/>
    </row>
    <row r="6658" spans="13:16" x14ac:dyDescent="0.25">
      <c r="M6658" s="10"/>
      <c r="N6658"/>
      <c r="O6658"/>
      <c r="P6658" s="10"/>
    </row>
    <row r="6659" spans="13:16" x14ac:dyDescent="0.25">
      <c r="M6659" s="10"/>
      <c r="N6659"/>
      <c r="O6659"/>
      <c r="P6659" s="10"/>
    </row>
    <row r="6660" spans="13:16" x14ac:dyDescent="0.25">
      <c r="M6660" s="10"/>
      <c r="N6660"/>
      <c r="O6660"/>
      <c r="P6660" s="10"/>
    </row>
    <row r="6661" spans="13:16" x14ac:dyDescent="0.25">
      <c r="M6661" s="10"/>
      <c r="N6661"/>
      <c r="O6661"/>
      <c r="P6661" s="10"/>
    </row>
    <row r="6662" spans="13:16" x14ac:dyDescent="0.25">
      <c r="M6662" s="10"/>
      <c r="N6662"/>
      <c r="O6662"/>
      <c r="P6662" s="10"/>
    </row>
    <row r="6663" spans="13:16" x14ac:dyDescent="0.25">
      <c r="M6663" s="10"/>
      <c r="N6663"/>
      <c r="O6663"/>
      <c r="P6663" s="10"/>
    </row>
    <row r="6664" spans="13:16" x14ac:dyDescent="0.25">
      <c r="M6664" s="10"/>
      <c r="N6664"/>
      <c r="O6664"/>
      <c r="P6664" s="10"/>
    </row>
    <row r="6665" spans="13:16" x14ac:dyDescent="0.25">
      <c r="M6665" s="10"/>
      <c r="N6665"/>
      <c r="O6665"/>
      <c r="P6665" s="10"/>
    </row>
    <row r="6666" spans="13:16" x14ac:dyDescent="0.25">
      <c r="M6666" s="10"/>
      <c r="N6666"/>
      <c r="O6666"/>
      <c r="P6666" s="10"/>
    </row>
    <row r="6667" spans="13:16" x14ac:dyDescent="0.25">
      <c r="M6667" s="10"/>
      <c r="N6667"/>
      <c r="O6667"/>
      <c r="P6667" s="10"/>
    </row>
    <row r="6668" spans="13:16" x14ac:dyDescent="0.25">
      <c r="M6668" s="10"/>
      <c r="N6668"/>
      <c r="O6668"/>
      <c r="P6668" s="10"/>
    </row>
    <row r="6669" spans="13:16" x14ac:dyDescent="0.25">
      <c r="M6669" s="10"/>
      <c r="N6669"/>
      <c r="O6669"/>
      <c r="P6669" s="10"/>
    </row>
    <row r="6670" spans="13:16" x14ac:dyDescent="0.25">
      <c r="M6670" s="10"/>
      <c r="N6670"/>
      <c r="O6670"/>
      <c r="P6670" s="10"/>
    </row>
    <row r="6671" spans="13:16" x14ac:dyDescent="0.25">
      <c r="M6671" s="10"/>
      <c r="N6671"/>
      <c r="O6671"/>
      <c r="P6671" s="10"/>
    </row>
    <row r="6672" spans="13:16" x14ac:dyDescent="0.25">
      <c r="M6672" s="10"/>
      <c r="N6672"/>
      <c r="O6672"/>
      <c r="P6672" s="10"/>
    </row>
    <row r="6673" spans="13:16" x14ac:dyDescent="0.25">
      <c r="M6673" s="10"/>
      <c r="N6673"/>
      <c r="O6673"/>
      <c r="P6673" s="10"/>
    </row>
    <row r="6674" spans="13:16" x14ac:dyDescent="0.25">
      <c r="M6674" s="10"/>
      <c r="N6674"/>
      <c r="O6674"/>
      <c r="P6674" s="10"/>
    </row>
    <row r="6675" spans="13:16" x14ac:dyDescent="0.25">
      <c r="M6675" s="10"/>
      <c r="N6675"/>
      <c r="O6675"/>
      <c r="P6675" s="10"/>
    </row>
    <row r="6676" spans="13:16" x14ac:dyDescent="0.25">
      <c r="M6676" s="10"/>
      <c r="N6676"/>
      <c r="O6676"/>
      <c r="P6676" s="10"/>
    </row>
    <row r="6677" spans="13:16" x14ac:dyDescent="0.25">
      <c r="M6677" s="10"/>
      <c r="N6677"/>
      <c r="O6677"/>
      <c r="P6677" s="10"/>
    </row>
    <row r="6678" spans="13:16" x14ac:dyDescent="0.25">
      <c r="M6678" s="10"/>
      <c r="N6678"/>
      <c r="O6678"/>
      <c r="P6678" s="10"/>
    </row>
    <row r="6679" spans="13:16" x14ac:dyDescent="0.25">
      <c r="M6679" s="10"/>
      <c r="N6679"/>
      <c r="O6679"/>
      <c r="P6679" s="10"/>
    </row>
    <row r="6680" spans="13:16" x14ac:dyDescent="0.25">
      <c r="M6680" s="10"/>
      <c r="N6680"/>
      <c r="O6680"/>
      <c r="P6680" s="10"/>
    </row>
    <row r="6681" spans="13:16" x14ac:dyDescent="0.25">
      <c r="M6681" s="10"/>
      <c r="N6681"/>
      <c r="O6681"/>
      <c r="P6681" s="10"/>
    </row>
    <row r="6682" spans="13:16" x14ac:dyDescent="0.25">
      <c r="M6682" s="10"/>
      <c r="N6682"/>
      <c r="O6682"/>
      <c r="P6682" s="10"/>
    </row>
    <row r="6683" spans="13:16" x14ac:dyDescent="0.25">
      <c r="M6683" s="10"/>
      <c r="N6683"/>
      <c r="O6683"/>
      <c r="P6683" s="10"/>
    </row>
    <row r="6684" spans="13:16" x14ac:dyDescent="0.25">
      <c r="M6684" s="10"/>
      <c r="N6684"/>
      <c r="O6684"/>
      <c r="P6684" s="10"/>
    </row>
    <row r="6685" spans="13:16" x14ac:dyDescent="0.25">
      <c r="M6685" s="10"/>
      <c r="N6685"/>
      <c r="O6685"/>
      <c r="P6685" s="10"/>
    </row>
    <row r="6686" spans="13:16" x14ac:dyDescent="0.25">
      <c r="M6686" s="10"/>
      <c r="N6686"/>
      <c r="O6686"/>
      <c r="P6686" s="10"/>
    </row>
    <row r="6687" spans="13:16" x14ac:dyDescent="0.25">
      <c r="M6687" s="10"/>
      <c r="N6687"/>
      <c r="O6687"/>
      <c r="P6687" s="10"/>
    </row>
    <row r="6688" spans="13:16" x14ac:dyDescent="0.25">
      <c r="M6688" s="10"/>
      <c r="N6688"/>
      <c r="O6688"/>
      <c r="P6688" s="10"/>
    </row>
    <row r="6689" spans="13:16" x14ac:dyDescent="0.25">
      <c r="M6689" s="10"/>
      <c r="N6689"/>
      <c r="O6689"/>
      <c r="P6689" s="10"/>
    </row>
    <row r="6690" spans="13:16" x14ac:dyDescent="0.25">
      <c r="M6690" s="10"/>
      <c r="N6690"/>
      <c r="O6690"/>
      <c r="P6690" s="10"/>
    </row>
    <row r="6691" spans="13:16" x14ac:dyDescent="0.25">
      <c r="M6691" s="10"/>
      <c r="N6691"/>
      <c r="O6691"/>
      <c r="P6691" s="10"/>
    </row>
    <row r="6692" spans="13:16" x14ac:dyDescent="0.25">
      <c r="M6692" s="10"/>
      <c r="N6692"/>
      <c r="O6692"/>
      <c r="P6692" s="10"/>
    </row>
    <row r="6693" spans="13:16" x14ac:dyDescent="0.25">
      <c r="M6693" s="10"/>
      <c r="N6693"/>
      <c r="O6693"/>
      <c r="P6693" s="10"/>
    </row>
    <row r="6694" spans="13:16" x14ac:dyDescent="0.25">
      <c r="M6694" s="10"/>
      <c r="N6694"/>
      <c r="O6694"/>
      <c r="P6694" s="10"/>
    </row>
    <row r="6695" spans="13:16" x14ac:dyDescent="0.25">
      <c r="M6695" s="10"/>
      <c r="N6695"/>
      <c r="O6695"/>
      <c r="P6695" s="10"/>
    </row>
    <row r="6696" spans="13:16" x14ac:dyDescent="0.25">
      <c r="M6696" s="10"/>
      <c r="N6696"/>
      <c r="O6696"/>
      <c r="P6696" s="10"/>
    </row>
    <row r="6697" spans="13:16" x14ac:dyDescent="0.25">
      <c r="M6697" s="10"/>
      <c r="N6697"/>
      <c r="O6697"/>
      <c r="P6697" s="10"/>
    </row>
    <row r="6698" spans="13:16" x14ac:dyDescent="0.25">
      <c r="M6698" s="10"/>
      <c r="N6698"/>
      <c r="O6698"/>
      <c r="P6698" s="10"/>
    </row>
    <row r="6699" spans="13:16" x14ac:dyDescent="0.25">
      <c r="M6699" s="10"/>
      <c r="N6699"/>
      <c r="O6699"/>
      <c r="P6699" s="10"/>
    </row>
    <row r="6700" spans="13:16" x14ac:dyDescent="0.25">
      <c r="M6700" s="10"/>
      <c r="N6700"/>
      <c r="O6700"/>
      <c r="P6700" s="10"/>
    </row>
    <row r="6701" spans="13:16" x14ac:dyDescent="0.25">
      <c r="M6701" s="10"/>
      <c r="N6701"/>
      <c r="O6701"/>
      <c r="P6701" s="10"/>
    </row>
    <row r="6702" spans="13:16" x14ac:dyDescent="0.25">
      <c r="M6702" s="10"/>
      <c r="N6702"/>
      <c r="O6702"/>
      <c r="P6702" s="10"/>
    </row>
    <row r="6703" spans="13:16" x14ac:dyDescent="0.25">
      <c r="M6703" s="10"/>
      <c r="N6703"/>
      <c r="O6703"/>
      <c r="P6703" s="10"/>
    </row>
    <row r="6704" spans="13:16" x14ac:dyDescent="0.25">
      <c r="M6704" s="10"/>
      <c r="N6704"/>
      <c r="O6704"/>
      <c r="P6704" s="10"/>
    </row>
    <row r="6705" spans="13:16" x14ac:dyDescent="0.25">
      <c r="M6705" s="10"/>
      <c r="N6705"/>
      <c r="O6705"/>
      <c r="P6705" s="10"/>
    </row>
    <row r="6706" spans="13:16" x14ac:dyDescent="0.25">
      <c r="M6706" s="10"/>
      <c r="N6706"/>
      <c r="O6706"/>
      <c r="P6706" s="10"/>
    </row>
    <row r="6707" spans="13:16" x14ac:dyDescent="0.25">
      <c r="M6707" s="10"/>
      <c r="N6707"/>
      <c r="O6707"/>
      <c r="P6707" s="10"/>
    </row>
    <row r="6708" spans="13:16" x14ac:dyDescent="0.25">
      <c r="M6708" s="10"/>
      <c r="N6708"/>
      <c r="O6708"/>
      <c r="P6708" s="10"/>
    </row>
    <row r="6709" spans="13:16" x14ac:dyDescent="0.25">
      <c r="M6709" s="10"/>
      <c r="N6709"/>
      <c r="O6709"/>
      <c r="P6709" s="10"/>
    </row>
    <row r="6710" spans="13:16" x14ac:dyDescent="0.25">
      <c r="M6710" s="10"/>
      <c r="N6710"/>
      <c r="O6710"/>
      <c r="P6710" s="10"/>
    </row>
    <row r="6711" spans="13:16" x14ac:dyDescent="0.25">
      <c r="M6711" s="10"/>
      <c r="N6711"/>
      <c r="O6711"/>
      <c r="P6711" s="10"/>
    </row>
    <row r="6712" spans="13:16" x14ac:dyDescent="0.25">
      <c r="M6712" s="10"/>
      <c r="N6712"/>
      <c r="O6712"/>
      <c r="P6712" s="10"/>
    </row>
    <row r="6713" spans="13:16" x14ac:dyDescent="0.25">
      <c r="M6713" s="10"/>
      <c r="N6713"/>
      <c r="O6713"/>
      <c r="P6713" s="10"/>
    </row>
    <row r="6714" spans="13:16" x14ac:dyDescent="0.25">
      <c r="M6714" s="10"/>
      <c r="N6714"/>
      <c r="O6714"/>
      <c r="P6714" s="10"/>
    </row>
    <row r="6715" spans="13:16" x14ac:dyDescent="0.25">
      <c r="M6715" s="10"/>
      <c r="N6715"/>
      <c r="O6715"/>
      <c r="P6715" s="10"/>
    </row>
    <row r="6716" spans="13:16" x14ac:dyDescent="0.25">
      <c r="M6716" s="10"/>
      <c r="N6716"/>
      <c r="O6716"/>
      <c r="P6716" s="10"/>
    </row>
    <row r="6717" spans="13:16" x14ac:dyDescent="0.25">
      <c r="M6717" s="10"/>
      <c r="N6717"/>
      <c r="O6717"/>
      <c r="P6717" s="10"/>
    </row>
    <row r="6718" spans="13:16" x14ac:dyDescent="0.25">
      <c r="M6718" s="10"/>
      <c r="N6718"/>
      <c r="O6718"/>
      <c r="P6718" s="10"/>
    </row>
    <row r="6719" spans="13:16" x14ac:dyDescent="0.25">
      <c r="M6719" s="10"/>
      <c r="N6719"/>
      <c r="O6719"/>
      <c r="P6719" s="10"/>
    </row>
    <row r="6720" spans="13:16" x14ac:dyDescent="0.25">
      <c r="M6720" s="10"/>
      <c r="N6720"/>
      <c r="O6720"/>
      <c r="P6720" s="10"/>
    </row>
    <row r="6721" spans="13:16" x14ac:dyDescent="0.25">
      <c r="M6721" s="10"/>
      <c r="N6721"/>
      <c r="O6721"/>
      <c r="P6721" s="10"/>
    </row>
    <row r="6722" spans="13:16" x14ac:dyDescent="0.25">
      <c r="M6722" s="10"/>
      <c r="N6722"/>
      <c r="O6722"/>
      <c r="P6722" s="10"/>
    </row>
    <row r="6723" spans="13:16" x14ac:dyDescent="0.25">
      <c r="M6723" s="10"/>
      <c r="N6723"/>
      <c r="O6723"/>
      <c r="P6723" s="10"/>
    </row>
    <row r="6724" spans="13:16" x14ac:dyDescent="0.25">
      <c r="M6724" s="10"/>
      <c r="N6724"/>
      <c r="O6724"/>
      <c r="P6724" s="10"/>
    </row>
    <row r="6725" spans="13:16" x14ac:dyDescent="0.25">
      <c r="M6725" s="10"/>
      <c r="N6725"/>
      <c r="O6725"/>
      <c r="P6725" s="10"/>
    </row>
    <row r="6726" spans="13:16" x14ac:dyDescent="0.25">
      <c r="M6726" s="10"/>
      <c r="N6726"/>
      <c r="O6726"/>
      <c r="P6726" s="10"/>
    </row>
    <row r="6727" spans="13:16" x14ac:dyDescent="0.25">
      <c r="M6727" s="10"/>
      <c r="N6727"/>
      <c r="O6727"/>
      <c r="P6727" s="10"/>
    </row>
    <row r="6728" spans="13:16" x14ac:dyDescent="0.25">
      <c r="M6728" s="10"/>
      <c r="N6728"/>
      <c r="O6728"/>
      <c r="P6728" s="10"/>
    </row>
    <row r="6729" spans="13:16" x14ac:dyDescent="0.25">
      <c r="M6729" s="10"/>
      <c r="N6729"/>
      <c r="O6729"/>
      <c r="P6729" s="10"/>
    </row>
    <row r="6730" spans="13:16" x14ac:dyDescent="0.25">
      <c r="M6730" s="10"/>
      <c r="N6730"/>
      <c r="O6730"/>
      <c r="P6730" s="10"/>
    </row>
    <row r="6731" spans="13:16" x14ac:dyDescent="0.25">
      <c r="M6731" s="10"/>
      <c r="N6731"/>
      <c r="O6731"/>
      <c r="P6731" s="10"/>
    </row>
    <row r="6732" spans="13:16" x14ac:dyDescent="0.25">
      <c r="M6732" s="10"/>
      <c r="N6732"/>
      <c r="O6732"/>
      <c r="P6732" s="10"/>
    </row>
    <row r="6733" spans="13:16" x14ac:dyDescent="0.25">
      <c r="M6733" s="10"/>
      <c r="N6733"/>
      <c r="O6733"/>
      <c r="P6733" s="10"/>
    </row>
    <row r="6734" spans="13:16" x14ac:dyDescent="0.25">
      <c r="M6734" s="10"/>
      <c r="N6734"/>
      <c r="O6734"/>
      <c r="P6734" s="10"/>
    </row>
    <row r="6735" spans="13:16" x14ac:dyDescent="0.25">
      <c r="M6735" s="10"/>
      <c r="N6735"/>
      <c r="O6735"/>
      <c r="P6735" s="10"/>
    </row>
    <row r="6736" spans="13:16" x14ac:dyDescent="0.25">
      <c r="M6736" s="10"/>
      <c r="N6736"/>
      <c r="O6736"/>
      <c r="P6736" s="10"/>
    </row>
    <row r="6737" spans="13:16" x14ac:dyDescent="0.25">
      <c r="M6737" s="10"/>
      <c r="N6737"/>
      <c r="O6737"/>
      <c r="P6737" s="10"/>
    </row>
    <row r="6738" spans="13:16" x14ac:dyDescent="0.25">
      <c r="M6738" s="10"/>
      <c r="N6738"/>
      <c r="O6738"/>
      <c r="P6738" s="10"/>
    </row>
    <row r="6739" spans="13:16" x14ac:dyDescent="0.25">
      <c r="M6739" s="10"/>
      <c r="N6739"/>
      <c r="O6739"/>
      <c r="P6739" s="10"/>
    </row>
    <row r="6740" spans="13:16" x14ac:dyDescent="0.25">
      <c r="M6740" s="10"/>
      <c r="N6740"/>
      <c r="O6740"/>
      <c r="P6740" s="10"/>
    </row>
    <row r="6741" spans="13:16" x14ac:dyDescent="0.25">
      <c r="M6741" s="10"/>
      <c r="N6741"/>
      <c r="O6741"/>
      <c r="P6741" s="10"/>
    </row>
    <row r="6742" spans="13:16" x14ac:dyDescent="0.25">
      <c r="M6742" s="10"/>
      <c r="N6742"/>
      <c r="O6742"/>
      <c r="P6742" s="10"/>
    </row>
    <row r="6743" spans="13:16" x14ac:dyDescent="0.25">
      <c r="M6743" s="10"/>
      <c r="N6743"/>
      <c r="O6743"/>
      <c r="P6743" s="10"/>
    </row>
    <row r="6744" spans="13:16" x14ac:dyDescent="0.25">
      <c r="M6744" s="10"/>
      <c r="N6744"/>
      <c r="O6744"/>
      <c r="P6744" s="10"/>
    </row>
    <row r="6745" spans="13:16" x14ac:dyDescent="0.25">
      <c r="M6745" s="10"/>
      <c r="N6745"/>
      <c r="O6745"/>
      <c r="P6745" s="10"/>
    </row>
    <row r="6746" spans="13:16" x14ac:dyDescent="0.25">
      <c r="M6746" s="10"/>
      <c r="N6746"/>
      <c r="O6746"/>
      <c r="P6746" s="10"/>
    </row>
    <row r="6747" spans="13:16" x14ac:dyDescent="0.25">
      <c r="M6747" s="10"/>
      <c r="N6747"/>
      <c r="O6747"/>
      <c r="P6747" s="10"/>
    </row>
    <row r="6748" spans="13:16" x14ac:dyDescent="0.25">
      <c r="M6748" s="10"/>
      <c r="N6748"/>
      <c r="O6748"/>
      <c r="P6748" s="10"/>
    </row>
    <row r="6749" spans="13:16" x14ac:dyDescent="0.25">
      <c r="M6749" s="10"/>
      <c r="N6749"/>
      <c r="O6749"/>
      <c r="P6749" s="10"/>
    </row>
    <row r="6750" spans="13:16" x14ac:dyDescent="0.25">
      <c r="M6750" s="10"/>
      <c r="N6750"/>
      <c r="O6750"/>
      <c r="P6750" s="10"/>
    </row>
    <row r="6751" spans="13:16" x14ac:dyDescent="0.25">
      <c r="M6751" s="10"/>
      <c r="N6751"/>
      <c r="O6751"/>
      <c r="P6751" s="10"/>
    </row>
    <row r="6752" spans="13:16" x14ac:dyDescent="0.25">
      <c r="M6752" s="10"/>
      <c r="N6752"/>
      <c r="O6752"/>
      <c r="P6752" s="10"/>
    </row>
    <row r="6753" spans="13:16" x14ac:dyDescent="0.25">
      <c r="M6753" s="10"/>
      <c r="N6753"/>
      <c r="O6753"/>
      <c r="P6753" s="10"/>
    </row>
    <row r="6754" spans="13:16" x14ac:dyDescent="0.25">
      <c r="M6754" s="10"/>
      <c r="N6754"/>
      <c r="O6754"/>
      <c r="P6754" s="10"/>
    </row>
    <row r="6755" spans="13:16" x14ac:dyDescent="0.25">
      <c r="M6755" s="10"/>
      <c r="N6755"/>
      <c r="O6755"/>
      <c r="P6755" s="10"/>
    </row>
    <row r="6756" spans="13:16" x14ac:dyDescent="0.25">
      <c r="M6756" s="10"/>
      <c r="N6756"/>
      <c r="O6756"/>
      <c r="P6756" s="10"/>
    </row>
    <row r="6757" spans="13:16" x14ac:dyDescent="0.25">
      <c r="M6757" s="10"/>
      <c r="N6757"/>
      <c r="O6757"/>
      <c r="P6757" s="10"/>
    </row>
    <row r="6758" spans="13:16" x14ac:dyDescent="0.25">
      <c r="M6758" s="10"/>
      <c r="N6758"/>
      <c r="O6758"/>
      <c r="P6758" s="10"/>
    </row>
    <row r="6759" spans="13:16" x14ac:dyDescent="0.25">
      <c r="M6759" s="10"/>
      <c r="N6759"/>
      <c r="O6759"/>
      <c r="P6759" s="10"/>
    </row>
    <row r="6760" spans="13:16" x14ac:dyDescent="0.25">
      <c r="M6760" s="10"/>
      <c r="N6760"/>
      <c r="O6760"/>
      <c r="P6760" s="10"/>
    </row>
    <row r="6761" spans="13:16" x14ac:dyDescent="0.25">
      <c r="M6761" s="10"/>
      <c r="N6761"/>
      <c r="O6761"/>
      <c r="P6761" s="10"/>
    </row>
    <row r="6762" spans="13:16" x14ac:dyDescent="0.25">
      <c r="M6762" s="10"/>
      <c r="N6762"/>
      <c r="O6762"/>
      <c r="P6762" s="10"/>
    </row>
    <row r="6763" spans="13:16" x14ac:dyDescent="0.25">
      <c r="M6763" s="10"/>
      <c r="N6763"/>
      <c r="O6763"/>
      <c r="P6763" s="10"/>
    </row>
    <row r="6764" spans="13:16" x14ac:dyDescent="0.25">
      <c r="M6764" s="10"/>
      <c r="N6764"/>
      <c r="O6764"/>
      <c r="P6764" s="10"/>
    </row>
    <row r="6765" spans="13:16" x14ac:dyDescent="0.25">
      <c r="M6765" s="10"/>
      <c r="N6765"/>
      <c r="O6765"/>
      <c r="P6765" s="10"/>
    </row>
    <row r="6766" spans="13:16" x14ac:dyDescent="0.25">
      <c r="M6766" s="10"/>
      <c r="N6766"/>
      <c r="O6766"/>
      <c r="P6766" s="10"/>
    </row>
    <row r="6767" spans="13:16" x14ac:dyDescent="0.25">
      <c r="M6767" s="10"/>
      <c r="N6767"/>
      <c r="O6767"/>
      <c r="P6767" s="10"/>
    </row>
    <row r="6768" spans="13:16" x14ac:dyDescent="0.25">
      <c r="M6768" s="10"/>
      <c r="N6768"/>
      <c r="O6768"/>
      <c r="P6768" s="10"/>
    </row>
    <row r="6769" spans="13:16" x14ac:dyDescent="0.25">
      <c r="M6769" s="10"/>
      <c r="N6769"/>
      <c r="O6769"/>
      <c r="P6769" s="10"/>
    </row>
    <row r="6770" spans="13:16" x14ac:dyDescent="0.25">
      <c r="M6770" s="10"/>
      <c r="N6770"/>
      <c r="O6770"/>
      <c r="P6770" s="10"/>
    </row>
    <row r="6771" spans="13:16" x14ac:dyDescent="0.25">
      <c r="M6771" s="10"/>
      <c r="N6771"/>
      <c r="O6771"/>
      <c r="P6771" s="10"/>
    </row>
    <row r="6772" spans="13:16" x14ac:dyDescent="0.25">
      <c r="M6772" s="10"/>
      <c r="N6772"/>
      <c r="O6772"/>
      <c r="P6772" s="10"/>
    </row>
    <row r="6773" spans="13:16" x14ac:dyDescent="0.25">
      <c r="M6773" s="10"/>
      <c r="N6773"/>
      <c r="O6773"/>
      <c r="P6773" s="10"/>
    </row>
    <row r="6774" spans="13:16" x14ac:dyDescent="0.25">
      <c r="M6774" s="10"/>
      <c r="N6774"/>
      <c r="O6774"/>
      <c r="P6774" s="10"/>
    </row>
    <row r="6775" spans="13:16" x14ac:dyDescent="0.25">
      <c r="M6775" s="10"/>
      <c r="N6775"/>
      <c r="O6775"/>
      <c r="P6775" s="10"/>
    </row>
    <row r="6776" spans="13:16" x14ac:dyDescent="0.25">
      <c r="M6776" s="10"/>
      <c r="N6776"/>
      <c r="O6776"/>
      <c r="P6776" s="10"/>
    </row>
    <row r="6777" spans="13:16" x14ac:dyDescent="0.25">
      <c r="M6777" s="10"/>
      <c r="N6777"/>
      <c r="O6777"/>
      <c r="P6777" s="10"/>
    </row>
    <row r="6778" spans="13:16" x14ac:dyDescent="0.25">
      <c r="M6778" s="10"/>
      <c r="N6778"/>
      <c r="O6778"/>
      <c r="P6778" s="10"/>
    </row>
    <row r="6779" spans="13:16" x14ac:dyDescent="0.25">
      <c r="M6779" s="10"/>
      <c r="N6779"/>
      <c r="O6779"/>
      <c r="P6779" s="10"/>
    </row>
    <row r="6780" spans="13:16" x14ac:dyDescent="0.25">
      <c r="M6780" s="10"/>
      <c r="N6780"/>
      <c r="O6780"/>
      <c r="P6780" s="10"/>
    </row>
    <row r="6781" spans="13:16" x14ac:dyDescent="0.25">
      <c r="M6781" s="10"/>
      <c r="N6781"/>
      <c r="O6781"/>
      <c r="P6781" s="10"/>
    </row>
    <row r="6782" spans="13:16" x14ac:dyDescent="0.25">
      <c r="M6782" s="10"/>
      <c r="N6782"/>
      <c r="O6782"/>
      <c r="P6782" s="10"/>
    </row>
    <row r="6783" spans="13:16" x14ac:dyDescent="0.25">
      <c r="M6783" s="10"/>
      <c r="N6783"/>
      <c r="O6783"/>
      <c r="P6783" s="10"/>
    </row>
    <row r="6784" spans="13:16" x14ac:dyDescent="0.25">
      <c r="M6784" s="10"/>
      <c r="N6784"/>
      <c r="O6784"/>
      <c r="P6784" s="10"/>
    </row>
    <row r="6785" spans="13:16" x14ac:dyDescent="0.25">
      <c r="M6785" s="10"/>
      <c r="N6785"/>
      <c r="O6785"/>
      <c r="P6785" s="10"/>
    </row>
    <row r="6786" spans="13:16" x14ac:dyDescent="0.25">
      <c r="M6786" s="10"/>
      <c r="N6786"/>
      <c r="O6786"/>
      <c r="P6786" s="10"/>
    </row>
    <row r="6787" spans="13:16" x14ac:dyDescent="0.25">
      <c r="M6787" s="10"/>
      <c r="N6787"/>
      <c r="O6787"/>
      <c r="P6787" s="10"/>
    </row>
    <row r="6788" spans="13:16" x14ac:dyDescent="0.25">
      <c r="M6788" s="10"/>
      <c r="N6788"/>
      <c r="O6788"/>
      <c r="P6788" s="10"/>
    </row>
    <row r="6789" spans="13:16" x14ac:dyDescent="0.25">
      <c r="M6789" s="10"/>
      <c r="N6789"/>
      <c r="O6789"/>
      <c r="P6789" s="10"/>
    </row>
    <row r="6790" spans="13:16" x14ac:dyDescent="0.25">
      <c r="M6790" s="10"/>
      <c r="N6790"/>
      <c r="O6790"/>
      <c r="P6790" s="10"/>
    </row>
    <row r="6791" spans="13:16" x14ac:dyDescent="0.25">
      <c r="M6791" s="10"/>
      <c r="N6791"/>
      <c r="O6791"/>
      <c r="P6791" s="10"/>
    </row>
    <row r="6792" spans="13:16" x14ac:dyDescent="0.25">
      <c r="M6792" s="10"/>
      <c r="N6792"/>
      <c r="O6792"/>
      <c r="P6792" s="10"/>
    </row>
    <row r="6793" spans="13:16" x14ac:dyDescent="0.25">
      <c r="M6793" s="10"/>
      <c r="N6793"/>
      <c r="O6793"/>
      <c r="P6793" s="10"/>
    </row>
    <row r="6794" spans="13:16" x14ac:dyDescent="0.25">
      <c r="M6794" s="10"/>
      <c r="N6794"/>
      <c r="O6794"/>
      <c r="P6794" s="10"/>
    </row>
    <row r="6795" spans="13:16" x14ac:dyDescent="0.25">
      <c r="M6795" s="10"/>
      <c r="N6795"/>
      <c r="O6795"/>
      <c r="P6795" s="10"/>
    </row>
    <row r="6796" spans="13:16" x14ac:dyDescent="0.25">
      <c r="M6796" s="10"/>
      <c r="N6796"/>
      <c r="O6796"/>
      <c r="P6796" s="10"/>
    </row>
    <row r="6797" spans="13:16" x14ac:dyDescent="0.25">
      <c r="M6797" s="10"/>
      <c r="N6797"/>
      <c r="O6797"/>
      <c r="P6797" s="10"/>
    </row>
    <row r="6798" spans="13:16" x14ac:dyDescent="0.25">
      <c r="M6798" s="10"/>
      <c r="N6798"/>
      <c r="O6798"/>
      <c r="P6798" s="10"/>
    </row>
    <row r="6799" spans="13:16" x14ac:dyDescent="0.25">
      <c r="M6799" s="10"/>
      <c r="N6799"/>
      <c r="O6799"/>
      <c r="P6799" s="10"/>
    </row>
    <row r="6800" spans="13:16" x14ac:dyDescent="0.25">
      <c r="M6800" s="10"/>
      <c r="N6800"/>
      <c r="O6800"/>
      <c r="P6800" s="10"/>
    </row>
    <row r="6801" spans="13:16" x14ac:dyDescent="0.25">
      <c r="M6801" s="10"/>
      <c r="N6801"/>
      <c r="O6801"/>
      <c r="P6801" s="10"/>
    </row>
    <row r="6802" spans="13:16" x14ac:dyDescent="0.25">
      <c r="M6802" s="10"/>
      <c r="N6802"/>
      <c r="O6802"/>
      <c r="P6802" s="10"/>
    </row>
    <row r="6803" spans="13:16" x14ac:dyDescent="0.25">
      <c r="M6803" s="10"/>
      <c r="N6803"/>
      <c r="O6803"/>
      <c r="P6803" s="10"/>
    </row>
    <row r="6804" spans="13:16" x14ac:dyDescent="0.25">
      <c r="M6804" s="10"/>
      <c r="N6804"/>
      <c r="O6804"/>
      <c r="P6804" s="10"/>
    </row>
    <row r="6805" spans="13:16" x14ac:dyDescent="0.25">
      <c r="M6805" s="10"/>
      <c r="N6805"/>
      <c r="O6805"/>
      <c r="P6805" s="10"/>
    </row>
    <row r="6806" spans="13:16" x14ac:dyDescent="0.25">
      <c r="M6806" s="10"/>
      <c r="N6806"/>
      <c r="O6806"/>
      <c r="P6806" s="10"/>
    </row>
    <row r="6807" spans="13:16" x14ac:dyDescent="0.25">
      <c r="M6807" s="10"/>
      <c r="N6807"/>
      <c r="O6807"/>
      <c r="P6807" s="10"/>
    </row>
    <row r="6808" spans="13:16" x14ac:dyDescent="0.25">
      <c r="M6808" s="10"/>
      <c r="N6808"/>
      <c r="O6808"/>
      <c r="P6808" s="10"/>
    </row>
    <row r="6809" spans="13:16" x14ac:dyDescent="0.25">
      <c r="M6809" s="10"/>
      <c r="N6809"/>
      <c r="O6809"/>
      <c r="P6809" s="10"/>
    </row>
    <row r="6810" spans="13:16" x14ac:dyDescent="0.25">
      <c r="M6810" s="10"/>
      <c r="N6810"/>
      <c r="O6810"/>
      <c r="P6810" s="10"/>
    </row>
    <row r="6811" spans="13:16" x14ac:dyDescent="0.25">
      <c r="M6811" s="10"/>
      <c r="N6811"/>
      <c r="O6811"/>
      <c r="P6811" s="10"/>
    </row>
    <row r="6812" spans="13:16" x14ac:dyDescent="0.25">
      <c r="M6812" s="10"/>
      <c r="N6812"/>
      <c r="O6812"/>
      <c r="P6812" s="10"/>
    </row>
    <row r="6813" spans="13:16" x14ac:dyDescent="0.25">
      <c r="M6813" s="10"/>
      <c r="N6813"/>
      <c r="O6813"/>
      <c r="P6813" s="10"/>
    </row>
    <row r="6814" spans="13:16" x14ac:dyDescent="0.25">
      <c r="M6814" s="10"/>
      <c r="N6814"/>
      <c r="O6814"/>
      <c r="P6814" s="10"/>
    </row>
    <row r="6815" spans="13:16" x14ac:dyDescent="0.25">
      <c r="M6815" s="10"/>
      <c r="N6815"/>
      <c r="O6815"/>
      <c r="P6815" s="10"/>
    </row>
    <row r="6816" spans="13:16" x14ac:dyDescent="0.25">
      <c r="M6816" s="10"/>
      <c r="N6816"/>
      <c r="O6816"/>
      <c r="P6816" s="10"/>
    </row>
    <row r="6817" spans="13:16" x14ac:dyDescent="0.25">
      <c r="M6817" s="10"/>
      <c r="N6817"/>
      <c r="O6817"/>
      <c r="P6817" s="10"/>
    </row>
    <row r="6818" spans="13:16" x14ac:dyDescent="0.25">
      <c r="M6818" s="10"/>
      <c r="N6818"/>
      <c r="O6818"/>
      <c r="P6818" s="10"/>
    </row>
    <row r="6819" spans="13:16" x14ac:dyDescent="0.25">
      <c r="M6819" s="10"/>
      <c r="N6819"/>
      <c r="O6819"/>
      <c r="P6819" s="10"/>
    </row>
    <row r="6820" spans="13:16" x14ac:dyDescent="0.25">
      <c r="M6820" s="10"/>
      <c r="N6820"/>
      <c r="O6820"/>
      <c r="P6820" s="10"/>
    </row>
    <row r="6821" spans="13:16" x14ac:dyDescent="0.25">
      <c r="M6821" s="10"/>
      <c r="N6821"/>
      <c r="O6821"/>
      <c r="P6821" s="10"/>
    </row>
    <row r="6822" spans="13:16" x14ac:dyDescent="0.25">
      <c r="M6822" s="10"/>
      <c r="N6822"/>
      <c r="O6822"/>
      <c r="P6822" s="10"/>
    </row>
    <row r="6823" spans="13:16" x14ac:dyDescent="0.25">
      <c r="M6823" s="10"/>
      <c r="N6823"/>
      <c r="O6823"/>
      <c r="P6823" s="10"/>
    </row>
    <row r="6824" spans="13:16" x14ac:dyDescent="0.25">
      <c r="M6824" s="10"/>
      <c r="N6824"/>
      <c r="O6824"/>
      <c r="P6824" s="10"/>
    </row>
    <row r="6825" spans="13:16" x14ac:dyDescent="0.25">
      <c r="M6825" s="10"/>
      <c r="N6825"/>
      <c r="O6825"/>
      <c r="P6825" s="10"/>
    </row>
    <row r="6826" spans="13:16" x14ac:dyDescent="0.25">
      <c r="M6826" s="10"/>
      <c r="N6826"/>
      <c r="O6826"/>
      <c r="P6826" s="10"/>
    </row>
    <row r="6827" spans="13:16" x14ac:dyDescent="0.25">
      <c r="M6827" s="10"/>
      <c r="N6827"/>
      <c r="O6827"/>
      <c r="P6827" s="10"/>
    </row>
    <row r="6828" spans="13:16" x14ac:dyDescent="0.25">
      <c r="M6828" s="10"/>
      <c r="N6828"/>
      <c r="O6828"/>
      <c r="P6828" s="10"/>
    </row>
    <row r="6829" spans="13:16" x14ac:dyDescent="0.25">
      <c r="M6829" s="10"/>
      <c r="N6829"/>
      <c r="O6829"/>
      <c r="P6829" s="10"/>
    </row>
    <row r="6830" spans="13:16" x14ac:dyDescent="0.25">
      <c r="M6830" s="10"/>
      <c r="N6830"/>
      <c r="O6830"/>
      <c r="P6830" s="10"/>
    </row>
    <row r="6831" spans="13:16" x14ac:dyDescent="0.25">
      <c r="M6831" s="10"/>
      <c r="N6831"/>
      <c r="O6831"/>
      <c r="P6831" s="10"/>
    </row>
    <row r="6832" spans="13:16" x14ac:dyDescent="0.25">
      <c r="M6832" s="10"/>
      <c r="N6832"/>
      <c r="O6832"/>
      <c r="P6832" s="10"/>
    </row>
    <row r="6833" spans="13:16" x14ac:dyDescent="0.25">
      <c r="M6833" s="10"/>
      <c r="N6833"/>
      <c r="O6833"/>
      <c r="P6833" s="10"/>
    </row>
    <row r="6834" spans="13:16" x14ac:dyDescent="0.25">
      <c r="M6834" s="10"/>
      <c r="N6834"/>
      <c r="O6834"/>
      <c r="P6834" s="10"/>
    </row>
    <row r="6835" spans="13:16" x14ac:dyDescent="0.25">
      <c r="M6835" s="10"/>
      <c r="N6835"/>
      <c r="O6835"/>
      <c r="P6835" s="10"/>
    </row>
    <row r="6836" spans="13:16" x14ac:dyDescent="0.25">
      <c r="M6836" s="10"/>
      <c r="N6836"/>
      <c r="O6836"/>
      <c r="P6836" s="10"/>
    </row>
    <row r="6837" spans="13:16" x14ac:dyDescent="0.25">
      <c r="M6837" s="10"/>
      <c r="N6837"/>
      <c r="O6837"/>
      <c r="P6837" s="10"/>
    </row>
    <row r="6838" spans="13:16" x14ac:dyDescent="0.25">
      <c r="M6838" s="10"/>
      <c r="N6838"/>
      <c r="O6838"/>
      <c r="P6838" s="10"/>
    </row>
    <row r="6839" spans="13:16" x14ac:dyDescent="0.25">
      <c r="M6839" s="10"/>
      <c r="N6839"/>
      <c r="O6839"/>
      <c r="P6839" s="10"/>
    </row>
    <row r="6840" spans="13:16" x14ac:dyDescent="0.25">
      <c r="M6840" s="10"/>
      <c r="N6840"/>
      <c r="O6840"/>
      <c r="P6840" s="10"/>
    </row>
    <row r="6841" spans="13:16" x14ac:dyDescent="0.25">
      <c r="M6841" s="10"/>
      <c r="N6841"/>
      <c r="O6841"/>
      <c r="P6841" s="10"/>
    </row>
    <row r="6842" spans="13:16" x14ac:dyDescent="0.25">
      <c r="M6842" s="10"/>
      <c r="N6842"/>
      <c r="O6842"/>
      <c r="P6842" s="10"/>
    </row>
    <row r="6843" spans="13:16" x14ac:dyDescent="0.25">
      <c r="M6843" s="10"/>
      <c r="N6843"/>
      <c r="O6843"/>
      <c r="P6843" s="10"/>
    </row>
    <row r="6844" spans="13:16" x14ac:dyDescent="0.25">
      <c r="M6844" s="10"/>
      <c r="N6844"/>
      <c r="O6844"/>
      <c r="P6844" s="10"/>
    </row>
    <row r="6845" spans="13:16" x14ac:dyDescent="0.25">
      <c r="M6845" s="10"/>
      <c r="N6845"/>
      <c r="O6845"/>
      <c r="P6845" s="10"/>
    </row>
    <row r="6846" spans="13:16" x14ac:dyDescent="0.25">
      <c r="M6846" s="10"/>
      <c r="N6846"/>
      <c r="O6846"/>
      <c r="P6846" s="10"/>
    </row>
    <row r="6847" spans="13:16" x14ac:dyDescent="0.25">
      <c r="M6847" s="10"/>
      <c r="N6847"/>
      <c r="O6847"/>
      <c r="P6847" s="10"/>
    </row>
    <row r="6848" spans="13:16" x14ac:dyDescent="0.25">
      <c r="M6848" s="10"/>
      <c r="N6848"/>
      <c r="O6848"/>
      <c r="P6848" s="10"/>
    </row>
    <row r="6849" spans="13:16" x14ac:dyDescent="0.25">
      <c r="M6849" s="10"/>
      <c r="N6849"/>
      <c r="O6849"/>
      <c r="P6849" s="10"/>
    </row>
    <row r="6850" spans="13:16" x14ac:dyDescent="0.25">
      <c r="M6850" s="10"/>
      <c r="N6850"/>
      <c r="O6850"/>
      <c r="P6850" s="10"/>
    </row>
    <row r="6851" spans="13:16" x14ac:dyDescent="0.25">
      <c r="M6851" s="10"/>
      <c r="N6851"/>
      <c r="O6851"/>
      <c r="P6851" s="10"/>
    </row>
    <row r="6852" spans="13:16" x14ac:dyDescent="0.25">
      <c r="M6852" s="10"/>
      <c r="N6852"/>
      <c r="O6852"/>
      <c r="P6852" s="10"/>
    </row>
    <row r="6853" spans="13:16" x14ac:dyDescent="0.25">
      <c r="M6853" s="10"/>
      <c r="N6853"/>
      <c r="O6853"/>
      <c r="P6853" s="10"/>
    </row>
    <row r="6854" spans="13:16" x14ac:dyDescent="0.25">
      <c r="M6854" s="10"/>
      <c r="N6854"/>
      <c r="O6854"/>
      <c r="P6854" s="10"/>
    </row>
    <row r="6855" spans="13:16" x14ac:dyDescent="0.25">
      <c r="M6855" s="10"/>
      <c r="N6855"/>
      <c r="O6855"/>
      <c r="P6855" s="10"/>
    </row>
    <row r="6856" spans="13:16" x14ac:dyDescent="0.25">
      <c r="M6856" s="10"/>
      <c r="N6856"/>
      <c r="O6856"/>
      <c r="P6856" s="10"/>
    </row>
    <row r="6857" spans="13:16" x14ac:dyDescent="0.25">
      <c r="M6857" s="10"/>
      <c r="N6857"/>
      <c r="O6857"/>
      <c r="P6857" s="10"/>
    </row>
    <row r="6858" spans="13:16" x14ac:dyDescent="0.25">
      <c r="M6858" s="10"/>
      <c r="N6858"/>
      <c r="O6858"/>
      <c r="P6858" s="10"/>
    </row>
    <row r="6859" spans="13:16" x14ac:dyDescent="0.25">
      <c r="M6859" s="10"/>
      <c r="N6859"/>
      <c r="O6859"/>
      <c r="P6859" s="10"/>
    </row>
    <row r="6860" spans="13:16" x14ac:dyDescent="0.25">
      <c r="M6860" s="10"/>
      <c r="N6860"/>
      <c r="O6860"/>
      <c r="P6860" s="10"/>
    </row>
    <row r="6861" spans="13:16" x14ac:dyDescent="0.25">
      <c r="M6861" s="10"/>
      <c r="N6861"/>
      <c r="O6861"/>
      <c r="P6861" s="10"/>
    </row>
    <row r="6862" spans="13:16" x14ac:dyDescent="0.25">
      <c r="M6862" s="10"/>
      <c r="N6862"/>
      <c r="O6862"/>
      <c r="P6862" s="10"/>
    </row>
    <row r="6863" spans="13:16" x14ac:dyDescent="0.25">
      <c r="M6863" s="10"/>
      <c r="N6863"/>
      <c r="O6863"/>
      <c r="P6863" s="10"/>
    </row>
    <row r="6864" spans="13:16" x14ac:dyDescent="0.25">
      <c r="M6864" s="10"/>
      <c r="N6864"/>
      <c r="O6864"/>
      <c r="P6864" s="10"/>
    </row>
    <row r="6865" spans="13:16" x14ac:dyDescent="0.25">
      <c r="M6865" s="10"/>
      <c r="N6865"/>
      <c r="O6865"/>
      <c r="P6865" s="10"/>
    </row>
    <row r="6866" spans="13:16" x14ac:dyDescent="0.25">
      <c r="M6866" s="10"/>
      <c r="N6866"/>
      <c r="O6866"/>
      <c r="P6866" s="10"/>
    </row>
    <row r="6867" spans="13:16" x14ac:dyDescent="0.25">
      <c r="M6867" s="10"/>
      <c r="N6867"/>
      <c r="O6867"/>
      <c r="P6867" s="10"/>
    </row>
    <row r="6868" spans="13:16" x14ac:dyDescent="0.25">
      <c r="M6868" s="10"/>
      <c r="N6868"/>
      <c r="O6868"/>
      <c r="P6868" s="10"/>
    </row>
    <row r="6869" spans="13:16" x14ac:dyDescent="0.25">
      <c r="M6869" s="10"/>
      <c r="N6869"/>
      <c r="O6869"/>
      <c r="P6869" s="10"/>
    </row>
    <row r="6870" spans="13:16" x14ac:dyDescent="0.25">
      <c r="M6870" s="10"/>
      <c r="N6870"/>
      <c r="O6870"/>
      <c r="P6870" s="10"/>
    </row>
    <row r="6871" spans="13:16" x14ac:dyDescent="0.25">
      <c r="M6871" s="10"/>
      <c r="N6871"/>
      <c r="O6871"/>
      <c r="P6871" s="10"/>
    </row>
    <row r="6872" spans="13:16" x14ac:dyDescent="0.25">
      <c r="M6872" s="10"/>
      <c r="N6872"/>
      <c r="O6872"/>
      <c r="P6872" s="10"/>
    </row>
    <row r="6873" spans="13:16" x14ac:dyDescent="0.25">
      <c r="M6873" s="10"/>
      <c r="N6873"/>
      <c r="O6873"/>
      <c r="P6873" s="10"/>
    </row>
    <row r="6874" spans="13:16" x14ac:dyDescent="0.25">
      <c r="M6874" s="10"/>
      <c r="N6874"/>
      <c r="O6874"/>
      <c r="P6874" s="10"/>
    </row>
    <row r="6875" spans="13:16" x14ac:dyDescent="0.25">
      <c r="M6875" s="10"/>
      <c r="N6875"/>
      <c r="O6875"/>
      <c r="P6875" s="10"/>
    </row>
    <row r="6876" spans="13:16" x14ac:dyDescent="0.25">
      <c r="M6876" s="10"/>
      <c r="N6876"/>
      <c r="O6876"/>
      <c r="P6876" s="10"/>
    </row>
    <row r="6877" spans="13:16" x14ac:dyDescent="0.25">
      <c r="M6877" s="10"/>
      <c r="N6877"/>
      <c r="O6877"/>
      <c r="P6877" s="10"/>
    </row>
    <row r="6878" spans="13:16" x14ac:dyDescent="0.25">
      <c r="M6878" s="10"/>
      <c r="N6878"/>
      <c r="O6878"/>
      <c r="P6878" s="10"/>
    </row>
    <row r="6879" spans="13:16" x14ac:dyDescent="0.25">
      <c r="M6879" s="10"/>
      <c r="N6879"/>
      <c r="O6879"/>
      <c r="P6879" s="10"/>
    </row>
    <row r="6880" spans="13:16" x14ac:dyDescent="0.25">
      <c r="M6880" s="10"/>
      <c r="N6880"/>
      <c r="O6880"/>
      <c r="P6880" s="10"/>
    </row>
    <row r="6881" spans="13:16" x14ac:dyDescent="0.25">
      <c r="M6881" s="10"/>
      <c r="N6881"/>
      <c r="O6881"/>
      <c r="P6881" s="10"/>
    </row>
    <row r="6882" spans="13:16" x14ac:dyDescent="0.25">
      <c r="M6882" s="10"/>
      <c r="N6882"/>
      <c r="O6882"/>
      <c r="P6882" s="10"/>
    </row>
    <row r="6883" spans="13:16" x14ac:dyDescent="0.25">
      <c r="M6883" s="10"/>
      <c r="N6883"/>
      <c r="O6883"/>
      <c r="P6883" s="10"/>
    </row>
    <row r="6884" spans="13:16" x14ac:dyDescent="0.25">
      <c r="M6884" s="10"/>
      <c r="N6884"/>
      <c r="O6884"/>
      <c r="P6884" s="10"/>
    </row>
    <row r="6885" spans="13:16" x14ac:dyDescent="0.25">
      <c r="M6885" s="10"/>
      <c r="N6885"/>
      <c r="O6885"/>
      <c r="P6885" s="10"/>
    </row>
    <row r="6886" spans="13:16" x14ac:dyDescent="0.25">
      <c r="M6886" s="10"/>
      <c r="N6886"/>
      <c r="O6886"/>
      <c r="P6886" s="10"/>
    </row>
    <row r="6887" spans="13:16" x14ac:dyDescent="0.25">
      <c r="M6887" s="10"/>
      <c r="N6887"/>
      <c r="O6887"/>
      <c r="P6887" s="10"/>
    </row>
    <row r="6888" spans="13:16" x14ac:dyDescent="0.25">
      <c r="M6888" s="10"/>
      <c r="N6888"/>
      <c r="O6888"/>
      <c r="P6888" s="10"/>
    </row>
    <row r="6889" spans="13:16" x14ac:dyDescent="0.25">
      <c r="M6889" s="10"/>
      <c r="N6889"/>
      <c r="O6889"/>
      <c r="P6889" s="10"/>
    </row>
    <row r="6890" spans="13:16" x14ac:dyDescent="0.25">
      <c r="M6890" s="10"/>
      <c r="N6890"/>
      <c r="O6890"/>
      <c r="P6890" s="10"/>
    </row>
    <row r="6891" spans="13:16" x14ac:dyDescent="0.25">
      <c r="M6891" s="10"/>
      <c r="N6891"/>
      <c r="O6891"/>
      <c r="P6891" s="10"/>
    </row>
    <row r="6892" spans="13:16" x14ac:dyDescent="0.25">
      <c r="M6892" s="10"/>
      <c r="N6892"/>
      <c r="O6892"/>
      <c r="P6892" s="10"/>
    </row>
    <row r="6893" spans="13:16" x14ac:dyDescent="0.25">
      <c r="M6893" s="10"/>
      <c r="N6893"/>
      <c r="O6893"/>
      <c r="P6893" s="10"/>
    </row>
    <row r="6894" spans="13:16" x14ac:dyDescent="0.25">
      <c r="M6894" s="10"/>
      <c r="N6894"/>
      <c r="O6894"/>
      <c r="P6894" s="10"/>
    </row>
    <row r="6895" spans="13:16" x14ac:dyDescent="0.25">
      <c r="M6895" s="10"/>
      <c r="N6895"/>
      <c r="O6895"/>
      <c r="P6895" s="10"/>
    </row>
    <row r="6896" spans="13:16" x14ac:dyDescent="0.25">
      <c r="M6896" s="10"/>
      <c r="N6896"/>
      <c r="O6896"/>
      <c r="P6896" s="10"/>
    </row>
    <row r="6897" spans="13:16" x14ac:dyDescent="0.25">
      <c r="M6897" s="10"/>
      <c r="N6897"/>
      <c r="O6897"/>
      <c r="P6897" s="10"/>
    </row>
    <row r="6898" spans="13:16" x14ac:dyDescent="0.25">
      <c r="M6898" s="10"/>
      <c r="N6898"/>
      <c r="O6898"/>
      <c r="P6898" s="10"/>
    </row>
    <row r="6899" spans="13:16" x14ac:dyDescent="0.25">
      <c r="M6899" s="10"/>
      <c r="N6899"/>
      <c r="O6899"/>
      <c r="P6899" s="10"/>
    </row>
    <row r="6900" spans="13:16" x14ac:dyDescent="0.25">
      <c r="M6900" s="10"/>
      <c r="N6900"/>
      <c r="O6900"/>
      <c r="P6900" s="10"/>
    </row>
    <row r="6901" spans="13:16" x14ac:dyDescent="0.25">
      <c r="M6901" s="10"/>
      <c r="N6901"/>
      <c r="O6901"/>
      <c r="P6901" s="10"/>
    </row>
    <row r="6902" spans="13:16" x14ac:dyDescent="0.25">
      <c r="M6902" s="10"/>
      <c r="N6902"/>
      <c r="O6902"/>
      <c r="P6902" s="10"/>
    </row>
    <row r="6903" spans="13:16" x14ac:dyDescent="0.25">
      <c r="M6903" s="10"/>
      <c r="N6903"/>
      <c r="O6903"/>
      <c r="P6903" s="10"/>
    </row>
    <row r="6904" spans="13:16" x14ac:dyDescent="0.25">
      <c r="M6904" s="10"/>
      <c r="N6904"/>
      <c r="O6904"/>
      <c r="P6904" s="10"/>
    </row>
    <row r="6905" spans="13:16" x14ac:dyDescent="0.25">
      <c r="M6905" s="10"/>
      <c r="N6905"/>
      <c r="O6905"/>
      <c r="P6905" s="10"/>
    </row>
    <row r="6906" spans="13:16" x14ac:dyDescent="0.25">
      <c r="M6906" s="10"/>
      <c r="N6906"/>
      <c r="O6906"/>
      <c r="P6906" s="10"/>
    </row>
    <row r="6907" spans="13:16" x14ac:dyDescent="0.25">
      <c r="M6907" s="10"/>
      <c r="N6907"/>
      <c r="O6907"/>
      <c r="P6907" s="10"/>
    </row>
    <row r="6908" spans="13:16" x14ac:dyDescent="0.25">
      <c r="M6908" s="10"/>
      <c r="N6908"/>
      <c r="O6908"/>
      <c r="P6908" s="10"/>
    </row>
    <row r="6909" spans="13:16" x14ac:dyDescent="0.25">
      <c r="M6909" s="10"/>
      <c r="N6909"/>
      <c r="O6909"/>
      <c r="P6909" s="10"/>
    </row>
    <row r="6910" spans="13:16" x14ac:dyDescent="0.25">
      <c r="M6910" s="10"/>
      <c r="N6910"/>
      <c r="O6910"/>
      <c r="P6910" s="10"/>
    </row>
    <row r="6911" spans="13:16" x14ac:dyDescent="0.25">
      <c r="M6911" s="10"/>
      <c r="N6911"/>
      <c r="O6911"/>
      <c r="P6911" s="10"/>
    </row>
    <row r="6912" spans="13:16" x14ac:dyDescent="0.25">
      <c r="M6912" s="10"/>
      <c r="N6912"/>
      <c r="O6912"/>
      <c r="P6912" s="10"/>
    </row>
    <row r="6913" spans="13:16" x14ac:dyDescent="0.25">
      <c r="M6913" s="10"/>
      <c r="N6913"/>
      <c r="O6913"/>
      <c r="P6913" s="10"/>
    </row>
    <row r="6914" spans="13:16" x14ac:dyDescent="0.25">
      <c r="M6914" s="10"/>
      <c r="N6914"/>
      <c r="O6914"/>
      <c r="P6914" s="10"/>
    </row>
    <row r="6915" spans="13:16" x14ac:dyDescent="0.25">
      <c r="M6915" s="10"/>
      <c r="N6915"/>
      <c r="O6915"/>
      <c r="P6915" s="10"/>
    </row>
    <row r="6916" spans="13:16" x14ac:dyDescent="0.25">
      <c r="M6916" s="10"/>
      <c r="N6916"/>
      <c r="O6916"/>
      <c r="P6916" s="10"/>
    </row>
    <row r="6917" spans="13:16" x14ac:dyDescent="0.25">
      <c r="M6917" s="10"/>
      <c r="N6917"/>
      <c r="O6917"/>
      <c r="P6917" s="10"/>
    </row>
    <row r="6918" spans="13:16" x14ac:dyDescent="0.25">
      <c r="M6918" s="10"/>
      <c r="N6918"/>
      <c r="O6918"/>
      <c r="P6918" s="10"/>
    </row>
    <row r="6919" spans="13:16" x14ac:dyDescent="0.25">
      <c r="M6919" s="10"/>
      <c r="N6919"/>
      <c r="O6919"/>
      <c r="P6919" s="10"/>
    </row>
    <row r="6920" spans="13:16" x14ac:dyDescent="0.25">
      <c r="M6920" s="10"/>
      <c r="N6920"/>
      <c r="O6920"/>
      <c r="P6920" s="10"/>
    </row>
    <row r="6921" spans="13:16" x14ac:dyDescent="0.25">
      <c r="M6921" s="10"/>
      <c r="N6921"/>
      <c r="O6921"/>
      <c r="P6921" s="10"/>
    </row>
    <row r="6922" spans="13:16" x14ac:dyDescent="0.25">
      <c r="M6922" s="10"/>
      <c r="N6922"/>
      <c r="O6922"/>
      <c r="P6922" s="10"/>
    </row>
    <row r="6923" spans="13:16" x14ac:dyDescent="0.25">
      <c r="M6923" s="10"/>
      <c r="N6923"/>
      <c r="O6923"/>
      <c r="P6923" s="10"/>
    </row>
    <row r="6924" spans="13:16" x14ac:dyDescent="0.25">
      <c r="M6924" s="10"/>
      <c r="N6924"/>
      <c r="O6924"/>
      <c r="P6924" s="10"/>
    </row>
    <row r="6925" spans="13:16" x14ac:dyDescent="0.25">
      <c r="M6925" s="10"/>
      <c r="N6925"/>
      <c r="O6925"/>
      <c r="P6925" s="10"/>
    </row>
    <row r="6926" spans="13:16" x14ac:dyDescent="0.25">
      <c r="M6926" s="10"/>
      <c r="N6926"/>
      <c r="O6926"/>
      <c r="P6926" s="10"/>
    </row>
    <row r="6927" spans="13:16" x14ac:dyDescent="0.25">
      <c r="M6927" s="10"/>
      <c r="N6927"/>
      <c r="O6927"/>
      <c r="P6927" s="10"/>
    </row>
    <row r="6928" spans="13:16" x14ac:dyDescent="0.25">
      <c r="M6928" s="10"/>
      <c r="N6928"/>
      <c r="O6928"/>
      <c r="P6928" s="10"/>
    </row>
    <row r="6929" spans="13:16" x14ac:dyDescent="0.25">
      <c r="M6929" s="10"/>
      <c r="N6929"/>
      <c r="O6929"/>
      <c r="P6929" s="10"/>
    </row>
    <row r="6930" spans="13:16" x14ac:dyDescent="0.25">
      <c r="M6930" s="10"/>
      <c r="N6930"/>
      <c r="O6930"/>
      <c r="P6930" s="10"/>
    </row>
    <row r="6931" spans="13:16" x14ac:dyDescent="0.25">
      <c r="M6931" s="10"/>
      <c r="N6931"/>
      <c r="O6931"/>
      <c r="P6931" s="10"/>
    </row>
    <row r="6932" spans="13:16" x14ac:dyDescent="0.25">
      <c r="M6932" s="10"/>
      <c r="N6932"/>
      <c r="O6932"/>
      <c r="P6932" s="10"/>
    </row>
    <row r="6933" spans="13:16" x14ac:dyDescent="0.25">
      <c r="M6933" s="10"/>
      <c r="N6933"/>
      <c r="O6933"/>
      <c r="P6933" s="10"/>
    </row>
    <row r="6934" spans="13:16" x14ac:dyDescent="0.25">
      <c r="M6934" s="10"/>
      <c r="N6934"/>
      <c r="O6934"/>
      <c r="P6934" s="10"/>
    </row>
    <row r="6935" spans="13:16" x14ac:dyDescent="0.25">
      <c r="M6935" s="10"/>
      <c r="N6935"/>
      <c r="O6935"/>
      <c r="P6935" s="10"/>
    </row>
    <row r="6936" spans="13:16" x14ac:dyDescent="0.25">
      <c r="M6936" s="10"/>
      <c r="N6936"/>
      <c r="O6936"/>
      <c r="P6936" s="10"/>
    </row>
    <row r="6937" spans="13:16" x14ac:dyDescent="0.25">
      <c r="M6937" s="10"/>
      <c r="N6937"/>
      <c r="O6937"/>
      <c r="P6937" s="10"/>
    </row>
    <row r="6938" spans="13:16" x14ac:dyDescent="0.25">
      <c r="M6938" s="10"/>
      <c r="N6938"/>
      <c r="O6938"/>
      <c r="P6938" s="10"/>
    </row>
    <row r="6939" spans="13:16" x14ac:dyDescent="0.25">
      <c r="M6939" s="10"/>
      <c r="N6939"/>
      <c r="O6939"/>
      <c r="P6939" s="10"/>
    </row>
    <row r="6940" spans="13:16" x14ac:dyDescent="0.25">
      <c r="M6940" s="10"/>
      <c r="N6940"/>
      <c r="O6940"/>
      <c r="P6940" s="10"/>
    </row>
    <row r="6941" spans="13:16" x14ac:dyDescent="0.25">
      <c r="M6941" s="10"/>
      <c r="N6941"/>
      <c r="O6941"/>
      <c r="P6941" s="10"/>
    </row>
    <row r="6942" spans="13:16" x14ac:dyDescent="0.25">
      <c r="M6942" s="10"/>
      <c r="N6942"/>
      <c r="O6942"/>
      <c r="P6942" s="10"/>
    </row>
    <row r="6943" spans="13:16" x14ac:dyDescent="0.25">
      <c r="M6943" s="10"/>
      <c r="N6943"/>
      <c r="O6943"/>
      <c r="P6943" s="10"/>
    </row>
    <row r="6944" spans="13:16" x14ac:dyDescent="0.25">
      <c r="M6944" s="10"/>
      <c r="N6944"/>
      <c r="O6944"/>
      <c r="P6944" s="10"/>
    </row>
    <row r="6945" spans="13:16" x14ac:dyDescent="0.25">
      <c r="M6945" s="10"/>
      <c r="N6945"/>
      <c r="O6945"/>
      <c r="P6945" s="10"/>
    </row>
    <row r="6946" spans="13:16" x14ac:dyDescent="0.25">
      <c r="M6946" s="10"/>
      <c r="N6946"/>
      <c r="O6946"/>
      <c r="P6946" s="10"/>
    </row>
    <row r="6947" spans="13:16" x14ac:dyDescent="0.25">
      <c r="M6947" s="10"/>
      <c r="N6947"/>
      <c r="O6947"/>
      <c r="P6947" s="10"/>
    </row>
    <row r="6948" spans="13:16" x14ac:dyDescent="0.25">
      <c r="M6948" s="10"/>
      <c r="N6948"/>
      <c r="O6948"/>
      <c r="P6948" s="10"/>
    </row>
    <row r="6949" spans="13:16" x14ac:dyDescent="0.25">
      <c r="M6949" s="10"/>
      <c r="N6949"/>
      <c r="O6949"/>
      <c r="P6949" s="10"/>
    </row>
    <row r="6950" spans="13:16" x14ac:dyDescent="0.25">
      <c r="M6950" s="10"/>
      <c r="N6950"/>
      <c r="O6950"/>
      <c r="P6950" s="10"/>
    </row>
    <row r="6951" spans="13:16" x14ac:dyDescent="0.25">
      <c r="M6951" s="10"/>
      <c r="N6951"/>
      <c r="O6951"/>
      <c r="P6951" s="10"/>
    </row>
    <row r="6952" spans="13:16" x14ac:dyDescent="0.25">
      <c r="M6952" s="10"/>
      <c r="N6952"/>
      <c r="O6952"/>
      <c r="P6952" s="10"/>
    </row>
    <row r="6953" spans="13:16" x14ac:dyDescent="0.25">
      <c r="M6953" s="10"/>
      <c r="N6953"/>
      <c r="O6953"/>
      <c r="P6953" s="10"/>
    </row>
    <row r="6954" spans="13:16" x14ac:dyDescent="0.25">
      <c r="M6954" s="10"/>
      <c r="N6954"/>
      <c r="O6954"/>
      <c r="P6954" s="10"/>
    </row>
    <row r="6955" spans="13:16" x14ac:dyDescent="0.25">
      <c r="M6955" s="10"/>
      <c r="N6955"/>
      <c r="O6955"/>
      <c r="P6955" s="10"/>
    </row>
    <row r="6956" spans="13:16" x14ac:dyDescent="0.25">
      <c r="M6956" s="10"/>
      <c r="N6956"/>
      <c r="O6956"/>
      <c r="P6956" s="10"/>
    </row>
    <row r="6957" spans="13:16" x14ac:dyDescent="0.25">
      <c r="M6957" s="10"/>
      <c r="N6957"/>
      <c r="O6957"/>
      <c r="P6957" s="10"/>
    </row>
    <row r="6958" spans="13:16" x14ac:dyDescent="0.25">
      <c r="M6958" s="10"/>
      <c r="N6958"/>
      <c r="O6958"/>
      <c r="P6958" s="10"/>
    </row>
    <row r="6959" spans="13:16" x14ac:dyDescent="0.25">
      <c r="M6959" s="10"/>
      <c r="N6959"/>
      <c r="O6959"/>
      <c r="P6959" s="10"/>
    </row>
    <row r="6960" spans="13:16" x14ac:dyDescent="0.25">
      <c r="M6960" s="10"/>
      <c r="N6960"/>
      <c r="O6960"/>
      <c r="P6960" s="10"/>
    </row>
    <row r="6961" spans="13:16" x14ac:dyDescent="0.25">
      <c r="M6961" s="10"/>
      <c r="N6961"/>
      <c r="O6961"/>
      <c r="P6961" s="10"/>
    </row>
    <row r="6962" spans="13:16" x14ac:dyDescent="0.25">
      <c r="M6962" s="10"/>
      <c r="N6962"/>
      <c r="O6962"/>
      <c r="P6962" s="10"/>
    </row>
    <row r="6963" spans="13:16" x14ac:dyDescent="0.25">
      <c r="M6963" s="10"/>
      <c r="N6963"/>
      <c r="O6963"/>
      <c r="P6963" s="10"/>
    </row>
    <row r="6964" spans="13:16" x14ac:dyDescent="0.25">
      <c r="M6964" s="10"/>
      <c r="N6964"/>
      <c r="O6964"/>
      <c r="P6964" s="10"/>
    </row>
    <row r="6965" spans="13:16" x14ac:dyDescent="0.25">
      <c r="M6965" s="10"/>
      <c r="N6965"/>
      <c r="O6965"/>
      <c r="P6965" s="10"/>
    </row>
    <row r="6966" spans="13:16" x14ac:dyDescent="0.25">
      <c r="M6966" s="10"/>
      <c r="N6966"/>
      <c r="O6966"/>
      <c r="P6966" s="10"/>
    </row>
    <row r="6967" spans="13:16" x14ac:dyDescent="0.25">
      <c r="M6967" s="10"/>
      <c r="N6967"/>
      <c r="O6967"/>
      <c r="P6967" s="10"/>
    </row>
    <row r="6968" spans="13:16" x14ac:dyDescent="0.25">
      <c r="M6968" s="10"/>
      <c r="N6968"/>
      <c r="O6968"/>
      <c r="P6968" s="10"/>
    </row>
    <row r="6969" spans="13:16" x14ac:dyDescent="0.25">
      <c r="M6969" s="10"/>
      <c r="N6969"/>
      <c r="O6969"/>
      <c r="P6969" s="10"/>
    </row>
    <row r="6970" spans="13:16" x14ac:dyDescent="0.25">
      <c r="M6970" s="10"/>
      <c r="N6970"/>
      <c r="O6970"/>
      <c r="P6970" s="10"/>
    </row>
    <row r="6971" spans="13:16" x14ac:dyDescent="0.25">
      <c r="M6971" s="10"/>
      <c r="N6971"/>
      <c r="O6971"/>
      <c r="P6971" s="10"/>
    </row>
    <row r="6972" spans="13:16" x14ac:dyDescent="0.25">
      <c r="M6972" s="10"/>
      <c r="N6972"/>
      <c r="O6972"/>
      <c r="P6972" s="10"/>
    </row>
    <row r="6973" spans="13:16" x14ac:dyDescent="0.25">
      <c r="M6973" s="10"/>
      <c r="N6973"/>
      <c r="O6973"/>
      <c r="P6973" s="10"/>
    </row>
    <row r="6974" spans="13:16" x14ac:dyDescent="0.25">
      <c r="M6974" s="10"/>
      <c r="N6974"/>
      <c r="O6974"/>
      <c r="P6974" s="10"/>
    </row>
    <row r="6975" spans="13:16" x14ac:dyDescent="0.25">
      <c r="M6975" s="10"/>
      <c r="N6975"/>
      <c r="O6975"/>
      <c r="P6975" s="10"/>
    </row>
    <row r="6976" spans="13:16" x14ac:dyDescent="0.25">
      <c r="M6976" s="10"/>
      <c r="N6976"/>
      <c r="O6976"/>
      <c r="P6976" s="10"/>
    </row>
    <row r="6977" spans="13:16" x14ac:dyDescent="0.25">
      <c r="M6977" s="10"/>
      <c r="N6977"/>
      <c r="O6977"/>
      <c r="P6977" s="10"/>
    </row>
    <row r="6978" spans="13:16" x14ac:dyDescent="0.25">
      <c r="M6978" s="10"/>
      <c r="N6978"/>
      <c r="O6978"/>
      <c r="P6978" s="10"/>
    </row>
    <row r="6979" spans="13:16" x14ac:dyDescent="0.25">
      <c r="M6979" s="10"/>
      <c r="N6979"/>
      <c r="O6979"/>
      <c r="P6979" s="10"/>
    </row>
    <row r="6980" spans="13:16" x14ac:dyDescent="0.25">
      <c r="M6980" s="10"/>
      <c r="N6980"/>
      <c r="O6980"/>
      <c r="P6980" s="10"/>
    </row>
    <row r="6981" spans="13:16" x14ac:dyDescent="0.25">
      <c r="M6981" s="10"/>
      <c r="N6981"/>
      <c r="O6981"/>
      <c r="P6981" s="10"/>
    </row>
    <row r="6982" spans="13:16" x14ac:dyDescent="0.25">
      <c r="M6982" s="10"/>
      <c r="N6982"/>
      <c r="O6982"/>
      <c r="P6982" s="10"/>
    </row>
    <row r="6983" spans="13:16" x14ac:dyDescent="0.25">
      <c r="M6983" s="10"/>
      <c r="N6983"/>
      <c r="O6983"/>
      <c r="P6983" s="10"/>
    </row>
    <row r="6984" spans="13:16" x14ac:dyDescent="0.25">
      <c r="M6984" s="10"/>
      <c r="N6984"/>
      <c r="O6984"/>
      <c r="P6984" s="10"/>
    </row>
    <row r="6985" spans="13:16" x14ac:dyDescent="0.25">
      <c r="M6985" s="10"/>
      <c r="N6985"/>
      <c r="O6985"/>
      <c r="P6985" s="10"/>
    </row>
    <row r="6986" spans="13:16" x14ac:dyDescent="0.25">
      <c r="M6986" s="10"/>
      <c r="N6986"/>
      <c r="O6986"/>
      <c r="P6986" s="10"/>
    </row>
    <row r="6987" spans="13:16" x14ac:dyDescent="0.25">
      <c r="M6987" s="10"/>
      <c r="N6987"/>
      <c r="O6987"/>
      <c r="P6987" s="10"/>
    </row>
    <row r="6988" spans="13:16" x14ac:dyDescent="0.25">
      <c r="M6988" s="10"/>
      <c r="N6988"/>
      <c r="O6988"/>
      <c r="P6988" s="10"/>
    </row>
    <row r="6989" spans="13:16" x14ac:dyDescent="0.25">
      <c r="M6989" s="10"/>
      <c r="N6989"/>
      <c r="O6989"/>
      <c r="P6989" s="10"/>
    </row>
    <row r="6990" spans="13:16" x14ac:dyDescent="0.25">
      <c r="M6990" s="10"/>
      <c r="N6990"/>
      <c r="O6990"/>
      <c r="P6990" s="10"/>
    </row>
    <row r="6991" spans="13:16" x14ac:dyDescent="0.25">
      <c r="M6991" s="10"/>
      <c r="N6991"/>
      <c r="O6991"/>
      <c r="P6991" s="10"/>
    </row>
    <row r="6992" spans="13:16" x14ac:dyDescent="0.25">
      <c r="M6992" s="10"/>
      <c r="N6992"/>
      <c r="O6992"/>
      <c r="P6992" s="10"/>
    </row>
    <row r="6993" spans="13:16" x14ac:dyDescent="0.25">
      <c r="M6993" s="10"/>
      <c r="N6993"/>
      <c r="O6993"/>
      <c r="P6993" s="10"/>
    </row>
    <row r="6994" spans="13:16" x14ac:dyDescent="0.25">
      <c r="M6994" s="10"/>
      <c r="N6994"/>
      <c r="O6994"/>
      <c r="P6994" s="10"/>
    </row>
    <row r="6995" spans="13:16" x14ac:dyDescent="0.25">
      <c r="M6995" s="10"/>
      <c r="N6995"/>
      <c r="O6995"/>
      <c r="P6995" s="10"/>
    </row>
    <row r="6996" spans="13:16" x14ac:dyDescent="0.25">
      <c r="M6996" s="10"/>
      <c r="N6996"/>
      <c r="O6996"/>
      <c r="P6996" s="10"/>
    </row>
    <row r="6997" spans="13:16" x14ac:dyDescent="0.25">
      <c r="M6997" s="10"/>
      <c r="N6997"/>
      <c r="O6997"/>
      <c r="P6997" s="10"/>
    </row>
    <row r="6998" spans="13:16" x14ac:dyDescent="0.25">
      <c r="M6998" s="10"/>
      <c r="N6998"/>
      <c r="O6998"/>
      <c r="P6998" s="10"/>
    </row>
    <row r="6999" spans="13:16" x14ac:dyDescent="0.25">
      <c r="M6999" s="10"/>
      <c r="N6999"/>
      <c r="O6999"/>
      <c r="P6999" s="10"/>
    </row>
    <row r="7000" spans="13:16" x14ac:dyDescent="0.25">
      <c r="M7000" s="10"/>
      <c r="N7000"/>
      <c r="O7000"/>
      <c r="P7000" s="10"/>
    </row>
    <row r="7001" spans="13:16" x14ac:dyDescent="0.25">
      <c r="M7001" s="10"/>
      <c r="N7001"/>
      <c r="O7001"/>
      <c r="P7001" s="10"/>
    </row>
    <row r="7002" spans="13:16" x14ac:dyDescent="0.25">
      <c r="M7002" s="10"/>
      <c r="N7002"/>
      <c r="O7002"/>
      <c r="P7002" s="10"/>
    </row>
    <row r="7003" spans="13:16" x14ac:dyDescent="0.25">
      <c r="M7003" s="10"/>
      <c r="N7003"/>
      <c r="O7003"/>
      <c r="P7003" s="10"/>
    </row>
    <row r="7004" spans="13:16" x14ac:dyDescent="0.25">
      <c r="M7004" s="10"/>
      <c r="N7004"/>
      <c r="O7004"/>
      <c r="P7004" s="10"/>
    </row>
    <row r="7005" spans="13:16" x14ac:dyDescent="0.25">
      <c r="M7005" s="10"/>
      <c r="N7005"/>
      <c r="O7005"/>
      <c r="P7005" s="10"/>
    </row>
    <row r="7006" spans="13:16" x14ac:dyDescent="0.25">
      <c r="M7006" s="10"/>
      <c r="N7006"/>
      <c r="O7006"/>
      <c r="P7006" s="10"/>
    </row>
    <row r="7007" spans="13:16" x14ac:dyDescent="0.25">
      <c r="M7007" s="10"/>
      <c r="N7007"/>
      <c r="O7007"/>
      <c r="P7007" s="10"/>
    </row>
    <row r="7008" spans="13:16" x14ac:dyDescent="0.25">
      <c r="M7008" s="10"/>
      <c r="N7008"/>
      <c r="O7008"/>
      <c r="P7008" s="10"/>
    </row>
    <row r="7009" spans="13:16" x14ac:dyDescent="0.25">
      <c r="M7009" s="10"/>
      <c r="N7009"/>
      <c r="O7009"/>
      <c r="P7009" s="10"/>
    </row>
    <row r="7010" spans="13:16" x14ac:dyDescent="0.25">
      <c r="M7010" s="10"/>
      <c r="N7010"/>
      <c r="O7010"/>
      <c r="P7010" s="10"/>
    </row>
    <row r="7011" spans="13:16" x14ac:dyDescent="0.25">
      <c r="M7011" s="10"/>
      <c r="N7011"/>
      <c r="O7011"/>
      <c r="P7011" s="10"/>
    </row>
    <row r="7012" spans="13:16" x14ac:dyDescent="0.25">
      <c r="M7012" s="10"/>
      <c r="N7012"/>
      <c r="O7012"/>
      <c r="P7012" s="10"/>
    </row>
    <row r="7013" spans="13:16" x14ac:dyDescent="0.25">
      <c r="M7013" s="10"/>
      <c r="N7013"/>
      <c r="O7013"/>
      <c r="P7013" s="10"/>
    </row>
    <row r="7014" spans="13:16" x14ac:dyDescent="0.25">
      <c r="M7014" s="10"/>
      <c r="N7014"/>
      <c r="O7014"/>
      <c r="P7014" s="10"/>
    </row>
    <row r="7015" spans="13:16" x14ac:dyDescent="0.25">
      <c r="M7015" s="10"/>
      <c r="N7015"/>
      <c r="O7015"/>
      <c r="P7015" s="10"/>
    </row>
    <row r="7016" spans="13:16" x14ac:dyDescent="0.25">
      <c r="M7016" s="10"/>
      <c r="N7016"/>
      <c r="O7016"/>
      <c r="P7016" s="10"/>
    </row>
    <row r="7017" spans="13:16" x14ac:dyDescent="0.25">
      <c r="M7017" s="10"/>
      <c r="N7017"/>
      <c r="O7017"/>
      <c r="P7017" s="10"/>
    </row>
    <row r="7018" spans="13:16" x14ac:dyDescent="0.25">
      <c r="M7018" s="10"/>
      <c r="N7018"/>
      <c r="O7018"/>
      <c r="P7018" s="10"/>
    </row>
    <row r="7019" spans="13:16" x14ac:dyDescent="0.25">
      <c r="M7019" s="10"/>
      <c r="N7019"/>
      <c r="O7019"/>
      <c r="P7019" s="10"/>
    </row>
    <row r="7020" spans="13:16" x14ac:dyDescent="0.25">
      <c r="M7020" s="10"/>
      <c r="N7020"/>
      <c r="O7020"/>
      <c r="P7020" s="10"/>
    </row>
    <row r="7021" spans="13:16" x14ac:dyDescent="0.25">
      <c r="M7021" s="10"/>
      <c r="N7021"/>
      <c r="O7021"/>
      <c r="P7021" s="10"/>
    </row>
    <row r="7022" spans="13:16" x14ac:dyDescent="0.25">
      <c r="M7022" s="10"/>
      <c r="N7022"/>
      <c r="O7022"/>
      <c r="P7022" s="10"/>
    </row>
    <row r="7023" spans="13:16" x14ac:dyDescent="0.25">
      <c r="M7023" s="10"/>
      <c r="N7023"/>
      <c r="O7023"/>
      <c r="P7023" s="10"/>
    </row>
    <row r="7024" spans="13:16" x14ac:dyDescent="0.25">
      <c r="M7024" s="10"/>
      <c r="N7024"/>
      <c r="O7024"/>
      <c r="P7024" s="10"/>
    </row>
    <row r="7025" spans="13:16" x14ac:dyDescent="0.25">
      <c r="M7025" s="10"/>
      <c r="N7025"/>
      <c r="O7025"/>
      <c r="P7025" s="10"/>
    </row>
    <row r="7026" spans="13:16" x14ac:dyDescent="0.25">
      <c r="M7026" s="10"/>
      <c r="N7026"/>
      <c r="O7026"/>
      <c r="P7026" s="10"/>
    </row>
    <row r="7027" spans="13:16" x14ac:dyDescent="0.25">
      <c r="M7027" s="10"/>
      <c r="N7027"/>
      <c r="O7027"/>
      <c r="P7027" s="10"/>
    </row>
    <row r="7028" spans="13:16" x14ac:dyDescent="0.25">
      <c r="M7028" s="10"/>
      <c r="N7028"/>
      <c r="O7028"/>
      <c r="P7028" s="10"/>
    </row>
    <row r="7029" spans="13:16" x14ac:dyDescent="0.25">
      <c r="M7029" s="10"/>
      <c r="N7029"/>
      <c r="O7029"/>
      <c r="P7029" s="10"/>
    </row>
    <row r="7030" spans="13:16" x14ac:dyDescent="0.25">
      <c r="M7030" s="10"/>
      <c r="N7030"/>
      <c r="O7030"/>
      <c r="P7030" s="10"/>
    </row>
    <row r="7031" spans="13:16" x14ac:dyDescent="0.25">
      <c r="M7031" s="10"/>
      <c r="N7031"/>
      <c r="O7031"/>
      <c r="P7031" s="10"/>
    </row>
    <row r="7032" spans="13:16" x14ac:dyDescent="0.25">
      <c r="M7032" s="10"/>
      <c r="N7032"/>
      <c r="O7032"/>
      <c r="P7032" s="10"/>
    </row>
    <row r="7033" spans="13:16" x14ac:dyDescent="0.25">
      <c r="M7033" s="10"/>
      <c r="N7033"/>
      <c r="O7033"/>
      <c r="P7033" s="10"/>
    </row>
    <row r="7034" spans="13:16" x14ac:dyDescent="0.25">
      <c r="M7034" s="10"/>
      <c r="N7034"/>
      <c r="O7034"/>
      <c r="P7034" s="10"/>
    </row>
    <row r="7035" spans="13:16" x14ac:dyDescent="0.25">
      <c r="M7035" s="10"/>
      <c r="N7035"/>
      <c r="O7035"/>
      <c r="P7035" s="10"/>
    </row>
    <row r="7036" spans="13:16" x14ac:dyDescent="0.25">
      <c r="M7036" s="10"/>
      <c r="N7036"/>
      <c r="O7036"/>
      <c r="P7036" s="10"/>
    </row>
    <row r="7037" spans="13:16" x14ac:dyDescent="0.25">
      <c r="M7037" s="10"/>
      <c r="N7037"/>
      <c r="O7037"/>
      <c r="P7037" s="10"/>
    </row>
    <row r="7038" spans="13:16" x14ac:dyDescent="0.25">
      <c r="M7038" s="10"/>
      <c r="N7038"/>
      <c r="O7038"/>
      <c r="P7038" s="10"/>
    </row>
    <row r="7039" spans="13:16" x14ac:dyDescent="0.25">
      <c r="M7039" s="10"/>
      <c r="N7039"/>
      <c r="O7039"/>
      <c r="P7039" s="10"/>
    </row>
    <row r="7040" spans="13:16" x14ac:dyDescent="0.25">
      <c r="M7040" s="10"/>
      <c r="N7040"/>
      <c r="O7040"/>
      <c r="P7040" s="10"/>
    </row>
    <row r="7041" spans="13:16" x14ac:dyDescent="0.25">
      <c r="M7041" s="10"/>
      <c r="N7041"/>
      <c r="O7041"/>
      <c r="P7041" s="10"/>
    </row>
    <row r="7042" spans="13:16" x14ac:dyDescent="0.25">
      <c r="M7042" s="10"/>
      <c r="N7042"/>
      <c r="O7042"/>
      <c r="P7042" s="10"/>
    </row>
    <row r="7043" spans="13:16" x14ac:dyDescent="0.25">
      <c r="M7043" s="10"/>
      <c r="N7043"/>
      <c r="O7043"/>
      <c r="P7043" s="10"/>
    </row>
    <row r="7044" spans="13:16" x14ac:dyDescent="0.25">
      <c r="M7044" s="10"/>
      <c r="N7044"/>
      <c r="O7044"/>
      <c r="P7044" s="10"/>
    </row>
    <row r="7045" spans="13:16" x14ac:dyDescent="0.25">
      <c r="M7045" s="10"/>
      <c r="N7045"/>
      <c r="O7045"/>
      <c r="P7045" s="10"/>
    </row>
    <row r="7046" spans="13:16" x14ac:dyDescent="0.25">
      <c r="M7046" s="10"/>
      <c r="N7046"/>
      <c r="O7046"/>
      <c r="P7046" s="10"/>
    </row>
    <row r="7047" spans="13:16" x14ac:dyDescent="0.25">
      <c r="M7047" s="10"/>
      <c r="N7047"/>
      <c r="O7047"/>
      <c r="P7047" s="10"/>
    </row>
    <row r="7048" spans="13:16" x14ac:dyDescent="0.25">
      <c r="M7048" s="10"/>
      <c r="N7048"/>
      <c r="O7048"/>
      <c r="P7048" s="10"/>
    </row>
    <row r="7049" spans="13:16" x14ac:dyDescent="0.25">
      <c r="M7049" s="10"/>
      <c r="N7049"/>
      <c r="O7049"/>
      <c r="P7049" s="10"/>
    </row>
    <row r="7050" spans="13:16" x14ac:dyDescent="0.25">
      <c r="M7050" s="10"/>
      <c r="N7050"/>
      <c r="O7050"/>
      <c r="P7050" s="10"/>
    </row>
    <row r="7051" spans="13:16" x14ac:dyDescent="0.25">
      <c r="M7051" s="10"/>
      <c r="N7051"/>
      <c r="O7051"/>
      <c r="P7051" s="10"/>
    </row>
    <row r="7052" spans="13:16" x14ac:dyDescent="0.25">
      <c r="M7052" s="10"/>
      <c r="N7052"/>
      <c r="O7052"/>
      <c r="P7052" s="10"/>
    </row>
    <row r="7053" spans="13:16" x14ac:dyDescent="0.25">
      <c r="M7053" s="10"/>
      <c r="N7053"/>
      <c r="O7053"/>
      <c r="P7053" s="10"/>
    </row>
    <row r="7054" spans="13:16" x14ac:dyDescent="0.25">
      <c r="M7054" s="10"/>
      <c r="N7054"/>
      <c r="O7054"/>
      <c r="P7054" s="10"/>
    </row>
    <row r="7055" spans="13:16" x14ac:dyDescent="0.25">
      <c r="M7055" s="10"/>
      <c r="N7055"/>
      <c r="O7055"/>
      <c r="P7055" s="10"/>
    </row>
    <row r="7056" spans="13:16" x14ac:dyDescent="0.25">
      <c r="M7056" s="10"/>
      <c r="N7056"/>
      <c r="O7056"/>
      <c r="P7056" s="10"/>
    </row>
    <row r="7057" spans="13:16" x14ac:dyDescent="0.25">
      <c r="M7057" s="10"/>
      <c r="N7057"/>
      <c r="O7057"/>
      <c r="P7057" s="10"/>
    </row>
    <row r="7058" spans="13:16" x14ac:dyDescent="0.25">
      <c r="M7058" s="10"/>
      <c r="N7058"/>
      <c r="O7058"/>
      <c r="P7058" s="10"/>
    </row>
    <row r="7059" spans="13:16" x14ac:dyDescent="0.25">
      <c r="M7059" s="10"/>
      <c r="N7059"/>
      <c r="O7059"/>
      <c r="P7059" s="10"/>
    </row>
    <row r="7060" spans="13:16" x14ac:dyDescent="0.25">
      <c r="M7060" s="10"/>
      <c r="N7060"/>
      <c r="O7060"/>
      <c r="P7060" s="10"/>
    </row>
    <row r="7061" spans="13:16" x14ac:dyDescent="0.25">
      <c r="M7061" s="10"/>
      <c r="N7061"/>
      <c r="O7061"/>
      <c r="P7061" s="10"/>
    </row>
    <row r="7062" spans="13:16" x14ac:dyDescent="0.25">
      <c r="M7062" s="10"/>
      <c r="N7062"/>
      <c r="O7062"/>
      <c r="P7062" s="10"/>
    </row>
    <row r="7063" spans="13:16" x14ac:dyDescent="0.25">
      <c r="M7063" s="10"/>
      <c r="N7063"/>
      <c r="O7063"/>
      <c r="P7063" s="10"/>
    </row>
    <row r="7064" spans="13:16" x14ac:dyDescent="0.25">
      <c r="M7064" s="10"/>
      <c r="N7064"/>
      <c r="O7064"/>
      <c r="P7064" s="10"/>
    </row>
    <row r="7065" spans="13:16" x14ac:dyDescent="0.25">
      <c r="M7065" s="10"/>
      <c r="N7065"/>
      <c r="O7065"/>
      <c r="P7065" s="10"/>
    </row>
    <row r="7066" spans="13:16" x14ac:dyDescent="0.25">
      <c r="M7066" s="10"/>
      <c r="N7066"/>
      <c r="O7066"/>
      <c r="P7066" s="10"/>
    </row>
    <row r="7067" spans="13:16" x14ac:dyDescent="0.25">
      <c r="M7067" s="10"/>
      <c r="N7067"/>
      <c r="O7067"/>
      <c r="P7067" s="10"/>
    </row>
    <row r="7068" spans="13:16" x14ac:dyDescent="0.25">
      <c r="M7068" s="10"/>
      <c r="N7068"/>
      <c r="O7068"/>
      <c r="P7068" s="10"/>
    </row>
    <row r="7069" spans="13:16" x14ac:dyDescent="0.25">
      <c r="M7069" s="10"/>
      <c r="N7069"/>
      <c r="O7069"/>
      <c r="P7069" s="10"/>
    </row>
    <row r="7070" spans="13:16" x14ac:dyDescent="0.25">
      <c r="M7070" s="10"/>
      <c r="N7070"/>
      <c r="O7070"/>
      <c r="P7070" s="10"/>
    </row>
    <row r="7071" spans="13:16" x14ac:dyDescent="0.25">
      <c r="M7071" s="10"/>
      <c r="N7071"/>
      <c r="O7071"/>
      <c r="P7071" s="10"/>
    </row>
    <row r="7072" spans="13:16" x14ac:dyDescent="0.25">
      <c r="M7072" s="10"/>
      <c r="N7072"/>
      <c r="O7072"/>
      <c r="P7072" s="10"/>
    </row>
    <row r="7073" spans="13:16" x14ac:dyDescent="0.25">
      <c r="M7073" s="10"/>
      <c r="N7073"/>
      <c r="O7073"/>
      <c r="P7073" s="10"/>
    </row>
    <row r="7074" spans="13:16" x14ac:dyDescent="0.25">
      <c r="M7074" s="10"/>
      <c r="N7074"/>
      <c r="O7074"/>
      <c r="P7074" s="10"/>
    </row>
    <row r="7075" spans="13:16" x14ac:dyDescent="0.25">
      <c r="M7075" s="10"/>
      <c r="N7075"/>
      <c r="O7075"/>
      <c r="P7075" s="10"/>
    </row>
    <row r="7076" spans="13:16" x14ac:dyDescent="0.25">
      <c r="M7076" s="10"/>
      <c r="N7076"/>
      <c r="O7076"/>
      <c r="P7076" s="10"/>
    </row>
    <row r="7077" spans="13:16" x14ac:dyDescent="0.25">
      <c r="M7077" s="10"/>
      <c r="N7077"/>
      <c r="O7077"/>
      <c r="P7077" s="10"/>
    </row>
    <row r="7078" spans="13:16" x14ac:dyDescent="0.25">
      <c r="M7078" s="10"/>
      <c r="N7078"/>
      <c r="O7078"/>
      <c r="P7078" s="10"/>
    </row>
    <row r="7079" spans="13:16" x14ac:dyDescent="0.25">
      <c r="M7079" s="10"/>
      <c r="N7079"/>
      <c r="O7079"/>
      <c r="P7079" s="10"/>
    </row>
    <row r="7080" spans="13:16" x14ac:dyDescent="0.25">
      <c r="M7080" s="10"/>
      <c r="N7080"/>
      <c r="O7080"/>
      <c r="P7080" s="10"/>
    </row>
    <row r="7081" spans="13:16" x14ac:dyDescent="0.25">
      <c r="M7081" s="10"/>
      <c r="N7081"/>
      <c r="O7081"/>
      <c r="P7081" s="10"/>
    </row>
    <row r="7082" spans="13:16" x14ac:dyDescent="0.25">
      <c r="M7082" s="10"/>
      <c r="N7082"/>
      <c r="O7082"/>
      <c r="P7082" s="10"/>
    </row>
    <row r="7083" spans="13:16" x14ac:dyDescent="0.25">
      <c r="M7083" s="10"/>
      <c r="N7083"/>
      <c r="O7083"/>
      <c r="P7083" s="10"/>
    </row>
    <row r="7084" spans="13:16" x14ac:dyDescent="0.25">
      <c r="M7084" s="10"/>
      <c r="N7084"/>
      <c r="O7084"/>
      <c r="P7084" s="10"/>
    </row>
    <row r="7085" spans="13:16" x14ac:dyDescent="0.25">
      <c r="M7085" s="10"/>
      <c r="N7085"/>
      <c r="O7085"/>
      <c r="P7085" s="10"/>
    </row>
    <row r="7086" spans="13:16" x14ac:dyDescent="0.25">
      <c r="M7086" s="10"/>
      <c r="N7086"/>
      <c r="O7086"/>
      <c r="P7086" s="10"/>
    </row>
    <row r="7087" spans="13:16" x14ac:dyDescent="0.25">
      <c r="M7087" s="10"/>
      <c r="N7087"/>
      <c r="O7087"/>
      <c r="P7087" s="10"/>
    </row>
    <row r="7088" spans="13:16" x14ac:dyDescent="0.25">
      <c r="M7088" s="10"/>
      <c r="N7088"/>
      <c r="O7088"/>
      <c r="P7088" s="10"/>
    </row>
    <row r="7089" spans="13:16" x14ac:dyDescent="0.25">
      <c r="M7089" s="10"/>
      <c r="N7089"/>
      <c r="O7089"/>
      <c r="P7089" s="10"/>
    </row>
    <row r="7090" spans="13:16" x14ac:dyDescent="0.25">
      <c r="M7090" s="10"/>
      <c r="N7090"/>
      <c r="O7090"/>
      <c r="P7090" s="10"/>
    </row>
    <row r="7091" spans="13:16" x14ac:dyDescent="0.25">
      <c r="M7091" s="10"/>
      <c r="N7091"/>
      <c r="O7091"/>
      <c r="P7091" s="10"/>
    </row>
    <row r="7092" spans="13:16" x14ac:dyDescent="0.25">
      <c r="M7092" s="10"/>
      <c r="N7092"/>
      <c r="O7092"/>
      <c r="P7092" s="10"/>
    </row>
    <row r="7093" spans="13:16" x14ac:dyDescent="0.25">
      <c r="M7093" s="10"/>
      <c r="N7093"/>
      <c r="O7093"/>
      <c r="P7093" s="10"/>
    </row>
    <row r="7094" spans="13:16" x14ac:dyDescent="0.25">
      <c r="M7094" s="10"/>
      <c r="N7094"/>
      <c r="O7094"/>
      <c r="P7094" s="10"/>
    </row>
    <row r="7095" spans="13:16" x14ac:dyDescent="0.25">
      <c r="M7095" s="10"/>
      <c r="N7095"/>
      <c r="O7095"/>
      <c r="P7095" s="10"/>
    </row>
    <row r="7096" spans="13:16" x14ac:dyDescent="0.25">
      <c r="M7096" s="10"/>
      <c r="N7096"/>
      <c r="O7096"/>
      <c r="P7096" s="10"/>
    </row>
    <row r="7097" spans="13:16" x14ac:dyDescent="0.25">
      <c r="M7097" s="10"/>
      <c r="N7097"/>
      <c r="O7097"/>
      <c r="P7097" s="10"/>
    </row>
    <row r="7098" spans="13:16" x14ac:dyDescent="0.25">
      <c r="M7098" s="10"/>
      <c r="N7098"/>
      <c r="O7098"/>
      <c r="P7098" s="10"/>
    </row>
    <row r="7099" spans="13:16" x14ac:dyDescent="0.25">
      <c r="M7099" s="10"/>
      <c r="N7099"/>
      <c r="O7099"/>
      <c r="P7099" s="10"/>
    </row>
    <row r="7100" spans="13:16" x14ac:dyDescent="0.25">
      <c r="M7100" s="10"/>
      <c r="N7100"/>
      <c r="O7100"/>
      <c r="P7100" s="10"/>
    </row>
    <row r="7101" spans="13:16" x14ac:dyDescent="0.25">
      <c r="M7101" s="10"/>
      <c r="N7101"/>
      <c r="O7101"/>
      <c r="P7101" s="10"/>
    </row>
    <row r="7102" spans="13:16" x14ac:dyDescent="0.25">
      <c r="M7102" s="10"/>
      <c r="N7102"/>
      <c r="O7102"/>
      <c r="P7102" s="10"/>
    </row>
    <row r="7103" spans="13:16" x14ac:dyDescent="0.25">
      <c r="M7103" s="10"/>
      <c r="N7103"/>
      <c r="O7103"/>
      <c r="P7103" s="10"/>
    </row>
    <row r="7104" spans="13:16" x14ac:dyDescent="0.25">
      <c r="M7104" s="10"/>
      <c r="N7104"/>
      <c r="O7104"/>
      <c r="P7104" s="10"/>
    </row>
    <row r="7105" spans="13:16" x14ac:dyDescent="0.25">
      <c r="M7105" s="10"/>
      <c r="N7105"/>
      <c r="O7105"/>
      <c r="P7105" s="10"/>
    </row>
    <row r="7106" spans="13:16" x14ac:dyDescent="0.25">
      <c r="M7106" s="10"/>
      <c r="N7106"/>
      <c r="O7106"/>
      <c r="P7106" s="10"/>
    </row>
    <row r="7107" spans="13:16" x14ac:dyDescent="0.25">
      <c r="M7107" s="10"/>
      <c r="N7107"/>
      <c r="O7107"/>
      <c r="P7107" s="10"/>
    </row>
    <row r="7108" spans="13:16" x14ac:dyDescent="0.25">
      <c r="M7108" s="10"/>
      <c r="N7108"/>
      <c r="O7108"/>
      <c r="P7108" s="10"/>
    </row>
    <row r="7109" spans="13:16" x14ac:dyDescent="0.25">
      <c r="M7109" s="10"/>
      <c r="N7109"/>
      <c r="O7109"/>
      <c r="P7109" s="10"/>
    </row>
    <row r="7110" spans="13:16" x14ac:dyDescent="0.25">
      <c r="M7110" s="10"/>
      <c r="N7110"/>
      <c r="O7110"/>
      <c r="P7110" s="10"/>
    </row>
    <row r="7111" spans="13:16" x14ac:dyDescent="0.25">
      <c r="M7111" s="10"/>
      <c r="N7111"/>
      <c r="O7111"/>
      <c r="P7111" s="10"/>
    </row>
    <row r="7112" spans="13:16" x14ac:dyDescent="0.25">
      <c r="M7112" s="10"/>
      <c r="N7112"/>
      <c r="O7112"/>
      <c r="P7112" s="10"/>
    </row>
    <row r="7113" spans="13:16" x14ac:dyDescent="0.25">
      <c r="M7113" s="10"/>
      <c r="N7113"/>
      <c r="O7113"/>
      <c r="P7113" s="10"/>
    </row>
    <row r="7114" spans="13:16" x14ac:dyDescent="0.25">
      <c r="M7114" s="10"/>
      <c r="N7114"/>
      <c r="O7114"/>
      <c r="P7114" s="10"/>
    </row>
    <row r="7115" spans="13:16" x14ac:dyDescent="0.25">
      <c r="M7115" s="10"/>
      <c r="N7115"/>
      <c r="O7115"/>
      <c r="P7115" s="10"/>
    </row>
    <row r="7116" spans="13:16" x14ac:dyDescent="0.25">
      <c r="M7116" s="10"/>
      <c r="N7116"/>
      <c r="O7116"/>
      <c r="P7116" s="10"/>
    </row>
    <row r="7117" spans="13:16" x14ac:dyDescent="0.25">
      <c r="M7117" s="10"/>
      <c r="N7117"/>
      <c r="O7117"/>
      <c r="P7117" s="10"/>
    </row>
    <row r="7118" spans="13:16" x14ac:dyDescent="0.25">
      <c r="M7118" s="10"/>
      <c r="N7118"/>
      <c r="O7118"/>
      <c r="P7118" s="10"/>
    </row>
    <row r="7119" spans="13:16" x14ac:dyDescent="0.25">
      <c r="M7119" s="10"/>
      <c r="N7119"/>
      <c r="O7119"/>
      <c r="P7119" s="10"/>
    </row>
    <row r="7120" spans="13:16" x14ac:dyDescent="0.25">
      <c r="M7120" s="10"/>
      <c r="N7120"/>
      <c r="O7120"/>
      <c r="P7120" s="10"/>
    </row>
    <row r="7121" spans="13:16" x14ac:dyDescent="0.25">
      <c r="M7121" s="10"/>
      <c r="N7121"/>
      <c r="O7121"/>
      <c r="P7121" s="10"/>
    </row>
    <row r="7122" spans="13:16" x14ac:dyDescent="0.25">
      <c r="M7122" s="10"/>
      <c r="N7122"/>
      <c r="O7122"/>
      <c r="P7122" s="10"/>
    </row>
    <row r="7123" spans="13:16" x14ac:dyDescent="0.25">
      <c r="M7123" s="10"/>
      <c r="N7123"/>
      <c r="O7123"/>
      <c r="P7123" s="10"/>
    </row>
    <row r="7124" spans="13:16" x14ac:dyDescent="0.25">
      <c r="M7124" s="10"/>
      <c r="N7124"/>
      <c r="O7124"/>
      <c r="P7124" s="10"/>
    </row>
    <row r="7125" spans="13:16" x14ac:dyDescent="0.25">
      <c r="M7125" s="10"/>
      <c r="N7125"/>
      <c r="O7125"/>
      <c r="P7125" s="10"/>
    </row>
    <row r="7126" spans="13:16" x14ac:dyDescent="0.25">
      <c r="M7126" s="10"/>
      <c r="N7126"/>
      <c r="O7126"/>
      <c r="P7126" s="10"/>
    </row>
    <row r="7127" spans="13:16" x14ac:dyDescent="0.25">
      <c r="M7127" s="10"/>
      <c r="N7127"/>
      <c r="O7127"/>
      <c r="P7127" s="10"/>
    </row>
    <row r="7128" spans="13:16" x14ac:dyDescent="0.25">
      <c r="M7128" s="10"/>
      <c r="N7128"/>
      <c r="O7128"/>
      <c r="P7128" s="10"/>
    </row>
    <row r="7129" spans="13:16" x14ac:dyDescent="0.25">
      <c r="M7129" s="10"/>
      <c r="N7129"/>
      <c r="O7129"/>
      <c r="P7129" s="10"/>
    </row>
    <row r="7130" spans="13:16" x14ac:dyDescent="0.25">
      <c r="M7130" s="10"/>
      <c r="N7130"/>
      <c r="O7130"/>
      <c r="P7130" s="10"/>
    </row>
    <row r="7131" spans="13:16" x14ac:dyDescent="0.25">
      <c r="M7131" s="10"/>
      <c r="N7131"/>
      <c r="O7131"/>
      <c r="P7131" s="10"/>
    </row>
    <row r="7132" spans="13:16" x14ac:dyDescent="0.25">
      <c r="M7132" s="10"/>
      <c r="N7132"/>
      <c r="O7132"/>
      <c r="P7132" s="10"/>
    </row>
    <row r="7133" spans="13:16" x14ac:dyDescent="0.25">
      <c r="M7133" s="10"/>
      <c r="N7133"/>
      <c r="O7133"/>
      <c r="P7133" s="10"/>
    </row>
    <row r="7134" spans="13:16" x14ac:dyDescent="0.25">
      <c r="M7134" s="10"/>
      <c r="N7134"/>
      <c r="O7134"/>
      <c r="P7134" s="10"/>
    </row>
    <row r="7135" spans="13:16" x14ac:dyDescent="0.25">
      <c r="M7135" s="10"/>
      <c r="N7135"/>
      <c r="O7135"/>
      <c r="P7135" s="10"/>
    </row>
    <row r="7136" spans="13:16" x14ac:dyDescent="0.25">
      <c r="M7136" s="10"/>
      <c r="N7136"/>
      <c r="O7136"/>
      <c r="P7136" s="10"/>
    </row>
    <row r="7137" spans="13:16" x14ac:dyDescent="0.25">
      <c r="M7137" s="10"/>
      <c r="N7137"/>
      <c r="O7137"/>
      <c r="P7137" s="10"/>
    </row>
    <row r="7138" spans="13:16" x14ac:dyDescent="0.25">
      <c r="M7138" s="10"/>
      <c r="N7138"/>
      <c r="O7138"/>
      <c r="P7138" s="10"/>
    </row>
    <row r="7139" spans="13:16" x14ac:dyDescent="0.25">
      <c r="M7139" s="10"/>
      <c r="N7139"/>
      <c r="O7139"/>
      <c r="P7139" s="10"/>
    </row>
    <row r="7140" spans="13:16" x14ac:dyDescent="0.25">
      <c r="M7140" s="10"/>
      <c r="N7140"/>
      <c r="O7140"/>
      <c r="P7140" s="10"/>
    </row>
    <row r="7141" spans="13:16" x14ac:dyDescent="0.25">
      <c r="M7141" s="10"/>
      <c r="N7141"/>
      <c r="O7141"/>
      <c r="P7141" s="10"/>
    </row>
    <row r="7142" spans="13:16" x14ac:dyDescent="0.25">
      <c r="M7142" s="10"/>
      <c r="N7142"/>
      <c r="O7142"/>
      <c r="P7142" s="10"/>
    </row>
    <row r="7143" spans="13:16" x14ac:dyDescent="0.25">
      <c r="M7143" s="10"/>
      <c r="N7143"/>
      <c r="O7143"/>
      <c r="P7143" s="10"/>
    </row>
    <row r="7144" spans="13:16" x14ac:dyDescent="0.25">
      <c r="M7144" s="10"/>
      <c r="N7144"/>
      <c r="O7144"/>
      <c r="P7144" s="10"/>
    </row>
    <row r="7145" spans="13:16" x14ac:dyDescent="0.25">
      <c r="M7145" s="10"/>
      <c r="N7145"/>
      <c r="O7145"/>
      <c r="P7145" s="10"/>
    </row>
    <row r="7146" spans="13:16" x14ac:dyDescent="0.25">
      <c r="M7146" s="10"/>
      <c r="N7146"/>
      <c r="O7146"/>
      <c r="P7146" s="10"/>
    </row>
    <row r="7147" spans="13:16" x14ac:dyDescent="0.25">
      <c r="M7147" s="10"/>
      <c r="N7147"/>
      <c r="O7147"/>
      <c r="P7147" s="10"/>
    </row>
    <row r="7148" spans="13:16" x14ac:dyDescent="0.25">
      <c r="M7148" s="10"/>
      <c r="N7148"/>
      <c r="O7148"/>
      <c r="P7148" s="10"/>
    </row>
    <row r="7149" spans="13:16" x14ac:dyDescent="0.25">
      <c r="M7149" s="10"/>
      <c r="N7149"/>
      <c r="O7149"/>
      <c r="P7149" s="10"/>
    </row>
    <row r="7150" spans="13:16" x14ac:dyDescent="0.25">
      <c r="M7150" s="10"/>
      <c r="N7150"/>
      <c r="O7150"/>
      <c r="P7150" s="10"/>
    </row>
    <row r="7151" spans="13:16" x14ac:dyDescent="0.25">
      <c r="M7151" s="10"/>
      <c r="N7151"/>
      <c r="O7151"/>
      <c r="P7151" s="10"/>
    </row>
    <row r="7152" spans="13:16" x14ac:dyDescent="0.25">
      <c r="M7152" s="10"/>
      <c r="N7152"/>
      <c r="O7152"/>
      <c r="P7152" s="10"/>
    </row>
    <row r="7153" spans="13:16" x14ac:dyDescent="0.25">
      <c r="M7153" s="10"/>
      <c r="N7153"/>
      <c r="O7153"/>
      <c r="P7153" s="10"/>
    </row>
    <row r="7154" spans="13:16" x14ac:dyDescent="0.25">
      <c r="M7154" s="10"/>
      <c r="N7154"/>
      <c r="O7154"/>
      <c r="P7154" s="10"/>
    </row>
    <row r="7155" spans="13:16" x14ac:dyDescent="0.25">
      <c r="M7155" s="10"/>
      <c r="N7155"/>
      <c r="O7155"/>
      <c r="P7155" s="10"/>
    </row>
    <row r="7156" spans="13:16" x14ac:dyDescent="0.25">
      <c r="M7156" s="10"/>
      <c r="N7156"/>
      <c r="O7156"/>
      <c r="P7156" s="10"/>
    </row>
    <row r="7157" spans="13:16" x14ac:dyDescent="0.25">
      <c r="M7157" s="10"/>
      <c r="N7157"/>
      <c r="O7157"/>
      <c r="P7157" s="10"/>
    </row>
    <row r="7158" spans="13:16" x14ac:dyDescent="0.25">
      <c r="M7158" s="10"/>
      <c r="N7158"/>
      <c r="O7158"/>
      <c r="P7158" s="10"/>
    </row>
    <row r="7159" spans="13:16" x14ac:dyDescent="0.25">
      <c r="M7159" s="10"/>
      <c r="N7159"/>
      <c r="O7159"/>
      <c r="P7159" s="10"/>
    </row>
    <row r="7160" spans="13:16" x14ac:dyDescent="0.25">
      <c r="M7160" s="10"/>
      <c r="N7160"/>
      <c r="O7160"/>
      <c r="P7160" s="10"/>
    </row>
    <row r="7161" spans="13:16" x14ac:dyDescent="0.25">
      <c r="M7161" s="10"/>
      <c r="N7161"/>
      <c r="O7161"/>
      <c r="P7161" s="10"/>
    </row>
    <row r="7162" spans="13:16" x14ac:dyDescent="0.25">
      <c r="M7162" s="10"/>
      <c r="N7162"/>
      <c r="O7162"/>
      <c r="P7162" s="10"/>
    </row>
    <row r="7163" spans="13:16" x14ac:dyDescent="0.25">
      <c r="M7163" s="10"/>
      <c r="N7163"/>
      <c r="O7163"/>
      <c r="P7163" s="10"/>
    </row>
    <row r="7164" spans="13:16" x14ac:dyDescent="0.25">
      <c r="M7164" s="10"/>
      <c r="N7164"/>
      <c r="O7164"/>
      <c r="P7164" s="10"/>
    </row>
    <row r="7165" spans="13:16" x14ac:dyDescent="0.25">
      <c r="M7165" s="10"/>
      <c r="N7165"/>
      <c r="O7165"/>
      <c r="P7165" s="10"/>
    </row>
    <row r="7166" spans="13:16" x14ac:dyDescent="0.25">
      <c r="M7166" s="10"/>
      <c r="N7166"/>
      <c r="O7166"/>
      <c r="P7166" s="10"/>
    </row>
    <row r="7167" spans="13:16" x14ac:dyDescent="0.25">
      <c r="M7167" s="10"/>
      <c r="N7167"/>
      <c r="O7167"/>
      <c r="P7167" s="10"/>
    </row>
    <row r="7168" spans="13:16" x14ac:dyDescent="0.25">
      <c r="M7168" s="10"/>
      <c r="N7168"/>
      <c r="O7168"/>
      <c r="P7168" s="10"/>
    </row>
    <row r="7169" spans="13:16" x14ac:dyDescent="0.25">
      <c r="M7169" s="10"/>
      <c r="N7169"/>
      <c r="O7169"/>
      <c r="P7169" s="10"/>
    </row>
    <row r="7170" spans="13:16" x14ac:dyDescent="0.25">
      <c r="M7170" s="10"/>
      <c r="N7170"/>
      <c r="O7170"/>
      <c r="P7170" s="10"/>
    </row>
    <row r="7171" spans="13:16" x14ac:dyDescent="0.25">
      <c r="M7171" s="10"/>
      <c r="N7171"/>
      <c r="O7171"/>
      <c r="P7171" s="10"/>
    </row>
    <row r="7172" spans="13:16" x14ac:dyDescent="0.25">
      <c r="M7172" s="10"/>
      <c r="N7172"/>
      <c r="O7172"/>
      <c r="P7172" s="10"/>
    </row>
    <row r="7173" spans="13:16" x14ac:dyDescent="0.25">
      <c r="M7173" s="10"/>
      <c r="N7173"/>
      <c r="O7173"/>
      <c r="P7173" s="10"/>
    </row>
    <row r="7174" spans="13:16" x14ac:dyDescent="0.25">
      <c r="M7174" s="10"/>
      <c r="N7174"/>
      <c r="O7174"/>
      <c r="P7174" s="10"/>
    </row>
    <row r="7175" spans="13:16" x14ac:dyDescent="0.25">
      <c r="M7175" s="10"/>
      <c r="N7175"/>
      <c r="O7175"/>
      <c r="P7175" s="10"/>
    </row>
    <row r="7176" spans="13:16" x14ac:dyDescent="0.25">
      <c r="M7176" s="10"/>
      <c r="N7176"/>
      <c r="O7176"/>
      <c r="P7176" s="10"/>
    </row>
    <row r="7177" spans="13:16" x14ac:dyDescent="0.25">
      <c r="M7177" s="10"/>
      <c r="N7177"/>
      <c r="O7177"/>
      <c r="P7177" s="10"/>
    </row>
    <row r="7178" spans="13:16" x14ac:dyDescent="0.25">
      <c r="M7178" s="10"/>
      <c r="N7178"/>
      <c r="O7178"/>
      <c r="P7178" s="10"/>
    </row>
    <row r="7179" spans="13:16" x14ac:dyDescent="0.25">
      <c r="M7179" s="10"/>
      <c r="N7179"/>
      <c r="O7179"/>
      <c r="P7179" s="10"/>
    </row>
    <row r="7180" spans="13:16" x14ac:dyDescent="0.25">
      <c r="M7180" s="10"/>
      <c r="N7180"/>
      <c r="O7180"/>
      <c r="P7180" s="10"/>
    </row>
    <row r="7181" spans="13:16" x14ac:dyDescent="0.25">
      <c r="M7181" s="10"/>
      <c r="N7181"/>
      <c r="O7181"/>
      <c r="P7181" s="10"/>
    </row>
    <row r="7182" spans="13:16" x14ac:dyDescent="0.25">
      <c r="M7182" s="10"/>
      <c r="N7182"/>
      <c r="O7182"/>
      <c r="P7182" s="10"/>
    </row>
    <row r="7183" spans="13:16" x14ac:dyDescent="0.25">
      <c r="M7183" s="10"/>
      <c r="N7183"/>
      <c r="O7183"/>
      <c r="P7183" s="10"/>
    </row>
    <row r="7184" spans="13:16" x14ac:dyDescent="0.25">
      <c r="M7184" s="10"/>
      <c r="N7184"/>
      <c r="O7184"/>
      <c r="P7184" s="10"/>
    </row>
    <row r="7185" spans="13:16" x14ac:dyDescent="0.25">
      <c r="M7185" s="10"/>
      <c r="N7185"/>
      <c r="O7185"/>
      <c r="P7185" s="10"/>
    </row>
    <row r="7186" spans="13:16" x14ac:dyDescent="0.25">
      <c r="M7186" s="10"/>
      <c r="N7186"/>
      <c r="O7186"/>
      <c r="P7186" s="10"/>
    </row>
    <row r="7187" spans="13:16" x14ac:dyDescent="0.25">
      <c r="M7187" s="10"/>
      <c r="N7187"/>
      <c r="O7187"/>
      <c r="P7187" s="10"/>
    </row>
    <row r="7188" spans="13:16" x14ac:dyDescent="0.25">
      <c r="M7188" s="10"/>
      <c r="N7188"/>
      <c r="O7188"/>
      <c r="P7188" s="10"/>
    </row>
    <row r="7189" spans="13:16" x14ac:dyDescent="0.25">
      <c r="M7189" s="10"/>
      <c r="N7189"/>
      <c r="O7189"/>
      <c r="P7189" s="10"/>
    </row>
    <row r="7190" spans="13:16" x14ac:dyDescent="0.25">
      <c r="M7190" s="10"/>
      <c r="N7190"/>
      <c r="O7190"/>
      <c r="P7190" s="10"/>
    </row>
    <row r="7191" spans="13:16" x14ac:dyDescent="0.25">
      <c r="M7191" s="10"/>
      <c r="N7191"/>
      <c r="O7191"/>
      <c r="P7191" s="10"/>
    </row>
    <row r="7192" spans="13:16" x14ac:dyDescent="0.25">
      <c r="M7192" s="10"/>
      <c r="N7192"/>
      <c r="O7192"/>
      <c r="P7192" s="10"/>
    </row>
    <row r="7193" spans="13:16" x14ac:dyDescent="0.25">
      <c r="M7193" s="10"/>
      <c r="N7193"/>
      <c r="O7193"/>
      <c r="P7193" s="10"/>
    </row>
    <row r="7194" spans="13:16" x14ac:dyDescent="0.25">
      <c r="M7194" s="10"/>
      <c r="N7194"/>
      <c r="O7194"/>
      <c r="P7194" s="10"/>
    </row>
    <row r="7195" spans="13:16" x14ac:dyDescent="0.25">
      <c r="M7195" s="10"/>
      <c r="N7195"/>
      <c r="O7195"/>
      <c r="P7195" s="10"/>
    </row>
    <row r="7196" spans="13:16" x14ac:dyDescent="0.25">
      <c r="M7196" s="10"/>
      <c r="N7196"/>
      <c r="O7196"/>
      <c r="P7196" s="10"/>
    </row>
    <row r="7197" spans="13:16" x14ac:dyDescent="0.25">
      <c r="M7197" s="10"/>
      <c r="N7197"/>
      <c r="O7197"/>
      <c r="P7197" s="10"/>
    </row>
    <row r="7198" spans="13:16" x14ac:dyDescent="0.25">
      <c r="M7198" s="10"/>
      <c r="N7198"/>
      <c r="O7198"/>
      <c r="P7198" s="10"/>
    </row>
    <row r="7199" spans="13:16" x14ac:dyDescent="0.25">
      <c r="M7199" s="10"/>
      <c r="N7199"/>
      <c r="O7199"/>
      <c r="P7199" s="10"/>
    </row>
    <row r="7200" spans="13:16" x14ac:dyDescent="0.25">
      <c r="M7200" s="10"/>
      <c r="N7200"/>
      <c r="O7200"/>
      <c r="P7200" s="10"/>
    </row>
    <row r="7201" spans="13:16" x14ac:dyDescent="0.25">
      <c r="M7201" s="10"/>
      <c r="N7201"/>
      <c r="O7201"/>
      <c r="P7201" s="10"/>
    </row>
    <row r="7202" spans="13:16" x14ac:dyDescent="0.25">
      <c r="M7202" s="10"/>
      <c r="N7202"/>
      <c r="O7202"/>
      <c r="P7202" s="10"/>
    </row>
    <row r="7203" spans="13:16" x14ac:dyDescent="0.25">
      <c r="M7203" s="10"/>
      <c r="N7203"/>
      <c r="O7203"/>
      <c r="P7203" s="10"/>
    </row>
    <row r="7204" spans="13:16" x14ac:dyDescent="0.25">
      <c r="M7204" s="10"/>
      <c r="N7204"/>
      <c r="O7204"/>
      <c r="P7204" s="10"/>
    </row>
    <row r="7205" spans="13:16" x14ac:dyDescent="0.25">
      <c r="M7205" s="10"/>
      <c r="N7205"/>
      <c r="O7205"/>
      <c r="P7205" s="10"/>
    </row>
    <row r="7206" spans="13:16" x14ac:dyDescent="0.25">
      <c r="M7206" s="10"/>
      <c r="N7206"/>
      <c r="O7206"/>
      <c r="P7206" s="10"/>
    </row>
    <row r="7207" spans="13:16" x14ac:dyDescent="0.25">
      <c r="M7207" s="10"/>
      <c r="N7207"/>
      <c r="O7207"/>
      <c r="P7207" s="10"/>
    </row>
    <row r="7208" spans="13:16" x14ac:dyDescent="0.25">
      <c r="M7208" s="10"/>
      <c r="N7208"/>
      <c r="O7208"/>
      <c r="P7208" s="10"/>
    </row>
    <row r="7209" spans="13:16" x14ac:dyDescent="0.25">
      <c r="M7209" s="10"/>
      <c r="N7209"/>
      <c r="O7209"/>
      <c r="P7209" s="10"/>
    </row>
    <row r="7210" spans="13:16" x14ac:dyDescent="0.25">
      <c r="M7210" s="10"/>
      <c r="N7210"/>
      <c r="O7210"/>
      <c r="P7210" s="10"/>
    </row>
    <row r="7211" spans="13:16" x14ac:dyDescent="0.25">
      <c r="M7211" s="10"/>
      <c r="N7211"/>
      <c r="O7211"/>
      <c r="P7211" s="10"/>
    </row>
    <row r="7212" spans="13:16" x14ac:dyDescent="0.25">
      <c r="M7212" s="10"/>
      <c r="N7212"/>
      <c r="O7212"/>
      <c r="P7212" s="10"/>
    </row>
    <row r="7213" spans="13:16" x14ac:dyDescent="0.25">
      <c r="M7213" s="10"/>
      <c r="N7213"/>
      <c r="O7213"/>
      <c r="P7213" s="10"/>
    </row>
    <row r="7214" spans="13:16" x14ac:dyDescent="0.25">
      <c r="M7214" s="10"/>
      <c r="N7214"/>
      <c r="O7214"/>
      <c r="P7214" s="10"/>
    </row>
    <row r="7215" spans="13:16" x14ac:dyDescent="0.25">
      <c r="M7215" s="10"/>
      <c r="N7215"/>
      <c r="O7215"/>
      <c r="P7215" s="10"/>
    </row>
    <row r="7216" spans="13:16" x14ac:dyDescent="0.25">
      <c r="M7216" s="10"/>
      <c r="N7216"/>
      <c r="O7216"/>
      <c r="P7216" s="10"/>
    </row>
    <row r="7217" spans="13:16" x14ac:dyDescent="0.25">
      <c r="M7217" s="10"/>
      <c r="N7217"/>
      <c r="O7217"/>
      <c r="P7217" s="10"/>
    </row>
    <row r="7218" spans="13:16" x14ac:dyDescent="0.25">
      <c r="M7218" s="10"/>
      <c r="N7218"/>
      <c r="O7218"/>
      <c r="P7218" s="10"/>
    </row>
    <row r="7219" spans="13:16" x14ac:dyDescent="0.25">
      <c r="M7219" s="10"/>
      <c r="N7219"/>
      <c r="O7219"/>
      <c r="P7219" s="10"/>
    </row>
    <row r="7220" spans="13:16" x14ac:dyDescent="0.25">
      <c r="M7220" s="10"/>
      <c r="N7220"/>
      <c r="O7220"/>
      <c r="P7220" s="10"/>
    </row>
    <row r="7221" spans="13:16" x14ac:dyDescent="0.25">
      <c r="M7221" s="10"/>
      <c r="N7221"/>
      <c r="O7221"/>
      <c r="P7221" s="10"/>
    </row>
    <row r="7222" spans="13:16" x14ac:dyDescent="0.25">
      <c r="M7222" s="10"/>
      <c r="N7222"/>
      <c r="O7222"/>
      <c r="P7222" s="10"/>
    </row>
    <row r="7223" spans="13:16" x14ac:dyDescent="0.25">
      <c r="M7223" s="10"/>
      <c r="N7223"/>
      <c r="O7223"/>
      <c r="P7223" s="10"/>
    </row>
    <row r="7224" spans="13:16" x14ac:dyDescent="0.25">
      <c r="M7224" s="10"/>
      <c r="N7224"/>
      <c r="O7224"/>
      <c r="P7224" s="10"/>
    </row>
    <row r="7225" spans="13:16" x14ac:dyDescent="0.25">
      <c r="M7225" s="10"/>
      <c r="N7225"/>
      <c r="O7225"/>
      <c r="P7225" s="10"/>
    </row>
    <row r="7226" spans="13:16" x14ac:dyDescent="0.25">
      <c r="M7226" s="10"/>
      <c r="N7226"/>
      <c r="O7226"/>
      <c r="P7226" s="10"/>
    </row>
    <row r="7227" spans="13:16" x14ac:dyDescent="0.25">
      <c r="M7227" s="10"/>
      <c r="N7227"/>
      <c r="O7227"/>
      <c r="P7227" s="10"/>
    </row>
    <row r="7228" spans="13:16" x14ac:dyDescent="0.25">
      <c r="M7228" s="10"/>
      <c r="N7228"/>
      <c r="O7228"/>
      <c r="P7228" s="10"/>
    </row>
    <row r="7229" spans="13:16" x14ac:dyDescent="0.25">
      <c r="M7229" s="10"/>
      <c r="N7229"/>
      <c r="O7229"/>
      <c r="P7229" s="10"/>
    </row>
    <row r="7230" spans="13:16" x14ac:dyDescent="0.25">
      <c r="M7230" s="10"/>
      <c r="N7230"/>
      <c r="O7230"/>
      <c r="P7230" s="10"/>
    </row>
    <row r="7231" spans="13:16" x14ac:dyDescent="0.25">
      <c r="M7231" s="10"/>
      <c r="N7231"/>
      <c r="O7231"/>
      <c r="P7231" s="10"/>
    </row>
    <row r="7232" spans="13:16" x14ac:dyDescent="0.25">
      <c r="M7232" s="10"/>
      <c r="N7232"/>
      <c r="O7232"/>
      <c r="P7232" s="10"/>
    </row>
    <row r="7233" spans="13:16" x14ac:dyDescent="0.25">
      <c r="M7233" s="10"/>
      <c r="N7233"/>
      <c r="O7233"/>
      <c r="P7233" s="10"/>
    </row>
    <row r="7234" spans="13:16" x14ac:dyDescent="0.25">
      <c r="M7234" s="10"/>
      <c r="N7234"/>
      <c r="O7234"/>
      <c r="P7234" s="10"/>
    </row>
    <row r="7235" spans="13:16" x14ac:dyDescent="0.25">
      <c r="M7235" s="10"/>
      <c r="N7235"/>
      <c r="O7235"/>
      <c r="P7235" s="10"/>
    </row>
    <row r="7236" spans="13:16" x14ac:dyDescent="0.25">
      <c r="M7236" s="10"/>
      <c r="N7236"/>
      <c r="O7236"/>
      <c r="P7236" s="10"/>
    </row>
    <row r="7237" spans="13:16" x14ac:dyDescent="0.25">
      <c r="M7237" s="10"/>
      <c r="N7237"/>
      <c r="O7237"/>
      <c r="P7237" s="10"/>
    </row>
    <row r="7238" spans="13:16" x14ac:dyDescent="0.25">
      <c r="M7238" s="10"/>
      <c r="N7238"/>
      <c r="O7238"/>
      <c r="P7238" s="10"/>
    </row>
    <row r="7239" spans="13:16" x14ac:dyDescent="0.25">
      <c r="M7239" s="10"/>
      <c r="N7239"/>
      <c r="O7239"/>
      <c r="P7239" s="10"/>
    </row>
    <row r="7240" spans="13:16" x14ac:dyDescent="0.25">
      <c r="M7240" s="10"/>
      <c r="N7240"/>
      <c r="O7240"/>
      <c r="P7240" s="10"/>
    </row>
    <row r="7241" spans="13:16" x14ac:dyDescent="0.25">
      <c r="M7241" s="10"/>
      <c r="N7241"/>
      <c r="O7241"/>
      <c r="P7241" s="10"/>
    </row>
    <row r="7242" spans="13:16" x14ac:dyDescent="0.25">
      <c r="M7242" s="10"/>
      <c r="N7242"/>
      <c r="O7242"/>
      <c r="P7242" s="10"/>
    </row>
    <row r="7243" spans="13:16" x14ac:dyDescent="0.25">
      <c r="M7243" s="10"/>
      <c r="N7243"/>
      <c r="O7243"/>
      <c r="P7243" s="10"/>
    </row>
    <row r="7244" spans="13:16" x14ac:dyDescent="0.25">
      <c r="M7244" s="10"/>
      <c r="N7244"/>
      <c r="O7244"/>
      <c r="P7244" s="10"/>
    </row>
    <row r="7245" spans="13:16" x14ac:dyDescent="0.25">
      <c r="M7245" s="10"/>
      <c r="N7245"/>
      <c r="O7245"/>
      <c r="P7245" s="10"/>
    </row>
    <row r="7246" spans="13:16" x14ac:dyDescent="0.25">
      <c r="M7246" s="10"/>
      <c r="N7246"/>
      <c r="O7246"/>
      <c r="P7246" s="10"/>
    </row>
    <row r="7247" spans="13:16" x14ac:dyDescent="0.25">
      <c r="M7247" s="10"/>
      <c r="N7247"/>
      <c r="O7247"/>
      <c r="P7247" s="10"/>
    </row>
    <row r="7248" spans="13:16" x14ac:dyDescent="0.25">
      <c r="M7248" s="10"/>
      <c r="N7248"/>
      <c r="O7248"/>
      <c r="P7248" s="10"/>
    </row>
    <row r="7249" spans="13:16" x14ac:dyDescent="0.25">
      <c r="M7249" s="10"/>
      <c r="N7249"/>
      <c r="O7249"/>
      <c r="P7249" s="10"/>
    </row>
    <row r="7250" spans="13:16" x14ac:dyDescent="0.25">
      <c r="M7250" s="10"/>
      <c r="N7250"/>
      <c r="O7250"/>
      <c r="P7250" s="10"/>
    </row>
    <row r="7251" spans="13:16" x14ac:dyDescent="0.25">
      <c r="M7251" s="10"/>
      <c r="N7251"/>
      <c r="O7251"/>
      <c r="P7251" s="10"/>
    </row>
    <row r="7252" spans="13:16" x14ac:dyDescent="0.25">
      <c r="M7252" s="10"/>
      <c r="N7252"/>
      <c r="O7252"/>
      <c r="P7252" s="10"/>
    </row>
    <row r="7253" spans="13:16" x14ac:dyDescent="0.25">
      <c r="M7253" s="10"/>
      <c r="N7253"/>
      <c r="O7253"/>
      <c r="P7253" s="10"/>
    </row>
    <row r="7254" spans="13:16" x14ac:dyDescent="0.25">
      <c r="M7254" s="10"/>
      <c r="N7254"/>
      <c r="O7254"/>
      <c r="P7254" s="10"/>
    </row>
    <row r="7255" spans="13:16" x14ac:dyDescent="0.25">
      <c r="M7255" s="10"/>
      <c r="N7255"/>
      <c r="O7255"/>
      <c r="P7255" s="10"/>
    </row>
    <row r="7256" spans="13:16" x14ac:dyDescent="0.25">
      <c r="M7256" s="10"/>
      <c r="N7256"/>
      <c r="O7256"/>
      <c r="P7256" s="10"/>
    </row>
    <row r="7257" spans="13:16" x14ac:dyDescent="0.25">
      <c r="M7257" s="10"/>
      <c r="N7257"/>
      <c r="O7257"/>
      <c r="P7257" s="10"/>
    </row>
    <row r="7258" spans="13:16" x14ac:dyDescent="0.25">
      <c r="M7258" s="10"/>
      <c r="N7258"/>
      <c r="O7258"/>
      <c r="P7258" s="10"/>
    </row>
    <row r="7259" spans="13:16" x14ac:dyDescent="0.25">
      <c r="M7259" s="10"/>
      <c r="N7259"/>
      <c r="O7259"/>
      <c r="P7259" s="10"/>
    </row>
    <row r="7260" spans="13:16" x14ac:dyDescent="0.25">
      <c r="M7260" s="10"/>
      <c r="N7260"/>
      <c r="O7260"/>
      <c r="P7260" s="10"/>
    </row>
    <row r="7261" spans="13:16" x14ac:dyDescent="0.25">
      <c r="M7261" s="10"/>
      <c r="N7261"/>
      <c r="O7261"/>
      <c r="P7261" s="10"/>
    </row>
    <row r="7262" spans="13:16" x14ac:dyDescent="0.25">
      <c r="M7262" s="10"/>
      <c r="N7262"/>
      <c r="O7262"/>
      <c r="P7262" s="10"/>
    </row>
    <row r="7263" spans="13:16" x14ac:dyDescent="0.25">
      <c r="M7263" s="10"/>
      <c r="N7263"/>
      <c r="O7263"/>
      <c r="P7263" s="10"/>
    </row>
    <row r="7264" spans="13:16" x14ac:dyDescent="0.25">
      <c r="M7264" s="10"/>
      <c r="N7264"/>
      <c r="O7264"/>
      <c r="P7264" s="10"/>
    </row>
    <row r="7265" spans="13:16" x14ac:dyDescent="0.25">
      <c r="M7265" s="10"/>
      <c r="N7265"/>
      <c r="O7265"/>
      <c r="P7265" s="10"/>
    </row>
    <row r="7266" spans="13:16" x14ac:dyDescent="0.25">
      <c r="M7266" s="10"/>
      <c r="N7266"/>
      <c r="O7266"/>
      <c r="P7266" s="10"/>
    </row>
    <row r="7267" spans="13:16" x14ac:dyDescent="0.25">
      <c r="M7267" s="10"/>
      <c r="N7267"/>
      <c r="O7267"/>
      <c r="P7267" s="10"/>
    </row>
    <row r="7268" spans="13:16" x14ac:dyDescent="0.25">
      <c r="M7268" s="10"/>
      <c r="N7268"/>
      <c r="O7268"/>
      <c r="P7268" s="10"/>
    </row>
    <row r="7269" spans="13:16" x14ac:dyDescent="0.25">
      <c r="M7269" s="10"/>
      <c r="N7269"/>
      <c r="O7269"/>
      <c r="P7269" s="10"/>
    </row>
    <row r="7270" spans="13:16" x14ac:dyDescent="0.25">
      <c r="M7270" s="10"/>
      <c r="N7270"/>
      <c r="O7270"/>
      <c r="P7270" s="10"/>
    </row>
    <row r="7271" spans="13:16" x14ac:dyDescent="0.25">
      <c r="M7271" s="10"/>
      <c r="N7271"/>
      <c r="O7271"/>
      <c r="P7271" s="10"/>
    </row>
    <row r="7272" spans="13:16" x14ac:dyDescent="0.25">
      <c r="M7272" s="10"/>
      <c r="N7272"/>
      <c r="O7272"/>
      <c r="P7272" s="10"/>
    </row>
    <row r="7273" spans="13:16" x14ac:dyDescent="0.25">
      <c r="M7273" s="10"/>
      <c r="N7273"/>
      <c r="O7273"/>
      <c r="P7273" s="10"/>
    </row>
    <row r="7274" spans="13:16" x14ac:dyDescent="0.25">
      <c r="M7274" s="10"/>
      <c r="N7274"/>
      <c r="O7274"/>
      <c r="P7274" s="10"/>
    </row>
    <row r="7275" spans="13:16" x14ac:dyDescent="0.25">
      <c r="M7275" s="10"/>
      <c r="N7275"/>
      <c r="O7275"/>
      <c r="P7275" s="10"/>
    </row>
    <row r="7276" spans="13:16" x14ac:dyDescent="0.25">
      <c r="M7276" s="10"/>
      <c r="N7276"/>
      <c r="O7276"/>
      <c r="P7276" s="10"/>
    </row>
    <row r="7277" spans="13:16" x14ac:dyDescent="0.25">
      <c r="M7277" s="10"/>
      <c r="N7277"/>
      <c r="O7277"/>
      <c r="P7277" s="10"/>
    </row>
    <row r="7278" spans="13:16" x14ac:dyDescent="0.25">
      <c r="M7278" s="10"/>
      <c r="N7278"/>
      <c r="O7278"/>
      <c r="P7278" s="10"/>
    </row>
    <row r="7279" spans="13:16" x14ac:dyDescent="0.25">
      <c r="M7279" s="10"/>
      <c r="N7279"/>
      <c r="O7279"/>
      <c r="P7279" s="10"/>
    </row>
    <row r="7280" spans="13:16" x14ac:dyDescent="0.25">
      <c r="M7280" s="10"/>
      <c r="N7280"/>
      <c r="O7280"/>
      <c r="P7280" s="10"/>
    </row>
    <row r="7281" spans="13:16" x14ac:dyDescent="0.25">
      <c r="M7281" s="10"/>
      <c r="N7281"/>
      <c r="O7281"/>
      <c r="P7281" s="10"/>
    </row>
    <row r="7282" spans="13:16" x14ac:dyDescent="0.25">
      <c r="M7282" s="10"/>
      <c r="N7282"/>
      <c r="O7282"/>
      <c r="P7282" s="10"/>
    </row>
    <row r="7283" spans="13:16" x14ac:dyDescent="0.25">
      <c r="M7283" s="10"/>
      <c r="N7283"/>
      <c r="O7283"/>
      <c r="P7283" s="10"/>
    </row>
    <row r="7284" spans="13:16" x14ac:dyDescent="0.25">
      <c r="M7284" s="10"/>
      <c r="N7284"/>
      <c r="O7284"/>
      <c r="P7284" s="10"/>
    </row>
    <row r="7285" spans="13:16" x14ac:dyDescent="0.25">
      <c r="M7285" s="10"/>
      <c r="N7285"/>
      <c r="O7285"/>
      <c r="P7285" s="10"/>
    </row>
    <row r="7286" spans="13:16" x14ac:dyDescent="0.25">
      <c r="M7286" s="10"/>
      <c r="N7286"/>
      <c r="O7286"/>
      <c r="P7286" s="10"/>
    </row>
    <row r="7287" spans="13:16" x14ac:dyDescent="0.25">
      <c r="M7287" s="10"/>
      <c r="N7287"/>
      <c r="O7287"/>
      <c r="P7287" s="10"/>
    </row>
    <row r="7288" spans="13:16" x14ac:dyDescent="0.25">
      <c r="M7288" s="10"/>
      <c r="N7288"/>
      <c r="O7288"/>
      <c r="P7288" s="10"/>
    </row>
    <row r="7289" spans="13:16" x14ac:dyDescent="0.25">
      <c r="M7289" s="10"/>
      <c r="N7289"/>
      <c r="O7289"/>
      <c r="P7289" s="10"/>
    </row>
    <row r="7290" spans="13:16" x14ac:dyDescent="0.25">
      <c r="M7290" s="10"/>
      <c r="N7290"/>
      <c r="O7290"/>
      <c r="P7290" s="10"/>
    </row>
    <row r="7291" spans="13:16" x14ac:dyDescent="0.25">
      <c r="M7291" s="10"/>
      <c r="N7291"/>
      <c r="O7291"/>
      <c r="P7291" s="10"/>
    </row>
    <row r="7292" spans="13:16" x14ac:dyDescent="0.25">
      <c r="M7292" s="10"/>
      <c r="N7292"/>
      <c r="O7292"/>
      <c r="P7292" s="10"/>
    </row>
    <row r="7293" spans="13:16" x14ac:dyDescent="0.25">
      <c r="M7293" s="10"/>
      <c r="N7293"/>
      <c r="O7293"/>
      <c r="P7293" s="10"/>
    </row>
    <row r="7294" spans="13:16" x14ac:dyDescent="0.25">
      <c r="M7294" s="10"/>
      <c r="N7294"/>
      <c r="O7294"/>
      <c r="P7294" s="10"/>
    </row>
    <row r="7295" spans="13:16" x14ac:dyDescent="0.25">
      <c r="M7295" s="10"/>
      <c r="N7295"/>
      <c r="O7295"/>
      <c r="P7295" s="10"/>
    </row>
    <row r="7296" spans="13:16" x14ac:dyDescent="0.25">
      <c r="M7296" s="10"/>
      <c r="N7296"/>
      <c r="O7296"/>
      <c r="P7296" s="10"/>
    </row>
    <row r="7297" spans="13:16" x14ac:dyDescent="0.25">
      <c r="M7297" s="10"/>
      <c r="N7297"/>
      <c r="O7297"/>
      <c r="P7297" s="10"/>
    </row>
    <row r="7298" spans="13:16" x14ac:dyDescent="0.25">
      <c r="M7298" s="10"/>
      <c r="N7298"/>
      <c r="O7298"/>
      <c r="P7298" s="10"/>
    </row>
    <row r="7299" spans="13:16" x14ac:dyDescent="0.25">
      <c r="M7299" s="10"/>
      <c r="N7299"/>
      <c r="O7299"/>
      <c r="P7299" s="10"/>
    </row>
    <row r="7300" spans="13:16" x14ac:dyDescent="0.25">
      <c r="M7300" s="10"/>
      <c r="N7300"/>
      <c r="O7300"/>
      <c r="P7300" s="10"/>
    </row>
    <row r="7301" spans="13:16" x14ac:dyDescent="0.25">
      <c r="M7301" s="10"/>
      <c r="N7301"/>
      <c r="O7301"/>
      <c r="P7301" s="10"/>
    </row>
    <row r="7302" spans="13:16" x14ac:dyDescent="0.25">
      <c r="M7302" s="10"/>
      <c r="N7302"/>
      <c r="O7302"/>
      <c r="P7302" s="10"/>
    </row>
    <row r="7303" spans="13:16" x14ac:dyDescent="0.25">
      <c r="M7303" s="10"/>
      <c r="N7303"/>
      <c r="O7303"/>
      <c r="P7303" s="10"/>
    </row>
    <row r="7304" spans="13:16" x14ac:dyDescent="0.25">
      <c r="M7304" s="10"/>
      <c r="N7304"/>
      <c r="O7304"/>
      <c r="P7304" s="10"/>
    </row>
    <row r="7305" spans="13:16" x14ac:dyDescent="0.25">
      <c r="M7305" s="10"/>
      <c r="N7305"/>
      <c r="O7305"/>
      <c r="P7305" s="10"/>
    </row>
    <row r="7306" spans="13:16" x14ac:dyDescent="0.25">
      <c r="M7306" s="10"/>
      <c r="N7306"/>
      <c r="O7306"/>
      <c r="P7306" s="10"/>
    </row>
    <row r="7307" spans="13:16" x14ac:dyDescent="0.25">
      <c r="M7307" s="10"/>
      <c r="N7307"/>
      <c r="O7307"/>
      <c r="P7307" s="10"/>
    </row>
    <row r="7308" spans="13:16" x14ac:dyDescent="0.25">
      <c r="M7308" s="10"/>
      <c r="N7308"/>
      <c r="O7308"/>
      <c r="P7308" s="10"/>
    </row>
    <row r="7309" spans="13:16" x14ac:dyDescent="0.25">
      <c r="M7309" s="10"/>
      <c r="N7309"/>
      <c r="O7309"/>
      <c r="P7309" s="10"/>
    </row>
    <row r="7310" spans="13:16" x14ac:dyDescent="0.25">
      <c r="M7310" s="10"/>
      <c r="N7310"/>
      <c r="O7310"/>
      <c r="P7310" s="10"/>
    </row>
    <row r="7311" spans="13:16" x14ac:dyDescent="0.25">
      <c r="M7311" s="10"/>
      <c r="N7311"/>
      <c r="O7311"/>
      <c r="P7311" s="10"/>
    </row>
    <row r="7312" spans="13:16" x14ac:dyDescent="0.25">
      <c r="M7312" s="10"/>
      <c r="N7312"/>
      <c r="O7312"/>
      <c r="P7312" s="10"/>
    </row>
    <row r="7313" spans="13:16" x14ac:dyDescent="0.25">
      <c r="M7313" s="10"/>
      <c r="N7313"/>
      <c r="O7313"/>
      <c r="P7313" s="10"/>
    </row>
    <row r="7314" spans="13:16" x14ac:dyDescent="0.25">
      <c r="M7314" s="10"/>
      <c r="N7314"/>
      <c r="O7314"/>
      <c r="P7314" s="10"/>
    </row>
    <row r="7315" spans="13:16" x14ac:dyDescent="0.25">
      <c r="M7315" s="10"/>
      <c r="N7315"/>
      <c r="O7315"/>
      <c r="P7315" s="10"/>
    </row>
    <row r="7316" spans="13:16" x14ac:dyDescent="0.25">
      <c r="M7316" s="10"/>
      <c r="N7316"/>
      <c r="O7316"/>
      <c r="P7316" s="10"/>
    </row>
    <row r="7317" spans="13:16" x14ac:dyDescent="0.25">
      <c r="M7317" s="10"/>
      <c r="N7317"/>
      <c r="O7317"/>
      <c r="P7317" s="10"/>
    </row>
    <row r="7318" spans="13:16" x14ac:dyDescent="0.25">
      <c r="M7318" s="10"/>
      <c r="N7318"/>
      <c r="O7318"/>
      <c r="P7318" s="10"/>
    </row>
    <row r="7319" spans="13:16" x14ac:dyDescent="0.25">
      <c r="M7319" s="10"/>
      <c r="N7319"/>
      <c r="O7319"/>
      <c r="P7319" s="10"/>
    </row>
    <row r="7320" spans="13:16" x14ac:dyDescent="0.25">
      <c r="M7320" s="10"/>
      <c r="N7320"/>
      <c r="O7320"/>
      <c r="P7320" s="10"/>
    </row>
    <row r="7321" spans="13:16" x14ac:dyDescent="0.25">
      <c r="M7321" s="10"/>
      <c r="N7321"/>
      <c r="O7321"/>
      <c r="P7321" s="10"/>
    </row>
    <row r="7322" spans="13:16" x14ac:dyDescent="0.25">
      <c r="M7322" s="10"/>
      <c r="N7322"/>
      <c r="O7322"/>
      <c r="P7322" s="10"/>
    </row>
    <row r="7323" spans="13:16" x14ac:dyDescent="0.25">
      <c r="M7323" s="10"/>
      <c r="N7323"/>
      <c r="O7323"/>
      <c r="P7323" s="10"/>
    </row>
    <row r="7324" spans="13:16" x14ac:dyDescent="0.25">
      <c r="M7324" s="10"/>
      <c r="N7324"/>
      <c r="O7324"/>
      <c r="P7324" s="10"/>
    </row>
    <row r="7325" spans="13:16" x14ac:dyDescent="0.25">
      <c r="M7325" s="10"/>
      <c r="N7325"/>
      <c r="O7325"/>
      <c r="P7325" s="10"/>
    </row>
    <row r="7326" spans="13:16" x14ac:dyDescent="0.25">
      <c r="M7326" s="10"/>
      <c r="N7326"/>
      <c r="O7326"/>
      <c r="P7326" s="10"/>
    </row>
    <row r="7327" spans="13:16" x14ac:dyDescent="0.25">
      <c r="M7327" s="10"/>
      <c r="N7327"/>
      <c r="O7327"/>
      <c r="P7327" s="10"/>
    </row>
    <row r="7328" spans="13:16" x14ac:dyDescent="0.25">
      <c r="M7328" s="10"/>
      <c r="N7328"/>
      <c r="O7328"/>
      <c r="P7328" s="10"/>
    </row>
    <row r="7329" spans="13:16" x14ac:dyDescent="0.25">
      <c r="M7329" s="10"/>
      <c r="N7329"/>
      <c r="O7329"/>
      <c r="P7329" s="10"/>
    </row>
    <row r="7330" spans="13:16" x14ac:dyDescent="0.25">
      <c r="M7330" s="10"/>
      <c r="N7330"/>
      <c r="O7330"/>
      <c r="P7330" s="10"/>
    </row>
    <row r="7331" spans="13:16" x14ac:dyDescent="0.25">
      <c r="M7331" s="10"/>
      <c r="N7331"/>
      <c r="O7331"/>
      <c r="P7331" s="10"/>
    </row>
    <row r="7332" spans="13:16" x14ac:dyDescent="0.25">
      <c r="M7332" s="10"/>
      <c r="N7332"/>
      <c r="O7332"/>
      <c r="P7332" s="10"/>
    </row>
    <row r="7333" spans="13:16" x14ac:dyDescent="0.25">
      <c r="M7333" s="10"/>
      <c r="N7333"/>
      <c r="O7333"/>
      <c r="P7333" s="10"/>
    </row>
    <row r="7334" spans="13:16" x14ac:dyDescent="0.25">
      <c r="M7334" s="10"/>
      <c r="N7334"/>
      <c r="O7334"/>
      <c r="P7334" s="10"/>
    </row>
    <row r="7335" spans="13:16" x14ac:dyDescent="0.25">
      <c r="M7335" s="10"/>
      <c r="N7335"/>
      <c r="O7335"/>
      <c r="P7335" s="10"/>
    </row>
    <row r="7336" spans="13:16" x14ac:dyDescent="0.25">
      <c r="M7336" s="10"/>
      <c r="N7336"/>
      <c r="O7336"/>
      <c r="P7336" s="10"/>
    </row>
    <row r="7337" spans="13:16" x14ac:dyDescent="0.25">
      <c r="M7337" s="10"/>
      <c r="N7337"/>
      <c r="O7337"/>
      <c r="P7337" s="10"/>
    </row>
    <row r="7338" spans="13:16" x14ac:dyDescent="0.25">
      <c r="M7338" s="10"/>
      <c r="N7338"/>
      <c r="O7338"/>
      <c r="P7338" s="10"/>
    </row>
    <row r="7339" spans="13:16" x14ac:dyDescent="0.25">
      <c r="M7339" s="10"/>
      <c r="N7339"/>
      <c r="O7339"/>
      <c r="P7339" s="10"/>
    </row>
    <row r="7340" spans="13:16" x14ac:dyDescent="0.25">
      <c r="M7340" s="10"/>
      <c r="N7340"/>
      <c r="O7340"/>
      <c r="P7340" s="10"/>
    </row>
    <row r="7341" spans="13:16" x14ac:dyDescent="0.25">
      <c r="M7341" s="10"/>
      <c r="N7341"/>
      <c r="O7341"/>
      <c r="P7341" s="10"/>
    </row>
    <row r="7342" spans="13:16" x14ac:dyDescent="0.25">
      <c r="M7342" s="10"/>
      <c r="N7342"/>
      <c r="O7342"/>
      <c r="P7342" s="10"/>
    </row>
    <row r="7343" spans="13:16" x14ac:dyDescent="0.25">
      <c r="M7343" s="10"/>
      <c r="N7343"/>
      <c r="O7343"/>
      <c r="P7343" s="10"/>
    </row>
    <row r="7344" spans="13:16" x14ac:dyDescent="0.25">
      <c r="M7344" s="10"/>
      <c r="N7344"/>
      <c r="O7344"/>
      <c r="P7344" s="10"/>
    </row>
    <row r="7345" spans="13:16" x14ac:dyDescent="0.25">
      <c r="M7345" s="10"/>
      <c r="N7345"/>
      <c r="O7345"/>
      <c r="P7345" s="10"/>
    </row>
    <row r="7346" spans="13:16" x14ac:dyDescent="0.25">
      <c r="M7346" s="10"/>
      <c r="N7346"/>
      <c r="O7346"/>
      <c r="P7346" s="10"/>
    </row>
    <row r="7347" spans="13:16" x14ac:dyDescent="0.25">
      <c r="M7347" s="10"/>
      <c r="N7347"/>
      <c r="O7347"/>
      <c r="P7347" s="10"/>
    </row>
    <row r="7348" spans="13:16" x14ac:dyDescent="0.25">
      <c r="M7348" s="10"/>
      <c r="N7348"/>
      <c r="O7348"/>
      <c r="P7348" s="10"/>
    </row>
    <row r="7349" spans="13:16" x14ac:dyDescent="0.25">
      <c r="M7349" s="10"/>
      <c r="N7349"/>
      <c r="O7349"/>
      <c r="P7349" s="10"/>
    </row>
    <row r="7350" spans="13:16" x14ac:dyDescent="0.25">
      <c r="M7350" s="10"/>
      <c r="N7350"/>
      <c r="O7350"/>
      <c r="P7350" s="10"/>
    </row>
    <row r="7351" spans="13:16" x14ac:dyDescent="0.25">
      <c r="M7351" s="10"/>
      <c r="N7351"/>
      <c r="O7351"/>
      <c r="P7351" s="10"/>
    </row>
    <row r="7352" spans="13:16" x14ac:dyDescent="0.25">
      <c r="M7352" s="10"/>
      <c r="N7352"/>
      <c r="O7352"/>
      <c r="P7352" s="10"/>
    </row>
    <row r="7353" spans="13:16" x14ac:dyDescent="0.25">
      <c r="M7353" s="10"/>
      <c r="N7353"/>
      <c r="O7353"/>
      <c r="P7353" s="10"/>
    </row>
    <row r="7354" spans="13:16" x14ac:dyDescent="0.25">
      <c r="M7354" s="10"/>
      <c r="N7354"/>
      <c r="O7354"/>
      <c r="P7354" s="10"/>
    </row>
    <row r="7355" spans="13:16" x14ac:dyDescent="0.25">
      <c r="M7355" s="10"/>
      <c r="N7355"/>
      <c r="O7355"/>
      <c r="P7355" s="10"/>
    </row>
    <row r="7356" spans="13:16" x14ac:dyDescent="0.25">
      <c r="M7356" s="10"/>
      <c r="N7356"/>
      <c r="O7356"/>
      <c r="P7356" s="10"/>
    </row>
    <row r="7357" spans="13:16" x14ac:dyDescent="0.25">
      <c r="M7357" s="10"/>
      <c r="N7357"/>
      <c r="O7357"/>
      <c r="P7357" s="10"/>
    </row>
    <row r="7358" spans="13:16" x14ac:dyDescent="0.25">
      <c r="M7358" s="10"/>
      <c r="N7358"/>
      <c r="O7358"/>
      <c r="P7358" s="10"/>
    </row>
    <row r="7359" spans="13:16" x14ac:dyDescent="0.25">
      <c r="M7359" s="10"/>
      <c r="N7359"/>
      <c r="O7359"/>
      <c r="P7359" s="10"/>
    </row>
    <row r="7360" spans="13:16" x14ac:dyDescent="0.25">
      <c r="M7360" s="10"/>
      <c r="N7360"/>
      <c r="O7360"/>
      <c r="P7360" s="10"/>
    </row>
    <row r="7361" spans="13:16" x14ac:dyDescent="0.25">
      <c r="M7361" s="10"/>
      <c r="N7361"/>
      <c r="O7361"/>
      <c r="P7361" s="10"/>
    </row>
    <row r="7362" spans="13:16" x14ac:dyDescent="0.25">
      <c r="M7362" s="10"/>
      <c r="N7362"/>
      <c r="O7362"/>
      <c r="P7362" s="10"/>
    </row>
    <row r="7363" spans="13:16" x14ac:dyDescent="0.25">
      <c r="M7363" s="10"/>
      <c r="N7363"/>
      <c r="O7363"/>
      <c r="P7363" s="10"/>
    </row>
    <row r="7364" spans="13:16" x14ac:dyDescent="0.25">
      <c r="M7364" s="10"/>
      <c r="N7364"/>
      <c r="O7364"/>
      <c r="P7364" s="10"/>
    </row>
    <row r="7365" spans="13:16" x14ac:dyDescent="0.25">
      <c r="M7365" s="10"/>
      <c r="N7365"/>
      <c r="O7365"/>
      <c r="P7365" s="10"/>
    </row>
    <row r="7366" spans="13:16" x14ac:dyDescent="0.25">
      <c r="M7366" s="10"/>
      <c r="N7366"/>
      <c r="O7366"/>
      <c r="P7366" s="10"/>
    </row>
    <row r="7367" spans="13:16" x14ac:dyDescent="0.25">
      <c r="M7367" s="10"/>
      <c r="N7367"/>
      <c r="O7367"/>
      <c r="P7367" s="10"/>
    </row>
    <row r="7368" spans="13:16" x14ac:dyDescent="0.25">
      <c r="M7368" s="10"/>
      <c r="N7368"/>
      <c r="O7368"/>
      <c r="P7368" s="10"/>
    </row>
    <row r="7369" spans="13:16" x14ac:dyDescent="0.25">
      <c r="M7369" s="10"/>
      <c r="N7369"/>
      <c r="O7369"/>
      <c r="P7369" s="10"/>
    </row>
    <row r="7370" spans="13:16" x14ac:dyDescent="0.25">
      <c r="M7370" s="10"/>
      <c r="N7370"/>
      <c r="O7370"/>
      <c r="P7370" s="10"/>
    </row>
    <row r="7371" spans="13:16" x14ac:dyDescent="0.25">
      <c r="M7371" s="10"/>
      <c r="N7371"/>
      <c r="O7371"/>
      <c r="P7371" s="10"/>
    </row>
    <row r="7372" spans="13:16" x14ac:dyDescent="0.25">
      <c r="M7372" s="10"/>
      <c r="N7372"/>
      <c r="O7372"/>
      <c r="P7372" s="10"/>
    </row>
    <row r="7373" spans="13:16" x14ac:dyDescent="0.25">
      <c r="M7373" s="10"/>
      <c r="N7373"/>
      <c r="O7373"/>
      <c r="P7373" s="10"/>
    </row>
    <row r="7374" spans="13:16" x14ac:dyDescent="0.25">
      <c r="M7374" s="10"/>
      <c r="N7374"/>
      <c r="O7374"/>
      <c r="P7374" s="10"/>
    </row>
    <row r="7375" spans="13:16" x14ac:dyDescent="0.25">
      <c r="M7375" s="10"/>
      <c r="N7375"/>
      <c r="O7375"/>
      <c r="P7375" s="10"/>
    </row>
    <row r="7376" spans="13:16" x14ac:dyDescent="0.25">
      <c r="M7376" s="10"/>
      <c r="N7376"/>
      <c r="O7376"/>
      <c r="P7376" s="10"/>
    </row>
    <row r="7377" spans="13:16" x14ac:dyDescent="0.25">
      <c r="M7377" s="10"/>
      <c r="N7377"/>
      <c r="O7377"/>
      <c r="P7377" s="10"/>
    </row>
    <row r="7378" spans="13:16" x14ac:dyDescent="0.25">
      <c r="M7378" s="10"/>
      <c r="N7378"/>
      <c r="O7378"/>
      <c r="P7378" s="10"/>
    </row>
    <row r="7379" spans="13:16" x14ac:dyDescent="0.25">
      <c r="M7379" s="10"/>
      <c r="N7379"/>
      <c r="O7379"/>
      <c r="P7379" s="10"/>
    </row>
    <row r="7380" spans="13:16" x14ac:dyDescent="0.25">
      <c r="M7380" s="10"/>
      <c r="N7380"/>
      <c r="O7380"/>
      <c r="P7380" s="10"/>
    </row>
    <row r="7381" spans="13:16" x14ac:dyDescent="0.25">
      <c r="M7381" s="10"/>
      <c r="N7381"/>
      <c r="O7381"/>
      <c r="P7381" s="10"/>
    </row>
    <row r="7382" spans="13:16" x14ac:dyDescent="0.25">
      <c r="M7382" s="10"/>
      <c r="N7382"/>
      <c r="O7382"/>
      <c r="P7382" s="10"/>
    </row>
    <row r="7383" spans="13:16" x14ac:dyDescent="0.25">
      <c r="M7383" s="10"/>
      <c r="N7383"/>
      <c r="O7383"/>
      <c r="P7383" s="10"/>
    </row>
    <row r="7384" spans="13:16" x14ac:dyDescent="0.25">
      <c r="M7384" s="10"/>
      <c r="N7384"/>
      <c r="O7384"/>
      <c r="P7384" s="10"/>
    </row>
    <row r="7385" spans="13:16" x14ac:dyDescent="0.25">
      <c r="M7385" s="10"/>
      <c r="N7385"/>
      <c r="O7385"/>
      <c r="P7385" s="10"/>
    </row>
    <row r="7386" spans="13:16" x14ac:dyDescent="0.25">
      <c r="M7386" s="10"/>
      <c r="N7386"/>
      <c r="O7386"/>
      <c r="P7386" s="10"/>
    </row>
    <row r="7387" spans="13:16" x14ac:dyDescent="0.25">
      <c r="M7387" s="10"/>
      <c r="N7387"/>
      <c r="O7387"/>
      <c r="P7387" s="10"/>
    </row>
    <row r="7388" spans="13:16" x14ac:dyDescent="0.25">
      <c r="M7388" s="10"/>
      <c r="N7388"/>
      <c r="O7388"/>
      <c r="P7388" s="10"/>
    </row>
    <row r="7389" spans="13:16" x14ac:dyDescent="0.25">
      <c r="M7389" s="10"/>
      <c r="N7389"/>
      <c r="O7389"/>
      <c r="P7389" s="10"/>
    </row>
    <row r="7390" spans="13:16" x14ac:dyDescent="0.25">
      <c r="M7390" s="10"/>
      <c r="N7390"/>
      <c r="O7390"/>
      <c r="P7390" s="10"/>
    </row>
    <row r="7391" spans="13:16" x14ac:dyDescent="0.25">
      <c r="M7391" s="10"/>
      <c r="N7391"/>
      <c r="O7391"/>
      <c r="P7391" s="10"/>
    </row>
    <row r="7392" spans="13:16" x14ac:dyDescent="0.25">
      <c r="M7392" s="10"/>
      <c r="N7392"/>
      <c r="O7392"/>
      <c r="P7392" s="10"/>
    </row>
    <row r="7393" spans="13:16" x14ac:dyDescent="0.25">
      <c r="M7393" s="10"/>
      <c r="N7393"/>
      <c r="O7393"/>
      <c r="P7393" s="10"/>
    </row>
    <row r="7394" spans="13:16" x14ac:dyDescent="0.25">
      <c r="M7394" s="10"/>
      <c r="N7394"/>
      <c r="O7394"/>
      <c r="P7394" s="10"/>
    </row>
    <row r="7395" spans="13:16" x14ac:dyDescent="0.25">
      <c r="M7395" s="10"/>
      <c r="N7395"/>
      <c r="O7395"/>
      <c r="P7395" s="10"/>
    </row>
    <row r="7396" spans="13:16" x14ac:dyDescent="0.25">
      <c r="M7396" s="10"/>
      <c r="N7396"/>
      <c r="O7396"/>
      <c r="P7396" s="10"/>
    </row>
    <row r="7397" spans="13:16" x14ac:dyDescent="0.25">
      <c r="M7397" s="10"/>
      <c r="N7397"/>
      <c r="O7397"/>
      <c r="P7397" s="10"/>
    </row>
    <row r="7398" spans="13:16" x14ac:dyDescent="0.25">
      <c r="M7398" s="10"/>
      <c r="N7398"/>
      <c r="O7398"/>
      <c r="P7398" s="10"/>
    </row>
    <row r="7399" spans="13:16" x14ac:dyDescent="0.25">
      <c r="M7399" s="10"/>
      <c r="N7399"/>
      <c r="O7399"/>
      <c r="P7399" s="10"/>
    </row>
    <row r="7400" spans="13:16" x14ac:dyDescent="0.25">
      <c r="M7400" s="10"/>
      <c r="N7400"/>
      <c r="O7400"/>
      <c r="P7400" s="10"/>
    </row>
    <row r="7401" spans="13:16" x14ac:dyDescent="0.25">
      <c r="M7401" s="10"/>
      <c r="N7401"/>
      <c r="O7401"/>
      <c r="P7401" s="10"/>
    </row>
    <row r="7402" spans="13:16" x14ac:dyDescent="0.25">
      <c r="M7402" s="10"/>
      <c r="N7402"/>
      <c r="O7402"/>
      <c r="P7402" s="10"/>
    </row>
    <row r="7403" spans="13:16" x14ac:dyDescent="0.25">
      <c r="M7403" s="10"/>
      <c r="N7403"/>
      <c r="O7403"/>
      <c r="P7403" s="10"/>
    </row>
    <row r="7404" spans="13:16" x14ac:dyDescent="0.25">
      <c r="M7404" s="10"/>
      <c r="N7404"/>
      <c r="O7404"/>
      <c r="P7404" s="10"/>
    </row>
    <row r="7405" spans="13:16" x14ac:dyDescent="0.25">
      <c r="M7405" s="10"/>
      <c r="N7405"/>
      <c r="O7405"/>
      <c r="P7405" s="10"/>
    </row>
    <row r="7406" spans="13:16" x14ac:dyDescent="0.25">
      <c r="M7406" s="10"/>
      <c r="N7406"/>
      <c r="O7406"/>
      <c r="P7406" s="10"/>
    </row>
    <row r="7407" spans="13:16" x14ac:dyDescent="0.25">
      <c r="M7407" s="10"/>
      <c r="N7407"/>
      <c r="O7407"/>
      <c r="P7407" s="10"/>
    </row>
    <row r="7408" spans="13:16" x14ac:dyDescent="0.25">
      <c r="M7408" s="10"/>
      <c r="N7408"/>
      <c r="O7408"/>
      <c r="P7408" s="10"/>
    </row>
    <row r="7409" spans="13:16" x14ac:dyDescent="0.25">
      <c r="M7409" s="10"/>
      <c r="N7409"/>
      <c r="O7409"/>
      <c r="P7409" s="10"/>
    </row>
    <row r="7410" spans="13:16" x14ac:dyDescent="0.25">
      <c r="M7410" s="10"/>
      <c r="N7410"/>
      <c r="O7410"/>
      <c r="P7410" s="10"/>
    </row>
    <row r="7411" spans="13:16" x14ac:dyDescent="0.25">
      <c r="M7411" s="10"/>
      <c r="N7411"/>
      <c r="O7411"/>
      <c r="P7411" s="10"/>
    </row>
    <row r="7412" spans="13:16" x14ac:dyDescent="0.25">
      <c r="M7412" s="10"/>
      <c r="N7412"/>
      <c r="O7412"/>
      <c r="P7412" s="10"/>
    </row>
    <row r="7413" spans="13:16" x14ac:dyDescent="0.25">
      <c r="M7413" s="10"/>
      <c r="N7413"/>
      <c r="O7413"/>
      <c r="P7413" s="10"/>
    </row>
    <row r="7414" spans="13:16" x14ac:dyDescent="0.25">
      <c r="M7414" s="10"/>
      <c r="N7414"/>
      <c r="O7414"/>
      <c r="P7414" s="10"/>
    </row>
    <row r="7415" spans="13:16" x14ac:dyDescent="0.25">
      <c r="M7415" s="10"/>
      <c r="N7415"/>
      <c r="O7415"/>
      <c r="P7415" s="10"/>
    </row>
    <row r="7416" spans="13:16" x14ac:dyDescent="0.25">
      <c r="M7416" s="10"/>
      <c r="N7416"/>
      <c r="O7416"/>
      <c r="P7416" s="10"/>
    </row>
    <row r="7417" spans="13:16" x14ac:dyDescent="0.25">
      <c r="M7417" s="10"/>
      <c r="N7417"/>
      <c r="O7417"/>
      <c r="P7417" s="10"/>
    </row>
    <row r="7418" spans="13:16" x14ac:dyDescent="0.25">
      <c r="M7418" s="10"/>
      <c r="N7418"/>
      <c r="O7418"/>
      <c r="P7418" s="10"/>
    </row>
    <row r="7419" spans="13:16" x14ac:dyDescent="0.25">
      <c r="M7419" s="10"/>
      <c r="N7419"/>
      <c r="O7419"/>
      <c r="P7419" s="10"/>
    </row>
    <row r="7420" spans="13:16" x14ac:dyDescent="0.25">
      <c r="M7420" s="10"/>
      <c r="N7420"/>
      <c r="O7420"/>
      <c r="P7420" s="10"/>
    </row>
    <row r="7421" spans="13:16" x14ac:dyDescent="0.25">
      <c r="M7421" s="10"/>
      <c r="N7421"/>
      <c r="O7421"/>
      <c r="P7421" s="10"/>
    </row>
    <row r="7422" spans="13:16" x14ac:dyDescent="0.25">
      <c r="M7422" s="10"/>
      <c r="N7422"/>
      <c r="O7422"/>
      <c r="P7422" s="10"/>
    </row>
    <row r="7423" spans="13:16" x14ac:dyDescent="0.25">
      <c r="M7423" s="10"/>
      <c r="N7423"/>
      <c r="O7423"/>
      <c r="P7423" s="10"/>
    </row>
    <row r="7424" spans="13:16" x14ac:dyDescent="0.25">
      <c r="M7424" s="10"/>
      <c r="N7424"/>
      <c r="O7424"/>
      <c r="P7424" s="10"/>
    </row>
    <row r="7425" spans="13:16" x14ac:dyDescent="0.25">
      <c r="M7425" s="10"/>
      <c r="N7425"/>
      <c r="O7425"/>
      <c r="P7425" s="10"/>
    </row>
    <row r="7426" spans="13:16" x14ac:dyDescent="0.25">
      <c r="M7426" s="10"/>
      <c r="N7426"/>
      <c r="O7426"/>
      <c r="P7426" s="10"/>
    </row>
    <row r="7427" spans="13:16" x14ac:dyDescent="0.25">
      <c r="M7427" s="10"/>
      <c r="N7427"/>
      <c r="O7427"/>
      <c r="P7427" s="10"/>
    </row>
    <row r="7428" spans="13:16" x14ac:dyDescent="0.25">
      <c r="M7428" s="10"/>
      <c r="N7428"/>
      <c r="O7428"/>
      <c r="P7428" s="10"/>
    </row>
    <row r="7429" spans="13:16" x14ac:dyDescent="0.25">
      <c r="M7429" s="10"/>
      <c r="N7429"/>
      <c r="O7429"/>
      <c r="P7429" s="10"/>
    </row>
    <row r="7430" spans="13:16" x14ac:dyDescent="0.25">
      <c r="M7430" s="10"/>
      <c r="N7430"/>
      <c r="O7430"/>
      <c r="P7430" s="10"/>
    </row>
    <row r="7431" spans="13:16" x14ac:dyDescent="0.25">
      <c r="M7431" s="10"/>
      <c r="N7431"/>
      <c r="O7431"/>
      <c r="P7431" s="10"/>
    </row>
    <row r="7432" spans="13:16" x14ac:dyDescent="0.25">
      <c r="M7432" s="10"/>
      <c r="N7432"/>
      <c r="O7432"/>
      <c r="P7432" s="10"/>
    </row>
    <row r="7433" spans="13:16" x14ac:dyDescent="0.25">
      <c r="M7433" s="10"/>
      <c r="N7433"/>
      <c r="O7433"/>
      <c r="P7433" s="10"/>
    </row>
    <row r="7434" spans="13:16" x14ac:dyDescent="0.25">
      <c r="M7434" s="10"/>
      <c r="N7434"/>
      <c r="O7434"/>
      <c r="P7434" s="10"/>
    </row>
    <row r="7435" spans="13:16" x14ac:dyDescent="0.25">
      <c r="M7435" s="10"/>
      <c r="N7435"/>
      <c r="O7435"/>
      <c r="P7435" s="10"/>
    </row>
    <row r="7436" spans="13:16" x14ac:dyDescent="0.25">
      <c r="M7436" s="10"/>
      <c r="N7436"/>
      <c r="O7436"/>
      <c r="P7436" s="10"/>
    </row>
    <row r="7437" spans="13:16" x14ac:dyDescent="0.25">
      <c r="M7437" s="10"/>
      <c r="N7437"/>
      <c r="O7437"/>
      <c r="P7437" s="10"/>
    </row>
    <row r="7438" spans="13:16" x14ac:dyDescent="0.25">
      <c r="M7438" s="10"/>
      <c r="N7438"/>
      <c r="O7438"/>
      <c r="P7438" s="10"/>
    </row>
    <row r="7439" spans="13:16" x14ac:dyDescent="0.25">
      <c r="M7439" s="10"/>
      <c r="N7439"/>
      <c r="O7439"/>
      <c r="P7439" s="10"/>
    </row>
    <row r="7440" spans="13:16" x14ac:dyDescent="0.25">
      <c r="M7440" s="10"/>
      <c r="N7440"/>
      <c r="O7440"/>
      <c r="P7440" s="10"/>
    </row>
    <row r="7441" spans="13:16" x14ac:dyDescent="0.25">
      <c r="M7441" s="10"/>
      <c r="N7441"/>
      <c r="O7441"/>
      <c r="P7441" s="10"/>
    </row>
    <row r="7442" spans="13:16" x14ac:dyDescent="0.25">
      <c r="M7442" s="10"/>
      <c r="N7442"/>
      <c r="O7442"/>
      <c r="P7442" s="10"/>
    </row>
    <row r="7443" spans="13:16" x14ac:dyDescent="0.25">
      <c r="M7443" s="10"/>
      <c r="N7443"/>
      <c r="O7443"/>
      <c r="P7443" s="10"/>
    </row>
    <row r="7444" spans="13:16" x14ac:dyDescent="0.25">
      <c r="M7444" s="10"/>
      <c r="N7444"/>
      <c r="O7444"/>
      <c r="P7444" s="10"/>
    </row>
    <row r="7445" spans="13:16" x14ac:dyDescent="0.25">
      <c r="M7445" s="10"/>
      <c r="N7445"/>
      <c r="O7445"/>
      <c r="P7445" s="10"/>
    </row>
    <row r="7446" spans="13:16" x14ac:dyDescent="0.25">
      <c r="M7446" s="10"/>
      <c r="N7446"/>
      <c r="O7446"/>
      <c r="P7446" s="10"/>
    </row>
    <row r="7447" spans="13:16" x14ac:dyDescent="0.25">
      <c r="M7447" s="10"/>
      <c r="N7447"/>
      <c r="O7447"/>
      <c r="P7447" s="10"/>
    </row>
    <row r="7448" spans="13:16" x14ac:dyDescent="0.25">
      <c r="M7448" s="10"/>
      <c r="N7448"/>
      <c r="O7448"/>
      <c r="P7448" s="10"/>
    </row>
    <row r="7449" spans="13:16" x14ac:dyDescent="0.25">
      <c r="M7449" s="10"/>
      <c r="N7449"/>
      <c r="O7449"/>
      <c r="P7449" s="10"/>
    </row>
    <row r="7450" spans="13:16" x14ac:dyDescent="0.25">
      <c r="M7450" s="10"/>
      <c r="N7450"/>
      <c r="O7450"/>
      <c r="P7450" s="10"/>
    </row>
    <row r="7451" spans="13:16" x14ac:dyDescent="0.25">
      <c r="M7451" s="10"/>
      <c r="N7451"/>
      <c r="O7451"/>
      <c r="P7451" s="10"/>
    </row>
    <row r="7452" spans="13:16" x14ac:dyDescent="0.25">
      <c r="M7452" s="10"/>
      <c r="N7452"/>
      <c r="O7452"/>
      <c r="P7452" s="10"/>
    </row>
    <row r="7453" spans="13:16" x14ac:dyDescent="0.25">
      <c r="M7453" s="10"/>
      <c r="N7453"/>
      <c r="O7453"/>
      <c r="P7453" s="10"/>
    </row>
    <row r="7454" spans="13:16" x14ac:dyDescent="0.25">
      <c r="M7454" s="10"/>
      <c r="N7454"/>
      <c r="O7454"/>
      <c r="P7454" s="10"/>
    </row>
    <row r="7455" spans="13:16" x14ac:dyDescent="0.25">
      <c r="M7455" s="10"/>
      <c r="N7455"/>
      <c r="O7455"/>
      <c r="P7455" s="10"/>
    </row>
    <row r="7456" spans="13:16" x14ac:dyDescent="0.25">
      <c r="M7456" s="10"/>
      <c r="N7456"/>
      <c r="O7456"/>
      <c r="P7456" s="10"/>
    </row>
    <row r="7457" spans="13:16" x14ac:dyDescent="0.25">
      <c r="M7457" s="10"/>
      <c r="N7457"/>
      <c r="O7457"/>
      <c r="P7457" s="10"/>
    </row>
    <row r="7458" spans="13:16" x14ac:dyDescent="0.25">
      <c r="M7458" s="10"/>
      <c r="N7458"/>
      <c r="O7458"/>
      <c r="P7458" s="10"/>
    </row>
    <row r="7459" spans="13:16" x14ac:dyDescent="0.25">
      <c r="M7459" s="10"/>
      <c r="N7459"/>
      <c r="O7459"/>
      <c r="P7459" s="10"/>
    </row>
    <row r="7460" spans="13:16" x14ac:dyDescent="0.25">
      <c r="M7460" s="10"/>
      <c r="N7460"/>
      <c r="O7460"/>
      <c r="P7460" s="10"/>
    </row>
    <row r="7461" spans="13:16" x14ac:dyDescent="0.25">
      <c r="M7461" s="10"/>
      <c r="N7461"/>
      <c r="O7461"/>
      <c r="P7461" s="10"/>
    </row>
    <row r="7462" spans="13:16" x14ac:dyDescent="0.25">
      <c r="M7462" s="10"/>
      <c r="N7462"/>
      <c r="O7462"/>
      <c r="P7462" s="10"/>
    </row>
    <row r="7463" spans="13:16" x14ac:dyDescent="0.25">
      <c r="M7463" s="10"/>
      <c r="N7463"/>
      <c r="O7463"/>
      <c r="P7463" s="10"/>
    </row>
    <row r="7464" spans="13:16" x14ac:dyDescent="0.25">
      <c r="M7464" s="10"/>
      <c r="N7464"/>
      <c r="O7464"/>
      <c r="P7464" s="10"/>
    </row>
    <row r="7465" spans="13:16" x14ac:dyDescent="0.25">
      <c r="M7465" s="10"/>
      <c r="N7465"/>
      <c r="O7465"/>
      <c r="P7465" s="10"/>
    </row>
    <row r="7466" spans="13:16" x14ac:dyDescent="0.25">
      <c r="M7466" s="10"/>
      <c r="N7466"/>
      <c r="O7466"/>
      <c r="P7466" s="10"/>
    </row>
    <row r="7467" spans="13:16" x14ac:dyDescent="0.25">
      <c r="M7467" s="10"/>
      <c r="N7467"/>
      <c r="O7467"/>
      <c r="P7467" s="10"/>
    </row>
    <row r="7468" spans="13:16" x14ac:dyDescent="0.25">
      <c r="M7468" s="10"/>
      <c r="N7468"/>
      <c r="O7468"/>
      <c r="P7468" s="10"/>
    </row>
    <row r="7469" spans="13:16" x14ac:dyDescent="0.25">
      <c r="M7469" s="10"/>
      <c r="N7469"/>
      <c r="O7469"/>
      <c r="P7469" s="10"/>
    </row>
    <row r="7470" spans="13:16" x14ac:dyDescent="0.25">
      <c r="M7470" s="10"/>
      <c r="N7470"/>
      <c r="O7470"/>
      <c r="P7470" s="10"/>
    </row>
    <row r="7471" spans="13:16" x14ac:dyDescent="0.25">
      <c r="M7471" s="10"/>
      <c r="N7471"/>
      <c r="O7471"/>
      <c r="P7471" s="10"/>
    </row>
    <row r="7472" spans="13:16" x14ac:dyDescent="0.25">
      <c r="M7472" s="10"/>
      <c r="N7472"/>
      <c r="O7472"/>
      <c r="P7472" s="10"/>
    </row>
    <row r="7473" spans="13:16" x14ac:dyDescent="0.25">
      <c r="M7473" s="10"/>
      <c r="N7473"/>
      <c r="O7473"/>
      <c r="P7473" s="10"/>
    </row>
    <row r="7474" spans="13:16" x14ac:dyDescent="0.25">
      <c r="M7474" s="10"/>
      <c r="N7474"/>
      <c r="O7474"/>
      <c r="P7474" s="10"/>
    </row>
    <row r="7475" spans="13:16" x14ac:dyDescent="0.25">
      <c r="M7475" s="10"/>
      <c r="N7475"/>
      <c r="O7475"/>
      <c r="P7475" s="10"/>
    </row>
    <row r="7476" spans="13:16" x14ac:dyDescent="0.25">
      <c r="M7476" s="10"/>
      <c r="N7476"/>
      <c r="O7476"/>
      <c r="P7476" s="10"/>
    </row>
    <row r="7477" spans="13:16" x14ac:dyDescent="0.25">
      <c r="M7477" s="10"/>
      <c r="N7477"/>
      <c r="O7477"/>
      <c r="P7477" s="10"/>
    </row>
    <row r="7478" spans="13:16" x14ac:dyDescent="0.25">
      <c r="M7478" s="10"/>
      <c r="N7478"/>
      <c r="O7478"/>
      <c r="P7478" s="10"/>
    </row>
    <row r="7479" spans="13:16" x14ac:dyDescent="0.25">
      <c r="M7479" s="10"/>
      <c r="N7479"/>
      <c r="O7479"/>
      <c r="P7479" s="10"/>
    </row>
    <row r="7480" spans="13:16" x14ac:dyDescent="0.25">
      <c r="M7480" s="10"/>
      <c r="N7480"/>
      <c r="O7480"/>
      <c r="P7480" s="10"/>
    </row>
    <row r="7481" spans="13:16" x14ac:dyDescent="0.25">
      <c r="M7481" s="10"/>
      <c r="N7481"/>
      <c r="O7481"/>
      <c r="P7481" s="10"/>
    </row>
    <row r="7482" spans="13:16" x14ac:dyDescent="0.25">
      <c r="M7482" s="10"/>
      <c r="N7482"/>
      <c r="O7482"/>
      <c r="P7482" s="10"/>
    </row>
    <row r="7483" spans="13:16" x14ac:dyDescent="0.25">
      <c r="M7483" s="10"/>
      <c r="N7483"/>
      <c r="O7483"/>
      <c r="P7483" s="10"/>
    </row>
    <row r="7484" spans="13:16" x14ac:dyDescent="0.25">
      <c r="M7484" s="10"/>
      <c r="N7484"/>
      <c r="O7484"/>
      <c r="P7484" s="10"/>
    </row>
    <row r="7485" spans="13:16" x14ac:dyDescent="0.25">
      <c r="M7485" s="10"/>
      <c r="N7485"/>
      <c r="O7485"/>
      <c r="P7485" s="10"/>
    </row>
    <row r="7486" spans="13:16" x14ac:dyDescent="0.25">
      <c r="M7486" s="10"/>
      <c r="N7486"/>
      <c r="O7486"/>
      <c r="P7486" s="10"/>
    </row>
    <row r="7487" spans="13:16" x14ac:dyDescent="0.25">
      <c r="M7487" s="10"/>
      <c r="N7487"/>
      <c r="O7487"/>
      <c r="P7487" s="10"/>
    </row>
    <row r="7488" spans="13:16" x14ac:dyDescent="0.25">
      <c r="M7488" s="10"/>
      <c r="N7488"/>
      <c r="O7488"/>
      <c r="P7488" s="10"/>
    </row>
    <row r="7489" spans="13:16" x14ac:dyDescent="0.25">
      <c r="M7489" s="10"/>
      <c r="N7489"/>
      <c r="O7489"/>
      <c r="P7489" s="10"/>
    </row>
    <row r="7490" spans="13:16" x14ac:dyDescent="0.25">
      <c r="M7490" s="10"/>
      <c r="N7490"/>
      <c r="O7490"/>
      <c r="P7490" s="10"/>
    </row>
    <row r="7491" spans="13:16" x14ac:dyDescent="0.25">
      <c r="M7491" s="10"/>
      <c r="N7491"/>
      <c r="O7491"/>
      <c r="P7491" s="10"/>
    </row>
    <row r="7492" spans="13:16" x14ac:dyDescent="0.25">
      <c r="M7492" s="10"/>
      <c r="N7492"/>
      <c r="O7492"/>
      <c r="P7492" s="10"/>
    </row>
    <row r="7493" spans="13:16" x14ac:dyDescent="0.25">
      <c r="M7493" s="10"/>
      <c r="N7493"/>
      <c r="O7493"/>
      <c r="P7493" s="10"/>
    </row>
    <row r="7494" spans="13:16" x14ac:dyDescent="0.25">
      <c r="M7494" s="10"/>
      <c r="N7494"/>
      <c r="O7494"/>
      <c r="P7494" s="10"/>
    </row>
    <row r="7495" spans="13:16" x14ac:dyDescent="0.25">
      <c r="M7495" s="10"/>
      <c r="N7495"/>
      <c r="O7495"/>
      <c r="P7495" s="10"/>
    </row>
    <row r="7496" spans="13:16" x14ac:dyDescent="0.25">
      <c r="M7496" s="10"/>
      <c r="N7496"/>
      <c r="O7496"/>
      <c r="P7496" s="10"/>
    </row>
    <row r="7497" spans="13:16" x14ac:dyDescent="0.25">
      <c r="M7497" s="10"/>
      <c r="N7497"/>
      <c r="O7497"/>
      <c r="P7497" s="10"/>
    </row>
    <row r="7498" spans="13:16" x14ac:dyDescent="0.25">
      <c r="M7498" s="10"/>
      <c r="N7498"/>
      <c r="O7498"/>
      <c r="P7498" s="10"/>
    </row>
    <row r="7499" spans="13:16" x14ac:dyDescent="0.25">
      <c r="M7499" s="10"/>
      <c r="N7499"/>
      <c r="O7499"/>
      <c r="P7499" s="10"/>
    </row>
    <row r="7500" spans="13:16" x14ac:dyDescent="0.25">
      <c r="M7500" s="10"/>
      <c r="N7500"/>
      <c r="O7500"/>
      <c r="P7500" s="10"/>
    </row>
    <row r="7501" spans="13:16" x14ac:dyDescent="0.25">
      <c r="M7501" s="10"/>
      <c r="N7501"/>
      <c r="O7501"/>
      <c r="P7501" s="10"/>
    </row>
    <row r="7502" spans="13:16" x14ac:dyDescent="0.25">
      <c r="M7502" s="10"/>
      <c r="N7502"/>
      <c r="O7502"/>
      <c r="P7502" s="10"/>
    </row>
    <row r="7503" spans="13:16" x14ac:dyDescent="0.25">
      <c r="M7503" s="10"/>
      <c r="N7503"/>
      <c r="O7503"/>
      <c r="P7503" s="10"/>
    </row>
    <row r="7504" spans="13:16" x14ac:dyDescent="0.25">
      <c r="M7504" s="10"/>
      <c r="N7504"/>
      <c r="O7504"/>
      <c r="P7504" s="10"/>
    </row>
    <row r="7505" spans="13:16" x14ac:dyDescent="0.25">
      <c r="M7505" s="10"/>
      <c r="N7505"/>
      <c r="O7505"/>
      <c r="P7505" s="10"/>
    </row>
    <row r="7506" spans="13:16" x14ac:dyDescent="0.25">
      <c r="M7506" s="10"/>
      <c r="N7506"/>
      <c r="O7506"/>
      <c r="P7506" s="10"/>
    </row>
    <row r="7507" spans="13:16" x14ac:dyDescent="0.25">
      <c r="M7507" s="10"/>
      <c r="N7507"/>
      <c r="O7507"/>
      <c r="P7507" s="10"/>
    </row>
    <row r="7508" spans="13:16" x14ac:dyDescent="0.25">
      <c r="M7508" s="10"/>
      <c r="N7508"/>
      <c r="O7508"/>
      <c r="P7508" s="10"/>
    </row>
    <row r="7509" spans="13:16" x14ac:dyDescent="0.25">
      <c r="M7509" s="10"/>
      <c r="N7509"/>
      <c r="O7509"/>
      <c r="P7509" s="10"/>
    </row>
    <row r="7510" spans="13:16" x14ac:dyDescent="0.25">
      <c r="M7510" s="10"/>
      <c r="N7510"/>
      <c r="O7510"/>
      <c r="P7510" s="10"/>
    </row>
    <row r="7511" spans="13:16" x14ac:dyDescent="0.25">
      <c r="M7511" s="10"/>
      <c r="N7511"/>
      <c r="O7511"/>
      <c r="P7511" s="10"/>
    </row>
    <row r="7512" spans="13:16" x14ac:dyDescent="0.25">
      <c r="M7512" s="10"/>
      <c r="N7512"/>
      <c r="O7512"/>
      <c r="P7512" s="10"/>
    </row>
    <row r="7513" spans="13:16" x14ac:dyDescent="0.25">
      <c r="M7513" s="10"/>
      <c r="N7513"/>
      <c r="O7513"/>
      <c r="P7513" s="10"/>
    </row>
    <row r="7514" spans="13:16" x14ac:dyDescent="0.25">
      <c r="M7514" s="10"/>
      <c r="N7514"/>
      <c r="O7514"/>
      <c r="P7514" s="10"/>
    </row>
    <row r="7515" spans="13:16" x14ac:dyDescent="0.25">
      <c r="M7515" s="10"/>
      <c r="N7515"/>
      <c r="O7515"/>
      <c r="P7515" s="10"/>
    </row>
    <row r="7516" spans="13:16" x14ac:dyDescent="0.25">
      <c r="M7516" s="10"/>
      <c r="N7516"/>
      <c r="O7516"/>
      <c r="P7516" s="10"/>
    </row>
    <row r="7517" spans="13:16" x14ac:dyDescent="0.25">
      <c r="M7517" s="10"/>
      <c r="N7517"/>
      <c r="O7517"/>
      <c r="P7517" s="10"/>
    </row>
    <row r="7518" spans="13:16" x14ac:dyDescent="0.25">
      <c r="M7518" s="10"/>
      <c r="N7518"/>
      <c r="O7518"/>
      <c r="P7518" s="10"/>
    </row>
    <row r="7519" spans="13:16" x14ac:dyDescent="0.25">
      <c r="M7519" s="10"/>
      <c r="N7519"/>
      <c r="O7519"/>
      <c r="P7519" s="10"/>
    </row>
    <row r="7520" spans="13:16" x14ac:dyDescent="0.25">
      <c r="M7520" s="10"/>
      <c r="N7520"/>
      <c r="O7520"/>
      <c r="P7520" s="10"/>
    </row>
    <row r="7521" spans="13:16" x14ac:dyDescent="0.25">
      <c r="M7521" s="10"/>
      <c r="N7521"/>
      <c r="O7521"/>
      <c r="P7521" s="10"/>
    </row>
    <row r="7522" spans="13:16" x14ac:dyDescent="0.25">
      <c r="M7522" s="10"/>
      <c r="N7522"/>
      <c r="O7522"/>
      <c r="P7522" s="10"/>
    </row>
    <row r="7523" spans="13:16" x14ac:dyDescent="0.25">
      <c r="M7523" s="10"/>
      <c r="N7523"/>
      <c r="O7523"/>
      <c r="P7523" s="10"/>
    </row>
    <row r="7524" spans="13:16" x14ac:dyDescent="0.25">
      <c r="M7524" s="10"/>
      <c r="N7524"/>
      <c r="O7524"/>
      <c r="P7524" s="10"/>
    </row>
    <row r="7525" spans="13:16" x14ac:dyDescent="0.25">
      <c r="M7525" s="10"/>
      <c r="N7525"/>
      <c r="O7525"/>
      <c r="P7525" s="10"/>
    </row>
    <row r="7526" spans="13:16" x14ac:dyDescent="0.25">
      <c r="M7526" s="10"/>
      <c r="N7526"/>
      <c r="O7526"/>
      <c r="P7526" s="10"/>
    </row>
    <row r="7527" spans="13:16" x14ac:dyDescent="0.25">
      <c r="M7527" s="10"/>
      <c r="N7527"/>
      <c r="O7527"/>
      <c r="P7527" s="10"/>
    </row>
    <row r="7528" spans="13:16" x14ac:dyDescent="0.25">
      <c r="M7528" s="10"/>
      <c r="N7528"/>
      <c r="O7528"/>
      <c r="P7528" s="10"/>
    </row>
    <row r="7529" spans="13:16" x14ac:dyDescent="0.25">
      <c r="M7529" s="10"/>
      <c r="N7529"/>
      <c r="O7529"/>
      <c r="P7529" s="10"/>
    </row>
    <row r="7530" spans="13:16" x14ac:dyDescent="0.25">
      <c r="M7530" s="10"/>
      <c r="N7530"/>
      <c r="O7530"/>
      <c r="P7530" s="10"/>
    </row>
    <row r="7531" spans="13:16" x14ac:dyDescent="0.25">
      <c r="M7531" s="10"/>
      <c r="N7531"/>
      <c r="O7531"/>
      <c r="P7531" s="10"/>
    </row>
    <row r="7532" spans="13:16" x14ac:dyDescent="0.25">
      <c r="M7532" s="10"/>
      <c r="N7532"/>
      <c r="O7532"/>
      <c r="P7532" s="10"/>
    </row>
    <row r="7533" spans="13:16" x14ac:dyDescent="0.25">
      <c r="M7533" s="10"/>
      <c r="N7533"/>
      <c r="O7533"/>
      <c r="P7533" s="10"/>
    </row>
    <row r="7534" spans="13:16" x14ac:dyDescent="0.25">
      <c r="M7534" s="10"/>
      <c r="N7534"/>
      <c r="O7534"/>
      <c r="P7534" s="10"/>
    </row>
    <row r="7535" spans="13:16" x14ac:dyDescent="0.25">
      <c r="M7535" s="10"/>
      <c r="N7535"/>
      <c r="O7535"/>
      <c r="P7535" s="10"/>
    </row>
    <row r="7536" spans="13:16" x14ac:dyDescent="0.25">
      <c r="M7536" s="10"/>
      <c r="N7536"/>
      <c r="O7536"/>
      <c r="P7536" s="10"/>
    </row>
    <row r="7537" spans="13:16" x14ac:dyDescent="0.25">
      <c r="M7537" s="10"/>
      <c r="N7537"/>
      <c r="O7537"/>
      <c r="P7537" s="10"/>
    </row>
    <row r="7538" spans="13:16" x14ac:dyDescent="0.25">
      <c r="M7538" s="10"/>
      <c r="N7538"/>
      <c r="O7538"/>
      <c r="P7538" s="10"/>
    </row>
    <row r="7539" spans="13:16" x14ac:dyDescent="0.25">
      <c r="M7539" s="10"/>
      <c r="N7539"/>
      <c r="O7539"/>
      <c r="P7539" s="10"/>
    </row>
    <row r="7540" spans="13:16" x14ac:dyDescent="0.25">
      <c r="M7540" s="10"/>
      <c r="N7540"/>
      <c r="O7540"/>
      <c r="P7540" s="10"/>
    </row>
    <row r="7541" spans="13:16" x14ac:dyDescent="0.25">
      <c r="M7541" s="10"/>
      <c r="N7541"/>
      <c r="O7541"/>
      <c r="P7541" s="10"/>
    </row>
    <row r="7542" spans="13:16" x14ac:dyDescent="0.25">
      <c r="M7542" s="10"/>
      <c r="N7542"/>
      <c r="O7542"/>
      <c r="P7542" s="10"/>
    </row>
    <row r="7543" spans="13:16" x14ac:dyDescent="0.25">
      <c r="M7543" s="10"/>
      <c r="N7543"/>
      <c r="O7543"/>
      <c r="P7543" s="10"/>
    </row>
    <row r="7544" spans="13:16" x14ac:dyDescent="0.25">
      <c r="M7544" s="10"/>
      <c r="N7544"/>
      <c r="O7544"/>
      <c r="P7544" s="10"/>
    </row>
    <row r="7545" spans="13:16" x14ac:dyDescent="0.25">
      <c r="M7545" s="10"/>
      <c r="N7545"/>
      <c r="O7545"/>
      <c r="P7545" s="10"/>
    </row>
    <row r="7546" spans="13:16" x14ac:dyDescent="0.25">
      <c r="M7546" s="10"/>
      <c r="N7546"/>
      <c r="O7546"/>
      <c r="P7546" s="10"/>
    </row>
    <row r="7547" spans="13:16" x14ac:dyDescent="0.25">
      <c r="M7547" s="10"/>
      <c r="N7547"/>
      <c r="O7547"/>
      <c r="P7547" s="10"/>
    </row>
    <row r="7548" spans="13:16" x14ac:dyDescent="0.25">
      <c r="M7548" s="10"/>
      <c r="N7548"/>
      <c r="O7548"/>
      <c r="P7548" s="10"/>
    </row>
    <row r="7549" spans="13:16" x14ac:dyDescent="0.25">
      <c r="M7549" s="10"/>
      <c r="N7549"/>
      <c r="O7549"/>
      <c r="P7549" s="10"/>
    </row>
    <row r="7550" spans="13:16" x14ac:dyDescent="0.25">
      <c r="M7550" s="10"/>
      <c r="N7550"/>
      <c r="O7550"/>
      <c r="P7550" s="10"/>
    </row>
    <row r="7551" spans="13:16" x14ac:dyDescent="0.25">
      <c r="M7551" s="10"/>
      <c r="N7551"/>
      <c r="O7551"/>
      <c r="P7551" s="10"/>
    </row>
    <row r="7552" spans="13:16" x14ac:dyDescent="0.25">
      <c r="M7552" s="10"/>
      <c r="N7552"/>
      <c r="O7552"/>
      <c r="P7552" s="10"/>
    </row>
    <row r="7553" spans="13:16" x14ac:dyDescent="0.25">
      <c r="M7553" s="10"/>
      <c r="N7553"/>
      <c r="O7553"/>
      <c r="P7553" s="10"/>
    </row>
    <row r="7554" spans="13:16" x14ac:dyDescent="0.25">
      <c r="M7554" s="10"/>
      <c r="N7554"/>
      <c r="O7554"/>
      <c r="P7554" s="10"/>
    </row>
    <row r="7555" spans="13:16" x14ac:dyDescent="0.25">
      <c r="M7555" s="10"/>
      <c r="N7555"/>
      <c r="O7555"/>
      <c r="P7555" s="10"/>
    </row>
    <row r="7556" spans="13:16" x14ac:dyDescent="0.25">
      <c r="M7556" s="10"/>
      <c r="N7556"/>
      <c r="O7556"/>
      <c r="P7556" s="10"/>
    </row>
    <row r="7557" spans="13:16" x14ac:dyDescent="0.25">
      <c r="M7557" s="10"/>
      <c r="N7557"/>
      <c r="O7557"/>
      <c r="P7557" s="10"/>
    </row>
    <row r="7558" spans="13:16" x14ac:dyDescent="0.25">
      <c r="M7558" s="10"/>
      <c r="N7558"/>
      <c r="O7558"/>
      <c r="P7558" s="10"/>
    </row>
    <row r="7559" spans="13:16" x14ac:dyDescent="0.25">
      <c r="M7559" s="10"/>
      <c r="N7559"/>
      <c r="O7559"/>
      <c r="P7559" s="10"/>
    </row>
    <row r="7560" spans="13:16" x14ac:dyDescent="0.25">
      <c r="M7560" s="10"/>
      <c r="N7560"/>
      <c r="O7560"/>
      <c r="P7560" s="10"/>
    </row>
    <row r="7561" spans="13:16" x14ac:dyDescent="0.25">
      <c r="M7561" s="10"/>
      <c r="N7561"/>
      <c r="O7561"/>
      <c r="P7561" s="10"/>
    </row>
    <row r="7562" spans="13:16" x14ac:dyDescent="0.25">
      <c r="M7562" s="10"/>
      <c r="N7562"/>
      <c r="O7562"/>
      <c r="P7562" s="10"/>
    </row>
    <row r="7563" spans="13:16" x14ac:dyDescent="0.25">
      <c r="M7563" s="10"/>
      <c r="N7563"/>
      <c r="O7563"/>
      <c r="P7563" s="10"/>
    </row>
    <row r="7564" spans="13:16" x14ac:dyDescent="0.25">
      <c r="M7564" s="10"/>
      <c r="N7564"/>
      <c r="O7564"/>
      <c r="P7564" s="10"/>
    </row>
    <row r="7565" spans="13:16" x14ac:dyDescent="0.25">
      <c r="M7565" s="10"/>
      <c r="N7565"/>
      <c r="O7565"/>
      <c r="P7565" s="10"/>
    </row>
    <row r="7566" spans="13:16" x14ac:dyDescent="0.25">
      <c r="M7566" s="10"/>
      <c r="N7566"/>
      <c r="O7566"/>
      <c r="P7566" s="10"/>
    </row>
    <row r="7567" spans="13:16" x14ac:dyDescent="0.25">
      <c r="M7567" s="10"/>
      <c r="N7567"/>
      <c r="O7567"/>
      <c r="P7567" s="10"/>
    </row>
    <row r="7568" spans="13:16" x14ac:dyDescent="0.25">
      <c r="M7568" s="10"/>
      <c r="N7568"/>
      <c r="O7568"/>
      <c r="P7568" s="10"/>
    </row>
    <row r="7569" spans="13:16" x14ac:dyDescent="0.25">
      <c r="M7569" s="10"/>
      <c r="N7569"/>
      <c r="O7569"/>
      <c r="P7569" s="10"/>
    </row>
    <row r="7570" spans="13:16" x14ac:dyDescent="0.25">
      <c r="M7570" s="10"/>
      <c r="N7570"/>
      <c r="O7570"/>
      <c r="P7570" s="10"/>
    </row>
    <row r="7571" spans="13:16" x14ac:dyDescent="0.25">
      <c r="M7571" s="10"/>
      <c r="N7571"/>
      <c r="O7571"/>
      <c r="P7571" s="10"/>
    </row>
    <row r="7572" spans="13:16" x14ac:dyDescent="0.25">
      <c r="M7572" s="10"/>
      <c r="N7572"/>
      <c r="O7572"/>
      <c r="P7572" s="10"/>
    </row>
    <row r="7573" spans="13:16" x14ac:dyDescent="0.25">
      <c r="M7573" s="10"/>
      <c r="N7573"/>
      <c r="O7573"/>
      <c r="P7573" s="10"/>
    </row>
    <row r="7574" spans="13:16" x14ac:dyDescent="0.25">
      <c r="M7574" s="10"/>
      <c r="N7574"/>
      <c r="O7574"/>
      <c r="P7574" s="10"/>
    </row>
    <row r="7575" spans="13:16" x14ac:dyDescent="0.25">
      <c r="M7575" s="10"/>
      <c r="N7575"/>
      <c r="O7575"/>
      <c r="P7575" s="10"/>
    </row>
    <row r="7576" spans="13:16" x14ac:dyDescent="0.25">
      <c r="M7576" s="10"/>
      <c r="N7576"/>
      <c r="O7576"/>
      <c r="P7576" s="10"/>
    </row>
    <row r="7577" spans="13:16" x14ac:dyDescent="0.25">
      <c r="M7577" s="10"/>
      <c r="N7577"/>
      <c r="O7577"/>
      <c r="P7577" s="10"/>
    </row>
    <row r="7578" spans="13:16" x14ac:dyDescent="0.25">
      <c r="M7578" s="10"/>
      <c r="N7578"/>
      <c r="O7578"/>
      <c r="P7578" s="10"/>
    </row>
    <row r="7579" spans="13:16" x14ac:dyDescent="0.25">
      <c r="M7579" s="10"/>
      <c r="N7579"/>
      <c r="O7579"/>
      <c r="P7579" s="10"/>
    </row>
    <row r="7580" spans="13:16" x14ac:dyDescent="0.25">
      <c r="M7580" s="10"/>
      <c r="N7580"/>
      <c r="O7580"/>
      <c r="P7580" s="10"/>
    </row>
    <row r="7581" spans="13:16" x14ac:dyDescent="0.25">
      <c r="M7581" s="10"/>
      <c r="N7581"/>
      <c r="O7581"/>
      <c r="P7581" s="10"/>
    </row>
    <row r="7582" spans="13:16" x14ac:dyDescent="0.25">
      <c r="M7582" s="10"/>
      <c r="N7582"/>
      <c r="O7582"/>
      <c r="P7582" s="10"/>
    </row>
    <row r="7583" spans="13:16" x14ac:dyDescent="0.25">
      <c r="M7583" s="10"/>
      <c r="N7583"/>
      <c r="O7583"/>
      <c r="P7583" s="10"/>
    </row>
    <row r="7584" spans="13:16" x14ac:dyDescent="0.25">
      <c r="M7584" s="10"/>
      <c r="N7584"/>
      <c r="O7584"/>
      <c r="P7584" s="10"/>
    </row>
    <row r="7585" spans="13:16" x14ac:dyDescent="0.25">
      <c r="M7585" s="10"/>
      <c r="N7585"/>
      <c r="O7585"/>
      <c r="P7585" s="10"/>
    </row>
    <row r="7586" spans="13:16" x14ac:dyDescent="0.25">
      <c r="M7586" s="10"/>
      <c r="N7586"/>
      <c r="O7586"/>
      <c r="P7586" s="10"/>
    </row>
    <row r="7587" spans="13:16" x14ac:dyDescent="0.25">
      <c r="M7587" s="10"/>
      <c r="N7587"/>
      <c r="O7587"/>
      <c r="P7587" s="10"/>
    </row>
    <row r="7588" spans="13:16" x14ac:dyDescent="0.25">
      <c r="M7588" s="10"/>
      <c r="N7588"/>
      <c r="O7588"/>
      <c r="P7588" s="10"/>
    </row>
    <row r="7589" spans="13:16" x14ac:dyDescent="0.25">
      <c r="M7589" s="10"/>
      <c r="N7589"/>
      <c r="O7589"/>
      <c r="P7589" s="10"/>
    </row>
    <row r="7590" spans="13:16" x14ac:dyDescent="0.25">
      <c r="M7590" s="10"/>
      <c r="N7590"/>
      <c r="O7590"/>
      <c r="P7590" s="10"/>
    </row>
    <row r="7591" spans="13:16" x14ac:dyDescent="0.25">
      <c r="M7591" s="10"/>
      <c r="N7591"/>
      <c r="O7591"/>
      <c r="P7591" s="10"/>
    </row>
    <row r="7592" spans="13:16" x14ac:dyDescent="0.25">
      <c r="M7592" s="10"/>
      <c r="N7592"/>
      <c r="O7592"/>
      <c r="P7592" s="10"/>
    </row>
    <row r="7593" spans="13:16" x14ac:dyDescent="0.25">
      <c r="M7593" s="10"/>
      <c r="N7593"/>
      <c r="O7593"/>
      <c r="P7593" s="10"/>
    </row>
    <row r="7594" spans="13:16" x14ac:dyDescent="0.25">
      <c r="M7594" s="10"/>
      <c r="N7594"/>
      <c r="O7594"/>
      <c r="P7594" s="10"/>
    </row>
    <row r="7595" spans="13:16" x14ac:dyDescent="0.25">
      <c r="M7595" s="10"/>
      <c r="N7595"/>
      <c r="O7595"/>
      <c r="P7595" s="10"/>
    </row>
    <row r="7596" spans="13:16" x14ac:dyDescent="0.25">
      <c r="M7596" s="10"/>
      <c r="N7596"/>
      <c r="O7596"/>
      <c r="P7596" s="10"/>
    </row>
    <row r="7597" spans="13:16" x14ac:dyDescent="0.25">
      <c r="M7597" s="10"/>
      <c r="N7597"/>
      <c r="O7597"/>
      <c r="P7597" s="10"/>
    </row>
    <row r="7598" spans="13:16" x14ac:dyDescent="0.25">
      <c r="M7598" s="10"/>
      <c r="N7598"/>
      <c r="O7598"/>
      <c r="P7598" s="10"/>
    </row>
    <row r="7599" spans="13:16" x14ac:dyDescent="0.25">
      <c r="M7599" s="10"/>
      <c r="N7599"/>
      <c r="O7599"/>
      <c r="P7599" s="10"/>
    </row>
    <row r="7600" spans="13:16" x14ac:dyDescent="0.25">
      <c r="M7600" s="10"/>
      <c r="N7600"/>
      <c r="O7600"/>
      <c r="P7600" s="10"/>
    </row>
    <row r="7601" spans="13:16" x14ac:dyDescent="0.25">
      <c r="M7601" s="10"/>
      <c r="N7601"/>
      <c r="O7601"/>
      <c r="P7601" s="10"/>
    </row>
    <row r="7602" spans="13:16" x14ac:dyDescent="0.25">
      <c r="M7602" s="10"/>
      <c r="N7602"/>
      <c r="O7602"/>
      <c r="P7602" s="10"/>
    </row>
    <row r="7603" spans="13:16" x14ac:dyDescent="0.25">
      <c r="M7603" s="10"/>
      <c r="N7603"/>
      <c r="O7603"/>
      <c r="P7603" s="10"/>
    </row>
    <row r="7604" spans="13:16" x14ac:dyDescent="0.25">
      <c r="M7604" s="10"/>
      <c r="N7604"/>
      <c r="O7604"/>
      <c r="P7604" s="10"/>
    </row>
    <row r="7605" spans="13:16" x14ac:dyDescent="0.25">
      <c r="M7605" s="10"/>
      <c r="N7605"/>
      <c r="O7605"/>
      <c r="P7605" s="10"/>
    </row>
    <row r="7606" spans="13:16" x14ac:dyDescent="0.25">
      <c r="M7606" s="10"/>
      <c r="N7606"/>
      <c r="O7606"/>
      <c r="P7606" s="10"/>
    </row>
    <row r="7607" spans="13:16" x14ac:dyDescent="0.25">
      <c r="M7607" s="10"/>
      <c r="N7607"/>
      <c r="O7607"/>
      <c r="P7607" s="10"/>
    </row>
    <row r="7608" spans="13:16" x14ac:dyDescent="0.25">
      <c r="M7608" s="10"/>
      <c r="N7608"/>
      <c r="O7608"/>
      <c r="P7608" s="10"/>
    </row>
    <row r="7609" spans="13:16" x14ac:dyDescent="0.25">
      <c r="M7609" s="10"/>
      <c r="N7609"/>
      <c r="O7609"/>
      <c r="P7609" s="10"/>
    </row>
    <row r="7610" spans="13:16" x14ac:dyDescent="0.25">
      <c r="M7610" s="10"/>
      <c r="N7610"/>
      <c r="O7610"/>
      <c r="P7610" s="10"/>
    </row>
    <row r="7611" spans="13:16" x14ac:dyDescent="0.25">
      <c r="M7611" s="10"/>
      <c r="N7611"/>
      <c r="O7611"/>
      <c r="P7611" s="10"/>
    </row>
    <row r="7612" spans="13:16" x14ac:dyDescent="0.25">
      <c r="M7612" s="10"/>
      <c r="N7612"/>
      <c r="O7612"/>
      <c r="P7612" s="10"/>
    </row>
    <row r="7613" spans="13:16" x14ac:dyDescent="0.25">
      <c r="M7613" s="10"/>
      <c r="N7613"/>
      <c r="O7613"/>
      <c r="P7613" s="10"/>
    </row>
    <row r="7614" spans="13:16" x14ac:dyDescent="0.25">
      <c r="M7614" s="10"/>
      <c r="N7614"/>
      <c r="O7614"/>
      <c r="P7614" s="10"/>
    </row>
    <row r="7615" spans="13:16" x14ac:dyDescent="0.25">
      <c r="M7615" s="10"/>
      <c r="N7615"/>
      <c r="O7615"/>
      <c r="P7615" s="10"/>
    </row>
    <row r="7616" spans="13:16" x14ac:dyDescent="0.25">
      <c r="M7616" s="10"/>
      <c r="N7616"/>
      <c r="O7616"/>
      <c r="P7616" s="10"/>
    </row>
    <row r="7617" spans="13:16" x14ac:dyDescent="0.25">
      <c r="M7617" s="10"/>
      <c r="N7617"/>
      <c r="O7617"/>
      <c r="P7617" s="10"/>
    </row>
    <row r="7618" spans="13:16" x14ac:dyDescent="0.25">
      <c r="M7618" s="10"/>
      <c r="N7618"/>
      <c r="O7618"/>
      <c r="P7618" s="10"/>
    </row>
    <row r="7619" spans="13:16" x14ac:dyDescent="0.25">
      <c r="M7619" s="10"/>
      <c r="N7619"/>
      <c r="O7619"/>
      <c r="P7619" s="10"/>
    </row>
    <row r="7620" spans="13:16" x14ac:dyDescent="0.25">
      <c r="M7620" s="10"/>
      <c r="N7620"/>
      <c r="O7620"/>
      <c r="P7620" s="10"/>
    </row>
    <row r="7621" spans="13:16" x14ac:dyDescent="0.25">
      <c r="M7621" s="10"/>
      <c r="N7621"/>
      <c r="O7621"/>
      <c r="P7621" s="10"/>
    </row>
    <row r="7622" spans="13:16" x14ac:dyDescent="0.25">
      <c r="M7622" s="10"/>
      <c r="N7622"/>
      <c r="O7622"/>
      <c r="P7622" s="10"/>
    </row>
    <row r="7623" spans="13:16" x14ac:dyDescent="0.25">
      <c r="M7623" s="10"/>
      <c r="N7623"/>
      <c r="O7623"/>
      <c r="P7623" s="10"/>
    </row>
    <row r="7624" spans="13:16" x14ac:dyDescent="0.25">
      <c r="M7624" s="10"/>
      <c r="N7624"/>
      <c r="O7624"/>
      <c r="P7624" s="10"/>
    </row>
    <row r="7625" spans="13:16" x14ac:dyDescent="0.25">
      <c r="M7625" s="10"/>
      <c r="N7625"/>
      <c r="O7625"/>
      <c r="P7625" s="10"/>
    </row>
    <row r="7626" spans="13:16" x14ac:dyDescent="0.25">
      <c r="M7626" s="10"/>
      <c r="N7626"/>
      <c r="O7626"/>
      <c r="P7626" s="10"/>
    </row>
    <row r="7627" spans="13:16" x14ac:dyDescent="0.25">
      <c r="M7627" s="10"/>
      <c r="N7627"/>
      <c r="O7627"/>
      <c r="P7627" s="10"/>
    </row>
    <row r="7628" spans="13:16" x14ac:dyDescent="0.25">
      <c r="M7628" s="10"/>
      <c r="N7628"/>
      <c r="O7628"/>
      <c r="P7628" s="10"/>
    </row>
    <row r="7629" spans="13:16" x14ac:dyDescent="0.25">
      <c r="M7629" s="10"/>
      <c r="N7629"/>
      <c r="O7629"/>
      <c r="P7629" s="10"/>
    </row>
    <row r="7630" spans="13:16" x14ac:dyDescent="0.25">
      <c r="M7630" s="10"/>
      <c r="N7630"/>
      <c r="O7630"/>
      <c r="P7630" s="10"/>
    </row>
    <row r="7631" spans="13:16" x14ac:dyDescent="0.25">
      <c r="M7631" s="10"/>
      <c r="N7631"/>
      <c r="O7631"/>
      <c r="P7631" s="10"/>
    </row>
    <row r="7632" spans="13:16" x14ac:dyDescent="0.25">
      <c r="M7632" s="10"/>
      <c r="N7632"/>
      <c r="O7632"/>
      <c r="P7632" s="10"/>
    </row>
    <row r="7633" spans="13:16" x14ac:dyDescent="0.25">
      <c r="M7633" s="10"/>
      <c r="N7633"/>
      <c r="O7633"/>
      <c r="P7633" s="10"/>
    </row>
    <row r="7634" spans="13:16" x14ac:dyDescent="0.25">
      <c r="M7634" s="10"/>
      <c r="N7634"/>
      <c r="O7634"/>
      <c r="P7634" s="10"/>
    </row>
    <row r="7635" spans="13:16" x14ac:dyDescent="0.25">
      <c r="M7635" s="10"/>
      <c r="N7635"/>
      <c r="O7635"/>
      <c r="P7635" s="10"/>
    </row>
    <row r="7636" spans="13:16" x14ac:dyDescent="0.25">
      <c r="M7636" s="10"/>
      <c r="N7636"/>
      <c r="O7636"/>
      <c r="P7636" s="10"/>
    </row>
    <row r="7637" spans="13:16" x14ac:dyDescent="0.25">
      <c r="M7637" s="10"/>
      <c r="N7637"/>
      <c r="O7637"/>
      <c r="P7637" s="10"/>
    </row>
    <row r="7638" spans="13:16" x14ac:dyDescent="0.25">
      <c r="M7638" s="10"/>
      <c r="N7638"/>
      <c r="O7638"/>
      <c r="P7638" s="10"/>
    </row>
    <row r="7639" spans="13:16" x14ac:dyDescent="0.25">
      <c r="M7639" s="10"/>
      <c r="N7639"/>
      <c r="O7639"/>
      <c r="P7639" s="10"/>
    </row>
    <row r="7640" spans="13:16" x14ac:dyDescent="0.25">
      <c r="M7640" s="10"/>
      <c r="N7640"/>
      <c r="O7640"/>
      <c r="P7640" s="10"/>
    </row>
    <row r="7641" spans="13:16" x14ac:dyDescent="0.25">
      <c r="M7641" s="10"/>
      <c r="N7641"/>
      <c r="O7641"/>
      <c r="P7641" s="10"/>
    </row>
    <row r="7642" spans="13:16" x14ac:dyDescent="0.25">
      <c r="M7642" s="10"/>
      <c r="N7642"/>
      <c r="O7642"/>
      <c r="P7642" s="10"/>
    </row>
    <row r="7643" spans="13:16" x14ac:dyDescent="0.25">
      <c r="M7643" s="10"/>
      <c r="N7643"/>
      <c r="O7643"/>
      <c r="P7643" s="10"/>
    </row>
    <row r="7644" spans="13:16" x14ac:dyDescent="0.25">
      <c r="M7644" s="10"/>
      <c r="N7644"/>
      <c r="O7644"/>
      <c r="P7644" s="10"/>
    </row>
    <row r="7645" spans="13:16" x14ac:dyDescent="0.25">
      <c r="M7645" s="10"/>
      <c r="N7645"/>
      <c r="O7645"/>
      <c r="P7645" s="10"/>
    </row>
    <row r="7646" spans="13:16" x14ac:dyDescent="0.25">
      <c r="M7646" s="10"/>
      <c r="N7646"/>
      <c r="O7646"/>
      <c r="P7646" s="10"/>
    </row>
    <row r="7647" spans="13:16" x14ac:dyDescent="0.25">
      <c r="M7647" s="10"/>
      <c r="N7647"/>
      <c r="O7647"/>
      <c r="P7647" s="10"/>
    </row>
    <row r="7648" spans="13:16" x14ac:dyDescent="0.25">
      <c r="M7648" s="10"/>
      <c r="N7648"/>
      <c r="O7648"/>
      <c r="P7648" s="10"/>
    </row>
    <row r="7649" spans="13:16" x14ac:dyDescent="0.25">
      <c r="M7649" s="10"/>
      <c r="N7649"/>
      <c r="O7649"/>
      <c r="P7649" s="10"/>
    </row>
    <row r="7650" spans="13:16" x14ac:dyDescent="0.25">
      <c r="M7650" s="10"/>
      <c r="N7650"/>
      <c r="O7650"/>
      <c r="P7650" s="10"/>
    </row>
    <row r="7651" spans="13:16" x14ac:dyDescent="0.25">
      <c r="M7651" s="10"/>
      <c r="N7651"/>
      <c r="O7651"/>
      <c r="P7651" s="10"/>
    </row>
    <row r="7652" spans="13:16" x14ac:dyDescent="0.25">
      <c r="M7652" s="10"/>
      <c r="N7652"/>
      <c r="O7652"/>
      <c r="P7652" s="10"/>
    </row>
    <row r="7653" spans="13:16" x14ac:dyDescent="0.25">
      <c r="M7653" s="10"/>
      <c r="N7653"/>
      <c r="O7653"/>
      <c r="P7653" s="10"/>
    </row>
    <row r="7654" spans="13:16" x14ac:dyDescent="0.25">
      <c r="M7654" s="10"/>
      <c r="N7654"/>
      <c r="O7654"/>
      <c r="P7654" s="10"/>
    </row>
    <row r="7655" spans="13:16" x14ac:dyDescent="0.25">
      <c r="M7655" s="10"/>
      <c r="N7655"/>
      <c r="O7655"/>
      <c r="P7655" s="10"/>
    </row>
    <row r="7656" spans="13:16" x14ac:dyDescent="0.25">
      <c r="M7656" s="10"/>
      <c r="N7656"/>
      <c r="O7656"/>
      <c r="P7656" s="10"/>
    </row>
    <row r="7657" spans="13:16" x14ac:dyDescent="0.25">
      <c r="M7657" s="10"/>
      <c r="N7657"/>
      <c r="O7657"/>
      <c r="P7657" s="10"/>
    </row>
    <row r="7658" spans="13:16" x14ac:dyDescent="0.25">
      <c r="M7658" s="10"/>
      <c r="N7658"/>
      <c r="O7658"/>
      <c r="P7658" s="10"/>
    </row>
    <row r="7659" spans="13:16" x14ac:dyDescent="0.25">
      <c r="M7659" s="10"/>
      <c r="N7659"/>
      <c r="O7659"/>
      <c r="P7659" s="10"/>
    </row>
    <row r="7660" spans="13:16" x14ac:dyDescent="0.25">
      <c r="M7660" s="10"/>
      <c r="N7660"/>
      <c r="O7660"/>
      <c r="P7660" s="10"/>
    </row>
    <row r="7661" spans="13:16" x14ac:dyDescent="0.25">
      <c r="M7661" s="10"/>
      <c r="N7661"/>
      <c r="O7661"/>
      <c r="P7661" s="10"/>
    </row>
    <row r="7662" spans="13:16" x14ac:dyDescent="0.25">
      <c r="M7662" s="10"/>
      <c r="N7662"/>
      <c r="O7662"/>
      <c r="P7662" s="10"/>
    </row>
    <row r="7663" spans="13:16" x14ac:dyDescent="0.25">
      <c r="M7663" s="10"/>
      <c r="N7663"/>
      <c r="O7663"/>
      <c r="P7663" s="10"/>
    </row>
    <row r="7664" spans="13:16" x14ac:dyDescent="0.25">
      <c r="M7664" s="10"/>
      <c r="N7664"/>
      <c r="O7664"/>
      <c r="P7664" s="10"/>
    </row>
    <row r="7665" spans="13:16" x14ac:dyDescent="0.25">
      <c r="M7665" s="10"/>
      <c r="N7665"/>
      <c r="O7665"/>
      <c r="P7665" s="10"/>
    </row>
    <row r="7666" spans="13:16" x14ac:dyDescent="0.25">
      <c r="M7666" s="10"/>
      <c r="N7666"/>
      <c r="O7666"/>
      <c r="P7666" s="10"/>
    </row>
    <row r="7667" spans="13:16" x14ac:dyDescent="0.25">
      <c r="M7667" s="10"/>
      <c r="N7667"/>
      <c r="O7667"/>
      <c r="P7667" s="10"/>
    </row>
    <row r="7668" spans="13:16" x14ac:dyDescent="0.25">
      <c r="M7668" s="10"/>
      <c r="N7668"/>
      <c r="O7668"/>
      <c r="P7668" s="10"/>
    </row>
    <row r="7669" spans="13:16" x14ac:dyDescent="0.25">
      <c r="M7669" s="10"/>
      <c r="N7669"/>
      <c r="O7669"/>
      <c r="P7669" s="10"/>
    </row>
    <row r="7670" spans="13:16" x14ac:dyDescent="0.25">
      <c r="M7670" s="10"/>
      <c r="N7670"/>
      <c r="O7670"/>
      <c r="P7670" s="10"/>
    </row>
    <row r="7671" spans="13:16" x14ac:dyDescent="0.25">
      <c r="M7671" s="10"/>
      <c r="N7671"/>
      <c r="O7671"/>
      <c r="P7671" s="10"/>
    </row>
    <row r="7672" spans="13:16" x14ac:dyDescent="0.25">
      <c r="M7672" s="10"/>
      <c r="N7672"/>
      <c r="O7672"/>
      <c r="P7672" s="10"/>
    </row>
    <row r="7673" spans="13:16" x14ac:dyDescent="0.25">
      <c r="M7673" s="10"/>
      <c r="N7673"/>
      <c r="O7673"/>
      <c r="P7673" s="10"/>
    </row>
    <row r="7674" spans="13:16" x14ac:dyDescent="0.25">
      <c r="M7674" s="10"/>
      <c r="N7674"/>
      <c r="O7674"/>
      <c r="P7674" s="10"/>
    </row>
    <row r="7675" spans="13:16" x14ac:dyDescent="0.25">
      <c r="M7675" s="10"/>
      <c r="N7675"/>
      <c r="O7675"/>
      <c r="P7675" s="10"/>
    </row>
    <row r="7676" spans="13:16" x14ac:dyDescent="0.25">
      <c r="M7676" s="10"/>
      <c r="N7676"/>
      <c r="O7676"/>
      <c r="P7676" s="10"/>
    </row>
    <row r="7677" spans="13:16" x14ac:dyDescent="0.25">
      <c r="M7677" s="10"/>
      <c r="N7677"/>
      <c r="O7677"/>
      <c r="P7677" s="10"/>
    </row>
    <row r="7678" spans="13:16" x14ac:dyDescent="0.25">
      <c r="M7678" s="10"/>
      <c r="N7678"/>
      <c r="O7678"/>
      <c r="P7678" s="10"/>
    </row>
    <row r="7679" spans="13:16" x14ac:dyDescent="0.25">
      <c r="M7679" s="10"/>
      <c r="N7679"/>
      <c r="O7679"/>
      <c r="P7679" s="10"/>
    </row>
    <row r="7680" spans="13:16" x14ac:dyDescent="0.25">
      <c r="M7680" s="10"/>
      <c r="N7680"/>
      <c r="O7680"/>
      <c r="P7680" s="10"/>
    </row>
    <row r="7681" spans="13:16" x14ac:dyDescent="0.25">
      <c r="M7681" s="10"/>
      <c r="N7681"/>
      <c r="O7681"/>
      <c r="P7681" s="10"/>
    </row>
    <row r="7682" spans="13:16" x14ac:dyDescent="0.25">
      <c r="M7682" s="10"/>
      <c r="N7682"/>
      <c r="O7682"/>
      <c r="P7682" s="10"/>
    </row>
    <row r="7683" spans="13:16" x14ac:dyDescent="0.25">
      <c r="M7683" s="10"/>
      <c r="N7683"/>
      <c r="O7683"/>
      <c r="P7683" s="10"/>
    </row>
    <row r="7684" spans="13:16" x14ac:dyDescent="0.25">
      <c r="M7684" s="10"/>
      <c r="N7684"/>
      <c r="O7684"/>
      <c r="P7684" s="10"/>
    </row>
    <row r="7685" spans="13:16" x14ac:dyDescent="0.25">
      <c r="M7685" s="10"/>
      <c r="N7685"/>
      <c r="O7685"/>
      <c r="P7685" s="10"/>
    </row>
    <row r="7686" spans="13:16" x14ac:dyDescent="0.25">
      <c r="M7686" s="10"/>
      <c r="N7686"/>
      <c r="O7686"/>
      <c r="P7686" s="10"/>
    </row>
    <row r="7687" spans="13:16" x14ac:dyDescent="0.25">
      <c r="M7687" s="10"/>
      <c r="N7687"/>
      <c r="O7687"/>
      <c r="P7687" s="10"/>
    </row>
    <row r="7688" spans="13:16" x14ac:dyDescent="0.25">
      <c r="M7688" s="10"/>
      <c r="N7688"/>
      <c r="O7688"/>
      <c r="P7688" s="10"/>
    </row>
    <row r="7689" spans="13:16" x14ac:dyDescent="0.25">
      <c r="M7689" s="10"/>
      <c r="N7689"/>
      <c r="O7689"/>
      <c r="P7689" s="10"/>
    </row>
    <row r="7690" spans="13:16" x14ac:dyDescent="0.25">
      <c r="M7690" s="10"/>
      <c r="N7690"/>
      <c r="O7690"/>
      <c r="P7690" s="10"/>
    </row>
    <row r="7691" spans="13:16" x14ac:dyDescent="0.25">
      <c r="M7691" s="10"/>
      <c r="N7691"/>
      <c r="O7691"/>
      <c r="P7691" s="10"/>
    </row>
    <row r="7692" spans="13:16" x14ac:dyDescent="0.25">
      <c r="M7692" s="10"/>
      <c r="N7692"/>
      <c r="O7692"/>
      <c r="P7692" s="10"/>
    </row>
    <row r="7693" spans="13:16" x14ac:dyDescent="0.25">
      <c r="M7693" s="10"/>
      <c r="N7693"/>
      <c r="O7693"/>
      <c r="P7693" s="10"/>
    </row>
    <row r="7694" spans="13:16" x14ac:dyDescent="0.25">
      <c r="M7694" s="10"/>
      <c r="N7694"/>
      <c r="O7694"/>
      <c r="P7694" s="10"/>
    </row>
    <row r="7695" spans="13:16" x14ac:dyDescent="0.25">
      <c r="M7695" s="10"/>
      <c r="N7695"/>
      <c r="O7695"/>
      <c r="P7695" s="10"/>
    </row>
    <row r="7696" spans="13:16" x14ac:dyDescent="0.25">
      <c r="M7696" s="10"/>
      <c r="N7696"/>
      <c r="O7696"/>
      <c r="P7696" s="10"/>
    </row>
    <row r="7697" spans="13:16" x14ac:dyDescent="0.25">
      <c r="M7697" s="10"/>
      <c r="N7697"/>
      <c r="O7697"/>
      <c r="P7697" s="10"/>
    </row>
    <row r="7698" spans="13:16" x14ac:dyDescent="0.25">
      <c r="M7698" s="10"/>
      <c r="N7698"/>
      <c r="O7698"/>
      <c r="P7698" s="10"/>
    </row>
    <row r="7699" spans="13:16" x14ac:dyDescent="0.25">
      <c r="M7699" s="10"/>
      <c r="N7699"/>
      <c r="O7699"/>
      <c r="P7699" s="10"/>
    </row>
    <row r="7700" spans="13:16" x14ac:dyDescent="0.25">
      <c r="M7700" s="10"/>
      <c r="N7700"/>
      <c r="O7700"/>
      <c r="P7700" s="10"/>
    </row>
    <row r="7701" spans="13:16" x14ac:dyDescent="0.25">
      <c r="M7701" s="10"/>
      <c r="N7701"/>
      <c r="O7701"/>
      <c r="P7701" s="10"/>
    </row>
    <row r="7702" spans="13:16" x14ac:dyDescent="0.25">
      <c r="M7702" s="10"/>
      <c r="N7702"/>
      <c r="O7702"/>
      <c r="P7702" s="10"/>
    </row>
    <row r="7703" spans="13:16" x14ac:dyDescent="0.25">
      <c r="M7703" s="10"/>
      <c r="N7703"/>
      <c r="O7703"/>
      <c r="P7703" s="10"/>
    </row>
    <row r="7704" spans="13:16" x14ac:dyDescent="0.25">
      <c r="M7704" s="10"/>
      <c r="N7704"/>
      <c r="O7704"/>
      <c r="P7704" s="10"/>
    </row>
    <row r="7705" spans="13:16" x14ac:dyDescent="0.25">
      <c r="M7705" s="10"/>
      <c r="N7705"/>
      <c r="O7705"/>
      <c r="P7705" s="10"/>
    </row>
    <row r="7706" spans="13:16" x14ac:dyDescent="0.25">
      <c r="M7706" s="10"/>
      <c r="N7706"/>
      <c r="O7706"/>
      <c r="P7706" s="10"/>
    </row>
    <row r="7707" spans="13:16" x14ac:dyDescent="0.25">
      <c r="M7707" s="10"/>
      <c r="N7707"/>
      <c r="O7707"/>
      <c r="P7707" s="10"/>
    </row>
    <row r="7708" spans="13:16" x14ac:dyDescent="0.25">
      <c r="M7708" s="10"/>
      <c r="N7708"/>
      <c r="O7708"/>
      <c r="P7708" s="10"/>
    </row>
    <row r="7709" spans="13:16" x14ac:dyDescent="0.25">
      <c r="M7709" s="10"/>
      <c r="N7709"/>
      <c r="O7709"/>
      <c r="P7709" s="10"/>
    </row>
    <row r="7710" spans="13:16" x14ac:dyDescent="0.25">
      <c r="M7710" s="10"/>
      <c r="N7710"/>
      <c r="O7710"/>
      <c r="P7710" s="10"/>
    </row>
    <row r="7711" spans="13:16" x14ac:dyDescent="0.25">
      <c r="M7711" s="10"/>
      <c r="N7711"/>
      <c r="O7711"/>
      <c r="P7711" s="10"/>
    </row>
    <row r="7712" spans="13:16" x14ac:dyDescent="0.25">
      <c r="M7712" s="10"/>
      <c r="N7712"/>
      <c r="O7712"/>
      <c r="P7712" s="10"/>
    </row>
    <row r="7713" spans="13:16" x14ac:dyDescent="0.25">
      <c r="M7713" s="10"/>
      <c r="N7713"/>
      <c r="O7713"/>
      <c r="P7713" s="10"/>
    </row>
    <row r="7714" spans="13:16" x14ac:dyDescent="0.25">
      <c r="M7714" s="10"/>
      <c r="N7714"/>
      <c r="O7714"/>
      <c r="P7714" s="10"/>
    </row>
    <row r="7715" spans="13:16" x14ac:dyDescent="0.25">
      <c r="M7715" s="10"/>
      <c r="N7715"/>
      <c r="O7715"/>
      <c r="P7715" s="10"/>
    </row>
    <row r="7716" spans="13:16" x14ac:dyDescent="0.25">
      <c r="M7716" s="10"/>
      <c r="N7716"/>
      <c r="O7716"/>
      <c r="P7716" s="10"/>
    </row>
    <row r="7717" spans="13:16" x14ac:dyDescent="0.25">
      <c r="M7717" s="10"/>
      <c r="N7717"/>
      <c r="O7717"/>
      <c r="P7717" s="10"/>
    </row>
    <row r="7718" spans="13:16" x14ac:dyDescent="0.25">
      <c r="M7718" s="10"/>
      <c r="N7718"/>
      <c r="O7718"/>
      <c r="P7718" s="10"/>
    </row>
    <row r="7719" spans="13:16" x14ac:dyDescent="0.25">
      <c r="M7719" s="10"/>
      <c r="N7719"/>
      <c r="O7719"/>
      <c r="P7719" s="10"/>
    </row>
    <row r="7720" spans="13:16" x14ac:dyDescent="0.25">
      <c r="M7720" s="10"/>
      <c r="N7720"/>
      <c r="O7720"/>
      <c r="P7720" s="10"/>
    </row>
    <row r="7721" spans="13:16" x14ac:dyDescent="0.25">
      <c r="M7721" s="10"/>
      <c r="N7721"/>
      <c r="O7721"/>
      <c r="P7721" s="10"/>
    </row>
    <row r="7722" spans="13:16" x14ac:dyDescent="0.25">
      <c r="M7722" s="10"/>
      <c r="N7722"/>
      <c r="O7722"/>
      <c r="P7722" s="10"/>
    </row>
    <row r="7723" spans="13:16" x14ac:dyDescent="0.25">
      <c r="M7723" s="10"/>
      <c r="N7723"/>
      <c r="O7723"/>
      <c r="P7723" s="10"/>
    </row>
    <row r="7724" spans="13:16" x14ac:dyDescent="0.25">
      <c r="M7724" s="10"/>
      <c r="N7724"/>
      <c r="O7724"/>
      <c r="P7724" s="10"/>
    </row>
    <row r="7725" spans="13:16" x14ac:dyDescent="0.25">
      <c r="M7725" s="10"/>
      <c r="N7725"/>
      <c r="O7725"/>
      <c r="P7725" s="10"/>
    </row>
    <row r="7726" spans="13:16" x14ac:dyDescent="0.25">
      <c r="M7726" s="10"/>
      <c r="N7726"/>
      <c r="O7726"/>
      <c r="P7726" s="10"/>
    </row>
    <row r="7727" spans="13:16" x14ac:dyDescent="0.25">
      <c r="M7727" s="10"/>
      <c r="N7727"/>
      <c r="O7727"/>
      <c r="P7727" s="10"/>
    </row>
    <row r="7728" spans="13:16" x14ac:dyDescent="0.25">
      <c r="M7728" s="10"/>
      <c r="N7728"/>
      <c r="O7728"/>
      <c r="P7728" s="10"/>
    </row>
    <row r="7729" spans="13:16" x14ac:dyDescent="0.25">
      <c r="M7729" s="10"/>
      <c r="N7729"/>
      <c r="O7729"/>
      <c r="P7729" s="10"/>
    </row>
    <row r="7730" spans="13:16" x14ac:dyDescent="0.25">
      <c r="M7730" s="10"/>
      <c r="N7730"/>
      <c r="O7730"/>
      <c r="P7730" s="10"/>
    </row>
    <row r="7731" spans="13:16" x14ac:dyDescent="0.25">
      <c r="M7731" s="10"/>
      <c r="N7731"/>
      <c r="O7731"/>
      <c r="P7731" s="10"/>
    </row>
    <row r="7732" spans="13:16" x14ac:dyDescent="0.25">
      <c r="M7732" s="10"/>
      <c r="N7732"/>
      <c r="O7732"/>
      <c r="P7732" s="10"/>
    </row>
    <row r="7733" spans="13:16" x14ac:dyDescent="0.25">
      <c r="M7733" s="10"/>
      <c r="N7733"/>
      <c r="O7733"/>
      <c r="P7733" s="10"/>
    </row>
    <row r="7734" spans="13:16" x14ac:dyDescent="0.25">
      <c r="M7734" s="10"/>
      <c r="N7734"/>
      <c r="O7734"/>
      <c r="P7734" s="10"/>
    </row>
    <row r="7735" spans="13:16" x14ac:dyDescent="0.25">
      <c r="M7735" s="10"/>
      <c r="N7735"/>
      <c r="O7735"/>
      <c r="P7735" s="10"/>
    </row>
    <row r="7736" spans="13:16" x14ac:dyDescent="0.25">
      <c r="M7736" s="10"/>
      <c r="N7736"/>
      <c r="O7736"/>
      <c r="P7736" s="10"/>
    </row>
    <row r="7737" spans="13:16" x14ac:dyDescent="0.25">
      <c r="M7737" s="10"/>
      <c r="N7737"/>
      <c r="O7737"/>
      <c r="P7737" s="10"/>
    </row>
    <row r="7738" spans="13:16" x14ac:dyDescent="0.25">
      <c r="M7738" s="10"/>
      <c r="N7738"/>
      <c r="O7738"/>
      <c r="P7738" s="10"/>
    </row>
    <row r="7739" spans="13:16" x14ac:dyDescent="0.25">
      <c r="M7739" s="10"/>
      <c r="N7739"/>
      <c r="O7739"/>
      <c r="P7739" s="10"/>
    </row>
    <row r="7740" spans="13:16" x14ac:dyDescent="0.25">
      <c r="M7740" s="10"/>
      <c r="N7740"/>
      <c r="O7740"/>
      <c r="P7740" s="10"/>
    </row>
    <row r="7741" spans="13:16" x14ac:dyDescent="0.25">
      <c r="M7741" s="10"/>
      <c r="N7741"/>
      <c r="O7741"/>
      <c r="P7741" s="10"/>
    </row>
    <row r="7742" spans="13:16" x14ac:dyDescent="0.25">
      <c r="M7742" s="10"/>
      <c r="N7742"/>
      <c r="O7742"/>
      <c r="P7742" s="10"/>
    </row>
    <row r="7743" spans="13:16" x14ac:dyDescent="0.25">
      <c r="M7743" s="10"/>
      <c r="N7743"/>
      <c r="O7743"/>
      <c r="P7743" s="10"/>
    </row>
    <row r="7744" spans="13:16" x14ac:dyDescent="0.25">
      <c r="M7744" s="10"/>
      <c r="N7744"/>
      <c r="O7744"/>
      <c r="P7744" s="10"/>
    </row>
    <row r="7745" spans="13:16" x14ac:dyDescent="0.25">
      <c r="M7745" s="10"/>
      <c r="N7745"/>
      <c r="O7745"/>
      <c r="P7745" s="10"/>
    </row>
    <row r="7746" spans="13:16" x14ac:dyDescent="0.25">
      <c r="M7746" s="10"/>
      <c r="N7746"/>
      <c r="O7746"/>
      <c r="P7746" s="10"/>
    </row>
    <row r="7747" spans="13:16" x14ac:dyDescent="0.25">
      <c r="M7747" s="10"/>
      <c r="N7747"/>
      <c r="O7747"/>
      <c r="P7747" s="10"/>
    </row>
    <row r="7748" spans="13:16" x14ac:dyDescent="0.25">
      <c r="M7748" s="10"/>
      <c r="N7748"/>
      <c r="O7748"/>
      <c r="P7748" s="10"/>
    </row>
    <row r="7749" spans="13:16" x14ac:dyDescent="0.25">
      <c r="M7749" s="10"/>
      <c r="N7749"/>
      <c r="O7749"/>
      <c r="P7749" s="10"/>
    </row>
    <row r="7750" spans="13:16" x14ac:dyDescent="0.25">
      <c r="M7750" s="10"/>
      <c r="N7750"/>
      <c r="O7750"/>
      <c r="P7750" s="10"/>
    </row>
    <row r="7751" spans="13:16" x14ac:dyDescent="0.25">
      <c r="M7751" s="10"/>
      <c r="N7751"/>
      <c r="O7751"/>
      <c r="P7751" s="10"/>
    </row>
    <row r="7752" spans="13:16" x14ac:dyDescent="0.25">
      <c r="M7752" s="10"/>
      <c r="N7752"/>
      <c r="O7752"/>
      <c r="P7752" s="10"/>
    </row>
    <row r="7753" spans="13:16" x14ac:dyDescent="0.25">
      <c r="M7753" s="10"/>
      <c r="N7753"/>
      <c r="O7753"/>
      <c r="P7753" s="10"/>
    </row>
    <row r="7754" spans="13:16" x14ac:dyDescent="0.25">
      <c r="M7754" s="10"/>
      <c r="N7754"/>
      <c r="O7754"/>
      <c r="P7754" s="10"/>
    </row>
    <row r="7755" spans="13:16" x14ac:dyDescent="0.25">
      <c r="M7755" s="10"/>
      <c r="N7755"/>
      <c r="O7755"/>
      <c r="P7755" s="10"/>
    </row>
    <row r="7756" spans="13:16" x14ac:dyDescent="0.25">
      <c r="M7756" s="10"/>
      <c r="N7756"/>
      <c r="O7756"/>
      <c r="P7756" s="10"/>
    </row>
    <row r="7757" spans="13:16" x14ac:dyDescent="0.25">
      <c r="M7757" s="10"/>
      <c r="N7757"/>
      <c r="O7757"/>
      <c r="P7757" s="10"/>
    </row>
    <row r="7758" spans="13:16" x14ac:dyDescent="0.25">
      <c r="M7758" s="10"/>
      <c r="N7758"/>
      <c r="O7758"/>
      <c r="P7758" s="10"/>
    </row>
    <row r="7759" spans="13:16" x14ac:dyDescent="0.25">
      <c r="M7759" s="10"/>
      <c r="N7759"/>
      <c r="O7759"/>
      <c r="P7759" s="10"/>
    </row>
    <row r="7760" spans="13:16" x14ac:dyDescent="0.25">
      <c r="M7760" s="10"/>
      <c r="N7760"/>
      <c r="O7760"/>
      <c r="P7760" s="10"/>
    </row>
    <row r="7761" spans="13:16" x14ac:dyDescent="0.25">
      <c r="M7761" s="10"/>
      <c r="N7761"/>
      <c r="O7761"/>
      <c r="P7761" s="10"/>
    </row>
    <row r="7762" spans="13:16" x14ac:dyDescent="0.25">
      <c r="M7762" s="10"/>
      <c r="N7762"/>
      <c r="O7762"/>
      <c r="P7762" s="10"/>
    </row>
    <row r="7763" spans="13:16" x14ac:dyDescent="0.25">
      <c r="M7763" s="10"/>
      <c r="N7763"/>
      <c r="O7763"/>
      <c r="P7763" s="10"/>
    </row>
    <row r="7764" spans="13:16" x14ac:dyDescent="0.25">
      <c r="M7764" s="10"/>
      <c r="N7764"/>
      <c r="O7764"/>
      <c r="P7764" s="10"/>
    </row>
    <row r="7765" spans="13:16" x14ac:dyDescent="0.25">
      <c r="M7765" s="10"/>
      <c r="N7765"/>
      <c r="O7765"/>
      <c r="P7765" s="10"/>
    </row>
    <row r="7766" spans="13:16" x14ac:dyDescent="0.25">
      <c r="M7766" s="10"/>
      <c r="N7766"/>
      <c r="O7766"/>
      <c r="P7766" s="10"/>
    </row>
    <row r="7767" spans="13:16" x14ac:dyDescent="0.25">
      <c r="M7767" s="10"/>
      <c r="N7767"/>
      <c r="O7767"/>
      <c r="P7767" s="10"/>
    </row>
    <row r="7768" spans="13:16" x14ac:dyDescent="0.25">
      <c r="M7768" s="10"/>
      <c r="N7768"/>
      <c r="O7768"/>
      <c r="P7768" s="10"/>
    </row>
    <row r="7769" spans="13:16" x14ac:dyDescent="0.25">
      <c r="M7769" s="10"/>
      <c r="N7769"/>
      <c r="O7769"/>
      <c r="P7769" s="10"/>
    </row>
    <row r="7770" spans="13:16" x14ac:dyDescent="0.25">
      <c r="M7770" s="10"/>
      <c r="N7770"/>
      <c r="O7770"/>
      <c r="P7770" s="10"/>
    </row>
    <row r="7771" spans="13:16" x14ac:dyDescent="0.25">
      <c r="M7771" s="10"/>
      <c r="N7771"/>
      <c r="O7771"/>
      <c r="P7771" s="10"/>
    </row>
    <row r="7772" spans="13:16" x14ac:dyDescent="0.25">
      <c r="M7772" s="10"/>
      <c r="N7772"/>
      <c r="O7772"/>
      <c r="P7772" s="10"/>
    </row>
    <row r="7773" spans="13:16" x14ac:dyDescent="0.25">
      <c r="M7773" s="10"/>
      <c r="N7773"/>
      <c r="O7773"/>
      <c r="P7773" s="10"/>
    </row>
    <row r="7774" spans="13:16" x14ac:dyDescent="0.25">
      <c r="M7774" s="10"/>
      <c r="N7774"/>
      <c r="O7774"/>
      <c r="P7774" s="10"/>
    </row>
    <row r="7775" spans="13:16" x14ac:dyDescent="0.25">
      <c r="M7775" s="10"/>
      <c r="N7775"/>
      <c r="O7775"/>
      <c r="P7775" s="10"/>
    </row>
    <row r="7776" spans="13:16" x14ac:dyDescent="0.25">
      <c r="M7776" s="10"/>
      <c r="N7776"/>
      <c r="O7776"/>
      <c r="P7776" s="10"/>
    </row>
    <row r="7777" spans="13:16" x14ac:dyDescent="0.25">
      <c r="M7777" s="10"/>
      <c r="N7777"/>
      <c r="O7777"/>
      <c r="P7777" s="10"/>
    </row>
    <row r="7778" spans="13:16" x14ac:dyDescent="0.25">
      <c r="M7778" s="10"/>
      <c r="N7778"/>
      <c r="O7778"/>
      <c r="P7778" s="10"/>
    </row>
    <row r="7779" spans="13:16" x14ac:dyDescent="0.25">
      <c r="M7779" s="10"/>
      <c r="N7779"/>
      <c r="O7779"/>
      <c r="P7779" s="10"/>
    </row>
    <row r="7780" spans="13:16" x14ac:dyDescent="0.25">
      <c r="M7780" s="10"/>
      <c r="N7780"/>
      <c r="O7780"/>
      <c r="P7780" s="10"/>
    </row>
    <row r="7781" spans="13:16" x14ac:dyDescent="0.25">
      <c r="M7781" s="10"/>
      <c r="N7781"/>
      <c r="O7781"/>
      <c r="P7781" s="10"/>
    </row>
    <row r="7782" spans="13:16" x14ac:dyDescent="0.25">
      <c r="M7782" s="10"/>
      <c r="N7782"/>
      <c r="O7782"/>
      <c r="P7782" s="10"/>
    </row>
    <row r="7783" spans="13:16" x14ac:dyDescent="0.25">
      <c r="M7783" s="10"/>
      <c r="N7783"/>
      <c r="O7783"/>
      <c r="P7783" s="10"/>
    </row>
    <row r="7784" spans="13:16" x14ac:dyDescent="0.25">
      <c r="M7784" s="10"/>
      <c r="N7784"/>
      <c r="O7784"/>
      <c r="P7784" s="10"/>
    </row>
    <row r="7785" spans="13:16" x14ac:dyDescent="0.25">
      <c r="M7785" s="10"/>
      <c r="N7785"/>
      <c r="O7785"/>
      <c r="P7785" s="10"/>
    </row>
    <row r="7786" spans="13:16" x14ac:dyDescent="0.25">
      <c r="M7786" s="10"/>
      <c r="N7786"/>
      <c r="O7786"/>
      <c r="P7786" s="10"/>
    </row>
    <row r="7787" spans="13:16" x14ac:dyDescent="0.25">
      <c r="M7787" s="10"/>
      <c r="N7787"/>
      <c r="O7787"/>
      <c r="P7787" s="10"/>
    </row>
    <row r="7788" spans="13:16" x14ac:dyDescent="0.25">
      <c r="M7788" s="10"/>
      <c r="N7788"/>
      <c r="O7788"/>
      <c r="P7788" s="10"/>
    </row>
    <row r="7789" spans="13:16" x14ac:dyDescent="0.25">
      <c r="M7789" s="10"/>
      <c r="N7789"/>
      <c r="O7789"/>
      <c r="P7789" s="10"/>
    </row>
    <row r="7790" spans="13:16" x14ac:dyDescent="0.25">
      <c r="M7790" s="10"/>
      <c r="N7790"/>
      <c r="O7790"/>
      <c r="P7790" s="10"/>
    </row>
    <row r="7791" spans="13:16" x14ac:dyDescent="0.25">
      <c r="M7791" s="10"/>
      <c r="N7791"/>
      <c r="O7791"/>
      <c r="P7791" s="10"/>
    </row>
    <row r="7792" spans="13:16" x14ac:dyDescent="0.25">
      <c r="M7792" s="10"/>
      <c r="N7792"/>
      <c r="O7792"/>
      <c r="P7792" s="10"/>
    </row>
    <row r="7793" spans="13:16" x14ac:dyDescent="0.25">
      <c r="M7793" s="10"/>
      <c r="N7793"/>
      <c r="O7793"/>
      <c r="P7793" s="10"/>
    </row>
    <row r="7794" spans="13:16" x14ac:dyDescent="0.25">
      <c r="M7794" s="10"/>
      <c r="N7794"/>
      <c r="O7794"/>
      <c r="P7794" s="10"/>
    </row>
    <row r="7795" spans="13:16" x14ac:dyDescent="0.25">
      <c r="M7795" s="10"/>
      <c r="N7795"/>
      <c r="O7795"/>
      <c r="P7795" s="10"/>
    </row>
    <row r="7796" spans="13:16" x14ac:dyDescent="0.25">
      <c r="M7796" s="10"/>
      <c r="N7796"/>
      <c r="O7796"/>
      <c r="P7796" s="10"/>
    </row>
    <row r="7797" spans="13:16" x14ac:dyDescent="0.25">
      <c r="M7797" s="10"/>
      <c r="N7797"/>
      <c r="O7797"/>
      <c r="P7797" s="10"/>
    </row>
    <row r="7798" spans="13:16" x14ac:dyDescent="0.25">
      <c r="M7798" s="10"/>
      <c r="N7798"/>
      <c r="O7798"/>
      <c r="P7798" s="10"/>
    </row>
    <row r="7799" spans="13:16" x14ac:dyDescent="0.25">
      <c r="M7799" s="10"/>
      <c r="N7799"/>
      <c r="O7799"/>
      <c r="P7799" s="10"/>
    </row>
    <row r="7800" spans="13:16" x14ac:dyDescent="0.25">
      <c r="M7800" s="10"/>
      <c r="N7800"/>
      <c r="O7800"/>
      <c r="P7800" s="10"/>
    </row>
    <row r="7801" spans="13:16" x14ac:dyDescent="0.25">
      <c r="M7801" s="10"/>
      <c r="N7801"/>
      <c r="O7801"/>
      <c r="P7801" s="10"/>
    </row>
    <row r="7802" spans="13:16" x14ac:dyDescent="0.25">
      <c r="M7802" s="10"/>
      <c r="N7802"/>
      <c r="O7802"/>
      <c r="P7802" s="10"/>
    </row>
    <row r="7803" spans="13:16" x14ac:dyDescent="0.25">
      <c r="M7803" s="10"/>
      <c r="N7803"/>
      <c r="O7803"/>
      <c r="P7803" s="10"/>
    </row>
    <row r="7804" spans="13:16" x14ac:dyDescent="0.25">
      <c r="M7804" s="10"/>
      <c r="N7804"/>
      <c r="O7804"/>
      <c r="P7804" s="10"/>
    </row>
    <row r="7805" spans="13:16" x14ac:dyDescent="0.25">
      <c r="M7805" s="10"/>
      <c r="N7805"/>
      <c r="O7805"/>
      <c r="P7805" s="10"/>
    </row>
    <row r="7806" spans="13:16" x14ac:dyDescent="0.25">
      <c r="M7806" s="10"/>
      <c r="N7806"/>
      <c r="O7806"/>
      <c r="P7806" s="10"/>
    </row>
    <row r="7807" spans="13:16" x14ac:dyDescent="0.25">
      <c r="M7807" s="10"/>
      <c r="N7807"/>
      <c r="O7807"/>
      <c r="P7807" s="10"/>
    </row>
    <row r="7808" spans="13:16" x14ac:dyDescent="0.25">
      <c r="M7808" s="10"/>
      <c r="N7808"/>
      <c r="O7808"/>
      <c r="P7808" s="10"/>
    </row>
    <row r="7809" spans="13:16" x14ac:dyDescent="0.25">
      <c r="M7809" s="10"/>
      <c r="N7809"/>
      <c r="O7809"/>
      <c r="P7809" s="10"/>
    </row>
    <row r="7810" spans="13:16" x14ac:dyDescent="0.25">
      <c r="M7810" s="10"/>
      <c r="N7810"/>
      <c r="O7810"/>
      <c r="P7810" s="10"/>
    </row>
    <row r="7811" spans="13:16" x14ac:dyDescent="0.25">
      <c r="M7811" s="10"/>
      <c r="N7811"/>
      <c r="O7811"/>
      <c r="P7811" s="10"/>
    </row>
    <row r="7812" spans="13:16" x14ac:dyDescent="0.25">
      <c r="M7812" s="10"/>
      <c r="N7812"/>
      <c r="O7812"/>
      <c r="P7812" s="10"/>
    </row>
    <row r="7813" spans="13:16" x14ac:dyDescent="0.25">
      <c r="M7813" s="10"/>
      <c r="N7813"/>
      <c r="O7813"/>
      <c r="P7813" s="10"/>
    </row>
    <row r="7814" spans="13:16" x14ac:dyDescent="0.25">
      <c r="M7814" s="10"/>
      <c r="N7814"/>
      <c r="O7814"/>
      <c r="P7814" s="10"/>
    </row>
    <row r="7815" spans="13:16" x14ac:dyDescent="0.25">
      <c r="M7815" s="10"/>
      <c r="N7815"/>
      <c r="O7815"/>
      <c r="P7815" s="10"/>
    </row>
    <row r="7816" spans="13:16" x14ac:dyDescent="0.25">
      <c r="M7816" s="10"/>
      <c r="N7816"/>
      <c r="O7816"/>
      <c r="P7816" s="10"/>
    </row>
    <row r="7817" spans="13:16" x14ac:dyDescent="0.25">
      <c r="M7817" s="10"/>
      <c r="N7817"/>
      <c r="O7817"/>
      <c r="P7817" s="10"/>
    </row>
    <row r="7818" spans="13:16" x14ac:dyDescent="0.25">
      <c r="M7818" s="10"/>
      <c r="N7818"/>
      <c r="O7818"/>
      <c r="P7818" s="10"/>
    </row>
    <row r="7819" spans="13:16" x14ac:dyDescent="0.25">
      <c r="M7819" s="10"/>
      <c r="N7819"/>
      <c r="O7819"/>
      <c r="P7819" s="10"/>
    </row>
    <row r="7820" spans="13:16" x14ac:dyDescent="0.25">
      <c r="M7820" s="10"/>
      <c r="N7820"/>
      <c r="O7820"/>
      <c r="P7820" s="10"/>
    </row>
    <row r="7821" spans="13:16" x14ac:dyDescent="0.25">
      <c r="M7821" s="10"/>
      <c r="N7821"/>
      <c r="O7821"/>
      <c r="P7821" s="10"/>
    </row>
    <row r="7822" spans="13:16" x14ac:dyDescent="0.25">
      <c r="M7822" s="10"/>
      <c r="N7822"/>
      <c r="O7822"/>
      <c r="P7822" s="10"/>
    </row>
    <row r="7823" spans="13:16" x14ac:dyDescent="0.25">
      <c r="M7823" s="10"/>
      <c r="N7823"/>
      <c r="O7823"/>
      <c r="P7823" s="10"/>
    </row>
    <row r="7824" spans="13:16" x14ac:dyDescent="0.25">
      <c r="M7824" s="10"/>
      <c r="N7824"/>
      <c r="O7824"/>
      <c r="P7824" s="10"/>
    </row>
    <row r="7825" spans="13:16" x14ac:dyDescent="0.25">
      <c r="M7825" s="10"/>
      <c r="N7825"/>
      <c r="O7825"/>
      <c r="P7825" s="10"/>
    </row>
    <row r="7826" spans="13:16" x14ac:dyDescent="0.25">
      <c r="M7826" s="10"/>
      <c r="N7826"/>
      <c r="O7826"/>
      <c r="P7826" s="10"/>
    </row>
    <row r="7827" spans="13:16" x14ac:dyDescent="0.25">
      <c r="M7827" s="10"/>
      <c r="N7827"/>
      <c r="O7827"/>
      <c r="P7827" s="10"/>
    </row>
    <row r="7828" spans="13:16" x14ac:dyDescent="0.25">
      <c r="M7828" s="10"/>
      <c r="N7828"/>
      <c r="O7828"/>
      <c r="P7828" s="10"/>
    </row>
    <row r="7829" spans="13:16" x14ac:dyDescent="0.25">
      <c r="M7829" s="10"/>
      <c r="N7829"/>
      <c r="O7829"/>
      <c r="P7829" s="10"/>
    </row>
    <row r="7830" spans="13:16" x14ac:dyDescent="0.25">
      <c r="M7830" s="10"/>
      <c r="N7830"/>
      <c r="O7830"/>
      <c r="P7830" s="10"/>
    </row>
    <row r="7831" spans="13:16" x14ac:dyDescent="0.25">
      <c r="M7831" s="10"/>
      <c r="N7831"/>
      <c r="O7831"/>
      <c r="P7831" s="10"/>
    </row>
    <row r="7832" spans="13:16" x14ac:dyDescent="0.25">
      <c r="M7832" s="10"/>
      <c r="N7832"/>
      <c r="O7832"/>
      <c r="P7832" s="10"/>
    </row>
    <row r="7833" spans="13:16" x14ac:dyDescent="0.25">
      <c r="M7833" s="10"/>
      <c r="N7833"/>
      <c r="O7833"/>
      <c r="P7833" s="10"/>
    </row>
    <row r="7834" spans="13:16" x14ac:dyDescent="0.25">
      <c r="M7834" s="10"/>
      <c r="N7834"/>
      <c r="O7834"/>
      <c r="P7834" s="10"/>
    </row>
    <row r="7835" spans="13:16" x14ac:dyDescent="0.25">
      <c r="M7835" s="10"/>
      <c r="N7835"/>
      <c r="O7835"/>
      <c r="P7835" s="10"/>
    </row>
    <row r="7836" spans="13:16" x14ac:dyDescent="0.25">
      <c r="M7836" s="10"/>
      <c r="N7836"/>
      <c r="O7836"/>
      <c r="P7836" s="10"/>
    </row>
    <row r="7837" spans="13:16" x14ac:dyDescent="0.25">
      <c r="M7837" s="10"/>
      <c r="N7837"/>
      <c r="O7837"/>
      <c r="P7837" s="10"/>
    </row>
    <row r="7838" spans="13:16" x14ac:dyDescent="0.25">
      <c r="M7838" s="10"/>
      <c r="N7838"/>
      <c r="O7838"/>
      <c r="P7838" s="10"/>
    </row>
    <row r="7839" spans="13:16" x14ac:dyDescent="0.25">
      <c r="M7839" s="10"/>
      <c r="N7839"/>
      <c r="O7839"/>
      <c r="P7839" s="10"/>
    </row>
    <row r="7840" spans="13:16" x14ac:dyDescent="0.25">
      <c r="M7840" s="10"/>
      <c r="N7840"/>
      <c r="O7840"/>
      <c r="P7840" s="10"/>
    </row>
    <row r="7841" spans="13:16" x14ac:dyDescent="0.25">
      <c r="M7841" s="10"/>
      <c r="N7841"/>
      <c r="O7841"/>
      <c r="P7841" s="10"/>
    </row>
    <row r="7842" spans="13:16" x14ac:dyDescent="0.25">
      <c r="M7842" s="10"/>
      <c r="N7842"/>
      <c r="O7842"/>
      <c r="P7842" s="10"/>
    </row>
    <row r="7843" spans="13:16" x14ac:dyDescent="0.25">
      <c r="M7843" s="10"/>
      <c r="N7843"/>
      <c r="O7843"/>
      <c r="P7843" s="10"/>
    </row>
    <row r="7844" spans="13:16" x14ac:dyDescent="0.25">
      <c r="M7844" s="10"/>
      <c r="N7844"/>
      <c r="O7844"/>
      <c r="P7844" s="10"/>
    </row>
    <row r="7845" spans="13:16" x14ac:dyDescent="0.25">
      <c r="M7845" s="10"/>
      <c r="N7845"/>
      <c r="O7845"/>
      <c r="P7845" s="10"/>
    </row>
    <row r="7846" spans="13:16" x14ac:dyDescent="0.25">
      <c r="M7846" s="10"/>
      <c r="N7846"/>
      <c r="O7846"/>
      <c r="P7846" s="10"/>
    </row>
    <row r="7847" spans="13:16" x14ac:dyDescent="0.25">
      <c r="M7847" s="10"/>
      <c r="N7847"/>
      <c r="O7847"/>
      <c r="P7847" s="10"/>
    </row>
    <row r="7848" spans="13:16" x14ac:dyDescent="0.25">
      <c r="M7848" s="10"/>
      <c r="N7848"/>
      <c r="O7848"/>
      <c r="P7848" s="10"/>
    </row>
    <row r="7849" spans="13:16" x14ac:dyDescent="0.25">
      <c r="M7849" s="10"/>
      <c r="N7849"/>
      <c r="O7849"/>
      <c r="P7849" s="10"/>
    </row>
    <row r="7850" spans="13:16" x14ac:dyDescent="0.25">
      <c r="M7850" s="10"/>
      <c r="N7850"/>
      <c r="O7850"/>
      <c r="P7850" s="10"/>
    </row>
    <row r="7851" spans="13:16" x14ac:dyDescent="0.25">
      <c r="M7851" s="10"/>
      <c r="N7851"/>
      <c r="O7851"/>
      <c r="P7851" s="10"/>
    </row>
    <row r="7852" spans="13:16" x14ac:dyDescent="0.25">
      <c r="M7852" s="10"/>
      <c r="N7852"/>
      <c r="O7852"/>
      <c r="P7852" s="10"/>
    </row>
    <row r="7853" spans="13:16" x14ac:dyDescent="0.25">
      <c r="M7853" s="10"/>
      <c r="N7853"/>
      <c r="O7853"/>
      <c r="P7853" s="10"/>
    </row>
    <row r="7854" spans="13:16" x14ac:dyDescent="0.25">
      <c r="M7854" s="10"/>
      <c r="N7854"/>
      <c r="O7854"/>
      <c r="P7854" s="10"/>
    </row>
    <row r="7855" spans="13:16" x14ac:dyDescent="0.25">
      <c r="M7855" s="10"/>
      <c r="N7855"/>
      <c r="O7855"/>
      <c r="P7855" s="10"/>
    </row>
    <row r="7856" spans="13:16" x14ac:dyDescent="0.25">
      <c r="M7856" s="10"/>
      <c r="N7856"/>
      <c r="O7856"/>
      <c r="P7856" s="10"/>
    </row>
    <row r="7857" spans="13:16" x14ac:dyDescent="0.25">
      <c r="M7857" s="10"/>
      <c r="N7857"/>
      <c r="O7857"/>
      <c r="P7857" s="10"/>
    </row>
    <row r="7858" spans="13:16" x14ac:dyDescent="0.25">
      <c r="M7858" s="10"/>
      <c r="N7858"/>
      <c r="O7858"/>
      <c r="P7858" s="10"/>
    </row>
    <row r="7859" spans="13:16" x14ac:dyDescent="0.25">
      <c r="M7859" s="10"/>
      <c r="N7859"/>
      <c r="O7859"/>
      <c r="P7859" s="10"/>
    </row>
    <row r="7860" spans="13:16" x14ac:dyDescent="0.25">
      <c r="M7860" s="10"/>
      <c r="N7860"/>
      <c r="O7860"/>
      <c r="P7860" s="10"/>
    </row>
    <row r="7861" spans="13:16" x14ac:dyDescent="0.25">
      <c r="M7861" s="10"/>
      <c r="N7861"/>
      <c r="O7861"/>
      <c r="P7861" s="10"/>
    </row>
    <row r="7862" spans="13:16" x14ac:dyDescent="0.25">
      <c r="M7862" s="10"/>
      <c r="N7862"/>
      <c r="O7862"/>
      <c r="P7862" s="10"/>
    </row>
    <row r="7863" spans="13:16" x14ac:dyDescent="0.25">
      <c r="M7863" s="10"/>
      <c r="N7863"/>
      <c r="O7863"/>
      <c r="P7863" s="10"/>
    </row>
    <row r="7864" spans="13:16" x14ac:dyDescent="0.25">
      <c r="M7864" s="10"/>
      <c r="N7864"/>
      <c r="O7864"/>
      <c r="P7864" s="10"/>
    </row>
    <row r="7865" spans="13:16" x14ac:dyDescent="0.25">
      <c r="M7865" s="10"/>
      <c r="N7865"/>
      <c r="O7865"/>
      <c r="P7865" s="10"/>
    </row>
    <row r="7866" spans="13:16" x14ac:dyDescent="0.25">
      <c r="M7866" s="10"/>
      <c r="N7866"/>
      <c r="O7866"/>
      <c r="P7866" s="10"/>
    </row>
    <row r="7867" spans="13:16" x14ac:dyDescent="0.25">
      <c r="M7867" s="10"/>
      <c r="N7867"/>
      <c r="O7867"/>
      <c r="P7867" s="10"/>
    </row>
    <row r="7868" spans="13:16" x14ac:dyDescent="0.25">
      <c r="M7868" s="10"/>
      <c r="N7868"/>
      <c r="O7868"/>
      <c r="P7868" s="10"/>
    </row>
    <row r="7869" spans="13:16" x14ac:dyDescent="0.25">
      <c r="M7869" s="10"/>
      <c r="N7869"/>
      <c r="O7869"/>
      <c r="P7869" s="10"/>
    </row>
    <row r="7870" spans="13:16" x14ac:dyDescent="0.25">
      <c r="M7870" s="10"/>
      <c r="N7870"/>
      <c r="O7870"/>
      <c r="P7870" s="10"/>
    </row>
    <row r="7871" spans="13:16" x14ac:dyDescent="0.25">
      <c r="M7871" s="10"/>
      <c r="N7871"/>
      <c r="O7871"/>
      <c r="P7871" s="10"/>
    </row>
    <row r="7872" spans="13:16" x14ac:dyDescent="0.25">
      <c r="M7872" s="10"/>
      <c r="N7872"/>
      <c r="O7872"/>
      <c r="P7872" s="10"/>
    </row>
    <row r="7873" spans="13:16" x14ac:dyDescent="0.25">
      <c r="M7873" s="10"/>
      <c r="N7873"/>
      <c r="O7873"/>
      <c r="P7873" s="10"/>
    </row>
    <row r="7874" spans="13:16" x14ac:dyDescent="0.25">
      <c r="M7874" s="10"/>
      <c r="N7874"/>
      <c r="O7874"/>
      <c r="P7874" s="10"/>
    </row>
    <row r="7875" spans="13:16" x14ac:dyDescent="0.25">
      <c r="M7875" s="10"/>
      <c r="N7875"/>
      <c r="O7875"/>
      <c r="P7875" s="10"/>
    </row>
    <row r="7876" spans="13:16" x14ac:dyDescent="0.25">
      <c r="M7876" s="10"/>
      <c r="N7876"/>
      <c r="O7876"/>
      <c r="P7876" s="10"/>
    </row>
    <row r="7877" spans="13:16" x14ac:dyDescent="0.25">
      <c r="M7877" s="10"/>
      <c r="N7877"/>
      <c r="O7877"/>
      <c r="P7877" s="10"/>
    </row>
    <row r="7878" spans="13:16" x14ac:dyDescent="0.25">
      <c r="M7878" s="10"/>
      <c r="N7878"/>
      <c r="O7878"/>
      <c r="P7878" s="10"/>
    </row>
    <row r="7879" spans="13:16" x14ac:dyDescent="0.25">
      <c r="M7879" s="10"/>
      <c r="N7879"/>
      <c r="O7879"/>
      <c r="P7879" s="10"/>
    </row>
    <row r="7880" spans="13:16" x14ac:dyDescent="0.25">
      <c r="M7880" s="10"/>
      <c r="N7880"/>
      <c r="O7880"/>
      <c r="P7880" s="10"/>
    </row>
    <row r="7881" spans="13:16" x14ac:dyDescent="0.25">
      <c r="M7881" s="10"/>
      <c r="N7881"/>
      <c r="O7881"/>
      <c r="P7881" s="10"/>
    </row>
    <row r="7882" spans="13:16" x14ac:dyDescent="0.25">
      <c r="M7882" s="10"/>
      <c r="N7882"/>
      <c r="O7882"/>
      <c r="P7882" s="10"/>
    </row>
    <row r="7883" spans="13:16" x14ac:dyDescent="0.25">
      <c r="M7883" s="10"/>
      <c r="N7883"/>
      <c r="O7883"/>
      <c r="P7883" s="10"/>
    </row>
    <row r="7884" spans="13:16" x14ac:dyDescent="0.25">
      <c r="M7884" s="10"/>
      <c r="N7884"/>
      <c r="O7884"/>
      <c r="P7884" s="10"/>
    </row>
    <row r="7885" spans="13:16" x14ac:dyDescent="0.25">
      <c r="M7885" s="10"/>
      <c r="N7885"/>
      <c r="O7885"/>
      <c r="P7885" s="10"/>
    </row>
    <row r="7886" spans="13:16" x14ac:dyDescent="0.25">
      <c r="M7886" s="10"/>
      <c r="N7886"/>
      <c r="O7886"/>
      <c r="P7886" s="10"/>
    </row>
    <row r="7887" spans="13:16" x14ac:dyDescent="0.25">
      <c r="M7887" s="10"/>
      <c r="N7887"/>
      <c r="O7887"/>
      <c r="P7887" s="10"/>
    </row>
    <row r="7888" spans="13:16" x14ac:dyDescent="0.25">
      <c r="M7888" s="10"/>
      <c r="N7888"/>
      <c r="O7888"/>
      <c r="P7888" s="10"/>
    </row>
    <row r="7889" spans="13:16" x14ac:dyDescent="0.25">
      <c r="M7889" s="10"/>
      <c r="N7889"/>
      <c r="O7889"/>
      <c r="P7889" s="10"/>
    </row>
    <row r="7890" spans="13:16" x14ac:dyDescent="0.25">
      <c r="M7890" s="10"/>
      <c r="N7890"/>
      <c r="O7890"/>
      <c r="P7890" s="10"/>
    </row>
    <row r="7891" spans="13:16" x14ac:dyDescent="0.25">
      <c r="M7891" s="10"/>
      <c r="N7891"/>
      <c r="O7891"/>
      <c r="P7891" s="10"/>
    </row>
    <row r="7892" spans="13:16" x14ac:dyDescent="0.25">
      <c r="M7892" s="10"/>
      <c r="N7892"/>
      <c r="O7892"/>
      <c r="P7892" s="10"/>
    </row>
    <row r="7893" spans="13:16" x14ac:dyDescent="0.25">
      <c r="M7893" s="10"/>
      <c r="N7893"/>
      <c r="O7893"/>
      <c r="P7893" s="10"/>
    </row>
    <row r="7894" spans="13:16" x14ac:dyDescent="0.25">
      <c r="M7894" s="10"/>
      <c r="N7894"/>
      <c r="O7894"/>
      <c r="P7894" s="10"/>
    </row>
    <row r="7895" spans="13:16" x14ac:dyDescent="0.25">
      <c r="M7895" s="10"/>
      <c r="N7895"/>
      <c r="O7895"/>
      <c r="P7895" s="10"/>
    </row>
    <row r="7896" spans="13:16" x14ac:dyDescent="0.25">
      <c r="M7896" s="10"/>
      <c r="N7896"/>
      <c r="O7896"/>
      <c r="P7896" s="10"/>
    </row>
    <row r="7897" spans="13:16" x14ac:dyDescent="0.25">
      <c r="M7897" s="10"/>
      <c r="N7897"/>
      <c r="O7897"/>
      <c r="P7897" s="10"/>
    </row>
    <row r="7898" spans="13:16" x14ac:dyDescent="0.25">
      <c r="M7898" s="10"/>
      <c r="N7898"/>
      <c r="O7898"/>
      <c r="P7898" s="10"/>
    </row>
    <row r="7899" spans="13:16" x14ac:dyDescent="0.25">
      <c r="M7899" s="10"/>
      <c r="N7899"/>
      <c r="O7899"/>
      <c r="P7899" s="10"/>
    </row>
    <row r="7900" spans="13:16" x14ac:dyDescent="0.25">
      <c r="M7900" s="10"/>
      <c r="N7900"/>
      <c r="O7900"/>
      <c r="P7900" s="10"/>
    </row>
    <row r="7901" spans="13:16" x14ac:dyDescent="0.25">
      <c r="M7901" s="10"/>
      <c r="N7901"/>
      <c r="O7901"/>
      <c r="P7901" s="10"/>
    </row>
    <row r="7902" spans="13:16" x14ac:dyDescent="0.25">
      <c r="M7902" s="10"/>
      <c r="N7902"/>
      <c r="O7902"/>
      <c r="P7902" s="10"/>
    </row>
    <row r="7903" spans="13:16" x14ac:dyDescent="0.25">
      <c r="M7903" s="10"/>
      <c r="N7903"/>
      <c r="O7903"/>
      <c r="P7903" s="10"/>
    </row>
    <row r="7904" spans="13:16" x14ac:dyDescent="0.25">
      <c r="M7904" s="10"/>
      <c r="N7904"/>
      <c r="O7904"/>
      <c r="P7904" s="10"/>
    </row>
    <row r="7905" spans="13:16" x14ac:dyDescent="0.25">
      <c r="M7905" s="10"/>
      <c r="N7905"/>
      <c r="O7905"/>
      <c r="P7905" s="10"/>
    </row>
    <row r="7906" spans="13:16" x14ac:dyDescent="0.25">
      <c r="M7906" s="10"/>
      <c r="N7906"/>
      <c r="O7906"/>
      <c r="P7906" s="10"/>
    </row>
    <row r="7907" spans="13:16" x14ac:dyDescent="0.25">
      <c r="M7907" s="10"/>
      <c r="N7907"/>
      <c r="O7907"/>
      <c r="P7907" s="10"/>
    </row>
    <row r="7908" spans="13:16" x14ac:dyDescent="0.25">
      <c r="M7908" s="10"/>
      <c r="N7908"/>
      <c r="O7908"/>
      <c r="P7908" s="10"/>
    </row>
    <row r="7909" spans="13:16" x14ac:dyDescent="0.25">
      <c r="M7909" s="10"/>
      <c r="N7909"/>
      <c r="O7909"/>
      <c r="P7909" s="10"/>
    </row>
    <row r="7910" spans="13:16" x14ac:dyDescent="0.25">
      <c r="M7910" s="10"/>
      <c r="N7910"/>
      <c r="O7910"/>
      <c r="P7910" s="10"/>
    </row>
    <row r="7911" spans="13:16" x14ac:dyDescent="0.25">
      <c r="M7911" s="10"/>
      <c r="N7911"/>
      <c r="O7911"/>
      <c r="P7911" s="10"/>
    </row>
    <row r="7912" spans="13:16" x14ac:dyDescent="0.25">
      <c r="M7912" s="10"/>
      <c r="N7912"/>
      <c r="O7912"/>
      <c r="P7912" s="10"/>
    </row>
    <row r="7913" spans="13:16" x14ac:dyDescent="0.25">
      <c r="M7913" s="10"/>
      <c r="N7913"/>
      <c r="O7913"/>
      <c r="P7913" s="10"/>
    </row>
    <row r="7914" spans="13:16" x14ac:dyDescent="0.25">
      <c r="M7914" s="10"/>
      <c r="N7914"/>
      <c r="O7914"/>
      <c r="P7914" s="10"/>
    </row>
    <row r="7915" spans="13:16" x14ac:dyDescent="0.25">
      <c r="M7915" s="10"/>
      <c r="N7915"/>
      <c r="O7915"/>
      <c r="P7915" s="10"/>
    </row>
    <row r="7916" spans="13:16" x14ac:dyDescent="0.25">
      <c r="M7916" s="10"/>
      <c r="N7916"/>
      <c r="O7916"/>
      <c r="P7916" s="10"/>
    </row>
    <row r="7917" spans="13:16" x14ac:dyDescent="0.25">
      <c r="M7917" s="10"/>
      <c r="N7917"/>
      <c r="O7917"/>
      <c r="P7917" s="10"/>
    </row>
    <row r="7918" spans="13:16" x14ac:dyDescent="0.25">
      <c r="M7918" s="10"/>
      <c r="N7918"/>
      <c r="O7918"/>
      <c r="P7918" s="10"/>
    </row>
    <row r="7919" spans="13:16" x14ac:dyDescent="0.25">
      <c r="M7919" s="10"/>
      <c r="N7919"/>
      <c r="O7919"/>
      <c r="P7919" s="10"/>
    </row>
    <row r="7920" spans="13:16" x14ac:dyDescent="0.25">
      <c r="M7920" s="10"/>
      <c r="N7920"/>
      <c r="O7920"/>
      <c r="P7920" s="10"/>
    </row>
    <row r="7921" spans="13:16" x14ac:dyDescent="0.25">
      <c r="M7921" s="10"/>
      <c r="N7921"/>
      <c r="O7921"/>
      <c r="P7921" s="10"/>
    </row>
    <row r="7922" spans="13:16" x14ac:dyDescent="0.25">
      <c r="M7922" s="10"/>
      <c r="N7922"/>
      <c r="O7922"/>
      <c r="P7922" s="10"/>
    </row>
    <row r="7923" spans="13:16" x14ac:dyDescent="0.25">
      <c r="M7923" s="10"/>
      <c r="N7923"/>
      <c r="O7923"/>
      <c r="P7923" s="10"/>
    </row>
    <row r="7924" spans="13:16" x14ac:dyDescent="0.25">
      <c r="M7924" s="10"/>
      <c r="N7924"/>
      <c r="O7924"/>
      <c r="P7924" s="10"/>
    </row>
    <row r="7925" spans="13:16" x14ac:dyDescent="0.25">
      <c r="M7925" s="10"/>
      <c r="N7925"/>
      <c r="O7925"/>
      <c r="P7925" s="10"/>
    </row>
    <row r="7926" spans="13:16" x14ac:dyDescent="0.25">
      <c r="M7926" s="10"/>
      <c r="N7926"/>
      <c r="O7926"/>
      <c r="P7926" s="10"/>
    </row>
    <row r="7927" spans="13:16" x14ac:dyDescent="0.25">
      <c r="M7927" s="10"/>
      <c r="N7927"/>
      <c r="O7927"/>
      <c r="P7927" s="10"/>
    </row>
    <row r="7928" spans="13:16" x14ac:dyDescent="0.25">
      <c r="M7928" s="10"/>
      <c r="N7928"/>
      <c r="O7928"/>
      <c r="P7928" s="10"/>
    </row>
    <row r="7929" spans="13:16" x14ac:dyDescent="0.25">
      <c r="M7929" s="10"/>
      <c r="N7929"/>
      <c r="O7929"/>
      <c r="P7929" s="10"/>
    </row>
    <row r="7930" spans="13:16" x14ac:dyDescent="0.25">
      <c r="M7930" s="10"/>
      <c r="N7930"/>
      <c r="O7930"/>
      <c r="P7930" s="10"/>
    </row>
    <row r="7931" spans="13:16" x14ac:dyDescent="0.25">
      <c r="M7931" s="10"/>
      <c r="N7931"/>
      <c r="O7931"/>
      <c r="P7931" s="10"/>
    </row>
    <row r="7932" spans="13:16" x14ac:dyDescent="0.25">
      <c r="M7932" s="10"/>
      <c r="N7932"/>
      <c r="O7932"/>
      <c r="P7932" s="10"/>
    </row>
    <row r="7933" spans="13:16" x14ac:dyDescent="0.25">
      <c r="M7933" s="10"/>
      <c r="N7933"/>
      <c r="O7933"/>
      <c r="P7933" s="10"/>
    </row>
    <row r="7934" spans="13:16" x14ac:dyDescent="0.25">
      <c r="M7934" s="10"/>
      <c r="N7934"/>
      <c r="O7934"/>
      <c r="P7934" s="10"/>
    </row>
    <row r="7935" spans="13:16" x14ac:dyDescent="0.25">
      <c r="M7935" s="10"/>
      <c r="N7935"/>
      <c r="O7935"/>
      <c r="P7935" s="10"/>
    </row>
    <row r="7936" spans="13:16" x14ac:dyDescent="0.25">
      <c r="M7936" s="10"/>
      <c r="N7936"/>
      <c r="O7936"/>
      <c r="P7936" s="10"/>
    </row>
    <row r="7937" spans="13:16" x14ac:dyDescent="0.25">
      <c r="M7937" s="10"/>
      <c r="N7937"/>
      <c r="O7937"/>
      <c r="P7937" s="10"/>
    </row>
    <row r="7938" spans="13:16" x14ac:dyDescent="0.25">
      <c r="M7938" s="10"/>
      <c r="N7938"/>
      <c r="O7938"/>
      <c r="P7938" s="10"/>
    </row>
    <row r="7939" spans="13:16" x14ac:dyDescent="0.25">
      <c r="M7939" s="10"/>
      <c r="N7939"/>
      <c r="O7939"/>
      <c r="P7939" s="10"/>
    </row>
    <row r="7940" spans="13:16" x14ac:dyDescent="0.25">
      <c r="M7940" s="10"/>
      <c r="N7940"/>
      <c r="O7940"/>
      <c r="P7940" s="10"/>
    </row>
    <row r="7941" spans="13:16" x14ac:dyDescent="0.25">
      <c r="M7941" s="10"/>
      <c r="N7941"/>
      <c r="O7941"/>
      <c r="P7941" s="10"/>
    </row>
    <row r="7942" spans="13:16" x14ac:dyDescent="0.25">
      <c r="M7942" s="10"/>
      <c r="N7942"/>
      <c r="O7942"/>
      <c r="P7942" s="10"/>
    </row>
    <row r="7943" spans="13:16" x14ac:dyDescent="0.25">
      <c r="M7943" s="10"/>
      <c r="N7943"/>
      <c r="O7943"/>
      <c r="P7943" s="10"/>
    </row>
    <row r="7944" spans="13:16" x14ac:dyDescent="0.25">
      <c r="M7944" s="10"/>
      <c r="N7944"/>
      <c r="O7944"/>
      <c r="P7944" s="10"/>
    </row>
    <row r="7945" spans="13:16" x14ac:dyDescent="0.25">
      <c r="M7945" s="10"/>
      <c r="N7945"/>
      <c r="O7945"/>
      <c r="P7945" s="10"/>
    </row>
    <row r="7946" spans="13:16" x14ac:dyDescent="0.25">
      <c r="M7946" s="10"/>
      <c r="N7946"/>
      <c r="O7946"/>
      <c r="P7946" s="10"/>
    </row>
    <row r="7947" spans="13:16" x14ac:dyDescent="0.25">
      <c r="M7947" s="10"/>
      <c r="N7947"/>
      <c r="O7947"/>
      <c r="P7947" s="10"/>
    </row>
    <row r="7948" spans="13:16" x14ac:dyDescent="0.25">
      <c r="M7948" s="10"/>
      <c r="N7948"/>
      <c r="O7948"/>
      <c r="P7948" s="10"/>
    </row>
    <row r="7949" spans="13:16" x14ac:dyDescent="0.25">
      <c r="M7949" s="10"/>
      <c r="N7949"/>
      <c r="O7949"/>
      <c r="P7949" s="10"/>
    </row>
    <row r="7950" spans="13:16" x14ac:dyDescent="0.25">
      <c r="M7950" s="10"/>
      <c r="N7950"/>
      <c r="O7950"/>
      <c r="P7950" s="10"/>
    </row>
    <row r="7951" spans="13:16" x14ac:dyDescent="0.25">
      <c r="M7951" s="10"/>
      <c r="N7951"/>
      <c r="O7951"/>
      <c r="P7951" s="10"/>
    </row>
    <row r="7952" spans="13:16" x14ac:dyDescent="0.25">
      <c r="M7952" s="10"/>
      <c r="N7952"/>
      <c r="O7952"/>
      <c r="P7952" s="10"/>
    </row>
    <row r="7953" spans="13:16" x14ac:dyDescent="0.25">
      <c r="M7953" s="10"/>
      <c r="N7953"/>
      <c r="O7953"/>
      <c r="P7953" s="10"/>
    </row>
    <row r="7954" spans="13:16" x14ac:dyDescent="0.25">
      <c r="M7954" s="10"/>
      <c r="N7954"/>
      <c r="O7954"/>
      <c r="P7954" s="10"/>
    </row>
    <row r="7955" spans="13:16" x14ac:dyDescent="0.25">
      <c r="M7955" s="10"/>
      <c r="N7955"/>
      <c r="O7955"/>
      <c r="P7955" s="10"/>
    </row>
    <row r="7956" spans="13:16" x14ac:dyDescent="0.25">
      <c r="M7956" s="10"/>
      <c r="N7956"/>
      <c r="O7956"/>
      <c r="P7956" s="10"/>
    </row>
    <row r="7957" spans="13:16" x14ac:dyDescent="0.25">
      <c r="M7957" s="10"/>
      <c r="N7957"/>
      <c r="O7957"/>
      <c r="P7957" s="10"/>
    </row>
    <row r="7958" spans="13:16" x14ac:dyDescent="0.25">
      <c r="M7958" s="10"/>
      <c r="N7958"/>
      <c r="O7958"/>
      <c r="P7958" s="10"/>
    </row>
    <row r="7959" spans="13:16" x14ac:dyDescent="0.25">
      <c r="M7959" s="10"/>
      <c r="N7959"/>
      <c r="O7959"/>
      <c r="P7959" s="10"/>
    </row>
    <row r="7960" spans="13:16" x14ac:dyDescent="0.25">
      <c r="M7960" s="10"/>
      <c r="N7960"/>
      <c r="O7960"/>
      <c r="P7960" s="10"/>
    </row>
    <row r="7961" spans="13:16" x14ac:dyDescent="0.25">
      <c r="M7961" s="10"/>
      <c r="N7961"/>
      <c r="O7961"/>
      <c r="P7961" s="10"/>
    </row>
    <row r="7962" spans="13:16" x14ac:dyDescent="0.25">
      <c r="M7962" s="10"/>
      <c r="N7962"/>
      <c r="O7962"/>
      <c r="P7962" s="10"/>
    </row>
    <row r="7963" spans="13:16" x14ac:dyDescent="0.25">
      <c r="M7963" s="10"/>
      <c r="N7963"/>
      <c r="O7963"/>
      <c r="P7963" s="10"/>
    </row>
    <row r="7964" spans="13:16" x14ac:dyDescent="0.25">
      <c r="M7964" s="10"/>
      <c r="N7964"/>
      <c r="O7964"/>
      <c r="P7964" s="10"/>
    </row>
    <row r="7965" spans="13:16" x14ac:dyDescent="0.25">
      <c r="M7965" s="10"/>
      <c r="N7965"/>
      <c r="O7965"/>
      <c r="P7965" s="10"/>
    </row>
    <row r="7966" spans="13:16" x14ac:dyDescent="0.25">
      <c r="M7966" s="10"/>
      <c r="N7966"/>
      <c r="O7966"/>
      <c r="P7966" s="10"/>
    </row>
    <row r="7967" spans="13:16" x14ac:dyDescent="0.25">
      <c r="M7967" s="10"/>
      <c r="N7967"/>
      <c r="O7967"/>
      <c r="P7967" s="10"/>
    </row>
    <row r="7968" spans="13:16" x14ac:dyDescent="0.25">
      <c r="M7968" s="10"/>
      <c r="N7968"/>
      <c r="O7968"/>
      <c r="P7968" s="10"/>
    </row>
    <row r="7969" spans="13:16" x14ac:dyDescent="0.25">
      <c r="M7969" s="10"/>
      <c r="N7969"/>
      <c r="O7969"/>
      <c r="P7969" s="10"/>
    </row>
    <row r="7970" spans="13:16" x14ac:dyDescent="0.25">
      <c r="M7970" s="10"/>
      <c r="N7970"/>
      <c r="O7970"/>
      <c r="P7970" s="10"/>
    </row>
    <row r="7971" spans="13:16" x14ac:dyDescent="0.25">
      <c r="M7971" s="10"/>
      <c r="N7971"/>
      <c r="O7971"/>
      <c r="P7971" s="10"/>
    </row>
    <row r="7972" spans="13:16" x14ac:dyDescent="0.25">
      <c r="M7972" s="10"/>
      <c r="N7972"/>
      <c r="O7972"/>
      <c r="P7972" s="10"/>
    </row>
    <row r="7973" spans="13:16" x14ac:dyDescent="0.25">
      <c r="M7973" s="10"/>
      <c r="N7973"/>
      <c r="O7973"/>
      <c r="P7973" s="10"/>
    </row>
    <row r="7974" spans="13:16" x14ac:dyDescent="0.25">
      <c r="M7974" s="10"/>
      <c r="N7974"/>
      <c r="O7974"/>
      <c r="P7974" s="10"/>
    </row>
    <row r="7975" spans="13:16" x14ac:dyDescent="0.25">
      <c r="M7975" s="10"/>
      <c r="N7975"/>
      <c r="O7975"/>
      <c r="P7975" s="10"/>
    </row>
    <row r="7976" spans="13:16" x14ac:dyDescent="0.25">
      <c r="M7976" s="10"/>
      <c r="N7976"/>
      <c r="O7976"/>
      <c r="P7976" s="10"/>
    </row>
    <row r="7977" spans="13:16" x14ac:dyDescent="0.25">
      <c r="M7977" s="10"/>
      <c r="N7977"/>
      <c r="O7977"/>
      <c r="P7977" s="10"/>
    </row>
    <row r="7978" spans="13:16" x14ac:dyDescent="0.25">
      <c r="M7978" s="10"/>
      <c r="N7978"/>
      <c r="O7978"/>
      <c r="P7978" s="10"/>
    </row>
    <row r="7979" spans="13:16" x14ac:dyDescent="0.25">
      <c r="M7979" s="10"/>
      <c r="N7979"/>
      <c r="O7979"/>
      <c r="P7979" s="10"/>
    </row>
    <row r="7980" spans="13:16" x14ac:dyDescent="0.25">
      <c r="M7980" s="10"/>
      <c r="N7980"/>
      <c r="O7980"/>
      <c r="P7980" s="10"/>
    </row>
    <row r="7981" spans="13:16" x14ac:dyDescent="0.25">
      <c r="M7981" s="10"/>
      <c r="N7981"/>
      <c r="O7981"/>
      <c r="P7981" s="10"/>
    </row>
    <row r="7982" spans="13:16" x14ac:dyDescent="0.25">
      <c r="M7982" s="10"/>
      <c r="N7982"/>
      <c r="O7982"/>
      <c r="P7982" s="10"/>
    </row>
    <row r="7983" spans="13:16" x14ac:dyDescent="0.25">
      <c r="M7983" s="10"/>
      <c r="N7983"/>
      <c r="O7983"/>
      <c r="P7983" s="10"/>
    </row>
    <row r="7984" spans="13:16" x14ac:dyDescent="0.25">
      <c r="M7984" s="10"/>
      <c r="N7984"/>
      <c r="O7984"/>
      <c r="P7984" s="10"/>
    </row>
    <row r="7985" spans="13:16" x14ac:dyDescent="0.25">
      <c r="M7985" s="10"/>
      <c r="N7985"/>
      <c r="O7985"/>
      <c r="P7985" s="10"/>
    </row>
    <row r="7986" spans="13:16" x14ac:dyDescent="0.25">
      <c r="M7986" s="10"/>
      <c r="N7986"/>
      <c r="O7986"/>
      <c r="P7986" s="10"/>
    </row>
    <row r="7987" spans="13:16" x14ac:dyDescent="0.25">
      <c r="M7987" s="10"/>
      <c r="N7987"/>
      <c r="O7987"/>
      <c r="P7987" s="10"/>
    </row>
    <row r="7988" spans="13:16" x14ac:dyDescent="0.25">
      <c r="M7988" s="10"/>
      <c r="N7988"/>
      <c r="O7988"/>
      <c r="P7988" s="10"/>
    </row>
    <row r="7989" spans="13:16" x14ac:dyDescent="0.25">
      <c r="M7989" s="10"/>
      <c r="N7989"/>
      <c r="O7989"/>
      <c r="P7989" s="10"/>
    </row>
    <row r="7990" spans="13:16" x14ac:dyDescent="0.25">
      <c r="M7990" s="10"/>
      <c r="N7990"/>
      <c r="O7990"/>
      <c r="P7990" s="10"/>
    </row>
    <row r="7991" spans="13:16" x14ac:dyDescent="0.25">
      <c r="M7991" s="10"/>
      <c r="N7991"/>
      <c r="O7991"/>
      <c r="P7991" s="10"/>
    </row>
    <row r="7992" spans="13:16" x14ac:dyDescent="0.25">
      <c r="M7992" s="10"/>
      <c r="N7992"/>
      <c r="O7992"/>
      <c r="P7992" s="10"/>
    </row>
    <row r="7993" spans="13:16" x14ac:dyDescent="0.25">
      <c r="M7993" s="10"/>
      <c r="N7993"/>
      <c r="O7993"/>
      <c r="P7993" s="10"/>
    </row>
    <row r="7994" spans="13:16" x14ac:dyDescent="0.25">
      <c r="M7994" s="10"/>
      <c r="N7994"/>
      <c r="O7994"/>
      <c r="P7994" s="10"/>
    </row>
    <row r="7995" spans="13:16" x14ac:dyDescent="0.25">
      <c r="M7995" s="10"/>
      <c r="N7995"/>
      <c r="O7995"/>
      <c r="P7995" s="10"/>
    </row>
    <row r="7996" spans="13:16" x14ac:dyDescent="0.25">
      <c r="M7996" s="10"/>
      <c r="N7996"/>
      <c r="O7996"/>
      <c r="P7996" s="10"/>
    </row>
    <row r="7997" spans="13:16" x14ac:dyDescent="0.25">
      <c r="M7997" s="10"/>
      <c r="N7997"/>
      <c r="O7997"/>
      <c r="P7997" s="10"/>
    </row>
    <row r="7998" spans="13:16" x14ac:dyDescent="0.25">
      <c r="M7998" s="10"/>
      <c r="N7998"/>
      <c r="O7998"/>
      <c r="P7998" s="10"/>
    </row>
    <row r="7999" spans="13:16" x14ac:dyDescent="0.25">
      <c r="M7999" s="10"/>
      <c r="N7999"/>
      <c r="O7999"/>
      <c r="P7999" s="10"/>
    </row>
    <row r="8000" spans="13:16" x14ac:dyDescent="0.25">
      <c r="M8000" s="10"/>
      <c r="N8000"/>
      <c r="O8000"/>
      <c r="P8000" s="10"/>
    </row>
    <row r="8001" spans="13:16" x14ac:dyDescent="0.25">
      <c r="M8001" s="10"/>
      <c r="N8001"/>
      <c r="O8001"/>
      <c r="P8001" s="10"/>
    </row>
    <row r="8002" spans="13:16" x14ac:dyDescent="0.25">
      <c r="M8002" s="10"/>
      <c r="N8002"/>
      <c r="O8002"/>
      <c r="P8002" s="10"/>
    </row>
    <row r="8003" spans="13:16" x14ac:dyDescent="0.25">
      <c r="M8003" s="10"/>
      <c r="N8003"/>
      <c r="O8003"/>
      <c r="P8003" s="10"/>
    </row>
    <row r="8004" spans="13:16" x14ac:dyDescent="0.25">
      <c r="M8004" s="10"/>
      <c r="N8004"/>
      <c r="O8004"/>
      <c r="P8004" s="10"/>
    </row>
    <row r="8005" spans="13:16" x14ac:dyDescent="0.25">
      <c r="M8005" s="10"/>
      <c r="N8005"/>
      <c r="O8005"/>
      <c r="P8005" s="10"/>
    </row>
    <row r="8006" spans="13:16" x14ac:dyDescent="0.25">
      <c r="M8006" s="10"/>
      <c r="N8006"/>
      <c r="O8006"/>
      <c r="P8006" s="10"/>
    </row>
    <row r="8007" spans="13:16" x14ac:dyDescent="0.25">
      <c r="M8007" s="10"/>
      <c r="N8007"/>
      <c r="O8007"/>
      <c r="P8007" s="10"/>
    </row>
    <row r="8008" spans="13:16" x14ac:dyDescent="0.25">
      <c r="M8008" s="10"/>
      <c r="N8008"/>
      <c r="O8008"/>
      <c r="P8008" s="10"/>
    </row>
    <row r="8009" spans="13:16" x14ac:dyDescent="0.25">
      <c r="M8009" s="10"/>
      <c r="N8009"/>
      <c r="O8009"/>
      <c r="P8009" s="10"/>
    </row>
    <row r="8010" spans="13:16" x14ac:dyDescent="0.25">
      <c r="M8010" s="10"/>
      <c r="N8010"/>
      <c r="O8010"/>
      <c r="P8010" s="10"/>
    </row>
    <row r="8011" spans="13:16" x14ac:dyDescent="0.25">
      <c r="M8011" s="10"/>
      <c r="N8011"/>
      <c r="O8011"/>
      <c r="P8011" s="10"/>
    </row>
    <row r="8012" spans="13:16" x14ac:dyDescent="0.25">
      <c r="M8012" s="10"/>
      <c r="N8012"/>
      <c r="O8012"/>
      <c r="P8012" s="10"/>
    </row>
    <row r="8013" spans="13:16" x14ac:dyDescent="0.25">
      <c r="M8013" s="10"/>
      <c r="N8013"/>
      <c r="O8013"/>
      <c r="P8013" s="10"/>
    </row>
    <row r="8014" spans="13:16" x14ac:dyDescent="0.25">
      <c r="M8014" s="10"/>
      <c r="N8014"/>
      <c r="O8014"/>
      <c r="P8014" s="10"/>
    </row>
    <row r="8015" spans="13:16" x14ac:dyDescent="0.25">
      <c r="M8015" s="10"/>
      <c r="N8015"/>
      <c r="O8015"/>
      <c r="P8015" s="10"/>
    </row>
    <row r="8016" spans="13:16" x14ac:dyDescent="0.25">
      <c r="M8016" s="10"/>
      <c r="N8016"/>
      <c r="O8016"/>
      <c r="P8016" s="10"/>
    </row>
    <row r="8017" spans="13:16" x14ac:dyDescent="0.25">
      <c r="M8017" s="10"/>
      <c r="N8017"/>
      <c r="O8017"/>
      <c r="P8017" s="10"/>
    </row>
    <row r="8018" spans="13:16" x14ac:dyDescent="0.25">
      <c r="M8018" s="10"/>
      <c r="N8018"/>
      <c r="O8018"/>
      <c r="P8018" s="10"/>
    </row>
    <row r="8019" spans="13:16" x14ac:dyDescent="0.25">
      <c r="M8019" s="10"/>
      <c r="N8019"/>
      <c r="O8019"/>
      <c r="P8019" s="10"/>
    </row>
    <row r="8020" spans="13:16" x14ac:dyDescent="0.25">
      <c r="M8020" s="10"/>
      <c r="N8020"/>
      <c r="O8020"/>
      <c r="P8020" s="10"/>
    </row>
    <row r="8021" spans="13:16" x14ac:dyDescent="0.25">
      <c r="M8021" s="10"/>
      <c r="N8021"/>
      <c r="O8021"/>
      <c r="P8021" s="10"/>
    </row>
    <row r="8022" spans="13:16" x14ac:dyDescent="0.25">
      <c r="M8022" s="10"/>
      <c r="N8022"/>
      <c r="O8022"/>
      <c r="P8022" s="10"/>
    </row>
    <row r="8023" spans="13:16" x14ac:dyDescent="0.25">
      <c r="M8023" s="10"/>
      <c r="N8023"/>
      <c r="O8023"/>
      <c r="P8023" s="10"/>
    </row>
    <row r="8024" spans="13:16" x14ac:dyDescent="0.25">
      <c r="M8024" s="10"/>
      <c r="N8024"/>
      <c r="O8024"/>
      <c r="P8024" s="10"/>
    </row>
    <row r="8025" spans="13:16" x14ac:dyDescent="0.25">
      <c r="M8025" s="10"/>
      <c r="N8025"/>
      <c r="O8025"/>
      <c r="P8025" s="10"/>
    </row>
    <row r="8026" spans="13:16" x14ac:dyDescent="0.25">
      <c r="M8026" s="10"/>
      <c r="N8026"/>
      <c r="O8026"/>
      <c r="P8026" s="10"/>
    </row>
    <row r="8027" spans="13:16" x14ac:dyDescent="0.25">
      <c r="M8027" s="10"/>
      <c r="N8027"/>
      <c r="O8027"/>
      <c r="P8027" s="10"/>
    </row>
    <row r="8028" spans="13:16" x14ac:dyDescent="0.25">
      <c r="M8028" s="10"/>
      <c r="N8028"/>
      <c r="O8028"/>
      <c r="P8028" s="10"/>
    </row>
    <row r="8029" spans="13:16" x14ac:dyDescent="0.25">
      <c r="M8029" s="10"/>
      <c r="N8029"/>
      <c r="O8029"/>
      <c r="P8029" s="10"/>
    </row>
    <row r="8030" spans="13:16" x14ac:dyDescent="0.25">
      <c r="M8030" s="10"/>
      <c r="N8030"/>
      <c r="O8030"/>
      <c r="P8030" s="10"/>
    </row>
    <row r="8031" spans="13:16" x14ac:dyDescent="0.25">
      <c r="M8031" s="10"/>
      <c r="N8031"/>
      <c r="O8031"/>
      <c r="P8031" s="10"/>
    </row>
    <row r="8032" spans="13:16" x14ac:dyDescent="0.25">
      <c r="M8032" s="10"/>
      <c r="N8032"/>
      <c r="O8032"/>
      <c r="P8032" s="10"/>
    </row>
    <row r="8033" spans="13:16" x14ac:dyDescent="0.25">
      <c r="M8033" s="10"/>
      <c r="N8033"/>
      <c r="O8033"/>
      <c r="P8033" s="10"/>
    </row>
    <row r="8034" spans="13:16" x14ac:dyDescent="0.25">
      <c r="M8034" s="10"/>
      <c r="N8034"/>
      <c r="O8034"/>
      <c r="P8034" s="10"/>
    </row>
    <row r="8035" spans="13:16" x14ac:dyDescent="0.25">
      <c r="M8035" s="10"/>
      <c r="N8035"/>
      <c r="O8035"/>
      <c r="P8035" s="10"/>
    </row>
    <row r="8036" spans="13:16" x14ac:dyDescent="0.25">
      <c r="M8036" s="10"/>
      <c r="N8036"/>
      <c r="O8036"/>
      <c r="P8036" s="10"/>
    </row>
    <row r="8037" spans="13:16" x14ac:dyDescent="0.25">
      <c r="M8037" s="10"/>
      <c r="N8037"/>
      <c r="O8037"/>
      <c r="P8037" s="10"/>
    </row>
    <row r="8038" spans="13:16" x14ac:dyDescent="0.25">
      <c r="M8038" s="10"/>
      <c r="N8038"/>
      <c r="O8038"/>
      <c r="P8038" s="10"/>
    </row>
    <row r="8039" spans="13:16" x14ac:dyDescent="0.25">
      <c r="M8039" s="10"/>
      <c r="N8039"/>
      <c r="O8039"/>
      <c r="P8039" s="10"/>
    </row>
    <row r="8040" spans="13:16" x14ac:dyDescent="0.25">
      <c r="M8040" s="10"/>
      <c r="N8040"/>
      <c r="O8040"/>
      <c r="P8040" s="10"/>
    </row>
    <row r="8041" spans="13:16" x14ac:dyDescent="0.25">
      <c r="M8041" s="10"/>
      <c r="N8041"/>
      <c r="O8041"/>
      <c r="P8041" s="10"/>
    </row>
    <row r="8042" spans="13:16" x14ac:dyDescent="0.25">
      <c r="M8042" s="10"/>
      <c r="N8042"/>
      <c r="O8042"/>
      <c r="P8042" s="10"/>
    </row>
    <row r="8043" spans="13:16" x14ac:dyDescent="0.25">
      <c r="M8043" s="10"/>
      <c r="N8043"/>
      <c r="O8043"/>
      <c r="P8043" s="10"/>
    </row>
    <row r="8044" spans="13:16" x14ac:dyDescent="0.25">
      <c r="M8044" s="10"/>
      <c r="N8044"/>
      <c r="O8044"/>
      <c r="P8044" s="10"/>
    </row>
    <row r="8045" spans="13:16" x14ac:dyDescent="0.25">
      <c r="M8045" s="10"/>
      <c r="N8045"/>
      <c r="O8045"/>
      <c r="P8045" s="10"/>
    </row>
    <row r="8046" spans="13:16" x14ac:dyDescent="0.25">
      <c r="M8046" s="10"/>
      <c r="N8046"/>
      <c r="O8046"/>
      <c r="P8046" s="10"/>
    </row>
    <row r="8047" spans="13:16" x14ac:dyDescent="0.25">
      <c r="M8047" s="10"/>
      <c r="N8047"/>
      <c r="O8047"/>
      <c r="P8047" s="10"/>
    </row>
    <row r="8048" spans="13:16" x14ac:dyDescent="0.25">
      <c r="M8048" s="10"/>
      <c r="N8048"/>
      <c r="O8048"/>
      <c r="P8048" s="10"/>
    </row>
    <row r="8049" spans="13:16" x14ac:dyDescent="0.25">
      <c r="M8049" s="10"/>
      <c r="N8049"/>
      <c r="O8049"/>
      <c r="P8049" s="10"/>
    </row>
    <row r="8050" spans="13:16" x14ac:dyDescent="0.25">
      <c r="M8050" s="10"/>
      <c r="N8050"/>
      <c r="O8050"/>
      <c r="P8050" s="10"/>
    </row>
    <row r="8051" spans="13:16" x14ac:dyDescent="0.25">
      <c r="M8051" s="10"/>
      <c r="N8051"/>
      <c r="O8051"/>
      <c r="P8051" s="10"/>
    </row>
    <row r="8052" spans="13:16" x14ac:dyDescent="0.25">
      <c r="M8052" s="10"/>
      <c r="N8052"/>
      <c r="O8052"/>
      <c r="P8052" s="10"/>
    </row>
    <row r="8053" spans="13:16" x14ac:dyDescent="0.25">
      <c r="M8053" s="10"/>
      <c r="N8053"/>
      <c r="O8053"/>
      <c r="P8053" s="10"/>
    </row>
    <row r="8054" spans="13:16" x14ac:dyDescent="0.25">
      <c r="M8054" s="10"/>
      <c r="N8054"/>
      <c r="O8054"/>
      <c r="P8054" s="10"/>
    </row>
    <row r="8055" spans="13:16" x14ac:dyDescent="0.25">
      <c r="M8055" s="10"/>
      <c r="N8055"/>
      <c r="O8055"/>
      <c r="P8055" s="10"/>
    </row>
    <row r="8056" spans="13:16" x14ac:dyDescent="0.25">
      <c r="M8056" s="10"/>
      <c r="N8056"/>
      <c r="O8056"/>
      <c r="P8056" s="10"/>
    </row>
    <row r="8057" spans="13:16" x14ac:dyDescent="0.25">
      <c r="M8057" s="10"/>
      <c r="N8057"/>
      <c r="O8057"/>
      <c r="P8057" s="10"/>
    </row>
    <row r="8058" spans="13:16" x14ac:dyDescent="0.25">
      <c r="M8058" s="10"/>
      <c r="N8058"/>
      <c r="O8058"/>
      <c r="P8058" s="10"/>
    </row>
    <row r="8059" spans="13:16" x14ac:dyDescent="0.25">
      <c r="M8059" s="10"/>
      <c r="N8059"/>
      <c r="O8059"/>
      <c r="P8059" s="10"/>
    </row>
    <row r="8060" spans="13:16" x14ac:dyDescent="0.25">
      <c r="M8060" s="10"/>
      <c r="N8060"/>
      <c r="O8060"/>
      <c r="P8060" s="10"/>
    </row>
    <row r="8061" spans="13:16" x14ac:dyDescent="0.25">
      <c r="M8061" s="10"/>
      <c r="N8061"/>
      <c r="O8061"/>
      <c r="P8061" s="10"/>
    </row>
    <row r="8062" spans="13:16" x14ac:dyDescent="0.25">
      <c r="M8062" s="10"/>
      <c r="N8062"/>
      <c r="O8062"/>
      <c r="P8062" s="10"/>
    </row>
    <row r="8063" spans="13:16" x14ac:dyDescent="0.25">
      <c r="M8063" s="10"/>
      <c r="N8063"/>
      <c r="O8063"/>
      <c r="P8063" s="10"/>
    </row>
    <row r="8064" spans="13:16" x14ac:dyDescent="0.25">
      <c r="M8064" s="10"/>
      <c r="N8064"/>
      <c r="O8064"/>
      <c r="P8064" s="10"/>
    </row>
    <row r="8065" spans="13:16" x14ac:dyDescent="0.25">
      <c r="M8065" s="10"/>
      <c r="N8065"/>
      <c r="O8065"/>
      <c r="P8065" s="10"/>
    </row>
    <row r="8066" spans="13:16" x14ac:dyDescent="0.25">
      <c r="M8066" s="10"/>
      <c r="N8066"/>
      <c r="O8066"/>
      <c r="P8066" s="10"/>
    </row>
    <row r="8067" spans="13:16" x14ac:dyDescent="0.25">
      <c r="M8067" s="10"/>
      <c r="N8067"/>
      <c r="O8067"/>
      <c r="P8067" s="10"/>
    </row>
    <row r="8068" spans="13:16" x14ac:dyDescent="0.25">
      <c r="M8068" s="10"/>
      <c r="N8068"/>
      <c r="O8068"/>
      <c r="P8068" s="10"/>
    </row>
    <row r="8069" spans="13:16" x14ac:dyDescent="0.25">
      <c r="M8069" s="10"/>
      <c r="N8069"/>
      <c r="O8069"/>
      <c r="P8069" s="10"/>
    </row>
    <row r="8070" spans="13:16" x14ac:dyDescent="0.25">
      <c r="M8070" s="10"/>
      <c r="N8070"/>
      <c r="O8070"/>
      <c r="P8070" s="10"/>
    </row>
    <row r="8071" spans="13:16" x14ac:dyDescent="0.25">
      <c r="M8071" s="10"/>
      <c r="N8071"/>
      <c r="O8071"/>
      <c r="P8071" s="10"/>
    </row>
    <row r="8072" spans="13:16" x14ac:dyDescent="0.25">
      <c r="M8072" s="10"/>
      <c r="N8072"/>
      <c r="O8072"/>
      <c r="P8072" s="10"/>
    </row>
    <row r="8073" spans="13:16" x14ac:dyDescent="0.25">
      <c r="M8073" s="10"/>
      <c r="N8073"/>
      <c r="O8073"/>
      <c r="P8073" s="10"/>
    </row>
    <row r="8074" spans="13:16" x14ac:dyDescent="0.25">
      <c r="M8074" s="10"/>
      <c r="N8074"/>
      <c r="O8074"/>
      <c r="P8074" s="10"/>
    </row>
    <row r="8075" spans="13:16" x14ac:dyDescent="0.25">
      <c r="M8075" s="10"/>
      <c r="N8075"/>
      <c r="O8075"/>
      <c r="P8075" s="10"/>
    </row>
    <row r="8076" spans="13:16" x14ac:dyDescent="0.25">
      <c r="M8076" s="10"/>
      <c r="N8076"/>
      <c r="O8076"/>
      <c r="P8076" s="10"/>
    </row>
    <row r="8077" spans="13:16" x14ac:dyDescent="0.25">
      <c r="M8077" s="10"/>
      <c r="N8077"/>
      <c r="O8077"/>
      <c r="P8077" s="10"/>
    </row>
    <row r="8078" spans="13:16" x14ac:dyDescent="0.25">
      <c r="M8078" s="10"/>
      <c r="N8078"/>
      <c r="O8078"/>
      <c r="P8078" s="10"/>
    </row>
    <row r="8079" spans="13:16" x14ac:dyDescent="0.25">
      <c r="M8079" s="10"/>
      <c r="N8079"/>
      <c r="O8079"/>
      <c r="P8079" s="10"/>
    </row>
    <row r="8080" spans="13:16" x14ac:dyDescent="0.25">
      <c r="M8080" s="10"/>
      <c r="N8080"/>
      <c r="O8080"/>
      <c r="P8080" s="10"/>
    </row>
    <row r="8081" spans="13:16" x14ac:dyDescent="0.25">
      <c r="M8081" s="10"/>
      <c r="N8081"/>
      <c r="O8081"/>
      <c r="P8081" s="10"/>
    </row>
    <row r="8082" spans="13:16" x14ac:dyDescent="0.25">
      <c r="M8082" s="10"/>
      <c r="N8082"/>
      <c r="O8082"/>
      <c r="P8082" s="10"/>
    </row>
    <row r="8083" spans="13:16" x14ac:dyDescent="0.25">
      <c r="M8083" s="10"/>
      <c r="N8083"/>
      <c r="O8083"/>
      <c r="P8083" s="10"/>
    </row>
    <row r="8084" spans="13:16" x14ac:dyDescent="0.25">
      <c r="M8084" s="10"/>
      <c r="N8084"/>
      <c r="O8084"/>
      <c r="P8084" s="10"/>
    </row>
    <row r="8085" spans="13:16" x14ac:dyDescent="0.25">
      <c r="M8085" s="10"/>
      <c r="N8085"/>
      <c r="O8085"/>
      <c r="P8085" s="10"/>
    </row>
    <row r="8086" spans="13:16" x14ac:dyDescent="0.25">
      <c r="M8086" s="10"/>
      <c r="N8086"/>
      <c r="O8086"/>
      <c r="P8086" s="10"/>
    </row>
    <row r="8087" spans="13:16" x14ac:dyDescent="0.25">
      <c r="M8087" s="10"/>
      <c r="N8087"/>
      <c r="O8087"/>
      <c r="P8087" s="10"/>
    </row>
    <row r="8088" spans="13:16" x14ac:dyDescent="0.25">
      <c r="M8088" s="10"/>
      <c r="N8088"/>
      <c r="O8088"/>
      <c r="P8088" s="10"/>
    </row>
    <row r="8089" spans="13:16" x14ac:dyDescent="0.25">
      <c r="M8089" s="10"/>
      <c r="N8089"/>
      <c r="O8089"/>
      <c r="P8089" s="10"/>
    </row>
    <row r="8090" spans="13:16" x14ac:dyDescent="0.25">
      <c r="M8090" s="10"/>
      <c r="N8090"/>
      <c r="O8090"/>
      <c r="P8090" s="10"/>
    </row>
    <row r="8091" spans="13:16" x14ac:dyDescent="0.25">
      <c r="M8091" s="10"/>
      <c r="N8091"/>
      <c r="O8091"/>
      <c r="P8091" s="10"/>
    </row>
    <row r="8092" spans="13:16" x14ac:dyDescent="0.25">
      <c r="M8092" s="10"/>
      <c r="N8092"/>
      <c r="O8092"/>
      <c r="P8092" s="10"/>
    </row>
    <row r="8093" spans="13:16" x14ac:dyDescent="0.25">
      <c r="M8093" s="10"/>
      <c r="N8093"/>
      <c r="O8093"/>
      <c r="P8093" s="10"/>
    </row>
    <row r="8094" spans="13:16" x14ac:dyDescent="0.25">
      <c r="M8094" s="10"/>
      <c r="N8094"/>
      <c r="O8094"/>
      <c r="P8094" s="10"/>
    </row>
    <row r="8095" spans="13:16" x14ac:dyDescent="0.25">
      <c r="M8095" s="10"/>
      <c r="N8095"/>
      <c r="O8095"/>
      <c r="P8095" s="10"/>
    </row>
    <row r="8096" spans="13:16" x14ac:dyDescent="0.25">
      <c r="M8096" s="10"/>
      <c r="N8096"/>
      <c r="O8096"/>
      <c r="P8096" s="10"/>
    </row>
    <row r="8097" spans="13:16" x14ac:dyDescent="0.25">
      <c r="M8097" s="10"/>
      <c r="N8097"/>
      <c r="O8097"/>
      <c r="P8097" s="10"/>
    </row>
    <row r="8098" spans="13:16" x14ac:dyDescent="0.25">
      <c r="M8098" s="10"/>
      <c r="N8098"/>
      <c r="O8098"/>
      <c r="P8098" s="10"/>
    </row>
    <row r="8099" spans="13:16" x14ac:dyDescent="0.25">
      <c r="M8099" s="10"/>
      <c r="N8099"/>
      <c r="O8099"/>
      <c r="P8099" s="10"/>
    </row>
    <row r="8100" spans="13:16" x14ac:dyDescent="0.25">
      <c r="M8100" s="10"/>
      <c r="N8100"/>
      <c r="O8100"/>
      <c r="P8100" s="10"/>
    </row>
    <row r="8101" spans="13:16" x14ac:dyDescent="0.25">
      <c r="M8101" s="10"/>
      <c r="N8101"/>
      <c r="O8101"/>
      <c r="P8101" s="10"/>
    </row>
    <row r="8102" spans="13:16" x14ac:dyDescent="0.25">
      <c r="M8102" s="10"/>
      <c r="N8102"/>
      <c r="O8102"/>
      <c r="P8102" s="10"/>
    </row>
    <row r="8103" spans="13:16" x14ac:dyDescent="0.25">
      <c r="M8103" s="10"/>
      <c r="N8103"/>
      <c r="O8103"/>
      <c r="P8103" s="10"/>
    </row>
    <row r="8104" spans="13:16" x14ac:dyDescent="0.25">
      <c r="M8104" s="10"/>
      <c r="N8104"/>
      <c r="O8104"/>
      <c r="P8104" s="10"/>
    </row>
    <row r="8105" spans="13:16" x14ac:dyDescent="0.25">
      <c r="M8105" s="10"/>
      <c r="N8105"/>
      <c r="O8105"/>
      <c r="P8105" s="10"/>
    </row>
    <row r="8106" spans="13:16" x14ac:dyDescent="0.25">
      <c r="M8106" s="10"/>
      <c r="N8106"/>
      <c r="O8106"/>
      <c r="P8106" s="10"/>
    </row>
    <row r="8107" spans="13:16" x14ac:dyDescent="0.25">
      <c r="M8107" s="10"/>
      <c r="N8107"/>
      <c r="O8107"/>
      <c r="P8107" s="10"/>
    </row>
    <row r="8108" spans="13:16" x14ac:dyDescent="0.25">
      <c r="M8108" s="10"/>
      <c r="N8108"/>
      <c r="O8108"/>
      <c r="P8108" s="10"/>
    </row>
    <row r="8109" spans="13:16" x14ac:dyDescent="0.25">
      <c r="M8109" s="10"/>
      <c r="N8109"/>
      <c r="O8109"/>
      <c r="P8109" s="10"/>
    </row>
    <row r="8110" spans="13:16" x14ac:dyDescent="0.25">
      <c r="M8110" s="10"/>
      <c r="N8110"/>
      <c r="O8110"/>
      <c r="P8110" s="10"/>
    </row>
    <row r="8111" spans="13:16" x14ac:dyDescent="0.25">
      <c r="M8111" s="10"/>
      <c r="N8111"/>
      <c r="O8111"/>
      <c r="P8111" s="10"/>
    </row>
    <row r="8112" spans="13:16" x14ac:dyDescent="0.25">
      <c r="M8112" s="10"/>
      <c r="N8112"/>
      <c r="O8112"/>
      <c r="P8112" s="10"/>
    </row>
    <row r="8113" spans="13:16" x14ac:dyDescent="0.25">
      <c r="M8113" s="10"/>
      <c r="N8113"/>
      <c r="O8113"/>
      <c r="P8113" s="10"/>
    </row>
    <row r="8114" spans="13:16" x14ac:dyDescent="0.25">
      <c r="M8114" s="10"/>
      <c r="N8114"/>
      <c r="O8114"/>
      <c r="P8114" s="10"/>
    </row>
    <row r="8115" spans="13:16" x14ac:dyDescent="0.25">
      <c r="M8115" s="10"/>
      <c r="N8115"/>
      <c r="O8115"/>
      <c r="P8115" s="10"/>
    </row>
    <row r="8116" spans="13:16" x14ac:dyDescent="0.25">
      <c r="M8116" s="10"/>
      <c r="N8116"/>
      <c r="O8116"/>
      <c r="P8116" s="10"/>
    </row>
    <row r="8117" spans="13:16" x14ac:dyDescent="0.25">
      <c r="M8117" s="10"/>
      <c r="N8117"/>
      <c r="O8117"/>
      <c r="P8117" s="10"/>
    </row>
    <row r="8118" spans="13:16" x14ac:dyDescent="0.25">
      <c r="M8118" s="10"/>
      <c r="N8118"/>
      <c r="O8118"/>
      <c r="P8118" s="10"/>
    </row>
    <row r="8119" spans="13:16" x14ac:dyDescent="0.25">
      <c r="M8119" s="10"/>
      <c r="N8119"/>
      <c r="O8119"/>
      <c r="P8119" s="10"/>
    </row>
    <row r="8120" spans="13:16" x14ac:dyDescent="0.25">
      <c r="M8120" s="10"/>
      <c r="N8120"/>
      <c r="O8120"/>
      <c r="P8120" s="10"/>
    </row>
    <row r="8121" spans="13:16" x14ac:dyDescent="0.25">
      <c r="M8121" s="10"/>
      <c r="N8121"/>
      <c r="O8121"/>
      <c r="P8121" s="10"/>
    </row>
    <row r="8122" spans="13:16" x14ac:dyDescent="0.25">
      <c r="M8122" s="10"/>
      <c r="N8122"/>
      <c r="O8122"/>
      <c r="P8122" s="10"/>
    </row>
    <row r="8123" spans="13:16" x14ac:dyDescent="0.25">
      <c r="M8123" s="10"/>
      <c r="N8123"/>
      <c r="O8123"/>
      <c r="P8123" s="10"/>
    </row>
    <row r="8124" spans="13:16" x14ac:dyDescent="0.25">
      <c r="M8124" s="10"/>
      <c r="N8124"/>
      <c r="O8124"/>
      <c r="P8124" s="10"/>
    </row>
    <row r="8125" spans="13:16" x14ac:dyDescent="0.25">
      <c r="M8125" s="10"/>
      <c r="N8125"/>
      <c r="O8125"/>
      <c r="P8125" s="10"/>
    </row>
    <row r="8126" spans="13:16" x14ac:dyDescent="0.25">
      <c r="M8126" s="10"/>
      <c r="N8126"/>
      <c r="O8126"/>
      <c r="P8126" s="10"/>
    </row>
    <row r="8127" spans="13:16" x14ac:dyDescent="0.25">
      <c r="M8127" s="10"/>
      <c r="N8127"/>
      <c r="O8127"/>
      <c r="P8127" s="10"/>
    </row>
    <row r="8128" spans="13:16" x14ac:dyDescent="0.25">
      <c r="M8128" s="10"/>
      <c r="N8128"/>
      <c r="O8128"/>
      <c r="P8128" s="10"/>
    </row>
    <row r="8129" spans="13:16" x14ac:dyDescent="0.25">
      <c r="M8129" s="10"/>
      <c r="N8129"/>
      <c r="O8129"/>
      <c r="P8129" s="10"/>
    </row>
    <row r="8130" spans="13:16" x14ac:dyDescent="0.25">
      <c r="M8130" s="10"/>
      <c r="N8130"/>
      <c r="O8130"/>
      <c r="P8130" s="10"/>
    </row>
    <row r="8131" spans="13:16" x14ac:dyDescent="0.25">
      <c r="M8131" s="10"/>
      <c r="N8131"/>
      <c r="O8131"/>
      <c r="P8131" s="10"/>
    </row>
    <row r="8132" spans="13:16" x14ac:dyDescent="0.25">
      <c r="M8132" s="10"/>
      <c r="N8132"/>
      <c r="O8132"/>
      <c r="P8132" s="10"/>
    </row>
    <row r="8133" spans="13:16" x14ac:dyDescent="0.25">
      <c r="M8133" s="10"/>
      <c r="N8133"/>
      <c r="O8133"/>
      <c r="P8133" s="10"/>
    </row>
    <row r="8134" spans="13:16" x14ac:dyDescent="0.25">
      <c r="M8134" s="10"/>
      <c r="N8134"/>
      <c r="O8134"/>
      <c r="P8134" s="10"/>
    </row>
    <row r="8135" spans="13:16" x14ac:dyDescent="0.25">
      <c r="M8135" s="10"/>
      <c r="N8135"/>
      <c r="O8135"/>
      <c r="P8135" s="10"/>
    </row>
    <row r="8136" spans="13:16" x14ac:dyDescent="0.25">
      <c r="M8136" s="10"/>
      <c r="N8136"/>
      <c r="O8136"/>
      <c r="P8136" s="10"/>
    </row>
    <row r="8137" spans="13:16" x14ac:dyDescent="0.25">
      <c r="M8137" s="10"/>
      <c r="N8137"/>
      <c r="O8137"/>
      <c r="P8137" s="10"/>
    </row>
    <row r="8138" spans="13:16" x14ac:dyDescent="0.25">
      <c r="M8138" s="10"/>
      <c r="N8138"/>
      <c r="O8138"/>
      <c r="P8138" s="10"/>
    </row>
    <row r="8139" spans="13:16" x14ac:dyDescent="0.25">
      <c r="M8139" s="10"/>
      <c r="N8139"/>
      <c r="O8139"/>
      <c r="P8139" s="10"/>
    </row>
    <row r="8140" spans="13:16" x14ac:dyDescent="0.25">
      <c r="M8140" s="10"/>
      <c r="N8140"/>
      <c r="O8140"/>
      <c r="P8140" s="10"/>
    </row>
    <row r="8141" spans="13:16" x14ac:dyDescent="0.25">
      <c r="M8141" s="10"/>
      <c r="N8141"/>
      <c r="O8141"/>
      <c r="P8141" s="10"/>
    </row>
    <row r="8142" spans="13:16" x14ac:dyDescent="0.25">
      <c r="M8142" s="10"/>
      <c r="N8142"/>
      <c r="O8142"/>
      <c r="P8142" s="10"/>
    </row>
    <row r="8143" spans="13:16" x14ac:dyDescent="0.25">
      <c r="M8143" s="10"/>
      <c r="N8143"/>
      <c r="O8143"/>
      <c r="P8143" s="10"/>
    </row>
    <row r="8144" spans="13:16" x14ac:dyDescent="0.25">
      <c r="M8144" s="10"/>
      <c r="N8144"/>
      <c r="O8144"/>
      <c r="P8144" s="10"/>
    </row>
    <row r="8145" spans="13:16" x14ac:dyDescent="0.25">
      <c r="M8145" s="10"/>
      <c r="N8145"/>
      <c r="O8145"/>
      <c r="P8145" s="10"/>
    </row>
    <row r="8146" spans="13:16" x14ac:dyDescent="0.25">
      <c r="M8146" s="10"/>
      <c r="N8146"/>
      <c r="O8146"/>
      <c r="P8146" s="10"/>
    </row>
    <row r="8147" spans="13:16" x14ac:dyDescent="0.25">
      <c r="M8147" s="10"/>
      <c r="N8147"/>
      <c r="O8147"/>
      <c r="P8147" s="10"/>
    </row>
    <row r="8148" spans="13:16" x14ac:dyDescent="0.25">
      <c r="M8148" s="10"/>
      <c r="N8148"/>
      <c r="O8148"/>
      <c r="P8148" s="10"/>
    </row>
    <row r="8149" spans="13:16" x14ac:dyDescent="0.25">
      <c r="M8149" s="10"/>
      <c r="N8149"/>
      <c r="O8149"/>
      <c r="P8149" s="10"/>
    </row>
    <row r="8150" spans="13:16" x14ac:dyDescent="0.25">
      <c r="M8150" s="10"/>
      <c r="N8150"/>
      <c r="O8150"/>
      <c r="P8150" s="10"/>
    </row>
    <row r="8151" spans="13:16" x14ac:dyDescent="0.25">
      <c r="M8151" s="10"/>
      <c r="N8151"/>
      <c r="O8151"/>
      <c r="P8151" s="10"/>
    </row>
    <row r="8152" spans="13:16" x14ac:dyDescent="0.25">
      <c r="M8152" s="10"/>
      <c r="N8152"/>
      <c r="O8152"/>
      <c r="P8152" s="10"/>
    </row>
    <row r="8153" spans="13:16" x14ac:dyDescent="0.25">
      <c r="M8153" s="10"/>
      <c r="N8153"/>
      <c r="O8153"/>
      <c r="P8153" s="10"/>
    </row>
    <row r="8154" spans="13:16" x14ac:dyDescent="0.25">
      <c r="M8154" s="10"/>
      <c r="N8154"/>
      <c r="O8154"/>
      <c r="P8154" s="10"/>
    </row>
    <row r="8155" spans="13:16" x14ac:dyDescent="0.25">
      <c r="M8155" s="10"/>
      <c r="N8155"/>
      <c r="O8155"/>
      <c r="P8155" s="10"/>
    </row>
    <row r="8156" spans="13:16" x14ac:dyDescent="0.25">
      <c r="M8156" s="10"/>
      <c r="N8156"/>
      <c r="O8156"/>
      <c r="P8156" s="10"/>
    </row>
    <row r="8157" spans="13:16" x14ac:dyDescent="0.25">
      <c r="M8157" s="10"/>
      <c r="N8157"/>
      <c r="O8157"/>
      <c r="P8157" s="10"/>
    </row>
    <row r="8158" spans="13:16" x14ac:dyDescent="0.25">
      <c r="M8158" s="10"/>
      <c r="N8158"/>
      <c r="O8158"/>
      <c r="P8158" s="10"/>
    </row>
    <row r="8159" spans="13:16" x14ac:dyDescent="0.25">
      <c r="M8159" s="10"/>
      <c r="N8159"/>
      <c r="O8159"/>
      <c r="P8159" s="10"/>
    </row>
    <row r="8160" spans="13:16" x14ac:dyDescent="0.25">
      <c r="M8160" s="10"/>
      <c r="N8160"/>
      <c r="O8160"/>
      <c r="P8160" s="10"/>
    </row>
    <row r="8161" spans="13:16" x14ac:dyDescent="0.25">
      <c r="M8161" s="10"/>
      <c r="N8161"/>
      <c r="O8161"/>
      <c r="P8161" s="10"/>
    </row>
    <row r="8162" spans="13:16" x14ac:dyDescent="0.25">
      <c r="M8162" s="10"/>
      <c r="N8162"/>
      <c r="O8162"/>
      <c r="P8162" s="10"/>
    </row>
    <row r="8163" spans="13:16" x14ac:dyDescent="0.25">
      <c r="M8163" s="10"/>
      <c r="N8163"/>
      <c r="O8163"/>
      <c r="P8163" s="10"/>
    </row>
    <row r="8164" spans="13:16" x14ac:dyDescent="0.25">
      <c r="M8164" s="10"/>
      <c r="N8164"/>
      <c r="O8164"/>
      <c r="P8164" s="10"/>
    </row>
    <row r="8165" spans="13:16" x14ac:dyDescent="0.25">
      <c r="M8165" s="10"/>
      <c r="N8165"/>
      <c r="O8165"/>
      <c r="P8165" s="10"/>
    </row>
    <row r="8166" spans="13:16" x14ac:dyDescent="0.25">
      <c r="M8166" s="10"/>
      <c r="N8166"/>
      <c r="O8166"/>
      <c r="P8166" s="10"/>
    </row>
    <row r="8167" spans="13:16" x14ac:dyDescent="0.25">
      <c r="M8167" s="10"/>
      <c r="N8167"/>
      <c r="O8167"/>
      <c r="P8167" s="10"/>
    </row>
    <row r="8168" spans="13:16" x14ac:dyDescent="0.25">
      <c r="M8168" s="10"/>
      <c r="N8168"/>
      <c r="O8168"/>
      <c r="P8168" s="10"/>
    </row>
    <row r="8169" spans="13:16" x14ac:dyDescent="0.25">
      <c r="M8169" s="10"/>
      <c r="N8169"/>
      <c r="O8169"/>
      <c r="P8169" s="10"/>
    </row>
    <row r="8170" spans="13:16" x14ac:dyDescent="0.25">
      <c r="M8170" s="10"/>
      <c r="N8170"/>
      <c r="O8170"/>
      <c r="P8170" s="10"/>
    </row>
    <row r="8171" spans="13:16" x14ac:dyDescent="0.25">
      <c r="M8171" s="10"/>
      <c r="N8171"/>
      <c r="O8171"/>
      <c r="P8171" s="10"/>
    </row>
    <row r="8172" spans="13:16" x14ac:dyDescent="0.25">
      <c r="M8172" s="10"/>
      <c r="N8172"/>
      <c r="O8172"/>
      <c r="P8172" s="10"/>
    </row>
    <row r="8173" spans="13:16" x14ac:dyDescent="0.25">
      <c r="M8173" s="10"/>
      <c r="N8173"/>
      <c r="O8173"/>
      <c r="P8173" s="10"/>
    </row>
    <row r="8174" spans="13:16" x14ac:dyDescent="0.25">
      <c r="M8174" s="10"/>
      <c r="N8174"/>
      <c r="O8174"/>
      <c r="P8174" s="10"/>
    </row>
    <row r="8175" spans="13:16" x14ac:dyDescent="0.25">
      <c r="M8175" s="10"/>
      <c r="N8175"/>
      <c r="O8175"/>
      <c r="P8175" s="10"/>
    </row>
    <row r="8176" spans="13:16" x14ac:dyDescent="0.25">
      <c r="M8176" s="10"/>
      <c r="N8176"/>
      <c r="O8176"/>
      <c r="P8176" s="10"/>
    </row>
    <row r="8177" spans="13:16" x14ac:dyDescent="0.25">
      <c r="M8177" s="10"/>
      <c r="N8177"/>
      <c r="O8177"/>
      <c r="P8177" s="10"/>
    </row>
    <row r="8178" spans="13:16" x14ac:dyDescent="0.25">
      <c r="M8178" s="10"/>
      <c r="N8178"/>
      <c r="O8178"/>
      <c r="P8178" s="10"/>
    </row>
    <row r="8179" spans="13:16" x14ac:dyDescent="0.25">
      <c r="M8179" s="10"/>
      <c r="N8179"/>
      <c r="O8179"/>
      <c r="P8179" s="10"/>
    </row>
    <row r="8180" spans="13:16" x14ac:dyDescent="0.25">
      <c r="M8180" s="10"/>
      <c r="N8180"/>
      <c r="O8180"/>
      <c r="P8180" s="10"/>
    </row>
    <row r="8181" spans="13:16" x14ac:dyDescent="0.25">
      <c r="M8181" s="10"/>
      <c r="N8181"/>
      <c r="O8181"/>
      <c r="P8181" s="10"/>
    </row>
    <row r="8182" spans="13:16" x14ac:dyDescent="0.25">
      <c r="M8182" s="10"/>
      <c r="N8182"/>
      <c r="O8182"/>
      <c r="P8182" s="10"/>
    </row>
    <row r="8183" spans="13:16" x14ac:dyDescent="0.25">
      <c r="M8183" s="10"/>
      <c r="N8183"/>
      <c r="O8183"/>
      <c r="P8183" s="10"/>
    </row>
    <row r="8184" spans="13:16" x14ac:dyDescent="0.25">
      <c r="M8184" s="10"/>
      <c r="N8184"/>
      <c r="O8184"/>
      <c r="P8184" s="10"/>
    </row>
    <row r="8185" spans="13:16" x14ac:dyDescent="0.25">
      <c r="M8185" s="10"/>
      <c r="N8185"/>
      <c r="O8185"/>
      <c r="P8185" s="10"/>
    </row>
    <row r="8186" spans="13:16" x14ac:dyDescent="0.25">
      <c r="M8186" s="10"/>
      <c r="N8186"/>
      <c r="O8186"/>
      <c r="P8186" s="10"/>
    </row>
    <row r="8187" spans="13:16" x14ac:dyDescent="0.25">
      <c r="M8187" s="10"/>
      <c r="N8187"/>
      <c r="O8187"/>
      <c r="P8187" s="10"/>
    </row>
    <row r="8188" spans="13:16" x14ac:dyDescent="0.25">
      <c r="M8188" s="10"/>
      <c r="N8188"/>
      <c r="O8188"/>
      <c r="P8188" s="10"/>
    </row>
    <row r="8189" spans="13:16" x14ac:dyDescent="0.25">
      <c r="M8189" s="10"/>
      <c r="N8189"/>
      <c r="O8189"/>
      <c r="P8189" s="10"/>
    </row>
    <row r="8190" spans="13:16" x14ac:dyDescent="0.25">
      <c r="M8190" s="10"/>
      <c r="N8190"/>
      <c r="O8190"/>
      <c r="P8190" s="10"/>
    </row>
    <row r="8191" spans="13:16" x14ac:dyDescent="0.25">
      <c r="M8191" s="10"/>
      <c r="N8191"/>
      <c r="O8191"/>
      <c r="P8191" s="10"/>
    </row>
    <row r="8192" spans="13:16" x14ac:dyDescent="0.25">
      <c r="M8192" s="10"/>
      <c r="N8192"/>
      <c r="O8192"/>
      <c r="P8192" s="10"/>
    </row>
    <row r="8193" spans="13:16" x14ac:dyDescent="0.25">
      <c r="M8193" s="10"/>
      <c r="N8193"/>
      <c r="O8193"/>
      <c r="P8193" s="10"/>
    </row>
    <row r="8194" spans="13:16" x14ac:dyDescent="0.25">
      <c r="M8194" s="10"/>
      <c r="N8194"/>
      <c r="O8194"/>
      <c r="P8194" s="10"/>
    </row>
    <row r="8195" spans="13:16" x14ac:dyDescent="0.25">
      <c r="M8195" s="10"/>
      <c r="N8195"/>
      <c r="O8195"/>
      <c r="P8195" s="10"/>
    </row>
    <row r="8196" spans="13:16" x14ac:dyDescent="0.25">
      <c r="M8196" s="10"/>
      <c r="N8196"/>
      <c r="O8196"/>
      <c r="P8196" s="10"/>
    </row>
    <row r="8197" spans="13:16" x14ac:dyDescent="0.25">
      <c r="M8197" s="10"/>
      <c r="N8197"/>
      <c r="O8197"/>
      <c r="P8197" s="10"/>
    </row>
    <row r="8198" spans="13:16" x14ac:dyDescent="0.25">
      <c r="M8198" s="10"/>
      <c r="N8198"/>
      <c r="O8198"/>
      <c r="P8198" s="10"/>
    </row>
    <row r="8199" spans="13:16" x14ac:dyDescent="0.25">
      <c r="M8199" s="10"/>
      <c r="N8199"/>
      <c r="O8199"/>
      <c r="P8199" s="10"/>
    </row>
    <row r="8200" spans="13:16" x14ac:dyDescent="0.25">
      <c r="M8200" s="10"/>
      <c r="N8200"/>
      <c r="O8200"/>
      <c r="P8200" s="10"/>
    </row>
    <row r="8201" spans="13:16" x14ac:dyDescent="0.25">
      <c r="M8201" s="10"/>
      <c r="N8201"/>
      <c r="O8201"/>
      <c r="P8201" s="10"/>
    </row>
    <row r="8202" spans="13:16" x14ac:dyDescent="0.25">
      <c r="M8202" s="10"/>
      <c r="N8202"/>
      <c r="O8202"/>
      <c r="P8202" s="10"/>
    </row>
    <row r="8203" spans="13:16" x14ac:dyDescent="0.25">
      <c r="M8203" s="10"/>
      <c r="N8203"/>
      <c r="O8203"/>
      <c r="P8203" s="10"/>
    </row>
    <row r="8204" spans="13:16" x14ac:dyDescent="0.25">
      <c r="M8204" s="10"/>
      <c r="N8204"/>
      <c r="O8204"/>
      <c r="P8204" s="10"/>
    </row>
    <row r="8205" spans="13:16" x14ac:dyDescent="0.25">
      <c r="M8205" s="10"/>
      <c r="N8205"/>
      <c r="O8205"/>
      <c r="P8205" s="10"/>
    </row>
    <row r="8206" spans="13:16" x14ac:dyDescent="0.25">
      <c r="M8206" s="10"/>
      <c r="N8206"/>
      <c r="O8206"/>
      <c r="P8206" s="10"/>
    </row>
    <row r="8207" spans="13:16" x14ac:dyDescent="0.25">
      <c r="M8207" s="10"/>
      <c r="N8207"/>
      <c r="O8207"/>
      <c r="P8207" s="10"/>
    </row>
    <row r="8208" spans="13:16" x14ac:dyDescent="0.25">
      <c r="M8208" s="10"/>
      <c r="N8208"/>
      <c r="O8208"/>
      <c r="P8208" s="10"/>
    </row>
    <row r="8209" spans="13:16" x14ac:dyDescent="0.25">
      <c r="M8209" s="10"/>
      <c r="N8209"/>
      <c r="O8209"/>
      <c r="P8209" s="10"/>
    </row>
    <row r="8210" spans="13:16" x14ac:dyDescent="0.25">
      <c r="M8210" s="10"/>
      <c r="N8210"/>
      <c r="O8210"/>
      <c r="P8210" s="10"/>
    </row>
    <row r="8211" spans="13:16" x14ac:dyDescent="0.25">
      <c r="M8211" s="10"/>
      <c r="N8211"/>
      <c r="O8211"/>
      <c r="P8211" s="10"/>
    </row>
    <row r="8212" spans="13:16" x14ac:dyDescent="0.25">
      <c r="M8212" s="10"/>
      <c r="N8212"/>
      <c r="O8212"/>
      <c r="P8212" s="10"/>
    </row>
    <row r="8213" spans="13:16" x14ac:dyDescent="0.25">
      <c r="M8213" s="10"/>
      <c r="N8213"/>
      <c r="O8213"/>
      <c r="P8213" s="10"/>
    </row>
    <row r="8214" spans="13:16" x14ac:dyDescent="0.25">
      <c r="M8214" s="10"/>
      <c r="N8214"/>
      <c r="O8214"/>
      <c r="P8214" s="10"/>
    </row>
    <row r="8215" spans="13:16" x14ac:dyDescent="0.25">
      <c r="M8215" s="10"/>
      <c r="N8215"/>
      <c r="O8215"/>
      <c r="P8215" s="10"/>
    </row>
    <row r="8216" spans="13:16" x14ac:dyDescent="0.25">
      <c r="M8216" s="10"/>
      <c r="N8216"/>
      <c r="O8216"/>
      <c r="P8216" s="10"/>
    </row>
    <row r="8217" spans="13:16" x14ac:dyDescent="0.25">
      <c r="M8217" s="10"/>
      <c r="N8217"/>
      <c r="O8217"/>
      <c r="P8217" s="10"/>
    </row>
    <row r="8218" spans="13:16" x14ac:dyDescent="0.25">
      <c r="M8218" s="10"/>
      <c r="N8218"/>
      <c r="O8218"/>
      <c r="P8218" s="10"/>
    </row>
    <row r="8219" spans="13:16" x14ac:dyDescent="0.25">
      <c r="M8219" s="10"/>
      <c r="N8219"/>
      <c r="O8219"/>
      <c r="P8219" s="10"/>
    </row>
    <row r="8220" spans="13:16" x14ac:dyDescent="0.25">
      <c r="M8220" s="10"/>
      <c r="N8220"/>
      <c r="O8220"/>
      <c r="P8220" s="10"/>
    </row>
    <row r="8221" spans="13:16" x14ac:dyDescent="0.25">
      <c r="M8221" s="10"/>
      <c r="N8221"/>
      <c r="O8221"/>
      <c r="P8221" s="10"/>
    </row>
    <row r="8222" spans="13:16" x14ac:dyDescent="0.25">
      <c r="M8222" s="10"/>
      <c r="N8222"/>
      <c r="O8222"/>
      <c r="P8222" s="10"/>
    </row>
    <row r="8223" spans="13:16" x14ac:dyDescent="0.25">
      <c r="M8223" s="10"/>
      <c r="N8223"/>
      <c r="O8223"/>
      <c r="P8223" s="10"/>
    </row>
    <row r="8224" spans="13:16" x14ac:dyDescent="0.25">
      <c r="M8224" s="10"/>
      <c r="N8224"/>
      <c r="O8224"/>
      <c r="P8224" s="10"/>
    </row>
    <row r="8225" spans="13:16" x14ac:dyDescent="0.25">
      <c r="M8225" s="10"/>
      <c r="N8225"/>
      <c r="O8225"/>
      <c r="P8225" s="10"/>
    </row>
    <row r="8226" spans="13:16" x14ac:dyDescent="0.25">
      <c r="M8226" s="10"/>
      <c r="N8226"/>
      <c r="O8226"/>
      <c r="P8226" s="10"/>
    </row>
    <row r="8227" spans="13:16" x14ac:dyDescent="0.25">
      <c r="M8227" s="10"/>
      <c r="N8227"/>
      <c r="O8227"/>
      <c r="P8227" s="10"/>
    </row>
    <row r="8228" spans="13:16" x14ac:dyDescent="0.25">
      <c r="M8228" s="10"/>
      <c r="N8228"/>
      <c r="O8228"/>
      <c r="P8228" s="10"/>
    </row>
    <row r="8229" spans="13:16" x14ac:dyDescent="0.25">
      <c r="M8229" s="10"/>
      <c r="N8229"/>
      <c r="O8229"/>
      <c r="P8229" s="10"/>
    </row>
    <row r="8230" spans="13:16" x14ac:dyDescent="0.25">
      <c r="M8230" s="10"/>
      <c r="N8230"/>
      <c r="O8230"/>
      <c r="P8230" s="10"/>
    </row>
    <row r="8231" spans="13:16" x14ac:dyDescent="0.25">
      <c r="M8231" s="10"/>
      <c r="N8231"/>
      <c r="O8231"/>
      <c r="P8231" s="10"/>
    </row>
    <row r="8232" spans="13:16" x14ac:dyDescent="0.25">
      <c r="M8232" s="10"/>
      <c r="N8232"/>
      <c r="O8232"/>
      <c r="P8232" s="10"/>
    </row>
    <row r="8233" spans="13:16" x14ac:dyDescent="0.25">
      <c r="M8233" s="10"/>
      <c r="N8233"/>
      <c r="O8233"/>
      <c r="P8233" s="10"/>
    </row>
    <row r="8234" spans="13:16" x14ac:dyDescent="0.25">
      <c r="M8234" s="10"/>
      <c r="N8234"/>
      <c r="O8234"/>
      <c r="P8234" s="10"/>
    </row>
    <row r="8235" spans="13:16" x14ac:dyDescent="0.25">
      <c r="M8235" s="10"/>
      <c r="N8235"/>
      <c r="O8235"/>
      <c r="P8235" s="10"/>
    </row>
    <row r="8236" spans="13:16" x14ac:dyDescent="0.25">
      <c r="M8236" s="10"/>
      <c r="N8236"/>
      <c r="O8236"/>
      <c r="P8236" s="10"/>
    </row>
    <row r="8237" spans="13:16" x14ac:dyDescent="0.25">
      <c r="M8237" s="10"/>
      <c r="N8237"/>
      <c r="O8237"/>
      <c r="P8237" s="10"/>
    </row>
    <row r="8238" spans="13:16" x14ac:dyDescent="0.25">
      <c r="M8238" s="10"/>
      <c r="N8238"/>
      <c r="O8238"/>
      <c r="P8238" s="10"/>
    </row>
    <row r="8239" spans="13:16" x14ac:dyDescent="0.25">
      <c r="M8239" s="10"/>
      <c r="N8239"/>
      <c r="O8239"/>
      <c r="P8239" s="10"/>
    </row>
    <row r="8240" spans="13:16" x14ac:dyDescent="0.25">
      <c r="M8240" s="10"/>
      <c r="N8240"/>
      <c r="O8240"/>
      <c r="P8240" s="10"/>
    </row>
    <row r="8241" spans="13:16" x14ac:dyDescent="0.25">
      <c r="M8241" s="10"/>
      <c r="N8241"/>
      <c r="O8241"/>
      <c r="P8241" s="10"/>
    </row>
    <row r="8242" spans="13:16" x14ac:dyDescent="0.25">
      <c r="M8242" s="10"/>
      <c r="N8242"/>
      <c r="O8242"/>
      <c r="P8242" s="10"/>
    </row>
    <row r="8243" spans="13:16" x14ac:dyDescent="0.25">
      <c r="M8243" s="10"/>
      <c r="N8243"/>
      <c r="O8243"/>
      <c r="P8243" s="10"/>
    </row>
    <row r="8244" spans="13:16" x14ac:dyDescent="0.25">
      <c r="M8244" s="10"/>
      <c r="N8244"/>
      <c r="O8244"/>
      <c r="P8244" s="10"/>
    </row>
    <row r="8245" spans="13:16" x14ac:dyDescent="0.25">
      <c r="M8245" s="10"/>
      <c r="N8245"/>
      <c r="O8245"/>
      <c r="P8245" s="10"/>
    </row>
    <row r="8246" spans="13:16" x14ac:dyDescent="0.25">
      <c r="M8246" s="10"/>
      <c r="N8246"/>
      <c r="O8246"/>
      <c r="P8246" s="10"/>
    </row>
    <row r="8247" spans="13:16" x14ac:dyDescent="0.25">
      <c r="M8247" s="10"/>
      <c r="N8247"/>
      <c r="O8247"/>
      <c r="P8247" s="10"/>
    </row>
    <row r="8248" spans="13:16" x14ac:dyDescent="0.25">
      <c r="M8248" s="10"/>
      <c r="N8248"/>
      <c r="O8248"/>
      <c r="P8248" s="10"/>
    </row>
    <row r="8249" spans="13:16" x14ac:dyDescent="0.25">
      <c r="M8249" s="10"/>
      <c r="N8249"/>
      <c r="O8249"/>
      <c r="P8249" s="10"/>
    </row>
    <row r="8250" spans="13:16" x14ac:dyDescent="0.25">
      <c r="M8250" s="10"/>
      <c r="N8250"/>
      <c r="O8250"/>
      <c r="P8250" s="10"/>
    </row>
    <row r="8251" spans="13:16" x14ac:dyDescent="0.25">
      <c r="M8251" s="10"/>
      <c r="N8251"/>
      <c r="O8251"/>
      <c r="P8251" s="10"/>
    </row>
    <row r="8252" spans="13:16" x14ac:dyDescent="0.25">
      <c r="M8252" s="10"/>
      <c r="N8252"/>
      <c r="O8252"/>
      <c r="P8252" s="10"/>
    </row>
    <row r="8253" spans="13:16" x14ac:dyDescent="0.25">
      <c r="M8253" s="10"/>
      <c r="N8253"/>
      <c r="O8253"/>
      <c r="P8253" s="10"/>
    </row>
    <row r="8254" spans="13:16" x14ac:dyDescent="0.25">
      <c r="M8254" s="10"/>
      <c r="N8254"/>
      <c r="O8254"/>
      <c r="P8254" s="10"/>
    </row>
    <row r="8255" spans="13:16" x14ac:dyDescent="0.25">
      <c r="M8255" s="10"/>
      <c r="N8255"/>
      <c r="O8255"/>
      <c r="P8255" s="10"/>
    </row>
    <row r="8256" spans="13:16" x14ac:dyDescent="0.25">
      <c r="M8256" s="10"/>
      <c r="N8256"/>
      <c r="O8256"/>
      <c r="P8256" s="10"/>
    </row>
    <row r="8257" spans="13:16" x14ac:dyDescent="0.25">
      <c r="M8257" s="10"/>
      <c r="N8257"/>
      <c r="O8257"/>
      <c r="P8257" s="10"/>
    </row>
    <row r="8258" spans="13:16" x14ac:dyDescent="0.25">
      <c r="M8258" s="10"/>
      <c r="N8258"/>
      <c r="O8258"/>
      <c r="P8258" s="10"/>
    </row>
    <row r="8259" spans="13:16" x14ac:dyDescent="0.25">
      <c r="M8259" s="10"/>
      <c r="N8259"/>
      <c r="O8259"/>
      <c r="P8259" s="10"/>
    </row>
    <row r="8260" spans="13:16" x14ac:dyDescent="0.25">
      <c r="M8260" s="10"/>
      <c r="N8260"/>
      <c r="O8260"/>
      <c r="P8260" s="10"/>
    </row>
    <row r="8261" spans="13:16" x14ac:dyDescent="0.25">
      <c r="M8261" s="10"/>
      <c r="N8261"/>
      <c r="O8261"/>
      <c r="P8261" s="10"/>
    </row>
    <row r="8262" spans="13:16" x14ac:dyDescent="0.25">
      <c r="M8262" s="10"/>
      <c r="N8262"/>
      <c r="O8262"/>
      <c r="P8262" s="10"/>
    </row>
    <row r="8263" spans="13:16" x14ac:dyDescent="0.25">
      <c r="M8263" s="10"/>
      <c r="N8263"/>
      <c r="O8263"/>
      <c r="P8263" s="10"/>
    </row>
    <row r="8264" spans="13:16" x14ac:dyDescent="0.25">
      <c r="M8264" s="10"/>
      <c r="N8264"/>
      <c r="O8264"/>
      <c r="P8264" s="10"/>
    </row>
    <row r="8265" spans="13:16" x14ac:dyDescent="0.25">
      <c r="M8265" s="10"/>
      <c r="N8265"/>
      <c r="O8265"/>
      <c r="P8265" s="10"/>
    </row>
    <row r="8266" spans="13:16" x14ac:dyDescent="0.25">
      <c r="M8266" s="10"/>
      <c r="N8266"/>
      <c r="O8266"/>
      <c r="P8266" s="10"/>
    </row>
    <row r="8267" spans="13:16" x14ac:dyDescent="0.25">
      <c r="M8267" s="10"/>
      <c r="N8267"/>
      <c r="O8267"/>
      <c r="P8267" s="10"/>
    </row>
    <row r="8268" spans="13:16" x14ac:dyDescent="0.25">
      <c r="M8268" s="10"/>
      <c r="N8268"/>
      <c r="O8268"/>
      <c r="P8268" s="10"/>
    </row>
    <row r="8269" spans="13:16" x14ac:dyDescent="0.25">
      <c r="M8269" s="10"/>
      <c r="N8269"/>
      <c r="O8269"/>
      <c r="P8269" s="10"/>
    </row>
    <row r="8270" spans="13:16" x14ac:dyDescent="0.25">
      <c r="M8270" s="10"/>
      <c r="N8270"/>
      <c r="O8270"/>
      <c r="P8270" s="10"/>
    </row>
    <row r="8271" spans="13:16" x14ac:dyDescent="0.25">
      <c r="M8271" s="10"/>
      <c r="N8271"/>
      <c r="O8271"/>
      <c r="P8271" s="10"/>
    </row>
    <row r="8272" spans="13:16" x14ac:dyDescent="0.25">
      <c r="M8272" s="10"/>
      <c r="N8272"/>
      <c r="O8272"/>
      <c r="P8272" s="10"/>
    </row>
    <row r="8273" spans="13:16" x14ac:dyDescent="0.25">
      <c r="M8273" s="10"/>
      <c r="N8273"/>
      <c r="O8273"/>
      <c r="P8273" s="10"/>
    </row>
    <row r="8274" spans="13:16" x14ac:dyDescent="0.25">
      <c r="M8274" s="10"/>
      <c r="N8274"/>
      <c r="O8274"/>
      <c r="P8274" s="10"/>
    </row>
    <row r="8275" spans="13:16" x14ac:dyDescent="0.25">
      <c r="M8275" s="10"/>
      <c r="N8275"/>
      <c r="O8275"/>
      <c r="P8275" s="10"/>
    </row>
    <row r="8276" spans="13:16" x14ac:dyDescent="0.25">
      <c r="M8276" s="10"/>
      <c r="N8276"/>
      <c r="O8276"/>
      <c r="P8276" s="10"/>
    </row>
    <row r="8277" spans="13:16" x14ac:dyDescent="0.25">
      <c r="M8277" s="10"/>
      <c r="N8277"/>
      <c r="O8277"/>
      <c r="P8277" s="10"/>
    </row>
    <row r="8278" spans="13:16" x14ac:dyDescent="0.25">
      <c r="M8278" s="10"/>
      <c r="N8278"/>
      <c r="O8278"/>
      <c r="P8278" s="10"/>
    </row>
    <row r="8279" spans="13:16" x14ac:dyDescent="0.25">
      <c r="M8279" s="10"/>
      <c r="N8279"/>
      <c r="O8279"/>
      <c r="P8279" s="10"/>
    </row>
    <row r="8280" spans="13:16" x14ac:dyDescent="0.25">
      <c r="M8280" s="10"/>
      <c r="N8280"/>
      <c r="O8280"/>
      <c r="P8280" s="10"/>
    </row>
    <row r="8281" spans="13:16" x14ac:dyDescent="0.25">
      <c r="M8281" s="10"/>
      <c r="N8281"/>
      <c r="O8281"/>
      <c r="P8281" s="10"/>
    </row>
    <row r="8282" spans="13:16" x14ac:dyDescent="0.25">
      <c r="M8282" s="10"/>
      <c r="N8282"/>
      <c r="O8282"/>
      <c r="P8282" s="10"/>
    </row>
    <row r="8283" spans="13:16" x14ac:dyDescent="0.25">
      <c r="M8283" s="10"/>
      <c r="N8283"/>
      <c r="O8283"/>
      <c r="P8283" s="10"/>
    </row>
    <row r="8284" spans="13:16" x14ac:dyDescent="0.25">
      <c r="M8284" s="10"/>
      <c r="N8284"/>
      <c r="O8284"/>
      <c r="P8284" s="10"/>
    </row>
    <row r="8285" spans="13:16" x14ac:dyDescent="0.25">
      <c r="M8285" s="10"/>
      <c r="N8285"/>
      <c r="O8285"/>
      <c r="P8285" s="10"/>
    </row>
    <row r="8286" spans="13:16" x14ac:dyDescent="0.25">
      <c r="M8286" s="10"/>
      <c r="N8286"/>
      <c r="O8286"/>
      <c r="P8286" s="10"/>
    </row>
    <row r="8287" spans="13:16" x14ac:dyDescent="0.25">
      <c r="M8287" s="10"/>
      <c r="N8287"/>
      <c r="O8287"/>
      <c r="P8287" s="10"/>
    </row>
    <row r="8288" spans="13:16" x14ac:dyDescent="0.25">
      <c r="M8288" s="10"/>
      <c r="N8288"/>
      <c r="O8288"/>
      <c r="P8288" s="10"/>
    </row>
    <row r="8289" spans="13:16" x14ac:dyDescent="0.25">
      <c r="M8289" s="10"/>
      <c r="N8289"/>
      <c r="O8289"/>
      <c r="P8289" s="10"/>
    </row>
    <row r="8290" spans="13:16" x14ac:dyDescent="0.25">
      <c r="M8290" s="10"/>
      <c r="N8290"/>
      <c r="O8290"/>
      <c r="P8290" s="10"/>
    </row>
    <row r="8291" spans="13:16" x14ac:dyDescent="0.25">
      <c r="M8291" s="10"/>
      <c r="N8291"/>
      <c r="O8291"/>
      <c r="P8291" s="10"/>
    </row>
    <row r="8292" spans="13:16" x14ac:dyDescent="0.25">
      <c r="M8292" s="10"/>
      <c r="N8292"/>
      <c r="O8292"/>
      <c r="P8292" s="10"/>
    </row>
    <row r="8293" spans="13:16" x14ac:dyDescent="0.25">
      <c r="M8293" s="10"/>
      <c r="N8293"/>
      <c r="O8293"/>
      <c r="P8293" s="10"/>
    </row>
    <row r="8294" spans="13:16" x14ac:dyDescent="0.25">
      <c r="M8294" s="10"/>
      <c r="N8294"/>
      <c r="O8294"/>
      <c r="P8294" s="10"/>
    </row>
    <row r="8295" spans="13:16" x14ac:dyDescent="0.25">
      <c r="M8295" s="10"/>
      <c r="N8295"/>
      <c r="O8295"/>
      <c r="P8295" s="10"/>
    </row>
    <row r="8296" spans="13:16" x14ac:dyDescent="0.25">
      <c r="M8296" s="10"/>
      <c r="N8296"/>
      <c r="O8296"/>
      <c r="P8296" s="10"/>
    </row>
    <row r="8297" spans="13:16" x14ac:dyDescent="0.25">
      <c r="M8297" s="10"/>
      <c r="N8297"/>
      <c r="O8297"/>
      <c r="P8297" s="10"/>
    </row>
    <row r="8298" spans="13:16" x14ac:dyDescent="0.25">
      <c r="M8298" s="10"/>
      <c r="N8298"/>
      <c r="O8298"/>
      <c r="P8298" s="10"/>
    </row>
    <row r="8299" spans="13:16" x14ac:dyDescent="0.25">
      <c r="M8299" s="10"/>
      <c r="N8299"/>
      <c r="O8299"/>
      <c r="P8299" s="10"/>
    </row>
    <row r="8300" spans="13:16" x14ac:dyDescent="0.25">
      <c r="M8300" s="10"/>
      <c r="N8300"/>
      <c r="O8300"/>
      <c r="P8300" s="10"/>
    </row>
    <row r="8301" spans="13:16" x14ac:dyDescent="0.25">
      <c r="M8301" s="10"/>
      <c r="N8301"/>
      <c r="O8301"/>
      <c r="P8301" s="10"/>
    </row>
    <row r="8302" spans="13:16" x14ac:dyDescent="0.25">
      <c r="M8302" s="10"/>
      <c r="N8302"/>
      <c r="O8302"/>
      <c r="P8302" s="10"/>
    </row>
    <row r="8303" spans="13:16" x14ac:dyDescent="0.25">
      <c r="M8303" s="10"/>
      <c r="N8303"/>
      <c r="O8303"/>
      <c r="P8303" s="10"/>
    </row>
    <row r="8304" spans="13:16" x14ac:dyDescent="0.25">
      <c r="M8304" s="10"/>
      <c r="N8304"/>
      <c r="O8304"/>
      <c r="P8304" s="10"/>
    </row>
    <row r="8305" spans="13:16" x14ac:dyDescent="0.25">
      <c r="M8305" s="10"/>
      <c r="N8305"/>
      <c r="O8305"/>
      <c r="P8305" s="10"/>
    </row>
    <row r="8306" spans="13:16" x14ac:dyDescent="0.25">
      <c r="M8306" s="10"/>
      <c r="N8306"/>
      <c r="O8306"/>
      <c r="P8306" s="10"/>
    </row>
    <row r="8307" spans="13:16" x14ac:dyDescent="0.25">
      <c r="M8307" s="10"/>
      <c r="N8307"/>
      <c r="O8307"/>
      <c r="P8307" s="10"/>
    </row>
    <row r="8308" spans="13:16" x14ac:dyDescent="0.25">
      <c r="M8308" s="10"/>
      <c r="N8308"/>
      <c r="O8308"/>
      <c r="P8308" s="10"/>
    </row>
    <row r="8309" spans="13:16" x14ac:dyDescent="0.25">
      <c r="M8309" s="10"/>
      <c r="N8309"/>
      <c r="O8309"/>
      <c r="P8309" s="10"/>
    </row>
    <row r="8310" spans="13:16" x14ac:dyDescent="0.25">
      <c r="M8310" s="10"/>
      <c r="N8310"/>
      <c r="O8310"/>
      <c r="P8310" s="10"/>
    </row>
    <row r="8311" spans="13:16" x14ac:dyDescent="0.25">
      <c r="M8311" s="10"/>
      <c r="N8311"/>
      <c r="O8311"/>
      <c r="P8311" s="10"/>
    </row>
    <row r="8312" spans="13:16" x14ac:dyDescent="0.25">
      <c r="M8312" s="10"/>
      <c r="N8312"/>
      <c r="O8312"/>
      <c r="P8312" s="10"/>
    </row>
    <row r="8313" spans="13:16" x14ac:dyDescent="0.25">
      <c r="M8313" s="10"/>
      <c r="N8313"/>
      <c r="O8313"/>
      <c r="P8313" s="10"/>
    </row>
    <row r="8314" spans="13:16" x14ac:dyDescent="0.25">
      <c r="M8314" s="10"/>
      <c r="N8314"/>
      <c r="O8314"/>
      <c r="P8314" s="10"/>
    </row>
    <row r="8315" spans="13:16" x14ac:dyDescent="0.25">
      <c r="M8315" s="10"/>
      <c r="N8315"/>
      <c r="O8315"/>
      <c r="P8315" s="10"/>
    </row>
    <row r="8316" spans="13:16" x14ac:dyDescent="0.25">
      <c r="M8316" s="10"/>
      <c r="N8316"/>
      <c r="O8316"/>
      <c r="P8316" s="10"/>
    </row>
    <row r="8317" spans="13:16" x14ac:dyDescent="0.25">
      <c r="M8317" s="10"/>
      <c r="N8317"/>
      <c r="O8317"/>
      <c r="P8317" s="10"/>
    </row>
    <row r="8318" spans="13:16" x14ac:dyDescent="0.25">
      <c r="M8318" s="10"/>
      <c r="N8318"/>
      <c r="O8318"/>
      <c r="P8318" s="10"/>
    </row>
    <row r="8319" spans="13:16" x14ac:dyDescent="0.25">
      <c r="M8319" s="10"/>
      <c r="N8319"/>
      <c r="O8319"/>
      <c r="P8319" s="10"/>
    </row>
    <row r="8320" spans="13:16" x14ac:dyDescent="0.25">
      <c r="M8320" s="10"/>
      <c r="N8320"/>
      <c r="O8320"/>
      <c r="P8320" s="10"/>
    </row>
    <row r="8321" spans="13:16" x14ac:dyDescent="0.25">
      <c r="M8321" s="10"/>
      <c r="N8321"/>
      <c r="O8321"/>
      <c r="P8321" s="10"/>
    </row>
    <row r="8322" spans="13:16" x14ac:dyDescent="0.25">
      <c r="M8322" s="10"/>
      <c r="N8322"/>
      <c r="O8322"/>
      <c r="P8322" s="10"/>
    </row>
    <row r="8323" spans="13:16" x14ac:dyDescent="0.25">
      <c r="M8323" s="10"/>
      <c r="N8323"/>
      <c r="O8323"/>
      <c r="P8323" s="10"/>
    </row>
    <row r="8324" spans="13:16" x14ac:dyDescent="0.25">
      <c r="M8324" s="10"/>
      <c r="N8324"/>
      <c r="O8324"/>
      <c r="P8324" s="10"/>
    </row>
    <row r="8325" spans="13:16" x14ac:dyDescent="0.25">
      <c r="M8325" s="10"/>
      <c r="N8325"/>
      <c r="O8325"/>
      <c r="P8325" s="10"/>
    </row>
    <row r="8326" spans="13:16" x14ac:dyDescent="0.25">
      <c r="M8326" s="10"/>
      <c r="N8326"/>
      <c r="O8326"/>
      <c r="P8326" s="10"/>
    </row>
    <row r="8327" spans="13:16" x14ac:dyDescent="0.25">
      <c r="M8327" s="10"/>
      <c r="N8327"/>
      <c r="O8327"/>
      <c r="P8327" s="10"/>
    </row>
    <row r="8328" spans="13:16" x14ac:dyDescent="0.25">
      <c r="M8328" s="10"/>
      <c r="N8328"/>
      <c r="O8328"/>
      <c r="P8328" s="10"/>
    </row>
    <row r="8329" spans="13:16" x14ac:dyDescent="0.25">
      <c r="M8329" s="10"/>
      <c r="N8329"/>
      <c r="O8329"/>
      <c r="P8329" s="10"/>
    </row>
    <row r="8330" spans="13:16" x14ac:dyDescent="0.25">
      <c r="M8330" s="10"/>
      <c r="N8330"/>
      <c r="O8330"/>
      <c r="P8330" s="10"/>
    </row>
    <row r="8331" spans="13:16" x14ac:dyDescent="0.25">
      <c r="M8331" s="10"/>
      <c r="N8331"/>
      <c r="O8331"/>
      <c r="P8331" s="10"/>
    </row>
    <row r="8332" spans="13:16" x14ac:dyDescent="0.25">
      <c r="M8332" s="10"/>
      <c r="N8332"/>
      <c r="O8332"/>
      <c r="P8332" s="10"/>
    </row>
    <row r="8333" spans="13:16" x14ac:dyDescent="0.25">
      <c r="M8333" s="10"/>
      <c r="N8333"/>
      <c r="O8333"/>
      <c r="P8333" s="10"/>
    </row>
    <row r="8334" spans="13:16" x14ac:dyDescent="0.25">
      <c r="M8334" s="10"/>
      <c r="N8334"/>
      <c r="O8334"/>
      <c r="P8334" s="10"/>
    </row>
    <row r="8335" spans="13:16" x14ac:dyDescent="0.25">
      <c r="M8335" s="10"/>
      <c r="N8335"/>
      <c r="O8335"/>
      <c r="P8335" s="10"/>
    </row>
    <row r="8336" spans="13:16" x14ac:dyDescent="0.25">
      <c r="M8336" s="10"/>
      <c r="N8336"/>
      <c r="O8336"/>
      <c r="P8336" s="10"/>
    </row>
    <row r="8337" spans="13:16" x14ac:dyDescent="0.25">
      <c r="M8337" s="10"/>
      <c r="N8337"/>
      <c r="O8337"/>
      <c r="P8337" s="10"/>
    </row>
    <row r="8338" spans="13:16" x14ac:dyDescent="0.25">
      <c r="M8338" s="10"/>
      <c r="N8338"/>
      <c r="O8338"/>
      <c r="P8338" s="10"/>
    </row>
    <row r="8339" spans="13:16" x14ac:dyDescent="0.25">
      <c r="M8339" s="10"/>
      <c r="N8339"/>
      <c r="O8339"/>
      <c r="P8339" s="10"/>
    </row>
    <row r="8340" spans="13:16" x14ac:dyDescent="0.25">
      <c r="M8340" s="10"/>
      <c r="N8340"/>
      <c r="O8340"/>
      <c r="P8340" s="10"/>
    </row>
    <row r="8341" spans="13:16" x14ac:dyDescent="0.25">
      <c r="M8341" s="10"/>
      <c r="N8341"/>
      <c r="O8341"/>
      <c r="P8341" s="10"/>
    </row>
    <row r="8342" spans="13:16" x14ac:dyDescent="0.25">
      <c r="M8342" s="10"/>
      <c r="N8342"/>
      <c r="O8342"/>
      <c r="P8342" s="10"/>
    </row>
    <row r="8343" spans="13:16" x14ac:dyDescent="0.25">
      <c r="M8343" s="10"/>
      <c r="N8343"/>
      <c r="O8343"/>
      <c r="P8343" s="10"/>
    </row>
    <row r="8344" spans="13:16" x14ac:dyDescent="0.25">
      <c r="M8344" s="10"/>
      <c r="N8344"/>
      <c r="O8344"/>
      <c r="P8344" s="10"/>
    </row>
    <row r="8345" spans="13:16" x14ac:dyDescent="0.25">
      <c r="M8345" s="10"/>
      <c r="N8345"/>
      <c r="O8345"/>
      <c r="P8345" s="10"/>
    </row>
    <row r="8346" spans="13:16" x14ac:dyDescent="0.25">
      <c r="M8346" s="10"/>
      <c r="N8346"/>
      <c r="O8346"/>
      <c r="P8346" s="10"/>
    </row>
    <row r="8347" spans="13:16" x14ac:dyDescent="0.25">
      <c r="M8347" s="10"/>
      <c r="N8347"/>
      <c r="O8347"/>
      <c r="P8347" s="10"/>
    </row>
    <row r="8348" spans="13:16" x14ac:dyDescent="0.25">
      <c r="M8348" s="10"/>
      <c r="N8348"/>
      <c r="O8348"/>
      <c r="P8348" s="10"/>
    </row>
    <row r="8349" spans="13:16" x14ac:dyDescent="0.25">
      <c r="M8349" s="10"/>
      <c r="N8349"/>
      <c r="O8349"/>
      <c r="P8349" s="10"/>
    </row>
    <row r="8350" spans="13:16" x14ac:dyDescent="0.25">
      <c r="M8350" s="10"/>
      <c r="N8350"/>
      <c r="O8350"/>
      <c r="P8350" s="10"/>
    </row>
    <row r="8351" spans="13:16" x14ac:dyDescent="0.25">
      <c r="M8351" s="10"/>
      <c r="N8351"/>
      <c r="O8351"/>
      <c r="P8351" s="10"/>
    </row>
    <row r="8352" spans="13:16" x14ac:dyDescent="0.25">
      <c r="M8352" s="10"/>
      <c r="N8352"/>
      <c r="O8352"/>
      <c r="P8352" s="10"/>
    </row>
    <row r="8353" spans="13:16" x14ac:dyDescent="0.25">
      <c r="M8353" s="10"/>
      <c r="N8353"/>
      <c r="O8353"/>
      <c r="P8353" s="10"/>
    </row>
    <row r="8354" spans="13:16" x14ac:dyDescent="0.25">
      <c r="M8354" s="10"/>
      <c r="N8354"/>
      <c r="O8354"/>
      <c r="P8354" s="10"/>
    </row>
    <row r="8355" spans="13:16" x14ac:dyDescent="0.25">
      <c r="M8355" s="10"/>
      <c r="N8355"/>
      <c r="O8355"/>
      <c r="P8355" s="10"/>
    </row>
    <row r="8356" spans="13:16" x14ac:dyDescent="0.25">
      <c r="M8356" s="10"/>
      <c r="N8356"/>
      <c r="O8356"/>
      <c r="P8356" s="10"/>
    </row>
    <row r="8357" spans="13:16" x14ac:dyDescent="0.25">
      <c r="M8357" s="10"/>
      <c r="N8357"/>
      <c r="O8357"/>
      <c r="P8357" s="10"/>
    </row>
    <row r="8358" spans="13:16" x14ac:dyDescent="0.25">
      <c r="M8358" s="10"/>
      <c r="N8358"/>
      <c r="O8358"/>
      <c r="P8358" s="10"/>
    </row>
    <row r="8359" spans="13:16" x14ac:dyDescent="0.25">
      <c r="M8359" s="10"/>
      <c r="N8359"/>
      <c r="O8359"/>
      <c r="P8359" s="10"/>
    </row>
    <row r="8360" spans="13:16" x14ac:dyDescent="0.25">
      <c r="M8360" s="10"/>
      <c r="N8360"/>
      <c r="O8360"/>
      <c r="P8360" s="10"/>
    </row>
    <row r="8361" spans="13:16" x14ac:dyDescent="0.25">
      <c r="M8361" s="10"/>
      <c r="N8361"/>
      <c r="O8361"/>
      <c r="P8361" s="10"/>
    </row>
    <row r="8362" spans="13:16" x14ac:dyDescent="0.25">
      <c r="M8362" s="10"/>
      <c r="N8362"/>
      <c r="O8362"/>
      <c r="P8362" s="10"/>
    </row>
    <row r="8363" spans="13:16" x14ac:dyDescent="0.25">
      <c r="M8363" s="10"/>
      <c r="N8363"/>
      <c r="O8363"/>
      <c r="P8363" s="10"/>
    </row>
    <row r="8364" spans="13:16" x14ac:dyDescent="0.25">
      <c r="M8364" s="10"/>
      <c r="N8364"/>
      <c r="O8364"/>
      <c r="P8364" s="10"/>
    </row>
    <row r="8365" spans="13:16" x14ac:dyDescent="0.25">
      <c r="M8365" s="10"/>
      <c r="N8365"/>
      <c r="O8365"/>
      <c r="P8365" s="10"/>
    </row>
    <row r="8366" spans="13:16" x14ac:dyDescent="0.25">
      <c r="M8366" s="10"/>
      <c r="N8366"/>
      <c r="O8366"/>
      <c r="P8366" s="10"/>
    </row>
    <row r="8367" spans="13:16" x14ac:dyDescent="0.25">
      <c r="M8367" s="10"/>
      <c r="N8367"/>
      <c r="O8367"/>
      <c r="P8367" s="10"/>
    </row>
    <row r="8368" spans="13:16" x14ac:dyDescent="0.25">
      <c r="M8368" s="10"/>
      <c r="N8368"/>
      <c r="O8368"/>
      <c r="P8368" s="10"/>
    </row>
    <row r="8369" spans="13:16" x14ac:dyDescent="0.25">
      <c r="M8369" s="10"/>
      <c r="N8369"/>
      <c r="O8369"/>
      <c r="P8369" s="10"/>
    </row>
    <row r="8370" spans="13:16" x14ac:dyDescent="0.25">
      <c r="M8370" s="10"/>
      <c r="N8370"/>
      <c r="O8370"/>
      <c r="P8370" s="10"/>
    </row>
    <row r="8371" spans="13:16" x14ac:dyDescent="0.25">
      <c r="M8371" s="10"/>
      <c r="N8371"/>
      <c r="O8371"/>
      <c r="P8371" s="10"/>
    </row>
    <row r="8372" spans="13:16" x14ac:dyDescent="0.25">
      <c r="M8372" s="10"/>
      <c r="N8372"/>
      <c r="O8372"/>
      <c r="P8372" s="10"/>
    </row>
    <row r="8373" spans="13:16" x14ac:dyDescent="0.25">
      <c r="M8373" s="10"/>
      <c r="N8373"/>
      <c r="O8373"/>
      <c r="P8373" s="10"/>
    </row>
    <row r="8374" spans="13:16" x14ac:dyDescent="0.25">
      <c r="M8374" s="10"/>
      <c r="N8374"/>
      <c r="O8374"/>
      <c r="P8374" s="10"/>
    </row>
    <row r="8375" spans="13:16" x14ac:dyDescent="0.25">
      <c r="M8375" s="10"/>
      <c r="N8375"/>
      <c r="O8375"/>
      <c r="P8375" s="10"/>
    </row>
    <row r="8376" spans="13:16" x14ac:dyDescent="0.25">
      <c r="M8376" s="10"/>
      <c r="N8376"/>
      <c r="O8376"/>
      <c r="P8376" s="10"/>
    </row>
    <row r="8377" spans="13:16" x14ac:dyDescent="0.25">
      <c r="M8377" s="10"/>
      <c r="N8377"/>
      <c r="O8377"/>
      <c r="P8377" s="10"/>
    </row>
    <row r="8378" spans="13:16" x14ac:dyDescent="0.25">
      <c r="M8378" s="10"/>
      <c r="N8378"/>
      <c r="O8378"/>
      <c r="P8378" s="10"/>
    </row>
    <row r="8379" spans="13:16" x14ac:dyDescent="0.25">
      <c r="M8379" s="10"/>
      <c r="N8379"/>
      <c r="O8379"/>
      <c r="P8379" s="10"/>
    </row>
    <row r="8380" spans="13:16" x14ac:dyDescent="0.25">
      <c r="M8380" s="10"/>
      <c r="N8380"/>
      <c r="O8380"/>
      <c r="P8380" s="10"/>
    </row>
    <row r="8381" spans="13:16" x14ac:dyDescent="0.25">
      <c r="M8381" s="10"/>
      <c r="N8381"/>
      <c r="O8381"/>
      <c r="P8381" s="10"/>
    </row>
    <row r="8382" spans="13:16" x14ac:dyDescent="0.25">
      <c r="M8382" s="10"/>
      <c r="N8382"/>
      <c r="O8382"/>
      <c r="P8382" s="10"/>
    </row>
    <row r="8383" spans="13:16" x14ac:dyDescent="0.25">
      <c r="M8383" s="10"/>
      <c r="N8383"/>
      <c r="O8383"/>
      <c r="P8383" s="10"/>
    </row>
    <row r="8384" spans="13:16" x14ac:dyDescent="0.25">
      <c r="M8384" s="10"/>
      <c r="N8384"/>
      <c r="O8384"/>
      <c r="P8384" s="10"/>
    </row>
    <row r="8385" spans="13:16" x14ac:dyDescent="0.25">
      <c r="M8385" s="10"/>
      <c r="N8385"/>
      <c r="O8385"/>
      <c r="P8385" s="10"/>
    </row>
    <row r="8386" spans="13:16" x14ac:dyDescent="0.25">
      <c r="M8386" s="10"/>
      <c r="N8386"/>
      <c r="O8386"/>
      <c r="P8386" s="10"/>
    </row>
    <row r="8387" spans="13:16" x14ac:dyDescent="0.25">
      <c r="M8387" s="10"/>
      <c r="N8387"/>
      <c r="O8387"/>
      <c r="P8387" s="10"/>
    </row>
    <row r="8388" spans="13:16" x14ac:dyDescent="0.25">
      <c r="M8388" s="10"/>
      <c r="N8388"/>
      <c r="O8388"/>
      <c r="P8388" s="10"/>
    </row>
    <row r="8389" spans="13:16" x14ac:dyDescent="0.25">
      <c r="M8389" s="10"/>
      <c r="N8389"/>
      <c r="O8389"/>
      <c r="P8389" s="10"/>
    </row>
    <row r="8390" spans="13:16" x14ac:dyDescent="0.25">
      <c r="M8390" s="10"/>
      <c r="N8390"/>
      <c r="O8390"/>
      <c r="P8390" s="10"/>
    </row>
    <row r="8391" spans="13:16" x14ac:dyDescent="0.25">
      <c r="M8391" s="10"/>
      <c r="N8391"/>
      <c r="O8391"/>
      <c r="P8391" s="10"/>
    </row>
    <row r="8392" spans="13:16" x14ac:dyDescent="0.25">
      <c r="M8392" s="10"/>
      <c r="N8392"/>
      <c r="O8392"/>
      <c r="P8392" s="10"/>
    </row>
    <row r="8393" spans="13:16" x14ac:dyDescent="0.25">
      <c r="M8393" s="10"/>
      <c r="N8393"/>
      <c r="O8393"/>
      <c r="P8393" s="10"/>
    </row>
    <row r="8394" spans="13:16" x14ac:dyDescent="0.25">
      <c r="M8394" s="10"/>
      <c r="N8394"/>
      <c r="O8394"/>
      <c r="P8394" s="10"/>
    </row>
    <row r="8395" spans="13:16" x14ac:dyDescent="0.25">
      <c r="M8395" s="10"/>
      <c r="N8395"/>
      <c r="O8395"/>
      <c r="P8395" s="10"/>
    </row>
    <row r="8396" spans="13:16" x14ac:dyDescent="0.25">
      <c r="M8396" s="10"/>
      <c r="N8396"/>
      <c r="O8396"/>
      <c r="P8396" s="10"/>
    </row>
    <row r="8397" spans="13:16" x14ac:dyDescent="0.25">
      <c r="M8397" s="10"/>
      <c r="N8397"/>
      <c r="O8397"/>
      <c r="P8397" s="10"/>
    </row>
    <row r="8398" spans="13:16" x14ac:dyDescent="0.25">
      <c r="M8398" s="10"/>
      <c r="N8398"/>
      <c r="O8398"/>
      <c r="P8398" s="10"/>
    </row>
    <row r="8399" spans="13:16" x14ac:dyDescent="0.25">
      <c r="M8399" s="10"/>
      <c r="N8399"/>
      <c r="O8399"/>
      <c r="P8399" s="10"/>
    </row>
    <row r="8400" spans="13:16" x14ac:dyDescent="0.25">
      <c r="M8400" s="10"/>
      <c r="N8400"/>
      <c r="O8400"/>
      <c r="P8400" s="10"/>
    </row>
    <row r="8401" spans="13:16" x14ac:dyDescent="0.25">
      <c r="M8401" s="10"/>
      <c r="N8401"/>
      <c r="O8401"/>
      <c r="P8401" s="10"/>
    </row>
    <row r="8402" spans="13:16" x14ac:dyDescent="0.25">
      <c r="M8402" s="10"/>
      <c r="N8402"/>
      <c r="O8402"/>
      <c r="P8402" s="10"/>
    </row>
    <row r="8403" spans="13:16" x14ac:dyDescent="0.25">
      <c r="M8403" s="10"/>
      <c r="N8403"/>
      <c r="O8403"/>
      <c r="P8403" s="10"/>
    </row>
    <row r="8404" spans="13:16" x14ac:dyDescent="0.25">
      <c r="M8404" s="10"/>
      <c r="N8404"/>
      <c r="O8404"/>
      <c r="P8404" s="10"/>
    </row>
    <row r="8405" spans="13:16" x14ac:dyDescent="0.25">
      <c r="M8405" s="10"/>
      <c r="N8405"/>
      <c r="O8405"/>
      <c r="P8405" s="10"/>
    </row>
    <row r="8406" spans="13:16" x14ac:dyDescent="0.25">
      <c r="M8406" s="10"/>
      <c r="N8406"/>
      <c r="O8406"/>
      <c r="P8406" s="10"/>
    </row>
    <row r="8407" spans="13:16" x14ac:dyDescent="0.25">
      <c r="M8407" s="10"/>
      <c r="N8407"/>
      <c r="O8407"/>
      <c r="P8407" s="10"/>
    </row>
    <row r="8408" spans="13:16" x14ac:dyDescent="0.25">
      <c r="M8408" s="10"/>
      <c r="N8408"/>
      <c r="O8408"/>
      <c r="P8408" s="10"/>
    </row>
    <row r="8409" spans="13:16" x14ac:dyDescent="0.25">
      <c r="M8409" s="10"/>
      <c r="N8409"/>
      <c r="O8409"/>
      <c r="P8409" s="10"/>
    </row>
    <row r="8410" spans="13:16" x14ac:dyDescent="0.25">
      <c r="M8410" s="10"/>
      <c r="N8410"/>
      <c r="O8410"/>
      <c r="P8410" s="10"/>
    </row>
    <row r="8411" spans="13:16" x14ac:dyDescent="0.25">
      <c r="M8411" s="10"/>
      <c r="N8411"/>
      <c r="O8411"/>
      <c r="P8411" s="10"/>
    </row>
    <row r="8412" spans="13:16" x14ac:dyDescent="0.25">
      <c r="M8412" s="10"/>
      <c r="N8412"/>
      <c r="O8412"/>
      <c r="P8412" s="10"/>
    </row>
    <row r="8413" spans="13:16" x14ac:dyDescent="0.25">
      <c r="M8413" s="10"/>
      <c r="N8413"/>
      <c r="O8413"/>
      <c r="P8413" s="10"/>
    </row>
    <row r="8414" spans="13:16" x14ac:dyDescent="0.25">
      <c r="M8414" s="10"/>
      <c r="N8414"/>
      <c r="O8414"/>
      <c r="P8414" s="10"/>
    </row>
    <row r="8415" spans="13:16" x14ac:dyDescent="0.25">
      <c r="M8415" s="10"/>
      <c r="N8415"/>
      <c r="O8415"/>
      <c r="P8415" s="10"/>
    </row>
    <row r="8416" spans="13:16" x14ac:dyDescent="0.25">
      <c r="M8416" s="10"/>
      <c r="N8416"/>
      <c r="O8416"/>
      <c r="P8416" s="10"/>
    </row>
    <row r="8417" spans="13:16" x14ac:dyDescent="0.25">
      <c r="M8417" s="10"/>
      <c r="N8417"/>
      <c r="O8417"/>
      <c r="P8417" s="10"/>
    </row>
    <row r="8418" spans="13:16" x14ac:dyDescent="0.25">
      <c r="M8418" s="10"/>
      <c r="N8418"/>
      <c r="O8418"/>
      <c r="P8418" s="10"/>
    </row>
    <row r="8419" spans="13:16" x14ac:dyDescent="0.25">
      <c r="M8419" s="10"/>
      <c r="N8419"/>
      <c r="O8419"/>
      <c r="P8419" s="10"/>
    </row>
    <row r="8420" spans="13:16" x14ac:dyDescent="0.25">
      <c r="M8420" s="10"/>
      <c r="N8420"/>
      <c r="O8420"/>
      <c r="P8420" s="10"/>
    </row>
    <row r="8421" spans="13:16" x14ac:dyDescent="0.25">
      <c r="M8421" s="10"/>
      <c r="N8421"/>
      <c r="O8421"/>
      <c r="P8421" s="10"/>
    </row>
    <row r="8422" spans="13:16" x14ac:dyDescent="0.25">
      <c r="M8422" s="10"/>
      <c r="N8422"/>
      <c r="O8422"/>
      <c r="P8422" s="10"/>
    </row>
    <row r="8423" spans="13:16" x14ac:dyDescent="0.25">
      <c r="M8423" s="10"/>
      <c r="N8423"/>
      <c r="O8423"/>
      <c r="P8423" s="10"/>
    </row>
    <row r="8424" spans="13:16" x14ac:dyDescent="0.25">
      <c r="M8424" s="10"/>
      <c r="N8424"/>
      <c r="O8424"/>
      <c r="P8424" s="10"/>
    </row>
    <row r="8425" spans="13:16" x14ac:dyDescent="0.25">
      <c r="M8425" s="10"/>
      <c r="N8425"/>
      <c r="O8425"/>
      <c r="P8425" s="10"/>
    </row>
    <row r="8426" spans="13:16" x14ac:dyDescent="0.25">
      <c r="M8426" s="10"/>
      <c r="N8426"/>
      <c r="O8426"/>
      <c r="P8426" s="10"/>
    </row>
    <row r="8427" spans="13:16" x14ac:dyDescent="0.25">
      <c r="M8427" s="10"/>
      <c r="N8427"/>
      <c r="O8427"/>
      <c r="P8427" s="10"/>
    </row>
    <row r="8428" spans="13:16" x14ac:dyDescent="0.25">
      <c r="M8428" s="10"/>
      <c r="N8428"/>
      <c r="O8428"/>
      <c r="P8428" s="10"/>
    </row>
    <row r="8429" spans="13:16" x14ac:dyDescent="0.25">
      <c r="M8429" s="10"/>
      <c r="N8429"/>
      <c r="O8429"/>
      <c r="P8429" s="10"/>
    </row>
    <row r="8430" spans="13:16" x14ac:dyDescent="0.25">
      <c r="M8430" s="10"/>
      <c r="N8430"/>
      <c r="O8430"/>
      <c r="P8430" s="10"/>
    </row>
    <row r="8431" spans="13:16" x14ac:dyDescent="0.25">
      <c r="M8431" s="10"/>
      <c r="N8431"/>
      <c r="O8431"/>
      <c r="P8431" s="10"/>
    </row>
    <row r="8432" spans="13:16" x14ac:dyDescent="0.25">
      <c r="M8432" s="10"/>
      <c r="N8432"/>
      <c r="O8432"/>
      <c r="P8432" s="10"/>
    </row>
    <row r="8433" spans="13:16" x14ac:dyDescent="0.25">
      <c r="M8433" s="10"/>
      <c r="N8433"/>
      <c r="O8433"/>
      <c r="P8433" s="10"/>
    </row>
    <row r="8434" spans="13:16" x14ac:dyDescent="0.25">
      <c r="M8434" s="10"/>
      <c r="N8434"/>
      <c r="O8434"/>
      <c r="P8434" s="10"/>
    </row>
    <row r="8435" spans="13:16" x14ac:dyDescent="0.25">
      <c r="M8435" s="10"/>
      <c r="N8435"/>
      <c r="O8435"/>
      <c r="P8435" s="10"/>
    </row>
    <row r="8436" spans="13:16" x14ac:dyDescent="0.25">
      <c r="M8436" s="10"/>
      <c r="N8436"/>
      <c r="O8436"/>
      <c r="P8436" s="10"/>
    </row>
    <row r="8437" spans="13:16" x14ac:dyDescent="0.25">
      <c r="M8437" s="10"/>
      <c r="N8437"/>
      <c r="O8437"/>
      <c r="P8437" s="10"/>
    </row>
    <row r="8438" spans="13:16" x14ac:dyDescent="0.25">
      <c r="M8438" s="10"/>
      <c r="N8438"/>
      <c r="O8438"/>
      <c r="P8438" s="10"/>
    </row>
    <row r="8439" spans="13:16" x14ac:dyDescent="0.25">
      <c r="M8439" s="10"/>
      <c r="N8439"/>
      <c r="O8439"/>
      <c r="P8439" s="10"/>
    </row>
    <row r="8440" spans="13:16" x14ac:dyDescent="0.25">
      <c r="M8440" s="10"/>
      <c r="N8440"/>
      <c r="O8440"/>
      <c r="P8440" s="10"/>
    </row>
    <row r="8441" spans="13:16" x14ac:dyDescent="0.25">
      <c r="M8441" s="10"/>
      <c r="N8441"/>
      <c r="O8441"/>
      <c r="P8441" s="10"/>
    </row>
    <row r="8442" spans="13:16" x14ac:dyDescent="0.25">
      <c r="M8442" s="10"/>
      <c r="N8442"/>
      <c r="O8442"/>
      <c r="P8442" s="10"/>
    </row>
    <row r="8443" spans="13:16" x14ac:dyDescent="0.25">
      <c r="M8443" s="10"/>
      <c r="N8443"/>
      <c r="O8443"/>
      <c r="P8443" s="10"/>
    </row>
    <row r="8444" spans="13:16" x14ac:dyDescent="0.25">
      <c r="M8444" s="10"/>
      <c r="N8444"/>
      <c r="O8444"/>
      <c r="P8444" s="10"/>
    </row>
    <row r="8445" spans="13:16" x14ac:dyDescent="0.25">
      <c r="M8445" s="10"/>
      <c r="N8445"/>
      <c r="O8445"/>
      <c r="P8445" s="10"/>
    </row>
    <row r="8446" spans="13:16" x14ac:dyDescent="0.25">
      <c r="M8446" s="10"/>
      <c r="N8446"/>
      <c r="O8446"/>
      <c r="P8446" s="10"/>
    </row>
    <row r="8447" spans="13:16" x14ac:dyDescent="0.25">
      <c r="M8447" s="10"/>
      <c r="N8447"/>
      <c r="O8447"/>
      <c r="P8447" s="10"/>
    </row>
    <row r="8448" spans="13:16" x14ac:dyDescent="0.25">
      <c r="M8448" s="10"/>
      <c r="N8448"/>
      <c r="O8448"/>
      <c r="P8448" s="10"/>
    </row>
    <row r="8449" spans="13:16" x14ac:dyDescent="0.25">
      <c r="M8449" s="10"/>
      <c r="N8449"/>
      <c r="O8449"/>
      <c r="P8449" s="10"/>
    </row>
    <row r="8450" spans="13:16" x14ac:dyDescent="0.25">
      <c r="M8450" s="10"/>
      <c r="N8450"/>
      <c r="O8450"/>
      <c r="P8450" s="10"/>
    </row>
    <row r="8451" spans="13:16" x14ac:dyDescent="0.25">
      <c r="M8451" s="10"/>
      <c r="N8451"/>
      <c r="O8451"/>
      <c r="P8451" s="10"/>
    </row>
    <row r="8452" spans="13:16" x14ac:dyDescent="0.25">
      <c r="M8452" s="10"/>
      <c r="N8452"/>
      <c r="O8452"/>
      <c r="P8452" s="10"/>
    </row>
    <row r="8453" spans="13:16" x14ac:dyDescent="0.25">
      <c r="M8453" s="10"/>
      <c r="N8453"/>
      <c r="O8453"/>
      <c r="P8453" s="10"/>
    </row>
    <row r="8454" spans="13:16" x14ac:dyDescent="0.25">
      <c r="M8454" s="10"/>
      <c r="N8454"/>
      <c r="O8454"/>
      <c r="P8454" s="10"/>
    </row>
    <row r="8455" spans="13:16" x14ac:dyDescent="0.25">
      <c r="M8455" s="10"/>
      <c r="N8455"/>
      <c r="O8455"/>
      <c r="P8455" s="10"/>
    </row>
    <row r="8456" spans="13:16" x14ac:dyDescent="0.25">
      <c r="M8456" s="10"/>
      <c r="N8456"/>
      <c r="O8456"/>
      <c r="P8456" s="10"/>
    </row>
    <row r="8457" spans="13:16" x14ac:dyDescent="0.25">
      <c r="M8457" s="10"/>
      <c r="N8457"/>
      <c r="O8457"/>
      <c r="P8457" s="10"/>
    </row>
    <row r="8458" spans="13:16" x14ac:dyDescent="0.25">
      <c r="M8458" s="10"/>
      <c r="N8458"/>
      <c r="O8458"/>
      <c r="P8458" s="10"/>
    </row>
    <row r="8459" spans="13:16" x14ac:dyDescent="0.25">
      <c r="M8459" s="10"/>
      <c r="N8459"/>
      <c r="O8459"/>
      <c r="P8459" s="10"/>
    </row>
    <row r="8460" spans="13:16" x14ac:dyDescent="0.25">
      <c r="M8460" s="10"/>
      <c r="N8460"/>
      <c r="O8460"/>
      <c r="P8460" s="10"/>
    </row>
    <row r="8461" spans="13:16" x14ac:dyDescent="0.25">
      <c r="M8461" s="10"/>
      <c r="N8461"/>
      <c r="O8461"/>
      <c r="P8461" s="10"/>
    </row>
    <row r="8462" spans="13:16" x14ac:dyDescent="0.25">
      <c r="M8462" s="10"/>
      <c r="N8462"/>
      <c r="O8462"/>
      <c r="P8462" s="10"/>
    </row>
    <row r="8463" spans="13:16" x14ac:dyDescent="0.25">
      <c r="M8463" s="10"/>
      <c r="N8463"/>
      <c r="O8463"/>
      <c r="P8463" s="10"/>
    </row>
    <row r="8464" spans="13:16" x14ac:dyDescent="0.25">
      <c r="M8464" s="10"/>
      <c r="N8464"/>
      <c r="O8464"/>
      <c r="P8464" s="10"/>
    </row>
    <row r="8465" spans="13:16" x14ac:dyDescent="0.25">
      <c r="M8465" s="10"/>
      <c r="N8465"/>
      <c r="O8465"/>
      <c r="P8465" s="10"/>
    </row>
    <row r="8466" spans="13:16" x14ac:dyDescent="0.25">
      <c r="M8466" s="10"/>
      <c r="N8466"/>
      <c r="O8466"/>
      <c r="P8466" s="10"/>
    </row>
    <row r="8467" spans="13:16" x14ac:dyDescent="0.25">
      <c r="M8467" s="10"/>
      <c r="N8467"/>
      <c r="O8467"/>
      <c r="P8467" s="10"/>
    </row>
    <row r="8468" spans="13:16" x14ac:dyDescent="0.25">
      <c r="M8468" s="10"/>
      <c r="N8468"/>
      <c r="O8468"/>
      <c r="P8468" s="10"/>
    </row>
    <row r="8469" spans="13:16" x14ac:dyDescent="0.25">
      <c r="M8469" s="10"/>
      <c r="N8469"/>
      <c r="O8469"/>
      <c r="P8469" s="10"/>
    </row>
    <row r="8470" spans="13:16" x14ac:dyDescent="0.25">
      <c r="M8470" s="10"/>
      <c r="N8470"/>
      <c r="O8470"/>
      <c r="P8470" s="10"/>
    </row>
    <row r="8471" spans="13:16" x14ac:dyDescent="0.25">
      <c r="M8471" s="10"/>
      <c r="N8471"/>
      <c r="O8471"/>
      <c r="P8471" s="10"/>
    </row>
    <row r="8472" spans="13:16" x14ac:dyDescent="0.25">
      <c r="M8472" s="10"/>
      <c r="N8472"/>
      <c r="O8472"/>
      <c r="P8472" s="10"/>
    </row>
    <row r="8473" spans="13:16" x14ac:dyDescent="0.25">
      <c r="M8473" s="10"/>
      <c r="N8473"/>
      <c r="O8473"/>
      <c r="P8473" s="10"/>
    </row>
    <row r="8474" spans="13:16" x14ac:dyDescent="0.25">
      <c r="M8474" s="10"/>
      <c r="N8474"/>
      <c r="O8474"/>
      <c r="P8474" s="10"/>
    </row>
    <row r="8475" spans="13:16" x14ac:dyDescent="0.25">
      <c r="M8475" s="10"/>
      <c r="N8475"/>
      <c r="O8475"/>
      <c r="P8475" s="10"/>
    </row>
    <row r="8476" spans="13:16" x14ac:dyDescent="0.25">
      <c r="M8476" s="10"/>
      <c r="N8476"/>
      <c r="O8476"/>
      <c r="P8476" s="10"/>
    </row>
    <row r="8477" spans="13:16" x14ac:dyDescent="0.25">
      <c r="M8477" s="10"/>
      <c r="N8477"/>
      <c r="O8477"/>
      <c r="P8477" s="10"/>
    </row>
    <row r="8478" spans="13:16" x14ac:dyDescent="0.25">
      <c r="M8478" s="10"/>
      <c r="N8478"/>
      <c r="O8478"/>
      <c r="P8478" s="10"/>
    </row>
    <row r="8479" spans="13:16" x14ac:dyDescent="0.25">
      <c r="M8479" s="10"/>
      <c r="N8479"/>
      <c r="O8479"/>
      <c r="P8479" s="10"/>
    </row>
    <row r="8480" spans="13:16" x14ac:dyDescent="0.25">
      <c r="M8480" s="10"/>
      <c r="N8480"/>
      <c r="O8480"/>
      <c r="P8480" s="10"/>
    </row>
    <row r="8481" spans="13:16" x14ac:dyDescent="0.25">
      <c r="M8481" s="10"/>
      <c r="N8481"/>
      <c r="O8481"/>
      <c r="P8481" s="10"/>
    </row>
    <row r="8482" spans="13:16" x14ac:dyDescent="0.25">
      <c r="M8482" s="10"/>
      <c r="N8482"/>
      <c r="O8482"/>
      <c r="P8482" s="10"/>
    </row>
    <row r="8483" spans="13:16" x14ac:dyDescent="0.25">
      <c r="M8483" s="10"/>
      <c r="N8483"/>
      <c r="O8483"/>
      <c r="P8483" s="10"/>
    </row>
    <row r="8484" spans="13:16" x14ac:dyDescent="0.25">
      <c r="M8484" s="10"/>
      <c r="N8484"/>
      <c r="O8484"/>
      <c r="P8484" s="10"/>
    </row>
    <row r="8485" spans="13:16" x14ac:dyDescent="0.25">
      <c r="M8485" s="10"/>
      <c r="N8485"/>
      <c r="O8485"/>
      <c r="P8485" s="10"/>
    </row>
    <row r="8486" spans="13:16" x14ac:dyDescent="0.25">
      <c r="M8486" s="10"/>
      <c r="N8486"/>
      <c r="O8486"/>
      <c r="P8486" s="10"/>
    </row>
    <row r="8487" spans="13:16" x14ac:dyDescent="0.25">
      <c r="M8487" s="10"/>
      <c r="N8487"/>
      <c r="O8487"/>
      <c r="P8487" s="10"/>
    </row>
    <row r="8488" spans="13:16" x14ac:dyDescent="0.25">
      <c r="M8488" s="10"/>
      <c r="N8488"/>
      <c r="O8488"/>
      <c r="P8488" s="10"/>
    </row>
    <row r="8489" spans="13:16" x14ac:dyDescent="0.25">
      <c r="M8489" s="10"/>
      <c r="N8489"/>
      <c r="O8489"/>
      <c r="P8489" s="10"/>
    </row>
    <row r="8490" spans="13:16" x14ac:dyDescent="0.25">
      <c r="M8490" s="10"/>
      <c r="N8490"/>
      <c r="O8490"/>
      <c r="P8490" s="10"/>
    </row>
    <row r="8491" spans="13:16" x14ac:dyDescent="0.25">
      <c r="M8491" s="10"/>
      <c r="N8491"/>
      <c r="O8491"/>
      <c r="P8491" s="10"/>
    </row>
    <row r="8492" spans="13:16" x14ac:dyDescent="0.25">
      <c r="M8492" s="10"/>
      <c r="N8492"/>
      <c r="O8492"/>
      <c r="P8492" s="10"/>
    </row>
    <row r="8493" spans="13:16" x14ac:dyDescent="0.25">
      <c r="M8493" s="10"/>
      <c r="N8493"/>
      <c r="O8493"/>
      <c r="P8493" s="10"/>
    </row>
    <row r="8494" spans="13:16" x14ac:dyDescent="0.25">
      <c r="M8494" s="10"/>
      <c r="N8494"/>
      <c r="O8494"/>
      <c r="P8494" s="10"/>
    </row>
    <row r="8495" spans="13:16" x14ac:dyDescent="0.25">
      <c r="M8495" s="10"/>
      <c r="N8495"/>
      <c r="O8495"/>
      <c r="P8495" s="10"/>
    </row>
    <row r="8496" spans="13:16" x14ac:dyDescent="0.25">
      <c r="M8496" s="10"/>
      <c r="N8496"/>
      <c r="O8496"/>
      <c r="P8496" s="10"/>
    </row>
    <row r="8497" spans="13:16" x14ac:dyDescent="0.25">
      <c r="M8497" s="10"/>
      <c r="N8497"/>
      <c r="O8497"/>
      <c r="P8497" s="10"/>
    </row>
    <row r="8498" spans="13:16" x14ac:dyDescent="0.25">
      <c r="M8498" s="10"/>
      <c r="N8498"/>
      <c r="O8498"/>
      <c r="P8498" s="10"/>
    </row>
    <row r="8499" spans="13:16" x14ac:dyDescent="0.25">
      <c r="M8499" s="10"/>
      <c r="N8499"/>
      <c r="O8499"/>
      <c r="P8499" s="10"/>
    </row>
    <row r="8500" spans="13:16" x14ac:dyDescent="0.25">
      <c r="M8500" s="10"/>
      <c r="N8500"/>
      <c r="O8500"/>
      <c r="P8500" s="10"/>
    </row>
    <row r="8501" spans="13:16" x14ac:dyDescent="0.25">
      <c r="M8501" s="10"/>
      <c r="N8501"/>
      <c r="O8501"/>
      <c r="P8501" s="10"/>
    </row>
    <row r="8502" spans="13:16" x14ac:dyDescent="0.25">
      <c r="M8502" s="10"/>
      <c r="N8502"/>
      <c r="O8502"/>
      <c r="P8502" s="10"/>
    </row>
    <row r="8503" spans="13:16" x14ac:dyDescent="0.25">
      <c r="M8503" s="10"/>
      <c r="N8503"/>
      <c r="O8503"/>
      <c r="P8503" s="10"/>
    </row>
    <row r="8504" spans="13:16" x14ac:dyDescent="0.25">
      <c r="M8504" s="10"/>
      <c r="N8504"/>
      <c r="O8504"/>
      <c r="P8504" s="10"/>
    </row>
    <row r="8505" spans="13:16" x14ac:dyDescent="0.25">
      <c r="M8505" s="10"/>
      <c r="N8505"/>
      <c r="O8505"/>
      <c r="P8505" s="10"/>
    </row>
    <row r="8506" spans="13:16" x14ac:dyDescent="0.25">
      <c r="M8506" s="10"/>
      <c r="N8506"/>
      <c r="O8506"/>
      <c r="P8506" s="10"/>
    </row>
    <row r="8507" spans="13:16" x14ac:dyDescent="0.25">
      <c r="M8507" s="10"/>
      <c r="N8507"/>
      <c r="O8507"/>
      <c r="P8507" s="10"/>
    </row>
    <row r="8508" spans="13:16" x14ac:dyDescent="0.25">
      <c r="M8508" s="10"/>
      <c r="N8508"/>
      <c r="O8508"/>
      <c r="P8508" s="10"/>
    </row>
    <row r="8509" spans="13:16" x14ac:dyDescent="0.25">
      <c r="M8509" s="10"/>
      <c r="N8509"/>
      <c r="O8509"/>
      <c r="P8509" s="10"/>
    </row>
    <row r="8510" spans="13:16" x14ac:dyDescent="0.25">
      <c r="M8510" s="10"/>
      <c r="N8510"/>
      <c r="O8510"/>
      <c r="P8510" s="10"/>
    </row>
    <row r="8511" spans="13:16" x14ac:dyDescent="0.25">
      <c r="M8511" s="10"/>
      <c r="N8511"/>
      <c r="O8511"/>
      <c r="P8511" s="10"/>
    </row>
    <row r="8512" spans="13:16" x14ac:dyDescent="0.25">
      <c r="M8512" s="10"/>
      <c r="N8512"/>
      <c r="O8512"/>
      <c r="P8512" s="10"/>
    </row>
    <row r="8513" spans="13:16" x14ac:dyDescent="0.25">
      <c r="M8513" s="10"/>
      <c r="N8513"/>
      <c r="O8513"/>
      <c r="P8513" s="10"/>
    </row>
    <row r="8514" spans="13:16" x14ac:dyDescent="0.25">
      <c r="M8514" s="10"/>
      <c r="N8514"/>
      <c r="O8514"/>
      <c r="P8514" s="10"/>
    </row>
    <row r="8515" spans="13:16" x14ac:dyDescent="0.25">
      <c r="M8515" s="10"/>
      <c r="N8515"/>
      <c r="O8515"/>
      <c r="P8515" s="10"/>
    </row>
    <row r="8516" spans="13:16" x14ac:dyDescent="0.25">
      <c r="M8516" s="10"/>
      <c r="N8516"/>
      <c r="O8516"/>
      <c r="P8516" s="10"/>
    </row>
    <row r="8517" spans="13:16" x14ac:dyDescent="0.25">
      <c r="M8517" s="10"/>
      <c r="N8517"/>
      <c r="O8517"/>
      <c r="P8517" s="10"/>
    </row>
    <row r="8518" spans="13:16" x14ac:dyDescent="0.25">
      <c r="M8518" s="10"/>
      <c r="N8518"/>
      <c r="O8518"/>
      <c r="P8518" s="10"/>
    </row>
    <row r="8519" spans="13:16" x14ac:dyDescent="0.25">
      <c r="M8519" s="10"/>
      <c r="N8519"/>
      <c r="O8519"/>
      <c r="P8519" s="10"/>
    </row>
    <row r="8520" spans="13:16" x14ac:dyDescent="0.25">
      <c r="M8520" s="10"/>
      <c r="N8520"/>
      <c r="O8520"/>
      <c r="P8520" s="10"/>
    </row>
    <row r="8521" spans="13:16" x14ac:dyDescent="0.25">
      <c r="M8521" s="10"/>
      <c r="N8521"/>
      <c r="O8521"/>
      <c r="P8521" s="10"/>
    </row>
    <row r="8522" spans="13:16" x14ac:dyDescent="0.25">
      <c r="M8522" s="10"/>
      <c r="N8522"/>
      <c r="O8522"/>
      <c r="P8522" s="10"/>
    </row>
    <row r="8523" spans="13:16" x14ac:dyDescent="0.25">
      <c r="M8523" s="10"/>
      <c r="N8523"/>
      <c r="O8523"/>
      <c r="P8523" s="10"/>
    </row>
    <row r="8524" spans="13:16" x14ac:dyDescent="0.25">
      <c r="M8524" s="10"/>
      <c r="N8524"/>
      <c r="O8524"/>
      <c r="P8524" s="10"/>
    </row>
    <row r="8525" spans="13:16" x14ac:dyDescent="0.25">
      <c r="M8525" s="10"/>
      <c r="N8525"/>
      <c r="O8525"/>
      <c r="P8525" s="10"/>
    </row>
    <row r="8526" spans="13:16" x14ac:dyDescent="0.25">
      <c r="M8526" s="10"/>
      <c r="N8526"/>
      <c r="O8526"/>
      <c r="P8526" s="10"/>
    </row>
    <row r="8527" spans="13:16" x14ac:dyDescent="0.25">
      <c r="M8527" s="10"/>
      <c r="N8527"/>
      <c r="O8527"/>
      <c r="P8527" s="10"/>
    </row>
    <row r="8528" spans="13:16" x14ac:dyDescent="0.25">
      <c r="M8528" s="10"/>
      <c r="N8528"/>
      <c r="O8528"/>
      <c r="P8528" s="10"/>
    </row>
    <row r="8529" spans="13:16" x14ac:dyDescent="0.25">
      <c r="M8529" s="10"/>
      <c r="N8529"/>
      <c r="O8529"/>
      <c r="P8529" s="10"/>
    </row>
    <row r="8530" spans="13:16" x14ac:dyDescent="0.25">
      <c r="M8530" s="10"/>
      <c r="N8530"/>
      <c r="O8530"/>
      <c r="P8530" s="10"/>
    </row>
    <row r="8531" spans="13:16" x14ac:dyDescent="0.25">
      <c r="M8531" s="10"/>
      <c r="N8531"/>
      <c r="O8531"/>
      <c r="P8531" s="10"/>
    </row>
    <row r="8532" spans="13:16" x14ac:dyDescent="0.25">
      <c r="M8532" s="10"/>
      <c r="N8532"/>
      <c r="O8532"/>
      <c r="P8532" s="10"/>
    </row>
    <row r="8533" spans="13:16" x14ac:dyDescent="0.25">
      <c r="M8533" s="10"/>
      <c r="N8533"/>
      <c r="O8533"/>
      <c r="P8533" s="10"/>
    </row>
    <row r="8534" spans="13:16" x14ac:dyDescent="0.25">
      <c r="M8534" s="10"/>
      <c r="N8534"/>
      <c r="O8534"/>
      <c r="P8534" s="10"/>
    </row>
    <row r="8535" spans="13:16" x14ac:dyDescent="0.25">
      <c r="M8535" s="10"/>
      <c r="N8535"/>
      <c r="O8535"/>
      <c r="P8535" s="10"/>
    </row>
    <row r="8536" spans="13:16" x14ac:dyDescent="0.25">
      <c r="M8536" s="10"/>
      <c r="N8536"/>
      <c r="O8536"/>
      <c r="P8536" s="10"/>
    </row>
    <row r="8537" spans="13:16" x14ac:dyDescent="0.25">
      <c r="M8537" s="10"/>
      <c r="N8537"/>
      <c r="O8537"/>
      <c r="P8537" s="10"/>
    </row>
    <row r="8538" spans="13:16" x14ac:dyDescent="0.25">
      <c r="M8538" s="10"/>
      <c r="N8538"/>
      <c r="O8538"/>
      <c r="P8538" s="10"/>
    </row>
    <row r="8539" spans="13:16" x14ac:dyDescent="0.25">
      <c r="M8539" s="10"/>
      <c r="N8539"/>
      <c r="O8539"/>
      <c r="P8539" s="10"/>
    </row>
    <row r="8540" spans="13:16" x14ac:dyDescent="0.25">
      <c r="M8540" s="10"/>
      <c r="N8540"/>
      <c r="O8540"/>
      <c r="P8540" s="10"/>
    </row>
    <row r="8541" spans="13:16" x14ac:dyDescent="0.25">
      <c r="M8541" s="10"/>
      <c r="N8541"/>
      <c r="O8541"/>
      <c r="P8541" s="10"/>
    </row>
    <row r="8542" spans="13:16" x14ac:dyDescent="0.25">
      <c r="M8542" s="10"/>
      <c r="N8542"/>
      <c r="O8542"/>
      <c r="P8542" s="10"/>
    </row>
    <row r="8543" spans="13:16" x14ac:dyDescent="0.25">
      <c r="M8543" s="10"/>
      <c r="N8543"/>
      <c r="O8543"/>
      <c r="P8543" s="10"/>
    </row>
    <row r="8544" spans="13:16" x14ac:dyDescent="0.25">
      <c r="M8544" s="10"/>
      <c r="N8544"/>
      <c r="O8544"/>
      <c r="P8544" s="10"/>
    </row>
    <row r="8545" spans="13:16" x14ac:dyDescent="0.25">
      <c r="M8545" s="10"/>
      <c r="N8545"/>
      <c r="O8545"/>
      <c r="P8545" s="10"/>
    </row>
    <row r="8546" spans="13:16" x14ac:dyDescent="0.25">
      <c r="M8546" s="10"/>
      <c r="N8546"/>
      <c r="O8546"/>
      <c r="P8546" s="10"/>
    </row>
    <row r="8547" spans="13:16" x14ac:dyDescent="0.25">
      <c r="M8547" s="10"/>
      <c r="N8547"/>
      <c r="O8547"/>
      <c r="P8547" s="10"/>
    </row>
    <row r="8548" spans="13:16" x14ac:dyDescent="0.25">
      <c r="M8548" s="10"/>
      <c r="N8548"/>
      <c r="O8548"/>
      <c r="P8548" s="10"/>
    </row>
    <row r="8549" spans="13:16" x14ac:dyDescent="0.25">
      <c r="M8549" s="10"/>
      <c r="N8549"/>
      <c r="O8549"/>
      <c r="P8549" s="10"/>
    </row>
    <row r="8550" spans="13:16" x14ac:dyDescent="0.25">
      <c r="M8550" s="10"/>
      <c r="N8550"/>
      <c r="O8550"/>
      <c r="P8550" s="10"/>
    </row>
    <row r="8551" spans="13:16" x14ac:dyDescent="0.25">
      <c r="M8551" s="10"/>
      <c r="N8551"/>
      <c r="O8551"/>
      <c r="P8551" s="10"/>
    </row>
    <row r="8552" spans="13:16" x14ac:dyDescent="0.25">
      <c r="M8552" s="10"/>
      <c r="N8552"/>
      <c r="O8552"/>
      <c r="P8552" s="10"/>
    </row>
    <row r="8553" spans="13:16" x14ac:dyDescent="0.25">
      <c r="M8553" s="10"/>
      <c r="N8553"/>
      <c r="O8553"/>
      <c r="P8553" s="10"/>
    </row>
    <row r="8554" spans="13:16" x14ac:dyDescent="0.25">
      <c r="M8554" s="10"/>
      <c r="N8554"/>
      <c r="O8554"/>
      <c r="P8554" s="10"/>
    </row>
    <row r="8555" spans="13:16" x14ac:dyDescent="0.25">
      <c r="M8555" s="10"/>
      <c r="N8555"/>
      <c r="O8555"/>
      <c r="P8555" s="10"/>
    </row>
    <row r="8556" spans="13:16" x14ac:dyDescent="0.25">
      <c r="M8556" s="10"/>
      <c r="N8556"/>
      <c r="O8556"/>
      <c r="P8556" s="10"/>
    </row>
    <row r="8557" spans="13:16" x14ac:dyDescent="0.25">
      <c r="M8557" s="10"/>
      <c r="N8557"/>
      <c r="O8557"/>
      <c r="P8557" s="10"/>
    </row>
    <row r="8558" spans="13:16" x14ac:dyDescent="0.25">
      <c r="M8558" s="10"/>
      <c r="N8558"/>
      <c r="O8558"/>
      <c r="P8558" s="10"/>
    </row>
    <row r="8559" spans="13:16" x14ac:dyDescent="0.25">
      <c r="M8559" s="10"/>
      <c r="N8559"/>
      <c r="O8559"/>
      <c r="P8559" s="10"/>
    </row>
    <row r="8560" spans="13:16" x14ac:dyDescent="0.25">
      <c r="M8560" s="10"/>
      <c r="N8560"/>
      <c r="O8560"/>
      <c r="P8560" s="10"/>
    </row>
    <row r="8561" spans="13:16" x14ac:dyDescent="0.25">
      <c r="M8561" s="10"/>
      <c r="N8561"/>
      <c r="O8561"/>
      <c r="P8561" s="10"/>
    </row>
    <row r="8562" spans="13:16" x14ac:dyDescent="0.25">
      <c r="M8562" s="10"/>
      <c r="N8562"/>
      <c r="O8562"/>
      <c r="P8562" s="10"/>
    </row>
    <row r="8563" spans="13:16" x14ac:dyDescent="0.25">
      <c r="M8563" s="10"/>
      <c r="N8563"/>
      <c r="O8563"/>
      <c r="P8563" s="10"/>
    </row>
    <row r="8564" spans="13:16" x14ac:dyDescent="0.25">
      <c r="M8564" s="10"/>
      <c r="N8564"/>
      <c r="O8564"/>
      <c r="P8564" s="10"/>
    </row>
    <row r="8565" spans="13:16" x14ac:dyDescent="0.25">
      <c r="M8565" s="10"/>
      <c r="N8565"/>
      <c r="O8565"/>
      <c r="P8565" s="10"/>
    </row>
    <row r="8566" spans="13:16" x14ac:dyDescent="0.25">
      <c r="M8566" s="10"/>
      <c r="N8566"/>
      <c r="O8566"/>
      <c r="P8566" s="10"/>
    </row>
    <row r="8567" spans="13:16" x14ac:dyDescent="0.25">
      <c r="M8567" s="10"/>
      <c r="N8567"/>
      <c r="O8567"/>
      <c r="P8567" s="10"/>
    </row>
    <row r="8568" spans="13:16" x14ac:dyDescent="0.25">
      <c r="M8568" s="10"/>
      <c r="N8568"/>
      <c r="O8568"/>
      <c r="P8568" s="10"/>
    </row>
    <row r="8569" spans="13:16" x14ac:dyDescent="0.25">
      <c r="M8569" s="10"/>
      <c r="N8569"/>
      <c r="O8569"/>
      <c r="P8569" s="10"/>
    </row>
    <row r="8570" spans="13:16" x14ac:dyDescent="0.25">
      <c r="M8570" s="10"/>
      <c r="N8570"/>
      <c r="O8570"/>
      <c r="P8570" s="10"/>
    </row>
    <row r="8571" spans="13:16" x14ac:dyDescent="0.25">
      <c r="M8571" s="10"/>
      <c r="N8571"/>
      <c r="O8571"/>
      <c r="P8571" s="10"/>
    </row>
    <row r="8572" spans="13:16" x14ac:dyDescent="0.25">
      <c r="M8572" s="10"/>
      <c r="N8572"/>
      <c r="O8572"/>
      <c r="P8572" s="10"/>
    </row>
    <row r="8573" spans="13:16" x14ac:dyDescent="0.25">
      <c r="M8573" s="10"/>
      <c r="N8573"/>
      <c r="O8573"/>
      <c r="P8573" s="10"/>
    </row>
    <row r="8574" spans="13:16" x14ac:dyDescent="0.25">
      <c r="M8574" s="10"/>
      <c r="N8574"/>
      <c r="O8574"/>
      <c r="P8574" s="10"/>
    </row>
    <row r="8575" spans="13:16" x14ac:dyDescent="0.25">
      <c r="M8575" s="10"/>
      <c r="N8575"/>
      <c r="O8575"/>
      <c r="P8575" s="10"/>
    </row>
    <row r="8576" spans="13:16" x14ac:dyDescent="0.25">
      <c r="M8576" s="10"/>
      <c r="N8576"/>
      <c r="O8576"/>
      <c r="P8576" s="10"/>
    </row>
    <row r="8577" spans="13:16" x14ac:dyDescent="0.25">
      <c r="M8577" s="10"/>
      <c r="N8577"/>
      <c r="O8577"/>
      <c r="P8577" s="10"/>
    </row>
    <row r="8578" spans="13:16" x14ac:dyDescent="0.25">
      <c r="M8578" s="10"/>
      <c r="N8578"/>
      <c r="O8578"/>
      <c r="P8578" s="10"/>
    </row>
    <row r="8579" spans="13:16" x14ac:dyDescent="0.25">
      <c r="M8579" s="10"/>
      <c r="N8579"/>
      <c r="O8579"/>
      <c r="P8579" s="10"/>
    </row>
    <row r="8580" spans="13:16" x14ac:dyDescent="0.25">
      <c r="M8580" s="10"/>
      <c r="N8580"/>
      <c r="O8580"/>
      <c r="P8580" s="10"/>
    </row>
    <row r="8581" spans="13:16" x14ac:dyDescent="0.25">
      <c r="M8581" s="10"/>
      <c r="N8581"/>
      <c r="O8581"/>
      <c r="P8581" s="10"/>
    </row>
    <row r="8582" spans="13:16" x14ac:dyDescent="0.25">
      <c r="M8582" s="10"/>
      <c r="N8582"/>
      <c r="O8582"/>
      <c r="P8582" s="10"/>
    </row>
    <row r="8583" spans="13:16" x14ac:dyDescent="0.25">
      <c r="M8583" s="10"/>
      <c r="N8583"/>
      <c r="O8583"/>
      <c r="P8583" s="10"/>
    </row>
    <row r="8584" spans="13:16" x14ac:dyDescent="0.25">
      <c r="M8584" s="10"/>
      <c r="N8584"/>
      <c r="O8584"/>
      <c r="P8584" s="10"/>
    </row>
    <row r="8585" spans="13:16" x14ac:dyDescent="0.25">
      <c r="M8585" s="10"/>
      <c r="N8585"/>
      <c r="O8585"/>
      <c r="P8585" s="10"/>
    </row>
    <row r="8586" spans="13:16" x14ac:dyDescent="0.25">
      <c r="M8586" s="10"/>
      <c r="N8586"/>
      <c r="O8586"/>
      <c r="P8586" s="10"/>
    </row>
    <row r="8587" spans="13:16" x14ac:dyDescent="0.25">
      <c r="M8587" s="10"/>
      <c r="N8587"/>
      <c r="O8587"/>
      <c r="P8587" s="10"/>
    </row>
    <row r="8588" spans="13:16" x14ac:dyDescent="0.25">
      <c r="M8588" s="10"/>
      <c r="N8588"/>
      <c r="O8588"/>
      <c r="P8588" s="10"/>
    </row>
    <row r="8589" spans="13:16" x14ac:dyDescent="0.25">
      <c r="M8589" s="10"/>
      <c r="N8589"/>
      <c r="O8589"/>
      <c r="P8589" s="10"/>
    </row>
    <row r="8590" spans="13:16" x14ac:dyDescent="0.25">
      <c r="M8590" s="10"/>
      <c r="N8590"/>
      <c r="O8590"/>
      <c r="P8590" s="10"/>
    </row>
    <row r="8591" spans="13:16" x14ac:dyDescent="0.25">
      <c r="M8591" s="10"/>
      <c r="N8591"/>
      <c r="O8591"/>
      <c r="P8591" s="10"/>
    </row>
    <row r="8592" spans="13:16" x14ac:dyDescent="0.25">
      <c r="M8592" s="10"/>
      <c r="N8592"/>
      <c r="O8592"/>
      <c r="P8592" s="10"/>
    </row>
    <row r="8593" spans="13:16" x14ac:dyDescent="0.25">
      <c r="M8593" s="10"/>
      <c r="N8593"/>
      <c r="O8593"/>
      <c r="P8593" s="10"/>
    </row>
    <row r="8594" spans="13:16" x14ac:dyDescent="0.25">
      <c r="M8594" s="10"/>
      <c r="N8594"/>
      <c r="O8594"/>
      <c r="P8594" s="10"/>
    </row>
    <row r="8595" spans="13:16" x14ac:dyDescent="0.25">
      <c r="M8595" s="10"/>
      <c r="N8595"/>
      <c r="O8595"/>
      <c r="P8595" s="10"/>
    </row>
    <row r="8596" spans="13:16" x14ac:dyDescent="0.25">
      <c r="M8596" s="10"/>
      <c r="N8596"/>
      <c r="O8596"/>
      <c r="P8596" s="10"/>
    </row>
    <row r="8597" spans="13:16" x14ac:dyDescent="0.25">
      <c r="M8597" s="10"/>
      <c r="N8597"/>
      <c r="O8597"/>
      <c r="P8597" s="10"/>
    </row>
    <row r="8598" spans="13:16" x14ac:dyDescent="0.25">
      <c r="M8598" s="10"/>
      <c r="N8598"/>
      <c r="O8598"/>
      <c r="P8598" s="10"/>
    </row>
    <row r="8599" spans="13:16" x14ac:dyDescent="0.25">
      <c r="M8599" s="10"/>
      <c r="N8599"/>
      <c r="O8599"/>
      <c r="P8599" s="10"/>
    </row>
    <row r="8600" spans="13:16" x14ac:dyDescent="0.25">
      <c r="M8600" s="10"/>
      <c r="N8600"/>
      <c r="O8600"/>
      <c r="P8600" s="10"/>
    </row>
    <row r="8601" spans="13:16" x14ac:dyDescent="0.25">
      <c r="M8601" s="10"/>
      <c r="N8601"/>
      <c r="O8601"/>
      <c r="P8601" s="10"/>
    </row>
    <row r="8602" spans="13:16" x14ac:dyDescent="0.25">
      <c r="M8602" s="10"/>
      <c r="N8602"/>
      <c r="O8602"/>
      <c r="P8602" s="10"/>
    </row>
    <row r="8603" spans="13:16" x14ac:dyDescent="0.25">
      <c r="M8603" s="10"/>
      <c r="N8603"/>
      <c r="O8603"/>
      <c r="P8603" s="10"/>
    </row>
    <row r="8604" spans="13:16" x14ac:dyDescent="0.25">
      <c r="M8604" s="10"/>
      <c r="N8604"/>
      <c r="O8604"/>
      <c r="P8604" s="10"/>
    </row>
    <row r="8605" spans="13:16" x14ac:dyDescent="0.25">
      <c r="M8605" s="10"/>
      <c r="N8605"/>
      <c r="O8605"/>
      <c r="P8605" s="10"/>
    </row>
    <row r="8606" spans="13:16" x14ac:dyDescent="0.25">
      <c r="M8606" s="10"/>
      <c r="N8606"/>
      <c r="O8606"/>
      <c r="P8606" s="10"/>
    </row>
    <row r="8607" spans="13:16" x14ac:dyDescent="0.25">
      <c r="M8607" s="10"/>
      <c r="N8607"/>
      <c r="O8607"/>
      <c r="P8607" s="10"/>
    </row>
    <row r="8608" spans="13:16" x14ac:dyDescent="0.25">
      <c r="M8608" s="10"/>
      <c r="N8608"/>
      <c r="O8608"/>
      <c r="P8608" s="10"/>
    </row>
    <row r="8609" spans="13:16" x14ac:dyDescent="0.25">
      <c r="M8609" s="10"/>
      <c r="N8609"/>
      <c r="O8609"/>
      <c r="P8609" s="10"/>
    </row>
    <row r="8610" spans="13:16" x14ac:dyDescent="0.25">
      <c r="M8610" s="10"/>
      <c r="N8610"/>
      <c r="O8610"/>
      <c r="P8610" s="10"/>
    </row>
    <row r="8611" spans="13:16" x14ac:dyDescent="0.25">
      <c r="M8611" s="10"/>
      <c r="N8611"/>
      <c r="O8611"/>
      <c r="P8611" s="10"/>
    </row>
    <row r="8612" spans="13:16" x14ac:dyDescent="0.25">
      <c r="M8612" s="10"/>
      <c r="N8612"/>
      <c r="O8612"/>
      <c r="P8612" s="10"/>
    </row>
    <row r="8613" spans="13:16" x14ac:dyDescent="0.25">
      <c r="M8613" s="10"/>
      <c r="N8613"/>
      <c r="O8613"/>
      <c r="P8613" s="10"/>
    </row>
    <row r="8614" spans="13:16" x14ac:dyDescent="0.25">
      <c r="M8614" s="10"/>
      <c r="N8614"/>
      <c r="O8614"/>
      <c r="P8614" s="10"/>
    </row>
    <row r="8615" spans="13:16" x14ac:dyDescent="0.25">
      <c r="M8615" s="10"/>
      <c r="N8615"/>
      <c r="O8615"/>
      <c r="P8615" s="10"/>
    </row>
    <row r="8616" spans="13:16" x14ac:dyDescent="0.25">
      <c r="M8616" s="10"/>
      <c r="N8616"/>
      <c r="O8616"/>
      <c r="P8616" s="10"/>
    </row>
    <row r="8617" spans="13:16" x14ac:dyDescent="0.25">
      <c r="M8617" s="10"/>
      <c r="N8617"/>
      <c r="O8617"/>
      <c r="P8617" s="10"/>
    </row>
    <row r="8618" spans="13:16" x14ac:dyDescent="0.25">
      <c r="M8618" s="10"/>
      <c r="N8618"/>
      <c r="O8618"/>
      <c r="P8618" s="10"/>
    </row>
    <row r="8619" spans="13:16" x14ac:dyDescent="0.25">
      <c r="M8619" s="10"/>
      <c r="N8619"/>
      <c r="O8619"/>
      <c r="P8619" s="10"/>
    </row>
    <row r="8620" spans="13:16" x14ac:dyDescent="0.25">
      <c r="M8620" s="10"/>
      <c r="N8620"/>
      <c r="O8620"/>
      <c r="P8620" s="10"/>
    </row>
    <row r="8621" spans="13:16" x14ac:dyDescent="0.25">
      <c r="M8621" s="10"/>
      <c r="N8621"/>
      <c r="O8621"/>
      <c r="P8621" s="10"/>
    </row>
    <row r="8622" spans="13:16" x14ac:dyDescent="0.25">
      <c r="M8622" s="10"/>
      <c r="N8622"/>
      <c r="O8622"/>
      <c r="P8622" s="10"/>
    </row>
    <row r="8623" spans="13:16" x14ac:dyDescent="0.25">
      <c r="M8623" s="10"/>
      <c r="N8623"/>
      <c r="O8623"/>
      <c r="P8623" s="10"/>
    </row>
    <row r="8624" spans="13:16" x14ac:dyDescent="0.25">
      <c r="M8624" s="10"/>
      <c r="N8624"/>
      <c r="O8624"/>
      <c r="P8624" s="10"/>
    </row>
    <row r="8625" spans="13:16" x14ac:dyDescent="0.25">
      <c r="M8625" s="10"/>
      <c r="N8625"/>
      <c r="O8625"/>
      <c r="P8625" s="10"/>
    </row>
    <row r="8626" spans="13:16" x14ac:dyDescent="0.25">
      <c r="M8626" s="10"/>
      <c r="N8626"/>
      <c r="O8626"/>
      <c r="P8626" s="10"/>
    </row>
    <row r="8627" spans="13:16" x14ac:dyDescent="0.25">
      <c r="M8627" s="10"/>
      <c r="N8627"/>
      <c r="O8627"/>
      <c r="P8627" s="10"/>
    </row>
    <row r="8628" spans="13:16" x14ac:dyDescent="0.25">
      <c r="M8628" s="10"/>
      <c r="N8628"/>
      <c r="O8628"/>
      <c r="P8628" s="10"/>
    </row>
    <row r="8629" spans="13:16" x14ac:dyDescent="0.25">
      <c r="M8629" s="10"/>
      <c r="N8629"/>
      <c r="O8629"/>
      <c r="P8629" s="10"/>
    </row>
    <row r="8630" spans="13:16" x14ac:dyDescent="0.25">
      <c r="M8630" s="10"/>
      <c r="N8630"/>
      <c r="O8630"/>
      <c r="P8630" s="10"/>
    </row>
    <row r="8631" spans="13:16" x14ac:dyDescent="0.25">
      <c r="M8631" s="10"/>
      <c r="N8631"/>
      <c r="O8631"/>
      <c r="P8631" s="10"/>
    </row>
    <row r="8632" spans="13:16" x14ac:dyDescent="0.25">
      <c r="M8632" s="10"/>
      <c r="N8632"/>
      <c r="O8632"/>
      <c r="P8632" s="10"/>
    </row>
    <row r="8633" spans="13:16" x14ac:dyDescent="0.25">
      <c r="M8633" s="10"/>
      <c r="N8633"/>
      <c r="O8633"/>
      <c r="P8633" s="10"/>
    </row>
    <row r="8634" spans="13:16" x14ac:dyDescent="0.25">
      <c r="M8634" s="10"/>
      <c r="N8634"/>
      <c r="O8634"/>
      <c r="P8634" s="10"/>
    </row>
    <row r="8635" spans="13:16" x14ac:dyDescent="0.25">
      <c r="M8635" s="10"/>
      <c r="N8635"/>
      <c r="O8635"/>
      <c r="P8635" s="10"/>
    </row>
    <row r="8636" spans="13:16" x14ac:dyDescent="0.25">
      <c r="M8636" s="10"/>
      <c r="N8636"/>
      <c r="O8636"/>
      <c r="P8636" s="10"/>
    </row>
    <row r="8637" spans="13:16" x14ac:dyDescent="0.25">
      <c r="M8637" s="10"/>
      <c r="N8637"/>
      <c r="O8637"/>
      <c r="P8637" s="10"/>
    </row>
    <row r="8638" spans="13:16" x14ac:dyDescent="0.25">
      <c r="M8638" s="10"/>
      <c r="N8638"/>
      <c r="O8638"/>
      <c r="P8638" s="10"/>
    </row>
    <row r="8639" spans="13:16" x14ac:dyDescent="0.25">
      <c r="M8639" s="10"/>
      <c r="N8639"/>
      <c r="O8639"/>
      <c r="P8639" s="10"/>
    </row>
    <row r="8640" spans="13:16" x14ac:dyDescent="0.25">
      <c r="M8640" s="10"/>
      <c r="N8640"/>
      <c r="O8640"/>
      <c r="P8640" s="10"/>
    </row>
    <row r="8641" spans="13:16" x14ac:dyDescent="0.25">
      <c r="M8641" s="10"/>
      <c r="N8641"/>
      <c r="O8641"/>
      <c r="P8641" s="10"/>
    </row>
    <row r="8642" spans="13:16" x14ac:dyDescent="0.25">
      <c r="M8642" s="10"/>
      <c r="N8642"/>
      <c r="O8642"/>
      <c r="P8642" s="10"/>
    </row>
    <row r="8643" spans="13:16" x14ac:dyDescent="0.25">
      <c r="M8643" s="10"/>
      <c r="N8643"/>
      <c r="O8643"/>
      <c r="P8643" s="10"/>
    </row>
    <row r="8644" spans="13:16" x14ac:dyDescent="0.25">
      <c r="M8644" s="10"/>
      <c r="N8644"/>
      <c r="O8644"/>
      <c r="P8644" s="10"/>
    </row>
    <row r="8645" spans="13:16" x14ac:dyDescent="0.25">
      <c r="M8645" s="10"/>
      <c r="N8645"/>
      <c r="O8645"/>
      <c r="P8645" s="10"/>
    </row>
    <row r="8646" spans="13:16" x14ac:dyDescent="0.25">
      <c r="M8646" s="10"/>
      <c r="N8646"/>
      <c r="O8646"/>
      <c r="P8646" s="10"/>
    </row>
    <row r="8647" spans="13:16" x14ac:dyDescent="0.25">
      <c r="M8647" s="10"/>
      <c r="N8647"/>
      <c r="O8647"/>
      <c r="P8647" s="10"/>
    </row>
    <row r="8648" spans="13:16" x14ac:dyDescent="0.25">
      <c r="M8648" s="10"/>
      <c r="N8648"/>
      <c r="O8648"/>
      <c r="P8648" s="10"/>
    </row>
    <row r="8649" spans="13:16" x14ac:dyDescent="0.25">
      <c r="M8649" s="10"/>
      <c r="N8649"/>
      <c r="O8649"/>
      <c r="P8649" s="10"/>
    </row>
    <row r="8650" spans="13:16" x14ac:dyDescent="0.25">
      <c r="M8650" s="10"/>
      <c r="N8650"/>
      <c r="O8650"/>
      <c r="P8650" s="10"/>
    </row>
    <row r="8651" spans="13:16" x14ac:dyDescent="0.25">
      <c r="M8651" s="10"/>
      <c r="N8651"/>
      <c r="O8651"/>
      <c r="P8651" s="10"/>
    </row>
    <row r="8652" spans="13:16" x14ac:dyDescent="0.25">
      <c r="M8652" s="10"/>
      <c r="N8652"/>
      <c r="O8652"/>
      <c r="P8652" s="10"/>
    </row>
    <row r="8653" spans="13:16" x14ac:dyDescent="0.25">
      <c r="M8653" s="10"/>
      <c r="N8653"/>
      <c r="O8653"/>
      <c r="P8653" s="10"/>
    </row>
    <row r="8654" spans="13:16" x14ac:dyDescent="0.25">
      <c r="M8654" s="10"/>
      <c r="N8654"/>
      <c r="O8654"/>
      <c r="P8654" s="10"/>
    </row>
    <row r="8655" spans="13:16" x14ac:dyDescent="0.25">
      <c r="M8655" s="10"/>
      <c r="N8655"/>
      <c r="O8655"/>
      <c r="P8655" s="10"/>
    </row>
    <row r="8656" spans="13:16" x14ac:dyDescent="0.25">
      <c r="M8656" s="10"/>
      <c r="N8656"/>
      <c r="O8656"/>
      <c r="P8656" s="10"/>
    </row>
    <row r="8657" spans="13:16" x14ac:dyDescent="0.25">
      <c r="M8657" s="10"/>
      <c r="N8657"/>
      <c r="O8657"/>
      <c r="P8657" s="10"/>
    </row>
    <row r="8658" spans="13:16" x14ac:dyDescent="0.25">
      <c r="M8658" s="10"/>
      <c r="N8658"/>
      <c r="O8658"/>
      <c r="P8658" s="10"/>
    </row>
    <row r="8659" spans="13:16" x14ac:dyDescent="0.25">
      <c r="M8659" s="10"/>
      <c r="N8659"/>
      <c r="O8659"/>
      <c r="P8659" s="10"/>
    </row>
    <row r="8660" spans="13:16" x14ac:dyDescent="0.25">
      <c r="M8660" s="10"/>
      <c r="N8660"/>
      <c r="O8660"/>
      <c r="P8660" s="10"/>
    </row>
    <row r="8661" spans="13:16" x14ac:dyDescent="0.25">
      <c r="M8661" s="10"/>
      <c r="N8661"/>
      <c r="O8661"/>
      <c r="P8661" s="10"/>
    </row>
    <row r="8662" spans="13:16" x14ac:dyDescent="0.25">
      <c r="M8662" s="10"/>
      <c r="N8662"/>
      <c r="O8662"/>
      <c r="P8662" s="10"/>
    </row>
    <row r="8663" spans="13:16" x14ac:dyDescent="0.25">
      <c r="M8663" s="10"/>
      <c r="N8663"/>
      <c r="O8663"/>
      <c r="P8663" s="10"/>
    </row>
    <row r="8664" spans="13:16" x14ac:dyDescent="0.25">
      <c r="M8664" s="10"/>
      <c r="N8664"/>
      <c r="O8664"/>
      <c r="P8664" s="10"/>
    </row>
    <row r="8665" spans="13:16" x14ac:dyDescent="0.25">
      <c r="M8665" s="10"/>
      <c r="N8665"/>
      <c r="O8665"/>
      <c r="P8665" s="10"/>
    </row>
    <row r="8666" spans="13:16" x14ac:dyDescent="0.25">
      <c r="M8666" s="10"/>
      <c r="N8666"/>
      <c r="O8666"/>
      <c r="P8666" s="10"/>
    </row>
    <row r="8667" spans="13:16" x14ac:dyDescent="0.25">
      <c r="M8667" s="10"/>
      <c r="N8667"/>
      <c r="O8667"/>
      <c r="P8667" s="10"/>
    </row>
    <row r="8668" spans="13:16" x14ac:dyDescent="0.25">
      <c r="M8668" s="10"/>
      <c r="N8668"/>
      <c r="O8668"/>
      <c r="P8668" s="10"/>
    </row>
    <row r="8669" spans="13:16" x14ac:dyDescent="0.25">
      <c r="M8669" s="10"/>
      <c r="N8669"/>
      <c r="O8669"/>
      <c r="P8669" s="10"/>
    </row>
    <row r="8670" spans="13:16" x14ac:dyDescent="0.25">
      <c r="M8670" s="10"/>
      <c r="N8670"/>
      <c r="O8670"/>
      <c r="P8670" s="10"/>
    </row>
    <row r="8671" spans="13:16" x14ac:dyDescent="0.25">
      <c r="M8671" s="10"/>
      <c r="N8671"/>
      <c r="O8671"/>
      <c r="P8671" s="10"/>
    </row>
    <row r="8672" spans="13:16" x14ac:dyDescent="0.25">
      <c r="M8672" s="10"/>
      <c r="N8672"/>
      <c r="O8672"/>
      <c r="P8672" s="10"/>
    </row>
    <row r="8673" spans="13:16" x14ac:dyDescent="0.25">
      <c r="M8673" s="10"/>
      <c r="N8673"/>
      <c r="O8673"/>
      <c r="P8673" s="10"/>
    </row>
    <row r="8674" spans="13:16" x14ac:dyDescent="0.25">
      <c r="M8674" s="10"/>
      <c r="N8674"/>
      <c r="O8674"/>
      <c r="P8674" s="10"/>
    </row>
    <row r="8675" spans="13:16" x14ac:dyDescent="0.25">
      <c r="M8675" s="10"/>
      <c r="N8675"/>
      <c r="O8675"/>
      <c r="P8675" s="10"/>
    </row>
    <row r="8676" spans="13:16" x14ac:dyDescent="0.25">
      <c r="M8676" s="10"/>
      <c r="N8676"/>
      <c r="O8676"/>
      <c r="P8676" s="10"/>
    </row>
    <row r="8677" spans="13:16" x14ac:dyDescent="0.25">
      <c r="M8677" s="10"/>
      <c r="N8677"/>
      <c r="O8677"/>
      <c r="P8677" s="10"/>
    </row>
    <row r="8678" spans="13:16" x14ac:dyDescent="0.25">
      <c r="M8678" s="10"/>
      <c r="N8678"/>
      <c r="O8678"/>
      <c r="P8678" s="10"/>
    </row>
    <row r="8679" spans="13:16" x14ac:dyDescent="0.25">
      <c r="M8679" s="10"/>
      <c r="N8679"/>
      <c r="O8679"/>
      <c r="P8679" s="10"/>
    </row>
    <row r="8680" spans="13:16" x14ac:dyDescent="0.25">
      <c r="M8680" s="10"/>
      <c r="N8680"/>
      <c r="O8680"/>
      <c r="P8680" s="10"/>
    </row>
    <row r="8681" spans="13:16" x14ac:dyDescent="0.25">
      <c r="M8681" s="10"/>
      <c r="N8681"/>
      <c r="O8681"/>
      <c r="P8681" s="10"/>
    </row>
    <row r="8682" spans="13:16" x14ac:dyDescent="0.25">
      <c r="M8682" s="10"/>
      <c r="N8682"/>
      <c r="O8682"/>
      <c r="P8682" s="10"/>
    </row>
    <row r="8683" spans="13:16" x14ac:dyDescent="0.25">
      <c r="M8683" s="10"/>
      <c r="N8683"/>
      <c r="O8683"/>
      <c r="P8683" s="10"/>
    </row>
    <row r="8684" spans="13:16" x14ac:dyDescent="0.25">
      <c r="M8684" s="10"/>
      <c r="N8684"/>
      <c r="O8684"/>
      <c r="P8684" s="10"/>
    </row>
    <row r="8685" spans="13:16" x14ac:dyDescent="0.25">
      <c r="M8685" s="10"/>
      <c r="N8685"/>
      <c r="O8685"/>
      <c r="P8685" s="10"/>
    </row>
    <row r="8686" spans="13:16" x14ac:dyDescent="0.25">
      <c r="M8686" s="10"/>
      <c r="N8686"/>
      <c r="O8686"/>
      <c r="P8686" s="10"/>
    </row>
    <row r="8687" spans="13:16" x14ac:dyDescent="0.25">
      <c r="M8687" s="10"/>
      <c r="N8687"/>
      <c r="O8687"/>
      <c r="P8687" s="10"/>
    </row>
    <row r="8688" spans="13:16" x14ac:dyDescent="0.25">
      <c r="M8688" s="10"/>
      <c r="N8688"/>
      <c r="O8688"/>
      <c r="P8688" s="10"/>
    </row>
    <row r="8689" spans="13:16" x14ac:dyDescent="0.25">
      <c r="M8689" s="10"/>
      <c r="N8689"/>
      <c r="O8689"/>
      <c r="P8689" s="10"/>
    </row>
    <row r="8690" spans="13:16" x14ac:dyDescent="0.25">
      <c r="M8690" s="10"/>
      <c r="N8690"/>
      <c r="O8690"/>
      <c r="P8690" s="10"/>
    </row>
    <row r="8691" spans="13:16" x14ac:dyDescent="0.25">
      <c r="M8691" s="10"/>
      <c r="N8691"/>
      <c r="O8691"/>
      <c r="P8691" s="10"/>
    </row>
    <row r="8692" spans="13:16" x14ac:dyDescent="0.25">
      <c r="M8692" s="10"/>
      <c r="N8692"/>
      <c r="O8692"/>
      <c r="P8692" s="10"/>
    </row>
    <row r="8693" spans="13:16" x14ac:dyDescent="0.25">
      <c r="M8693" s="10"/>
      <c r="N8693"/>
      <c r="O8693"/>
      <c r="P8693" s="10"/>
    </row>
    <row r="8694" spans="13:16" x14ac:dyDescent="0.25">
      <c r="M8694" s="10"/>
      <c r="N8694"/>
      <c r="O8694"/>
      <c r="P8694" s="10"/>
    </row>
    <row r="8695" spans="13:16" x14ac:dyDescent="0.25">
      <c r="M8695" s="10"/>
      <c r="N8695"/>
      <c r="O8695"/>
      <c r="P8695" s="10"/>
    </row>
    <row r="8696" spans="13:16" x14ac:dyDescent="0.25">
      <c r="M8696" s="10"/>
      <c r="N8696"/>
      <c r="O8696"/>
      <c r="P8696" s="10"/>
    </row>
    <row r="8697" spans="13:16" x14ac:dyDescent="0.25">
      <c r="M8697" s="10"/>
      <c r="N8697"/>
      <c r="O8697"/>
      <c r="P8697" s="10"/>
    </row>
    <row r="8698" spans="13:16" x14ac:dyDescent="0.25">
      <c r="M8698" s="10"/>
      <c r="N8698"/>
      <c r="O8698"/>
      <c r="P8698" s="10"/>
    </row>
    <row r="8699" spans="13:16" x14ac:dyDescent="0.25">
      <c r="M8699" s="10"/>
      <c r="N8699"/>
      <c r="O8699"/>
      <c r="P8699" s="10"/>
    </row>
    <row r="8700" spans="13:16" x14ac:dyDescent="0.25">
      <c r="M8700" s="10"/>
      <c r="N8700"/>
      <c r="O8700"/>
      <c r="P8700" s="10"/>
    </row>
    <row r="8701" spans="13:16" x14ac:dyDescent="0.25">
      <c r="M8701" s="10"/>
      <c r="N8701"/>
      <c r="O8701"/>
      <c r="P8701" s="10"/>
    </row>
    <row r="8702" spans="13:16" x14ac:dyDescent="0.25">
      <c r="M8702" s="10"/>
      <c r="N8702"/>
      <c r="O8702"/>
      <c r="P8702" s="10"/>
    </row>
    <row r="8703" spans="13:16" x14ac:dyDescent="0.25">
      <c r="M8703" s="10"/>
      <c r="N8703"/>
      <c r="O8703"/>
      <c r="P8703" s="10"/>
    </row>
    <row r="8704" spans="13:16" x14ac:dyDescent="0.25">
      <c r="M8704" s="10"/>
      <c r="N8704"/>
      <c r="O8704"/>
      <c r="P8704" s="10"/>
    </row>
    <row r="8705" spans="13:16" x14ac:dyDescent="0.25">
      <c r="M8705" s="10"/>
      <c r="N8705"/>
      <c r="O8705"/>
      <c r="P8705" s="10"/>
    </row>
    <row r="8706" spans="13:16" x14ac:dyDescent="0.25">
      <c r="M8706" s="10"/>
      <c r="N8706"/>
      <c r="O8706"/>
      <c r="P8706" s="10"/>
    </row>
    <row r="8707" spans="13:16" x14ac:dyDescent="0.25">
      <c r="M8707" s="10"/>
      <c r="N8707"/>
      <c r="O8707"/>
      <c r="P8707" s="10"/>
    </row>
    <row r="8708" spans="13:16" x14ac:dyDescent="0.25">
      <c r="M8708" s="10"/>
      <c r="N8708"/>
      <c r="O8708"/>
      <c r="P8708" s="10"/>
    </row>
    <row r="8709" spans="13:16" x14ac:dyDescent="0.25">
      <c r="M8709" s="10"/>
      <c r="N8709"/>
      <c r="O8709"/>
      <c r="P8709" s="10"/>
    </row>
    <row r="8710" spans="13:16" x14ac:dyDescent="0.25">
      <c r="M8710" s="10"/>
      <c r="N8710"/>
      <c r="O8710"/>
      <c r="P8710" s="10"/>
    </row>
    <row r="8711" spans="13:16" x14ac:dyDescent="0.25">
      <c r="M8711" s="10"/>
      <c r="N8711"/>
      <c r="O8711"/>
      <c r="P8711" s="10"/>
    </row>
    <row r="8712" spans="13:16" x14ac:dyDescent="0.25">
      <c r="M8712" s="10"/>
      <c r="N8712"/>
      <c r="O8712"/>
      <c r="P8712" s="10"/>
    </row>
    <row r="8713" spans="13:16" x14ac:dyDescent="0.25">
      <c r="M8713" s="10"/>
      <c r="N8713"/>
      <c r="O8713"/>
      <c r="P8713" s="10"/>
    </row>
    <row r="8714" spans="13:16" x14ac:dyDescent="0.25">
      <c r="M8714" s="10"/>
      <c r="N8714"/>
      <c r="O8714"/>
      <c r="P8714" s="10"/>
    </row>
    <row r="8715" spans="13:16" x14ac:dyDescent="0.25">
      <c r="M8715" s="10"/>
      <c r="N8715"/>
      <c r="O8715"/>
      <c r="P8715" s="10"/>
    </row>
    <row r="8716" spans="13:16" x14ac:dyDescent="0.25">
      <c r="M8716" s="10"/>
      <c r="N8716"/>
      <c r="O8716"/>
      <c r="P8716" s="10"/>
    </row>
    <row r="8717" spans="13:16" x14ac:dyDescent="0.25">
      <c r="M8717" s="10"/>
      <c r="N8717"/>
      <c r="O8717"/>
      <c r="P8717" s="10"/>
    </row>
    <row r="8718" spans="13:16" x14ac:dyDescent="0.25">
      <c r="M8718" s="10"/>
      <c r="N8718"/>
      <c r="O8718"/>
      <c r="P8718" s="10"/>
    </row>
    <row r="8719" spans="13:16" x14ac:dyDescent="0.25">
      <c r="M8719" s="10"/>
      <c r="N8719"/>
      <c r="O8719"/>
      <c r="P8719" s="10"/>
    </row>
    <row r="8720" spans="13:16" x14ac:dyDescent="0.25">
      <c r="M8720" s="10"/>
      <c r="N8720"/>
      <c r="O8720"/>
      <c r="P8720" s="10"/>
    </row>
    <row r="8721" spans="13:16" x14ac:dyDescent="0.25">
      <c r="M8721" s="10"/>
      <c r="N8721"/>
      <c r="O8721"/>
      <c r="P8721" s="10"/>
    </row>
    <row r="8722" spans="13:16" x14ac:dyDescent="0.25">
      <c r="M8722" s="10"/>
      <c r="N8722"/>
      <c r="O8722"/>
      <c r="P8722" s="10"/>
    </row>
    <row r="8723" spans="13:16" x14ac:dyDescent="0.25">
      <c r="M8723" s="10"/>
      <c r="N8723"/>
      <c r="O8723"/>
      <c r="P8723" s="10"/>
    </row>
    <row r="8724" spans="13:16" x14ac:dyDescent="0.25">
      <c r="M8724" s="10"/>
      <c r="N8724"/>
      <c r="O8724"/>
      <c r="P8724" s="10"/>
    </row>
    <row r="8725" spans="13:16" x14ac:dyDescent="0.25">
      <c r="M8725" s="10"/>
      <c r="N8725"/>
      <c r="O8725"/>
      <c r="P8725" s="10"/>
    </row>
    <row r="8726" spans="13:16" x14ac:dyDescent="0.25">
      <c r="M8726" s="10"/>
      <c r="N8726"/>
      <c r="O8726"/>
      <c r="P8726" s="10"/>
    </row>
    <row r="8727" spans="13:16" x14ac:dyDescent="0.25">
      <c r="M8727" s="10"/>
      <c r="N8727"/>
      <c r="O8727"/>
      <c r="P8727" s="10"/>
    </row>
    <row r="8728" spans="13:16" x14ac:dyDescent="0.25">
      <c r="M8728" s="10"/>
      <c r="N8728"/>
      <c r="O8728"/>
      <c r="P8728" s="10"/>
    </row>
    <row r="8729" spans="13:16" x14ac:dyDescent="0.25">
      <c r="M8729" s="10"/>
      <c r="N8729"/>
      <c r="O8729"/>
      <c r="P8729" s="10"/>
    </row>
    <row r="8730" spans="13:16" x14ac:dyDescent="0.25">
      <c r="M8730" s="10"/>
      <c r="N8730"/>
      <c r="O8730"/>
      <c r="P8730" s="10"/>
    </row>
    <row r="8731" spans="13:16" x14ac:dyDescent="0.25">
      <c r="M8731" s="10"/>
      <c r="N8731"/>
      <c r="O8731"/>
      <c r="P8731" s="10"/>
    </row>
    <row r="8732" spans="13:16" x14ac:dyDescent="0.25">
      <c r="M8732" s="10"/>
      <c r="N8732"/>
      <c r="O8732"/>
      <c r="P8732" s="10"/>
    </row>
    <row r="8733" spans="13:16" x14ac:dyDescent="0.25">
      <c r="M8733" s="10"/>
      <c r="N8733"/>
      <c r="O8733"/>
      <c r="P8733" s="10"/>
    </row>
    <row r="8734" spans="13:16" x14ac:dyDescent="0.25">
      <c r="M8734" s="10"/>
      <c r="N8734"/>
      <c r="O8734"/>
      <c r="P8734" s="10"/>
    </row>
    <row r="8735" spans="13:16" x14ac:dyDescent="0.25">
      <c r="M8735" s="10"/>
      <c r="N8735"/>
      <c r="O8735"/>
      <c r="P8735" s="10"/>
    </row>
    <row r="8736" spans="13:16" x14ac:dyDescent="0.25">
      <c r="M8736" s="10"/>
      <c r="N8736"/>
      <c r="O8736"/>
      <c r="P8736" s="10"/>
    </row>
    <row r="8737" spans="13:16" x14ac:dyDescent="0.25">
      <c r="M8737" s="10"/>
      <c r="N8737"/>
      <c r="O8737"/>
      <c r="P8737" s="10"/>
    </row>
    <row r="8738" spans="13:16" x14ac:dyDescent="0.25">
      <c r="M8738" s="10"/>
      <c r="N8738"/>
      <c r="O8738"/>
      <c r="P8738" s="10"/>
    </row>
    <row r="8739" spans="13:16" x14ac:dyDescent="0.25">
      <c r="M8739" s="10"/>
      <c r="N8739"/>
      <c r="O8739"/>
      <c r="P8739" s="10"/>
    </row>
    <row r="8740" spans="13:16" x14ac:dyDescent="0.25">
      <c r="M8740" s="10"/>
      <c r="N8740"/>
      <c r="O8740"/>
      <c r="P8740" s="10"/>
    </row>
    <row r="8741" spans="13:16" x14ac:dyDescent="0.25">
      <c r="M8741" s="10"/>
      <c r="N8741"/>
      <c r="O8741"/>
      <c r="P8741" s="10"/>
    </row>
    <row r="8742" spans="13:16" x14ac:dyDescent="0.25">
      <c r="M8742" s="10"/>
      <c r="N8742"/>
      <c r="O8742"/>
      <c r="P8742" s="10"/>
    </row>
    <row r="8743" spans="13:16" x14ac:dyDescent="0.25">
      <c r="M8743" s="10"/>
      <c r="N8743"/>
      <c r="O8743"/>
      <c r="P8743" s="10"/>
    </row>
    <row r="8744" spans="13:16" x14ac:dyDescent="0.25">
      <c r="M8744" s="10"/>
      <c r="N8744"/>
      <c r="O8744"/>
      <c r="P8744" s="10"/>
    </row>
    <row r="8745" spans="13:16" x14ac:dyDescent="0.25">
      <c r="M8745" s="10"/>
      <c r="N8745"/>
      <c r="O8745"/>
      <c r="P8745" s="10"/>
    </row>
    <row r="8746" spans="13:16" x14ac:dyDescent="0.25">
      <c r="M8746" s="10"/>
      <c r="N8746"/>
      <c r="O8746"/>
      <c r="P8746" s="10"/>
    </row>
    <row r="8747" spans="13:16" x14ac:dyDescent="0.25">
      <c r="M8747" s="10"/>
      <c r="N8747"/>
      <c r="O8747"/>
      <c r="P8747" s="10"/>
    </row>
    <row r="8748" spans="13:16" x14ac:dyDescent="0.25">
      <c r="M8748" s="10"/>
      <c r="N8748"/>
      <c r="O8748"/>
      <c r="P8748" s="10"/>
    </row>
    <row r="8749" spans="13:16" x14ac:dyDescent="0.25">
      <c r="M8749" s="10"/>
      <c r="N8749"/>
      <c r="O8749"/>
      <c r="P8749" s="10"/>
    </row>
    <row r="8750" spans="13:16" x14ac:dyDescent="0.25">
      <c r="M8750" s="10"/>
      <c r="N8750"/>
      <c r="O8750"/>
      <c r="P8750" s="10"/>
    </row>
    <row r="8751" spans="13:16" x14ac:dyDescent="0.25">
      <c r="M8751" s="10"/>
      <c r="N8751"/>
      <c r="O8751"/>
      <c r="P8751" s="10"/>
    </row>
    <row r="8752" spans="13:16" x14ac:dyDescent="0.25">
      <c r="M8752" s="10"/>
      <c r="N8752"/>
      <c r="O8752"/>
      <c r="P8752" s="10"/>
    </row>
    <row r="8753" spans="13:16" x14ac:dyDescent="0.25">
      <c r="M8753" s="10"/>
      <c r="N8753"/>
      <c r="O8753"/>
      <c r="P8753" s="10"/>
    </row>
    <row r="8754" spans="13:16" x14ac:dyDescent="0.25">
      <c r="M8754" s="10"/>
      <c r="N8754"/>
      <c r="O8754"/>
      <c r="P8754" s="10"/>
    </row>
    <row r="8755" spans="13:16" x14ac:dyDescent="0.25">
      <c r="M8755" s="10"/>
      <c r="N8755"/>
      <c r="O8755"/>
      <c r="P8755" s="10"/>
    </row>
    <row r="8756" spans="13:16" x14ac:dyDescent="0.25">
      <c r="M8756" s="10"/>
      <c r="N8756"/>
      <c r="O8756"/>
      <c r="P8756" s="10"/>
    </row>
    <row r="8757" spans="13:16" x14ac:dyDescent="0.25">
      <c r="M8757" s="10"/>
      <c r="N8757"/>
      <c r="O8757"/>
      <c r="P8757" s="10"/>
    </row>
    <row r="8758" spans="13:16" x14ac:dyDescent="0.25">
      <c r="M8758" s="10"/>
      <c r="N8758"/>
      <c r="O8758"/>
      <c r="P8758" s="10"/>
    </row>
    <row r="8759" spans="13:16" x14ac:dyDescent="0.25">
      <c r="M8759" s="10"/>
      <c r="N8759"/>
      <c r="O8759"/>
      <c r="P8759" s="10"/>
    </row>
    <row r="8760" spans="13:16" x14ac:dyDescent="0.25">
      <c r="M8760" s="10"/>
      <c r="N8760"/>
      <c r="O8760"/>
      <c r="P8760" s="10"/>
    </row>
    <row r="8761" spans="13:16" x14ac:dyDescent="0.25">
      <c r="M8761" s="10"/>
      <c r="N8761"/>
      <c r="O8761"/>
      <c r="P8761" s="10"/>
    </row>
    <row r="8762" spans="13:16" x14ac:dyDescent="0.25">
      <c r="M8762" s="10"/>
      <c r="N8762"/>
      <c r="O8762"/>
      <c r="P8762" s="10"/>
    </row>
    <row r="8763" spans="13:16" x14ac:dyDescent="0.25">
      <c r="M8763" s="10"/>
      <c r="N8763"/>
      <c r="O8763"/>
      <c r="P8763" s="10"/>
    </row>
    <row r="8764" spans="13:16" x14ac:dyDescent="0.25">
      <c r="M8764" s="10"/>
      <c r="N8764"/>
      <c r="O8764"/>
      <c r="P8764" s="10"/>
    </row>
    <row r="8765" spans="13:16" x14ac:dyDescent="0.25">
      <c r="M8765" s="10"/>
      <c r="N8765"/>
      <c r="O8765"/>
      <c r="P8765" s="10"/>
    </row>
    <row r="8766" spans="13:16" x14ac:dyDescent="0.25">
      <c r="M8766" s="10"/>
      <c r="N8766"/>
      <c r="O8766"/>
      <c r="P8766" s="10"/>
    </row>
    <row r="8767" spans="13:16" x14ac:dyDescent="0.25">
      <c r="M8767" s="10"/>
      <c r="N8767"/>
      <c r="O8767"/>
      <c r="P8767" s="10"/>
    </row>
    <row r="8768" spans="13:16" x14ac:dyDescent="0.25">
      <c r="M8768" s="10"/>
      <c r="N8768"/>
      <c r="O8768"/>
      <c r="P8768" s="10"/>
    </row>
    <row r="8769" spans="13:16" x14ac:dyDescent="0.25">
      <c r="M8769" s="10"/>
      <c r="N8769"/>
      <c r="O8769"/>
      <c r="P8769" s="10"/>
    </row>
    <row r="8770" spans="13:16" x14ac:dyDescent="0.25">
      <c r="M8770" s="10"/>
      <c r="N8770"/>
      <c r="O8770"/>
      <c r="P8770" s="10"/>
    </row>
    <row r="8771" spans="13:16" x14ac:dyDescent="0.25">
      <c r="M8771" s="10"/>
      <c r="N8771"/>
      <c r="O8771"/>
      <c r="P8771" s="10"/>
    </row>
    <row r="8772" spans="13:16" x14ac:dyDescent="0.25">
      <c r="M8772" s="10"/>
      <c r="N8772"/>
      <c r="O8772"/>
      <c r="P8772" s="10"/>
    </row>
    <row r="8773" spans="13:16" x14ac:dyDescent="0.25">
      <c r="M8773" s="10"/>
      <c r="N8773"/>
      <c r="O8773"/>
      <c r="P8773" s="10"/>
    </row>
    <row r="8774" spans="13:16" x14ac:dyDescent="0.25">
      <c r="M8774" s="10"/>
      <c r="N8774"/>
      <c r="O8774"/>
      <c r="P8774" s="10"/>
    </row>
    <row r="8775" spans="13:16" x14ac:dyDescent="0.25">
      <c r="M8775" s="10"/>
      <c r="N8775"/>
      <c r="O8775"/>
      <c r="P8775" s="10"/>
    </row>
    <row r="8776" spans="13:16" x14ac:dyDescent="0.25">
      <c r="M8776" s="10"/>
      <c r="N8776"/>
      <c r="O8776"/>
      <c r="P8776" s="10"/>
    </row>
    <row r="8777" spans="13:16" x14ac:dyDescent="0.25">
      <c r="M8777" s="10"/>
      <c r="N8777"/>
      <c r="O8777"/>
      <c r="P8777" s="10"/>
    </row>
    <row r="8778" spans="13:16" x14ac:dyDescent="0.25">
      <c r="M8778" s="10"/>
      <c r="N8778"/>
      <c r="O8778"/>
      <c r="P8778" s="10"/>
    </row>
    <row r="8779" spans="13:16" x14ac:dyDescent="0.25">
      <c r="M8779" s="10"/>
      <c r="N8779"/>
      <c r="O8779"/>
      <c r="P8779" s="10"/>
    </row>
    <row r="8780" spans="13:16" x14ac:dyDescent="0.25">
      <c r="M8780" s="10"/>
      <c r="N8780"/>
      <c r="O8780"/>
      <c r="P8780" s="10"/>
    </row>
    <row r="8781" spans="13:16" x14ac:dyDescent="0.25">
      <c r="M8781" s="10"/>
      <c r="N8781"/>
      <c r="O8781"/>
      <c r="P8781" s="10"/>
    </row>
    <row r="8782" spans="13:16" x14ac:dyDescent="0.25">
      <c r="M8782" s="10"/>
      <c r="N8782"/>
      <c r="O8782"/>
      <c r="P8782" s="10"/>
    </row>
    <row r="8783" spans="13:16" x14ac:dyDescent="0.25">
      <c r="M8783" s="10"/>
      <c r="N8783"/>
      <c r="O8783"/>
      <c r="P8783" s="10"/>
    </row>
    <row r="8784" spans="13:16" x14ac:dyDescent="0.25">
      <c r="M8784" s="10"/>
      <c r="N8784"/>
      <c r="O8784"/>
      <c r="P8784" s="10"/>
    </row>
    <row r="8785" spans="13:16" x14ac:dyDescent="0.25">
      <c r="M8785" s="10"/>
      <c r="N8785"/>
      <c r="O8785"/>
      <c r="P8785" s="10"/>
    </row>
    <row r="8786" spans="13:16" x14ac:dyDescent="0.25">
      <c r="M8786" s="10"/>
      <c r="N8786"/>
      <c r="O8786"/>
      <c r="P8786" s="10"/>
    </row>
    <row r="8787" spans="13:16" x14ac:dyDescent="0.25">
      <c r="M8787" s="10"/>
      <c r="N8787"/>
      <c r="O8787"/>
      <c r="P8787" s="10"/>
    </row>
    <row r="8788" spans="13:16" x14ac:dyDescent="0.25">
      <c r="M8788" s="10"/>
      <c r="N8788"/>
      <c r="O8788"/>
      <c r="P8788" s="10"/>
    </row>
    <row r="8789" spans="13:16" x14ac:dyDescent="0.25">
      <c r="M8789" s="10"/>
      <c r="N8789"/>
      <c r="O8789"/>
      <c r="P8789" s="10"/>
    </row>
    <row r="8790" spans="13:16" x14ac:dyDescent="0.25">
      <c r="M8790" s="10"/>
      <c r="N8790"/>
      <c r="O8790"/>
      <c r="P8790" s="10"/>
    </row>
    <row r="8791" spans="13:16" x14ac:dyDescent="0.25">
      <c r="M8791" s="10"/>
      <c r="N8791"/>
      <c r="O8791"/>
      <c r="P8791" s="10"/>
    </row>
    <row r="8792" spans="13:16" x14ac:dyDescent="0.25">
      <c r="M8792" s="10"/>
      <c r="N8792"/>
      <c r="O8792"/>
      <c r="P8792" s="10"/>
    </row>
    <row r="8793" spans="13:16" x14ac:dyDescent="0.25">
      <c r="M8793" s="10"/>
      <c r="N8793"/>
      <c r="O8793"/>
      <c r="P8793" s="10"/>
    </row>
    <row r="8794" spans="13:16" x14ac:dyDescent="0.25">
      <c r="M8794" s="10"/>
      <c r="N8794"/>
      <c r="O8794"/>
      <c r="P8794" s="10"/>
    </row>
    <row r="8795" spans="13:16" x14ac:dyDescent="0.25">
      <c r="M8795" s="10"/>
      <c r="N8795"/>
      <c r="O8795"/>
      <c r="P8795" s="10"/>
    </row>
    <row r="8796" spans="13:16" x14ac:dyDescent="0.25">
      <c r="M8796" s="10"/>
      <c r="N8796"/>
      <c r="O8796"/>
      <c r="P8796" s="10"/>
    </row>
    <row r="8797" spans="13:16" x14ac:dyDescent="0.25">
      <c r="M8797" s="10"/>
      <c r="N8797"/>
      <c r="O8797"/>
      <c r="P8797" s="10"/>
    </row>
    <row r="8798" spans="13:16" x14ac:dyDescent="0.25">
      <c r="M8798" s="10"/>
      <c r="N8798"/>
      <c r="O8798"/>
      <c r="P8798" s="10"/>
    </row>
    <row r="8799" spans="13:16" x14ac:dyDescent="0.25">
      <c r="M8799" s="10"/>
      <c r="N8799"/>
      <c r="O8799"/>
      <c r="P8799" s="10"/>
    </row>
    <row r="8800" spans="13:16" x14ac:dyDescent="0.25">
      <c r="M8800" s="10"/>
      <c r="N8800"/>
      <c r="O8800"/>
      <c r="P8800" s="10"/>
    </row>
    <row r="8801" spans="13:16" x14ac:dyDescent="0.25">
      <c r="M8801" s="10"/>
      <c r="N8801"/>
      <c r="O8801"/>
      <c r="P8801" s="10"/>
    </row>
    <row r="8802" spans="13:16" x14ac:dyDescent="0.25">
      <c r="M8802" s="10"/>
      <c r="N8802"/>
      <c r="O8802"/>
      <c r="P8802" s="10"/>
    </row>
    <row r="8803" spans="13:16" x14ac:dyDescent="0.25">
      <c r="M8803" s="10"/>
      <c r="N8803"/>
      <c r="O8803"/>
      <c r="P8803" s="10"/>
    </row>
    <row r="8804" spans="13:16" x14ac:dyDescent="0.25">
      <c r="M8804" s="10"/>
      <c r="N8804"/>
      <c r="O8804"/>
      <c r="P8804" s="10"/>
    </row>
    <row r="8805" spans="13:16" x14ac:dyDescent="0.25">
      <c r="M8805" s="10"/>
      <c r="N8805"/>
      <c r="O8805"/>
      <c r="P8805" s="10"/>
    </row>
    <row r="8806" spans="13:16" x14ac:dyDescent="0.25">
      <c r="M8806" s="10"/>
      <c r="N8806"/>
      <c r="O8806"/>
      <c r="P8806" s="10"/>
    </row>
    <row r="8807" spans="13:16" x14ac:dyDescent="0.25">
      <c r="M8807" s="10"/>
      <c r="N8807"/>
      <c r="O8807"/>
      <c r="P8807" s="10"/>
    </row>
    <row r="8808" spans="13:16" x14ac:dyDescent="0.25">
      <c r="M8808" s="10"/>
      <c r="N8808"/>
      <c r="O8808"/>
      <c r="P8808" s="10"/>
    </row>
    <row r="8809" spans="13:16" x14ac:dyDescent="0.25">
      <c r="M8809" s="10"/>
      <c r="N8809"/>
      <c r="O8809"/>
      <c r="P8809" s="10"/>
    </row>
    <row r="8810" spans="13:16" x14ac:dyDescent="0.25">
      <c r="M8810" s="10"/>
      <c r="N8810"/>
      <c r="O8810"/>
      <c r="P8810" s="10"/>
    </row>
    <row r="8811" spans="13:16" x14ac:dyDescent="0.25">
      <c r="M8811" s="10"/>
      <c r="N8811"/>
      <c r="O8811"/>
      <c r="P8811" s="10"/>
    </row>
    <row r="8812" spans="13:16" x14ac:dyDescent="0.25">
      <c r="M8812" s="10"/>
      <c r="N8812"/>
      <c r="O8812"/>
      <c r="P8812" s="10"/>
    </row>
    <row r="8813" spans="13:16" x14ac:dyDescent="0.25">
      <c r="M8813" s="10"/>
      <c r="N8813"/>
      <c r="O8813"/>
      <c r="P8813" s="10"/>
    </row>
    <row r="8814" spans="13:16" x14ac:dyDescent="0.25">
      <c r="M8814" s="10"/>
      <c r="N8814"/>
      <c r="O8814"/>
      <c r="P8814" s="10"/>
    </row>
    <row r="8815" spans="13:16" x14ac:dyDescent="0.25">
      <c r="M8815" s="10"/>
      <c r="N8815"/>
      <c r="O8815"/>
      <c r="P8815" s="10"/>
    </row>
    <row r="8816" spans="13:16" x14ac:dyDescent="0.25">
      <c r="M8816" s="10"/>
      <c r="N8816"/>
      <c r="O8816"/>
      <c r="P8816" s="10"/>
    </row>
    <row r="8817" spans="13:16" x14ac:dyDescent="0.25">
      <c r="M8817" s="10"/>
      <c r="N8817"/>
      <c r="O8817"/>
      <c r="P8817" s="10"/>
    </row>
    <row r="8818" spans="13:16" x14ac:dyDescent="0.25">
      <c r="M8818" s="10"/>
      <c r="N8818"/>
      <c r="O8818"/>
      <c r="P8818" s="10"/>
    </row>
    <row r="8819" spans="13:16" x14ac:dyDescent="0.25">
      <c r="M8819" s="10"/>
      <c r="N8819"/>
      <c r="O8819"/>
      <c r="P8819" s="10"/>
    </row>
    <row r="8820" spans="13:16" x14ac:dyDescent="0.25">
      <c r="M8820" s="10"/>
      <c r="N8820"/>
      <c r="O8820"/>
      <c r="P8820" s="10"/>
    </row>
    <row r="8821" spans="13:16" x14ac:dyDescent="0.25">
      <c r="M8821" s="10"/>
      <c r="N8821"/>
      <c r="O8821"/>
      <c r="P8821" s="10"/>
    </row>
    <row r="8822" spans="13:16" x14ac:dyDescent="0.25">
      <c r="M8822" s="10"/>
      <c r="N8822"/>
      <c r="O8822"/>
      <c r="P8822" s="10"/>
    </row>
    <row r="8823" spans="13:16" x14ac:dyDescent="0.25">
      <c r="M8823" s="10"/>
      <c r="N8823"/>
      <c r="O8823"/>
      <c r="P8823" s="10"/>
    </row>
    <row r="8824" spans="13:16" x14ac:dyDescent="0.25">
      <c r="M8824" s="10"/>
      <c r="N8824"/>
      <c r="O8824"/>
      <c r="P8824" s="10"/>
    </row>
    <row r="8825" spans="13:16" x14ac:dyDescent="0.25">
      <c r="M8825" s="10"/>
      <c r="N8825"/>
      <c r="O8825"/>
      <c r="P8825" s="10"/>
    </row>
    <row r="8826" spans="13:16" x14ac:dyDescent="0.25">
      <c r="M8826" s="10"/>
      <c r="N8826"/>
      <c r="O8826"/>
      <c r="P8826" s="10"/>
    </row>
    <row r="8827" spans="13:16" x14ac:dyDescent="0.25">
      <c r="M8827" s="10"/>
      <c r="N8827"/>
      <c r="O8827"/>
      <c r="P8827" s="10"/>
    </row>
    <row r="8828" spans="13:16" x14ac:dyDescent="0.25">
      <c r="M8828" s="10"/>
      <c r="N8828"/>
      <c r="O8828"/>
      <c r="P8828" s="10"/>
    </row>
    <row r="8829" spans="13:16" x14ac:dyDescent="0.25">
      <c r="M8829" s="10"/>
      <c r="N8829"/>
      <c r="O8829"/>
      <c r="P8829" s="10"/>
    </row>
    <row r="8830" spans="13:16" x14ac:dyDescent="0.25">
      <c r="M8830" s="10"/>
      <c r="N8830"/>
      <c r="O8830"/>
      <c r="P8830" s="10"/>
    </row>
    <row r="8831" spans="13:16" x14ac:dyDescent="0.25">
      <c r="M8831" s="10"/>
      <c r="N8831"/>
      <c r="O8831"/>
      <c r="P8831" s="10"/>
    </row>
    <row r="8832" spans="13:16" x14ac:dyDescent="0.25">
      <c r="M8832" s="10"/>
      <c r="N8832"/>
      <c r="O8832"/>
      <c r="P8832" s="10"/>
    </row>
    <row r="8833" spans="13:16" x14ac:dyDescent="0.25">
      <c r="M8833" s="10"/>
      <c r="N8833"/>
      <c r="O8833"/>
      <c r="P8833" s="10"/>
    </row>
    <row r="8834" spans="13:16" x14ac:dyDescent="0.25">
      <c r="M8834" s="10"/>
      <c r="N8834"/>
      <c r="O8834"/>
      <c r="P8834" s="10"/>
    </row>
    <row r="8835" spans="13:16" x14ac:dyDescent="0.25">
      <c r="M8835" s="10"/>
      <c r="N8835"/>
      <c r="O8835"/>
      <c r="P8835" s="10"/>
    </row>
    <row r="8836" spans="13:16" x14ac:dyDescent="0.25">
      <c r="M8836" s="10"/>
      <c r="N8836"/>
      <c r="O8836"/>
      <c r="P8836" s="10"/>
    </row>
    <row r="8837" spans="13:16" x14ac:dyDescent="0.25">
      <c r="M8837" s="10"/>
      <c r="N8837"/>
      <c r="O8837"/>
      <c r="P8837" s="10"/>
    </row>
    <row r="8838" spans="13:16" x14ac:dyDescent="0.25">
      <c r="M8838" s="10"/>
      <c r="N8838"/>
      <c r="O8838"/>
      <c r="P8838" s="10"/>
    </row>
    <row r="8839" spans="13:16" x14ac:dyDescent="0.25">
      <c r="M8839" s="10"/>
      <c r="N8839"/>
      <c r="O8839"/>
      <c r="P8839" s="10"/>
    </row>
    <row r="8840" spans="13:16" x14ac:dyDescent="0.25">
      <c r="M8840" s="10"/>
      <c r="N8840"/>
      <c r="O8840"/>
      <c r="P8840" s="10"/>
    </row>
    <row r="8841" spans="13:16" x14ac:dyDescent="0.25">
      <c r="M8841" s="10"/>
      <c r="N8841"/>
      <c r="O8841"/>
      <c r="P8841" s="10"/>
    </row>
    <row r="8842" spans="13:16" x14ac:dyDescent="0.25">
      <c r="M8842" s="10"/>
      <c r="N8842"/>
      <c r="O8842"/>
      <c r="P8842" s="10"/>
    </row>
    <row r="8843" spans="13:16" x14ac:dyDescent="0.25">
      <c r="M8843" s="10"/>
      <c r="N8843"/>
      <c r="O8843"/>
      <c r="P8843" s="10"/>
    </row>
    <row r="8844" spans="13:16" x14ac:dyDescent="0.25">
      <c r="M8844" s="10"/>
      <c r="N8844"/>
      <c r="O8844"/>
      <c r="P8844" s="10"/>
    </row>
    <row r="8845" spans="13:16" x14ac:dyDescent="0.25">
      <c r="M8845" s="10"/>
      <c r="N8845"/>
      <c r="O8845"/>
      <c r="P8845" s="10"/>
    </row>
    <row r="8846" spans="13:16" x14ac:dyDescent="0.25">
      <c r="M8846" s="10"/>
      <c r="N8846"/>
      <c r="O8846"/>
      <c r="P8846" s="10"/>
    </row>
    <row r="8847" spans="13:16" x14ac:dyDescent="0.25">
      <c r="M8847" s="10"/>
      <c r="N8847"/>
      <c r="O8847"/>
      <c r="P8847" s="10"/>
    </row>
    <row r="8848" spans="13:16" x14ac:dyDescent="0.25">
      <c r="M8848" s="10"/>
      <c r="N8848"/>
      <c r="O8848"/>
      <c r="P8848" s="10"/>
    </row>
    <row r="8849" spans="13:16" x14ac:dyDescent="0.25">
      <c r="M8849" s="10"/>
      <c r="N8849"/>
      <c r="O8849"/>
      <c r="P8849" s="10"/>
    </row>
    <row r="8850" spans="13:16" x14ac:dyDescent="0.25">
      <c r="M8850" s="10"/>
      <c r="N8850"/>
      <c r="O8850"/>
      <c r="P8850" s="10"/>
    </row>
    <row r="8851" spans="13:16" x14ac:dyDescent="0.25">
      <c r="M8851" s="10"/>
      <c r="N8851"/>
      <c r="O8851"/>
      <c r="P8851" s="10"/>
    </row>
    <row r="8852" spans="13:16" x14ac:dyDescent="0.25">
      <c r="M8852" s="10"/>
      <c r="N8852"/>
      <c r="O8852"/>
      <c r="P8852" s="10"/>
    </row>
    <row r="8853" spans="13:16" x14ac:dyDescent="0.25">
      <c r="M8853" s="10"/>
      <c r="N8853"/>
      <c r="O8853"/>
      <c r="P8853" s="10"/>
    </row>
    <row r="8854" spans="13:16" x14ac:dyDescent="0.25">
      <c r="M8854" s="10"/>
      <c r="N8854"/>
      <c r="O8854"/>
      <c r="P8854" s="10"/>
    </row>
    <row r="8855" spans="13:16" x14ac:dyDescent="0.25">
      <c r="M8855" s="10"/>
      <c r="N8855"/>
      <c r="O8855"/>
      <c r="P8855" s="10"/>
    </row>
    <row r="8856" spans="13:16" x14ac:dyDescent="0.25">
      <c r="M8856" s="10"/>
      <c r="N8856"/>
      <c r="O8856"/>
      <c r="P8856" s="10"/>
    </row>
    <row r="8857" spans="13:16" x14ac:dyDescent="0.25">
      <c r="M8857" s="10"/>
      <c r="N8857"/>
      <c r="O8857"/>
      <c r="P8857" s="10"/>
    </row>
    <row r="8858" spans="13:16" x14ac:dyDescent="0.25">
      <c r="M8858" s="10"/>
      <c r="N8858"/>
      <c r="O8858"/>
      <c r="P8858" s="10"/>
    </row>
    <row r="8859" spans="13:16" x14ac:dyDescent="0.25">
      <c r="M8859" s="10"/>
      <c r="N8859"/>
      <c r="O8859"/>
      <c r="P8859" s="10"/>
    </row>
    <row r="8860" spans="13:16" x14ac:dyDescent="0.25">
      <c r="M8860" s="10"/>
      <c r="N8860"/>
      <c r="O8860"/>
      <c r="P8860" s="10"/>
    </row>
    <row r="8861" spans="13:16" x14ac:dyDescent="0.25">
      <c r="M8861" s="10"/>
      <c r="N8861"/>
      <c r="O8861"/>
      <c r="P8861" s="10"/>
    </row>
    <row r="8862" spans="13:16" x14ac:dyDescent="0.25">
      <c r="M8862" s="10"/>
      <c r="N8862"/>
      <c r="O8862"/>
      <c r="P8862" s="10"/>
    </row>
    <row r="8863" spans="13:16" x14ac:dyDescent="0.25">
      <c r="M8863" s="10"/>
      <c r="N8863"/>
      <c r="O8863"/>
      <c r="P8863" s="10"/>
    </row>
    <row r="8864" spans="13:16" x14ac:dyDescent="0.25">
      <c r="M8864" s="10"/>
      <c r="N8864"/>
      <c r="O8864"/>
      <c r="P8864" s="10"/>
    </row>
    <row r="8865" spans="13:16" x14ac:dyDescent="0.25">
      <c r="M8865" s="10"/>
      <c r="N8865"/>
      <c r="O8865"/>
      <c r="P8865" s="10"/>
    </row>
    <row r="8866" spans="13:16" x14ac:dyDescent="0.25">
      <c r="M8866" s="10"/>
      <c r="N8866"/>
      <c r="O8866"/>
      <c r="P8866" s="10"/>
    </row>
    <row r="8867" spans="13:16" x14ac:dyDescent="0.25">
      <c r="M8867" s="10"/>
      <c r="N8867"/>
      <c r="O8867"/>
      <c r="P8867" s="10"/>
    </row>
    <row r="8868" spans="13:16" x14ac:dyDescent="0.25">
      <c r="M8868" s="10"/>
      <c r="N8868"/>
      <c r="O8868"/>
      <c r="P8868" s="10"/>
    </row>
    <row r="8869" spans="13:16" x14ac:dyDescent="0.25">
      <c r="M8869" s="10"/>
      <c r="N8869"/>
      <c r="O8869"/>
      <c r="P8869" s="10"/>
    </row>
    <row r="8870" spans="13:16" x14ac:dyDescent="0.25">
      <c r="M8870" s="10"/>
      <c r="N8870"/>
      <c r="O8870"/>
      <c r="P8870" s="10"/>
    </row>
    <row r="8871" spans="13:16" x14ac:dyDescent="0.25">
      <c r="M8871" s="10"/>
      <c r="N8871"/>
      <c r="O8871"/>
      <c r="P8871" s="10"/>
    </row>
    <row r="8872" spans="13:16" x14ac:dyDescent="0.25">
      <c r="M8872" s="10"/>
      <c r="N8872"/>
      <c r="O8872"/>
      <c r="P8872" s="10"/>
    </row>
    <row r="8873" spans="13:16" x14ac:dyDescent="0.25">
      <c r="M8873" s="10"/>
      <c r="N8873"/>
      <c r="O8873"/>
      <c r="P8873" s="10"/>
    </row>
    <row r="8874" spans="13:16" x14ac:dyDescent="0.25">
      <c r="M8874" s="10"/>
      <c r="N8874"/>
      <c r="O8874"/>
      <c r="P8874" s="10"/>
    </row>
    <row r="8875" spans="13:16" x14ac:dyDescent="0.25">
      <c r="M8875" s="10"/>
      <c r="N8875"/>
      <c r="O8875"/>
      <c r="P8875" s="10"/>
    </row>
    <row r="8876" spans="13:16" x14ac:dyDescent="0.25">
      <c r="M8876" s="10"/>
      <c r="N8876"/>
      <c r="O8876"/>
      <c r="P8876" s="10"/>
    </row>
    <row r="8877" spans="13:16" x14ac:dyDescent="0.25">
      <c r="M8877" s="10"/>
      <c r="N8877"/>
      <c r="O8877"/>
      <c r="P8877" s="10"/>
    </row>
    <row r="8878" spans="13:16" x14ac:dyDescent="0.25">
      <c r="M8878" s="10"/>
      <c r="N8878"/>
      <c r="O8878"/>
      <c r="P8878" s="10"/>
    </row>
    <row r="8879" spans="13:16" x14ac:dyDescent="0.25">
      <c r="M8879" s="10"/>
      <c r="N8879"/>
      <c r="O8879"/>
      <c r="P8879" s="10"/>
    </row>
    <row r="8880" spans="13:16" x14ac:dyDescent="0.25">
      <c r="M8880" s="10"/>
      <c r="N8880"/>
      <c r="O8880"/>
      <c r="P8880" s="10"/>
    </row>
    <row r="8881" spans="13:16" x14ac:dyDescent="0.25">
      <c r="M8881" s="10"/>
      <c r="N8881"/>
      <c r="O8881"/>
      <c r="P8881" s="10"/>
    </row>
    <row r="8882" spans="13:16" x14ac:dyDescent="0.25">
      <c r="M8882" s="10"/>
      <c r="N8882"/>
      <c r="O8882"/>
      <c r="P8882" s="10"/>
    </row>
    <row r="8883" spans="13:16" x14ac:dyDescent="0.25">
      <c r="M8883" s="10"/>
      <c r="N8883"/>
      <c r="O8883"/>
      <c r="P8883" s="10"/>
    </row>
    <row r="8884" spans="13:16" x14ac:dyDescent="0.25">
      <c r="M8884" s="10"/>
      <c r="N8884"/>
      <c r="O8884"/>
      <c r="P8884" s="10"/>
    </row>
    <row r="8885" spans="13:16" x14ac:dyDescent="0.25">
      <c r="M8885" s="10"/>
      <c r="N8885"/>
      <c r="O8885"/>
      <c r="P8885" s="10"/>
    </row>
    <row r="8886" spans="13:16" x14ac:dyDescent="0.25">
      <c r="M8886" s="10"/>
      <c r="N8886"/>
      <c r="O8886"/>
      <c r="P8886" s="10"/>
    </row>
    <row r="8887" spans="13:16" x14ac:dyDescent="0.25">
      <c r="M8887" s="10"/>
      <c r="N8887"/>
      <c r="O8887"/>
      <c r="P8887" s="10"/>
    </row>
    <row r="8888" spans="13:16" x14ac:dyDescent="0.25">
      <c r="M8888" s="10"/>
      <c r="N8888"/>
      <c r="O8888"/>
      <c r="P8888" s="10"/>
    </row>
    <row r="8889" spans="13:16" x14ac:dyDescent="0.25">
      <c r="M8889" s="10"/>
      <c r="N8889"/>
      <c r="O8889"/>
      <c r="P8889" s="10"/>
    </row>
    <row r="8890" spans="13:16" x14ac:dyDescent="0.25">
      <c r="M8890" s="10"/>
      <c r="N8890"/>
      <c r="O8890"/>
      <c r="P8890" s="10"/>
    </row>
    <row r="8891" spans="13:16" x14ac:dyDescent="0.25">
      <c r="M8891" s="10"/>
      <c r="N8891"/>
      <c r="O8891"/>
      <c r="P8891" s="10"/>
    </row>
    <row r="8892" spans="13:16" x14ac:dyDescent="0.25">
      <c r="M8892" s="10"/>
      <c r="N8892"/>
      <c r="O8892"/>
      <c r="P8892" s="10"/>
    </row>
    <row r="8893" spans="13:16" x14ac:dyDescent="0.25">
      <c r="M8893" s="10"/>
      <c r="N8893"/>
      <c r="O8893"/>
      <c r="P8893" s="10"/>
    </row>
    <row r="8894" spans="13:16" x14ac:dyDescent="0.25">
      <c r="M8894" s="10"/>
      <c r="N8894"/>
      <c r="O8894"/>
      <c r="P8894" s="10"/>
    </row>
    <row r="8895" spans="13:16" x14ac:dyDescent="0.25">
      <c r="M8895" s="10"/>
      <c r="N8895"/>
      <c r="O8895"/>
      <c r="P8895" s="10"/>
    </row>
    <row r="8896" spans="13:16" x14ac:dyDescent="0.25">
      <c r="M8896" s="10"/>
      <c r="N8896"/>
      <c r="O8896"/>
      <c r="P8896" s="10"/>
    </row>
    <row r="8897" spans="13:16" x14ac:dyDescent="0.25">
      <c r="M8897" s="10"/>
      <c r="N8897"/>
      <c r="O8897"/>
      <c r="P8897" s="10"/>
    </row>
    <row r="8898" spans="13:16" x14ac:dyDescent="0.25">
      <c r="M8898" s="10"/>
      <c r="N8898"/>
      <c r="O8898"/>
      <c r="P8898" s="10"/>
    </row>
    <row r="8899" spans="13:16" x14ac:dyDescent="0.25">
      <c r="M8899" s="10"/>
      <c r="N8899"/>
      <c r="O8899"/>
      <c r="P8899" s="10"/>
    </row>
    <row r="8900" spans="13:16" x14ac:dyDescent="0.25">
      <c r="M8900" s="10"/>
      <c r="N8900"/>
      <c r="O8900"/>
      <c r="P8900" s="10"/>
    </row>
    <row r="8901" spans="13:16" x14ac:dyDescent="0.25">
      <c r="M8901" s="10"/>
      <c r="N8901"/>
      <c r="O8901"/>
      <c r="P8901" s="10"/>
    </row>
    <row r="8902" spans="13:16" x14ac:dyDescent="0.25">
      <c r="M8902" s="10"/>
      <c r="N8902"/>
      <c r="O8902"/>
      <c r="P8902" s="10"/>
    </row>
    <row r="8903" spans="13:16" x14ac:dyDescent="0.25">
      <c r="M8903" s="10"/>
      <c r="N8903"/>
      <c r="O8903"/>
      <c r="P8903" s="10"/>
    </row>
    <row r="8904" spans="13:16" x14ac:dyDescent="0.25">
      <c r="M8904" s="10"/>
      <c r="N8904"/>
      <c r="O8904"/>
      <c r="P8904" s="10"/>
    </row>
    <row r="8905" spans="13:16" x14ac:dyDescent="0.25">
      <c r="M8905" s="10"/>
      <c r="N8905"/>
      <c r="O8905"/>
      <c r="P8905" s="10"/>
    </row>
    <row r="8906" spans="13:16" x14ac:dyDescent="0.25">
      <c r="M8906" s="10"/>
      <c r="N8906"/>
      <c r="O8906"/>
      <c r="P8906" s="10"/>
    </row>
    <row r="8907" spans="13:16" x14ac:dyDescent="0.25">
      <c r="M8907" s="10"/>
      <c r="N8907"/>
      <c r="O8907"/>
      <c r="P8907" s="10"/>
    </row>
    <row r="8908" spans="13:16" x14ac:dyDescent="0.25">
      <c r="M8908" s="10"/>
      <c r="N8908"/>
      <c r="O8908"/>
      <c r="P8908" s="10"/>
    </row>
    <row r="8909" spans="13:16" x14ac:dyDescent="0.25">
      <c r="M8909" s="10"/>
      <c r="N8909"/>
      <c r="O8909"/>
      <c r="P8909" s="10"/>
    </row>
    <row r="8910" spans="13:16" x14ac:dyDescent="0.25">
      <c r="M8910" s="10"/>
      <c r="N8910"/>
      <c r="O8910"/>
      <c r="P8910" s="10"/>
    </row>
    <row r="8911" spans="13:16" x14ac:dyDescent="0.25">
      <c r="M8911" s="10"/>
      <c r="N8911"/>
      <c r="O8911"/>
      <c r="P8911" s="10"/>
    </row>
    <row r="8912" spans="13:16" x14ac:dyDescent="0.25">
      <c r="M8912" s="10"/>
      <c r="N8912"/>
      <c r="O8912"/>
      <c r="P8912" s="10"/>
    </row>
    <row r="8913" spans="13:16" x14ac:dyDescent="0.25">
      <c r="M8913" s="10"/>
      <c r="N8913"/>
      <c r="O8913"/>
      <c r="P8913" s="10"/>
    </row>
    <row r="8914" spans="13:16" x14ac:dyDescent="0.25">
      <c r="M8914" s="10"/>
      <c r="N8914"/>
      <c r="O8914"/>
      <c r="P8914" s="10"/>
    </row>
    <row r="8915" spans="13:16" x14ac:dyDescent="0.25">
      <c r="M8915" s="10"/>
      <c r="N8915"/>
      <c r="O8915"/>
      <c r="P8915" s="10"/>
    </row>
    <row r="8916" spans="13:16" x14ac:dyDescent="0.25">
      <c r="M8916" s="10"/>
      <c r="N8916"/>
      <c r="O8916"/>
      <c r="P8916" s="10"/>
    </row>
    <row r="8917" spans="13:16" x14ac:dyDescent="0.25">
      <c r="M8917" s="10"/>
      <c r="N8917"/>
      <c r="O8917"/>
      <c r="P8917" s="10"/>
    </row>
    <row r="8918" spans="13:16" x14ac:dyDescent="0.25">
      <c r="M8918" s="10"/>
      <c r="N8918"/>
      <c r="O8918"/>
      <c r="P8918" s="10"/>
    </row>
    <row r="8919" spans="13:16" x14ac:dyDescent="0.25">
      <c r="M8919" s="10"/>
      <c r="N8919"/>
      <c r="O8919"/>
      <c r="P8919" s="10"/>
    </row>
    <row r="8920" spans="13:16" x14ac:dyDescent="0.25">
      <c r="M8920" s="10"/>
      <c r="N8920"/>
      <c r="O8920"/>
      <c r="P8920" s="10"/>
    </row>
    <row r="8921" spans="13:16" x14ac:dyDescent="0.25">
      <c r="M8921" s="10"/>
      <c r="N8921"/>
      <c r="O8921"/>
      <c r="P8921" s="10"/>
    </row>
    <row r="8922" spans="13:16" x14ac:dyDescent="0.25">
      <c r="M8922" s="10"/>
      <c r="N8922"/>
      <c r="O8922"/>
      <c r="P8922" s="10"/>
    </row>
    <row r="8923" spans="13:16" x14ac:dyDescent="0.25">
      <c r="M8923" s="10"/>
      <c r="N8923"/>
      <c r="O8923"/>
      <c r="P8923" s="10"/>
    </row>
    <row r="8924" spans="13:16" x14ac:dyDescent="0.25">
      <c r="M8924" s="10"/>
      <c r="N8924"/>
      <c r="O8924"/>
      <c r="P8924" s="10"/>
    </row>
    <row r="8925" spans="13:16" x14ac:dyDescent="0.25">
      <c r="M8925" s="10"/>
      <c r="N8925"/>
      <c r="O8925"/>
      <c r="P8925" s="10"/>
    </row>
    <row r="8926" spans="13:16" x14ac:dyDescent="0.25">
      <c r="M8926" s="10"/>
      <c r="N8926"/>
      <c r="O8926"/>
      <c r="P8926" s="10"/>
    </row>
    <row r="8927" spans="13:16" x14ac:dyDescent="0.25">
      <c r="M8927" s="10"/>
      <c r="N8927"/>
      <c r="O8927"/>
      <c r="P8927" s="10"/>
    </row>
    <row r="8928" spans="13:16" x14ac:dyDescent="0.25">
      <c r="M8928" s="10"/>
      <c r="N8928"/>
      <c r="O8928"/>
      <c r="P8928" s="10"/>
    </row>
    <row r="8929" spans="13:16" x14ac:dyDescent="0.25">
      <c r="M8929" s="10"/>
      <c r="N8929"/>
      <c r="O8929"/>
      <c r="P8929" s="10"/>
    </row>
    <row r="8930" spans="13:16" x14ac:dyDescent="0.25">
      <c r="M8930" s="10"/>
      <c r="N8930"/>
      <c r="O8930"/>
      <c r="P8930" s="10"/>
    </row>
    <row r="8931" spans="13:16" x14ac:dyDescent="0.25">
      <c r="M8931" s="10"/>
      <c r="N8931"/>
      <c r="O8931"/>
      <c r="P8931" s="10"/>
    </row>
    <row r="8932" spans="13:16" x14ac:dyDescent="0.25">
      <c r="M8932" s="10"/>
      <c r="N8932"/>
      <c r="O8932"/>
      <c r="P8932" s="10"/>
    </row>
    <row r="8933" spans="13:16" x14ac:dyDescent="0.25">
      <c r="M8933" s="10"/>
      <c r="N8933"/>
      <c r="O8933"/>
      <c r="P8933" s="10"/>
    </row>
    <row r="8934" spans="13:16" x14ac:dyDescent="0.25">
      <c r="M8934" s="10"/>
      <c r="N8934"/>
      <c r="O8934"/>
      <c r="P8934" s="10"/>
    </row>
    <row r="8935" spans="13:16" x14ac:dyDescent="0.25">
      <c r="M8935" s="10"/>
      <c r="N8935"/>
      <c r="O8935"/>
      <c r="P8935" s="10"/>
    </row>
    <row r="8936" spans="13:16" x14ac:dyDescent="0.25">
      <c r="M8936" s="10"/>
      <c r="N8936"/>
      <c r="O8936"/>
      <c r="P8936" s="10"/>
    </row>
    <row r="8937" spans="13:16" x14ac:dyDescent="0.25">
      <c r="M8937" s="10"/>
      <c r="N8937"/>
      <c r="O8937"/>
      <c r="P8937" s="10"/>
    </row>
    <row r="8938" spans="13:16" x14ac:dyDescent="0.25">
      <c r="M8938" s="10"/>
      <c r="N8938"/>
      <c r="O8938"/>
      <c r="P8938" s="10"/>
    </row>
    <row r="8939" spans="13:16" x14ac:dyDescent="0.25">
      <c r="M8939" s="10"/>
      <c r="N8939"/>
      <c r="O8939"/>
      <c r="P8939" s="10"/>
    </row>
    <row r="8940" spans="13:16" x14ac:dyDescent="0.25">
      <c r="M8940" s="10"/>
      <c r="N8940"/>
      <c r="O8940"/>
      <c r="P8940" s="10"/>
    </row>
    <row r="8941" spans="13:16" x14ac:dyDescent="0.25">
      <c r="M8941" s="10"/>
      <c r="N8941"/>
      <c r="O8941"/>
      <c r="P8941" s="10"/>
    </row>
    <row r="8942" spans="13:16" x14ac:dyDescent="0.25">
      <c r="M8942" s="10"/>
      <c r="N8942"/>
      <c r="O8942"/>
      <c r="P8942" s="10"/>
    </row>
    <row r="8943" spans="13:16" x14ac:dyDescent="0.25">
      <c r="M8943" s="10"/>
      <c r="N8943"/>
      <c r="O8943"/>
      <c r="P8943" s="10"/>
    </row>
    <row r="8944" spans="13:16" x14ac:dyDescent="0.25">
      <c r="M8944" s="10"/>
      <c r="N8944"/>
      <c r="O8944"/>
      <c r="P8944" s="10"/>
    </row>
    <row r="8945" spans="13:16" x14ac:dyDescent="0.25">
      <c r="M8945" s="10"/>
      <c r="N8945"/>
      <c r="O8945"/>
      <c r="P8945" s="10"/>
    </row>
    <row r="8946" spans="13:16" x14ac:dyDescent="0.25">
      <c r="M8946" s="10"/>
      <c r="N8946"/>
      <c r="O8946"/>
      <c r="P8946" s="10"/>
    </row>
    <row r="8947" spans="13:16" x14ac:dyDescent="0.25">
      <c r="M8947" s="10"/>
      <c r="N8947"/>
      <c r="O8947"/>
      <c r="P8947" s="10"/>
    </row>
    <row r="8948" spans="13:16" x14ac:dyDescent="0.25">
      <c r="M8948" s="10"/>
      <c r="N8948"/>
      <c r="O8948"/>
      <c r="P8948" s="10"/>
    </row>
    <row r="8949" spans="13:16" x14ac:dyDescent="0.25">
      <c r="M8949" s="10"/>
      <c r="N8949"/>
      <c r="O8949"/>
      <c r="P8949" s="10"/>
    </row>
    <row r="8950" spans="13:16" x14ac:dyDescent="0.25">
      <c r="M8950" s="10"/>
      <c r="N8950"/>
      <c r="O8950"/>
      <c r="P8950" s="10"/>
    </row>
    <row r="8951" spans="13:16" x14ac:dyDescent="0.25">
      <c r="M8951" s="10"/>
      <c r="N8951"/>
      <c r="O8951"/>
      <c r="P8951" s="10"/>
    </row>
    <row r="8952" spans="13:16" x14ac:dyDescent="0.25">
      <c r="M8952" s="10"/>
      <c r="N8952"/>
      <c r="O8952"/>
      <c r="P8952" s="10"/>
    </row>
    <row r="8953" spans="13:16" x14ac:dyDescent="0.25">
      <c r="M8953" s="10"/>
      <c r="N8953"/>
      <c r="O8953"/>
      <c r="P8953" s="10"/>
    </row>
    <row r="8954" spans="13:16" x14ac:dyDescent="0.25">
      <c r="M8954" s="10"/>
      <c r="N8954"/>
      <c r="O8954"/>
      <c r="P8954" s="10"/>
    </row>
    <row r="8955" spans="13:16" x14ac:dyDescent="0.25">
      <c r="M8955" s="10"/>
      <c r="N8955"/>
      <c r="O8955"/>
      <c r="P8955" s="10"/>
    </row>
    <row r="8956" spans="13:16" x14ac:dyDescent="0.25">
      <c r="M8956" s="10"/>
      <c r="N8956"/>
      <c r="O8956"/>
      <c r="P8956" s="10"/>
    </row>
    <row r="8957" spans="13:16" x14ac:dyDescent="0.25">
      <c r="M8957" s="10"/>
      <c r="N8957"/>
      <c r="O8957"/>
      <c r="P8957" s="10"/>
    </row>
    <row r="8958" spans="13:16" x14ac:dyDescent="0.25">
      <c r="M8958" s="10"/>
      <c r="N8958"/>
      <c r="O8958"/>
      <c r="P8958" s="10"/>
    </row>
    <row r="8959" spans="13:16" x14ac:dyDescent="0.25">
      <c r="M8959" s="10"/>
      <c r="N8959"/>
      <c r="O8959"/>
      <c r="P8959" s="10"/>
    </row>
    <row r="8960" spans="13:16" x14ac:dyDescent="0.25">
      <c r="M8960" s="10"/>
      <c r="N8960"/>
      <c r="O8960"/>
      <c r="P8960" s="10"/>
    </row>
    <row r="8961" spans="13:16" x14ac:dyDescent="0.25">
      <c r="M8961" s="10"/>
      <c r="N8961"/>
      <c r="O8961"/>
      <c r="P8961" s="10"/>
    </row>
    <row r="8962" spans="13:16" x14ac:dyDescent="0.25">
      <c r="M8962" s="10"/>
      <c r="N8962"/>
      <c r="O8962"/>
      <c r="P8962" s="10"/>
    </row>
    <row r="8963" spans="13:16" x14ac:dyDescent="0.25">
      <c r="M8963" s="10"/>
      <c r="N8963"/>
      <c r="O8963"/>
      <c r="P8963" s="10"/>
    </row>
    <row r="8964" spans="13:16" x14ac:dyDescent="0.25">
      <c r="M8964" s="10"/>
      <c r="N8964"/>
      <c r="O8964"/>
      <c r="P8964" s="10"/>
    </row>
    <row r="8965" spans="13:16" x14ac:dyDescent="0.25">
      <c r="M8965" s="10"/>
      <c r="N8965"/>
      <c r="O8965"/>
      <c r="P8965" s="10"/>
    </row>
    <row r="8966" spans="13:16" x14ac:dyDescent="0.25">
      <c r="M8966" s="10"/>
      <c r="N8966"/>
      <c r="O8966"/>
      <c r="P8966" s="10"/>
    </row>
    <row r="8967" spans="13:16" x14ac:dyDescent="0.25">
      <c r="M8967" s="10"/>
      <c r="N8967"/>
      <c r="O8967"/>
      <c r="P8967" s="10"/>
    </row>
    <row r="8968" spans="13:16" x14ac:dyDescent="0.25">
      <c r="M8968" s="10"/>
      <c r="N8968"/>
      <c r="O8968"/>
      <c r="P8968" s="10"/>
    </row>
    <row r="8969" spans="13:16" x14ac:dyDescent="0.25">
      <c r="M8969" s="10"/>
      <c r="N8969"/>
      <c r="O8969"/>
      <c r="P8969" s="10"/>
    </row>
    <row r="8970" spans="13:16" x14ac:dyDescent="0.25">
      <c r="M8970" s="10"/>
      <c r="N8970"/>
      <c r="O8970"/>
      <c r="P8970" s="10"/>
    </row>
    <row r="8971" spans="13:16" x14ac:dyDescent="0.25">
      <c r="M8971" s="10"/>
      <c r="N8971"/>
      <c r="O8971"/>
      <c r="P8971" s="10"/>
    </row>
    <row r="8972" spans="13:16" x14ac:dyDescent="0.25">
      <c r="M8972" s="10"/>
      <c r="N8972"/>
      <c r="O8972"/>
      <c r="P8972" s="10"/>
    </row>
    <row r="8973" spans="13:16" x14ac:dyDescent="0.25">
      <c r="M8973" s="10"/>
      <c r="N8973"/>
      <c r="O8973"/>
      <c r="P8973" s="10"/>
    </row>
    <row r="8974" spans="13:16" x14ac:dyDescent="0.25">
      <c r="M8974" s="10"/>
      <c r="N8974"/>
      <c r="O8974"/>
      <c r="P8974" s="10"/>
    </row>
    <row r="8975" spans="13:16" x14ac:dyDescent="0.25">
      <c r="M8975" s="10"/>
      <c r="N8975"/>
      <c r="O8975"/>
      <c r="P8975" s="10"/>
    </row>
    <row r="8976" spans="13:16" x14ac:dyDescent="0.25">
      <c r="M8976" s="10"/>
      <c r="N8976"/>
      <c r="O8976"/>
      <c r="P8976" s="10"/>
    </row>
    <row r="8977" spans="13:16" x14ac:dyDescent="0.25">
      <c r="M8977" s="10"/>
      <c r="N8977"/>
      <c r="O8977"/>
      <c r="P8977" s="10"/>
    </row>
    <row r="8978" spans="13:16" x14ac:dyDescent="0.25">
      <c r="M8978" s="10"/>
      <c r="N8978"/>
      <c r="O8978"/>
      <c r="P8978" s="10"/>
    </row>
    <row r="8979" spans="13:16" x14ac:dyDescent="0.25">
      <c r="M8979" s="10"/>
      <c r="N8979"/>
      <c r="O8979"/>
      <c r="P8979" s="10"/>
    </row>
    <row r="8980" spans="13:16" x14ac:dyDescent="0.25">
      <c r="M8980" s="10"/>
      <c r="N8980"/>
      <c r="O8980"/>
      <c r="P8980" s="10"/>
    </row>
    <row r="8981" spans="13:16" x14ac:dyDescent="0.25">
      <c r="M8981" s="10"/>
      <c r="N8981"/>
      <c r="O8981"/>
      <c r="P8981" s="10"/>
    </row>
    <row r="8982" spans="13:16" x14ac:dyDescent="0.25">
      <c r="M8982" s="10"/>
      <c r="N8982"/>
      <c r="O8982"/>
      <c r="P8982" s="10"/>
    </row>
    <row r="8983" spans="13:16" x14ac:dyDescent="0.25">
      <c r="M8983" s="10"/>
      <c r="N8983"/>
      <c r="O8983"/>
      <c r="P8983" s="10"/>
    </row>
    <row r="8984" spans="13:16" x14ac:dyDescent="0.25">
      <c r="M8984" s="10"/>
      <c r="N8984"/>
      <c r="O8984"/>
      <c r="P8984" s="10"/>
    </row>
    <row r="8985" spans="13:16" x14ac:dyDescent="0.25">
      <c r="M8985" s="10"/>
      <c r="N8985"/>
      <c r="O8985"/>
      <c r="P8985" s="10"/>
    </row>
    <row r="8986" spans="13:16" x14ac:dyDescent="0.25">
      <c r="M8986" s="10"/>
      <c r="N8986"/>
      <c r="O8986"/>
      <c r="P8986" s="10"/>
    </row>
    <row r="8987" spans="13:16" x14ac:dyDescent="0.25">
      <c r="M8987" s="10"/>
      <c r="N8987"/>
      <c r="O8987"/>
      <c r="P8987" s="10"/>
    </row>
    <row r="8988" spans="13:16" x14ac:dyDescent="0.25">
      <c r="M8988" s="10"/>
      <c r="N8988"/>
      <c r="O8988"/>
      <c r="P8988" s="10"/>
    </row>
    <row r="8989" spans="13:16" x14ac:dyDescent="0.25">
      <c r="M8989" s="10"/>
      <c r="N8989"/>
      <c r="O8989"/>
      <c r="P8989" s="10"/>
    </row>
    <row r="8990" spans="13:16" x14ac:dyDescent="0.25">
      <c r="M8990" s="10"/>
      <c r="N8990"/>
      <c r="O8990"/>
      <c r="P8990" s="10"/>
    </row>
    <row r="8991" spans="13:16" x14ac:dyDescent="0.25">
      <c r="M8991" s="10"/>
      <c r="N8991"/>
      <c r="O8991"/>
      <c r="P8991" s="10"/>
    </row>
    <row r="8992" spans="13:16" x14ac:dyDescent="0.25">
      <c r="M8992" s="10"/>
      <c r="N8992"/>
      <c r="O8992"/>
      <c r="P8992" s="10"/>
    </row>
    <row r="8993" spans="13:16" x14ac:dyDescent="0.25">
      <c r="M8993" s="10"/>
      <c r="N8993"/>
      <c r="O8993"/>
      <c r="P8993" s="10"/>
    </row>
    <row r="8994" spans="13:16" x14ac:dyDescent="0.25">
      <c r="M8994" s="10"/>
      <c r="N8994"/>
      <c r="O8994"/>
      <c r="P8994" s="10"/>
    </row>
    <row r="8995" spans="13:16" x14ac:dyDescent="0.25">
      <c r="M8995" s="10"/>
      <c r="N8995"/>
      <c r="O8995"/>
      <c r="P8995" s="10"/>
    </row>
    <row r="8996" spans="13:16" x14ac:dyDescent="0.25">
      <c r="M8996" s="10"/>
      <c r="N8996"/>
      <c r="O8996"/>
      <c r="P8996" s="10"/>
    </row>
    <row r="8997" spans="13:16" x14ac:dyDescent="0.25">
      <c r="M8997" s="10"/>
      <c r="N8997"/>
      <c r="O8997"/>
      <c r="P8997" s="10"/>
    </row>
    <row r="8998" spans="13:16" x14ac:dyDescent="0.25">
      <c r="M8998" s="10"/>
      <c r="N8998"/>
      <c r="O8998"/>
      <c r="P8998" s="10"/>
    </row>
    <row r="8999" spans="13:16" x14ac:dyDescent="0.25">
      <c r="M8999" s="10"/>
      <c r="N8999"/>
      <c r="O8999"/>
      <c r="P8999" s="10"/>
    </row>
    <row r="9000" spans="13:16" x14ac:dyDescent="0.25">
      <c r="M9000" s="10"/>
      <c r="N9000"/>
      <c r="O9000"/>
      <c r="P9000" s="10"/>
    </row>
    <row r="9001" spans="13:16" x14ac:dyDescent="0.25">
      <c r="M9001" s="10"/>
      <c r="N9001"/>
      <c r="O9001"/>
      <c r="P9001" s="10"/>
    </row>
    <row r="9002" spans="13:16" x14ac:dyDescent="0.25">
      <c r="M9002" s="10"/>
      <c r="N9002"/>
      <c r="O9002"/>
      <c r="P9002" s="10"/>
    </row>
    <row r="9003" spans="13:16" x14ac:dyDescent="0.25">
      <c r="M9003" s="10"/>
      <c r="N9003"/>
      <c r="O9003"/>
      <c r="P9003" s="10"/>
    </row>
    <row r="9004" spans="13:16" x14ac:dyDescent="0.25">
      <c r="M9004" s="10"/>
      <c r="N9004"/>
      <c r="O9004"/>
      <c r="P9004" s="10"/>
    </row>
    <row r="9005" spans="13:16" x14ac:dyDescent="0.25">
      <c r="M9005" s="10"/>
      <c r="N9005"/>
      <c r="O9005"/>
      <c r="P9005" s="10"/>
    </row>
    <row r="9006" spans="13:16" x14ac:dyDescent="0.25">
      <c r="M9006" s="10"/>
      <c r="N9006"/>
      <c r="O9006"/>
      <c r="P9006" s="10"/>
    </row>
    <row r="9007" spans="13:16" x14ac:dyDescent="0.25">
      <c r="M9007" s="10"/>
      <c r="N9007"/>
      <c r="O9007"/>
      <c r="P9007" s="10"/>
    </row>
    <row r="9008" spans="13:16" x14ac:dyDescent="0.25">
      <c r="M9008" s="10"/>
      <c r="N9008"/>
      <c r="O9008"/>
      <c r="P9008" s="10"/>
    </row>
    <row r="9009" spans="13:16" x14ac:dyDescent="0.25">
      <c r="M9009" s="10"/>
      <c r="N9009"/>
      <c r="O9009"/>
      <c r="P9009" s="10"/>
    </row>
    <row r="9010" spans="13:16" x14ac:dyDescent="0.25">
      <c r="M9010" s="10"/>
      <c r="N9010"/>
      <c r="O9010"/>
      <c r="P9010" s="10"/>
    </row>
    <row r="9011" spans="13:16" x14ac:dyDescent="0.25">
      <c r="M9011" s="10"/>
      <c r="N9011"/>
      <c r="O9011"/>
      <c r="P9011" s="10"/>
    </row>
    <row r="9012" spans="13:16" x14ac:dyDescent="0.25">
      <c r="M9012" s="10"/>
      <c r="N9012"/>
      <c r="O9012"/>
      <c r="P9012" s="10"/>
    </row>
    <row r="9013" spans="13:16" x14ac:dyDescent="0.25">
      <c r="M9013" s="10"/>
      <c r="N9013"/>
      <c r="O9013"/>
      <c r="P9013" s="10"/>
    </row>
    <row r="9014" spans="13:16" x14ac:dyDescent="0.25">
      <c r="M9014" s="10"/>
      <c r="N9014"/>
      <c r="O9014"/>
      <c r="P9014" s="10"/>
    </row>
    <row r="9015" spans="13:16" x14ac:dyDescent="0.25">
      <c r="M9015" s="10"/>
      <c r="N9015"/>
      <c r="O9015"/>
      <c r="P9015" s="10"/>
    </row>
    <row r="9016" spans="13:16" x14ac:dyDescent="0.25">
      <c r="M9016" s="10"/>
      <c r="N9016"/>
      <c r="O9016"/>
      <c r="P9016" s="10"/>
    </row>
    <row r="9017" spans="13:16" x14ac:dyDescent="0.25">
      <c r="M9017" s="10"/>
      <c r="N9017"/>
      <c r="O9017"/>
      <c r="P9017" s="10"/>
    </row>
    <row r="9018" spans="13:16" x14ac:dyDescent="0.25">
      <c r="M9018" s="10"/>
      <c r="N9018"/>
      <c r="O9018"/>
      <c r="P9018" s="10"/>
    </row>
    <row r="9019" spans="13:16" x14ac:dyDescent="0.25">
      <c r="M9019" s="10"/>
      <c r="N9019"/>
      <c r="O9019"/>
      <c r="P9019" s="10"/>
    </row>
    <row r="9020" spans="13:16" x14ac:dyDescent="0.25">
      <c r="M9020" s="10"/>
      <c r="N9020"/>
      <c r="O9020"/>
      <c r="P9020" s="10"/>
    </row>
    <row r="9021" spans="13:16" x14ac:dyDescent="0.25">
      <c r="M9021" s="10"/>
      <c r="N9021"/>
      <c r="O9021"/>
      <c r="P9021" s="10"/>
    </row>
    <row r="9022" spans="13:16" x14ac:dyDescent="0.25">
      <c r="M9022" s="10"/>
      <c r="N9022"/>
      <c r="O9022"/>
      <c r="P9022" s="10"/>
    </row>
    <row r="9023" spans="13:16" x14ac:dyDescent="0.25">
      <c r="M9023" s="10"/>
      <c r="N9023"/>
      <c r="O9023"/>
      <c r="P9023" s="10"/>
    </row>
    <row r="9024" spans="13:16" x14ac:dyDescent="0.25">
      <c r="M9024" s="10"/>
      <c r="N9024"/>
      <c r="O9024"/>
      <c r="P9024" s="10"/>
    </row>
    <row r="9025" spans="13:16" x14ac:dyDescent="0.25">
      <c r="M9025" s="10"/>
      <c r="N9025"/>
      <c r="O9025"/>
      <c r="P9025" s="10"/>
    </row>
    <row r="9026" spans="13:16" x14ac:dyDescent="0.25">
      <c r="M9026" s="10"/>
      <c r="N9026"/>
      <c r="O9026"/>
      <c r="P9026" s="10"/>
    </row>
    <row r="9027" spans="13:16" x14ac:dyDescent="0.25">
      <c r="M9027" s="10"/>
      <c r="N9027"/>
      <c r="O9027"/>
      <c r="P9027" s="10"/>
    </row>
    <row r="9028" spans="13:16" x14ac:dyDescent="0.25">
      <c r="M9028" s="10"/>
      <c r="N9028"/>
      <c r="O9028"/>
      <c r="P9028" s="10"/>
    </row>
    <row r="9029" spans="13:16" x14ac:dyDescent="0.25">
      <c r="M9029" s="10"/>
      <c r="N9029"/>
      <c r="O9029"/>
      <c r="P9029" s="10"/>
    </row>
    <row r="9030" spans="13:16" x14ac:dyDescent="0.25">
      <c r="M9030" s="10"/>
      <c r="N9030"/>
      <c r="O9030"/>
      <c r="P9030" s="10"/>
    </row>
    <row r="9031" spans="13:16" x14ac:dyDescent="0.25">
      <c r="M9031" s="10"/>
      <c r="N9031"/>
      <c r="O9031"/>
      <c r="P9031" s="10"/>
    </row>
    <row r="9032" spans="13:16" x14ac:dyDescent="0.25">
      <c r="M9032" s="10"/>
      <c r="N9032"/>
      <c r="O9032"/>
      <c r="P9032" s="10"/>
    </row>
    <row r="9033" spans="13:16" x14ac:dyDescent="0.25">
      <c r="M9033" s="10"/>
      <c r="N9033"/>
      <c r="O9033"/>
      <c r="P9033" s="10"/>
    </row>
    <row r="9034" spans="13:16" x14ac:dyDescent="0.25">
      <c r="M9034" s="10"/>
      <c r="N9034"/>
      <c r="O9034"/>
      <c r="P9034" s="10"/>
    </row>
    <row r="9035" spans="13:16" x14ac:dyDescent="0.25">
      <c r="M9035" s="10"/>
      <c r="N9035"/>
      <c r="O9035"/>
      <c r="P9035" s="10"/>
    </row>
    <row r="9036" spans="13:16" x14ac:dyDescent="0.25">
      <c r="M9036" s="10"/>
      <c r="N9036"/>
      <c r="O9036"/>
      <c r="P9036" s="10"/>
    </row>
    <row r="9037" spans="13:16" x14ac:dyDescent="0.25">
      <c r="M9037" s="10"/>
      <c r="N9037"/>
      <c r="O9037"/>
      <c r="P9037" s="10"/>
    </row>
    <row r="9038" spans="13:16" x14ac:dyDescent="0.25">
      <c r="M9038" s="10"/>
      <c r="N9038"/>
      <c r="O9038"/>
      <c r="P9038" s="10"/>
    </row>
    <row r="9039" spans="13:16" x14ac:dyDescent="0.25">
      <c r="M9039" s="10"/>
      <c r="N9039"/>
      <c r="O9039"/>
      <c r="P9039" s="10"/>
    </row>
    <row r="9040" spans="13:16" x14ac:dyDescent="0.25">
      <c r="M9040" s="10"/>
      <c r="N9040"/>
      <c r="O9040"/>
      <c r="P9040" s="10"/>
    </row>
    <row r="9041" spans="13:16" x14ac:dyDescent="0.25">
      <c r="M9041" s="10"/>
      <c r="N9041"/>
      <c r="O9041"/>
      <c r="P9041" s="10"/>
    </row>
    <row r="9042" spans="13:16" x14ac:dyDescent="0.25">
      <c r="M9042" s="10"/>
      <c r="N9042"/>
      <c r="O9042"/>
      <c r="P9042" s="10"/>
    </row>
    <row r="9043" spans="13:16" x14ac:dyDescent="0.25">
      <c r="M9043" s="10"/>
      <c r="N9043"/>
      <c r="O9043"/>
      <c r="P9043" s="10"/>
    </row>
    <row r="9044" spans="13:16" x14ac:dyDescent="0.25">
      <c r="M9044" s="10"/>
      <c r="N9044"/>
      <c r="O9044"/>
      <c r="P9044" s="10"/>
    </row>
    <row r="9045" spans="13:16" x14ac:dyDescent="0.25">
      <c r="M9045" s="10"/>
      <c r="N9045"/>
      <c r="O9045"/>
      <c r="P9045" s="10"/>
    </row>
    <row r="9046" spans="13:16" x14ac:dyDescent="0.25">
      <c r="M9046" s="10"/>
      <c r="N9046"/>
      <c r="O9046"/>
      <c r="P9046" s="10"/>
    </row>
    <row r="9047" spans="13:16" x14ac:dyDescent="0.25">
      <c r="M9047" s="10"/>
      <c r="N9047"/>
      <c r="O9047"/>
      <c r="P9047" s="10"/>
    </row>
    <row r="9048" spans="13:16" x14ac:dyDescent="0.25">
      <c r="M9048" s="10"/>
      <c r="N9048"/>
      <c r="O9048"/>
      <c r="P9048" s="10"/>
    </row>
    <row r="9049" spans="13:16" x14ac:dyDescent="0.25">
      <c r="M9049" s="10"/>
      <c r="N9049"/>
      <c r="O9049"/>
      <c r="P9049" s="10"/>
    </row>
    <row r="9050" spans="13:16" x14ac:dyDescent="0.25">
      <c r="M9050" s="10"/>
      <c r="N9050"/>
      <c r="O9050"/>
      <c r="P9050" s="10"/>
    </row>
    <row r="9051" spans="13:16" x14ac:dyDescent="0.25">
      <c r="M9051" s="10"/>
      <c r="N9051"/>
      <c r="O9051"/>
      <c r="P9051" s="10"/>
    </row>
    <row r="9052" spans="13:16" x14ac:dyDescent="0.25">
      <c r="M9052" s="10"/>
      <c r="N9052"/>
      <c r="O9052"/>
      <c r="P9052" s="10"/>
    </row>
    <row r="9053" spans="13:16" x14ac:dyDescent="0.25">
      <c r="M9053" s="10"/>
      <c r="N9053"/>
      <c r="O9053"/>
      <c r="P9053" s="10"/>
    </row>
    <row r="9054" spans="13:16" x14ac:dyDescent="0.25">
      <c r="M9054" s="10"/>
      <c r="N9054"/>
      <c r="O9054"/>
      <c r="P9054" s="10"/>
    </row>
    <row r="9055" spans="13:16" x14ac:dyDescent="0.25">
      <c r="M9055" s="10"/>
      <c r="N9055"/>
      <c r="O9055"/>
      <c r="P9055" s="10"/>
    </row>
    <row r="9056" spans="13:16" x14ac:dyDescent="0.25">
      <c r="M9056" s="10"/>
      <c r="N9056"/>
      <c r="O9056"/>
      <c r="P9056" s="10"/>
    </row>
    <row r="9057" spans="13:16" x14ac:dyDescent="0.25">
      <c r="M9057" s="10"/>
      <c r="N9057"/>
      <c r="O9057"/>
      <c r="P9057" s="10"/>
    </row>
    <row r="9058" spans="13:16" x14ac:dyDescent="0.25">
      <c r="M9058" s="10"/>
      <c r="N9058"/>
      <c r="O9058"/>
      <c r="P9058" s="10"/>
    </row>
    <row r="9059" spans="13:16" x14ac:dyDescent="0.25">
      <c r="M9059" s="10"/>
      <c r="N9059"/>
      <c r="O9059"/>
      <c r="P9059" s="10"/>
    </row>
    <row r="9060" spans="13:16" x14ac:dyDescent="0.25">
      <c r="M9060" s="10"/>
      <c r="N9060"/>
      <c r="O9060"/>
      <c r="P9060" s="10"/>
    </row>
    <row r="9061" spans="13:16" x14ac:dyDescent="0.25">
      <c r="M9061" s="10"/>
      <c r="N9061"/>
      <c r="O9061"/>
      <c r="P9061" s="10"/>
    </row>
    <row r="9062" spans="13:16" x14ac:dyDescent="0.25">
      <c r="M9062" s="10"/>
      <c r="N9062"/>
      <c r="O9062"/>
      <c r="P9062" s="10"/>
    </row>
    <row r="9063" spans="13:16" x14ac:dyDescent="0.25">
      <c r="M9063" s="10"/>
      <c r="N9063"/>
      <c r="O9063"/>
      <c r="P9063" s="10"/>
    </row>
    <row r="9064" spans="13:16" x14ac:dyDescent="0.25">
      <c r="M9064" s="10"/>
      <c r="N9064"/>
      <c r="O9064"/>
      <c r="P9064" s="10"/>
    </row>
    <row r="9065" spans="13:16" x14ac:dyDescent="0.25">
      <c r="M9065" s="10"/>
      <c r="N9065"/>
      <c r="O9065"/>
      <c r="P9065" s="10"/>
    </row>
    <row r="9066" spans="13:16" x14ac:dyDescent="0.25">
      <c r="M9066" s="10"/>
      <c r="N9066"/>
      <c r="O9066"/>
      <c r="P9066" s="10"/>
    </row>
    <row r="9067" spans="13:16" x14ac:dyDescent="0.25">
      <c r="M9067" s="10"/>
      <c r="N9067"/>
      <c r="O9067"/>
      <c r="P9067" s="10"/>
    </row>
    <row r="9068" spans="13:16" x14ac:dyDescent="0.25">
      <c r="M9068" s="10"/>
      <c r="N9068"/>
      <c r="O9068"/>
      <c r="P9068" s="10"/>
    </row>
    <row r="9069" spans="13:16" x14ac:dyDescent="0.25">
      <c r="M9069" s="10"/>
      <c r="N9069"/>
      <c r="O9069"/>
      <c r="P9069" s="10"/>
    </row>
    <row r="9070" spans="13:16" x14ac:dyDescent="0.25">
      <c r="M9070" s="10"/>
      <c r="N9070"/>
      <c r="O9070"/>
      <c r="P9070" s="10"/>
    </row>
    <row r="9071" spans="13:16" x14ac:dyDescent="0.25">
      <c r="M9071" s="10"/>
      <c r="N9071"/>
      <c r="O9071"/>
      <c r="P9071" s="10"/>
    </row>
    <row r="9072" spans="13:16" x14ac:dyDescent="0.25">
      <c r="M9072" s="10"/>
      <c r="N9072"/>
      <c r="O9072"/>
      <c r="P9072" s="10"/>
    </row>
    <row r="9073" spans="13:16" x14ac:dyDescent="0.25">
      <c r="M9073" s="10"/>
      <c r="N9073"/>
      <c r="O9073"/>
      <c r="P9073" s="10"/>
    </row>
    <row r="9074" spans="13:16" x14ac:dyDescent="0.25">
      <c r="M9074" s="10"/>
      <c r="N9074"/>
      <c r="O9074"/>
      <c r="P9074" s="10"/>
    </row>
    <row r="9075" spans="13:16" x14ac:dyDescent="0.25">
      <c r="M9075" s="10"/>
      <c r="N9075"/>
      <c r="O9075"/>
      <c r="P9075" s="10"/>
    </row>
    <row r="9076" spans="13:16" x14ac:dyDescent="0.25">
      <c r="M9076" s="10"/>
      <c r="N9076"/>
      <c r="O9076"/>
      <c r="P9076" s="10"/>
    </row>
    <row r="9077" spans="13:16" x14ac:dyDescent="0.25">
      <c r="M9077" s="10"/>
      <c r="N9077"/>
      <c r="O9077"/>
      <c r="P9077" s="10"/>
    </row>
    <row r="9078" spans="13:16" x14ac:dyDescent="0.25">
      <c r="M9078" s="10"/>
      <c r="N9078"/>
      <c r="O9078"/>
      <c r="P9078" s="10"/>
    </row>
    <row r="9079" spans="13:16" x14ac:dyDescent="0.25">
      <c r="M9079" s="10"/>
      <c r="N9079"/>
      <c r="O9079"/>
      <c r="P9079" s="10"/>
    </row>
    <row r="9080" spans="13:16" x14ac:dyDescent="0.25">
      <c r="M9080" s="10"/>
      <c r="N9080"/>
      <c r="O9080"/>
      <c r="P9080" s="10"/>
    </row>
    <row r="9081" spans="13:16" x14ac:dyDescent="0.25">
      <c r="M9081" s="10"/>
      <c r="N9081"/>
      <c r="O9081"/>
      <c r="P9081" s="10"/>
    </row>
    <row r="9082" spans="13:16" x14ac:dyDescent="0.25">
      <c r="M9082" s="10"/>
      <c r="N9082"/>
      <c r="O9082"/>
      <c r="P9082" s="10"/>
    </row>
    <row r="9083" spans="13:16" x14ac:dyDescent="0.25">
      <c r="M9083" s="10"/>
      <c r="N9083"/>
      <c r="O9083"/>
      <c r="P9083" s="10"/>
    </row>
    <row r="9084" spans="13:16" x14ac:dyDescent="0.25">
      <c r="M9084" s="10"/>
      <c r="N9084"/>
      <c r="O9084"/>
      <c r="P9084" s="10"/>
    </row>
    <row r="9085" spans="13:16" x14ac:dyDescent="0.25">
      <c r="M9085" s="10"/>
      <c r="N9085"/>
      <c r="O9085"/>
      <c r="P9085" s="10"/>
    </row>
    <row r="9086" spans="13:16" x14ac:dyDescent="0.25">
      <c r="M9086" s="10"/>
      <c r="N9086"/>
      <c r="O9086"/>
      <c r="P9086" s="10"/>
    </row>
    <row r="9087" spans="13:16" x14ac:dyDescent="0.25">
      <c r="M9087" s="10"/>
      <c r="N9087"/>
      <c r="O9087"/>
      <c r="P9087" s="10"/>
    </row>
    <row r="9088" spans="13:16" x14ac:dyDescent="0.25">
      <c r="M9088" s="10"/>
      <c r="N9088"/>
      <c r="O9088"/>
      <c r="P9088" s="10"/>
    </row>
    <row r="9089" spans="13:16" x14ac:dyDescent="0.25">
      <c r="M9089" s="10"/>
      <c r="N9089"/>
      <c r="O9089"/>
      <c r="P9089" s="10"/>
    </row>
    <row r="9090" spans="13:16" x14ac:dyDescent="0.25">
      <c r="M9090" s="10"/>
      <c r="N9090"/>
      <c r="O9090"/>
      <c r="P9090" s="10"/>
    </row>
    <row r="9091" spans="13:16" x14ac:dyDescent="0.25">
      <c r="M9091" s="10"/>
      <c r="N9091"/>
      <c r="O9091"/>
      <c r="P9091" s="10"/>
    </row>
    <row r="9092" spans="13:16" x14ac:dyDescent="0.25">
      <c r="M9092" s="10"/>
      <c r="N9092"/>
      <c r="O9092"/>
      <c r="P9092" s="10"/>
    </row>
    <row r="9093" spans="13:16" x14ac:dyDescent="0.25">
      <c r="M9093" s="10"/>
      <c r="N9093"/>
      <c r="O9093"/>
      <c r="P9093" s="10"/>
    </row>
    <row r="9094" spans="13:16" x14ac:dyDescent="0.25">
      <c r="M9094" s="10"/>
      <c r="N9094"/>
      <c r="O9094"/>
      <c r="P9094" s="10"/>
    </row>
    <row r="9095" spans="13:16" x14ac:dyDescent="0.25">
      <c r="M9095" s="10"/>
      <c r="N9095"/>
      <c r="O9095"/>
      <c r="P9095" s="10"/>
    </row>
    <row r="9096" spans="13:16" x14ac:dyDescent="0.25">
      <c r="M9096" s="10"/>
      <c r="N9096"/>
      <c r="O9096"/>
      <c r="P9096" s="10"/>
    </row>
    <row r="9097" spans="13:16" x14ac:dyDescent="0.25">
      <c r="M9097" s="10"/>
      <c r="N9097"/>
      <c r="O9097"/>
      <c r="P9097" s="10"/>
    </row>
    <row r="9098" spans="13:16" x14ac:dyDescent="0.25">
      <c r="M9098" s="10"/>
      <c r="N9098"/>
      <c r="O9098"/>
      <c r="P9098" s="10"/>
    </row>
    <row r="9099" spans="13:16" x14ac:dyDescent="0.25">
      <c r="M9099" s="10"/>
      <c r="N9099"/>
      <c r="O9099"/>
      <c r="P9099" s="10"/>
    </row>
    <row r="9100" spans="13:16" x14ac:dyDescent="0.25">
      <c r="M9100" s="10"/>
      <c r="N9100"/>
      <c r="O9100"/>
      <c r="P9100" s="10"/>
    </row>
    <row r="9101" spans="13:16" x14ac:dyDescent="0.25">
      <c r="M9101" s="10"/>
      <c r="N9101"/>
      <c r="O9101"/>
      <c r="P9101" s="10"/>
    </row>
    <row r="9102" spans="13:16" x14ac:dyDescent="0.25">
      <c r="M9102" s="10"/>
      <c r="N9102"/>
      <c r="O9102"/>
      <c r="P9102" s="10"/>
    </row>
    <row r="9103" spans="13:16" x14ac:dyDescent="0.25">
      <c r="M9103" s="10"/>
      <c r="N9103"/>
      <c r="O9103"/>
      <c r="P9103" s="10"/>
    </row>
    <row r="9104" spans="13:16" x14ac:dyDescent="0.25">
      <c r="M9104" s="10"/>
      <c r="N9104"/>
      <c r="O9104"/>
      <c r="P9104" s="10"/>
    </row>
    <row r="9105" spans="13:16" x14ac:dyDescent="0.25">
      <c r="M9105" s="10"/>
      <c r="N9105"/>
      <c r="O9105"/>
      <c r="P9105" s="10"/>
    </row>
    <row r="9106" spans="13:16" x14ac:dyDescent="0.25">
      <c r="M9106" s="10"/>
      <c r="N9106"/>
      <c r="O9106"/>
      <c r="P9106" s="10"/>
    </row>
    <row r="9107" spans="13:16" x14ac:dyDescent="0.25">
      <c r="M9107" s="10"/>
      <c r="N9107"/>
      <c r="O9107"/>
      <c r="P9107" s="10"/>
    </row>
    <row r="9108" spans="13:16" x14ac:dyDescent="0.25">
      <c r="M9108" s="10"/>
      <c r="N9108"/>
      <c r="O9108"/>
      <c r="P9108" s="10"/>
    </row>
    <row r="9109" spans="13:16" x14ac:dyDescent="0.25">
      <c r="M9109" s="10"/>
      <c r="N9109"/>
      <c r="O9109"/>
      <c r="P9109" s="10"/>
    </row>
    <row r="9110" spans="13:16" x14ac:dyDescent="0.25">
      <c r="M9110" s="10"/>
      <c r="N9110"/>
      <c r="O9110"/>
      <c r="P9110" s="10"/>
    </row>
    <row r="9111" spans="13:16" x14ac:dyDescent="0.25">
      <c r="M9111" s="10"/>
      <c r="N9111"/>
      <c r="O9111"/>
      <c r="P9111" s="10"/>
    </row>
    <row r="9112" spans="13:16" x14ac:dyDescent="0.25">
      <c r="M9112" s="10"/>
      <c r="N9112"/>
      <c r="O9112"/>
      <c r="P9112" s="10"/>
    </row>
    <row r="9113" spans="13:16" x14ac:dyDescent="0.25">
      <c r="M9113" s="10"/>
      <c r="N9113"/>
      <c r="O9113"/>
      <c r="P9113" s="10"/>
    </row>
    <row r="9114" spans="13:16" x14ac:dyDescent="0.25">
      <c r="M9114" s="10"/>
      <c r="N9114"/>
      <c r="O9114"/>
      <c r="P9114" s="10"/>
    </row>
    <row r="9115" spans="13:16" x14ac:dyDescent="0.25">
      <c r="M9115" s="10"/>
      <c r="N9115"/>
      <c r="O9115"/>
      <c r="P9115" s="10"/>
    </row>
    <row r="9116" spans="13:16" x14ac:dyDescent="0.25">
      <c r="M9116" s="10"/>
      <c r="N9116"/>
      <c r="O9116"/>
      <c r="P9116" s="10"/>
    </row>
    <row r="9117" spans="13:16" x14ac:dyDescent="0.25">
      <c r="M9117" s="10"/>
      <c r="N9117"/>
      <c r="O9117"/>
      <c r="P9117" s="10"/>
    </row>
    <row r="9118" spans="13:16" x14ac:dyDescent="0.25">
      <c r="M9118" s="10"/>
      <c r="N9118"/>
      <c r="O9118"/>
      <c r="P9118" s="10"/>
    </row>
    <row r="9119" spans="13:16" x14ac:dyDescent="0.25">
      <c r="M9119" s="10"/>
      <c r="N9119"/>
      <c r="O9119"/>
      <c r="P9119" s="10"/>
    </row>
    <row r="9120" spans="13:16" x14ac:dyDescent="0.25">
      <c r="M9120" s="10"/>
      <c r="N9120"/>
      <c r="O9120"/>
      <c r="P9120" s="10"/>
    </row>
    <row r="9121" spans="13:16" x14ac:dyDescent="0.25">
      <c r="M9121" s="10"/>
      <c r="N9121"/>
      <c r="O9121"/>
      <c r="P9121" s="10"/>
    </row>
    <row r="9122" spans="13:16" x14ac:dyDescent="0.25">
      <c r="M9122" s="10"/>
      <c r="N9122"/>
      <c r="O9122"/>
      <c r="P9122" s="10"/>
    </row>
    <row r="9123" spans="13:16" x14ac:dyDescent="0.25">
      <c r="M9123" s="10"/>
      <c r="N9123"/>
      <c r="O9123"/>
      <c r="P9123" s="10"/>
    </row>
    <row r="9124" spans="13:16" x14ac:dyDescent="0.25">
      <c r="M9124" s="10"/>
      <c r="N9124"/>
      <c r="O9124"/>
      <c r="P9124" s="10"/>
    </row>
    <row r="9125" spans="13:16" x14ac:dyDescent="0.25">
      <c r="M9125" s="10"/>
      <c r="N9125"/>
      <c r="O9125"/>
      <c r="P9125" s="10"/>
    </row>
    <row r="9126" spans="13:16" x14ac:dyDescent="0.25">
      <c r="M9126" s="10"/>
      <c r="N9126"/>
      <c r="O9126"/>
      <c r="P9126" s="10"/>
    </row>
    <row r="9127" spans="13:16" x14ac:dyDescent="0.25">
      <c r="M9127" s="10"/>
      <c r="N9127"/>
      <c r="O9127"/>
      <c r="P9127" s="10"/>
    </row>
    <row r="9128" spans="13:16" x14ac:dyDescent="0.25">
      <c r="M9128" s="10"/>
      <c r="N9128"/>
      <c r="O9128"/>
      <c r="P9128" s="10"/>
    </row>
    <row r="9129" spans="13:16" x14ac:dyDescent="0.25">
      <c r="M9129" s="10"/>
      <c r="N9129"/>
      <c r="O9129"/>
      <c r="P9129" s="10"/>
    </row>
    <row r="9130" spans="13:16" x14ac:dyDescent="0.25">
      <c r="M9130" s="10"/>
      <c r="N9130"/>
      <c r="O9130"/>
      <c r="P9130" s="10"/>
    </row>
    <row r="9131" spans="13:16" x14ac:dyDescent="0.25">
      <c r="M9131" s="10"/>
      <c r="N9131"/>
      <c r="O9131"/>
      <c r="P9131" s="10"/>
    </row>
    <row r="9132" spans="13:16" x14ac:dyDescent="0.25">
      <c r="M9132" s="10"/>
      <c r="N9132"/>
      <c r="O9132"/>
      <c r="P9132" s="10"/>
    </row>
    <row r="9133" spans="13:16" x14ac:dyDescent="0.25">
      <c r="M9133" s="10"/>
      <c r="N9133"/>
      <c r="O9133"/>
      <c r="P9133" s="10"/>
    </row>
    <row r="9134" spans="13:16" x14ac:dyDescent="0.25">
      <c r="M9134" s="10"/>
      <c r="N9134"/>
      <c r="O9134"/>
      <c r="P9134" s="10"/>
    </row>
    <row r="9135" spans="13:16" x14ac:dyDescent="0.25">
      <c r="M9135" s="10"/>
      <c r="N9135"/>
      <c r="O9135"/>
      <c r="P9135" s="10"/>
    </row>
    <row r="9136" spans="13:16" x14ac:dyDescent="0.25">
      <c r="M9136" s="10"/>
      <c r="N9136"/>
      <c r="O9136"/>
      <c r="P9136" s="10"/>
    </row>
    <row r="9137" spans="13:16" x14ac:dyDescent="0.25">
      <c r="M9137" s="10"/>
      <c r="N9137"/>
      <c r="O9137"/>
      <c r="P9137" s="10"/>
    </row>
    <row r="9138" spans="13:16" x14ac:dyDescent="0.25">
      <c r="M9138" s="10"/>
      <c r="N9138"/>
      <c r="O9138"/>
      <c r="P9138" s="10"/>
    </row>
    <row r="9139" spans="13:16" x14ac:dyDescent="0.25">
      <c r="M9139" s="10"/>
      <c r="N9139"/>
      <c r="O9139"/>
      <c r="P9139" s="10"/>
    </row>
    <row r="9140" spans="13:16" x14ac:dyDescent="0.25">
      <c r="M9140" s="10"/>
      <c r="N9140"/>
      <c r="O9140"/>
      <c r="P9140" s="10"/>
    </row>
    <row r="9141" spans="13:16" x14ac:dyDescent="0.25">
      <c r="M9141" s="10"/>
      <c r="N9141"/>
      <c r="O9141"/>
      <c r="P9141" s="10"/>
    </row>
    <row r="9142" spans="13:16" x14ac:dyDescent="0.25">
      <c r="M9142" s="10"/>
      <c r="N9142"/>
      <c r="O9142"/>
      <c r="P9142" s="10"/>
    </row>
    <row r="9143" spans="13:16" x14ac:dyDescent="0.25">
      <c r="M9143" s="10"/>
      <c r="N9143"/>
      <c r="O9143"/>
      <c r="P9143" s="10"/>
    </row>
    <row r="9144" spans="13:16" x14ac:dyDescent="0.25">
      <c r="M9144" s="10"/>
      <c r="N9144"/>
      <c r="O9144"/>
      <c r="P9144" s="10"/>
    </row>
    <row r="9145" spans="13:16" x14ac:dyDescent="0.25">
      <c r="M9145" s="10"/>
      <c r="N9145"/>
      <c r="O9145"/>
      <c r="P9145" s="10"/>
    </row>
    <row r="9146" spans="13:16" x14ac:dyDescent="0.25">
      <c r="M9146" s="10"/>
      <c r="N9146"/>
      <c r="O9146"/>
      <c r="P9146" s="10"/>
    </row>
    <row r="9147" spans="13:16" x14ac:dyDescent="0.25">
      <c r="M9147" s="10"/>
      <c r="N9147"/>
      <c r="O9147"/>
      <c r="P9147" s="10"/>
    </row>
    <row r="9148" spans="13:16" x14ac:dyDescent="0.25">
      <c r="M9148" s="10"/>
      <c r="N9148"/>
      <c r="O9148"/>
      <c r="P9148" s="10"/>
    </row>
    <row r="9149" spans="13:16" x14ac:dyDescent="0.25">
      <c r="M9149" s="10"/>
      <c r="N9149"/>
      <c r="O9149"/>
      <c r="P9149" s="10"/>
    </row>
    <row r="9150" spans="13:16" x14ac:dyDescent="0.25">
      <c r="M9150" s="10"/>
      <c r="N9150"/>
      <c r="O9150"/>
      <c r="P9150" s="10"/>
    </row>
    <row r="9151" spans="13:16" x14ac:dyDescent="0.25">
      <c r="M9151" s="10"/>
      <c r="N9151"/>
      <c r="O9151"/>
      <c r="P9151" s="10"/>
    </row>
    <row r="9152" spans="13:16" x14ac:dyDescent="0.25">
      <c r="M9152" s="10"/>
      <c r="N9152"/>
      <c r="O9152"/>
      <c r="P9152" s="10"/>
    </row>
    <row r="9153" spans="13:16" x14ac:dyDescent="0.25">
      <c r="M9153" s="10"/>
      <c r="N9153"/>
      <c r="O9153"/>
      <c r="P9153" s="10"/>
    </row>
    <row r="9154" spans="13:16" x14ac:dyDescent="0.25">
      <c r="M9154" s="10"/>
      <c r="N9154"/>
      <c r="O9154"/>
      <c r="P9154" s="10"/>
    </row>
    <row r="9155" spans="13:16" x14ac:dyDescent="0.25">
      <c r="M9155" s="10"/>
      <c r="N9155"/>
      <c r="O9155"/>
      <c r="P9155" s="10"/>
    </row>
    <row r="9156" spans="13:16" x14ac:dyDescent="0.25">
      <c r="M9156" s="10"/>
      <c r="N9156"/>
      <c r="O9156"/>
      <c r="P9156" s="10"/>
    </row>
    <row r="9157" spans="13:16" x14ac:dyDescent="0.25">
      <c r="M9157" s="10"/>
      <c r="N9157"/>
      <c r="O9157"/>
      <c r="P9157" s="10"/>
    </row>
    <row r="9158" spans="13:16" x14ac:dyDescent="0.25">
      <c r="M9158" s="10"/>
      <c r="N9158"/>
      <c r="O9158"/>
      <c r="P9158" s="10"/>
    </row>
    <row r="9159" spans="13:16" x14ac:dyDescent="0.25">
      <c r="M9159" s="10"/>
      <c r="N9159"/>
      <c r="O9159"/>
      <c r="P9159" s="10"/>
    </row>
    <row r="9160" spans="13:16" x14ac:dyDescent="0.25">
      <c r="M9160" s="10"/>
      <c r="N9160"/>
      <c r="O9160"/>
      <c r="P9160" s="10"/>
    </row>
    <row r="9161" spans="13:16" x14ac:dyDescent="0.25">
      <c r="M9161" s="10"/>
      <c r="N9161"/>
      <c r="O9161"/>
      <c r="P9161" s="10"/>
    </row>
    <row r="9162" spans="13:16" x14ac:dyDescent="0.25">
      <c r="M9162" s="10"/>
      <c r="N9162"/>
      <c r="O9162"/>
      <c r="P9162" s="10"/>
    </row>
    <row r="9163" spans="13:16" x14ac:dyDescent="0.25">
      <c r="M9163" s="10"/>
      <c r="N9163"/>
      <c r="O9163"/>
      <c r="P9163" s="10"/>
    </row>
    <row r="9164" spans="13:16" x14ac:dyDescent="0.25">
      <c r="M9164" s="10"/>
      <c r="N9164"/>
      <c r="O9164"/>
      <c r="P9164" s="10"/>
    </row>
    <row r="9165" spans="13:16" x14ac:dyDescent="0.25">
      <c r="M9165" s="10"/>
      <c r="N9165"/>
      <c r="O9165"/>
      <c r="P9165" s="10"/>
    </row>
    <row r="9166" spans="13:16" x14ac:dyDescent="0.25">
      <c r="M9166" s="10"/>
      <c r="N9166"/>
      <c r="O9166"/>
      <c r="P9166" s="10"/>
    </row>
    <row r="9167" spans="13:16" x14ac:dyDescent="0.25">
      <c r="M9167" s="10"/>
      <c r="N9167"/>
      <c r="O9167"/>
      <c r="P9167" s="10"/>
    </row>
    <row r="9168" spans="13:16" x14ac:dyDescent="0.25">
      <c r="M9168" s="10"/>
      <c r="N9168"/>
      <c r="O9168"/>
      <c r="P9168" s="10"/>
    </row>
    <row r="9169" spans="13:16" x14ac:dyDescent="0.25">
      <c r="M9169" s="10"/>
      <c r="N9169"/>
      <c r="O9169"/>
      <c r="P9169" s="10"/>
    </row>
    <row r="9170" spans="13:16" x14ac:dyDescent="0.25">
      <c r="M9170" s="10"/>
      <c r="N9170"/>
      <c r="O9170"/>
      <c r="P9170" s="10"/>
    </row>
    <row r="9171" spans="13:16" x14ac:dyDescent="0.25">
      <c r="M9171" s="10"/>
      <c r="N9171"/>
      <c r="O9171"/>
      <c r="P9171" s="10"/>
    </row>
    <row r="9172" spans="13:16" x14ac:dyDescent="0.25">
      <c r="M9172" s="10"/>
      <c r="N9172"/>
      <c r="O9172"/>
      <c r="P9172" s="10"/>
    </row>
    <row r="9173" spans="13:16" x14ac:dyDescent="0.25">
      <c r="M9173" s="10"/>
      <c r="N9173"/>
      <c r="O9173"/>
      <c r="P9173" s="10"/>
    </row>
    <row r="9174" spans="13:16" x14ac:dyDescent="0.25">
      <c r="M9174" s="10"/>
      <c r="N9174"/>
      <c r="O9174"/>
      <c r="P9174" s="10"/>
    </row>
    <row r="9175" spans="13:16" x14ac:dyDescent="0.25">
      <c r="M9175" s="10"/>
      <c r="N9175"/>
      <c r="O9175"/>
      <c r="P9175" s="10"/>
    </row>
    <row r="9176" spans="13:16" x14ac:dyDescent="0.25">
      <c r="M9176" s="10"/>
      <c r="N9176"/>
      <c r="O9176"/>
      <c r="P9176" s="10"/>
    </row>
    <row r="9177" spans="13:16" x14ac:dyDescent="0.25">
      <c r="M9177" s="10"/>
      <c r="N9177"/>
      <c r="O9177"/>
      <c r="P9177" s="10"/>
    </row>
    <row r="9178" spans="13:16" x14ac:dyDescent="0.25">
      <c r="M9178" s="10"/>
      <c r="N9178"/>
      <c r="O9178"/>
      <c r="P9178" s="10"/>
    </row>
    <row r="9179" spans="13:16" x14ac:dyDescent="0.25">
      <c r="M9179" s="10"/>
      <c r="N9179"/>
      <c r="O9179"/>
      <c r="P9179" s="10"/>
    </row>
    <row r="9180" spans="13:16" x14ac:dyDescent="0.25">
      <c r="M9180" s="10"/>
      <c r="N9180"/>
      <c r="O9180"/>
      <c r="P9180" s="10"/>
    </row>
    <row r="9181" spans="13:16" x14ac:dyDescent="0.25">
      <c r="M9181" s="10"/>
      <c r="N9181"/>
      <c r="O9181"/>
      <c r="P9181" s="10"/>
    </row>
    <row r="9182" spans="13:16" x14ac:dyDescent="0.25">
      <c r="M9182" s="10"/>
      <c r="N9182"/>
      <c r="O9182"/>
      <c r="P9182" s="10"/>
    </row>
    <row r="9183" spans="13:16" x14ac:dyDescent="0.25">
      <c r="M9183" s="10"/>
      <c r="N9183"/>
      <c r="O9183"/>
      <c r="P9183" s="10"/>
    </row>
    <row r="9184" spans="13:16" x14ac:dyDescent="0.25">
      <c r="M9184" s="10"/>
      <c r="N9184"/>
      <c r="O9184"/>
      <c r="P9184" s="10"/>
    </row>
    <row r="9185" spans="13:16" x14ac:dyDescent="0.25">
      <c r="M9185" s="10"/>
      <c r="N9185"/>
      <c r="O9185"/>
      <c r="P9185" s="10"/>
    </row>
    <row r="9186" spans="13:16" x14ac:dyDescent="0.25">
      <c r="M9186" s="10"/>
      <c r="N9186"/>
      <c r="O9186"/>
      <c r="P9186" s="10"/>
    </row>
    <row r="9187" spans="13:16" x14ac:dyDescent="0.25">
      <c r="M9187" s="10"/>
      <c r="N9187"/>
      <c r="O9187"/>
      <c r="P9187" s="10"/>
    </row>
    <row r="9188" spans="13:16" x14ac:dyDescent="0.25">
      <c r="M9188" s="10"/>
      <c r="N9188"/>
      <c r="O9188"/>
      <c r="P9188" s="10"/>
    </row>
    <row r="9189" spans="13:16" x14ac:dyDescent="0.25">
      <c r="M9189" s="10"/>
      <c r="N9189"/>
      <c r="O9189"/>
      <c r="P9189" s="10"/>
    </row>
    <row r="9190" spans="13:16" x14ac:dyDescent="0.25">
      <c r="M9190" s="10"/>
      <c r="N9190"/>
      <c r="O9190"/>
      <c r="P9190" s="10"/>
    </row>
    <row r="9191" spans="13:16" x14ac:dyDescent="0.25">
      <c r="M9191" s="10"/>
      <c r="N9191"/>
      <c r="O9191"/>
      <c r="P9191" s="10"/>
    </row>
    <row r="9192" spans="13:16" x14ac:dyDescent="0.25">
      <c r="M9192" s="10"/>
      <c r="N9192"/>
      <c r="O9192"/>
      <c r="P9192" s="10"/>
    </row>
    <row r="9193" spans="13:16" x14ac:dyDescent="0.25">
      <c r="M9193" s="10"/>
      <c r="N9193"/>
      <c r="O9193"/>
      <c r="P9193" s="10"/>
    </row>
    <row r="9194" spans="13:16" x14ac:dyDescent="0.25">
      <c r="M9194" s="10"/>
      <c r="N9194"/>
      <c r="O9194"/>
      <c r="P9194" s="10"/>
    </row>
    <row r="9195" spans="13:16" x14ac:dyDescent="0.25">
      <c r="M9195" s="10"/>
      <c r="N9195"/>
      <c r="O9195"/>
      <c r="P9195" s="10"/>
    </row>
    <row r="9196" spans="13:16" x14ac:dyDescent="0.25">
      <c r="M9196" s="10"/>
      <c r="N9196"/>
      <c r="O9196"/>
      <c r="P9196" s="10"/>
    </row>
    <row r="9197" spans="13:16" x14ac:dyDescent="0.25">
      <c r="M9197" s="10"/>
      <c r="N9197"/>
      <c r="O9197"/>
      <c r="P9197" s="10"/>
    </row>
    <row r="9198" spans="13:16" x14ac:dyDescent="0.25">
      <c r="M9198" s="10"/>
      <c r="N9198"/>
      <c r="O9198"/>
      <c r="P9198" s="10"/>
    </row>
    <row r="9199" spans="13:16" x14ac:dyDescent="0.25">
      <c r="M9199" s="10"/>
      <c r="N9199"/>
      <c r="O9199"/>
      <c r="P9199" s="10"/>
    </row>
    <row r="9200" spans="13:16" x14ac:dyDescent="0.25">
      <c r="M9200" s="10"/>
      <c r="N9200"/>
      <c r="O9200"/>
      <c r="P9200" s="10"/>
    </row>
    <row r="9201" spans="13:16" x14ac:dyDescent="0.25">
      <c r="M9201" s="10"/>
      <c r="N9201"/>
      <c r="O9201"/>
      <c r="P9201" s="10"/>
    </row>
    <row r="9202" spans="13:16" x14ac:dyDescent="0.25">
      <c r="M9202" s="10"/>
      <c r="N9202"/>
      <c r="O9202"/>
      <c r="P9202" s="10"/>
    </row>
    <row r="9203" spans="13:16" x14ac:dyDescent="0.25">
      <c r="M9203" s="10"/>
      <c r="N9203"/>
      <c r="O9203"/>
      <c r="P9203" s="10"/>
    </row>
    <row r="9204" spans="13:16" x14ac:dyDescent="0.25">
      <c r="M9204" s="10"/>
      <c r="N9204"/>
      <c r="O9204"/>
      <c r="P9204" s="10"/>
    </row>
    <row r="9205" spans="13:16" x14ac:dyDescent="0.25">
      <c r="M9205" s="10"/>
      <c r="N9205"/>
      <c r="O9205"/>
      <c r="P9205" s="10"/>
    </row>
    <row r="9206" spans="13:16" x14ac:dyDescent="0.25">
      <c r="M9206" s="10"/>
      <c r="N9206"/>
      <c r="O9206"/>
      <c r="P9206" s="10"/>
    </row>
    <row r="9207" spans="13:16" x14ac:dyDescent="0.25">
      <c r="M9207" s="10"/>
      <c r="N9207"/>
      <c r="O9207"/>
      <c r="P9207" s="10"/>
    </row>
    <row r="9208" spans="13:16" x14ac:dyDescent="0.25">
      <c r="M9208" s="10"/>
      <c r="N9208"/>
      <c r="O9208"/>
      <c r="P9208" s="10"/>
    </row>
    <row r="9209" spans="13:16" x14ac:dyDescent="0.25">
      <c r="M9209" s="10"/>
      <c r="N9209"/>
      <c r="O9209"/>
      <c r="P9209" s="10"/>
    </row>
    <row r="9210" spans="13:16" x14ac:dyDescent="0.25">
      <c r="M9210" s="10"/>
      <c r="N9210"/>
      <c r="O9210"/>
      <c r="P9210" s="10"/>
    </row>
    <row r="9211" spans="13:16" x14ac:dyDescent="0.25">
      <c r="M9211" s="10"/>
      <c r="N9211"/>
      <c r="O9211"/>
      <c r="P9211" s="10"/>
    </row>
    <row r="9212" spans="13:16" x14ac:dyDescent="0.25">
      <c r="M9212" s="10"/>
      <c r="N9212"/>
      <c r="O9212"/>
      <c r="P9212" s="10"/>
    </row>
    <row r="9213" spans="13:16" x14ac:dyDescent="0.25">
      <c r="M9213" s="10"/>
      <c r="N9213"/>
      <c r="O9213"/>
      <c r="P9213" s="10"/>
    </row>
    <row r="9214" spans="13:16" x14ac:dyDescent="0.25">
      <c r="M9214" s="10"/>
      <c r="N9214"/>
      <c r="O9214"/>
      <c r="P9214" s="10"/>
    </row>
    <row r="9215" spans="13:16" x14ac:dyDescent="0.25">
      <c r="M9215" s="10"/>
      <c r="N9215"/>
      <c r="O9215"/>
      <c r="P9215" s="10"/>
    </row>
    <row r="9216" spans="13:16" x14ac:dyDescent="0.25">
      <c r="M9216" s="10"/>
      <c r="N9216"/>
      <c r="O9216"/>
      <c r="P9216" s="10"/>
    </row>
    <row r="9217" spans="13:16" x14ac:dyDescent="0.25">
      <c r="M9217" s="10"/>
      <c r="N9217"/>
      <c r="O9217"/>
      <c r="P9217" s="10"/>
    </row>
    <row r="9218" spans="13:16" x14ac:dyDescent="0.25">
      <c r="M9218" s="10"/>
      <c r="N9218"/>
      <c r="O9218"/>
      <c r="P9218" s="10"/>
    </row>
    <row r="9219" spans="13:16" x14ac:dyDescent="0.25">
      <c r="M9219" s="10"/>
      <c r="N9219"/>
      <c r="O9219"/>
      <c r="P9219" s="10"/>
    </row>
    <row r="9220" spans="13:16" x14ac:dyDescent="0.25">
      <c r="M9220" s="10"/>
      <c r="N9220"/>
      <c r="O9220"/>
      <c r="P9220" s="10"/>
    </row>
    <row r="9221" spans="13:16" x14ac:dyDescent="0.25">
      <c r="M9221" s="10"/>
      <c r="N9221"/>
      <c r="O9221"/>
      <c r="P9221" s="10"/>
    </row>
    <row r="9222" spans="13:16" x14ac:dyDescent="0.25">
      <c r="M9222" s="10"/>
      <c r="N9222"/>
      <c r="O9222"/>
      <c r="P9222" s="10"/>
    </row>
    <row r="9223" spans="13:16" x14ac:dyDescent="0.25">
      <c r="M9223" s="10"/>
      <c r="N9223"/>
      <c r="O9223"/>
      <c r="P9223" s="10"/>
    </row>
    <row r="9224" spans="13:16" x14ac:dyDescent="0.25">
      <c r="M9224" s="10"/>
      <c r="N9224"/>
      <c r="O9224"/>
      <c r="P9224" s="10"/>
    </row>
    <row r="9225" spans="13:16" x14ac:dyDescent="0.25">
      <c r="M9225" s="10"/>
      <c r="N9225"/>
      <c r="O9225"/>
      <c r="P9225" s="10"/>
    </row>
    <row r="9226" spans="13:16" x14ac:dyDescent="0.25">
      <c r="M9226" s="10"/>
      <c r="N9226"/>
      <c r="O9226"/>
      <c r="P9226" s="10"/>
    </row>
    <row r="9227" spans="13:16" x14ac:dyDescent="0.25">
      <c r="M9227" s="10"/>
      <c r="N9227"/>
      <c r="O9227"/>
      <c r="P9227" s="10"/>
    </row>
    <row r="9228" spans="13:16" x14ac:dyDescent="0.25">
      <c r="M9228" s="10"/>
      <c r="N9228"/>
      <c r="O9228"/>
      <c r="P9228" s="10"/>
    </row>
    <row r="9229" spans="13:16" x14ac:dyDescent="0.25">
      <c r="M9229" s="10"/>
      <c r="N9229"/>
      <c r="O9229"/>
      <c r="P9229" s="10"/>
    </row>
    <row r="9230" spans="13:16" x14ac:dyDescent="0.25">
      <c r="M9230" s="10"/>
      <c r="N9230"/>
      <c r="O9230"/>
      <c r="P9230" s="10"/>
    </row>
    <row r="9231" spans="13:16" x14ac:dyDescent="0.25">
      <c r="M9231" s="10"/>
      <c r="N9231"/>
      <c r="O9231"/>
      <c r="P9231" s="10"/>
    </row>
    <row r="9232" spans="13:16" x14ac:dyDescent="0.25">
      <c r="M9232" s="10"/>
      <c r="N9232"/>
      <c r="O9232"/>
      <c r="P9232" s="10"/>
    </row>
    <row r="9233" spans="13:16" x14ac:dyDescent="0.25">
      <c r="M9233" s="10"/>
      <c r="N9233"/>
      <c r="O9233"/>
      <c r="P9233" s="10"/>
    </row>
    <row r="9234" spans="13:16" x14ac:dyDescent="0.25">
      <c r="M9234" s="10"/>
      <c r="N9234"/>
      <c r="O9234"/>
      <c r="P9234" s="10"/>
    </row>
    <row r="9235" spans="13:16" x14ac:dyDescent="0.25">
      <c r="M9235" s="10"/>
      <c r="N9235"/>
      <c r="O9235"/>
      <c r="P9235" s="10"/>
    </row>
    <row r="9236" spans="13:16" x14ac:dyDescent="0.25">
      <c r="M9236" s="10"/>
      <c r="N9236"/>
      <c r="O9236"/>
      <c r="P9236" s="10"/>
    </row>
    <row r="9237" spans="13:16" x14ac:dyDescent="0.25">
      <c r="M9237" s="10"/>
      <c r="N9237"/>
      <c r="O9237"/>
      <c r="P9237" s="10"/>
    </row>
    <row r="9238" spans="13:16" x14ac:dyDescent="0.25">
      <c r="M9238" s="10"/>
      <c r="N9238"/>
      <c r="O9238"/>
      <c r="P9238" s="10"/>
    </row>
    <row r="9239" spans="13:16" x14ac:dyDescent="0.25">
      <c r="M9239" s="10"/>
      <c r="N9239"/>
      <c r="O9239"/>
      <c r="P9239" s="10"/>
    </row>
    <row r="9240" spans="13:16" x14ac:dyDescent="0.25">
      <c r="M9240" s="10"/>
      <c r="N9240"/>
      <c r="O9240"/>
      <c r="P9240" s="10"/>
    </row>
    <row r="9241" spans="13:16" x14ac:dyDescent="0.25">
      <c r="M9241" s="10"/>
      <c r="N9241"/>
      <c r="O9241"/>
      <c r="P9241" s="10"/>
    </row>
    <row r="9242" spans="13:16" x14ac:dyDescent="0.25">
      <c r="M9242" s="10"/>
      <c r="N9242"/>
      <c r="O9242"/>
      <c r="P9242" s="10"/>
    </row>
    <row r="9243" spans="13:16" x14ac:dyDescent="0.25">
      <c r="M9243" s="10"/>
      <c r="N9243"/>
      <c r="O9243"/>
      <c r="P9243" s="10"/>
    </row>
    <row r="9244" spans="13:16" x14ac:dyDescent="0.25">
      <c r="M9244" s="10"/>
      <c r="N9244"/>
      <c r="O9244"/>
      <c r="P9244" s="10"/>
    </row>
    <row r="9245" spans="13:16" x14ac:dyDescent="0.25">
      <c r="M9245" s="10"/>
      <c r="N9245"/>
      <c r="O9245"/>
      <c r="P9245" s="10"/>
    </row>
    <row r="9246" spans="13:16" x14ac:dyDescent="0.25">
      <c r="M9246" s="10"/>
      <c r="N9246"/>
      <c r="O9246"/>
      <c r="P9246" s="10"/>
    </row>
    <row r="9247" spans="13:16" x14ac:dyDescent="0.25">
      <c r="M9247" s="10"/>
      <c r="N9247"/>
      <c r="O9247"/>
      <c r="P9247" s="10"/>
    </row>
    <row r="9248" spans="13:16" x14ac:dyDescent="0.25">
      <c r="M9248" s="10"/>
      <c r="N9248"/>
      <c r="O9248"/>
      <c r="P9248" s="10"/>
    </row>
    <row r="9249" spans="13:16" x14ac:dyDescent="0.25">
      <c r="M9249" s="10"/>
      <c r="N9249"/>
      <c r="O9249"/>
      <c r="P9249" s="10"/>
    </row>
    <row r="9250" spans="13:16" x14ac:dyDescent="0.25">
      <c r="M9250" s="10"/>
      <c r="N9250"/>
      <c r="O9250"/>
      <c r="P9250" s="10"/>
    </row>
    <row r="9251" spans="13:16" x14ac:dyDescent="0.25">
      <c r="M9251" s="10"/>
      <c r="N9251"/>
      <c r="O9251"/>
      <c r="P9251" s="10"/>
    </row>
    <row r="9252" spans="13:16" x14ac:dyDescent="0.25">
      <c r="M9252" s="10"/>
      <c r="N9252"/>
      <c r="O9252"/>
      <c r="P9252" s="10"/>
    </row>
    <row r="9253" spans="13:16" x14ac:dyDescent="0.25">
      <c r="M9253" s="10"/>
      <c r="N9253"/>
      <c r="O9253"/>
      <c r="P9253" s="10"/>
    </row>
    <row r="9254" spans="13:16" x14ac:dyDescent="0.25">
      <c r="M9254" s="10"/>
      <c r="N9254"/>
      <c r="O9254"/>
      <c r="P9254" s="10"/>
    </row>
    <row r="9255" spans="13:16" x14ac:dyDescent="0.25">
      <c r="M9255" s="10"/>
      <c r="N9255"/>
      <c r="O9255"/>
      <c r="P9255" s="10"/>
    </row>
    <row r="9256" spans="13:16" x14ac:dyDescent="0.25">
      <c r="M9256" s="10"/>
      <c r="N9256"/>
      <c r="O9256"/>
      <c r="P9256" s="10"/>
    </row>
    <row r="9257" spans="13:16" x14ac:dyDescent="0.25">
      <c r="M9257" s="10"/>
      <c r="N9257"/>
      <c r="O9257"/>
      <c r="P9257" s="10"/>
    </row>
    <row r="9258" spans="13:16" x14ac:dyDescent="0.25">
      <c r="M9258" s="10"/>
      <c r="N9258"/>
      <c r="O9258"/>
      <c r="P9258" s="10"/>
    </row>
    <row r="9259" spans="13:16" x14ac:dyDescent="0.25">
      <c r="M9259" s="10"/>
      <c r="N9259"/>
      <c r="O9259"/>
      <c r="P9259" s="10"/>
    </row>
    <row r="9260" spans="13:16" x14ac:dyDescent="0.25">
      <c r="M9260" s="10"/>
      <c r="N9260"/>
      <c r="O9260"/>
      <c r="P9260" s="10"/>
    </row>
    <row r="9261" spans="13:16" x14ac:dyDescent="0.25">
      <c r="M9261" s="10"/>
      <c r="N9261"/>
      <c r="O9261"/>
      <c r="P9261" s="10"/>
    </row>
    <row r="9262" spans="13:16" x14ac:dyDescent="0.25">
      <c r="M9262" s="10"/>
      <c r="N9262"/>
      <c r="O9262"/>
      <c r="P9262" s="10"/>
    </row>
    <row r="9263" spans="13:16" x14ac:dyDescent="0.25">
      <c r="M9263" s="10"/>
      <c r="N9263"/>
      <c r="O9263"/>
      <c r="P9263" s="10"/>
    </row>
    <row r="9264" spans="13:16" x14ac:dyDescent="0.25">
      <c r="M9264" s="10"/>
      <c r="N9264"/>
      <c r="O9264"/>
      <c r="P9264" s="10"/>
    </row>
    <row r="9265" spans="13:16" x14ac:dyDescent="0.25">
      <c r="M9265" s="10"/>
      <c r="N9265"/>
      <c r="O9265"/>
      <c r="P9265" s="10"/>
    </row>
    <row r="9266" spans="13:16" x14ac:dyDescent="0.25">
      <c r="M9266" s="10"/>
      <c r="N9266"/>
      <c r="O9266"/>
      <c r="P9266" s="10"/>
    </row>
    <row r="9267" spans="13:16" x14ac:dyDescent="0.25">
      <c r="M9267" s="10"/>
      <c r="N9267"/>
      <c r="O9267"/>
      <c r="P9267" s="10"/>
    </row>
    <row r="9268" spans="13:16" x14ac:dyDescent="0.25">
      <c r="M9268" s="10"/>
      <c r="N9268"/>
      <c r="O9268"/>
      <c r="P9268" s="10"/>
    </row>
    <row r="9269" spans="13:16" x14ac:dyDescent="0.25">
      <c r="M9269" s="10"/>
      <c r="N9269"/>
      <c r="O9269"/>
      <c r="P9269" s="10"/>
    </row>
    <row r="9270" spans="13:16" x14ac:dyDescent="0.25">
      <c r="M9270" s="10"/>
      <c r="N9270"/>
      <c r="O9270"/>
      <c r="P9270" s="10"/>
    </row>
    <row r="9271" spans="13:16" x14ac:dyDescent="0.25">
      <c r="M9271" s="10"/>
      <c r="N9271"/>
      <c r="O9271"/>
      <c r="P9271" s="10"/>
    </row>
    <row r="9272" spans="13:16" x14ac:dyDescent="0.25">
      <c r="M9272" s="10"/>
      <c r="N9272"/>
      <c r="O9272"/>
      <c r="P9272" s="10"/>
    </row>
    <row r="9273" spans="13:16" x14ac:dyDescent="0.25">
      <c r="M9273" s="10"/>
      <c r="N9273"/>
      <c r="O9273"/>
      <c r="P9273" s="10"/>
    </row>
    <row r="9274" spans="13:16" x14ac:dyDescent="0.25">
      <c r="M9274" s="10"/>
      <c r="N9274"/>
      <c r="O9274"/>
      <c r="P9274" s="10"/>
    </row>
    <row r="9275" spans="13:16" x14ac:dyDescent="0.25">
      <c r="M9275" s="10"/>
      <c r="N9275"/>
      <c r="O9275"/>
      <c r="P9275" s="10"/>
    </row>
    <row r="9276" spans="13:16" x14ac:dyDescent="0.25">
      <c r="M9276" s="10"/>
      <c r="N9276"/>
      <c r="O9276"/>
      <c r="P9276" s="10"/>
    </row>
    <row r="9277" spans="13:16" x14ac:dyDescent="0.25">
      <c r="M9277" s="10"/>
      <c r="N9277"/>
      <c r="O9277"/>
      <c r="P9277" s="10"/>
    </row>
    <row r="9278" spans="13:16" x14ac:dyDescent="0.25">
      <c r="M9278" s="10"/>
      <c r="N9278"/>
      <c r="O9278"/>
      <c r="P9278" s="10"/>
    </row>
    <row r="9279" spans="13:16" x14ac:dyDescent="0.25">
      <c r="M9279" s="10"/>
      <c r="N9279"/>
      <c r="O9279"/>
      <c r="P9279" s="10"/>
    </row>
    <row r="9280" spans="13:16" x14ac:dyDescent="0.25">
      <c r="M9280" s="10"/>
      <c r="N9280"/>
      <c r="O9280"/>
      <c r="P9280" s="10"/>
    </row>
    <row r="9281" spans="13:16" x14ac:dyDescent="0.25">
      <c r="M9281" s="10"/>
      <c r="N9281"/>
      <c r="O9281"/>
      <c r="P9281" s="10"/>
    </row>
    <row r="9282" spans="13:16" x14ac:dyDescent="0.25">
      <c r="M9282" s="10"/>
      <c r="N9282"/>
      <c r="O9282"/>
      <c r="P9282" s="10"/>
    </row>
    <row r="9283" spans="13:16" x14ac:dyDescent="0.25">
      <c r="M9283" s="10"/>
      <c r="N9283"/>
      <c r="O9283"/>
      <c r="P9283" s="10"/>
    </row>
    <row r="9284" spans="13:16" x14ac:dyDescent="0.25">
      <c r="M9284" s="10"/>
      <c r="N9284"/>
      <c r="O9284"/>
      <c r="P9284" s="10"/>
    </row>
    <row r="9285" spans="13:16" x14ac:dyDescent="0.25">
      <c r="M9285" s="10"/>
      <c r="N9285"/>
      <c r="O9285"/>
      <c r="P9285" s="10"/>
    </row>
    <row r="9286" spans="13:16" x14ac:dyDescent="0.25">
      <c r="M9286" s="10"/>
      <c r="N9286"/>
      <c r="O9286"/>
      <c r="P9286" s="10"/>
    </row>
    <row r="9287" spans="13:16" x14ac:dyDescent="0.25">
      <c r="M9287" s="10"/>
      <c r="N9287"/>
      <c r="O9287"/>
      <c r="P9287" s="10"/>
    </row>
    <row r="9288" spans="13:16" x14ac:dyDescent="0.25">
      <c r="M9288" s="10"/>
      <c r="N9288"/>
      <c r="O9288"/>
      <c r="P9288" s="10"/>
    </row>
    <row r="9289" spans="13:16" x14ac:dyDescent="0.25">
      <c r="M9289" s="10"/>
      <c r="N9289"/>
      <c r="O9289"/>
      <c r="P9289" s="10"/>
    </row>
    <row r="9290" spans="13:16" x14ac:dyDescent="0.25">
      <c r="M9290" s="10"/>
      <c r="N9290"/>
      <c r="O9290"/>
      <c r="P9290" s="10"/>
    </row>
    <row r="9291" spans="13:16" x14ac:dyDescent="0.25">
      <c r="M9291" s="10"/>
      <c r="N9291"/>
      <c r="O9291"/>
      <c r="P9291" s="10"/>
    </row>
    <row r="9292" spans="13:16" x14ac:dyDescent="0.25">
      <c r="M9292" s="10"/>
      <c r="N9292"/>
      <c r="O9292"/>
      <c r="P9292" s="10"/>
    </row>
    <row r="9293" spans="13:16" x14ac:dyDescent="0.25">
      <c r="M9293" s="10"/>
      <c r="N9293"/>
      <c r="O9293"/>
      <c r="P9293" s="10"/>
    </row>
    <row r="9294" spans="13:16" x14ac:dyDescent="0.25">
      <c r="M9294" s="10"/>
      <c r="N9294"/>
      <c r="O9294"/>
      <c r="P9294" s="10"/>
    </row>
    <row r="9295" spans="13:16" x14ac:dyDescent="0.25">
      <c r="M9295" s="10"/>
      <c r="N9295"/>
      <c r="O9295"/>
      <c r="P9295" s="10"/>
    </row>
    <row r="9296" spans="13:16" x14ac:dyDescent="0.25">
      <c r="M9296" s="10"/>
      <c r="N9296"/>
      <c r="O9296"/>
      <c r="P9296" s="10"/>
    </row>
    <row r="9297" spans="13:16" x14ac:dyDescent="0.25">
      <c r="M9297" s="10"/>
      <c r="N9297"/>
      <c r="O9297"/>
      <c r="P9297" s="10"/>
    </row>
    <row r="9298" spans="13:16" x14ac:dyDescent="0.25">
      <c r="M9298" s="10"/>
      <c r="N9298"/>
      <c r="O9298"/>
      <c r="P9298" s="10"/>
    </row>
    <row r="9299" spans="13:16" x14ac:dyDescent="0.25">
      <c r="M9299" s="10"/>
      <c r="N9299"/>
      <c r="O9299"/>
      <c r="P9299" s="10"/>
    </row>
    <row r="9300" spans="13:16" x14ac:dyDescent="0.25">
      <c r="M9300" s="10"/>
      <c r="N9300"/>
      <c r="O9300"/>
      <c r="P9300" s="10"/>
    </row>
    <row r="9301" spans="13:16" x14ac:dyDescent="0.25">
      <c r="M9301" s="10"/>
      <c r="N9301"/>
      <c r="O9301"/>
      <c r="P9301" s="10"/>
    </row>
    <row r="9302" spans="13:16" x14ac:dyDescent="0.25">
      <c r="M9302" s="10"/>
      <c r="N9302"/>
      <c r="O9302"/>
      <c r="P9302" s="10"/>
    </row>
    <row r="9303" spans="13:16" x14ac:dyDescent="0.25">
      <c r="M9303" s="10"/>
      <c r="N9303"/>
      <c r="O9303"/>
      <c r="P9303" s="10"/>
    </row>
    <row r="9304" spans="13:16" x14ac:dyDescent="0.25">
      <c r="M9304" s="10"/>
      <c r="N9304"/>
      <c r="O9304"/>
      <c r="P9304" s="10"/>
    </row>
    <row r="9305" spans="13:16" x14ac:dyDescent="0.25">
      <c r="M9305" s="10"/>
      <c r="N9305"/>
      <c r="O9305"/>
      <c r="P9305" s="10"/>
    </row>
    <row r="9306" spans="13:16" x14ac:dyDescent="0.25">
      <c r="M9306" s="10"/>
      <c r="N9306"/>
      <c r="O9306"/>
      <c r="P9306" s="10"/>
    </row>
    <row r="9307" spans="13:16" x14ac:dyDescent="0.25">
      <c r="M9307" s="10"/>
      <c r="N9307"/>
      <c r="O9307"/>
      <c r="P9307" s="10"/>
    </row>
    <row r="9308" spans="13:16" x14ac:dyDescent="0.25">
      <c r="M9308" s="10"/>
      <c r="N9308"/>
      <c r="O9308"/>
      <c r="P9308" s="10"/>
    </row>
    <row r="9309" spans="13:16" x14ac:dyDescent="0.25">
      <c r="M9309" s="10"/>
      <c r="N9309"/>
      <c r="O9309"/>
      <c r="P9309" s="10"/>
    </row>
    <row r="9310" spans="13:16" x14ac:dyDescent="0.25">
      <c r="M9310" s="10"/>
      <c r="N9310"/>
      <c r="O9310"/>
      <c r="P9310" s="10"/>
    </row>
    <row r="9311" spans="13:16" x14ac:dyDescent="0.25">
      <c r="M9311" s="10"/>
      <c r="N9311"/>
      <c r="O9311"/>
      <c r="P9311" s="10"/>
    </row>
    <row r="9312" spans="13:16" x14ac:dyDescent="0.25">
      <c r="M9312" s="10"/>
      <c r="N9312"/>
      <c r="O9312"/>
      <c r="P9312" s="10"/>
    </row>
    <row r="9313" spans="13:16" x14ac:dyDescent="0.25">
      <c r="M9313" s="10"/>
      <c r="N9313"/>
      <c r="O9313"/>
      <c r="P9313" s="10"/>
    </row>
    <row r="9314" spans="13:16" x14ac:dyDescent="0.25">
      <c r="M9314" s="10"/>
      <c r="N9314"/>
      <c r="O9314"/>
      <c r="P9314" s="10"/>
    </row>
    <row r="9315" spans="13:16" x14ac:dyDescent="0.25">
      <c r="M9315" s="10"/>
      <c r="N9315"/>
      <c r="O9315"/>
      <c r="P9315" s="10"/>
    </row>
    <row r="9316" spans="13:16" x14ac:dyDescent="0.25">
      <c r="M9316" s="10"/>
      <c r="N9316"/>
      <c r="O9316"/>
      <c r="P9316" s="10"/>
    </row>
    <row r="9317" spans="13:16" x14ac:dyDescent="0.25">
      <c r="M9317" s="10"/>
      <c r="N9317"/>
      <c r="O9317"/>
      <c r="P9317" s="10"/>
    </row>
    <row r="9318" spans="13:16" x14ac:dyDescent="0.25">
      <c r="M9318" s="10"/>
      <c r="N9318"/>
      <c r="O9318"/>
      <c r="P9318" s="10"/>
    </row>
    <row r="9319" spans="13:16" x14ac:dyDescent="0.25">
      <c r="M9319" s="10"/>
      <c r="N9319"/>
      <c r="O9319"/>
      <c r="P9319" s="10"/>
    </row>
    <row r="9320" spans="13:16" x14ac:dyDescent="0.25">
      <c r="M9320" s="10"/>
      <c r="N9320"/>
      <c r="O9320"/>
      <c r="P9320" s="10"/>
    </row>
    <row r="9321" spans="13:16" x14ac:dyDescent="0.25">
      <c r="M9321" s="10"/>
      <c r="N9321"/>
      <c r="O9321"/>
      <c r="P9321" s="10"/>
    </row>
    <row r="9322" spans="13:16" x14ac:dyDescent="0.25">
      <c r="M9322" s="10"/>
      <c r="N9322"/>
      <c r="O9322"/>
      <c r="P9322" s="10"/>
    </row>
    <row r="9323" spans="13:16" x14ac:dyDescent="0.25">
      <c r="M9323" s="10"/>
      <c r="N9323"/>
      <c r="O9323"/>
      <c r="P9323" s="10"/>
    </row>
    <row r="9324" spans="13:16" x14ac:dyDescent="0.25">
      <c r="M9324" s="10"/>
      <c r="N9324"/>
      <c r="O9324"/>
      <c r="P9324" s="10"/>
    </row>
    <row r="9325" spans="13:16" x14ac:dyDescent="0.25">
      <c r="M9325" s="10"/>
      <c r="N9325"/>
      <c r="O9325"/>
      <c r="P9325" s="10"/>
    </row>
    <row r="9326" spans="13:16" x14ac:dyDescent="0.25">
      <c r="M9326" s="10"/>
      <c r="N9326"/>
      <c r="O9326"/>
      <c r="P9326" s="10"/>
    </row>
    <row r="9327" spans="13:16" x14ac:dyDescent="0.25">
      <c r="M9327" s="10"/>
      <c r="N9327"/>
      <c r="O9327"/>
      <c r="P9327" s="10"/>
    </row>
    <row r="9328" spans="13:16" x14ac:dyDescent="0.25">
      <c r="M9328" s="10"/>
      <c r="N9328"/>
      <c r="O9328"/>
      <c r="P9328" s="10"/>
    </row>
    <row r="9329" spans="13:16" x14ac:dyDescent="0.25">
      <c r="M9329" s="10"/>
      <c r="N9329"/>
      <c r="O9329"/>
      <c r="P9329" s="10"/>
    </row>
    <row r="9330" spans="13:16" x14ac:dyDescent="0.25">
      <c r="M9330" s="10"/>
      <c r="N9330"/>
      <c r="O9330"/>
      <c r="P9330" s="10"/>
    </row>
    <row r="9331" spans="13:16" x14ac:dyDescent="0.25">
      <c r="M9331" s="10"/>
      <c r="N9331"/>
      <c r="O9331"/>
      <c r="P9331" s="10"/>
    </row>
    <row r="9332" spans="13:16" x14ac:dyDescent="0.25">
      <c r="M9332" s="10"/>
      <c r="N9332"/>
      <c r="O9332"/>
      <c r="P9332" s="10"/>
    </row>
    <row r="9333" spans="13:16" x14ac:dyDescent="0.25">
      <c r="M9333" s="10"/>
      <c r="N9333"/>
      <c r="O9333"/>
      <c r="P9333" s="10"/>
    </row>
    <row r="9334" spans="13:16" x14ac:dyDescent="0.25">
      <c r="M9334" s="10"/>
      <c r="N9334"/>
      <c r="O9334"/>
      <c r="P9334" s="10"/>
    </row>
    <row r="9335" spans="13:16" x14ac:dyDescent="0.25">
      <c r="M9335" s="10"/>
      <c r="N9335"/>
      <c r="O9335"/>
      <c r="P9335" s="10"/>
    </row>
    <row r="9336" spans="13:16" x14ac:dyDescent="0.25">
      <c r="M9336" s="10"/>
      <c r="N9336"/>
      <c r="O9336"/>
      <c r="P9336" s="10"/>
    </row>
    <row r="9337" spans="13:16" x14ac:dyDescent="0.25">
      <c r="M9337" s="10"/>
      <c r="N9337"/>
      <c r="O9337"/>
      <c r="P9337" s="10"/>
    </row>
    <row r="9338" spans="13:16" x14ac:dyDescent="0.25">
      <c r="M9338" s="10"/>
      <c r="N9338"/>
      <c r="O9338"/>
      <c r="P9338" s="10"/>
    </row>
    <row r="9339" spans="13:16" x14ac:dyDescent="0.25">
      <c r="M9339" s="10"/>
      <c r="N9339"/>
      <c r="O9339"/>
      <c r="P9339" s="10"/>
    </row>
    <row r="9340" spans="13:16" x14ac:dyDescent="0.25">
      <c r="M9340" s="10"/>
      <c r="N9340"/>
      <c r="O9340"/>
      <c r="P9340" s="10"/>
    </row>
    <row r="9341" spans="13:16" x14ac:dyDescent="0.25">
      <c r="M9341" s="10"/>
      <c r="N9341"/>
      <c r="O9341"/>
      <c r="P9341" s="10"/>
    </row>
    <row r="9342" spans="13:16" x14ac:dyDescent="0.25">
      <c r="M9342" s="10"/>
      <c r="N9342"/>
      <c r="O9342"/>
      <c r="P9342" s="10"/>
    </row>
    <row r="9343" spans="13:16" x14ac:dyDescent="0.25">
      <c r="M9343" s="10"/>
      <c r="N9343"/>
      <c r="O9343"/>
      <c r="P9343" s="10"/>
    </row>
    <row r="9344" spans="13:16" x14ac:dyDescent="0.25">
      <c r="M9344" s="10"/>
      <c r="N9344"/>
      <c r="O9344"/>
      <c r="P9344" s="10"/>
    </row>
    <row r="9345" spans="13:16" x14ac:dyDescent="0.25">
      <c r="M9345" s="10"/>
      <c r="N9345"/>
      <c r="O9345"/>
      <c r="P9345" s="10"/>
    </row>
    <row r="9346" spans="13:16" x14ac:dyDescent="0.25">
      <c r="M9346" s="10"/>
      <c r="N9346"/>
      <c r="O9346"/>
      <c r="P9346" s="10"/>
    </row>
    <row r="9347" spans="13:16" x14ac:dyDescent="0.25">
      <c r="M9347" s="10"/>
      <c r="N9347"/>
      <c r="O9347"/>
      <c r="P9347" s="10"/>
    </row>
    <row r="9348" spans="13:16" x14ac:dyDescent="0.25">
      <c r="M9348" s="10"/>
      <c r="N9348"/>
      <c r="O9348"/>
      <c r="P9348" s="10"/>
    </row>
    <row r="9349" spans="13:16" x14ac:dyDescent="0.25">
      <c r="M9349" s="10"/>
      <c r="N9349"/>
      <c r="O9349"/>
      <c r="P9349" s="10"/>
    </row>
    <row r="9350" spans="13:16" x14ac:dyDescent="0.25">
      <c r="M9350" s="10"/>
      <c r="N9350"/>
      <c r="O9350"/>
      <c r="P9350" s="10"/>
    </row>
    <row r="9351" spans="13:16" x14ac:dyDescent="0.25">
      <c r="M9351" s="10"/>
      <c r="N9351"/>
      <c r="O9351"/>
      <c r="P9351" s="10"/>
    </row>
    <row r="9352" spans="13:16" x14ac:dyDescent="0.25">
      <c r="M9352" s="10"/>
      <c r="N9352"/>
      <c r="O9352"/>
      <c r="P9352" s="10"/>
    </row>
    <row r="9353" spans="13:16" x14ac:dyDescent="0.25">
      <c r="M9353" s="10"/>
      <c r="N9353"/>
      <c r="O9353"/>
      <c r="P9353" s="10"/>
    </row>
    <row r="9354" spans="13:16" x14ac:dyDescent="0.25">
      <c r="M9354" s="10"/>
      <c r="N9354"/>
      <c r="O9354"/>
      <c r="P9354" s="10"/>
    </row>
    <row r="9355" spans="13:16" x14ac:dyDescent="0.25">
      <c r="M9355" s="10"/>
      <c r="N9355"/>
      <c r="O9355"/>
      <c r="P9355" s="10"/>
    </row>
    <row r="9356" spans="13:16" x14ac:dyDescent="0.25">
      <c r="M9356" s="10"/>
      <c r="N9356"/>
      <c r="O9356"/>
      <c r="P9356" s="10"/>
    </row>
    <row r="9357" spans="13:16" x14ac:dyDescent="0.25">
      <c r="M9357" s="10"/>
      <c r="N9357"/>
      <c r="O9357"/>
      <c r="P9357" s="10"/>
    </row>
    <row r="9358" spans="13:16" x14ac:dyDescent="0.25">
      <c r="M9358" s="10"/>
      <c r="N9358"/>
      <c r="O9358"/>
      <c r="P9358" s="10"/>
    </row>
    <row r="9359" spans="13:16" x14ac:dyDescent="0.25">
      <c r="M9359" s="10"/>
      <c r="N9359"/>
      <c r="O9359"/>
      <c r="P9359" s="10"/>
    </row>
    <row r="9360" spans="13:16" x14ac:dyDescent="0.25">
      <c r="M9360" s="10"/>
      <c r="N9360"/>
      <c r="O9360"/>
      <c r="P9360" s="10"/>
    </row>
    <row r="9361" spans="13:16" x14ac:dyDescent="0.25">
      <c r="M9361" s="10"/>
      <c r="N9361"/>
      <c r="O9361"/>
      <c r="P9361" s="10"/>
    </row>
    <row r="9362" spans="13:16" x14ac:dyDescent="0.25">
      <c r="M9362" s="10"/>
      <c r="N9362"/>
      <c r="O9362"/>
      <c r="P9362" s="10"/>
    </row>
    <row r="9363" spans="13:16" x14ac:dyDescent="0.25">
      <c r="M9363" s="10"/>
      <c r="N9363"/>
      <c r="O9363"/>
      <c r="P9363" s="10"/>
    </row>
    <row r="9364" spans="13:16" x14ac:dyDescent="0.25">
      <c r="M9364" s="10"/>
      <c r="N9364"/>
      <c r="O9364"/>
      <c r="P9364" s="10"/>
    </row>
    <row r="9365" spans="13:16" x14ac:dyDescent="0.25">
      <c r="M9365" s="10"/>
      <c r="N9365"/>
      <c r="O9365"/>
      <c r="P9365" s="10"/>
    </row>
    <row r="9366" spans="13:16" x14ac:dyDescent="0.25">
      <c r="M9366" s="10"/>
      <c r="N9366"/>
      <c r="O9366"/>
      <c r="P9366" s="10"/>
    </row>
    <row r="9367" spans="13:16" x14ac:dyDescent="0.25">
      <c r="M9367" s="10"/>
      <c r="N9367"/>
      <c r="O9367"/>
      <c r="P9367" s="10"/>
    </row>
    <row r="9368" spans="13:16" x14ac:dyDescent="0.25">
      <c r="M9368" s="10"/>
      <c r="N9368"/>
      <c r="O9368"/>
      <c r="P9368" s="10"/>
    </row>
    <row r="9369" spans="13:16" x14ac:dyDescent="0.25">
      <c r="M9369" s="10"/>
      <c r="N9369"/>
      <c r="O9369"/>
      <c r="P9369" s="10"/>
    </row>
    <row r="9370" spans="13:16" x14ac:dyDescent="0.25">
      <c r="M9370" s="10"/>
      <c r="N9370"/>
      <c r="O9370"/>
      <c r="P9370" s="10"/>
    </row>
    <row r="9371" spans="13:16" x14ac:dyDescent="0.25">
      <c r="M9371" s="10"/>
      <c r="N9371"/>
      <c r="O9371"/>
      <c r="P9371" s="10"/>
    </row>
    <row r="9372" spans="13:16" x14ac:dyDescent="0.25">
      <c r="M9372" s="10"/>
      <c r="N9372"/>
      <c r="O9372"/>
      <c r="P9372" s="10"/>
    </row>
    <row r="9373" spans="13:16" x14ac:dyDescent="0.25">
      <c r="M9373" s="10"/>
      <c r="N9373"/>
      <c r="O9373"/>
      <c r="P9373" s="10"/>
    </row>
    <row r="9374" spans="13:16" x14ac:dyDescent="0.25">
      <c r="M9374" s="10"/>
      <c r="N9374"/>
      <c r="O9374"/>
      <c r="P9374" s="10"/>
    </row>
    <row r="9375" spans="13:16" x14ac:dyDescent="0.25">
      <c r="M9375" s="10"/>
      <c r="N9375"/>
      <c r="O9375"/>
      <c r="P9375" s="10"/>
    </row>
    <row r="9376" spans="13:16" x14ac:dyDescent="0.25">
      <c r="M9376" s="10"/>
      <c r="N9376"/>
      <c r="O9376"/>
      <c r="P9376" s="10"/>
    </row>
    <row r="9377" spans="13:16" x14ac:dyDescent="0.25">
      <c r="M9377" s="10"/>
      <c r="N9377"/>
      <c r="O9377"/>
      <c r="P9377" s="10"/>
    </row>
    <row r="9378" spans="13:16" x14ac:dyDescent="0.25">
      <c r="M9378" s="10"/>
      <c r="N9378"/>
      <c r="O9378"/>
      <c r="P9378" s="10"/>
    </row>
    <row r="9379" spans="13:16" x14ac:dyDescent="0.25">
      <c r="M9379" s="10"/>
      <c r="N9379"/>
      <c r="O9379"/>
      <c r="P9379" s="10"/>
    </row>
    <row r="9380" spans="13:16" x14ac:dyDescent="0.25">
      <c r="M9380" s="10"/>
      <c r="N9380"/>
      <c r="O9380"/>
      <c r="P9380" s="10"/>
    </row>
    <row r="9381" spans="13:16" x14ac:dyDescent="0.25">
      <c r="M9381" s="10"/>
      <c r="N9381"/>
      <c r="O9381"/>
      <c r="P9381" s="10"/>
    </row>
    <row r="9382" spans="13:16" x14ac:dyDescent="0.25">
      <c r="M9382" s="10"/>
      <c r="N9382"/>
      <c r="O9382"/>
      <c r="P9382" s="10"/>
    </row>
    <row r="9383" spans="13:16" x14ac:dyDescent="0.25">
      <c r="M9383" s="10"/>
      <c r="N9383"/>
      <c r="O9383"/>
      <c r="P9383" s="10"/>
    </row>
    <row r="9384" spans="13:16" x14ac:dyDescent="0.25">
      <c r="M9384" s="10"/>
      <c r="N9384"/>
      <c r="O9384"/>
      <c r="P9384" s="10"/>
    </row>
    <row r="9385" spans="13:16" x14ac:dyDescent="0.25">
      <c r="M9385" s="10"/>
      <c r="N9385"/>
      <c r="O9385"/>
      <c r="P9385" s="10"/>
    </row>
    <row r="9386" spans="13:16" x14ac:dyDescent="0.25">
      <c r="M9386" s="10"/>
      <c r="N9386"/>
      <c r="O9386"/>
      <c r="P9386" s="10"/>
    </row>
    <row r="9387" spans="13:16" x14ac:dyDescent="0.25">
      <c r="M9387" s="10"/>
      <c r="N9387"/>
      <c r="O9387"/>
      <c r="P9387" s="10"/>
    </row>
    <row r="9388" spans="13:16" x14ac:dyDescent="0.25">
      <c r="M9388" s="10"/>
      <c r="N9388"/>
      <c r="O9388"/>
      <c r="P9388" s="10"/>
    </row>
    <row r="9389" spans="13:16" x14ac:dyDescent="0.25">
      <c r="M9389" s="10"/>
      <c r="N9389"/>
      <c r="O9389"/>
      <c r="P9389" s="10"/>
    </row>
    <row r="9390" spans="13:16" x14ac:dyDescent="0.25">
      <c r="M9390" s="10"/>
      <c r="N9390"/>
      <c r="O9390"/>
      <c r="P9390" s="10"/>
    </row>
    <row r="9391" spans="13:16" x14ac:dyDescent="0.25">
      <c r="M9391" s="10"/>
      <c r="N9391"/>
      <c r="O9391"/>
      <c r="P9391" s="10"/>
    </row>
    <row r="9392" spans="13:16" x14ac:dyDescent="0.25">
      <c r="M9392" s="10"/>
      <c r="N9392"/>
      <c r="O9392"/>
      <c r="P9392" s="10"/>
    </row>
    <row r="9393" spans="13:16" x14ac:dyDescent="0.25">
      <c r="M9393" s="10"/>
      <c r="N9393"/>
      <c r="O9393"/>
      <c r="P9393" s="10"/>
    </row>
    <row r="9394" spans="13:16" x14ac:dyDescent="0.25">
      <c r="M9394" s="10"/>
      <c r="N9394"/>
      <c r="O9394"/>
      <c r="P9394" s="10"/>
    </row>
    <row r="9395" spans="13:16" x14ac:dyDescent="0.25">
      <c r="M9395" s="10"/>
      <c r="N9395"/>
      <c r="O9395"/>
      <c r="P9395" s="10"/>
    </row>
    <row r="9396" spans="13:16" x14ac:dyDescent="0.25">
      <c r="M9396" s="10"/>
      <c r="N9396"/>
      <c r="O9396"/>
      <c r="P9396" s="10"/>
    </row>
    <row r="9397" spans="13:16" x14ac:dyDescent="0.25">
      <c r="M9397" s="10"/>
      <c r="N9397"/>
      <c r="O9397"/>
      <c r="P9397" s="10"/>
    </row>
    <row r="9398" spans="13:16" x14ac:dyDescent="0.25">
      <c r="M9398" s="10"/>
      <c r="N9398"/>
      <c r="O9398"/>
      <c r="P9398" s="10"/>
    </row>
    <row r="9399" spans="13:16" x14ac:dyDescent="0.25">
      <c r="M9399" s="10"/>
      <c r="N9399"/>
      <c r="O9399"/>
      <c r="P9399" s="10"/>
    </row>
    <row r="9400" spans="13:16" x14ac:dyDescent="0.25">
      <c r="M9400" s="10"/>
      <c r="N9400"/>
      <c r="O9400"/>
      <c r="P9400" s="10"/>
    </row>
    <row r="9401" spans="13:16" x14ac:dyDescent="0.25">
      <c r="M9401" s="10"/>
      <c r="N9401"/>
      <c r="O9401"/>
      <c r="P9401" s="10"/>
    </row>
    <row r="9402" spans="13:16" x14ac:dyDescent="0.25">
      <c r="M9402" s="10"/>
      <c r="N9402"/>
      <c r="O9402"/>
      <c r="P9402" s="10"/>
    </row>
    <row r="9403" spans="13:16" x14ac:dyDescent="0.25">
      <c r="M9403" s="10"/>
      <c r="N9403"/>
      <c r="O9403"/>
      <c r="P9403" s="10"/>
    </row>
    <row r="9404" spans="13:16" x14ac:dyDescent="0.25">
      <c r="M9404" s="10"/>
      <c r="N9404"/>
      <c r="O9404"/>
      <c r="P9404" s="10"/>
    </row>
    <row r="9405" spans="13:16" x14ac:dyDescent="0.25">
      <c r="M9405" s="10"/>
      <c r="N9405"/>
      <c r="O9405"/>
      <c r="P9405" s="10"/>
    </row>
    <row r="9406" spans="13:16" x14ac:dyDescent="0.25">
      <c r="M9406" s="10"/>
      <c r="N9406"/>
      <c r="O9406"/>
      <c r="P9406" s="10"/>
    </row>
    <row r="9407" spans="13:16" x14ac:dyDescent="0.25">
      <c r="M9407" s="10"/>
      <c r="N9407"/>
      <c r="O9407"/>
      <c r="P9407" s="10"/>
    </row>
    <row r="9408" spans="13:16" x14ac:dyDescent="0.25">
      <c r="M9408" s="10"/>
      <c r="N9408"/>
      <c r="O9408"/>
      <c r="P9408" s="10"/>
    </row>
    <row r="9409" spans="13:16" x14ac:dyDescent="0.25">
      <c r="M9409" s="10"/>
      <c r="N9409"/>
      <c r="O9409"/>
      <c r="P9409" s="10"/>
    </row>
    <row r="9410" spans="13:16" x14ac:dyDescent="0.25">
      <c r="M9410" s="10"/>
      <c r="N9410"/>
      <c r="O9410"/>
      <c r="P9410" s="10"/>
    </row>
    <row r="9411" spans="13:16" x14ac:dyDescent="0.25">
      <c r="M9411" s="10"/>
      <c r="N9411"/>
      <c r="O9411"/>
      <c r="P9411" s="10"/>
    </row>
    <row r="9412" spans="13:16" x14ac:dyDescent="0.25">
      <c r="M9412" s="10"/>
      <c r="N9412"/>
      <c r="O9412"/>
      <c r="P9412" s="10"/>
    </row>
    <row r="9413" spans="13:16" x14ac:dyDescent="0.25">
      <c r="M9413" s="10"/>
      <c r="N9413"/>
      <c r="O9413"/>
      <c r="P9413" s="10"/>
    </row>
    <row r="9414" spans="13:16" x14ac:dyDescent="0.25">
      <c r="M9414" s="10"/>
      <c r="N9414"/>
      <c r="O9414"/>
      <c r="P9414" s="10"/>
    </row>
    <row r="9415" spans="13:16" x14ac:dyDescent="0.25">
      <c r="M9415" s="10"/>
      <c r="N9415"/>
      <c r="O9415"/>
      <c r="P9415" s="10"/>
    </row>
    <row r="9416" spans="13:16" x14ac:dyDescent="0.25">
      <c r="M9416" s="10"/>
      <c r="N9416"/>
      <c r="O9416"/>
      <c r="P9416" s="10"/>
    </row>
    <row r="9417" spans="13:16" x14ac:dyDescent="0.25">
      <c r="M9417" s="10"/>
      <c r="N9417"/>
      <c r="O9417"/>
      <c r="P9417" s="10"/>
    </row>
    <row r="9418" spans="13:16" x14ac:dyDescent="0.25">
      <c r="M9418" s="10"/>
      <c r="N9418"/>
      <c r="O9418"/>
      <c r="P9418" s="10"/>
    </row>
    <row r="9419" spans="13:16" x14ac:dyDescent="0.25">
      <c r="M9419" s="10"/>
      <c r="N9419"/>
      <c r="O9419"/>
      <c r="P9419" s="10"/>
    </row>
    <row r="9420" spans="13:16" x14ac:dyDescent="0.25">
      <c r="M9420" s="10"/>
      <c r="N9420"/>
      <c r="O9420"/>
      <c r="P9420" s="10"/>
    </row>
    <row r="9421" spans="13:16" x14ac:dyDescent="0.25">
      <c r="M9421" s="10"/>
      <c r="N9421"/>
      <c r="O9421"/>
      <c r="P9421" s="10"/>
    </row>
    <row r="9422" spans="13:16" x14ac:dyDescent="0.25">
      <c r="M9422" s="10"/>
      <c r="N9422"/>
      <c r="O9422"/>
      <c r="P9422" s="10"/>
    </row>
    <row r="9423" spans="13:16" x14ac:dyDescent="0.25">
      <c r="M9423" s="10"/>
      <c r="N9423"/>
      <c r="O9423"/>
      <c r="P9423" s="10"/>
    </row>
    <row r="9424" spans="13:16" x14ac:dyDescent="0.25">
      <c r="M9424" s="10"/>
      <c r="N9424"/>
      <c r="O9424"/>
      <c r="P9424" s="10"/>
    </row>
    <row r="9425" spans="13:16" x14ac:dyDescent="0.25">
      <c r="M9425" s="10"/>
      <c r="N9425"/>
      <c r="O9425"/>
      <c r="P9425" s="10"/>
    </row>
    <row r="9426" spans="13:16" x14ac:dyDescent="0.25">
      <c r="M9426" s="10"/>
      <c r="N9426"/>
      <c r="O9426"/>
      <c r="P9426" s="10"/>
    </row>
    <row r="9427" spans="13:16" x14ac:dyDescent="0.25">
      <c r="M9427" s="10"/>
      <c r="N9427"/>
      <c r="O9427"/>
      <c r="P9427" s="10"/>
    </row>
    <row r="9428" spans="13:16" x14ac:dyDescent="0.25">
      <c r="M9428" s="10"/>
      <c r="N9428"/>
      <c r="O9428"/>
      <c r="P9428" s="10"/>
    </row>
    <row r="9429" spans="13:16" x14ac:dyDescent="0.25">
      <c r="M9429" s="10"/>
      <c r="N9429"/>
      <c r="O9429"/>
      <c r="P9429" s="10"/>
    </row>
    <row r="9430" spans="13:16" x14ac:dyDescent="0.25">
      <c r="M9430" s="10"/>
      <c r="N9430"/>
      <c r="O9430"/>
      <c r="P9430" s="10"/>
    </row>
    <row r="9431" spans="13:16" x14ac:dyDescent="0.25">
      <c r="M9431" s="10"/>
      <c r="N9431"/>
      <c r="O9431"/>
      <c r="P9431" s="10"/>
    </row>
    <row r="9432" spans="13:16" x14ac:dyDescent="0.25">
      <c r="M9432" s="10"/>
      <c r="N9432"/>
      <c r="O9432"/>
      <c r="P9432" s="10"/>
    </row>
    <row r="9433" spans="13:16" x14ac:dyDescent="0.25">
      <c r="M9433" s="10"/>
      <c r="N9433"/>
      <c r="O9433"/>
      <c r="P9433" s="10"/>
    </row>
    <row r="9434" spans="13:16" x14ac:dyDescent="0.25">
      <c r="M9434" s="10"/>
      <c r="N9434"/>
      <c r="O9434"/>
      <c r="P9434" s="10"/>
    </row>
    <row r="9435" spans="13:16" x14ac:dyDescent="0.25">
      <c r="M9435" s="10"/>
      <c r="N9435"/>
      <c r="O9435"/>
      <c r="P9435" s="10"/>
    </row>
    <row r="9436" spans="13:16" x14ac:dyDescent="0.25">
      <c r="M9436" s="10"/>
      <c r="N9436"/>
      <c r="O9436"/>
      <c r="P9436" s="10"/>
    </row>
    <row r="9437" spans="13:16" x14ac:dyDescent="0.25">
      <c r="M9437" s="10"/>
      <c r="N9437"/>
      <c r="O9437"/>
      <c r="P9437" s="10"/>
    </row>
    <row r="9438" spans="13:16" x14ac:dyDescent="0.25">
      <c r="M9438" s="10"/>
      <c r="N9438"/>
      <c r="O9438"/>
      <c r="P9438" s="10"/>
    </row>
    <row r="9439" spans="13:16" x14ac:dyDescent="0.25">
      <c r="M9439" s="10"/>
      <c r="N9439"/>
      <c r="O9439"/>
      <c r="P9439" s="10"/>
    </row>
    <row r="9440" spans="13:16" x14ac:dyDescent="0.25">
      <c r="M9440" s="10"/>
      <c r="N9440"/>
      <c r="O9440"/>
      <c r="P9440" s="10"/>
    </row>
    <row r="9441" spans="13:16" x14ac:dyDescent="0.25">
      <c r="M9441" s="10"/>
      <c r="N9441"/>
      <c r="O9441"/>
      <c r="P9441" s="10"/>
    </row>
    <row r="9442" spans="13:16" x14ac:dyDescent="0.25">
      <c r="M9442" s="10"/>
      <c r="N9442"/>
      <c r="O9442"/>
      <c r="P9442" s="10"/>
    </row>
    <row r="9443" spans="13:16" x14ac:dyDescent="0.25">
      <c r="M9443" s="10"/>
      <c r="N9443"/>
      <c r="O9443"/>
      <c r="P9443" s="10"/>
    </row>
    <row r="9444" spans="13:16" x14ac:dyDescent="0.25">
      <c r="M9444" s="10"/>
      <c r="N9444"/>
      <c r="O9444"/>
      <c r="P9444" s="10"/>
    </row>
    <row r="9445" spans="13:16" x14ac:dyDescent="0.25">
      <c r="M9445" s="10"/>
      <c r="N9445"/>
      <c r="O9445"/>
      <c r="P9445" s="10"/>
    </row>
    <row r="9446" spans="13:16" x14ac:dyDescent="0.25">
      <c r="M9446" s="10"/>
      <c r="N9446"/>
      <c r="O9446"/>
      <c r="P9446" s="10"/>
    </row>
    <row r="9447" spans="13:16" x14ac:dyDescent="0.25">
      <c r="M9447" s="10"/>
      <c r="N9447"/>
      <c r="O9447"/>
      <c r="P9447" s="10"/>
    </row>
    <row r="9448" spans="13:16" x14ac:dyDescent="0.25">
      <c r="M9448" s="10"/>
      <c r="N9448"/>
      <c r="O9448"/>
      <c r="P9448" s="10"/>
    </row>
    <row r="9449" spans="13:16" x14ac:dyDescent="0.25">
      <c r="M9449" s="10"/>
      <c r="N9449"/>
      <c r="O9449"/>
      <c r="P9449" s="10"/>
    </row>
    <row r="9450" spans="13:16" x14ac:dyDescent="0.25">
      <c r="M9450" s="10"/>
      <c r="N9450"/>
      <c r="O9450"/>
      <c r="P9450" s="10"/>
    </row>
    <row r="9451" spans="13:16" x14ac:dyDescent="0.25">
      <c r="M9451" s="10"/>
      <c r="N9451"/>
      <c r="O9451"/>
      <c r="P9451" s="10"/>
    </row>
    <row r="9452" spans="13:16" x14ac:dyDescent="0.25">
      <c r="M9452" s="10"/>
      <c r="N9452"/>
      <c r="O9452"/>
      <c r="P9452" s="10"/>
    </row>
    <row r="9453" spans="13:16" x14ac:dyDescent="0.25">
      <c r="M9453" s="10"/>
      <c r="N9453"/>
      <c r="O9453"/>
      <c r="P9453" s="10"/>
    </row>
    <row r="9454" spans="13:16" x14ac:dyDescent="0.25">
      <c r="M9454" s="10"/>
      <c r="N9454"/>
      <c r="O9454"/>
      <c r="P9454" s="10"/>
    </row>
    <row r="9455" spans="13:16" x14ac:dyDescent="0.25">
      <c r="M9455" s="10"/>
      <c r="N9455"/>
      <c r="O9455"/>
      <c r="P9455" s="10"/>
    </row>
    <row r="9456" spans="13:16" x14ac:dyDescent="0.25">
      <c r="M9456" s="10"/>
      <c r="N9456"/>
      <c r="O9456"/>
      <c r="P9456" s="10"/>
    </row>
    <row r="9457" spans="13:16" x14ac:dyDescent="0.25">
      <c r="M9457" s="10"/>
      <c r="N9457"/>
      <c r="O9457"/>
      <c r="P9457" s="10"/>
    </row>
    <row r="9458" spans="13:16" x14ac:dyDescent="0.25">
      <c r="M9458" s="10"/>
      <c r="N9458"/>
      <c r="O9458"/>
      <c r="P9458" s="10"/>
    </row>
    <row r="9459" spans="13:16" x14ac:dyDescent="0.25">
      <c r="M9459" s="10"/>
      <c r="N9459"/>
      <c r="O9459"/>
      <c r="P9459" s="10"/>
    </row>
    <row r="9460" spans="13:16" x14ac:dyDescent="0.25">
      <c r="M9460" s="10"/>
      <c r="N9460"/>
      <c r="O9460"/>
      <c r="P9460" s="10"/>
    </row>
    <row r="9461" spans="13:16" x14ac:dyDescent="0.25">
      <c r="M9461" s="10"/>
      <c r="N9461"/>
      <c r="O9461"/>
      <c r="P9461" s="10"/>
    </row>
    <row r="9462" spans="13:16" x14ac:dyDescent="0.25">
      <c r="M9462" s="10"/>
      <c r="N9462"/>
      <c r="O9462"/>
      <c r="P9462" s="10"/>
    </row>
    <row r="9463" spans="13:16" x14ac:dyDescent="0.25">
      <c r="M9463" s="10"/>
      <c r="N9463"/>
      <c r="O9463"/>
      <c r="P9463" s="10"/>
    </row>
    <row r="9464" spans="13:16" x14ac:dyDescent="0.25">
      <c r="M9464" s="10"/>
      <c r="N9464"/>
      <c r="O9464"/>
      <c r="P9464" s="10"/>
    </row>
    <row r="9465" spans="13:16" x14ac:dyDescent="0.25">
      <c r="M9465" s="10"/>
      <c r="N9465"/>
      <c r="O9465"/>
      <c r="P9465" s="10"/>
    </row>
    <row r="9466" spans="13:16" x14ac:dyDescent="0.25">
      <c r="M9466" s="10"/>
      <c r="N9466"/>
      <c r="O9466"/>
      <c r="P9466" s="10"/>
    </row>
    <row r="9467" spans="13:16" x14ac:dyDescent="0.25">
      <c r="M9467" s="10"/>
      <c r="N9467"/>
      <c r="O9467"/>
      <c r="P9467" s="10"/>
    </row>
    <row r="9468" spans="13:16" x14ac:dyDescent="0.25">
      <c r="M9468" s="10"/>
      <c r="N9468"/>
      <c r="O9468"/>
      <c r="P9468" s="10"/>
    </row>
    <row r="9469" spans="13:16" x14ac:dyDescent="0.25">
      <c r="M9469" s="10"/>
      <c r="N9469"/>
      <c r="O9469"/>
      <c r="P9469" s="10"/>
    </row>
    <row r="9470" spans="13:16" x14ac:dyDescent="0.25">
      <c r="M9470" s="10"/>
      <c r="N9470"/>
      <c r="O9470"/>
      <c r="P9470" s="10"/>
    </row>
    <row r="9471" spans="13:16" x14ac:dyDescent="0.25">
      <c r="M9471" s="10"/>
      <c r="N9471"/>
      <c r="O9471"/>
      <c r="P9471" s="10"/>
    </row>
    <row r="9472" spans="13:16" x14ac:dyDescent="0.25">
      <c r="M9472" s="10"/>
      <c r="N9472"/>
      <c r="O9472"/>
      <c r="P9472" s="10"/>
    </row>
    <row r="9473" spans="13:16" x14ac:dyDescent="0.25">
      <c r="M9473" s="10"/>
      <c r="N9473"/>
      <c r="O9473"/>
      <c r="P9473" s="10"/>
    </row>
    <row r="9474" spans="13:16" x14ac:dyDescent="0.25">
      <c r="M9474" s="10"/>
      <c r="N9474"/>
      <c r="O9474"/>
      <c r="P9474" s="10"/>
    </row>
    <row r="9475" spans="13:16" x14ac:dyDescent="0.25">
      <c r="M9475" s="10"/>
      <c r="N9475"/>
      <c r="O9475"/>
      <c r="P9475" s="10"/>
    </row>
    <row r="9476" spans="13:16" x14ac:dyDescent="0.25">
      <c r="M9476" s="10"/>
      <c r="N9476"/>
      <c r="O9476"/>
      <c r="P9476" s="10"/>
    </row>
    <row r="9477" spans="13:16" x14ac:dyDescent="0.25">
      <c r="M9477" s="10"/>
      <c r="N9477"/>
      <c r="O9477"/>
      <c r="P9477" s="10"/>
    </row>
    <row r="9478" spans="13:16" x14ac:dyDescent="0.25">
      <c r="M9478" s="10"/>
      <c r="N9478"/>
      <c r="O9478"/>
      <c r="P9478" s="10"/>
    </row>
    <row r="9479" spans="13:16" x14ac:dyDescent="0.25">
      <c r="M9479" s="10"/>
      <c r="N9479"/>
      <c r="O9479"/>
      <c r="P9479" s="10"/>
    </row>
    <row r="9480" spans="13:16" x14ac:dyDescent="0.25">
      <c r="M9480" s="10"/>
      <c r="N9480"/>
      <c r="O9480"/>
      <c r="P9480" s="10"/>
    </row>
    <row r="9481" spans="13:16" x14ac:dyDescent="0.25">
      <c r="M9481" s="10"/>
      <c r="N9481"/>
      <c r="O9481"/>
      <c r="P9481" s="10"/>
    </row>
    <row r="9482" spans="13:16" x14ac:dyDescent="0.25">
      <c r="M9482" s="10"/>
      <c r="N9482"/>
      <c r="O9482"/>
      <c r="P9482" s="10"/>
    </row>
    <row r="9483" spans="13:16" x14ac:dyDescent="0.25">
      <c r="M9483" s="10"/>
      <c r="N9483"/>
      <c r="O9483"/>
      <c r="P9483" s="10"/>
    </row>
    <row r="9484" spans="13:16" x14ac:dyDescent="0.25">
      <c r="M9484" s="10"/>
      <c r="N9484"/>
      <c r="O9484"/>
      <c r="P9484" s="10"/>
    </row>
    <row r="9485" spans="13:16" x14ac:dyDescent="0.25">
      <c r="M9485" s="10"/>
      <c r="N9485"/>
      <c r="O9485"/>
      <c r="P9485" s="10"/>
    </row>
    <row r="9486" spans="13:16" x14ac:dyDescent="0.25">
      <c r="M9486" s="10"/>
      <c r="N9486"/>
      <c r="O9486"/>
      <c r="P9486" s="10"/>
    </row>
    <row r="9487" spans="13:16" x14ac:dyDescent="0.25">
      <c r="M9487" s="10"/>
      <c r="N9487"/>
      <c r="O9487"/>
      <c r="P9487" s="10"/>
    </row>
    <row r="9488" spans="13:16" x14ac:dyDescent="0.25">
      <c r="M9488" s="10"/>
      <c r="N9488"/>
      <c r="O9488"/>
      <c r="P9488" s="10"/>
    </row>
    <row r="9489" spans="13:16" x14ac:dyDescent="0.25">
      <c r="M9489" s="10"/>
      <c r="N9489"/>
      <c r="O9489"/>
      <c r="P9489" s="10"/>
    </row>
    <row r="9490" spans="13:16" x14ac:dyDescent="0.25">
      <c r="M9490" s="10"/>
      <c r="N9490"/>
      <c r="O9490"/>
      <c r="P9490" s="10"/>
    </row>
    <row r="9491" spans="13:16" x14ac:dyDescent="0.25">
      <c r="M9491" s="10"/>
      <c r="N9491"/>
      <c r="O9491"/>
      <c r="P9491" s="10"/>
    </row>
    <row r="9492" spans="13:16" x14ac:dyDescent="0.25">
      <c r="M9492" s="10"/>
      <c r="N9492"/>
      <c r="O9492"/>
      <c r="P9492" s="10"/>
    </row>
    <row r="9493" spans="13:16" x14ac:dyDescent="0.25">
      <c r="M9493" s="10"/>
      <c r="N9493"/>
      <c r="O9493"/>
      <c r="P9493" s="10"/>
    </row>
    <row r="9494" spans="13:16" x14ac:dyDescent="0.25">
      <c r="M9494" s="10"/>
      <c r="N9494"/>
      <c r="O9494"/>
      <c r="P9494" s="10"/>
    </row>
    <row r="9495" spans="13:16" x14ac:dyDescent="0.25">
      <c r="M9495" s="10"/>
      <c r="N9495"/>
      <c r="O9495"/>
      <c r="P9495" s="10"/>
    </row>
    <row r="9496" spans="13:16" x14ac:dyDescent="0.25">
      <c r="M9496" s="10"/>
      <c r="N9496"/>
      <c r="O9496"/>
      <c r="P9496" s="10"/>
    </row>
    <row r="9497" spans="13:16" x14ac:dyDescent="0.25">
      <c r="M9497" s="10"/>
      <c r="N9497"/>
      <c r="O9497"/>
      <c r="P9497" s="10"/>
    </row>
    <row r="9498" spans="13:16" x14ac:dyDescent="0.25">
      <c r="M9498" s="10"/>
      <c r="N9498"/>
      <c r="O9498"/>
      <c r="P9498" s="10"/>
    </row>
    <row r="9499" spans="13:16" x14ac:dyDescent="0.25">
      <c r="M9499" s="10"/>
      <c r="N9499"/>
      <c r="O9499"/>
      <c r="P9499" s="10"/>
    </row>
    <row r="9500" spans="13:16" x14ac:dyDescent="0.25">
      <c r="M9500" s="10"/>
      <c r="N9500"/>
      <c r="O9500"/>
      <c r="P9500" s="10"/>
    </row>
    <row r="9501" spans="13:16" x14ac:dyDescent="0.25">
      <c r="M9501" s="10"/>
      <c r="N9501"/>
      <c r="O9501"/>
      <c r="P9501" s="10"/>
    </row>
    <row r="9502" spans="13:16" x14ac:dyDescent="0.25">
      <c r="M9502" s="10"/>
      <c r="N9502"/>
      <c r="O9502"/>
      <c r="P9502" s="10"/>
    </row>
    <row r="9503" spans="13:16" x14ac:dyDescent="0.25">
      <c r="M9503" s="10"/>
      <c r="N9503"/>
      <c r="O9503"/>
      <c r="P9503" s="10"/>
    </row>
    <row r="9504" spans="13:16" x14ac:dyDescent="0.25">
      <c r="M9504" s="10"/>
      <c r="N9504"/>
      <c r="O9504"/>
      <c r="P9504" s="10"/>
    </row>
    <row r="9505" spans="13:16" x14ac:dyDescent="0.25">
      <c r="M9505" s="10"/>
      <c r="N9505"/>
      <c r="O9505"/>
      <c r="P9505" s="10"/>
    </row>
    <row r="9506" spans="13:16" x14ac:dyDescent="0.25">
      <c r="M9506" s="10"/>
      <c r="N9506"/>
      <c r="O9506"/>
      <c r="P9506" s="10"/>
    </row>
    <row r="9507" spans="13:16" x14ac:dyDescent="0.25">
      <c r="M9507" s="10"/>
      <c r="N9507"/>
      <c r="O9507"/>
      <c r="P9507" s="10"/>
    </row>
    <row r="9508" spans="13:16" x14ac:dyDescent="0.25">
      <c r="M9508" s="10"/>
      <c r="N9508"/>
      <c r="O9508"/>
      <c r="P9508" s="10"/>
    </row>
    <row r="9509" spans="13:16" x14ac:dyDescent="0.25">
      <c r="M9509" s="10"/>
      <c r="N9509"/>
      <c r="O9509"/>
      <c r="P9509" s="10"/>
    </row>
    <row r="9510" spans="13:16" x14ac:dyDescent="0.25">
      <c r="M9510" s="10"/>
      <c r="N9510"/>
      <c r="O9510"/>
      <c r="P9510" s="10"/>
    </row>
    <row r="9511" spans="13:16" x14ac:dyDescent="0.25">
      <c r="M9511" s="10"/>
      <c r="N9511"/>
      <c r="O9511"/>
      <c r="P9511" s="10"/>
    </row>
    <row r="9512" spans="13:16" x14ac:dyDescent="0.25">
      <c r="M9512" s="10"/>
      <c r="N9512"/>
      <c r="O9512"/>
      <c r="P9512" s="10"/>
    </row>
    <row r="9513" spans="13:16" x14ac:dyDescent="0.25">
      <c r="M9513" s="10"/>
      <c r="N9513"/>
      <c r="O9513"/>
      <c r="P9513" s="10"/>
    </row>
    <row r="9514" spans="13:16" x14ac:dyDescent="0.25">
      <c r="M9514" s="10"/>
      <c r="N9514"/>
      <c r="O9514"/>
      <c r="P9514" s="10"/>
    </row>
    <row r="9515" spans="13:16" x14ac:dyDescent="0.25">
      <c r="M9515" s="10"/>
      <c r="N9515"/>
      <c r="O9515"/>
      <c r="P9515" s="10"/>
    </row>
    <row r="9516" spans="13:16" x14ac:dyDescent="0.25">
      <c r="M9516" s="10"/>
      <c r="N9516"/>
      <c r="O9516"/>
      <c r="P9516" s="10"/>
    </row>
    <row r="9517" spans="13:16" x14ac:dyDescent="0.25">
      <c r="M9517" s="10"/>
      <c r="N9517"/>
      <c r="O9517"/>
      <c r="P9517" s="10"/>
    </row>
    <row r="9518" spans="13:16" x14ac:dyDescent="0.25">
      <c r="M9518" s="10"/>
      <c r="N9518"/>
      <c r="O9518"/>
      <c r="P9518" s="10"/>
    </row>
    <row r="9519" spans="13:16" x14ac:dyDescent="0.25">
      <c r="M9519" s="10"/>
      <c r="N9519"/>
      <c r="O9519"/>
      <c r="P9519" s="10"/>
    </row>
    <row r="9520" spans="13:16" x14ac:dyDescent="0.25">
      <c r="M9520" s="10"/>
      <c r="N9520"/>
      <c r="O9520"/>
      <c r="P9520" s="10"/>
    </row>
    <row r="9521" spans="13:16" x14ac:dyDescent="0.25">
      <c r="M9521" s="10"/>
      <c r="N9521"/>
      <c r="O9521"/>
      <c r="P9521" s="10"/>
    </row>
    <row r="9522" spans="13:16" x14ac:dyDescent="0.25">
      <c r="M9522" s="10"/>
      <c r="N9522"/>
      <c r="O9522"/>
      <c r="P9522" s="10"/>
    </row>
    <row r="9523" spans="13:16" x14ac:dyDescent="0.25">
      <c r="M9523" s="10"/>
      <c r="N9523"/>
      <c r="O9523"/>
      <c r="P9523" s="10"/>
    </row>
    <row r="9524" spans="13:16" x14ac:dyDescent="0.25">
      <c r="M9524" s="10"/>
      <c r="N9524"/>
      <c r="O9524"/>
      <c r="P9524" s="10"/>
    </row>
    <row r="9525" spans="13:16" x14ac:dyDescent="0.25">
      <c r="M9525" s="10"/>
      <c r="N9525"/>
      <c r="O9525"/>
      <c r="P9525" s="10"/>
    </row>
    <row r="9526" spans="13:16" x14ac:dyDescent="0.25">
      <c r="M9526" s="10"/>
      <c r="N9526"/>
      <c r="O9526"/>
      <c r="P9526" s="10"/>
    </row>
    <row r="9527" spans="13:16" x14ac:dyDescent="0.25">
      <c r="M9527" s="10"/>
      <c r="N9527"/>
      <c r="O9527"/>
      <c r="P9527" s="10"/>
    </row>
    <row r="9528" spans="13:16" x14ac:dyDescent="0.25">
      <c r="M9528" s="10"/>
      <c r="N9528"/>
      <c r="O9528"/>
      <c r="P9528" s="10"/>
    </row>
    <row r="9529" spans="13:16" x14ac:dyDescent="0.25">
      <c r="M9529" s="10"/>
      <c r="N9529"/>
      <c r="O9529"/>
      <c r="P9529" s="10"/>
    </row>
    <row r="9530" spans="13:16" x14ac:dyDescent="0.25">
      <c r="M9530" s="10"/>
      <c r="N9530"/>
      <c r="O9530"/>
      <c r="P9530" s="10"/>
    </row>
    <row r="9531" spans="13:16" x14ac:dyDescent="0.25">
      <c r="M9531" s="10"/>
      <c r="N9531"/>
      <c r="O9531"/>
      <c r="P9531" s="10"/>
    </row>
    <row r="9532" spans="13:16" x14ac:dyDescent="0.25">
      <c r="M9532" s="10"/>
      <c r="N9532"/>
      <c r="O9532"/>
      <c r="P9532" s="10"/>
    </row>
    <row r="9533" spans="13:16" x14ac:dyDescent="0.25">
      <c r="M9533" s="10"/>
      <c r="N9533"/>
      <c r="O9533"/>
      <c r="P9533" s="10"/>
    </row>
    <row r="9534" spans="13:16" x14ac:dyDescent="0.25">
      <c r="M9534" s="10"/>
      <c r="N9534"/>
      <c r="O9534"/>
      <c r="P9534" s="10"/>
    </row>
    <row r="9535" spans="13:16" x14ac:dyDescent="0.25">
      <c r="M9535" s="10"/>
      <c r="N9535"/>
      <c r="O9535"/>
      <c r="P9535" s="10"/>
    </row>
    <row r="9536" spans="13:16" x14ac:dyDescent="0.25">
      <c r="M9536" s="10"/>
      <c r="N9536"/>
      <c r="O9536"/>
      <c r="P9536" s="10"/>
    </row>
    <row r="9537" spans="13:16" x14ac:dyDescent="0.25">
      <c r="M9537" s="10"/>
      <c r="N9537"/>
      <c r="O9537"/>
      <c r="P9537" s="10"/>
    </row>
    <row r="9538" spans="13:16" x14ac:dyDescent="0.25">
      <c r="M9538" s="10"/>
      <c r="N9538"/>
      <c r="O9538"/>
      <c r="P9538" s="10"/>
    </row>
    <row r="9539" spans="13:16" x14ac:dyDescent="0.25">
      <c r="M9539" s="10"/>
      <c r="N9539"/>
      <c r="O9539"/>
      <c r="P9539" s="10"/>
    </row>
    <row r="9540" spans="13:16" x14ac:dyDescent="0.25">
      <c r="M9540" s="10"/>
      <c r="N9540"/>
      <c r="O9540"/>
      <c r="P9540" s="10"/>
    </row>
  </sheetData>
  <mergeCells count="9">
    <mergeCell ref="B4:F4"/>
    <mergeCell ref="H4:I4"/>
    <mergeCell ref="K4:L4"/>
    <mergeCell ref="N4:O4"/>
    <mergeCell ref="B5:C5"/>
    <mergeCell ref="E5:F5"/>
    <mergeCell ref="H5:I5"/>
    <mergeCell ref="K5:L5"/>
    <mergeCell ref="N5:O5"/>
  </mergeCells>
  <pageMargins left="0.75" right="0.75" top="1" bottom="1" header="0.5" footer="0.5"/>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524"/>
  <sheetViews>
    <sheetView topLeftCell="C1" zoomScaleNormal="100" zoomScaleSheetLayoutView="130" workbookViewId="0">
      <pane ySplit="6" topLeftCell="A7" activePane="bottomLeft" state="frozen"/>
      <selection pane="bottomLeft" activeCell="O7" sqref="O7"/>
    </sheetView>
  </sheetViews>
  <sheetFormatPr defaultColWidth="11" defaultRowHeight="15.75" x14ac:dyDescent="0.25"/>
  <cols>
    <col min="1" max="1" width="11.125" style="2" bestFit="1" customWidth="1"/>
    <col min="2" max="2" width="11" style="2"/>
    <col min="3" max="3" width="17.875" style="2" bestFit="1" customWidth="1"/>
    <col min="4" max="4" width="1.25" style="2" customWidth="1"/>
    <col min="5" max="5" width="11" style="2"/>
    <col min="6" max="6" width="17.875" style="2" bestFit="1" customWidth="1"/>
    <col min="7" max="7" width="0.875" style="2" customWidth="1"/>
    <col min="8" max="8" width="10.875" style="2" bestFit="1" customWidth="1"/>
    <col min="9" max="9" width="17.875" style="2" bestFit="1" customWidth="1"/>
    <col min="10" max="10" width="0.875" style="2" customWidth="1"/>
    <col min="11" max="11" width="11" style="2"/>
    <col min="12" max="12" width="17.875" style="2" bestFit="1" customWidth="1"/>
    <col min="13" max="13" width="0.75" style="2" customWidth="1"/>
    <col min="14" max="14" width="11" style="2"/>
    <col min="15" max="15" width="17.875" style="2" bestFit="1" customWidth="1"/>
  </cols>
  <sheetData>
    <row r="1" spans="1:16" ht="16.5" thickBot="1" x14ac:dyDescent="0.3">
      <c r="A1" s="10"/>
      <c r="B1" s="10"/>
      <c r="C1" s="10"/>
      <c r="D1" s="10"/>
      <c r="E1" s="10"/>
      <c r="F1" s="10"/>
      <c r="G1" s="10"/>
      <c r="H1" s="10"/>
      <c r="I1" s="10"/>
      <c r="J1" s="10"/>
      <c r="K1" s="10"/>
      <c r="L1" s="10"/>
      <c r="M1" s="10"/>
      <c r="N1" s="10"/>
      <c r="O1" s="10"/>
      <c r="P1" s="10"/>
    </row>
    <row r="2" spans="1:16" ht="20.25" thickBot="1" x14ac:dyDescent="0.35">
      <c r="A2" s="10"/>
      <c r="B2" s="10"/>
      <c r="C2" s="10"/>
      <c r="D2" s="10"/>
      <c r="E2" s="10"/>
      <c r="F2" s="26" t="s">
        <v>48</v>
      </c>
      <c r="G2" s="10"/>
      <c r="H2" s="10"/>
      <c r="I2" s="10"/>
      <c r="J2" s="10"/>
      <c r="K2" s="10"/>
      <c r="L2" s="10"/>
      <c r="M2" s="10"/>
      <c r="N2" s="10"/>
      <c r="O2" s="10"/>
      <c r="P2" s="10"/>
    </row>
    <row r="3" spans="1:16" ht="16.5" thickBot="1" x14ac:dyDescent="0.3">
      <c r="A3" s="10"/>
      <c r="B3" s="10"/>
      <c r="C3" s="10"/>
      <c r="D3" s="10"/>
      <c r="E3" s="10"/>
      <c r="F3" s="10"/>
      <c r="G3" s="10"/>
      <c r="H3" s="10"/>
      <c r="I3" s="10"/>
      <c r="J3" s="10"/>
      <c r="K3" s="10"/>
      <c r="L3" s="10"/>
      <c r="M3" s="10"/>
      <c r="N3" s="10"/>
      <c r="O3" s="10"/>
      <c r="P3" s="10"/>
    </row>
    <row r="4" spans="1:16" ht="18.75" x14ac:dyDescent="0.3">
      <c r="A4" s="10"/>
      <c r="B4" s="183" t="s">
        <v>6</v>
      </c>
      <c r="C4" s="184"/>
      <c r="D4" s="184"/>
      <c r="E4" s="184"/>
      <c r="F4" s="185"/>
      <c r="G4" s="10"/>
      <c r="H4" s="183" t="s">
        <v>7</v>
      </c>
      <c r="I4" s="185"/>
      <c r="J4" s="10"/>
      <c r="K4" s="183" t="s">
        <v>8</v>
      </c>
      <c r="L4" s="186"/>
      <c r="M4" s="10"/>
      <c r="N4" s="183" t="s">
        <v>15</v>
      </c>
      <c r="O4" s="185"/>
      <c r="P4" s="10"/>
    </row>
    <row r="5" spans="1:16" ht="16.5" thickBot="1" x14ac:dyDescent="0.3">
      <c r="A5" s="10"/>
      <c r="B5" s="187" t="s">
        <v>2</v>
      </c>
      <c r="C5" s="188"/>
      <c r="D5" s="12"/>
      <c r="E5" s="189" t="s">
        <v>14</v>
      </c>
      <c r="F5" s="190"/>
      <c r="G5" s="10"/>
      <c r="H5" s="191" t="s">
        <v>3</v>
      </c>
      <c r="I5" s="192"/>
      <c r="J5" s="10"/>
      <c r="K5" s="193" t="s">
        <v>4</v>
      </c>
      <c r="L5" s="194"/>
      <c r="M5" s="10"/>
      <c r="N5" s="195" t="s">
        <v>11</v>
      </c>
      <c r="O5" s="196"/>
      <c r="P5" s="10"/>
    </row>
    <row r="6" spans="1:16" s="1" customFormat="1" x14ac:dyDescent="0.25">
      <c r="A6" s="20" t="s">
        <v>0</v>
      </c>
      <c r="B6" s="3" t="s">
        <v>1</v>
      </c>
      <c r="C6" s="4" t="s">
        <v>45</v>
      </c>
      <c r="D6" s="13"/>
      <c r="E6" s="3" t="s">
        <v>1</v>
      </c>
      <c r="F6" s="4" t="s">
        <v>45</v>
      </c>
      <c r="G6" s="11"/>
      <c r="H6" s="3" t="s">
        <v>1</v>
      </c>
      <c r="I6" s="4" t="s">
        <v>45</v>
      </c>
      <c r="J6" s="11"/>
      <c r="K6" s="3" t="s">
        <v>1</v>
      </c>
      <c r="L6" s="4" t="s">
        <v>45</v>
      </c>
      <c r="M6" s="11"/>
      <c r="N6" s="3" t="s">
        <v>1</v>
      </c>
      <c r="O6" s="4" t="s">
        <v>45</v>
      </c>
      <c r="P6" s="11"/>
    </row>
    <row r="7" spans="1:16" x14ac:dyDescent="0.25">
      <c r="A7" s="23">
        <v>42186</v>
      </c>
      <c r="B7">
        <v>68.051276999999999</v>
      </c>
      <c r="C7" s="135" t="s">
        <v>5</v>
      </c>
      <c r="D7" s="12"/>
      <c r="E7" s="6">
        <v>56.469073999999999</v>
      </c>
      <c r="F7" s="135" t="s">
        <v>5</v>
      </c>
      <c r="G7" s="10"/>
      <c r="H7" s="6">
        <v>138.41999799999999</v>
      </c>
      <c r="I7" s="135" t="s">
        <v>5</v>
      </c>
      <c r="J7" s="10"/>
      <c r="K7" s="6">
        <v>112.432159</v>
      </c>
      <c r="L7" s="135" t="s">
        <v>5</v>
      </c>
      <c r="M7" s="10"/>
      <c r="N7" s="6">
        <v>114.13898500000001</v>
      </c>
      <c r="O7" s="135" t="s">
        <v>5</v>
      </c>
      <c r="P7" s="10"/>
    </row>
    <row r="8" spans="1:16" x14ac:dyDescent="0.25">
      <c r="A8" s="23">
        <v>42156</v>
      </c>
      <c r="B8">
        <v>66.788123999999996</v>
      </c>
      <c r="C8" s="16">
        <f>B7/B30-1</f>
        <v>0.58977740216698127</v>
      </c>
      <c r="D8" s="12"/>
      <c r="E8" s="6">
        <v>55.475140000000003</v>
      </c>
      <c r="F8" s="16">
        <f>E7/E30-1</f>
        <v>0.30604640710848741</v>
      </c>
      <c r="G8" s="10"/>
      <c r="H8" s="6">
        <v>129.38000500000001</v>
      </c>
      <c r="I8" s="16">
        <f>H7/H30-1</f>
        <v>0.87332521144031938</v>
      </c>
      <c r="J8" s="10"/>
      <c r="K8" s="6">
        <v>112.764427</v>
      </c>
      <c r="L8" s="16">
        <f>K7/K30-1</f>
        <v>8.7922678098947271E-2</v>
      </c>
      <c r="M8" s="10"/>
      <c r="N8" s="6">
        <v>115.27201100000001</v>
      </c>
      <c r="O8" s="16">
        <f>N7/N30-1</f>
        <v>0.15794663415378452</v>
      </c>
      <c r="P8" s="10"/>
    </row>
    <row r="9" spans="1:16" x14ac:dyDescent="0.25">
      <c r="A9" s="23">
        <v>42125</v>
      </c>
      <c r="B9">
        <v>68.309875000000005</v>
      </c>
      <c r="C9" s="16">
        <f t="shared" ref="C9:C72" si="0">B8/B31-1</f>
        <v>0.54027448928226884</v>
      </c>
      <c r="D9" s="12"/>
      <c r="E9" s="6">
        <v>58.886028000000003</v>
      </c>
      <c r="F9" s="16">
        <f t="shared" ref="F9:F72" si="1">E8/E31-1</f>
        <v>0.25961854555261898</v>
      </c>
      <c r="G9" s="10"/>
      <c r="H9" s="6">
        <v>121.480003</v>
      </c>
      <c r="I9" s="16">
        <f t="shared" ref="I9:I72" si="2">H8/H31-1</f>
        <v>0.73385151163824025</v>
      </c>
      <c r="J9" s="10"/>
      <c r="K9" s="6">
        <v>114.928696</v>
      </c>
      <c r="L9" s="16">
        <f t="shared" ref="L9:L72" si="3">K8/K31-1</f>
        <v>8.0244616177265859E-2</v>
      </c>
      <c r="M9" s="10"/>
      <c r="N9" s="6">
        <v>120.165138</v>
      </c>
      <c r="O9" s="16">
        <f t="shared" ref="O9:O72" si="4">N8/N31-1</f>
        <v>0.15376602197424027</v>
      </c>
      <c r="P9" s="10"/>
    </row>
    <row r="10" spans="1:16" x14ac:dyDescent="0.25">
      <c r="A10" s="23">
        <v>42095</v>
      </c>
      <c r="B10">
        <v>65.579284999999999</v>
      </c>
      <c r="C10" s="16">
        <f t="shared" si="0"/>
        <v>0.52588840497147937</v>
      </c>
      <c r="D10" s="12"/>
      <c r="E10" s="6">
        <v>57.599800000000002</v>
      </c>
      <c r="F10" s="16">
        <f t="shared" si="1"/>
        <v>0.38657637135683931</v>
      </c>
      <c r="G10" s="10"/>
      <c r="H10" s="6">
        <v>121.949997</v>
      </c>
      <c r="I10" s="16">
        <f t="shared" si="2"/>
        <v>0.77213709239370854</v>
      </c>
      <c r="J10" s="10"/>
      <c r="K10" s="6">
        <v>116.23085</v>
      </c>
      <c r="L10" s="16">
        <f t="shared" si="3"/>
        <v>0.11315486584176626</v>
      </c>
      <c r="M10" s="10"/>
      <c r="N10" s="6">
        <v>123.08528099999999</v>
      </c>
      <c r="O10" s="16">
        <f t="shared" si="4"/>
        <v>0.17558424532846306</v>
      </c>
      <c r="P10" s="10"/>
    </row>
    <row r="11" spans="1:16" x14ac:dyDescent="0.25">
      <c r="A11" s="23">
        <v>42065</v>
      </c>
      <c r="B11">
        <v>64.943848000000003</v>
      </c>
      <c r="C11" s="16">
        <f t="shared" si="0"/>
        <v>0.5028025005641299</v>
      </c>
      <c r="D11" s="12"/>
      <c r="E11" s="6">
        <v>55.588253000000002</v>
      </c>
      <c r="F11" s="16">
        <f t="shared" si="1"/>
        <v>0.36141883971494715</v>
      </c>
      <c r="G11" s="10"/>
      <c r="H11" s="6">
        <v>120.529999</v>
      </c>
      <c r="I11" s="16">
        <f t="shared" si="2"/>
        <v>0.76713510311157496</v>
      </c>
      <c r="J11" s="10"/>
      <c r="K11" s="6">
        <v>117.627281</v>
      </c>
      <c r="L11" s="16">
        <f t="shared" si="3"/>
        <v>8.8982158596447869E-2</v>
      </c>
      <c r="M11" s="10"/>
      <c r="N11" s="6">
        <v>127.45069100000001</v>
      </c>
      <c r="O11" s="16">
        <f t="shared" si="4"/>
        <v>0.16476077755177188</v>
      </c>
      <c r="P11" s="10"/>
    </row>
    <row r="12" spans="1:16" x14ac:dyDescent="0.25">
      <c r="A12" s="23">
        <v>42037</v>
      </c>
      <c r="B12">
        <v>67.344116</v>
      </c>
      <c r="C12" s="16">
        <f t="shared" si="0"/>
        <v>0.57664313673089929</v>
      </c>
      <c r="D12" s="12"/>
      <c r="E12" s="6">
        <v>56.158923999999999</v>
      </c>
      <c r="F12" s="16">
        <f t="shared" si="1"/>
        <v>0.30548786668358829</v>
      </c>
      <c r="G12" s="10"/>
      <c r="H12" s="6">
        <v>119.370003</v>
      </c>
      <c r="I12" s="16">
        <f t="shared" si="2"/>
        <v>0.90591390240626501</v>
      </c>
      <c r="J12" s="10"/>
      <c r="K12" s="6">
        <v>117.39823199999999</v>
      </c>
      <c r="L12" s="16">
        <f t="shared" si="3"/>
        <v>6.6605518523085161E-2</v>
      </c>
      <c r="M12" s="10"/>
      <c r="N12" s="6">
        <v>126.073685</v>
      </c>
      <c r="O12" s="16">
        <f t="shared" si="4"/>
        <v>0.12452901503827296</v>
      </c>
      <c r="P12" s="10"/>
    </row>
    <row r="13" spans="1:16" x14ac:dyDescent="0.25">
      <c r="A13" s="23">
        <v>42006</v>
      </c>
      <c r="B13">
        <v>63.158535000000001</v>
      </c>
      <c r="C13" s="16">
        <f t="shared" si="0"/>
        <v>0.62163035021029356</v>
      </c>
      <c r="D13" s="12"/>
      <c r="E13" s="6">
        <v>57.828152000000003</v>
      </c>
      <c r="F13" s="16">
        <f t="shared" si="1"/>
        <v>0.40243967246212975</v>
      </c>
      <c r="G13" s="10"/>
      <c r="H13" s="6">
        <v>106.08000199999999</v>
      </c>
      <c r="I13" s="16">
        <f t="shared" si="2"/>
        <v>0.94857993629056248</v>
      </c>
      <c r="J13" s="10"/>
      <c r="K13" s="6">
        <v>119.089806</v>
      </c>
      <c r="L13" s="16">
        <f t="shared" si="3"/>
        <v>8.7665773321998985E-2</v>
      </c>
      <c r="M13" s="10"/>
      <c r="N13" s="6">
        <v>134.31864899999999</v>
      </c>
      <c r="O13" s="16">
        <f t="shared" si="4"/>
        <v>0.16449318815873526</v>
      </c>
      <c r="P13" s="10"/>
    </row>
    <row r="14" spans="1:16" x14ac:dyDescent="0.25">
      <c r="A14" s="23">
        <v>41974</v>
      </c>
      <c r="B14">
        <v>64.964766999999995</v>
      </c>
      <c r="C14" s="16">
        <f t="shared" si="0"/>
        <v>0.62821416699832366</v>
      </c>
      <c r="D14" s="12"/>
      <c r="E14" s="6">
        <v>54.480105999999999</v>
      </c>
      <c r="F14" s="16">
        <f t="shared" si="1"/>
        <v>0.5082045113473781</v>
      </c>
      <c r="G14" s="10"/>
      <c r="H14" s="6">
        <v>109.44000200000001</v>
      </c>
      <c r="I14" s="16">
        <f t="shared" si="2"/>
        <v>0.88085103259393494</v>
      </c>
      <c r="J14" s="10"/>
      <c r="K14" s="6">
        <v>114.78338599999999</v>
      </c>
      <c r="L14" s="16">
        <f t="shared" si="3"/>
        <v>0.10282268152035767</v>
      </c>
      <c r="M14" s="10"/>
      <c r="N14" s="6">
        <v>122.312729</v>
      </c>
      <c r="O14" s="16">
        <f t="shared" si="4"/>
        <v>0.2354451017199497</v>
      </c>
      <c r="P14" s="10"/>
    </row>
    <row r="15" spans="1:16" x14ac:dyDescent="0.25">
      <c r="A15" s="23">
        <v>41946</v>
      </c>
      <c r="B15">
        <v>63.971214000000003</v>
      </c>
      <c r="C15" s="16">
        <f t="shared" si="0"/>
        <v>0.68606923671619757</v>
      </c>
      <c r="D15" s="12"/>
      <c r="E15" s="6">
        <v>57.508552999999999</v>
      </c>
      <c r="F15" s="16">
        <f t="shared" si="1"/>
        <v>0.40380128963427975</v>
      </c>
      <c r="G15" s="10"/>
      <c r="H15" s="6">
        <v>108.58000199999999</v>
      </c>
      <c r="I15" s="16">
        <f t="shared" si="2"/>
        <v>1.0247919338536899</v>
      </c>
      <c r="J15" s="10"/>
      <c r="K15" s="6">
        <v>114.80313099999999</v>
      </c>
      <c r="L15" s="16">
        <f t="shared" si="3"/>
        <v>7.4381069271348244E-2</v>
      </c>
      <c r="M15" s="10"/>
      <c r="N15" s="6">
        <v>118.46112100000001</v>
      </c>
      <c r="O15" s="16">
        <f t="shared" si="4"/>
        <v>0.13895164498763291</v>
      </c>
      <c r="P15" s="10"/>
    </row>
    <row r="16" spans="1:16" x14ac:dyDescent="0.25">
      <c r="A16" s="23">
        <v>41913</v>
      </c>
      <c r="B16">
        <v>59.703643999999997</v>
      </c>
      <c r="C16" s="16">
        <f t="shared" si="0"/>
        <v>0.72961669723021916</v>
      </c>
      <c r="D16" s="12"/>
      <c r="E16" s="6">
        <v>55.166316999999999</v>
      </c>
      <c r="F16" s="16">
        <f t="shared" si="1"/>
        <v>0.56544732101833461</v>
      </c>
      <c r="G16" s="10"/>
      <c r="H16" s="6">
        <v>111.91999800000001</v>
      </c>
      <c r="I16" s="16">
        <f t="shared" si="2"/>
        <v>1.2415360082893478</v>
      </c>
      <c r="J16" s="10"/>
      <c r="K16" s="6">
        <v>113.7659</v>
      </c>
      <c r="L16" s="16">
        <f t="shared" si="3"/>
        <v>6.0622003657105905E-2</v>
      </c>
      <c r="M16" s="10"/>
      <c r="N16" s="6">
        <v>115.047234</v>
      </c>
      <c r="O16" s="16">
        <f t="shared" si="4"/>
        <v>6.7949140102179006E-2</v>
      </c>
      <c r="P16" s="10"/>
    </row>
    <row r="17" spans="1:16" x14ac:dyDescent="0.25">
      <c r="A17" s="23">
        <v>41884</v>
      </c>
      <c r="B17">
        <v>52.764637</v>
      </c>
      <c r="C17" s="16">
        <f t="shared" si="0"/>
        <v>0.63439554803590914</v>
      </c>
      <c r="D17" s="12"/>
      <c r="E17" s="6">
        <v>56.442169</v>
      </c>
      <c r="F17" s="16">
        <f t="shared" si="1"/>
        <v>0.40110251805116159</v>
      </c>
      <c r="G17" s="10"/>
      <c r="H17" s="6">
        <v>88.400002000000001</v>
      </c>
      <c r="I17" s="16">
        <f t="shared" si="2"/>
        <v>1.3853368024440242</v>
      </c>
      <c r="J17" s="10"/>
      <c r="K17" s="6">
        <v>112.378868</v>
      </c>
      <c r="L17" s="16">
        <f t="shared" si="3"/>
        <v>4.7565574102737429E-2</v>
      </c>
      <c r="M17" s="10"/>
      <c r="N17" s="6">
        <v>111.89344800000001</v>
      </c>
      <c r="O17" s="16">
        <f t="shared" si="4"/>
        <v>1.137074412013539E-2</v>
      </c>
      <c r="P17" s="10"/>
    </row>
    <row r="18" spans="1:16" x14ac:dyDescent="0.25">
      <c r="A18" s="23">
        <v>41852</v>
      </c>
      <c r="B18">
        <v>52.554442999999999</v>
      </c>
      <c r="C18" s="16">
        <f t="shared" si="0"/>
        <v>0.56204334378156529</v>
      </c>
      <c r="D18" s="12"/>
      <c r="E18" s="6">
        <v>56.817982000000001</v>
      </c>
      <c r="F18" s="16">
        <f t="shared" si="1"/>
        <v>0.39172322420882</v>
      </c>
      <c r="G18" s="10"/>
      <c r="H18" s="6">
        <v>89.059997999999993</v>
      </c>
      <c r="I18" s="16">
        <f t="shared" si="2"/>
        <v>0.84898557103146688</v>
      </c>
      <c r="J18" s="10"/>
      <c r="K18" s="6">
        <v>114.300957</v>
      </c>
      <c r="L18" s="16">
        <f t="shared" si="3"/>
        <v>2.7307362617281505E-2</v>
      </c>
      <c r="M18" s="10"/>
      <c r="N18" s="6">
        <v>114.30800600000001</v>
      </c>
      <c r="O18" s="16">
        <f t="shared" si="4"/>
        <v>-4.9513903630594713E-3</v>
      </c>
      <c r="P18" s="10"/>
    </row>
    <row r="19" spans="1:16" x14ac:dyDescent="0.25">
      <c r="A19" s="23">
        <v>41821</v>
      </c>
      <c r="B19">
        <v>52.081775999999998</v>
      </c>
      <c r="C19" s="16">
        <f t="shared" si="0"/>
        <v>0.60772783967423072</v>
      </c>
      <c r="D19" s="12"/>
      <c r="E19" s="6">
        <v>53.632545</v>
      </c>
      <c r="F19" s="16">
        <f t="shared" si="1"/>
        <v>0.41745383219834031</v>
      </c>
      <c r="G19" s="10"/>
      <c r="H19" s="6">
        <v>90.730002999999996</v>
      </c>
      <c r="I19" s="16">
        <f t="shared" si="2"/>
        <v>1.0231712403452975</v>
      </c>
      <c r="J19" s="10"/>
      <c r="K19" s="6">
        <v>112.05532100000001</v>
      </c>
      <c r="L19" s="16">
        <f t="shared" si="3"/>
        <v>5.8943262406222496E-2</v>
      </c>
      <c r="M19" s="10"/>
      <c r="N19" s="6">
        <v>109.151901</v>
      </c>
      <c r="O19" s="16">
        <f t="shared" si="4"/>
        <v>1.160061806504209E-2</v>
      </c>
      <c r="P19" s="10"/>
    </row>
    <row r="20" spans="1:16" x14ac:dyDescent="0.25">
      <c r="A20" s="23">
        <v>41792</v>
      </c>
      <c r="B20">
        <v>52.007731999999997</v>
      </c>
      <c r="C20" s="16">
        <f t="shared" si="0"/>
        <v>0.66817963606481379</v>
      </c>
      <c r="D20" s="12"/>
      <c r="E20" s="6">
        <v>54.681750999999998</v>
      </c>
      <c r="F20" s="16">
        <f t="shared" si="1"/>
        <v>0.41504598206298637</v>
      </c>
      <c r="G20" s="10"/>
      <c r="H20" s="6">
        <v>91.209998999999996</v>
      </c>
      <c r="I20" s="16">
        <f t="shared" si="2"/>
        <v>1.2536017761352096</v>
      </c>
      <c r="J20" s="10"/>
      <c r="K20" s="6">
        <v>112.414497</v>
      </c>
      <c r="L20" s="16">
        <f t="shared" si="3"/>
        <v>4.9558963576910031E-2</v>
      </c>
      <c r="M20" s="10"/>
      <c r="N20" s="6">
        <v>108.431755</v>
      </c>
      <c r="O20" s="16">
        <f t="shared" si="4"/>
        <v>-5.8495862452496827E-2</v>
      </c>
      <c r="P20" s="10"/>
    </row>
    <row r="21" spans="1:16" x14ac:dyDescent="0.25">
      <c r="A21" s="23">
        <v>41760</v>
      </c>
      <c r="B21">
        <v>53.024635000000004</v>
      </c>
      <c r="C21" s="16">
        <f t="shared" si="0"/>
        <v>0.65803306302273268</v>
      </c>
      <c r="D21" s="12"/>
      <c r="E21" s="6">
        <v>54.282021</v>
      </c>
      <c r="F21" s="16">
        <f t="shared" si="1"/>
        <v>0.40614573498385753</v>
      </c>
      <c r="G21" s="10"/>
      <c r="H21" s="6">
        <v>78.129997000000003</v>
      </c>
      <c r="I21" s="16">
        <f t="shared" si="2"/>
        <v>1.3375191952844694</v>
      </c>
      <c r="J21" s="10"/>
      <c r="K21" s="6">
        <v>112.406952</v>
      </c>
      <c r="L21" s="16">
        <f t="shared" si="3"/>
        <v>5.235704505993688E-2</v>
      </c>
      <c r="M21" s="10"/>
      <c r="N21" s="6">
        <v>108.704933</v>
      </c>
      <c r="O21" s="16">
        <f t="shared" si="4"/>
        <v>-7.7042971853441222E-2</v>
      </c>
      <c r="P21" s="10"/>
    </row>
    <row r="22" spans="1:16" x14ac:dyDescent="0.25">
      <c r="A22" s="23">
        <v>41730</v>
      </c>
      <c r="B22">
        <v>49.914154000000003</v>
      </c>
      <c r="C22" s="16">
        <f t="shared" si="0"/>
        <v>0.76483628447166718</v>
      </c>
      <c r="D22" s="12"/>
      <c r="E22" s="6">
        <v>54.938735999999999</v>
      </c>
      <c r="F22" s="16">
        <f t="shared" si="1"/>
        <v>0.47677668760276082</v>
      </c>
      <c r="G22" s="10"/>
      <c r="H22" s="6">
        <v>81.650002000000001</v>
      </c>
      <c r="I22" s="16">
        <f t="shared" si="2"/>
        <v>0.93630733265463872</v>
      </c>
      <c r="J22" s="10"/>
      <c r="K22" s="6">
        <v>110.73011</v>
      </c>
      <c r="L22" s="16">
        <f t="shared" si="3"/>
        <v>8.8937594627692462E-2</v>
      </c>
      <c r="M22" s="10"/>
      <c r="N22" s="6">
        <v>105.590508</v>
      </c>
      <c r="O22" s="16">
        <f t="shared" si="4"/>
        <v>-3.9396927354910183E-2</v>
      </c>
      <c r="P22" s="10"/>
    </row>
    <row r="23" spans="1:16" x14ac:dyDescent="0.25">
      <c r="A23" s="23">
        <v>41701</v>
      </c>
      <c r="B23">
        <v>53.178367999999999</v>
      </c>
      <c r="C23" s="16">
        <f t="shared" si="0"/>
        <v>0.78287898527445243</v>
      </c>
      <c r="D23" s="12"/>
      <c r="E23" s="6">
        <v>53.259425999999998</v>
      </c>
      <c r="F23" s="16">
        <f t="shared" si="1"/>
        <v>0.67864080864805287</v>
      </c>
      <c r="G23" s="10"/>
      <c r="H23" s="6">
        <v>83.68</v>
      </c>
      <c r="I23" s="16">
        <f t="shared" si="2"/>
        <v>1.1890081552012912</v>
      </c>
      <c r="J23" s="10"/>
      <c r="K23" s="6">
        <v>109.277458</v>
      </c>
      <c r="L23" s="16">
        <f t="shared" si="3"/>
        <v>8.2042273071785132E-2</v>
      </c>
      <c r="M23" s="10"/>
      <c r="N23" s="6">
        <v>103.423569</v>
      </c>
      <c r="O23" s="16">
        <f t="shared" si="4"/>
        <v>-8.2577601688667679E-2</v>
      </c>
      <c r="P23" s="10"/>
    </row>
    <row r="24" spans="1:16" x14ac:dyDescent="0.25">
      <c r="A24" s="23">
        <v>41673</v>
      </c>
      <c r="B24">
        <v>55.661633000000002</v>
      </c>
      <c r="C24" s="16">
        <f t="shared" si="0"/>
        <v>0.78267122675311795</v>
      </c>
      <c r="D24" s="12"/>
      <c r="E24" s="6">
        <v>53.051723000000003</v>
      </c>
      <c r="F24" s="16">
        <f t="shared" si="1"/>
        <v>0.55848772506505417</v>
      </c>
      <c r="G24" s="10"/>
      <c r="H24" s="6">
        <v>93.779999000000004</v>
      </c>
      <c r="I24" s="16">
        <f t="shared" si="2"/>
        <v>1.0946182204100574</v>
      </c>
      <c r="J24" s="10"/>
      <c r="K24" s="6">
        <v>109.30922700000001</v>
      </c>
      <c r="L24" s="16">
        <f t="shared" si="3"/>
        <v>7.5932439283699305E-2</v>
      </c>
      <c r="M24" s="10"/>
      <c r="N24" s="6">
        <v>102.671829</v>
      </c>
      <c r="O24" s="16">
        <f t="shared" si="4"/>
        <v>-2.0303717911921426E-2</v>
      </c>
      <c r="P24" s="10"/>
    </row>
    <row r="25" spans="1:16" x14ac:dyDescent="0.25">
      <c r="A25" s="23">
        <v>41641</v>
      </c>
      <c r="B25">
        <v>52.976944000000003</v>
      </c>
      <c r="C25" s="16">
        <f t="shared" si="0"/>
        <v>0.94466445984354253</v>
      </c>
      <c r="D25" s="12"/>
      <c r="E25" s="6">
        <v>49.309525000000001</v>
      </c>
      <c r="F25" s="16">
        <f t="shared" si="1"/>
        <v>0.58636880103538513</v>
      </c>
      <c r="G25" s="10"/>
      <c r="H25" s="6">
        <v>105.449997</v>
      </c>
      <c r="I25" s="16">
        <f t="shared" si="2"/>
        <v>1.441551653215309</v>
      </c>
      <c r="J25" s="10"/>
      <c r="K25" s="6">
        <v>108.071899</v>
      </c>
      <c r="L25" s="16">
        <f t="shared" si="3"/>
        <v>8.7891853210851911E-2</v>
      </c>
      <c r="M25" s="10"/>
      <c r="N25" s="6">
        <v>102.13658100000001</v>
      </c>
      <c r="O25" s="16">
        <f t="shared" si="4"/>
        <v>1.9591994497340171E-2</v>
      </c>
      <c r="P25" s="10"/>
    </row>
    <row r="26" spans="1:16" x14ac:dyDescent="0.25">
      <c r="A26" s="23">
        <v>41610</v>
      </c>
      <c r="B26">
        <v>54.759810999999999</v>
      </c>
      <c r="C26" s="16">
        <f t="shared" si="0"/>
        <v>0.87679401284470027</v>
      </c>
      <c r="D26" s="12"/>
      <c r="E26" s="6">
        <v>46.591309000000003</v>
      </c>
      <c r="F26" s="16">
        <f t="shared" si="1"/>
        <v>0.49988756058048245</v>
      </c>
      <c r="G26" s="10"/>
      <c r="H26" s="6">
        <v>102.129997</v>
      </c>
      <c r="I26" s="16">
        <f t="shared" si="2"/>
        <v>1.7918982525814133</v>
      </c>
      <c r="J26" s="10"/>
      <c r="K26" s="6">
        <v>106.074699</v>
      </c>
      <c r="L26" s="16">
        <f t="shared" si="3"/>
        <v>6.0291602832321045E-2</v>
      </c>
      <c r="M26" s="10"/>
      <c r="N26" s="6">
        <v>96.080832999999998</v>
      </c>
      <c r="O26" s="16">
        <f t="shared" si="4"/>
        <v>-2.8687977145425148E-2</v>
      </c>
      <c r="P26" s="10"/>
    </row>
    <row r="27" spans="1:16" x14ac:dyDescent="0.25">
      <c r="A27" s="23">
        <v>41579</v>
      </c>
      <c r="B27">
        <v>50.033374999999999</v>
      </c>
      <c r="C27" s="16">
        <f t="shared" si="0"/>
        <v>1.2474599428693383</v>
      </c>
      <c r="D27" s="12"/>
      <c r="E27" s="6">
        <v>45.969555</v>
      </c>
      <c r="F27" s="16">
        <f t="shared" si="1"/>
        <v>0.41350209408744654</v>
      </c>
      <c r="G27" s="10"/>
      <c r="H27" s="6">
        <v>102.610001</v>
      </c>
      <c r="I27" s="16">
        <f t="shared" si="2"/>
        <v>1.9072016536521024</v>
      </c>
      <c r="J27" s="10"/>
      <c r="K27" s="6">
        <v>105.847252</v>
      </c>
      <c r="L27" s="16">
        <f t="shared" si="3"/>
        <v>5.7690254587340117E-2</v>
      </c>
      <c r="M27" s="10"/>
      <c r="N27" s="6">
        <v>97.911445999999998</v>
      </c>
      <c r="O27" s="16">
        <f t="shared" si="4"/>
        <v>-0.11000724539339424</v>
      </c>
      <c r="P27" s="10"/>
    </row>
    <row r="28" spans="1:16" x14ac:dyDescent="0.25">
      <c r="A28" s="23">
        <v>41548</v>
      </c>
      <c r="B28">
        <v>48.266055999999999</v>
      </c>
      <c r="C28" s="16">
        <f t="shared" si="0"/>
        <v>1.0354763708443926</v>
      </c>
      <c r="D28" s="12"/>
      <c r="E28" s="6">
        <v>41.596770999999997</v>
      </c>
      <c r="F28" s="16">
        <f t="shared" si="1"/>
        <v>0.41572522235139187</v>
      </c>
      <c r="G28" s="10"/>
      <c r="H28" s="6">
        <v>96.709998999999996</v>
      </c>
      <c r="I28" s="16">
        <f t="shared" si="2"/>
        <v>2.4078378476307587</v>
      </c>
      <c r="J28" s="10"/>
      <c r="K28" s="6">
        <v>105.99494900000001</v>
      </c>
      <c r="L28" s="16">
        <f t="shared" si="3"/>
        <v>7.8059645552285506E-2</v>
      </c>
      <c r="M28" s="10"/>
      <c r="N28" s="6">
        <v>100.63179</v>
      </c>
      <c r="O28" s="16">
        <f t="shared" si="4"/>
        <v>-9.6042392446766933E-2</v>
      </c>
      <c r="P28" s="10"/>
    </row>
    <row r="29" spans="1:16" x14ac:dyDescent="0.25">
      <c r="A29" s="23">
        <v>41520</v>
      </c>
      <c r="B29">
        <v>46.899085999999997</v>
      </c>
      <c r="C29" s="16">
        <f t="shared" si="0"/>
        <v>1.0559144529987945</v>
      </c>
      <c r="D29" s="12"/>
      <c r="E29" s="6">
        <v>43.921543</v>
      </c>
      <c r="F29" s="16">
        <f t="shared" si="1"/>
        <v>0.36714812750421566</v>
      </c>
      <c r="G29" s="10"/>
      <c r="H29" s="6">
        <v>87.470000999999996</v>
      </c>
      <c r="I29" s="16">
        <f t="shared" si="2"/>
        <v>2.0174727618556245</v>
      </c>
      <c r="J29" s="10"/>
      <c r="K29" s="6">
        <v>104.11243399999999</v>
      </c>
      <c r="L29" s="16">
        <f t="shared" si="3"/>
        <v>0.11722149247434843</v>
      </c>
      <c r="M29" s="10"/>
      <c r="N29" s="6">
        <v>99.212615999999997</v>
      </c>
      <c r="O29" s="16">
        <f t="shared" si="4"/>
        <v>-3.892168071127966E-2</v>
      </c>
      <c r="P29" s="10"/>
    </row>
    <row r="30" spans="1:16" x14ac:dyDescent="0.25">
      <c r="A30" s="23">
        <v>41487</v>
      </c>
      <c r="B30">
        <v>42.805537999999999</v>
      </c>
      <c r="C30" s="16">
        <f t="shared" si="0"/>
        <v>1.0819477715688555</v>
      </c>
      <c r="D30" s="12"/>
      <c r="E30" s="6">
        <v>43.236651999999999</v>
      </c>
      <c r="F30" s="16">
        <f t="shared" si="1"/>
        <v>0.49585841938616171</v>
      </c>
      <c r="G30" s="10"/>
      <c r="H30" s="6">
        <v>73.889999000000003</v>
      </c>
      <c r="I30" s="16">
        <f t="shared" si="2"/>
        <v>1.770668387709851</v>
      </c>
      <c r="J30" s="10"/>
      <c r="K30" s="6">
        <v>103.345726</v>
      </c>
      <c r="L30" s="16">
        <f t="shared" si="3"/>
        <v>6.2738702313586359E-2</v>
      </c>
      <c r="M30" s="10"/>
      <c r="N30" s="6">
        <v>98.570160000000001</v>
      </c>
      <c r="O30" s="16">
        <f t="shared" si="4"/>
        <v>-3.3628387577208985E-2</v>
      </c>
      <c r="P30" s="10"/>
    </row>
    <row r="31" spans="1:16" x14ac:dyDescent="0.25">
      <c r="A31" s="23">
        <v>41456</v>
      </c>
      <c r="B31">
        <v>43.361182999999997</v>
      </c>
      <c r="C31" s="16">
        <f t="shared" si="0"/>
        <v>1.0673722577536715</v>
      </c>
      <c r="D31" s="12"/>
      <c r="E31" s="6">
        <v>44.041221999999998</v>
      </c>
      <c r="F31" s="16">
        <f t="shared" si="1"/>
        <v>0.55358955125093767</v>
      </c>
      <c r="G31" s="10"/>
      <c r="H31" s="6">
        <v>74.620002999999997</v>
      </c>
      <c r="I31" s="16">
        <f t="shared" si="2"/>
        <v>1.92286376887406</v>
      </c>
      <c r="J31" s="10"/>
      <c r="K31" s="6">
        <v>104.387863</v>
      </c>
      <c r="L31" s="16">
        <f t="shared" si="3"/>
        <v>8.1386097767854659E-2</v>
      </c>
      <c r="M31" s="10"/>
      <c r="N31" s="6">
        <v>99.909347999999994</v>
      </c>
      <c r="O31" s="16">
        <f t="shared" si="4"/>
        <v>-7.6651211130107089E-2</v>
      </c>
      <c r="P31" s="10"/>
    </row>
    <row r="32" spans="1:16" x14ac:dyDescent="0.25">
      <c r="A32" s="23">
        <v>41428</v>
      </c>
      <c r="B32">
        <v>44.767280999999997</v>
      </c>
      <c r="C32" s="16">
        <f t="shared" si="0"/>
        <v>1.0427347194091157</v>
      </c>
      <c r="D32" s="12"/>
      <c r="E32" s="6">
        <v>42.468651000000001</v>
      </c>
      <c r="F32" s="16">
        <f t="shared" si="1"/>
        <v>0.58216396016003258</v>
      </c>
      <c r="G32" s="10"/>
      <c r="H32" s="6">
        <v>68.550003000000004</v>
      </c>
      <c r="I32" s="16">
        <f t="shared" si="2"/>
        <v>1.9575902893380892</v>
      </c>
      <c r="J32" s="10"/>
      <c r="K32" s="6">
        <v>103.245918</v>
      </c>
      <c r="L32" s="16">
        <f t="shared" si="3"/>
        <v>9.61263588336283E-2</v>
      </c>
      <c r="M32" s="10"/>
      <c r="N32" s="6">
        <v>102.217377</v>
      </c>
      <c r="O32" s="16">
        <f t="shared" si="4"/>
        <v>5.9488925760508238E-2</v>
      </c>
      <c r="P32" s="10"/>
    </row>
    <row r="33" spans="1:16" x14ac:dyDescent="0.25">
      <c r="A33" s="23">
        <v>41395</v>
      </c>
      <c r="B33">
        <v>43.637993000000002</v>
      </c>
      <c r="C33" s="16">
        <f t="shared" si="0"/>
        <v>1.1704611722268821</v>
      </c>
      <c r="D33" s="12"/>
      <c r="E33" s="6">
        <v>42.308655000000002</v>
      </c>
      <c r="F33" s="16">
        <f t="shared" si="1"/>
        <v>0.47962695910905162</v>
      </c>
      <c r="G33" s="10"/>
      <c r="H33" s="6">
        <v>69.010002</v>
      </c>
      <c r="I33" s="16">
        <f t="shared" si="2"/>
        <v>1.6892900353079643</v>
      </c>
      <c r="J33" s="10"/>
      <c r="K33" s="6">
        <v>106.733475</v>
      </c>
      <c r="L33" s="16">
        <f t="shared" si="3"/>
        <v>8.7825036006588419E-2</v>
      </c>
      <c r="M33" s="10"/>
      <c r="N33" s="6">
        <v>105.674301</v>
      </c>
      <c r="O33" s="16">
        <f t="shared" si="4"/>
        <v>0.18875669442914678</v>
      </c>
      <c r="P33" s="10"/>
    </row>
    <row r="34" spans="1:16" x14ac:dyDescent="0.25">
      <c r="A34" s="23">
        <v>41365</v>
      </c>
      <c r="B34">
        <v>41.191215999999997</v>
      </c>
      <c r="C34" s="16">
        <f t="shared" si="0"/>
        <v>1.1478495758884826</v>
      </c>
      <c r="D34" s="12"/>
      <c r="E34" s="6">
        <v>42.580444</v>
      </c>
      <c r="F34" s="16">
        <f t="shared" si="1"/>
        <v>0.42559982225092763</v>
      </c>
      <c r="G34" s="10"/>
      <c r="H34" s="6">
        <v>63.240001999999997</v>
      </c>
      <c r="I34" s="16">
        <f t="shared" si="2"/>
        <v>1.5769230553800204</v>
      </c>
      <c r="J34" s="10"/>
      <c r="K34" s="6">
        <v>110.281898</v>
      </c>
      <c r="L34" s="16">
        <f t="shared" si="3"/>
        <v>0.15189989086608424</v>
      </c>
      <c r="M34" s="10"/>
      <c r="N34" s="6">
        <v>113.336952</v>
      </c>
      <c r="O34" s="16">
        <f t="shared" si="4"/>
        <v>0.2832131081896605</v>
      </c>
      <c r="P34" s="10"/>
    </row>
    <row r="35" spans="1:16" x14ac:dyDescent="0.25">
      <c r="A35" s="23">
        <v>41334</v>
      </c>
      <c r="B35">
        <v>41.528647999999997</v>
      </c>
      <c r="C35" s="16">
        <f t="shared" si="0"/>
        <v>1.1074562198999902</v>
      </c>
      <c r="D35" s="12"/>
      <c r="E35" s="6">
        <v>40.043736000000003</v>
      </c>
      <c r="F35" s="16">
        <f t="shared" si="1"/>
        <v>0.39268663327175424</v>
      </c>
      <c r="G35" s="10"/>
      <c r="H35" s="6">
        <v>61.259998000000003</v>
      </c>
      <c r="I35" s="16">
        <f t="shared" si="2"/>
        <v>1.4887840220385673</v>
      </c>
      <c r="J35" s="10"/>
      <c r="K35" s="6">
        <v>107.93594400000001</v>
      </c>
      <c r="L35" s="16">
        <f t="shared" si="3"/>
        <v>0.18070736386843267</v>
      </c>
      <c r="M35" s="10"/>
      <c r="N35" s="6">
        <v>108.264854</v>
      </c>
      <c r="O35" s="16">
        <f t="shared" si="4"/>
        <v>0.34428986316269872</v>
      </c>
      <c r="P35" s="10"/>
    </row>
    <row r="36" spans="1:16" x14ac:dyDescent="0.25">
      <c r="A36" s="23">
        <v>41306</v>
      </c>
      <c r="B36">
        <v>38.790066000000003</v>
      </c>
      <c r="C36" s="16">
        <f t="shared" si="0"/>
        <v>1.2087934648646268</v>
      </c>
      <c r="D36" s="12"/>
      <c r="E36" s="6">
        <v>38.342381000000003</v>
      </c>
      <c r="F36" s="16">
        <f t="shared" si="1"/>
        <v>0.3388633081228789</v>
      </c>
      <c r="G36" s="10"/>
      <c r="H36" s="6">
        <v>56.400002000000001</v>
      </c>
      <c r="I36" s="16">
        <f t="shared" si="2"/>
        <v>1.4711575445277312</v>
      </c>
      <c r="J36" s="10"/>
      <c r="K36" s="6">
        <v>107.98635899999999</v>
      </c>
      <c r="L36" s="16">
        <f t="shared" si="3"/>
        <v>0.17026128772654214</v>
      </c>
      <c r="M36" s="10"/>
      <c r="N36" s="6">
        <v>108.720856</v>
      </c>
      <c r="O36" s="16">
        <f t="shared" si="4"/>
        <v>0.32808323590281252</v>
      </c>
      <c r="P36" s="10"/>
    </row>
    <row r="37" spans="1:16" x14ac:dyDescent="0.25">
      <c r="A37" s="23">
        <v>41276</v>
      </c>
      <c r="B37">
        <v>38.530307999999998</v>
      </c>
      <c r="C37" s="16">
        <f t="shared" si="0"/>
        <v>1.1892444224310093</v>
      </c>
      <c r="D37" s="12"/>
      <c r="E37" s="6">
        <v>38.808987000000002</v>
      </c>
      <c r="F37" s="16">
        <f t="shared" si="1"/>
        <v>0.39615656213463102</v>
      </c>
      <c r="G37" s="10"/>
      <c r="H37" s="6">
        <v>54.049999</v>
      </c>
      <c r="I37" s="16">
        <f t="shared" si="2"/>
        <v>1.3787433310309294</v>
      </c>
      <c r="J37" s="10"/>
      <c r="K37" s="6">
        <v>106.836754</v>
      </c>
      <c r="L37" s="16">
        <f t="shared" si="3"/>
        <v>0.2001294236357205</v>
      </c>
      <c r="M37" s="10"/>
      <c r="N37" s="6">
        <v>107.390625</v>
      </c>
      <c r="O37" s="16">
        <f t="shared" si="4"/>
        <v>0.36487330856594857</v>
      </c>
      <c r="P37" s="10"/>
    </row>
    <row r="38" spans="1:16" x14ac:dyDescent="0.25">
      <c r="A38" s="23">
        <v>41246</v>
      </c>
      <c r="B38">
        <v>36.985774999999997</v>
      </c>
      <c r="C38" s="16">
        <f t="shared" si="0"/>
        <v>1.1915521884148754</v>
      </c>
      <c r="D38" s="12"/>
      <c r="E38" s="6">
        <v>36.736179</v>
      </c>
      <c r="F38" s="16">
        <f t="shared" si="1"/>
        <v>0.44897364550190222</v>
      </c>
      <c r="G38" s="10"/>
      <c r="H38" s="6">
        <v>48.439999</v>
      </c>
      <c r="I38" s="16">
        <f t="shared" si="2"/>
        <v>1.4434898985764062</v>
      </c>
      <c r="J38" s="10"/>
      <c r="K38" s="6">
        <v>108.241325</v>
      </c>
      <c r="L38" s="16">
        <f t="shared" si="3"/>
        <v>0.18093534844636783</v>
      </c>
      <c r="M38" s="10"/>
      <c r="N38" s="6">
        <v>110.923935</v>
      </c>
      <c r="O38" s="16">
        <f t="shared" si="4"/>
        <v>0.34856893420074231</v>
      </c>
      <c r="P38" s="10"/>
    </row>
    <row r="39" spans="1:16" x14ac:dyDescent="0.25">
      <c r="A39" s="23">
        <v>41214</v>
      </c>
      <c r="B39">
        <v>36.529494999999997</v>
      </c>
      <c r="C39" s="16">
        <f t="shared" si="0"/>
        <v>1.2045114977006741</v>
      </c>
      <c r="D39" s="12"/>
      <c r="E39" s="6">
        <v>39.373505000000002</v>
      </c>
      <c r="F39" s="16">
        <f t="shared" si="1"/>
        <v>0.34677314931042735</v>
      </c>
      <c r="G39" s="10"/>
      <c r="H39" s="6">
        <v>46.919998</v>
      </c>
      <c r="I39" s="16">
        <f t="shared" si="2"/>
        <v>1.3344577831325299</v>
      </c>
      <c r="J39" s="10"/>
      <c r="K39" s="6">
        <v>108.600266</v>
      </c>
      <c r="L39" s="16">
        <f t="shared" si="3"/>
        <v>0.20938306420085162</v>
      </c>
      <c r="M39" s="10"/>
      <c r="N39" s="6">
        <v>113.75376900000001</v>
      </c>
      <c r="O39" s="16">
        <f t="shared" si="4"/>
        <v>0.41592456019371693</v>
      </c>
      <c r="P39" s="10"/>
    </row>
    <row r="40" spans="1:16" x14ac:dyDescent="0.25">
      <c r="A40" s="23">
        <v>41183</v>
      </c>
      <c r="B40">
        <v>33.779240000000001</v>
      </c>
      <c r="C40" s="16">
        <f t="shared" si="0"/>
        <v>1.1609188664016656</v>
      </c>
      <c r="D40" s="12"/>
      <c r="E40" s="6">
        <v>40.555599000000001</v>
      </c>
      <c r="F40" s="16">
        <f t="shared" si="1"/>
        <v>0.32851115802794029</v>
      </c>
      <c r="G40" s="10"/>
      <c r="H40" s="6">
        <v>47.810001</v>
      </c>
      <c r="I40" s="16">
        <f t="shared" si="2"/>
        <v>1.2601155105973025</v>
      </c>
      <c r="J40" s="10"/>
      <c r="K40" s="6">
        <v>109.39167</v>
      </c>
      <c r="L40" s="16">
        <f t="shared" si="3"/>
        <v>0.21384114405968879</v>
      </c>
      <c r="M40" s="10"/>
      <c r="N40" s="6">
        <v>112.450233</v>
      </c>
      <c r="O40" s="16">
        <f t="shared" si="4"/>
        <v>0.40730677427445805</v>
      </c>
      <c r="P40" s="10"/>
    </row>
    <row r="41" spans="1:16" x14ac:dyDescent="0.25">
      <c r="A41" s="23">
        <v>41156</v>
      </c>
      <c r="B41">
        <v>32.688643999999996</v>
      </c>
      <c r="C41" s="16">
        <f t="shared" si="0"/>
        <v>0.90433538073724251</v>
      </c>
      <c r="D41" s="12"/>
      <c r="E41" s="6">
        <v>40.084538000000002</v>
      </c>
      <c r="F41" s="16">
        <f t="shared" si="1"/>
        <v>0.44599015079719928</v>
      </c>
      <c r="G41" s="10"/>
      <c r="H41" s="6">
        <v>44.02</v>
      </c>
      <c r="I41" s="16">
        <f t="shared" si="2"/>
        <v>1.3424792258696718</v>
      </c>
      <c r="J41" s="10"/>
      <c r="K41" s="6">
        <v>107.938698</v>
      </c>
      <c r="L41" s="16">
        <f t="shared" si="3"/>
        <v>0.21349172314547427</v>
      </c>
      <c r="M41" s="10"/>
      <c r="N41" s="6">
        <v>112.997169</v>
      </c>
      <c r="O41" s="16">
        <f t="shared" si="4"/>
        <v>0.33971950704047638</v>
      </c>
      <c r="P41" s="10"/>
    </row>
    <row r="42" spans="1:16" x14ac:dyDescent="0.25">
      <c r="A42" s="23">
        <v>41122</v>
      </c>
      <c r="B42">
        <v>31.220724000000001</v>
      </c>
      <c r="C42" s="16">
        <f t="shared" si="0"/>
        <v>0.74472089285592258</v>
      </c>
      <c r="D42" s="12"/>
      <c r="E42" s="6">
        <v>37.901626999999998</v>
      </c>
      <c r="F42" s="16">
        <f t="shared" si="1"/>
        <v>0.35677060706478625</v>
      </c>
      <c r="G42" s="10"/>
      <c r="H42" s="6">
        <v>40.259998000000003</v>
      </c>
      <c r="I42" s="16">
        <f t="shared" si="2"/>
        <v>1.1567858892699658</v>
      </c>
      <c r="J42" s="10"/>
      <c r="K42" s="6">
        <v>106.76419799999999</v>
      </c>
      <c r="L42" s="16">
        <f t="shared" si="3"/>
        <v>0.17803235860584454</v>
      </c>
      <c r="M42" s="10"/>
      <c r="N42" s="6">
        <v>115.933533</v>
      </c>
      <c r="O42" s="16">
        <f t="shared" si="4"/>
        <v>0.32349378505128312</v>
      </c>
      <c r="P42" s="10"/>
    </row>
    <row r="43" spans="1:16" x14ac:dyDescent="0.25">
      <c r="A43" s="23">
        <v>41092</v>
      </c>
      <c r="B43">
        <v>31.367125999999999</v>
      </c>
      <c r="C43" s="16">
        <f t="shared" si="0"/>
        <v>0.75388704206956114</v>
      </c>
      <c r="D43" s="12"/>
      <c r="E43" s="6">
        <v>38.887684</v>
      </c>
      <c r="F43" s="16">
        <f t="shared" si="1"/>
        <v>0.26545823597819762</v>
      </c>
      <c r="G43" s="10"/>
      <c r="H43" s="6">
        <v>39.020000000000003</v>
      </c>
      <c r="I43" s="16">
        <f t="shared" si="2"/>
        <v>0.9970237103174604</v>
      </c>
      <c r="J43" s="10"/>
      <c r="K43" s="6">
        <v>106.82163199999999</v>
      </c>
      <c r="L43" s="16">
        <f t="shared" si="3"/>
        <v>0.16215242194427582</v>
      </c>
      <c r="M43" s="10"/>
      <c r="N43" s="6">
        <v>117.48299400000001</v>
      </c>
      <c r="O43" s="16">
        <f t="shared" si="4"/>
        <v>0.29719883299300576</v>
      </c>
      <c r="P43" s="10"/>
    </row>
    <row r="44" spans="1:16" x14ac:dyDescent="0.25">
      <c r="A44" s="23">
        <v>41061</v>
      </c>
      <c r="B44">
        <v>30.045072999999999</v>
      </c>
      <c r="C44" s="16">
        <f t="shared" si="0"/>
        <v>0.89699033686063556</v>
      </c>
      <c r="D44" s="12"/>
      <c r="E44" s="6">
        <v>36.757095</v>
      </c>
      <c r="F44" s="16">
        <f t="shared" si="1"/>
        <v>0.37355306075270178</v>
      </c>
      <c r="G44" s="10"/>
      <c r="H44" s="6">
        <v>40.349997999999999</v>
      </c>
      <c r="I44" s="16">
        <f t="shared" si="2"/>
        <v>1.2541884606694662</v>
      </c>
      <c r="J44" s="10"/>
      <c r="K44" s="6">
        <v>103.226257</v>
      </c>
      <c r="L44" s="16">
        <f t="shared" si="3"/>
        <v>0.16808660321143876</v>
      </c>
      <c r="M44" s="10"/>
      <c r="N44" s="6">
        <v>113.16321600000001</v>
      </c>
      <c r="O44" s="16">
        <f t="shared" si="4"/>
        <v>0.28140478611032749</v>
      </c>
      <c r="P44" s="10"/>
    </row>
    <row r="45" spans="1:16" x14ac:dyDescent="0.25">
      <c r="A45" s="23">
        <v>41030</v>
      </c>
      <c r="B45">
        <v>27.996378</v>
      </c>
      <c r="C45" s="16">
        <f t="shared" si="0"/>
        <v>0.71162481822041679</v>
      </c>
      <c r="D45" s="12"/>
      <c r="E45" s="6">
        <v>32.728107000000001</v>
      </c>
      <c r="F45" s="16">
        <f t="shared" si="1"/>
        <v>0.32467131878316513</v>
      </c>
      <c r="G45" s="10"/>
      <c r="H45" s="6">
        <v>37.299999</v>
      </c>
      <c r="I45" s="16">
        <f t="shared" si="2"/>
        <v>1.4558732805842971</v>
      </c>
      <c r="J45" s="10"/>
      <c r="K45" s="6">
        <v>102.334366</v>
      </c>
      <c r="L45" s="16">
        <f t="shared" si="3"/>
        <v>0.16100207278382683</v>
      </c>
      <c r="M45" s="10"/>
      <c r="N45" s="6">
        <v>115.094757</v>
      </c>
      <c r="O45" s="16">
        <f t="shared" si="4"/>
        <v>0.33785617383748123</v>
      </c>
      <c r="P45" s="10"/>
    </row>
    <row r="46" spans="1:16" x14ac:dyDescent="0.25">
      <c r="A46" s="23">
        <v>41001</v>
      </c>
      <c r="B46">
        <v>29.830721</v>
      </c>
      <c r="C46" s="16">
        <f t="shared" si="0"/>
        <v>0.65352522849950101</v>
      </c>
      <c r="D46" s="12"/>
      <c r="E46" s="6">
        <v>34.173786</v>
      </c>
      <c r="F46" s="16">
        <f t="shared" si="1"/>
        <v>0.16227121855400406</v>
      </c>
      <c r="G46" s="10"/>
      <c r="H46" s="6">
        <v>39.950001</v>
      </c>
      <c r="I46" s="16">
        <f t="shared" si="2"/>
        <v>1.4033504510309278</v>
      </c>
      <c r="J46" s="10"/>
      <c r="K46" s="6">
        <v>101.565353</v>
      </c>
      <c r="L46" s="16">
        <f t="shared" si="3"/>
        <v>0.17526468425862429</v>
      </c>
      <c r="M46" s="10"/>
      <c r="N46" s="6">
        <v>105.566971</v>
      </c>
      <c r="O46" s="16">
        <f t="shared" si="4"/>
        <v>0.3478145368618657</v>
      </c>
      <c r="P46" s="10"/>
    </row>
    <row r="47" spans="1:16" x14ac:dyDescent="0.25">
      <c r="A47" s="23">
        <v>40969</v>
      </c>
      <c r="B47">
        <v>28.622744000000001</v>
      </c>
      <c r="C47" s="16">
        <f t="shared" si="0"/>
        <v>0.72028680057513728</v>
      </c>
      <c r="D47" s="12"/>
      <c r="E47" s="6">
        <v>33.442238000000003</v>
      </c>
      <c r="F47" s="16">
        <f t="shared" si="1"/>
        <v>0.27368921542541447</v>
      </c>
      <c r="G47" s="10"/>
      <c r="H47" s="6">
        <v>38.409999999999997</v>
      </c>
      <c r="I47" s="16">
        <f t="shared" si="2"/>
        <v>1.4614911275415894</v>
      </c>
      <c r="J47" s="10"/>
      <c r="K47" s="6">
        <v>100.478027</v>
      </c>
      <c r="L47" s="16">
        <f t="shared" si="3"/>
        <v>0.20467452894797988</v>
      </c>
      <c r="M47" s="10"/>
      <c r="N47" s="6">
        <v>100.698936</v>
      </c>
      <c r="O47" s="16">
        <f t="shared" si="4"/>
        <v>0.30791455595181638</v>
      </c>
      <c r="P47" s="10"/>
    </row>
    <row r="48" spans="1:16" x14ac:dyDescent="0.25">
      <c r="A48" s="23">
        <v>40940</v>
      </c>
      <c r="B48">
        <v>28.227361999999999</v>
      </c>
      <c r="C48" s="16">
        <f t="shared" si="0"/>
        <v>0.32752050734435278</v>
      </c>
      <c r="D48" s="12"/>
      <c r="E48" s="6">
        <v>32.875481000000001</v>
      </c>
      <c r="F48" s="16">
        <f t="shared" si="1"/>
        <v>0.19840224682517227</v>
      </c>
      <c r="G48" s="10"/>
      <c r="H48" s="6">
        <v>37.770000000000003</v>
      </c>
      <c r="I48" s="16">
        <f t="shared" si="2"/>
        <v>1.2541078489373327</v>
      </c>
      <c r="J48" s="10"/>
      <c r="K48" s="6">
        <v>101.926582</v>
      </c>
      <c r="L48" s="16">
        <f t="shared" si="3"/>
        <v>0.17618601016561675</v>
      </c>
      <c r="M48" s="10"/>
      <c r="N48" s="6">
        <v>105.15321400000001</v>
      </c>
      <c r="O48" s="16">
        <f t="shared" si="4"/>
        <v>0.31133472939651319</v>
      </c>
      <c r="P48" s="10"/>
    </row>
    <row r="49" spans="1:16" x14ac:dyDescent="0.25">
      <c r="A49" s="23">
        <v>40911</v>
      </c>
      <c r="B49">
        <v>24.365200000000002</v>
      </c>
      <c r="C49" s="16">
        <f t="shared" si="0"/>
        <v>0.2976772945474071</v>
      </c>
      <c r="D49" s="12"/>
      <c r="E49" s="6">
        <v>32.961613</v>
      </c>
      <c r="F49" s="16">
        <f t="shared" si="1"/>
        <v>0.10523060084768177</v>
      </c>
      <c r="G49" s="10"/>
      <c r="H49" s="6">
        <v>35.130001</v>
      </c>
      <c r="I49" s="16">
        <f t="shared" si="2"/>
        <v>1.015474919957311</v>
      </c>
      <c r="J49" s="10"/>
      <c r="K49" s="6">
        <v>100.289001</v>
      </c>
      <c r="L49" s="16">
        <f t="shared" si="3"/>
        <v>0.21590610738040872</v>
      </c>
      <c r="M49" s="10"/>
      <c r="N49" s="6">
        <v>107.95687100000001</v>
      </c>
      <c r="O49" s="16">
        <f t="shared" si="4"/>
        <v>0.41482671822156481</v>
      </c>
      <c r="P49" s="10"/>
    </row>
    <row r="50" spans="1:16" x14ac:dyDescent="0.25">
      <c r="A50" s="23">
        <v>40878</v>
      </c>
      <c r="B50">
        <v>24.580670999999999</v>
      </c>
      <c r="C50" s="16">
        <f t="shared" si="0"/>
        <v>0.19564908024351513</v>
      </c>
      <c r="D50" s="12"/>
      <c r="E50" s="6">
        <v>32.470675999999997</v>
      </c>
      <c r="F50" s="16">
        <f t="shared" si="1"/>
        <v>0.13399945889955411</v>
      </c>
      <c r="G50" s="10"/>
      <c r="H50" s="6">
        <v>30.110001</v>
      </c>
      <c r="I50" s="16">
        <f t="shared" si="2"/>
        <v>0.9344714207048459</v>
      </c>
      <c r="J50" s="10"/>
      <c r="K50" s="6">
        <v>98.183113000000006</v>
      </c>
      <c r="L50" s="16">
        <f t="shared" si="3"/>
        <v>0.20416958046429157</v>
      </c>
      <c r="M50" s="10"/>
      <c r="N50" s="6">
        <v>108.314201</v>
      </c>
      <c r="O50" s="16">
        <f t="shared" si="4"/>
        <v>0.42266581063524145</v>
      </c>
      <c r="P50" s="10"/>
    </row>
    <row r="51" spans="1:16" x14ac:dyDescent="0.25">
      <c r="A51" s="23">
        <v>40848</v>
      </c>
      <c r="B51">
        <v>23.476685</v>
      </c>
      <c r="C51" s="16">
        <f t="shared" si="0"/>
        <v>0.25589808925788882</v>
      </c>
      <c r="D51" s="12"/>
      <c r="E51" s="6">
        <v>30.425943</v>
      </c>
      <c r="F51" s="16">
        <f t="shared" si="1"/>
        <v>7.9072751850070899E-2</v>
      </c>
      <c r="G51" s="10"/>
      <c r="H51" s="6">
        <v>32.049999</v>
      </c>
      <c r="I51" s="16">
        <f t="shared" si="2"/>
        <v>0.60758147357180992</v>
      </c>
      <c r="J51" s="10"/>
      <c r="K51" s="6">
        <v>94.873711</v>
      </c>
      <c r="L51" s="16">
        <f t="shared" si="3"/>
        <v>0.18485736340884995</v>
      </c>
      <c r="M51" s="10"/>
      <c r="N51" s="6">
        <v>104.70716899999999</v>
      </c>
      <c r="O51" s="16">
        <f t="shared" si="4"/>
        <v>0.4224866760810766</v>
      </c>
      <c r="P51" s="10"/>
    </row>
    <row r="52" spans="1:16" x14ac:dyDescent="0.25">
      <c r="A52" s="23">
        <v>40819</v>
      </c>
      <c r="B52">
        <v>22.526543</v>
      </c>
      <c r="C52" s="16">
        <f t="shared" si="0"/>
        <v>0.12502121093814944</v>
      </c>
      <c r="D52" s="12"/>
      <c r="E52" s="6">
        <v>29.362099000000001</v>
      </c>
      <c r="F52" s="16">
        <f t="shared" si="1"/>
        <v>5.6503199812019567E-2</v>
      </c>
      <c r="G52" s="10"/>
      <c r="H52" s="6">
        <v>31.57</v>
      </c>
      <c r="I52" s="16">
        <f t="shared" si="2"/>
        <v>0.60974379708689108</v>
      </c>
      <c r="J52" s="10"/>
      <c r="K52" s="6">
        <v>97.966164000000006</v>
      </c>
      <c r="L52" s="16">
        <f t="shared" si="3"/>
        <v>0.15921083690587934</v>
      </c>
      <c r="M52" s="10"/>
      <c r="N52" s="6">
        <v>102.665077</v>
      </c>
      <c r="O52" s="16">
        <f t="shared" si="4"/>
        <v>0.41213624943734173</v>
      </c>
      <c r="P52" s="10"/>
    </row>
    <row r="53" spans="1:16" x14ac:dyDescent="0.25">
      <c r="A53" s="23">
        <v>40787</v>
      </c>
      <c r="B53">
        <v>20.705287999999999</v>
      </c>
      <c r="C53" s="16">
        <f t="shared" si="0"/>
        <v>0.16558227078577215</v>
      </c>
      <c r="D53" s="12"/>
      <c r="E53" s="6">
        <v>27.830164</v>
      </c>
      <c r="F53" s="16">
        <f t="shared" si="1"/>
        <v>3.9375460712009147E-2</v>
      </c>
      <c r="G53" s="10"/>
      <c r="H53" s="6">
        <v>25.280000999999999</v>
      </c>
      <c r="I53" s="16">
        <f t="shared" si="2"/>
        <v>0.58008008008008005</v>
      </c>
      <c r="J53" s="10"/>
      <c r="K53" s="6">
        <v>95.567832999999993</v>
      </c>
      <c r="L53" s="16">
        <f t="shared" si="3"/>
        <v>0.17224986735838943</v>
      </c>
      <c r="M53" s="10"/>
      <c r="N53" s="6">
        <v>106.752899</v>
      </c>
      <c r="O53" s="16">
        <f t="shared" si="4"/>
        <v>0.29673371633209267</v>
      </c>
      <c r="P53" s="10"/>
    </row>
    <row r="54" spans="1:16" x14ac:dyDescent="0.25">
      <c r="A54" s="23">
        <v>40756</v>
      </c>
      <c r="B54">
        <v>21.227025999999999</v>
      </c>
      <c r="C54" s="16">
        <f t="shared" si="0"/>
        <v>0.14722050152314181</v>
      </c>
      <c r="D54" s="12"/>
      <c r="E54" s="6">
        <v>27.836067</v>
      </c>
      <c r="F54" s="16">
        <f t="shared" si="1"/>
        <v>0.15331966376474959</v>
      </c>
      <c r="G54" s="10"/>
      <c r="H54" s="6">
        <v>25.23</v>
      </c>
      <c r="I54" s="16">
        <f t="shared" si="2"/>
        <v>0.32912728706624605</v>
      </c>
      <c r="J54" s="10"/>
      <c r="K54" s="6">
        <v>95.233421000000007</v>
      </c>
      <c r="L54" s="16">
        <f t="shared" si="3"/>
        <v>0.16588008539798627</v>
      </c>
      <c r="M54" s="10"/>
      <c r="N54" s="6">
        <v>94.299567999999994</v>
      </c>
      <c r="O54" s="16">
        <f t="shared" si="4"/>
        <v>0.36472041556327595</v>
      </c>
      <c r="P54" s="10"/>
    </row>
    <row r="55" spans="1:16" x14ac:dyDescent="0.25">
      <c r="A55" s="23">
        <v>40725</v>
      </c>
      <c r="B55">
        <v>20.625699999999998</v>
      </c>
      <c r="C55" s="16">
        <f t="shared" si="0"/>
        <v>0.28929967613575247</v>
      </c>
      <c r="D55" s="12"/>
      <c r="E55" s="6">
        <v>28.702269000000001</v>
      </c>
      <c r="F55" s="16">
        <f t="shared" si="1"/>
        <v>0.12803493998362825</v>
      </c>
      <c r="G55" s="10"/>
      <c r="H55" s="6">
        <v>25.49</v>
      </c>
      <c r="I55" s="16">
        <f t="shared" si="2"/>
        <v>0.47630193095377416</v>
      </c>
      <c r="J55" s="10"/>
      <c r="K55" s="6">
        <v>94.910408000000004</v>
      </c>
      <c r="L55" s="16">
        <f t="shared" si="3"/>
        <v>0.15602464216599143</v>
      </c>
      <c r="M55" s="10"/>
      <c r="N55" s="6">
        <v>85.986794000000003</v>
      </c>
      <c r="O55" s="16">
        <f t="shared" si="4"/>
        <v>0.1739806160097479</v>
      </c>
      <c r="P55" s="10"/>
    </row>
    <row r="56" spans="1:16" x14ac:dyDescent="0.25">
      <c r="A56" s="23">
        <v>40695</v>
      </c>
      <c r="B56">
        <v>20.317062</v>
      </c>
      <c r="C56" s="16">
        <f t="shared" si="0"/>
        <v>0.21771238190509523</v>
      </c>
      <c r="D56" s="12"/>
      <c r="E56" s="6">
        <v>29.677792</v>
      </c>
      <c r="F56" s="16">
        <f t="shared" si="1"/>
        <v>0.14816878955093782</v>
      </c>
      <c r="G56" s="10"/>
      <c r="H56" s="6">
        <v>26.780000999999999</v>
      </c>
      <c r="I56" s="16">
        <f t="shared" si="2"/>
        <v>0.67367038739330254</v>
      </c>
      <c r="J56" s="10"/>
      <c r="K56" s="6">
        <v>92.658637999999996</v>
      </c>
      <c r="L56" s="16">
        <f t="shared" si="3"/>
        <v>0.17236837812814954</v>
      </c>
      <c r="M56" s="10"/>
      <c r="N56" s="6">
        <v>82.351326</v>
      </c>
      <c r="O56" s="16">
        <f t="shared" si="4"/>
        <v>9.680488658252373E-2</v>
      </c>
      <c r="P56" s="10"/>
    </row>
    <row r="57" spans="1:16" x14ac:dyDescent="0.25">
      <c r="A57" s="23">
        <v>40665</v>
      </c>
      <c r="B57">
        <v>19.545466999999999</v>
      </c>
      <c r="C57" s="16">
        <f t="shared" si="0"/>
        <v>0.30483513252574723</v>
      </c>
      <c r="D57" s="12"/>
      <c r="E57" s="6">
        <v>30.574318000000002</v>
      </c>
      <c r="F57" s="16">
        <f t="shared" si="1"/>
        <v>0.28292725607092795</v>
      </c>
      <c r="G57" s="10"/>
      <c r="H57" s="6">
        <v>25.41</v>
      </c>
      <c r="I57" s="16">
        <f t="shared" si="2"/>
        <v>0.7389611038961037</v>
      </c>
      <c r="J57" s="10"/>
      <c r="K57" s="6">
        <v>93.403244000000001</v>
      </c>
      <c r="L57" s="16">
        <f t="shared" si="3"/>
        <v>0.15954769917001133</v>
      </c>
      <c r="M57" s="10"/>
      <c r="N57" s="6">
        <v>84.309905999999998</v>
      </c>
      <c r="O57" s="16">
        <f t="shared" si="4"/>
        <v>7.3866606164244564E-2</v>
      </c>
      <c r="P57" s="10"/>
    </row>
    <row r="58" spans="1:16" x14ac:dyDescent="0.25">
      <c r="A58" s="23">
        <v>40634</v>
      </c>
      <c r="B58">
        <v>18.801507999999998</v>
      </c>
      <c r="C58" s="16">
        <f t="shared" si="0"/>
        <v>0.31979864722689211</v>
      </c>
      <c r="D58" s="12"/>
      <c r="E58" s="6">
        <v>29.908756</v>
      </c>
      <c r="F58" s="16">
        <f t="shared" si="1"/>
        <v>0.41858741268475108</v>
      </c>
      <c r="G58" s="10"/>
      <c r="H58" s="6">
        <v>24.790001</v>
      </c>
      <c r="I58" s="16">
        <f t="shared" si="2"/>
        <v>0.62676056338028174</v>
      </c>
      <c r="J58" s="10"/>
      <c r="K58" s="6">
        <v>92.232346000000007</v>
      </c>
      <c r="L58" s="16">
        <f t="shared" si="3"/>
        <v>0.22301510887101395</v>
      </c>
      <c r="M58" s="10"/>
      <c r="N58" s="6">
        <v>81.519630000000006</v>
      </c>
      <c r="O58" s="16">
        <f t="shared" si="4"/>
        <v>0.10573941694325706</v>
      </c>
      <c r="P58" s="10"/>
    </row>
    <row r="59" spans="1:16" x14ac:dyDescent="0.25">
      <c r="A59" s="23">
        <v>40603</v>
      </c>
      <c r="B59">
        <v>17.718471999999998</v>
      </c>
      <c r="C59" s="16">
        <f t="shared" si="0"/>
        <v>0.1673756352606337</v>
      </c>
      <c r="D59" s="12"/>
      <c r="E59" s="6">
        <v>27.462809</v>
      </c>
      <c r="F59" s="16">
        <f t="shared" si="1"/>
        <v>0.4264734435733315</v>
      </c>
      <c r="G59" s="12"/>
      <c r="H59" s="6">
        <v>23.709999</v>
      </c>
      <c r="I59" s="16">
        <f t="shared" si="2"/>
        <v>0.47559538545210622</v>
      </c>
      <c r="J59" s="12"/>
      <c r="K59" s="6">
        <v>89.978927999999996</v>
      </c>
      <c r="L59" s="16">
        <f t="shared" si="3"/>
        <v>0.24260233569615797</v>
      </c>
      <c r="M59" s="10"/>
      <c r="N59" s="6">
        <v>79.656372000000005</v>
      </c>
      <c r="O59" s="16">
        <f t="shared" si="4"/>
        <v>7.7174612607495474E-2</v>
      </c>
      <c r="P59" s="10"/>
    </row>
    <row r="60" spans="1:16" x14ac:dyDescent="0.25">
      <c r="A60" s="23">
        <v>40575</v>
      </c>
      <c r="B60">
        <v>17.581287</v>
      </c>
      <c r="C60" s="16">
        <f t="shared" si="0"/>
        <v>0.14855224561327995</v>
      </c>
      <c r="D60"/>
      <c r="E60" s="6">
        <v>26.783777000000001</v>
      </c>
      <c r="F60" s="16">
        <f t="shared" si="1"/>
        <v>0.4902941092518045</v>
      </c>
      <c r="G60"/>
      <c r="H60" s="6">
        <v>22.120000999999998</v>
      </c>
      <c r="I60" s="16">
        <f t="shared" si="2"/>
        <v>0.43696963636363639</v>
      </c>
      <c r="J60"/>
      <c r="K60" s="6">
        <v>90.467911000000001</v>
      </c>
      <c r="L60" s="16">
        <f t="shared" si="3"/>
        <v>0.24032927261030856</v>
      </c>
      <c r="M60"/>
      <c r="N60" s="6">
        <v>79.633026000000001</v>
      </c>
      <c r="O60" s="16">
        <f t="shared" si="4"/>
        <v>1.3663020847019869E-2</v>
      </c>
    </row>
    <row r="61" spans="1:16" x14ac:dyDescent="0.25">
      <c r="A61" s="23">
        <v>40546</v>
      </c>
      <c r="B61">
        <v>16.777311000000001</v>
      </c>
      <c r="C61" s="16">
        <f t="shared" si="0"/>
        <v>0.33151592442359923</v>
      </c>
      <c r="D61"/>
      <c r="E61" s="6">
        <v>27.277183999999998</v>
      </c>
      <c r="F61" s="16">
        <f t="shared" si="1"/>
        <v>0.31706634993343807</v>
      </c>
      <c r="G61"/>
      <c r="H61" s="6">
        <v>20.75</v>
      </c>
      <c r="I61" s="16">
        <f t="shared" si="2"/>
        <v>0.51196179084073812</v>
      </c>
      <c r="J61"/>
      <c r="K61" s="6">
        <v>89.501273999999995</v>
      </c>
      <c r="L61" s="16">
        <f t="shared" si="3"/>
        <v>0.28169692544310032</v>
      </c>
      <c r="M61"/>
      <c r="N61" s="6">
        <v>78.340286000000006</v>
      </c>
      <c r="O61" s="16">
        <f t="shared" si="4"/>
        <v>-5.7083620136527902E-2</v>
      </c>
    </row>
    <row r="62" spans="1:16" x14ac:dyDescent="0.25">
      <c r="A62" s="23">
        <v>40513</v>
      </c>
      <c r="B62">
        <v>16.904612</v>
      </c>
      <c r="C62" s="16">
        <f t="shared" si="0"/>
        <v>0.24575663889401844</v>
      </c>
      <c r="D62"/>
      <c r="E62" s="6">
        <v>29.637315999999998</v>
      </c>
      <c r="F62" s="16">
        <f t="shared" si="1"/>
        <v>0.50752047410886814</v>
      </c>
      <c r="G62"/>
      <c r="H62" s="6">
        <v>20.76</v>
      </c>
      <c r="I62" s="16">
        <f t="shared" si="2"/>
        <v>0.52461425422483465</v>
      </c>
      <c r="J62"/>
      <c r="K62" s="6">
        <v>89.468269000000006</v>
      </c>
      <c r="L62" s="16">
        <f t="shared" si="3"/>
        <v>0.27398497368212249</v>
      </c>
      <c r="M62"/>
      <c r="N62" s="6">
        <v>80.830826000000002</v>
      </c>
      <c r="O62" s="16">
        <f t="shared" si="4"/>
        <v>-3.4847222626557817E-2</v>
      </c>
    </row>
    <row r="63" spans="1:16" x14ac:dyDescent="0.25">
      <c r="A63" s="23">
        <v>40483</v>
      </c>
      <c r="B63">
        <v>17.738073</v>
      </c>
      <c r="C63" s="16">
        <f t="shared" si="0"/>
        <v>0.44522748513873656</v>
      </c>
      <c r="D63"/>
      <c r="E63" s="6">
        <v>28.046939999999999</v>
      </c>
      <c r="F63" s="16">
        <f t="shared" si="1"/>
        <v>0.38839105336097179</v>
      </c>
      <c r="G63"/>
      <c r="H63" s="6">
        <v>20.41</v>
      </c>
      <c r="I63" s="16">
        <f t="shared" si="2"/>
        <v>0.64892772041302638</v>
      </c>
      <c r="J63"/>
      <c r="K63" s="6">
        <v>90.146202000000002</v>
      </c>
      <c r="L63" s="16">
        <f t="shared" si="3"/>
        <v>0.20724244245132484</v>
      </c>
      <c r="M63"/>
      <c r="N63" s="6">
        <v>83.935654</v>
      </c>
      <c r="O63" s="16">
        <f t="shared" si="4"/>
        <v>-1.9419183764280534E-2</v>
      </c>
    </row>
    <row r="64" spans="1:16" x14ac:dyDescent="0.25">
      <c r="A64" s="23">
        <v>40452</v>
      </c>
      <c r="B64">
        <v>18.735744</v>
      </c>
      <c r="C64" s="16">
        <f t="shared" si="0"/>
        <v>0.42685254981877252</v>
      </c>
      <c r="D64"/>
      <c r="E64" s="6">
        <v>29.544079</v>
      </c>
      <c r="F64" s="16">
        <f t="shared" si="1"/>
        <v>0.23393118725842221</v>
      </c>
      <c r="G64"/>
      <c r="H64" s="6">
        <v>20.41</v>
      </c>
      <c r="I64" s="16">
        <f t="shared" si="2"/>
        <v>0.70367278797996646</v>
      </c>
      <c r="J64"/>
      <c r="K64" s="6">
        <v>91.626259000000005</v>
      </c>
      <c r="L64" s="16">
        <f t="shared" si="3"/>
        <v>0.19449155990898537</v>
      </c>
      <c r="M64"/>
      <c r="N64" s="6">
        <v>85.377937000000003</v>
      </c>
      <c r="O64" s="16">
        <f t="shared" si="4"/>
        <v>-0.11484660591005358</v>
      </c>
    </row>
    <row r="65" spans="1:15" x14ac:dyDescent="0.25">
      <c r="A65" s="23">
        <v>40422</v>
      </c>
      <c r="B65">
        <v>17.800875000000001</v>
      </c>
      <c r="C65" s="16">
        <f t="shared" si="0"/>
        <v>0.50395105606323876</v>
      </c>
      <c r="D65"/>
      <c r="E65" s="6">
        <v>29.950911000000001</v>
      </c>
      <c r="F65" s="16">
        <f t="shared" si="1"/>
        <v>0.50017911818606353</v>
      </c>
      <c r="G65"/>
      <c r="H65" s="6">
        <v>20.16</v>
      </c>
      <c r="I65" s="16">
        <f t="shared" si="2"/>
        <v>0.61599366587490101</v>
      </c>
      <c r="J65"/>
      <c r="K65" s="6">
        <v>91.867637999999999</v>
      </c>
      <c r="L65" s="16">
        <f t="shared" si="3"/>
        <v>0.38182384819495563</v>
      </c>
      <c r="M65"/>
      <c r="N65" s="6">
        <v>89.372214999999997</v>
      </c>
      <c r="O65" s="16">
        <f t="shared" si="4"/>
        <v>2.3284062297620034E-2</v>
      </c>
    </row>
    <row r="66" spans="1:15" x14ac:dyDescent="0.25">
      <c r="A66" s="23">
        <v>40392</v>
      </c>
      <c r="B66">
        <v>16.535205999999999</v>
      </c>
      <c r="C66" s="16">
        <f t="shared" si="0"/>
        <v>0.35953525426221988</v>
      </c>
      <c r="D66"/>
      <c r="E66" s="6">
        <v>28.311744999999998</v>
      </c>
      <c r="F66" s="16">
        <f t="shared" si="1"/>
        <v>0.3129811085519596</v>
      </c>
      <c r="G66"/>
      <c r="H66" s="6">
        <v>17.309999000000001</v>
      </c>
      <c r="I66" s="16">
        <f t="shared" si="2"/>
        <v>0.48344370860927155</v>
      </c>
      <c r="J66"/>
      <c r="K66" s="6">
        <v>91.450096000000002</v>
      </c>
      <c r="L66" s="16">
        <f t="shared" si="3"/>
        <v>0.4319294338503914</v>
      </c>
      <c r="M66"/>
      <c r="N66" s="6">
        <v>91.682968000000002</v>
      </c>
      <c r="O66" s="16">
        <f t="shared" si="4"/>
        <v>0.22477511605885292</v>
      </c>
    </row>
    <row r="67" spans="1:15" x14ac:dyDescent="0.25">
      <c r="A67" s="23">
        <v>40360</v>
      </c>
      <c r="B67">
        <v>17.553539000000001</v>
      </c>
      <c r="C67" s="16">
        <f t="shared" si="0"/>
        <v>0.13861977314789975</v>
      </c>
      <c r="D67"/>
      <c r="E67" s="6">
        <v>27.748087000000002</v>
      </c>
      <c r="F67" s="16">
        <f t="shared" si="1"/>
        <v>0.21713492233236131</v>
      </c>
      <c r="G67"/>
      <c r="H67" s="6">
        <v>16.43</v>
      </c>
      <c r="I67" s="16">
        <f t="shared" si="2"/>
        <v>0.14106783124588018</v>
      </c>
      <c r="J67"/>
      <c r="K67" s="6">
        <v>88.911345999999995</v>
      </c>
      <c r="L67" s="16">
        <f t="shared" si="3"/>
        <v>0.39775318556710793</v>
      </c>
      <c r="M67"/>
      <c r="N67" s="6">
        <v>84.585487000000001</v>
      </c>
      <c r="O67" s="16">
        <f t="shared" si="4"/>
        <v>0.2330640643329811</v>
      </c>
    </row>
    <row r="68" spans="1:15" x14ac:dyDescent="0.25">
      <c r="A68" s="23">
        <v>40330</v>
      </c>
      <c r="B68">
        <v>16.931328000000001</v>
      </c>
      <c r="C68" s="16">
        <f t="shared" si="0"/>
        <v>-2.2336036618637478E-2</v>
      </c>
      <c r="D68"/>
      <c r="E68" s="6">
        <v>28.158752</v>
      </c>
      <c r="F68" s="16">
        <f t="shared" si="1"/>
        <v>6.7095557130735672E-2</v>
      </c>
      <c r="G68"/>
      <c r="H68" s="6">
        <v>15.52</v>
      </c>
      <c r="I68" s="16">
        <f t="shared" si="2"/>
        <v>1.3571931744104315E-2</v>
      </c>
      <c r="J68"/>
      <c r="K68" s="6">
        <v>87.073463000000004</v>
      </c>
      <c r="L68" s="16">
        <f t="shared" si="3"/>
        <v>0.21312876070533093</v>
      </c>
      <c r="M68"/>
      <c r="N68" s="6">
        <v>85.393615999999994</v>
      </c>
      <c r="O68" s="16">
        <f t="shared" si="4"/>
        <v>0.15439885597186742</v>
      </c>
    </row>
    <row r="69" spans="1:15" x14ac:dyDescent="0.25">
      <c r="A69" s="23">
        <v>40301</v>
      </c>
      <c r="B69">
        <v>17.340551000000001</v>
      </c>
      <c r="C69" s="16">
        <f t="shared" si="0"/>
        <v>-1.8918837169872971E-2</v>
      </c>
      <c r="D69"/>
      <c r="E69" s="6">
        <v>26.830552999999998</v>
      </c>
      <c r="F69" s="16">
        <f t="shared" si="1"/>
        <v>0.17406144824646619</v>
      </c>
      <c r="G69"/>
      <c r="H69" s="6">
        <v>16.23</v>
      </c>
      <c r="I69" s="16">
        <f t="shared" si="2"/>
        <v>-2.8785982478097716E-2</v>
      </c>
      <c r="J69"/>
      <c r="K69" s="6">
        <v>84.309371999999996</v>
      </c>
      <c r="L69" s="16">
        <f t="shared" si="3"/>
        <v>0.18977140354211208</v>
      </c>
      <c r="M69"/>
      <c r="N69" s="6">
        <v>80.713965999999999</v>
      </c>
      <c r="O69" s="16">
        <f t="shared" si="4"/>
        <v>0.19735234108225441</v>
      </c>
    </row>
    <row r="70" spans="1:15" x14ac:dyDescent="0.25">
      <c r="A70" s="23">
        <v>40269</v>
      </c>
      <c r="B70">
        <v>21.561056000000001</v>
      </c>
      <c r="C70" s="16">
        <f t="shared" si="0"/>
        <v>-9.7156466455586399E-2</v>
      </c>
      <c r="D70"/>
      <c r="E70" s="6">
        <v>27.905687</v>
      </c>
      <c r="F70" s="16">
        <f t="shared" si="1"/>
        <v>-2.3489666637234952E-2</v>
      </c>
      <c r="G70"/>
      <c r="H70" s="6">
        <v>17.040001</v>
      </c>
      <c r="I70" s="16">
        <f t="shared" si="2"/>
        <v>0.19602063375092116</v>
      </c>
      <c r="J70"/>
      <c r="K70" s="6">
        <v>85.426986999999997</v>
      </c>
      <c r="L70" s="16">
        <f t="shared" si="3"/>
        <v>0.15649830828455369</v>
      </c>
      <c r="M70"/>
      <c r="N70" s="6">
        <v>76.791175999999993</v>
      </c>
      <c r="O70" s="16">
        <f t="shared" si="4"/>
        <v>0.12757877313974175</v>
      </c>
    </row>
    <row r="71" spans="1:15" x14ac:dyDescent="0.25">
      <c r="A71" s="23">
        <v>40238</v>
      </c>
      <c r="B71">
        <v>21.752220000000001</v>
      </c>
      <c r="C71" s="16">
        <f t="shared" si="0"/>
        <v>5.6941503260941273E-2</v>
      </c>
      <c r="D71"/>
      <c r="E71" s="6">
        <v>29.745359000000001</v>
      </c>
      <c r="F71" s="16">
        <f t="shared" si="1"/>
        <v>-7.63393607107965E-3</v>
      </c>
      <c r="G71"/>
      <c r="H71" s="6">
        <v>18.739999999999998</v>
      </c>
      <c r="I71" s="16">
        <f t="shared" si="2"/>
        <v>8.121833756345187E-2</v>
      </c>
      <c r="J71"/>
      <c r="K71" s="6">
        <v>83.827674999999999</v>
      </c>
      <c r="L71" s="16">
        <f t="shared" si="3"/>
        <v>0.15669162665865954</v>
      </c>
      <c r="M71"/>
      <c r="N71" s="6">
        <v>74.322327000000001</v>
      </c>
      <c r="O71" s="16">
        <f t="shared" si="4"/>
        <v>0.1012443670004779</v>
      </c>
    </row>
    <row r="72" spans="1:15" x14ac:dyDescent="0.25">
      <c r="A72" s="23">
        <v>40210</v>
      </c>
      <c r="B72">
        <v>20.378219999999999</v>
      </c>
      <c r="C72" s="16">
        <f t="shared" si="0"/>
        <v>0.10349610226614669</v>
      </c>
      <c r="D72"/>
      <c r="E72" s="6">
        <v>29.066692</v>
      </c>
      <c r="F72" s="16">
        <f t="shared" si="1"/>
        <v>8.3370046186809432E-2</v>
      </c>
      <c r="G72"/>
      <c r="H72" s="6">
        <v>18.16</v>
      </c>
      <c r="I72" s="16">
        <f t="shared" si="2"/>
        <v>0.29509329647546623</v>
      </c>
      <c r="J72"/>
      <c r="K72" s="6">
        <v>83.284782000000007</v>
      </c>
      <c r="L72" s="16">
        <f t="shared" si="3"/>
        <v>0.11000790652634684</v>
      </c>
      <c r="M72"/>
      <c r="N72" s="6">
        <v>75.883506999999994</v>
      </c>
      <c r="O72" s="16">
        <f t="shared" si="4"/>
        <v>3.7186710202583351E-2</v>
      </c>
    </row>
    <row r="73" spans="1:15" x14ac:dyDescent="0.25">
      <c r="A73" s="23">
        <v>40182</v>
      </c>
      <c r="B73">
        <v>19.572185999999999</v>
      </c>
      <c r="C73" s="16">
        <f t="shared" ref="C73:C95" si="5">B72/B95-1</f>
        <v>0.38341882698782159</v>
      </c>
      <c r="D73"/>
      <c r="E73" s="6">
        <v>30.091276000000001</v>
      </c>
      <c r="F73" s="16">
        <f t="shared" ref="F73:F127" si="6">E72/E95-1</f>
        <v>6.1162673796115952E-2</v>
      </c>
      <c r="G73"/>
      <c r="H73" s="6">
        <v>18.73</v>
      </c>
      <c r="I73" s="16">
        <f t="shared" ref="I73:I127" si="7">H72/H95-1</f>
        <v>0.29899856938483538</v>
      </c>
      <c r="J73"/>
      <c r="K73" s="6">
        <v>82.864922000000007</v>
      </c>
      <c r="L73" s="16">
        <f t="shared" ref="L73:L127" si="8">K72/K95-1</f>
        <v>0.11654544907566144</v>
      </c>
      <c r="M73"/>
      <c r="N73" s="6">
        <v>76.144264000000007</v>
      </c>
      <c r="O73" s="16">
        <f t="shared" ref="O73:O127" si="9">N72/N95-1</f>
        <v>3.2644327760967595E-2</v>
      </c>
    </row>
    <row r="74" spans="1:15" x14ac:dyDescent="0.25">
      <c r="A74" s="23">
        <v>40148</v>
      </c>
      <c r="B74">
        <v>20.867771000000001</v>
      </c>
      <c r="C74" s="16" t="e">
        <f t="shared" si="5"/>
        <v>#DIV/0!</v>
      </c>
      <c r="D74"/>
      <c r="E74" s="6">
        <v>28.798722999999999</v>
      </c>
      <c r="F74" s="16">
        <f t="shared" si="6"/>
        <v>-5.0657889215811047E-2</v>
      </c>
      <c r="G74"/>
      <c r="H74" s="6">
        <v>19.91</v>
      </c>
      <c r="I74" s="16">
        <f t="shared" si="7"/>
        <v>0.35234657039711204</v>
      </c>
      <c r="J74"/>
      <c r="K74" s="6">
        <v>81.843361000000002</v>
      </c>
      <c r="L74" s="16">
        <f t="shared" si="8"/>
        <v>0.10428260962009173</v>
      </c>
      <c r="M74"/>
      <c r="N74" s="6">
        <v>74.148064000000005</v>
      </c>
      <c r="O74" s="16">
        <f t="shared" si="9"/>
        <v>5.835535533889602E-2</v>
      </c>
    </row>
    <row r="75" spans="1:15" x14ac:dyDescent="0.25">
      <c r="A75" s="23">
        <v>40119</v>
      </c>
      <c r="B75">
        <v>19.326429000000001</v>
      </c>
      <c r="C75" s="16" t="e">
        <f t="shared" si="5"/>
        <v>#DIV/0!</v>
      </c>
      <c r="D75"/>
      <c r="E75" s="6">
        <v>28.249752000000001</v>
      </c>
      <c r="F75" s="16">
        <f t="shared" si="6"/>
        <v>-0.12691165560958373</v>
      </c>
      <c r="G75"/>
      <c r="H75" s="6">
        <v>19.98</v>
      </c>
      <c r="I75" s="16">
        <f t="shared" si="7"/>
        <v>0.48029739776951685</v>
      </c>
      <c r="J75"/>
      <c r="K75" s="6">
        <v>83.571060000000003</v>
      </c>
      <c r="L75" s="16">
        <f t="shared" si="8"/>
        <v>8.2965584756493183E-2</v>
      </c>
      <c r="M75"/>
      <c r="N75" s="6">
        <v>79.172058000000007</v>
      </c>
      <c r="O75" s="16">
        <f t="shared" si="9"/>
        <v>2.5917071359895072E-2</v>
      </c>
    </row>
    <row r="76" spans="1:15" x14ac:dyDescent="0.25">
      <c r="A76" s="23">
        <v>40087</v>
      </c>
      <c r="B76">
        <v>18.048220000000001</v>
      </c>
      <c r="C76" s="16" t="e">
        <f t="shared" si="5"/>
        <v>#DIV/0!</v>
      </c>
      <c r="D76"/>
      <c r="E76" s="6">
        <v>24.130486000000001</v>
      </c>
      <c r="F76" s="16">
        <f t="shared" si="6"/>
        <v>-0.32056232631496517</v>
      </c>
      <c r="G76"/>
      <c r="H76" s="6">
        <v>19.02</v>
      </c>
      <c r="I76" s="16">
        <f t="shared" si="7"/>
        <v>0.55003878975950338</v>
      </c>
      <c r="J76"/>
      <c r="K76" s="6">
        <v>81.970551</v>
      </c>
      <c r="L76" s="16">
        <f t="shared" si="8"/>
        <v>0.13420026012038</v>
      </c>
      <c r="M76"/>
      <c r="N76" s="6">
        <v>78.223274000000004</v>
      </c>
      <c r="O76" s="16">
        <f t="shared" si="9"/>
        <v>0.11838819433157366</v>
      </c>
    </row>
    <row r="77" spans="1:15" x14ac:dyDescent="0.25">
      <c r="A77" s="23">
        <v>40057</v>
      </c>
      <c r="B77">
        <v>16.463996999999999</v>
      </c>
      <c r="C77" s="16" t="e">
        <f t="shared" si="5"/>
        <v>#DIV/0!</v>
      </c>
      <c r="D77"/>
      <c r="E77" s="6">
        <v>24.676600000000001</v>
      </c>
      <c r="F77" s="16">
        <f t="shared" si="6"/>
        <v>-0.42813482095861433</v>
      </c>
      <c r="G77"/>
      <c r="H77" s="6">
        <v>17.09</v>
      </c>
      <c r="I77" s="16">
        <f t="shared" si="7"/>
        <v>0.26294820717131473</v>
      </c>
      <c r="J77"/>
      <c r="K77" s="6">
        <v>82.380095999999995</v>
      </c>
      <c r="L77" s="16">
        <f t="shared" si="8"/>
        <v>0.10354143141514571</v>
      </c>
      <c r="M77"/>
      <c r="N77" s="6">
        <v>80.324637999999993</v>
      </c>
      <c r="O77" s="16">
        <f t="shared" si="9"/>
        <v>9.8049236168306519E-2</v>
      </c>
    </row>
    <row r="78" spans="1:15" x14ac:dyDescent="0.25">
      <c r="A78" s="23">
        <v>40028</v>
      </c>
      <c r="B78">
        <v>16.938071999999998</v>
      </c>
      <c r="C78" s="16" t="e">
        <f t="shared" si="5"/>
        <v>#DIV/0!</v>
      </c>
      <c r="D78"/>
      <c r="E78" s="6">
        <v>24.998301000000001</v>
      </c>
      <c r="F78" s="16">
        <f t="shared" si="6"/>
        <v>-0.4041508446878801</v>
      </c>
      <c r="G78"/>
      <c r="H78" s="6">
        <v>15.23</v>
      </c>
      <c r="I78" s="16">
        <f t="shared" si="7"/>
        <v>6.0173631502876468E-2</v>
      </c>
      <c r="J78"/>
      <c r="K78" s="6">
        <v>80.956130999999999</v>
      </c>
      <c r="L78" s="16">
        <f t="shared" si="8"/>
        <v>0.12036163784495058</v>
      </c>
      <c r="M78"/>
      <c r="N78" s="6">
        <v>78.397530000000003</v>
      </c>
      <c r="O78" s="16">
        <f t="shared" si="9"/>
        <v>0.18788493579277343</v>
      </c>
    </row>
    <row r="79" spans="1:15" x14ac:dyDescent="0.25">
      <c r="A79" s="23">
        <v>39995</v>
      </c>
      <c r="B79">
        <v>15.570596999999999</v>
      </c>
      <c r="C79" s="16" t="e">
        <f t="shared" si="5"/>
        <v>#DIV/0!</v>
      </c>
      <c r="D79"/>
      <c r="E79" s="6">
        <v>23.132871999999999</v>
      </c>
      <c r="F79" s="16">
        <f t="shared" si="6"/>
        <v>-0.31966084366537106</v>
      </c>
      <c r="G79"/>
      <c r="H79" s="6">
        <v>15.4</v>
      </c>
      <c r="I79" s="16">
        <f t="shared" si="7"/>
        <v>0.14082397003745317</v>
      </c>
      <c r="J79"/>
      <c r="K79" s="6">
        <v>79.909294000000003</v>
      </c>
      <c r="L79" s="16">
        <f t="shared" si="8"/>
        <v>0.11161708552530958</v>
      </c>
      <c r="M79"/>
      <c r="N79" s="6">
        <v>76.686736999999994</v>
      </c>
      <c r="O79" s="16">
        <f t="shared" si="9"/>
        <v>0.18044192440259921</v>
      </c>
    </row>
    <row r="80" spans="1:15" x14ac:dyDescent="0.25">
      <c r="A80" s="23">
        <v>39965</v>
      </c>
      <c r="B80">
        <v>14.809431</v>
      </c>
      <c r="C80" s="16" t="e">
        <f t="shared" si="5"/>
        <v>#DIV/0!</v>
      </c>
      <c r="D80"/>
      <c r="E80" s="6">
        <v>21.55265</v>
      </c>
      <c r="F80" s="16">
        <f t="shared" si="6"/>
        <v>-0.34639172642003924</v>
      </c>
      <c r="G80"/>
      <c r="H80" s="6">
        <v>15.62</v>
      </c>
      <c r="I80" s="16">
        <f t="shared" si="7"/>
        <v>3.8435603506405958E-2</v>
      </c>
      <c r="J80"/>
      <c r="K80" s="6">
        <v>76.371291999999997</v>
      </c>
      <c r="L80" s="16">
        <f t="shared" si="8"/>
        <v>0.10528980523185849</v>
      </c>
      <c r="M80"/>
      <c r="N80" s="6">
        <v>76.247535999999997</v>
      </c>
      <c r="O80" s="16">
        <f t="shared" si="9"/>
        <v>0.15731720374893743</v>
      </c>
    </row>
    <row r="81" spans="1:15" x14ac:dyDescent="0.25">
      <c r="A81" s="23">
        <v>39934</v>
      </c>
      <c r="B81">
        <v>16.105791</v>
      </c>
      <c r="C81" s="16" t="e">
        <f t="shared" si="5"/>
        <v>#DIV/0!</v>
      </c>
      <c r="D81"/>
      <c r="E81" s="6">
        <v>20.966920999999999</v>
      </c>
      <c r="F81" s="16">
        <f t="shared" si="6"/>
        <v>-0.38466236106999063</v>
      </c>
      <c r="G81"/>
      <c r="H81" s="6">
        <v>16.799999</v>
      </c>
      <c r="I81" s="16">
        <f t="shared" si="7"/>
        <v>0.29842061512884466</v>
      </c>
      <c r="J81"/>
      <c r="K81" s="6">
        <v>74.225150999999997</v>
      </c>
      <c r="L81" s="16">
        <f t="shared" si="8"/>
        <v>8.1559355332985861E-2</v>
      </c>
      <c r="M81"/>
      <c r="N81" s="6">
        <v>75.679123000000004</v>
      </c>
      <c r="O81" s="16">
        <f t="shared" si="9"/>
        <v>0.17125978167933797</v>
      </c>
    </row>
    <row r="82" spans="1:15" x14ac:dyDescent="0.25">
      <c r="A82" s="23">
        <v>39904</v>
      </c>
      <c r="B82">
        <v>15.426788</v>
      </c>
      <c r="C82" s="16" t="e">
        <f t="shared" si="5"/>
        <v>#DIV/0!</v>
      </c>
      <c r="D82"/>
      <c r="E82" s="6">
        <v>18.427778</v>
      </c>
      <c r="F82" s="16">
        <f t="shared" si="6"/>
        <v>-0.40318820583642978</v>
      </c>
      <c r="G82"/>
      <c r="H82" s="6">
        <v>16.5</v>
      </c>
      <c r="I82" s="16">
        <f t="shared" si="7"/>
        <v>0.3537468976631748</v>
      </c>
      <c r="J82"/>
      <c r="K82" s="6">
        <v>72.544387999999998</v>
      </c>
      <c r="L82" s="16">
        <f t="shared" si="8"/>
        <v>4.2502864155797848E-2</v>
      </c>
      <c r="M82"/>
      <c r="N82" s="6">
        <v>78.582695000000001</v>
      </c>
      <c r="O82" s="16">
        <f t="shared" si="9"/>
        <v>0.20111308350441881</v>
      </c>
    </row>
    <row r="83" spans="1:15" x14ac:dyDescent="0.25">
      <c r="A83" s="23">
        <v>39874</v>
      </c>
      <c r="B83">
        <v>13.203963</v>
      </c>
      <c r="C83" s="16" t="e">
        <f t="shared" si="5"/>
        <v>#DIV/0!</v>
      </c>
      <c r="D83"/>
      <c r="E83" s="6">
        <v>20.335936</v>
      </c>
      <c r="F83" s="16">
        <f t="shared" si="6"/>
        <v>-0.49825887360482879</v>
      </c>
      <c r="G83"/>
      <c r="H83" s="6">
        <v>14.63</v>
      </c>
      <c r="I83" s="16">
        <f t="shared" si="7"/>
        <v>0.36026380873866448</v>
      </c>
      <c r="J83"/>
      <c r="K83" s="6">
        <v>70.584479999999999</v>
      </c>
      <c r="L83" s="16">
        <f t="shared" si="8"/>
        <v>1.0643364596322868E-2</v>
      </c>
      <c r="M83"/>
      <c r="N83" s="6">
        <v>84.453963999999999</v>
      </c>
      <c r="O83" s="16">
        <f t="shared" si="9"/>
        <v>0.23455616604308371</v>
      </c>
    </row>
    <row r="84" spans="1:15" x14ac:dyDescent="0.25">
      <c r="A84" s="23">
        <v>39846</v>
      </c>
      <c r="B84">
        <v>13.467567000000001</v>
      </c>
      <c r="C84" s="16" t="e">
        <f t="shared" si="5"/>
        <v>#DIV/0!</v>
      </c>
      <c r="D84"/>
      <c r="E84" s="6">
        <v>18.094072000000001</v>
      </c>
      <c r="F84" s="16">
        <f t="shared" si="6"/>
        <v>-0.43543306107292035</v>
      </c>
      <c r="G84"/>
      <c r="H84" s="6">
        <v>13.61</v>
      </c>
      <c r="I84" s="16">
        <f t="shared" si="7"/>
        <v>0.22426778242677847</v>
      </c>
      <c r="J84"/>
      <c r="K84" s="6">
        <v>70.253005999999999</v>
      </c>
      <c r="L84" s="16">
        <f t="shared" si="8"/>
        <v>-2.8763427374017048E-2</v>
      </c>
      <c r="M84"/>
      <c r="N84" s="6">
        <v>81.168792999999994</v>
      </c>
      <c r="O84" s="16">
        <f t="shared" si="9"/>
        <v>0.29609611919460788</v>
      </c>
    </row>
    <row r="85" spans="1:15" x14ac:dyDescent="0.25">
      <c r="A85" s="23">
        <v>39815</v>
      </c>
      <c r="B85">
        <v>11.696852</v>
      </c>
      <c r="C85" s="16" t="e">
        <f t="shared" si="5"/>
        <v>#DIV/0!</v>
      </c>
      <c r="D85"/>
      <c r="E85" s="6">
        <v>21.346519000000001</v>
      </c>
      <c r="F85" s="16">
        <f t="shared" si="6"/>
        <v>-0.41499287690220721</v>
      </c>
      <c r="G85"/>
      <c r="H85" s="6">
        <v>12.59</v>
      </c>
      <c r="I85" s="16">
        <f t="shared" si="7"/>
        <v>7.165354330708662E-2</v>
      </c>
      <c r="J85"/>
      <c r="K85" s="6">
        <v>74.109611999999998</v>
      </c>
      <c r="L85" s="16">
        <f t="shared" si="8"/>
        <v>-2.4705925323657896E-2</v>
      </c>
      <c r="M85"/>
      <c r="N85" s="6">
        <v>82.431579999999997</v>
      </c>
      <c r="O85" s="16">
        <f t="shared" si="9"/>
        <v>0.2569528785407742</v>
      </c>
    </row>
    <row r="86" spans="1:15" x14ac:dyDescent="0.25">
      <c r="A86" s="23">
        <v>39783</v>
      </c>
      <c r="B86">
        <v>12.431609</v>
      </c>
      <c r="C86" s="16" t="e">
        <f t="shared" si="5"/>
        <v>#DIV/0!</v>
      </c>
      <c r="D86"/>
      <c r="E86" s="6">
        <v>22.729744</v>
      </c>
      <c r="F86" s="16">
        <f t="shared" si="6"/>
        <v>-0.30359987634353736</v>
      </c>
      <c r="G86"/>
      <c r="H86" s="6">
        <v>11.98</v>
      </c>
      <c r="I86" s="16">
        <f t="shared" si="7"/>
        <v>-7.6302274394717595E-2</v>
      </c>
      <c r="J86"/>
      <c r="K86" s="6">
        <v>75.468261999999996</v>
      </c>
      <c r="L86" s="16">
        <f t="shared" si="8"/>
        <v>2.1889156836097046E-2</v>
      </c>
      <c r="M86"/>
      <c r="N86" s="6">
        <v>94.826110999999997</v>
      </c>
      <c r="O86" s="16">
        <f t="shared" si="9"/>
        <v>0.25480339747910064</v>
      </c>
    </row>
    <row r="87" spans="1:15" x14ac:dyDescent="0.25">
      <c r="A87" s="23">
        <v>39755</v>
      </c>
      <c r="B87">
        <v>12.457682</v>
      </c>
      <c r="C87" s="16" t="e">
        <f t="shared" si="5"/>
        <v>#DIV/0!</v>
      </c>
      <c r="D87"/>
      <c r="E87" s="6">
        <v>19.693701000000001</v>
      </c>
      <c r="F87" s="16">
        <f t="shared" si="6"/>
        <v>-0.2684163610722955</v>
      </c>
      <c r="G87"/>
      <c r="H87" s="6">
        <v>12.63</v>
      </c>
      <c r="I87" s="16">
        <f t="shared" si="7"/>
        <v>-0.13812949640287764</v>
      </c>
      <c r="J87"/>
      <c r="K87" s="6">
        <v>66.308205000000001</v>
      </c>
      <c r="L87" s="16">
        <f t="shared" si="8"/>
        <v>6.1441150445863402E-2</v>
      </c>
      <c r="M87"/>
      <c r="N87" s="6">
        <v>83.435226</v>
      </c>
      <c r="O87" s="16">
        <f t="shared" si="9"/>
        <v>0.49239621822022173</v>
      </c>
    </row>
    <row r="88" spans="1:15" x14ac:dyDescent="0.25">
      <c r="A88" s="23">
        <v>39722</v>
      </c>
      <c r="B88">
        <v>13.093353</v>
      </c>
      <c r="C88" s="16" t="e">
        <f t="shared" si="5"/>
        <v>#DIV/0!</v>
      </c>
      <c r="D88"/>
      <c r="E88" s="6">
        <v>22.81138</v>
      </c>
      <c r="F88" s="16">
        <f t="shared" si="6"/>
        <v>-0.34941601321801641</v>
      </c>
      <c r="G88"/>
      <c r="H88" s="6">
        <v>13.59</v>
      </c>
      <c r="I88" s="16">
        <f t="shared" si="7"/>
        <v>-0.10170697012802277</v>
      </c>
      <c r="J88"/>
      <c r="K88" s="6">
        <v>64.156540000000007</v>
      </c>
      <c r="L88" s="16">
        <f t="shared" si="8"/>
        <v>-6.6518462782473087E-2</v>
      </c>
      <c r="M88"/>
      <c r="N88" s="6">
        <v>72.970305999999994</v>
      </c>
      <c r="O88" s="16">
        <f t="shared" si="9"/>
        <v>0.30005633380401253</v>
      </c>
    </row>
    <row r="89" spans="1:15" x14ac:dyDescent="0.25">
      <c r="A89" s="23">
        <v>39693</v>
      </c>
      <c r="B89">
        <v>14.522149000000001</v>
      </c>
      <c r="C89" s="16" t="e">
        <f t="shared" si="5"/>
        <v>#DIV/0!</v>
      </c>
      <c r="D89"/>
      <c r="E89" s="6">
        <v>23.260974999999998</v>
      </c>
      <c r="F89" s="16">
        <f t="shared" si="6"/>
        <v>-0.25559782027687605</v>
      </c>
      <c r="G89"/>
      <c r="H89" s="6">
        <v>15.17</v>
      </c>
      <c r="I89" s="16">
        <f t="shared" si="7"/>
        <v>-5.9515570934255968E-2</v>
      </c>
      <c r="J89"/>
      <c r="K89" s="6">
        <v>65.426497999999995</v>
      </c>
      <c r="L89" s="16">
        <f t="shared" si="8"/>
        <v>-0.10490287846865165</v>
      </c>
      <c r="M89"/>
      <c r="N89" s="6">
        <v>74.353774999999999</v>
      </c>
      <c r="O89" s="16">
        <f t="shared" si="9"/>
        <v>0.10634606508377509</v>
      </c>
    </row>
    <row r="90" spans="1:15" x14ac:dyDescent="0.25">
      <c r="A90" s="23">
        <v>39661</v>
      </c>
      <c r="B90">
        <v>17.954573</v>
      </c>
      <c r="C90" s="16" t="e">
        <f t="shared" si="5"/>
        <v>#DIV/0!</v>
      </c>
      <c r="D90"/>
      <c r="E90" s="6">
        <v>26.003375999999999</v>
      </c>
      <c r="F90" s="16">
        <f t="shared" si="6"/>
        <v>-0.25613441925480906</v>
      </c>
      <c r="G90"/>
      <c r="H90" s="6">
        <v>16.209999</v>
      </c>
      <c r="I90" s="16">
        <f t="shared" si="7"/>
        <v>6.9062720225510965E-2</v>
      </c>
      <c r="J90"/>
      <c r="K90" s="6">
        <v>73.290938999999995</v>
      </c>
      <c r="L90" s="16">
        <f t="shared" si="8"/>
        <v>-7.3845423109746289E-2</v>
      </c>
      <c r="M90"/>
      <c r="N90" s="6">
        <v>73.272323999999998</v>
      </c>
      <c r="O90" s="16">
        <f t="shared" si="9"/>
        <v>0.1533420822595335</v>
      </c>
    </row>
    <row r="91" spans="1:15" x14ac:dyDescent="0.25">
      <c r="A91" s="23">
        <v>39630</v>
      </c>
      <c r="B91">
        <v>17.257826000000001</v>
      </c>
      <c r="C91" s="16" t="e">
        <f t="shared" si="5"/>
        <v>#DIV/0!</v>
      </c>
      <c r="D91"/>
      <c r="E91" s="6">
        <v>23.984052999999999</v>
      </c>
      <c r="F91" s="16">
        <f t="shared" si="6"/>
        <v>-9.8575480047634834E-2</v>
      </c>
      <c r="G91"/>
      <c r="H91" s="6">
        <v>15.98</v>
      </c>
      <c r="I91" s="16">
        <f t="shared" si="7"/>
        <v>0.25367354988399082</v>
      </c>
      <c r="J91"/>
      <c r="K91" s="6">
        <v>73.185035999999997</v>
      </c>
      <c r="L91" s="16">
        <f t="shared" si="8"/>
        <v>4.7869748413685631E-2</v>
      </c>
      <c r="M91"/>
      <c r="N91" s="6">
        <v>71.318702999999999</v>
      </c>
      <c r="O91" s="16">
        <f t="shared" si="9"/>
        <v>0.14618992476417692</v>
      </c>
    </row>
    <row r="92" spans="1:15" x14ac:dyDescent="0.25">
      <c r="A92" s="23">
        <v>39601</v>
      </c>
      <c r="B92">
        <v>19.206596000000001</v>
      </c>
      <c r="C92" s="16" t="e">
        <f t="shared" si="5"/>
        <v>#DIV/0!</v>
      </c>
      <c r="D92"/>
      <c r="E92" s="6">
        <v>27.475954000000002</v>
      </c>
      <c r="F92" s="16">
        <f t="shared" si="6"/>
        <v>-0.14089671143338078</v>
      </c>
      <c r="G92"/>
      <c r="H92" s="6">
        <v>13.57</v>
      </c>
      <c r="I92" s="16">
        <f t="shared" si="7"/>
        <v>0.22171253822629966</v>
      </c>
      <c r="J92"/>
      <c r="K92" s="6">
        <v>72.900558000000004</v>
      </c>
      <c r="L92" s="16">
        <f t="shared" si="8"/>
        <v>5.5484843001376127E-2</v>
      </c>
      <c r="M92"/>
      <c r="N92" s="6">
        <v>71.581665000000001</v>
      </c>
      <c r="O92" s="16">
        <f t="shared" si="9"/>
        <v>0.13699368206141904</v>
      </c>
    </row>
    <row r="93" spans="1:15" x14ac:dyDescent="0.25">
      <c r="A93" s="23">
        <v>39569</v>
      </c>
      <c r="B93">
        <v>20.399478999999999</v>
      </c>
      <c r="C93" s="16" t="e">
        <f t="shared" si="5"/>
        <v>#DIV/0!</v>
      </c>
      <c r="D93"/>
      <c r="E93" s="6">
        <v>28.120356000000001</v>
      </c>
      <c r="F93" s="16">
        <f t="shared" si="6"/>
        <v>2.3531561743594942E-4</v>
      </c>
      <c r="G93"/>
      <c r="H93" s="6">
        <v>15.76</v>
      </c>
      <c r="I93" s="16">
        <f t="shared" si="7"/>
        <v>0.12895174708818646</v>
      </c>
      <c r="J93"/>
      <c r="K93" s="6">
        <v>73.854590999999999</v>
      </c>
      <c r="L93" s="16">
        <f t="shared" si="8"/>
        <v>7.4781199664246234E-2</v>
      </c>
      <c r="M93"/>
      <c r="N93" s="6">
        <v>69.731277000000006</v>
      </c>
      <c r="O93" s="16">
        <f t="shared" si="9"/>
        <v>0.17606184265578628</v>
      </c>
    </row>
    <row r="94" spans="1:15" x14ac:dyDescent="0.25">
      <c r="A94" s="23">
        <v>39539</v>
      </c>
      <c r="B94">
        <v>19.712095000000001</v>
      </c>
      <c r="C94" s="16" t="e">
        <f t="shared" si="5"/>
        <v>#DIV/0!</v>
      </c>
      <c r="D94"/>
      <c r="E94" s="6">
        <v>27.456323999999999</v>
      </c>
      <c r="F94" s="16">
        <f t="shared" si="6"/>
        <v>0.13159930945951936</v>
      </c>
      <c r="G94"/>
      <c r="H94" s="6">
        <v>14.47</v>
      </c>
      <c r="I94" s="16">
        <f t="shared" si="7"/>
        <v>0.40714285714285725</v>
      </c>
      <c r="J94"/>
      <c r="K94" s="6">
        <v>75.519890000000004</v>
      </c>
      <c r="L94" s="16">
        <f t="shared" si="8"/>
        <v>0.10473257911738254</v>
      </c>
      <c r="M94"/>
      <c r="N94" s="6">
        <v>71.657616000000004</v>
      </c>
      <c r="O94" s="16">
        <f t="shared" si="9"/>
        <v>0.17044442100502577</v>
      </c>
    </row>
    <row r="95" spans="1:15" ht="16.5" thickBot="1" x14ac:dyDescent="0.3">
      <c r="A95" s="23">
        <v>39510</v>
      </c>
      <c r="B95" s="9">
        <v>14.730333</v>
      </c>
      <c r="C95" s="16" t="e">
        <f t="shared" si="5"/>
        <v>#DIV/0!</v>
      </c>
      <c r="D95"/>
      <c r="E95" s="6">
        <v>27.391362999999998</v>
      </c>
      <c r="F95" s="16">
        <f t="shared" si="6"/>
        <v>0.20909282029462295</v>
      </c>
      <c r="G95"/>
      <c r="H95" s="6">
        <v>13.98</v>
      </c>
      <c r="I95" s="16">
        <f t="shared" si="7"/>
        <v>0.36124176857949197</v>
      </c>
      <c r="J95"/>
      <c r="K95" s="6">
        <v>74.591483999999994</v>
      </c>
      <c r="L95" s="16">
        <f t="shared" si="8"/>
        <v>0.12867165554612603</v>
      </c>
      <c r="M95"/>
      <c r="N95" s="6">
        <v>73.484650000000002</v>
      </c>
      <c r="O95" s="16">
        <f t="shared" si="9"/>
        <v>0.21695089314107507</v>
      </c>
    </row>
    <row r="96" spans="1:15" x14ac:dyDescent="0.25">
      <c r="A96" s="23">
        <v>39479</v>
      </c>
      <c r="B96"/>
      <c r="C96" s="16"/>
      <c r="D96"/>
      <c r="E96" s="6">
        <v>31.696978000000001</v>
      </c>
      <c r="F96" s="16">
        <f t="shared" si="6"/>
        <v>0.18016424018331212</v>
      </c>
      <c r="G96"/>
      <c r="H96" s="6">
        <v>13.85</v>
      </c>
      <c r="I96" s="16">
        <f t="shared" si="7"/>
        <v>0.26745240253853142</v>
      </c>
      <c r="J96"/>
      <c r="K96" s="6">
        <v>75.039597000000001</v>
      </c>
      <c r="L96" s="16">
        <f t="shared" si="8"/>
        <v>0.11267766631847009</v>
      </c>
      <c r="M96"/>
      <c r="N96" s="6">
        <v>71.945839000000007</v>
      </c>
      <c r="O96" s="16">
        <f t="shared" si="9"/>
        <v>0.24559716553382938</v>
      </c>
    </row>
    <row r="97" spans="1:15" x14ac:dyDescent="0.25">
      <c r="A97" s="23">
        <v>39449</v>
      </c>
      <c r="B97"/>
      <c r="C97" s="16"/>
      <c r="D97"/>
      <c r="E97" s="6">
        <v>32.98489</v>
      </c>
      <c r="F97" s="16">
        <f t="shared" si="6"/>
        <v>0.33427358777564287</v>
      </c>
      <c r="G97"/>
      <c r="H97" s="6">
        <v>13.45</v>
      </c>
      <c r="I97" s="16">
        <f t="shared" si="7"/>
        <v>0.25909090909090904</v>
      </c>
      <c r="J97"/>
      <c r="K97" s="6">
        <v>75.573372000000006</v>
      </c>
      <c r="L97" s="16">
        <f t="shared" si="8"/>
        <v>0.11709903127164623</v>
      </c>
      <c r="M97"/>
      <c r="N97" s="6">
        <v>72.274910000000006</v>
      </c>
      <c r="O97" s="16">
        <f t="shared" si="9"/>
        <v>0.18594747180195315</v>
      </c>
    </row>
    <row r="98" spans="1:15" x14ac:dyDescent="0.25">
      <c r="A98" s="23">
        <v>39419</v>
      </c>
      <c r="B98"/>
      <c r="C98" s="16"/>
      <c r="D98"/>
      <c r="E98" s="6">
        <v>41.578136000000001</v>
      </c>
      <c r="F98" s="16">
        <f t="shared" si="6"/>
        <v>0.41867175236846066</v>
      </c>
      <c r="G98"/>
      <c r="H98" s="6">
        <v>12.89</v>
      </c>
      <c r="I98" s="16">
        <f t="shared" si="7"/>
        <v>0.3572149344096871</v>
      </c>
      <c r="J98"/>
      <c r="K98" s="6">
        <v>73.682807999999994</v>
      </c>
      <c r="L98" s="16">
        <f t="shared" si="8"/>
        <v>0.10610611684517157</v>
      </c>
      <c r="M98"/>
      <c r="N98" s="6">
        <v>70.791213999999997</v>
      </c>
      <c r="O98" s="16">
        <f t="shared" si="9"/>
        <v>0.136927163392218</v>
      </c>
    </row>
    <row r="99" spans="1:15" x14ac:dyDescent="0.25">
      <c r="A99" s="23">
        <v>39387</v>
      </c>
      <c r="B99"/>
      <c r="C99" s="16"/>
      <c r="D99"/>
      <c r="E99" s="6">
        <v>42.196109999999997</v>
      </c>
      <c r="F99" s="16">
        <f t="shared" si="6"/>
        <v>0.80692524934882792</v>
      </c>
      <c r="G99"/>
      <c r="H99" s="6">
        <v>15.06</v>
      </c>
      <c r="I99" s="16">
        <f t="shared" si="7"/>
        <v>0.48160919540229896</v>
      </c>
      <c r="J99"/>
      <c r="K99" s="6">
        <v>74.279540999999995</v>
      </c>
      <c r="L99" s="16">
        <f t="shared" si="8"/>
        <v>8.5795932873666603E-2</v>
      </c>
      <c r="M99"/>
      <c r="N99" s="6">
        <v>71.238403000000005</v>
      </c>
      <c r="O99" s="16">
        <f t="shared" si="9"/>
        <v>0.12592552465177942</v>
      </c>
    </row>
    <row r="100" spans="1:15" x14ac:dyDescent="0.25">
      <c r="A100" s="23">
        <v>39356</v>
      </c>
      <c r="B100"/>
      <c r="C100" s="16"/>
      <c r="D100"/>
      <c r="E100" s="6">
        <v>41.414172999999998</v>
      </c>
      <c r="F100" s="16">
        <f t="shared" si="6"/>
        <v>0.98885450649991169</v>
      </c>
      <c r="G100"/>
      <c r="H100" s="6">
        <v>16.120000999999998</v>
      </c>
      <c r="I100" s="16">
        <f t="shared" si="7"/>
        <v>0.71526195899772227</v>
      </c>
      <c r="J100"/>
      <c r="K100" s="6">
        <v>73.529915000000003</v>
      </c>
      <c r="L100" s="16">
        <f t="shared" si="8"/>
        <v>8.981218552532666E-2</v>
      </c>
      <c r="M100"/>
      <c r="N100" s="6">
        <v>67.619881000000007</v>
      </c>
      <c r="O100" s="16">
        <f t="shared" si="9"/>
        <v>0.11787324335674754</v>
      </c>
    </row>
    <row r="101" spans="1:15" x14ac:dyDescent="0.25">
      <c r="A101" s="23">
        <v>39329</v>
      </c>
      <c r="B101"/>
      <c r="C101" s="16"/>
      <c r="D101"/>
      <c r="E101" s="6">
        <v>36.743881000000002</v>
      </c>
      <c r="F101" s="16">
        <f t="shared" si="6"/>
        <v>1.1120098473692441</v>
      </c>
      <c r="G101"/>
      <c r="H101" s="6">
        <v>13.35</v>
      </c>
      <c r="I101" s="16">
        <f t="shared" si="7"/>
        <v>0.84228582857142831</v>
      </c>
      <c r="J101"/>
      <c r="K101" s="6">
        <v>72.827354</v>
      </c>
      <c r="L101" s="16">
        <f t="shared" si="8"/>
        <v>8.8101729238778903E-2</v>
      </c>
      <c r="M101"/>
      <c r="N101" s="6">
        <v>66.413712000000004</v>
      </c>
      <c r="O101" s="16">
        <f t="shared" si="9"/>
        <v>9.2729738873169598E-2</v>
      </c>
    </row>
    <row r="102" spans="1:15" x14ac:dyDescent="0.25">
      <c r="A102" s="23">
        <v>39295</v>
      </c>
      <c r="B102"/>
      <c r="C102" s="16"/>
      <c r="D102"/>
      <c r="E102" s="6">
        <v>35.392563000000003</v>
      </c>
      <c r="F102" s="16">
        <f t="shared" si="6"/>
        <v>0.97721912678350664</v>
      </c>
      <c r="G102"/>
      <c r="H102" s="6">
        <v>14.83</v>
      </c>
      <c r="I102" s="16">
        <f t="shared" si="7"/>
        <v>0.64004914004913993</v>
      </c>
      <c r="J102"/>
      <c r="K102" s="6">
        <v>72.297141999999994</v>
      </c>
      <c r="L102" s="16">
        <f t="shared" si="8"/>
        <v>8.4785073673033118E-2</v>
      </c>
      <c r="M102"/>
      <c r="N102" s="6">
        <v>66.262505000000004</v>
      </c>
      <c r="O102" s="16">
        <f t="shared" si="9"/>
        <v>8.0646688181197801E-2</v>
      </c>
    </row>
    <row r="103" spans="1:15" x14ac:dyDescent="0.25">
      <c r="A103" s="23">
        <v>39265</v>
      </c>
      <c r="B103"/>
      <c r="C103" s="16"/>
      <c r="D103"/>
      <c r="E103" s="6">
        <v>35.025730000000003</v>
      </c>
      <c r="F103" s="16">
        <f t="shared" si="6"/>
        <v>0.97519620079911817</v>
      </c>
      <c r="G103"/>
      <c r="H103" s="6">
        <v>12.03</v>
      </c>
      <c r="I103" s="16">
        <f t="shared" si="7"/>
        <v>0.79106280193236733</v>
      </c>
      <c r="J103"/>
      <c r="K103" s="6">
        <v>70.612206</v>
      </c>
      <c r="L103" s="16">
        <f t="shared" si="8"/>
        <v>5.9853852250473683E-2</v>
      </c>
      <c r="M103"/>
      <c r="N103" s="6">
        <v>65.098740000000006</v>
      </c>
      <c r="O103" s="16">
        <f t="shared" si="9"/>
        <v>5.4025245956702994E-2</v>
      </c>
    </row>
    <row r="104" spans="1:15" x14ac:dyDescent="0.25">
      <c r="A104" s="23">
        <v>39234</v>
      </c>
      <c r="B104"/>
      <c r="C104" s="16"/>
      <c r="D104"/>
      <c r="E104" s="6">
        <v>35.131546</v>
      </c>
      <c r="F104" s="16">
        <f t="shared" si="6"/>
        <v>0.88409625672706516</v>
      </c>
      <c r="G104"/>
      <c r="H104" s="6">
        <v>12.41</v>
      </c>
      <c r="I104" s="16">
        <f t="shared" si="7"/>
        <v>0.48152709359605916</v>
      </c>
      <c r="J104"/>
      <c r="K104" s="6">
        <v>71.198989999999995</v>
      </c>
      <c r="L104" s="16">
        <f t="shared" si="8"/>
        <v>1.5889988291805768E-2</v>
      </c>
      <c r="M104"/>
      <c r="N104" s="6">
        <v>63.007491999999999</v>
      </c>
      <c r="O104" s="16">
        <f t="shared" si="9"/>
        <v>-1.8990809060472902E-3</v>
      </c>
    </row>
    <row r="105" spans="1:15" x14ac:dyDescent="0.25">
      <c r="A105" s="23">
        <v>39203</v>
      </c>
      <c r="B105"/>
      <c r="C105" s="16"/>
      <c r="D105"/>
      <c r="E105" s="6">
        <v>36.727660999999998</v>
      </c>
      <c r="F105" s="16">
        <f t="shared" si="6"/>
        <v>0.74098771257711382</v>
      </c>
      <c r="G105"/>
      <c r="H105" s="6">
        <v>12.13</v>
      </c>
      <c r="I105" s="16">
        <f t="shared" si="7"/>
        <v>0.56297229219143574</v>
      </c>
      <c r="J105"/>
      <c r="K105" s="6">
        <v>71.780403000000007</v>
      </c>
      <c r="L105" s="16">
        <f t="shared" si="8"/>
        <v>3.9729154890751461E-2</v>
      </c>
      <c r="M105"/>
      <c r="N105" s="6">
        <v>63.652588000000002</v>
      </c>
      <c r="O105" s="16">
        <f t="shared" si="9"/>
        <v>-3.7782811643105596E-4</v>
      </c>
    </row>
    <row r="106" spans="1:15" x14ac:dyDescent="0.25">
      <c r="A106" s="23">
        <v>39174</v>
      </c>
      <c r="B106"/>
      <c r="C106" s="16"/>
      <c r="D106"/>
      <c r="E106" s="6">
        <v>36.020415999999997</v>
      </c>
      <c r="F106" s="16" t="e">
        <f t="shared" si="6"/>
        <v>#DIV/0!</v>
      </c>
      <c r="G106"/>
      <c r="H106" s="6">
        <v>11.95</v>
      </c>
      <c r="I106" s="16" t="e">
        <f t="shared" si="7"/>
        <v>#DIV/0!</v>
      </c>
      <c r="J106"/>
      <c r="K106" s="6">
        <v>72.674858</v>
      </c>
      <c r="L106" s="16" t="e">
        <f t="shared" si="8"/>
        <v>#DIV/0!</v>
      </c>
      <c r="M106"/>
      <c r="N106" s="6">
        <v>65.160263</v>
      </c>
      <c r="O106" s="16" t="e">
        <f t="shared" si="9"/>
        <v>#DIV/0!</v>
      </c>
    </row>
    <row r="107" spans="1:15" x14ac:dyDescent="0.25">
      <c r="A107" s="23">
        <v>39142</v>
      </c>
      <c r="B107"/>
      <c r="C107" s="16"/>
      <c r="D107"/>
      <c r="E107" s="6">
        <v>30.929660999999999</v>
      </c>
      <c r="F107" s="16" t="e">
        <f t="shared" si="6"/>
        <v>#DIV/0!</v>
      </c>
      <c r="G107"/>
      <c r="H107" s="6">
        <v>12.7</v>
      </c>
      <c r="I107" s="16" t="e">
        <f t="shared" si="7"/>
        <v>#DIV/0!</v>
      </c>
      <c r="J107"/>
      <c r="K107" s="6">
        <v>72.032639000000003</v>
      </c>
      <c r="L107" s="16" t="e">
        <f t="shared" si="8"/>
        <v>#DIV/0!</v>
      </c>
      <c r="M107"/>
      <c r="N107" s="6">
        <v>64.575844000000004</v>
      </c>
      <c r="O107" s="16" t="e">
        <f t="shared" si="9"/>
        <v>#DIV/0!</v>
      </c>
    </row>
    <row r="108" spans="1:15" x14ac:dyDescent="0.25">
      <c r="A108" s="23">
        <v>39114</v>
      </c>
      <c r="B108"/>
      <c r="C108" s="16"/>
      <c r="D108"/>
      <c r="E108" s="6">
        <v>30.652664000000001</v>
      </c>
      <c r="F108" s="16" t="e">
        <f t="shared" si="6"/>
        <v>#DIV/0!</v>
      </c>
      <c r="G108"/>
      <c r="H108" s="6">
        <v>13.63</v>
      </c>
      <c r="I108" s="16" t="e">
        <f t="shared" si="7"/>
        <v>#DIV/0!</v>
      </c>
      <c r="J108"/>
      <c r="K108" s="6">
        <v>72.522163000000006</v>
      </c>
      <c r="L108" s="16" t="e">
        <f t="shared" si="8"/>
        <v>#DIV/0!</v>
      </c>
      <c r="M108"/>
      <c r="N108" s="6">
        <v>65.692824999999999</v>
      </c>
      <c r="O108" s="16" t="e">
        <f t="shared" si="9"/>
        <v>#DIV/0!</v>
      </c>
    </row>
    <row r="109" spans="1:15" x14ac:dyDescent="0.25">
      <c r="A109" s="23">
        <v>39085</v>
      </c>
      <c r="B109"/>
      <c r="C109" s="16"/>
      <c r="D109"/>
      <c r="E109" s="6">
        <v>31.069234999999999</v>
      </c>
      <c r="F109" s="16" t="e">
        <f t="shared" si="6"/>
        <v>#DIV/0!</v>
      </c>
      <c r="G109"/>
      <c r="H109" s="6">
        <v>13.9</v>
      </c>
      <c r="I109" s="16" t="e">
        <f t="shared" si="7"/>
        <v>#DIV/0!</v>
      </c>
      <c r="J109"/>
      <c r="K109" s="6">
        <v>71.099807999999996</v>
      </c>
      <c r="L109" s="16" t="e">
        <f t="shared" si="8"/>
        <v>#DIV/0!</v>
      </c>
      <c r="M109"/>
      <c r="N109" s="6">
        <v>63.539501000000001</v>
      </c>
      <c r="O109" s="16" t="e">
        <f t="shared" si="9"/>
        <v>#DIV/0!</v>
      </c>
    </row>
    <row r="110" spans="1:15" x14ac:dyDescent="0.25">
      <c r="A110" s="23">
        <v>39052</v>
      </c>
      <c r="B110"/>
      <c r="C110" s="16"/>
      <c r="D110"/>
      <c r="E110" s="6">
        <v>30.270804999999999</v>
      </c>
      <c r="F110" s="16" t="e">
        <f t="shared" si="6"/>
        <v>#DIV/0!</v>
      </c>
      <c r="G110"/>
      <c r="H110" s="6">
        <v>14.06</v>
      </c>
      <c r="I110" s="16" t="e">
        <f t="shared" si="7"/>
        <v>#DIV/0!</v>
      </c>
      <c r="J110"/>
      <c r="K110" s="6">
        <v>71.033225999999999</v>
      </c>
      <c r="L110" s="16" t="e">
        <f t="shared" si="8"/>
        <v>#DIV/0!</v>
      </c>
      <c r="M110"/>
      <c r="N110" s="6">
        <v>64.178162</v>
      </c>
      <c r="O110" s="16" t="e">
        <f t="shared" si="9"/>
        <v>#DIV/0!</v>
      </c>
    </row>
    <row r="111" spans="1:15" x14ac:dyDescent="0.25">
      <c r="A111" s="23">
        <v>39022</v>
      </c>
      <c r="B111"/>
      <c r="C111" s="16"/>
      <c r="D111"/>
      <c r="E111" s="6">
        <v>30.643892000000001</v>
      </c>
      <c r="F111" s="16" t="e">
        <f t="shared" si="6"/>
        <v>#DIV/0!</v>
      </c>
      <c r="G111"/>
      <c r="H111" s="6">
        <v>14.45</v>
      </c>
      <c r="I111" s="16" t="e">
        <f t="shared" si="7"/>
        <v>#DIV/0!</v>
      </c>
      <c r="J111"/>
      <c r="K111" s="6">
        <v>71.675506999999996</v>
      </c>
      <c r="L111" s="16" t="e">
        <f t="shared" si="8"/>
        <v>#DIV/0!</v>
      </c>
      <c r="M111"/>
      <c r="N111" s="6">
        <v>65.956130999999999</v>
      </c>
      <c r="O111" s="16" t="e">
        <f t="shared" si="9"/>
        <v>#DIV/0!</v>
      </c>
    </row>
    <row r="112" spans="1:15" x14ac:dyDescent="0.25">
      <c r="A112" s="23">
        <v>38992</v>
      </c>
      <c r="B112"/>
      <c r="C112" s="16"/>
      <c r="D112"/>
      <c r="E112" s="6">
        <v>31.270401</v>
      </c>
      <c r="F112" s="16" t="e">
        <f t="shared" si="6"/>
        <v>#DIV/0!</v>
      </c>
      <c r="G112"/>
      <c r="H112" s="6">
        <v>14.19</v>
      </c>
      <c r="I112" s="16" t="e">
        <f t="shared" si="7"/>
        <v>#DIV/0!</v>
      </c>
      <c r="J112"/>
      <c r="K112" s="6">
        <v>70.643173000000004</v>
      </c>
      <c r="L112" s="16" t="e">
        <f t="shared" si="8"/>
        <v>#DIV/0!</v>
      </c>
      <c r="M112"/>
      <c r="N112" s="6">
        <v>64.468102000000002</v>
      </c>
      <c r="O112" s="16" t="e">
        <f t="shared" si="9"/>
        <v>#DIV/0!</v>
      </c>
    </row>
    <row r="113" spans="1:15" x14ac:dyDescent="0.25">
      <c r="A113" s="23">
        <v>38961</v>
      </c>
      <c r="B113"/>
      <c r="C113" s="16"/>
      <c r="D113"/>
      <c r="E113" s="6">
        <v>28.846981</v>
      </c>
      <c r="F113" s="16" t="e">
        <f t="shared" si="6"/>
        <v>#DIV/0!</v>
      </c>
      <c r="G113"/>
      <c r="H113" s="6">
        <v>12.93</v>
      </c>
      <c r="I113" s="16" t="e">
        <f t="shared" si="7"/>
        <v>#DIV/0!</v>
      </c>
      <c r="J113"/>
      <c r="K113" s="6">
        <v>69.942795000000004</v>
      </c>
      <c r="L113" s="16" t="e">
        <f t="shared" si="8"/>
        <v>#DIV/0!</v>
      </c>
      <c r="M113"/>
      <c r="N113" s="6">
        <v>63.926861000000002</v>
      </c>
      <c r="O113" s="16" t="e">
        <f t="shared" si="9"/>
        <v>#DIV/0!</v>
      </c>
    </row>
    <row r="114" spans="1:15" x14ac:dyDescent="0.25">
      <c r="A114" s="23">
        <v>38930</v>
      </c>
      <c r="B114"/>
      <c r="C114" s="16"/>
      <c r="D114"/>
      <c r="E114" s="6">
        <v>27.917542999999998</v>
      </c>
      <c r="F114" s="16" t="e">
        <f t="shared" si="6"/>
        <v>#DIV/0!</v>
      </c>
      <c r="G114"/>
      <c r="H114" s="6">
        <v>13.08</v>
      </c>
      <c r="I114" s="16" t="e">
        <f t="shared" si="7"/>
        <v>#DIV/0!</v>
      </c>
      <c r="J114"/>
      <c r="K114" s="6">
        <v>69.337836999999993</v>
      </c>
      <c r="L114" s="16" t="e">
        <f t="shared" si="8"/>
        <v>#DIV/0!</v>
      </c>
      <c r="M114"/>
      <c r="N114" s="6">
        <v>62.725681000000002</v>
      </c>
      <c r="O114" s="16" t="e">
        <f t="shared" si="9"/>
        <v>#DIV/0!</v>
      </c>
    </row>
    <row r="115" spans="1:15" x14ac:dyDescent="0.25">
      <c r="A115" s="23">
        <v>38901</v>
      </c>
      <c r="B115"/>
      <c r="C115" s="16"/>
      <c r="D115"/>
      <c r="E115" s="6">
        <v>27.46949</v>
      </c>
      <c r="F115" s="16" t="e">
        <f t="shared" si="6"/>
        <v>#DIV/0!</v>
      </c>
      <c r="G115"/>
      <c r="H115" s="6">
        <v>12.02</v>
      </c>
      <c r="I115" s="16" t="e">
        <f t="shared" si="7"/>
        <v>#DIV/0!</v>
      </c>
      <c r="J115"/>
      <c r="K115" s="6">
        <v>67.828277999999997</v>
      </c>
      <c r="L115" s="16" t="e">
        <f t="shared" si="8"/>
        <v>#DIV/0!</v>
      </c>
      <c r="M115"/>
      <c r="N115" s="6">
        <v>60.865561999999997</v>
      </c>
      <c r="O115" s="16" t="e">
        <f t="shared" si="9"/>
        <v>#DIV/0!</v>
      </c>
    </row>
    <row r="116" spans="1:15" x14ac:dyDescent="0.25">
      <c r="A116" s="23">
        <v>38869</v>
      </c>
      <c r="B116"/>
      <c r="C116" s="16"/>
      <c r="D116"/>
      <c r="E116" s="6">
        <v>24.850100000000001</v>
      </c>
      <c r="F116" s="16" t="e">
        <f t="shared" si="6"/>
        <v>#DIV/0!</v>
      </c>
      <c r="G116"/>
      <c r="H116" s="6">
        <v>11.2</v>
      </c>
      <c r="I116" s="16" t="e">
        <f t="shared" si="7"/>
        <v>#DIV/0!</v>
      </c>
      <c r="J116"/>
      <c r="K116" s="6">
        <v>66.852913000000001</v>
      </c>
      <c r="L116" s="16" t="e">
        <f t="shared" si="8"/>
        <v>#DIV/0!</v>
      </c>
      <c r="M116"/>
      <c r="N116" s="6">
        <v>59.576751999999999</v>
      </c>
      <c r="O116" s="16" t="e">
        <f t="shared" si="9"/>
        <v>#DIV/0!</v>
      </c>
    </row>
    <row r="117" spans="1:15" x14ac:dyDescent="0.25">
      <c r="A117" s="23">
        <v>38838</v>
      </c>
      <c r="B117"/>
      <c r="C117" s="16"/>
      <c r="D117"/>
      <c r="E117" s="6">
        <v>22.708202</v>
      </c>
      <c r="F117" s="16" t="e">
        <f t="shared" si="6"/>
        <v>#DIV/0!</v>
      </c>
      <c r="G117"/>
      <c r="H117" s="6">
        <v>10.63</v>
      </c>
      <c r="I117" s="16" t="e">
        <f t="shared" si="7"/>
        <v>#DIV/0!</v>
      </c>
      <c r="J117"/>
      <c r="K117" s="6">
        <v>66.910415999999998</v>
      </c>
      <c r="L117" s="16" t="e">
        <f t="shared" si="8"/>
        <v>#DIV/0!</v>
      </c>
      <c r="M117"/>
      <c r="N117" s="6">
        <v>58.882914999999997</v>
      </c>
      <c r="O117" s="16" t="e">
        <f t="shared" si="9"/>
        <v>#DIV/0!</v>
      </c>
    </row>
    <row r="118" spans="1:15" x14ac:dyDescent="0.25">
      <c r="A118" s="23">
        <v>38810</v>
      </c>
      <c r="B118"/>
      <c r="C118" s="16"/>
      <c r="D118"/>
      <c r="E118" s="6">
        <v>23.209789000000001</v>
      </c>
      <c r="F118" s="16" t="e">
        <f t="shared" si="6"/>
        <v>#DIV/0!</v>
      </c>
      <c r="G118"/>
      <c r="H118" s="6">
        <v>11.03</v>
      </c>
      <c r="I118" s="16" t="e">
        <f t="shared" si="7"/>
        <v>#DIV/0!</v>
      </c>
      <c r="J118"/>
      <c r="K118" s="6">
        <v>67.037818999999999</v>
      </c>
      <c r="L118" s="16" t="e">
        <f t="shared" si="8"/>
        <v>#DIV/0!</v>
      </c>
      <c r="M118"/>
      <c r="N118" s="6">
        <v>58.995517999999997</v>
      </c>
      <c r="O118" s="16" t="e">
        <f t="shared" si="9"/>
        <v>#DIV/0!</v>
      </c>
    </row>
    <row r="119" spans="1:15" x14ac:dyDescent="0.25">
      <c r="A119" s="23">
        <v>38777</v>
      </c>
      <c r="B119"/>
      <c r="C119" s="16"/>
      <c r="D119"/>
      <c r="E119" s="6">
        <v>23.755980999999998</v>
      </c>
      <c r="F119" s="16" t="e">
        <f t="shared" si="6"/>
        <v>#DIV/0!</v>
      </c>
      <c r="G119"/>
      <c r="H119" s="6">
        <v>11</v>
      </c>
      <c r="I119" s="16" t="e">
        <f t="shared" si="7"/>
        <v>#DIV/0!</v>
      </c>
      <c r="J119"/>
      <c r="K119" s="6">
        <v>67.173630000000003</v>
      </c>
      <c r="L119" s="16" t="e">
        <f t="shared" si="8"/>
        <v>#DIV/0!</v>
      </c>
      <c r="M119"/>
      <c r="N119" s="6">
        <v>60.665283000000002</v>
      </c>
      <c r="O119" s="16" t="e">
        <f t="shared" si="9"/>
        <v>#DIV/0!</v>
      </c>
    </row>
    <row r="120" spans="1:15" x14ac:dyDescent="0.25">
      <c r="A120" s="23">
        <v>38749</v>
      </c>
      <c r="B120"/>
      <c r="C120" s="16"/>
      <c r="D120"/>
      <c r="E120" s="6">
        <v>23.250544000000001</v>
      </c>
      <c r="F120" s="16" t="e">
        <f t="shared" si="6"/>
        <v>#DIV/0!</v>
      </c>
      <c r="G120"/>
      <c r="H120" s="6">
        <v>9.91</v>
      </c>
      <c r="I120" s="16" t="e">
        <f t="shared" si="7"/>
        <v>#DIV/0!</v>
      </c>
      <c r="J120"/>
      <c r="K120" s="6">
        <v>68.323798999999994</v>
      </c>
      <c r="L120" s="16" t="e">
        <f t="shared" si="8"/>
        <v>#DIV/0!</v>
      </c>
      <c r="M120"/>
      <c r="N120" s="6">
        <v>63.570396000000002</v>
      </c>
      <c r="O120" s="16" t="e">
        <f t="shared" si="9"/>
        <v>#DIV/0!</v>
      </c>
    </row>
    <row r="121" spans="1:15" x14ac:dyDescent="0.25">
      <c r="A121" s="23">
        <v>38720</v>
      </c>
      <c r="B121"/>
      <c r="C121" s="16"/>
      <c r="D121"/>
      <c r="E121" s="6">
        <v>23.010435000000001</v>
      </c>
      <c r="F121" s="16" t="e">
        <f t="shared" si="6"/>
        <v>#DIV/0!</v>
      </c>
      <c r="G121"/>
      <c r="H121" s="6">
        <v>8.6999999999999993</v>
      </c>
      <c r="I121" s="16" t="e">
        <f t="shared" si="7"/>
        <v>#DIV/0!</v>
      </c>
      <c r="J121"/>
      <c r="K121" s="6">
        <v>67.860641000000001</v>
      </c>
      <c r="L121" s="16" t="e">
        <f t="shared" si="8"/>
        <v>#DIV/0!</v>
      </c>
      <c r="M121"/>
      <c r="N121" s="6">
        <v>62.873798000000001</v>
      </c>
      <c r="O121" s="16" t="e">
        <f t="shared" si="9"/>
        <v>#DIV/0!</v>
      </c>
    </row>
    <row r="122" spans="1:15" x14ac:dyDescent="0.25">
      <c r="A122" s="23">
        <v>38687</v>
      </c>
      <c r="B122"/>
      <c r="C122" s="16"/>
      <c r="D122"/>
      <c r="E122" s="6">
        <v>21.216287999999999</v>
      </c>
      <c r="F122" s="16" t="e">
        <f t="shared" si="6"/>
        <v>#DIV/0!</v>
      </c>
      <c r="G122"/>
      <c r="H122" s="6">
        <v>8.7799999999999994</v>
      </c>
      <c r="I122" s="16" t="e">
        <f t="shared" si="7"/>
        <v>#DIV/0!</v>
      </c>
      <c r="J122"/>
      <c r="K122" s="6">
        <v>68.158112000000003</v>
      </c>
      <c r="L122" s="16" t="e">
        <f t="shared" si="8"/>
        <v>#DIV/0!</v>
      </c>
      <c r="M122"/>
      <c r="N122" s="6">
        <v>63.726726999999997</v>
      </c>
      <c r="O122" s="16" t="e">
        <f t="shared" si="9"/>
        <v>#DIV/0!</v>
      </c>
    </row>
    <row r="123" spans="1:15" x14ac:dyDescent="0.25">
      <c r="A123" s="23">
        <v>38657</v>
      </c>
      <c r="B123"/>
      <c r="C123" s="16"/>
      <c r="D123"/>
      <c r="E123" s="6">
        <v>19.608892000000001</v>
      </c>
      <c r="F123" s="16" t="e">
        <f t="shared" si="6"/>
        <v>#DIV/0!</v>
      </c>
      <c r="G123"/>
      <c r="H123" s="6">
        <v>8.75</v>
      </c>
      <c r="I123" s="16" t="e">
        <f t="shared" si="7"/>
        <v>#DIV/0!</v>
      </c>
      <c r="J123"/>
      <c r="K123" s="6">
        <v>67.576324</v>
      </c>
      <c r="L123" s="16" t="e">
        <f t="shared" si="8"/>
        <v>#DIV/0!</v>
      </c>
      <c r="M123"/>
      <c r="N123" s="6">
        <v>61.881614999999996</v>
      </c>
      <c r="O123" s="16" t="e">
        <f t="shared" si="9"/>
        <v>#DIV/0!</v>
      </c>
    </row>
    <row r="124" spans="1:15" x14ac:dyDescent="0.25">
      <c r="A124" s="23">
        <v>38628</v>
      </c>
      <c r="B124"/>
      <c r="C124" s="16"/>
      <c r="D124"/>
      <c r="E124" s="6">
        <v>18.583615999999999</v>
      </c>
      <c r="F124" s="16" t="e">
        <f t="shared" si="6"/>
        <v>#DIV/0!</v>
      </c>
      <c r="G124"/>
      <c r="H124" s="6">
        <v>8.14</v>
      </c>
      <c r="I124" s="16" t="e">
        <f t="shared" si="7"/>
        <v>#DIV/0!</v>
      </c>
      <c r="J124"/>
      <c r="K124" s="6">
        <v>67.135283999999999</v>
      </c>
      <c r="L124" s="16" t="e">
        <f t="shared" si="8"/>
        <v>#DIV/0!</v>
      </c>
      <c r="M124"/>
      <c r="N124" s="6">
        <v>61.457377999999999</v>
      </c>
      <c r="O124" s="16" t="e">
        <f t="shared" si="9"/>
        <v>#DIV/0!</v>
      </c>
    </row>
    <row r="125" spans="1:15" x14ac:dyDescent="0.25">
      <c r="A125" s="23">
        <v>38596</v>
      </c>
      <c r="B125"/>
      <c r="C125" s="16"/>
      <c r="D125"/>
      <c r="E125" s="6">
        <v>17.918505</v>
      </c>
      <c r="F125" s="16" t="e">
        <f t="shared" si="6"/>
        <v>#DIV/0!</v>
      </c>
      <c r="G125"/>
      <c r="H125" s="6">
        <v>8.2799999999999994</v>
      </c>
      <c r="I125" s="16" t="e">
        <f t="shared" si="7"/>
        <v>#DIV/0!</v>
      </c>
      <c r="J125"/>
      <c r="K125" s="6">
        <v>68.214256000000006</v>
      </c>
      <c r="L125" s="16" t="e">
        <f t="shared" si="8"/>
        <v>#DIV/0!</v>
      </c>
      <c r="M125"/>
      <c r="N125" s="6">
        <v>62.866146000000001</v>
      </c>
      <c r="O125" s="16" t="e">
        <f t="shared" si="9"/>
        <v>#DIV/0!</v>
      </c>
    </row>
    <row r="126" spans="1:15" x14ac:dyDescent="0.25">
      <c r="A126" s="23">
        <v>38565</v>
      </c>
      <c r="B126"/>
      <c r="C126" s="16"/>
      <c r="D126"/>
      <c r="E126" s="6">
        <v>18.590202000000001</v>
      </c>
      <c r="F126" s="16" t="e">
        <f t="shared" si="6"/>
        <v>#DIV/0!</v>
      </c>
      <c r="G126"/>
      <c r="H126" s="6">
        <v>8.1199999999999992</v>
      </c>
      <c r="I126" s="16" t="e">
        <f t="shared" si="7"/>
        <v>#DIV/0!</v>
      </c>
      <c r="J126"/>
      <c r="K126" s="6">
        <v>69.507728999999998</v>
      </c>
      <c r="L126" s="16" t="e">
        <f t="shared" si="8"/>
        <v>#DIV/0!</v>
      </c>
      <c r="M126"/>
      <c r="N126" s="6">
        <v>65.222603000000007</v>
      </c>
      <c r="O126" s="16" t="e">
        <f t="shared" si="9"/>
        <v>#DIV/0!</v>
      </c>
    </row>
    <row r="127" spans="1:15" ht="16.5" thickBot="1" x14ac:dyDescent="0.3">
      <c r="A127" s="25">
        <v>38544</v>
      </c>
      <c r="B127" s="6"/>
      <c r="C127" s="16"/>
      <c r="D127" s="5"/>
      <c r="E127" s="9">
        <v>20.179089000000001</v>
      </c>
      <c r="F127" s="16" t="e">
        <f t="shared" si="6"/>
        <v>#DIV/0!</v>
      </c>
      <c r="G127" s="5"/>
      <c r="H127" s="9">
        <v>7.94</v>
      </c>
      <c r="I127" s="16" t="e">
        <f t="shared" si="7"/>
        <v>#DIV/0!</v>
      </c>
      <c r="J127" s="5"/>
      <c r="K127" s="9">
        <v>68.478401000000005</v>
      </c>
      <c r="L127" s="16" t="e">
        <f t="shared" si="8"/>
        <v>#DIV/0!</v>
      </c>
      <c r="M127" s="5"/>
      <c r="N127" s="9">
        <v>63.031306999999998</v>
      </c>
      <c r="O127" s="16" t="e">
        <f t="shared" si="9"/>
        <v>#DIV/0!</v>
      </c>
    </row>
    <row r="128" spans="1:15" x14ac:dyDescent="0.25">
      <c r="A128" s="24"/>
      <c r="C128" s="22"/>
      <c r="F128" s="22"/>
      <c r="I128" s="22"/>
      <c r="L128" s="22"/>
      <c r="O128" s="22"/>
    </row>
    <row r="129" spans="1:15" x14ac:dyDescent="0.25">
      <c r="A129" s="24"/>
      <c r="C129" s="22"/>
      <c r="F129" s="22"/>
      <c r="I129" s="22"/>
      <c r="L129" s="22"/>
      <c r="O129" s="22"/>
    </row>
    <row r="130" spans="1:15" x14ac:dyDescent="0.25">
      <c r="A130" s="24"/>
      <c r="C130" s="22"/>
      <c r="F130" s="22"/>
      <c r="I130" s="22"/>
      <c r="L130" s="22"/>
      <c r="O130" s="22"/>
    </row>
    <row r="131" spans="1:15" x14ac:dyDescent="0.25">
      <c r="A131" s="24"/>
      <c r="C131" s="22"/>
      <c r="F131" s="22"/>
      <c r="I131" s="22"/>
      <c r="L131" s="22"/>
      <c r="O131" s="22"/>
    </row>
    <row r="132" spans="1:15" x14ac:dyDescent="0.25">
      <c r="A132" s="24"/>
      <c r="C132" s="22"/>
      <c r="F132" s="22"/>
      <c r="I132" s="22"/>
      <c r="L132" s="22"/>
      <c r="O132" s="22"/>
    </row>
    <row r="133" spans="1:15" x14ac:dyDescent="0.25">
      <c r="A133" s="24"/>
      <c r="C133" s="22"/>
      <c r="F133" s="22"/>
      <c r="I133" s="22"/>
      <c r="L133" s="22"/>
      <c r="O133" s="22"/>
    </row>
    <row r="134" spans="1:15" x14ac:dyDescent="0.25">
      <c r="A134" s="24"/>
      <c r="C134" s="22"/>
      <c r="F134" s="22"/>
      <c r="I134" s="22"/>
      <c r="L134" s="22"/>
      <c r="O134" s="22"/>
    </row>
    <row r="135" spans="1:15" x14ac:dyDescent="0.25">
      <c r="A135" s="24"/>
      <c r="C135" s="22"/>
      <c r="F135" s="22"/>
      <c r="I135" s="22"/>
      <c r="L135" s="22"/>
      <c r="O135" s="22"/>
    </row>
    <row r="136" spans="1:15" x14ac:dyDescent="0.25">
      <c r="A136" s="24"/>
      <c r="C136" s="22"/>
      <c r="F136" s="22"/>
      <c r="I136" s="22"/>
      <c r="L136" s="22"/>
      <c r="O136" s="22"/>
    </row>
    <row r="137" spans="1:15" x14ac:dyDescent="0.25">
      <c r="A137" s="24"/>
      <c r="C137" s="22"/>
      <c r="F137" s="22"/>
      <c r="I137" s="22"/>
      <c r="L137" s="22"/>
      <c r="O137" s="22"/>
    </row>
    <row r="138" spans="1:15" x14ac:dyDescent="0.25">
      <c r="A138" s="24"/>
      <c r="C138" s="22"/>
      <c r="F138" s="22"/>
      <c r="I138" s="22"/>
      <c r="L138" s="22"/>
      <c r="O138" s="22"/>
    </row>
    <row r="139" spans="1:15" x14ac:dyDescent="0.25">
      <c r="A139" s="24"/>
      <c r="C139" s="22"/>
      <c r="F139" s="22"/>
      <c r="I139" s="22"/>
      <c r="L139" s="22"/>
      <c r="O139" s="22"/>
    </row>
    <row r="140" spans="1:15" x14ac:dyDescent="0.25">
      <c r="A140" s="24"/>
      <c r="C140" s="22"/>
      <c r="F140" s="22"/>
      <c r="I140" s="22"/>
      <c r="L140" s="22"/>
      <c r="O140" s="22"/>
    </row>
    <row r="141" spans="1:15" x14ac:dyDescent="0.25">
      <c r="A141" s="24"/>
      <c r="C141" s="22"/>
      <c r="F141" s="22"/>
      <c r="I141" s="22"/>
      <c r="L141" s="22"/>
      <c r="O141" s="22"/>
    </row>
    <row r="142" spans="1:15" x14ac:dyDescent="0.25">
      <c r="A142" s="24"/>
      <c r="C142" s="22"/>
      <c r="F142" s="22"/>
      <c r="I142" s="22"/>
      <c r="L142" s="22"/>
      <c r="O142" s="22"/>
    </row>
    <row r="143" spans="1:15" x14ac:dyDescent="0.25">
      <c r="A143" s="24"/>
      <c r="C143" s="22"/>
      <c r="F143" s="22"/>
      <c r="I143" s="22"/>
      <c r="L143" s="22"/>
      <c r="O143" s="22"/>
    </row>
    <row r="144" spans="1:15" x14ac:dyDescent="0.25">
      <c r="A144" s="24"/>
      <c r="C144" s="22"/>
      <c r="F144" s="22"/>
      <c r="I144" s="22"/>
      <c r="L144" s="22"/>
      <c r="O144" s="22"/>
    </row>
    <row r="145" spans="1:15" x14ac:dyDescent="0.25">
      <c r="A145" s="24"/>
      <c r="C145" s="22"/>
      <c r="F145" s="22"/>
      <c r="I145" s="22"/>
      <c r="L145" s="22"/>
      <c r="O145" s="22"/>
    </row>
    <row r="146" spans="1:15" x14ac:dyDescent="0.25">
      <c r="A146" s="24"/>
      <c r="C146" s="22"/>
      <c r="F146" s="22"/>
      <c r="I146" s="22"/>
      <c r="L146" s="22"/>
      <c r="O146" s="22"/>
    </row>
    <row r="147" spans="1:15" x14ac:dyDescent="0.25">
      <c r="A147" s="24"/>
      <c r="C147" s="22"/>
      <c r="F147" s="22"/>
      <c r="I147" s="22"/>
      <c r="L147" s="22"/>
      <c r="O147" s="22"/>
    </row>
    <row r="148" spans="1:15" x14ac:dyDescent="0.25">
      <c r="A148" s="24"/>
      <c r="C148" s="22"/>
      <c r="F148" s="22"/>
      <c r="I148" s="22"/>
      <c r="L148" s="22"/>
      <c r="O148" s="22"/>
    </row>
    <row r="149" spans="1:15" x14ac:dyDescent="0.25">
      <c r="A149" s="24"/>
      <c r="C149" s="22"/>
      <c r="F149" s="22"/>
      <c r="I149" s="22"/>
      <c r="L149" s="22"/>
      <c r="O149" s="22"/>
    </row>
    <row r="150" spans="1:15" x14ac:dyDescent="0.25">
      <c r="A150" s="24"/>
      <c r="C150" s="22"/>
      <c r="F150" s="22"/>
      <c r="I150" s="22"/>
      <c r="L150" s="22"/>
      <c r="O150" s="22"/>
    </row>
    <row r="151" spans="1:15" x14ac:dyDescent="0.25">
      <c r="A151" s="24"/>
      <c r="C151" s="22"/>
      <c r="F151" s="22"/>
      <c r="I151" s="22"/>
      <c r="L151" s="22"/>
      <c r="O151" s="22"/>
    </row>
    <row r="152" spans="1:15" x14ac:dyDescent="0.25">
      <c r="A152" s="24"/>
      <c r="C152" s="22"/>
      <c r="F152" s="22"/>
      <c r="I152" s="22"/>
      <c r="L152" s="22"/>
      <c r="O152" s="22"/>
    </row>
    <row r="153" spans="1:15" x14ac:dyDescent="0.25">
      <c r="A153" s="24"/>
      <c r="C153" s="22"/>
      <c r="F153" s="22"/>
      <c r="I153" s="22"/>
      <c r="L153" s="22"/>
      <c r="O153" s="22"/>
    </row>
    <row r="154" spans="1:15" x14ac:dyDescent="0.25">
      <c r="A154" s="24"/>
      <c r="C154" s="22"/>
      <c r="F154" s="22"/>
      <c r="I154" s="22"/>
      <c r="L154" s="22"/>
      <c r="O154" s="22"/>
    </row>
    <row r="155" spans="1:15" x14ac:dyDescent="0.25">
      <c r="A155" s="24"/>
      <c r="C155" s="22"/>
      <c r="F155" s="22"/>
      <c r="I155" s="22"/>
      <c r="L155" s="22"/>
      <c r="O155" s="22"/>
    </row>
    <row r="156" spans="1:15" x14ac:dyDescent="0.25">
      <c r="A156" s="24"/>
      <c r="C156" s="22"/>
      <c r="F156" s="22"/>
      <c r="I156" s="22"/>
      <c r="L156" s="22"/>
      <c r="O156" s="22"/>
    </row>
    <row r="157" spans="1:15" x14ac:dyDescent="0.25">
      <c r="A157" s="24"/>
      <c r="C157" s="22"/>
      <c r="F157" s="22"/>
      <c r="I157" s="22"/>
      <c r="L157" s="22"/>
      <c r="O157" s="22"/>
    </row>
    <row r="158" spans="1:15" x14ac:dyDescent="0.25">
      <c r="A158" s="24"/>
      <c r="C158" s="22"/>
      <c r="F158" s="22"/>
      <c r="I158" s="22"/>
      <c r="L158" s="22"/>
      <c r="O158" s="22"/>
    </row>
    <row r="159" spans="1:15" x14ac:dyDescent="0.25">
      <c r="A159" s="24"/>
      <c r="C159" s="22"/>
      <c r="F159" s="22"/>
      <c r="I159" s="22"/>
      <c r="L159" s="22"/>
      <c r="O159" s="22"/>
    </row>
    <row r="160" spans="1:15" x14ac:dyDescent="0.25">
      <c r="A160" s="24"/>
      <c r="C160" s="22"/>
      <c r="F160" s="22"/>
      <c r="I160" s="22"/>
      <c r="L160" s="22"/>
      <c r="O160" s="22"/>
    </row>
    <row r="161" spans="1:15" x14ac:dyDescent="0.25">
      <c r="A161" s="24"/>
      <c r="C161" s="22"/>
      <c r="F161" s="22"/>
      <c r="I161" s="22"/>
      <c r="L161" s="22"/>
      <c r="O161" s="22"/>
    </row>
    <row r="162" spans="1:15" x14ac:dyDescent="0.25">
      <c r="A162" s="24"/>
      <c r="C162" s="22"/>
      <c r="F162" s="22"/>
      <c r="I162" s="22"/>
      <c r="L162" s="22"/>
      <c r="O162" s="22"/>
    </row>
    <row r="163" spans="1:15" x14ac:dyDescent="0.25">
      <c r="A163" s="24"/>
      <c r="C163" s="22"/>
      <c r="F163" s="22"/>
      <c r="I163" s="22"/>
      <c r="L163" s="22"/>
      <c r="O163" s="22"/>
    </row>
    <row r="164" spans="1:15" x14ac:dyDescent="0.25">
      <c r="A164" s="24"/>
      <c r="C164" s="22"/>
      <c r="F164" s="22"/>
      <c r="I164" s="22"/>
      <c r="L164" s="22"/>
      <c r="O164" s="22"/>
    </row>
    <row r="165" spans="1:15" x14ac:dyDescent="0.25">
      <c r="A165" s="24"/>
      <c r="C165" s="22"/>
      <c r="F165" s="22"/>
      <c r="I165" s="22"/>
      <c r="L165" s="22"/>
      <c r="O165" s="22"/>
    </row>
    <row r="166" spans="1:15" x14ac:dyDescent="0.25">
      <c r="A166" s="24"/>
      <c r="C166" s="22"/>
      <c r="F166" s="22"/>
      <c r="I166" s="22"/>
      <c r="L166" s="22"/>
      <c r="O166" s="22"/>
    </row>
    <row r="167" spans="1:15" x14ac:dyDescent="0.25">
      <c r="A167" s="24"/>
      <c r="C167" s="22"/>
      <c r="F167" s="22"/>
      <c r="I167" s="22"/>
      <c r="L167" s="22"/>
      <c r="O167" s="22"/>
    </row>
    <row r="168" spans="1:15" x14ac:dyDescent="0.25">
      <c r="A168" s="24"/>
      <c r="C168" s="22"/>
      <c r="F168" s="22"/>
      <c r="I168" s="22"/>
      <c r="L168" s="22"/>
      <c r="O168" s="22"/>
    </row>
    <row r="169" spans="1:15" x14ac:dyDescent="0.25">
      <c r="A169" s="24"/>
      <c r="C169" s="22"/>
      <c r="F169" s="22"/>
      <c r="I169" s="22"/>
      <c r="L169" s="22"/>
      <c r="O169" s="22"/>
    </row>
    <row r="170" spans="1:15" x14ac:dyDescent="0.25">
      <c r="A170" s="24"/>
      <c r="C170" s="22"/>
      <c r="F170" s="22"/>
      <c r="I170" s="22"/>
      <c r="L170" s="22"/>
      <c r="O170" s="22"/>
    </row>
    <row r="171" spans="1:15" x14ac:dyDescent="0.25">
      <c r="A171" s="24"/>
      <c r="C171" s="22"/>
      <c r="F171" s="22"/>
      <c r="I171" s="22"/>
      <c r="L171" s="22"/>
      <c r="O171" s="22"/>
    </row>
    <row r="172" spans="1:15" x14ac:dyDescent="0.25">
      <c r="A172" s="24"/>
      <c r="C172" s="22"/>
      <c r="F172" s="22"/>
      <c r="I172" s="22"/>
      <c r="L172" s="22"/>
      <c r="O172" s="22"/>
    </row>
    <row r="173" spans="1:15" x14ac:dyDescent="0.25">
      <c r="A173" s="24"/>
      <c r="C173" s="22"/>
      <c r="F173" s="22"/>
      <c r="I173" s="22"/>
      <c r="L173" s="22"/>
      <c r="O173" s="22"/>
    </row>
    <row r="174" spans="1:15" x14ac:dyDescent="0.25">
      <c r="A174" s="24"/>
      <c r="C174" s="22"/>
      <c r="F174" s="22"/>
      <c r="I174" s="22"/>
      <c r="L174" s="22"/>
      <c r="O174" s="22"/>
    </row>
    <row r="175" spans="1:15" x14ac:dyDescent="0.25">
      <c r="A175" s="24"/>
      <c r="C175" s="22"/>
      <c r="F175" s="22"/>
      <c r="I175" s="22"/>
      <c r="L175" s="22"/>
      <c r="O175" s="22"/>
    </row>
    <row r="176" spans="1:15" x14ac:dyDescent="0.25">
      <c r="A176" s="24"/>
      <c r="C176" s="22"/>
      <c r="F176" s="22"/>
      <c r="I176" s="22"/>
      <c r="L176" s="22"/>
      <c r="O176" s="22"/>
    </row>
    <row r="177" spans="1:15" x14ac:dyDescent="0.25">
      <c r="A177" s="24"/>
      <c r="C177" s="22"/>
      <c r="F177" s="22"/>
      <c r="I177" s="22"/>
      <c r="L177" s="22"/>
      <c r="O177" s="22"/>
    </row>
    <row r="178" spans="1:15" x14ac:dyDescent="0.25">
      <c r="A178" s="24"/>
      <c r="C178" s="22"/>
      <c r="F178" s="22"/>
      <c r="I178" s="22"/>
      <c r="L178" s="22"/>
      <c r="O178" s="22"/>
    </row>
    <row r="179" spans="1:15" x14ac:dyDescent="0.25">
      <c r="A179" s="24"/>
      <c r="C179" s="22"/>
      <c r="F179" s="22"/>
      <c r="I179" s="22"/>
      <c r="L179" s="22"/>
      <c r="O179" s="22"/>
    </row>
    <row r="180" spans="1:15" x14ac:dyDescent="0.25">
      <c r="A180" s="24"/>
      <c r="C180" s="22"/>
      <c r="F180" s="22"/>
      <c r="I180" s="22"/>
      <c r="L180" s="22"/>
      <c r="O180" s="22"/>
    </row>
    <row r="181" spans="1:15" x14ac:dyDescent="0.25">
      <c r="A181" s="24"/>
      <c r="C181" s="22"/>
      <c r="F181" s="22"/>
      <c r="I181" s="22"/>
      <c r="L181" s="22"/>
      <c r="O181" s="22"/>
    </row>
    <row r="182" spans="1:15" x14ac:dyDescent="0.25">
      <c r="A182" s="24"/>
      <c r="C182" s="22"/>
      <c r="F182" s="22"/>
      <c r="I182" s="22"/>
      <c r="L182" s="22"/>
      <c r="O182" s="22"/>
    </row>
    <row r="183" spans="1:15" x14ac:dyDescent="0.25">
      <c r="A183" s="24"/>
      <c r="C183" s="22"/>
      <c r="F183" s="22"/>
      <c r="I183" s="22"/>
      <c r="L183" s="22"/>
      <c r="O183" s="22"/>
    </row>
    <row r="184" spans="1:15" x14ac:dyDescent="0.25">
      <c r="A184" s="24"/>
      <c r="C184" s="22"/>
      <c r="F184" s="22"/>
      <c r="I184" s="22"/>
      <c r="L184" s="22"/>
      <c r="O184" s="22"/>
    </row>
    <row r="185" spans="1:15" x14ac:dyDescent="0.25">
      <c r="A185" s="24"/>
      <c r="C185" s="22"/>
      <c r="F185" s="22"/>
      <c r="I185" s="22"/>
      <c r="L185" s="22"/>
      <c r="O185" s="22"/>
    </row>
    <row r="186" spans="1:15" x14ac:dyDescent="0.25">
      <c r="A186" s="24"/>
      <c r="C186" s="22"/>
      <c r="F186" s="22"/>
      <c r="I186" s="22"/>
      <c r="L186" s="22"/>
      <c r="O186" s="22"/>
    </row>
    <row r="187" spans="1:15" x14ac:dyDescent="0.25">
      <c r="A187" s="24"/>
      <c r="C187" s="22"/>
      <c r="F187" s="22"/>
      <c r="I187" s="22"/>
      <c r="L187" s="22"/>
      <c r="O187" s="22"/>
    </row>
    <row r="188" spans="1:15" x14ac:dyDescent="0.25">
      <c r="A188" s="24"/>
      <c r="C188" s="22"/>
      <c r="F188" s="22"/>
      <c r="I188" s="22"/>
      <c r="L188" s="22"/>
      <c r="O188" s="22"/>
    </row>
    <row r="189" spans="1:15" x14ac:dyDescent="0.25">
      <c r="A189" s="24"/>
      <c r="C189" s="22"/>
      <c r="F189" s="22"/>
      <c r="I189" s="22"/>
      <c r="L189" s="22"/>
      <c r="O189" s="22"/>
    </row>
    <row r="190" spans="1:15" x14ac:dyDescent="0.25">
      <c r="A190" s="24"/>
      <c r="C190" s="22"/>
      <c r="F190" s="22"/>
      <c r="I190" s="22"/>
      <c r="L190" s="22"/>
      <c r="O190" s="22"/>
    </row>
    <row r="191" spans="1:15" x14ac:dyDescent="0.25">
      <c r="A191" s="24"/>
      <c r="C191" s="22"/>
      <c r="F191" s="22"/>
      <c r="I191" s="22"/>
      <c r="L191" s="22"/>
      <c r="O191" s="22"/>
    </row>
    <row r="192" spans="1:15" x14ac:dyDescent="0.25">
      <c r="A192" s="24"/>
      <c r="C192" s="22"/>
      <c r="F192" s="22"/>
      <c r="I192" s="22"/>
      <c r="L192" s="22"/>
      <c r="O192" s="22"/>
    </row>
    <row r="193" spans="1:15" x14ac:dyDescent="0.25">
      <c r="A193" s="24"/>
      <c r="C193" s="22"/>
      <c r="F193" s="22"/>
      <c r="I193" s="22"/>
      <c r="L193" s="22"/>
      <c r="O193" s="22"/>
    </row>
    <row r="194" spans="1:15" x14ac:dyDescent="0.25">
      <c r="A194" s="24"/>
      <c r="C194" s="22"/>
      <c r="F194" s="22"/>
      <c r="I194" s="22"/>
      <c r="L194" s="22"/>
      <c r="O194" s="22"/>
    </row>
    <row r="195" spans="1:15" x14ac:dyDescent="0.25">
      <c r="A195" s="24"/>
      <c r="C195" s="22"/>
      <c r="F195" s="22"/>
      <c r="I195" s="22"/>
      <c r="L195" s="22"/>
      <c r="O195" s="22"/>
    </row>
    <row r="196" spans="1:15" x14ac:dyDescent="0.25">
      <c r="A196" s="24"/>
      <c r="C196" s="22"/>
      <c r="F196" s="22"/>
      <c r="I196" s="22"/>
      <c r="L196" s="22"/>
      <c r="O196" s="22"/>
    </row>
    <row r="197" spans="1:15" x14ac:dyDescent="0.25">
      <c r="A197" s="24"/>
      <c r="C197" s="22"/>
      <c r="F197" s="22"/>
      <c r="I197" s="22"/>
      <c r="L197" s="22"/>
      <c r="O197" s="22"/>
    </row>
    <row r="198" spans="1:15" x14ac:dyDescent="0.25">
      <c r="A198" s="24"/>
      <c r="C198" s="22"/>
      <c r="F198" s="22"/>
      <c r="I198" s="22"/>
      <c r="L198" s="22"/>
      <c r="O198" s="22"/>
    </row>
    <row r="199" spans="1:15" x14ac:dyDescent="0.25">
      <c r="A199" s="24"/>
      <c r="C199" s="22"/>
      <c r="F199" s="22"/>
      <c r="I199" s="22"/>
      <c r="L199" s="22"/>
      <c r="O199" s="22"/>
    </row>
    <row r="200" spans="1:15" x14ac:dyDescent="0.25">
      <c r="A200" s="24"/>
      <c r="C200" s="22"/>
      <c r="F200" s="22"/>
      <c r="I200" s="22"/>
      <c r="L200" s="22"/>
      <c r="O200" s="22"/>
    </row>
    <row r="201" spans="1:15" x14ac:dyDescent="0.25">
      <c r="A201" s="24"/>
      <c r="C201" s="22"/>
      <c r="F201" s="22"/>
      <c r="I201" s="22"/>
      <c r="L201" s="22"/>
      <c r="O201" s="22"/>
    </row>
    <row r="202" spans="1:15" x14ac:dyDescent="0.25">
      <c r="A202" s="24"/>
      <c r="C202" s="22"/>
      <c r="F202" s="22"/>
      <c r="I202" s="22"/>
      <c r="L202" s="22"/>
      <c r="O202" s="22"/>
    </row>
    <row r="203" spans="1:15" x14ac:dyDescent="0.25">
      <c r="A203" s="24"/>
      <c r="C203" s="22"/>
      <c r="F203" s="22"/>
      <c r="I203" s="22"/>
      <c r="L203" s="22"/>
      <c r="O203" s="22"/>
    </row>
    <row r="204" spans="1:15" x14ac:dyDescent="0.25">
      <c r="A204" s="24"/>
      <c r="C204" s="22"/>
      <c r="F204" s="22"/>
      <c r="I204" s="22"/>
      <c r="L204" s="22"/>
      <c r="O204" s="22"/>
    </row>
    <row r="205" spans="1:15" x14ac:dyDescent="0.25">
      <c r="A205" s="24"/>
      <c r="C205" s="22"/>
      <c r="F205" s="22"/>
      <c r="I205" s="22"/>
      <c r="L205" s="22"/>
      <c r="O205" s="22"/>
    </row>
    <row r="206" spans="1:15" x14ac:dyDescent="0.25">
      <c r="A206" s="24"/>
      <c r="C206" s="22"/>
      <c r="F206" s="22"/>
      <c r="I206" s="22"/>
      <c r="L206" s="22"/>
      <c r="O206" s="22"/>
    </row>
    <row r="207" spans="1:15" x14ac:dyDescent="0.25">
      <c r="A207" s="24"/>
      <c r="C207" s="22"/>
      <c r="F207" s="22"/>
      <c r="I207" s="22"/>
      <c r="L207" s="22"/>
      <c r="O207" s="22"/>
    </row>
    <row r="208" spans="1:15" x14ac:dyDescent="0.25">
      <c r="A208" s="24"/>
      <c r="C208" s="22"/>
      <c r="F208" s="22"/>
      <c r="I208" s="22"/>
      <c r="L208" s="22"/>
      <c r="O208" s="22"/>
    </row>
    <row r="209" spans="1:15" x14ac:dyDescent="0.25">
      <c r="A209" s="24"/>
      <c r="C209" s="22"/>
      <c r="F209" s="22"/>
      <c r="I209" s="22"/>
      <c r="L209" s="22"/>
      <c r="O209" s="22"/>
    </row>
    <row r="210" spans="1:15" x14ac:dyDescent="0.25">
      <c r="A210" s="24"/>
      <c r="C210" s="22"/>
      <c r="F210" s="22"/>
      <c r="I210" s="22"/>
      <c r="L210" s="22"/>
      <c r="O210" s="22"/>
    </row>
    <row r="211" spans="1:15" x14ac:dyDescent="0.25">
      <c r="A211" s="24"/>
      <c r="C211" s="22"/>
      <c r="F211" s="22"/>
      <c r="I211" s="22"/>
      <c r="L211" s="22"/>
      <c r="O211" s="22"/>
    </row>
    <row r="212" spans="1:15" x14ac:dyDescent="0.25">
      <c r="A212" s="24"/>
      <c r="C212" s="22"/>
      <c r="F212" s="22"/>
      <c r="I212" s="22"/>
      <c r="L212" s="22"/>
      <c r="O212" s="22"/>
    </row>
    <row r="213" spans="1:15" x14ac:dyDescent="0.25">
      <c r="A213" s="24"/>
      <c r="C213" s="22"/>
      <c r="F213" s="22"/>
      <c r="I213" s="22"/>
      <c r="L213" s="22"/>
      <c r="O213" s="22"/>
    </row>
    <row r="214" spans="1:15" x14ac:dyDescent="0.25">
      <c r="A214" s="24"/>
      <c r="C214" s="22"/>
      <c r="F214" s="22"/>
      <c r="I214" s="22"/>
      <c r="L214" s="22"/>
      <c r="O214" s="22"/>
    </row>
    <row r="215" spans="1:15" x14ac:dyDescent="0.25">
      <c r="A215" s="24"/>
      <c r="C215" s="22"/>
      <c r="F215" s="22"/>
      <c r="I215" s="22"/>
      <c r="L215" s="22"/>
      <c r="O215" s="22"/>
    </row>
    <row r="216" spans="1:15" x14ac:dyDescent="0.25">
      <c r="A216" s="24"/>
      <c r="C216" s="22"/>
      <c r="F216" s="22"/>
      <c r="I216" s="22"/>
      <c r="L216" s="22"/>
      <c r="O216" s="22"/>
    </row>
    <row r="217" spans="1:15" x14ac:dyDescent="0.25">
      <c r="A217" s="24"/>
      <c r="C217" s="22"/>
      <c r="F217" s="22"/>
      <c r="I217" s="22"/>
      <c r="L217" s="22"/>
      <c r="O217" s="22"/>
    </row>
    <row r="218" spans="1:15" x14ac:dyDescent="0.25">
      <c r="A218" s="24"/>
      <c r="C218" s="22"/>
      <c r="F218" s="22"/>
      <c r="I218" s="22"/>
      <c r="L218" s="22"/>
      <c r="O218" s="22"/>
    </row>
    <row r="219" spans="1:15" x14ac:dyDescent="0.25">
      <c r="A219" s="24"/>
      <c r="C219" s="22"/>
      <c r="F219" s="22"/>
      <c r="I219" s="22"/>
      <c r="L219" s="22"/>
      <c r="O219" s="22"/>
    </row>
    <row r="220" spans="1:15" x14ac:dyDescent="0.25">
      <c r="A220" s="24"/>
      <c r="C220" s="22"/>
      <c r="F220" s="22"/>
      <c r="I220" s="22"/>
      <c r="L220" s="22"/>
      <c r="O220" s="22"/>
    </row>
    <row r="221" spans="1:15" x14ac:dyDescent="0.25">
      <c r="A221" s="24"/>
      <c r="C221" s="22"/>
      <c r="F221" s="22"/>
      <c r="I221" s="22"/>
      <c r="L221" s="22"/>
      <c r="O221" s="22"/>
    </row>
    <row r="222" spans="1:15" x14ac:dyDescent="0.25">
      <c r="A222" s="24"/>
      <c r="C222" s="22"/>
      <c r="F222" s="22"/>
      <c r="I222" s="22"/>
      <c r="L222" s="22"/>
      <c r="O222" s="22"/>
    </row>
    <row r="223" spans="1:15" x14ac:dyDescent="0.25">
      <c r="A223" s="24"/>
      <c r="C223" s="22"/>
      <c r="F223" s="22"/>
      <c r="I223" s="22"/>
      <c r="L223" s="22"/>
      <c r="O223" s="22"/>
    </row>
    <row r="224" spans="1:15" x14ac:dyDescent="0.25">
      <c r="A224" s="24"/>
      <c r="C224" s="22"/>
      <c r="F224" s="22"/>
      <c r="I224" s="22"/>
      <c r="L224" s="22"/>
      <c r="O224" s="22"/>
    </row>
    <row r="225" spans="1:15" x14ac:dyDescent="0.25">
      <c r="A225" s="24"/>
      <c r="C225" s="22"/>
      <c r="F225" s="22"/>
      <c r="I225" s="22"/>
      <c r="L225" s="22"/>
      <c r="O225" s="22"/>
    </row>
    <row r="226" spans="1:15" x14ac:dyDescent="0.25">
      <c r="A226" s="24"/>
      <c r="C226" s="22"/>
      <c r="F226" s="22"/>
      <c r="I226" s="22"/>
      <c r="L226" s="22"/>
      <c r="O226" s="22"/>
    </row>
    <row r="227" spans="1:15" x14ac:dyDescent="0.25">
      <c r="A227" s="24"/>
      <c r="C227" s="22"/>
      <c r="F227" s="22"/>
      <c r="I227" s="22"/>
      <c r="L227" s="22"/>
      <c r="O227" s="22"/>
    </row>
    <row r="228" spans="1:15" x14ac:dyDescent="0.25">
      <c r="A228" s="24"/>
      <c r="C228" s="22"/>
      <c r="F228" s="22"/>
      <c r="I228" s="22"/>
      <c r="L228" s="22"/>
      <c r="O228" s="22"/>
    </row>
    <row r="229" spans="1:15" x14ac:dyDescent="0.25">
      <c r="A229" s="24"/>
      <c r="C229" s="22"/>
      <c r="F229" s="22"/>
      <c r="I229" s="22"/>
      <c r="L229" s="22"/>
      <c r="O229" s="22"/>
    </row>
    <row r="230" spans="1:15" x14ac:dyDescent="0.25">
      <c r="A230" s="24"/>
      <c r="C230" s="22"/>
      <c r="F230" s="22"/>
      <c r="I230" s="22"/>
      <c r="L230" s="22"/>
      <c r="O230" s="22"/>
    </row>
    <row r="231" spans="1:15" x14ac:dyDescent="0.25">
      <c r="A231" s="24"/>
      <c r="C231" s="22"/>
      <c r="F231" s="22"/>
      <c r="I231" s="22"/>
      <c r="L231" s="22"/>
      <c r="O231" s="22"/>
    </row>
    <row r="232" spans="1:15" x14ac:dyDescent="0.25">
      <c r="A232" s="24"/>
      <c r="C232" s="22"/>
      <c r="F232" s="22"/>
      <c r="I232" s="22"/>
      <c r="L232" s="22"/>
      <c r="O232" s="22"/>
    </row>
    <row r="233" spans="1:15" x14ac:dyDescent="0.25">
      <c r="A233" s="24"/>
      <c r="C233" s="22"/>
      <c r="F233" s="22"/>
      <c r="I233" s="22"/>
      <c r="L233" s="22"/>
      <c r="O233" s="22"/>
    </row>
    <row r="234" spans="1:15" x14ac:dyDescent="0.25">
      <c r="A234" s="24"/>
      <c r="C234" s="22"/>
      <c r="F234" s="22"/>
      <c r="I234" s="22"/>
      <c r="L234" s="22"/>
      <c r="O234" s="22"/>
    </row>
    <row r="235" spans="1:15" x14ac:dyDescent="0.25">
      <c r="A235" s="24"/>
      <c r="C235" s="22"/>
      <c r="F235" s="22"/>
      <c r="I235" s="22"/>
      <c r="L235" s="22"/>
      <c r="O235" s="22"/>
    </row>
    <row r="236" spans="1:15" x14ac:dyDescent="0.25">
      <c r="A236" s="24"/>
      <c r="C236" s="22"/>
      <c r="F236" s="22"/>
      <c r="I236" s="22"/>
      <c r="L236" s="22"/>
      <c r="O236" s="22"/>
    </row>
    <row r="237" spans="1:15" x14ac:dyDescent="0.25">
      <c r="A237" s="24"/>
      <c r="C237" s="22"/>
      <c r="F237" s="22"/>
      <c r="I237" s="22"/>
      <c r="L237" s="22"/>
      <c r="O237" s="22"/>
    </row>
    <row r="238" spans="1:15" x14ac:dyDescent="0.25">
      <c r="A238" s="24"/>
      <c r="C238" s="22"/>
      <c r="F238" s="22"/>
      <c r="I238" s="22"/>
      <c r="L238" s="22"/>
      <c r="O238" s="22"/>
    </row>
    <row r="239" spans="1:15" x14ac:dyDescent="0.25">
      <c r="A239" s="24"/>
      <c r="C239" s="22"/>
      <c r="F239" s="22"/>
      <c r="I239" s="22"/>
      <c r="L239" s="22"/>
      <c r="O239" s="22"/>
    </row>
    <row r="240" spans="1:15" x14ac:dyDescent="0.25">
      <c r="A240" s="24"/>
      <c r="C240" s="22"/>
      <c r="F240" s="22"/>
      <c r="I240" s="22"/>
      <c r="L240" s="22"/>
      <c r="O240" s="22"/>
    </row>
    <row r="241" spans="1:15" x14ac:dyDescent="0.25">
      <c r="A241" s="24"/>
      <c r="C241" s="22"/>
      <c r="F241" s="22"/>
      <c r="I241" s="22"/>
      <c r="L241" s="22"/>
      <c r="O241" s="22"/>
    </row>
    <row r="242" spans="1:15" x14ac:dyDescent="0.25">
      <c r="A242" s="24"/>
      <c r="C242" s="22"/>
      <c r="F242" s="22"/>
      <c r="I242" s="22"/>
      <c r="L242" s="22"/>
      <c r="O242" s="22"/>
    </row>
    <row r="243" spans="1:15" x14ac:dyDescent="0.25">
      <c r="A243" s="24"/>
      <c r="C243" s="22"/>
      <c r="F243" s="22"/>
      <c r="I243" s="22"/>
      <c r="L243" s="22"/>
      <c r="O243" s="22"/>
    </row>
    <row r="244" spans="1:15" x14ac:dyDescent="0.25">
      <c r="A244" s="24"/>
      <c r="C244" s="22"/>
      <c r="F244" s="22"/>
      <c r="I244" s="22"/>
      <c r="L244" s="22"/>
      <c r="O244" s="22"/>
    </row>
    <row r="245" spans="1:15" x14ac:dyDescent="0.25">
      <c r="A245" s="24"/>
      <c r="C245" s="22"/>
      <c r="F245" s="22"/>
      <c r="I245" s="22"/>
      <c r="L245" s="22"/>
      <c r="O245" s="22"/>
    </row>
    <row r="246" spans="1:15" x14ac:dyDescent="0.25">
      <c r="A246" s="24"/>
      <c r="C246" s="22"/>
      <c r="F246" s="22"/>
      <c r="I246" s="22"/>
      <c r="L246" s="22"/>
      <c r="O246" s="22"/>
    </row>
    <row r="247" spans="1:15" x14ac:dyDescent="0.25">
      <c r="A247" s="24"/>
      <c r="C247" s="22"/>
      <c r="F247" s="22"/>
      <c r="I247" s="22"/>
      <c r="L247" s="22"/>
      <c r="O247" s="22"/>
    </row>
    <row r="248" spans="1:15" x14ac:dyDescent="0.25">
      <c r="A248" s="24"/>
      <c r="C248" s="22"/>
      <c r="F248" s="22"/>
      <c r="I248" s="22"/>
      <c r="L248" s="22"/>
      <c r="O248" s="22"/>
    </row>
    <row r="249" spans="1:15" x14ac:dyDescent="0.25">
      <c r="A249" s="24"/>
      <c r="C249" s="22"/>
      <c r="F249" s="22"/>
      <c r="I249" s="22"/>
      <c r="L249" s="22"/>
      <c r="O249" s="22"/>
    </row>
    <row r="250" spans="1:15" x14ac:dyDescent="0.25">
      <c r="A250" s="24"/>
      <c r="C250" s="22"/>
      <c r="F250" s="22"/>
      <c r="I250" s="22"/>
      <c r="L250" s="22"/>
      <c r="O250" s="22"/>
    </row>
    <row r="251" spans="1:15" x14ac:dyDescent="0.25">
      <c r="A251" s="24"/>
      <c r="C251" s="22"/>
      <c r="F251" s="22"/>
      <c r="I251" s="22"/>
      <c r="L251" s="22"/>
      <c r="O251" s="22"/>
    </row>
    <row r="252" spans="1:15" x14ac:dyDescent="0.25">
      <c r="A252" s="24"/>
      <c r="C252" s="22"/>
      <c r="F252" s="22"/>
      <c r="I252" s="22"/>
      <c r="L252" s="22"/>
      <c r="O252" s="22"/>
    </row>
    <row r="253" spans="1:15" x14ac:dyDescent="0.25">
      <c r="A253" s="24"/>
      <c r="C253" s="22"/>
      <c r="F253" s="22"/>
      <c r="I253" s="22"/>
      <c r="L253" s="22"/>
      <c r="O253" s="22"/>
    </row>
    <row r="254" spans="1:15" x14ac:dyDescent="0.25">
      <c r="A254" s="24"/>
      <c r="C254" s="22"/>
      <c r="F254" s="22"/>
      <c r="I254" s="22"/>
      <c r="L254" s="22"/>
      <c r="O254" s="22"/>
    </row>
    <row r="255" spans="1:15" x14ac:dyDescent="0.25">
      <c r="A255" s="24"/>
      <c r="C255" s="22"/>
      <c r="F255" s="22"/>
      <c r="I255" s="22"/>
      <c r="L255" s="22"/>
      <c r="O255" s="22"/>
    </row>
    <row r="256" spans="1:15" x14ac:dyDescent="0.25">
      <c r="A256" s="24"/>
      <c r="C256" s="22"/>
      <c r="F256" s="22"/>
      <c r="I256" s="22"/>
      <c r="L256" s="22"/>
      <c r="O256" s="22"/>
    </row>
    <row r="257" spans="1:15" x14ac:dyDescent="0.25">
      <c r="A257" s="24"/>
      <c r="C257" s="22"/>
      <c r="F257" s="22"/>
      <c r="I257" s="22"/>
      <c r="L257" s="22"/>
      <c r="O257" s="22"/>
    </row>
    <row r="258" spans="1:15" x14ac:dyDescent="0.25">
      <c r="A258" s="24"/>
      <c r="C258" s="22"/>
      <c r="F258" s="22"/>
      <c r="I258" s="22"/>
      <c r="L258" s="22"/>
      <c r="O258" s="22"/>
    </row>
    <row r="259" spans="1:15" x14ac:dyDescent="0.25">
      <c r="A259" s="24"/>
      <c r="C259" s="22"/>
      <c r="F259" s="22"/>
      <c r="I259" s="22"/>
      <c r="L259" s="22"/>
      <c r="O259" s="22"/>
    </row>
    <row r="260" spans="1:15" x14ac:dyDescent="0.25">
      <c r="A260" s="24"/>
      <c r="C260" s="22"/>
      <c r="F260" s="22"/>
      <c r="I260" s="22"/>
      <c r="L260" s="22"/>
      <c r="O260" s="22"/>
    </row>
    <row r="261" spans="1:15" x14ac:dyDescent="0.25">
      <c r="A261" s="24"/>
      <c r="C261" s="22"/>
      <c r="F261" s="22"/>
      <c r="I261" s="22"/>
      <c r="L261" s="22"/>
      <c r="O261" s="22"/>
    </row>
    <row r="262" spans="1:15" x14ac:dyDescent="0.25">
      <c r="A262" s="24"/>
      <c r="C262" s="22"/>
      <c r="F262" s="22"/>
      <c r="I262" s="22"/>
      <c r="L262" s="22"/>
      <c r="O262" s="22"/>
    </row>
    <row r="263" spans="1:15" x14ac:dyDescent="0.25">
      <c r="A263" s="24"/>
      <c r="C263" s="22"/>
      <c r="F263" s="22"/>
      <c r="I263" s="22"/>
      <c r="L263" s="22"/>
      <c r="O263" s="22"/>
    </row>
    <row r="264" spans="1:15" x14ac:dyDescent="0.25">
      <c r="A264" s="24"/>
      <c r="C264" s="22"/>
      <c r="F264" s="22"/>
      <c r="I264" s="22"/>
      <c r="L264" s="22"/>
      <c r="O264" s="22"/>
    </row>
    <row r="265" spans="1:15" x14ac:dyDescent="0.25">
      <c r="A265" s="24"/>
      <c r="C265" s="22"/>
      <c r="F265" s="22"/>
      <c r="I265" s="22"/>
      <c r="L265" s="22"/>
      <c r="O265" s="22"/>
    </row>
    <row r="266" spans="1:15" x14ac:dyDescent="0.25">
      <c r="A266" s="24"/>
      <c r="C266" s="22"/>
      <c r="F266" s="22"/>
      <c r="I266" s="22"/>
      <c r="L266" s="22"/>
      <c r="O266" s="22"/>
    </row>
    <row r="267" spans="1:15" x14ac:dyDescent="0.25">
      <c r="A267" s="24"/>
      <c r="C267" s="22"/>
      <c r="F267" s="22"/>
      <c r="I267" s="22"/>
      <c r="L267" s="22"/>
      <c r="O267" s="22"/>
    </row>
    <row r="268" spans="1:15" x14ac:dyDescent="0.25">
      <c r="A268" s="24"/>
      <c r="C268" s="22"/>
      <c r="F268" s="22"/>
      <c r="I268" s="22"/>
      <c r="L268" s="22"/>
      <c r="O268" s="22"/>
    </row>
    <row r="269" spans="1:15" x14ac:dyDescent="0.25">
      <c r="A269" s="24"/>
      <c r="C269" s="22"/>
      <c r="F269" s="22"/>
      <c r="I269" s="22"/>
      <c r="L269" s="22"/>
      <c r="O269" s="22"/>
    </row>
    <row r="270" spans="1:15" x14ac:dyDescent="0.25">
      <c r="A270" s="24"/>
      <c r="C270" s="22"/>
      <c r="F270" s="22"/>
      <c r="I270" s="22"/>
      <c r="L270" s="22"/>
      <c r="O270" s="22"/>
    </row>
    <row r="271" spans="1:15" x14ac:dyDescent="0.25">
      <c r="A271" s="24"/>
      <c r="C271" s="22"/>
      <c r="F271" s="22"/>
      <c r="I271" s="22"/>
      <c r="L271" s="22"/>
      <c r="O271" s="22"/>
    </row>
    <row r="272" spans="1:15" x14ac:dyDescent="0.25">
      <c r="A272" s="24"/>
      <c r="C272" s="22"/>
      <c r="F272" s="22"/>
      <c r="I272" s="22"/>
      <c r="L272" s="22"/>
      <c r="O272" s="22"/>
    </row>
    <row r="273" spans="1:15" x14ac:dyDescent="0.25">
      <c r="A273" s="24"/>
      <c r="C273" s="22"/>
      <c r="F273" s="22"/>
      <c r="I273" s="22"/>
      <c r="L273" s="22"/>
      <c r="O273" s="22"/>
    </row>
    <row r="274" spans="1:15" x14ac:dyDescent="0.25">
      <c r="A274" s="24"/>
      <c r="C274" s="22"/>
      <c r="F274" s="22"/>
      <c r="I274" s="22"/>
      <c r="L274" s="22"/>
      <c r="O274" s="22"/>
    </row>
    <row r="275" spans="1:15" x14ac:dyDescent="0.25">
      <c r="A275" s="24"/>
      <c r="C275" s="22"/>
      <c r="F275" s="22"/>
      <c r="I275" s="22"/>
      <c r="L275" s="22"/>
      <c r="O275" s="22"/>
    </row>
    <row r="276" spans="1:15" x14ac:dyDescent="0.25">
      <c r="A276" s="24"/>
      <c r="C276" s="22"/>
      <c r="F276" s="22"/>
      <c r="I276" s="22"/>
      <c r="L276" s="22"/>
      <c r="O276" s="22"/>
    </row>
    <row r="277" spans="1:15" x14ac:dyDescent="0.25">
      <c r="A277" s="24"/>
      <c r="C277" s="22"/>
      <c r="F277" s="22"/>
      <c r="I277" s="22"/>
      <c r="L277" s="22"/>
      <c r="O277" s="22"/>
    </row>
    <row r="278" spans="1:15" x14ac:dyDescent="0.25">
      <c r="A278" s="24"/>
      <c r="C278" s="22"/>
      <c r="F278" s="22"/>
      <c r="I278" s="22"/>
      <c r="L278" s="22"/>
      <c r="O278" s="22"/>
    </row>
    <row r="279" spans="1:15" x14ac:dyDescent="0.25">
      <c r="A279" s="24"/>
      <c r="C279" s="22"/>
      <c r="F279" s="22"/>
      <c r="I279" s="22"/>
      <c r="L279" s="22"/>
      <c r="O279" s="22"/>
    </row>
    <row r="280" spans="1:15" x14ac:dyDescent="0.25">
      <c r="A280" s="24"/>
      <c r="C280" s="22"/>
      <c r="F280" s="22"/>
      <c r="I280" s="22"/>
      <c r="L280" s="22"/>
      <c r="O280" s="22"/>
    </row>
    <row r="281" spans="1:15" x14ac:dyDescent="0.25">
      <c r="A281" s="24"/>
      <c r="C281" s="22"/>
      <c r="F281" s="22"/>
      <c r="I281" s="22"/>
      <c r="L281" s="22"/>
      <c r="O281" s="22"/>
    </row>
    <row r="282" spans="1:15" x14ac:dyDescent="0.25">
      <c r="A282" s="24"/>
      <c r="C282" s="22"/>
      <c r="F282" s="22"/>
      <c r="I282" s="22"/>
      <c r="L282" s="22"/>
      <c r="O282" s="22"/>
    </row>
    <row r="283" spans="1:15" x14ac:dyDescent="0.25">
      <c r="A283" s="24"/>
      <c r="C283" s="22"/>
      <c r="F283" s="22"/>
      <c r="I283" s="22"/>
      <c r="L283" s="22"/>
      <c r="O283" s="22"/>
    </row>
    <row r="284" spans="1:15" x14ac:dyDescent="0.25">
      <c r="A284" s="24"/>
      <c r="C284" s="22"/>
      <c r="F284" s="22"/>
      <c r="I284" s="22"/>
      <c r="L284" s="22"/>
      <c r="O284" s="22"/>
    </row>
    <row r="285" spans="1:15" x14ac:dyDescent="0.25">
      <c r="A285" s="24"/>
      <c r="C285" s="22"/>
      <c r="F285" s="22"/>
      <c r="I285" s="22"/>
      <c r="L285" s="22"/>
      <c r="O285" s="22"/>
    </row>
    <row r="286" spans="1:15" x14ac:dyDescent="0.25">
      <c r="A286" s="24"/>
      <c r="C286" s="22"/>
      <c r="F286" s="22"/>
      <c r="I286" s="22"/>
      <c r="L286" s="22"/>
      <c r="O286" s="22"/>
    </row>
    <row r="287" spans="1:15" x14ac:dyDescent="0.25">
      <c r="A287" s="24"/>
      <c r="C287" s="22"/>
      <c r="F287" s="22"/>
      <c r="I287" s="22"/>
      <c r="L287" s="22"/>
      <c r="O287" s="22"/>
    </row>
    <row r="288" spans="1:15" x14ac:dyDescent="0.25">
      <c r="A288" s="24"/>
      <c r="C288" s="22"/>
      <c r="F288" s="22"/>
      <c r="I288" s="22"/>
      <c r="L288" s="22"/>
      <c r="O288" s="22"/>
    </row>
    <row r="289" spans="1:15" x14ac:dyDescent="0.25">
      <c r="A289" s="24"/>
      <c r="C289" s="22"/>
      <c r="F289" s="22"/>
      <c r="I289" s="22"/>
      <c r="L289" s="22"/>
      <c r="O289" s="22"/>
    </row>
    <row r="290" spans="1:15" x14ac:dyDescent="0.25">
      <c r="A290" s="24"/>
      <c r="C290" s="22"/>
      <c r="F290" s="22"/>
      <c r="I290" s="22"/>
      <c r="L290" s="22"/>
      <c r="O290" s="22"/>
    </row>
    <row r="291" spans="1:15" x14ac:dyDescent="0.25">
      <c r="A291" s="24"/>
      <c r="C291" s="22"/>
      <c r="F291" s="22"/>
      <c r="I291" s="22"/>
      <c r="L291" s="22"/>
      <c r="O291" s="22"/>
    </row>
    <row r="292" spans="1:15" x14ac:dyDescent="0.25">
      <c r="A292" s="24"/>
      <c r="C292" s="22"/>
      <c r="F292" s="22"/>
      <c r="I292" s="22"/>
      <c r="L292" s="22"/>
      <c r="O292" s="22"/>
    </row>
    <row r="293" spans="1:15" x14ac:dyDescent="0.25">
      <c r="A293" s="24"/>
      <c r="C293" s="22"/>
      <c r="F293" s="22"/>
      <c r="I293" s="22"/>
      <c r="L293" s="22"/>
      <c r="O293" s="22"/>
    </row>
    <row r="294" spans="1:15" x14ac:dyDescent="0.25">
      <c r="A294" s="24"/>
      <c r="C294" s="22"/>
      <c r="F294" s="22"/>
      <c r="I294" s="22"/>
      <c r="L294" s="22"/>
      <c r="O294" s="22"/>
    </row>
    <row r="295" spans="1:15" x14ac:dyDescent="0.25">
      <c r="A295" s="24"/>
      <c r="C295" s="22"/>
      <c r="F295" s="22"/>
      <c r="I295" s="22"/>
      <c r="L295" s="22"/>
      <c r="O295" s="22"/>
    </row>
    <row r="296" spans="1:15" x14ac:dyDescent="0.25">
      <c r="A296" s="24"/>
      <c r="C296" s="22"/>
      <c r="F296" s="22"/>
      <c r="I296" s="22"/>
      <c r="L296" s="22"/>
      <c r="O296" s="22"/>
    </row>
    <row r="297" spans="1:15" x14ac:dyDescent="0.25">
      <c r="A297" s="24"/>
      <c r="C297" s="22"/>
      <c r="F297" s="22"/>
      <c r="I297" s="22"/>
      <c r="L297" s="22"/>
      <c r="O297" s="22"/>
    </row>
    <row r="298" spans="1:15" x14ac:dyDescent="0.25">
      <c r="A298" s="24"/>
      <c r="C298" s="22"/>
      <c r="F298" s="22"/>
      <c r="I298" s="22"/>
      <c r="L298" s="22"/>
      <c r="O298" s="22"/>
    </row>
    <row r="299" spans="1:15" x14ac:dyDescent="0.25">
      <c r="A299" s="24"/>
      <c r="C299" s="22"/>
      <c r="F299" s="22"/>
      <c r="I299" s="22"/>
      <c r="L299" s="22"/>
      <c r="O299" s="22"/>
    </row>
    <row r="300" spans="1:15" x14ac:dyDescent="0.25">
      <c r="A300" s="24"/>
      <c r="C300" s="22"/>
      <c r="F300" s="22"/>
      <c r="I300" s="22"/>
      <c r="L300" s="22"/>
      <c r="O300" s="22"/>
    </row>
    <row r="301" spans="1:15" x14ac:dyDescent="0.25">
      <c r="A301" s="24"/>
      <c r="C301" s="22"/>
      <c r="F301" s="22"/>
      <c r="I301" s="22"/>
      <c r="L301" s="22"/>
      <c r="O301" s="22"/>
    </row>
    <row r="302" spans="1:15" x14ac:dyDescent="0.25">
      <c r="A302" s="24"/>
      <c r="C302" s="22"/>
      <c r="F302" s="22"/>
      <c r="I302" s="22"/>
      <c r="L302" s="22"/>
      <c r="O302" s="22"/>
    </row>
    <row r="303" spans="1:15" x14ac:dyDescent="0.25">
      <c r="A303" s="24"/>
      <c r="C303" s="22"/>
      <c r="F303" s="22"/>
      <c r="I303" s="22"/>
      <c r="L303" s="22"/>
      <c r="O303" s="22"/>
    </row>
    <row r="304" spans="1:15" x14ac:dyDescent="0.25">
      <c r="A304" s="24"/>
      <c r="C304" s="22"/>
      <c r="F304" s="22"/>
      <c r="I304" s="22"/>
      <c r="L304" s="22"/>
      <c r="O304" s="22"/>
    </row>
    <row r="305" spans="1:15" x14ac:dyDescent="0.25">
      <c r="A305" s="24"/>
      <c r="C305" s="22"/>
      <c r="F305" s="22"/>
      <c r="I305" s="22"/>
      <c r="L305" s="22"/>
      <c r="O305" s="22"/>
    </row>
    <row r="306" spans="1:15" x14ac:dyDescent="0.25">
      <c r="A306" s="24"/>
      <c r="C306" s="22"/>
      <c r="F306" s="22"/>
      <c r="I306" s="22"/>
      <c r="L306" s="22"/>
      <c r="O306" s="22"/>
    </row>
    <row r="307" spans="1:15" x14ac:dyDescent="0.25">
      <c r="A307" s="24"/>
      <c r="C307" s="22"/>
      <c r="F307" s="22"/>
      <c r="I307" s="22"/>
      <c r="L307" s="22"/>
      <c r="O307" s="22"/>
    </row>
    <row r="308" spans="1:15" x14ac:dyDescent="0.25">
      <c r="A308" s="24"/>
      <c r="C308" s="22"/>
      <c r="F308" s="22"/>
      <c r="I308" s="22"/>
      <c r="L308" s="22"/>
      <c r="O308" s="22"/>
    </row>
    <row r="309" spans="1:15" x14ac:dyDescent="0.25">
      <c r="A309" s="24"/>
      <c r="C309" s="22"/>
      <c r="F309" s="22"/>
      <c r="I309" s="22"/>
      <c r="L309" s="22"/>
      <c r="O309" s="22"/>
    </row>
    <row r="310" spans="1:15" x14ac:dyDescent="0.25">
      <c r="A310" s="24"/>
      <c r="C310" s="22"/>
      <c r="F310" s="22"/>
      <c r="I310" s="22"/>
      <c r="L310" s="22"/>
      <c r="O310" s="22"/>
    </row>
    <row r="311" spans="1:15" x14ac:dyDescent="0.25">
      <c r="A311" s="24"/>
      <c r="C311" s="22"/>
      <c r="F311" s="22"/>
      <c r="I311" s="22"/>
      <c r="L311" s="22"/>
      <c r="O311" s="22"/>
    </row>
    <row r="312" spans="1:15" x14ac:dyDescent="0.25">
      <c r="A312" s="24"/>
      <c r="C312" s="22"/>
      <c r="F312" s="22"/>
      <c r="I312" s="22"/>
      <c r="L312" s="22"/>
      <c r="O312" s="22"/>
    </row>
    <row r="313" spans="1:15" x14ac:dyDescent="0.25">
      <c r="A313" s="24"/>
      <c r="C313" s="22"/>
      <c r="F313" s="22"/>
      <c r="I313" s="22"/>
      <c r="L313" s="22"/>
      <c r="O313" s="22"/>
    </row>
    <row r="314" spans="1:15" x14ac:dyDescent="0.25">
      <c r="A314" s="24"/>
      <c r="C314" s="22"/>
      <c r="F314" s="22"/>
      <c r="I314" s="22"/>
      <c r="L314" s="22"/>
      <c r="O314" s="22"/>
    </row>
    <row r="315" spans="1:15" x14ac:dyDescent="0.25">
      <c r="A315" s="24"/>
      <c r="C315" s="22"/>
      <c r="F315" s="22"/>
      <c r="I315" s="22"/>
      <c r="L315" s="22"/>
      <c r="O315" s="22"/>
    </row>
    <row r="316" spans="1:15" x14ac:dyDescent="0.25">
      <c r="A316" s="24"/>
      <c r="C316" s="22"/>
      <c r="F316" s="22"/>
      <c r="I316" s="22"/>
      <c r="L316" s="22"/>
      <c r="O316" s="22"/>
    </row>
    <row r="317" spans="1:15" x14ac:dyDescent="0.25">
      <c r="A317" s="24"/>
      <c r="C317" s="22"/>
      <c r="F317" s="22"/>
      <c r="I317" s="22"/>
      <c r="L317" s="22"/>
      <c r="O317" s="22"/>
    </row>
    <row r="318" spans="1:15" x14ac:dyDescent="0.25">
      <c r="A318" s="24"/>
      <c r="C318" s="22"/>
      <c r="F318" s="22"/>
      <c r="I318" s="22"/>
      <c r="L318" s="22"/>
      <c r="O318" s="22"/>
    </row>
    <row r="319" spans="1:15" x14ac:dyDescent="0.25">
      <c r="A319" s="24"/>
      <c r="C319" s="22"/>
      <c r="F319" s="22"/>
      <c r="I319" s="22"/>
      <c r="L319" s="22"/>
      <c r="O319" s="22"/>
    </row>
    <row r="320" spans="1:15" x14ac:dyDescent="0.25">
      <c r="A320" s="24"/>
      <c r="C320" s="22"/>
      <c r="F320" s="22"/>
      <c r="I320" s="22"/>
      <c r="L320" s="22"/>
      <c r="O320" s="22"/>
    </row>
    <row r="321" spans="1:15" x14ac:dyDescent="0.25">
      <c r="A321" s="24"/>
      <c r="C321" s="22"/>
      <c r="F321" s="22"/>
      <c r="I321" s="22"/>
      <c r="L321" s="22"/>
      <c r="O321" s="22"/>
    </row>
    <row r="322" spans="1:15" x14ac:dyDescent="0.25">
      <c r="A322" s="24"/>
      <c r="C322" s="22"/>
      <c r="F322" s="22"/>
      <c r="I322" s="22"/>
      <c r="L322" s="22"/>
      <c r="O322" s="22"/>
    </row>
    <row r="323" spans="1:15" x14ac:dyDescent="0.25">
      <c r="A323" s="24"/>
      <c r="C323" s="22"/>
      <c r="F323" s="22"/>
      <c r="I323" s="22"/>
      <c r="L323" s="22"/>
      <c r="O323" s="22"/>
    </row>
    <row r="324" spans="1:15" x14ac:dyDescent="0.25">
      <c r="A324" s="24"/>
      <c r="C324" s="22"/>
      <c r="F324" s="22"/>
      <c r="I324" s="22"/>
      <c r="L324" s="22"/>
      <c r="O324" s="22"/>
    </row>
    <row r="325" spans="1:15" x14ac:dyDescent="0.25">
      <c r="A325" s="24"/>
      <c r="C325" s="22"/>
      <c r="F325" s="22"/>
      <c r="I325" s="22"/>
      <c r="L325" s="22"/>
      <c r="O325" s="22"/>
    </row>
    <row r="326" spans="1:15" x14ac:dyDescent="0.25">
      <c r="A326" s="24"/>
      <c r="C326" s="22"/>
      <c r="F326" s="22"/>
      <c r="I326" s="22"/>
      <c r="L326" s="22"/>
      <c r="O326" s="22"/>
    </row>
    <row r="327" spans="1:15" x14ac:dyDescent="0.25">
      <c r="A327" s="24"/>
      <c r="C327" s="22"/>
      <c r="F327" s="22"/>
      <c r="I327" s="22"/>
      <c r="L327" s="22"/>
      <c r="O327" s="22"/>
    </row>
    <row r="328" spans="1:15" x14ac:dyDescent="0.25">
      <c r="A328" s="24"/>
      <c r="C328" s="22"/>
      <c r="F328" s="22"/>
      <c r="I328" s="22"/>
      <c r="L328" s="22"/>
      <c r="O328" s="22"/>
    </row>
    <row r="329" spans="1:15" x14ac:dyDescent="0.25">
      <c r="A329" s="24"/>
      <c r="C329" s="22"/>
      <c r="F329" s="22"/>
      <c r="I329" s="22"/>
      <c r="L329" s="22"/>
      <c r="O329" s="22"/>
    </row>
    <row r="330" spans="1:15" x14ac:dyDescent="0.25">
      <c r="A330" s="24"/>
      <c r="C330" s="22"/>
      <c r="F330" s="22"/>
      <c r="I330" s="22"/>
      <c r="L330" s="22"/>
      <c r="O330" s="22"/>
    </row>
    <row r="331" spans="1:15" x14ac:dyDescent="0.25">
      <c r="A331" s="24"/>
      <c r="C331" s="22"/>
      <c r="F331" s="22"/>
      <c r="I331" s="22"/>
      <c r="L331" s="22"/>
      <c r="O331" s="22"/>
    </row>
    <row r="332" spans="1:15" x14ac:dyDescent="0.25">
      <c r="A332" s="24"/>
      <c r="C332" s="22"/>
      <c r="F332" s="22"/>
      <c r="I332" s="22"/>
      <c r="L332" s="22"/>
      <c r="O332" s="22"/>
    </row>
    <row r="333" spans="1:15" x14ac:dyDescent="0.25">
      <c r="A333" s="24"/>
      <c r="C333" s="22"/>
      <c r="F333" s="22"/>
      <c r="I333" s="22"/>
      <c r="L333" s="22"/>
      <c r="O333" s="22"/>
    </row>
    <row r="334" spans="1:15" x14ac:dyDescent="0.25">
      <c r="A334" s="24"/>
      <c r="C334" s="22"/>
      <c r="F334" s="22"/>
      <c r="I334" s="22"/>
      <c r="L334" s="22"/>
      <c r="O334" s="22"/>
    </row>
    <row r="335" spans="1:15" x14ac:dyDescent="0.25">
      <c r="A335" s="24"/>
      <c r="C335" s="22"/>
      <c r="F335" s="22"/>
      <c r="I335" s="22"/>
      <c r="L335" s="22"/>
      <c r="O335" s="22"/>
    </row>
    <row r="336" spans="1:15" x14ac:dyDescent="0.25">
      <c r="A336" s="24"/>
      <c r="C336" s="22"/>
      <c r="F336" s="22"/>
      <c r="I336" s="22"/>
      <c r="L336" s="22"/>
      <c r="O336" s="22"/>
    </row>
    <row r="337" spans="1:15" x14ac:dyDescent="0.25">
      <c r="A337" s="24"/>
      <c r="C337" s="22"/>
      <c r="F337" s="22"/>
      <c r="I337" s="22"/>
      <c r="L337" s="22"/>
      <c r="O337" s="22"/>
    </row>
    <row r="338" spans="1:15" x14ac:dyDescent="0.25">
      <c r="A338" s="24"/>
      <c r="C338" s="22"/>
      <c r="F338" s="22"/>
      <c r="I338" s="22"/>
      <c r="L338" s="22"/>
      <c r="O338" s="22"/>
    </row>
    <row r="339" spans="1:15" x14ac:dyDescent="0.25">
      <c r="A339" s="24"/>
      <c r="C339" s="22"/>
      <c r="F339" s="22"/>
      <c r="I339" s="22"/>
      <c r="L339" s="22"/>
      <c r="O339" s="22"/>
    </row>
    <row r="340" spans="1:15" x14ac:dyDescent="0.25">
      <c r="A340" s="24"/>
      <c r="C340" s="22"/>
      <c r="F340" s="22"/>
      <c r="I340" s="22"/>
      <c r="L340" s="22"/>
      <c r="O340" s="22"/>
    </row>
    <row r="341" spans="1:15" x14ac:dyDescent="0.25">
      <c r="A341" s="24"/>
      <c r="C341" s="22"/>
      <c r="F341" s="22"/>
      <c r="I341" s="22"/>
      <c r="L341" s="22"/>
      <c r="O341" s="22"/>
    </row>
    <row r="342" spans="1:15" x14ac:dyDescent="0.25">
      <c r="A342" s="24"/>
      <c r="C342" s="22"/>
      <c r="F342" s="22"/>
      <c r="I342" s="22"/>
      <c r="L342" s="22"/>
      <c r="O342" s="22"/>
    </row>
    <row r="343" spans="1:15" x14ac:dyDescent="0.25">
      <c r="A343" s="24"/>
      <c r="C343" s="22"/>
      <c r="F343" s="22"/>
      <c r="I343" s="22"/>
      <c r="L343" s="22"/>
      <c r="O343" s="22"/>
    </row>
    <row r="344" spans="1:15" x14ac:dyDescent="0.25">
      <c r="A344" s="24"/>
      <c r="C344" s="22"/>
      <c r="F344" s="22"/>
      <c r="I344" s="22"/>
      <c r="L344" s="22"/>
      <c r="O344" s="22"/>
    </row>
    <row r="345" spans="1:15" x14ac:dyDescent="0.25">
      <c r="A345" s="24"/>
      <c r="C345" s="22"/>
      <c r="F345" s="22"/>
      <c r="I345" s="22"/>
      <c r="L345" s="22"/>
      <c r="O345" s="22"/>
    </row>
    <row r="346" spans="1:15" x14ac:dyDescent="0.25">
      <c r="A346" s="24"/>
      <c r="C346" s="22"/>
      <c r="F346" s="22"/>
      <c r="I346" s="22"/>
      <c r="L346" s="22"/>
      <c r="O346" s="22"/>
    </row>
    <row r="347" spans="1:15" x14ac:dyDescent="0.25">
      <c r="A347" s="24"/>
      <c r="C347" s="22"/>
      <c r="F347" s="22"/>
      <c r="I347" s="22"/>
      <c r="L347" s="22"/>
      <c r="O347" s="22"/>
    </row>
    <row r="348" spans="1:15" x14ac:dyDescent="0.25">
      <c r="A348" s="24"/>
      <c r="C348" s="22"/>
      <c r="F348" s="22"/>
      <c r="I348" s="22"/>
      <c r="L348" s="22"/>
      <c r="O348" s="22"/>
    </row>
    <row r="349" spans="1:15" x14ac:dyDescent="0.25">
      <c r="A349" s="24"/>
      <c r="C349" s="22"/>
      <c r="F349" s="22"/>
      <c r="I349" s="22"/>
      <c r="L349" s="22"/>
      <c r="O349" s="22"/>
    </row>
    <row r="350" spans="1:15" x14ac:dyDescent="0.25">
      <c r="A350" s="24"/>
      <c r="C350" s="22"/>
      <c r="F350" s="22"/>
      <c r="I350" s="22"/>
      <c r="L350" s="22"/>
      <c r="O350" s="22"/>
    </row>
    <row r="351" spans="1:15" x14ac:dyDescent="0.25">
      <c r="A351" s="24"/>
      <c r="C351" s="22"/>
      <c r="F351" s="22"/>
      <c r="I351" s="22"/>
      <c r="L351" s="22"/>
      <c r="O351" s="22"/>
    </row>
    <row r="352" spans="1:15" x14ac:dyDescent="0.25">
      <c r="A352" s="24"/>
      <c r="C352" s="22"/>
      <c r="F352" s="22"/>
      <c r="I352" s="22"/>
      <c r="L352" s="22"/>
      <c r="O352" s="22"/>
    </row>
    <row r="353" spans="1:15" x14ac:dyDescent="0.25">
      <c r="A353" s="24"/>
      <c r="C353" s="22"/>
      <c r="F353" s="22"/>
      <c r="I353" s="22"/>
      <c r="L353" s="22"/>
      <c r="O353" s="22"/>
    </row>
    <row r="354" spans="1:15" x14ac:dyDescent="0.25">
      <c r="A354" s="24"/>
      <c r="C354" s="22"/>
      <c r="F354" s="22"/>
      <c r="I354" s="22"/>
      <c r="L354" s="22"/>
      <c r="O354" s="22"/>
    </row>
    <row r="355" spans="1:15" x14ac:dyDescent="0.25">
      <c r="A355" s="24"/>
      <c r="C355" s="22"/>
      <c r="F355" s="22"/>
      <c r="I355" s="22"/>
      <c r="L355" s="22"/>
      <c r="O355" s="22"/>
    </row>
    <row r="356" spans="1:15" x14ac:dyDescent="0.25">
      <c r="A356" s="24"/>
      <c r="C356" s="22"/>
      <c r="F356" s="22"/>
      <c r="I356" s="22"/>
      <c r="L356" s="22"/>
      <c r="O356" s="22"/>
    </row>
    <row r="357" spans="1:15" x14ac:dyDescent="0.25">
      <c r="A357" s="24"/>
      <c r="C357" s="22"/>
      <c r="F357" s="22"/>
      <c r="I357" s="22"/>
      <c r="L357" s="22"/>
      <c r="O357" s="22"/>
    </row>
    <row r="358" spans="1:15" x14ac:dyDescent="0.25">
      <c r="A358" s="24"/>
      <c r="C358" s="22"/>
      <c r="F358" s="22"/>
      <c r="I358" s="22"/>
      <c r="L358" s="22"/>
      <c r="O358" s="22"/>
    </row>
    <row r="359" spans="1:15" x14ac:dyDescent="0.25">
      <c r="A359" s="24"/>
      <c r="C359" s="22"/>
      <c r="F359" s="22"/>
      <c r="I359" s="22"/>
      <c r="L359" s="22"/>
      <c r="O359" s="22"/>
    </row>
    <row r="360" spans="1:15" x14ac:dyDescent="0.25">
      <c r="A360" s="24"/>
      <c r="C360" s="22"/>
      <c r="F360" s="22"/>
      <c r="I360" s="22"/>
      <c r="L360" s="22"/>
      <c r="O360" s="22"/>
    </row>
    <row r="361" spans="1:15" x14ac:dyDescent="0.25">
      <c r="A361" s="24"/>
      <c r="C361" s="22"/>
      <c r="F361" s="22"/>
      <c r="I361" s="22"/>
      <c r="L361" s="22"/>
      <c r="O361" s="22"/>
    </row>
    <row r="362" spans="1:15" x14ac:dyDescent="0.25">
      <c r="A362" s="24"/>
      <c r="C362" s="22"/>
      <c r="F362" s="22"/>
      <c r="I362" s="22"/>
      <c r="L362" s="22"/>
      <c r="O362" s="22"/>
    </row>
    <row r="363" spans="1:15" x14ac:dyDescent="0.25">
      <c r="A363" s="24"/>
      <c r="C363" s="22"/>
      <c r="F363" s="22"/>
      <c r="I363" s="22"/>
      <c r="L363" s="22"/>
      <c r="O363" s="22"/>
    </row>
    <row r="364" spans="1:15" x14ac:dyDescent="0.25">
      <c r="A364" s="24"/>
      <c r="C364" s="22"/>
      <c r="F364" s="22"/>
      <c r="I364" s="22"/>
      <c r="L364" s="22"/>
      <c r="O364" s="22"/>
    </row>
    <row r="365" spans="1:15" x14ac:dyDescent="0.25">
      <c r="A365" s="24"/>
      <c r="C365" s="22"/>
      <c r="F365" s="22"/>
      <c r="I365" s="22"/>
      <c r="L365" s="22"/>
      <c r="O365" s="22"/>
    </row>
    <row r="366" spans="1:15" x14ac:dyDescent="0.25">
      <c r="A366" s="24"/>
      <c r="C366" s="22"/>
      <c r="F366" s="22"/>
      <c r="I366" s="22"/>
      <c r="L366" s="22"/>
      <c r="O366" s="22"/>
    </row>
    <row r="367" spans="1:15" x14ac:dyDescent="0.25">
      <c r="A367" s="24"/>
      <c r="C367" s="22"/>
      <c r="F367" s="22"/>
      <c r="I367" s="22"/>
      <c r="L367" s="22"/>
      <c r="O367" s="22"/>
    </row>
    <row r="368" spans="1:15" x14ac:dyDescent="0.25">
      <c r="A368" s="24"/>
      <c r="C368" s="22"/>
      <c r="F368" s="22"/>
      <c r="I368" s="22"/>
      <c r="L368" s="22"/>
      <c r="O368" s="22"/>
    </row>
    <row r="369" spans="1:15" x14ac:dyDescent="0.25">
      <c r="A369" s="24"/>
      <c r="C369" s="22"/>
      <c r="F369" s="22"/>
      <c r="I369" s="22"/>
      <c r="L369" s="22"/>
      <c r="O369" s="22"/>
    </row>
    <row r="370" spans="1:15" x14ac:dyDescent="0.25">
      <c r="A370" s="24"/>
      <c r="C370" s="22"/>
      <c r="F370" s="22"/>
      <c r="I370" s="22"/>
      <c r="L370" s="22"/>
      <c r="O370" s="22"/>
    </row>
    <row r="371" spans="1:15" x14ac:dyDescent="0.25">
      <c r="A371" s="24"/>
      <c r="C371" s="22"/>
      <c r="F371" s="22"/>
      <c r="I371" s="22"/>
      <c r="L371" s="22"/>
      <c r="O371" s="22"/>
    </row>
    <row r="372" spans="1:15" x14ac:dyDescent="0.25">
      <c r="A372" s="24"/>
      <c r="C372" s="22"/>
      <c r="F372" s="22"/>
      <c r="I372" s="22"/>
      <c r="L372" s="22"/>
      <c r="O372" s="22"/>
    </row>
    <row r="373" spans="1:15" x14ac:dyDescent="0.25">
      <c r="A373" s="24"/>
      <c r="C373" s="22"/>
      <c r="F373" s="22"/>
      <c r="I373" s="22"/>
      <c r="L373" s="22"/>
      <c r="O373" s="22"/>
    </row>
    <row r="374" spans="1:15" x14ac:dyDescent="0.25">
      <c r="A374" s="24"/>
      <c r="C374" s="22"/>
      <c r="F374" s="22"/>
      <c r="I374" s="22"/>
      <c r="L374" s="22"/>
      <c r="O374" s="22"/>
    </row>
    <row r="375" spans="1:15" x14ac:dyDescent="0.25">
      <c r="A375" s="24"/>
      <c r="C375" s="22"/>
      <c r="F375" s="22"/>
      <c r="I375" s="22"/>
      <c r="L375" s="22"/>
      <c r="O375" s="22"/>
    </row>
    <row r="376" spans="1:15" x14ac:dyDescent="0.25">
      <c r="A376" s="24"/>
      <c r="C376" s="22"/>
      <c r="F376" s="22"/>
      <c r="I376" s="22"/>
      <c r="L376" s="22"/>
      <c r="O376" s="22"/>
    </row>
    <row r="377" spans="1:15" x14ac:dyDescent="0.25">
      <c r="A377" s="24"/>
      <c r="C377" s="22"/>
      <c r="F377" s="22"/>
      <c r="I377" s="22"/>
      <c r="L377" s="22"/>
      <c r="O377" s="22"/>
    </row>
    <row r="378" spans="1:15" x14ac:dyDescent="0.25">
      <c r="A378" s="24"/>
      <c r="C378" s="22"/>
      <c r="F378" s="22"/>
      <c r="I378" s="22"/>
      <c r="L378" s="22"/>
      <c r="O378" s="22"/>
    </row>
    <row r="379" spans="1:15" x14ac:dyDescent="0.25">
      <c r="A379" s="24"/>
      <c r="C379" s="22"/>
      <c r="F379" s="22"/>
      <c r="I379" s="22"/>
      <c r="L379" s="22"/>
      <c r="O379" s="22"/>
    </row>
    <row r="380" spans="1:15" x14ac:dyDescent="0.25">
      <c r="A380" s="24"/>
      <c r="C380" s="22"/>
      <c r="F380" s="22"/>
      <c r="I380" s="22"/>
      <c r="L380" s="22"/>
      <c r="O380" s="22"/>
    </row>
    <row r="381" spans="1:15" x14ac:dyDescent="0.25">
      <c r="A381" s="24"/>
      <c r="C381" s="22"/>
      <c r="F381" s="22"/>
      <c r="I381" s="22"/>
      <c r="L381" s="22"/>
      <c r="O381" s="22"/>
    </row>
    <row r="382" spans="1:15" x14ac:dyDescent="0.25">
      <c r="A382" s="24"/>
      <c r="C382" s="22"/>
      <c r="F382" s="22"/>
      <c r="I382" s="22"/>
      <c r="L382" s="22"/>
      <c r="O382" s="22"/>
    </row>
    <row r="383" spans="1:15" x14ac:dyDescent="0.25">
      <c r="A383" s="24"/>
      <c r="C383" s="22"/>
      <c r="F383" s="22"/>
      <c r="I383" s="22"/>
      <c r="L383" s="22"/>
      <c r="O383" s="22"/>
    </row>
    <row r="384" spans="1:15" x14ac:dyDescent="0.25">
      <c r="A384" s="24"/>
      <c r="C384" s="22"/>
      <c r="F384" s="22"/>
      <c r="I384" s="22"/>
      <c r="L384" s="22"/>
      <c r="O384" s="22"/>
    </row>
    <row r="385" spans="1:15" x14ac:dyDescent="0.25">
      <c r="A385" s="24"/>
      <c r="C385" s="22"/>
      <c r="F385" s="22"/>
      <c r="I385" s="22"/>
      <c r="L385" s="22"/>
      <c r="O385" s="22"/>
    </row>
    <row r="386" spans="1:15" x14ac:dyDescent="0.25">
      <c r="A386" s="24"/>
      <c r="C386" s="22"/>
      <c r="F386" s="22"/>
      <c r="I386" s="22"/>
      <c r="L386" s="22"/>
      <c r="O386" s="22"/>
    </row>
    <row r="387" spans="1:15" x14ac:dyDescent="0.25">
      <c r="A387" s="24"/>
      <c r="C387" s="22"/>
      <c r="F387" s="22"/>
      <c r="I387" s="22"/>
      <c r="L387" s="22"/>
      <c r="O387" s="22"/>
    </row>
    <row r="388" spans="1:15" x14ac:dyDescent="0.25">
      <c r="A388" s="24"/>
      <c r="C388" s="22"/>
      <c r="F388" s="22"/>
      <c r="I388" s="22"/>
      <c r="L388" s="22"/>
      <c r="O388" s="22"/>
    </row>
    <row r="389" spans="1:15" x14ac:dyDescent="0.25">
      <c r="A389" s="24"/>
      <c r="C389" s="22"/>
      <c r="F389" s="22"/>
      <c r="I389" s="22"/>
      <c r="L389" s="22"/>
      <c r="O389" s="22"/>
    </row>
    <row r="390" spans="1:15" x14ac:dyDescent="0.25">
      <c r="A390" s="24"/>
      <c r="C390" s="22"/>
      <c r="F390" s="22"/>
      <c r="I390" s="22"/>
      <c r="L390" s="22"/>
      <c r="O390" s="22"/>
    </row>
    <row r="391" spans="1:15" x14ac:dyDescent="0.25">
      <c r="A391" s="24"/>
      <c r="C391" s="22"/>
      <c r="F391" s="22"/>
      <c r="I391" s="22"/>
      <c r="L391" s="22"/>
      <c r="O391" s="22"/>
    </row>
    <row r="392" spans="1:15" x14ac:dyDescent="0.25">
      <c r="A392" s="24"/>
      <c r="C392" s="22"/>
      <c r="F392" s="22"/>
      <c r="I392" s="22"/>
      <c r="L392" s="22"/>
      <c r="O392" s="22"/>
    </row>
    <row r="393" spans="1:15" x14ac:dyDescent="0.25">
      <c r="A393" s="24"/>
      <c r="C393" s="22"/>
      <c r="F393" s="22"/>
      <c r="I393" s="22"/>
      <c r="L393" s="22"/>
      <c r="O393" s="22"/>
    </row>
    <row r="394" spans="1:15" x14ac:dyDescent="0.25">
      <c r="A394" s="24"/>
      <c r="C394" s="22"/>
      <c r="F394" s="22"/>
      <c r="I394" s="22"/>
      <c r="L394" s="22"/>
      <c r="O394" s="22"/>
    </row>
    <row r="395" spans="1:15" x14ac:dyDescent="0.25">
      <c r="A395" s="24"/>
      <c r="C395" s="22"/>
      <c r="F395" s="22"/>
      <c r="I395" s="22"/>
      <c r="L395" s="22"/>
      <c r="O395" s="22"/>
    </row>
    <row r="396" spans="1:15" x14ac:dyDescent="0.25">
      <c r="A396" s="24"/>
      <c r="C396" s="22"/>
      <c r="F396" s="22"/>
      <c r="I396" s="22"/>
      <c r="L396" s="22"/>
      <c r="O396" s="22"/>
    </row>
    <row r="397" spans="1:15" x14ac:dyDescent="0.25">
      <c r="A397" s="24"/>
      <c r="C397" s="22"/>
      <c r="F397" s="22"/>
      <c r="I397" s="22"/>
      <c r="L397" s="22"/>
      <c r="O397" s="22"/>
    </row>
    <row r="398" spans="1:15" x14ac:dyDescent="0.25">
      <c r="A398" s="24"/>
      <c r="C398" s="22"/>
      <c r="F398" s="22"/>
      <c r="I398" s="22"/>
      <c r="L398" s="22"/>
      <c r="O398" s="22"/>
    </row>
    <row r="399" spans="1:15" x14ac:dyDescent="0.25">
      <c r="A399" s="24"/>
      <c r="C399" s="22"/>
      <c r="F399" s="22"/>
      <c r="I399" s="22"/>
      <c r="L399" s="22"/>
      <c r="O399" s="22"/>
    </row>
    <row r="400" spans="1:15" x14ac:dyDescent="0.25">
      <c r="A400" s="24"/>
      <c r="C400" s="22"/>
      <c r="F400" s="22"/>
      <c r="I400" s="22"/>
      <c r="L400" s="22"/>
      <c r="O400" s="22"/>
    </row>
    <row r="401" spans="1:15" x14ac:dyDescent="0.25">
      <c r="A401" s="24"/>
      <c r="C401" s="22"/>
      <c r="F401" s="22"/>
      <c r="I401" s="22"/>
      <c r="L401" s="22"/>
      <c r="O401" s="22"/>
    </row>
    <row r="402" spans="1:15" x14ac:dyDescent="0.25">
      <c r="A402" s="24"/>
      <c r="C402" s="22"/>
      <c r="F402" s="22"/>
      <c r="I402" s="22"/>
      <c r="L402" s="22"/>
      <c r="O402" s="22"/>
    </row>
    <row r="403" spans="1:15" x14ac:dyDescent="0.25">
      <c r="A403" s="24"/>
      <c r="C403" s="22"/>
      <c r="F403" s="22"/>
      <c r="I403" s="22"/>
      <c r="L403" s="22"/>
      <c r="O403" s="22"/>
    </row>
    <row r="404" spans="1:15" x14ac:dyDescent="0.25">
      <c r="A404" s="24"/>
      <c r="C404" s="22"/>
      <c r="F404" s="22"/>
      <c r="I404" s="22"/>
      <c r="L404" s="22"/>
      <c r="O404" s="22"/>
    </row>
    <row r="405" spans="1:15" x14ac:dyDescent="0.25">
      <c r="A405" s="24"/>
      <c r="C405" s="22"/>
      <c r="F405" s="22"/>
      <c r="I405" s="22"/>
      <c r="L405" s="22"/>
      <c r="O405" s="22"/>
    </row>
    <row r="406" spans="1:15" x14ac:dyDescent="0.25">
      <c r="A406" s="24"/>
      <c r="C406" s="22"/>
      <c r="F406" s="22"/>
      <c r="I406" s="22"/>
      <c r="L406" s="22"/>
      <c r="O406" s="22"/>
    </row>
    <row r="407" spans="1:15" x14ac:dyDescent="0.25">
      <c r="A407" s="24"/>
      <c r="C407" s="22"/>
      <c r="F407" s="22"/>
      <c r="I407" s="22"/>
      <c r="L407" s="22"/>
      <c r="O407" s="22"/>
    </row>
    <row r="408" spans="1:15" x14ac:dyDescent="0.25">
      <c r="A408" s="24"/>
      <c r="C408" s="22"/>
      <c r="F408" s="22"/>
      <c r="I408" s="22"/>
      <c r="L408" s="22"/>
      <c r="O408" s="22"/>
    </row>
    <row r="409" spans="1:15" x14ac:dyDescent="0.25">
      <c r="A409" s="24"/>
      <c r="C409" s="22"/>
      <c r="F409" s="22"/>
      <c r="I409" s="22"/>
      <c r="L409" s="22"/>
      <c r="O409" s="22"/>
    </row>
    <row r="410" spans="1:15" x14ac:dyDescent="0.25">
      <c r="A410" s="24"/>
      <c r="C410" s="22"/>
      <c r="F410" s="22"/>
      <c r="I410" s="22"/>
      <c r="L410" s="22"/>
      <c r="O410" s="22"/>
    </row>
    <row r="411" spans="1:15" x14ac:dyDescent="0.25">
      <c r="A411" s="24"/>
      <c r="C411" s="22"/>
      <c r="F411" s="22"/>
      <c r="I411" s="22"/>
      <c r="L411" s="22"/>
      <c r="O411" s="22"/>
    </row>
    <row r="412" spans="1:15" x14ac:dyDescent="0.25">
      <c r="A412" s="24"/>
      <c r="C412" s="22"/>
      <c r="F412" s="22"/>
      <c r="I412" s="22"/>
      <c r="L412" s="22"/>
      <c r="O412" s="22"/>
    </row>
    <row r="413" spans="1:15" x14ac:dyDescent="0.25">
      <c r="A413" s="24"/>
      <c r="C413" s="22"/>
      <c r="F413" s="22"/>
      <c r="I413" s="22"/>
      <c r="L413" s="22"/>
      <c r="O413" s="22"/>
    </row>
    <row r="414" spans="1:15" x14ac:dyDescent="0.25">
      <c r="A414" s="24"/>
      <c r="C414" s="22"/>
      <c r="F414" s="22"/>
      <c r="I414" s="22"/>
      <c r="L414" s="22"/>
      <c r="O414" s="22"/>
    </row>
    <row r="415" spans="1:15" x14ac:dyDescent="0.25">
      <c r="A415" s="24"/>
      <c r="C415" s="22"/>
      <c r="F415" s="22"/>
      <c r="I415" s="22"/>
      <c r="L415" s="22"/>
      <c r="O415" s="22"/>
    </row>
    <row r="416" spans="1:15" x14ac:dyDescent="0.25">
      <c r="A416" s="24"/>
      <c r="C416" s="22"/>
      <c r="F416" s="22"/>
      <c r="I416" s="22"/>
      <c r="L416" s="22"/>
      <c r="O416" s="22"/>
    </row>
    <row r="417" spans="1:15" x14ac:dyDescent="0.25">
      <c r="A417" s="24"/>
      <c r="C417" s="22"/>
      <c r="F417" s="22"/>
      <c r="I417" s="22"/>
      <c r="L417" s="22"/>
      <c r="O417" s="22"/>
    </row>
    <row r="418" spans="1:15" x14ac:dyDescent="0.25">
      <c r="A418" s="24"/>
      <c r="C418" s="22"/>
      <c r="F418" s="22"/>
      <c r="I418" s="22"/>
      <c r="L418" s="22"/>
      <c r="O418" s="22"/>
    </row>
    <row r="419" spans="1:15" x14ac:dyDescent="0.25">
      <c r="A419" s="24"/>
      <c r="C419" s="22"/>
      <c r="F419" s="22"/>
      <c r="I419" s="22"/>
      <c r="L419" s="22"/>
      <c r="O419" s="22"/>
    </row>
    <row r="420" spans="1:15" x14ac:dyDescent="0.25">
      <c r="A420" s="24"/>
      <c r="C420" s="22"/>
      <c r="F420" s="22"/>
      <c r="I420" s="22"/>
      <c r="L420" s="22"/>
      <c r="O420" s="22"/>
    </row>
    <row r="421" spans="1:15" x14ac:dyDescent="0.25">
      <c r="A421" s="24"/>
      <c r="C421" s="22"/>
      <c r="F421" s="22"/>
      <c r="I421" s="22"/>
      <c r="L421" s="22"/>
      <c r="O421" s="22"/>
    </row>
    <row r="422" spans="1:15" x14ac:dyDescent="0.25">
      <c r="A422" s="24"/>
      <c r="C422" s="22"/>
      <c r="F422" s="22"/>
      <c r="I422" s="22"/>
      <c r="L422" s="22"/>
      <c r="O422" s="22"/>
    </row>
    <row r="423" spans="1:15" x14ac:dyDescent="0.25">
      <c r="A423" s="24"/>
      <c r="C423" s="22"/>
      <c r="F423" s="22"/>
      <c r="I423" s="22"/>
      <c r="L423" s="22"/>
      <c r="O423" s="22"/>
    </row>
    <row r="424" spans="1:15" x14ac:dyDescent="0.25">
      <c r="A424" s="24"/>
      <c r="C424" s="22"/>
      <c r="F424" s="22"/>
      <c r="I424" s="22"/>
      <c r="L424" s="22"/>
      <c r="O424" s="22"/>
    </row>
    <row r="425" spans="1:15" x14ac:dyDescent="0.25">
      <c r="A425" s="24"/>
      <c r="C425" s="22"/>
      <c r="F425" s="22"/>
      <c r="I425" s="22"/>
      <c r="L425" s="22"/>
      <c r="O425" s="22"/>
    </row>
    <row r="426" spans="1:15" x14ac:dyDescent="0.25">
      <c r="A426" s="24"/>
      <c r="C426" s="22"/>
      <c r="F426" s="22"/>
      <c r="I426" s="22"/>
      <c r="L426" s="22"/>
      <c r="O426" s="22"/>
    </row>
    <row r="427" spans="1:15" x14ac:dyDescent="0.25">
      <c r="A427" s="24"/>
      <c r="C427" s="22"/>
      <c r="F427" s="22"/>
      <c r="I427" s="22"/>
      <c r="L427" s="22"/>
      <c r="O427" s="22"/>
    </row>
    <row r="428" spans="1:15" x14ac:dyDescent="0.25">
      <c r="A428" s="24"/>
      <c r="C428" s="22"/>
      <c r="F428" s="22"/>
      <c r="I428" s="22"/>
      <c r="L428" s="22"/>
      <c r="O428" s="22"/>
    </row>
    <row r="429" spans="1:15" x14ac:dyDescent="0.25">
      <c r="A429" s="24"/>
      <c r="C429" s="22"/>
      <c r="F429" s="22"/>
      <c r="I429" s="22"/>
      <c r="L429" s="22"/>
      <c r="O429" s="22"/>
    </row>
    <row r="430" spans="1:15" x14ac:dyDescent="0.25">
      <c r="A430" s="24"/>
      <c r="C430" s="22"/>
      <c r="F430" s="22"/>
      <c r="I430" s="22"/>
      <c r="L430" s="22"/>
      <c r="O430" s="22"/>
    </row>
    <row r="431" spans="1:15" x14ac:dyDescent="0.25">
      <c r="A431" s="24"/>
      <c r="C431" s="22"/>
      <c r="F431" s="22"/>
      <c r="I431" s="22"/>
      <c r="L431" s="22"/>
      <c r="O431" s="22"/>
    </row>
    <row r="432" spans="1:15" x14ac:dyDescent="0.25">
      <c r="A432" s="24"/>
      <c r="C432" s="22"/>
      <c r="F432" s="22"/>
      <c r="I432" s="22"/>
      <c r="L432" s="22"/>
      <c r="O432" s="22"/>
    </row>
    <row r="433" spans="1:15" x14ac:dyDescent="0.25">
      <c r="A433" s="24"/>
      <c r="C433" s="22"/>
      <c r="F433" s="22"/>
      <c r="I433" s="22"/>
      <c r="L433" s="22"/>
      <c r="O433" s="22"/>
    </row>
    <row r="434" spans="1:15" x14ac:dyDescent="0.25">
      <c r="A434" s="24"/>
      <c r="C434" s="22"/>
      <c r="F434" s="22"/>
      <c r="I434" s="22"/>
      <c r="L434" s="22"/>
      <c r="O434" s="22"/>
    </row>
    <row r="435" spans="1:15" x14ac:dyDescent="0.25">
      <c r="A435" s="24"/>
      <c r="C435" s="22"/>
      <c r="F435" s="22"/>
      <c r="I435" s="22"/>
      <c r="L435" s="22"/>
      <c r="O435" s="22"/>
    </row>
    <row r="436" spans="1:15" x14ac:dyDescent="0.25">
      <c r="A436" s="24"/>
      <c r="C436" s="22"/>
      <c r="F436" s="22"/>
      <c r="I436" s="22"/>
      <c r="L436" s="22"/>
      <c r="O436" s="22"/>
    </row>
    <row r="437" spans="1:15" x14ac:dyDescent="0.25">
      <c r="A437" s="24"/>
      <c r="C437" s="22"/>
      <c r="F437" s="22"/>
      <c r="I437" s="22"/>
      <c r="L437" s="22"/>
      <c r="O437" s="22"/>
    </row>
    <row r="438" spans="1:15" x14ac:dyDescent="0.25">
      <c r="A438" s="24"/>
      <c r="C438" s="22"/>
      <c r="F438" s="22"/>
      <c r="I438" s="22"/>
      <c r="L438" s="22"/>
      <c r="O438" s="22"/>
    </row>
    <row r="439" spans="1:15" x14ac:dyDescent="0.25">
      <c r="A439" s="24"/>
      <c r="C439" s="22"/>
      <c r="F439" s="22"/>
      <c r="I439" s="22"/>
      <c r="L439" s="22"/>
      <c r="O439" s="22"/>
    </row>
    <row r="440" spans="1:15" x14ac:dyDescent="0.25">
      <c r="A440" s="24"/>
      <c r="C440" s="22"/>
      <c r="F440" s="22"/>
      <c r="I440" s="22"/>
      <c r="L440" s="22"/>
      <c r="O440" s="22"/>
    </row>
    <row r="441" spans="1:15" x14ac:dyDescent="0.25">
      <c r="A441" s="24"/>
      <c r="C441" s="22"/>
      <c r="F441" s="22"/>
      <c r="I441" s="22"/>
      <c r="L441" s="22"/>
      <c r="O441" s="22"/>
    </row>
    <row r="442" spans="1:15" x14ac:dyDescent="0.25">
      <c r="A442" s="24"/>
      <c r="C442" s="22"/>
      <c r="F442" s="22"/>
      <c r="I442" s="22"/>
      <c r="L442" s="22"/>
      <c r="O442" s="22"/>
    </row>
    <row r="443" spans="1:15" x14ac:dyDescent="0.25">
      <c r="A443" s="24"/>
      <c r="C443" s="22"/>
      <c r="F443" s="22"/>
      <c r="I443" s="22"/>
      <c r="L443" s="22"/>
      <c r="O443" s="22"/>
    </row>
    <row r="444" spans="1:15" x14ac:dyDescent="0.25">
      <c r="A444" s="24"/>
      <c r="C444" s="22"/>
      <c r="F444" s="22"/>
      <c r="I444" s="22"/>
      <c r="L444" s="22"/>
      <c r="O444" s="22"/>
    </row>
    <row r="445" spans="1:15" x14ac:dyDescent="0.25">
      <c r="A445" s="24"/>
      <c r="C445" s="22"/>
      <c r="F445" s="22"/>
      <c r="I445" s="22"/>
      <c r="L445" s="22"/>
      <c r="O445" s="22"/>
    </row>
    <row r="446" spans="1:15" x14ac:dyDescent="0.25">
      <c r="A446" s="24"/>
      <c r="C446" s="22"/>
      <c r="F446" s="22"/>
      <c r="I446" s="22"/>
      <c r="L446" s="22"/>
      <c r="O446" s="22"/>
    </row>
    <row r="447" spans="1:15" x14ac:dyDescent="0.25">
      <c r="A447" s="24"/>
      <c r="C447" s="22"/>
      <c r="F447" s="22"/>
      <c r="I447" s="22"/>
      <c r="L447" s="22"/>
      <c r="O447" s="22"/>
    </row>
    <row r="448" spans="1:15" x14ac:dyDescent="0.25">
      <c r="A448" s="24"/>
      <c r="C448" s="22"/>
      <c r="F448" s="22"/>
      <c r="I448" s="22"/>
      <c r="L448" s="22"/>
      <c r="O448" s="22"/>
    </row>
    <row r="449" spans="1:15" x14ac:dyDescent="0.25">
      <c r="A449" s="24"/>
      <c r="C449" s="22"/>
      <c r="F449" s="22"/>
      <c r="I449" s="22"/>
      <c r="L449" s="22"/>
      <c r="O449" s="22"/>
    </row>
    <row r="450" spans="1:15" x14ac:dyDescent="0.25">
      <c r="A450" s="24"/>
      <c r="C450" s="22"/>
      <c r="F450" s="22"/>
      <c r="I450" s="22"/>
      <c r="L450" s="22"/>
      <c r="O450" s="22"/>
    </row>
    <row r="451" spans="1:15" x14ac:dyDescent="0.25">
      <c r="A451" s="24"/>
      <c r="C451" s="22"/>
      <c r="F451" s="22"/>
      <c r="I451" s="22"/>
      <c r="L451" s="22"/>
      <c r="O451" s="22"/>
    </row>
    <row r="452" spans="1:15" x14ac:dyDescent="0.25">
      <c r="A452" s="24"/>
      <c r="C452" s="22"/>
      <c r="F452" s="22"/>
      <c r="I452" s="22"/>
      <c r="L452" s="22"/>
      <c r="O452" s="22"/>
    </row>
    <row r="453" spans="1:15" x14ac:dyDescent="0.25">
      <c r="A453" s="24"/>
      <c r="C453" s="22"/>
      <c r="F453" s="22"/>
      <c r="I453" s="22"/>
      <c r="L453" s="22"/>
      <c r="O453" s="22"/>
    </row>
    <row r="454" spans="1:15" x14ac:dyDescent="0.25">
      <c r="A454" s="24"/>
      <c r="C454" s="22"/>
      <c r="F454" s="22"/>
      <c r="I454" s="22"/>
      <c r="L454" s="22"/>
      <c r="O454" s="22"/>
    </row>
    <row r="455" spans="1:15" x14ac:dyDescent="0.25">
      <c r="A455" s="24"/>
      <c r="C455" s="22"/>
      <c r="F455" s="22"/>
      <c r="I455" s="22"/>
      <c r="L455" s="22"/>
      <c r="O455" s="22"/>
    </row>
    <row r="456" spans="1:15" x14ac:dyDescent="0.25">
      <c r="A456" s="24"/>
      <c r="C456" s="22"/>
      <c r="F456" s="22"/>
      <c r="I456" s="22"/>
      <c r="L456" s="22"/>
      <c r="O456" s="22"/>
    </row>
    <row r="457" spans="1:15" x14ac:dyDescent="0.25">
      <c r="A457" s="24"/>
      <c r="C457" s="22"/>
      <c r="F457" s="22"/>
      <c r="I457" s="22"/>
      <c r="L457" s="22"/>
      <c r="O457" s="22"/>
    </row>
    <row r="458" spans="1:15" x14ac:dyDescent="0.25">
      <c r="A458" s="24"/>
      <c r="C458" s="22"/>
      <c r="F458" s="22"/>
      <c r="I458" s="22"/>
      <c r="L458" s="22"/>
      <c r="O458" s="22"/>
    </row>
    <row r="459" spans="1:15" x14ac:dyDescent="0.25">
      <c r="A459" s="24"/>
      <c r="C459" s="22"/>
      <c r="F459" s="22"/>
      <c r="I459" s="22"/>
      <c r="L459" s="22"/>
      <c r="O459" s="22"/>
    </row>
    <row r="460" spans="1:15" x14ac:dyDescent="0.25">
      <c r="A460" s="24"/>
      <c r="C460" s="22"/>
      <c r="F460" s="22"/>
      <c r="I460" s="22"/>
      <c r="L460" s="22"/>
      <c r="O460" s="22"/>
    </row>
    <row r="461" spans="1:15" x14ac:dyDescent="0.25">
      <c r="A461" s="24"/>
      <c r="C461" s="22"/>
      <c r="F461" s="22"/>
      <c r="I461" s="22"/>
      <c r="L461" s="22"/>
      <c r="O461" s="22"/>
    </row>
    <row r="462" spans="1:15" x14ac:dyDescent="0.25">
      <c r="A462" s="24"/>
      <c r="C462" s="22"/>
      <c r="F462" s="22"/>
      <c r="I462" s="22"/>
      <c r="L462" s="22"/>
      <c r="O462" s="22"/>
    </row>
    <row r="463" spans="1:15" x14ac:dyDescent="0.25">
      <c r="A463" s="24"/>
      <c r="C463" s="22"/>
      <c r="F463" s="22"/>
      <c r="I463" s="22"/>
      <c r="L463" s="22"/>
      <c r="O463" s="22"/>
    </row>
    <row r="464" spans="1:15" x14ac:dyDescent="0.25">
      <c r="A464" s="24"/>
      <c r="C464" s="22"/>
      <c r="F464" s="22"/>
      <c r="I464" s="22"/>
      <c r="L464" s="22"/>
      <c r="O464" s="22"/>
    </row>
    <row r="465" spans="1:15" x14ac:dyDescent="0.25">
      <c r="A465" s="24"/>
      <c r="C465" s="22"/>
      <c r="F465" s="22"/>
      <c r="I465" s="22"/>
      <c r="L465" s="22"/>
      <c r="O465" s="22"/>
    </row>
    <row r="466" spans="1:15" x14ac:dyDescent="0.25">
      <c r="A466" s="24"/>
      <c r="C466" s="22"/>
      <c r="F466" s="22"/>
      <c r="I466" s="22"/>
      <c r="L466" s="22"/>
      <c r="O466" s="22"/>
    </row>
    <row r="467" spans="1:15" x14ac:dyDescent="0.25">
      <c r="A467" s="24"/>
      <c r="C467" s="22"/>
      <c r="F467" s="22"/>
      <c r="I467" s="22"/>
      <c r="L467" s="22"/>
      <c r="O467" s="22"/>
    </row>
    <row r="468" spans="1:15" x14ac:dyDescent="0.25">
      <c r="A468" s="24"/>
      <c r="C468" s="22"/>
      <c r="F468" s="22"/>
      <c r="I468" s="22"/>
      <c r="L468" s="22"/>
      <c r="O468" s="22"/>
    </row>
    <row r="469" spans="1:15" x14ac:dyDescent="0.25">
      <c r="A469" s="24"/>
      <c r="C469" s="22"/>
      <c r="F469" s="22"/>
      <c r="I469" s="22"/>
      <c r="L469" s="22"/>
      <c r="O469" s="22"/>
    </row>
    <row r="470" spans="1:15" x14ac:dyDescent="0.25">
      <c r="A470" s="24"/>
      <c r="C470" s="22"/>
      <c r="F470" s="22"/>
      <c r="I470" s="22"/>
      <c r="L470" s="22"/>
      <c r="O470" s="22"/>
    </row>
    <row r="471" spans="1:15" x14ac:dyDescent="0.25">
      <c r="A471" s="24"/>
      <c r="C471" s="22"/>
      <c r="F471" s="22"/>
      <c r="I471" s="22"/>
      <c r="L471" s="22"/>
      <c r="O471" s="22"/>
    </row>
    <row r="472" spans="1:15" x14ac:dyDescent="0.25">
      <c r="A472" s="24"/>
      <c r="C472" s="22"/>
      <c r="F472" s="22"/>
      <c r="I472" s="22"/>
      <c r="L472" s="22"/>
      <c r="O472" s="22"/>
    </row>
    <row r="473" spans="1:15" x14ac:dyDescent="0.25">
      <c r="A473" s="24"/>
      <c r="C473" s="22"/>
      <c r="F473" s="22"/>
      <c r="I473" s="22"/>
      <c r="L473" s="22"/>
      <c r="O473" s="22"/>
    </row>
    <row r="474" spans="1:15" x14ac:dyDescent="0.25">
      <c r="A474" s="24"/>
      <c r="C474" s="22"/>
      <c r="F474" s="22"/>
      <c r="I474" s="22"/>
      <c r="L474" s="22"/>
      <c r="O474" s="22"/>
    </row>
    <row r="475" spans="1:15" x14ac:dyDescent="0.25">
      <c r="A475" s="24"/>
      <c r="C475" s="22"/>
      <c r="F475" s="22"/>
      <c r="I475" s="22"/>
      <c r="L475" s="22"/>
      <c r="O475" s="22"/>
    </row>
    <row r="476" spans="1:15" x14ac:dyDescent="0.25">
      <c r="A476" s="24"/>
      <c r="C476" s="22"/>
      <c r="F476" s="22"/>
      <c r="I476" s="22"/>
      <c r="L476" s="22"/>
      <c r="O476" s="22"/>
    </row>
    <row r="477" spans="1:15" x14ac:dyDescent="0.25">
      <c r="A477" s="24"/>
      <c r="C477" s="22"/>
      <c r="F477" s="22"/>
      <c r="I477" s="22"/>
      <c r="L477" s="22"/>
      <c r="O477" s="22"/>
    </row>
    <row r="478" spans="1:15" x14ac:dyDescent="0.25">
      <c r="A478" s="24"/>
      <c r="C478" s="22"/>
      <c r="F478" s="22"/>
      <c r="I478" s="22"/>
      <c r="L478" s="22"/>
      <c r="O478" s="22"/>
    </row>
    <row r="479" spans="1:15" x14ac:dyDescent="0.25">
      <c r="A479" s="24"/>
      <c r="C479" s="22"/>
      <c r="F479" s="22"/>
      <c r="I479" s="22"/>
      <c r="L479" s="22"/>
      <c r="O479" s="22"/>
    </row>
    <row r="480" spans="1:15" x14ac:dyDescent="0.25">
      <c r="A480" s="24"/>
      <c r="C480" s="22"/>
      <c r="F480" s="22"/>
      <c r="I480" s="22"/>
      <c r="L480" s="22"/>
      <c r="O480" s="22"/>
    </row>
    <row r="481" spans="1:15" x14ac:dyDescent="0.25">
      <c r="A481" s="24"/>
      <c r="C481" s="22"/>
      <c r="F481" s="22"/>
      <c r="I481" s="22"/>
      <c r="L481" s="22"/>
      <c r="O481" s="22"/>
    </row>
    <row r="482" spans="1:15" x14ac:dyDescent="0.25">
      <c r="A482" s="24"/>
      <c r="C482" s="22"/>
      <c r="F482" s="22"/>
      <c r="I482" s="22"/>
      <c r="L482" s="22"/>
      <c r="O482" s="22"/>
    </row>
    <row r="483" spans="1:15" x14ac:dyDescent="0.25">
      <c r="A483" s="24"/>
      <c r="C483" s="22"/>
      <c r="F483" s="22"/>
      <c r="I483" s="22"/>
      <c r="L483" s="22"/>
      <c r="O483" s="22"/>
    </row>
    <row r="484" spans="1:15" x14ac:dyDescent="0.25">
      <c r="A484" s="24"/>
      <c r="C484" s="22"/>
      <c r="F484" s="22"/>
      <c r="I484" s="22"/>
      <c r="L484" s="22"/>
      <c r="O484" s="22"/>
    </row>
    <row r="485" spans="1:15" x14ac:dyDescent="0.25">
      <c r="A485" s="24"/>
      <c r="C485" s="22"/>
      <c r="F485" s="22"/>
      <c r="I485" s="22"/>
      <c r="L485" s="22"/>
      <c r="O485" s="22"/>
    </row>
    <row r="486" spans="1:15" x14ac:dyDescent="0.25">
      <c r="A486" s="24"/>
      <c r="C486" s="22"/>
      <c r="F486" s="22"/>
      <c r="I486" s="22"/>
      <c r="L486" s="22"/>
      <c r="O486" s="22"/>
    </row>
    <row r="487" spans="1:15" x14ac:dyDescent="0.25">
      <c r="A487" s="24"/>
      <c r="C487" s="22"/>
      <c r="F487" s="22"/>
      <c r="I487" s="22"/>
      <c r="L487" s="22"/>
      <c r="O487" s="22"/>
    </row>
    <row r="488" spans="1:15" x14ac:dyDescent="0.25">
      <c r="A488" s="24"/>
      <c r="C488" s="22"/>
      <c r="F488" s="22"/>
      <c r="I488" s="22"/>
      <c r="L488" s="22"/>
      <c r="O488" s="22"/>
    </row>
    <row r="489" spans="1:15" x14ac:dyDescent="0.25">
      <c r="A489" s="24"/>
      <c r="C489" s="22"/>
      <c r="F489" s="22"/>
      <c r="I489" s="22"/>
      <c r="L489" s="22"/>
      <c r="O489" s="22"/>
    </row>
    <row r="490" spans="1:15" x14ac:dyDescent="0.25">
      <c r="A490" s="24"/>
      <c r="C490" s="22"/>
      <c r="F490" s="22"/>
      <c r="I490" s="22"/>
      <c r="L490" s="22"/>
      <c r="O490" s="22"/>
    </row>
    <row r="491" spans="1:15" x14ac:dyDescent="0.25">
      <c r="A491" s="24"/>
      <c r="C491" s="22"/>
      <c r="F491" s="22"/>
      <c r="I491" s="22"/>
      <c r="L491" s="22"/>
      <c r="O491" s="22"/>
    </row>
    <row r="492" spans="1:15" x14ac:dyDescent="0.25">
      <c r="A492" s="24"/>
      <c r="C492" s="22"/>
      <c r="F492" s="22"/>
      <c r="I492" s="22"/>
      <c r="L492" s="22"/>
      <c r="O492" s="22"/>
    </row>
    <row r="493" spans="1:15" x14ac:dyDescent="0.25">
      <c r="A493" s="24"/>
      <c r="C493" s="22"/>
      <c r="F493" s="22"/>
      <c r="I493" s="22"/>
      <c r="L493" s="22"/>
      <c r="O493" s="22"/>
    </row>
    <row r="494" spans="1:15" x14ac:dyDescent="0.25">
      <c r="A494" s="24"/>
      <c r="C494" s="22"/>
      <c r="F494" s="22"/>
      <c r="I494" s="22"/>
      <c r="L494" s="22"/>
      <c r="O494" s="22"/>
    </row>
    <row r="495" spans="1:15" x14ac:dyDescent="0.25">
      <c r="A495" s="24"/>
      <c r="C495" s="22"/>
      <c r="F495" s="22"/>
      <c r="I495" s="22"/>
      <c r="L495" s="22"/>
      <c r="O495" s="22"/>
    </row>
    <row r="496" spans="1:15" x14ac:dyDescent="0.25">
      <c r="A496" s="24"/>
      <c r="C496" s="22"/>
      <c r="F496" s="22"/>
      <c r="I496" s="22"/>
      <c r="L496" s="22"/>
      <c r="O496" s="22"/>
    </row>
    <row r="497" spans="1:15" x14ac:dyDescent="0.25">
      <c r="A497" s="24"/>
      <c r="C497" s="22"/>
      <c r="F497" s="22"/>
      <c r="I497" s="22"/>
      <c r="L497" s="22"/>
      <c r="O497" s="22"/>
    </row>
    <row r="498" spans="1:15" x14ac:dyDescent="0.25">
      <c r="A498" s="24"/>
      <c r="C498" s="22"/>
      <c r="F498" s="22"/>
      <c r="I498" s="22"/>
      <c r="L498" s="22"/>
      <c r="O498" s="22"/>
    </row>
    <row r="499" spans="1:15" x14ac:dyDescent="0.25">
      <c r="A499" s="24"/>
      <c r="C499" s="22"/>
      <c r="F499" s="22"/>
      <c r="I499" s="22"/>
      <c r="L499" s="22"/>
      <c r="O499" s="22"/>
    </row>
    <row r="500" spans="1:15" x14ac:dyDescent="0.25">
      <c r="A500" s="24"/>
      <c r="C500" s="22"/>
      <c r="F500" s="22"/>
      <c r="I500" s="22"/>
      <c r="L500" s="22"/>
      <c r="O500" s="22"/>
    </row>
    <row r="501" spans="1:15" x14ac:dyDescent="0.25">
      <c r="A501" s="24"/>
      <c r="C501" s="22"/>
      <c r="F501" s="22"/>
      <c r="I501" s="22"/>
      <c r="L501" s="22"/>
      <c r="O501" s="22"/>
    </row>
    <row r="502" spans="1:15" x14ac:dyDescent="0.25">
      <c r="A502" s="24"/>
      <c r="C502" s="22"/>
      <c r="F502" s="22"/>
      <c r="I502" s="22"/>
      <c r="L502" s="22"/>
      <c r="O502" s="22"/>
    </row>
    <row r="503" spans="1:15" x14ac:dyDescent="0.25">
      <c r="A503" s="24"/>
      <c r="C503" s="22"/>
      <c r="F503" s="22"/>
      <c r="I503" s="22"/>
      <c r="L503" s="22"/>
      <c r="O503" s="22"/>
    </row>
    <row r="504" spans="1:15" x14ac:dyDescent="0.25">
      <c r="A504" s="24"/>
      <c r="C504" s="22"/>
      <c r="F504" s="22"/>
      <c r="I504" s="22"/>
      <c r="L504" s="22"/>
      <c r="O504" s="22"/>
    </row>
    <row r="505" spans="1:15" x14ac:dyDescent="0.25">
      <c r="A505" s="24"/>
      <c r="C505" s="22"/>
      <c r="F505" s="22"/>
      <c r="I505" s="22"/>
      <c r="L505" s="22"/>
      <c r="O505" s="22"/>
    </row>
    <row r="506" spans="1:15" x14ac:dyDescent="0.25">
      <c r="A506" s="24"/>
      <c r="C506" s="22"/>
      <c r="F506" s="22"/>
      <c r="I506" s="22"/>
      <c r="L506" s="22"/>
      <c r="O506" s="22"/>
    </row>
    <row r="507" spans="1:15" x14ac:dyDescent="0.25">
      <c r="A507" s="24"/>
      <c r="C507" s="22"/>
      <c r="F507" s="22"/>
      <c r="I507" s="22"/>
      <c r="L507" s="22"/>
      <c r="O507" s="22"/>
    </row>
    <row r="508" spans="1:15" x14ac:dyDescent="0.25">
      <c r="A508" s="24"/>
      <c r="C508" s="22"/>
      <c r="F508" s="22"/>
      <c r="I508" s="22"/>
      <c r="L508" s="22"/>
      <c r="O508" s="22"/>
    </row>
    <row r="509" spans="1:15" x14ac:dyDescent="0.25">
      <c r="A509" s="24"/>
      <c r="C509" s="22"/>
      <c r="F509" s="22"/>
      <c r="I509" s="22"/>
      <c r="L509" s="22"/>
      <c r="O509" s="22"/>
    </row>
    <row r="510" spans="1:15" x14ac:dyDescent="0.25">
      <c r="A510" s="24"/>
      <c r="C510" s="22"/>
      <c r="F510" s="22"/>
      <c r="I510" s="22"/>
      <c r="L510" s="22"/>
      <c r="O510" s="22"/>
    </row>
    <row r="511" spans="1:15" x14ac:dyDescent="0.25">
      <c r="A511" s="24"/>
      <c r="C511" s="22"/>
      <c r="F511" s="22"/>
      <c r="I511" s="22"/>
      <c r="L511" s="22"/>
      <c r="O511" s="22"/>
    </row>
    <row r="512" spans="1:15" x14ac:dyDescent="0.25">
      <c r="A512" s="24"/>
      <c r="C512" s="22"/>
      <c r="F512" s="22"/>
      <c r="I512" s="22"/>
      <c r="L512" s="22"/>
      <c r="O512" s="22"/>
    </row>
    <row r="513" spans="1:15" x14ac:dyDescent="0.25">
      <c r="A513" s="24"/>
      <c r="C513" s="22"/>
      <c r="F513" s="22"/>
      <c r="I513" s="22"/>
      <c r="L513" s="22"/>
      <c r="O513" s="22"/>
    </row>
    <row r="514" spans="1:15" x14ac:dyDescent="0.25">
      <c r="A514" s="24"/>
      <c r="C514" s="22"/>
      <c r="F514" s="22"/>
      <c r="I514" s="22"/>
      <c r="L514" s="22"/>
      <c r="O514" s="22"/>
    </row>
    <row r="515" spans="1:15" x14ac:dyDescent="0.25">
      <c r="A515" s="24"/>
      <c r="C515" s="22"/>
      <c r="F515" s="22"/>
      <c r="I515" s="22"/>
      <c r="L515" s="22"/>
      <c r="O515" s="22"/>
    </row>
    <row r="516" spans="1:15" x14ac:dyDescent="0.25">
      <c r="A516" s="24"/>
      <c r="C516" s="22"/>
      <c r="F516" s="22"/>
      <c r="I516" s="22"/>
      <c r="L516" s="22"/>
      <c r="O516" s="22"/>
    </row>
    <row r="517" spans="1:15" x14ac:dyDescent="0.25">
      <c r="A517" s="24"/>
      <c r="C517" s="22"/>
      <c r="F517" s="22"/>
      <c r="I517" s="22"/>
      <c r="L517" s="22"/>
      <c r="O517" s="22"/>
    </row>
    <row r="518" spans="1:15" x14ac:dyDescent="0.25">
      <c r="A518" s="24"/>
      <c r="C518" s="22"/>
      <c r="F518" s="22"/>
      <c r="I518" s="22"/>
      <c r="L518" s="22"/>
      <c r="O518" s="22"/>
    </row>
    <row r="519" spans="1:15" x14ac:dyDescent="0.25">
      <c r="A519" s="24"/>
      <c r="C519" s="22"/>
      <c r="F519" s="22"/>
      <c r="I519" s="22"/>
      <c r="L519" s="22"/>
      <c r="O519" s="22"/>
    </row>
    <row r="520" spans="1:15" x14ac:dyDescent="0.25">
      <c r="A520" s="24"/>
      <c r="C520" s="22"/>
      <c r="F520" s="22"/>
      <c r="I520" s="22"/>
      <c r="L520" s="22"/>
      <c r="O520" s="22"/>
    </row>
    <row r="521" spans="1:15" x14ac:dyDescent="0.25">
      <c r="A521" s="24"/>
      <c r="C521" s="22"/>
      <c r="F521" s="22"/>
      <c r="I521" s="22"/>
      <c r="L521" s="22"/>
      <c r="O521" s="22"/>
    </row>
    <row r="522" spans="1:15" x14ac:dyDescent="0.25">
      <c r="A522" s="24"/>
      <c r="C522" s="22"/>
      <c r="F522" s="22"/>
      <c r="I522" s="22"/>
      <c r="L522" s="22"/>
      <c r="O522" s="22"/>
    </row>
    <row r="523" spans="1:15" x14ac:dyDescent="0.25">
      <c r="A523" s="24"/>
      <c r="C523" s="22"/>
      <c r="F523" s="22"/>
      <c r="I523" s="22"/>
      <c r="L523" s="22"/>
      <c r="O523" s="22"/>
    </row>
    <row r="524" spans="1:15" x14ac:dyDescent="0.25">
      <c r="A524" s="24"/>
      <c r="C524" s="22"/>
      <c r="F524" s="22"/>
      <c r="I524" s="22"/>
      <c r="L524" s="22"/>
      <c r="O524" s="22"/>
    </row>
    <row r="525" spans="1:15" x14ac:dyDescent="0.25">
      <c r="A525" s="24"/>
      <c r="C525" s="22"/>
      <c r="F525" s="22"/>
      <c r="I525" s="22"/>
      <c r="L525" s="22"/>
      <c r="O525" s="22"/>
    </row>
    <row r="526" spans="1:15" x14ac:dyDescent="0.25">
      <c r="A526" s="24"/>
      <c r="C526" s="22"/>
      <c r="F526" s="22"/>
      <c r="I526" s="22"/>
      <c r="L526" s="22"/>
      <c r="O526" s="22"/>
    </row>
    <row r="527" spans="1:15" x14ac:dyDescent="0.25">
      <c r="A527" s="24"/>
      <c r="C527" s="22"/>
      <c r="F527" s="22"/>
      <c r="I527" s="22"/>
      <c r="L527" s="22"/>
      <c r="O527" s="22"/>
    </row>
    <row r="528" spans="1:15" x14ac:dyDescent="0.25">
      <c r="A528" s="24"/>
      <c r="C528" s="22"/>
      <c r="F528" s="22"/>
      <c r="I528" s="22"/>
      <c r="L528" s="22"/>
      <c r="O528" s="22"/>
    </row>
    <row r="529" spans="1:15" x14ac:dyDescent="0.25">
      <c r="A529" s="24"/>
      <c r="C529" s="22"/>
      <c r="F529" s="22"/>
      <c r="I529" s="22"/>
      <c r="L529" s="22"/>
      <c r="O529" s="22"/>
    </row>
    <row r="530" spans="1:15" x14ac:dyDescent="0.25">
      <c r="A530" s="24"/>
      <c r="C530" s="22"/>
      <c r="F530" s="22"/>
      <c r="I530" s="22"/>
      <c r="L530" s="22"/>
      <c r="O530" s="22"/>
    </row>
    <row r="531" spans="1:15" x14ac:dyDescent="0.25">
      <c r="A531" s="24"/>
      <c r="C531" s="22"/>
      <c r="F531" s="22"/>
      <c r="I531" s="22"/>
      <c r="L531" s="22"/>
      <c r="O531" s="22"/>
    </row>
    <row r="532" spans="1:15" x14ac:dyDescent="0.25">
      <c r="A532" s="24"/>
      <c r="C532" s="22"/>
      <c r="F532" s="22"/>
      <c r="I532" s="22"/>
      <c r="L532" s="22"/>
      <c r="O532" s="22"/>
    </row>
    <row r="533" spans="1:15" x14ac:dyDescent="0.25">
      <c r="A533" s="24"/>
      <c r="C533" s="22"/>
      <c r="F533" s="22"/>
      <c r="I533" s="22"/>
      <c r="L533" s="22"/>
      <c r="O533" s="22"/>
    </row>
    <row r="534" spans="1:15" x14ac:dyDescent="0.25">
      <c r="A534" s="24"/>
      <c r="C534" s="22"/>
      <c r="F534" s="22"/>
      <c r="I534" s="22"/>
      <c r="L534" s="22"/>
      <c r="O534" s="22"/>
    </row>
    <row r="535" spans="1:15" x14ac:dyDescent="0.25">
      <c r="A535" s="24"/>
      <c r="C535" s="22"/>
      <c r="F535" s="22"/>
      <c r="I535" s="22"/>
      <c r="L535" s="22"/>
      <c r="O535" s="22"/>
    </row>
    <row r="536" spans="1:15" x14ac:dyDescent="0.25">
      <c r="A536" s="24"/>
      <c r="C536" s="22"/>
      <c r="F536" s="22"/>
      <c r="I536" s="22"/>
      <c r="L536" s="22"/>
      <c r="O536" s="22"/>
    </row>
    <row r="537" spans="1:15" x14ac:dyDescent="0.25">
      <c r="A537" s="24"/>
      <c r="C537" s="22"/>
      <c r="F537" s="22"/>
      <c r="I537" s="22"/>
      <c r="L537" s="22"/>
      <c r="O537" s="22"/>
    </row>
    <row r="538" spans="1:15" x14ac:dyDescent="0.25">
      <c r="A538" s="24"/>
      <c r="C538" s="22"/>
      <c r="F538" s="22"/>
      <c r="I538" s="22"/>
      <c r="L538" s="22"/>
      <c r="O538" s="22"/>
    </row>
    <row r="539" spans="1:15" x14ac:dyDescent="0.25">
      <c r="A539" s="24"/>
      <c r="C539" s="22"/>
      <c r="F539" s="22"/>
      <c r="I539" s="22"/>
      <c r="L539" s="22"/>
      <c r="O539" s="22"/>
    </row>
    <row r="540" spans="1:15" x14ac:dyDescent="0.25">
      <c r="A540" s="24"/>
      <c r="C540" s="22"/>
      <c r="F540" s="22"/>
      <c r="I540" s="22"/>
      <c r="L540" s="22"/>
      <c r="O540" s="22"/>
    </row>
    <row r="541" spans="1:15" x14ac:dyDescent="0.25">
      <c r="A541" s="24"/>
      <c r="C541" s="22"/>
      <c r="F541" s="22"/>
      <c r="I541" s="22"/>
      <c r="L541" s="22"/>
      <c r="O541" s="22"/>
    </row>
    <row r="542" spans="1:15" x14ac:dyDescent="0.25">
      <c r="A542" s="24"/>
      <c r="C542" s="22"/>
      <c r="F542" s="22"/>
      <c r="I542" s="22"/>
      <c r="L542" s="22"/>
      <c r="O542" s="22"/>
    </row>
    <row r="543" spans="1:15" x14ac:dyDescent="0.25">
      <c r="A543" s="24"/>
      <c r="C543" s="22"/>
      <c r="F543" s="22"/>
      <c r="I543" s="22"/>
      <c r="L543" s="22"/>
      <c r="O543" s="22"/>
    </row>
    <row r="544" spans="1:15" x14ac:dyDescent="0.25">
      <c r="A544" s="24"/>
      <c r="C544" s="22"/>
      <c r="F544" s="22"/>
      <c r="I544" s="22"/>
      <c r="L544" s="22"/>
      <c r="O544" s="22"/>
    </row>
    <row r="545" spans="1:15" x14ac:dyDescent="0.25">
      <c r="A545" s="24"/>
      <c r="C545" s="22"/>
      <c r="F545" s="22"/>
      <c r="I545" s="22"/>
      <c r="L545" s="22"/>
      <c r="O545" s="22"/>
    </row>
    <row r="546" spans="1:15" x14ac:dyDescent="0.25">
      <c r="A546" s="24"/>
      <c r="C546" s="22"/>
      <c r="F546" s="22"/>
      <c r="I546" s="22"/>
      <c r="L546" s="22"/>
      <c r="O546" s="22"/>
    </row>
    <row r="547" spans="1:15" x14ac:dyDescent="0.25">
      <c r="A547" s="24"/>
      <c r="C547" s="22"/>
      <c r="F547" s="22"/>
      <c r="I547" s="22"/>
      <c r="L547" s="22"/>
      <c r="O547" s="22"/>
    </row>
    <row r="548" spans="1:15" x14ac:dyDescent="0.25">
      <c r="A548" s="24"/>
      <c r="C548" s="22"/>
      <c r="F548" s="22"/>
      <c r="I548" s="22"/>
      <c r="L548" s="22"/>
      <c r="O548" s="22"/>
    </row>
    <row r="549" spans="1:15" x14ac:dyDescent="0.25">
      <c r="A549" s="24"/>
      <c r="C549" s="22"/>
      <c r="F549" s="22"/>
      <c r="I549" s="22"/>
      <c r="L549" s="22"/>
      <c r="O549" s="22"/>
    </row>
    <row r="550" spans="1:15" x14ac:dyDescent="0.25">
      <c r="A550" s="24"/>
      <c r="C550" s="22"/>
      <c r="F550" s="22"/>
      <c r="I550" s="22"/>
      <c r="L550" s="22"/>
      <c r="O550" s="22"/>
    </row>
    <row r="551" spans="1:15" x14ac:dyDescent="0.25">
      <c r="A551" s="24"/>
      <c r="C551" s="22"/>
      <c r="F551" s="22"/>
      <c r="I551" s="22"/>
      <c r="L551" s="22"/>
      <c r="O551" s="22"/>
    </row>
    <row r="552" spans="1:15" x14ac:dyDescent="0.25">
      <c r="A552" s="24"/>
      <c r="C552" s="22"/>
      <c r="F552" s="22"/>
      <c r="I552" s="22"/>
      <c r="L552" s="22"/>
      <c r="O552" s="22"/>
    </row>
    <row r="553" spans="1:15" x14ac:dyDescent="0.25">
      <c r="A553" s="24"/>
      <c r="C553" s="22"/>
      <c r="F553" s="22"/>
      <c r="I553" s="22"/>
      <c r="L553" s="22"/>
      <c r="O553" s="22"/>
    </row>
    <row r="554" spans="1:15" x14ac:dyDescent="0.25">
      <c r="A554" s="24"/>
      <c r="C554" s="22"/>
      <c r="F554" s="22"/>
      <c r="I554" s="22"/>
      <c r="L554" s="22"/>
      <c r="O554" s="22"/>
    </row>
    <row r="555" spans="1:15" x14ac:dyDescent="0.25">
      <c r="A555" s="24"/>
      <c r="C555" s="22"/>
      <c r="F555" s="22"/>
      <c r="I555" s="22"/>
      <c r="L555" s="22"/>
      <c r="O555" s="22"/>
    </row>
    <row r="556" spans="1:15" x14ac:dyDescent="0.25">
      <c r="A556" s="24"/>
      <c r="C556" s="22"/>
      <c r="F556" s="22"/>
      <c r="I556" s="22"/>
      <c r="L556" s="22"/>
      <c r="O556" s="22"/>
    </row>
    <row r="557" spans="1:15" x14ac:dyDescent="0.25">
      <c r="A557" s="24"/>
      <c r="C557" s="22"/>
      <c r="F557" s="22"/>
      <c r="I557" s="22"/>
      <c r="L557" s="22"/>
      <c r="O557" s="22"/>
    </row>
    <row r="558" spans="1:15" x14ac:dyDescent="0.25">
      <c r="A558" s="24"/>
      <c r="C558" s="22"/>
      <c r="F558" s="22"/>
      <c r="I558" s="22"/>
      <c r="L558" s="22"/>
      <c r="O558" s="22"/>
    </row>
    <row r="559" spans="1:15" x14ac:dyDescent="0.25">
      <c r="A559" s="24"/>
      <c r="C559" s="22"/>
      <c r="F559" s="22"/>
      <c r="I559" s="22"/>
      <c r="L559" s="22"/>
      <c r="O559" s="22"/>
    </row>
    <row r="560" spans="1:15" x14ac:dyDescent="0.25">
      <c r="A560" s="24"/>
      <c r="C560" s="22"/>
      <c r="F560" s="22"/>
      <c r="I560" s="22"/>
      <c r="L560" s="22"/>
      <c r="O560" s="22"/>
    </row>
    <row r="561" spans="1:15" x14ac:dyDescent="0.25">
      <c r="A561" s="24"/>
      <c r="C561" s="22"/>
      <c r="F561" s="22"/>
      <c r="I561" s="22"/>
      <c r="L561" s="22"/>
      <c r="O561" s="22"/>
    </row>
    <row r="562" spans="1:15" x14ac:dyDescent="0.25">
      <c r="A562" s="24"/>
      <c r="C562" s="22"/>
      <c r="F562" s="22"/>
      <c r="I562" s="22"/>
      <c r="L562" s="22"/>
      <c r="O562" s="22"/>
    </row>
    <row r="563" spans="1:15" x14ac:dyDescent="0.25">
      <c r="A563" s="24"/>
      <c r="C563" s="22"/>
      <c r="F563" s="22"/>
      <c r="I563" s="22"/>
      <c r="L563" s="22"/>
      <c r="O563" s="22"/>
    </row>
    <row r="564" spans="1:15" x14ac:dyDescent="0.25">
      <c r="A564" s="24"/>
      <c r="C564" s="22"/>
      <c r="F564" s="22"/>
      <c r="I564" s="22"/>
      <c r="L564" s="22"/>
      <c r="O564" s="22"/>
    </row>
    <row r="565" spans="1:15" x14ac:dyDescent="0.25">
      <c r="A565" s="24"/>
      <c r="C565" s="22"/>
      <c r="F565" s="22"/>
      <c r="I565" s="22"/>
      <c r="L565" s="22"/>
      <c r="O565" s="22"/>
    </row>
    <row r="566" spans="1:15" x14ac:dyDescent="0.25">
      <c r="A566" s="24"/>
      <c r="C566" s="22"/>
      <c r="F566" s="22"/>
      <c r="I566" s="22"/>
      <c r="L566" s="22"/>
      <c r="O566" s="22"/>
    </row>
    <row r="567" spans="1:15" x14ac:dyDescent="0.25">
      <c r="A567" s="24"/>
      <c r="C567" s="22"/>
      <c r="F567" s="22"/>
      <c r="I567" s="22"/>
      <c r="L567" s="22"/>
      <c r="O567" s="22"/>
    </row>
    <row r="568" spans="1:15" x14ac:dyDescent="0.25">
      <c r="A568" s="24"/>
      <c r="C568" s="22"/>
      <c r="F568" s="22"/>
      <c r="I568" s="22"/>
      <c r="L568" s="22"/>
      <c r="O568" s="22"/>
    </row>
    <row r="569" spans="1:15" x14ac:dyDescent="0.25">
      <c r="A569" s="24"/>
      <c r="C569" s="22"/>
      <c r="F569" s="22"/>
      <c r="I569" s="22"/>
      <c r="L569" s="22"/>
      <c r="O569" s="22"/>
    </row>
    <row r="570" spans="1:15" x14ac:dyDescent="0.25">
      <c r="A570" s="24"/>
      <c r="C570" s="22"/>
      <c r="F570" s="22"/>
      <c r="I570" s="22"/>
      <c r="L570" s="22"/>
      <c r="O570" s="22"/>
    </row>
    <row r="571" spans="1:15" x14ac:dyDescent="0.25">
      <c r="A571" s="24"/>
      <c r="C571" s="22"/>
      <c r="F571" s="22"/>
      <c r="I571" s="22"/>
      <c r="L571" s="22"/>
      <c r="O571" s="22"/>
    </row>
    <row r="572" spans="1:15" x14ac:dyDescent="0.25">
      <c r="A572" s="24"/>
      <c r="C572" s="22"/>
      <c r="F572" s="22"/>
      <c r="I572" s="22"/>
      <c r="L572" s="22"/>
      <c r="O572" s="22"/>
    </row>
    <row r="573" spans="1:15" x14ac:dyDescent="0.25">
      <c r="A573" s="24"/>
      <c r="C573" s="22"/>
      <c r="F573" s="22"/>
      <c r="I573" s="22"/>
      <c r="L573" s="22"/>
      <c r="O573" s="22"/>
    </row>
    <row r="574" spans="1:15" x14ac:dyDescent="0.25">
      <c r="A574" s="24"/>
      <c r="C574" s="22"/>
      <c r="F574" s="22"/>
      <c r="I574" s="22"/>
      <c r="L574" s="22"/>
      <c r="O574" s="22"/>
    </row>
    <row r="575" spans="1:15" x14ac:dyDescent="0.25">
      <c r="A575" s="24"/>
      <c r="C575" s="22"/>
      <c r="F575" s="22"/>
      <c r="I575" s="22"/>
      <c r="L575" s="22"/>
      <c r="O575" s="22"/>
    </row>
    <row r="576" spans="1:15" x14ac:dyDescent="0.25">
      <c r="A576" s="24"/>
      <c r="C576" s="22"/>
      <c r="F576" s="22"/>
      <c r="I576" s="22"/>
      <c r="L576" s="22"/>
      <c r="O576" s="22"/>
    </row>
    <row r="577" spans="1:15" x14ac:dyDescent="0.25">
      <c r="A577" s="24"/>
      <c r="C577" s="22"/>
      <c r="F577" s="22"/>
      <c r="I577" s="22"/>
      <c r="L577" s="22"/>
      <c r="O577" s="22"/>
    </row>
    <row r="578" spans="1:15" x14ac:dyDescent="0.25">
      <c r="A578" s="24"/>
      <c r="C578" s="22"/>
      <c r="F578" s="22"/>
      <c r="I578" s="22"/>
      <c r="L578" s="22"/>
      <c r="O578" s="22"/>
    </row>
    <row r="579" spans="1:15" x14ac:dyDescent="0.25">
      <c r="A579" s="24"/>
      <c r="C579" s="22"/>
      <c r="F579" s="22"/>
      <c r="I579" s="22"/>
      <c r="L579" s="22"/>
      <c r="O579" s="22"/>
    </row>
    <row r="580" spans="1:15" x14ac:dyDescent="0.25">
      <c r="A580" s="24"/>
      <c r="C580" s="22"/>
      <c r="F580" s="22"/>
      <c r="I580" s="22"/>
      <c r="L580" s="22"/>
      <c r="O580" s="22"/>
    </row>
    <row r="581" spans="1:15" x14ac:dyDescent="0.25">
      <c r="A581" s="24"/>
      <c r="C581" s="22"/>
      <c r="F581" s="22"/>
      <c r="I581" s="22"/>
      <c r="L581" s="22"/>
      <c r="O581" s="22"/>
    </row>
    <row r="582" spans="1:15" x14ac:dyDescent="0.25">
      <c r="A582" s="24"/>
      <c r="C582" s="22"/>
      <c r="F582" s="22"/>
      <c r="I582" s="22"/>
      <c r="L582" s="22"/>
      <c r="O582" s="22"/>
    </row>
    <row r="583" spans="1:15" x14ac:dyDescent="0.25">
      <c r="A583" s="24"/>
      <c r="C583" s="22"/>
      <c r="F583" s="22"/>
      <c r="I583" s="22"/>
      <c r="L583" s="22"/>
      <c r="O583" s="22"/>
    </row>
    <row r="584" spans="1:15" x14ac:dyDescent="0.25">
      <c r="A584" s="24"/>
      <c r="C584" s="22"/>
      <c r="F584" s="22"/>
      <c r="I584" s="22"/>
      <c r="L584" s="22"/>
      <c r="O584" s="22"/>
    </row>
    <row r="585" spans="1:15" x14ac:dyDescent="0.25">
      <c r="A585" s="24"/>
      <c r="C585" s="22"/>
      <c r="F585" s="22"/>
      <c r="I585" s="22"/>
      <c r="L585" s="22"/>
      <c r="O585" s="22"/>
    </row>
    <row r="586" spans="1:15" x14ac:dyDescent="0.25">
      <c r="A586" s="24"/>
      <c r="C586" s="22"/>
      <c r="F586" s="22"/>
      <c r="I586" s="22"/>
      <c r="L586" s="22"/>
      <c r="O586" s="22"/>
    </row>
    <row r="587" spans="1:15" x14ac:dyDescent="0.25">
      <c r="A587" s="24"/>
      <c r="C587" s="22"/>
      <c r="F587" s="22"/>
      <c r="I587" s="22"/>
      <c r="L587" s="22"/>
      <c r="O587" s="22"/>
    </row>
    <row r="588" spans="1:15" x14ac:dyDescent="0.25">
      <c r="A588" s="24"/>
      <c r="C588" s="22"/>
      <c r="F588" s="22"/>
      <c r="I588" s="22"/>
      <c r="L588" s="22"/>
      <c r="O588" s="22"/>
    </row>
    <row r="589" spans="1:15" x14ac:dyDescent="0.25">
      <c r="A589" s="24"/>
      <c r="C589" s="22"/>
      <c r="F589" s="22"/>
      <c r="I589" s="22"/>
      <c r="L589" s="22"/>
      <c r="O589" s="22"/>
    </row>
    <row r="590" spans="1:15" x14ac:dyDescent="0.25">
      <c r="A590" s="24"/>
      <c r="C590" s="22"/>
      <c r="F590" s="22"/>
      <c r="I590" s="22"/>
      <c r="L590" s="22"/>
      <c r="O590" s="22"/>
    </row>
    <row r="591" spans="1:15" x14ac:dyDescent="0.25">
      <c r="A591" s="24"/>
      <c r="C591" s="22"/>
      <c r="F591" s="22"/>
      <c r="I591" s="22"/>
      <c r="L591" s="22"/>
      <c r="O591" s="22"/>
    </row>
    <row r="592" spans="1:15" x14ac:dyDescent="0.25">
      <c r="A592" s="24"/>
      <c r="C592" s="22"/>
      <c r="F592" s="22"/>
      <c r="I592" s="22"/>
      <c r="L592" s="22"/>
      <c r="O592" s="22"/>
    </row>
    <row r="593" spans="1:15" x14ac:dyDescent="0.25">
      <c r="A593" s="24"/>
      <c r="C593" s="22"/>
      <c r="F593" s="22"/>
      <c r="I593" s="22"/>
      <c r="L593" s="22"/>
      <c r="O593" s="22"/>
    </row>
    <row r="594" spans="1:15" x14ac:dyDescent="0.25">
      <c r="A594" s="24"/>
      <c r="C594" s="22"/>
      <c r="F594" s="22"/>
      <c r="I594" s="22"/>
      <c r="L594" s="22"/>
      <c r="O594" s="22"/>
    </row>
    <row r="595" spans="1:15" x14ac:dyDescent="0.25">
      <c r="A595" s="24"/>
      <c r="C595" s="22"/>
      <c r="F595" s="22"/>
      <c r="I595" s="22"/>
      <c r="L595" s="22"/>
      <c r="O595" s="22"/>
    </row>
    <row r="596" spans="1:15" x14ac:dyDescent="0.25">
      <c r="A596" s="24"/>
      <c r="C596" s="22"/>
      <c r="F596" s="22"/>
      <c r="I596" s="22"/>
      <c r="L596" s="22"/>
      <c r="O596" s="22"/>
    </row>
    <row r="597" spans="1:15" x14ac:dyDescent="0.25">
      <c r="A597" s="24"/>
      <c r="C597" s="22"/>
      <c r="F597" s="22"/>
      <c r="I597" s="22"/>
      <c r="L597" s="22"/>
      <c r="O597" s="22"/>
    </row>
    <row r="598" spans="1:15" x14ac:dyDescent="0.25">
      <c r="A598" s="24"/>
      <c r="C598" s="22"/>
      <c r="F598" s="22"/>
      <c r="I598" s="22"/>
      <c r="L598" s="22"/>
      <c r="O598" s="22"/>
    </row>
    <row r="599" spans="1:15" x14ac:dyDescent="0.25">
      <c r="A599" s="24"/>
      <c r="C599" s="22"/>
      <c r="F599" s="22"/>
      <c r="I599" s="22"/>
      <c r="L599" s="22"/>
      <c r="O599" s="22"/>
    </row>
    <row r="600" spans="1:15" x14ac:dyDescent="0.25">
      <c r="A600" s="24"/>
      <c r="C600" s="22"/>
      <c r="F600" s="22"/>
      <c r="I600" s="22"/>
      <c r="L600" s="22"/>
      <c r="O600" s="22"/>
    </row>
    <row r="601" spans="1:15" x14ac:dyDescent="0.25">
      <c r="A601" s="24"/>
      <c r="C601" s="22"/>
      <c r="F601" s="22"/>
      <c r="I601" s="22"/>
      <c r="L601" s="22"/>
      <c r="O601" s="22"/>
    </row>
    <row r="602" spans="1:15" x14ac:dyDescent="0.25">
      <c r="A602" s="24"/>
      <c r="C602" s="22"/>
      <c r="F602" s="22"/>
      <c r="I602" s="22"/>
      <c r="L602" s="22"/>
      <c r="O602" s="22"/>
    </row>
    <row r="603" spans="1:15" x14ac:dyDescent="0.25">
      <c r="A603" s="24"/>
      <c r="C603" s="22"/>
      <c r="F603" s="22"/>
      <c r="I603" s="22"/>
      <c r="L603" s="22"/>
      <c r="O603" s="22"/>
    </row>
    <row r="604" spans="1:15" x14ac:dyDescent="0.25">
      <c r="A604" s="24"/>
      <c r="C604" s="22"/>
      <c r="F604" s="22"/>
      <c r="I604" s="22"/>
      <c r="L604" s="22"/>
      <c r="O604" s="22"/>
    </row>
    <row r="605" spans="1:15" x14ac:dyDescent="0.25">
      <c r="A605" s="24"/>
      <c r="C605" s="22"/>
      <c r="F605" s="22"/>
      <c r="I605" s="22"/>
      <c r="L605" s="22"/>
      <c r="O605" s="22"/>
    </row>
    <row r="606" spans="1:15" x14ac:dyDescent="0.25">
      <c r="A606" s="24"/>
      <c r="C606" s="22"/>
      <c r="F606" s="22"/>
      <c r="I606" s="22"/>
      <c r="L606" s="22"/>
      <c r="O606" s="22"/>
    </row>
    <row r="607" spans="1:15" x14ac:dyDescent="0.25">
      <c r="A607" s="24"/>
      <c r="C607" s="22"/>
      <c r="F607" s="22"/>
      <c r="I607" s="22"/>
      <c r="L607" s="22"/>
      <c r="O607" s="22"/>
    </row>
    <row r="608" spans="1:15" x14ac:dyDescent="0.25">
      <c r="A608" s="24"/>
      <c r="C608" s="22"/>
      <c r="F608" s="22"/>
      <c r="I608" s="22"/>
      <c r="L608" s="22"/>
      <c r="O608" s="22"/>
    </row>
    <row r="609" spans="1:15" x14ac:dyDescent="0.25">
      <c r="A609" s="24"/>
      <c r="C609" s="22"/>
      <c r="F609" s="22"/>
      <c r="I609" s="22"/>
      <c r="L609" s="22"/>
      <c r="O609" s="22"/>
    </row>
    <row r="610" spans="1:15" x14ac:dyDescent="0.25">
      <c r="A610" s="24"/>
      <c r="C610" s="22"/>
      <c r="F610" s="22"/>
      <c r="I610" s="22"/>
      <c r="L610" s="22"/>
      <c r="O610" s="22"/>
    </row>
    <row r="611" spans="1:15" x14ac:dyDescent="0.25">
      <c r="A611" s="24"/>
      <c r="C611" s="22"/>
      <c r="F611" s="22"/>
      <c r="I611" s="22"/>
      <c r="L611" s="22"/>
      <c r="O611" s="22"/>
    </row>
    <row r="612" spans="1:15" x14ac:dyDescent="0.25">
      <c r="A612" s="24"/>
      <c r="C612" s="22"/>
      <c r="F612" s="22"/>
      <c r="I612" s="22"/>
      <c r="L612" s="22"/>
      <c r="O612" s="22"/>
    </row>
    <row r="613" spans="1:15" x14ac:dyDescent="0.25">
      <c r="A613" s="24"/>
      <c r="C613" s="22"/>
      <c r="F613" s="22"/>
      <c r="I613" s="22"/>
      <c r="L613" s="22"/>
      <c r="O613" s="22"/>
    </row>
    <row r="614" spans="1:15" x14ac:dyDescent="0.25">
      <c r="A614" s="24"/>
      <c r="C614" s="22"/>
      <c r="F614" s="22"/>
      <c r="I614" s="22"/>
      <c r="L614" s="22"/>
      <c r="O614" s="22"/>
    </row>
    <row r="615" spans="1:15" x14ac:dyDescent="0.25">
      <c r="A615" s="24"/>
      <c r="C615" s="22"/>
      <c r="F615" s="22"/>
      <c r="I615" s="22"/>
      <c r="L615" s="22"/>
      <c r="O615" s="22"/>
    </row>
    <row r="616" spans="1:15" x14ac:dyDescent="0.25">
      <c r="A616" s="24"/>
      <c r="C616" s="22"/>
      <c r="F616" s="22"/>
      <c r="I616" s="22"/>
      <c r="L616" s="22"/>
      <c r="O616" s="22"/>
    </row>
    <row r="617" spans="1:15" x14ac:dyDescent="0.25">
      <c r="A617" s="24"/>
      <c r="C617" s="22"/>
      <c r="F617" s="22"/>
      <c r="I617" s="22"/>
      <c r="L617" s="22"/>
      <c r="O617" s="22"/>
    </row>
    <row r="618" spans="1:15" x14ac:dyDescent="0.25">
      <c r="A618" s="24"/>
      <c r="C618" s="22"/>
      <c r="F618" s="22"/>
      <c r="I618" s="22"/>
      <c r="L618" s="22"/>
      <c r="O618" s="22"/>
    </row>
    <row r="619" spans="1:15" x14ac:dyDescent="0.25">
      <c r="A619" s="24"/>
      <c r="C619" s="22"/>
      <c r="F619" s="22"/>
      <c r="I619" s="22"/>
      <c r="L619" s="22"/>
      <c r="O619" s="22"/>
    </row>
    <row r="620" spans="1:15" x14ac:dyDescent="0.25">
      <c r="A620" s="24"/>
      <c r="C620" s="22"/>
      <c r="F620" s="22"/>
      <c r="I620" s="22"/>
      <c r="L620" s="22"/>
      <c r="O620" s="22"/>
    </row>
    <row r="621" spans="1:15" x14ac:dyDescent="0.25">
      <c r="A621" s="24"/>
      <c r="C621" s="22"/>
      <c r="F621" s="22"/>
      <c r="I621" s="22"/>
      <c r="L621" s="22"/>
      <c r="O621" s="22"/>
    </row>
    <row r="622" spans="1:15" x14ac:dyDescent="0.25">
      <c r="A622" s="24"/>
      <c r="C622" s="22"/>
      <c r="F622" s="22"/>
      <c r="I622" s="22"/>
      <c r="L622" s="22"/>
      <c r="O622" s="22"/>
    </row>
    <row r="623" spans="1:15" x14ac:dyDescent="0.25">
      <c r="A623" s="24"/>
      <c r="C623" s="22"/>
      <c r="F623" s="22"/>
      <c r="I623" s="22"/>
      <c r="L623" s="22"/>
      <c r="O623" s="22"/>
    </row>
    <row r="624" spans="1:15" x14ac:dyDescent="0.25">
      <c r="A624" s="24"/>
      <c r="C624" s="22"/>
      <c r="F624" s="22"/>
      <c r="I624" s="22"/>
      <c r="L624" s="22"/>
      <c r="O624" s="22"/>
    </row>
    <row r="625" spans="1:15" x14ac:dyDescent="0.25">
      <c r="A625" s="24"/>
      <c r="C625" s="22"/>
      <c r="F625" s="22"/>
      <c r="I625" s="22"/>
      <c r="L625" s="22"/>
      <c r="O625" s="22"/>
    </row>
    <row r="626" spans="1:15" x14ac:dyDescent="0.25">
      <c r="A626" s="24"/>
      <c r="C626" s="22"/>
      <c r="F626" s="22"/>
      <c r="I626" s="22"/>
      <c r="L626" s="22"/>
      <c r="O626" s="22"/>
    </row>
    <row r="627" spans="1:15" x14ac:dyDescent="0.25">
      <c r="A627" s="24"/>
      <c r="C627" s="22"/>
      <c r="F627" s="22"/>
      <c r="I627" s="22"/>
      <c r="L627" s="22"/>
      <c r="O627" s="22"/>
    </row>
    <row r="628" spans="1:15" x14ac:dyDescent="0.25">
      <c r="A628" s="24"/>
      <c r="C628" s="22"/>
      <c r="F628" s="22"/>
      <c r="I628" s="22"/>
      <c r="L628" s="22"/>
      <c r="O628" s="22"/>
    </row>
    <row r="629" spans="1:15" x14ac:dyDescent="0.25">
      <c r="A629" s="24"/>
      <c r="C629" s="22"/>
      <c r="F629" s="22"/>
      <c r="I629" s="22"/>
      <c r="L629" s="22"/>
      <c r="O629" s="22"/>
    </row>
    <row r="630" spans="1:15" x14ac:dyDescent="0.25">
      <c r="A630" s="24"/>
      <c r="C630" s="22"/>
      <c r="F630" s="22"/>
      <c r="I630" s="22"/>
      <c r="L630" s="22"/>
      <c r="O630" s="22"/>
    </row>
    <row r="631" spans="1:15" x14ac:dyDescent="0.25">
      <c r="A631" s="24"/>
      <c r="C631" s="22"/>
      <c r="F631" s="22"/>
      <c r="I631" s="22"/>
      <c r="L631" s="22"/>
      <c r="O631" s="22"/>
    </row>
    <row r="632" spans="1:15" x14ac:dyDescent="0.25">
      <c r="A632" s="24"/>
      <c r="C632" s="22"/>
      <c r="F632" s="22"/>
      <c r="I632" s="22"/>
      <c r="L632" s="22"/>
      <c r="O632" s="22"/>
    </row>
    <row r="633" spans="1:15" x14ac:dyDescent="0.25">
      <c r="A633" s="24"/>
      <c r="C633" s="22"/>
      <c r="F633" s="22"/>
      <c r="I633" s="22"/>
      <c r="L633" s="22"/>
      <c r="O633" s="22"/>
    </row>
    <row r="634" spans="1:15" x14ac:dyDescent="0.25">
      <c r="A634" s="24"/>
      <c r="C634" s="22"/>
      <c r="F634" s="22"/>
      <c r="I634" s="22"/>
      <c r="L634" s="22"/>
      <c r="O634" s="22"/>
    </row>
    <row r="635" spans="1:15" x14ac:dyDescent="0.25">
      <c r="A635" s="24"/>
      <c r="C635" s="22"/>
      <c r="F635" s="22"/>
      <c r="I635" s="22"/>
      <c r="L635" s="22"/>
      <c r="O635" s="22"/>
    </row>
    <row r="636" spans="1:15" x14ac:dyDescent="0.25">
      <c r="A636" s="24"/>
      <c r="C636" s="22"/>
      <c r="F636" s="22"/>
      <c r="I636" s="22"/>
      <c r="L636" s="22"/>
      <c r="O636" s="22"/>
    </row>
    <row r="637" spans="1:15" x14ac:dyDescent="0.25">
      <c r="A637" s="24"/>
      <c r="C637" s="22"/>
      <c r="F637" s="22"/>
      <c r="I637" s="22"/>
      <c r="L637" s="22"/>
      <c r="O637" s="22"/>
    </row>
    <row r="638" spans="1:15" x14ac:dyDescent="0.25">
      <c r="A638" s="24"/>
      <c r="C638" s="22"/>
      <c r="F638" s="22"/>
      <c r="I638" s="22"/>
      <c r="L638" s="22"/>
      <c r="O638" s="22"/>
    </row>
    <row r="639" spans="1:15" x14ac:dyDescent="0.25">
      <c r="A639" s="24"/>
      <c r="C639" s="22"/>
      <c r="F639" s="22"/>
      <c r="I639" s="22"/>
      <c r="L639" s="22"/>
      <c r="O639" s="22"/>
    </row>
    <row r="640" spans="1:15" x14ac:dyDescent="0.25">
      <c r="A640" s="24"/>
      <c r="C640" s="22"/>
      <c r="F640" s="22"/>
      <c r="I640" s="22"/>
      <c r="L640" s="22"/>
      <c r="O640" s="22"/>
    </row>
    <row r="641" spans="1:15" x14ac:dyDescent="0.25">
      <c r="A641" s="24"/>
      <c r="C641" s="22"/>
      <c r="F641" s="22"/>
      <c r="I641" s="22"/>
      <c r="L641" s="22"/>
      <c r="O641" s="22"/>
    </row>
    <row r="642" spans="1:15" x14ac:dyDescent="0.25">
      <c r="A642" s="24"/>
      <c r="C642" s="22"/>
      <c r="F642" s="22"/>
      <c r="I642" s="22"/>
      <c r="L642" s="22"/>
      <c r="O642" s="22"/>
    </row>
    <row r="643" spans="1:15" x14ac:dyDescent="0.25">
      <c r="A643" s="24"/>
      <c r="C643" s="22"/>
      <c r="F643" s="22"/>
      <c r="I643" s="22"/>
      <c r="L643" s="22"/>
      <c r="O643" s="22"/>
    </row>
    <row r="644" spans="1:15" x14ac:dyDescent="0.25">
      <c r="A644" s="24"/>
      <c r="C644" s="22"/>
      <c r="F644" s="22"/>
      <c r="I644" s="22"/>
      <c r="L644" s="22"/>
      <c r="O644" s="22"/>
    </row>
    <row r="645" spans="1:15" x14ac:dyDescent="0.25">
      <c r="A645" s="24"/>
      <c r="C645" s="22"/>
      <c r="F645" s="22"/>
      <c r="I645" s="22"/>
      <c r="L645" s="22"/>
      <c r="O645" s="22"/>
    </row>
    <row r="646" spans="1:15" x14ac:dyDescent="0.25">
      <c r="A646" s="24"/>
      <c r="C646" s="22"/>
      <c r="F646" s="22"/>
      <c r="I646" s="22"/>
      <c r="L646" s="22"/>
      <c r="O646" s="22"/>
    </row>
    <row r="647" spans="1:15" x14ac:dyDescent="0.25">
      <c r="A647" s="24"/>
      <c r="C647" s="22"/>
      <c r="F647" s="22"/>
      <c r="I647" s="22"/>
      <c r="L647" s="22"/>
      <c r="O647" s="22"/>
    </row>
    <row r="648" spans="1:15" x14ac:dyDescent="0.25">
      <c r="A648" s="24"/>
      <c r="C648" s="22"/>
      <c r="F648" s="22"/>
      <c r="I648" s="22"/>
      <c r="L648" s="22"/>
      <c r="O648" s="22"/>
    </row>
    <row r="649" spans="1:15" x14ac:dyDescent="0.25">
      <c r="A649" s="24"/>
      <c r="C649" s="22"/>
      <c r="F649" s="22"/>
      <c r="I649" s="22"/>
      <c r="L649" s="22"/>
      <c r="O649" s="22"/>
    </row>
    <row r="650" spans="1:15" x14ac:dyDescent="0.25">
      <c r="A650" s="24"/>
      <c r="C650" s="22"/>
      <c r="F650" s="22"/>
      <c r="I650" s="22"/>
      <c r="L650" s="22"/>
      <c r="O650" s="22"/>
    </row>
    <row r="651" spans="1:15" x14ac:dyDescent="0.25">
      <c r="A651" s="24"/>
      <c r="C651" s="22"/>
      <c r="F651" s="22"/>
      <c r="I651" s="22"/>
      <c r="L651" s="22"/>
      <c r="O651" s="22"/>
    </row>
    <row r="652" spans="1:15" x14ac:dyDescent="0.25">
      <c r="A652" s="24"/>
      <c r="C652" s="22"/>
      <c r="F652" s="22"/>
      <c r="I652" s="22"/>
      <c r="L652" s="22"/>
      <c r="O652" s="22"/>
    </row>
    <row r="653" spans="1:15" x14ac:dyDescent="0.25">
      <c r="A653" s="24"/>
      <c r="C653" s="22"/>
      <c r="F653" s="22"/>
      <c r="I653" s="22"/>
      <c r="L653" s="22"/>
      <c r="O653" s="22"/>
    </row>
    <row r="654" spans="1:15" x14ac:dyDescent="0.25">
      <c r="A654" s="24"/>
      <c r="C654" s="22"/>
      <c r="F654" s="22"/>
      <c r="I654" s="22"/>
      <c r="L654" s="22"/>
      <c r="O654" s="22"/>
    </row>
    <row r="655" spans="1:15" x14ac:dyDescent="0.25">
      <c r="A655" s="24"/>
      <c r="C655" s="22"/>
      <c r="F655" s="22"/>
      <c r="I655" s="22"/>
      <c r="L655" s="22"/>
      <c r="O655" s="22"/>
    </row>
    <row r="656" spans="1:15" x14ac:dyDescent="0.25">
      <c r="A656" s="24"/>
      <c r="C656" s="22"/>
      <c r="F656" s="22"/>
      <c r="I656" s="22"/>
      <c r="L656" s="22"/>
      <c r="O656" s="22"/>
    </row>
    <row r="657" spans="1:15" x14ac:dyDescent="0.25">
      <c r="A657" s="24"/>
      <c r="C657" s="22"/>
      <c r="F657" s="22"/>
      <c r="I657" s="22"/>
      <c r="L657" s="22"/>
      <c r="O657" s="22"/>
    </row>
    <row r="658" spans="1:15" x14ac:dyDescent="0.25">
      <c r="A658" s="24"/>
      <c r="C658" s="22"/>
      <c r="F658" s="22"/>
      <c r="I658" s="22"/>
      <c r="L658" s="22"/>
      <c r="O658" s="22"/>
    </row>
    <row r="659" spans="1:15" x14ac:dyDescent="0.25">
      <c r="A659" s="24"/>
      <c r="C659" s="22"/>
      <c r="F659" s="22"/>
      <c r="I659" s="22"/>
      <c r="L659" s="22"/>
      <c r="O659" s="22"/>
    </row>
    <row r="660" spans="1:15" x14ac:dyDescent="0.25">
      <c r="A660" s="24"/>
      <c r="C660" s="22"/>
      <c r="F660" s="22"/>
      <c r="I660" s="22"/>
      <c r="L660" s="22"/>
      <c r="O660" s="22"/>
    </row>
    <row r="661" spans="1:15" x14ac:dyDescent="0.25">
      <c r="A661" s="24"/>
      <c r="C661" s="22"/>
      <c r="F661" s="22"/>
      <c r="I661" s="22"/>
      <c r="L661" s="22"/>
      <c r="O661" s="22"/>
    </row>
    <row r="662" spans="1:15" x14ac:dyDescent="0.25">
      <c r="A662" s="24"/>
      <c r="C662" s="22"/>
      <c r="F662" s="22"/>
      <c r="I662" s="22"/>
      <c r="L662" s="22"/>
      <c r="O662" s="22"/>
    </row>
    <row r="663" spans="1:15" x14ac:dyDescent="0.25">
      <c r="A663" s="24"/>
      <c r="C663" s="22"/>
      <c r="F663" s="22"/>
      <c r="I663" s="22"/>
      <c r="L663" s="22"/>
      <c r="O663" s="22"/>
    </row>
    <row r="664" spans="1:15" x14ac:dyDescent="0.25">
      <c r="A664" s="24"/>
      <c r="C664" s="22"/>
      <c r="F664" s="22"/>
      <c r="I664" s="22"/>
      <c r="L664" s="22"/>
      <c r="O664" s="22"/>
    </row>
    <row r="665" spans="1:15" x14ac:dyDescent="0.25">
      <c r="A665" s="24"/>
      <c r="C665" s="22"/>
      <c r="F665" s="22"/>
      <c r="I665" s="22"/>
      <c r="L665" s="22"/>
      <c r="O665" s="22"/>
    </row>
    <row r="666" spans="1:15" x14ac:dyDescent="0.25">
      <c r="A666" s="24"/>
      <c r="C666" s="22"/>
      <c r="F666" s="22"/>
      <c r="I666" s="22"/>
      <c r="L666" s="22"/>
      <c r="O666" s="22"/>
    </row>
    <row r="667" spans="1:15" x14ac:dyDescent="0.25">
      <c r="A667" s="24"/>
      <c r="C667" s="22"/>
      <c r="F667" s="22"/>
      <c r="I667" s="22"/>
      <c r="L667" s="22"/>
      <c r="O667" s="22"/>
    </row>
    <row r="668" spans="1:15" x14ac:dyDescent="0.25">
      <c r="A668" s="24"/>
      <c r="C668" s="22"/>
      <c r="F668" s="22"/>
      <c r="I668" s="22"/>
      <c r="L668" s="22"/>
      <c r="O668" s="22"/>
    </row>
    <row r="669" spans="1:15" x14ac:dyDescent="0.25">
      <c r="A669" s="24"/>
      <c r="C669" s="22"/>
      <c r="F669" s="22"/>
      <c r="I669" s="22"/>
      <c r="L669" s="22"/>
      <c r="O669" s="22"/>
    </row>
    <row r="670" spans="1:15" x14ac:dyDescent="0.25">
      <c r="A670" s="24"/>
      <c r="C670" s="22"/>
      <c r="F670" s="22"/>
      <c r="I670" s="22"/>
      <c r="L670" s="22"/>
      <c r="O670" s="22"/>
    </row>
    <row r="671" spans="1:15" x14ac:dyDescent="0.25">
      <c r="A671" s="24"/>
      <c r="C671" s="22"/>
      <c r="F671" s="22"/>
      <c r="I671" s="22"/>
      <c r="L671" s="22"/>
      <c r="O671" s="22"/>
    </row>
    <row r="672" spans="1:15" x14ac:dyDescent="0.25">
      <c r="A672" s="24"/>
      <c r="C672" s="22"/>
      <c r="F672" s="22"/>
      <c r="I672" s="22"/>
      <c r="L672" s="22"/>
      <c r="O672" s="22"/>
    </row>
    <row r="673" spans="1:15" x14ac:dyDescent="0.25">
      <c r="A673" s="24"/>
      <c r="C673" s="22"/>
      <c r="F673" s="22"/>
      <c r="I673" s="22"/>
      <c r="L673" s="22"/>
      <c r="O673" s="22"/>
    </row>
    <row r="674" spans="1:15" x14ac:dyDescent="0.25">
      <c r="A674" s="24"/>
      <c r="C674" s="22"/>
      <c r="F674" s="22"/>
      <c r="I674" s="22"/>
      <c r="L674" s="22"/>
      <c r="O674" s="22"/>
    </row>
    <row r="675" spans="1:15" x14ac:dyDescent="0.25">
      <c r="A675" s="24"/>
      <c r="C675" s="22"/>
      <c r="F675" s="22"/>
      <c r="I675" s="22"/>
      <c r="L675" s="22"/>
      <c r="O675" s="22"/>
    </row>
    <row r="676" spans="1:15" x14ac:dyDescent="0.25">
      <c r="A676" s="24"/>
      <c r="C676" s="22"/>
      <c r="F676" s="22"/>
      <c r="I676" s="22"/>
      <c r="L676" s="22"/>
      <c r="O676" s="22"/>
    </row>
    <row r="677" spans="1:15" x14ac:dyDescent="0.25">
      <c r="A677" s="24"/>
      <c r="C677" s="22"/>
      <c r="F677" s="22"/>
      <c r="I677" s="22"/>
      <c r="L677" s="22"/>
      <c r="O677" s="22"/>
    </row>
    <row r="678" spans="1:15" x14ac:dyDescent="0.25">
      <c r="A678" s="24"/>
      <c r="C678" s="22"/>
      <c r="F678" s="22"/>
      <c r="I678" s="22"/>
      <c r="L678" s="22"/>
      <c r="O678" s="22"/>
    </row>
    <row r="679" spans="1:15" x14ac:dyDescent="0.25">
      <c r="A679" s="24"/>
      <c r="C679" s="22"/>
      <c r="F679" s="22"/>
      <c r="I679" s="22"/>
      <c r="L679" s="22"/>
      <c r="O679" s="22"/>
    </row>
    <row r="680" spans="1:15" x14ac:dyDescent="0.25">
      <c r="A680" s="24"/>
      <c r="C680" s="22"/>
      <c r="F680" s="22"/>
      <c r="I680" s="22"/>
      <c r="L680" s="22"/>
      <c r="O680" s="22"/>
    </row>
    <row r="681" spans="1:15" x14ac:dyDescent="0.25">
      <c r="A681" s="24"/>
      <c r="C681" s="22"/>
      <c r="F681" s="22"/>
      <c r="I681" s="22"/>
      <c r="L681" s="22"/>
      <c r="O681" s="22"/>
    </row>
    <row r="682" spans="1:15" x14ac:dyDescent="0.25">
      <c r="A682" s="24"/>
      <c r="C682" s="22"/>
      <c r="F682" s="22"/>
      <c r="I682" s="22"/>
      <c r="L682" s="22"/>
      <c r="O682" s="22"/>
    </row>
    <row r="683" spans="1:15" x14ac:dyDescent="0.25">
      <c r="A683" s="24"/>
      <c r="C683" s="22"/>
      <c r="F683" s="22"/>
      <c r="I683" s="22"/>
      <c r="L683" s="22"/>
      <c r="O683" s="22"/>
    </row>
    <row r="684" spans="1:15" x14ac:dyDescent="0.25">
      <c r="A684" s="24"/>
      <c r="C684" s="22"/>
      <c r="F684" s="22"/>
      <c r="I684" s="22"/>
      <c r="L684" s="22"/>
      <c r="O684" s="22"/>
    </row>
    <row r="685" spans="1:15" x14ac:dyDescent="0.25">
      <c r="A685" s="24"/>
      <c r="C685" s="22"/>
      <c r="F685" s="22"/>
      <c r="I685" s="22"/>
      <c r="L685" s="22"/>
      <c r="O685" s="22"/>
    </row>
    <row r="686" spans="1:15" x14ac:dyDescent="0.25">
      <c r="A686" s="24"/>
      <c r="C686" s="22"/>
      <c r="F686" s="22"/>
      <c r="I686" s="22"/>
      <c r="L686" s="22"/>
      <c r="O686" s="22"/>
    </row>
    <row r="687" spans="1:15" x14ac:dyDescent="0.25">
      <c r="A687" s="24"/>
      <c r="C687" s="22"/>
      <c r="F687" s="22"/>
      <c r="I687" s="22"/>
      <c r="L687" s="22"/>
      <c r="O687" s="22"/>
    </row>
    <row r="688" spans="1:15" x14ac:dyDescent="0.25">
      <c r="A688" s="24"/>
      <c r="C688" s="22"/>
      <c r="F688" s="22"/>
      <c r="I688" s="22"/>
      <c r="L688" s="22"/>
      <c r="O688" s="22"/>
    </row>
    <row r="689" spans="1:15" x14ac:dyDescent="0.25">
      <c r="A689" s="24"/>
      <c r="C689" s="22"/>
      <c r="F689" s="22"/>
      <c r="I689" s="22"/>
      <c r="L689" s="22"/>
      <c r="O689" s="22"/>
    </row>
    <row r="690" spans="1:15" x14ac:dyDescent="0.25">
      <c r="A690" s="24"/>
      <c r="C690" s="22"/>
      <c r="F690" s="22"/>
      <c r="I690" s="22"/>
      <c r="L690" s="22"/>
      <c r="O690" s="22"/>
    </row>
    <row r="691" spans="1:15" x14ac:dyDescent="0.25">
      <c r="A691" s="24"/>
      <c r="C691" s="22"/>
      <c r="F691" s="22"/>
      <c r="I691" s="22"/>
      <c r="L691" s="22"/>
      <c r="O691" s="22"/>
    </row>
    <row r="692" spans="1:15" x14ac:dyDescent="0.25">
      <c r="A692" s="24"/>
      <c r="C692" s="22"/>
      <c r="F692" s="22"/>
      <c r="I692" s="22"/>
      <c r="L692" s="22"/>
      <c r="O692" s="22"/>
    </row>
    <row r="693" spans="1:15" x14ac:dyDescent="0.25">
      <c r="A693" s="24"/>
      <c r="C693" s="22"/>
      <c r="F693" s="22"/>
      <c r="I693" s="22"/>
      <c r="L693" s="22"/>
      <c r="O693" s="22"/>
    </row>
    <row r="694" spans="1:15" x14ac:dyDescent="0.25">
      <c r="A694" s="24"/>
      <c r="C694" s="22"/>
      <c r="F694" s="22"/>
      <c r="I694" s="22"/>
      <c r="L694" s="22"/>
      <c r="O694" s="22"/>
    </row>
    <row r="695" spans="1:15" x14ac:dyDescent="0.25">
      <c r="A695" s="24"/>
      <c r="C695" s="22"/>
      <c r="F695" s="22"/>
      <c r="I695" s="22"/>
      <c r="L695" s="22"/>
      <c r="O695" s="22"/>
    </row>
    <row r="696" spans="1:15" x14ac:dyDescent="0.25">
      <c r="A696" s="24"/>
      <c r="C696" s="22"/>
      <c r="F696" s="22"/>
      <c r="I696" s="22"/>
      <c r="L696" s="22"/>
      <c r="O696" s="22"/>
    </row>
    <row r="697" spans="1:15" x14ac:dyDescent="0.25">
      <c r="A697" s="24"/>
      <c r="C697" s="22"/>
      <c r="F697" s="22"/>
      <c r="I697" s="22"/>
      <c r="L697" s="22"/>
      <c r="O697" s="22"/>
    </row>
    <row r="698" spans="1:15" x14ac:dyDescent="0.25">
      <c r="A698" s="24"/>
      <c r="C698" s="22"/>
      <c r="F698" s="22"/>
      <c r="I698" s="22"/>
      <c r="L698" s="22"/>
      <c r="O698" s="22"/>
    </row>
    <row r="699" spans="1:15" x14ac:dyDescent="0.25">
      <c r="A699" s="24"/>
      <c r="C699" s="22"/>
      <c r="F699" s="22"/>
      <c r="I699" s="22"/>
      <c r="L699" s="22"/>
      <c r="O699" s="22"/>
    </row>
    <row r="700" spans="1:15" x14ac:dyDescent="0.25">
      <c r="A700" s="24"/>
      <c r="C700" s="22"/>
      <c r="F700" s="22"/>
      <c r="I700" s="22"/>
      <c r="L700" s="22"/>
      <c r="O700" s="22"/>
    </row>
    <row r="701" spans="1:15" x14ac:dyDescent="0.25">
      <c r="A701" s="24"/>
      <c r="C701" s="22"/>
      <c r="F701" s="22"/>
      <c r="I701" s="22"/>
      <c r="L701" s="22"/>
      <c r="O701" s="22"/>
    </row>
    <row r="702" spans="1:15" x14ac:dyDescent="0.25">
      <c r="A702" s="24"/>
      <c r="C702" s="22"/>
      <c r="F702" s="22"/>
      <c r="I702" s="22"/>
      <c r="L702" s="22"/>
      <c r="O702" s="22"/>
    </row>
    <row r="703" spans="1:15" x14ac:dyDescent="0.25">
      <c r="A703" s="24"/>
      <c r="C703" s="22"/>
      <c r="F703" s="22"/>
      <c r="I703" s="22"/>
      <c r="L703" s="22"/>
      <c r="O703" s="22"/>
    </row>
    <row r="704" spans="1:15" x14ac:dyDescent="0.25">
      <c r="A704" s="24"/>
      <c r="C704" s="22"/>
      <c r="F704" s="22"/>
      <c r="I704" s="22"/>
      <c r="L704" s="22"/>
      <c r="O704" s="22"/>
    </row>
    <row r="705" spans="1:15" x14ac:dyDescent="0.25">
      <c r="A705" s="24"/>
      <c r="C705" s="22"/>
      <c r="F705" s="22"/>
      <c r="I705" s="22"/>
      <c r="L705" s="22"/>
      <c r="O705" s="22"/>
    </row>
    <row r="706" spans="1:15" x14ac:dyDescent="0.25">
      <c r="A706" s="24"/>
      <c r="C706" s="22"/>
      <c r="F706" s="22"/>
      <c r="I706" s="22"/>
      <c r="L706" s="22"/>
      <c r="O706" s="22"/>
    </row>
    <row r="707" spans="1:15" x14ac:dyDescent="0.25">
      <c r="A707" s="24"/>
      <c r="C707" s="22"/>
      <c r="F707" s="22"/>
      <c r="I707" s="22"/>
      <c r="L707" s="22"/>
      <c r="O707" s="22"/>
    </row>
    <row r="708" spans="1:15" x14ac:dyDescent="0.25">
      <c r="A708" s="24"/>
      <c r="C708" s="22"/>
      <c r="F708" s="22"/>
      <c r="I708" s="22"/>
      <c r="L708" s="22"/>
      <c r="O708" s="22"/>
    </row>
    <row r="709" spans="1:15" x14ac:dyDescent="0.25">
      <c r="A709" s="24"/>
      <c r="C709" s="22"/>
      <c r="F709" s="22"/>
      <c r="I709" s="22"/>
      <c r="L709" s="22"/>
      <c r="O709" s="22"/>
    </row>
    <row r="710" spans="1:15" x14ac:dyDescent="0.25">
      <c r="A710" s="24"/>
      <c r="C710" s="22"/>
      <c r="F710" s="22"/>
      <c r="I710" s="22"/>
      <c r="L710" s="22"/>
      <c r="O710" s="22"/>
    </row>
    <row r="711" spans="1:15" x14ac:dyDescent="0.25">
      <c r="A711" s="24"/>
      <c r="C711" s="22"/>
      <c r="F711" s="22"/>
      <c r="I711" s="22"/>
      <c r="L711" s="22"/>
      <c r="O711" s="22"/>
    </row>
    <row r="712" spans="1:15" x14ac:dyDescent="0.25">
      <c r="A712" s="24"/>
      <c r="C712" s="22"/>
      <c r="F712" s="22"/>
      <c r="I712" s="22"/>
      <c r="L712" s="22"/>
      <c r="O712" s="22"/>
    </row>
    <row r="713" spans="1:15" x14ac:dyDescent="0.25">
      <c r="A713" s="24"/>
      <c r="C713" s="22"/>
      <c r="F713" s="22"/>
      <c r="I713" s="22"/>
      <c r="L713" s="22"/>
      <c r="O713" s="22"/>
    </row>
    <row r="714" spans="1:15" x14ac:dyDescent="0.25">
      <c r="A714" s="24"/>
      <c r="C714" s="22"/>
      <c r="F714" s="22"/>
      <c r="I714" s="22"/>
      <c r="L714" s="22"/>
      <c r="O714" s="22"/>
    </row>
    <row r="715" spans="1:15" x14ac:dyDescent="0.25">
      <c r="A715" s="24"/>
      <c r="C715" s="22"/>
      <c r="F715" s="22"/>
      <c r="I715" s="22"/>
      <c r="L715" s="22"/>
      <c r="O715" s="22"/>
    </row>
    <row r="716" spans="1:15" x14ac:dyDescent="0.25">
      <c r="A716" s="24"/>
      <c r="C716" s="22"/>
      <c r="F716" s="22"/>
      <c r="I716" s="22"/>
      <c r="L716" s="22"/>
      <c r="O716" s="22"/>
    </row>
    <row r="717" spans="1:15" x14ac:dyDescent="0.25">
      <c r="A717" s="24"/>
      <c r="C717" s="22"/>
      <c r="F717" s="22"/>
      <c r="I717" s="22"/>
      <c r="L717" s="22"/>
      <c r="O717" s="22"/>
    </row>
    <row r="718" spans="1:15" x14ac:dyDescent="0.25">
      <c r="A718" s="24"/>
      <c r="C718" s="22"/>
      <c r="F718" s="22"/>
      <c r="I718" s="22"/>
      <c r="L718" s="22"/>
      <c r="O718" s="22"/>
    </row>
    <row r="719" spans="1:15" x14ac:dyDescent="0.25">
      <c r="A719" s="24"/>
      <c r="C719" s="22"/>
      <c r="F719" s="22"/>
      <c r="I719" s="22"/>
      <c r="L719" s="22"/>
      <c r="O719" s="22"/>
    </row>
    <row r="720" spans="1:15" x14ac:dyDescent="0.25">
      <c r="A720" s="24"/>
      <c r="C720" s="22"/>
      <c r="F720" s="22"/>
      <c r="I720" s="22"/>
      <c r="L720" s="22"/>
      <c r="O720" s="22"/>
    </row>
    <row r="721" spans="1:15" x14ac:dyDescent="0.25">
      <c r="A721" s="24"/>
      <c r="C721" s="22"/>
      <c r="F721" s="22"/>
      <c r="I721" s="22"/>
      <c r="L721" s="22"/>
      <c r="O721" s="22"/>
    </row>
    <row r="722" spans="1:15" x14ac:dyDescent="0.25">
      <c r="A722" s="24"/>
      <c r="C722" s="22"/>
      <c r="F722" s="22"/>
      <c r="I722" s="22"/>
      <c r="L722" s="22"/>
      <c r="O722" s="22"/>
    </row>
    <row r="723" spans="1:15" x14ac:dyDescent="0.25">
      <c r="A723" s="24"/>
      <c r="C723" s="22"/>
      <c r="F723" s="22"/>
      <c r="I723" s="22"/>
      <c r="L723" s="22"/>
      <c r="O723" s="22"/>
    </row>
    <row r="724" spans="1:15" x14ac:dyDescent="0.25">
      <c r="A724" s="24"/>
      <c r="C724" s="22"/>
      <c r="F724" s="22"/>
      <c r="I724" s="22"/>
      <c r="L724" s="22"/>
      <c r="O724" s="22"/>
    </row>
    <row r="725" spans="1:15" x14ac:dyDescent="0.25">
      <c r="A725" s="24"/>
      <c r="C725" s="22"/>
      <c r="F725" s="22"/>
      <c r="I725" s="22"/>
      <c r="L725" s="22"/>
      <c r="O725" s="22"/>
    </row>
    <row r="726" spans="1:15" x14ac:dyDescent="0.25">
      <c r="A726" s="24"/>
      <c r="C726" s="22"/>
      <c r="F726" s="22"/>
      <c r="I726" s="22"/>
      <c r="L726" s="22"/>
      <c r="O726" s="22"/>
    </row>
    <row r="727" spans="1:15" x14ac:dyDescent="0.25">
      <c r="A727" s="24"/>
      <c r="C727" s="22"/>
      <c r="F727" s="22"/>
      <c r="I727" s="22"/>
      <c r="L727" s="22"/>
      <c r="O727" s="22"/>
    </row>
    <row r="728" spans="1:15" x14ac:dyDescent="0.25">
      <c r="A728" s="24"/>
      <c r="C728" s="22"/>
      <c r="F728" s="22"/>
      <c r="I728" s="22"/>
      <c r="L728" s="22"/>
      <c r="O728" s="22"/>
    </row>
    <row r="729" spans="1:15" x14ac:dyDescent="0.25">
      <c r="A729" s="24"/>
      <c r="C729" s="22"/>
      <c r="F729" s="22"/>
      <c r="I729" s="22"/>
      <c r="L729" s="22"/>
      <c r="O729" s="22"/>
    </row>
    <row r="730" spans="1:15" x14ac:dyDescent="0.25">
      <c r="A730" s="24"/>
      <c r="C730" s="22"/>
      <c r="F730" s="22"/>
      <c r="I730" s="22"/>
      <c r="L730" s="22"/>
      <c r="O730" s="22"/>
    </row>
    <row r="731" spans="1:15" x14ac:dyDescent="0.25">
      <c r="A731" s="24"/>
      <c r="C731" s="22"/>
      <c r="F731" s="22"/>
      <c r="I731" s="22"/>
      <c r="L731" s="22"/>
      <c r="O731" s="22"/>
    </row>
    <row r="732" spans="1:15" x14ac:dyDescent="0.25">
      <c r="A732" s="24"/>
      <c r="C732" s="22"/>
      <c r="F732" s="22"/>
      <c r="I732" s="22"/>
      <c r="L732" s="22"/>
      <c r="O732" s="22"/>
    </row>
    <row r="733" spans="1:15" x14ac:dyDescent="0.25">
      <c r="A733" s="24"/>
      <c r="C733" s="22"/>
      <c r="F733" s="22"/>
      <c r="I733" s="22"/>
      <c r="L733" s="22"/>
      <c r="O733" s="22"/>
    </row>
    <row r="734" spans="1:15" x14ac:dyDescent="0.25">
      <c r="A734" s="24"/>
      <c r="C734" s="22"/>
      <c r="F734" s="22"/>
      <c r="I734" s="22"/>
      <c r="L734" s="22"/>
      <c r="O734" s="22"/>
    </row>
    <row r="735" spans="1:15" x14ac:dyDescent="0.25">
      <c r="A735" s="24"/>
      <c r="C735" s="22"/>
      <c r="F735" s="22"/>
      <c r="I735" s="22"/>
      <c r="L735" s="22"/>
      <c r="O735" s="22"/>
    </row>
    <row r="736" spans="1:15" x14ac:dyDescent="0.25">
      <c r="A736" s="24"/>
      <c r="C736" s="22"/>
      <c r="F736" s="22"/>
      <c r="I736" s="22"/>
      <c r="L736" s="22"/>
      <c r="O736" s="22"/>
    </row>
    <row r="737" spans="1:15" x14ac:dyDescent="0.25">
      <c r="A737" s="24"/>
      <c r="C737" s="22"/>
      <c r="F737" s="22"/>
      <c r="I737" s="22"/>
      <c r="L737" s="22"/>
      <c r="O737" s="22"/>
    </row>
    <row r="738" spans="1:15" x14ac:dyDescent="0.25">
      <c r="A738" s="24"/>
      <c r="C738" s="22"/>
      <c r="F738" s="22"/>
      <c r="I738" s="22"/>
      <c r="L738" s="22"/>
      <c r="O738" s="22"/>
    </row>
    <row r="739" spans="1:15" x14ac:dyDescent="0.25">
      <c r="A739" s="24"/>
      <c r="C739" s="22"/>
      <c r="F739" s="22"/>
      <c r="I739" s="22"/>
      <c r="L739" s="22"/>
      <c r="O739" s="22"/>
    </row>
    <row r="740" spans="1:15" x14ac:dyDescent="0.25">
      <c r="A740" s="24"/>
      <c r="C740" s="22"/>
      <c r="F740" s="22"/>
      <c r="I740" s="22"/>
      <c r="L740" s="22"/>
      <c r="O740" s="22"/>
    </row>
    <row r="741" spans="1:15" x14ac:dyDescent="0.25">
      <c r="A741" s="24"/>
      <c r="C741" s="22"/>
      <c r="F741" s="22"/>
      <c r="I741" s="22"/>
      <c r="L741" s="22"/>
      <c r="O741" s="22"/>
    </row>
    <row r="742" spans="1:15" x14ac:dyDescent="0.25">
      <c r="A742" s="24"/>
      <c r="C742" s="22"/>
      <c r="F742" s="22"/>
      <c r="I742" s="22"/>
      <c r="L742" s="22"/>
      <c r="O742" s="22"/>
    </row>
    <row r="743" spans="1:15" x14ac:dyDescent="0.25">
      <c r="A743" s="24"/>
      <c r="C743" s="22"/>
      <c r="F743" s="22"/>
      <c r="I743" s="22"/>
      <c r="L743" s="22"/>
      <c r="O743" s="22"/>
    </row>
    <row r="744" spans="1:15" x14ac:dyDescent="0.25">
      <c r="A744" s="24"/>
      <c r="C744" s="22"/>
      <c r="F744" s="22"/>
      <c r="I744" s="22"/>
      <c r="L744" s="22"/>
      <c r="O744" s="22"/>
    </row>
    <row r="745" spans="1:15" x14ac:dyDescent="0.25">
      <c r="A745" s="24"/>
      <c r="C745" s="22"/>
      <c r="F745" s="22"/>
      <c r="I745" s="22"/>
      <c r="L745" s="22"/>
      <c r="O745" s="22"/>
    </row>
    <row r="746" spans="1:15" x14ac:dyDescent="0.25">
      <c r="A746" s="24"/>
      <c r="C746" s="22"/>
      <c r="F746" s="22"/>
      <c r="I746" s="22"/>
      <c r="L746" s="22"/>
      <c r="O746" s="22"/>
    </row>
    <row r="747" spans="1:15" x14ac:dyDescent="0.25">
      <c r="A747" s="24"/>
      <c r="C747" s="22"/>
      <c r="F747" s="22"/>
      <c r="I747" s="22"/>
      <c r="L747" s="22"/>
      <c r="O747" s="22"/>
    </row>
    <row r="748" spans="1:15" x14ac:dyDescent="0.25">
      <c r="A748" s="24"/>
      <c r="C748" s="22"/>
      <c r="F748" s="22"/>
      <c r="I748" s="22"/>
      <c r="L748" s="22"/>
      <c r="O748" s="22"/>
    </row>
    <row r="749" spans="1:15" x14ac:dyDescent="0.25">
      <c r="A749" s="24"/>
      <c r="C749" s="22"/>
      <c r="F749" s="22"/>
      <c r="I749" s="22"/>
      <c r="L749" s="22"/>
      <c r="O749" s="22"/>
    </row>
    <row r="750" spans="1:15" x14ac:dyDescent="0.25">
      <c r="A750" s="24"/>
      <c r="C750" s="22"/>
      <c r="F750" s="22"/>
      <c r="I750" s="22"/>
      <c r="L750" s="22"/>
      <c r="O750" s="22"/>
    </row>
    <row r="751" spans="1:15" x14ac:dyDescent="0.25">
      <c r="A751" s="24"/>
      <c r="C751" s="22"/>
      <c r="F751" s="22"/>
      <c r="I751" s="22"/>
      <c r="L751" s="22"/>
      <c r="O751" s="22"/>
    </row>
    <row r="752" spans="1:15" x14ac:dyDescent="0.25">
      <c r="A752" s="24"/>
      <c r="C752" s="22"/>
      <c r="F752" s="22"/>
      <c r="I752" s="22"/>
      <c r="L752" s="22"/>
      <c r="O752" s="22"/>
    </row>
    <row r="753" spans="1:15" x14ac:dyDescent="0.25">
      <c r="A753" s="24"/>
      <c r="C753" s="22"/>
      <c r="F753" s="22"/>
      <c r="I753" s="22"/>
      <c r="L753" s="22"/>
      <c r="O753" s="22"/>
    </row>
    <row r="754" spans="1:15" x14ac:dyDescent="0.25">
      <c r="A754" s="24"/>
      <c r="C754" s="22"/>
      <c r="F754" s="22"/>
      <c r="I754" s="22"/>
      <c r="L754" s="22"/>
      <c r="O754" s="22"/>
    </row>
    <row r="755" spans="1:15" x14ac:dyDescent="0.25">
      <c r="A755" s="24"/>
      <c r="C755" s="22"/>
      <c r="F755" s="22"/>
      <c r="I755" s="22"/>
      <c r="L755" s="22"/>
      <c r="O755" s="22"/>
    </row>
    <row r="756" spans="1:15" x14ac:dyDescent="0.25">
      <c r="A756" s="24"/>
      <c r="C756" s="22"/>
      <c r="F756" s="22"/>
      <c r="I756" s="22"/>
      <c r="L756" s="22"/>
      <c r="O756" s="22"/>
    </row>
    <row r="757" spans="1:15" x14ac:dyDescent="0.25">
      <c r="A757" s="24"/>
      <c r="C757" s="22"/>
      <c r="F757" s="22"/>
      <c r="I757" s="22"/>
      <c r="L757" s="22"/>
      <c r="O757" s="22"/>
    </row>
    <row r="758" spans="1:15" x14ac:dyDescent="0.25">
      <c r="A758" s="24"/>
      <c r="C758" s="22"/>
      <c r="F758" s="22"/>
      <c r="I758" s="22"/>
      <c r="L758" s="22"/>
      <c r="O758" s="22"/>
    </row>
    <row r="759" spans="1:15" x14ac:dyDescent="0.25">
      <c r="A759" s="24"/>
      <c r="C759" s="22"/>
      <c r="F759" s="22"/>
      <c r="I759" s="22"/>
      <c r="L759" s="22"/>
      <c r="O759" s="22"/>
    </row>
    <row r="760" spans="1:15" x14ac:dyDescent="0.25">
      <c r="A760" s="24"/>
      <c r="C760" s="22"/>
      <c r="F760" s="22"/>
      <c r="I760" s="22"/>
      <c r="L760" s="22"/>
      <c r="O760" s="22"/>
    </row>
    <row r="761" spans="1:15" x14ac:dyDescent="0.25">
      <c r="A761" s="24"/>
      <c r="C761" s="22"/>
      <c r="F761" s="22"/>
      <c r="I761" s="22"/>
      <c r="L761" s="22"/>
      <c r="O761" s="22"/>
    </row>
    <row r="762" spans="1:15" x14ac:dyDescent="0.25">
      <c r="A762" s="24"/>
      <c r="C762" s="22"/>
      <c r="F762" s="22"/>
      <c r="I762" s="22"/>
      <c r="L762" s="22"/>
      <c r="O762" s="22"/>
    </row>
    <row r="763" spans="1:15" x14ac:dyDescent="0.25">
      <c r="A763" s="24"/>
      <c r="C763" s="22"/>
      <c r="F763" s="22"/>
      <c r="I763" s="22"/>
      <c r="L763" s="22"/>
      <c r="O763" s="22"/>
    </row>
    <row r="764" spans="1:15" x14ac:dyDescent="0.25">
      <c r="A764" s="24"/>
      <c r="C764" s="22"/>
      <c r="F764" s="22"/>
      <c r="I764" s="22"/>
      <c r="L764" s="22"/>
      <c r="O764" s="22"/>
    </row>
    <row r="765" spans="1:15" x14ac:dyDescent="0.25">
      <c r="A765" s="24"/>
      <c r="C765" s="22"/>
      <c r="F765" s="22"/>
      <c r="I765" s="22"/>
      <c r="L765" s="22"/>
      <c r="O765" s="22"/>
    </row>
    <row r="766" spans="1:15" x14ac:dyDescent="0.25">
      <c r="A766" s="24"/>
      <c r="C766" s="22"/>
      <c r="F766" s="22"/>
      <c r="I766" s="22"/>
      <c r="L766" s="22"/>
      <c r="O766" s="22"/>
    </row>
    <row r="767" spans="1:15" x14ac:dyDescent="0.25">
      <c r="A767" s="24"/>
      <c r="C767" s="22"/>
      <c r="F767" s="22"/>
      <c r="I767" s="22"/>
      <c r="L767" s="22"/>
      <c r="O767" s="22"/>
    </row>
    <row r="768" spans="1:15" x14ac:dyDescent="0.25">
      <c r="A768" s="24"/>
      <c r="C768" s="22"/>
      <c r="F768" s="22"/>
      <c r="I768" s="22"/>
      <c r="L768" s="22"/>
      <c r="O768" s="22"/>
    </row>
    <row r="769" spans="1:15" x14ac:dyDescent="0.25">
      <c r="A769" s="24"/>
      <c r="C769" s="22"/>
      <c r="F769" s="22"/>
      <c r="I769" s="22"/>
      <c r="L769" s="22"/>
      <c r="O769" s="22"/>
    </row>
    <row r="770" spans="1:15" x14ac:dyDescent="0.25">
      <c r="A770" s="24"/>
      <c r="C770" s="22"/>
      <c r="F770" s="22"/>
      <c r="I770" s="22"/>
      <c r="L770" s="22"/>
      <c r="O770" s="22"/>
    </row>
    <row r="771" spans="1:15" x14ac:dyDescent="0.25">
      <c r="A771" s="24"/>
      <c r="C771" s="22"/>
      <c r="F771" s="22"/>
      <c r="I771" s="22"/>
      <c r="L771" s="22"/>
      <c r="O771" s="22"/>
    </row>
    <row r="772" spans="1:15" x14ac:dyDescent="0.25">
      <c r="A772" s="24"/>
      <c r="C772" s="22"/>
      <c r="F772" s="22"/>
      <c r="I772" s="22"/>
      <c r="L772" s="22"/>
      <c r="O772" s="22"/>
    </row>
    <row r="773" spans="1:15" x14ac:dyDescent="0.25">
      <c r="A773" s="24"/>
      <c r="C773" s="22"/>
      <c r="F773" s="22"/>
      <c r="I773" s="22"/>
      <c r="L773" s="22"/>
      <c r="O773" s="22"/>
    </row>
    <row r="774" spans="1:15" x14ac:dyDescent="0.25">
      <c r="A774" s="24"/>
      <c r="C774" s="22"/>
      <c r="F774" s="22"/>
      <c r="I774" s="22"/>
      <c r="L774" s="22"/>
      <c r="O774" s="22"/>
    </row>
    <row r="775" spans="1:15" x14ac:dyDescent="0.25">
      <c r="A775" s="24"/>
      <c r="C775" s="22"/>
      <c r="F775" s="22"/>
      <c r="I775" s="22"/>
      <c r="L775" s="22"/>
      <c r="O775" s="22"/>
    </row>
    <row r="776" spans="1:15" x14ac:dyDescent="0.25">
      <c r="A776" s="24"/>
      <c r="C776" s="22"/>
      <c r="F776" s="22"/>
      <c r="I776" s="22"/>
      <c r="L776" s="22"/>
      <c r="O776" s="22"/>
    </row>
    <row r="777" spans="1:15" x14ac:dyDescent="0.25">
      <c r="A777" s="24"/>
      <c r="C777" s="22"/>
      <c r="F777" s="22"/>
      <c r="I777" s="22"/>
      <c r="L777" s="22"/>
      <c r="O777" s="22"/>
    </row>
    <row r="778" spans="1:15" x14ac:dyDescent="0.25">
      <c r="A778" s="24"/>
      <c r="C778" s="22"/>
      <c r="F778" s="22"/>
      <c r="I778" s="22"/>
      <c r="L778" s="22"/>
      <c r="O778" s="22"/>
    </row>
    <row r="779" spans="1:15" x14ac:dyDescent="0.25">
      <c r="A779" s="24"/>
      <c r="C779" s="22"/>
      <c r="F779" s="22"/>
      <c r="I779" s="22"/>
      <c r="L779" s="22"/>
      <c r="O779" s="22"/>
    </row>
    <row r="780" spans="1:15" x14ac:dyDescent="0.25">
      <c r="A780" s="24"/>
      <c r="C780" s="22"/>
      <c r="F780" s="22"/>
      <c r="I780" s="22"/>
      <c r="L780" s="22"/>
      <c r="O780" s="22"/>
    </row>
    <row r="781" spans="1:15" x14ac:dyDescent="0.25">
      <c r="A781" s="24"/>
      <c r="C781" s="22"/>
      <c r="F781" s="22"/>
      <c r="I781" s="22"/>
      <c r="L781" s="22"/>
      <c r="O781" s="22"/>
    </row>
    <row r="782" spans="1:15" x14ac:dyDescent="0.25">
      <c r="A782" s="24"/>
      <c r="C782" s="22"/>
      <c r="F782" s="22"/>
      <c r="I782" s="22"/>
      <c r="L782" s="22"/>
      <c r="O782" s="22"/>
    </row>
    <row r="783" spans="1:15" x14ac:dyDescent="0.25">
      <c r="A783" s="24"/>
      <c r="C783" s="22"/>
      <c r="F783" s="22"/>
      <c r="I783" s="22"/>
      <c r="L783" s="22"/>
      <c r="O783" s="22"/>
    </row>
    <row r="784" spans="1:15" x14ac:dyDescent="0.25">
      <c r="A784" s="24"/>
      <c r="C784" s="22"/>
      <c r="F784" s="22"/>
      <c r="I784" s="22"/>
      <c r="L784" s="22"/>
      <c r="O784" s="22"/>
    </row>
    <row r="785" spans="1:15" x14ac:dyDescent="0.25">
      <c r="A785" s="24"/>
      <c r="C785" s="22"/>
      <c r="F785" s="22"/>
      <c r="I785" s="22"/>
      <c r="L785" s="22"/>
      <c r="O785" s="22"/>
    </row>
    <row r="786" spans="1:15" x14ac:dyDescent="0.25">
      <c r="A786" s="24"/>
      <c r="C786" s="22"/>
      <c r="F786" s="22"/>
      <c r="I786" s="22"/>
      <c r="L786" s="22"/>
      <c r="O786" s="22"/>
    </row>
    <row r="787" spans="1:15" x14ac:dyDescent="0.25">
      <c r="A787" s="24"/>
      <c r="C787" s="22"/>
      <c r="F787" s="22"/>
      <c r="I787" s="22"/>
      <c r="L787" s="22"/>
      <c r="O787" s="22"/>
    </row>
    <row r="788" spans="1:15" x14ac:dyDescent="0.25">
      <c r="A788" s="24"/>
      <c r="C788" s="22"/>
      <c r="F788" s="22"/>
      <c r="I788" s="22"/>
      <c r="L788" s="22"/>
      <c r="O788" s="22"/>
    </row>
    <row r="789" spans="1:15" x14ac:dyDescent="0.25">
      <c r="A789" s="24"/>
      <c r="C789" s="22"/>
      <c r="F789" s="22"/>
      <c r="I789" s="22"/>
      <c r="L789" s="22"/>
      <c r="O789" s="22"/>
    </row>
    <row r="790" spans="1:15" x14ac:dyDescent="0.25">
      <c r="A790" s="24"/>
      <c r="C790" s="22"/>
      <c r="F790" s="22"/>
      <c r="I790" s="22"/>
      <c r="L790" s="22"/>
      <c r="O790" s="22"/>
    </row>
    <row r="791" spans="1:15" x14ac:dyDescent="0.25">
      <c r="A791" s="24"/>
      <c r="C791" s="22"/>
      <c r="F791" s="22"/>
      <c r="I791" s="22"/>
      <c r="L791" s="22"/>
      <c r="O791" s="22"/>
    </row>
    <row r="792" spans="1:15" x14ac:dyDescent="0.25">
      <c r="A792" s="24"/>
      <c r="C792" s="22"/>
      <c r="F792" s="22"/>
      <c r="I792" s="22"/>
      <c r="L792" s="22"/>
      <c r="O792" s="22"/>
    </row>
    <row r="793" spans="1:15" x14ac:dyDescent="0.25">
      <c r="A793" s="24"/>
      <c r="C793" s="22"/>
      <c r="F793" s="22"/>
      <c r="I793" s="22"/>
      <c r="L793" s="22"/>
      <c r="O793" s="22"/>
    </row>
    <row r="794" spans="1:15" x14ac:dyDescent="0.25">
      <c r="A794" s="24"/>
      <c r="C794" s="22"/>
      <c r="F794" s="22"/>
      <c r="I794" s="22"/>
      <c r="L794" s="22"/>
      <c r="O794" s="22"/>
    </row>
    <row r="795" spans="1:15" x14ac:dyDescent="0.25">
      <c r="A795" s="24"/>
      <c r="C795" s="22"/>
      <c r="F795" s="22"/>
      <c r="I795" s="22"/>
      <c r="L795" s="22"/>
      <c r="O795" s="22"/>
    </row>
    <row r="796" spans="1:15" x14ac:dyDescent="0.25">
      <c r="A796" s="24"/>
      <c r="C796" s="22"/>
      <c r="F796" s="22"/>
      <c r="I796" s="22"/>
      <c r="L796" s="22"/>
      <c r="O796" s="22"/>
    </row>
    <row r="797" spans="1:15" x14ac:dyDescent="0.25">
      <c r="A797" s="24"/>
      <c r="C797" s="22"/>
      <c r="F797" s="22"/>
      <c r="I797" s="22"/>
      <c r="L797" s="22"/>
      <c r="O797" s="22"/>
    </row>
    <row r="798" spans="1:15" x14ac:dyDescent="0.25">
      <c r="A798" s="24"/>
      <c r="C798" s="22"/>
      <c r="F798" s="22"/>
      <c r="I798" s="22"/>
      <c r="L798" s="22"/>
      <c r="O798" s="22"/>
    </row>
    <row r="799" spans="1:15" x14ac:dyDescent="0.25">
      <c r="A799" s="24"/>
      <c r="C799" s="22"/>
      <c r="F799" s="22"/>
      <c r="I799" s="22"/>
      <c r="L799" s="22"/>
      <c r="O799" s="22"/>
    </row>
    <row r="800" spans="1:15" x14ac:dyDescent="0.25">
      <c r="A800" s="24"/>
      <c r="C800" s="22"/>
      <c r="F800" s="22"/>
      <c r="I800" s="22"/>
      <c r="L800" s="22"/>
      <c r="O800" s="22"/>
    </row>
    <row r="801" spans="1:15" x14ac:dyDescent="0.25">
      <c r="A801" s="24"/>
      <c r="C801" s="22"/>
      <c r="F801" s="22"/>
      <c r="I801" s="22"/>
      <c r="L801" s="22"/>
      <c r="O801" s="22"/>
    </row>
    <row r="802" spans="1:15" x14ac:dyDescent="0.25">
      <c r="A802" s="24"/>
      <c r="C802" s="22"/>
      <c r="F802" s="22"/>
      <c r="I802" s="22"/>
      <c r="L802" s="22"/>
      <c r="O802" s="22"/>
    </row>
    <row r="803" spans="1:15" x14ac:dyDescent="0.25">
      <c r="A803" s="24"/>
      <c r="C803" s="22"/>
      <c r="F803" s="22"/>
      <c r="I803" s="22"/>
      <c r="L803" s="22"/>
      <c r="O803" s="22"/>
    </row>
    <row r="804" spans="1:15" x14ac:dyDescent="0.25">
      <c r="A804" s="24"/>
      <c r="C804" s="22"/>
      <c r="F804" s="22"/>
      <c r="I804" s="22"/>
      <c r="L804" s="22"/>
      <c r="O804" s="22"/>
    </row>
    <row r="805" spans="1:15" x14ac:dyDescent="0.25">
      <c r="A805" s="24"/>
      <c r="C805" s="22"/>
      <c r="F805" s="22"/>
      <c r="I805" s="22"/>
      <c r="L805" s="22"/>
      <c r="O805" s="22"/>
    </row>
    <row r="806" spans="1:15" x14ac:dyDescent="0.25">
      <c r="A806" s="24"/>
      <c r="C806" s="22"/>
      <c r="F806" s="22"/>
      <c r="I806" s="22"/>
      <c r="L806" s="22"/>
      <c r="O806" s="22"/>
    </row>
    <row r="807" spans="1:15" x14ac:dyDescent="0.25">
      <c r="A807" s="24"/>
      <c r="C807" s="22"/>
      <c r="F807" s="22"/>
      <c r="I807" s="22"/>
      <c r="L807" s="22"/>
      <c r="O807" s="22"/>
    </row>
    <row r="808" spans="1:15" x14ac:dyDescent="0.25">
      <c r="A808" s="24"/>
      <c r="C808" s="22"/>
      <c r="F808" s="22"/>
      <c r="I808" s="22"/>
      <c r="L808" s="22"/>
      <c r="O808" s="22"/>
    </row>
    <row r="809" spans="1:15" x14ac:dyDescent="0.25">
      <c r="A809" s="24"/>
      <c r="C809" s="22"/>
      <c r="F809" s="22"/>
      <c r="I809" s="22"/>
      <c r="L809" s="22"/>
      <c r="O809" s="22"/>
    </row>
    <row r="810" spans="1:15" x14ac:dyDescent="0.25">
      <c r="A810" s="24"/>
      <c r="C810" s="22"/>
      <c r="F810" s="22"/>
      <c r="I810" s="22"/>
      <c r="L810" s="22"/>
      <c r="O810" s="22"/>
    </row>
    <row r="811" spans="1:15" x14ac:dyDescent="0.25">
      <c r="A811" s="24"/>
      <c r="C811" s="22"/>
      <c r="F811" s="22"/>
      <c r="I811" s="22"/>
      <c r="L811" s="22"/>
      <c r="O811" s="22"/>
    </row>
    <row r="812" spans="1:15" x14ac:dyDescent="0.25">
      <c r="A812" s="24"/>
      <c r="C812" s="22"/>
      <c r="F812" s="22"/>
      <c r="I812" s="22"/>
      <c r="L812" s="22"/>
      <c r="O812" s="22"/>
    </row>
    <row r="813" spans="1:15" x14ac:dyDescent="0.25">
      <c r="A813" s="24"/>
      <c r="C813" s="22"/>
      <c r="F813" s="22"/>
      <c r="I813" s="22"/>
      <c r="L813" s="22"/>
      <c r="O813" s="22"/>
    </row>
    <row r="814" spans="1:15" x14ac:dyDescent="0.25">
      <c r="A814" s="24"/>
      <c r="C814" s="22"/>
      <c r="F814" s="22"/>
      <c r="I814" s="22"/>
      <c r="L814" s="22"/>
      <c r="O814" s="22"/>
    </row>
    <row r="815" spans="1:15" x14ac:dyDescent="0.25">
      <c r="A815" s="24"/>
      <c r="C815" s="22"/>
      <c r="F815" s="22"/>
      <c r="I815" s="22"/>
      <c r="L815" s="22"/>
      <c r="O815" s="22"/>
    </row>
    <row r="816" spans="1:15" x14ac:dyDescent="0.25">
      <c r="A816" s="24"/>
      <c r="C816" s="22"/>
      <c r="F816" s="22"/>
      <c r="I816" s="22"/>
      <c r="L816" s="22"/>
      <c r="O816" s="22"/>
    </row>
    <row r="817" spans="1:15" x14ac:dyDescent="0.25">
      <c r="A817" s="24"/>
      <c r="C817" s="22"/>
      <c r="F817" s="22"/>
      <c r="I817" s="22"/>
      <c r="L817" s="22"/>
      <c r="O817" s="22"/>
    </row>
    <row r="818" spans="1:15" x14ac:dyDescent="0.25">
      <c r="A818" s="24"/>
      <c r="C818" s="22"/>
      <c r="F818" s="22"/>
      <c r="I818" s="22"/>
      <c r="L818" s="22"/>
      <c r="O818" s="22"/>
    </row>
    <row r="819" spans="1:15" x14ac:dyDescent="0.25">
      <c r="A819" s="24"/>
      <c r="C819" s="22"/>
      <c r="F819" s="22"/>
      <c r="I819" s="22"/>
      <c r="L819" s="22"/>
      <c r="O819" s="22"/>
    </row>
    <row r="820" spans="1:15" x14ac:dyDescent="0.25">
      <c r="A820" s="24"/>
      <c r="C820" s="22"/>
      <c r="F820" s="22"/>
      <c r="I820" s="22"/>
      <c r="L820" s="22"/>
      <c r="O820" s="22"/>
    </row>
    <row r="821" spans="1:15" x14ac:dyDescent="0.25">
      <c r="A821" s="24"/>
      <c r="C821" s="22"/>
      <c r="F821" s="22"/>
      <c r="I821" s="22"/>
      <c r="L821" s="22"/>
      <c r="O821" s="22"/>
    </row>
    <row r="822" spans="1:15" x14ac:dyDescent="0.25">
      <c r="A822" s="24"/>
      <c r="C822" s="22"/>
      <c r="F822" s="22"/>
      <c r="I822" s="22"/>
      <c r="L822" s="22"/>
      <c r="O822" s="22"/>
    </row>
    <row r="823" spans="1:15" x14ac:dyDescent="0.25">
      <c r="A823" s="24"/>
      <c r="C823" s="22"/>
      <c r="F823" s="22"/>
      <c r="I823" s="22"/>
      <c r="L823" s="22"/>
      <c r="O823" s="22"/>
    </row>
    <row r="824" spans="1:15" x14ac:dyDescent="0.25">
      <c r="A824" s="24"/>
      <c r="C824" s="22"/>
      <c r="F824" s="22"/>
      <c r="I824" s="22"/>
      <c r="L824" s="22"/>
      <c r="O824" s="22"/>
    </row>
    <row r="825" spans="1:15" x14ac:dyDescent="0.25">
      <c r="A825" s="24"/>
      <c r="C825" s="22"/>
      <c r="F825" s="22"/>
      <c r="I825" s="22"/>
      <c r="L825" s="22"/>
      <c r="O825" s="22"/>
    </row>
    <row r="826" spans="1:15" x14ac:dyDescent="0.25">
      <c r="A826" s="24"/>
      <c r="C826" s="22"/>
      <c r="F826" s="22"/>
      <c r="I826" s="22"/>
      <c r="L826" s="22"/>
      <c r="O826" s="22"/>
    </row>
    <row r="827" spans="1:15" x14ac:dyDescent="0.25">
      <c r="A827" s="24"/>
      <c r="C827" s="22"/>
      <c r="F827" s="22"/>
      <c r="I827" s="22"/>
      <c r="L827" s="22"/>
      <c r="O827" s="22"/>
    </row>
    <row r="828" spans="1:15" x14ac:dyDescent="0.25">
      <c r="A828" s="24"/>
      <c r="C828" s="22"/>
      <c r="F828" s="22"/>
      <c r="I828" s="22"/>
      <c r="L828" s="22"/>
      <c r="O828" s="22"/>
    </row>
    <row r="829" spans="1:15" x14ac:dyDescent="0.25">
      <c r="A829" s="24"/>
      <c r="C829" s="22"/>
      <c r="F829" s="22"/>
      <c r="I829" s="22"/>
      <c r="L829" s="22"/>
      <c r="O829" s="22"/>
    </row>
    <row r="830" spans="1:15" x14ac:dyDescent="0.25">
      <c r="A830" s="24"/>
      <c r="C830" s="22"/>
      <c r="F830" s="22"/>
      <c r="I830" s="22"/>
      <c r="L830" s="22"/>
      <c r="O830" s="22"/>
    </row>
    <row r="831" spans="1:15" x14ac:dyDescent="0.25">
      <c r="A831" s="24"/>
      <c r="C831" s="22"/>
      <c r="F831" s="22"/>
      <c r="I831" s="22"/>
      <c r="L831" s="22"/>
      <c r="O831" s="22"/>
    </row>
    <row r="832" spans="1:15" x14ac:dyDescent="0.25">
      <c r="A832" s="24"/>
      <c r="C832" s="22"/>
      <c r="F832" s="22"/>
      <c r="I832" s="22"/>
      <c r="L832" s="22"/>
      <c r="O832" s="22"/>
    </row>
    <row r="833" spans="1:15" x14ac:dyDescent="0.25">
      <c r="A833" s="24"/>
      <c r="C833" s="22"/>
      <c r="F833" s="22"/>
      <c r="I833" s="22"/>
      <c r="L833" s="22"/>
      <c r="O833" s="22"/>
    </row>
    <row r="834" spans="1:15" x14ac:dyDescent="0.25">
      <c r="A834" s="24"/>
      <c r="C834" s="22"/>
      <c r="F834" s="22"/>
      <c r="I834" s="22"/>
      <c r="L834" s="22"/>
      <c r="O834" s="22"/>
    </row>
    <row r="835" spans="1:15" x14ac:dyDescent="0.25">
      <c r="A835" s="24"/>
      <c r="C835" s="22"/>
      <c r="F835" s="22"/>
      <c r="I835" s="22"/>
      <c r="L835" s="22"/>
      <c r="O835" s="22"/>
    </row>
    <row r="836" spans="1:15" x14ac:dyDescent="0.25">
      <c r="A836" s="24"/>
      <c r="C836" s="22"/>
      <c r="F836" s="22"/>
      <c r="I836" s="22"/>
      <c r="L836" s="22"/>
      <c r="O836" s="22"/>
    </row>
    <row r="837" spans="1:15" x14ac:dyDescent="0.25">
      <c r="A837" s="24"/>
      <c r="C837" s="22"/>
      <c r="F837" s="22"/>
      <c r="I837" s="22"/>
      <c r="L837" s="22"/>
      <c r="O837" s="22"/>
    </row>
    <row r="838" spans="1:15" x14ac:dyDescent="0.25">
      <c r="A838" s="24"/>
      <c r="C838" s="22"/>
      <c r="F838" s="22"/>
      <c r="I838" s="22"/>
      <c r="L838" s="22"/>
      <c r="O838" s="22"/>
    </row>
    <row r="839" spans="1:15" x14ac:dyDescent="0.25">
      <c r="A839" s="24"/>
      <c r="C839" s="22"/>
      <c r="F839" s="22"/>
      <c r="I839" s="22"/>
      <c r="L839" s="22"/>
      <c r="O839" s="22"/>
    </row>
    <row r="840" spans="1:15" x14ac:dyDescent="0.25">
      <c r="A840" s="24"/>
      <c r="C840" s="22"/>
      <c r="F840" s="22"/>
      <c r="I840" s="22"/>
      <c r="L840" s="22"/>
      <c r="O840" s="22"/>
    </row>
    <row r="841" spans="1:15" x14ac:dyDescent="0.25">
      <c r="A841" s="24"/>
      <c r="C841" s="22"/>
      <c r="F841" s="22"/>
      <c r="I841" s="22"/>
      <c r="L841" s="22"/>
      <c r="O841" s="22"/>
    </row>
    <row r="842" spans="1:15" x14ac:dyDescent="0.25">
      <c r="A842" s="24"/>
      <c r="C842" s="22"/>
      <c r="F842" s="22"/>
      <c r="I842" s="22"/>
      <c r="L842" s="22"/>
      <c r="O842" s="22"/>
    </row>
    <row r="843" spans="1:15" x14ac:dyDescent="0.25">
      <c r="A843" s="24"/>
      <c r="C843" s="22"/>
      <c r="F843" s="22"/>
      <c r="I843" s="22"/>
      <c r="L843" s="22"/>
      <c r="O843" s="22"/>
    </row>
    <row r="844" spans="1:15" x14ac:dyDescent="0.25">
      <c r="A844" s="24"/>
      <c r="C844" s="22"/>
      <c r="F844" s="22"/>
      <c r="I844" s="22"/>
      <c r="L844" s="22"/>
      <c r="O844" s="22"/>
    </row>
    <row r="845" spans="1:15" x14ac:dyDescent="0.25">
      <c r="A845" s="24"/>
      <c r="C845" s="22"/>
      <c r="F845" s="22"/>
      <c r="I845" s="22"/>
      <c r="L845" s="22"/>
      <c r="O845" s="22"/>
    </row>
    <row r="846" spans="1:15" x14ac:dyDescent="0.25">
      <c r="A846" s="24"/>
      <c r="C846" s="22"/>
      <c r="F846" s="22"/>
      <c r="I846" s="22"/>
      <c r="L846" s="22"/>
      <c r="O846" s="22"/>
    </row>
    <row r="847" spans="1:15" x14ac:dyDescent="0.25">
      <c r="A847" s="24"/>
      <c r="C847" s="22"/>
      <c r="F847" s="22"/>
      <c r="I847" s="22"/>
      <c r="L847" s="22"/>
      <c r="O847" s="22"/>
    </row>
    <row r="848" spans="1:15" x14ac:dyDescent="0.25">
      <c r="A848" s="24"/>
      <c r="C848" s="22"/>
      <c r="F848" s="22"/>
      <c r="I848" s="22"/>
      <c r="L848" s="22"/>
      <c r="O848" s="22"/>
    </row>
    <row r="849" spans="1:15" x14ac:dyDescent="0.25">
      <c r="A849" s="24"/>
      <c r="C849" s="22"/>
      <c r="F849" s="22"/>
      <c r="I849" s="22"/>
      <c r="L849" s="22"/>
      <c r="O849" s="22"/>
    </row>
    <row r="850" spans="1:15" x14ac:dyDescent="0.25">
      <c r="A850" s="24"/>
      <c r="C850" s="22"/>
      <c r="F850" s="22"/>
      <c r="I850" s="22"/>
      <c r="L850" s="22"/>
      <c r="O850" s="22"/>
    </row>
    <row r="851" spans="1:15" x14ac:dyDescent="0.25">
      <c r="A851" s="24"/>
      <c r="C851" s="22"/>
      <c r="F851" s="22"/>
      <c r="I851" s="22"/>
      <c r="L851" s="22"/>
      <c r="O851" s="22"/>
    </row>
    <row r="852" spans="1:15" x14ac:dyDescent="0.25">
      <c r="A852" s="24"/>
      <c r="C852" s="22"/>
      <c r="F852" s="22"/>
      <c r="I852" s="22"/>
      <c r="L852" s="22"/>
      <c r="O852" s="22"/>
    </row>
    <row r="853" spans="1:15" x14ac:dyDescent="0.25">
      <c r="A853" s="24"/>
      <c r="C853" s="22"/>
      <c r="F853" s="22"/>
      <c r="I853" s="22"/>
      <c r="L853" s="22"/>
      <c r="O853" s="22"/>
    </row>
    <row r="854" spans="1:15" x14ac:dyDescent="0.25">
      <c r="A854" s="24"/>
      <c r="C854" s="22"/>
      <c r="F854" s="22"/>
      <c r="I854" s="22"/>
      <c r="L854" s="22"/>
      <c r="O854" s="22"/>
    </row>
    <row r="855" spans="1:15" x14ac:dyDescent="0.25">
      <c r="A855" s="24"/>
      <c r="C855" s="22"/>
      <c r="F855" s="22"/>
      <c r="I855" s="22"/>
      <c r="L855" s="22"/>
      <c r="O855" s="22"/>
    </row>
    <row r="856" spans="1:15" x14ac:dyDescent="0.25">
      <c r="A856" s="24"/>
      <c r="C856" s="22"/>
      <c r="F856" s="22"/>
      <c r="I856" s="22"/>
      <c r="L856" s="22"/>
      <c r="O856" s="22"/>
    </row>
    <row r="857" spans="1:15" x14ac:dyDescent="0.25">
      <c r="A857" s="24"/>
      <c r="C857" s="22"/>
      <c r="F857" s="22"/>
      <c r="I857" s="22"/>
      <c r="L857" s="22"/>
      <c r="O857" s="22"/>
    </row>
    <row r="858" spans="1:15" x14ac:dyDescent="0.25">
      <c r="A858" s="24"/>
      <c r="C858" s="22"/>
      <c r="F858" s="22"/>
      <c r="I858" s="22"/>
      <c r="L858" s="22"/>
      <c r="O858" s="22"/>
    </row>
    <row r="859" spans="1:15" x14ac:dyDescent="0.25">
      <c r="A859" s="24"/>
      <c r="C859" s="22"/>
      <c r="F859" s="22"/>
      <c r="I859" s="22"/>
      <c r="L859" s="22"/>
      <c r="O859" s="22"/>
    </row>
    <row r="860" spans="1:15" x14ac:dyDescent="0.25">
      <c r="A860" s="24"/>
      <c r="C860" s="22"/>
      <c r="F860" s="22"/>
      <c r="I860" s="22"/>
      <c r="L860" s="22"/>
      <c r="O860" s="22"/>
    </row>
    <row r="861" spans="1:15" x14ac:dyDescent="0.25">
      <c r="A861" s="24"/>
      <c r="C861" s="22"/>
      <c r="F861" s="22"/>
      <c r="I861" s="22"/>
      <c r="L861" s="22"/>
      <c r="O861" s="22"/>
    </row>
    <row r="862" spans="1:15" x14ac:dyDescent="0.25">
      <c r="A862" s="24"/>
      <c r="C862" s="22"/>
      <c r="F862" s="22"/>
      <c r="I862" s="22"/>
      <c r="L862" s="22"/>
      <c r="O862" s="22"/>
    </row>
    <row r="863" spans="1:15" x14ac:dyDescent="0.25">
      <c r="A863" s="24"/>
      <c r="C863" s="22"/>
      <c r="F863" s="22"/>
      <c r="I863" s="22"/>
      <c r="L863" s="22"/>
      <c r="O863" s="22"/>
    </row>
    <row r="864" spans="1:15" x14ac:dyDescent="0.25">
      <c r="A864" s="24"/>
      <c r="C864" s="22"/>
      <c r="F864" s="22"/>
      <c r="I864" s="22"/>
      <c r="L864" s="22"/>
      <c r="O864" s="22"/>
    </row>
    <row r="865" spans="1:15" x14ac:dyDescent="0.25">
      <c r="A865" s="24"/>
      <c r="C865" s="22"/>
      <c r="F865" s="22"/>
      <c r="I865" s="22"/>
      <c r="L865" s="22"/>
      <c r="O865" s="22"/>
    </row>
    <row r="866" spans="1:15" x14ac:dyDescent="0.25">
      <c r="A866" s="24"/>
      <c r="C866" s="22"/>
      <c r="F866" s="22"/>
      <c r="I866" s="22"/>
      <c r="L866" s="22"/>
      <c r="O866" s="22"/>
    </row>
    <row r="867" spans="1:15" x14ac:dyDescent="0.25">
      <c r="A867" s="24"/>
      <c r="C867" s="22"/>
      <c r="F867" s="22"/>
      <c r="I867" s="22"/>
      <c r="L867" s="22"/>
      <c r="O867" s="22"/>
    </row>
    <row r="868" spans="1:15" x14ac:dyDescent="0.25">
      <c r="A868" s="24"/>
      <c r="C868" s="22"/>
      <c r="F868" s="22"/>
      <c r="I868" s="22"/>
      <c r="L868" s="22"/>
      <c r="O868" s="22"/>
    </row>
    <row r="869" spans="1:15" x14ac:dyDescent="0.25">
      <c r="A869" s="24"/>
      <c r="C869" s="22"/>
      <c r="F869" s="22"/>
      <c r="I869" s="22"/>
      <c r="L869" s="22"/>
      <c r="O869" s="22"/>
    </row>
    <row r="870" spans="1:15" x14ac:dyDescent="0.25">
      <c r="A870" s="24"/>
      <c r="C870" s="22"/>
      <c r="F870" s="22"/>
      <c r="I870" s="22"/>
      <c r="L870" s="22"/>
      <c r="O870" s="22"/>
    </row>
    <row r="871" spans="1:15" x14ac:dyDescent="0.25">
      <c r="A871" s="24"/>
      <c r="C871" s="22"/>
      <c r="F871" s="22"/>
      <c r="I871" s="22"/>
      <c r="L871" s="22"/>
      <c r="O871" s="22"/>
    </row>
    <row r="872" spans="1:15" x14ac:dyDescent="0.25">
      <c r="A872" s="24"/>
      <c r="C872" s="22"/>
      <c r="F872" s="22"/>
      <c r="I872" s="22"/>
      <c r="L872" s="22"/>
      <c r="O872" s="22"/>
    </row>
    <row r="873" spans="1:15" x14ac:dyDescent="0.25">
      <c r="A873" s="24"/>
      <c r="C873" s="22"/>
      <c r="F873" s="22"/>
      <c r="I873" s="22"/>
      <c r="L873" s="22"/>
      <c r="O873" s="22"/>
    </row>
    <row r="874" spans="1:15" x14ac:dyDescent="0.25">
      <c r="A874" s="24"/>
      <c r="C874" s="22"/>
      <c r="F874" s="22"/>
      <c r="I874" s="22"/>
      <c r="L874" s="22"/>
      <c r="O874" s="22"/>
    </row>
    <row r="875" spans="1:15" x14ac:dyDescent="0.25">
      <c r="A875" s="24"/>
      <c r="C875" s="22"/>
      <c r="F875" s="22"/>
      <c r="I875" s="22"/>
      <c r="L875" s="22"/>
      <c r="O875" s="22"/>
    </row>
    <row r="876" spans="1:15" x14ac:dyDescent="0.25">
      <c r="A876" s="24"/>
      <c r="C876" s="22"/>
      <c r="F876" s="22"/>
      <c r="I876" s="22"/>
      <c r="L876" s="22"/>
      <c r="O876" s="22"/>
    </row>
    <row r="877" spans="1:15" x14ac:dyDescent="0.25">
      <c r="A877" s="24"/>
      <c r="C877" s="22"/>
      <c r="F877" s="22"/>
      <c r="I877" s="22"/>
      <c r="L877" s="22"/>
      <c r="O877" s="22"/>
    </row>
    <row r="878" spans="1:15" x14ac:dyDescent="0.25">
      <c r="A878" s="24"/>
      <c r="C878" s="22"/>
      <c r="F878" s="22"/>
      <c r="I878" s="22"/>
      <c r="L878" s="22"/>
      <c r="O878" s="22"/>
    </row>
    <row r="879" spans="1:15" x14ac:dyDescent="0.25">
      <c r="A879" s="24"/>
      <c r="C879" s="22"/>
      <c r="F879" s="22"/>
      <c r="I879" s="22"/>
      <c r="L879" s="22"/>
      <c r="O879" s="22"/>
    </row>
    <row r="880" spans="1:15" x14ac:dyDescent="0.25">
      <c r="A880" s="24"/>
      <c r="C880" s="22"/>
      <c r="F880" s="22"/>
      <c r="I880" s="22"/>
      <c r="L880" s="22"/>
      <c r="O880" s="22"/>
    </row>
    <row r="881" spans="1:15" x14ac:dyDescent="0.25">
      <c r="A881" s="24"/>
      <c r="C881" s="22"/>
      <c r="F881" s="22"/>
      <c r="I881" s="22"/>
      <c r="L881" s="22"/>
      <c r="O881" s="22"/>
    </row>
    <row r="882" spans="1:15" x14ac:dyDescent="0.25">
      <c r="A882" s="24"/>
      <c r="C882" s="22"/>
      <c r="F882" s="22"/>
      <c r="I882" s="22"/>
      <c r="L882" s="22"/>
      <c r="O882" s="22"/>
    </row>
    <row r="883" spans="1:15" x14ac:dyDescent="0.25">
      <c r="A883" s="24"/>
      <c r="C883" s="22"/>
      <c r="F883" s="22"/>
      <c r="I883" s="22"/>
      <c r="L883" s="22"/>
      <c r="O883" s="22"/>
    </row>
    <row r="884" spans="1:15" x14ac:dyDescent="0.25">
      <c r="A884" s="24"/>
      <c r="C884" s="22"/>
      <c r="F884" s="22"/>
      <c r="I884" s="22"/>
      <c r="L884" s="22"/>
      <c r="O884" s="22"/>
    </row>
    <row r="885" spans="1:15" x14ac:dyDescent="0.25">
      <c r="A885" s="24"/>
      <c r="C885" s="22"/>
      <c r="F885" s="22"/>
      <c r="I885" s="22"/>
      <c r="L885" s="22"/>
      <c r="O885" s="22"/>
    </row>
    <row r="886" spans="1:15" x14ac:dyDescent="0.25">
      <c r="A886" s="24"/>
      <c r="C886" s="22"/>
      <c r="F886" s="22"/>
      <c r="I886" s="22"/>
      <c r="L886" s="22"/>
      <c r="O886" s="22"/>
    </row>
    <row r="887" spans="1:15" x14ac:dyDescent="0.25">
      <c r="A887" s="24"/>
      <c r="C887" s="22"/>
      <c r="F887" s="22"/>
      <c r="I887" s="22"/>
      <c r="L887" s="22"/>
      <c r="O887" s="22"/>
    </row>
    <row r="888" spans="1:15" x14ac:dyDescent="0.25">
      <c r="A888" s="24"/>
      <c r="C888" s="22"/>
      <c r="F888" s="22"/>
      <c r="I888" s="22"/>
      <c r="L888" s="22"/>
      <c r="O888" s="22"/>
    </row>
    <row r="889" spans="1:15" x14ac:dyDescent="0.25">
      <c r="A889" s="24"/>
      <c r="C889" s="22"/>
      <c r="F889" s="22"/>
      <c r="I889" s="22"/>
      <c r="L889" s="22"/>
      <c r="O889" s="22"/>
    </row>
    <row r="890" spans="1:15" x14ac:dyDescent="0.25">
      <c r="A890" s="24"/>
      <c r="C890" s="22"/>
      <c r="F890" s="22"/>
      <c r="I890" s="22"/>
      <c r="L890" s="22"/>
      <c r="O890" s="22"/>
    </row>
    <row r="891" spans="1:15" x14ac:dyDescent="0.25">
      <c r="A891" s="24"/>
      <c r="C891" s="22"/>
      <c r="F891" s="22"/>
      <c r="I891" s="22"/>
      <c r="L891" s="22"/>
      <c r="O891" s="22"/>
    </row>
    <row r="892" spans="1:15" x14ac:dyDescent="0.25">
      <c r="A892" s="24"/>
      <c r="C892" s="22"/>
      <c r="F892" s="22"/>
      <c r="I892" s="22"/>
      <c r="L892" s="22"/>
      <c r="O892" s="22"/>
    </row>
    <row r="893" spans="1:15" x14ac:dyDescent="0.25">
      <c r="A893" s="24"/>
      <c r="C893" s="22"/>
      <c r="F893" s="22"/>
      <c r="I893" s="22"/>
      <c r="L893" s="22"/>
      <c r="O893" s="22"/>
    </row>
    <row r="894" spans="1:15" x14ac:dyDescent="0.25">
      <c r="A894" s="24"/>
      <c r="C894" s="22"/>
      <c r="F894" s="22"/>
      <c r="I894" s="22"/>
      <c r="L894" s="22"/>
      <c r="O894" s="22"/>
    </row>
    <row r="895" spans="1:15" x14ac:dyDescent="0.25">
      <c r="A895" s="24"/>
      <c r="C895" s="22"/>
      <c r="F895" s="22"/>
      <c r="I895" s="22"/>
      <c r="L895" s="22"/>
      <c r="O895" s="22"/>
    </row>
    <row r="896" spans="1:15" x14ac:dyDescent="0.25">
      <c r="A896" s="24"/>
      <c r="C896" s="22"/>
      <c r="F896" s="22"/>
      <c r="I896" s="22"/>
      <c r="L896" s="22"/>
      <c r="O896" s="22"/>
    </row>
    <row r="897" spans="1:15" x14ac:dyDescent="0.25">
      <c r="A897" s="24"/>
      <c r="C897" s="22"/>
      <c r="F897" s="22"/>
      <c r="I897" s="22"/>
      <c r="L897" s="22"/>
      <c r="O897" s="22"/>
    </row>
    <row r="898" spans="1:15" x14ac:dyDescent="0.25">
      <c r="A898" s="24"/>
      <c r="C898" s="22"/>
      <c r="F898" s="22"/>
      <c r="I898" s="22"/>
      <c r="L898" s="22"/>
      <c r="O898" s="22"/>
    </row>
    <row r="899" spans="1:15" x14ac:dyDescent="0.25">
      <c r="A899" s="24"/>
      <c r="C899" s="22"/>
      <c r="F899" s="22"/>
      <c r="I899" s="22"/>
      <c r="L899" s="22"/>
      <c r="O899" s="22"/>
    </row>
    <row r="900" spans="1:15" x14ac:dyDescent="0.25">
      <c r="A900" s="24"/>
      <c r="C900" s="22"/>
      <c r="F900" s="22"/>
      <c r="I900" s="22"/>
      <c r="L900" s="22"/>
      <c r="O900" s="22"/>
    </row>
    <row r="901" spans="1:15" x14ac:dyDescent="0.25">
      <c r="A901" s="24"/>
      <c r="C901" s="22"/>
      <c r="F901" s="22"/>
      <c r="I901" s="22"/>
      <c r="L901" s="22"/>
      <c r="O901" s="22"/>
    </row>
    <row r="902" spans="1:15" x14ac:dyDescent="0.25">
      <c r="A902" s="24"/>
      <c r="C902" s="22"/>
      <c r="F902" s="22"/>
      <c r="I902" s="22"/>
      <c r="L902" s="22"/>
      <c r="O902" s="22"/>
    </row>
    <row r="903" spans="1:15" x14ac:dyDescent="0.25">
      <c r="A903" s="24"/>
      <c r="C903" s="22"/>
      <c r="F903" s="22"/>
      <c r="I903" s="22"/>
      <c r="L903" s="22"/>
      <c r="O903" s="22"/>
    </row>
    <row r="904" spans="1:15" x14ac:dyDescent="0.25">
      <c r="A904" s="24"/>
      <c r="C904" s="22"/>
      <c r="F904" s="22"/>
      <c r="I904" s="22"/>
      <c r="L904" s="22"/>
      <c r="O904" s="22"/>
    </row>
    <row r="905" spans="1:15" x14ac:dyDescent="0.25">
      <c r="A905" s="24"/>
      <c r="C905" s="22"/>
      <c r="F905" s="22"/>
      <c r="I905" s="22"/>
      <c r="L905" s="22"/>
      <c r="O905" s="22"/>
    </row>
    <row r="906" spans="1:15" x14ac:dyDescent="0.25">
      <c r="A906" s="24"/>
      <c r="C906" s="22"/>
      <c r="F906" s="22"/>
      <c r="I906" s="22"/>
      <c r="L906" s="22"/>
      <c r="O906" s="22"/>
    </row>
    <row r="907" spans="1:15" x14ac:dyDescent="0.25">
      <c r="A907" s="24"/>
      <c r="C907" s="22"/>
      <c r="F907" s="22"/>
      <c r="I907" s="22"/>
      <c r="L907" s="22"/>
      <c r="O907" s="22"/>
    </row>
    <row r="908" spans="1:15" x14ac:dyDescent="0.25">
      <c r="A908" s="24"/>
      <c r="C908" s="22"/>
      <c r="F908" s="22"/>
      <c r="I908" s="22"/>
      <c r="L908" s="22"/>
      <c r="O908" s="22"/>
    </row>
    <row r="909" spans="1:15" x14ac:dyDescent="0.25">
      <c r="A909" s="24"/>
      <c r="C909" s="22"/>
      <c r="F909" s="22"/>
      <c r="I909" s="22"/>
      <c r="L909" s="22"/>
      <c r="O909" s="22"/>
    </row>
    <row r="910" spans="1:15" x14ac:dyDescent="0.25">
      <c r="A910" s="24"/>
      <c r="C910" s="22"/>
      <c r="F910" s="22"/>
      <c r="I910" s="22"/>
      <c r="L910" s="22"/>
      <c r="O910" s="22"/>
    </row>
    <row r="911" spans="1:15" x14ac:dyDescent="0.25">
      <c r="A911" s="24"/>
      <c r="C911" s="22"/>
      <c r="F911" s="22"/>
      <c r="I911" s="22"/>
      <c r="L911" s="22"/>
      <c r="O911" s="22"/>
    </row>
    <row r="912" spans="1:15" x14ac:dyDescent="0.25">
      <c r="A912" s="24"/>
      <c r="C912" s="22"/>
      <c r="F912" s="22"/>
      <c r="I912" s="22"/>
      <c r="L912" s="22"/>
      <c r="O912" s="22"/>
    </row>
    <row r="913" spans="1:15" x14ac:dyDescent="0.25">
      <c r="A913" s="24"/>
      <c r="C913" s="22"/>
      <c r="F913" s="22"/>
      <c r="I913" s="22"/>
      <c r="L913" s="22"/>
      <c r="O913" s="22"/>
    </row>
    <row r="914" spans="1:15" x14ac:dyDescent="0.25">
      <c r="A914" s="24"/>
      <c r="C914" s="22"/>
      <c r="F914" s="22"/>
      <c r="I914" s="22"/>
      <c r="L914" s="22"/>
      <c r="O914" s="22"/>
    </row>
    <row r="915" spans="1:15" x14ac:dyDescent="0.25">
      <c r="A915" s="24"/>
      <c r="C915" s="22"/>
      <c r="F915" s="22"/>
      <c r="I915" s="22"/>
      <c r="L915" s="22"/>
      <c r="O915" s="22"/>
    </row>
    <row r="916" spans="1:15" x14ac:dyDescent="0.25">
      <c r="A916" s="24"/>
      <c r="C916" s="22"/>
      <c r="F916" s="22"/>
      <c r="I916" s="22"/>
      <c r="L916" s="22"/>
      <c r="O916" s="22"/>
    </row>
    <row r="917" spans="1:15" x14ac:dyDescent="0.25">
      <c r="A917" s="24"/>
      <c r="C917" s="22"/>
      <c r="F917" s="22"/>
      <c r="I917" s="22"/>
      <c r="L917" s="22"/>
      <c r="O917" s="22"/>
    </row>
    <row r="918" spans="1:15" x14ac:dyDescent="0.25">
      <c r="A918" s="24"/>
      <c r="C918" s="22"/>
      <c r="F918" s="22"/>
      <c r="I918" s="22"/>
      <c r="L918" s="22"/>
      <c r="O918" s="22"/>
    </row>
    <row r="919" spans="1:15" x14ac:dyDescent="0.25">
      <c r="A919" s="24"/>
      <c r="C919" s="22"/>
      <c r="F919" s="22"/>
      <c r="I919" s="22"/>
      <c r="L919" s="22"/>
      <c r="O919" s="22"/>
    </row>
    <row r="920" spans="1:15" x14ac:dyDescent="0.25">
      <c r="A920" s="24"/>
      <c r="C920" s="22"/>
      <c r="F920" s="22"/>
      <c r="I920" s="22"/>
      <c r="L920" s="22"/>
      <c r="O920" s="22"/>
    </row>
    <row r="921" spans="1:15" x14ac:dyDescent="0.25">
      <c r="A921" s="24"/>
      <c r="C921" s="22"/>
      <c r="F921" s="22"/>
      <c r="I921" s="22"/>
      <c r="L921" s="22"/>
      <c r="O921" s="22"/>
    </row>
    <row r="922" spans="1:15" x14ac:dyDescent="0.25">
      <c r="A922" s="24"/>
      <c r="C922" s="22"/>
      <c r="F922" s="22"/>
      <c r="I922" s="22"/>
      <c r="L922" s="22"/>
      <c r="O922" s="22"/>
    </row>
    <row r="923" spans="1:15" x14ac:dyDescent="0.25">
      <c r="A923" s="24"/>
      <c r="C923" s="22"/>
      <c r="F923" s="22"/>
      <c r="I923" s="22"/>
      <c r="L923" s="22"/>
      <c r="O923" s="22"/>
    </row>
    <row r="924" spans="1:15" x14ac:dyDescent="0.25">
      <c r="A924" s="24"/>
      <c r="C924" s="22"/>
      <c r="F924" s="22"/>
      <c r="I924" s="22"/>
      <c r="L924" s="22"/>
      <c r="O924" s="22"/>
    </row>
    <row r="925" spans="1:15" x14ac:dyDescent="0.25">
      <c r="A925" s="24"/>
      <c r="C925" s="22"/>
      <c r="F925" s="22"/>
      <c r="I925" s="22"/>
      <c r="L925" s="22"/>
      <c r="O925" s="22"/>
    </row>
    <row r="926" spans="1:15" x14ac:dyDescent="0.25">
      <c r="A926" s="24"/>
      <c r="C926" s="22"/>
      <c r="F926" s="22"/>
      <c r="I926" s="22"/>
      <c r="L926" s="22"/>
      <c r="O926" s="22"/>
    </row>
    <row r="927" spans="1:15" x14ac:dyDescent="0.25">
      <c r="A927" s="24"/>
      <c r="C927" s="22"/>
      <c r="F927" s="22"/>
      <c r="I927" s="22"/>
      <c r="L927" s="22"/>
      <c r="O927" s="22"/>
    </row>
    <row r="928" spans="1:15" x14ac:dyDescent="0.25">
      <c r="A928" s="24"/>
      <c r="C928" s="22"/>
      <c r="F928" s="22"/>
      <c r="I928" s="22"/>
      <c r="L928" s="22"/>
      <c r="O928" s="22"/>
    </row>
    <row r="929" spans="1:15" x14ac:dyDescent="0.25">
      <c r="A929" s="24"/>
      <c r="C929" s="22"/>
      <c r="F929" s="22"/>
      <c r="I929" s="22"/>
      <c r="L929" s="22"/>
      <c r="O929" s="22"/>
    </row>
    <row r="930" spans="1:15" x14ac:dyDescent="0.25">
      <c r="A930" s="24"/>
      <c r="C930" s="22"/>
      <c r="F930" s="22"/>
      <c r="I930" s="22"/>
      <c r="L930" s="22"/>
      <c r="O930" s="22"/>
    </row>
    <row r="931" spans="1:15" x14ac:dyDescent="0.25">
      <c r="A931" s="24"/>
      <c r="C931" s="22"/>
      <c r="F931" s="22"/>
      <c r="I931" s="22"/>
      <c r="L931" s="22"/>
      <c r="O931" s="22"/>
    </row>
    <row r="932" spans="1:15" x14ac:dyDescent="0.25">
      <c r="A932" s="24"/>
      <c r="C932" s="22"/>
      <c r="F932" s="22"/>
      <c r="I932" s="22"/>
      <c r="L932" s="22"/>
      <c r="O932" s="22"/>
    </row>
    <row r="933" spans="1:15" x14ac:dyDescent="0.25">
      <c r="A933" s="24"/>
      <c r="C933" s="22"/>
      <c r="F933" s="22"/>
      <c r="I933" s="22"/>
      <c r="L933" s="22"/>
      <c r="O933" s="22"/>
    </row>
    <row r="934" spans="1:15" x14ac:dyDescent="0.25">
      <c r="A934" s="24"/>
      <c r="C934" s="22"/>
      <c r="F934" s="22"/>
      <c r="I934" s="22"/>
      <c r="L934" s="22"/>
      <c r="O934" s="22"/>
    </row>
    <row r="935" spans="1:15" x14ac:dyDescent="0.25">
      <c r="A935" s="24"/>
      <c r="C935" s="22"/>
      <c r="F935" s="22"/>
      <c r="I935" s="22"/>
      <c r="L935" s="22"/>
      <c r="O935" s="22"/>
    </row>
    <row r="936" spans="1:15" x14ac:dyDescent="0.25">
      <c r="A936" s="24"/>
      <c r="C936" s="22"/>
      <c r="F936" s="22"/>
      <c r="I936" s="22"/>
      <c r="L936" s="22"/>
      <c r="O936" s="22"/>
    </row>
    <row r="937" spans="1:15" x14ac:dyDescent="0.25">
      <c r="A937" s="24"/>
      <c r="C937" s="22"/>
      <c r="F937" s="22"/>
      <c r="I937" s="22"/>
      <c r="L937" s="22"/>
      <c r="O937" s="22"/>
    </row>
    <row r="938" spans="1:15" x14ac:dyDescent="0.25">
      <c r="A938" s="24"/>
      <c r="C938" s="22"/>
      <c r="F938" s="22"/>
      <c r="I938" s="22"/>
      <c r="L938" s="22"/>
      <c r="O938" s="22"/>
    </row>
    <row r="939" spans="1:15" x14ac:dyDescent="0.25">
      <c r="A939" s="24"/>
      <c r="C939" s="22"/>
      <c r="F939" s="22"/>
      <c r="I939" s="22"/>
      <c r="L939" s="22"/>
      <c r="O939" s="22"/>
    </row>
    <row r="940" spans="1:15" x14ac:dyDescent="0.25">
      <c r="A940" s="24"/>
      <c r="C940" s="22"/>
      <c r="F940" s="22"/>
      <c r="I940" s="22"/>
      <c r="L940" s="22"/>
      <c r="O940" s="22"/>
    </row>
    <row r="941" spans="1:15" x14ac:dyDescent="0.25">
      <c r="A941" s="24"/>
      <c r="C941" s="22"/>
      <c r="F941" s="22"/>
      <c r="I941" s="22"/>
      <c r="L941" s="22"/>
      <c r="O941" s="22"/>
    </row>
    <row r="942" spans="1:15" x14ac:dyDescent="0.25">
      <c r="A942" s="24"/>
      <c r="C942" s="22"/>
      <c r="F942" s="22"/>
      <c r="I942" s="22"/>
      <c r="L942" s="22"/>
      <c r="O942" s="22"/>
    </row>
    <row r="943" spans="1:15" x14ac:dyDescent="0.25">
      <c r="A943" s="24"/>
      <c r="C943" s="22"/>
      <c r="F943" s="22"/>
      <c r="I943" s="22"/>
      <c r="L943" s="22"/>
      <c r="O943" s="22"/>
    </row>
    <row r="944" spans="1:15" x14ac:dyDescent="0.25">
      <c r="A944" s="24"/>
      <c r="C944" s="22"/>
      <c r="F944" s="22"/>
      <c r="I944" s="22"/>
      <c r="L944" s="22"/>
      <c r="O944" s="22"/>
    </row>
    <row r="945" spans="1:15" x14ac:dyDescent="0.25">
      <c r="A945" s="24"/>
      <c r="C945" s="22"/>
      <c r="F945" s="22"/>
      <c r="I945" s="22"/>
      <c r="L945" s="22"/>
      <c r="O945" s="22"/>
    </row>
    <row r="946" spans="1:15" x14ac:dyDescent="0.25">
      <c r="A946" s="24"/>
      <c r="C946" s="22"/>
      <c r="F946" s="22"/>
      <c r="I946" s="22"/>
      <c r="L946" s="22"/>
      <c r="O946" s="22"/>
    </row>
    <row r="947" spans="1:15" x14ac:dyDescent="0.25">
      <c r="A947" s="24"/>
      <c r="C947" s="22"/>
      <c r="F947" s="22"/>
      <c r="I947" s="22"/>
      <c r="L947" s="22"/>
      <c r="O947" s="22"/>
    </row>
    <row r="948" spans="1:15" x14ac:dyDescent="0.25">
      <c r="A948" s="24"/>
      <c r="C948" s="22"/>
      <c r="F948" s="22"/>
      <c r="I948" s="22"/>
      <c r="L948" s="22"/>
      <c r="O948" s="22"/>
    </row>
    <row r="949" spans="1:15" x14ac:dyDescent="0.25">
      <c r="A949" s="24"/>
      <c r="C949" s="22"/>
      <c r="F949" s="22"/>
      <c r="I949" s="22"/>
      <c r="L949" s="22"/>
      <c r="O949" s="22"/>
    </row>
    <row r="950" spans="1:15" x14ac:dyDescent="0.25">
      <c r="A950" s="24"/>
      <c r="C950" s="22"/>
      <c r="F950" s="22"/>
      <c r="I950" s="22"/>
      <c r="L950" s="22"/>
      <c r="O950" s="22"/>
    </row>
    <row r="951" spans="1:15" x14ac:dyDescent="0.25">
      <c r="A951" s="24"/>
      <c r="C951" s="22"/>
      <c r="F951" s="22"/>
      <c r="I951" s="22"/>
      <c r="L951" s="22"/>
      <c r="O951" s="22"/>
    </row>
    <row r="952" spans="1:15" x14ac:dyDescent="0.25">
      <c r="A952" s="24"/>
      <c r="C952" s="22"/>
      <c r="F952" s="22"/>
      <c r="I952" s="22"/>
      <c r="L952" s="22"/>
      <c r="O952" s="22"/>
    </row>
    <row r="953" spans="1:15" x14ac:dyDescent="0.25">
      <c r="A953" s="24"/>
      <c r="C953" s="22"/>
      <c r="F953" s="22"/>
      <c r="I953" s="22"/>
      <c r="L953" s="22"/>
      <c r="O953" s="22"/>
    </row>
    <row r="954" spans="1:15" x14ac:dyDescent="0.25">
      <c r="A954" s="24"/>
      <c r="C954" s="22"/>
      <c r="F954" s="22"/>
      <c r="I954" s="22"/>
      <c r="L954" s="22"/>
      <c r="O954" s="22"/>
    </row>
    <row r="955" spans="1:15" x14ac:dyDescent="0.25">
      <c r="A955" s="24"/>
      <c r="C955" s="22"/>
      <c r="F955" s="22"/>
      <c r="I955" s="22"/>
      <c r="L955" s="22"/>
      <c r="O955" s="22"/>
    </row>
    <row r="956" spans="1:15" x14ac:dyDescent="0.25">
      <c r="A956" s="24"/>
      <c r="C956" s="22"/>
      <c r="F956" s="22"/>
      <c r="I956" s="22"/>
      <c r="L956" s="22"/>
      <c r="O956" s="22"/>
    </row>
    <row r="957" spans="1:15" x14ac:dyDescent="0.25">
      <c r="A957" s="24"/>
      <c r="C957" s="22"/>
      <c r="F957" s="22"/>
      <c r="I957" s="22"/>
      <c r="L957" s="22"/>
      <c r="O957" s="22"/>
    </row>
    <row r="958" spans="1:15" x14ac:dyDescent="0.25">
      <c r="A958" s="24"/>
      <c r="C958" s="22"/>
      <c r="F958" s="22"/>
      <c r="I958" s="22"/>
      <c r="L958" s="22"/>
      <c r="O958" s="22"/>
    </row>
    <row r="959" spans="1:15" x14ac:dyDescent="0.25">
      <c r="A959" s="24"/>
      <c r="C959" s="22"/>
      <c r="F959" s="22"/>
      <c r="I959" s="22"/>
      <c r="L959" s="22"/>
      <c r="O959" s="22"/>
    </row>
    <row r="960" spans="1:15" x14ac:dyDescent="0.25">
      <c r="A960" s="24"/>
      <c r="C960" s="22"/>
      <c r="F960" s="22"/>
      <c r="I960" s="22"/>
      <c r="L960" s="22"/>
      <c r="O960" s="22"/>
    </row>
    <row r="961" spans="1:15" x14ac:dyDescent="0.25">
      <c r="A961" s="24"/>
      <c r="C961" s="22"/>
      <c r="F961" s="22"/>
      <c r="I961" s="22"/>
      <c r="L961" s="22"/>
      <c r="O961" s="22"/>
    </row>
    <row r="962" spans="1:15" x14ac:dyDescent="0.25">
      <c r="A962" s="24"/>
      <c r="C962" s="22"/>
      <c r="F962" s="22"/>
      <c r="I962" s="22"/>
      <c r="L962" s="22"/>
      <c r="O962" s="22"/>
    </row>
    <row r="963" spans="1:15" x14ac:dyDescent="0.25">
      <c r="A963" s="24"/>
      <c r="C963" s="22"/>
      <c r="F963" s="22"/>
      <c r="I963" s="22"/>
      <c r="L963" s="22"/>
      <c r="O963" s="22"/>
    </row>
    <row r="964" spans="1:15" x14ac:dyDescent="0.25">
      <c r="A964" s="24"/>
      <c r="C964" s="22"/>
      <c r="F964" s="22"/>
      <c r="I964" s="22"/>
      <c r="L964" s="22"/>
      <c r="O964" s="22"/>
    </row>
    <row r="965" spans="1:15" x14ac:dyDescent="0.25">
      <c r="A965" s="24"/>
      <c r="C965" s="22"/>
      <c r="F965" s="22"/>
      <c r="I965" s="22"/>
      <c r="L965" s="22"/>
      <c r="O965" s="22"/>
    </row>
    <row r="966" spans="1:15" x14ac:dyDescent="0.25">
      <c r="A966" s="24"/>
      <c r="C966" s="22"/>
      <c r="F966" s="22"/>
      <c r="I966" s="22"/>
      <c r="L966" s="22"/>
      <c r="O966" s="22"/>
    </row>
    <row r="967" spans="1:15" x14ac:dyDescent="0.25">
      <c r="A967" s="24"/>
      <c r="C967" s="22"/>
      <c r="F967" s="22"/>
      <c r="I967" s="22"/>
      <c r="L967" s="22"/>
      <c r="O967" s="22"/>
    </row>
    <row r="968" spans="1:15" x14ac:dyDescent="0.25">
      <c r="A968" s="24"/>
      <c r="C968" s="22"/>
      <c r="F968" s="22"/>
      <c r="I968" s="22"/>
      <c r="L968" s="22"/>
      <c r="O968" s="22"/>
    </row>
    <row r="969" spans="1:15" x14ac:dyDescent="0.25">
      <c r="A969" s="24"/>
      <c r="C969" s="22"/>
      <c r="F969" s="22"/>
      <c r="I969" s="22"/>
      <c r="L969" s="22"/>
      <c r="O969" s="22"/>
    </row>
    <row r="970" spans="1:15" x14ac:dyDescent="0.25">
      <c r="A970" s="24"/>
      <c r="C970" s="22"/>
      <c r="F970" s="22"/>
      <c r="I970" s="22"/>
      <c r="L970" s="22"/>
      <c r="O970" s="22"/>
    </row>
    <row r="971" spans="1:15" x14ac:dyDescent="0.25">
      <c r="A971" s="24"/>
      <c r="C971" s="22"/>
      <c r="F971" s="22"/>
      <c r="I971" s="22"/>
      <c r="L971" s="22"/>
      <c r="O971" s="22"/>
    </row>
    <row r="972" spans="1:15" x14ac:dyDescent="0.25">
      <c r="A972" s="24"/>
      <c r="C972" s="22"/>
      <c r="F972" s="22"/>
      <c r="I972" s="22"/>
      <c r="L972" s="22"/>
      <c r="O972" s="22"/>
    </row>
    <row r="973" spans="1:15" x14ac:dyDescent="0.25">
      <c r="A973" s="24"/>
      <c r="C973" s="22"/>
      <c r="F973" s="22"/>
      <c r="I973" s="22"/>
      <c r="L973" s="22"/>
      <c r="O973" s="22"/>
    </row>
    <row r="974" spans="1:15" x14ac:dyDescent="0.25">
      <c r="A974" s="24"/>
      <c r="C974" s="22"/>
      <c r="F974" s="22"/>
      <c r="I974" s="22"/>
      <c r="L974" s="22"/>
      <c r="O974" s="22"/>
    </row>
    <row r="975" spans="1:15" x14ac:dyDescent="0.25">
      <c r="A975" s="24"/>
      <c r="C975" s="22"/>
      <c r="F975" s="22"/>
      <c r="I975" s="22"/>
      <c r="L975" s="22"/>
      <c r="O975" s="22"/>
    </row>
    <row r="976" spans="1:15" x14ac:dyDescent="0.25">
      <c r="A976" s="24"/>
      <c r="C976" s="22"/>
      <c r="F976" s="22"/>
      <c r="I976" s="22"/>
      <c r="L976" s="22"/>
      <c r="O976" s="22"/>
    </row>
    <row r="977" spans="1:15" x14ac:dyDescent="0.25">
      <c r="A977" s="24"/>
      <c r="C977" s="22"/>
      <c r="F977" s="22"/>
      <c r="I977" s="22"/>
      <c r="L977" s="22"/>
      <c r="O977" s="22"/>
    </row>
    <row r="978" spans="1:15" x14ac:dyDescent="0.25">
      <c r="A978" s="24"/>
      <c r="C978" s="22"/>
      <c r="F978" s="22"/>
      <c r="I978" s="22"/>
      <c r="L978" s="22"/>
      <c r="O978" s="22"/>
    </row>
    <row r="979" spans="1:15" x14ac:dyDescent="0.25">
      <c r="A979" s="24"/>
      <c r="C979" s="22"/>
      <c r="F979" s="22"/>
      <c r="I979" s="22"/>
      <c r="L979" s="22"/>
      <c r="O979" s="22"/>
    </row>
    <row r="980" spans="1:15" x14ac:dyDescent="0.25">
      <c r="A980" s="24"/>
      <c r="C980" s="22"/>
      <c r="F980" s="22"/>
      <c r="I980" s="22"/>
      <c r="L980" s="22"/>
      <c r="O980" s="22"/>
    </row>
    <row r="981" spans="1:15" x14ac:dyDescent="0.25">
      <c r="A981" s="24"/>
      <c r="C981" s="22"/>
      <c r="F981" s="22"/>
      <c r="I981" s="22"/>
      <c r="L981" s="22"/>
      <c r="O981" s="22"/>
    </row>
    <row r="982" spans="1:15" x14ac:dyDescent="0.25">
      <c r="A982" s="24"/>
      <c r="C982" s="22"/>
      <c r="F982" s="22"/>
      <c r="I982" s="22"/>
      <c r="L982" s="22"/>
      <c r="O982" s="22"/>
    </row>
    <row r="983" spans="1:15" x14ac:dyDescent="0.25">
      <c r="A983" s="24"/>
      <c r="C983" s="22"/>
      <c r="F983" s="22"/>
      <c r="I983" s="22"/>
      <c r="L983" s="22"/>
      <c r="O983" s="22"/>
    </row>
    <row r="984" spans="1:15" x14ac:dyDescent="0.25">
      <c r="A984" s="24"/>
      <c r="C984" s="22"/>
      <c r="F984" s="22"/>
      <c r="I984" s="22"/>
      <c r="L984" s="22"/>
      <c r="O984" s="22"/>
    </row>
    <row r="985" spans="1:15" x14ac:dyDescent="0.25">
      <c r="A985" s="24"/>
      <c r="C985" s="22"/>
      <c r="F985" s="22"/>
      <c r="I985" s="22"/>
      <c r="L985" s="22"/>
      <c r="O985" s="22"/>
    </row>
    <row r="986" spans="1:15" x14ac:dyDescent="0.25">
      <c r="A986" s="24"/>
      <c r="C986" s="22"/>
      <c r="F986" s="22"/>
      <c r="I986" s="22"/>
      <c r="L986" s="22"/>
      <c r="O986" s="22"/>
    </row>
    <row r="987" spans="1:15" x14ac:dyDescent="0.25">
      <c r="A987" s="24"/>
      <c r="C987" s="22"/>
      <c r="F987" s="22"/>
      <c r="I987" s="22"/>
      <c r="L987" s="22"/>
      <c r="O987" s="22"/>
    </row>
    <row r="988" spans="1:15" x14ac:dyDescent="0.25">
      <c r="A988" s="24"/>
      <c r="C988" s="22"/>
      <c r="F988" s="22"/>
      <c r="I988" s="22"/>
      <c r="L988" s="22"/>
      <c r="O988" s="22"/>
    </row>
    <row r="989" spans="1:15" x14ac:dyDescent="0.25">
      <c r="A989" s="24"/>
      <c r="C989" s="22"/>
      <c r="F989" s="22"/>
      <c r="I989" s="22"/>
      <c r="L989" s="22"/>
      <c r="O989" s="22"/>
    </row>
    <row r="990" spans="1:15" x14ac:dyDescent="0.25">
      <c r="A990" s="24"/>
      <c r="C990" s="22"/>
      <c r="F990" s="22"/>
      <c r="I990" s="22"/>
      <c r="L990" s="22"/>
      <c r="O990" s="22"/>
    </row>
    <row r="991" spans="1:15" x14ac:dyDescent="0.25">
      <c r="A991" s="24"/>
      <c r="C991" s="22"/>
      <c r="F991" s="22"/>
      <c r="I991" s="22"/>
      <c r="L991" s="22"/>
      <c r="O991" s="22"/>
    </row>
    <row r="992" spans="1:15" x14ac:dyDescent="0.25">
      <c r="A992" s="24"/>
      <c r="C992" s="22"/>
      <c r="F992" s="22"/>
      <c r="I992" s="22"/>
      <c r="L992" s="22"/>
      <c r="O992" s="22"/>
    </row>
    <row r="993" spans="1:15" x14ac:dyDescent="0.25">
      <c r="A993" s="24"/>
      <c r="C993" s="22"/>
      <c r="F993" s="22"/>
      <c r="I993" s="22"/>
      <c r="L993" s="22"/>
      <c r="O993" s="22"/>
    </row>
    <row r="994" spans="1:15" x14ac:dyDescent="0.25">
      <c r="A994" s="24"/>
      <c r="C994" s="22"/>
      <c r="F994" s="22"/>
      <c r="I994" s="22"/>
      <c r="L994" s="22"/>
      <c r="O994" s="22"/>
    </row>
    <row r="995" spans="1:15" x14ac:dyDescent="0.25">
      <c r="A995" s="24"/>
      <c r="C995" s="22"/>
      <c r="F995" s="22"/>
      <c r="I995" s="22"/>
      <c r="L995" s="22"/>
      <c r="O995" s="22"/>
    </row>
    <row r="996" spans="1:15" x14ac:dyDescent="0.25">
      <c r="A996" s="24"/>
      <c r="C996" s="22"/>
      <c r="F996" s="22"/>
      <c r="I996" s="22"/>
      <c r="L996" s="22"/>
      <c r="O996" s="22"/>
    </row>
    <row r="997" spans="1:15" x14ac:dyDescent="0.25">
      <c r="A997" s="24"/>
      <c r="C997" s="22"/>
      <c r="F997" s="22"/>
      <c r="I997" s="22"/>
      <c r="L997" s="22"/>
      <c r="O997" s="22"/>
    </row>
    <row r="998" spans="1:15" x14ac:dyDescent="0.25">
      <c r="A998" s="24"/>
      <c r="C998" s="22"/>
      <c r="F998" s="22"/>
      <c r="I998" s="22"/>
      <c r="L998" s="22"/>
      <c r="O998" s="22"/>
    </row>
    <row r="999" spans="1:15" x14ac:dyDescent="0.25">
      <c r="A999" s="24"/>
      <c r="C999" s="22"/>
      <c r="F999" s="22"/>
      <c r="I999" s="22"/>
      <c r="L999" s="22"/>
      <c r="O999" s="22"/>
    </row>
    <row r="1000" spans="1:15" x14ac:dyDescent="0.25">
      <c r="A1000" s="24"/>
      <c r="C1000" s="22"/>
      <c r="F1000" s="22"/>
      <c r="I1000" s="22"/>
      <c r="L1000" s="22"/>
      <c r="O1000" s="22"/>
    </row>
    <row r="1001" spans="1:15" x14ac:dyDescent="0.25">
      <c r="A1001" s="24"/>
      <c r="C1001" s="22"/>
      <c r="F1001" s="22"/>
      <c r="I1001" s="22"/>
      <c r="L1001" s="22"/>
      <c r="O1001" s="22"/>
    </row>
    <row r="1002" spans="1:15" x14ac:dyDescent="0.25">
      <c r="A1002" s="24"/>
      <c r="C1002" s="22"/>
      <c r="F1002" s="22"/>
      <c r="I1002" s="22"/>
      <c r="L1002" s="22"/>
      <c r="O1002" s="22"/>
    </row>
    <row r="1003" spans="1:15" x14ac:dyDescent="0.25">
      <c r="A1003" s="24"/>
      <c r="C1003" s="22"/>
      <c r="F1003" s="22"/>
      <c r="I1003" s="22"/>
      <c r="L1003" s="22"/>
      <c r="O1003" s="22"/>
    </row>
    <row r="1004" spans="1:15" x14ac:dyDescent="0.25">
      <c r="A1004" s="24"/>
      <c r="C1004" s="22"/>
      <c r="F1004" s="22"/>
      <c r="I1004" s="22"/>
      <c r="L1004" s="22"/>
      <c r="O1004" s="22"/>
    </row>
    <row r="1005" spans="1:15" x14ac:dyDescent="0.25">
      <c r="A1005" s="24"/>
      <c r="C1005" s="22"/>
      <c r="F1005" s="22"/>
      <c r="I1005" s="22"/>
      <c r="L1005" s="22"/>
      <c r="O1005" s="22"/>
    </row>
    <row r="1006" spans="1:15" x14ac:dyDescent="0.25">
      <c r="A1006" s="24"/>
      <c r="C1006" s="22"/>
      <c r="F1006" s="22"/>
      <c r="I1006" s="22"/>
      <c r="L1006" s="22"/>
      <c r="O1006" s="22"/>
    </row>
    <row r="1007" spans="1:15" x14ac:dyDescent="0.25">
      <c r="A1007" s="24"/>
      <c r="C1007" s="22"/>
      <c r="F1007" s="22"/>
      <c r="I1007" s="22"/>
      <c r="L1007" s="22"/>
      <c r="O1007" s="22"/>
    </row>
    <row r="1008" spans="1:15" x14ac:dyDescent="0.25">
      <c r="A1008" s="24"/>
      <c r="C1008" s="22"/>
      <c r="F1008" s="22"/>
      <c r="I1008" s="22"/>
      <c r="L1008" s="22"/>
      <c r="O1008" s="22"/>
    </row>
    <row r="1009" spans="1:15" x14ac:dyDescent="0.25">
      <c r="A1009" s="24"/>
      <c r="C1009" s="22"/>
      <c r="F1009" s="22"/>
      <c r="I1009" s="22"/>
      <c r="L1009" s="22"/>
      <c r="O1009" s="22"/>
    </row>
    <row r="1010" spans="1:15" x14ac:dyDescent="0.25">
      <c r="A1010" s="24"/>
      <c r="C1010" s="22"/>
      <c r="F1010" s="22"/>
      <c r="I1010" s="22"/>
      <c r="L1010" s="22"/>
      <c r="O1010" s="22"/>
    </row>
    <row r="1011" spans="1:15" x14ac:dyDescent="0.25">
      <c r="A1011" s="24"/>
      <c r="C1011" s="22"/>
      <c r="F1011" s="22"/>
      <c r="I1011" s="22"/>
      <c r="L1011" s="22"/>
      <c r="O1011" s="22"/>
    </row>
    <row r="1012" spans="1:15" x14ac:dyDescent="0.25">
      <c r="A1012" s="24"/>
      <c r="C1012" s="22"/>
      <c r="F1012" s="22"/>
      <c r="I1012" s="22"/>
      <c r="L1012" s="22"/>
      <c r="O1012" s="22"/>
    </row>
    <row r="1013" spans="1:15" x14ac:dyDescent="0.25">
      <c r="A1013" s="24"/>
      <c r="C1013" s="22"/>
      <c r="F1013" s="22"/>
      <c r="I1013" s="22"/>
      <c r="L1013" s="22"/>
      <c r="O1013" s="22"/>
    </row>
    <row r="1014" spans="1:15" x14ac:dyDescent="0.25">
      <c r="A1014" s="24"/>
      <c r="C1014" s="22"/>
      <c r="F1014" s="22"/>
      <c r="I1014" s="22"/>
      <c r="L1014" s="22"/>
      <c r="O1014" s="22"/>
    </row>
    <row r="1015" spans="1:15" x14ac:dyDescent="0.25">
      <c r="A1015" s="24"/>
      <c r="C1015" s="22"/>
      <c r="F1015" s="22"/>
      <c r="I1015" s="22"/>
      <c r="L1015" s="22"/>
      <c r="O1015" s="22"/>
    </row>
    <row r="1016" spans="1:15" x14ac:dyDescent="0.25">
      <c r="A1016" s="24"/>
      <c r="C1016" s="22"/>
      <c r="F1016" s="22"/>
      <c r="I1016" s="22"/>
      <c r="L1016" s="22"/>
      <c r="O1016" s="22"/>
    </row>
    <row r="1017" spans="1:15" x14ac:dyDescent="0.25">
      <c r="A1017" s="24"/>
      <c r="C1017" s="22"/>
      <c r="F1017" s="22"/>
      <c r="I1017" s="22"/>
      <c r="L1017" s="22"/>
      <c r="O1017" s="22"/>
    </row>
    <row r="1018" spans="1:15" x14ac:dyDescent="0.25">
      <c r="A1018" s="24"/>
      <c r="C1018" s="22"/>
      <c r="F1018" s="22"/>
      <c r="I1018" s="22"/>
      <c r="L1018" s="22"/>
      <c r="O1018" s="22"/>
    </row>
    <row r="1019" spans="1:15" x14ac:dyDescent="0.25">
      <c r="A1019" s="24"/>
      <c r="C1019" s="22"/>
      <c r="F1019" s="22"/>
      <c r="I1019" s="22"/>
      <c r="L1019" s="22"/>
      <c r="O1019" s="22"/>
    </row>
    <row r="1020" spans="1:15" x14ac:dyDescent="0.25">
      <c r="A1020" s="24"/>
      <c r="C1020" s="22"/>
      <c r="F1020" s="22"/>
      <c r="I1020" s="22"/>
      <c r="L1020" s="22"/>
      <c r="O1020" s="22"/>
    </row>
    <row r="1021" spans="1:15" x14ac:dyDescent="0.25">
      <c r="A1021" s="24"/>
      <c r="C1021" s="22"/>
      <c r="F1021" s="22"/>
      <c r="I1021" s="22"/>
      <c r="L1021" s="22"/>
      <c r="O1021" s="22"/>
    </row>
    <row r="1022" spans="1:15" x14ac:dyDescent="0.25">
      <c r="A1022" s="24"/>
      <c r="C1022" s="22"/>
      <c r="F1022" s="22"/>
      <c r="I1022" s="22"/>
      <c r="L1022" s="22"/>
      <c r="O1022" s="22"/>
    </row>
    <row r="1023" spans="1:15" x14ac:dyDescent="0.25">
      <c r="A1023" s="24"/>
      <c r="C1023" s="22"/>
      <c r="F1023" s="22"/>
      <c r="I1023" s="22"/>
      <c r="L1023" s="22"/>
      <c r="O1023" s="22"/>
    </row>
    <row r="1024" spans="1:15" x14ac:dyDescent="0.25">
      <c r="A1024" s="24"/>
      <c r="C1024" s="22"/>
      <c r="F1024" s="22"/>
      <c r="I1024" s="22"/>
      <c r="L1024" s="22"/>
      <c r="O1024" s="22"/>
    </row>
    <row r="1025" spans="1:15" x14ac:dyDescent="0.25">
      <c r="A1025" s="24"/>
      <c r="C1025" s="22"/>
      <c r="F1025" s="22"/>
      <c r="I1025" s="22"/>
      <c r="L1025" s="22"/>
      <c r="O1025" s="22"/>
    </row>
    <row r="1026" spans="1:15" x14ac:dyDescent="0.25">
      <c r="A1026" s="24"/>
      <c r="C1026" s="22"/>
      <c r="F1026" s="22"/>
      <c r="I1026" s="22"/>
      <c r="L1026" s="22"/>
      <c r="O1026" s="22"/>
    </row>
    <row r="1027" spans="1:15" x14ac:dyDescent="0.25">
      <c r="A1027" s="24"/>
      <c r="C1027" s="22"/>
      <c r="F1027" s="22"/>
      <c r="I1027" s="22"/>
      <c r="L1027" s="22"/>
      <c r="O1027" s="22"/>
    </row>
    <row r="1028" spans="1:15" x14ac:dyDescent="0.25">
      <c r="A1028" s="24"/>
      <c r="C1028" s="22"/>
      <c r="F1028" s="22"/>
      <c r="I1028" s="22"/>
      <c r="L1028" s="22"/>
      <c r="O1028" s="22"/>
    </row>
    <row r="1029" spans="1:15" x14ac:dyDescent="0.25">
      <c r="A1029" s="24"/>
      <c r="C1029" s="22"/>
      <c r="F1029" s="22"/>
      <c r="I1029" s="22"/>
      <c r="L1029" s="22"/>
      <c r="O1029" s="22"/>
    </row>
    <row r="1030" spans="1:15" x14ac:dyDescent="0.25">
      <c r="A1030" s="24"/>
      <c r="C1030" s="22"/>
      <c r="F1030" s="22"/>
      <c r="I1030" s="22"/>
      <c r="L1030" s="22"/>
      <c r="O1030" s="22"/>
    </row>
    <row r="1031" spans="1:15" x14ac:dyDescent="0.25">
      <c r="A1031" s="24"/>
      <c r="C1031" s="22"/>
      <c r="F1031" s="22"/>
      <c r="I1031" s="22"/>
      <c r="L1031" s="22"/>
      <c r="O1031" s="22"/>
    </row>
    <row r="1032" spans="1:15" x14ac:dyDescent="0.25">
      <c r="A1032" s="24"/>
      <c r="C1032" s="22"/>
      <c r="F1032" s="22"/>
      <c r="I1032" s="22"/>
      <c r="L1032" s="22"/>
      <c r="O1032" s="22"/>
    </row>
    <row r="1033" spans="1:15" x14ac:dyDescent="0.25">
      <c r="A1033" s="24"/>
      <c r="C1033" s="22"/>
      <c r="F1033" s="22"/>
      <c r="I1033" s="22"/>
      <c r="L1033" s="22"/>
      <c r="O1033" s="22"/>
    </row>
    <row r="1034" spans="1:15" x14ac:dyDescent="0.25">
      <c r="A1034" s="24"/>
      <c r="C1034" s="22"/>
      <c r="F1034" s="22"/>
      <c r="I1034" s="22"/>
      <c r="L1034" s="22"/>
      <c r="O1034" s="22"/>
    </row>
    <row r="1035" spans="1:15" x14ac:dyDescent="0.25">
      <c r="A1035" s="24"/>
      <c r="C1035" s="22"/>
      <c r="F1035" s="22"/>
      <c r="I1035" s="22"/>
      <c r="L1035" s="22"/>
      <c r="O1035" s="22"/>
    </row>
    <row r="1036" spans="1:15" x14ac:dyDescent="0.25">
      <c r="A1036" s="24"/>
      <c r="C1036" s="22"/>
      <c r="F1036" s="22"/>
      <c r="I1036" s="22"/>
      <c r="L1036" s="22"/>
      <c r="O1036" s="22"/>
    </row>
    <row r="1037" spans="1:15" x14ac:dyDescent="0.25">
      <c r="A1037" s="24"/>
      <c r="C1037" s="22"/>
      <c r="F1037" s="22"/>
      <c r="I1037" s="22"/>
      <c r="L1037" s="22"/>
      <c r="O1037" s="22"/>
    </row>
    <row r="1038" spans="1:15" x14ac:dyDescent="0.25">
      <c r="A1038" s="24"/>
      <c r="C1038" s="22"/>
      <c r="F1038" s="22"/>
      <c r="I1038" s="22"/>
      <c r="L1038" s="22"/>
      <c r="O1038" s="22"/>
    </row>
    <row r="1039" spans="1:15" x14ac:dyDescent="0.25">
      <c r="A1039" s="24"/>
      <c r="C1039" s="22"/>
      <c r="F1039" s="22"/>
      <c r="I1039" s="22"/>
      <c r="L1039" s="22"/>
      <c r="O1039" s="22"/>
    </row>
    <row r="1040" spans="1:15" x14ac:dyDescent="0.25">
      <c r="A1040" s="24"/>
      <c r="C1040" s="22"/>
      <c r="F1040" s="22"/>
      <c r="I1040" s="22"/>
      <c r="L1040" s="22"/>
      <c r="O1040" s="22"/>
    </row>
    <row r="1041" spans="1:15" x14ac:dyDescent="0.25">
      <c r="A1041" s="24"/>
      <c r="C1041" s="22"/>
      <c r="F1041" s="22"/>
      <c r="I1041" s="22"/>
      <c r="L1041" s="22"/>
      <c r="O1041" s="22"/>
    </row>
    <row r="1042" spans="1:15" x14ac:dyDescent="0.25">
      <c r="A1042" s="24"/>
      <c r="C1042" s="22"/>
      <c r="F1042" s="22"/>
      <c r="I1042" s="22"/>
      <c r="L1042" s="22"/>
      <c r="O1042" s="22"/>
    </row>
    <row r="1043" spans="1:15" x14ac:dyDescent="0.25">
      <c r="A1043" s="24"/>
      <c r="C1043" s="22"/>
      <c r="F1043" s="22"/>
      <c r="I1043" s="22"/>
      <c r="L1043" s="22"/>
      <c r="O1043" s="22"/>
    </row>
    <row r="1044" spans="1:15" x14ac:dyDescent="0.25">
      <c r="A1044" s="24"/>
      <c r="C1044" s="22"/>
      <c r="F1044" s="22"/>
      <c r="I1044" s="22"/>
      <c r="L1044" s="22"/>
      <c r="O1044" s="22"/>
    </row>
    <row r="1045" spans="1:15" x14ac:dyDescent="0.25">
      <c r="A1045" s="24"/>
      <c r="C1045" s="22"/>
      <c r="F1045" s="22"/>
      <c r="I1045" s="22"/>
      <c r="L1045" s="22"/>
      <c r="O1045" s="22"/>
    </row>
    <row r="1046" spans="1:15" x14ac:dyDescent="0.25">
      <c r="A1046" s="24"/>
      <c r="C1046" s="22"/>
      <c r="F1046" s="22"/>
      <c r="I1046" s="22"/>
      <c r="L1046" s="22"/>
      <c r="O1046" s="22"/>
    </row>
    <row r="1047" spans="1:15" x14ac:dyDescent="0.25">
      <c r="A1047" s="24"/>
      <c r="C1047" s="22"/>
      <c r="F1047" s="22"/>
      <c r="I1047" s="22"/>
      <c r="L1047" s="22"/>
      <c r="O1047" s="22"/>
    </row>
    <row r="1048" spans="1:15" x14ac:dyDescent="0.25">
      <c r="A1048" s="24"/>
      <c r="C1048" s="22"/>
      <c r="F1048" s="22"/>
      <c r="I1048" s="22"/>
      <c r="L1048" s="22"/>
      <c r="O1048" s="22"/>
    </row>
    <row r="1049" spans="1:15" x14ac:dyDescent="0.25">
      <c r="A1049" s="24"/>
      <c r="C1049" s="22"/>
      <c r="F1049" s="22"/>
      <c r="I1049" s="22"/>
      <c r="L1049" s="22"/>
      <c r="O1049" s="22"/>
    </row>
    <row r="1050" spans="1:15" x14ac:dyDescent="0.25">
      <c r="A1050" s="24"/>
      <c r="C1050" s="22"/>
      <c r="F1050" s="22"/>
      <c r="I1050" s="22"/>
      <c r="L1050" s="22"/>
      <c r="O1050" s="22"/>
    </row>
    <row r="1051" spans="1:15" x14ac:dyDescent="0.25">
      <c r="A1051" s="24"/>
      <c r="C1051" s="22"/>
      <c r="F1051" s="22"/>
      <c r="I1051" s="22"/>
      <c r="L1051" s="22"/>
      <c r="O1051" s="22"/>
    </row>
    <row r="1052" spans="1:15" x14ac:dyDescent="0.25">
      <c r="A1052" s="24"/>
      <c r="C1052" s="22"/>
      <c r="F1052" s="22"/>
      <c r="I1052" s="22"/>
      <c r="L1052" s="22"/>
      <c r="O1052" s="22"/>
    </row>
    <row r="1053" spans="1:15" x14ac:dyDescent="0.25">
      <c r="A1053" s="24"/>
      <c r="C1053" s="22"/>
      <c r="F1053" s="22"/>
      <c r="I1053" s="22"/>
      <c r="L1053" s="22"/>
      <c r="O1053" s="22"/>
    </row>
    <row r="1054" spans="1:15" x14ac:dyDescent="0.25">
      <c r="A1054" s="24"/>
      <c r="C1054" s="22"/>
      <c r="F1054" s="22"/>
      <c r="I1054" s="22"/>
      <c r="L1054" s="22"/>
      <c r="O1054" s="22"/>
    </row>
    <row r="1055" spans="1:15" x14ac:dyDescent="0.25">
      <c r="A1055" s="24"/>
      <c r="C1055" s="22"/>
      <c r="F1055" s="22"/>
      <c r="I1055" s="22"/>
      <c r="L1055" s="22"/>
      <c r="O1055" s="22"/>
    </row>
    <row r="1056" spans="1:15" x14ac:dyDescent="0.25">
      <c r="A1056" s="24"/>
      <c r="C1056" s="22"/>
      <c r="F1056" s="22"/>
      <c r="I1056" s="22"/>
      <c r="L1056" s="22"/>
      <c r="O1056" s="22"/>
    </row>
    <row r="1057" spans="1:15" x14ac:dyDescent="0.25">
      <c r="A1057" s="24"/>
      <c r="C1057" s="22"/>
      <c r="F1057" s="22"/>
      <c r="I1057" s="22"/>
      <c r="L1057" s="22"/>
      <c r="O1057" s="22"/>
    </row>
    <row r="1058" spans="1:15" x14ac:dyDescent="0.25">
      <c r="A1058" s="24"/>
      <c r="C1058" s="22"/>
      <c r="F1058" s="22"/>
      <c r="I1058" s="22"/>
      <c r="L1058" s="22"/>
      <c r="O1058" s="22"/>
    </row>
    <row r="1059" spans="1:15" x14ac:dyDescent="0.25">
      <c r="A1059" s="24"/>
      <c r="C1059" s="22"/>
      <c r="F1059" s="22"/>
      <c r="I1059" s="22"/>
      <c r="L1059" s="22"/>
      <c r="O1059" s="22"/>
    </row>
    <row r="1060" spans="1:15" x14ac:dyDescent="0.25">
      <c r="A1060" s="24"/>
      <c r="C1060" s="22"/>
      <c r="F1060" s="22"/>
      <c r="I1060" s="22"/>
      <c r="L1060" s="22"/>
      <c r="O1060" s="22"/>
    </row>
    <row r="1061" spans="1:15" x14ac:dyDescent="0.25">
      <c r="A1061" s="24"/>
      <c r="C1061" s="22"/>
      <c r="F1061" s="22"/>
      <c r="I1061" s="22"/>
      <c r="L1061" s="22"/>
      <c r="O1061" s="22"/>
    </row>
    <row r="1062" spans="1:15" x14ac:dyDescent="0.25">
      <c r="A1062" s="24"/>
      <c r="C1062" s="22"/>
      <c r="F1062" s="22"/>
      <c r="I1062" s="22"/>
      <c r="L1062" s="22"/>
      <c r="O1062" s="22"/>
    </row>
    <row r="1063" spans="1:15" x14ac:dyDescent="0.25">
      <c r="A1063" s="24"/>
      <c r="C1063" s="22"/>
      <c r="F1063" s="22"/>
      <c r="I1063" s="22"/>
      <c r="L1063" s="22"/>
      <c r="O1063" s="22"/>
    </row>
    <row r="1064" spans="1:15" x14ac:dyDescent="0.25">
      <c r="A1064" s="24"/>
      <c r="C1064" s="22"/>
      <c r="F1064" s="22"/>
      <c r="I1064" s="22"/>
      <c r="L1064" s="22"/>
      <c r="O1064" s="22"/>
    </row>
    <row r="1065" spans="1:15" x14ac:dyDescent="0.25">
      <c r="A1065" s="24"/>
      <c r="C1065" s="22"/>
      <c r="F1065" s="22"/>
      <c r="I1065" s="22"/>
      <c r="L1065" s="22"/>
      <c r="O1065" s="22"/>
    </row>
    <row r="1066" spans="1:15" x14ac:dyDescent="0.25">
      <c r="A1066" s="24"/>
      <c r="C1066" s="22"/>
      <c r="F1066" s="22"/>
      <c r="I1066" s="22"/>
      <c r="L1066" s="22"/>
      <c r="O1066" s="22"/>
    </row>
    <row r="1067" spans="1:15" x14ac:dyDescent="0.25">
      <c r="A1067" s="24"/>
      <c r="C1067" s="22"/>
      <c r="F1067" s="22"/>
      <c r="I1067" s="22"/>
      <c r="L1067" s="22"/>
      <c r="O1067" s="22"/>
    </row>
    <row r="1068" spans="1:15" x14ac:dyDescent="0.25">
      <c r="A1068" s="24"/>
      <c r="C1068" s="22"/>
      <c r="F1068" s="22"/>
      <c r="I1068" s="22"/>
      <c r="L1068" s="22"/>
      <c r="O1068" s="22"/>
    </row>
    <row r="1069" spans="1:15" x14ac:dyDescent="0.25">
      <c r="A1069" s="24"/>
      <c r="C1069" s="22"/>
      <c r="F1069" s="22"/>
      <c r="I1069" s="22"/>
      <c r="L1069" s="22"/>
      <c r="O1069" s="22"/>
    </row>
    <row r="1070" spans="1:15" x14ac:dyDescent="0.25">
      <c r="A1070" s="24"/>
      <c r="C1070" s="22"/>
      <c r="F1070" s="22"/>
      <c r="I1070" s="22"/>
      <c r="L1070" s="22"/>
      <c r="O1070" s="22"/>
    </row>
    <row r="1071" spans="1:15" x14ac:dyDescent="0.25">
      <c r="A1071" s="24"/>
      <c r="C1071" s="22"/>
      <c r="F1071" s="22"/>
      <c r="I1071" s="22"/>
      <c r="L1071" s="22"/>
      <c r="O1071" s="22"/>
    </row>
    <row r="1072" spans="1:15" x14ac:dyDescent="0.25">
      <c r="A1072" s="24"/>
      <c r="C1072" s="22"/>
      <c r="F1072" s="22"/>
      <c r="I1072" s="22"/>
      <c r="L1072" s="22"/>
      <c r="O1072" s="22"/>
    </row>
    <row r="1073" spans="1:15" x14ac:dyDescent="0.25">
      <c r="A1073" s="24"/>
      <c r="C1073" s="22"/>
      <c r="F1073" s="22"/>
      <c r="I1073" s="22"/>
      <c r="L1073" s="22"/>
      <c r="O1073" s="22"/>
    </row>
    <row r="1074" spans="1:15" x14ac:dyDescent="0.25">
      <c r="A1074" s="24"/>
      <c r="C1074" s="22"/>
      <c r="F1074" s="22"/>
      <c r="I1074" s="22"/>
      <c r="L1074" s="22"/>
      <c r="O1074" s="22"/>
    </row>
    <row r="1075" spans="1:15" x14ac:dyDescent="0.25">
      <c r="A1075" s="24"/>
      <c r="C1075" s="22"/>
      <c r="F1075" s="22"/>
      <c r="I1075" s="22"/>
      <c r="L1075" s="22"/>
      <c r="O1075" s="22"/>
    </row>
    <row r="1076" spans="1:15" x14ac:dyDescent="0.25">
      <c r="A1076" s="24"/>
      <c r="C1076" s="22"/>
      <c r="F1076" s="22"/>
      <c r="I1076" s="22"/>
      <c r="L1076" s="22"/>
      <c r="O1076" s="22"/>
    </row>
    <row r="1077" spans="1:15" x14ac:dyDescent="0.25">
      <c r="A1077" s="24"/>
      <c r="C1077" s="22"/>
      <c r="F1077" s="22"/>
      <c r="I1077" s="22"/>
      <c r="L1077" s="22"/>
      <c r="O1077" s="22"/>
    </row>
    <row r="1078" spans="1:15" x14ac:dyDescent="0.25">
      <c r="A1078" s="24"/>
      <c r="C1078" s="22"/>
      <c r="F1078" s="22"/>
      <c r="I1078" s="22"/>
      <c r="L1078" s="22"/>
      <c r="O1078" s="22"/>
    </row>
    <row r="1079" spans="1:15" x14ac:dyDescent="0.25">
      <c r="A1079" s="24"/>
      <c r="C1079" s="22"/>
      <c r="F1079" s="22"/>
      <c r="I1079" s="22"/>
      <c r="L1079" s="22"/>
      <c r="O1079" s="22"/>
    </row>
    <row r="1080" spans="1:15" x14ac:dyDescent="0.25">
      <c r="A1080" s="24"/>
      <c r="C1080" s="22"/>
      <c r="F1080" s="22"/>
      <c r="I1080" s="22"/>
      <c r="L1080" s="22"/>
      <c r="O1080" s="22"/>
    </row>
    <row r="1081" spans="1:15" x14ac:dyDescent="0.25">
      <c r="A1081" s="24"/>
      <c r="C1081" s="22"/>
      <c r="F1081" s="22"/>
      <c r="I1081" s="22"/>
      <c r="L1081" s="22"/>
      <c r="O1081" s="22"/>
    </row>
    <row r="1082" spans="1:15" x14ac:dyDescent="0.25">
      <c r="A1082" s="24"/>
      <c r="C1082" s="22"/>
      <c r="F1082" s="22"/>
      <c r="I1082" s="22"/>
      <c r="L1082" s="22"/>
      <c r="O1082" s="22"/>
    </row>
    <row r="1083" spans="1:15" x14ac:dyDescent="0.25">
      <c r="A1083" s="24"/>
      <c r="C1083" s="22"/>
      <c r="F1083" s="22"/>
      <c r="I1083" s="22"/>
      <c r="L1083" s="22"/>
      <c r="O1083" s="22"/>
    </row>
    <row r="1084" spans="1:15" x14ac:dyDescent="0.25">
      <c r="A1084" s="24"/>
      <c r="C1084" s="22"/>
      <c r="F1084" s="22"/>
      <c r="I1084" s="22"/>
      <c r="L1084" s="22"/>
      <c r="O1084" s="22"/>
    </row>
    <row r="1085" spans="1:15" x14ac:dyDescent="0.25">
      <c r="A1085" s="24"/>
      <c r="C1085" s="22"/>
      <c r="F1085" s="22"/>
      <c r="I1085" s="22"/>
      <c r="L1085" s="22"/>
      <c r="O1085" s="22"/>
    </row>
    <row r="1086" spans="1:15" x14ac:dyDescent="0.25">
      <c r="A1086" s="24"/>
      <c r="C1086" s="22"/>
      <c r="F1086" s="22"/>
      <c r="I1086" s="22"/>
      <c r="L1086" s="22"/>
      <c r="O1086" s="22"/>
    </row>
    <row r="1087" spans="1:15" x14ac:dyDescent="0.25">
      <c r="A1087" s="24"/>
      <c r="C1087" s="22"/>
      <c r="F1087" s="22"/>
      <c r="I1087" s="22"/>
      <c r="L1087" s="22"/>
      <c r="O1087" s="22"/>
    </row>
    <row r="1088" spans="1:15" x14ac:dyDescent="0.25">
      <c r="A1088" s="24"/>
      <c r="C1088" s="22"/>
      <c r="F1088" s="22"/>
      <c r="I1088" s="22"/>
      <c r="L1088" s="22"/>
      <c r="O1088" s="22"/>
    </row>
    <row r="1089" spans="1:15" x14ac:dyDescent="0.25">
      <c r="A1089" s="24"/>
      <c r="C1089" s="22"/>
      <c r="F1089" s="22"/>
      <c r="I1089" s="22"/>
      <c r="L1089" s="22"/>
      <c r="O1089" s="22"/>
    </row>
    <row r="1090" spans="1:15" x14ac:dyDescent="0.25">
      <c r="A1090" s="24"/>
      <c r="C1090" s="22"/>
      <c r="F1090" s="22"/>
      <c r="I1090" s="22"/>
      <c r="L1090" s="22"/>
      <c r="O1090" s="22"/>
    </row>
    <row r="1091" spans="1:15" x14ac:dyDescent="0.25">
      <c r="A1091" s="24"/>
      <c r="C1091" s="22"/>
      <c r="F1091" s="22"/>
      <c r="I1091" s="22"/>
      <c r="L1091" s="22"/>
      <c r="O1091" s="22"/>
    </row>
    <row r="1092" spans="1:15" x14ac:dyDescent="0.25">
      <c r="A1092" s="24"/>
      <c r="C1092" s="22"/>
      <c r="F1092" s="22"/>
      <c r="I1092" s="22"/>
      <c r="L1092" s="22"/>
      <c r="O1092" s="22"/>
    </row>
    <row r="1093" spans="1:15" x14ac:dyDescent="0.25">
      <c r="A1093" s="24"/>
      <c r="C1093" s="22"/>
      <c r="F1093" s="22"/>
      <c r="I1093" s="22"/>
      <c r="L1093" s="22"/>
      <c r="O1093" s="22"/>
    </row>
    <row r="1094" spans="1:15" x14ac:dyDescent="0.25">
      <c r="A1094" s="24"/>
      <c r="C1094" s="22"/>
      <c r="F1094" s="22"/>
      <c r="I1094" s="22"/>
      <c r="L1094" s="22"/>
      <c r="O1094" s="22"/>
    </row>
    <row r="1095" spans="1:15" x14ac:dyDescent="0.25">
      <c r="A1095" s="24"/>
      <c r="C1095" s="22"/>
      <c r="F1095" s="22"/>
      <c r="I1095" s="22"/>
      <c r="L1095" s="22"/>
      <c r="O1095" s="22"/>
    </row>
    <row r="1096" spans="1:15" x14ac:dyDescent="0.25">
      <c r="A1096" s="24"/>
      <c r="C1096" s="22"/>
      <c r="F1096" s="22"/>
      <c r="I1096" s="22"/>
      <c r="L1096" s="22"/>
      <c r="O1096" s="22"/>
    </row>
    <row r="1097" spans="1:15" x14ac:dyDescent="0.25">
      <c r="A1097" s="24"/>
      <c r="C1097" s="22"/>
      <c r="F1097" s="22"/>
      <c r="I1097" s="22"/>
      <c r="L1097" s="22"/>
      <c r="O1097" s="22"/>
    </row>
    <row r="1098" spans="1:15" x14ac:dyDescent="0.25">
      <c r="A1098" s="24"/>
      <c r="C1098" s="22"/>
      <c r="F1098" s="22"/>
      <c r="I1098" s="22"/>
      <c r="L1098" s="22"/>
      <c r="O1098" s="22"/>
    </row>
    <row r="1099" spans="1:15" x14ac:dyDescent="0.25">
      <c r="A1099" s="24"/>
      <c r="C1099" s="22"/>
      <c r="F1099" s="22"/>
      <c r="I1099" s="22"/>
      <c r="L1099" s="22"/>
      <c r="O1099" s="22"/>
    </row>
    <row r="1100" spans="1:15" x14ac:dyDescent="0.25">
      <c r="A1100" s="24"/>
      <c r="C1100" s="22"/>
      <c r="F1100" s="22"/>
      <c r="I1100" s="22"/>
      <c r="L1100" s="22"/>
      <c r="O1100" s="22"/>
    </row>
    <row r="1101" spans="1:15" x14ac:dyDescent="0.25">
      <c r="A1101" s="24"/>
      <c r="C1101" s="22"/>
      <c r="F1101" s="22"/>
      <c r="I1101" s="22"/>
      <c r="L1101" s="22"/>
      <c r="O1101" s="22"/>
    </row>
    <row r="1102" spans="1:15" x14ac:dyDescent="0.25">
      <c r="A1102" s="24"/>
      <c r="C1102" s="22"/>
      <c r="F1102" s="22"/>
      <c r="I1102" s="22"/>
      <c r="L1102" s="22"/>
      <c r="O1102" s="22"/>
    </row>
    <row r="1103" spans="1:15" x14ac:dyDescent="0.25">
      <c r="A1103" s="24"/>
      <c r="C1103" s="22"/>
      <c r="F1103" s="22"/>
      <c r="I1103" s="22"/>
      <c r="L1103" s="22"/>
      <c r="O1103" s="22"/>
    </row>
    <row r="1104" spans="1:15" x14ac:dyDescent="0.25">
      <c r="A1104" s="24"/>
      <c r="C1104" s="22"/>
      <c r="F1104" s="22"/>
      <c r="I1104" s="22"/>
      <c r="L1104" s="22"/>
      <c r="O1104" s="22"/>
    </row>
    <row r="1105" spans="1:15" x14ac:dyDescent="0.25">
      <c r="A1105" s="24"/>
      <c r="C1105" s="22"/>
      <c r="F1105" s="22"/>
      <c r="I1105" s="22"/>
      <c r="L1105" s="22"/>
      <c r="O1105" s="22"/>
    </row>
    <row r="1106" spans="1:15" x14ac:dyDescent="0.25">
      <c r="A1106" s="24"/>
      <c r="C1106" s="22"/>
      <c r="F1106" s="22"/>
      <c r="I1106" s="22"/>
      <c r="L1106" s="22"/>
      <c r="O1106" s="22"/>
    </row>
    <row r="1107" spans="1:15" x14ac:dyDescent="0.25">
      <c r="A1107" s="24"/>
      <c r="C1107" s="22"/>
      <c r="F1107" s="22"/>
      <c r="I1107" s="22"/>
      <c r="L1107" s="22"/>
      <c r="O1107" s="22"/>
    </row>
    <row r="1108" spans="1:15" x14ac:dyDescent="0.25">
      <c r="A1108" s="24"/>
      <c r="C1108" s="22"/>
      <c r="F1108" s="22"/>
      <c r="I1108" s="22"/>
      <c r="L1108" s="22"/>
      <c r="O1108" s="22"/>
    </row>
    <row r="1109" spans="1:15" x14ac:dyDescent="0.25">
      <c r="A1109" s="24"/>
      <c r="C1109" s="22"/>
      <c r="F1109" s="22"/>
      <c r="I1109" s="22"/>
      <c r="L1109" s="22"/>
      <c r="O1109" s="22"/>
    </row>
    <row r="1110" spans="1:15" x14ac:dyDescent="0.25">
      <c r="A1110" s="24"/>
      <c r="C1110" s="22"/>
      <c r="F1110" s="22"/>
      <c r="I1110" s="22"/>
      <c r="L1110" s="22"/>
      <c r="O1110" s="22"/>
    </row>
    <row r="1111" spans="1:15" x14ac:dyDescent="0.25">
      <c r="A1111" s="24"/>
      <c r="C1111" s="22"/>
      <c r="F1111" s="22"/>
      <c r="I1111" s="22"/>
      <c r="L1111" s="22"/>
      <c r="O1111" s="22"/>
    </row>
    <row r="1112" spans="1:15" x14ac:dyDescent="0.25">
      <c r="A1112" s="24"/>
      <c r="C1112" s="22"/>
      <c r="F1112" s="22"/>
      <c r="I1112" s="22"/>
      <c r="L1112" s="22"/>
      <c r="O1112" s="22"/>
    </row>
    <row r="1113" spans="1:15" x14ac:dyDescent="0.25">
      <c r="A1113" s="24"/>
      <c r="C1113" s="22"/>
      <c r="F1113" s="22"/>
      <c r="I1113" s="22"/>
      <c r="L1113" s="22"/>
      <c r="O1113" s="22"/>
    </row>
    <row r="1114" spans="1:15" x14ac:dyDescent="0.25">
      <c r="A1114" s="24"/>
      <c r="C1114" s="22"/>
      <c r="F1114" s="22"/>
      <c r="I1114" s="22"/>
      <c r="L1114" s="22"/>
      <c r="O1114" s="22"/>
    </row>
    <row r="1115" spans="1:15" x14ac:dyDescent="0.25">
      <c r="A1115" s="24"/>
      <c r="C1115" s="22"/>
      <c r="F1115" s="22"/>
      <c r="I1115" s="22"/>
      <c r="L1115" s="22"/>
      <c r="O1115" s="22"/>
    </row>
    <row r="1116" spans="1:15" x14ac:dyDescent="0.25">
      <c r="A1116" s="24"/>
      <c r="C1116" s="22"/>
      <c r="F1116" s="22"/>
      <c r="I1116" s="22"/>
      <c r="L1116" s="22"/>
      <c r="O1116" s="22"/>
    </row>
    <row r="1117" spans="1:15" x14ac:dyDescent="0.25">
      <c r="A1117" s="24"/>
      <c r="C1117" s="22"/>
      <c r="F1117" s="22"/>
      <c r="I1117" s="22"/>
      <c r="L1117" s="22"/>
      <c r="O1117" s="22"/>
    </row>
    <row r="1118" spans="1:15" x14ac:dyDescent="0.25">
      <c r="A1118" s="24"/>
      <c r="C1118" s="22"/>
      <c r="F1118" s="22"/>
      <c r="I1118" s="22"/>
      <c r="L1118" s="22"/>
      <c r="O1118" s="22"/>
    </row>
    <row r="1119" spans="1:15" x14ac:dyDescent="0.25">
      <c r="A1119" s="24"/>
      <c r="C1119" s="22"/>
      <c r="F1119" s="22"/>
      <c r="I1119" s="22"/>
      <c r="L1119" s="22"/>
      <c r="O1119" s="22"/>
    </row>
    <row r="1120" spans="1:15" x14ac:dyDescent="0.25">
      <c r="A1120" s="24"/>
      <c r="C1120" s="22"/>
      <c r="F1120" s="22"/>
      <c r="I1120" s="22"/>
      <c r="L1120" s="22"/>
      <c r="O1120" s="22"/>
    </row>
    <row r="1121" spans="1:15" x14ac:dyDescent="0.25">
      <c r="A1121" s="24"/>
      <c r="C1121" s="22"/>
      <c r="F1121" s="22"/>
      <c r="I1121" s="22"/>
      <c r="L1121" s="22"/>
      <c r="O1121" s="22"/>
    </row>
    <row r="1122" spans="1:15" x14ac:dyDescent="0.25">
      <c r="A1122" s="24"/>
      <c r="C1122" s="22"/>
      <c r="F1122" s="22"/>
      <c r="I1122" s="22"/>
      <c r="L1122" s="22"/>
      <c r="O1122" s="22"/>
    </row>
    <row r="1123" spans="1:15" x14ac:dyDescent="0.25">
      <c r="A1123" s="24"/>
      <c r="C1123" s="22"/>
      <c r="F1123" s="22"/>
      <c r="I1123" s="22"/>
      <c r="L1123" s="22"/>
      <c r="O1123" s="22"/>
    </row>
    <row r="1124" spans="1:15" x14ac:dyDescent="0.25">
      <c r="A1124" s="24"/>
      <c r="C1124" s="22"/>
      <c r="F1124" s="22"/>
      <c r="I1124" s="22"/>
      <c r="L1124" s="22"/>
      <c r="O1124" s="22"/>
    </row>
    <row r="1125" spans="1:15" x14ac:dyDescent="0.25">
      <c r="A1125" s="24"/>
      <c r="C1125" s="22"/>
      <c r="F1125" s="22"/>
      <c r="I1125" s="22"/>
      <c r="L1125" s="22"/>
      <c r="O1125" s="22"/>
    </row>
    <row r="1126" spans="1:15" x14ac:dyDescent="0.25">
      <c r="A1126" s="24"/>
      <c r="C1126" s="22"/>
      <c r="F1126" s="22"/>
      <c r="I1126" s="22"/>
      <c r="L1126" s="22"/>
      <c r="O1126" s="22"/>
    </row>
    <row r="1127" spans="1:15" x14ac:dyDescent="0.25">
      <c r="A1127" s="24"/>
      <c r="C1127" s="22"/>
      <c r="F1127" s="22"/>
      <c r="I1127" s="22"/>
      <c r="L1127" s="22"/>
      <c r="O1127" s="22"/>
    </row>
    <row r="1128" spans="1:15" x14ac:dyDescent="0.25">
      <c r="A1128" s="24"/>
      <c r="C1128" s="22"/>
      <c r="F1128" s="22"/>
      <c r="I1128" s="22"/>
      <c r="L1128" s="22"/>
      <c r="O1128" s="22"/>
    </row>
    <row r="1129" spans="1:15" x14ac:dyDescent="0.25">
      <c r="A1129" s="24"/>
      <c r="C1129" s="22"/>
      <c r="F1129" s="22"/>
      <c r="I1129" s="22"/>
      <c r="L1129" s="22"/>
      <c r="O1129" s="22"/>
    </row>
    <row r="1130" spans="1:15" x14ac:dyDescent="0.25">
      <c r="A1130" s="24"/>
      <c r="C1130" s="22"/>
      <c r="F1130" s="22"/>
      <c r="I1130" s="22"/>
      <c r="L1130" s="22"/>
      <c r="O1130" s="22"/>
    </row>
    <row r="1131" spans="1:15" x14ac:dyDescent="0.25">
      <c r="A1131" s="24"/>
      <c r="C1131" s="22"/>
      <c r="F1131" s="22"/>
      <c r="I1131" s="22"/>
      <c r="L1131" s="22"/>
      <c r="O1131" s="22"/>
    </row>
    <row r="1132" spans="1:15" x14ac:dyDescent="0.25">
      <c r="A1132" s="24"/>
      <c r="C1132" s="22"/>
      <c r="F1132" s="22"/>
      <c r="I1132" s="22"/>
      <c r="L1132" s="22"/>
      <c r="O1132" s="22"/>
    </row>
    <row r="1133" spans="1:15" x14ac:dyDescent="0.25">
      <c r="A1133" s="24"/>
      <c r="C1133" s="22"/>
      <c r="F1133" s="22"/>
      <c r="I1133" s="22"/>
      <c r="L1133" s="22"/>
      <c r="O1133" s="22"/>
    </row>
    <row r="1134" spans="1:15" x14ac:dyDescent="0.25">
      <c r="A1134" s="24"/>
      <c r="C1134" s="22"/>
      <c r="F1134" s="22"/>
      <c r="I1134" s="22"/>
      <c r="L1134" s="22"/>
      <c r="O1134" s="22"/>
    </row>
    <row r="1135" spans="1:15" x14ac:dyDescent="0.25">
      <c r="A1135" s="24"/>
      <c r="C1135" s="22"/>
      <c r="F1135" s="22"/>
      <c r="I1135" s="22"/>
      <c r="L1135" s="22"/>
      <c r="O1135" s="22"/>
    </row>
    <row r="1136" spans="1:15" x14ac:dyDescent="0.25">
      <c r="A1136" s="24"/>
      <c r="C1136" s="22"/>
      <c r="F1136" s="22"/>
      <c r="I1136" s="22"/>
      <c r="L1136" s="22"/>
      <c r="O1136" s="22"/>
    </row>
    <row r="1137" spans="1:15" x14ac:dyDescent="0.25">
      <c r="A1137" s="24"/>
      <c r="C1137" s="22"/>
      <c r="F1137" s="22"/>
      <c r="I1137" s="22"/>
      <c r="L1137" s="22"/>
      <c r="O1137" s="22"/>
    </row>
    <row r="1138" spans="1:15" x14ac:dyDescent="0.25">
      <c r="A1138" s="24"/>
      <c r="C1138" s="22"/>
      <c r="F1138" s="22"/>
      <c r="I1138" s="22"/>
      <c r="L1138" s="22"/>
      <c r="O1138" s="22"/>
    </row>
    <row r="1139" spans="1:15" x14ac:dyDescent="0.25">
      <c r="A1139" s="24"/>
      <c r="C1139" s="22"/>
      <c r="F1139" s="22"/>
      <c r="I1139" s="22"/>
      <c r="L1139" s="22"/>
      <c r="O1139" s="22"/>
    </row>
    <row r="1140" spans="1:15" x14ac:dyDescent="0.25">
      <c r="A1140" s="24"/>
      <c r="C1140" s="22"/>
      <c r="F1140" s="22"/>
      <c r="I1140" s="22"/>
      <c r="L1140" s="22"/>
      <c r="O1140" s="22"/>
    </row>
    <row r="1141" spans="1:15" x14ac:dyDescent="0.25">
      <c r="A1141" s="24"/>
      <c r="C1141" s="22"/>
      <c r="F1141" s="22"/>
      <c r="I1141" s="22"/>
      <c r="L1141" s="22"/>
      <c r="O1141" s="22"/>
    </row>
    <row r="1142" spans="1:15" x14ac:dyDescent="0.25">
      <c r="A1142" s="24"/>
      <c r="C1142" s="22"/>
      <c r="F1142" s="22"/>
      <c r="I1142" s="22"/>
      <c r="L1142" s="22"/>
      <c r="O1142" s="22"/>
    </row>
    <row r="1143" spans="1:15" x14ac:dyDescent="0.25">
      <c r="A1143" s="24"/>
      <c r="C1143" s="22"/>
      <c r="F1143" s="22"/>
      <c r="I1143" s="22"/>
      <c r="L1143" s="22"/>
      <c r="O1143" s="22"/>
    </row>
    <row r="1144" spans="1:15" x14ac:dyDescent="0.25">
      <c r="A1144" s="24"/>
      <c r="C1144" s="22"/>
      <c r="F1144" s="22"/>
      <c r="I1144" s="22"/>
      <c r="L1144" s="22"/>
      <c r="O1144" s="22"/>
    </row>
    <row r="1145" spans="1:15" x14ac:dyDescent="0.25">
      <c r="A1145" s="24"/>
      <c r="C1145" s="22"/>
      <c r="F1145" s="22"/>
      <c r="I1145" s="22"/>
      <c r="L1145" s="22"/>
      <c r="O1145" s="22"/>
    </row>
    <row r="1146" spans="1:15" x14ac:dyDescent="0.25">
      <c r="A1146" s="24"/>
      <c r="C1146" s="22"/>
      <c r="F1146" s="22"/>
      <c r="I1146" s="22"/>
      <c r="L1146" s="22"/>
      <c r="O1146" s="22"/>
    </row>
    <row r="1147" spans="1:15" x14ac:dyDescent="0.25">
      <c r="A1147" s="24"/>
      <c r="C1147" s="22"/>
      <c r="F1147" s="22"/>
      <c r="I1147" s="22"/>
      <c r="L1147" s="22"/>
      <c r="O1147" s="22"/>
    </row>
    <row r="1148" spans="1:15" x14ac:dyDescent="0.25">
      <c r="A1148" s="24"/>
      <c r="C1148" s="22"/>
      <c r="F1148" s="22"/>
      <c r="I1148" s="22"/>
      <c r="L1148" s="22"/>
      <c r="O1148" s="22"/>
    </row>
    <row r="1149" spans="1:15" x14ac:dyDescent="0.25">
      <c r="A1149" s="24"/>
      <c r="C1149" s="22"/>
      <c r="F1149" s="22"/>
      <c r="I1149" s="22"/>
      <c r="L1149" s="22"/>
      <c r="O1149" s="22"/>
    </row>
    <row r="1150" spans="1:15" x14ac:dyDescent="0.25">
      <c r="A1150" s="24"/>
      <c r="C1150" s="22"/>
      <c r="F1150" s="22"/>
      <c r="I1150" s="22"/>
      <c r="L1150" s="22"/>
      <c r="O1150" s="22"/>
    </row>
    <row r="1151" spans="1:15" x14ac:dyDescent="0.25">
      <c r="A1151" s="24"/>
      <c r="C1151" s="22"/>
      <c r="F1151" s="22"/>
      <c r="I1151" s="22"/>
      <c r="L1151" s="22"/>
      <c r="O1151" s="22"/>
    </row>
    <row r="1152" spans="1:15" x14ac:dyDescent="0.25">
      <c r="A1152" s="24"/>
      <c r="C1152" s="22"/>
      <c r="F1152" s="22"/>
      <c r="I1152" s="22"/>
      <c r="L1152" s="22"/>
      <c r="O1152" s="22"/>
    </row>
    <row r="1153" spans="1:15" x14ac:dyDescent="0.25">
      <c r="A1153" s="24"/>
      <c r="C1153" s="22"/>
      <c r="F1153" s="22"/>
      <c r="I1153" s="22"/>
      <c r="L1153" s="22"/>
      <c r="O1153" s="22"/>
    </row>
    <row r="1154" spans="1:15" x14ac:dyDescent="0.25">
      <c r="A1154" s="24"/>
      <c r="C1154" s="22"/>
      <c r="F1154" s="22"/>
      <c r="I1154" s="22"/>
      <c r="L1154" s="22"/>
      <c r="O1154" s="22"/>
    </row>
    <row r="1155" spans="1:15" x14ac:dyDescent="0.25">
      <c r="A1155" s="24"/>
      <c r="C1155" s="22"/>
      <c r="F1155" s="22"/>
      <c r="I1155" s="22"/>
      <c r="L1155" s="22"/>
      <c r="O1155" s="22"/>
    </row>
    <row r="1156" spans="1:15" x14ac:dyDescent="0.25">
      <c r="A1156" s="24"/>
      <c r="C1156" s="22"/>
      <c r="F1156" s="22"/>
      <c r="I1156" s="22"/>
      <c r="L1156" s="22"/>
      <c r="O1156" s="22"/>
    </row>
    <row r="1157" spans="1:15" x14ac:dyDescent="0.25">
      <c r="A1157" s="24"/>
      <c r="C1157" s="22"/>
      <c r="F1157" s="22"/>
      <c r="I1157" s="22"/>
      <c r="L1157" s="22"/>
      <c r="O1157" s="22"/>
    </row>
    <row r="1158" spans="1:15" x14ac:dyDescent="0.25">
      <c r="A1158" s="24"/>
      <c r="C1158" s="22"/>
      <c r="F1158" s="22"/>
      <c r="I1158" s="22"/>
      <c r="L1158" s="22"/>
      <c r="O1158" s="22"/>
    </row>
    <row r="1159" spans="1:15" x14ac:dyDescent="0.25">
      <c r="A1159" s="24"/>
      <c r="C1159" s="22"/>
      <c r="F1159" s="22"/>
      <c r="I1159" s="22"/>
      <c r="L1159" s="22"/>
      <c r="O1159" s="22"/>
    </row>
    <row r="1160" spans="1:15" x14ac:dyDescent="0.25">
      <c r="A1160" s="24"/>
      <c r="C1160" s="22"/>
      <c r="F1160" s="22"/>
      <c r="I1160" s="22"/>
      <c r="L1160" s="22"/>
      <c r="O1160" s="22"/>
    </row>
    <row r="1161" spans="1:15" x14ac:dyDescent="0.25">
      <c r="A1161" s="24"/>
      <c r="C1161" s="22"/>
      <c r="F1161" s="22"/>
      <c r="I1161" s="22"/>
      <c r="L1161" s="22"/>
      <c r="O1161" s="22"/>
    </row>
    <row r="1162" spans="1:15" x14ac:dyDescent="0.25">
      <c r="A1162" s="24"/>
      <c r="C1162" s="22"/>
      <c r="F1162" s="22"/>
      <c r="I1162" s="22"/>
      <c r="L1162" s="22"/>
      <c r="O1162" s="22"/>
    </row>
    <row r="1163" spans="1:15" x14ac:dyDescent="0.25">
      <c r="A1163" s="24"/>
      <c r="C1163" s="22"/>
      <c r="F1163" s="22"/>
      <c r="I1163" s="22"/>
      <c r="L1163" s="22"/>
      <c r="O1163" s="22"/>
    </row>
    <row r="1164" spans="1:15" x14ac:dyDescent="0.25">
      <c r="A1164" s="24"/>
      <c r="C1164" s="22"/>
      <c r="F1164" s="22"/>
      <c r="I1164" s="22"/>
      <c r="L1164" s="22"/>
      <c r="O1164" s="22"/>
    </row>
    <row r="1165" spans="1:15" x14ac:dyDescent="0.25">
      <c r="A1165" s="24"/>
      <c r="C1165" s="22"/>
      <c r="F1165" s="22"/>
      <c r="I1165" s="22"/>
      <c r="L1165" s="22"/>
      <c r="O1165" s="22"/>
    </row>
    <row r="1166" spans="1:15" x14ac:dyDescent="0.25">
      <c r="A1166" s="24"/>
      <c r="C1166" s="22"/>
      <c r="F1166" s="22"/>
      <c r="I1166" s="22"/>
      <c r="L1166" s="22"/>
      <c r="O1166" s="22"/>
    </row>
    <row r="1167" spans="1:15" x14ac:dyDescent="0.25">
      <c r="A1167" s="24"/>
      <c r="C1167" s="22"/>
      <c r="F1167" s="22"/>
      <c r="I1167" s="22"/>
      <c r="L1167" s="22"/>
      <c r="O1167" s="22"/>
    </row>
    <row r="1168" spans="1:15" x14ac:dyDescent="0.25">
      <c r="A1168" s="24"/>
      <c r="C1168" s="22"/>
      <c r="F1168" s="22"/>
      <c r="I1168" s="22"/>
      <c r="L1168" s="22"/>
      <c r="O1168" s="22"/>
    </row>
    <row r="1169" spans="1:15" x14ac:dyDescent="0.25">
      <c r="A1169" s="24"/>
      <c r="C1169" s="22"/>
      <c r="F1169" s="22"/>
      <c r="I1169" s="22"/>
      <c r="L1169" s="22"/>
      <c r="O1169" s="22"/>
    </row>
    <row r="1170" spans="1:15" x14ac:dyDescent="0.25">
      <c r="A1170" s="24"/>
      <c r="C1170" s="22"/>
      <c r="F1170" s="22"/>
      <c r="I1170" s="22"/>
      <c r="L1170" s="22"/>
      <c r="O1170" s="22"/>
    </row>
    <row r="1171" spans="1:15" x14ac:dyDescent="0.25">
      <c r="A1171" s="24"/>
      <c r="C1171" s="22"/>
      <c r="F1171" s="22"/>
      <c r="I1171" s="22"/>
      <c r="L1171" s="22"/>
      <c r="O1171" s="22"/>
    </row>
    <row r="1172" spans="1:15" x14ac:dyDescent="0.25">
      <c r="A1172" s="24"/>
      <c r="C1172" s="22"/>
      <c r="F1172" s="22"/>
      <c r="I1172" s="22"/>
      <c r="L1172" s="22"/>
      <c r="O1172" s="22"/>
    </row>
    <row r="1173" spans="1:15" x14ac:dyDescent="0.25">
      <c r="A1173" s="24"/>
      <c r="C1173" s="22"/>
      <c r="F1173" s="22"/>
      <c r="I1173" s="22"/>
      <c r="L1173" s="22"/>
      <c r="O1173" s="22"/>
    </row>
    <row r="1174" spans="1:15" x14ac:dyDescent="0.25">
      <c r="A1174" s="24"/>
      <c r="C1174" s="22"/>
      <c r="F1174" s="22"/>
      <c r="I1174" s="22"/>
      <c r="L1174" s="22"/>
      <c r="O1174" s="22"/>
    </row>
    <row r="1175" spans="1:15" x14ac:dyDescent="0.25">
      <c r="A1175" s="24"/>
      <c r="C1175" s="22"/>
      <c r="F1175" s="22"/>
      <c r="I1175" s="22"/>
      <c r="L1175" s="22"/>
      <c r="O1175" s="22"/>
    </row>
    <row r="1176" spans="1:15" x14ac:dyDescent="0.25">
      <c r="A1176" s="24"/>
      <c r="C1176" s="22"/>
      <c r="F1176" s="22"/>
      <c r="I1176" s="22"/>
      <c r="L1176" s="22"/>
      <c r="O1176" s="22"/>
    </row>
    <row r="1177" spans="1:15" x14ac:dyDescent="0.25">
      <c r="A1177" s="24"/>
      <c r="C1177" s="22"/>
      <c r="F1177" s="22"/>
      <c r="I1177" s="22"/>
      <c r="L1177" s="22"/>
      <c r="O1177" s="22"/>
    </row>
    <row r="1178" spans="1:15" x14ac:dyDescent="0.25">
      <c r="A1178" s="24"/>
      <c r="C1178" s="22"/>
      <c r="F1178" s="22"/>
      <c r="I1178" s="22"/>
      <c r="L1178" s="22"/>
      <c r="O1178" s="22"/>
    </row>
    <row r="1179" spans="1:15" x14ac:dyDescent="0.25">
      <c r="A1179" s="24"/>
      <c r="C1179" s="22"/>
      <c r="F1179" s="22"/>
      <c r="I1179" s="22"/>
      <c r="L1179" s="22"/>
      <c r="O1179" s="22"/>
    </row>
    <row r="1180" spans="1:15" x14ac:dyDescent="0.25">
      <c r="A1180" s="24"/>
      <c r="C1180" s="22"/>
      <c r="F1180" s="22"/>
      <c r="I1180" s="22"/>
      <c r="L1180" s="22"/>
      <c r="O1180" s="22"/>
    </row>
    <row r="1181" spans="1:15" x14ac:dyDescent="0.25">
      <c r="A1181" s="24"/>
      <c r="C1181" s="22"/>
      <c r="F1181" s="22"/>
      <c r="I1181" s="22"/>
      <c r="L1181" s="22"/>
      <c r="O1181" s="22"/>
    </row>
    <row r="1182" spans="1:15" x14ac:dyDescent="0.25">
      <c r="A1182" s="24"/>
      <c r="C1182" s="22"/>
      <c r="F1182" s="22"/>
      <c r="I1182" s="22"/>
      <c r="L1182" s="22"/>
      <c r="O1182" s="22"/>
    </row>
    <row r="1183" spans="1:15" x14ac:dyDescent="0.25">
      <c r="A1183" s="24"/>
      <c r="C1183" s="22"/>
      <c r="F1183" s="22"/>
      <c r="I1183" s="22"/>
      <c r="L1183" s="22"/>
      <c r="O1183" s="22"/>
    </row>
    <row r="1184" spans="1:15" x14ac:dyDescent="0.25">
      <c r="A1184" s="24"/>
      <c r="C1184" s="22"/>
      <c r="F1184" s="22"/>
      <c r="I1184" s="22"/>
      <c r="L1184" s="22"/>
      <c r="O1184" s="22"/>
    </row>
    <row r="1185" spans="1:15" x14ac:dyDescent="0.25">
      <c r="A1185" s="24"/>
      <c r="C1185" s="22"/>
      <c r="F1185" s="22"/>
      <c r="I1185" s="22"/>
      <c r="L1185" s="22"/>
      <c r="O1185" s="22"/>
    </row>
    <row r="1186" spans="1:15" x14ac:dyDescent="0.25">
      <c r="A1186" s="24"/>
      <c r="C1186" s="22"/>
      <c r="F1186" s="22"/>
      <c r="I1186" s="22"/>
      <c r="L1186" s="22"/>
      <c r="O1186" s="22"/>
    </row>
    <row r="1187" spans="1:15" x14ac:dyDescent="0.25">
      <c r="A1187" s="24"/>
      <c r="C1187" s="22"/>
      <c r="F1187" s="22"/>
      <c r="I1187" s="22"/>
      <c r="L1187" s="22"/>
      <c r="O1187" s="22"/>
    </row>
    <row r="1188" spans="1:15" x14ac:dyDescent="0.25">
      <c r="A1188" s="24"/>
      <c r="C1188" s="22"/>
      <c r="F1188" s="22"/>
      <c r="I1188" s="22"/>
      <c r="L1188" s="22"/>
      <c r="O1188" s="22"/>
    </row>
    <row r="1189" spans="1:15" x14ac:dyDescent="0.25">
      <c r="A1189" s="24"/>
      <c r="C1189" s="22"/>
      <c r="F1189" s="22"/>
      <c r="I1189" s="22"/>
      <c r="L1189" s="22"/>
      <c r="O1189" s="22"/>
    </row>
    <row r="1190" spans="1:15" x14ac:dyDescent="0.25">
      <c r="A1190" s="24"/>
      <c r="C1190" s="22"/>
      <c r="F1190" s="22"/>
      <c r="I1190" s="22"/>
      <c r="L1190" s="22"/>
      <c r="O1190" s="22"/>
    </row>
    <row r="1191" spans="1:15" x14ac:dyDescent="0.25">
      <c r="A1191" s="24"/>
      <c r="C1191" s="22"/>
      <c r="F1191" s="22"/>
      <c r="I1191" s="22"/>
      <c r="L1191" s="22"/>
      <c r="O1191" s="22"/>
    </row>
    <row r="1192" spans="1:15" x14ac:dyDescent="0.25">
      <c r="A1192" s="24"/>
      <c r="C1192" s="22"/>
      <c r="F1192" s="22"/>
      <c r="I1192" s="22"/>
      <c r="L1192" s="22"/>
      <c r="O1192" s="22"/>
    </row>
    <row r="1193" spans="1:15" x14ac:dyDescent="0.25">
      <c r="A1193" s="24"/>
      <c r="C1193" s="22"/>
      <c r="F1193" s="22"/>
      <c r="I1193" s="22"/>
      <c r="L1193" s="22"/>
      <c r="O1193" s="22"/>
    </row>
    <row r="1194" spans="1:15" x14ac:dyDescent="0.25">
      <c r="A1194" s="24"/>
      <c r="C1194" s="22"/>
      <c r="F1194" s="22"/>
      <c r="I1194" s="22"/>
      <c r="L1194" s="22"/>
      <c r="O1194" s="22"/>
    </row>
    <row r="1195" spans="1:15" x14ac:dyDescent="0.25">
      <c r="A1195" s="24"/>
      <c r="C1195" s="22"/>
      <c r="F1195" s="22"/>
      <c r="I1195" s="22"/>
      <c r="L1195" s="22"/>
      <c r="O1195" s="22"/>
    </row>
    <row r="1196" spans="1:15" x14ac:dyDescent="0.25">
      <c r="A1196" s="24"/>
      <c r="C1196" s="22"/>
      <c r="F1196" s="22"/>
      <c r="I1196" s="22"/>
      <c r="L1196" s="22"/>
      <c r="O1196" s="22"/>
    </row>
    <row r="1197" spans="1:15" x14ac:dyDescent="0.25">
      <c r="A1197" s="24"/>
      <c r="C1197" s="22"/>
      <c r="F1197" s="22"/>
      <c r="I1197" s="22"/>
      <c r="L1197" s="22"/>
      <c r="O1197" s="22"/>
    </row>
    <row r="1198" spans="1:15" x14ac:dyDescent="0.25">
      <c r="A1198" s="24"/>
      <c r="C1198" s="22"/>
      <c r="F1198" s="22"/>
      <c r="I1198" s="22"/>
      <c r="L1198" s="22"/>
      <c r="O1198" s="22"/>
    </row>
    <row r="1199" spans="1:15" x14ac:dyDescent="0.25">
      <c r="A1199" s="24"/>
      <c r="C1199" s="22"/>
      <c r="F1199" s="22"/>
      <c r="I1199" s="22"/>
      <c r="L1199" s="22"/>
      <c r="O1199" s="22"/>
    </row>
    <row r="1200" spans="1:15" x14ac:dyDescent="0.25">
      <c r="A1200" s="24"/>
      <c r="C1200" s="22"/>
      <c r="F1200" s="22"/>
      <c r="I1200" s="22"/>
      <c r="L1200" s="22"/>
      <c r="O1200" s="22"/>
    </row>
    <row r="1201" spans="1:15" x14ac:dyDescent="0.25">
      <c r="A1201" s="24"/>
      <c r="C1201" s="22"/>
      <c r="F1201" s="22"/>
      <c r="I1201" s="22"/>
      <c r="L1201" s="22"/>
      <c r="O1201" s="22"/>
    </row>
    <row r="1202" spans="1:15" x14ac:dyDescent="0.25">
      <c r="A1202" s="24"/>
      <c r="C1202" s="22"/>
      <c r="F1202" s="22"/>
      <c r="I1202" s="22"/>
      <c r="L1202" s="22"/>
      <c r="O1202" s="22"/>
    </row>
    <row r="1203" spans="1:15" x14ac:dyDescent="0.25">
      <c r="A1203" s="24"/>
      <c r="C1203" s="22"/>
      <c r="F1203" s="22"/>
      <c r="I1203" s="22"/>
      <c r="L1203" s="22"/>
      <c r="O1203" s="22"/>
    </row>
    <row r="1204" spans="1:15" x14ac:dyDescent="0.25">
      <c r="A1204" s="24"/>
      <c r="C1204" s="22"/>
      <c r="F1204" s="22"/>
      <c r="I1204" s="22"/>
      <c r="L1204" s="22"/>
      <c r="O1204" s="22"/>
    </row>
    <row r="1205" spans="1:15" x14ac:dyDescent="0.25">
      <c r="A1205" s="24"/>
      <c r="C1205" s="22"/>
      <c r="F1205" s="22"/>
      <c r="I1205" s="22"/>
      <c r="L1205" s="22"/>
      <c r="O1205" s="22"/>
    </row>
    <row r="1206" spans="1:15" x14ac:dyDescent="0.25">
      <c r="A1206" s="24"/>
      <c r="C1206" s="22"/>
      <c r="F1206" s="22"/>
      <c r="I1206" s="22"/>
      <c r="L1206" s="22"/>
      <c r="O1206" s="22"/>
    </row>
    <row r="1207" spans="1:15" x14ac:dyDescent="0.25">
      <c r="A1207" s="24"/>
      <c r="C1207" s="22"/>
      <c r="F1207" s="22"/>
      <c r="I1207" s="22"/>
      <c r="L1207" s="22"/>
      <c r="O1207" s="22"/>
    </row>
    <row r="1208" spans="1:15" x14ac:dyDescent="0.25">
      <c r="A1208" s="24"/>
      <c r="C1208" s="22"/>
      <c r="F1208" s="22"/>
      <c r="I1208" s="22"/>
      <c r="L1208" s="22"/>
      <c r="O1208" s="22"/>
    </row>
    <row r="1209" spans="1:15" x14ac:dyDescent="0.25">
      <c r="A1209" s="24"/>
      <c r="C1209" s="22"/>
      <c r="F1209" s="22"/>
      <c r="I1209" s="22"/>
      <c r="L1209" s="22"/>
      <c r="O1209" s="22"/>
    </row>
    <row r="1210" spans="1:15" x14ac:dyDescent="0.25">
      <c r="A1210" s="24"/>
      <c r="C1210" s="22"/>
      <c r="F1210" s="22"/>
      <c r="I1210" s="22"/>
      <c r="L1210" s="22"/>
      <c r="O1210" s="22"/>
    </row>
    <row r="1211" spans="1:15" x14ac:dyDescent="0.25">
      <c r="A1211" s="24"/>
      <c r="C1211" s="22"/>
      <c r="F1211" s="22"/>
      <c r="I1211" s="22"/>
      <c r="L1211" s="22"/>
      <c r="O1211" s="22"/>
    </row>
    <row r="1212" spans="1:15" x14ac:dyDescent="0.25">
      <c r="A1212" s="24"/>
      <c r="C1212" s="22"/>
      <c r="F1212" s="22"/>
      <c r="I1212" s="22"/>
      <c r="L1212" s="22"/>
      <c r="O1212" s="22"/>
    </row>
    <row r="1213" spans="1:15" x14ac:dyDescent="0.25">
      <c r="A1213" s="24"/>
      <c r="C1213" s="22"/>
      <c r="F1213" s="22"/>
      <c r="I1213" s="22"/>
      <c r="L1213" s="22"/>
      <c r="O1213" s="22"/>
    </row>
    <row r="1214" spans="1:15" x14ac:dyDescent="0.25">
      <c r="A1214" s="24"/>
      <c r="C1214" s="22"/>
      <c r="F1214" s="22"/>
      <c r="I1214" s="22"/>
      <c r="L1214" s="22"/>
      <c r="O1214" s="22"/>
    </row>
    <row r="1215" spans="1:15" x14ac:dyDescent="0.25">
      <c r="A1215" s="24"/>
      <c r="C1215" s="22"/>
      <c r="F1215" s="22"/>
      <c r="I1215" s="22"/>
      <c r="L1215" s="22"/>
      <c r="O1215" s="22"/>
    </row>
    <row r="1216" spans="1:15" x14ac:dyDescent="0.25">
      <c r="A1216" s="24"/>
      <c r="C1216" s="22"/>
      <c r="F1216" s="22"/>
      <c r="I1216" s="22"/>
      <c r="L1216" s="22"/>
      <c r="O1216" s="22"/>
    </row>
    <row r="1217" spans="1:15" x14ac:dyDescent="0.25">
      <c r="A1217" s="24"/>
      <c r="C1217" s="22"/>
      <c r="F1217" s="22"/>
      <c r="I1217" s="22"/>
      <c r="L1217" s="22"/>
      <c r="O1217" s="22"/>
    </row>
    <row r="1218" spans="1:15" x14ac:dyDescent="0.25">
      <c r="A1218" s="24"/>
      <c r="C1218" s="22"/>
      <c r="F1218" s="22"/>
      <c r="I1218" s="22"/>
      <c r="L1218" s="22"/>
      <c r="O1218" s="22"/>
    </row>
    <row r="1219" spans="1:15" x14ac:dyDescent="0.25">
      <c r="A1219" s="24"/>
      <c r="C1219" s="22"/>
      <c r="F1219" s="22"/>
      <c r="I1219" s="22"/>
      <c r="L1219" s="22"/>
      <c r="O1219" s="22"/>
    </row>
    <row r="1220" spans="1:15" x14ac:dyDescent="0.25">
      <c r="A1220" s="24"/>
      <c r="C1220" s="22"/>
      <c r="F1220" s="22"/>
      <c r="I1220" s="22"/>
      <c r="L1220" s="22"/>
      <c r="O1220" s="22"/>
    </row>
    <row r="1221" spans="1:15" x14ac:dyDescent="0.25">
      <c r="A1221" s="24"/>
      <c r="C1221" s="22"/>
      <c r="F1221" s="22"/>
      <c r="I1221" s="22"/>
      <c r="L1221" s="22"/>
      <c r="O1221" s="22"/>
    </row>
    <row r="1222" spans="1:15" x14ac:dyDescent="0.25">
      <c r="A1222" s="24"/>
      <c r="C1222" s="22"/>
      <c r="F1222" s="22"/>
      <c r="I1222" s="22"/>
      <c r="L1222" s="22"/>
      <c r="O1222" s="22"/>
    </row>
    <row r="1223" spans="1:15" x14ac:dyDescent="0.25">
      <c r="A1223" s="24"/>
      <c r="C1223" s="22"/>
      <c r="F1223" s="22"/>
      <c r="I1223" s="22"/>
      <c r="L1223" s="22"/>
      <c r="O1223" s="22"/>
    </row>
    <row r="1224" spans="1:15" x14ac:dyDescent="0.25">
      <c r="A1224" s="24"/>
      <c r="C1224" s="22"/>
      <c r="F1224" s="22"/>
      <c r="I1224" s="22"/>
      <c r="L1224" s="22"/>
      <c r="O1224" s="22"/>
    </row>
    <row r="1225" spans="1:15" x14ac:dyDescent="0.25">
      <c r="A1225" s="24"/>
      <c r="C1225" s="22"/>
      <c r="F1225" s="22"/>
      <c r="I1225" s="22"/>
      <c r="L1225" s="22"/>
      <c r="O1225" s="22"/>
    </row>
    <row r="1226" spans="1:15" x14ac:dyDescent="0.25">
      <c r="A1226" s="24"/>
      <c r="C1226" s="22"/>
      <c r="F1226" s="22"/>
      <c r="I1226" s="22"/>
      <c r="L1226" s="22"/>
      <c r="O1226" s="22"/>
    </row>
    <row r="1227" spans="1:15" x14ac:dyDescent="0.25">
      <c r="A1227" s="24"/>
      <c r="C1227" s="22"/>
      <c r="F1227" s="22"/>
      <c r="I1227" s="22"/>
      <c r="L1227" s="22"/>
      <c r="O1227" s="22"/>
    </row>
    <row r="1228" spans="1:15" x14ac:dyDescent="0.25">
      <c r="A1228" s="24"/>
      <c r="C1228" s="22"/>
      <c r="F1228" s="22"/>
      <c r="I1228" s="22"/>
      <c r="L1228" s="22"/>
      <c r="O1228" s="22"/>
    </row>
    <row r="1229" spans="1:15" x14ac:dyDescent="0.25">
      <c r="A1229" s="24"/>
      <c r="C1229" s="22"/>
      <c r="F1229" s="22"/>
      <c r="I1229" s="22"/>
      <c r="L1229" s="22"/>
      <c r="O1229" s="22"/>
    </row>
    <row r="1230" spans="1:15" x14ac:dyDescent="0.25">
      <c r="A1230" s="24"/>
      <c r="C1230" s="22"/>
      <c r="F1230" s="22"/>
      <c r="I1230" s="22"/>
      <c r="L1230" s="22"/>
      <c r="O1230" s="22"/>
    </row>
    <row r="1231" spans="1:15" x14ac:dyDescent="0.25">
      <c r="A1231" s="24"/>
      <c r="C1231" s="22"/>
      <c r="F1231" s="22"/>
      <c r="I1231" s="22"/>
      <c r="L1231" s="22"/>
      <c r="O1231" s="22"/>
    </row>
    <row r="1232" spans="1:15" x14ac:dyDescent="0.25">
      <c r="A1232" s="24"/>
      <c r="C1232" s="22"/>
      <c r="F1232" s="22"/>
      <c r="I1232" s="22"/>
      <c r="L1232" s="22"/>
      <c r="O1232" s="22"/>
    </row>
    <row r="1233" spans="1:15" x14ac:dyDescent="0.25">
      <c r="A1233" s="24"/>
      <c r="C1233" s="22"/>
      <c r="F1233" s="22"/>
      <c r="I1233" s="22"/>
      <c r="L1233" s="22"/>
      <c r="O1233" s="22"/>
    </row>
    <row r="1234" spans="1:15" x14ac:dyDescent="0.25">
      <c r="A1234" s="24"/>
      <c r="C1234" s="22"/>
      <c r="F1234" s="22"/>
      <c r="I1234" s="22"/>
      <c r="L1234" s="22"/>
      <c r="O1234" s="22"/>
    </row>
    <row r="1235" spans="1:15" x14ac:dyDescent="0.25">
      <c r="A1235" s="24"/>
      <c r="C1235" s="22"/>
      <c r="F1235" s="22"/>
      <c r="I1235" s="22"/>
      <c r="L1235" s="22"/>
      <c r="O1235" s="22"/>
    </row>
    <row r="1236" spans="1:15" x14ac:dyDescent="0.25">
      <c r="A1236" s="24"/>
      <c r="C1236" s="22"/>
      <c r="F1236" s="22"/>
      <c r="I1236" s="22"/>
      <c r="L1236" s="22"/>
      <c r="O1236" s="22"/>
    </row>
    <row r="1237" spans="1:15" x14ac:dyDescent="0.25">
      <c r="A1237" s="24"/>
      <c r="C1237" s="22"/>
      <c r="F1237" s="22"/>
      <c r="I1237" s="22"/>
      <c r="L1237" s="22"/>
      <c r="O1237" s="22"/>
    </row>
    <row r="1238" spans="1:15" x14ac:dyDescent="0.25">
      <c r="A1238" s="24"/>
      <c r="C1238" s="22"/>
      <c r="F1238" s="22"/>
      <c r="I1238" s="22"/>
      <c r="L1238" s="22"/>
      <c r="O1238" s="22"/>
    </row>
    <row r="1239" spans="1:15" x14ac:dyDescent="0.25">
      <c r="A1239" s="24"/>
      <c r="C1239" s="22"/>
      <c r="F1239" s="22"/>
      <c r="I1239" s="22"/>
      <c r="L1239" s="22"/>
      <c r="O1239" s="22"/>
    </row>
    <row r="1240" spans="1:15" x14ac:dyDescent="0.25">
      <c r="A1240" s="24"/>
      <c r="C1240" s="22"/>
      <c r="F1240" s="22"/>
      <c r="I1240" s="22"/>
      <c r="L1240" s="22"/>
      <c r="O1240" s="22"/>
    </row>
    <row r="1241" spans="1:15" x14ac:dyDescent="0.25">
      <c r="A1241" s="24"/>
      <c r="C1241" s="22"/>
      <c r="F1241" s="22"/>
      <c r="I1241" s="22"/>
      <c r="L1241" s="22"/>
      <c r="O1241" s="22"/>
    </row>
    <row r="1242" spans="1:15" x14ac:dyDescent="0.25">
      <c r="A1242" s="24"/>
      <c r="C1242" s="22"/>
      <c r="F1242" s="22"/>
      <c r="I1242" s="22"/>
      <c r="L1242" s="22"/>
      <c r="O1242" s="22"/>
    </row>
    <row r="1243" spans="1:15" x14ac:dyDescent="0.25">
      <c r="A1243" s="24"/>
      <c r="C1243" s="22"/>
      <c r="F1243" s="22"/>
      <c r="I1243" s="22"/>
      <c r="L1243" s="22"/>
      <c r="O1243" s="22"/>
    </row>
    <row r="1244" spans="1:15" x14ac:dyDescent="0.25">
      <c r="A1244" s="24"/>
      <c r="C1244" s="22"/>
      <c r="F1244" s="22"/>
      <c r="I1244" s="22"/>
      <c r="L1244" s="22"/>
      <c r="O1244" s="22"/>
    </row>
    <row r="1245" spans="1:15" x14ac:dyDescent="0.25">
      <c r="A1245" s="24"/>
      <c r="C1245" s="22"/>
      <c r="F1245" s="22"/>
      <c r="I1245" s="22"/>
      <c r="L1245" s="22"/>
      <c r="O1245" s="22"/>
    </row>
    <row r="1246" spans="1:15" x14ac:dyDescent="0.25">
      <c r="A1246" s="24"/>
      <c r="C1246" s="22"/>
      <c r="F1246" s="22"/>
      <c r="I1246" s="22"/>
      <c r="L1246" s="22"/>
      <c r="O1246" s="22"/>
    </row>
    <row r="1247" spans="1:15" x14ac:dyDescent="0.25">
      <c r="A1247" s="24"/>
      <c r="C1247" s="22"/>
      <c r="F1247" s="22"/>
      <c r="I1247" s="22"/>
      <c r="L1247" s="22"/>
      <c r="O1247" s="22"/>
    </row>
    <row r="1248" spans="1:15" x14ac:dyDescent="0.25">
      <c r="A1248" s="24"/>
      <c r="C1248" s="22"/>
      <c r="F1248" s="22"/>
      <c r="I1248" s="22"/>
      <c r="L1248" s="22"/>
      <c r="O1248" s="22"/>
    </row>
    <row r="1249" spans="1:15" x14ac:dyDescent="0.25">
      <c r="A1249" s="24"/>
      <c r="C1249" s="22"/>
      <c r="F1249" s="22"/>
      <c r="I1249" s="22"/>
      <c r="L1249" s="22"/>
      <c r="O1249" s="22"/>
    </row>
    <row r="1250" spans="1:15" x14ac:dyDescent="0.25">
      <c r="A1250" s="24"/>
      <c r="C1250" s="22"/>
      <c r="F1250" s="22"/>
      <c r="I1250" s="22"/>
      <c r="L1250" s="22"/>
      <c r="O1250" s="22"/>
    </row>
    <row r="1251" spans="1:15" x14ac:dyDescent="0.25">
      <c r="A1251" s="24"/>
      <c r="C1251" s="22"/>
      <c r="F1251" s="22"/>
      <c r="I1251" s="22"/>
      <c r="L1251" s="22"/>
      <c r="O1251" s="22"/>
    </row>
    <row r="1252" spans="1:15" x14ac:dyDescent="0.25">
      <c r="A1252" s="24"/>
      <c r="C1252" s="22"/>
      <c r="F1252" s="22"/>
      <c r="I1252" s="22"/>
      <c r="L1252" s="22"/>
      <c r="O1252" s="22"/>
    </row>
    <row r="1253" spans="1:15" x14ac:dyDescent="0.25">
      <c r="A1253" s="24"/>
      <c r="C1253" s="22"/>
      <c r="F1253" s="22"/>
      <c r="I1253" s="22"/>
      <c r="L1253" s="22"/>
      <c r="O1253" s="22"/>
    </row>
    <row r="1254" spans="1:15" x14ac:dyDescent="0.25">
      <c r="A1254" s="24"/>
      <c r="C1254" s="22"/>
      <c r="F1254" s="22"/>
      <c r="I1254" s="22"/>
      <c r="L1254" s="22"/>
      <c r="O1254" s="22"/>
    </row>
    <row r="1255" spans="1:15" x14ac:dyDescent="0.25">
      <c r="A1255" s="24"/>
      <c r="C1255" s="22"/>
      <c r="F1255" s="22"/>
      <c r="I1255" s="22"/>
      <c r="L1255" s="22"/>
      <c r="O1255" s="22"/>
    </row>
    <row r="1256" spans="1:15" x14ac:dyDescent="0.25">
      <c r="A1256" s="24"/>
      <c r="C1256" s="22"/>
      <c r="F1256" s="22"/>
      <c r="I1256" s="22"/>
      <c r="L1256" s="22"/>
      <c r="O1256" s="22"/>
    </row>
    <row r="1257" spans="1:15" x14ac:dyDescent="0.25">
      <c r="A1257" s="24"/>
      <c r="C1257" s="22"/>
      <c r="F1257" s="22"/>
      <c r="I1257" s="22"/>
      <c r="L1257" s="22"/>
      <c r="O1257" s="22"/>
    </row>
    <row r="1258" spans="1:15" x14ac:dyDescent="0.25">
      <c r="A1258" s="24"/>
      <c r="C1258" s="22"/>
      <c r="F1258" s="22"/>
      <c r="I1258" s="22"/>
      <c r="L1258" s="22"/>
      <c r="O1258" s="22"/>
    </row>
    <row r="1259" spans="1:15" x14ac:dyDescent="0.25">
      <c r="A1259" s="24"/>
      <c r="C1259" s="22"/>
      <c r="F1259" s="22"/>
      <c r="I1259" s="22"/>
      <c r="L1259" s="22"/>
      <c r="O1259" s="22"/>
    </row>
    <row r="1260" spans="1:15" x14ac:dyDescent="0.25">
      <c r="A1260" s="24"/>
      <c r="C1260" s="22"/>
      <c r="F1260" s="22"/>
      <c r="I1260" s="22"/>
      <c r="L1260" s="22"/>
      <c r="O1260" s="22"/>
    </row>
    <row r="1261" spans="1:15" x14ac:dyDescent="0.25">
      <c r="A1261" s="24"/>
      <c r="C1261" s="22"/>
      <c r="F1261" s="22"/>
      <c r="I1261" s="22"/>
      <c r="L1261" s="22"/>
      <c r="O1261" s="22"/>
    </row>
    <row r="1262" spans="1:15" x14ac:dyDescent="0.25">
      <c r="A1262" s="24"/>
      <c r="C1262" s="22"/>
      <c r="F1262" s="22"/>
      <c r="I1262" s="22"/>
      <c r="L1262" s="22"/>
      <c r="O1262" s="22"/>
    </row>
    <row r="1263" spans="1:15" x14ac:dyDescent="0.25">
      <c r="A1263" s="24"/>
      <c r="C1263" s="22"/>
      <c r="F1263" s="22"/>
      <c r="I1263" s="22"/>
      <c r="L1263" s="22"/>
      <c r="O1263" s="22"/>
    </row>
    <row r="1264" spans="1:15" x14ac:dyDescent="0.25">
      <c r="A1264" s="24"/>
      <c r="C1264" s="22"/>
      <c r="F1264" s="22"/>
      <c r="I1264" s="22"/>
      <c r="L1264" s="22"/>
      <c r="O1264" s="22"/>
    </row>
    <row r="1265" spans="1:15" x14ac:dyDescent="0.25">
      <c r="A1265" s="24"/>
      <c r="C1265" s="22"/>
      <c r="F1265" s="22"/>
      <c r="I1265" s="22"/>
      <c r="L1265" s="22"/>
      <c r="O1265" s="22"/>
    </row>
    <row r="1266" spans="1:15" x14ac:dyDescent="0.25">
      <c r="A1266" s="24"/>
      <c r="C1266" s="22"/>
      <c r="F1266" s="22"/>
      <c r="I1266" s="22"/>
      <c r="L1266" s="22"/>
      <c r="O1266" s="22"/>
    </row>
    <row r="1267" spans="1:15" x14ac:dyDescent="0.25">
      <c r="A1267" s="24"/>
      <c r="C1267" s="22"/>
      <c r="F1267" s="22"/>
      <c r="I1267" s="22"/>
      <c r="L1267" s="22"/>
      <c r="O1267" s="22"/>
    </row>
    <row r="1268" spans="1:15" x14ac:dyDescent="0.25">
      <c r="A1268" s="24"/>
      <c r="C1268" s="22"/>
      <c r="F1268" s="22"/>
      <c r="I1268" s="22"/>
      <c r="L1268" s="22"/>
      <c r="O1268" s="22"/>
    </row>
    <row r="1269" spans="1:15" x14ac:dyDescent="0.25">
      <c r="A1269" s="24"/>
      <c r="C1269" s="22"/>
      <c r="F1269" s="22"/>
      <c r="I1269" s="22"/>
      <c r="L1269" s="22"/>
      <c r="O1269" s="22"/>
    </row>
    <row r="1270" spans="1:15" x14ac:dyDescent="0.25">
      <c r="A1270" s="24"/>
      <c r="C1270" s="22"/>
      <c r="F1270" s="22"/>
      <c r="I1270" s="22"/>
      <c r="L1270" s="22"/>
      <c r="O1270" s="22"/>
    </row>
    <row r="1271" spans="1:15" x14ac:dyDescent="0.25">
      <c r="A1271" s="24"/>
      <c r="C1271" s="22"/>
      <c r="F1271" s="22"/>
      <c r="I1271" s="22"/>
      <c r="L1271" s="22"/>
      <c r="O1271" s="22"/>
    </row>
    <row r="1272" spans="1:15" x14ac:dyDescent="0.25">
      <c r="A1272" s="24"/>
      <c r="C1272" s="22"/>
      <c r="F1272" s="22"/>
      <c r="I1272" s="22"/>
      <c r="L1272" s="22"/>
      <c r="O1272" s="22"/>
    </row>
    <row r="1273" spans="1:15" x14ac:dyDescent="0.25">
      <c r="A1273" s="24"/>
      <c r="C1273" s="22"/>
      <c r="F1273" s="22"/>
      <c r="I1273" s="22"/>
      <c r="L1273" s="22"/>
      <c r="O1273" s="22"/>
    </row>
    <row r="1274" spans="1:15" x14ac:dyDescent="0.25">
      <c r="A1274" s="24"/>
      <c r="C1274" s="22"/>
      <c r="F1274" s="22"/>
      <c r="I1274" s="22"/>
      <c r="L1274" s="22"/>
      <c r="O1274" s="22"/>
    </row>
    <row r="1275" spans="1:15" x14ac:dyDescent="0.25">
      <c r="A1275" s="24"/>
      <c r="C1275" s="22"/>
      <c r="F1275" s="22"/>
      <c r="I1275" s="22"/>
      <c r="L1275" s="22"/>
      <c r="O1275" s="22"/>
    </row>
    <row r="1276" spans="1:15" x14ac:dyDescent="0.25">
      <c r="A1276" s="24"/>
      <c r="C1276" s="22"/>
      <c r="F1276" s="22"/>
      <c r="I1276" s="22"/>
      <c r="L1276" s="22"/>
      <c r="O1276" s="22"/>
    </row>
    <row r="1277" spans="1:15" x14ac:dyDescent="0.25">
      <c r="A1277" s="24"/>
      <c r="C1277" s="22"/>
      <c r="F1277" s="22"/>
      <c r="I1277" s="22"/>
      <c r="L1277" s="22"/>
      <c r="O1277" s="22"/>
    </row>
    <row r="1278" spans="1:15" x14ac:dyDescent="0.25">
      <c r="A1278" s="24"/>
      <c r="C1278" s="22"/>
      <c r="F1278" s="22"/>
      <c r="I1278" s="22"/>
      <c r="L1278" s="22"/>
      <c r="O1278" s="22"/>
    </row>
    <row r="1279" spans="1:15" x14ac:dyDescent="0.25">
      <c r="A1279" s="24"/>
      <c r="C1279" s="22"/>
      <c r="F1279" s="22"/>
      <c r="I1279" s="22"/>
      <c r="L1279" s="22"/>
      <c r="O1279" s="22"/>
    </row>
    <row r="1280" spans="1:15" x14ac:dyDescent="0.25">
      <c r="A1280" s="24"/>
      <c r="C1280" s="22"/>
      <c r="F1280" s="22"/>
      <c r="I1280" s="22"/>
      <c r="L1280" s="22"/>
      <c r="O1280" s="22"/>
    </row>
    <row r="1281" spans="1:15" x14ac:dyDescent="0.25">
      <c r="A1281" s="24"/>
      <c r="C1281" s="22"/>
      <c r="F1281" s="22"/>
      <c r="I1281" s="22"/>
      <c r="L1281" s="22"/>
      <c r="O1281" s="22"/>
    </row>
    <row r="1282" spans="1:15" x14ac:dyDescent="0.25">
      <c r="A1282" s="24"/>
      <c r="C1282" s="22"/>
      <c r="F1282" s="22"/>
      <c r="I1282" s="22"/>
      <c r="L1282" s="22"/>
      <c r="O1282" s="22"/>
    </row>
    <row r="1283" spans="1:15" x14ac:dyDescent="0.25">
      <c r="A1283" s="24"/>
      <c r="C1283" s="22"/>
      <c r="F1283" s="22"/>
      <c r="I1283" s="22"/>
      <c r="L1283" s="22"/>
      <c r="O1283" s="22"/>
    </row>
    <row r="1284" spans="1:15" x14ac:dyDescent="0.25">
      <c r="A1284" s="24"/>
      <c r="C1284" s="22"/>
      <c r="F1284" s="22"/>
      <c r="I1284" s="22"/>
      <c r="L1284" s="22"/>
      <c r="O1284" s="22"/>
    </row>
    <row r="1285" spans="1:15" x14ac:dyDescent="0.25">
      <c r="A1285" s="24"/>
      <c r="C1285" s="22"/>
      <c r="F1285" s="22"/>
      <c r="I1285" s="22"/>
      <c r="L1285" s="22"/>
      <c r="O1285" s="22"/>
    </row>
    <row r="1286" spans="1:15" x14ac:dyDescent="0.25">
      <c r="A1286" s="24"/>
      <c r="C1286" s="22"/>
      <c r="F1286" s="22"/>
      <c r="I1286" s="22"/>
      <c r="L1286" s="22"/>
      <c r="O1286" s="22"/>
    </row>
    <row r="1287" spans="1:15" x14ac:dyDescent="0.25">
      <c r="A1287" s="24"/>
      <c r="C1287" s="22"/>
      <c r="F1287" s="22"/>
      <c r="I1287" s="22"/>
      <c r="L1287" s="22"/>
      <c r="O1287" s="22"/>
    </row>
    <row r="1288" spans="1:15" x14ac:dyDescent="0.25">
      <c r="A1288" s="24"/>
      <c r="C1288" s="22"/>
      <c r="F1288" s="22"/>
      <c r="I1288" s="22"/>
      <c r="L1288" s="22"/>
      <c r="O1288" s="22"/>
    </row>
    <row r="1289" spans="1:15" x14ac:dyDescent="0.25">
      <c r="A1289" s="24"/>
      <c r="C1289" s="22"/>
      <c r="F1289" s="22"/>
      <c r="I1289" s="22"/>
      <c r="L1289" s="22"/>
      <c r="O1289" s="22"/>
    </row>
    <row r="1290" spans="1:15" x14ac:dyDescent="0.25">
      <c r="A1290" s="24"/>
      <c r="C1290" s="22"/>
      <c r="F1290" s="22"/>
      <c r="I1290" s="22"/>
      <c r="L1290" s="22"/>
      <c r="O1290" s="22"/>
    </row>
    <row r="1291" spans="1:15" x14ac:dyDescent="0.25">
      <c r="A1291" s="24"/>
      <c r="C1291" s="22"/>
      <c r="F1291" s="22"/>
      <c r="I1291" s="22"/>
      <c r="L1291" s="22"/>
      <c r="O1291" s="22"/>
    </row>
    <row r="1292" spans="1:15" x14ac:dyDescent="0.25">
      <c r="A1292" s="24"/>
      <c r="C1292" s="22"/>
      <c r="F1292" s="22"/>
      <c r="I1292" s="22"/>
      <c r="L1292" s="22"/>
      <c r="O1292" s="22"/>
    </row>
    <row r="1293" spans="1:15" x14ac:dyDescent="0.25">
      <c r="A1293" s="24"/>
      <c r="C1293" s="22"/>
      <c r="F1293" s="22"/>
      <c r="I1293" s="22"/>
      <c r="L1293" s="22"/>
      <c r="O1293" s="22"/>
    </row>
    <row r="1294" spans="1:15" x14ac:dyDescent="0.25">
      <c r="A1294" s="24"/>
      <c r="C1294" s="22"/>
      <c r="F1294" s="22"/>
      <c r="I1294" s="22"/>
      <c r="L1294" s="22"/>
      <c r="O1294" s="22"/>
    </row>
    <row r="1295" spans="1:15" x14ac:dyDescent="0.25">
      <c r="A1295" s="24"/>
      <c r="C1295" s="22"/>
      <c r="F1295" s="22"/>
      <c r="I1295" s="22"/>
      <c r="L1295" s="22"/>
      <c r="O1295" s="22"/>
    </row>
    <row r="1296" spans="1:15" x14ac:dyDescent="0.25">
      <c r="A1296" s="24"/>
      <c r="C1296" s="22"/>
      <c r="F1296" s="22"/>
      <c r="I1296" s="22"/>
      <c r="L1296" s="22"/>
      <c r="O1296" s="22"/>
    </row>
    <row r="1297" spans="1:15" x14ac:dyDescent="0.25">
      <c r="A1297" s="24"/>
      <c r="C1297" s="22"/>
      <c r="F1297" s="22"/>
      <c r="I1297" s="22"/>
      <c r="L1297" s="22"/>
      <c r="O1297" s="22"/>
    </row>
    <row r="1298" spans="1:15" x14ac:dyDescent="0.25">
      <c r="A1298" s="24"/>
      <c r="C1298" s="22"/>
      <c r="F1298" s="22"/>
      <c r="I1298" s="22"/>
      <c r="L1298" s="22"/>
      <c r="O1298" s="22"/>
    </row>
    <row r="1299" spans="1:15" x14ac:dyDescent="0.25">
      <c r="A1299" s="24"/>
      <c r="C1299" s="22"/>
      <c r="F1299" s="22"/>
      <c r="I1299" s="22"/>
      <c r="L1299" s="22"/>
      <c r="O1299" s="22"/>
    </row>
    <row r="1300" spans="1:15" x14ac:dyDescent="0.25">
      <c r="A1300" s="24"/>
      <c r="C1300" s="22"/>
      <c r="F1300" s="22"/>
      <c r="I1300" s="22"/>
      <c r="L1300" s="22"/>
      <c r="O1300" s="22"/>
    </row>
    <row r="1301" spans="1:15" x14ac:dyDescent="0.25">
      <c r="A1301" s="24"/>
      <c r="C1301" s="22"/>
      <c r="F1301" s="22"/>
      <c r="I1301" s="22"/>
      <c r="L1301" s="22"/>
      <c r="O1301" s="22"/>
    </row>
    <row r="1302" spans="1:15" x14ac:dyDescent="0.25">
      <c r="A1302" s="24"/>
      <c r="C1302" s="22"/>
      <c r="F1302" s="22"/>
      <c r="I1302" s="22"/>
      <c r="L1302" s="22"/>
      <c r="O1302" s="22"/>
    </row>
    <row r="1303" spans="1:15" x14ac:dyDescent="0.25">
      <c r="A1303" s="24"/>
      <c r="C1303" s="22"/>
      <c r="F1303" s="22"/>
      <c r="I1303" s="22"/>
      <c r="L1303" s="22"/>
      <c r="O1303" s="22"/>
    </row>
    <row r="1304" spans="1:15" x14ac:dyDescent="0.25">
      <c r="A1304" s="24"/>
      <c r="C1304" s="22"/>
      <c r="F1304" s="22"/>
      <c r="I1304" s="22"/>
      <c r="L1304" s="22"/>
      <c r="O1304" s="22"/>
    </row>
    <row r="1305" spans="1:15" x14ac:dyDescent="0.25">
      <c r="A1305" s="24"/>
      <c r="C1305" s="22"/>
      <c r="F1305" s="22"/>
      <c r="I1305" s="22"/>
      <c r="L1305" s="22"/>
      <c r="O1305" s="22"/>
    </row>
    <row r="1306" spans="1:15" x14ac:dyDescent="0.25">
      <c r="A1306" s="24"/>
      <c r="C1306" s="22"/>
      <c r="F1306" s="22"/>
      <c r="I1306" s="22"/>
      <c r="L1306" s="22"/>
      <c r="O1306" s="22"/>
    </row>
    <row r="1307" spans="1:15" x14ac:dyDescent="0.25">
      <c r="A1307" s="24"/>
      <c r="C1307" s="22"/>
      <c r="F1307" s="22"/>
      <c r="I1307" s="22"/>
      <c r="L1307" s="22"/>
      <c r="O1307" s="22"/>
    </row>
    <row r="1308" spans="1:15" x14ac:dyDescent="0.25">
      <c r="A1308" s="24"/>
      <c r="C1308" s="22"/>
      <c r="F1308" s="22"/>
      <c r="I1308" s="22"/>
      <c r="L1308" s="22"/>
      <c r="O1308" s="22"/>
    </row>
    <row r="1309" spans="1:15" x14ac:dyDescent="0.25">
      <c r="A1309" s="24"/>
      <c r="C1309" s="22"/>
      <c r="F1309" s="22"/>
      <c r="I1309" s="22"/>
      <c r="L1309" s="22"/>
      <c r="O1309" s="22"/>
    </row>
    <row r="1310" spans="1:15" x14ac:dyDescent="0.25">
      <c r="A1310" s="24"/>
      <c r="C1310" s="22"/>
      <c r="F1310" s="22"/>
      <c r="I1310" s="22"/>
      <c r="L1310" s="22"/>
      <c r="O1310" s="22"/>
    </row>
    <row r="1311" spans="1:15" x14ac:dyDescent="0.25">
      <c r="A1311" s="24"/>
      <c r="C1311" s="22"/>
      <c r="F1311" s="22"/>
      <c r="I1311" s="22"/>
      <c r="L1311" s="22"/>
      <c r="O1311" s="22"/>
    </row>
    <row r="1312" spans="1:15" x14ac:dyDescent="0.25">
      <c r="A1312" s="24"/>
      <c r="C1312" s="22"/>
      <c r="F1312" s="22"/>
      <c r="I1312" s="22"/>
      <c r="L1312" s="22"/>
      <c r="O1312" s="22"/>
    </row>
    <row r="1313" spans="1:15" x14ac:dyDescent="0.25">
      <c r="A1313" s="24"/>
      <c r="C1313" s="22"/>
      <c r="F1313" s="22"/>
      <c r="I1313" s="22"/>
      <c r="L1313" s="22"/>
      <c r="O1313" s="22"/>
    </row>
    <row r="1314" spans="1:15" x14ac:dyDescent="0.25">
      <c r="A1314" s="24"/>
      <c r="C1314" s="22"/>
      <c r="F1314" s="22"/>
      <c r="I1314" s="22"/>
      <c r="L1314" s="22"/>
      <c r="O1314" s="22"/>
    </row>
    <row r="1315" spans="1:15" x14ac:dyDescent="0.25">
      <c r="A1315" s="24"/>
      <c r="C1315" s="22"/>
      <c r="F1315" s="22"/>
      <c r="I1315" s="22"/>
      <c r="L1315" s="22"/>
      <c r="O1315" s="22"/>
    </row>
    <row r="1316" spans="1:15" x14ac:dyDescent="0.25">
      <c r="A1316" s="24"/>
      <c r="C1316" s="22"/>
      <c r="F1316" s="22"/>
      <c r="I1316" s="22"/>
      <c r="L1316" s="22"/>
      <c r="O1316" s="22"/>
    </row>
    <row r="1317" spans="1:15" x14ac:dyDescent="0.25">
      <c r="A1317" s="24"/>
      <c r="C1317" s="22"/>
      <c r="F1317" s="22"/>
      <c r="I1317" s="22"/>
      <c r="L1317" s="22"/>
      <c r="O1317" s="22"/>
    </row>
    <row r="1318" spans="1:15" x14ac:dyDescent="0.25">
      <c r="A1318" s="24"/>
      <c r="C1318" s="22"/>
      <c r="F1318" s="22"/>
      <c r="I1318" s="22"/>
      <c r="L1318" s="22"/>
      <c r="O1318" s="22"/>
    </row>
    <row r="1319" spans="1:15" x14ac:dyDescent="0.25">
      <c r="A1319" s="24"/>
      <c r="C1319" s="22"/>
      <c r="F1319" s="22"/>
      <c r="I1319" s="22"/>
      <c r="L1319" s="22"/>
      <c r="O1319" s="22"/>
    </row>
    <row r="1320" spans="1:15" x14ac:dyDescent="0.25">
      <c r="A1320" s="24"/>
      <c r="C1320" s="22"/>
      <c r="F1320" s="22"/>
      <c r="I1320" s="22"/>
      <c r="L1320" s="22"/>
      <c r="O1320" s="22"/>
    </row>
    <row r="1321" spans="1:15" x14ac:dyDescent="0.25">
      <c r="A1321" s="24"/>
      <c r="C1321" s="22"/>
      <c r="F1321" s="22"/>
      <c r="I1321" s="22"/>
      <c r="L1321" s="22"/>
      <c r="O1321" s="22"/>
    </row>
    <row r="1322" spans="1:15" x14ac:dyDescent="0.25">
      <c r="A1322" s="24"/>
      <c r="C1322" s="22"/>
      <c r="F1322" s="22"/>
      <c r="I1322" s="22"/>
      <c r="L1322" s="22"/>
      <c r="O1322" s="22"/>
    </row>
    <row r="1323" spans="1:15" x14ac:dyDescent="0.25">
      <c r="A1323" s="24"/>
      <c r="C1323" s="22"/>
      <c r="F1323" s="22"/>
      <c r="I1323" s="22"/>
      <c r="L1323" s="22"/>
      <c r="O1323" s="22"/>
    </row>
    <row r="1324" spans="1:15" x14ac:dyDescent="0.25">
      <c r="A1324" s="24"/>
      <c r="C1324" s="22"/>
      <c r="F1324" s="22"/>
      <c r="I1324" s="22"/>
      <c r="L1324" s="22"/>
      <c r="O1324" s="22"/>
    </row>
    <row r="1325" spans="1:15" x14ac:dyDescent="0.25">
      <c r="A1325" s="24"/>
      <c r="C1325" s="22"/>
      <c r="F1325" s="22"/>
      <c r="I1325" s="22"/>
      <c r="L1325" s="22"/>
      <c r="O1325" s="22"/>
    </row>
    <row r="1326" spans="1:15" x14ac:dyDescent="0.25">
      <c r="A1326" s="24"/>
      <c r="C1326" s="22"/>
      <c r="F1326" s="22"/>
      <c r="I1326" s="22"/>
      <c r="L1326" s="22"/>
      <c r="O1326" s="22"/>
    </row>
    <row r="1327" spans="1:15" x14ac:dyDescent="0.25">
      <c r="A1327" s="24"/>
      <c r="C1327" s="22"/>
      <c r="F1327" s="22"/>
      <c r="I1327" s="22"/>
      <c r="L1327" s="22"/>
      <c r="O1327" s="22"/>
    </row>
    <row r="1328" spans="1:15" x14ac:dyDescent="0.25">
      <c r="A1328" s="24"/>
      <c r="C1328" s="22"/>
      <c r="F1328" s="22"/>
      <c r="I1328" s="22"/>
      <c r="L1328" s="22"/>
      <c r="O1328" s="22"/>
    </row>
    <row r="1329" spans="1:15" x14ac:dyDescent="0.25">
      <c r="A1329" s="24"/>
      <c r="C1329" s="22"/>
      <c r="F1329" s="22"/>
      <c r="I1329" s="22"/>
      <c r="L1329" s="22"/>
      <c r="O1329" s="22"/>
    </row>
    <row r="1330" spans="1:15" x14ac:dyDescent="0.25">
      <c r="A1330" s="24"/>
      <c r="C1330" s="22"/>
      <c r="F1330" s="22"/>
      <c r="I1330" s="22"/>
      <c r="L1330" s="22"/>
      <c r="O1330" s="22"/>
    </row>
    <row r="1331" spans="1:15" x14ac:dyDescent="0.25">
      <c r="A1331" s="24"/>
      <c r="C1331" s="22"/>
      <c r="F1331" s="22"/>
      <c r="I1331" s="22"/>
      <c r="L1331" s="22"/>
      <c r="O1331" s="22"/>
    </row>
    <row r="1332" spans="1:15" x14ac:dyDescent="0.25">
      <c r="A1332" s="24"/>
      <c r="C1332" s="22"/>
      <c r="F1332" s="22"/>
      <c r="I1332" s="22"/>
      <c r="L1332" s="22"/>
      <c r="O1332" s="22"/>
    </row>
    <row r="1333" spans="1:15" x14ac:dyDescent="0.25">
      <c r="A1333" s="24"/>
      <c r="C1333" s="22"/>
      <c r="F1333" s="22"/>
      <c r="I1333" s="22"/>
      <c r="L1333" s="22"/>
      <c r="O1333" s="22"/>
    </row>
    <row r="1334" spans="1:15" x14ac:dyDescent="0.25">
      <c r="A1334" s="24"/>
      <c r="C1334" s="22"/>
      <c r="F1334" s="22"/>
      <c r="I1334" s="22"/>
      <c r="L1334" s="22"/>
      <c r="O1334" s="22"/>
    </row>
    <row r="1335" spans="1:15" x14ac:dyDescent="0.25">
      <c r="A1335" s="24"/>
      <c r="C1335" s="22"/>
      <c r="F1335" s="22"/>
      <c r="I1335" s="22"/>
      <c r="L1335" s="22"/>
      <c r="O1335" s="22"/>
    </row>
    <row r="1336" spans="1:15" x14ac:dyDescent="0.25">
      <c r="A1336" s="24"/>
      <c r="C1336" s="22"/>
      <c r="F1336" s="22"/>
      <c r="I1336" s="22"/>
      <c r="L1336" s="22"/>
      <c r="O1336" s="22"/>
    </row>
    <row r="1337" spans="1:15" x14ac:dyDescent="0.25">
      <c r="A1337" s="24"/>
      <c r="C1337" s="22"/>
      <c r="F1337" s="22"/>
      <c r="I1337" s="22"/>
      <c r="L1337" s="22"/>
      <c r="O1337" s="22"/>
    </row>
    <row r="1338" spans="1:15" x14ac:dyDescent="0.25">
      <c r="A1338" s="24"/>
      <c r="C1338" s="22"/>
      <c r="F1338" s="22"/>
      <c r="I1338" s="22"/>
      <c r="L1338" s="22"/>
      <c r="O1338" s="22"/>
    </row>
    <row r="1339" spans="1:15" x14ac:dyDescent="0.25">
      <c r="A1339" s="24"/>
      <c r="C1339" s="22"/>
      <c r="F1339" s="22"/>
      <c r="I1339" s="22"/>
      <c r="L1339" s="22"/>
      <c r="O1339" s="22"/>
    </row>
    <row r="1340" spans="1:15" x14ac:dyDescent="0.25">
      <c r="A1340" s="24"/>
      <c r="C1340" s="22"/>
      <c r="F1340" s="22"/>
      <c r="I1340" s="22"/>
      <c r="L1340" s="22"/>
      <c r="O1340" s="22"/>
    </row>
    <row r="1341" spans="1:15" x14ac:dyDescent="0.25">
      <c r="A1341" s="24"/>
      <c r="C1341" s="22"/>
      <c r="F1341" s="22"/>
      <c r="I1341" s="22"/>
      <c r="L1341" s="22"/>
      <c r="O1341" s="22"/>
    </row>
    <row r="1342" spans="1:15" x14ac:dyDescent="0.25">
      <c r="A1342" s="24"/>
      <c r="C1342" s="22"/>
      <c r="F1342" s="22"/>
      <c r="I1342" s="22"/>
      <c r="L1342" s="22"/>
      <c r="O1342" s="22"/>
    </row>
    <row r="1343" spans="1:15" x14ac:dyDescent="0.25">
      <c r="A1343" s="24"/>
      <c r="C1343" s="22"/>
      <c r="F1343" s="22"/>
      <c r="I1343" s="22"/>
      <c r="L1343" s="22"/>
      <c r="O1343" s="22"/>
    </row>
    <row r="1344" spans="1:15" x14ac:dyDescent="0.25">
      <c r="A1344" s="24"/>
      <c r="C1344" s="22"/>
      <c r="F1344" s="22"/>
      <c r="I1344" s="22"/>
      <c r="L1344" s="22"/>
      <c r="O1344" s="22"/>
    </row>
    <row r="1345" spans="1:15" x14ac:dyDescent="0.25">
      <c r="A1345" s="24"/>
      <c r="C1345" s="22"/>
      <c r="F1345" s="22"/>
      <c r="I1345" s="22"/>
      <c r="L1345" s="22"/>
      <c r="O1345" s="22"/>
    </row>
    <row r="1346" spans="1:15" x14ac:dyDescent="0.25">
      <c r="A1346" s="24"/>
      <c r="C1346" s="22"/>
      <c r="F1346" s="22"/>
      <c r="I1346" s="22"/>
      <c r="L1346" s="22"/>
      <c r="O1346" s="22"/>
    </row>
    <row r="1347" spans="1:15" x14ac:dyDescent="0.25">
      <c r="A1347" s="24"/>
      <c r="C1347" s="22"/>
      <c r="F1347" s="22"/>
      <c r="I1347" s="22"/>
      <c r="L1347" s="22"/>
      <c r="O1347" s="22"/>
    </row>
    <row r="1348" spans="1:15" x14ac:dyDescent="0.25">
      <c r="A1348" s="24"/>
      <c r="C1348" s="22"/>
      <c r="F1348" s="22"/>
      <c r="I1348" s="22"/>
      <c r="L1348" s="22"/>
      <c r="O1348" s="22"/>
    </row>
    <row r="1349" spans="1:15" x14ac:dyDescent="0.25">
      <c r="A1349" s="24"/>
      <c r="C1349" s="22"/>
      <c r="F1349" s="22"/>
      <c r="I1349" s="22"/>
      <c r="L1349" s="22"/>
      <c r="O1349" s="22"/>
    </row>
    <row r="1350" spans="1:15" x14ac:dyDescent="0.25">
      <c r="A1350" s="24"/>
      <c r="C1350" s="22"/>
      <c r="F1350" s="22"/>
      <c r="I1350" s="22"/>
      <c r="L1350" s="22"/>
      <c r="O1350" s="22"/>
    </row>
    <row r="1351" spans="1:15" x14ac:dyDescent="0.25">
      <c r="A1351" s="24"/>
      <c r="C1351" s="22"/>
      <c r="F1351" s="22"/>
      <c r="I1351" s="22"/>
      <c r="L1351" s="22"/>
      <c r="O1351" s="22"/>
    </row>
    <row r="1352" spans="1:15" x14ac:dyDescent="0.25">
      <c r="A1352" s="24"/>
      <c r="C1352" s="22"/>
      <c r="F1352" s="22"/>
      <c r="I1352" s="22"/>
      <c r="L1352" s="22"/>
      <c r="O1352" s="22"/>
    </row>
    <row r="1353" spans="1:15" x14ac:dyDescent="0.25">
      <c r="A1353" s="24"/>
      <c r="C1353" s="22"/>
      <c r="F1353" s="22"/>
      <c r="I1353" s="22"/>
      <c r="L1353" s="22"/>
      <c r="O1353" s="22"/>
    </row>
    <row r="1354" spans="1:15" x14ac:dyDescent="0.25">
      <c r="A1354" s="24"/>
      <c r="C1354" s="22"/>
      <c r="F1354" s="22"/>
      <c r="I1354" s="22"/>
      <c r="L1354" s="22"/>
      <c r="O1354" s="22"/>
    </row>
    <row r="1355" spans="1:15" x14ac:dyDescent="0.25">
      <c r="A1355" s="24"/>
      <c r="C1355" s="22"/>
      <c r="F1355" s="22"/>
      <c r="I1355" s="22"/>
      <c r="L1355" s="22"/>
      <c r="O1355" s="22"/>
    </row>
    <row r="1356" spans="1:15" x14ac:dyDescent="0.25">
      <c r="A1356" s="24"/>
      <c r="C1356" s="22"/>
      <c r="F1356" s="22"/>
      <c r="I1356" s="22"/>
      <c r="L1356" s="22"/>
      <c r="O1356" s="22"/>
    </row>
    <row r="1357" spans="1:15" x14ac:dyDescent="0.25">
      <c r="A1357" s="24"/>
      <c r="C1357" s="22"/>
      <c r="F1357" s="22"/>
      <c r="I1357" s="22"/>
      <c r="L1357" s="22"/>
      <c r="O1357" s="22"/>
    </row>
    <row r="1358" spans="1:15" x14ac:dyDescent="0.25">
      <c r="A1358" s="24"/>
      <c r="C1358" s="22"/>
      <c r="F1358" s="22"/>
      <c r="I1358" s="22"/>
      <c r="L1358" s="22"/>
      <c r="O1358" s="22"/>
    </row>
    <row r="1359" spans="1:15" x14ac:dyDescent="0.25">
      <c r="A1359" s="24"/>
      <c r="C1359" s="22"/>
      <c r="F1359" s="22"/>
      <c r="I1359" s="22"/>
      <c r="L1359" s="22"/>
      <c r="O1359" s="22"/>
    </row>
    <row r="1360" spans="1:15" x14ac:dyDescent="0.25">
      <c r="A1360" s="24"/>
      <c r="C1360" s="22"/>
      <c r="F1360" s="22"/>
      <c r="I1360" s="22"/>
      <c r="L1360" s="22"/>
      <c r="O1360" s="22"/>
    </row>
    <row r="1361" spans="1:15" x14ac:dyDescent="0.25">
      <c r="A1361" s="24"/>
      <c r="C1361" s="22"/>
      <c r="F1361" s="22"/>
      <c r="I1361" s="22"/>
      <c r="L1361" s="22"/>
      <c r="O1361" s="22"/>
    </row>
    <row r="1362" spans="1:15" x14ac:dyDescent="0.25">
      <c r="A1362" s="24"/>
      <c r="C1362" s="22"/>
      <c r="F1362" s="22"/>
      <c r="I1362" s="22"/>
      <c r="L1362" s="22"/>
      <c r="O1362" s="22"/>
    </row>
    <row r="1363" spans="1:15" x14ac:dyDescent="0.25">
      <c r="A1363" s="24"/>
      <c r="C1363" s="22"/>
      <c r="F1363" s="22"/>
      <c r="I1363" s="22"/>
      <c r="L1363" s="22"/>
      <c r="O1363" s="22"/>
    </row>
    <row r="1364" spans="1:15" x14ac:dyDescent="0.25">
      <c r="A1364" s="24"/>
      <c r="C1364" s="22"/>
      <c r="F1364" s="22"/>
      <c r="I1364" s="22"/>
      <c r="L1364" s="22"/>
      <c r="O1364" s="22"/>
    </row>
    <row r="1365" spans="1:15" x14ac:dyDescent="0.25">
      <c r="A1365" s="24"/>
      <c r="C1365" s="22"/>
      <c r="F1365" s="22"/>
      <c r="I1365" s="22"/>
      <c r="L1365" s="22"/>
      <c r="O1365" s="22"/>
    </row>
    <row r="1366" spans="1:15" x14ac:dyDescent="0.25">
      <c r="A1366" s="24"/>
      <c r="C1366" s="22"/>
      <c r="F1366" s="22"/>
      <c r="I1366" s="22"/>
      <c r="L1366" s="22"/>
      <c r="O1366" s="22"/>
    </row>
    <row r="1367" spans="1:15" x14ac:dyDescent="0.25">
      <c r="A1367" s="24"/>
      <c r="C1367" s="22"/>
      <c r="F1367" s="22"/>
      <c r="I1367" s="22"/>
      <c r="L1367" s="22"/>
      <c r="O1367" s="22"/>
    </row>
    <row r="1368" spans="1:15" x14ac:dyDescent="0.25">
      <c r="A1368" s="24"/>
      <c r="C1368" s="22"/>
      <c r="F1368" s="22"/>
      <c r="I1368" s="22"/>
      <c r="L1368" s="22"/>
      <c r="O1368" s="22"/>
    </row>
    <row r="1369" spans="1:15" x14ac:dyDescent="0.25">
      <c r="A1369" s="24"/>
      <c r="C1369" s="22"/>
      <c r="F1369" s="22"/>
      <c r="I1369" s="22"/>
      <c r="L1369" s="22"/>
      <c r="O1369" s="22"/>
    </row>
    <row r="1370" spans="1:15" x14ac:dyDescent="0.25">
      <c r="A1370" s="24"/>
      <c r="C1370" s="22"/>
      <c r="F1370" s="22"/>
      <c r="I1370" s="22"/>
      <c r="L1370" s="22"/>
      <c r="O1370" s="22"/>
    </row>
    <row r="1371" spans="1:15" x14ac:dyDescent="0.25">
      <c r="A1371" s="24"/>
      <c r="C1371" s="22"/>
      <c r="F1371" s="22"/>
      <c r="I1371" s="22"/>
      <c r="L1371" s="22"/>
      <c r="O1371" s="22"/>
    </row>
    <row r="1372" spans="1:15" x14ac:dyDescent="0.25">
      <c r="A1372" s="24"/>
      <c r="C1372" s="22"/>
      <c r="F1372" s="22"/>
      <c r="I1372" s="22"/>
      <c r="L1372" s="22"/>
      <c r="O1372" s="22"/>
    </row>
    <row r="1373" spans="1:15" x14ac:dyDescent="0.25">
      <c r="A1373" s="24"/>
      <c r="C1373" s="22"/>
      <c r="F1373" s="22"/>
      <c r="I1373" s="22"/>
      <c r="L1373" s="22"/>
      <c r="O1373" s="22"/>
    </row>
    <row r="1374" spans="1:15" x14ac:dyDescent="0.25">
      <c r="A1374" s="24"/>
      <c r="C1374" s="22"/>
      <c r="F1374" s="22"/>
      <c r="I1374" s="22"/>
      <c r="L1374" s="22"/>
      <c r="O1374" s="22"/>
    </row>
    <row r="1375" spans="1:15" x14ac:dyDescent="0.25">
      <c r="A1375" s="24"/>
      <c r="C1375" s="22"/>
      <c r="F1375" s="22"/>
      <c r="I1375" s="22"/>
      <c r="L1375" s="22"/>
      <c r="O1375" s="22"/>
    </row>
    <row r="1376" spans="1:15" x14ac:dyDescent="0.25">
      <c r="A1376" s="24"/>
      <c r="C1376" s="22"/>
      <c r="F1376" s="22"/>
      <c r="I1376" s="22"/>
      <c r="L1376" s="22"/>
      <c r="O1376" s="22"/>
    </row>
    <row r="1377" spans="1:15" x14ac:dyDescent="0.25">
      <c r="A1377" s="24"/>
      <c r="C1377" s="22"/>
      <c r="F1377" s="22"/>
      <c r="I1377" s="22"/>
      <c r="L1377" s="22"/>
      <c r="O1377" s="22"/>
    </row>
    <row r="1378" spans="1:15" x14ac:dyDescent="0.25">
      <c r="A1378" s="24"/>
      <c r="C1378" s="22"/>
      <c r="F1378" s="22"/>
      <c r="I1378" s="22"/>
      <c r="L1378" s="22"/>
      <c r="O1378" s="22"/>
    </row>
    <row r="1379" spans="1:15" x14ac:dyDescent="0.25">
      <c r="A1379" s="24"/>
      <c r="C1379" s="22"/>
      <c r="F1379" s="22"/>
      <c r="I1379" s="22"/>
      <c r="L1379" s="22"/>
      <c r="O1379" s="22"/>
    </row>
    <row r="1380" spans="1:15" x14ac:dyDescent="0.25">
      <c r="A1380" s="24"/>
      <c r="C1380" s="22"/>
      <c r="F1380" s="22"/>
      <c r="I1380" s="22"/>
      <c r="L1380" s="22"/>
      <c r="O1380" s="22"/>
    </row>
    <row r="1381" spans="1:15" x14ac:dyDescent="0.25">
      <c r="A1381" s="24"/>
      <c r="C1381" s="22"/>
      <c r="F1381" s="22"/>
      <c r="I1381" s="22"/>
      <c r="L1381" s="22"/>
      <c r="O1381" s="22"/>
    </row>
    <row r="1382" spans="1:15" x14ac:dyDescent="0.25">
      <c r="A1382" s="24"/>
      <c r="C1382" s="22"/>
      <c r="F1382" s="22"/>
      <c r="I1382" s="22"/>
      <c r="L1382" s="22"/>
      <c r="O1382" s="22"/>
    </row>
    <row r="1383" spans="1:15" x14ac:dyDescent="0.25">
      <c r="A1383" s="24"/>
      <c r="C1383" s="22"/>
      <c r="F1383" s="22"/>
      <c r="I1383" s="22"/>
      <c r="L1383" s="22"/>
      <c r="O1383" s="22"/>
    </row>
    <row r="1384" spans="1:15" x14ac:dyDescent="0.25">
      <c r="A1384" s="24"/>
      <c r="C1384" s="22"/>
      <c r="F1384" s="22"/>
      <c r="I1384" s="22"/>
      <c r="L1384" s="22"/>
      <c r="O1384" s="22"/>
    </row>
    <row r="1385" spans="1:15" x14ac:dyDescent="0.25">
      <c r="A1385" s="24"/>
      <c r="C1385" s="22"/>
      <c r="F1385" s="22"/>
      <c r="I1385" s="22"/>
      <c r="L1385" s="22"/>
      <c r="O1385" s="22"/>
    </row>
    <row r="1386" spans="1:15" x14ac:dyDescent="0.25">
      <c r="A1386" s="24"/>
      <c r="C1386" s="22"/>
      <c r="F1386" s="22"/>
      <c r="I1386" s="22"/>
      <c r="L1386" s="22"/>
      <c r="O1386" s="22"/>
    </row>
    <row r="1387" spans="1:15" x14ac:dyDescent="0.25">
      <c r="A1387" s="24"/>
      <c r="C1387" s="22"/>
      <c r="F1387" s="22"/>
      <c r="I1387" s="22"/>
      <c r="L1387" s="22"/>
      <c r="O1387" s="22"/>
    </row>
    <row r="1388" spans="1:15" x14ac:dyDescent="0.25">
      <c r="A1388" s="24"/>
      <c r="C1388" s="22"/>
      <c r="F1388" s="22"/>
      <c r="I1388" s="22"/>
      <c r="L1388" s="22"/>
      <c r="O1388" s="22"/>
    </row>
    <row r="1389" spans="1:15" x14ac:dyDescent="0.25">
      <c r="A1389" s="24"/>
      <c r="C1389" s="22"/>
      <c r="F1389" s="22"/>
      <c r="I1389" s="22"/>
      <c r="L1389" s="22"/>
      <c r="O1389" s="22"/>
    </row>
    <row r="1390" spans="1:15" x14ac:dyDescent="0.25">
      <c r="A1390" s="24"/>
      <c r="C1390" s="22"/>
      <c r="F1390" s="22"/>
      <c r="I1390" s="22"/>
      <c r="L1390" s="22"/>
      <c r="O1390" s="22"/>
    </row>
    <row r="1391" spans="1:15" x14ac:dyDescent="0.25">
      <c r="A1391" s="24"/>
      <c r="C1391" s="22"/>
      <c r="F1391" s="22"/>
      <c r="I1391" s="22"/>
      <c r="L1391" s="22"/>
      <c r="O1391" s="22"/>
    </row>
    <row r="1392" spans="1:15" x14ac:dyDescent="0.25">
      <c r="A1392" s="24"/>
      <c r="C1392" s="22"/>
      <c r="F1392" s="22"/>
      <c r="I1392" s="22"/>
      <c r="L1392" s="22"/>
      <c r="O1392" s="22"/>
    </row>
    <row r="1393" spans="1:15" x14ac:dyDescent="0.25">
      <c r="A1393" s="24"/>
      <c r="C1393" s="22"/>
      <c r="F1393" s="22"/>
      <c r="I1393" s="22"/>
      <c r="L1393" s="22"/>
      <c r="O1393" s="22"/>
    </row>
    <row r="1394" spans="1:15" x14ac:dyDescent="0.25">
      <c r="A1394" s="24"/>
      <c r="C1394" s="22"/>
      <c r="F1394" s="22"/>
      <c r="I1394" s="22"/>
      <c r="L1394" s="22"/>
      <c r="O1394" s="22"/>
    </row>
    <row r="1395" spans="1:15" x14ac:dyDescent="0.25">
      <c r="A1395" s="24"/>
      <c r="C1395" s="22"/>
      <c r="F1395" s="22"/>
      <c r="I1395" s="22"/>
      <c r="L1395" s="22"/>
      <c r="O1395" s="22"/>
    </row>
    <row r="1396" spans="1:15" x14ac:dyDescent="0.25">
      <c r="A1396" s="24"/>
      <c r="C1396" s="22"/>
      <c r="F1396" s="22"/>
      <c r="I1396" s="22"/>
      <c r="L1396" s="22"/>
      <c r="O1396" s="22"/>
    </row>
    <row r="1397" spans="1:15" x14ac:dyDescent="0.25">
      <c r="A1397" s="24"/>
      <c r="C1397" s="22"/>
      <c r="F1397" s="22"/>
      <c r="I1397" s="22"/>
      <c r="L1397" s="22"/>
      <c r="O1397" s="22"/>
    </row>
    <row r="1398" spans="1:15" x14ac:dyDescent="0.25">
      <c r="A1398" s="24"/>
      <c r="C1398" s="22"/>
      <c r="F1398" s="22"/>
      <c r="I1398" s="22"/>
      <c r="L1398" s="22"/>
      <c r="O1398" s="22"/>
    </row>
    <row r="1399" spans="1:15" x14ac:dyDescent="0.25">
      <c r="A1399" s="24"/>
      <c r="C1399" s="22"/>
      <c r="F1399" s="22"/>
      <c r="I1399" s="22"/>
      <c r="L1399" s="22"/>
      <c r="O1399" s="22"/>
    </row>
    <row r="1400" spans="1:15" x14ac:dyDescent="0.25">
      <c r="A1400" s="24"/>
      <c r="C1400" s="22"/>
      <c r="F1400" s="22"/>
      <c r="I1400" s="22"/>
      <c r="L1400" s="22"/>
      <c r="O1400" s="22"/>
    </row>
    <row r="1401" spans="1:15" x14ac:dyDescent="0.25">
      <c r="A1401" s="24"/>
      <c r="C1401" s="22"/>
      <c r="F1401" s="22"/>
      <c r="I1401" s="22"/>
      <c r="L1401" s="22"/>
      <c r="O1401" s="22"/>
    </row>
    <row r="1402" spans="1:15" x14ac:dyDescent="0.25">
      <c r="A1402" s="24"/>
      <c r="C1402" s="22"/>
      <c r="F1402" s="22"/>
      <c r="I1402" s="22"/>
      <c r="L1402" s="22"/>
      <c r="O1402" s="22"/>
    </row>
    <row r="1403" spans="1:15" x14ac:dyDescent="0.25">
      <c r="A1403" s="24"/>
      <c r="C1403" s="22"/>
      <c r="F1403" s="22"/>
      <c r="I1403" s="22"/>
      <c r="L1403" s="22"/>
      <c r="O1403" s="22"/>
    </row>
    <row r="1404" spans="1:15" x14ac:dyDescent="0.25">
      <c r="A1404" s="24"/>
      <c r="C1404" s="22"/>
      <c r="F1404" s="22"/>
      <c r="I1404" s="22"/>
      <c r="L1404" s="22"/>
      <c r="O1404" s="22"/>
    </row>
    <row r="1405" spans="1:15" x14ac:dyDescent="0.25">
      <c r="A1405" s="24"/>
      <c r="C1405" s="22"/>
      <c r="F1405" s="22"/>
      <c r="I1405" s="22"/>
      <c r="L1405" s="22"/>
      <c r="O1405" s="22"/>
    </row>
    <row r="1406" spans="1:15" x14ac:dyDescent="0.25">
      <c r="A1406" s="24"/>
      <c r="C1406" s="22"/>
      <c r="F1406" s="22"/>
      <c r="I1406" s="22"/>
      <c r="L1406" s="22"/>
      <c r="O1406" s="22"/>
    </row>
    <row r="1407" spans="1:15" x14ac:dyDescent="0.25">
      <c r="A1407" s="24"/>
      <c r="C1407" s="22"/>
      <c r="F1407" s="22"/>
      <c r="I1407" s="22"/>
      <c r="L1407" s="22"/>
      <c r="O1407" s="22"/>
    </row>
    <row r="1408" spans="1:15" x14ac:dyDescent="0.25">
      <c r="A1408" s="24"/>
      <c r="C1408" s="22"/>
      <c r="F1408" s="22"/>
      <c r="I1408" s="22"/>
      <c r="L1408" s="22"/>
      <c r="O1408" s="22"/>
    </row>
    <row r="1409" spans="1:15" x14ac:dyDescent="0.25">
      <c r="A1409" s="24"/>
      <c r="C1409" s="22"/>
      <c r="F1409" s="22"/>
      <c r="I1409" s="22"/>
      <c r="L1409" s="22"/>
      <c r="O1409" s="22"/>
    </row>
    <row r="1410" spans="1:15" x14ac:dyDescent="0.25">
      <c r="A1410" s="24"/>
      <c r="C1410" s="22"/>
      <c r="F1410" s="22"/>
      <c r="I1410" s="22"/>
      <c r="L1410" s="22"/>
      <c r="O1410" s="22"/>
    </row>
    <row r="1411" spans="1:15" x14ac:dyDescent="0.25">
      <c r="A1411" s="24"/>
      <c r="C1411" s="22"/>
      <c r="F1411" s="22"/>
      <c r="I1411" s="22"/>
      <c r="L1411" s="22"/>
      <c r="O1411" s="22"/>
    </row>
    <row r="1412" spans="1:15" x14ac:dyDescent="0.25">
      <c r="A1412" s="24"/>
      <c r="C1412" s="22"/>
      <c r="F1412" s="22"/>
      <c r="I1412" s="22"/>
      <c r="L1412" s="22"/>
      <c r="O1412" s="22"/>
    </row>
    <row r="1413" spans="1:15" x14ac:dyDescent="0.25">
      <c r="A1413" s="24"/>
      <c r="C1413" s="22"/>
      <c r="F1413" s="22"/>
      <c r="I1413" s="22"/>
      <c r="L1413" s="22"/>
      <c r="O1413" s="22"/>
    </row>
    <row r="1414" spans="1:15" x14ac:dyDescent="0.25">
      <c r="A1414" s="24"/>
      <c r="C1414" s="22"/>
      <c r="F1414" s="22"/>
      <c r="I1414" s="22"/>
      <c r="L1414" s="22"/>
      <c r="O1414" s="22"/>
    </row>
    <row r="1415" spans="1:15" x14ac:dyDescent="0.25">
      <c r="A1415" s="24"/>
      <c r="C1415" s="22"/>
      <c r="F1415" s="22"/>
      <c r="I1415" s="22"/>
      <c r="L1415" s="22"/>
      <c r="O1415" s="22"/>
    </row>
    <row r="1416" spans="1:15" x14ac:dyDescent="0.25">
      <c r="A1416" s="24"/>
      <c r="C1416" s="22"/>
      <c r="F1416" s="22"/>
      <c r="I1416" s="22"/>
      <c r="L1416" s="22"/>
      <c r="O1416" s="22"/>
    </row>
    <row r="1417" spans="1:15" x14ac:dyDescent="0.25">
      <c r="A1417" s="24"/>
      <c r="C1417" s="22"/>
      <c r="F1417" s="22"/>
      <c r="I1417" s="22"/>
      <c r="L1417" s="22"/>
      <c r="O1417" s="22"/>
    </row>
    <row r="1418" spans="1:15" x14ac:dyDescent="0.25">
      <c r="A1418" s="24"/>
      <c r="C1418" s="22"/>
      <c r="F1418" s="22"/>
      <c r="I1418" s="22"/>
      <c r="L1418" s="22"/>
      <c r="O1418" s="22"/>
    </row>
    <row r="1419" spans="1:15" x14ac:dyDescent="0.25">
      <c r="A1419" s="24"/>
      <c r="C1419" s="22"/>
      <c r="F1419" s="22"/>
      <c r="I1419" s="22"/>
      <c r="L1419" s="22"/>
      <c r="O1419" s="22"/>
    </row>
    <row r="1420" spans="1:15" x14ac:dyDescent="0.25">
      <c r="A1420" s="24"/>
      <c r="C1420" s="22"/>
      <c r="F1420" s="22"/>
      <c r="I1420" s="22"/>
      <c r="L1420" s="22"/>
      <c r="O1420" s="22"/>
    </row>
    <row r="1421" spans="1:15" x14ac:dyDescent="0.25">
      <c r="A1421" s="24"/>
      <c r="C1421" s="22"/>
      <c r="F1421" s="22"/>
      <c r="I1421" s="22"/>
      <c r="L1421" s="22"/>
      <c r="O1421" s="22"/>
    </row>
    <row r="1422" spans="1:15" x14ac:dyDescent="0.25">
      <c r="A1422" s="24"/>
      <c r="C1422" s="22"/>
      <c r="F1422" s="22"/>
      <c r="I1422" s="22"/>
      <c r="L1422" s="22"/>
      <c r="O1422" s="22"/>
    </row>
    <row r="1423" spans="1:15" x14ac:dyDescent="0.25">
      <c r="A1423" s="24"/>
      <c r="C1423" s="22"/>
      <c r="F1423" s="22"/>
      <c r="I1423" s="22"/>
      <c r="L1423" s="22"/>
      <c r="O1423" s="22"/>
    </row>
    <row r="1424" spans="1:15" x14ac:dyDescent="0.25">
      <c r="A1424" s="24"/>
      <c r="C1424" s="22"/>
      <c r="F1424" s="22"/>
      <c r="I1424" s="22"/>
      <c r="L1424" s="22"/>
      <c r="O1424" s="22"/>
    </row>
    <row r="1425" spans="1:15" x14ac:dyDescent="0.25">
      <c r="A1425" s="24"/>
      <c r="C1425" s="22"/>
      <c r="F1425" s="22"/>
      <c r="I1425" s="22"/>
      <c r="L1425" s="22"/>
      <c r="O1425" s="22"/>
    </row>
    <row r="1426" spans="1:15" x14ac:dyDescent="0.25">
      <c r="A1426" s="24"/>
      <c r="C1426" s="22"/>
      <c r="F1426" s="22"/>
      <c r="I1426" s="22"/>
      <c r="L1426" s="22"/>
      <c r="O1426" s="22"/>
    </row>
    <row r="1427" spans="1:15" x14ac:dyDescent="0.25">
      <c r="A1427" s="24"/>
      <c r="C1427" s="22"/>
      <c r="F1427" s="22"/>
      <c r="I1427" s="22"/>
      <c r="L1427" s="22"/>
      <c r="O1427" s="22"/>
    </row>
    <row r="1428" spans="1:15" x14ac:dyDescent="0.25">
      <c r="A1428" s="24"/>
      <c r="C1428" s="22"/>
      <c r="F1428" s="22"/>
      <c r="I1428" s="22"/>
      <c r="L1428" s="22"/>
      <c r="O1428" s="22"/>
    </row>
    <row r="1429" spans="1:15" x14ac:dyDescent="0.25">
      <c r="A1429" s="24"/>
      <c r="C1429" s="22"/>
      <c r="F1429" s="22"/>
      <c r="I1429" s="22"/>
      <c r="L1429" s="22"/>
      <c r="O1429" s="22"/>
    </row>
    <row r="1430" spans="1:15" x14ac:dyDescent="0.25">
      <c r="A1430" s="24"/>
      <c r="C1430" s="22"/>
      <c r="F1430" s="22"/>
      <c r="I1430" s="22"/>
      <c r="L1430" s="22"/>
      <c r="O1430" s="22"/>
    </row>
    <row r="1431" spans="1:15" x14ac:dyDescent="0.25">
      <c r="A1431" s="24"/>
      <c r="C1431" s="22"/>
      <c r="F1431" s="22"/>
      <c r="I1431" s="22"/>
      <c r="L1431" s="22"/>
      <c r="O1431" s="22"/>
    </row>
    <row r="1432" spans="1:15" x14ac:dyDescent="0.25">
      <c r="A1432" s="24"/>
      <c r="C1432" s="22"/>
      <c r="F1432" s="22"/>
      <c r="I1432" s="22"/>
      <c r="L1432" s="22"/>
      <c r="O1432" s="22"/>
    </row>
    <row r="1433" spans="1:15" x14ac:dyDescent="0.25">
      <c r="A1433" s="24"/>
      <c r="C1433" s="22"/>
      <c r="F1433" s="22"/>
      <c r="I1433" s="22"/>
      <c r="L1433" s="22"/>
      <c r="O1433" s="22"/>
    </row>
    <row r="1434" spans="1:15" x14ac:dyDescent="0.25">
      <c r="A1434" s="24"/>
      <c r="C1434" s="22"/>
      <c r="F1434" s="22"/>
      <c r="I1434" s="22"/>
      <c r="L1434" s="22"/>
      <c r="O1434" s="22"/>
    </row>
    <row r="1435" spans="1:15" x14ac:dyDescent="0.25">
      <c r="A1435" s="24"/>
      <c r="C1435" s="22"/>
      <c r="F1435" s="22"/>
      <c r="I1435" s="22"/>
      <c r="L1435" s="22"/>
      <c r="O1435" s="22"/>
    </row>
    <row r="1436" spans="1:15" x14ac:dyDescent="0.25">
      <c r="A1436" s="24"/>
      <c r="C1436" s="22"/>
      <c r="F1436" s="22"/>
      <c r="I1436" s="22"/>
      <c r="L1436" s="22"/>
      <c r="O1436" s="22"/>
    </row>
    <row r="1437" spans="1:15" x14ac:dyDescent="0.25">
      <c r="A1437" s="24"/>
      <c r="C1437" s="22"/>
      <c r="F1437" s="22"/>
      <c r="I1437" s="22"/>
      <c r="L1437" s="22"/>
      <c r="O1437" s="22"/>
    </row>
    <row r="1438" spans="1:15" x14ac:dyDescent="0.25">
      <c r="A1438" s="24"/>
      <c r="C1438" s="22"/>
      <c r="F1438" s="22"/>
      <c r="I1438" s="22"/>
      <c r="L1438" s="22"/>
      <c r="O1438" s="22"/>
    </row>
    <row r="1439" spans="1:15" x14ac:dyDescent="0.25">
      <c r="A1439" s="24"/>
      <c r="C1439" s="22"/>
      <c r="F1439" s="22"/>
      <c r="I1439" s="22"/>
      <c r="L1439" s="22"/>
      <c r="O1439" s="22"/>
    </row>
    <row r="1440" spans="1:15" x14ac:dyDescent="0.25">
      <c r="A1440" s="24"/>
      <c r="C1440" s="22"/>
      <c r="F1440" s="22"/>
      <c r="I1440" s="22"/>
      <c r="L1440" s="22"/>
      <c r="O1440" s="22"/>
    </row>
    <row r="1441" spans="1:15" x14ac:dyDescent="0.25">
      <c r="A1441" s="24"/>
      <c r="C1441" s="22"/>
      <c r="F1441" s="22"/>
      <c r="I1441" s="22"/>
      <c r="L1441" s="22"/>
      <c r="O1441" s="22"/>
    </row>
    <row r="1442" spans="1:15" x14ac:dyDescent="0.25">
      <c r="A1442" s="24"/>
      <c r="C1442" s="22"/>
      <c r="F1442" s="22"/>
      <c r="I1442" s="22"/>
      <c r="L1442" s="22"/>
      <c r="O1442" s="22"/>
    </row>
    <row r="1443" spans="1:15" x14ac:dyDescent="0.25">
      <c r="A1443" s="24"/>
      <c r="C1443" s="22"/>
      <c r="F1443" s="22"/>
      <c r="I1443" s="22"/>
      <c r="L1443" s="22"/>
      <c r="O1443" s="22"/>
    </row>
    <row r="1444" spans="1:15" x14ac:dyDescent="0.25">
      <c r="A1444" s="24"/>
      <c r="C1444" s="22"/>
      <c r="F1444" s="22"/>
      <c r="I1444" s="22"/>
      <c r="L1444" s="22"/>
      <c r="O1444" s="22"/>
    </row>
    <row r="1445" spans="1:15" x14ac:dyDescent="0.25">
      <c r="A1445" s="24"/>
      <c r="C1445" s="22"/>
      <c r="F1445" s="22"/>
      <c r="I1445" s="22"/>
      <c r="L1445" s="22"/>
      <c r="O1445" s="22"/>
    </row>
    <row r="1446" spans="1:15" x14ac:dyDescent="0.25">
      <c r="A1446" s="24"/>
      <c r="C1446" s="22"/>
      <c r="F1446" s="22"/>
      <c r="I1446" s="22"/>
      <c r="L1446" s="22"/>
      <c r="O1446" s="22"/>
    </row>
    <row r="1447" spans="1:15" x14ac:dyDescent="0.25">
      <c r="A1447" s="24"/>
      <c r="C1447" s="22"/>
      <c r="F1447" s="22"/>
      <c r="I1447" s="22"/>
      <c r="L1447" s="22"/>
      <c r="O1447" s="22"/>
    </row>
    <row r="1448" spans="1:15" x14ac:dyDescent="0.25">
      <c r="A1448" s="24"/>
      <c r="C1448" s="22"/>
      <c r="F1448" s="22"/>
      <c r="I1448" s="22"/>
      <c r="L1448" s="22"/>
      <c r="O1448" s="22"/>
    </row>
    <row r="1449" spans="1:15" x14ac:dyDescent="0.25">
      <c r="A1449" s="24"/>
      <c r="C1449" s="22"/>
      <c r="F1449" s="22"/>
      <c r="I1449" s="22"/>
      <c r="L1449" s="22"/>
      <c r="O1449" s="22"/>
    </row>
    <row r="1450" spans="1:15" x14ac:dyDescent="0.25">
      <c r="A1450" s="24"/>
      <c r="C1450" s="22"/>
      <c r="F1450" s="22"/>
      <c r="I1450" s="22"/>
      <c r="L1450" s="22"/>
      <c r="O1450" s="22"/>
    </row>
    <row r="1451" spans="1:15" x14ac:dyDescent="0.25">
      <c r="A1451" s="24"/>
      <c r="C1451" s="22"/>
      <c r="F1451" s="22"/>
      <c r="I1451" s="22"/>
      <c r="L1451" s="22"/>
      <c r="O1451" s="22"/>
    </row>
    <row r="1452" spans="1:15" x14ac:dyDescent="0.25">
      <c r="A1452" s="24"/>
      <c r="C1452" s="22"/>
      <c r="F1452" s="22"/>
      <c r="I1452" s="22"/>
      <c r="L1452" s="22"/>
      <c r="O1452" s="22"/>
    </row>
    <row r="1453" spans="1:15" x14ac:dyDescent="0.25">
      <c r="A1453" s="24"/>
      <c r="C1453" s="22"/>
      <c r="F1453" s="22"/>
      <c r="I1453" s="22"/>
      <c r="L1453" s="22"/>
      <c r="O1453" s="22"/>
    </row>
    <row r="1454" spans="1:15" x14ac:dyDescent="0.25">
      <c r="A1454" s="24"/>
      <c r="C1454" s="22"/>
      <c r="F1454" s="22"/>
      <c r="I1454" s="22"/>
      <c r="L1454" s="22"/>
      <c r="O1454" s="22"/>
    </row>
    <row r="1455" spans="1:15" x14ac:dyDescent="0.25">
      <c r="A1455" s="24"/>
      <c r="C1455" s="22"/>
      <c r="F1455" s="22"/>
      <c r="I1455" s="22"/>
      <c r="L1455" s="22"/>
      <c r="O1455" s="22"/>
    </row>
    <row r="1456" spans="1:15" x14ac:dyDescent="0.25">
      <c r="A1456" s="24"/>
      <c r="C1456" s="22"/>
      <c r="F1456" s="22"/>
      <c r="I1456" s="22"/>
      <c r="L1456" s="22"/>
      <c r="O1456" s="22"/>
    </row>
    <row r="1457" spans="1:15" x14ac:dyDescent="0.25">
      <c r="A1457" s="24"/>
      <c r="C1457" s="22"/>
      <c r="F1457" s="22"/>
      <c r="I1457" s="22"/>
      <c r="L1457" s="22"/>
      <c r="O1457" s="22"/>
    </row>
    <row r="1458" spans="1:15" x14ac:dyDescent="0.25">
      <c r="A1458" s="24"/>
      <c r="C1458" s="22"/>
      <c r="F1458" s="22"/>
      <c r="I1458" s="22"/>
      <c r="L1458" s="22"/>
      <c r="O1458" s="22"/>
    </row>
    <row r="1459" spans="1:15" x14ac:dyDescent="0.25">
      <c r="A1459" s="24"/>
      <c r="C1459" s="22"/>
      <c r="F1459" s="22"/>
      <c r="I1459" s="22"/>
      <c r="L1459" s="22"/>
      <c r="O1459" s="22"/>
    </row>
    <row r="1460" spans="1:15" x14ac:dyDescent="0.25">
      <c r="A1460" s="24"/>
      <c r="C1460" s="22"/>
      <c r="F1460" s="22"/>
      <c r="I1460" s="22"/>
      <c r="L1460" s="22"/>
      <c r="O1460" s="22"/>
    </row>
    <row r="1461" spans="1:15" x14ac:dyDescent="0.25">
      <c r="A1461" s="24"/>
      <c r="C1461" s="22"/>
      <c r="F1461" s="22"/>
      <c r="I1461" s="22"/>
      <c r="L1461" s="22"/>
      <c r="O1461" s="22"/>
    </row>
    <row r="1462" spans="1:15" x14ac:dyDescent="0.25">
      <c r="A1462" s="24"/>
      <c r="C1462" s="22"/>
      <c r="F1462" s="22"/>
      <c r="I1462" s="22"/>
      <c r="L1462" s="22"/>
      <c r="O1462" s="22"/>
    </row>
    <row r="1463" spans="1:15" x14ac:dyDescent="0.25">
      <c r="A1463" s="24"/>
      <c r="C1463" s="22"/>
      <c r="F1463" s="22"/>
      <c r="I1463" s="22"/>
      <c r="L1463" s="22"/>
      <c r="O1463" s="22"/>
    </row>
    <row r="1464" spans="1:15" x14ac:dyDescent="0.25">
      <c r="A1464" s="24"/>
      <c r="C1464" s="22"/>
      <c r="F1464" s="22"/>
      <c r="I1464" s="22"/>
      <c r="L1464" s="22"/>
      <c r="O1464" s="22"/>
    </row>
    <row r="1465" spans="1:15" x14ac:dyDescent="0.25">
      <c r="A1465" s="24"/>
      <c r="C1465" s="22"/>
      <c r="F1465" s="22"/>
      <c r="I1465" s="22"/>
      <c r="L1465" s="22"/>
      <c r="O1465" s="22"/>
    </row>
    <row r="1466" spans="1:15" x14ac:dyDescent="0.25">
      <c r="A1466" s="24"/>
      <c r="C1466" s="22"/>
      <c r="F1466" s="22"/>
      <c r="I1466" s="22"/>
      <c r="L1466" s="22"/>
      <c r="O1466" s="22"/>
    </row>
    <row r="1467" spans="1:15" x14ac:dyDescent="0.25">
      <c r="A1467" s="24"/>
      <c r="C1467" s="22"/>
      <c r="F1467" s="22"/>
      <c r="I1467" s="22"/>
      <c r="L1467" s="22"/>
      <c r="O1467" s="22"/>
    </row>
    <row r="1468" spans="1:15" x14ac:dyDescent="0.25">
      <c r="A1468" s="24"/>
      <c r="C1468" s="22"/>
      <c r="F1468" s="22"/>
      <c r="I1468" s="22"/>
      <c r="L1468" s="22"/>
      <c r="O1468" s="22"/>
    </row>
    <row r="1469" spans="1:15" x14ac:dyDescent="0.25">
      <c r="A1469" s="24"/>
      <c r="C1469" s="22"/>
      <c r="F1469" s="22"/>
      <c r="I1469" s="22"/>
      <c r="L1469" s="22"/>
      <c r="O1469" s="22"/>
    </row>
    <row r="1470" spans="1:15" x14ac:dyDescent="0.25">
      <c r="A1470" s="24"/>
      <c r="C1470" s="22"/>
      <c r="F1470" s="22"/>
      <c r="I1470" s="22"/>
      <c r="L1470" s="22"/>
      <c r="O1470" s="22"/>
    </row>
    <row r="1471" spans="1:15" x14ac:dyDescent="0.25">
      <c r="A1471" s="24"/>
      <c r="C1471" s="22"/>
      <c r="F1471" s="22"/>
      <c r="I1471" s="22"/>
      <c r="L1471" s="22"/>
      <c r="O1471" s="22"/>
    </row>
    <row r="1472" spans="1:15" x14ac:dyDescent="0.25">
      <c r="A1472" s="24"/>
      <c r="C1472" s="22"/>
      <c r="F1472" s="22"/>
      <c r="I1472" s="22"/>
      <c r="L1472" s="22"/>
      <c r="O1472" s="22"/>
    </row>
    <row r="1473" spans="1:15" x14ac:dyDescent="0.25">
      <c r="A1473" s="24"/>
      <c r="C1473" s="22"/>
      <c r="F1473" s="22"/>
      <c r="I1473" s="22"/>
      <c r="L1473" s="22"/>
      <c r="O1473" s="22"/>
    </row>
    <row r="1474" spans="1:15" x14ac:dyDescent="0.25">
      <c r="A1474" s="24"/>
      <c r="C1474" s="22"/>
      <c r="F1474" s="22"/>
      <c r="I1474" s="22"/>
      <c r="L1474" s="22"/>
      <c r="O1474" s="22"/>
    </row>
    <row r="1475" spans="1:15" x14ac:dyDescent="0.25">
      <c r="A1475" s="24"/>
      <c r="C1475" s="22"/>
      <c r="F1475" s="22"/>
      <c r="I1475" s="22"/>
      <c r="L1475" s="22"/>
      <c r="O1475" s="22"/>
    </row>
    <row r="1476" spans="1:15" x14ac:dyDescent="0.25">
      <c r="A1476" s="24"/>
      <c r="C1476" s="22"/>
      <c r="F1476" s="22"/>
      <c r="I1476" s="22"/>
      <c r="L1476" s="22"/>
      <c r="O1476" s="22"/>
    </row>
    <row r="1477" spans="1:15" x14ac:dyDescent="0.25">
      <c r="A1477" s="24"/>
      <c r="C1477" s="22"/>
      <c r="F1477" s="22"/>
      <c r="I1477" s="22"/>
      <c r="L1477" s="22"/>
      <c r="O1477" s="22"/>
    </row>
    <row r="1478" spans="1:15" x14ac:dyDescent="0.25">
      <c r="A1478" s="24"/>
      <c r="C1478" s="22"/>
      <c r="F1478" s="22"/>
      <c r="I1478" s="22"/>
      <c r="L1478" s="22"/>
      <c r="O1478" s="22"/>
    </row>
    <row r="1479" spans="1:15" x14ac:dyDescent="0.25">
      <c r="A1479" s="24"/>
      <c r="C1479" s="22"/>
      <c r="F1479" s="22"/>
      <c r="I1479" s="22"/>
      <c r="L1479" s="22"/>
      <c r="O1479" s="22"/>
    </row>
    <row r="1480" spans="1:15" x14ac:dyDescent="0.25">
      <c r="A1480" s="24"/>
      <c r="C1480" s="22"/>
      <c r="F1480" s="22"/>
      <c r="I1480" s="22"/>
      <c r="L1480" s="22"/>
      <c r="O1480" s="22"/>
    </row>
    <row r="1481" spans="1:15" x14ac:dyDescent="0.25">
      <c r="A1481" s="24"/>
      <c r="C1481" s="22"/>
      <c r="F1481" s="22"/>
      <c r="I1481" s="22"/>
      <c r="L1481" s="22"/>
      <c r="O1481" s="22"/>
    </row>
    <row r="1482" spans="1:15" x14ac:dyDescent="0.25">
      <c r="A1482" s="24"/>
      <c r="C1482" s="22"/>
      <c r="F1482" s="22"/>
      <c r="I1482" s="22"/>
      <c r="L1482" s="22"/>
      <c r="O1482" s="22"/>
    </row>
    <row r="1483" spans="1:15" x14ac:dyDescent="0.25">
      <c r="A1483" s="24"/>
      <c r="C1483" s="22"/>
      <c r="F1483" s="22"/>
      <c r="I1483" s="22"/>
      <c r="L1483" s="22"/>
      <c r="O1483" s="22"/>
    </row>
    <row r="1484" spans="1:15" x14ac:dyDescent="0.25">
      <c r="A1484" s="24"/>
      <c r="C1484" s="22"/>
      <c r="F1484" s="22"/>
      <c r="I1484" s="22"/>
      <c r="L1484" s="22"/>
      <c r="O1484" s="22"/>
    </row>
    <row r="1485" spans="1:15" x14ac:dyDescent="0.25">
      <c r="A1485" s="24"/>
      <c r="C1485" s="22"/>
      <c r="F1485" s="22"/>
      <c r="I1485" s="22"/>
      <c r="L1485" s="22"/>
      <c r="O1485" s="22"/>
    </row>
    <row r="1486" spans="1:15" x14ac:dyDescent="0.25">
      <c r="A1486" s="24"/>
      <c r="C1486" s="22"/>
      <c r="F1486" s="22"/>
      <c r="I1486" s="22"/>
      <c r="L1486" s="22"/>
      <c r="O1486" s="22"/>
    </row>
    <row r="1487" spans="1:15" x14ac:dyDescent="0.25">
      <c r="A1487" s="24"/>
      <c r="C1487" s="22"/>
      <c r="F1487" s="22"/>
      <c r="I1487" s="22"/>
      <c r="L1487" s="22"/>
      <c r="O1487" s="22"/>
    </row>
    <row r="1488" spans="1:15" x14ac:dyDescent="0.25">
      <c r="A1488" s="24"/>
      <c r="C1488" s="22"/>
      <c r="F1488" s="22"/>
      <c r="I1488" s="22"/>
      <c r="L1488" s="22"/>
      <c r="O1488" s="22"/>
    </row>
    <row r="1489" spans="1:15" x14ac:dyDescent="0.25">
      <c r="A1489" s="24"/>
      <c r="C1489" s="22"/>
      <c r="F1489" s="22"/>
      <c r="I1489" s="22"/>
      <c r="L1489" s="22"/>
      <c r="O1489" s="22"/>
    </row>
    <row r="1490" spans="1:15" x14ac:dyDescent="0.25">
      <c r="A1490" s="24"/>
      <c r="C1490" s="22"/>
      <c r="F1490" s="22"/>
      <c r="I1490" s="22"/>
      <c r="L1490" s="22"/>
      <c r="O1490" s="22"/>
    </row>
    <row r="1491" spans="1:15" x14ac:dyDescent="0.25">
      <c r="A1491" s="24"/>
      <c r="C1491" s="22"/>
      <c r="F1491" s="22"/>
      <c r="I1491" s="22"/>
      <c r="L1491" s="22"/>
      <c r="O1491" s="22"/>
    </row>
    <row r="1492" spans="1:15" x14ac:dyDescent="0.25">
      <c r="A1492" s="24"/>
      <c r="C1492" s="22"/>
      <c r="F1492" s="22"/>
      <c r="I1492" s="22"/>
      <c r="L1492" s="22"/>
      <c r="O1492" s="22"/>
    </row>
    <row r="1493" spans="1:15" x14ac:dyDescent="0.25">
      <c r="A1493" s="24"/>
      <c r="C1493" s="22"/>
      <c r="F1493" s="22"/>
      <c r="I1493" s="22"/>
      <c r="L1493" s="22"/>
      <c r="O1493" s="22"/>
    </row>
    <row r="1494" spans="1:15" x14ac:dyDescent="0.25">
      <c r="A1494" s="24"/>
      <c r="C1494" s="22"/>
      <c r="F1494" s="22"/>
      <c r="I1494" s="22"/>
      <c r="L1494" s="22"/>
      <c r="O1494" s="22"/>
    </row>
    <row r="1495" spans="1:15" x14ac:dyDescent="0.25">
      <c r="A1495" s="24"/>
      <c r="C1495" s="22"/>
      <c r="F1495" s="22"/>
      <c r="I1495" s="22"/>
      <c r="L1495" s="22"/>
      <c r="O1495" s="22"/>
    </row>
    <row r="1496" spans="1:15" x14ac:dyDescent="0.25">
      <c r="A1496" s="24"/>
      <c r="C1496" s="22"/>
      <c r="F1496" s="22"/>
      <c r="I1496" s="22"/>
      <c r="L1496" s="22"/>
      <c r="O1496" s="22"/>
    </row>
    <row r="1497" spans="1:15" x14ac:dyDescent="0.25">
      <c r="A1497" s="24"/>
      <c r="C1497" s="22"/>
      <c r="F1497" s="22"/>
      <c r="I1497" s="22"/>
      <c r="L1497" s="22"/>
      <c r="O1497" s="22"/>
    </row>
    <row r="1498" spans="1:15" x14ac:dyDescent="0.25">
      <c r="A1498" s="24"/>
      <c r="C1498" s="22"/>
      <c r="F1498" s="22"/>
      <c r="I1498" s="22"/>
      <c r="L1498" s="22"/>
      <c r="O1498" s="22"/>
    </row>
    <row r="1499" spans="1:15" x14ac:dyDescent="0.25">
      <c r="A1499" s="24"/>
      <c r="C1499" s="22"/>
      <c r="F1499" s="22"/>
      <c r="I1499" s="22"/>
      <c r="L1499" s="22"/>
      <c r="O1499" s="22"/>
    </row>
    <row r="1500" spans="1:15" x14ac:dyDescent="0.25">
      <c r="A1500" s="24"/>
      <c r="C1500" s="22"/>
      <c r="F1500" s="22"/>
      <c r="I1500" s="22"/>
      <c r="L1500" s="22"/>
      <c r="O1500" s="22"/>
    </row>
    <row r="1501" spans="1:15" x14ac:dyDescent="0.25">
      <c r="A1501" s="24"/>
      <c r="C1501" s="22"/>
      <c r="F1501" s="22"/>
      <c r="I1501" s="22"/>
      <c r="L1501" s="22"/>
      <c r="O1501" s="22"/>
    </row>
    <row r="1502" spans="1:15" x14ac:dyDescent="0.25">
      <c r="A1502" s="24"/>
      <c r="C1502" s="22"/>
      <c r="F1502" s="22"/>
      <c r="I1502" s="22"/>
      <c r="L1502" s="22"/>
      <c r="O1502" s="22"/>
    </row>
    <row r="1503" spans="1:15" x14ac:dyDescent="0.25">
      <c r="A1503" s="24"/>
      <c r="C1503" s="22"/>
      <c r="F1503" s="22"/>
      <c r="I1503" s="22"/>
      <c r="L1503" s="22"/>
      <c r="O1503" s="22"/>
    </row>
    <row r="1504" spans="1:15" x14ac:dyDescent="0.25">
      <c r="A1504" s="24"/>
      <c r="C1504" s="22"/>
      <c r="F1504" s="22"/>
      <c r="I1504" s="22"/>
      <c r="L1504" s="22"/>
      <c r="O1504" s="22"/>
    </row>
    <row r="1505" spans="1:15" x14ac:dyDescent="0.25">
      <c r="A1505" s="24"/>
      <c r="C1505" s="22"/>
      <c r="F1505" s="22"/>
      <c r="I1505" s="22"/>
      <c r="L1505" s="22"/>
      <c r="O1505" s="22"/>
    </row>
    <row r="1506" spans="1:15" x14ac:dyDescent="0.25">
      <c r="A1506" s="24"/>
      <c r="C1506" s="22"/>
      <c r="F1506" s="22"/>
      <c r="I1506" s="22"/>
      <c r="L1506" s="22"/>
      <c r="O1506" s="22"/>
    </row>
    <row r="1507" spans="1:15" x14ac:dyDescent="0.25">
      <c r="A1507" s="24"/>
      <c r="C1507" s="22"/>
      <c r="F1507" s="22"/>
      <c r="I1507" s="22"/>
      <c r="L1507" s="22"/>
      <c r="O1507" s="22"/>
    </row>
    <row r="1508" spans="1:15" x14ac:dyDescent="0.25">
      <c r="A1508" s="24"/>
      <c r="C1508" s="22"/>
      <c r="F1508" s="22"/>
      <c r="I1508" s="22"/>
      <c r="L1508" s="22"/>
      <c r="O1508" s="22"/>
    </row>
    <row r="1509" spans="1:15" x14ac:dyDescent="0.25">
      <c r="A1509" s="24"/>
      <c r="C1509" s="22"/>
      <c r="F1509" s="22"/>
      <c r="I1509" s="22"/>
      <c r="L1509" s="22"/>
      <c r="O1509" s="22"/>
    </row>
    <row r="1510" spans="1:15" x14ac:dyDescent="0.25">
      <c r="A1510" s="24"/>
      <c r="C1510" s="22"/>
      <c r="F1510" s="22"/>
      <c r="I1510" s="22"/>
      <c r="L1510" s="22"/>
      <c r="O1510" s="22"/>
    </row>
    <row r="1511" spans="1:15" x14ac:dyDescent="0.25">
      <c r="A1511" s="24"/>
      <c r="C1511" s="22"/>
      <c r="F1511" s="22"/>
      <c r="I1511" s="22"/>
      <c r="L1511" s="22"/>
      <c r="O1511" s="22"/>
    </row>
    <row r="1512" spans="1:15" x14ac:dyDescent="0.25">
      <c r="A1512" s="24"/>
      <c r="C1512" s="22"/>
      <c r="F1512" s="22"/>
      <c r="I1512" s="22"/>
      <c r="L1512" s="22"/>
      <c r="O1512" s="22"/>
    </row>
    <row r="1513" spans="1:15" x14ac:dyDescent="0.25">
      <c r="A1513" s="24"/>
      <c r="C1513" s="22"/>
      <c r="F1513" s="22"/>
      <c r="I1513" s="22"/>
      <c r="L1513" s="22"/>
      <c r="O1513" s="22"/>
    </row>
    <row r="1514" spans="1:15" x14ac:dyDescent="0.25">
      <c r="A1514" s="24"/>
      <c r="C1514" s="22"/>
      <c r="F1514" s="22"/>
      <c r="I1514" s="22"/>
      <c r="L1514" s="22"/>
      <c r="O1514" s="22"/>
    </row>
    <row r="1515" spans="1:15" x14ac:dyDescent="0.25">
      <c r="A1515" s="24"/>
      <c r="C1515" s="22"/>
      <c r="F1515" s="22"/>
      <c r="I1515" s="22"/>
      <c r="L1515" s="22"/>
      <c r="O1515" s="22"/>
    </row>
    <row r="1516" spans="1:15" x14ac:dyDescent="0.25">
      <c r="A1516" s="24"/>
      <c r="C1516" s="22"/>
      <c r="F1516" s="22"/>
      <c r="I1516" s="22"/>
      <c r="L1516" s="22"/>
      <c r="O1516" s="22"/>
    </row>
    <row r="1517" spans="1:15" x14ac:dyDescent="0.25">
      <c r="A1517" s="24"/>
      <c r="C1517" s="22"/>
      <c r="F1517" s="22"/>
      <c r="I1517" s="22"/>
      <c r="L1517" s="22"/>
      <c r="O1517" s="22"/>
    </row>
    <row r="1518" spans="1:15" x14ac:dyDescent="0.25">
      <c r="A1518" s="24"/>
      <c r="C1518" s="22"/>
      <c r="F1518" s="22"/>
      <c r="I1518" s="22"/>
      <c r="L1518" s="22"/>
      <c r="O1518" s="22"/>
    </row>
    <row r="1519" spans="1:15" x14ac:dyDescent="0.25">
      <c r="A1519" s="24"/>
      <c r="C1519" s="22"/>
      <c r="F1519" s="22"/>
      <c r="I1519" s="22"/>
      <c r="L1519" s="22"/>
      <c r="O1519" s="22"/>
    </row>
    <row r="1520" spans="1:15" x14ac:dyDescent="0.25">
      <c r="A1520" s="24"/>
      <c r="C1520" s="22"/>
      <c r="F1520" s="22"/>
      <c r="I1520" s="22"/>
      <c r="L1520" s="22"/>
      <c r="O1520" s="22"/>
    </row>
    <row r="1521" spans="1:15" x14ac:dyDescent="0.25">
      <c r="A1521" s="24"/>
      <c r="C1521" s="22"/>
      <c r="F1521" s="22"/>
      <c r="I1521" s="22"/>
      <c r="L1521" s="22"/>
      <c r="O1521" s="22"/>
    </row>
    <row r="1522" spans="1:15" x14ac:dyDescent="0.25">
      <c r="A1522" s="24"/>
      <c r="C1522" s="22"/>
      <c r="F1522" s="22"/>
      <c r="I1522" s="22"/>
      <c r="L1522" s="22"/>
      <c r="O1522" s="22"/>
    </row>
    <row r="1523" spans="1:15" x14ac:dyDescent="0.25">
      <c r="A1523" s="24"/>
      <c r="C1523" s="22"/>
      <c r="F1523" s="22"/>
      <c r="I1523" s="22"/>
      <c r="L1523" s="22"/>
      <c r="O1523" s="22"/>
    </row>
    <row r="1524" spans="1:15" x14ac:dyDescent="0.25">
      <c r="A1524" s="24"/>
      <c r="C1524" s="22"/>
      <c r="F1524" s="22"/>
      <c r="I1524" s="22"/>
      <c r="L1524" s="22"/>
      <c r="O1524" s="22"/>
    </row>
    <row r="1525" spans="1:15" x14ac:dyDescent="0.25">
      <c r="A1525" s="24"/>
      <c r="C1525" s="22"/>
      <c r="F1525" s="22"/>
      <c r="I1525" s="22"/>
      <c r="L1525" s="22"/>
      <c r="O1525" s="22"/>
    </row>
    <row r="1526" spans="1:15" x14ac:dyDescent="0.25">
      <c r="A1526" s="24"/>
      <c r="C1526" s="22"/>
      <c r="F1526" s="22"/>
      <c r="I1526" s="22"/>
      <c r="L1526" s="22"/>
      <c r="O1526" s="22"/>
    </row>
    <row r="1527" spans="1:15" x14ac:dyDescent="0.25">
      <c r="A1527" s="24"/>
      <c r="C1527" s="22"/>
      <c r="F1527" s="22"/>
      <c r="I1527" s="22"/>
      <c r="L1527" s="22"/>
      <c r="O1527" s="22"/>
    </row>
    <row r="1528" spans="1:15" x14ac:dyDescent="0.25">
      <c r="A1528" s="24"/>
      <c r="C1528" s="22"/>
      <c r="F1528" s="22"/>
      <c r="I1528" s="22"/>
      <c r="L1528" s="22"/>
      <c r="O1528" s="22"/>
    </row>
    <row r="1529" spans="1:15" x14ac:dyDescent="0.25">
      <c r="A1529" s="24"/>
      <c r="C1529" s="22"/>
      <c r="F1529" s="22"/>
      <c r="I1529" s="22"/>
      <c r="L1529" s="22"/>
      <c r="O1529" s="22"/>
    </row>
    <row r="1530" spans="1:15" x14ac:dyDescent="0.25">
      <c r="A1530" s="24"/>
      <c r="C1530" s="22"/>
      <c r="F1530" s="22"/>
      <c r="I1530" s="22"/>
      <c r="L1530" s="22"/>
      <c r="O1530" s="22"/>
    </row>
    <row r="1531" spans="1:15" x14ac:dyDescent="0.25">
      <c r="A1531" s="24"/>
      <c r="C1531" s="22"/>
      <c r="F1531" s="22"/>
      <c r="I1531" s="22"/>
      <c r="L1531" s="22"/>
      <c r="O1531" s="22"/>
    </row>
    <row r="1532" spans="1:15" x14ac:dyDescent="0.25">
      <c r="A1532" s="24"/>
      <c r="C1532" s="22"/>
      <c r="F1532" s="22"/>
      <c r="I1532" s="22"/>
      <c r="L1532" s="22"/>
      <c r="O1532" s="22"/>
    </row>
    <row r="1533" spans="1:15" x14ac:dyDescent="0.25">
      <c r="A1533" s="24"/>
      <c r="C1533" s="22"/>
      <c r="F1533" s="22"/>
      <c r="I1533" s="22"/>
      <c r="L1533" s="22"/>
      <c r="O1533" s="22"/>
    </row>
    <row r="1534" spans="1:15" x14ac:dyDescent="0.25">
      <c r="A1534" s="24"/>
      <c r="C1534" s="22"/>
      <c r="F1534" s="22"/>
      <c r="I1534" s="22"/>
      <c r="L1534" s="22"/>
      <c r="O1534" s="22"/>
    </row>
    <row r="1535" spans="1:15" x14ac:dyDescent="0.25">
      <c r="A1535" s="24"/>
      <c r="C1535" s="22"/>
      <c r="F1535" s="22"/>
      <c r="I1535" s="22"/>
      <c r="L1535" s="22"/>
      <c r="O1535" s="22"/>
    </row>
    <row r="1536" spans="1:15" x14ac:dyDescent="0.25">
      <c r="A1536" s="24"/>
      <c r="C1536" s="22"/>
      <c r="F1536" s="22"/>
      <c r="I1536" s="22"/>
      <c r="L1536" s="22"/>
      <c r="O1536" s="22"/>
    </row>
    <row r="1537" spans="1:15" x14ac:dyDescent="0.25">
      <c r="A1537" s="24"/>
      <c r="C1537" s="22"/>
      <c r="F1537" s="22"/>
      <c r="I1537" s="22"/>
      <c r="L1537" s="22"/>
      <c r="O1537" s="22"/>
    </row>
    <row r="1538" spans="1:15" x14ac:dyDescent="0.25">
      <c r="A1538" s="24"/>
      <c r="C1538" s="22"/>
      <c r="F1538" s="22"/>
      <c r="I1538" s="22"/>
      <c r="L1538" s="22"/>
      <c r="O1538" s="22"/>
    </row>
    <row r="1539" spans="1:15" x14ac:dyDescent="0.25">
      <c r="A1539" s="24"/>
      <c r="C1539" s="22"/>
      <c r="F1539" s="22"/>
      <c r="I1539" s="22"/>
      <c r="L1539" s="22"/>
      <c r="O1539" s="22"/>
    </row>
    <row r="1540" spans="1:15" x14ac:dyDescent="0.25">
      <c r="A1540" s="24"/>
      <c r="C1540" s="22"/>
      <c r="F1540" s="22"/>
      <c r="I1540" s="22"/>
      <c r="L1540" s="22"/>
      <c r="O1540" s="22"/>
    </row>
    <row r="1541" spans="1:15" x14ac:dyDescent="0.25">
      <c r="A1541" s="24"/>
      <c r="C1541" s="22"/>
      <c r="F1541" s="22"/>
      <c r="I1541" s="22"/>
      <c r="L1541" s="22"/>
      <c r="O1541" s="22"/>
    </row>
    <row r="1542" spans="1:15" x14ac:dyDescent="0.25">
      <c r="A1542" s="24"/>
      <c r="C1542" s="22"/>
      <c r="F1542" s="22"/>
      <c r="I1542" s="22"/>
      <c r="L1542" s="22"/>
      <c r="O1542" s="22"/>
    </row>
    <row r="1543" spans="1:15" x14ac:dyDescent="0.25">
      <c r="A1543" s="24"/>
      <c r="C1543" s="22"/>
      <c r="F1543" s="22"/>
      <c r="I1543" s="22"/>
      <c r="L1543" s="22"/>
      <c r="O1543" s="22"/>
    </row>
    <row r="1544" spans="1:15" x14ac:dyDescent="0.25">
      <c r="A1544" s="24"/>
      <c r="C1544" s="22"/>
      <c r="F1544" s="22"/>
      <c r="I1544" s="22"/>
      <c r="L1544" s="22"/>
      <c r="O1544" s="22"/>
    </row>
    <row r="1545" spans="1:15" x14ac:dyDescent="0.25">
      <c r="A1545" s="24"/>
      <c r="C1545" s="22"/>
      <c r="F1545" s="22"/>
      <c r="I1545" s="22"/>
      <c r="L1545" s="22"/>
      <c r="O1545" s="22"/>
    </row>
    <row r="1546" spans="1:15" x14ac:dyDescent="0.25">
      <c r="A1546" s="24"/>
      <c r="C1546" s="22"/>
      <c r="F1546" s="22"/>
      <c r="I1546" s="22"/>
      <c r="L1546" s="22"/>
      <c r="O1546" s="22"/>
    </row>
    <row r="1547" spans="1:15" x14ac:dyDescent="0.25">
      <c r="A1547" s="24"/>
      <c r="C1547" s="22"/>
      <c r="F1547" s="22"/>
      <c r="I1547" s="22"/>
      <c r="L1547" s="22"/>
      <c r="O1547" s="22"/>
    </row>
    <row r="1548" spans="1:15" x14ac:dyDescent="0.25">
      <c r="A1548" s="24"/>
      <c r="C1548" s="22"/>
      <c r="F1548" s="22"/>
      <c r="I1548" s="22"/>
      <c r="L1548" s="22"/>
      <c r="O1548" s="22"/>
    </row>
    <row r="1549" spans="1:15" x14ac:dyDescent="0.25">
      <c r="A1549" s="24"/>
      <c r="C1549" s="22"/>
      <c r="F1549" s="22"/>
      <c r="I1549" s="22"/>
      <c r="L1549" s="22"/>
      <c r="O1549" s="22"/>
    </row>
    <row r="1550" spans="1:15" x14ac:dyDescent="0.25">
      <c r="A1550" s="24"/>
      <c r="C1550" s="22"/>
      <c r="F1550" s="22"/>
      <c r="I1550" s="22"/>
      <c r="L1550" s="22"/>
      <c r="O1550" s="22"/>
    </row>
    <row r="1551" spans="1:15" x14ac:dyDescent="0.25">
      <c r="A1551" s="24"/>
      <c r="C1551" s="22"/>
      <c r="F1551" s="22"/>
      <c r="I1551" s="22"/>
      <c r="L1551" s="22"/>
      <c r="O1551" s="22"/>
    </row>
    <row r="1552" spans="1:15" x14ac:dyDescent="0.25">
      <c r="A1552" s="24"/>
      <c r="C1552" s="22"/>
      <c r="F1552" s="22"/>
      <c r="I1552" s="22"/>
      <c r="L1552" s="22"/>
      <c r="O1552" s="22"/>
    </row>
    <row r="1553" spans="1:15" x14ac:dyDescent="0.25">
      <c r="A1553" s="24"/>
      <c r="C1553" s="22"/>
      <c r="F1553" s="22"/>
      <c r="I1553" s="22"/>
      <c r="L1553" s="22"/>
      <c r="O1553" s="22"/>
    </row>
    <row r="1554" spans="1:15" x14ac:dyDescent="0.25">
      <c r="A1554" s="24"/>
      <c r="C1554" s="22"/>
      <c r="F1554" s="22"/>
      <c r="I1554" s="22"/>
      <c r="L1554" s="22"/>
      <c r="O1554" s="22"/>
    </row>
    <row r="1555" spans="1:15" x14ac:dyDescent="0.25">
      <c r="A1555" s="24"/>
      <c r="C1555" s="22"/>
      <c r="F1555" s="22"/>
      <c r="I1555" s="22"/>
      <c r="L1555" s="22"/>
      <c r="O1555" s="22"/>
    </row>
    <row r="1556" spans="1:15" x14ac:dyDescent="0.25">
      <c r="A1556" s="24"/>
      <c r="C1556" s="22"/>
      <c r="F1556" s="22"/>
      <c r="I1556" s="22"/>
      <c r="L1556" s="22"/>
      <c r="O1556" s="22"/>
    </row>
    <row r="1557" spans="1:15" x14ac:dyDescent="0.25">
      <c r="A1557" s="24"/>
      <c r="C1557" s="22"/>
      <c r="F1557" s="22"/>
      <c r="I1557" s="22"/>
      <c r="L1557" s="22"/>
      <c r="O1557" s="22"/>
    </row>
    <row r="1558" spans="1:15" x14ac:dyDescent="0.25">
      <c r="A1558" s="24"/>
      <c r="C1558" s="22"/>
      <c r="F1558" s="22"/>
      <c r="I1558" s="22"/>
      <c r="L1558" s="22"/>
      <c r="O1558" s="22"/>
    </row>
    <row r="1559" spans="1:15" x14ac:dyDescent="0.25">
      <c r="A1559" s="24"/>
      <c r="C1559" s="22"/>
      <c r="F1559" s="22"/>
      <c r="I1559" s="22"/>
      <c r="L1559" s="22"/>
      <c r="O1559" s="22"/>
    </row>
    <row r="1560" spans="1:15" x14ac:dyDescent="0.25">
      <c r="A1560" s="24"/>
      <c r="C1560" s="22"/>
      <c r="F1560" s="22"/>
      <c r="I1560" s="22"/>
      <c r="L1560" s="22"/>
      <c r="O1560" s="22"/>
    </row>
    <row r="1561" spans="1:15" x14ac:dyDescent="0.25">
      <c r="A1561" s="24"/>
      <c r="C1561" s="22"/>
      <c r="F1561" s="22"/>
      <c r="I1561" s="22"/>
      <c r="L1561" s="22"/>
      <c r="O1561" s="22"/>
    </row>
    <row r="1562" spans="1:15" x14ac:dyDescent="0.25">
      <c r="A1562" s="24"/>
      <c r="C1562" s="22"/>
      <c r="F1562" s="22"/>
      <c r="I1562" s="22"/>
      <c r="L1562" s="22"/>
      <c r="O1562" s="22"/>
    </row>
    <row r="1563" spans="1:15" x14ac:dyDescent="0.25">
      <c r="A1563" s="24"/>
      <c r="C1563" s="22"/>
      <c r="F1563" s="22"/>
      <c r="I1563" s="22"/>
      <c r="L1563" s="22"/>
      <c r="O1563" s="22"/>
    </row>
    <row r="1564" spans="1:15" x14ac:dyDescent="0.25">
      <c r="A1564" s="24"/>
      <c r="C1564" s="22"/>
      <c r="F1564" s="22"/>
      <c r="I1564" s="22"/>
      <c r="L1564" s="22"/>
      <c r="O1564" s="22"/>
    </row>
    <row r="1565" spans="1:15" x14ac:dyDescent="0.25">
      <c r="A1565" s="24"/>
      <c r="C1565" s="22"/>
      <c r="F1565" s="22"/>
      <c r="I1565" s="22"/>
      <c r="L1565" s="22"/>
      <c r="O1565" s="22"/>
    </row>
    <row r="1566" spans="1:15" x14ac:dyDescent="0.25">
      <c r="A1566" s="24"/>
      <c r="C1566" s="22"/>
      <c r="F1566" s="22"/>
      <c r="I1566" s="22"/>
      <c r="L1566" s="22"/>
      <c r="O1566" s="22"/>
    </row>
    <row r="1567" spans="1:15" x14ac:dyDescent="0.25">
      <c r="A1567" s="24"/>
      <c r="C1567" s="22"/>
      <c r="F1567" s="22"/>
      <c r="I1567" s="22"/>
      <c r="L1567" s="22"/>
      <c r="O1567" s="22"/>
    </row>
    <row r="1568" spans="1:15" x14ac:dyDescent="0.25">
      <c r="A1568" s="24"/>
      <c r="C1568" s="22"/>
      <c r="F1568" s="22"/>
      <c r="I1568" s="22"/>
      <c r="L1568" s="22"/>
      <c r="O1568" s="22"/>
    </row>
    <row r="1569" spans="1:15" x14ac:dyDescent="0.25">
      <c r="A1569" s="24"/>
      <c r="C1569" s="22"/>
      <c r="F1569" s="22"/>
      <c r="I1569" s="22"/>
      <c r="L1569" s="22"/>
      <c r="O1569" s="22"/>
    </row>
    <row r="1570" spans="1:15" x14ac:dyDescent="0.25">
      <c r="A1570" s="24"/>
      <c r="C1570" s="22"/>
      <c r="F1570" s="22"/>
      <c r="I1570" s="22"/>
      <c r="L1570" s="22"/>
      <c r="O1570" s="22"/>
    </row>
    <row r="1571" spans="1:15" x14ac:dyDescent="0.25">
      <c r="A1571" s="24"/>
      <c r="C1571" s="22"/>
      <c r="F1571" s="22"/>
      <c r="I1571" s="22"/>
      <c r="L1571" s="22"/>
      <c r="O1571" s="22"/>
    </row>
    <row r="1572" spans="1:15" x14ac:dyDescent="0.25">
      <c r="A1572" s="24"/>
      <c r="C1572" s="22"/>
      <c r="F1572" s="22"/>
      <c r="I1572" s="22"/>
      <c r="L1572" s="22"/>
      <c r="O1572" s="22"/>
    </row>
    <row r="1573" spans="1:15" x14ac:dyDescent="0.25">
      <c r="A1573" s="24"/>
      <c r="C1573" s="22"/>
      <c r="F1573" s="22"/>
      <c r="I1573" s="22"/>
      <c r="L1573" s="22"/>
      <c r="O1573" s="22"/>
    </row>
    <row r="1574" spans="1:15" x14ac:dyDescent="0.25">
      <c r="A1574" s="24"/>
      <c r="C1574" s="22"/>
      <c r="F1574" s="22"/>
      <c r="I1574" s="22"/>
      <c r="L1574" s="22"/>
      <c r="O1574" s="22"/>
    </row>
    <row r="1575" spans="1:15" x14ac:dyDescent="0.25">
      <c r="A1575" s="24"/>
      <c r="C1575" s="22"/>
      <c r="F1575" s="22"/>
      <c r="I1575" s="22"/>
      <c r="L1575" s="22"/>
      <c r="O1575" s="22"/>
    </row>
    <row r="1576" spans="1:15" x14ac:dyDescent="0.25">
      <c r="A1576" s="24"/>
      <c r="C1576" s="22"/>
      <c r="F1576" s="22"/>
      <c r="I1576" s="22"/>
      <c r="L1576" s="22"/>
      <c r="O1576" s="22"/>
    </row>
    <row r="1577" spans="1:15" x14ac:dyDescent="0.25">
      <c r="A1577" s="24"/>
      <c r="C1577" s="22"/>
      <c r="F1577" s="22"/>
      <c r="I1577" s="22"/>
      <c r="L1577" s="22"/>
      <c r="O1577" s="22"/>
    </row>
    <row r="1578" spans="1:15" x14ac:dyDescent="0.25">
      <c r="A1578" s="24"/>
      <c r="C1578" s="22"/>
      <c r="F1578" s="22"/>
      <c r="I1578" s="22"/>
      <c r="L1578" s="22"/>
      <c r="O1578" s="22"/>
    </row>
    <row r="1579" spans="1:15" x14ac:dyDescent="0.25">
      <c r="A1579" s="24"/>
      <c r="C1579" s="22"/>
      <c r="F1579" s="22"/>
      <c r="I1579" s="22"/>
      <c r="L1579" s="22"/>
      <c r="O1579" s="22"/>
    </row>
    <row r="1580" spans="1:15" x14ac:dyDescent="0.25">
      <c r="A1580" s="24"/>
      <c r="C1580" s="22"/>
      <c r="F1580" s="22"/>
      <c r="I1580" s="22"/>
      <c r="L1580" s="22"/>
      <c r="O1580" s="22"/>
    </row>
    <row r="1581" spans="1:15" x14ac:dyDescent="0.25">
      <c r="A1581" s="24"/>
      <c r="C1581" s="22"/>
      <c r="F1581" s="22"/>
      <c r="I1581" s="22"/>
      <c r="L1581" s="22"/>
      <c r="O1581" s="22"/>
    </row>
    <row r="1582" spans="1:15" x14ac:dyDescent="0.25">
      <c r="A1582" s="24"/>
      <c r="C1582" s="22"/>
      <c r="F1582" s="22"/>
      <c r="I1582" s="22"/>
      <c r="L1582" s="22"/>
      <c r="O1582" s="22"/>
    </row>
    <row r="1583" spans="1:15" x14ac:dyDescent="0.25">
      <c r="A1583" s="24"/>
      <c r="C1583" s="22"/>
      <c r="F1583" s="22"/>
      <c r="I1583" s="22"/>
      <c r="L1583" s="22"/>
      <c r="O1583" s="22"/>
    </row>
    <row r="1584" spans="1:15" x14ac:dyDescent="0.25">
      <c r="A1584" s="24"/>
      <c r="C1584" s="22"/>
      <c r="F1584" s="22"/>
      <c r="I1584" s="22"/>
      <c r="L1584" s="22"/>
      <c r="O1584" s="22"/>
    </row>
    <row r="1585" spans="1:15" x14ac:dyDescent="0.25">
      <c r="A1585" s="24"/>
      <c r="C1585" s="22"/>
      <c r="F1585" s="22"/>
      <c r="I1585" s="22"/>
      <c r="L1585" s="22"/>
      <c r="O1585" s="22"/>
    </row>
    <row r="1586" spans="1:15" x14ac:dyDescent="0.25">
      <c r="A1586" s="24"/>
      <c r="C1586" s="22"/>
      <c r="F1586" s="22"/>
      <c r="I1586" s="22"/>
      <c r="L1586" s="22"/>
      <c r="O1586" s="22"/>
    </row>
    <row r="1587" spans="1:15" x14ac:dyDescent="0.25">
      <c r="A1587" s="24"/>
      <c r="C1587" s="22"/>
      <c r="F1587" s="22"/>
      <c r="I1587" s="22"/>
      <c r="L1587" s="22"/>
      <c r="O1587" s="22"/>
    </row>
    <row r="1588" spans="1:15" x14ac:dyDescent="0.25">
      <c r="A1588" s="24"/>
      <c r="C1588" s="22"/>
      <c r="F1588" s="22"/>
      <c r="I1588" s="22"/>
      <c r="L1588" s="22"/>
      <c r="O1588" s="22"/>
    </row>
    <row r="1589" spans="1:15" x14ac:dyDescent="0.25">
      <c r="A1589" s="24"/>
      <c r="C1589" s="22"/>
      <c r="F1589" s="22"/>
      <c r="I1589" s="22"/>
      <c r="L1589" s="22"/>
      <c r="O1589" s="22"/>
    </row>
    <row r="1590" spans="1:15" x14ac:dyDescent="0.25">
      <c r="A1590" s="24"/>
      <c r="C1590" s="22"/>
      <c r="F1590" s="22"/>
      <c r="I1590" s="22"/>
      <c r="L1590" s="22"/>
      <c r="O1590" s="22"/>
    </row>
    <row r="1591" spans="1:15" x14ac:dyDescent="0.25">
      <c r="A1591" s="24"/>
      <c r="C1591" s="22"/>
      <c r="F1591" s="22"/>
      <c r="I1591" s="22"/>
      <c r="L1591" s="22"/>
      <c r="O1591" s="22"/>
    </row>
    <row r="1592" spans="1:15" x14ac:dyDescent="0.25">
      <c r="A1592" s="24"/>
      <c r="C1592" s="22"/>
      <c r="F1592" s="22"/>
      <c r="I1592" s="22"/>
      <c r="L1592" s="22"/>
      <c r="O1592" s="22"/>
    </row>
    <row r="1593" spans="1:15" x14ac:dyDescent="0.25">
      <c r="A1593" s="24"/>
      <c r="C1593" s="22"/>
      <c r="F1593" s="22"/>
      <c r="I1593" s="22"/>
      <c r="L1593" s="22"/>
      <c r="O1593" s="22"/>
    </row>
    <row r="1594" spans="1:15" x14ac:dyDescent="0.25">
      <c r="A1594" s="24"/>
      <c r="C1594" s="22"/>
      <c r="F1594" s="22"/>
      <c r="I1594" s="22"/>
      <c r="L1594" s="22"/>
      <c r="O1594" s="22"/>
    </row>
    <row r="1595" spans="1:15" x14ac:dyDescent="0.25">
      <c r="A1595" s="24"/>
      <c r="C1595" s="22"/>
      <c r="F1595" s="22"/>
      <c r="I1595" s="22"/>
      <c r="L1595" s="22"/>
      <c r="O1595" s="22"/>
    </row>
    <row r="1596" spans="1:15" x14ac:dyDescent="0.25">
      <c r="A1596" s="24"/>
      <c r="C1596" s="22"/>
      <c r="F1596" s="22"/>
      <c r="I1596" s="22"/>
      <c r="L1596" s="22"/>
      <c r="O1596" s="22"/>
    </row>
    <row r="1597" spans="1:15" x14ac:dyDescent="0.25">
      <c r="A1597" s="24"/>
      <c r="C1597" s="22"/>
      <c r="F1597" s="22"/>
      <c r="I1597" s="22"/>
      <c r="L1597" s="22"/>
      <c r="O1597" s="22"/>
    </row>
    <row r="1598" spans="1:15" x14ac:dyDescent="0.25">
      <c r="A1598" s="24"/>
      <c r="C1598" s="22"/>
      <c r="F1598" s="22"/>
      <c r="I1598" s="22"/>
      <c r="L1598" s="22"/>
      <c r="O1598" s="22"/>
    </row>
    <row r="1599" spans="1:15" x14ac:dyDescent="0.25">
      <c r="A1599" s="24"/>
      <c r="C1599" s="22"/>
      <c r="F1599" s="22"/>
      <c r="I1599" s="22"/>
      <c r="L1599" s="22"/>
      <c r="O1599" s="22"/>
    </row>
    <row r="1600" spans="1:15" x14ac:dyDescent="0.25">
      <c r="A1600" s="24"/>
      <c r="C1600" s="22"/>
      <c r="F1600" s="22"/>
      <c r="I1600" s="22"/>
      <c r="L1600" s="22"/>
      <c r="O1600" s="22"/>
    </row>
    <row r="1601" spans="1:15" x14ac:dyDescent="0.25">
      <c r="A1601" s="24"/>
      <c r="C1601" s="22"/>
      <c r="F1601" s="22"/>
      <c r="I1601" s="22"/>
      <c r="L1601" s="22"/>
      <c r="O1601" s="22"/>
    </row>
    <row r="1602" spans="1:15" x14ac:dyDescent="0.25">
      <c r="A1602" s="24"/>
      <c r="C1602" s="22"/>
      <c r="F1602" s="22"/>
      <c r="I1602" s="22"/>
      <c r="L1602" s="22"/>
      <c r="O1602" s="22"/>
    </row>
    <row r="1603" spans="1:15" x14ac:dyDescent="0.25">
      <c r="A1603" s="24"/>
      <c r="C1603" s="22"/>
      <c r="F1603" s="22"/>
      <c r="I1603" s="22"/>
      <c r="L1603" s="22"/>
      <c r="O1603" s="22"/>
    </row>
    <row r="1604" spans="1:15" x14ac:dyDescent="0.25">
      <c r="A1604" s="24"/>
      <c r="C1604" s="22"/>
      <c r="F1604" s="22"/>
      <c r="I1604" s="22"/>
      <c r="L1604" s="22"/>
      <c r="O1604" s="22"/>
    </row>
    <row r="1605" spans="1:15" x14ac:dyDescent="0.25">
      <c r="A1605" s="24"/>
      <c r="C1605" s="22"/>
      <c r="F1605" s="22"/>
      <c r="I1605" s="22"/>
      <c r="L1605" s="22"/>
      <c r="O1605" s="22"/>
    </row>
    <row r="1606" spans="1:15" x14ac:dyDescent="0.25">
      <c r="A1606" s="24"/>
      <c r="C1606" s="22"/>
      <c r="F1606" s="22"/>
      <c r="I1606" s="22"/>
      <c r="L1606" s="22"/>
      <c r="O1606" s="22"/>
    </row>
    <row r="1607" spans="1:15" x14ac:dyDescent="0.25">
      <c r="A1607" s="24"/>
      <c r="C1607" s="22"/>
      <c r="F1607" s="22"/>
      <c r="I1607" s="22"/>
      <c r="L1607" s="22"/>
      <c r="O1607" s="22"/>
    </row>
    <row r="1608" spans="1:15" x14ac:dyDescent="0.25">
      <c r="A1608" s="24"/>
      <c r="C1608" s="22"/>
      <c r="F1608" s="22"/>
      <c r="I1608" s="22"/>
      <c r="L1608" s="22"/>
      <c r="O1608" s="22"/>
    </row>
    <row r="1609" spans="1:15" x14ac:dyDescent="0.25">
      <c r="A1609" s="24"/>
      <c r="C1609" s="22"/>
      <c r="F1609" s="22"/>
      <c r="I1609" s="22"/>
      <c r="L1609" s="22"/>
      <c r="O1609" s="22"/>
    </row>
    <row r="1610" spans="1:15" x14ac:dyDescent="0.25">
      <c r="A1610" s="24"/>
      <c r="C1610" s="22"/>
      <c r="F1610" s="22"/>
      <c r="I1610" s="22"/>
      <c r="L1610" s="22"/>
      <c r="O1610" s="22"/>
    </row>
    <row r="1611" spans="1:15" x14ac:dyDescent="0.25">
      <c r="A1611" s="24"/>
      <c r="C1611" s="22"/>
      <c r="F1611" s="22"/>
      <c r="I1611" s="22"/>
      <c r="L1611" s="22"/>
      <c r="O1611" s="22"/>
    </row>
    <row r="1612" spans="1:15" x14ac:dyDescent="0.25">
      <c r="A1612" s="24"/>
      <c r="C1612" s="22"/>
      <c r="F1612" s="22"/>
      <c r="I1612" s="22"/>
      <c r="L1612" s="22"/>
      <c r="O1612" s="22"/>
    </row>
    <row r="1613" spans="1:15" x14ac:dyDescent="0.25">
      <c r="A1613" s="24"/>
      <c r="C1613" s="22"/>
      <c r="F1613" s="22"/>
      <c r="I1613" s="22"/>
      <c r="L1613" s="22"/>
      <c r="O1613" s="22"/>
    </row>
    <row r="1614" spans="1:15" x14ac:dyDescent="0.25">
      <c r="A1614" s="24"/>
      <c r="C1614" s="22"/>
      <c r="F1614" s="22"/>
      <c r="I1614" s="22"/>
      <c r="L1614" s="22"/>
      <c r="O1614" s="22"/>
    </row>
    <row r="1615" spans="1:15" x14ac:dyDescent="0.25">
      <c r="A1615" s="24"/>
      <c r="C1615" s="22"/>
      <c r="F1615" s="22"/>
      <c r="I1615" s="22"/>
      <c r="L1615" s="22"/>
      <c r="O1615" s="22"/>
    </row>
    <row r="1616" spans="1:15" x14ac:dyDescent="0.25">
      <c r="A1616" s="24"/>
      <c r="C1616" s="22"/>
      <c r="F1616" s="22"/>
      <c r="I1616" s="22"/>
      <c r="L1616" s="22"/>
      <c r="O1616" s="22"/>
    </row>
    <row r="1617" spans="1:15" x14ac:dyDescent="0.25">
      <c r="A1617" s="24"/>
      <c r="C1617" s="22"/>
      <c r="F1617" s="22"/>
      <c r="I1617" s="22"/>
      <c r="L1617" s="22"/>
      <c r="O1617" s="22"/>
    </row>
    <row r="1618" spans="1:15" x14ac:dyDescent="0.25">
      <c r="A1618" s="24"/>
      <c r="C1618" s="22"/>
      <c r="F1618" s="22"/>
      <c r="I1618" s="22"/>
      <c r="L1618" s="22"/>
      <c r="O1618" s="22"/>
    </row>
    <row r="1619" spans="1:15" x14ac:dyDescent="0.25">
      <c r="A1619" s="24"/>
      <c r="C1619" s="22"/>
      <c r="F1619" s="22"/>
      <c r="I1619" s="22"/>
      <c r="L1619" s="22"/>
      <c r="O1619" s="22"/>
    </row>
    <row r="1620" spans="1:15" x14ac:dyDescent="0.25">
      <c r="A1620" s="24"/>
      <c r="C1620" s="22"/>
      <c r="F1620" s="22"/>
      <c r="I1620" s="22"/>
      <c r="L1620" s="22"/>
      <c r="O1620" s="22"/>
    </row>
    <row r="1621" spans="1:15" x14ac:dyDescent="0.25">
      <c r="A1621" s="24"/>
      <c r="C1621" s="22"/>
      <c r="F1621" s="22"/>
      <c r="I1621" s="22"/>
      <c r="L1621" s="22"/>
      <c r="O1621" s="22"/>
    </row>
    <row r="1622" spans="1:15" x14ac:dyDescent="0.25">
      <c r="A1622" s="24"/>
      <c r="C1622" s="22"/>
      <c r="F1622" s="22"/>
      <c r="I1622" s="22"/>
      <c r="L1622" s="22"/>
      <c r="O1622" s="22"/>
    </row>
    <row r="1623" spans="1:15" x14ac:dyDescent="0.25">
      <c r="A1623" s="24"/>
      <c r="C1623" s="22"/>
      <c r="F1623" s="22"/>
      <c r="I1623" s="22"/>
      <c r="L1623" s="22"/>
      <c r="O1623" s="22"/>
    </row>
    <row r="1624" spans="1:15" x14ac:dyDescent="0.25">
      <c r="A1624" s="24"/>
      <c r="C1624" s="22"/>
      <c r="F1624" s="22"/>
      <c r="I1624" s="22"/>
      <c r="L1624" s="22"/>
      <c r="O1624" s="22"/>
    </row>
    <row r="1625" spans="1:15" x14ac:dyDescent="0.25">
      <c r="A1625" s="24"/>
      <c r="C1625" s="22"/>
      <c r="F1625" s="22"/>
      <c r="I1625" s="22"/>
      <c r="L1625" s="22"/>
      <c r="O1625" s="22"/>
    </row>
    <row r="1626" spans="1:15" x14ac:dyDescent="0.25">
      <c r="A1626" s="24"/>
      <c r="C1626" s="22"/>
      <c r="F1626" s="22"/>
      <c r="I1626" s="22"/>
      <c r="L1626" s="22"/>
      <c r="O1626" s="22"/>
    </row>
    <row r="1627" spans="1:15" x14ac:dyDescent="0.25">
      <c r="A1627" s="24"/>
      <c r="C1627" s="22"/>
      <c r="F1627" s="22"/>
      <c r="I1627" s="22"/>
      <c r="L1627" s="22"/>
      <c r="O1627" s="22"/>
    </row>
    <row r="1628" spans="1:15" x14ac:dyDescent="0.25">
      <c r="A1628" s="24"/>
      <c r="C1628" s="22"/>
      <c r="F1628" s="22"/>
      <c r="I1628" s="22"/>
      <c r="L1628" s="22"/>
      <c r="O1628" s="22"/>
    </row>
    <row r="1629" spans="1:15" x14ac:dyDescent="0.25">
      <c r="A1629" s="24"/>
      <c r="C1629" s="22"/>
      <c r="F1629" s="22"/>
      <c r="I1629" s="22"/>
      <c r="L1629" s="22"/>
      <c r="O1629" s="22"/>
    </row>
    <row r="1630" spans="1:15" x14ac:dyDescent="0.25">
      <c r="A1630" s="24"/>
      <c r="C1630" s="22"/>
      <c r="F1630" s="22"/>
      <c r="I1630" s="22"/>
      <c r="L1630" s="22"/>
      <c r="O1630" s="22"/>
    </row>
    <row r="1631" spans="1:15" x14ac:dyDescent="0.25">
      <c r="A1631" s="24"/>
      <c r="C1631" s="22"/>
      <c r="F1631" s="22"/>
      <c r="I1631" s="22"/>
      <c r="L1631" s="22"/>
      <c r="O1631" s="22"/>
    </row>
    <row r="1632" spans="1:15" x14ac:dyDescent="0.25">
      <c r="A1632" s="24"/>
      <c r="C1632" s="22"/>
      <c r="F1632" s="22"/>
      <c r="I1632" s="22"/>
      <c r="L1632" s="22"/>
      <c r="O1632" s="22"/>
    </row>
    <row r="1633" spans="1:15" x14ac:dyDescent="0.25">
      <c r="A1633" s="24"/>
      <c r="C1633" s="22"/>
      <c r="F1633" s="22"/>
      <c r="I1633" s="22"/>
      <c r="L1633" s="22"/>
      <c r="O1633" s="22"/>
    </row>
    <row r="1634" spans="1:15" x14ac:dyDescent="0.25">
      <c r="A1634" s="24"/>
      <c r="C1634" s="22"/>
      <c r="F1634" s="22"/>
      <c r="I1634" s="22"/>
      <c r="L1634" s="22"/>
      <c r="O1634" s="22"/>
    </row>
    <row r="1635" spans="1:15" x14ac:dyDescent="0.25">
      <c r="A1635" s="24"/>
      <c r="C1635" s="22"/>
      <c r="F1635" s="22"/>
      <c r="I1635" s="22"/>
      <c r="L1635" s="22"/>
      <c r="O1635" s="22"/>
    </row>
    <row r="1636" spans="1:15" x14ac:dyDescent="0.25">
      <c r="A1636" s="24"/>
      <c r="C1636" s="22"/>
      <c r="F1636" s="22"/>
      <c r="I1636" s="22"/>
      <c r="L1636" s="22"/>
      <c r="O1636" s="22"/>
    </row>
    <row r="1637" spans="1:15" x14ac:dyDescent="0.25">
      <c r="A1637" s="24"/>
      <c r="C1637" s="22"/>
      <c r="F1637" s="22"/>
      <c r="I1637" s="22"/>
      <c r="L1637" s="22"/>
      <c r="O1637" s="22"/>
    </row>
    <row r="1638" spans="1:15" x14ac:dyDescent="0.25">
      <c r="A1638" s="24"/>
      <c r="C1638" s="22"/>
      <c r="F1638" s="22"/>
      <c r="I1638" s="22"/>
      <c r="L1638" s="22"/>
      <c r="O1638" s="22"/>
    </row>
    <row r="1639" spans="1:15" x14ac:dyDescent="0.25">
      <c r="A1639" s="24"/>
      <c r="C1639" s="22"/>
      <c r="F1639" s="22"/>
      <c r="I1639" s="22"/>
      <c r="L1639" s="22"/>
      <c r="O1639" s="22"/>
    </row>
    <row r="1640" spans="1:15" x14ac:dyDescent="0.25">
      <c r="A1640" s="24"/>
      <c r="C1640" s="22"/>
      <c r="F1640" s="22"/>
      <c r="I1640" s="22"/>
      <c r="L1640" s="22"/>
      <c r="O1640" s="22"/>
    </row>
    <row r="1641" spans="1:15" x14ac:dyDescent="0.25">
      <c r="A1641" s="24"/>
      <c r="C1641" s="22"/>
      <c r="F1641" s="22"/>
      <c r="I1641" s="22"/>
      <c r="L1641" s="22"/>
      <c r="O1641" s="22"/>
    </row>
    <row r="1642" spans="1:15" x14ac:dyDescent="0.25">
      <c r="A1642" s="24"/>
      <c r="C1642" s="22"/>
      <c r="F1642" s="22"/>
      <c r="I1642" s="22"/>
      <c r="L1642" s="22"/>
      <c r="O1642" s="22"/>
    </row>
    <row r="1643" spans="1:15" x14ac:dyDescent="0.25">
      <c r="A1643" s="24"/>
      <c r="C1643" s="22"/>
      <c r="F1643" s="22"/>
      <c r="I1643" s="22"/>
      <c r="L1643" s="22"/>
      <c r="O1643" s="22"/>
    </row>
    <row r="1644" spans="1:15" x14ac:dyDescent="0.25">
      <c r="A1644" s="24"/>
      <c r="C1644" s="22"/>
      <c r="F1644" s="22"/>
      <c r="I1644" s="22"/>
      <c r="L1644" s="22"/>
      <c r="O1644" s="22"/>
    </row>
    <row r="1645" spans="1:15" x14ac:dyDescent="0.25">
      <c r="A1645" s="24"/>
      <c r="C1645" s="22"/>
      <c r="F1645" s="22"/>
      <c r="I1645" s="22"/>
      <c r="L1645" s="22"/>
      <c r="O1645" s="22"/>
    </row>
    <row r="1646" spans="1:15" x14ac:dyDescent="0.25">
      <c r="A1646" s="24"/>
      <c r="C1646" s="22"/>
      <c r="F1646" s="22"/>
      <c r="I1646" s="22"/>
      <c r="L1646" s="22"/>
      <c r="O1646" s="22"/>
    </row>
    <row r="1647" spans="1:15" x14ac:dyDescent="0.25">
      <c r="A1647" s="24"/>
      <c r="C1647" s="22"/>
      <c r="F1647" s="22"/>
      <c r="I1647" s="22"/>
      <c r="L1647" s="22"/>
      <c r="O1647" s="22"/>
    </row>
    <row r="1648" spans="1:15" x14ac:dyDescent="0.25">
      <c r="A1648" s="24"/>
      <c r="C1648" s="22"/>
      <c r="F1648" s="22"/>
      <c r="I1648" s="22"/>
      <c r="L1648" s="22"/>
      <c r="O1648" s="22"/>
    </row>
    <row r="1649" spans="1:15" x14ac:dyDescent="0.25">
      <c r="A1649" s="24"/>
      <c r="C1649" s="22"/>
      <c r="F1649" s="22"/>
      <c r="I1649" s="22"/>
      <c r="L1649" s="22"/>
      <c r="O1649" s="22"/>
    </row>
    <row r="1650" spans="1:15" x14ac:dyDescent="0.25">
      <c r="A1650" s="24"/>
      <c r="C1650" s="22"/>
      <c r="F1650" s="22"/>
      <c r="I1650" s="22"/>
      <c r="L1650" s="22"/>
      <c r="O1650" s="22"/>
    </row>
    <row r="1651" spans="1:15" x14ac:dyDescent="0.25">
      <c r="A1651" s="24"/>
      <c r="C1651" s="22"/>
      <c r="F1651" s="22"/>
      <c r="I1651" s="22"/>
      <c r="L1651" s="22"/>
      <c r="O1651" s="22"/>
    </row>
    <row r="1652" spans="1:15" x14ac:dyDescent="0.25">
      <c r="A1652" s="24"/>
      <c r="C1652" s="22"/>
      <c r="F1652" s="22"/>
      <c r="I1652" s="22"/>
      <c r="L1652" s="22"/>
      <c r="O1652" s="22"/>
    </row>
    <row r="1653" spans="1:15" x14ac:dyDescent="0.25">
      <c r="A1653" s="24"/>
      <c r="C1653" s="22"/>
      <c r="F1653" s="22"/>
      <c r="I1653" s="22"/>
      <c r="L1653" s="22"/>
      <c r="O1653" s="22"/>
    </row>
    <row r="1654" spans="1:15" x14ac:dyDescent="0.25">
      <c r="A1654" s="24"/>
      <c r="C1654" s="22"/>
      <c r="F1654" s="22"/>
      <c r="I1654" s="22"/>
      <c r="L1654" s="22"/>
      <c r="O1654" s="22"/>
    </row>
    <row r="1655" spans="1:15" x14ac:dyDescent="0.25">
      <c r="A1655" s="24"/>
      <c r="C1655" s="22"/>
      <c r="F1655" s="22"/>
      <c r="I1655" s="22"/>
      <c r="L1655" s="22"/>
      <c r="O1655" s="22"/>
    </row>
    <row r="1656" spans="1:15" x14ac:dyDescent="0.25">
      <c r="A1656" s="24"/>
      <c r="C1656" s="22"/>
      <c r="F1656" s="22"/>
      <c r="I1656" s="22"/>
      <c r="L1656" s="22"/>
      <c r="O1656" s="22"/>
    </row>
    <row r="1657" spans="1:15" x14ac:dyDescent="0.25">
      <c r="A1657" s="24"/>
      <c r="C1657" s="22"/>
      <c r="F1657" s="22"/>
      <c r="I1657" s="22"/>
      <c r="L1657" s="22"/>
      <c r="O1657" s="22"/>
    </row>
    <row r="1658" spans="1:15" x14ac:dyDescent="0.25">
      <c r="A1658" s="24"/>
      <c r="C1658" s="22"/>
      <c r="F1658" s="22"/>
      <c r="I1658" s="22"/>
      <c r="L1658" s="22"/>
      <c r="O1658" s="22"/>
    </row>
    <row r="1659" spans="1:15" x14ac:dyDescent="0.25">
      <c r="A1659" s="24"/>
      <c r="C1659" s="22"/>
      <c r="F1659" s="22"/>
      <c r="I1659" s="22"/>
      <c r="L1659" s="22"/>
      <c r="O1659" s="22"/>
    </row>
    <row r="1660" spans="1:15" x14ac:dyDescent="0.25">
      <c r="A1660" s="24"/>
      <c r="C1660" s="22"/>
      <c r="F1660" s="22"/>
      <c r="I1660" s="22"/>
      <c r="L1660" s="22"/>
      <c r="O1660" s="22"/>
    </row>
    <row r="1661" spans="1:15" x14ac:dyDescent="0.25">
      <c r="A1661" s="24"/>
      <c r="C1661" s="22"/>
      <c r="F1661" s="22"/>
      <c r="I1661" s="22"/>
      <c r="L1661" s="22"/>
      <c r="O1661" s="22"/>
    </row>
    <row r="1662" spans="1:15" x14ac:dyDescent="0.25">
      <c r="A1662" s="24"/>
      <c r="C1662" s="22"/>
      <c r="F1662" s="22"/>
      <c r="I1662" s="22"/>
      <c r="L1662" s="22"/>
      <c r="O1662" s="22"/>
    </row>
    <row r="1663" spans="1:15" x14ac:dyDescent="0.25">
      <c r="A1663" s="24"/>
      <c r="C1663" s="22"/>
      <c r="F1663" s="22"/>
      <c r="I1663" s="22"/>
      <c r="L1663" s="22"/>
      <c r="O1663" s="22"/>
    </row>
    <row r="1664" spans="1:15" x14ac:dyDescent="0.25">
      <c r="A1664" s="24"/>
      <c r="C1664" s="22"/>
      <c r="F1664" s="22"/>
      <c r="I1664" s="22"/>
      <c r="L1664" s="22"/>
      <c r="O1664" s="22"/>
    </row>
    <row r="1665" spans="1:15" x14ac:dyDescent="0.25">
      <c r="A1665" s="24"/>
      <c r="C1665" s="22"/>
      <c r="F1665" s="22"/>
      <c r="I1665" s="22"/>
      <c r="L1665" s="22"/>
      <c r="O1665" s="22"/>
    </row>
    <row r="1666" spans="1:15" x14ac:dyDescent="0.25">
      <c r="A1666" s="24"/>
      <c r="C1666" s="22"/>
      <c r="F1666" s="22"/>
      <c r="I1666" s="22"/>
      <c r="L1666" s="22"/>
      <c r="O1666" s="22"/>
    </row>
    <row r="1667" spans="1:15" x14ac:dyDescent="0.25">
      <c r="A1667" s="24"/>
      <c r="C1667" s="22"/>
      <c r="F1667" s="22"/>
      <c r="I1667" s="22"/>
      <c r="L1667" s="22"/>
      <c r="O1667" s="22"/>
    </row>
    <row r="1668" spans="1:15" x14ac:dyDescent="0.25">
      <c r="A1668" s="24"/>
      <c r="C1668" s="22"/>
      <c r="F1668" s="22"/>
      <c r="I1668" s="22"/>
      <c r="L1668" s="22"/>
      <c r="O1668" s="22"/>
    </row>
    <row r="1669" spans="1:15" x14ac:dyDescent="0.25">
      <c r="A1669" s="24"/>
      <c r="C1669" s="22"/>
      <c r="F1669" s="22"/>
      <c r="I1669" s="22"/>
      <c r="L1669" s="22"/>
      <c r="O1669" s="22"/>
    </row>
    <row r="1670" spans="1:15" x14ac:dyDescent="0.25">
      <c r="A1670" s="24"/>
      <c r="C1670" s="22"/>
      <c r="F1670" s="22"/>
      <c r="I1670" s="22"/>
      <c r="L1670" s="22"/>
      <c r="O1670" s="22"/>
    </row>
    <row r="1671" spans="1:15" x14ac:dyDescent="0.25">
      <c r="A1671" s="24"/>
      <c r="C1671" s="22"/>
      <c r="F1671" s="22"/>
      <c r="I1671" s="22"/>
      <c r="L1671" s="22"/>
      <c r="O1671" s="22"/>
    </row>
    <row r="1672" spans="1:15" x14ac:dyDescent="0.25">
      <c r="A1672" s="24"/>
      <c r="C1672" s="22"/>
      <c r="F1672" s="22"/>
      <c r="I1672" s="22"/>
      <c r="L1672" s="22"/>
      <c r="O1672" s="22"/>
    </row>
    <row r="1673" spans="1:15" x14ac:dyDescent="0.25">
      <c r="A1673" s="24"/>
      <c r="C1673" s="22"/>
      <c r="F1673" s="22"/>
      <c r="I1673" s="22"/>
      <c r="L1673" s="22"/>
      <c r="O1673" s="22"/>
    </row>
    <row r="1674" spans="1:15" x14ac:dyDescent="0.25">
      <c r="A1674" s="24"/>
      <c r="C1674" s="22"/>
      <c r="F1674" s="22"/>
      <c r="I1674" s="22"/>
      <c r="L1674" s="22"/>
      <c r="O1674" s="22"/>
    </row>
    <row r="1675" spans="1:15" x14ac:dyDescent="0.25">
      <c r="A1675" s="24"/>
      <c r="C1675" s="22"/>
      <c r="F1675" s="22"/>
      <c r="I1675" s="22"/>
      <c r="L1675" s="22"/>
      <c r="O1675" s="22"/>
    </row>
    <row r="1676" spans="1:15" x14ac:dyDescent="0.25">
      <c r="A1676" s="24"/>
      <c r="C1676" s="22"/>
      <c r="F1676" s="22"/>
      <c r="I1676" s="22"/>
      <c r="L1676" s="22"/>
      <c r="O1676" s="22"/>
    </row>
    <row r="1677" spans="1:15" x14ac:dyDescent="0.25">
      <c r="A1677" s="24"/>
      <c r="C1677" s="22"/>
      <c r="F1677" s="22"/>
      <c r="I1677" s="22"/>
      <c r="L1677" s="22"/>
      <c r="O1677" s="22"/>
    </row>
    <row r="1678" spans="1:15" x14ac:dyDescent="0.25">
      <c r="A1678" s="24"/>
      <c r="C1678" s="22"/>
      <c r="F1678" s="22"/>
      <c r="I1678" s="22"/>
      <c r="L1678" s="22"/>
      <c r="O1678" s="22"/>
    </row>
    <row r="1679" spans="1:15" x14ac:dyDescent="0.25">
      <c r="A1679" s="24"/>
      <c r="C1679" s="22"/>
      <c r="F1679" s="22"/>
      <c r="I1679" s="22"/>
      <c r="L1679" s="22"/>
      <c r="O1679" s="22"/>
    </row>
    <row r="1680" spans="1:15" x14ac:dyDescent="0.25">
      <c r="A1680" s="24"/>
      <c r="C1680" s="22"/>
      <c r="F1680" s="22"/>
      <c r="I1680" s="22"/>
      <c r="L1680" s="22"/>
      <c r="O1680" s="22"/>
    </row>
    <row r="1681" spans="1:15" x14ac:dyDescent="0.25">
      <c r="A1681" s="24"/>
      <c r="C1681" s="22"/>
      <c r="F1681" s="22"/>
      <c r="I1681" s="22"/>
      <c r="L1681" s="22"/>
      <c r="O1681" s="22"/>
    </row>
    <row r="1682" spans="1:15" x14ac:dyDescent="0.25">
      <c r="A1682" s="24"/>
      <c r="C1682" s="22"/>
      <c r="F1682" s="22"/>
      <c r="I1682" s="22"/>
      <c r="L1682" s="22"/>
      <c r="O1682" s="22"/>
    </row>
    <row r="1683" spans="1:15" x14ac:dyDescent="0.25">
      <c r="A1683" s="24"/>
      <c r="C1683" s="22"/>
      <c r="F1683" s="22"/>
      <c r="I1683" s="22"/>
      <c r="L1683" s="22"/>
      <c r="O1683" s="22"/>
    </row>
    <row r="1684" spans="1:15" x14ac:dyDescent="0.25">
      <c r="A1684" s="24"/>
      <c r="C1684" s="22"/>
      <c r="F1684" s="22"/>
      <c r="I1684" s="22"/>
      <c r="L1684" s="22"/>
      <c r="O1684" s="22"/>
    </row>
    <row r="1685" spans="1:15" x14ac:dyDescent="0.25">
      <c r="A1685" s="24"/>
      <c r="C1685" s="22"/>
      <c r="F1685" s="22"/>
      <c r="I1685" s="22"/>
      <c r="L1685" s="22"/>
      <c r="O1685" s="22"/>
    </row>
    <row r="1686" spans="1:15" x14ac:dyDescent="0.25">
      <c r="A1686" s="24"/>
      <c r="C1686" s="22"/>
      <c r="F1686" s="22"/>
      <c r="I1686" s="22"/>
      <c r="L1686" s="22"/>
      <c r="O1686" s="22"/>
    </row>
    <row r="1687" spans="1:15" x14ac:dyDescent="0.25">
      <c r="A1687" s="24"/>
      <c r="C1687" s="22"/>
      <c r="F1687" s="22"/>
      <c r="I1687" s="22"/>
      <c r="L1687" s="22"/>
      <c r="O1687" s="22"/>
    </row>
    <row r="1688" spans="1:15" x14ac:dyDescent="0.25">
      <c r="A1688" s="24"/>
      <c r="C1688" s="22"/>
      <c r="F1688" s="22"/>
      <c r="I1688" s="22"/>
      <c r="L1688" s="22"/>
      <c r="O1688" s="22"/>
    </row>
    <row r="1689" spans="1:15" x14ac:dyDescent="0.25">
      <c r="A1689" s="24"/>
      <c r="C1689" s="22"/>
      <c r="F1689" s="22"/>
      <c r="I1689" s="22"/>
      <c r="L1689" s="22"/>
      <c r="O1689" s="22"/>
    </row>
    <row r="1690" spans="1:15" x14ac:dyDescent="0.25">
      <c r="A1690" s="24"/>
      <c r="C1690" s="22"/>
      <c r="F1690" s="22"/>
      <c r="I1690" s="22"/>
      <c r="L1690" s="22"/>
      <c r="O1690" s="22"/>
    </row>
    <row r="1691" spans="1:15" x14ac:dyDescent="0.25">
      <c r="A1691" s="24"/>
      <c r="C1691" s="22"/>
      <c r="F1691" s="22"/>
      <c r="I1691" s="22"/>
      <c r="L1691" s="22"/>
      <c r="O1691" s="22"/>
    </row>
    <row r="1692" spans="1:15" x14ac:dyDescent="0.25">
      <c r="A1692" s="24"/>
      <c r="C1692" s="22"/>
      <c r="F1692" s="22"/>
      <c r="I1692" s="22"/>
      <c r="L1692" s="22"/>
      <c r="O1692" s="22"/>
    </row>
    <row r="1693" spans="1:15" x14ac:dyDescent="0.25">
      <c r="A1693" s="24"/>
      <c r="C1693" s="22"/>
      <c r="F1693" s="22"/>
      <c r="I1693" s="22"/>
      <c r="L1693" s="22"/>
      <c r="O1693" s="22"/>
    </row>
    <row r="1694" spans="1:15" x14ac:dyDescent="0.25">
      <c r="A1694" s="24"/>
      <c r="C1694" s="22"/>
      <c r="F1694" s="22"/>
      <c r="I1694" s="22"/>
      <c r="L1694" s="22"/>
      <c r="O1694" s="22"/>
    </row>
    <row r="1695" spans="1:15" x14ac:dyDescent="0.25">
      <c r="A1695" s="24"/>
      <c r="C1695" s="22"/>
      <c r="F1695" s="22"/>
      <c r="I1695" s="22"/>
      <c r="L1695" s="22"/>
      <c r="O1695" s="22"/>
    </row>
    <row r="1696" spans="1:15" x14ac:dyDescent="0.25">
      <c r="A1696" s="24"/>
      <c r="C1696" s="22"/>
      <c r="F1696" s="22"/>
      <c r="I1696" s="22"/>
      <c r="L1696" s="22"/>
      <c r="O1696" s="22"/>
    </row>
    <row r="1697" spans="1:15" x14ac:dyDescent="0.25">
      <c r="A1697" s="24"/>
      <c r="C1697" s="22"/>
      <c r="F1697" s="22"/>
      <c r="I1697" s="22"/>
      <c r="L1697" s="22"/>
      <c r="O1697" s="22"/>
    </row>
    <row r="1698" spans="1:15" x14ac:dyDescent="0.25">
      <c r="A1698" s="24"/>
      <c r="C1698" s="22"/>
      <c r="F1698" s="22"/>
      <c r="I1698" s="22"/>
      <c r="L1698" s="22"/>
      <c r="O1698" s="22"/>
    </row>
    <row r="1699" spans="1:15" x14ac:dyDescent="0.25">
      <c r="A1699" s="24"/>
      <c r="C1699" s="22"/>
      <c r="F1699" s="22"/>
      <c r="I1699" s="22"/>
      <c r="L1699" s="22"/>
      <c r="O1699" s="22"/>
    </row>
    <row r="1700" spans="1:15" x14ac:dyDescent="0.25">
      <c r="A1700" s="24"/>
      <c r="C1700" s="22"/>
      <c r="F1700" s="22"/>
      <c r="I1700" s="22"/>
      <c r="L1700" s="22"/>
      <c r="O1700" s="22"/>
    </row>
    <row r="1701" spans="1:15" x14ac:dyDescent="0.25">
      <c r="A1701" s="24"/>
      <c r="C1701" s="22"/>
      <c r="F1701" s="22"/>
      <c r="I1701" s="22"/>
      <c r="L1701" s="22"/>
      <c r="O1701" s="22"/>
    </row>
    <row r="1702" spans="1:15" x14ac:dyDescent="0.25">
      <c r="A1702" s="24"/>
      <c r="C1702" s="22"/>
      <c r="F1702" s="22"/>
      <c r="I1702" s="22"/>
      <c r="L1702" s="22"/>
      <c r="O1702" s="22"/>
    </row>
    <row r="1703" spans="1:15" x14ac:dyDescent="0.25">
      <c r="A1703" s="24"/>
      <c r="C1703" s="22"/>
      <c r="F1703" s="22"/>
      <c r="I1703" s="22"/>
      <c r="L1703" s="22"/>
      <c r="O1703" s="22"/>
    </row>
    <row r="1704" spans="1:15" x14ac:dyDescent="0.25">
      <c r="A1704" s="24"/>
      <c r="C1704" s="22"/>
      <c r="F1704" s="22"/>
      <c r="I1704" s="22"/>
      <c r="L1704" s="22"/>
      <c r="O1704" s="22"/>
    </row>
    <row r="1705" spans="1:15" x14ac:dyDescent="0.25">
      <c r="A1705" s="24"/>
      <c r="C1705" s="22"/>
      <c r="F1705" s="22"/>
      <c r="I1705" s="22"/>
      <c r="L1705" s="22"/>
      <c r="O1705" s="22"/>
    </row>
    <row r="1706" spans="1:15" x14ac:dyDescent="0.25">
      <c r="A1706" s="24"/>
      <c r="C1706" s="22"/>
      <c r="F1706" s="22"/>
      <c r="I1706" s="22"/>
      <c r="L1706" s="22"/>
      <c r="O1706" s="22"/>
    </row>
    <row r="1707" spans="1:15" x14ac:dyDescent="0.25">
      <c r="A1707" s="24"/>
      <c r="C1707" s="22"/>
      <c r="F1707" s="22"/>
      <c r="I1707" s="22"/>
      <c r="L1707" s="22"/>
      <c r="O1707" s="22"/>
    </row>
    <row r="1708" spans="1:15" x14ac:dyDescent="0.25">
      <c r="A1708" s="24"/>
      <c r="C1708" s="22"/>
      <c r="F1708" s="22"/>
      <c r="I1708" s="22"/>
      <c r="L1708" s="22"/>
      <c r="O1708" s="22"/>
    </row>
    <row r="1709" spans="1:15" x14ac:dyDescent="0.25">
      <c r="A1709" s="24"/>
      <c r="C1709" s="22"/>
      <c r="F1709" s="22"/>
      <c r="I1709" s="22"/>
      <c r="L1709" s="22"/>
      <c r="O1709" s="22"/>
    </row>
    <row r="1710" spans="1:15" x14ac:dyDescent="0.25">
      <c r="A1710" s="24"/>
      <c r="C1710" s="22"/>
      <c r="F1710" s="22"/>
      <c r="I1710" s="22"/>
      <c r="L1710" s="22"/>
      <c r="O1710" s="22"/>
    </row>
    <row r="1711" spans="1:15" x14ac:dyDescent="0.25">
      <c r="A1711" s="24"/>
      <c r="C1711" s="22"/>
      <c r="F1711" s="22"/>
      <c r="I1711" s="22"/>
      <c r="L1711" s="22"/>
      <c r="O1711" s="22"/>
    </row>
    <row r="1712" spans="1:15" x14ac:dyDescent="0.25">
      <c r="A1712" s="24"/>
      <c r="C1712" s="22"/>
      <c r="F1712" s="22"/>
      <c r="I1712" s="22"/>
      <c r="L1712" s="22"/>
      <c r="O1712" s="22"/>
    </row>
    <row r="1713" spans="1:15" x14ac:dyDescent="0.25">
      <c r="A1713" s="24"/>
      <c r="C1713" s="22"/>
      <c r="F1713" s="22"/>
      <c r="I1713" s="22"/>
      <c r="L1713" s="22"/>
      <c r="O1713" s="22"/>
    </row>
    <row r="1714" spans="1:15" x14ac:dyDescent="0.25">
      <c r="A1714" s="24"/>
      <c r="C1714" s="22"/>
      <c r="F1714" s="22"/>
      <c r="I1714" s="22"/>
      <c r="L1714" s="22"/>
      <c r="O1714" s="22"/>
    </row>
    <row r="1715" spans="1:15" x14ac:dyDescent="0.25">
      <c r="A1715" s="24"/>
      <c r="C1715" s="22"/>
      <c r="F1715" s="22"/>
      <c r="I1715" s="22"/>
      <c r="L1715" s="22"/>
      <c r="O1715" s="22"/>
    </row>
    <row r="1716" spans="1:15" x14ac:dyDescent="0.25">
      <c r="A1716" s="24"/>
      <c r="C1716" s="22"/>
      <c r="F1716" s="22"/>
      <c r="I1716" s="22"/>
      <c r="L1716" s="22"/>
      <c r="O1716" s="22"/>
    </row>
    <row r="1717" spans="1:15" x14ac:dyDescent="0.25">
      <c r="A1717" s="24"/>
      <c r="C1717" s="22"/>
      <c r="F1717" s="22"/>
      <c r="I1717" s="22"/>
      <c r="L1717" s="22"/>
      <c r="O1717" s="22"/>
    </row>
    <row r="1718" spans="1:15" x14ac:dyDescent="0.25">
      <c r="A1718" s="24"/>
      <c r="C1718" s="22"/>
      <c r="F1718" s="22"/>
      <c r="I1718" s="22"/>
      <c r="L1718" s="22"/>
      <c r="O1718" s="22"/>
    </row>
    <row r="1719" spans="1:15" x14ac:dyDescent="0.25">
      <c r="A1719" s="24"/>
      <c r="C1719" s="22"/>
      <c r="F1719" s="22"/>
      <c r="I1719" s="22"/>
      <c r="L1719" s="22"/>
      <c r="O1719" s="22"/>
    </row>
    <row r="1720" spans="1:15" x14ac:dyDescent="0.25">
      <c r="A1720" s="24"/>
      <c r="C1720" s="22"/>
      <c r="F1720" s="22"/>
      <c r="I1720" s="22"/>
      <c r="L1720" s="22"/>
      <c r="O1720" s="22"/>
    </row>
    <row r="1721" spans="1:15" x14ac:dyDescent="0.25">
      <c r="A1721" s="24"/>
      <c r="C1721" s="22"/>
      <c r="F1721" s="22"/>
      <c r="I1721" s="22"/>
      <c r="L1721" s="22"/>
      <c r="O1721" s="22"/>
    </row>
    <row r="1722" spans="1:15" x14ac:dyDescent="0.25">
      <c r="A1722" s="24"/>
      <c r="C1722" s="22"/>
      <c r="F1722" s="22"/>
      <c r="I1722" s="22"/>
      <c r="L1722" s="22"/>
      <c r="O1722" s="22"/>
    </row>
    <row r="1723" spans="1:15" x14ac:dyDescent="0.25">
      <c r="A1723" s="24"/>
      <c r="C1723" s="22"/>
      <c r="F1723" s="22"/>
      <c r="I1723" s="22"/>
      <c r="L1723" s="22"/>
      <c r="O1723" s="22"/>
    </row>
    <row r="1724" spans="1:15" x14ac:dyDescent="0.25">
      <c r="A1724" s="24"/>
      <c r="C1724" s="22"/>
      <c r="F1724" s="22"/>
      <c r="I1724" s="22"/>
      <c r="L1724" s="22"/>
      <c r="O1724" s="22"/>
    </row>
    <row r="1725" spans="1:15" x14ac:dyDescent="0.25">
      <c r="A1725" s="24"/>
      <c r="C1725" s="22"/>
      <c r="F1725" s="22"/>
      <c r="I1725" s="22"/>
      <c r="L1725" s="22"/>
      <c r="O1725" s="22"/>
    </row>
    <row r="1726" spans="1:15" x14ac:dyDescent="0.25">
      <c r="A1726" s="24"/>
      <c r="C1726" s="22"/>
      <c r="F1726" s="22"/>
      <c r="I1726" s="22"/>
      <c r="L1726" s="22"/>
      <c r="O1726" s="22"/>
    </row>
    <row r="1727" spans="1:15" x14ac:dyDescent="0.25">
      <c r="A1727" s="24"/>
      <c r="C1727" s="22"/>
      <c r="F1727" s="22"/>
      <c r="I1727" s="22"/>
      <c r="L1727" s="22"/>
      <c r="O1727" s="22"/>
    </row>
    <row r="1728" spans="1:15" x14ac:dyDescent="0.25">
      <c r="A1728" s="24"/>
      <c r="C1728" s="22"/>
      <c r="F1728" s="22"/>
      <c r="I1728" s="22"/>
      <c r="L1728" s="22"/>
      <c r="O1728" s="22"/>
    </row>
    <row r="1729" spans="1:15" x14ac:dyDescent="0.25">
      <c r="A1729" s="24"/>
      <c r="C1729" s="22"/>
      <c r="F1729" s="22"/>
      <c r="I1729" s="22"/>
      <c r="L1729" s="22"/>
      <c r="O1729" s="22"/>
    </row>
    <row r="1730" spans="1:15" x14ac:dyDescent="0.25">
      <c r="A1730" s="24"/>
      <c r="C1730" s="22"/>
      <c r="F1730" s="22"/>
      <c r="I1730" s="22"/>
      <c r="L1730" s="22"/>
      <c r="O1730" s="22"/>
    </row>
    <row r="1731" spans="1:15" x14ac:dyDescent="0.25">
      <c r="A1731" s="24"/>
      <c r="C1731" s="22"/>
      <c r="F1731" s="22"/>
      <c r="I1731" s="22"/>
      <c r="L1731" s="22"/>
      <c r="O1731" s="22"/>
    </row>
    <row r="1732" spans="1:15" x14ac:dyDescent="0.25">
      <c r="A1732" s="24"/>
      <c r="C1732" s="22"/>
      <c r="F1732" s="22"/>
      <c r="I1732" s="22"/>
      <c r="L1732" s="22"/>
      <c r="O1732" s="22"/>
    </row>
    <row r="1733" spans="1:15" x14ac:dyDescent="0.25">
      <c r="A1733" s="24"/>
      <c r="C1733" s="22"/>
      <c r="F1733" s="22"/>
      <c r="I1733" s="22"/>
      <c r="L1733" s="22"/>
      <c r="O1733" s="22"/>
    </row>
    <row r="1734" spans="1:15" x14ac:dyDescent="0.25">
      <c r="A1734" s="24"/>
      <c r="C1734" s="22"/>
      <c r="F1734" s="22"/>
      <c r="I1734" s="22"/>
      <c r="L1734" s="22"/>
      <c r="O1734" s="22"/>
    </row>
    <row r="1735" spans="1:15" x14ac:dyDescent="0.25">
      <c r="A1735" s="24"/>
      <c r="C1735" s="22"/>
      <c r="F1735" s="22"/>
      <c r="I1735" s="22"/>
      <c r="L1735" s="22"/>
      <c r="O1735" s="22"/>
    </row>
    <row r="1736" spans="1:15" x14ac:dyDescent="0.25">
      <c r="A1736" s="24"/>
      <c r="C1736" s="22"/>
      <c r="F1736" s="22"/>
      <c r="I1736" s="22"/>
      <c r="L1736" s="22"/>
      <c r="O1736" s="22"/>
    </row>
    <row r="1737" spans="1:15" x14ac:dyDescent="0.25">
      <c r="A1737" s="24"/>
      <c r="C1737" s="22"/>
      <c r="F1737" s="22"/>
      <c r="I1737" s="22"/>
      <c r="L1737" s="22"/>
      <c r="O1737" s="22"/>
    </row>
    <row r="1738" spans="1:15" x14ac:dyDescent="0.25">
      <c r="A1738" s="24"/>
      <c r="C1738" s="22"/>
      <c r="F1738" s="22"/>
      <c r="I1738" s="22"/>
      <c r="L1738" s="22"/>
      <c r="O1738" s="22"/>
    </row>
    <row r="1739" spans="1:15" x14ac:dyDescent="0.25">
      <c r="A1739" s="24"/>
      <c r="C1739" s="22"/>
      <c r="F1739" s="22"/>
      <c r="I1739" s="22"/>
      <c r="L1739" s="22"/>
      <c r="O1739" s="22"/>
    </row>
    <row r="1740" spans="1:15" x14ac:dyDescent="0.25">
      <c r="A1740" s="24"/>
      <c r="C1740" s="22"/>
      <c r="F1740" s="22"/>
      <c r="I1740" s="22"/>
      <c r="L1740" s="22"/>
      <c r="O1740" s="22"/>
    </row>
    <row r="1741" spans="1:15" x14ac:dyDescent="0.25">
      <c r="A1741" s="24"/>
      <c r="C1741" s="22"/>
      <c r="F1741" s="22"/>
      <c r="I1741" s="22"/>
      <c r="L1741" s="22"/>
      <c r="O1741" s="22"/>
    </row>
    <row r="1742" spans="1:15" x14ac:dyDescent="0.25">
      <c r="A1742" s="24"/>
      <c r="C1742" s="22"/>
      <c r="F1742" s="22"/>
      <c r="I1742" s="22"/>
      <c r="L1742" s="22"/>
      <c r="O1742" s="22"/>
    </row>
    <row r="1743" spans="1:15" x14ac:dyDescent="0.25">
      <c r="A1743" s="24"/>
      <c r="C1743" s="22"/>
      <c r="F1743" s="22"/>
      <c r="I1743" s="22"/>
      <c r="L1743" s="22"/>
      <c r="O1743" s="22"/>
    </row>
    <row r="1744" spans="1:15" x14ac:dyDescent="0.25">
      <c r="A1744" s="24"/>
      <c r="C1744" s="22"/>
      <c r="F1744" s="22"/>
      <c r="I1744" s="22"/>
      <c r="L1744" s="22"/>
      <c r="O1744" s="22"/>
    </row>
    <row r="1745" spans="1:15" x14ac:dyDescent="0.25">
      <c r="A1745" s="24"/>
      <c r="C1745" s="22"/>
      <c r="F1745" s="22"/>
      <c r="I1745" s="22"/>
      <c r="L1745" s="22"/>
      <c r="O1745" s="22"/>
    </row>
    <row r="1746" spans="1:15" x14ac:dyDescent="0.25">
      <c r="A1746" s="24"/>
      <c r="C1746" s="22"/>
      <c r="F1746" s="22"/>
      <c r="I1746" s="22"/>
      <c r="L1746" s="22"/>
      <c r="O1746" s="22"/>
    </row>
    <row r="1747" spans="1:15" x14ac:dyDescent="0.25">
      <c r="A1747" s="24"/>
      <c r="C1747" s="22"/>
      <c r="F1747" s="22"/>
      <c r="I1747" s="22"/>
      <c r="L1747" s="22"/>
      <c r="O1747" s="22"/>
    </row>
    <row r="1748" spans="1:15" x14ac:dyDescent="0.25">
      <c r="A1748" s="24"/>
      <c r="C1748" s="22"/>
      <c r="F1748" s="22"/>
      <c r="I1748" s="22"/>
      <c r="L1748" s="22"/>
      <c r="O1748" s="22"/>
    </row>
    <row r="1749" spans="1:15" x14ac:dyDescent="0.25">
      <c r="A1749" s="24"/>
      <c r="C1749" s="22"/>
      <c r="F1749" s="22"/>
      <c r="I1749" s="22"/>
      <c r="L1749" s="22"/>
      <c r="O1749" s="22"/>
    </row>
    <row r="1750" spans="1:15" x14ac:dyDescent="0.25">
      <c r="A1750" s="24"/>
      <c r="C1750" s="22"/>
      <c r="F1750" s="22"/>
      <c r="I1750" s="22"/>
      <c r="L1750" s="22"/>
      <c r="O1750" s="22"/>
    </row>
    <row r="1751" spans="1:15" x14ac:dyDescent="0.25">
      <c r="A1751" s="24"/>
      <c r="C1751" s="22"/>
      <c r="F1751" s="22"/>
      <c r="I1751" s="22"/>
      <c r="L1751" s="22"/>
      <c r="O1751" s="22"/>
    </row>
    <row r="1752" spans="1:15" x14ac:dyDescent="0.25">
      <c r="A1752" s="24"/>
      <c r="C1752" s="22"/>
      <c r="F1752" s="22"/>
      <c r="I1752" s="22"/>
      <c r="L1752" s="22"/>
      <c r="O1752" s="22"/>
    </row>
    <row r="1753" spans="1:15" x14ac:dyDescent="0.25">
      <c r="A1753" s="24"/>
      <c r="C1753" s="22"/>
      <c r="F1753" s="22"/>
      <c r="I1753" s="22"/>
      <c r="L1753" s="22"/>
      <c r="O1753" s="22"/>
    </row>
    <row r="1754" spans="1:15" x14ac:dyDescent="0.25">
      <c r="A1754" s="24"/>
      <c r="C1754" s="22"/>
      <c r="F1754" s="22"/>
      <c r="I1754" s="22"/>
      <c r="L1754" s="22"/>
      <c r="O1754" s="22"/>
    </row>
    <row r="1755" spans="1:15" x14ac:dyDescent="0.25">
      <c r="A1755" s="24"/>
      <c r="C1755" s="22"/>
      <c r="F1755" s="22"/>
      <c r="I1755" s="22"/>
      <c r="L1755" s="22"/>
      <c r="O1755" s="22"/>
    </row>
    <row r="1756" spans="1:15" x14ac:dyDescent="0.25">
      <c r="A1756" s="24"/>
      <c r="C1756" s="22"/>
      <c r="F1756" s="22"/>
      <c r="I1756" s="22"/>
      <c r="L1756" s="22"/>
      <c r="O1756" s="22"/>
    </row>
    <row r="1757" spans="1:15" x14ac:dyDescent="0.25">
      <c r="A1757" s="24"/>
      <c r="C1757" s="22"/>
      <c r="F1757" s="22"/>
      <c r="I1757" s="22"/>
      <c r="L1757" s="22"/>
      <c r="O1757" s="22"/>
    </row>
    <row r="1758" spans="1:15" x14ac:dyDescent="0.25">
      <c r="A1758" s="24"/>
      <c r="C1758" s="22"/>
      <c r="F1758" s="22"/>
      <c r="I1758" s="22"/>
      <c r="L1758" s="22"/>
      <c r="O1758" s="22"/>
    </row>
    <row r="1759" spans="1:15" x14ac:dyDescent="0.25">
      <c r="A1759" s="24"/>
      <c r="C1759" s="22"/>
      <c r="F1759" s="22"/>
      <c r="I1759" s="22"/>
      <c r="L1759" s="22"/>
      <c r="O1759" s="22"/>
    </row>
    <row r="1760" spans="1:15" x14ac:dyDescent="0.25">
      <c r="A1760" s="24"/>
      <c r="C1760" s="22"/>
      <c r="F1760" s="22"/>
      <c r="I1760" s="22"/>
      <c r="L1760" s="22"/>
      <c r="O1760" s="22"/>
    </row>
    <row r="1761" spans="1:15" x14ac:dyDescent="0.25">
      <c r="A1761" s="24"/>
      <c r="C1761" s="22"/>
      <c r="F1761" s="22"/>
      <c r="I1761" s="22"/>
      <c r="L1761" s="22"/>
      <c r="O1761" s="22"/>
    </row>
    <row r="1762" spans="1:15" x14ac:dyDescent="0.25">
      <c r="A1762" s="24"/>
      <c r="C1762" s="22"/>
      <c r="F1762" s="22"/>
      <c r="I1762" s="22"/>
      <c r="L1762" s="22"/>
      <c r="O1762" s="22"/>
    </row>
    <row r="1763" spans="1:15" x14ac:dyDescent="0.25">
      <c r="A1763" s="24"/>
      <c r="C1763" s="22"/>
      <c r="F1763" s="22"/>
      <c r="I1763" s="22"/>
      <c r="L1763" s="22"/>
      <c r="O1763" s="22"/>
    </row>
    <row r="1764" spans="1:15" x14ac:dyDescent="0.25">
      <c r="A1764" s="24"/>
      <c r="C1764" s="22"/>
      <c r="F1764" s="22"/>
      <c r="I1764" s="22"/>
      <c r="L1764" s="22"/>
      <c r="O1764" s="22"/>
    </row>
    <row r="1765" spans="1:15" x14ac:dyDescent="0.25">
      <c r="A1765" s="24"/>
      <c r="C1765" s="22"/>
      <c r="F1765" s="22"/>
      <c r="I1765" s="22"/>
      <c r="L1765" s="22"/>
      <c r="O1765" s="22"/>
    </row>
    <row r="1766" spans="1:15" x14ac:dyDescent="0.25">
      <c r="A1766" s="24"/>
      <c r="C1766" s="22"/>
      <c r="F1766" s="22"/>
      <c r="I1766" s="22"/>
      <c r="L1766" s="22"/>
      <c r="O1766" s="22"/>
    </row>
    <row r="1767" spans="1:15" x14ac:dyDescent="0.25">
      <c r="A1767" s="24"/>
      <c r="C1767" s="22"/>
      <c r="F1767" s="22"/>
      <c r="I1767" s="22"/>
      <c r="L1767" s="22"/>
      <c r="O1767" s="22"/>
    </row>
    <row r="1768" spans="1:15" x14ac:dyDescent="0.25">
      <c r="A1768" s="24"/>
      <c r="C1768" s="22"/>
      <c r="F1768" s="22"/>
      <c r="I1768" s="22"/>
      <c r="L1768" s="22"/>
      <c r="O1768" s="22"/>
    </row>
    <row r="1769" spans="1:15" x14ac:dyDescent="0.25">
      <c r="A1769" s="24"/>
      <c r="C1769" s="22"/>
      <c r="F1769" s="22"/>
      <c r="I1769" s="22"/>
      <c r="L1769" s="22"/>
      <c r="O1769" s="22"/>
    </row>
    <row r="1770" spans="1:15" x14ac:dyDescent="0.25">
      <c r="A1770" s="24"/>
      <c r="C1770" s="22"/>
      <c r="F1770" s="22"/>
      <c r="I1770" s="22"/>
      <c r="L1770" s="22"/>
      <c r="O1770" s="22"/>
    </row>
    <row r="1771" spans="1:15" x14ac:dyDescent="0.25">
      <c r="A1771" s="24"/>
      <c r="C1771" s="22"/>
      <c r="F1771" s="22"/>
      <c r="I1771" s="22"/>
      <c r="L1771" s="22"/>
      <c r="O1771" s="22"/>
    </row>
    <row r="1772" spans="1:15" x14ac:dyDescent="0.25">
      <c r="A1772" s="24"/>
      <c r="C1772" s="22"/>
      <c r="F1772" s="22"/>
      <c r="I1772" s="22"/>
      <c r="L1772" s="22"/>
      <c r="O1772" s="22"/>
    </row>
    <row r="1773" spans="1:15" x14ac:dyDescent="0.25">
      <c r="A1773" s="24"/>
      <c r="C1773" s="22"/>
      <c r="F1773" s="22"/>
      <c r="I1773" s="22"/>
      <c r="L1773" s="22"/>
      <c r="O1773" s="22"/>
    </row>
    <row r="1774" spans="1:15" x14ac:dyDescent="0.25">
      <c r="A1774" s="24"/>
      <c r="C1774" s="22"/>
      <c r="F1774" s="22"/>
      <c r="I1774" s="22"/>
      <c r="L1774" s="22"/>
      <c r="O1774" s="22"/>
    </row>
    <row r="1775" spans="1:15" x14ac:dyDescent="0.25">
      <c r="A1775" s="24"/>
      <c r="C1775" s="22"/>
      <c r="F1775" s="22"/>
      <c r="I1775" s="22"/>
      <c r="L1775" s="22"/>
      <c r="O1775" s="22"/>
    </row>
    <row r="1776" spans="1:15" x14ac:dyDescent="0.25">
      <c r="A1776" s="24"/>
      <c r="C1776" s="22"/>
      <c r="F1776" s="22"/>
      <c r="I1776" s="22"/>
      <c r="L1776" s="22"/>
      <c r="O1776" s="22"/>
    </row>
    <row r="1777" spans="1:15" x14ac:dyDescent="0.25">
      <c r="A1777" s="24"/>
      <c r="C1777" s="22"/>
      <c r="F1777" s="22"/>
      <c r="I1777" s="22"/>
      <c r="L1777" s="22"/>
      <c r="O1777" s="22"/>
    </row>
    <row r="1778" spans="1:15" x14ac:dyDescent="0.25">
      <c r="A1778" s="24"/>
      <c r="C1778" s="22"/>
      <c r="F1778" s="22"/>
      <c r="I1778" s="22"/>
      <c r="L1778" s="22"/>
      <c r="O1778" s="22"/>
    </row>
    <row r="1779" spans="1:15" x14ac:dyDescent="0.25">
      <c r="A1779" s="24"/>
      <c r="C1779" s="22"/>
      <c r="F1779" s="22"/>
      <c r="I1779" s="22"/>
      <c r="L1779" s="22"/>
      <c r="O1779" s="22"/>
    </row>
    <row r="1780" spans="1:15" x14ac:dyDescent="0.25">
      <c r="A1780" s="24"/>
      <c r="C1780" s="22"/>
      <c r="F1780" s="22"/>
      <c r="I1780" s="22"/>
      <c r="L1780" s="22"/>
      <c r="O1780" s="22"/>
    </row>
    <row r="1781" spans="1:15" x14ac:dyDescent="0.25">
      <c r="A1781" s="24"/>
      <c r="C1781" s="22"/>
      <c r="F1781" s="22"/>
      <c r="I1781" s="22"/>
      <c r="L1781" s="22"/>
      <c r="O1781" s="22"/>
    </row>
    <row r="1782" spans="1:15" x14ac:dyDescent="0.25">
      <c r="A1782" s="24"/>
      <c r="C1782" s="22"/>
      <c r="F1782" s="22"/>
      <c r="I1782" s="22"/>
      <c r="L1782" s="22"/>
      <c r="O1782" s="22"/>
    </row>
    <row r="1783" spans="1:15" x14ac:dyDescent="0.25">
      <c r="A1783" s="24"/>
      <c r="C1783" s="22"/>
      <c r="F1783" s="22"/>
      <c r="I1783" s="22"/>
      <c r="L1783" s="22"/>
      <c r="O1783" s="22"/>
    </row>
    <row r="1784" spans="1:15" x14ac:dyDescent="0.25">
      <c r="A1784" s="24"/>
      <c r="C1784" s="22"/>
      <c r="F1784" s="22"/>
      <c r="I1784" s="22"/>
      <c r="L1784" s="22"/>
      <c r="O1784" s="22"/>
    </row>
    <row r="1785" spans="1:15" x14ac:dyDescent="0.25">
      <c r="A1785" s="24"/>
      <c r="C1785" s="22"/>
      <c r="F1785" s="22"/>
      <c r="I1785" s="22"/>
      <c r="L1785" s="22"/>
      <c r="O1785" s="22"/>
    </row>
    <row r="1786" spans="1:15" x14ac:dyDescent="0.25">
      <c r="A1786" s="24"/>
      <c r="C1786" s="22"/>
      <c r="F1786" s="22"/>
      <c r="I1786" s="22"/>
      <c r="L1786" s="22"/>
      <c r="O1786" s="22"/>
    </row>
    <row r="1787" spans="1:15" x14ac:dyDescent="0.25">
      <c r="A1787" s="24"/>
      <c r="C1787" s="22"/>
      <c r="F1787" s="22"/>
      <c r="I1787" s="22"/>
      <c r="L1787" s="22"/>
      <c r="O1787" s="22"/>
    </row>
    <row r="1788" spans="1:15" x14ac:dyDescent="0.25">
      <c r="A1788" s="24"/>
      <c r="C1788" s="22"/>
      <c r="F1788" s="22"/>
      <c r="I1788" s="22"/>
      <c r="L1788" s="22"/>
      <c r="O1788" s="22"/>
    </row>
    <row r="1789" spans="1:15" x14ac:dyDescent="0.25">
      <c r="A1789" s="24"/>
      <c r="C1789" s="22"/>
      <c r="F1789" s="22"/>
      <c r="I1789" s="22"/>
      <c r="L1789" s="22"/>
      <c r="O1789" s="22"/>
    </row>
    <row r="1790" spans="1:15" x14ac:dyDescent="0.25">
      <c r="A1790" s="24"/>
      <c r="C1790" s="22"/>
      <c r="F1790" s="22"/>
      <c r="I1790" s="22"/>
      <c r="L1790" s="22"/>
      <c r="O1790" s="22"/>
    </row>
    <row r="1791" spans="1:15" x14ac:dyDescent="0.25">
      <c r="A1791" s="24"/>
      <c r="C1791" s="22"/>
      <c r="F1791" s="22"/>
      <c r="I1791" s="22"/>
      <c r="L1791" s="22"/>
      <c r="O1791" s="22"/>
    </row>
    <row r="1792" spans="1:15" x14ac:dyDescent="0.25">
      <c r="A1792" s="24"/>
      <c r="C1792" s="22"/>
      <c r="F1792" s="22"/>
      <c r="I1792" s="22"/>
      <c r="L1792" s="22"/>
      <c r="O1792" s="22"/>
    </row>
    <row r="1793" spans="1:15" x14ac:dyDescent="0.25">
      <c r="A1793" s="24"/>
      <c r="C1793" s="22"/>
      <c r="F1793" s="22"/>
      <c r="I1793" s="22"/>
      <c r="L1793" s="22"/>
      <c r="O1793" s="22"/>
    </row>
    <row r="1794" spans="1:15" x14ac:dyDescent="0.25">
      <c r="A1794" s="24"/>
      <c r="C1794" s="22"/>
      <c r="F1794" s="22"/>
      <c r="I1794" s="22"/>
      <c r="L1794" s="22"/>
      <c r="O1794" s="22"/>
    </row>
    <row r="1795" spans="1:15" x14ac:dyDescent="0.25">
      <c r="A1795" s="24"/>
      <c r="C1795" s="22"/>
      <c r="F1795" s="22"/>
      <c r="I1795" s="22"/>
      <c r="L1795" s="22"/>
      <c r="O1795" s="22"/>
    </row>
    <row r="1796" spans="1:15" x14ac:dyDescent="0.25">
      <c r="A1796" s="24"/>
      <c r="C1796" s="22"/>
      <c r="F1796" s="22"/>
      <c r="I1796" s="22"/>
      <c r="L1796" s="22"/>
      <c r="O1796" s="22"/>
    </row>
    <row r="1797" spans="1:15" x14ac:dyDescent="0.25">
      <c r="A1797" s="24"/>
      <c r="C1797" s="22"/>
      <c r="F1797" s="22"/>
      <c r="I1797" s="22"/>
      <c r="L1797" s="22"/>
      <c r="O1797" s="22"/>
    </row>
    <row r="1798" spans="1:15" x14ac:dyDescent="0.25">
      <c r="A1798" s="24"/>
      <c r="C1798" s="22"/>
      <c r="F1798" s="22"/>
      <c r="I1798" s="22"/>
      <c r="L1798" s="22"/>
      <c r="O1798" s="22"/>
    </row>
    <row r="1799" spans="1:15" x14ac:dyDescent="0.25">
      <c r="A1799" s="24"/>
      <c r="C1799" s="22"/>
      <c r="F1799" s="22"/>
      <c r="I1799" s="22"/>
      <c r="L1799" s="22"/>
      <c r="O1799" s="22"/>
    </row>
    <row r="1800" spans="1:15" x14ac:dyDescent="0.25">
      <c r="A1800" s="24"/>
      <c r="C1800" s="22"/>
      <c r="F1800" s="22"/>
      <c r="I1800" s="22"/>
      <c r="L1800" s="22"/>
      <c r="O1800" s="22"/>
    </row>
    <row r="1801" spans="1:15" x14ac:dyDescent="0.25">
      <c r="A1801" s="24"/>
      <c r="C1801" s="22"/>
      <c r="F1801" s="22"/>
      <c r="I1801" s="22"/>
      <c r="L1801" s="22"/>
      <c r="O1801" s="22"/>
    </row>
    <row r="1802" spans="1:15" x14ac:dyDescent="0.25">
      <c r="A1802" s="24"/>
      <c r="C1802" s="22"/>
      <c r="F1802" s="22"/>
      <c r="I1802" s="22"/>
      <c r="L1802" s="22"/>
      <c r="O1802" s="22"/>
    </row>
    <row r="1803" spans="1:15" x14ac:dyDescent="0.25">
      <c r="A1803" s="24"/>
      <c r="C1803" s="22"/>
      <c r="F1803" s="22"/>
      <c r="I1803" s="22"/>
      <c r="L1803" s="22"/>
      <c r="O1803" s="22"/>
    </row>
    <row r="1804" spans="1:15" x14ac:dyDescent="0.25">
      <c r="A1804" s="24"/>
      <c r="C1804" s="22"/>
      <c r="F1804" s="22"/>
      <c r="I1804" s="22"/>
      <c r="L1804" s="22"/>
      <c r="O1804" s="22"/>
    </row>
    <row r="1805" spans="1:15" x14ac:dyDescent="0.25">
      <c r="A1805" s="24"/>
      <c r="C1805" s="22"/>
      <c r="F1805" s="22"/>
      <c r="I1805" s="22"/>
      <c r="L1805" s="22"/>
      <c r="O1805" s="22"/>
    </row>
    <row r="1806" spans="1:15" x14ac:dyDescent="0.25">
      <c r="A1806" s="24"/>
      <c r="C1806" s="22"/>
      <c r="F1806" s="22"/>
      <c r="I1806" s="22"/>
      <c r="L1806" s="22"/>
      <c r="O1806" s="22"/>
    </row>
    <row r="1807" spans="1:15" x14ac:dyDescent="0.25">
      <c r="A1807" s="24"/>
      <c r="C1807" s="22"/>
      <c r="F1807" s="22"/>
      <c r="I1807" s="22"/>
      <c r="L1807" s="22"/>
      <c r="O1807" s="22"/>
    </row>
    <row r="1808" spans="1:15" x14ac:dyDescent="0.25">
      <c r="A1808" s="24"/>
      <c r="C1808" s="22"/>
      <c r="F1808" s="22"/>
      <c r="I1808" s="22"/>
      <c r="L1808" s="22"/>
      <c r="O1808" s="22"/>
    </row>
    <row r="1809" spans="1:15" x14ac:dyDescent="0.25">
      <c r="A1809" s="24"/>
      <c r="C1809" s="22"/>
      <c r="F1809" s="22"/>
      <c r="I1809" s="22"/>
      <c r="L1809" s="22"/>
      <c r="O1809" s="22"/>
    </row>
    <row r="1810" spans="1:15" x14ac:dyDescent="0.25">
      <c r="A1810" s="24"/>
      <c r="C1810" s="22"/>
      <c r="F1810" s="22"/>
      <c r="I1810" s="22"/>
      <c r="L1810" s="22"/>
      <c r="O1810" s="22"/>
    </row>
    <row r="1811" spans="1:15" x14ac:dyDescent="0.25">
      <c r="A1811" s="24"/>
      <c r="C1811" s="22"/>
      <c r="F1811" s="22"/>
      <c r="I1811" s="22"/>
      <c r="L1811" s="22"/>
      <c r="O1811" s="22"/>
    </row>
    <row r="1812" spans="1:15" x14ac:dyDescent="0.25">
      <c r="A1812" s="24"/>
      <c r="C1812" s="22"/>
      <c r="F1812" s="22"/>
      <c r="I1812" s="22"/>
      <c r="L1812" s="22"/>
      <c r="O1812" s="22"/>
    </row>
    <row r="1813" spans="1:15" x14ac:dyDescent="0.25">
      <c r="A1813" s="24"/>
      <c r="C1813" s="22"/>
      <c r="F1813" s="22"/>
      <c r="I1813" s="22"/>
      <c r="L1813" s="22"/>
      <c r="O1813" s="22"/>
    </row>
    <row r="1814" spans="1:15" x14ac:dyDescent="0.25">
      <c r="A1814" s="24"/>
      <c r="C1814" s="22"/>
      <c r="F1814" s="22"/>
      <c r="I1814" s="22"/>
      <c r="L1814" s="22"/>
      <c r="O1814" s="22"/>
    </row>
    <row r="1815" spans="1:15" x14ac:dyDescent="0.25">
      <c r="A1815" s="24"/>
      <c r="C1815" s="22"/>
      <c r="F1815" s="22"/>
      <c r="I1815" s="22"/>
      <c r="L1815" s="22"/>
      <c r="O1815" s="22"/>
    </row>
    <row r="1816" spans="1:15" x14ac:dyDescent="0.25">
      <c r="A1816" s="24"/>
      <c r="C1816" s="22"/>
      <c r="F1816" s="22"/>
      <c r="I1816" s="22"/>
      <c r="L1816" s="22"/>
      <c r="O1816" s="22"/>
    </row>
    <row r="1817" spans="1:15" x14ac:dyDescent="0.25">
      <c r="A1817" s="24"/>
      <c r="C1817" s="22"/>
      <c r="F1817" s="22"/>
      <c r="I1817" s="22"/>
      <c r="L1817" s="22"/>
      <c r="O1817" s="22"/>
    </row>
    <row r="1818" spans="1:15" x14ac:dyDescent="0.25">
      <c r="A1818" s="24"/>
      <c r="C1818" s="22"/>
      <c r="F1818" s="22"/>
      <c r="I1818" s="22"/>
      <c r="L1818" s="22"/>
      <c r="O1818" s="22"/>
    </row>
    <row r="1819" spans="1:15" x14ac:dyDescent="0.25">
      <c r="A1819" s="24"/>
      <c r="C1819" s="22"/>
      <c r="F1819" s="22"/>
      <c r="I1819" s="22"/>
      <c r="L1819" s="22"/>
      <c r="O1819" s="22"/>
    </row>
    <row r="1820" spans="1:15" x14ac:dyDescent="0.25">
      <c r="A1820" s="24"/>
      <c r="C1820" s="22"/>
      <c r="F1820" s="22"/>
      <c r="I1820" s="22"/>
      <c r="L1820" s="22"/>
      <c r="O1820" s="22"/>
    </row>
    <row r="1821" spans="1:15" x14ac:dyDescent="0.25">
      <c r="A1821" s="24"/>
      <c r="C1821" s="22"/>
      <c r="F1821" s="22"/>
      <c r="I1821" s="22"/>
      <c r="L1821" s="22"/>
      <c r="O1821" s="22"/>
    </row>
    <row r="1822" spans="1:15" x14ac:dyDescent="0.25">
      <c r="A1822" s="24"/>
      <c r="C1822" s="22"/>
      <c r="F1822" s="22"/>
      <c r="I1822" s="22"/>
      <c r="L1822" s="22"/>
      <c r="O1822" s="22"/>
    </row>
    <row r="1823" spans="1:15" x14ac:dyDescent="0.25">
      <c r="A1823" s="24"/>
      <c r="C1823" s="22"/>
      <c r="F1823" s="22"/>
      <c r="I1823" s="22"/>
      <c r="L1823" s="22"/>
      <c r="O1823" s="22"/>
    </row>
    <row r="1824" spans="1:15" x14ac:dyDescent="0.25">
      <c r="A1824" s="24"/>
      <c r="C1824" s="22"/>
      <c r="F1824" s="22"/>
      <c r="I1824" s="22"/>
      <c r="L1824" s="22"/>
      <c r="O1824" s="22"/>
    </row>
    <row r="1825" spans="1:15" x14ac:dyDescent="0.25">
      <c r="A1825" s="24"/>
      <c r="C1825" s="22"/>
      <c r="F1825" s="22"/>
      <c r="I1825" s="22"/>
      <c r="L1825" s="22"/>
      <c r="O1825" s="22"/>
    </row>
    <row r="1826" spans="1:15" x14ac:dyDescent="0.25">
      <c r="A1826" s="24"/>
      <c r="C1826" s="22"/>
      <c r="F1826" s="22"/>
      <c r="I1826" s="22"/>
      <c r="L1826" s="22"/>
      <c r="O1826" s="22"/>
    </row>
    <row r="1827" spans="1:15" x14ac:dyDescent="0.25">
      <c r="A1827" s="24"/>
      <c r="C1827" s="22"/>
      <c r="F1827" s="22"/>
      <c r="I1827" s="22"/>
      <c r="L1827" s="22"/>
      <c r="O1827" s="22"/>
    </row>
    <row r="1828" spans="1:15" x14ac:dyDescent="0.25">
      <c r="A1828" s="24"/>
      <c r="C1828" s="22"/>
      <c r="F1828" s="22"/>
      <c r="I1828" s="22"/>
      <c r="L1828" s="22"/>
      <c r="O1828" s="22"/>
    </row>
    <row r="1829" spans="1:15" x14ac:dyDescent="0.25">
      <c r="A1829" s="24"/>
      <c r="C1829" s="22"/>
      <c r="F1829" s="22"/>
      <c r="I1829" s="22"/>
      <c r="L1829" s="22"/>
      <c r="O1829" s="22"/>
    </row>
    <row r="1830" spans="1:15" x14ac:dyDescent="0.25">
      <c r="A1830" s="24"/>
      <c r="C1830" s="22"/>
      <c r="F1830" s="22"/>
      <c r="I1830" s="22"/>
      <c r="L1830" s="22"/>
      <c r="O1830" s="22"/>
    </row>
    <row r="1831" spans="1:15" x14ac:dyDescent="0.25">
      <c r="A1831" s="24"/>
      <c r="C1831" s="22"/>
      <c r="F1831" s="22"/>
      <c r="I1831" s="22"/>
      <c r="L1831" s="22"/>
      <c r="O1831" s="22"/>
    </row>
    <row r="1832" spans="1:15" x14ac:dyDescent="0.25">
      <c r="A1832" s="24"/>
      <c r="C1832" s="22"/>
      <c r="F1832" s="22"/>
      <c r="I1832" s="22"/>
      <c r="L1832" s="22"/>
      <c r="O1832" s="22"/>
    </row>
    <row r="1833" spans="1:15" x14ac:dyDescent="0.25">
      <c r="A1833" s="24"/>
      <c r="C1833" s="22"/>
      <c r="F1833" s="22"/>
      <c r="I1833" s="22"/>
      <c r="L1833" s="22"/>
      <c r="O1833" s="22"/>
    </row>
    <row r="1834" spans="1:15" x14ac:dyDescent="0.25">
      <c r="A1834" s="24"/>
      <c r="C1834" s="22"/>
      <c r="F1834" s="22"/>
      <c r="I1834" s="22"/>
      <c r="L1834" s="22"/>
      <c r="O1834" s="22"/>
    </row>
    <row r="1835" spans="1:15" x14ac:dyDescent="0.25">
      <c r="A1835" s="24"/>
      <c r="C1835" s="22"/>
      <c r="F1835" s="22"/>
      <c r="I1835" s="22"/>
      <c r="L1835" s="22"/>
      <c r="O1835" s="22"/>
    </row>
    <row r="1836" spans="1:15" x14ac:dyDescent="0.25">
      <c r="A1836" s="24"/>
      <c r="C1836" s="22"/>
      <c r="F1836" s="22"/>
      <c r="I1836" s="22"/>
      <c r="L1836" s="22"/>
      <c r="O1836" s="22"/>
    </row>
    <row r="1837" spans="1:15" x14ac:dyDescent="0.25">
      <c r="A1837" s="24"/>
      <c r="C1837" s="22"/>
      <c r="F1837" s="22"/>
      <c r="I1837" s="22"/>
      <c r="L1837" s="22"/>
      <c r="O1837" s="22"/>
    </row>
    <row r="1838" spans="1:15" x14ac:dyDescent="0.25">
      <c r="A1838" s="24"/>
      <c r="C1838" s="22"/>
      <c r="F1838" s="22"/>
      <c r="I1838" s="22"/>
      <c r="L1838" s="22"/>
      <c r="O1838" s="22"/>
    </row>
    <row r="1839" spans="1:15" x14ac:dyDescent="0.25">
      <c r="A1839" s="24"/>
      <c r="C1839" s="22"/>
      <c r="F1839" s="22"/>
      <c r="I1839" s="22"/>
      <c r="L1839" s="22"/>
      <c r="O1839" s="22"/>
    </row>
    <row r="1840" spans="1:15" x14ac:dyDescent="0.25">
      <c r="A1840" s="24"/>
      <c r="C1840" s="22"/>
      <c r="F1840" s="22"/>
      <c r="I1840" s="22"/>
      <c r="L1840" s="22"/>
      <c r="O1840" s="22"/>
    </row>
    <row r="1841" spans="1:15" x14ac:dyDescent="0.25">
      <c r="A1841" s="24"/>
      <c r="C1841" s="22"/>
      <c r="F1841" s="22"/>
      <c r="I1841" s="22"/>
      <c r="L1841" s="22"/>
      <c r="O1841" s="22"/>
    </row>
    <row r="1842" spans="1:15" x14ac:dyDescent="0.25">
      <c r="A1842" s="24"/>
      <c r="C1842" s="22"/>
      <c r="F1842" s="22"/>
      <c r="I1842" s="22"/>
      <c r="L1842" s="22"/>
      <c r="O1842" s="22"/>
    </row>
    <row r="1843" spans="1:15" x14ac:dyDescent="0.25">
      <c r="A1843" s="24"/>
      <c r="C1843" s="22"/>
      <c r="F1843" s="22"/>
      <c r="I1843" s="22"/>
      <c r="L1843" s="22"/>
      <c r="O1843" s="22"/>
    </row>
    <row r="1844" spans="1:15" x14ac:dyDescent="0.25">
      <c r="A1844" s="24"/>
      <c r="C1844" s="22"/>
      <c r="F1844" s="22"/>
      <c r="I1844" s="22"/>
      <c r="L1844" s="22"/>
      <c r="O1844" s="22"/>
    </row>
    <row r="1845" spans="1:15" x14ac:dyDescent="0.25">
      <c r="A1845" s="24"/>
      <c r="C1845" s="22"/>
      <c r="F1845" s="22"/>
      <c r="I1845" s="22"/>
      <c r="L1845" s="22"/>
      <c r="O1845" s="22"/>
    </row>
    <row r="1846" spans="1:15" x14ac:dyDescent="0.25">
      <c r="A1846" s="24"/>
      <c r="C1846" s="22"/>
      <c r="F1846" s="22"/>
      <c r="I1846" s="22"/>
      <c r="L1846" s="22"/>
      <c r="O1846" s="22"/>
    </row>
    <row r="1847" spans="1:15" x14ac:dyDescent="0.25">
      <c r="A1847" s="24"/>
      <c r="C1847" s="22"/>
      <c r="F1847" s="22"/>
      <c r="I1847" s="22"/>
      <c r="L1847" s="22"/>
      <c r="O1847" s="22"/>
    </row>
    <row r="1848" spans="1:15" x14ac:dyDescent="0.25">
      <c r="A1848" s="24"/>
      <c r="C1848" s="22"/>
      <c r="F1848" s="22"/>
      <c r="I1848" s="22"/>
      <c r="L1848" s="22"/>
      <c r="O1848" s="22"/>
    </row>
    <row r="1849" spans="1:15" x14ac:dyDescent="0.25">
      <c r="A1849" s="24"/>
      <c r="C1849" s="22"/>
      <c r="F1849" s="22"/>
      <c r="I1849" s="22"/>
      <c r="L1849" s="22"/>
      <c r="O1849" s="22"/>
    </row>
    <row r="1850" spans="1:15" x14ac:dyDescent="0.25">
      <c r="A1850" s="24"/>
      <c r="C1850" s="22"/>
      <c r="F1850" s="22"/>
      <c r="I1850" s="22"/>
      <c r="L1850" s="22"/>
      <c r="O1850" s="22"/>
    </row>
    <row r="1851" spans="1:15" x14ac:dyDescent="0.25">
      <c r="A1851" s="24"/>
      <c r="C1851" s="22"/>
      <c r="F1851" s="22"/>
      <c r="I1851" s="22"/>
      <c r="L1851" s="22"/>
      <c r="O1851" s="22"/>
    </row>
    <row r="1852" spans="1:15" x14ac:dyDescent="0.25">
      <c r="A1852" s="24"/>
      <c r="C1852" s="22"/>
      <c r="F1852" s="22"/>
      <c r="I1852" s="22"/>
      <c r="L1852" s="22"/>
      <c r="O1852" s="22"/>
    </row>
    <row r="1853" spans="1:15" x14ac:dyDescent="0.25">
      <c r="A1853" s="24"/>
      <c r="C1853" s="22"/>
      <c r="F1853" s="22"/>
      <c r="I1853" s="22"/>
      <c r="L1853" s="22"/>
      <c r="O1853" s="22"/>
    </row>
    <row r="1854" spans="1:15" x14ac:dyDescent="0.25">
      <c r="A1854" s="24"/>
      <c r="C1854" s="22"/>
      <c r="F1854" s="22"/>
      <c r="I1854" s="22"/>
      <c r="L1854" s="22"/>
      <c r="O1854" s="22"/>
    </row>
    <row r="1855" spans="1:15" x14ac:dyDescent="0.25">
      <c r="A1855" s="24"/>
      <c r="C1855" s="22"/>
      <c r="F1855" s="22"/>
      <c r="I1855" s="22"/>
      <c r="L1855" s="22"/>
      <c r="O1855" s="22"/>
    </row>
    <row r="1856" spans="1:15" x14ac:dyDescent="0.25">
      <c r="A1856" s="24"/>
      <c r="C1856" s="22"/>
      <c r="F1856" s="22"/>
      <c r="I1856" s="22"/>
      <c r="L1856" s="22"/>
      <c r="O1856" s="22"/>
    </row>
    <row r="1857" spans="1:15" x14ac:dyDescent="0.25">
      <c r="A1857" s="24"/>
      <c r="C1857" s="22"/>
      <c r="F1857" s="22"/>
      <c r="I1857" s="22"/>
      <c r="L1857" s="22"/>
      <c r="O1857" s="22"/>
    </row>
    <row r="1858" spans="1:15" x14ac:dyDescent="0.25">
      <c r="A1858" s="24"/>
      <c r="C1858" s="22"/>
      <c r="F1858" s="22"/>
      <c r="I1858" s="22"/>
      <c r="L1858" s="22"/>
      <c r="O1858" s="22"/>
    </row>
    <row r="1859" spans="1:15" x14ac:dyDescent="0.25">
      <c r="A1859" s="24"/>
      <c r="C1859" s="22"/>
      <c r="F1859" s="22"/>
      <c r="I1859" s="22"/>
      <c r="L1859" s="22"/>
      <c r="O1859" s="22"/>
    </row>
    <row r="1860" spans="1:15" x14ac:dyDescent="0.25">
      <c r="A1860" s="24"/>
      <c r="C1860" s="22"/>
      <c r="F1860" s="22"/>
      <c r="I1860" s="22"/>
      <c r="L1860" s="22"/>
      <c r="O1860" s="22"/>
    </row>
    <row r="1861" spans="1:15" x14ac:dyDescent="0.25">
      <c r="A1861" s="24"/>
      <c r="C1861" s="22"/>
      <c r="F1861" s="22"/>
      <c r="I1861" s="22"/>
      <c r="L1861" s="22"/>
      <c r="O1861" s="22"/>
    </row>
    <row r="1862" spans="1:15" x14ac:dyDescent="0.25">
      <c r="A1862" s="24"/>
      <c r="C1862" s="22"/>
      <c r="F1862" s="22"/>
      <c r="I1862" s="22"/>
      <c r="L1862" s="22"/>
      <c r="O1862" s="22"/>
    </row>
    <row r="1863" spans="1:15" x14ac:dyDescent="0.25">
      <c r="A1863" s="24"/>
      <c r="C1863" s="22"/>
      <c r="F1863" s="22"/>
      <c r="I1863" s="22"/>
      <c r="L1863" s="22"/>
      <c r="O1863" s="22"/>
    </row>
    <row r="1864" spans="1:15" x14ac:dyDescent="0.25">
      <c r="A1864" s="24"/>
      <c r="C1864" s="22"/>
      <c r="F1864" s="22"/>
      <c r="I1864" s="22"/>
      <c r="L1864" s="22"/>
      <c r="O1864" s="22"/>
    </row>
    <row r="1865" spans="1:15" x14ac:dyDescent="0.25">
      <c r="A1865" s="24"/>
      <c r="C1865" s="22"/>
      <c r="F1865" s="22"/>
      <c r="I1865" s="22"/>
      <c r="L1865" s="22"/>
      <c r="O1865" s="22"/>
    </row>
    <row r="1866" spans="1:15" x14ac:dyDescent="0.25">
      <c r="A1866" s="24"/>
      <c r="C1866" s="22"/>
      <c r="F1866" s="22"/>
      <c r="I1866" s="22"/>
      <c r="L1866" s="22"/>
      <c r="O1866" s="22"/>
    </row>
    <row r="1867" spans="1:15" x14ac:dyDescent="0.25">
      <c r="A1867" s="24"/>
      <c r="C1867" s="22"/>
      <c r="F1867" s="22"/>
      <c r="I1867" s="22"/>
      <c r="L1867" s="22"/>
      <c r="O1867" s="22"/>
    </row>
    <row r="1868" spans="1:15" x14ac:dyDescent="0.25">
      <c r="A1868" s="24"/>
      <c r="C1868" s="22"/>
      <c r="F1868" s="22"/>
      <c r="I1868" s="22"/>
      <c r="L1868" s="22"/>
      <c r="O1868" s="22"/>
    </row>
    <row r="1869" spans="1:15" x14ac:dyDescent="0.25">
      <c r="A1869" s="24"/>
      <c r="C1869" s="22"/>
      <c r="F1869" s="22"/>
      <c r="I1869" s="22"/>
      <c r="L1869" s="22"/>
      <c r="O1869" s="22"/>
    </row>
    <row r="1870" spans="1:15" x14ac:dyDescent="0.25">
      <c r="A1870" s="24"/>
      <c r="C1870" s="22"/>
      <c r="F1870" s="22"/>
      <c r="I1870" s="22"/>
      <c r="L1870" s="22"/>
      <c r="O1870" s="22"/>
    </row>
    <row r="1871" spans="1:15" x14ac:dyDescent="0.25">
      <c r="A1871" s="24"/>
      <c r="C1871" s="22"/>
      <c r="F1871" s="22"/>
      <c r="I1871" s="22"/>
      <c r="L1871" s="22"/>
      <c r="O1871" s="22"/>
    </row>
    <row r="1872" spans="1:15" x14ac:dyDescent="0.25">
      <c r="A1872" s="24"/>
      <c r="C1872" s="22"/>
      <c r="F1872" s="22"/>
      <c r="I1872" s="22"/>
      <c r="L1872" s="22"/>
      <c r="O1872" s="22"/>
    </row>
    <row r="1873" spans="1:15" x14ac:dyDescent="0.25">
      <c r="A1873" s="24"/>
      <c r="C1873" s="22"/>
      <c r="F1873" s="22"/>
      <c r="I1873" s="22"/>
      <c r="L1873" s="22"/>
      <c r="O1873" s="22"/>
    </row>
    <row r="1874" spans="1:15" x14ac:dyDescent="0.25">
      <c r="A1874" s="24"/>
      <c r="C1874" s="22"/>
      <c r="F1874" s="22"/>
      <c r="I1874" s="22"/>
      <c r="L1874" s="22"/>
      <c r="O1874" s="22"/>
    </row>
    <row r="1875" spans="1:15" x14ac:dyDescent="0.25">
      <c r="A1875" s="24"/>
      <c r="C1875" s="22"/>
      <c r="F1875" s="22"/>
      <c r="I1875" s="22"/>
      <c r="L1875" s="22"/>
      <c r="O1875" s="22"/>
    </row>
    <row r="1876" spans="1:15" x14ac:dyDescent="0.25">
      <c r="A1876" s="24"/>
      <c r="C1876" s="22"/>
      <c r="F1876" s="22"/>
      <c r="I1876" s="22"/>
      <c r="L1876" s="22"/>
      <c r="O1876" s="22"/>
    </row>
    <row r="1877" spans="1:15" x14ac:dyDescent="0.25">
      <c r="A1877" s="24"/>
      <c r="C1877" s="22"/>
      <c r="F1877" s="22"/>
      <c r="I1877" s="22"/>
      <c r="L1877" s="22"/>
      <c r="O1877" s="22"/>
    </row>
    <row r="1878" spans="1:15" x14ac:dyDescent="0.25">
      <c r="A1878" s="24"/>
      <c r="C1878" s="22"/>
      <c r="F1878" s="22"/>
      <c r="I1878" s="22"/>
      <c r="L1878" s="22"/>
      <c r="O1878" s="22"/>
    </row>
    <row r="1879" spans="1:15" x14ac:dyDescent="0.25">
      <c r="A1879" s="24"/>
      <c r="C1879" s="22"/>
      <c r="F1879" s="22"/>
      <c r="I1879" s="22"/>
      <c r="L1879" s="22"/>
      <c r="O1879" s="22"/>
    </row>
    <row r="1880" spans="1:15" x14ac:dyDescent="0.25">
      <c r="A1880" s="24"/>
      <c r="C1880" s="22"/>
      <c r="F1880" s="22"/>
      <c r="I1880" s="22"/>
      <c r="L1880" s="22"/>
      <c r="O1880" s="22"/>
    </row>
    <row r="1881" spans="1:15" x14ac:dyDescent="0.25">
      <c r="A1881" s="24"/>
      <c r="C1881" s="22"/>
      <c r="F1881" s="22"/>
      <c r="I1881" s="22"/>
      <c r="L1881" s="22"/>
      <c r="O1881" s="22"/>
    </row>
    <row r="1882" spans="1:15" x14ac:dyDescent="0.25">
      <c r="A1882" s="24"/>
      <c r="C1882" s="22"/>
      <c r="F1882" s="22"/>
      <c r="I1882" s="22"/>
      <c r="L1882" s="22"/>
      <c r="O1882" s="22"/>
    </row>
    <row r="1883" spans="1:15" x14ac:dyDescent="0.25">
      <c r="A1883" s="24"/>
      <c r="C1883" s="22"/>
      <c r="F1883" s="22"/>
      <c r="I1883" s="22"/>
      <c r="L1883" s="22"/>
      <c r="O1883" s="22"/>
    </row>
    <row r="1884" spans="1:15" x14ac:dyDescent="0.25">
      <c r="A1884" s="24"/>
      <c r="C1884" s="22"/>
      <c r="F1884" s="22"/>
      <c r="I1884" s="22"/>
      <c r="L1884" s="22"/>
      <c r="O1884" s="22"/>
    </row>
    <row r="1885" spans="1:15" x14ac:dyDescent="0.25">
      <c r="A1885" s="24"/>
      <c r="C1885" s="22"/>
      <c r="F1885" s="22"/>
      <c r="I1885" s="22"/>
      <c r="L1885" s="22"/>
      <c r="O1885" s="22"/>
    </row>
    <row r="1886" spans="1:15" x14ac:dyDescent="0.25">
      <c r="A1886" s="24"/>
      <c r="C1886" s="22"/>
      <c r="F1886" s="22"/>
      <c r="I1886" s="22"/>
      <c r="L1886" s="22"/>
      <c r="O1886" s="22"/>
    </row>
    <row r="1887" spans="1:15" x14ac:dyDescent="0.25">
      <c r="A1887" s="24"/>
      <c r="C1887" s="22"/>
      <c r="F1887" s="22"/>
      <c r="I1887" s="22"/>
      <c r="L1887" s="22"/>
      <c r="O1887" s="22"/>
    </row>
    <row r="1888" spans="1:15" x14ac:dyDescent="0.25">
      <c r="A1888" s="24"/>
      <c r="C1888" s="22"/>
      <c r="F1888" s="22"/>
      <c r="I1888" s="22"/>
      <c r="L1888" s="22"/>
      <c r="O1888" s="22"/>
    </row>
    <row r="1889" spans="1:15" x14ac:dyDescent="0.25">
      <c r="A1889" s="24"/>
      <c r="C1889" s="22"/>
      <c r="F1889" s="22"/>
      <c r="I1889" s="22"/>
      <c r="L1889" s="22"/>
      <c r="O1889" s="22"/>
    </row>
    <row r="1890" spans="1:15" x14ac:dyDescent="0.25">
      <c r="A1890" s="24"/>
      <c r="C1890" s="22"/>
      <c r="F1890" s="22"/>
      <c r="I1890" s="22"/>
      <c r="L1890" s="22"/>
      <c r="O1890" s="22"/>
    </row>
    <row r="1891" spans="1:15" x14ac:dyDescent="0.25">
      <c r="A1891" s="24"/>
      <c r="C1891" s="22"/>
      <c r="F1891" s="22"/>
      <c r="I1891" s="22"/>
      <c r="L1891" s="22"/>
      <c r="O1891" s="22"/>
    </row>
    <row r="1892" spans="1:15" x14ac:dyDescent="0.25">
      <c r="A1892" s="24"/>
      <c r="C1892" s="22"/>
      <c r="F1892" s="22"/>
      <c r="I1892" s="22"/>
      <c r="L1892" s="22"/>
      <c r="O1892" s="22"/>
    </row>
    <row r="1893" spans="1:15" x14ac:dyDescent="0.25">
      <c r="A1893" s="24"/>
      <c r="C1893" s="22"/>
      <c r="F1893" s="22"/>
      <c r="I1893" s="22"/>
      <c r="L1893" s="22"/>
      <c r="O1893" s="22"/>
    </row>
    <row r="1894" spans="1:15" x14ac:dyDescent="0.25">
      <c r="A1894" s="24"/>
      <c r="C1894" s="22"/>
      <c r="F1894" s="22"/>
      <c r="I1894" s="22"/>
      <c r="L1894" s="22"/>
      <c r="O1894" s="22"/>
    </row>
    <row r="1895" spans="1:15" x14ac:dyDescent="0.25">
      <c r="A1895" s="24"/>
      <c r="C1895" s="22"/>
      <c r="F1895" s="22"/>
      <c r="I1895" s="22"/>
      <c r="L1895" s="22"/>
      <c r="O1895" s="22"/>
    </row>
    <row r="1896" spans="1:15" x14ac:dyDescent="0.25">
      <c r="A1896" s="24"/>
      <c r="C1896" s="22"/>
      <c r="F1896" s="22"/>
      <c r="I1896" s="22"/>
      <c r="L1896" s="22"/>
      <c r="O1896" s="22"/>
    </row>
    <row r="1897" spans="1:15" x14ac:dyDescent="0.25">
      <c r="A1897" s="24"/>
      <c r="C1897" s="22"/>
      <c r="F1897" s="22"/>
      <c r="I1897" s="22"/>
      <c r="L1897" s="22"/>
      <c r="O1897" s="22"/>
    </row>
    <row r="1898" spans="1:15" x14ac:dyDescent="0.25">
      <c r="A1898" s="24"/>
      <c r="C1898" s="22"/>
      <c r="F1898" s="22"/>
      <c r="I1898" s="22"/>
      <c r="L1898" s="22"/>
      <c r="O1898" s="22"/>
    </row>
    <row r="1899" spans="1:15" x14ac:dyDescent="0.25">
      <c r="A1899" s="24"/>
      <c r="C1899" s="22"/>
      <c r="F1899" s="22"/>
      <c r="I1899" s="22"/>
      <c r="L1899" s="22"/>
      <c r="O1899" s="22"/>
    </row>
    <row r="1900" spans="1:15" x14ac:dyDescent="0.25">
      <c r="A1900" s="24"/>
      <c r="C1900" s="22"/>
      <c r="F1900" s="22"/>
      <c r="I1900" s="22"/>
      <c r="L1900" s="22"/>
      <c r="O1900" s="22"/>
    </row>
    <row r="1901" spans="1:15" x14ac:dyDescent="0.25">
      <c r="A1901" s="24"/>
      <c r="C1901" s="22"/>
      <c r="F1901" s="22"/>
      <c r="I1901" s="22"/>
      <c r="L1901" s="22"/>
      <c r="O1901" s="22"/>
    </row>
    <row r="1902" spans="1:15" x14ac:dyDescent="0.25">
      <c r="A1902" s="24"/>
      <c r="C1902" s="22"/>
      <c r="F1902" s="22"/>
      <c r="I1902" s="22"/>
      <c r="L1902" s="22"/>
      <c r="O1902" s="22"/>
    </row>
    <row r="1903" spans="1:15" x14ac:dyDescent="0.25">
      <c r="A1903" s="24"/>
      <c r="C1903" s="22"/>
      <c r="F1903" s="22"/>
      <c r="I1903" s="22"/>
      <c r="L1903" s="22"/>
      <c r="O1903" s="22"/>
    </row>
    <row r="1904" spans="1:15" x14ac:dyDescent="0.25">
      <c r="A1904" s="24"/>
      <c r="C1904" s="22"/>
      <c r="F1904" s="22"/>
      <c r="I1904" s="22"/>
      <c r="L1904" s="22"/>
      <c r="O1904" s="22"/>
    </row>
    <row r="1905" spans="1:15" x14ac:dyDescent="0.25">
      <c r="A1905" s="24"/>
      <c r="C1905" s="22"/>
      <c r="F1905" s="22"/>
      <c r="I1905" s="22"/>
      <c r="L1905" s="22"/>
      <c r="O1905" s="22"/>
    </row>
    <row r="1906" spans="1:15" x14ac:dyDescent="0.25">
      <c r="A1906" s="24"/>
      <c r="C1906" s="22"/>
      <c r="F1906" s="22"/>
      <c r="I1906" s="22"/>
      <c r="L1906" s="22"/>
      <c r="O1906" s="22"/>
    </row>
    <row r="1907" spans="1:15" x14ac:dyDescent="0.25">
      <c r="A1907" s="24"/>
      <c r="C1907" s="22"/>
      <c r="F1907" s="22"/>
      <c r="I1907" s="22"/>
      <c r="L1907" s="22"/>
      <c r="O1907" s="22"/>
    </row>
    <row r="1908" spans="1:15" x14ac:dyDescent="0.25">
      <c r="A1908" s="24"/>
      <c r="C1908" s="22"/>
      <c r="F1908" s="22"/>
      <c r="I1908" s="22"/>
      <c r="L1908" s="22"/>
      <c r="O1908" s="22"/>
    </row>
    <row r="1909" spans="1:15" x14ac:dyDescent="0.25">
      <c r="A1909" s="24"/>
      <c r="C1909" s="22"/>
      <c r="F1909" s="22"/>
      <c r="I1909" s="22"/>
      <c r="L1909" s="22"/>
      <c r="O1909" s="22"/>
    </row>
    <row r="1910" spans="1:15" x14ac:dyDescent="0.25">
      <c r="A1910" s="24"/>
      <c r="C1910" s="22"/>
      <c r="F1910" s="22"/>
      <c r="I1910" s="22"/>
      <c r="L1910" s="22"/>
      <c r="O1910" s="22"/>
    </row>
    <row r="1911" spans="1:15" x14ac:dyDescent="0.25">
      <c r="A1911" s="24"/>
      <c r="C1911" s="22"/>
      <c r="F1911" s="22"/>
      <c r="I1911" s="22"/>
      <c r="L1911" s="22"/>
      <c r="O1911" s="22"/>
    </row>
    <row r="1912" spans="1:15" x14ac:dyDescent="0.25">
      <c r="A1912" s="24"/>
      <c r="C1912" s="22"/>
      <c r="F1912" s="22"/>
      <c r="I1912" s="22"/>
      <c r="L1912" s="22"/>
      <c r="O1912" s="22"/>
    </row>
    <row r="1913" spans="1:15" x14ac:dyDescent="0.25">
      <c r="A1913" s="24"/>
      <c r="C1913" s="22"/>
      <c r="F1913" s="22"/>
      <c r="I1913" s="22"/>
      <c r="L1913" s="22"/>
      <c r="O1913" s="22"/>
    </row>
    <row r="1914" spans="1:15" x14ac:dyDescent="0.25">
      <c r="A1914" s="24"/>
      <c r="C1914" s="22"/>
      <c r="F1914" s="22"/>
      <c r="I1914" s="22"/>
      <c r="L1914" s="22"/>
      <c r="O1914" s="22"/>
    </row>
    <row r="1915" spans="1:15" x14ac:dyDescent="0.25">
      <c r="A1915" s="24"/>
      <c r="C1915" s="22"/>
      <c r="F1915" s="22"/>
      <c r="I1915" s="22"/>
      <c r="L1915" s="22"/>
      <c r="O1915" s="22"/>
    </row>
    <row r="1916" spans="1:15" x14ac:dyDescent="0.25">
      <c r="A1916" s="24"/>
      <c r="C1916" s="22"/>
      <c r="F1916" s="22"/>
      <c r="I1916" s="22"/>
      <c r="L1916" s="22"/>
      <c r="O1916" s="22"/>
    </row>
    <row r="1917" spans="1:15" x14ac:dyDescent="0.25">
      <c r="A1917" s="24"/>
      <c r="C1917" s="22"/>
      <c r="F1917" s="22"/>
      <c r="I1917" s="22"/>
      <c r="L1917" s="22"/>
      <c r="O1917" s="22"/>
    </row>
    <row r="1918" spans="1:15" x14ac:dyDescent="0.25">
      <c r="A1918" s="24"/>
      <c r="C1918" s="22"/>
      <c r="F1918" s="22"/>
      <c r="I1918" s="22"/>
      <c r="L1918" s="22"/>
      <c r="O1918" s="22"/>
    </row>
    <row r="1919" spans="1:15" x14ac:dyDescent="0.25">
      <c r="A1919" s="24"/>
      <c r="C1919" s="22"/>
      <c r="F1919" s="22"/>
      <c r="I1919" s="22"/>
      <c r="L1919" s="22"/>
      <c r="O1919" s="22"/>
    </row>
    <row r="1920" spans="1:15" x14ac:dyDescent="0.25">
      <c r="A1920" s="24"/>
      <c r="C1920" s="22"/>
      <c r="F1920" s="22"/>
      <c r="I1920" s="22"/>
      <c r="L1920" s="22"/>
      <c r="O1920" s="22"/>
    </row>
    <row r="1921" spans="1:15" x14ac:dyDescent="0.25">
      <c r="A1921" s="24"/>
      <c r="C1921" s="22"/>
      <c r="F1921" s="22"/>
      <c r="I1921" s="22"/>
      <c r="L1921" s="22"/>
      <c r="O1921" s="22"/>
    </row>
    <row r="1922" spans="1:15" x14ac:dyDescent="0.25">
      <c r="A1922" s="24"/>
      <c r="C1922" s="22"/>
      <c r="F1922" s="22"/>
      <c r="I1922" s="22"/>
      <c r="L1922" s="22"/>
      <c r="O1922" s="22"/>
    </row>
    <row r="1923" spans="1:15" x14ac:dyDescent="0.25">
      <c r="A1923" s="24"/>
      <c r="C1923" s="22"/>
      <c r="F1923" s="22"/>
      <c r="I1923" s="22"/>
      <c r="L1923" s="22"/>
      <c r="O1923" s="22"/>
    </row>
    <row r="1924" spans="1:15" x14ac:dyDescent="0.25">
      <c r="A1924" s="24"/>
      <c r="C1924" s="22"/>
      <c r="F1924" s="22"/>
      <c r="I1924" s="22"/>
      <c r="L1924" s="22"/>
      <c r="O1924" s="22"/>
    </row>
    <row r="1925" spans="1:15" x14ac:dyDescent="0.25">
      <c r="A1925" s="24"/>
      <c r="C1925" s="22"/>
      <c r="F1925" s="22"/>
      <c r="I1925" s="22"/>
      <c r="L1925" s="22"/>
      <c r="O1925" s="22"/>
    </row>
    <row r="1926" spans="1:15" x14ac:dyDescent="0.25">
      <c r="A1926" s="24"/>
      <c r="C1926" s="22"/>
      <c r="F1926" s="22"/>
      <c r="I1926" s="22"/>
      <c r="L1926" s="22"/>
      <c r="O1926" s="22"/>
    </row>
    <row r="1927" spans="1:15" x14ac:dyDescent="0.25">
      <c r="A1927" s="24"/>
      <c r="C1927" s="22"/>
      <c r="F1927" s="22"/>
      <c r="I1927" s="22"/>
      <c r="L1927" s="22"/>
      <c r="O1927" s="22"/>
    </row>
    <row r="1928" spans="1:15" x14ac:dyDescent="0.25">
      <c r="A1928" s="24"/>
      <c r="C1928" s="22"/>
      <c r="F1928" s="22"/>
      <c r="I1928" s="22"/>
      <c r="L1928" s="22"/>
      <c r="O1928" s="22"/>
    </row>
    <row r="1929" spans="1:15" x14ac:dyDescent="0.25">
      <c r="A1929" s="24"/>
      <c r="C1929" s="22"/>
      <c r="F1929" s="22"/>
      <c r="I1929" s="22"/>
      <c r="L1929" s="22"/>
      <c r="O1929" s="22"/>
    </row>
    <row r="1930" spans="1:15" x14ac:dyDescent="0.25">
      <c r="A1930" s="24"/>
      <c r="C1930" s="22"/>
      <c r="F1930" s="22"/>
      <c r="I1930" s="22"/>
      <c r="L1930" s="22"/>
      <c r="O1930" s="22"/>
    </row>
    <row r="1931" spans="1:15" x14ac:dyDescent="0.25">
      <c r="A1931" s="24"/>
      <c r="C1931" s="22"/>
      <c r="F1931" s="22"/>
      <c r="I1931" s="22"/>
      <c r="L1931" s="22"/>
      <c r="O1931" s="22"/>
    </row>
    <row r="1932" spans="1:15" x14ac:dyDescent="0.25">
      <c r="A1932" s="24"/>
      <c r="C1932" s="22"/>
      <c r="F1932" s="22"/>
      <c r="I1932" s="22"/>
      <c r="L1932" s="22"/>
      <c r="O1932" s="22"/>
    </row>
    <row r="1933" spans="1:15" x14ac:dyDescent="0.25">
      <c r="A1933" s="24"/>
      <c r="C1933" s="22"/>
      <c r="F1933" s="22"/>
      <c r="I1933" s="22"/>
      <c r="L1933" s="22"/>
      <c r="O1933" s="22"/>
    </row>
    <row r="1934" spans="1:15" x14ac:dyDescent="0.25">
      <c r="A1934" s="24"/>
      <c r="C1934" s="22"/>
      <c r="F1934" s="22"/>
      <c r="I1934" s="22"/>
      <c r="L1934" s="22"/>
      <c r="O1934" s="22"/>
    </row>
    <row r="1935" spans="1:15" x14ac:dyDescent="0.25">
      <c r="A1935" s="24"/>
      <c r="C1935" s="22"/>
      <c r="F1935" s="22"/>
      <c r="I1935" s="22"/>
      <c r="L1935" s="22"/>
      <c r="O1935" s="22"/>
    </row>
    <row r="1936" spans="1:15" x14ac:dyDescent="0.25">
      <c r="A1936" s="24"/>
      <c r="C1936" s="22"/>
      <c r="F1936" s="22"/>
      <c r="I1936" s="22"/>
      <c r="L1936" s="22"/>
      <c r="O1936" s="22"/>
    </row>
    <row r="1937" spans="1:15" x14ac:dyDescent="0.25">
      <c r="A1937" s="24"/>
      <c r="C1937" s="22"/>
      <c r="F1937" s="22"/>
      <c r="I1937" s="22"/>
      <c r="L1937" s="22"/>
      <c r="O1937" s="22"/>
    </row>
    <row r="1938" spans="1:15" x14ac:dyDescent="0.25">
      <c r="A1938" s="24"/>
      <c r="C1938" s="22"/>
      <c r="F1938" s="22"/>
      <c r="I1938" s="22"/>
      <c r="L1938" s="22"/>
      <c r="O1938" s="22"/>
    </row>
    <row r="1939" spans="1:15" x14ac:dyDescent="0.25">
      <c r="A1939" s="24"/>
      <c r="C1939" s="22"/>
      <c r="F1939" s="22"/>
      <c r="I1939" s="22"/>
      <c r="L1939" s="22"/>
      <c r="O1939" s="22"/>
    </row>
    <row r="1940" spans="1:15" x14ac:dyDescent="0.25">
      <c r="A1940" s="24"/>
      <c r="C1940" s="22"/>
      <c r="F1940" s="22"/>
      <c r="I1940" s="22"/>
      <c r="L1940" s="22"/>
      <c r="O1940" s="22"/>
    </row>
    <row r="1941" spans="1:15" x14ac:dyDescent="0.25">
      <c r="A1941" s="24"/>
      <c r="C1941" s="22"/>
      <c r="F1941" s="22"/>
      <c r="I1941" s="22"/>
      <c r="L1941" s="22"/>
      <c r="O1941" s="22"/>
    </row>
    <row r="1942" spans="1:15" x14ac:dyDescent="0.25">
      <c r="A1942" s="24"/>
      <c r="C1942" s="22"/>
      <c r="F1942" s="22"/>
      <c r="I1942" s="22"/>
      <c r="L1942" s="22"/>
      <c r="O1942" s="22"/>
    </row>
    <row r="1943" spans="1:15" x14ac:dyDescent="0.25">
      <c r="A1943" s="24"/>
      <c r="C1943" s="22"/>
      <c r="F1943" s="22"/>
      <c r="I1943" s="22"/>
      <c r="L1943" s="22"/>
      <c r="O1943" s="22"/>
    </row>
    <row r="1944" spans="1:15" x14ac:dyDescent="0.25">
      <c r="A1944" s="24"/>
      <c r="C1944" s="22"/>
      <c r="F1944" s="22"/>
      <c r="I1944" s="22"/>
      <c r="L1944" s="22"/>
      <c r="O1944" s="22"/>
    </row>
    <row r="1945" spans="1:15" x14ac:dyDescent="0.25">
      <c r="A1945" s="24"/>
      <c r="C1945" s="22"/>
      <c r="F1945" s="22"/>
      <c r="I1945" s="22"/>
      <c r="L1945" s="22"/>
      <c r="O1945" s="22"/>
    </row>
    <row r="1946" spans="1:15" x14ac:dyDescent="0.25">
      <c r="A1946" s="24"/>
      <c r="C1946" s="22"/>
      <c r="F1946" s="22"/>
      <c r="I1946" s="22"/>
      <c r="L1946" s="22"/>
      <c r="O1946" s="22"/>
    </row>
    <row r="1947" spans="1:15" x14ac:dyDescent="0.25">
      <c r="A1947" s="24"/>
      <c r="C1947" s="22"/>
      <c r="F1947" s="22"/>
      <c r="I1947" s="22"/>
      <c r="L1947" s="22"/>
      <c r="O1947" s="22"/>
    </row>
    <row r="1948" spans="1:15" x14ac:dyDescent="0.25">
      <c r="A1948" s="24"/>
      <c r="C1948" s="22"/>
      <c r="F1948" s="22"/>
      <c r="I1948" s="22"/>
      <c r="L1948" s="22"/>
      <c r="O1948" s="22"/>
    </row>
    <row r="1949" spans="1:15" x14ac:dyDescent="0.25">
      <c r="A1949" s="24"/>
      <c r="C1949" s="22"/>
      <c r="F1949" s="22"/>
      <c r="I1949" s="22"/>
      <c r="L1949" s="22"/>
      <c r="O1949" s="22"/>
    </row>
    <row r="1950" spans="1:15" x14ac:dyDescent="0.25">
      <c r="A1950" s="24"/>
      <c r="C1950" s="22"/>
      <c r="F1950" s="22"/>
      <c r="I1950" s="22"/>
      <c r="L1950" s="22"/>
      <c r="O1950" s="22"/>
    </row>
    <row r="1951" spans="1:15" x14ac:dyDescent="0.25">
      <c r="A1951" s="24"/>
      <c r="C1951" s="22"/>
      <c r="F1951" s="22"/>
      <c r="I1951" s="22"/>
      <c r="L1951" s="22"/>
      <c r="O1951" s="22"/>
    </row>
    <row r="1952" spans="1:15" x14ac:dyDescent="0.25">
      <c r="A1952" s="24"/>
      <c r="C1952" s="22"/>
      <c r="F1952" s="22"/>
      <c r="I1952" s="22"/>
      <c r="L1952" s="22"/>
      <c r="O1952" s="22"/>
    </row>
    <row r="1953" spans="1:15" x14ac:dyDescent="0.25">
      <c r="A1953" s="24"/>
      <c r="C1953" s="22"/>
      <c r="F1953" s="22"/>
      <c r="I1953" s="22"/>
      <c r="L1953" s="22"/>
      <c r="O1953" s="22"/>
    </row>
    <row r="1954" spans="1:15" x14ac:dyDescent="0.25">
      <c r="A1954" s="24"/>
      <c r="C1954" s="22"/>
      <c r="F1954" s="22"/>
      <c r="I1954" s="22"/>
      <c r="L1954" s="22"/>
      <c r="O1954" s="22"/>
    </row>
    <row r="1955" spans="1:15" x14ac:dyDescent="0.25">
      <c r="A1955" s="24"/>
      <c r="C1955" s="22"/>
      <c r="F1955" s="22"/>
      <c r="I1955" s="22"/>
      <c r="L1955" s="22"/>
      <c r="O1955" s="22"/>
    </row>
    <row r="1956" spans="1:15" x14ac:dyDescent="0.25">
      <c r="A1956" s="24"/>
      <c r="C1956" s="22"/>
      <c r="F1956" s="22"/>
      <c r="I1956" s="22"/>
      <c r="L1956" s="22"/>
      <c r="O1956" s="22"/>
    </row>
    <row r="1957" spans="1:15" x14ac:dyDescent="0.25">
      <c r="A1957" s="24"/>
      <c r="C1957" s="22"/>
      <c r="F1957" s="22"/>
      <c r="I1957" s="22"/>
      <c r="L1957" s="22"/>
      <c r="O1957" s="22"/>
    </row>
    <row r="1958" spans="1:15" x14ac:dyDescent="0.25">
      <c r="A1958" s="24"/>
      <c r="C1958" s="22"/>
      <c r="F1958" s="22"/>
      <c r="I1958" s="22"/>
      <c r="L1958" s="22"/>
      <c r="O1958" s="22"/>
    </row>
    <row r="1959" spans="1:15" x14ac:dyDescent="0.25">
      <c r="A1959" s="24"/>
      <c r="C1959" s="22"/>
      <c r="F1959" s="22"/>
      <c r="I1959" s="22"/>
      <c r="L1959" s="22"/>
      <c r="O1959" s="22"/>
    </row>
    <row r="1960" spans="1:15" x14ac:dyDescent="0.25">
      <c r="A1960" s="24"/>
      <c r="C1960" s="22"/>
      <c r="F1960" s="22"/>
      <c r="I1960" s="22"/>
      <c r="L1960" s="22"/>
      <c r="O1960" s="22"/>
    </row>
    <row r="1961" spans="1:15" x14ac:dyDescent="0.25">
      <c r="A1961" s="24"/>
      <c r="C1961" s="22"/>
      <c r="F1961" s="22"/>
      <c r="I1961" s="22"/>
      <c r="L1961" s="22"/>
      <c r="O1961" s="22"/>
    </row>
    <row r="1962" spans="1:15" x14ac:dyDescent="0.25">
      <c r="A1962" s="24"/>
      <c r="C1962" s="22"/>
      <c r="F1962" s="22"/>
      <c r="I1962" s="22"/>
      <c r="L1962" s="22"/>
      <c r="O1962" s="22"/>
    </row>
    <row r="1963" spans="1:15" x14ac:dyDescent="0.25">
      <c r="A1963" s="24"/>
      <c r="C1963" s="22"/>
      <c r="F1963" s="22"/>
      <c r="I1963" s="22"/>
      <c r="L1963" s="22"/>
      <c r="O1963" s="22"/>
    </row>
    <row r="1964" spans="1:15" x14ac:dyDescent="0.25">
      <c r="A1964" s="24"/>
      <c r="C1964" s="22"/>
      <c r="F1964" s="22"/>
      <c r="I1964" s="22"/>
      <c r="L1964" s="22"/>
      <c r="O1964" s="22"/>
    </row>
    <row r="1965" spans="1:15" x14ac:dyDescent="0.25">
      <c r="A1965" s="24"/>
      <c r="C1965" s="22"/>
      <c r="F1965" s="22"/>
      <c r="I1965" s="22"/>
      <c r="L1965" s="22"/>
      <c r="O1965" s="22"/>
    </row>
    <row r="1966" spans="1:15" x14ac:dyDescent="0.25">
      <c r="A1966" s="24"/>
      <c r="C1966" s="22"/>
      <c r="F1966" s="22"/>
      <c r="I1966" s="22"/>
      <c r="L1966" s="22"/>
      <c r="O1966" s="22"/>
    </row>
    <row r="1967" spans="1:15" x14ac:dyDescent="0.25">
      <c r="A1967" s="24"/>
      <c r="C1967" s="22"/>
      <c r="F1967" s="22"/>
      <c r="I1967" s="22"/>
      <c r="L1967" s="22"/>
      <c r="O1967" s="22"/>
    </row>
    <row r="1968" spans="1:15" x14ac:dyDescent="0.25">
      <c r="A1968" s="24"/>
      <c r="C1968" s="22"/>
      <c r="F1968" s="22"/>
      <c r="I1968" s="22"/>
      <c r="L1968" s="22"/>
      <c r="O1968" s="22"/>
    </row>
    <row r="1969" spans="1:15" x14ac:dyDescent="0.25">
      <c r="A1969" s="24"/>
      <c r="C1969" s="22"/>
      <c r="F1969" s="22"/>
      <c r="I1969" s="22"/>
      <c r="L1969" s="22"/>
      <c r="O1969" s="22"/>
    </row>
    <row r="1970" spans="1:15" x14ac:dyDescent="0.25">
      <c r="A1970" s="24"/>
      <c r="C1970" s="22"/>
      <c r="F1970" s="22"/>
      <c r="I1970" s="22"/>
      <c r="L1970" s="22"/>
      <c r="O1970" s="22"/>
    </row>
    <row r="1971" spans="1:15" x14ac:dyDescent="0.25">
      <c r="A1971" s="24"/>
      <c r="C1971" s="22"/>
      <c r="F1971" s="22"/>
      <c r="I1971" s="22"/>
      <c r="L1971" s="22"/>
      <c r="O1971" s="22"/>
    </row>
    <row r="1972" spans="1:15" x14ac:dyDescent="0.25">
      <c r="A1972" s="24"/>
      <c r="C1972" s="22"/>
      <c r="F1972" s="22"/>
      <c r="I1972" s="22"/>
      <c r="L1972" s="22"/>
      <c r="O1972" s="22"/>
    </row>
    <row r="1973" spans="1:15" x14ac:dyDescent="0.25">
      <c r="A1973" s="24"/>
      <c r="C1973" s="22"/>
      <c r="F1973" s="22"/>
      <c r="I1973" s="22"/>
      <c r="L1973" s="22"/>
      <c r="O1973" s="22"/>
    </row>
    <row r="1974" spans="1:15" x14ac:dyDescent="0.25">
      <c r="A1974" s="24"/>
      <c r="C1974" s="22"/>
      <c r="F1974" s="22"/>
      <c r="I1974" s="22"/>
      <c r="L1974" s="22"/>
      <c r="O1974" s="22"/>
    </row>
    <row r="1975" spans="1:15" x14ac:dyDescent="0.25">
      <c r="A1975" s="24"/>
      <c r="C1975" s="22"/>
      <c r="F1975" s="22"/>
      <c r="I1975" s="22"/>
      <c r="L1975" s="22"/>
      <c r="O1975" s="22"/>
    </row>
    <row r="1976" spans="1:15" x14ac:dyDescent="0.25">
      <c r="A1976" s="24"/>
      <c r="C1976" s="22"/>
      <c r="F1976" s="22"/>
      <c r="I1976" s="22"/>
      <c r="L1976" s="22"/>
      <c r="O1976" s="22"/>
    </row>
    <row r="1977" spans="1:15" x14ac:dyDescent="0.25">
      <c r="A1977" s="24"/>
      <c r="C1977" s="22"/>
      <c r="F1977" s="22"/>
      <c r="I1977" s="22"/>
      <c r="L1977" s="22"/>
      <c r="O1977" s="22"/>
    </row>
    <row r="1978" spans="1:15" x14ac:dyDescent="0.25">
      <c r="A1978" s="24"/>
      <c r="C1978" s="22"/>
      <c r="F1978" s="22"/>
      <c r="I1978" s="22"/>
      <c r="L1978" s="22"/>
      <c r="O1978" s="22"/>
    </row>
    <row r="1979" spans="1:15" x14ac:dyDescent="0.25">
      <c r="A1979" s="24"/>
      <c r="C1979" s="22"/>
      <c r="F1979" s="22"/>
      <c r="I1979" s="22"/>
      <c r="L1979" s="22"/>
      <c r="O1979" s="22"/>
    </row>
    <row r="1980" spans="1:15" x14ac:dyDescent="0.25">
      <c r="A1980" s="24"/>
      <c r="C1980" s="22"/>
      <c r="F1980" s="22"/>
      <c r="I1980" s="22"/>
      <c r="L1980" s="22"/>
      <c r="O1980" s="22"/>
    </row>
    <row r="1981" spans="1:15" x14ac:dyDescent="0.25">
      <c r="A1981" s="24"/>
      <c r="C1981" s="22"/>
      <c r="F1981" s="22"/>
      <c r="I1981" s="22"/>
      <c r="L1981" s="22"/>
      <c r="O1981" s="22"/>
    </row>
    <row r="1982" spans="1:15" x14ac:dyDescent="0.25">
      <c r="A1982" s="24"/>
      <c r="C1982" s="22"/>
      <c r="F1982" s="22"/>
      <c r="I1982" s="22"/>
      <c r="L1982" s="22"/>
      <c r="O1982" s="22"/>
    </row>
    <row r="1983" spans="1:15" x14ac:dyDescent="0.25">
      <c r="A1983" s="24"/>
      <c r="C1983" s="22"/>
      <c r="F1983" s="22"/>
      <c r="I1983" s="22"/>
      <c r="L1983" s="22"/>
      <c r="O1983" s="22"/>
    </row>
    <row r="1984" spans="1:15" x14ac:dyDescent="0.25">
      <c r="A1984" s="24"/>
      <c r="C1984" s="22"/>
      <c r="F1984" s="22"/>
      <c r="I1984" s="22"/>
      <c r="L1984" s="22"/>
      <c r="O1984" s="22"/>
    </row>
    <row r="1985" spans="1:15" x14ac:dyDescent="0.25">
      <c r="A1985" s="24"/>
      <c r="C1985" s="22"/>
      <c r="F1985" s="22"/>
      <c r="I1985" s="22"/>
      <c r="L1985" s="22"/>
      <c r="O1985" s="22"/>
    </row>
    <row r="1986" spans="1:15" x14ac:dyDescent="0.25">
      <c r="A1986" s="24"/>
      <c r="C1986" s="22"/>
      <c r="F1986" s="22"/>
      <c r="I1986" s="22"/>
      <c r="L1986" s="22"/>
      <c r="O1986" s="22"/>
    </row>
    <row r="1987" spans="1:15" x14ac:dyDescent="0.25">
      <c r="A1987" s="24"/>
      <c r="C1987" s="22"/>
      <c r="F1987" s="22"/>
      <c r="I1987" s="22"/>
      <c r="L1987" s="22"/>
      <c r="O1987" s="22"/>
    </row>
    <row r="1988" spans="1:15" x14ac:dyDescent="0.25">
      <c r="A1988" s="24"/>
      <c r="C1988" s="22"/>
      <c r="F1988" s="22"/>
      <c r="I1988" s="22"/>
      <c r="L1988" s="22"/>
      <c r="O1988" s="22"/>
    </row>
    <row r="1989" spans="1:15" x14ac:dyDescent="0.25">
      <c r="A1989" s="24"/>
      <c r="C1989" s="22"/>
      <c r="F1989" s="22"/>
      <c r="I1989" s="22"/>
      <c r="L1989" s="22"/>
      <c r="O1989" s="22"/>
    </row>
    <row r="1990" spans="1:15" x14ac:dyDescent="0.25">
      <c r="A1990" s="24"/>
      <c r="C1990" s="22"/>
      <c r="F1990" s="22"/>
      <c r="I1990" s="22"/>
      <c r="L1990" s="22"/>
      <c r="O1990" s="22"/>
    </row>
    <row r="1991" spans="1:15" x14ac:dyDescent="0.25">
      <c r="A1991" s="24"/>
      <c r="C1991" s="22"/>
      <c r="F1991" s="22"/>
      <c r="I1991" s="22"/>
      <c r="L1991" s="22"/>
      <c r="O1991" s="22"/>
    </row>
    <row r="1992" spans="1:15" x14ac:dyDescent="0.25">
      <c r="A1992" s="24"/>
      <c r="C1992" s="22"/>
      <c r="F1992" s="22"/>
      <c r="I1992" s="22"/>
      <c r="L1992" s="22"/>
      <c r="O1992" s="22"/>
    </row>
    <row r="1993" spans="1:15" x14ac:dyDescent="0.25">
      <c r="A1993" s="24"/>
      <c r="C1993" s="22"/>
      <c r="F1993" s="22"/>
      <c r="I1993" s="22"/>
      <c r="L1993" s="22"/>
      <c r="O1993" s="22"/>
    </row>
    <row r="1994" spans="1:15" x14ac:dyDescent="0.25">
      <c r="A1994" s="24"/>
      <c r="C1994" s="22"/>
      <c r="F1994" s="22"/>
      <c r="I1994" s="22"/>
      <c r="L1994" s="22"/>
      <c r="O1994" s="22"/>
    </row>
    <row r="1995" spans="1:15" x14ac:dyDescent="0.25">
      <c r="A1995" s="24"/>
      <c r="C1995" s="22"/>
      <c r="F1995" s="22"/>
      <c r="I1995" s="22"/>
      <c r="L1995" s="22"/>
      <c r="O1995" s="22"/>
    </row>
    <row r="1996" spans="1:15" x14ac:dyDescent="0.25">
      <c r="A1996" s="24"/>
      <c r="C1996" s="22"/>
      <c r="F1996" s="22"/>
      <c r="I1996" s="22"/>
      <c r="L1996" s="22"/>
      <c r="O1996" s="22"/>
    </row>
    <row r="1997" spans="1:15" x14ac:dyDescent="0.25">
      <c r="A1997" s="24"/>
      <c r="C1997" s="22"/>
      <c r="F1997" s="22"/>
      <c r="I1997" s="22"/>
      <c r="L1997" s="22"/>
      <c r="O1997" s="22"/>
    </row>
    <row r="1998" spans="1:15" x14ac:dyDescent="0.25">
      <c r="A1998" s="24"/>
      <c r="C1998" s="22"/>
      <c r="F1998" s="22"/>
      <c r="I1998" s="22"/>
      <c r="L1998" s="22"/>
      <c r="O1998" s="22"/>
    </row>
    <row r="1999" spans="1:15" x14ac:dyDescent="0.25">
      <c r="A1999" s="24"/>
      <c r="C1999" s="22"/>
      <c r="F1999" s="22"/>
      <c r="I1999" s="22"/>
      <c r="L1999" s="22"/>
      <c r="O1999" s="22"/>
    </row>
    <row r="2000" spans="1:15" x14ac:dyDescent="0.25">
      <c r="A2000" s="24"/>
      <c r="C2000" s="22"/>
      <c r="F2000" s="22"/>
      <c r="I2000" s="22"/>
      <c r="L2000" s="22"/>
      <c r="O2000" s="22"/>
    </row>
    <row r="2001" spans="1:15" x14ac:dyDescent="0.25">
      <c r="A2001" s="24"/>
      <c r="C2001" s="22"/>
      <c r="F2001" s="22"/>
      <c r="I2001" s="22"/>
      <c r="L2001" s="22"/>
      <c r="O2001" s="22"/>
    </row>
    <row r="2002" spans="1:15" x14ac:dyDescent="0.25">
      <c r="A2002" s="24"/>
      <c r="C2002" s="22"/>
      <c r="F2002" s="22"/>
      <c r="I2002" s="22"/>
      <c r="L2002" s="22"/>
      <c r="O2002" s="22"/>
    </row>
    <row r="2003" spans="1:15" x14ac:dyDescent="0.25">
      <c r="A2003" s="24"/>
      <c r="C2003" s="22"/>
      <c r="F2003" s="22"/>
      <c r="I2003" s="22"/>
      <c r="L2003" s="22"/>
      <c r="O2003" s="22"/>
    </row>
    <row r="2004" spans="1:15" x14ac:dyDescent="0.25">
      <c r="A2004" s="24"/>
      <c r="C2004" s="22"/>
      <c r="F2004" s="22"/>
      <c r="I2004" s="22"/>
      <c r="L2004" s="22"/>
      <c r="O2004" s="22"/>
    </row>
    <row r="2005" spans="1:15" x14ac:dyDescent="0.25">
      <c r="A2005" s="24"/>
      <c r="C2005" s="22"/>
      <c r="F2005" s="22"/>
      <c r="I2005" s="22"/>
      <c r="L2005" s="22"/>
      <c r="O2005" s="22"/>
    </row>
    <row r="2006" spans="1:15" x14ac:dyDescent="0.25">
      <c r="A2006" s="24"/>
      <c r="C2006" s="22"/>
      <c r="F2006" s="22"/>
      <c r="I2006" s="22"/>
      <c r="L2006" s="22"/>
      <c r="O2006" s="22"/>
    </row>
    <row r="2007" spans="1:15" x14ac:dyDescent="0.25">
      <c r="A2007" s="24"/>
      <c r="C2007" s="22"/>
      <c r="F2007" s="22"/>
      <c r="I2007" s="22"/>
      <c r="L2007" s="22"/>
      <c r="O2007" s="22"/>
    </row>
    <row r="2008" spans="1:15" x14ac:dyDescent="0.25">
      <c r="A2008" s="24"/>
      <c r="C2008" s="22"/>
      <c r="F2008" s="22"/>
      <c r="I2008" s="22"/>
      <c r="L2008" s="22"/>
      <c r="O2008" s="22"/>
    </row>
    <row r="2009" spans="1:15" x14ac:dyDescent="0.25">
      <c r="A2009" s="24"/>
      <c r="C2009" s="22"/>
      <c r="F2009" s="22"/>
      <c r="I2009" s="22"/>
      <c r="L2009" s="22"/>
      <c r="O2009" s="22"/>
    </row>
    <row r="2010" spans="1:15" x14ac:dyDescent="0.25">
      <c r="A2010" s="24"/>
      <c r="C2010" s="22"/>
      <c r="F2010" s="22"/>
      <c r="I2010" s="22"/>
      <c r="L2010" s="22"/>
      <c r="O2010" s="22"/>
    </row>
    <row r="2011" spans="1:15" x14ac:dyDescent="0.25">
      <c r="A2011" s="24"/>
      <c r="C2011" s="22"/>
      <c r="F2011" s="22"/>
      <c r="I2011" s="22"/>
      <c r="L2011" s="22"/>
      <c r="O2011" s="22"/>
    </row>
    <row r="2012" spans="1:15" x14ac:dyDescent="0.25">
      <c r="A2012" s="24"/>
      <c r="C2012" s="22"/>
      <c r="F2012" s="22"/>
      <c r="I2012" s="22"/>
      <c r="L2012" s="22"/>
      <c r="O2012" s="22"/>
    </row>
    <row r="2013" spans="1:15" x14ac:dyDescent="0.25">
      <c r="A2013" s="24"/>
      <c r="C2013" s="22"/>
      <c r="F2013" s="22"/>
      <c r="I2013" s="22"/>
      <c r="L2013" s="22"/>
      <c r="O2013" s="22"/>
    </row>
    <row r="2014" spans="1:15" x14ac:dyDescent="0.25">
      <c r="A2014" s="24"/>
      <c r="C2014" s="22"/>
      <c r="F2014" s="22"/>
      <c r="I2014" s="22"/>
      <c r="L2014" s="22"/>
      <c r="O2014" s="22"/>
    </row>
    <row r="2015" spans="1:15" x14ac:dyDescent="0.25">
      <c r="A2015" s="24"/>
      <c r="C2015" s="22"/>
      <c r="F2015" s="22"/>
      <c r="I2015" s="22"/>
      <c r="L2015" s="22"/>
      <c r="O2015" s="22"/>
    </row>
    <row r="2016" spans="1:15" x14ac:dyDescent="0.25">
      <c r="A2016" s="24"/>
      <c r="C2016" s="22"/>
      <c r="F2016" s="22"/>
      <c r="I2016" s="22"/>
      <c r="L2016" s="22"/>
      <c r="O2016" s="22"/>
    </row>
    <row r="2017" spans="1:15" x14ac:dyDescent="0.25">
      <c r="A2017" s="24"/>
      <c r="C2017" s="22"/>
      <c r="F2017" s="22"/>
      <c r="I2017" s="22"/>
      <c r="L2017" s="22"/>
      <c r="O2017" s="22"/>
    </row>
    <row r="2018" spans="1:15" x14ac:dyDescent="0.25">
      <c r="A2018" s="24"/>
      <c r="C2018" s="22"/>
      <c r="F2018" s="22"/>
      <c r="I2018" s="22"/>
      <c r="L2018" s="22"/>
      <c r="O2018" s="22"/>
    </row>
    <row r="2019" spans="1:15" x14ac:dyDescent="0.25">
      <c r="A2019" s="24"/>
      <c r="C2019" s="22"/>
      <c r="F2019" s="22"/>
      <c r="I2019" s="22"/>
      <c r="L2019" s="22"/>
      <c r="O2019" s="22"/>
    </row>
    <row r="2020" spans="1:15" x14ac:dyDescent="0.25">
      <c r="A2020" s="24"/>
      <c r="C2020" s="22"/>
      <c r="F2020" s="22"/>
      <c r="I2020" s="22"/>
      <c r="L2020" s="22"/>
      <c r="O2020" s="22"/>
    </row>
    <row r="2021" spans="1:15" x14ac:dyDescent="0.25">
      <c r="A2021" s="24"/>
      <c r="C2021" s="22"/>
      <c r="F2021" s="22"/>
      <c r="I2021" s="22"/>
      <c r="L2021" s="22"/>
      <c r="O2021" s="22"/>
    </row>
    <row r="2022" spans="1:15" x14ac:dyDescent="0.25">
      <c r="A2022" s="24"/>
      <c r="C2022" s="22"/>
      <c r="F2022" s="22"/>
      <c r="I2022" s="22"/>
      <c r="L2022" s="22"/>
      <c r="O2022" s="22"/>
    </row>
    <row r="2023" spans="1:15" x14ac:dyDescent="0.25">
      <c r="A2023" s="24"/>
      <c r="C2023" s="22"/>
      <c r="F2023" s="22"/>
      <c r="I2023" s="22"/>
      <c r="L2023" s="22"/>
      <c r="O2023" s="22"/>
    </row>
    <row r="2024" spans="1:15" x14ac:dyDescent="0.25">
      <c r="A2024" s="24"/>
      <c r="C2024" s="22"/>
      <c r="F2024" s="22"/>
      <c r="I2024" s="22"/>
      <c r="L2024" s="22"/>
      <c r="O2024" s="22"/>
    </row>
    <row r="2025" spans="1:15" x14ac:dyDescent="0.25">
      <c r="A2025" s="24"/>
      <c r="C2025" s="22"/>
      <c r="F2025" s="22"/>
      <c r="I2025" s="22"/>
      <c r="L2025" s="22"/>
      <c r="O2025" s="22"/>
    </row>
    <row r="2026" spans="1:15" x14ac:dyDescent="0.25">
      <c r="A2026" s="24"/>
      <c r="C2026" s="22"/>
      <c r="F2026" s="22"/>
      <c r="I2026" s="22"/>
      <c r="L2026" s="22"/>
      <c r="O2026" s="22"/>
    </row>
    <row r="2027" spans="1:15" x14ac:dyDescent="0.25">
      <c r="A2027" s="24"/>
      <c r="C2027" s="22"/>
      <c r="F2027" s="22"/>
      <c r="I2027" s="22"/>
      <c r="L2027" s="22"/>
      <c r="O2027" s="22"/>
    </row>
    <row r="2028" spans="1:15" x14ac:dyDescent="0.25">
      <c r="A2028" s="24"/>
      <c r="C2028" s="22"/>
      <c r="F2028" s="22"/>
      <c r="I2028" s="22"/>
      <c r="L2028" s="22"/>
      <c r="O2028" s="22"/>
    </row>
    <row r="2029" spans="1:15" x14ac:dyDescent="0.25">
      <c r="A2029" s="24"/>
      <c r="C2029" s="22"/>
      <c r="F2029" s="22"/>
      <c r="I2029" s="22"/>
      <c r="L2029" s="22"/>
      <c r="O2029" s="22"/>
    </row>
    <row r="2030" spans="1:15" x14ac:dyDescent="0.25">
      <c r="A2030" s="24"/>
      <c r="C2030" s="22"/>
      <c r="F2030" s="22"/>
      <c r="I2030" s="22"/>
      <c r="L2030" s="22"/>
      <c r="O2030" s="22"/>
    </row>
    <row r="2031" spans="1:15" x14ac:dyDescent="0.25">
      <c r="A2031" s="24"/>
      <c r="C2031" s="22"/>
      <c r="F2031" s="22"/>
      <c r="I2031" s="22"/>
      <c r="L2031" s="22"/>
      <c r="O2031" s="22"/>
    </row>
    <row r="2032" spans="1:15" x14ac:dyDescent="0.25">
      <c r="A2032" s="24"/>
      <c r="C2032" s="22"/>
      <c r="F2032" s="22"/>
      <c r="I2032" s="22"/>
      <c r="L2032" s="22"/>
      <c r="O2032" s="22"/>
    </row>
    <row r="2033" spans="1:15" x14ac:dyDescent="0.25">
      <c r="A2033" s="24"/>
      <c r="C2033" s="22"/>
      <c r="F2033" s="22"/>
      <c r="I2033" s="22"/>
      <c r="L2033" s="22"/>
      <c r="O2033" s="22"/>
    </row>
    <row r="2034" spans="1:15" x14ac:dyDescent="0.25">
      <c r="A2034" s="24"/>
      <c r="C2034" s="22"/>
      <c r="F2034" s="22"/>
      <c r="I2034" s="22"/>
      <c r="L2034" s="22"/>
      <c r="O2034" s="22"/>
    </row>
    <row r="2035" spans="1:15" x14ac:dyDescent="0.25">
      <c r="A2035" s="24"/>
      <c r="C2035" s="22"/>
      <c r="F2035" s="22"/>
      <c r="I2035" s="22"/>
      <c r="L2035" s="22"/>
      <c r="O2035" s="22"/>
    </row>
    <row r="2036" spans="1:15" x14ac:dyDescent="0.25">
      <c r="A2036" s="24"/>
      <c r="C2036" s="22"/>
      <c r="F2036" s="22"/>
      <c r="I2036" s="22"/>
      <c r="L2036" s="22"/>
      <c r="O2036" s="22"/>
    </row>
    <row r="2037" spans="1:15" x14ac:dyDescent="0.25">
      <c r="A2037" s="24"/>
      <c r="C2037" s="22"/>
      <c r="F2037" s="22"/>
      <c r="I2037" s="22"/>
      <c r="L2037" s="22"/>
      <c r="O2037" s="22"/>
    </row>
    <row r="2038" spans="1:15" x14ac:dyDescent="0.25">
      <c r="A2038" s="24"/>
      <c r="C2038" s="22"/>
      <c r="F2038" s="22"/>
      <c r="I2038" s="22"/>
      <c r="L2038" s="22"/>
      <c r="O2038" s="22"/>
    </row>
    <row r="2039" spans="1:15" x14ac:dyDescent="0.25">
      <c r="A2039" s="24"/>
      <c r="C2039" s="22"/>
      <c r="F2039" s="22"/>
      <c r="I2039" s="22"/>
      <c r="L2039" s="22"/>
      <c r="O2039" s="22"/>
    </row>
    <row r="2040" spans="1:15" x14ac:dyDescent="0.25">
      <c r="A2040" s="24"/>
      <c r="C2040" s="22"/>
      <c r="F2040" s="22"/>
      <c r="I2040" s="22"/>
      <c r="L2040" s="22"/>
      <c r="O2040" s="22"/>
    </row>
    <row r="2041" spans="1:15" x14ac:dyDescent="0.25">
      <c r="A2041" s="24"/>
      <c r="C2041" s="22"/>
      <c r="F2041" s="22"/>
      <c r="I2041" s="22"/>
      <c r="L2041" s="22"/>
      <c r="O2041" s="22"/>
    </row>
    <row r="2042" spans="1:15" x14ac:dyDescent="0.25">
      <c r="A2042" s="24"/>
      <c r="C2042" s="22"/>
      <c r="F2042" s="22"/>
      <c r="I2042" s="22"/>
      <c r="L2042" s="22"/>
      <c r="O2042" s="22"/>
    </row>
    <row r="2043" spans="1:15" x14ac:dyDescent="0.25">
      <c r="A2043" s="24"/>
      <c r="C2043" s="22"/>
      <c r="F2043" s="22"/>
      <c r="I2043" s="22"/>
      <c r="L2043" s="22"/>
      <c r="O2043" s="22"/>
    </row>
    <row r="2044" spans="1:15" x14ac:dyDescent="0.25">
      <c r="A2044" s="24"/>
      <c r="C2044" s="22"/>
      <c r="F2044" s="22"/>
      <c r="I2044" s="22"/>
      <c r="L2044" s="22"/>
      <c r="O2044" s="22"/>
    </row>
    <row r="2045" spans="1:15" x14ac:dyDescent="0.25">
      <c r="A2045" s="24"/>
      <c r="C2045" s="22"/>
      <c r="F2045" s="22"/>
      <c r="I2045" s="22"/>
      <c r="L2045" s="22"/>
      <c r="O2045" s="22"/>
    </row>
    <row r="2046" spans="1:15" x14ac:dyDescent="0.25">
      <c r="A2046" s="24"/>
      <c r="C2046" s="22"/>
      <c r="F2046" s="22"/>
      <c r="I2046" s="22"/>
      <c r="L2046" s="22"/>
      <c r="O2046" s="22"/>
    </row>
    <row r="2047" spans="1:15" x14ac:dyDescent="0.25">
      <c r="A2047" s="24"/>
      <c r="C2047" s="22"/>
      <c r="F2047" s="22"/>
      <c r="I2047" s="22"/>
      <c r="L2047" s="22"/>
      <c r="O2047" s="22"/>
    </row>
    <row r="2048" spans="1:15" x14ac:dyDescent="0.25">
      <c r="A2048" s="24"/>
      <c r="C2048" s="22"/>
      <c r="F2048" s="22"/>
      <c r="I2048" s="22"/>
      <c r="L2048" s="22"/>
      <c r="O2048" s="22"/>
    </row>
    <row r="2049" spans="1:15" x14ac:dyDescent="0.25">
      <c r="A2049" s="24"/>
      <c r="C2049" s="22"/>
      <c r="F2049" s="22"/>
      <c r="I2049" s="22"/>
      <c r="L2049" s="22"/>
      <c r="O2049" s="22"/>
    </row>
    <row r="2050" spans="1:15" x14ac:dyDescent="0.25">
      <c r="A2050" s="24"/>
      <c r="C2050" s="22"/>
      <c r="F2050" s="22"/>
      <c r="I2050" s="22"/>
      <c r="L2050" s="22"/>
      <c r="O2050" s="22"/>
    </row>
    <row r="2051" spans="1:15" x14ac:dyDescent="0.25">
      <c r="A2051" s="24"/>
      <c r="C2051" s="22"/>
      <c r="F2051" s="22"/>
      <c r="I2051" s="22"/>
      <c r="L2051" s="22"/>
      <c r="O2051" s="22"/>
    </row>
    <row r="2052" spans="1:15" x14ac:dyDescent="0.25">
      <c r="A2052" s="24"/>
      <c r="C2052" s="22"/>
      <c r="F2052" s="22"/>
      <c r="I2052" s="22"/>
      <c r="L2052" s="22"/>
      <c r="O2052" s="22"/>
    </row>
    <row r="2053" spans="1:15" x14ac:dyDescent="0.25">
      <c r="A2053" s="24"/>
      <c r="C2053" s="22"/>
      <c r="F2053" s="22"/>
      <c r="I2053" s="22"/>
      <c r="L2053" s="22"/>
      <c r="O2053" s="22"/>
    </row>
    <row r="2054" spans="1:15" x14ac:dyDescent="0.25">
      <c r="A2054" s="24"/>
      <c r="C2054" s="22"/>
      <c r="F2054" s="22"/>
      <c r="I2054" s="22"/>
      <c r="L2054" s="22"/>
      <c r="O2054" s="22"/>
    </row>
    <row r="2055" spans="1:15" x14ac:dyDescent="0.25">
      <c r="A2055" s="24"/>
      <c r="C2055" s="22"/>
      <c r="F2055" s="22"/>
      <c r="I2055" s="22"/>
      <c r="L2055" s="22"/>
      <c r="O2055" s="22"/>
    </row>
    <row r="2056" spans="1:15" x14ac:dyDescent="0.25">
      <c r="A2056" s="24"/>
      <c r="C2056" s="22"/>
      <c r="F2056" s="22"/>
      <c r="I2056" s="22"/>
      <c r="L2056" s="22"/>
      <c r="O2056" s="22"/>
    </row>
    <row r="2057" spans="1:15" x14ac:dyDescent="0.25">
      <c r="A2057" s="24"/>
      <c r="C2057" s="22"/>
      <c r="F2057" s="22"/>
      <c r="I2057" s="22"/>
      <c r="L2057" s="22"/>
      <c r="O2057" s="22"/>
    </row>
    <row r="2058" spans="1:15" x14ac:dyDescent="0.25">
      <c r="A2058" s="24"/>
      <c r="C2058" s="22"/>
      <c r="F2058" s="22"/>
      <c r="I2058" s="22"/>
      <c r="L2058" s="22"/>
      <c r="O2058" s="22"/>
    </row>
    <row r="2059" spans="1:15" x14ac:dyDescent="0.25">
      <c r="A2059" s="24"/>
      <c r="C2059" s="22"/>
      <c r="F2059" s="22"/>
      <c r="I2059" s="22"/>
      <c r="L2059" s="22"/>
      <c r="O2059" s="22"/>
    </row>
    <row r="2060" spans="1:15" x14ac:dyDescent="0.25">
      <c r="A2060" s="24"/>
      <c r="C2060" s="22"/>
      <c r="F2060" s="22"/>
      <c r="I2060" s="22"/>
      <c r="L2060" s="22"/>
      <c r="O2060" s="22"/>
    </row>
    <row r="2061" spans="1:15" x14ac:dyDescent="0.25">
      <c r="A2061" s="24"/>
      <c r="C2061" s="22"/>
      <c r="F2061" s="22"/>
      <c r="I2061" s="22"/>
      <c r="L2061" s="22"/>
      <c r="O2061" s="22"/>
    </row>
    <row r="2062" spans="1:15" x14ac:dyDescent="0.25">
      <c r="A2062" s="24"/>
      <c r="C2062" s="22"/>
      <c r="F2062" s="22"/>
      <c r="I2062" s="22"/>
      <c r="L2062" s="22"/>
      <c r="O2062" s="22"/>
    </row>
    <row r="2063" spans="1:15" x14ac:dyDescent="0.25">
      <c r="A2063" s="24"/>
      <c r="C2063" s="22"/>
      <c r="F2063" s="22"/>
      <c r="I2063" s="22"/>
      <c r="L2063" s="22"/>
      <c r="O2063" s="22"/>
    </row>
    <row r="2064" spans="1:15" x14ac:dyDescent="0.25">
      <c r="A2064" s="24"/>
      <c r="C2064" s="22"/>
      <c r="F2064" s="22"/>
      <c r="I2064" s="22"/>
      <c r="L2064" s="22"/>
      <c r="O2064" s="22"/>
    </row>
    <row r="2065" spans="1:15" x14ac:dyDescent="0.25">
      <c r="A2065" s="24"/>
      <c r="C2065" s="22"/>
      <c r="F2065" s="22"/>
      <c r="I2065" s="22"/>
      <c r="L2065" s="22"/>
      <c r="O2065" s="22"/>
    </row>
    <row r="2066" spans="1:15" x14ac:dyDescent="0.25">
      <c r="A2066" s="24"/>
      <c r="C2066" s="22"/>
      <c r="F2066" s="22"/>
      <c r="I2066" s="22"/>
      <c r="L2066" s="22"/>
      <c r="O2066" s="22"/>
    </row>
    <row r="2067" spans="1:15" x14ac:dyDescent="0.25">
      <c r="A2067" s="24"/>
      <c r="C2067" s="22"/>
      <c r="F2067" s="22"/>
      <c r="I2067" s="22"/>
      <c r="L2067" s="22"/>
      <c r="O2067" s="22"/>
    </row>
    <row r="2068" spans="1:15" x14ac:dyDescent="0.25">
      <c r="A2068" s="24"/>
      <c r="C2068" s="22"/>
      <c r="F2068" s="22"/>
      <c r="I2068" s="22"/>
      <c r="L2068" s="22"/>
      <c r="O2068" s="22"/>
    </row>
    <row r="2069" spans="1:15" x14ac:dyDescent="0.25">
      <c r="A2069" s="24"/>
      <c r="C2069" s="22"/>
      <c r="F2069" s="22"/>
      <c r="I2069" s="22"/>
      <c r="L2069" s="22"/>
      <c r="O2069" s="22"/>
    </row>
    <row r="2070" spans="1:15" x14ac:dyDescent="0.25">
      <c r="A2070" s="24"/>
      <c r="C2070" s="22"/>
      <c r="F2070" s="22"/>
      <c r="I2070" s="22"/>
      <c r="L2070" s="22"/>
      <c r="O2070" s="22"/>
    </row>
    <row r="2071" spans="1:15" x14ac:dyDescent="0.25">
      <c r="A2071" s="24"/>
      <c r="C2071" s="22"/>
      <c r="F2071" s="22"/>
      <c r="I2071" s="22"/>
      <c r="L2071" s="22"/>
      <c r="O2071" s="22"/>
    </row>
    <row r="2072" spans="1:15" x14ac:dyDescent="0.25">
      <c r="A2072" s="24"/>
      <c r="C2072" s="22"/>
      <c r="F2072" s="22"/>
      <c r="I2072" s="22"/>
      <c r="L2072" s="22"/>
      <c r="O2072" s="22"/>
    </row>
    <row r="2073" spans="1:15" x14ac:dyDescent="0.25">
      <c r="A2073" s="24"/>
      <c r="C2073" s="22"/>
      <c r="F2073" s="22"/>
      <c r="I2073" s="22"/>
      <c r="L2073" s="22"/>
      <c r="O2073" s="22"/>
    </row>
    <row r="2074" spans="1:15" x14ac:dyDescent="0.25">
      <c r="A2074" s="24"/>
      <c r="C2074" s="22"/>
      <c r="F2074" s="22"/>
      <c r="I2074" s="22"/>
      <c r="L2074" s="22"/>
      <c r="O2074" s="22"/>
    </row>
    <row r="2075" spans="1:15" x14ac:dyDescent="0.25">
      <c r="A2075" s="24"/>
      <c r="C2075" s="22"/>
      <c r="F2075" s="22"/>
      <c r="I2075" s="22"/>
      <c r="L2075" s="22"/>
      <c r="O2075" s="22"/>
    </row>
    <row r="2076" spans="1:15" x14ac:dyDescent="0.25">
      <c r="A2076" s="24"/>
      <c r="C2076" s="22"/>
      <c r="F2076" s="22"/>
      <c r="I2076" s="22"/>
      <c r="L2076" s="22"/>
      <c r="O2076" s="22"/>
    </row>
    <row r="2077" spans="1:15" x14ac:dyDescent="0.25">
      <c r="A2077" s="24"/>
      <c r="C2077" s="22"/>
      <c r="F2077" s="22"/>
      <c r="I2077" s="22"/>
      <c r="L2077" s="22"/>
      <c r="O2077" s="22"/>
    </row>
    <row r="2078" spans="1:15" x14ac:dyDescent="0.25">
      <c r="A2078" s="24"/>
      <c r="C2078" s="22"/>
      <c r="F2078" s="22"/>
      <c r="I2078" s="22"/>
      <c r="L2078" s="22"/>
      <c r="O2078" s="22"/>
    </row>
    <row r="2079" spans="1:15" x14ac:dyDescent="0.25">
      <c r="A2079" s="24"/>
      <c r="C2079" s="22"/>
      <c r="F2079" s="22"/>
      <c r="I2079" s="22"/>
      <c r="L2079" s="22"/>
      <c r="O2079" s="22"/>
    </row>
    <row r="2080" spans="1:15" x14ac:dyDescent="0.25">
      <c r="A2080" s="24"/>
      <c r="C2080" s="22"/>
      <c r="F2080" s="22"/>
      <c r="I2080" s="22"/>
      <c r="L2080" s="22"/>
      <c r="O2080" s="22"/>
    </row>
    <row r="2081" spans="1:15" x14ac:dyDescent="0.25">
      <c r="A2081" s="24"/>
      <c r="C2081" s="22"/>
      <c r="F2081" s="22"/>
      <c r="I2081" s="22"/>
      <c r="L2081" s="22"/>
      <c r="O2081" s="22"/>
    </row>
    <row r="2082" spans="1:15" x14ac:dyDescent="0.25">
      <c r="A2082" s="24"/>
      <c r="C2082" s="22"/>
      <c r="F2082" s="22"/>
      <c r="I2082" s="22"/>
      <c r="L2082" s="22"/>
      <c r="O2082" s="22"/>
    </row>
    <row r="2083" spans="1:15" x14ac:dyDescent="0.25">
      <c r="A2083" s="24"/>
      <c r="C2083" s="22"/>
      <c r="F2083" s="22"/>
      <c r="I2083" s="22"/>
      <c r="L2083" s="22"/>
      <c r="O2083" s="22"/>
    </row>
    <row r="2084" spans="1:15" x14ac:dyDescent="0.25">
      <c r="A2084" s="24"/>
      <c r="C2084" s="22"/>
      <c r="F2084" s="22"/>
      <c r="I2084" s="22"/>
      <c r="L2084" s="22"/>
      <c r="O2084" s="22"/>
    </row>
    <row r="2085" spans="1:15" x14ac:dyDescent="0.25">
      <c r="A2085" s="24"/>
      <c r="C2085" s="22"/>
      <c r="F2085" s="22"/>
      <c r="I2085" s="22"/>
      <c r="L2085" s="22"/>
      <c r="O2085" s="22"/>
    </row>
    <row r="2086" spans="1:15" x14ac:dyDescent="0.25">
      <c r="A2086" s="24"/>
      <c r="C2086" s="22"/>
      <c r="F2086" s="22"/>
      <c r="I2086" s="22"/>
      <c r="L2086" s="22"/>
      <c r="O2086" s="22"/>
    </row>
    <row r="2087" spans="1:15" x14ac:dyDescent="0.25">
      <c r="A2087" s="24"/>
      <c r="C2087" s="22"/>
      <c r="F2087" s="22"/>
      <c r="I2087" s="22"/>
      <c r="L2087" s="22"/>
      <c r="O2087" s="22"/>
    </row>
    <row r="2088" spans="1:15" x14ac:dyDescent="0.25">
      <c r="A2088" s="24"/>
      <c r="C2088" s="22"/>
      <c r="F2088" s="22"/>
      <c r="I2088" s="22"/>
      <c r="L2088" s="22"/>
      <c r="O2088" s="22"/>
    </row>
    <row r="2089" spans="1:15" x14ac:dyDescent="0.25">
      <c r="A2089" s="24"/>
      <c r="C2089" s="22"/>
      <c r="F2089" s="22"/>
      <c r="I2089" s="22"/>
      <c r="L2089" s="22"/>
      <c r="O2089" s="22"/>
    </row>
    <row r="2090" spans="1:15" x14ac:dyDescent="0.25">
      <c r="A2090" s="24"/>
      <c r="C2090" s="22"/>
      <c r="F2090" s="22"/>
      <c r="I2090" s="22"/>
      <c r="L2090" s="22"/>
      <c r="O2090" s="22"/>
    </row>
    <row r="2091" spans="1:15" x14ac:dyDescent="0.25">
      <c r="A2091" s="24"/>
      <c r="C2091" s="22"/>
      <c r="F2091" s="22"/>
      <c r="I2091" s="22"/>
      <c r="L2091" s="22"/>
      <c r="O2091" s="22"/>
    </row>
    <row r="2092" spans="1:15" x14ac:dyDescent="0.25">
      <c r="A2092" s="24"/>
      <c r="C2092" s="22"/>
      <c r="F2092" s="22"/>
      <c r="I2092" s="22"/>
      <c r="L2092" s="22"/>
      <c r="O2092" s="22"/>
    </row>
    <row r="2093" spans="1:15" x14ac:dyDescent="0.25">
      <c r="A2093" s="24"/>
      <c r="C2093" s="22"/>
      <c r="F2093" s="22"/>
      <c r="I2093" s="22"/>
      <c r="L2093" s="22"/>
      <c r="O2093" s="22"/>
    </row>
    <row r="2094" spans="1:15" x14ac:dyDescent="0.25">
      <c r="A2094" s="24"/>
      <c r="C2094" s="22"/>
      <c r="F2094" s="22"/>
      <c r="I2094" s="22"/>
      <c r="L2094" s="22"/>
      <c r="O2094" s="22"/>
    </row>
    <row r="2095" spans="1:15" x14ac:dyDescent="0.25">
      <c r="A2095" s="24"/>
      <c r="C2095" s="22"/>
      <c r="F2095" s="22"/>
      <c r="I2095" s="22"/>
      <c r="L2095" s="22"/>
      <c r="O2095" s="22"/>
    </row>
    <row r="2096" spans="1:15" x14ac:dyDescent="0.25">
      <c r="A2096" s="24"/>
      <c r="C2096" s="22"/>
      <c r="F2096" s="22"/>
      <c r="I2096" s="22"/>
      <c r="L2096" s="22"/>
      <c r="O2096" s="22"/>
    </row>
    <row r="2097" spans="1:15" x14ac:dyDescent="0.25">
      <c r="A2097" s="24"/>
      <c r="C2097" s="22"/>
      <c r="F2097" s="22"/>
      <c r="I2097" s="22"/>
      <c r="L2097" s="22"/>
      <c r="O2097" s="22"/>
    </row>
    <row r="2098" spans="1:15" x14ac:dyDescent="0.25">
      <c r="A2098" s="24"/>
      <c r="C2098" s="22"/>
      <c r="F2098" s="22"/>
      <c r="I2098" s="22"/>
      <c r="L2098" s="22"/>
      <c r="O2098" s="22"/>
    </row>
    <row r="2099" spans="1:15" x14ac:dyDescent="0.25">
      <c r="A2099" s="24"/>
      <c r="C2099" s="22"/>
      <c r="F2099" s="22"/>
      <c r="I2099" s="22"/>
      <c r="L2099" s="22"/>
      <c r="O2099" s="22"/>
    </row>
    <row r="2100" spans="1:15" x14ac:dyDescent="0.25">
      <c r="A2100" s="24"/>
      <c r="C2100" s="22"/>
      <c r="F2100" s="22"/>
      <c r="I2100" s="22"/>
      <c r="L2100" s="22"/>
      <c r="O2100" s="22"/>
    </row>
    <row r="2101" spans="1:15" x14ac:dyDescent="0.25">
      <c r="A2101" s="24"/>
      <c r="C2101" s="22"/>
      <c r="F2101" s="22"/>
      <c r="I2101" s="22"/>
      <c r="L2101" s="22"/>
      <c r="O2101" s="22"/>
    </row>
    <row r="2102" spans="1:15" x14ac:dyDescent="0.25">
      <c r="A2102" s="24"/>
      <c r="C2102" s="22"/>
      <c r="F2102" s="22"/>
      <c r="I2102" s="22"/>
      <c r="L2102" s="22"/>
      <c r="O2102" s="22"/>
    </row>
    <row r="2103" spans="1:15" x14ac:dyDescent="0.25">
      <c r="A2103" s="24"/>
      <c r="C2103" s="22"/>
      <c r="F2103" s="22"/>
      <c r="I2103" s="22"/>
      <c r="L2103" s="22"/>
      <c r="O2103" s="22"/>
    </row>
    <row r="2104" spans="1:15" x14ac:dyDescent="0.25">
      <c r="A2104" s="24"/>
      <c r="C2104" s="22"/>
      <c r="F2104" s="22"/>
      <c r="I2104" s="22"/>
      <c r="L2104" s="22"/>
      <c r="O2104" s="22"/>
    </row>
    <row r="2105" spans="1:15" x14ac:dyDescent="0.25">
      <c r="A2105" s="24"/>
      <c r="C2105" s="22"/>
      <c r="F2105" s="22"/>
      <c r="I2105" s="22"/>
      <c r="L2105" s="22"/>
      <c r="O2105" s="22"/>
    </row>
    <row r="2106" spans="1:15" x14ac:dyDescent="0.25">
      <c r="A2106" s="24"/>
      <c r="C2106" s="22"/>
      <c r="F2106" s="22"/>
      <c r="I2106" s="22"/>
      <c r="L2106" s="22"/>
      <c r="O2106" s="22"/>
    </row>
    <row r="2107" spans="1:15" x14ac:dyDescent="0.25">
      <c r="A2107" s="24"/>
      <c r="C2107" s="22"/>
      <c r="F2107" s="22"/>
      <c r="I2107" s="22"/>
      <c r="L2107" s="22"/>
      <c r="O2107" s="22"/>
    </row>
    <row r="2108" spans="1:15" x14ac:dyDescent="0.25">
      <c r="A2108" s="24"/>
      <c r="C2108" s="22"/>
      <c r="F2108" s="22"/>
      <c r="I2108" s="22"/>
      <c r="L2108" s="22"/>
      <c r="O2108" s="22"/>
    </row>
    <row r="2109" spans="1:15" x14ac:dyDescent="0.25">
      <c r="A2109" s="24"/>
      <c r="C2109" s="22"/>
      <c r="F2109" s="22"/>
      <c r="I2109" s="22"/>
      <c r="L2109" s="22"/>
      <c r="O2109" s="22"/>
    </row>
    <row r="2110" spans="1:15" x14ac:dyDescent="0.25">
      <c r="A2110" s="24"/>
      <c r="C2110" s="22"/>
      <c r="F2110" s="22"/>
      <c r="I2110" s="22"/>
      <c r="L2110" s="22"/>
      <c r="O2110" s="22"/>
    </row>
    <row r="2111" spans="1:15" x14ac:dyDescent="0.25">
      <c r="A2111" s="24"/>
      <c r="C2111" s="22"/>
      <c r="F2111" s="22"/>
      <c r="I2111" s="22"/>
      <c r="L2111" s="22"/>
      <c r="O2111" s="22"/>
    </row>
    <row r="2112" spans="1:15" x14ac:dyDescent="0.25">
      <c r="A2112" s="24"/>
      <c r="C2112" s="22"/>
      <c r="F2112" s="22"/>
      <c r="I2112" s="22"/>
      <c r="L2112" s="22"/>
      <c r="O2112" s="22"/>
    </row>
    <row r="2113" spans="1:15" x14ac:dyDescent="0.25">
      <c r="A2113" s="24"/>
      <c r="C2113" s="22"/>
      <c r="F2113" s="22"/>
      <c r="I2113" s="22"/>
      <c r="L2113" s="22"/>
      <c r="O2113" s="22"/>
    </row>
    <row r="2114" spans="1:15" x14ac:dyDescent="0.25">
      <c r="A2114" s="24"/>
      <c r="C2114" s="22"/>
      <c r="F2114" s="22"/>
      <c r="I2114" s="22"/>
      <c r="L2114" s="22"/>
      <c r="O2114" s="22"/>
    </row>
    <row r="2115" spans="1:15" x14ac:dyDescent="0.25">
      <c r="A2115" s="24"/>
      <c r="C2115" s="22"/>
      <c r="F2115" s="22"/>
      <c r="I2115" s="22"/>
      <c r="L2115" s="22"/>
      <c r="O2115" s="22"/>
    </row>
    <row r="2116" spans="1:15" x14ac:dyDescent="0.25">
      <c r="A2116" s="24"/>
      <c r="C2116" s="22"/>
      <c r="F2116" s="22"/>
      <c r="I2116" s="22"/>
      <c r="L2116" s="22"/>
      <c r="O2116" s="22"/>
    </row>
    <row r="2117" spans="1:15" x14ac:dyDescent="0.25">
      <c r="A2117" s="24"/>
      <c r="C2117" s="22"/>
      <c r="F2117" s="22"/>
      <c r="I2117" s="22"/>
      <c r="L2117" s="22"/>
      <c r="O2117" s="22"/>
    </row>
    <row r="2118" spans="1:15" x14ac:dyDescent="0.25">
      <c r="A2118" s="24"/>
      <c r="C2118" s="22"/>
      <c r="F2118" s="22"/>
      <c r="I2118" s="22"/>
      <c r="L2118" s="22"/>
      <c r="O2118" s="22"/>
    </row>
    <row r="2119" spans="1:15" x14ac:dyDescent="0.25">
      <c r="A2119" s="24"/>
      <c r="C2119" s="22"/>
      <c r="F2119" s="22"/>
      <c r="I2119" s="22"/>
      <c r="L2119" s="22"/>
      <c r="O2119" s="22"/>
    </row>
    <row r="2120" spans="1:15" x14ac:dyDescent="0.25">
      <c r="A2120" s="24"/>
      <c r="C2120" s="22"/>
      <c r="F2120" s="22"/>
      <c r="I2120" s="22"/>
      <c r="L2120" s="22"/>
      <c r="O2120" s="22"/>
    </row>
    <row r="2121" spans="1:15" x14ac:dyDescent="0.25">
      <c r="A2121" s="24"/>
      <c r="C2121" s="22"/>
      <c r="F2121" s="22"/>
      <c r="I2121" s="22"/>
      <c r="L2121" s="22"/>
      <c r="O2121" s="22"/>
    </row>
    <row r="2122" spans="1:15" x14ac:dyDescent="0.25">
      <c r="A2122" s="24"/>
      <c r="C2122" s="22"/>
      <c r="F2122" s="22"/>
      <c r="I2122" s="22"/>
      <c r="L2122" s="22"/>
      <c r="O2122" s="22"/>
    </row>
    <row r="2123" spans="1:15" x14ac:dyDescent="0.25">
      <c r="A2123" s="24"/>
      <c r="C2123" s="22"/>
      <c r="F2123" s="22"/>
      <c r="I2123" s="22"/>
      <c r="L2123" s="22"/>
      <c r="O2123" s="22"/>
    </row>
    <row r="2124" spans="1:15" x14ac:dyDescent="0.25">
      <c r="A2124" s="24"/>
      <c r="C2124" s="22"/>
      <c r="F2124" s="22"/>
      <c r="I2124" s="22"/>
      <c r="L2124" s="22"/>
      <c r="O2124" s="22"/>
    </row>
    <row r="2125" spans="1:15" x14ac:dyDescent="0.25">
      <c r="A2125" s="24"/>
      <c r="C2125" s="22"/>
      <c r="F2125" s="22"/>
      <c r="I2125" s="22"/>
      <c r="L2125" s="22"/>
      <c r="O2125" s="22"/>
    </row>
    <row r="2126" spans="1:15" x14ac:dyDescent="0.25">
      <c r="A2126" s="24"/>
      <c r="C2126" s="22"/>
      <c r="F2126" s="22"/>
      <c r="I2126" s="22"/>
      <c r="L2126" s="22"/>
      <c r="O2126" s="22"/>
    </row>
    <row r="2127" spans="1:15" x14ac:dyDescent="0.25">
      <c r="A2127" s="24"/>
      <c r="C2127" s="22"/>
      <c r="F2127" s="22"/>
      <c r="I2127" s="22"/>
      <c r="L2127" s="22"/>
      <c r="O2127" s="22"/>
    </row>
    <row r="2128" spans="1:15" x14ac:dyDescent="0.25">
      <c r="A2128" s="24"/>
      <c r="C2128" s="22"/>
      <c r="F2128" s="22"/>
      <c r="I2128" s="22"/>
      <c r="L2128" s="22"/>
      <c r="O2128" s="22"/>
    </row>
    <row r="2129" spans="1:15" x14ac:dyDescent="0.25">
      <c r="A2129" s="24"/>
      <c r="C2129" s="22"/>
      <c r="F2129" s="22"/>
      <c r="I2129" s="22"/>
      <c r="L2129" s="22"/>
      <c r="O2129" s="22"/>
    </row>
    <row r="2130" spans="1:15" x14ac:dyDescent="0.25">
      <c r="A2130" s="24"/>
      <c r="C2130" s="22"/>
      <c r="F2130" s="22"/>
      <c r="I2130" s="22"/>
      <c r="L2130" s="22"/>
      <c r="O2130" s="22"/>
    </row>
    <row r="2131" spans="1:15" x14ac:dyDescent="0.25">
      <c r="A2131" s="24"/>
      <c r="C2131" s="22"/>
      <c r="F2131" s="22"/>
      <c r="I2131" s="22"/>
      <c r="L2131" s="22"/>
      <c r="O2131" s="22"/>
    </row>
    <row r="2132" spans="1:15" x14ac:dyDescent="0.25">
      <c r="A2132" s="24"/>
      <c r="C2132" s="22"/>
      <c r="F2132" s="22"/>
      <c r="I2132" s="22"/>
      <c r="L2132" s="22"/>
      <c r="O2132" s="22"/>
    </row>
    <row r="2133" spans="1:15" x14ac:dyDescent="0.25">
      <c r="A2133" s="24"/>
      <c r="C2133" s="22"/>
      <c r="F2133" s="22"/>
      <c r="I2133" s="22"/>
      <c r="L2133" s="22"/>
      <c r="O2133" s="22"/>
    </row>
    <row r="2134" spans="1:15" x14ac:dyDescent="0.25">
      <c r="A2134" s="24"/>
      <c r="C2134" s="22"/>
      <c r="F2134" s="22"/>
      <c r="I2134" s="22"/>
      <c r="L2134" s="22"/>
      <c r="O2134" s="22"/>
    </row>
    <row r="2135" spans="1:15" x14ac:dyDescent="0.25">
      <c r="A2135" s="24"/>
      <c r="C2135" s="22"/>
      <c r="F2135" s="22"/>
      <c r="I2135" s="22"/>
      <c r="L2135" s="22"/>
      <c r="O2135" s="22"/>
    </row>
    <row r="2136" spans="1:15" x14ac:dyDescent="0.25">
      <c r="A2136" s="24"/>
      <c r="C2136" s="22"/>
      <c r="F2136" s="22"/>
      <c r="I2136" s="22"/>
      <c r="L2136" s="22"/>
      <c r="O2136" s="22"/>
    </row>
    <row r="2137" spans="1:15" x14ac:dyDescent="0.25">
      <c r="A2137" s="24"/>
      <c r="C2137" s="22"/>
      <c r="F2137" s="22"/>
      <c r="I2137" s="22"/>
      <c r="L2137" s="22"/>
      <c r="O2137" s="22"/>
    </row>
    <row r="2138" spans="1:15" x14ac:dyDescent="0.25">
      <c r="A2138" s="24"/>
      <c r="C2138" s="22"/>
      <c r="F2138" s="22"/>
      <c r="I2138" s="22"/>
      <c r="L2138" s="22"/>
      <c r="O2138" s="22"/>
    </row>
    <row r="2139" spans="1:15" x14ac:dyDescent="0.25">
      <c r="A2139" s="24"/>
      <c r="C2139" s="22"/>
      <c r="F2139" s="22"/>
      <c r="I2139" s="22"/>
      <c r="L2139" s="22"/>
      <c r="O2139" s="22"/>
    </row>
    <row r="2140" spans="1:15" x14ac:dyDescent="0.25">
      <c r="A2140" s="24"/>
      <c r="C2140" s="22"/>
      <c r="F2140" s="22"/>
      <c r="I2140" s="22"/>
      <c r="L2140" s="22"/>
      <c r="O2140" s="22"/>
    </row>
    <row r="2141" spans="1:15" x14ac:dyDescent="0.25">
      <c r="A2141" s="24"/>
      <c r="C2141" s="22"/>
      <c r="F2141" s="22"/>
      <c r="I2141" s="22"/>
      <c r="L2141" s="22"/>
      <c r="O2141" s="22"/>
    </row>
    <row r="2142" spans="1:15" x14ac:dyDescent="0.25">
      <c r="A2142" s="24"/>
      <c r="C2142" s="22"/>
      <c r="F2142" s="22"/>
      <c r="I2142" s="22"/>
      <c r="L2142" s="22"/>
      <c r="O2142" s="22"/>
    </row>
    <row r="2143" spans="1:15" x14ac:dyDescent="0.25">
      <c r="A2143" s="24"/>
      <c r="C2143" s="22"/>
      <c r="F2143" s="22"/>
      <c r="I2143" s="22"/>
      <c r="L2143" s="22"/>
      <c r="O2143" s="22"/>
    </row>
    <row r="2144" spans="1:15" x14ac:dyDescent="0.25">
      <c r="A2144" s="24"/>
      <c r="C2144" s="22"/>
      <c r="F2144" s="22"/>
      <c r="I2144" s="22"/>
      <c r="L2144" s="22"/>
      <c r="O2144" s="22"/>
    </row>
    <row r="2145" spans="1:15" x14ac:dyDescent="0.25">
      <c r="A2145" s="24"/>
      <c r="C2145" s="22"/>
      <c r="F2145" s="22"/>
      <c r="I2145" s="22"/>
      <c r="L2145" s="22"/>
      <c r="O2145" s="22"/>
    </row>
    <row r="2146" spans="1:15" x14ac:dyDescent="0.25">
      <c r="A2146" s="24"/>
      <c r="C2146" s="22"/>
      <c r="F2146" s="22"/>
      <c r="I2146" s="22"/>
      <c r="L2146" s="22"/>
      <c r="O2146" s="22"/>
    </row>
    <row r="2147" spans="1:15" x14ac:dyDescent="0.25">
      <c r="A2147" s="24"/>
      <c r="C2147" s="22"/>
      <c r="F2147" s="22"/>
      <c r="I2147" s="22"/>
      <c r="L2147" s="22"/>
      <c r="O2147" s="22"/>
    </row>
    <row r="2148" spans="1:15" x14ac:dyDescent="0.25">
      <c r="A2148" s="24"/>
      <c r="C2148" s="22"/>
      <c r="F2148" s="22"/>
      <c r="I2148" s="22"/>
      <c r="L2148" s="22"/>
      <c r="O2148" s="22"/>
    </row>
    <row r="2149" spans="1:15" x14ac:dyDescent="0.25">
      <c r="A2149" s="24"/>
      <c r="C2149" s="22"/>
      <c r="F2149" s="22"/>
      <c r="I2149" s="22"/>
      <c r="L2149" s="22"/>
      <c r="O2149" s="22"/>
    </row>
    <row r="2150" spans="1:15" x14ac:dyDescent="0.25">
      <c r="A2150" s="24"/>
      <c r="C2150" s="22"/>
      <c r="F2150" s="22"/>
      <c r="I2150" s="22"/>
      <c r="L2150" s="22"/>
      <c r="O2150" s="22"/>
    </row>
    <row r="2151" spans="1:15" x14ac:dyDescent="0.25">
      <c r="A2151" s="24"/>
      <c r="C2151" s="22"/>
      <c r="F2151" s="22"/>
      <c r="I2151" s="22"/>
      <c r="L2151" s="22"/>
      <c r="O2151" s="22"/>
    </row>
    <row r="2152" spans="1:15" x14ac:dyDescent="0.25">
      <c r="A2152" s="24"/>
      <c r="C2152" s="22"/>
      <c r="F2152" s="22"/>
      <c r="I2152" s="22"/>
      <c r="L2152" s="22"/>
      <c r="O2152" s="22"/>
    </row>
    <row r="2153" spans="1:15" x14ac:dyDescent="0.25">
      <c r="A2153" s="24"/>
      <c r="C2153" s="22"/>
      <c r="F2153" s="22"/>
      <c r="I2153" s="22"/>
      <c r="L2153" s="22"/>
      <c r="O2153" s="22"/>
    </row>
    <row r="2154" spans="1:15" x14ac:dyDescent="0.25">
      <c r="A2154" s="24"/>
      <c r="C2154" s="22"/>
      <c r="F2154" s="22"/>
      <c r="I2154" s="22"/>
      <c r="L2154" s="22"/>
      <c r="O2154" s="22"/>
    </row>
    <row r="2155" spans="1:15" x14ac:dyDescent="0.25">
      <c r="A2155" s="24"/>
      <c r="C2155" s="22"/>
      <c r="F2155" s="22"/>
      <c r="I2155" s="22"/>
      <c r="L2155" s="22"/>
      <c r="O2155" s="22"/>
    </row>
    <row r="2156" spans="1:15" x14ac:dyDescent="0.25">
      <c r="A2156" s="24"/>
      <c r="C2156" s="22"/>
      <c r="F2156" s="22"/>
      <c r="I2156" s="22"/>
      <c r="L2156" s="22"/>
      <c r="O2156" s="22"/>
    </row>
    <row r="2157" spans="1:15" x14ac:dyDescent="0.25">
      <c r="A2157" s="24"/>
      <c r="C2157" s="22"/>
      <c r="F2157" s="22"/>
      <c r="I2157" s="22"/>
      <c r="L2157" s="22"/>
      <c r="O2157" s="22"/>
    </row>
    <row r="2158" spans="1:15" x14ac:dyDescent="0.25">
      <c r="A2158" s="24"/>
      <c r="C2158" s="22"/>
      <c r="F2158" s="22"/>
      <c r="I2158" s="22"/>
      <c r="L2158" s="22"/>
      <c r="O2158" s="22"/>
    </row>
    <row r="2159" spans="1:15" x14ac:dyDescent="0.25">
      <c r="A2159" s="24"/>
      <c r="C2159" s="22"/>
      <c r="F2159" s="22"/>
      <c r="I2159" s="22"/>
      <c r="L2159" s="22"/>
      <c r="O2159" s="22"/>
    </row>
    <row r="2160" spans="1:15" x14ac:dyDescent="0.25">
      <c r="A2160" s="24"/>
      <c r="C2160" s="22"/>
      <c r="F2160" s="22"/>
      <c r="I2160" s="22"/>
      <c r="L2160" s="22"/>
      <c r="O2160" s="22"/>
    </row>
    <row r="2161" spans="1:15" x14ac:dyDescent="0.25">
      <c r="A2161" s="24"/>
      <c r="C2161" s="22"/>
      <c r="F2161" s="22"/>
      <c r="I2161" s="22"/>
      <c r="L2161" s="22"/>
      <c r="O2161" s="22"/>
    </row>
    <row r="2162" spans="1:15" x14ac:dyDescent="0.25">
      <c r="A2162" s="24"/>
      <c r="C2162" s="22"/>
      <c r="F2162" s="22"/>
      <c r="I2162" s="22"/>
      <c r="L2162" s="22"/>
      <c r="O2162" s="22"/>
    </row>
    <row r="2163" spans="1:15" x14ac:dyDescent="0.25">
      <c r="A2163" s="24"/>
      <c r="C2163" s="22"/>
      <c r="F2163" s="22"/>
      <c r="I2163" s="22"/>
      <c r="L2163" s="22"/>
      <c r="O2163" s="22"/>
    </row>
    <row r="2164" spans="1:15" x14ac:dyDescent="0.25">
      <c r="A2164" s="24"/>
      <c r="C2164" s="22"/>
      <c r="F2164" s="22"/>
      <c r="I2164" s="22"/>
      <c r="L2164" s="22"/>
      <c r="O2164" s="22"/>
    </row>
    <row r="2165" spans="1:15" x14ac:dyDescent="0.25">
      <c r="A2165" s="24"/>
      <c r="C2165" s="22"/>
      <c r="F2165" s="22"/>
      <c r="I2165" s="22"/>
      <c r="L2165" s="22"/>
      <c r="O2165" s="22"/>
    </row>
    <row r="2166" spans="1:15" x14ac:dyDescent="0.25">
      <c r="A2166" s="24"/>
      <c r="C2166" s="22"/>
      <c r="F2166" s="22"/>
      <c r="I2166" s="22"/>
      <c r="L2166" s="22"/>
      <c r="O2166" s="22"/>
    </row>
    <row r="2167" spans="1:15" x14ac:dyDescent="0.25">
      <c r="A2167" s="24"/>
      <c r="C2167" s="22"/>
      <c r="F2167" s="22"/>
      <c r="I2167" s="22"/>
      <c r="L2167" s="22"/>
      <c r="O2167" s="22"/>
    </row>
    <row r="2168" spans="1:15" x14ac:dyDescent="0.25">
      <c r="A2168" s="24"/>
      <c r="C2168" s="22"/>
      <c r="F2168" s="22"/>
      <c r="I2168" s="22"/>
      <c r="L2168" s="22"/>
      <c r="O2168" s="22"/>
    </row>
    <row r="2169" spans="1:15" x14ac:dyDescent="0.25">
      <c r="A2169" s="24"/>
      <c r="C2169" s="22"/>
      <c r="F2169" s="22"/>
      <c r="I2169" s="22"/>
      <c r="L2169" s="22"/>
      <c r="O2169" s="22"/>
    </row>
    <row r="2170" spans="1:15" x14ac:dyDescent="0.25">
      <c r="A2170" s="24"/>
      <c r="C2170" s="22"/>
      <c r="F2170" s="22"/>
      <c r="I2170" s="22"/>
      <c r="L2170" s="22"/>
      <c r="O2170" s="22"/>
    </row>
    <row r="2171" spans="1:15" x14ac:dyDescent="0.25">
      <c r="A2171" s="24"/>
      <c r="C2171" s="22"/>
      <c r="F2171" s="22"/>
      <c r="I2171" s="22"/>
      <c r="L2171" s="22"/>
      <c r="O2171" s="22"/>
    </row>
    <row r="2172" spans="1:15" x14ac:dyDescent="0.25">
      <c r="A2172" s="24"/>
      <c r="C2172" s="22"/>
      <c r="F2172" s="22"/>
      <c r="I2172" s="22"/>
      <c r="L2172" s="22"/>
      <c r="O2172" s="22"/>
    </row>
    <row r="2173" spans="1:15" x14ac:dyDescent="0.25">
      <c r="A2173" s="24"/>
      <c r="C2173" s="22"/>
      <c r="F2173" s="22"/>
      <c r="I2173" s="22"/>
      <c r="L2173" s="22"/>
      <c r="O2173" s="22"/>
    </row>
    <row r="2174" spans="1:15" x14ac:dyDescent="0.25">
      <c r="A2174" s="24"/>
      <c r="C2174" s="22"/>
      <c r="F2174" s="22"/>
      <c r="I2174" s="22"/>
      <c r="L2174" s="22"/>
      <c r="O2174" s="22"/>
    </row>
    <row r="2175" spans="1:15" x14ac:dyDescent="0.25">
      <c r="A2175" s="24"/>
      <c r="C2175" s="22"/>
      <c r="F2175" s="22"/>
      <c r="I2175" s="22"/>
      <c r="L2175" s="22"/>
      <c r="O2175" s="22"/>
    </row>
    <row r="2176" spans="1:15" x14ac:dyDescent="0.25">
      <c r="A2176" s="24"/>
      <c r="C2176" s="22"/>
      <c r="F2176" s="22"/>
      <c r="I2176" s="22"/>
      <c r="L2176" s="22"/>
      <c r="O2176" s="22"/>
    </row>
    <row r="2177" spans="1:15" x14ac:dyDescent="0.25">
      <c r="A2177" s="24"/>
      <c r="C2177" s="22"/>
      <c r="F2177" s="22"/>
      <c r="I2177" s="22"/>
      <c r="L2177" s="22"/>
      <c r="O2177" s="22"/>
    </row>
    <row r="2178" spans="1:15" x14ac:dyDescent="0.25">
      <c r="A2178" s="24"/>
      <c r="C2178" s="22"/>
      <c r="F2178" s="22"/>
      <c r="I2178" s="22"/>
      <c r="L2178" s="22"/>
      <c r="O2178" s="22"/>
    </row>
    <row r="2179" spans="1:15" x14ac:dyDescent="0.25">
      <c r="A2179" s="24"/>
      <c r="C2179" s="22"/>
      <c r="F2179" s="22"/>
      <c r="I2179" s="22"/>
      <c r="L2179" s="22"/>
      <c r="O2179" s="22"/>
    </row>
    <row r="2180" spans="1:15" x14ac:dyDescent="0.25">
      <c r="A2180" s="24"/>
      <c r="C2180" s="22"/>
      <c r="F2180" s="22"/>
      <c r="I2180" s="22"/>
      <c r="L2180" s="22"/>
      <c r="O2180" s="22"/>
    </row>
    <row r="2181" spans="1:15" x14ac:dyDescent="0.25">
      <c r="A2181" s="24"/>
      <c r="C2181" s="22"/>
      <c r="F2181" s="22"/>
      <c r="I2181" s="22"/>
      <c r="L2181" s="22"/>
      <c r="O2181" s="22"/>
    </row>
    <row r="2182" spans="1:15" x14ac:dyDescent="0.25">
      <c r="A2182" s="24"/>
      <c r="C2182" s="22"/>
      <c r="F2182" s="22"/>
      <c r="I2182" s="22"/>
      <c r="L2182" s="22"/>
      <c r="O2182" s="22"/>
    </row>
    <row r="2183" spans="1:15" x14ac:dyDescent="0.25">
      <c r="A2183" s="24"/>
      <c r="C2183" s="22"/>
      <c r="F2183" s="22"/>
      <c r="I2183" s="22"/>
      <c r="L2183" s="22"/>
      <c r="O2183" s="22"/>
    </row>
    <row r="2184" spans="1:15" x14ac:dyDescent="0.25">
      <c r="A2184" s="24"/>
      <c r="C2184" s="22"/>
      <c r="F2184" s="22"/>
      <c r="I2184" s="22"/>
      <c r="L2184" s="22"/>
      <c r="O2184" s="22"/>
    </row>
    <row r="2185" spans="1:15" x14ac:dyDescent="0.25">
      <c r="A2185" s="24"/>
      <c r="C2185" s="22"/>
      <c r="F2185" s="22"/>
      <c r="I2185" s="22"/>
      <c r="L2185" s="22"/>
      <c r="O2185" s="22"/>
    </row>
    <row r="2186" spans="1:15" x14ac:dyDescent="0.25">
      <c r="A2186" s="24"/>
      <c r="C2186" s="22"/>
      <c r="F2186" s="22"/>
      <c r="I2186" s="22"/>
      <c r="L2186" s="22"/>
      <c r="O2186" s="22"/>
    </row>
    <row r="2187" spans="1:15" x14ac:dyDescent="0.25">
      <c r="A2187" s="24"/>
      <c r="C2187" s="22"/>
      <c r="F2187" s="22"/>
      <c r="I2187" s="22"/>
      <c r="L2187" s="22"/>
      <c r="O2187" s="22"/>
    </row>
    <row r="2188" spans="1:15" x14ac:dyDescent="0.25">
      <c r="A2188" s="24"/>
      <c r="C2188" s="22"/>
      <c r="F2188" s="22"/>
      <c r="I2188" s="22"/>
      <c r="L2188" s="22"/>
      <c r="O2188" s="22"/>
    </row>
    <row r="2189" spans="1:15" x14ac:dyDescent="0.25">
      <c r="A2189" s="24"/>
      <c r="C2189" s="22"/>
      <c r="F2189" s="22"/>
      <c r="I2189" s="22"/>
      <c r="L2189" s="22"/>
      <c r="O2189" s="22"/>
    </row>
    <row r="2190" spans="1:15" x14ac:dyDescent="0.25">
      <c r="A2190" s="24"/>
      <c r="C2190" s="22"/>
      <c r="F2190" s="22"/>
      <c r="I2190" s="22"/>
      <c r="L2190" s="22"/>
      <c r="O2190" s="22"/>
    </row>
    <row r="2191" spans="1:15" x14ac:dyDescent="0.25">
      <c r="A2191" s="24"/>
      <c r="C2191" s="22"/>
      <c r="F2191" s="22"/>
      <c r="I2191" s="22"/>
      <c r="L2191" s="22"/>
      <c r="O2191" s="22"/>
    </row>
    <row r="2192" spans="1:15" x14ac:dyDescent="0.25">
      <c r="A2192" s="24"/>
      <c r="C2192" s="22"/>
      <c r="F2192" s="22"/>
      <c r="I2192" s="22"/>
      <c r="L2192" s="22"/>
      <c r="O2192" s="22"/>
    </row>
    <row r="2193" spans="1:15" x14ac:dyDescent="0.25">
      <c r="A2193" s="24"/>
      <c r="C2193" s="22"/>
      <c r="F2193" s="22"/>
      <c r="I2193" s="22"/>
      <c r="L2193" s="22"/>
      <c r="O2193" s="22"/>
    </row>
    <row r="2194" spans="1:15" x14ac:dyDescent="0.25">
      <c r="A2194" s="24"/>
      <c r="C2194" s="22"/>
      <c r="F2194" s="22"/>
      <c r="I2194" s="22"/>
      <c r="L2194" s="22"/>
      <c r="O2194" s="22"/>
    </row>
    <row r="2195" spans="1:15" x14ac:dyDescent="0.25">
      <c r="A2195" s="24"/>
      <c r="C2195" s="22"/>
      <c r="F2195" s="22"/>
      <c r="I2195" s="22"/>
      <c r="L2195" s="22"/>
      <c r="O2195" s="22"/>
    </row>
    <row r="2196" spans="1:15" x14ac:dyDescent="0.25">
      <c r="A2196" s="24"/>
      <c r="C2196" s="22"/>
      <c r="F2196" s="22"/>
      <c r="I2196" s="22"/>
      <c r="L2196" s="22"/>
      <c r="O2196" s="22"/>
    </row>
    <row r="2197" spans="1:15" x14ac:dyDescent="0.25">
      <c r="A2197" s="24"/>
      <c r="C2197" s="22"/>
      <c r="F2197" s="22"/>
      <c r="I2197" s="22"/>
      <c r="L2197" s="22"/>
      <c r="O2197" s="22"/>
    </row>
    <row r="2198" spans="1:15" x14ac:dyDescent="0.25">
      <c r="A2198" s="24"/>
      <c r="C2198" s="22"/>
      <c r="F2198" s="22"/>
      <c r="I2198" s="22"/>
      <c r="L2198" s="22"/>
      <c r="O2198" s="22"/>
    </row>
    <row r="2199" spans="1:15" x14ac:dyDescent="0.25">
      <c r="A2199" s="24"/>
      <c r="C2199" s="22"/>
      <c r="F2199" s="22"/>
      <c r="I2199" s="22"/>
      <c r="L2199" s="22"/>
      <c r="O2199" s="22"/>
    </row>
    <row r="2200" spans="1:15" x14ac:dyDescent="0.25">
      <c r="A2200" s="24"/>
      <c r="C2200" s="22"/>
      <c r="F2200" s="22"/>
      <c r="I2200" s="22"/>
      <c r="L2200" s="22"/>
      <c r="O2200" s="22"/>
    </row>
    <row r="2201" spans="1:15" x14ac:dyDescent="0.25">
      <c r="A2201" s="24"/>
      <c r="C2201" s="22"/>
      <c r="F2201" s="22"/>
      <c r="I2201" s="22"/>
      <c r="L2201" s="22"/>
      <c r="O2201" s="22"/>
    </row>
    <row r="2202" spans="1:15" x14ac:dyDescent="0.25">
      <c r="A2202" s="24"/>
      <c r="C2202" s="22"/>
      <c r="F2202" s="22"/>
      <c r="I2202" s="22"/>
      <c r="L2202" s="22"/>
      <c r="O2202" s="22"/>
    </row>
    <row r="2203" spans="1:15" x14ac:dyDescent="0.25">
      <c r="A2203" s="24"/>
      <c r="C2203" s="22"/>
      <c r="F2203" s="22"/>
      <c r="I2203" s="22"/>
      <c r="L2203" s="22"/>
      <c r="O2203" s="22"/>
    </row>
    <row r="2204" spans="1:15" x14ac:dyDescent="0.25">
      <c r="A2204" s="24"/>
      <c r="C2204" s="22"/>
      <c r="F2204" s="22"/>
      <c r="I2204" s="22"/>
      <c r="L2204" s="22"/>
      <c r="O2204" s="22"/>
    </row>
    <row r="2205" spans="1:15" x14ac:dyDescent="0.25">
      <c r="A2205" s="24"/>
      <c r="C2205" s="22"/>
      <c r="F2205" s="22"/>
      <c r="I2205" s="22"/>
      <c r="L2205" s="22"/>
      <c r="O2205" s="22"/>
    </row>
    <row r="2206" spans="1:15" x14ac:dyDescent="0.25">
      <c r="A2206" s="24"/>
      <c r="C2206" s="22"/>
      <c r="F2206" s="22"/>
      <c r="I2206" s="22"/>
      <c r="L2206" s="22"/>
      <c r="O2206" s="22"/>
    </row>
    <row r="2207" spans="1:15" x14ac:dyDescent="0.25">
      <c r="A2207" s="24"/>
      <c r="C2207" s="22"/>
      <c r="F2207" s="22"/>
      <c r="I2207" s="22"/>
      <c r="L2207" s="22"/>
      <c r="O2207" s="22"/>
    </row>
    <row r="2208" spans="1:15" x14ac:dyDescent="0.25">
      <c r="A2208" s="24"/>
      <c r="C2208" s="22"/>
      <c r="F2208" s="22"/>
      <c r="I2208" s="22"/>
      <c r="L2208" s="22"/>
      <c r="O2208" s="22"/>
    </row>
    <row r="2209" spans="1:15" x14ac:dyDescent="0.25">
      <c r="A2209" s="24"/>
      <c r="C2209" s="22"/>
      <c r="F2209" s="22"/>
      <c r="I2209" s="22"/>
      <c r="L2209" s="22"/>
      <c r="O2209" s="22"/>
    </row>
    <row r="2210" spans="1:15" x14ac:dyDescent="0.25">
      <c r="A2210" s="24"/>
      <c r="C2210" s="22"/>
      <c r="F2210" s="22"/>
      <c r="I2210" s="22"/>
      <c r="L2210" s="22"/>
      <c r="O2210" s="22"/>
    </row>
    <row r="2211" spans="1:15" x14ac:dyDescent="0.25">
      <c r="A2211" s="24"/>
      <c r="C2211" s="22"/>
      <c r="F2211" s="22"/>
      <c r="I2211" s="22"/>
      <c r="L2211" s="22"/>
      <c r="O2211" s="22"/>
    </row>
    <row r="2212" spans="1:15" x14ac:dyDescent="0.25">
      <c r="A2212" s="24"/>
      <c r="C2212" s="22"/>
      <c r="F2212" s="22"/>
      <c r="I2212" s="22"/>
      <c r="L2212" s="22"/>
      <c r="O2212" s="22"/>
    </row>
    <row r="2213" spans="1:15" x14ac:dyDescent="0.25">
      <c r="A2213" s="24"/>
      <c r="C2213" s="22"/>
      <c r="F2213" s="22"/>
      <c r="I2213" s="22"/>
      <c r="L2213" s="22"/>
      <c r="O2213" s="22"/>
    </row>
    <row r="2214" spans="1:15" x14ac:dyDescent="0.25">
      <c r="A2214" s="24"/>
      <c r="C2214" s="22"/>
      <c r="F2214" s="22"/>
      <c r="I2214" s="22"/>
      <c r="L2214" s="22"/>
      <c r="O2214" s="22"/>
    </row>
    <row r="2215" spans="1:15" x14ac:dyDescent="0.25">
      <c r="A2215" s="24"/>
      <c r="C2215" s="22"/>
      <c r="F2215" s="22"/>
      <c r="I2215" s="22"/>
      <c r="L2215" s="22"/>
      <c r="O2215" s="22"/>
    </row>
    <row r="2216" spans="1:15" x14ac:dyDescent="0.25">
      <c r="A2216" s="24"/>
      <c r="C2216" s="22"/>
      <c r="F2216" s="22"/>
      <c r="I2216" s="22"/>
      <c r="L2216" s="22"/>
      <c r="O2216" s="22"/>
    </row>
    <row r="2217" spans="1:15" x14ac:dyDescent="0.25">
      <c r="A2217" s="24"/>
      <c r="C2217" s="22"/>
      <c r="F2217" s="22"/>
      <c r="I2217" s="22"/>
      <c r="L2217" s="22"/>
      <c r="O2217" s="22"/>
    </row>
    <row r="2218" spans="1:15" x14ac:dyDescent="0.25">
      <c r="A2218" s="24"/>
      <c r="C2218" s="22"/>
      <c r="F2218" s="22"/>
      <c r="I2218" s="22"/>
      <c r="L2218" s="22"/>
      <c r="O2218" s="22"/>
    </row>
    <row r="2219" spans="1:15" x14ac:dyDescent="0.25">
      <c r="A2219" s="24"/>
      <c r="C2219" s="22"/>
      <c r="F2219" s="22"/>
      <c r="I2219" s="22"/>
      <c r="L2219" s="22"/>
      <c r="O2219" s="22"/>
    </row>
    <row r="2220" spans="1:15" x14ac:dyDescent="0.25">
      <c r="A2220" s="24"/>
      <c r="C2220" s="22"/>
      <c r="F2220" s="22"/>
      <c r="I2220" s="22"/>
      <c r="L2220" s="22"/>
      <c r="O2220" s="22"/>
    </row>
    <row r="2221" spans="1:15" x14ac:dyDescent="0.25">
      <c r="A2221" s="24"/>
      <c r="C2221" s="22"/>
      <c r="F2221" s="22"/>
      <c r="I2221" s="22"/>
      <c r="L2221" s="22"/>
      <c r="O2221" s="22"/>
    </row>
    <row r="2222" spans="1:15" x14ac:dyDescent="0.25">
      <c r="A2222" s="24"/>
      <c r="C2222" s="22"/>
      <c r="F2222" s="22"/>
      <c r="I2222" s="22"/>
      <c r="L2222" s="22"/>
      <c r="O2222" s="22"/>
    </row>
    <row r="2223" spans="1:15" x14ac:dyDescent="0.25">
      <c r="A2223" s="24"/>
      <c r="C2223" s="22"/>
      <c r="F2223" s="22"/>
      <c r="I2223" s="22"/>
      <c r="L2223" s="22"/>
      <c r="O2223" s="22"/>
    </row>
    <row r="2224" spans="1:15" x14ac:dyDescent="0.25">
      <c r="A2224" s="24"/>
      <c r="C2224" s="22"/>
      <c r="F2224" s="22"/>
      <c r="I2224" s="22"/>
      <c r="L2224" s="22"/>
      <c r="O2224" s="22"/>
    </row>
    <row r="2225" spans="1:15" x14ac:dyDescent="0.25">
      <c r="A2225" s="24"/>
      <c r="C2225" s="22"/>
      <c r="F2225" s="22"/>
      <c r="I2225" s="22"/>
      <c r="L2225" s="22"/>
      <c r="O2225" s="22"/>
    </row>
    <row r="2226" spans="1:15" x14ac:dyDescent="0.25">
      <c r="A2226" s="24"/>
      <c r="C2226" s="22"/>
      <c r="F2226" s="22"/>
      <c r="I2226" s="22"/>
      <c r="L2226" s="22"/>
      <c r="O2226" s="22"/>
    </row>
    <row r="2227" spans="1:15" x14ac:dyDescent="0.25">
      <c r="A2227" s="24"/>
      <c r="C2227" s="22"/>
      <c r="F2227" s="22"/>
      <c r="I2227" s="22"/>
      <c r="L2227" s="22"/>
      <c r="O2227" s="22"/>
    </row>
    <row r="2228" spans="1:15" x14ac:dyDescent="0.25">
      <c r="A2228" s="24"/>
      <c r="C2228" s="22"/>
      <c r="F2228" s="22"/>
      <c r="I2228" s="22"/>
      <c r="L2228" s="22"/>
      <c r="O2228" s="22"/>
    </row>
    <row r="2229" spans="1:15" x14ac:dyDescent="0.25">
      <c r="A2229" s="24"/>
      <c r="C2229" s="22"/>
      <c r="F2229" s="22"/>
      <c r="I2229" s="22"/>
      <c r="L2229" s="22"/>
      <c r="O2229" s="22"/>
    </row>
    <row r="2230" spans="1:15" x14ac:dyDescent="0.25">
      <c r="A2230" s="24"/>
      <c r="C2230" s="22"/>
      <c r="F2230" s="22"/>
      <c r="I2230" s="22"/>
      <c r="L2230" s="22"/>
      <c r="O2230" s="22"/>
    </row>
    <row r="2231" spans="1:15" x14ac:dyDescent="0.25">
      <c r="A2231" s="24"/>
      <c r="C2231" s="22"/>
      <c r="F2231" s="22"/>
      <c r="I2231" s="22"/>
      <c r="L2231" s="22"/>
      <c r="O2231" s="22"/>
    </row>
    <row r="2232" spans="1:15" x14ac:dyDescent="0.25">
      <c r="A2232" s="24"/>
      <c r="C2232" s="22"/>
      <c r="F2232" s="22"/>
      <c r="I2232" s="22"/>
      <c r="L2232" s="22"/>
      <c r="O2232" s="22"/>
    </row>
    <row r="2233" spans="1:15" x14ac:dyDescent="0.25">
      <c r="A2233" s="24"/>
      <c r="C2233" s="22"/>
      <c r="F2233" s="22"/>
      <c r="I2233" s="22"/>
      <c r="L2233" s="22"/>
      <c r="O2233" s="22"/>
    </row>
    <row r="2234" spans="1:15" x14ac:dyDescent="0.25">
      <c r="A2234" s="24"/>
      <c r="C2234" s="22"/>
      <c r="F2234" s="22"/>
      <c r="I2234" s="22"/>
      <c r="L2234" s="22"/>
      <c r="O2234" s="22"/>
    </row>
    <row r="2235" spans="1:15" x14ac:dyDescent="0.25">
      <c r="A2235" s="24"/>
      <c r="C2235" s="22"/>
      <c r="F2235" s="22"/>
      <c r="I2235" s="22"/>
      <c r="L2235" s="22"/>
      <c r="O2235" s="22"/>
    </row>
    <row r="2236" spans="1:15" x14ac:dyDescent="0.25">
      <c r="A2236" s="24"/>
      <c r="C2236" s="22"/>
      <c r="F2236" s="22"/>
      <c r="I2236" s="22"/>
      <c r="L2236" s="22"/>
      <c r="O2236" s="22"/>
    </row>
    <row r="2237" spans="1:15" x14ac:dyDescent="0.25">
      <c r="A2237" s="24"/>
      <c r="C2237" s="22"/>
      <c r="F2237" s="22"/>
      <c r="I2237" s="22"/>
      <c r="L2237" s="22"/>
      <c r="O2237" s="22"/>
    </row>
    <row r="2238" spans="1:15" x14ac:dyDescent="0.25">
      <c r="A2238" s="24"/>
      <c r="C2238" s="22"/>
      <c r="F2238" s="22"/>
      <c r="I2238" s="22"/>
      <c r="L2238" s="22"/>
      <c r="O2238" s="22"/>
    </row>
    <row r="2239" spans="1:15" x14ac:dyDescent="0.25">
      <c r="A2239" s="24"/>
      <c r="C2239" s="22"/>
      <c r="F2239" s="22"/>
      <c r="I2239" s="22"/>
      <c r="L2239" s="22"/>
      <c r="O2239" s="22"/>
    </row>
    <row r="2240" spans="1:15" x14ac:dyDescent="0.25">
      <c r="A2240" s="24"/>
      <c r="C2240" s="22"/>
      <c r="F2240" s="22"/>
      <c r="I2240" s="22"/>
      <c r="L2240" s="22"/>
      <c r="O2240" s="22"/>
    </row>
    <row r="2241" spans="1:15" x14ac:dyDescent="0.25">
      <c r="A2241" s="24"/>
      <c r="C2241" s="22"/>
      <c r="F2241" s="22"/>
      <c r="I2241" s="22"/>
      <c r="L2241" s="22"/>
      <c r="O2241" s="22"/>
    </row>
    <row r="2242" spans="1:15" x14ac:dyDescent="0.25">
      <c r="A2242" s="24"/>
      <c r="C2242" s="22"/>
      <c r="F2242" s="22"/>
      <c r="I2242" s="22"/>
      <c r="L2242" s="22"/>
      <c r="O2242" s="22"/>
    </row>
    <row r="2243" spans="1:15" x14ac:dyDescent="0.25">
      <c r="A2243" s="24"/>
      <c r="C2243" s="22"/>
      <c r="F2243" s="22"/>
      <c r="I2243" s="22"/>
      <c r="L2243" s="22"/>
      <c r="O2243" s="22"/>
    </row>
    <row r="2244" spans="1:15" x14ac:dyDescent="0.25">
      <c r="A2244" s="24"/>
      <c r="C2244" s="22"/>
      <c r="F2244" s="22"/>
      <c r="I2244" s="22"/>
      <c r="L2244" s="22"/>
      <c r="O2244" s="22"/>
    </row>
    <row r="2245" spans="1:15" x14ac:dyDescent="0.25">
      <c r="A2245" s="24"/>
      <c r="C2245" s="22"/>
      <c r="F2245" s="22"/>
      <c r="I2245" s="22"/>
      <c r="L2245" s="22"/>
      <c r="O2245" s="22"/>
    </row>
    <row r="2246" spans="1:15" x14ac:dyDescent="0.25">
      <c r="A2246" s="24"/>
      <c r="C2246" s="22"/>
      <c r="F2246" s="22"/>
      <c r="I2246" s="22"/>
      <c r="L2246" s="22"/>
      <c r="O2246" s="22"/>
    </row>
    <row r="2247" spans="1:15" x14ac:dyDescent="0.25">
      <c r="A2247" s="24"/>
      <c r="C2247" s="22"/>
      <c r="F2247" s="22"/>
      <c r="I2247" s="22"/>
      <c r="L2247" s="22"/>
      <c r="O2247" s="22"/>
    </row>
    <row r="2248" spans="1:15" x14ac:dyDescent="0.25">
      <c r="A2248" s="24"/>
      <c r="C2248" s="22"/>
      <c r="F2248" s="22"/>
      <c r="I2248" s="22"/>
      <c r="L2248" s="22"/>
      <c r="O2248" s="22"/>
    </row>
    <row r="2249" spans="1:15" x14ac:dyDescent="0.25">
      <c r="A2249" s="24"/>
      <c r="C2249" s="22"/>
      <c r="F2249" s="22"/>
      <c r="I2249" s="22"/>
      <c r="L2249" s="22"/>
      <c r="O2249" s="22"/>
    </row>
    <row r="2250" spans="1:15" x14ac:dyDescent="0.25">
      <c r="A2250" s="24"/>
      <c r="C2250" s="22"/>
      <c r="F2250" s="22"/>
      <c r="I2250" s="22"/>
      <c r="L2250" s="22"/>
      <c r="O2250" s="22"/>
    </row>
    <row r="2251" spans="1:15" x14ac:dyDescent="0.25">
      <c r="A2251" s="24"/>
      <c r="C2251" s="22"/>
      <c r="F2251" s="22"/>
      <c r="I2251" s="22"/>
      <c r="L2251" s="22"/>
      <c r="O2251" s="22"/>
    </row>
    <row r="2252" spans="1:15" x14ac:dyDescent="0.25">
      <c r="A2252" s="24"/>
      <c r="C2252" s="22"/>
      <c r="F2252" s="22"/>
      <c r="I2252" s="22"/>
      <c r="L2252" s="22"/>
      <c r="O2252" s="22"/>
    </row>
    <row r="2253" spans="1:15" x14ac:dyDescent="0.25">
      <c r="A2253" s="24"/>
      <c r="C2253" s="22"/>
      <c r="F2253" s="22"/>
      <c r="I2253" s="22"/>
      <c r="L2253" s="22"/>
      <c r="O2253" s="22"/>
    </row>
    <row r="2254" spans="1:15" x14ac:dyDescent="0.25">
      <c r="A2254" s="24"/>
      <c r="C2254" s="22"/>
      <c r="F2254" s="22"/>
      <c r="I2254" s="22"/>
      <c r="L2254" s="22"/>
      <c r="O2254" s="22"/>
    </row>
    <row r="2255" spans="1:15" x14ac:dyDescent="0.25">
      <c r="A2255" s="24"/>
      <c r="C2255" s="22"/>
      <c r="F2255" s="22"/>
      <c r="I2255" s="22"/>
      <c r="L2255" s="22"/>
      <c r="O2255" s="22"/>
    </row>
    <row r="2256" spans="1:15" x14ac:dyDescent="0.25">
      <c r="A2256" s="24"/>
      <c r="C2256" s="22"/>
      <c r="F2256" s="22"/>
      <c r="I2256" s="22"/>
      <c r="L2256" s="22"/>
      <c r="O2256" s="22"/>
    </row>
    <row r="2257" spans="1:15" x14ac:dyDescent="0.25">
      <c r="A2257" s="24"/>
      <c r="C2257" s="22"/>
      <c r="F2257" s="22"/>
      <c r="I2257" s="22"/>
      <c r="L2257" s="22"/>
      <c r="O2257" s="22"/>
    </row>
    <row r="2258" spans="1:15" x14ac:dyDescent="0.25">
      <c r="A2258" s="24"/>
      <c r="C2258" s="22"/>
      <c r="F2258" s="22"/>
      <c r="I2258" s="22"/>
      <c r="L2258" s="22"/>
      <c r="O2258" s="22"/>
    </row>
    <row r="2259" spans="1:15" x14ac:dyDescent="0.25">
      <c r="A2259" s="24"/>
      <c r="C2259" s="22"/>
      <c r="F2259" s="22"/>
      <c r="I2259" s="22"/>
      <c r="L2259" s="22"/>
      <c r="O2259" s="22"/>
    </row>
    <row r="2260" spans="1:15" x14ac:dyDescent="0.25">
      <c r="A2260" s="24"/>
      <c r="C2260" s="22"/>
      <c r="F2260" s="22"/>
      <c r="I2260" s="22"/>
      <c r="L2260" s="22"/>
      <c r="O2260" s="22"/>
    </row>
    <row r="2261" spans="1:15" x14ac:dyDescent="0.25">
      <c r="A2261" s="24"/>
      <c r="C2261" s="22"/>
      <c r="F2261" s="22"/>
      <c r="I2261" s="22"/>
      <c r="L2261" s="22"/>
      <c r="O2261" s="22"/>
    </row>
    <row r="2262" spans="1:15" x14ac:dyDescent="0.25">
      <c r="A2262" s="24"/>
      <c r="C2262" s="22"/>
      <c r="F2262" s="22"/>
      <c r="I2262" s="22"/>
      <c r="L2262" s="22"/>
      <c r="O2262" s="22"/>
    </row>
    <row r="2263" spans="1:15" x14ac:dyDescent="0.25">
      <c r="A2263" s="24"/>
      <c r="C2263" s="22"/>
      <c r="F2263" s="22"/>
      <c r="I2263" s="22"/>
      <c r="L2263" s="22"/>
      <c r="O2263" s="22"/>
    </row>
    <row r="2264" spans="1:15" x14ac:dyDescent="0.25">
      <c r="A2264" s="24"/>
      <c r="C2264" s="22"/>
      <c r="F2264" s="22"/>
      <c r="I2264" s="22"/>
      <c r="L2264" s="22"/>
      <c r="O2264" s="22"/>
    </row>
    <row r="2265" spans="1:15" x14ac:dyDescent="0.25">
      <c r="A2265" s="24"/>
      <c r="C2265" s="22"/>
      <c r="F2265" s="22"/>
      <c r="I2265" s="22"/>
      <c r="L2265" s="22"/>
      <c r="O2265" s="22"/>
    </row>
    <row r="2266" spans="1:15" x14ac:dyDescent="0.25">
      <c r="A2266" s="24"/>
      <c r="C2266" s="22"/>
      <c r="F2266" s="22"/>
      <c r="I2266" s="22"/>
      <c r="L2266" s="22"/>
      <c r="O2266" s="22"/>
    </row>
    <row r="2267" spans="1:15" x14ac:dyDescent="0.25">
      <c r="A2267" s="24"/>
      <c r="C2267" s="22"/>
      <c r="F2267" s="22"/>
      <c r="I2267" s="22"/>
      <c r="L2267" s="22"/>
      <c r="O2267" s="22"/>
    </row>
    <row r="2268" spans="1:15" x14ac:dyDescent="0.25">
      <c r="A2268" s="24"/>
      <c r="C2268" s="22"/>
      <c r="F2268" s="22"/>
      <c r="I2268" s="22"/>
      <c r="L2268" s="22"/>
      <c r="O2268" s="22"/>
    </row>
    <row r="2269" spans="1:15" x14ac:dyDescent="0.25">
      <c r="A2269" s="24"/>
      <c r="C2269" s="22"/>
      <c r="F2269" s="22"/>
      <c r="I2269" s="22"/>
      <c r="L2269" s="22"/>
      <c r="O2269" s="22"/>
    </row>
    <row r="2270" spans="1:15" x14ac:dyDescent="0.25">
      <c r="A2270" s="24"/>
      <c r="C2270" s="22"/>
      <c r="F2270" s="22"/>
      <c r="I2270" s="22"/>
      <c r="L2270" s="22"/>
      <c r="O2270" s="22"/>
    </row>
    <row r="2271" spans="1:15" x14ac:dyDescent="0.25">
      <c r="A2271" s="24"/>
      <c r="C2271" s="22"/>
      <c r="F2271" s="22"/>
      <c r="I2271" s="22"/>
      <c r="L2271" s="22"/>
      <c r="O2271" s="22"/>
    </row>
    <row r="2272" spans="1:15" x14ac:dyDescent="0.25">
      <c r="A2272" s="24"/>
      <c r="C2272" s="22"/>
      <c r="F2272" s="22"/>
      <c r="I2272" s="22"/>
      <c r="L2272" s="22"/>
      <c r="O2272" s="22"/>
    </row>
    <row r="2273" spans="1:15" x14ac:dyDescent="0.25">
      <c r="A2273" s="24"/>
      <c r="C2273" s="22"/>
      <c r="F2273" s="22"/>
      <c r="I2273" s="22"/>
      <c r="L2273" s="22"/>
      <c r="O2273" s="22"/>
    </row>
    <row r="2274" spans="1:15" x14ac:dyDescent="0.25">
      <c r="A2274" s="24"/>
      <c r="C2274" s="22"/>
      <c r="F2274" s="22"/>
      <c r="I2274" s="22"/>
      <c r="L2274" s="22"/>
      <c r="O2274" s="22"/>
    </row>
    <row r="2275" spans="1:15" x14ac:dyDescent="0.25">
      <c r="A2275" s="24"/>
      <c r="C2275" s="22"/>
      <c r="F2275" s="22"/>
      <c r="I2275" s="22"/>
      <c r="L2275" s="22"/>
      <c r="O2275" s="22"/>
    </row>
    <row r="2276" spans="1:15" x14ac:dyDescent="0.25">
      <c r="A2276" s="24"/>
      <c r="C2276" s="22"/>
      <c r="F2276" s="22"/>
      <c r="I2276" s="22"/>
      <c r="L2276" s="22"/>
      <c r="O2276" s="22"/>
    </row>
    <row r="2277" spans="1:15" x14ac:dyDescent="0.25">
      <c r="A2277" s="24"/>
      <c r="C2277" s="22"/>
      <c r="F2277" s="22"/>
      <c r="I2277" s="22"/>
      <c r="L2277" s="22"/>
      <c r="O2277" s="22"/>
    </row>
    <row r="2278" spans="1:15" x14ac:dyDescent="0.25">
      <c r="A2278" s="24"/>
      <c r="C2278" s="22"/>
      <c r="F2278" s="22"/>
      <c r="I2278" s="22"/>
      <c r="L2278" s="22"/>
      <c r="O2278" s="22"/>
    </row>
    <row r="2279" spans="1:15" x14ac:dyDescent="0.25">
      <c r="A2279" s="24"/>
      <c r="C2279" s="22"/>
      <c r="F2279" s="22"/>
      <c r="I2279" s="22"/>
      <c r="L2279" s="22"/>
      <c r="O2279" s="22"/>
    </row>
    <row r="2280" spans="1:15" x14ac:dyDescent="0.25">
      <c r="A2280" s="24"/>
      <c r="C2280" s="22"/>
      <c r="F2280" s="22"/>
      <c r="I2280" s="22"/>
      <c r="L2280" s="22"/>
      <c r="O2280" s="22"/>
    </row>
    <row r="2281" spans="1:15" x14ac:dyDescent="0.25">
      <c r="A2281" s="24"/>
      <c r="C2281" s="22"/>
      <c r="F2281" s="22"/>
      <c r="I2281" s="22"/>
      <c r="L2281" s="22"/>
      <c r="O2281" s="22"/>
    </row>
    <row r="2282" spans="1:15" x14ac:dyDescent="0.25">
      <c r="A2282" s="24"/>
      <c r="C2282" s="22"/>
      <c r="F2282" s="22"/>
      <c r="I2282" s="22"/>
      <c r="L2282" s="22"/>
      <c r="O2282" s="22"/>
    </row>
    <row r="2283" spans="1:15" x14ac:dyDescent="0.25">
      <c r="A2283" s="24"/>
      <c r="C2283" s="22"/>
      <c r="F2283" s="22"/>
      <c r="I2283" s="22"/>
      <c r="L2283" s="22"/>
      <c r="O2283" s="22"/>
    </row>
    <row r="2284" spans="1:15" x14ac:dyDescent="0.25">
      <c r="A2284" s="24"/>
      <c r="C2284" s="22"/>
      <c r="F2284" s="22"/>
      <c r="I2284" s="22"/>
      <c r="L2284" s="22"/>
      <c r="O2284" s="22"/>
    </row>
    <row r="2285" spans="1:15" x14ac:dyDescent="0.25">
      <c r="A2285" s="24"/>
      <c r="C2285" s="22"/>
      <c r="F2285" s="22"/>
      <c r="I2285" s="22"/>
      <c r="L2285" s="22"/>
      <c r="O2285" s="22"/>
    </row>
    <row r="2286" spans="1:15" x14ac:dyDescent="0.25">
      <c r="A2286" s="24"/>
      <c r="C2286" s="22"/>
      <c r="F2286" s="22"/>
      <c r="I2286" s="22"/>
      <c r="L2286" s="22"/>
      <c r="O2286" s="22"/>
    </row>
    <row r="2287" spans="1:15" x14ac:dyDescent="0.25">
      <c r="A2287" s="24"/>
      <c r="C2287" s="22"/>
      <c r="F2287" s="22"/>
      <c r="I2287" s="22"/>
      <c r="L2287" s="22"/>
      <c r="O2287" s="22"/>
    </row>
    <row r="2288" spans="1:15" x14ac:dyDescent="0.25">
      <c r="A2288" s="24"/>
      <c r="C2288" s="22"/>
      <c r="F2288" s="22"/>
      <c r="I2288" s="22"/>
      <c r="L2288" s="22"/>
      <c r="O2288" s="22"/>
    </row>
    <row r="2289" spans="1:15" x14ac:dyDescent="0.25">
      <c r="A2289" s="24"/>
      <c r="C2289" s="22"/>
      <c r="F2289" s="22"/>
      <c r="I2289" s="22"/>
      <c r="L2289" s="22"/>
      <c r="O2289" s="22"/>
    </row>
    <row r="2290" spans="1:15" x14ac:dyDescent="0.25">
      <c r="A2290" s="24"/>
      <c r="C2290" s="22"/>
      <c r="F2290" s="22"/>
      <c r="I2290" s="22"/>
      <c r="L2290" s="22"/>
      <c r="O2290" s="22"/>
    </row>
    <row r="2291" spans="1:15" x14ac:dyDescent="0.25">
      <c r="A2291" s="24"/>
      <c r="C2291" s="22"/>
      <c r="F2291" s="22"/>
      <c r="I2291" s="22"/>
      <c r="L2291" s="22"/>
      <c r="O2291" s="22"/>
    </row>
    <row r="2292" spans="1:15" x14ac:dyDescent="0.25">
      <c r="A2292" s="24"/>
      <c r="C2292" s="22"/>
      <c r="F2292" s="22"/>
      <c r="I2292" s="22"/>
      <c r="L2292" s="22"/>
      <c r="O2292" s="22"/>
    </row>
    <row r="2293" spans="1:15" x14ac:dyDescent="0.25">
      <c r="A2293" s="24"/>
      <c r="C2293" s="22"/>
      <c r="F2293" s="22"/>
      <c r="I2293" s="22"/>
      <c r="L2293" s="22"/>
      <c r="O2293" s="22"/>
    </row>
    <row r="2294" spans="1:15" x14ac:dyDescent="0.25">
      <c r="A2294" s="24"/>
      <c r="C2294" s="22"/>
      <c r="F2294" s="22"/>
      <c r="I2294" s="22"/>
      <c r="L2294" s="22"/>
      <c r="O2294" s="22"/>
    </row>
    <row r="2295" spans="1:15" x14ac:dyDescent="0.25">
      <c r="A2295" s="24"/>
      <c r="C2295" s="22"/>
      <c r="F2295" s="22"/>
      <c r="I2295" s="22"/>
      <c r="L2295" s="22"/>
      <c r="O2295" s="22"/>
    </row>
    <row r="2296" spans="1:15" x14ac:dyDescent="0.25">
      <c r="A2296" s="24"/>
      <c r="C2296" s="22"/>
      <c r="F2296" s="22"/>
      <c r="I2296" s="22"/>
      <c r="L2296" s="22"/>
      <c r="O2296" s="22"/>
    </row>
    <row r="2297" spans="1:15" x14ac:dyDescent="0.25">
      <c r="A2297" s="24"/>
      <c r="C2297" s="22"/>
      <c r="F2297" s="22"/>
      <c r="I2297" s="22"/>
      <c r="L2297" s="22"/>
      <c r="O2297" s="22"/>
    </row>
    <row r="2298" spans="1:15" x14ac:dyDescent="0.25">
      <c r="A2298" s="24"/>
      <c r="C2298" s="22"/>
      <c r="F2298" s="22"/>
      <c r="I2298" s="22"/>
      <c r="L2298" s="22"/>
      <c r="O2298" s="22"/>
    </row>
    <row r="2299" spans="1:15" x14ac:dyDescent="0.25">
      <c r="A2299" s="24"/>
      <c r="C2299" s="22"/>
      <c r="F2299" s="22"/>
      <c r="I2299" s="22"/>
      <c r="L2299" s="22"/>
      <c r="O2299" s="22"/>
    </row>
    <row r="2300" spans="1:15" x14ac:dyDescent="0.25">
      <c r="A2300" s="24"/>
      <c r="C2300" s="22"/>
      <c r="F2300" s="22"/>
      <c r="I2300" s="22"/>
      <c r="L2300" s="22"/>
      <c r="O2300" s="22"/>
    </row>
    <row r="2301" spans="1:15" x14ac:dyDescent="0.25">
      <c r="A2301" s="24"/>
      <c r="C2301" s="22"/>
      <c r="F2301" s="22"/>
      <c r="I2301" s="22"/>
      <c r="L2301" s="22"/>
      <c r="O2301" s="22"/>
    </row>
    <row r="2302" spans="1:15" x14ac:dyDescent="0.25">
      <c r="A2302" s="24"/>
      <c r="C2302" s="22"/>
      <c r="F2302" s="22"/>
      <c r="I2302" s="22"/>
      <c r="L2302" s="22"/>
      <c r="O2302" s="22"/>
    </row>
    <row r="2303" spans="1:15" x14ac:dyDescent="0.25">
      <c r="A2303" s="24"/>
      <c r="C2303" s="22"/>
      <c r="F2303" s="22"/>
      <c r="I2303" s="22"/>
      <c r="L2303" s="22"/>
      <c r="O2303" s="22"/>
    </row>
    <row r="2304" spans="1:15" x14ac:dyDescent="0.25">
      <c r="A2304" s="24"/>
      <c r="C2304" s="22"/>
      <c r="F2304" s="22"/>
      <c r="I2304" s="22"/>
      <c r="L2304" s="22"/>
      <c r="O2304" s="22"/>
    </row>
    <row r="2305" spans="1:15" x14ac:dyDescent="0.25">
      <c r="A2305" s="24"/>
      <c r="C2305" s="22"/>
      <c r="F2305" s="22"/>
      <c r="I2305" s="22"/>
      <c r="L2305" s="22"/>
      <c r="O2305" s="22"/>
    </row>
    <row r="2306" spans="1:15" x14ac:dyDescent="0.25">
      <c r="A2306" s="24"/>
      <c r="C2306" s="22"/>
      <c r="F2306" s="22"/>
      <c r="I2306" s="22"/>
      <c r="L2306" s="22"/>
      <c r="O2306" s="22"/>
    </row>
    <row r="2307" spans="1:15" x14ac:dyDescent="0.25">
      <c r="A2307" s="24"/>
      <c r="C2307" s="22"/>
      <c r="F2307" s="22"/>
      <c r="I2307" s="22"/>
      <c r="L2307" s="22"/>
      <c r="O2307" s="22"/>
    </row>
    <row r="2308" spans="1:15" x14ac:dyDescent="0.25">
      <c r="A2308" s="24"/>
      <c r="C2308" s="22"/>
      <c r="F2308" s="22"/>
      <c r="I2308" s="22"/>
      <c r="L2308" s="22"/>
      <c r="O2308" s="22"/>
    </row>
    <row r="2309" spans="1:15" x14ac:dyDescent="0.25">
      <c r="A2309" s="24"/>
      <c r="C2309" s="22"/>
      <c r="F2309" s="22"/>
      <c r="I2309" s="22"/>
      <c r="L2309" s="22"/>
      <c r="O2309" s="22"/>
    </row>
    <row r="2310" spans="1:15" x14ac:dyDescent="0.25">
      <c r="A2310" s="24"/>
      <c r="C2310" s="22"/>
      <c r="F2310" s="22"/>
      <c r="I2310" s="22"/>
      <c r="L2310" s="22"/>
      <c r="O2310" s="22"/>
    </row>
    <row r="2311" spans="1:15" x14ac:dyDescent="0.25">
      <c r="A2311" s="24"/>
      <c r="C2311" s="22"/>
      <c r="F2311" s="22"/>
      <c r="I2311" s="22"/>
      <c r="L2311" s="22"/>
      <c r="O2311" s="22"/>
    </row>
    <row r="2312" spans="1:15" x14ac:dyDescent="0.25">
      <c r="A2312" s="24"/>
      <c r="C2312" s="22"/>
      <c r="F2312" s="22"/>
      <c r="I2312" s="22"/>
      <c r="L2312" s="22"/>
      <c r="O2312" s="22"/>
    </row>
    <row r="2313" spans="1:15" x14ac:dyDescent="0.25">
      <c r="A2313" s="24"/>
      <c r="C2313" s="22"/>
      <c r="F2313" s="22"/>
      <c r="I2313" s="22"/>
      <c r="L2313" s="22"/>
      <c r="O2313" s="22"/>
    </row>
    <row r="2314" spans="1:15" x14ac:dyDescent="0.25">
      <c r="A2314" s="24"/>
      <c r="C2314" s="22"/>
      <c r="F2314" s="22"/>
      <c r="I2314" s="22"/>
      <c r="L2314" s="22"/>
      <c r="O2314" s="22"/>
    </row>
    <row r="2315" spans="1:15" x14ac:dyDescent="0.25">
      <c r="A2315" s="24"/>
      <c r="C2315" s="22"/>
      <c r="F2315" s="22"/>
      <c r="I2315" s="22"/>
      <c r="L2315" s="22"/>
      <c r="O2315" s="22"/>
    </row>
    <row r="2316" spans="1:15" x14ac:dyDescent="0.25">
      <c r="A2316" s="24"/>
      <c r="C2316" s="22"/>
      <c r="F2316" s="22"/>
      <c r="I2316" s="22"/>
      <c r="L2316" s="22"/>
      <c r="O2316" s="22"/>
    </row>
    <row r="2317" spans="1:15" x14ac:dyDescent="0.25">
      <c r="A2317" s="24"/>
      <c r="C2317" s="22"/>
      <c r="F2317" s="22"/>
      <c r="I2317" s="22"/>
      <c r="L2317" s="22"/>
      <c r="O2317" s="22"/>
    </row>
    <row r="2318" spans="1:15" x14ac:dyDescent="0.25">
      <c r="A2318" s="24"/>
      <c r="C2318" s="22"/>
      <c r="F2318" s="22"/>
      <c r="I2318" s="22"/>
      <c r="L2318" s="22"/>
      <c r="O2318" s="22"/>
    </row>
    <row r="2319" spans="1:15" x14ac:dyDescent="0.25">
      <c r="A2319" s="24"/>
      <c r="C2319" s="22"/>
      <c r="F2319" s="22"/>
      <c r="I2319" s="22"/>
      <c r="L2319" s="22"/>
      <c r="O2319" s="22"/>
    </row>
    <row r="2320" spans="1:15" x14ac:dyDescent="0.25">
      <c r="A2320" s="24"/>
      <c r="C2320" s="22"/>
      <c r="F2320" s="22"/>
      <c r="I2320" s="22"/>
      <c r="L2320" s="22"/>
      <c r="O2320" s="22"/>
    </row>
    <row r="2321" spans="1:15" x14ac:dyDescent="0.25">
      <c r="A2321" s="24"/>
      <c r="C2321" s="22"/>
      <c r="F2321" s="22"/>
      <c r="I2321" s="22"/>
      <c r="L2321" s="22"/>
      <c r="O2321" s="22"/>
    </row>
    <row r="2322" spans="1:15" x14ac:dyDescent="0.25">
      <c r="A2322" s="24"/>
      <c r="C2322" s="22"/>
      <c r="F2322" s="22"/>
      <c r="I2322" s="22"/>
      <c r="L2322" s="22"/>
      <c r="O2322" s="22"/>
    </row>
    <row r="2323" spans="1:15" x14ac:dyDescent="0.25">
      <c r="A2323" s="24"/>
      <c r="C2323" s="22"/>
      <c r="F2323" s="22"/>
      <c r="I2323" s="22"/>
      <c r="L2323" s="22"/>
      <c r="O2323" s="22"/>
    </row>
    <row r="2324" spans="1:15" x14ac:dyDescent="0.25">
      <c r="A2324" s="24"/>
      <c r="C2324" s="22"/>
      <c r="F2324" s="22"/>
      <c r="I2324" s="22"/>
      <c r="L2324" s="22"/>
      <c r="O2324" s="22"/>
    </row>
    <row r="2325" spans="1:15" x14ac:dyDescent="0.25">
      <c r="A2325" s="24"/>
      <c r="C2325" s="22"/>
      <c r="F2325" s="22"/>
      <c r="I2325" s="22"/>
      <c r="L2325" s="22"/>
      <c r="O2325" s="22"/>
    </row>
    <row r="2326" spans="1:15" x14ac:dyDescent="0.25">
      <c r="A2326" s="24"/>
      <c r="C2326" s="22"/>
      <c r="F2326" s="22"/>
      <c r="I2326" s="22"/>
      <c r="L2326" s="22"/>
      <c r="O2326" s="22"/>
    </row>
    <row r="2327" spans="1:15" x14ac:dyDescent="0.25">
      <c r="A2327" s="24"/>
      <c r="C2327" s="22"/>
      <c r="F2327" s="22"/>
      <c r="I2327" s="22"/>
      <c r="L2327" s="22"/>
      <c r="O2327" s="22"/>
    </row>
    <row r="2328" spans="1:15" x14ac:dyDescent="0.25">
      <c r="A2328" s="24"/>
      <c r="C2328" s="22"/>
      <c r="F2328" s="22"/>
      <c r="I2328" s="22"/>
      <c r="L2328" s="22"/>
      <c r="O2328" s="22"/>
    </row>
    <row r="2329" spans="1:15" x14ac:dyDescent="0.25">
      <c r="A2329" s="24"/>
      <c r="C2329" s="22"/>
      <c r="F2329" s="22"/>
      <c r="I2329" s="22"/>
      <c r="L2329" s="22"/>
      <c r="O2329" s="22"/>
    </row>
    <row r="2330" spans="1:15" x14ac:dyDescent="0.25">
      <c r="A2330" s="24"/>
      <c r="C2330" s="22"/>
      <c r="F2330" s="22"/>
      <c r="I2330" s="22"/>
      <c r="L2330" s="22"/>
      <c r="O2330" s="22"/>
    </row>
    <row r="2331" spans="1:15" x14ac:dyDescent="0.25">
      <c r="A2331" s="24"/>
      <c r="C2331" s="22"/>
      <c r="F2331" s="22"/>
      <c r="I2331" s="22"/>
      <c r="L2331" s="22"/>
      <c r="O2331" s="22"/>
    </row>
    <row r="2332" spans="1:15" x14ac:dyDescent="0.25">
      <c r="A2332" s="24"/>
      <c r="C2332" s="22"/>
      <c r="F2332" s="22"/>
      <c r="I2332" s="22"/>
      <c r="L2332" s="22"/>
      <c r="O2332" s="22"/>
    </row>
    <row r="2333" spans="1:15" x14ac:dyDescent="0.25">
      <c r="A2333" s="24"/>
      <c r="C2333" s="22"/>
      <c r="F2333" s="22"/>
      <c r="I2333" s="22"/>
      <c r="L2333" s="22"/>
      <c r="O2333" s="22"/>
    </row>
    <row r="2334" spans="1:15" x14ac:dyDescent="0.25">
      <c r="A2334" s="24"/>
      <c r="C2334" s="22"/>
      <c r="F2334" s="22"/>
      <c r="I2334" s="22"/>
      <c r="L2334" s="22"/>
      <c r="O2334" s="22"/>
    </row>
    <row r="2335" spans="1:15" x14ac:dyDescent="0.25">
      <c r="A2335" s="24"/>
      <c r="C2335" s="22"/>
      <c r="F2335" s="22"/>
      <c r="I2335" s="22"/>
      <c r="L2335" s="22"/>
      <c r="O2335" s="22"/>
    </row>
    <row r="2336" spans="1:15" x14ac:dyDescent="0.25">
      <c r="A2336" s="24"/>
      <c r="C2336" s="22"/>
      <c r="F2336" s="22"/>
      <c r="I2336" s="22"/>
      <c r="L2336" s="22"/>
      <c r="O2336" s="22"/>
    </row>
    <row r="2337" spans="1:15" x14ac:dyDescent="0.25">
      <c r="A2337" s="24"/>
      <c r="C2337" s="22"/>
      <c r="F2337" s="22"/>
      <c r="I2337" s="22"/>
      <c r="L2337" s="22"/>
      <c r="O2337" s="22"/>
    </row>
    <row r="2338" spans="1:15" x14ac:dyDescent="0.25">
      <c r="A2338" s="24"/>
      <c r="C2338" s="22"/>
      <c r="F2338" s="22"/>
      <c r="I2338" s="22"/>
      <c r="L2338" s="22"/>
      <c r="O2338" s="22"/>
    </row>
    <row r="2339" spans="1:15" x14ac:dyDescent="0.25">
      <c r="A2339" s="24"/>
      <c r="C2339" s="22"/>
      <c r="F2339" s="22"/>
      <c r="I2339" s="22"/>
      <c r="L2339" s="22"/>
      <c r="O2339" s="22"/>
    </row>
    <row r="2340" spans="1:15" x14ac:dyDescent="0.25">
      <c r="A2340" s="24"/>
      <c r="C2340" s="22"/>
      <c r="F2340" s="22"/>
      <c r="I2340" s="22"/>
      <c r="L2340" s="22"/>
      <c r="O2340" s="22"/>
    </row>
    <row r="2341" spans="1:15" x14ac:dyDescent="0.25">
      <c r="A2341" s="24"/>
      <c r="C2341" s="22"/>
      <c r="F2341" s="22"/>
      <c r="I2341" s="22"/>
      <c r="L2341" s="22"/>
      <c r="O2341" s="22"/>
    </row>
    <row r="2342" spans="1:15" x14ac:dyDescent="0.25">
      <c r="A2342" s="24"/>
      <c r="C2342" s="22"/>
      <c r="F2342" s="22"/>
      <c r="I2342" s="22"/>
      <c r="L2342" s="22"/>
      <c r="O2342" s="22"/>
    </row>
    <row r="2343" spans="1:15" x14ac:dyDescent="0.25">
      <c r="A2343" s="24"/>
      <c r="C2343" s="22"/>
      <c r="F2343" s="22"/>
      <c r="I2343" s="22"/>
      <c r="L2343" s="22"/>
      <c r="O2343" s="22"/>
    </row>
    <row r="2344" spans="1:15" x14ac:dyDescent="0.25">
      <c r="A2344" s="24"/>
      <c r="C2344" s="22"/>
      <c r="F2344" s="22"/>
      <c r="I2344" s="22"/>
      <c r="L2344" s="22"/>
      <c r="O2344" s="22"/>
    </row>
    <row r="2345" spans="1:15" x14ac:dyDescent="0.25">
      <c r="A2345" s="24"/>
      <c r="C2345" s="22"/>
      <c r="F2345" s="22"/>
      <c r="I2345" s="22"/>
      <c r="L2345" s="22"/>
      <c r="O2345" s="22"/>
    </row>
    <row r="2346" spans="1:15" x14ac:dyDescent="0.25">
      <c r="A2346" s="24"/>
      <c r="C2346" s="22"/>
      <c r="F2346" s="22"/>
      <c r="I2346" s="22"/>
      <c r="L2346" s="22"/>
      <c r="O2346" s="22"/>
    </row>
    <row r="2347" spans="1:15" x14ac:dyDescent="0.25">
      <c r="A2347" s="24"/>
      <c r="C2347" s="22"/>
      <c r="F2347" s="22"/>
      <c r="I2347" s="22"/>
      <c r="L2347" s="22"/>
      <c r="O2347" s="22"/>
    </row>
    <row r="2348" spans="1:15" x14ac:dyDescent="0.25">
      <c r="A2348" s="24"/>
      <c r="C2348" s="22"/>
      <c r="F2348" s="22"/>
      <c r="I2348" s="22"/>
      <c r="L2348" s="22"/>
      <c r="O2348" s="22"/>
    </row>
    <row r="2349" spans="1:15" x14ac:dyDescent="0.25">
      <c r="A2349" s="24"/>
      <c r="C2349" s="22"/>
      <c r="F2349" s="22"/>
      <c r="I2349" s="22"/>
      <c r="L2349" s="22"/>
      <c r="O2349" s="22"/>
    </row>
    <row r="2350" spans="1:15" x14ac:dyDescent="0.25">
      <c r="A2350" s="24"/>
      <c r="C2350" s="22"/>
      <c r="F2350" s="22"/>
      <c r="I2350" s="22"/>
      <c r="L2350" s="22"/>
      <c r="O2350" s="22"/>
    </row>
    <row r="2351" spans="1:15" x14ac:dyDescent="0.25">
      <c r="A2351" s="24"/>
      <c r="C2351" s="22"/>
      <c r="F2351" s="22"/>
      <c r="I2351" s="22"/>
      <c r="L2351" s="22"/>
      <c r="O2351" s="22"/>
    </row>
    <row r="2352" spans="1:15" x14ac:dyDescent="0.25">
      <c r="A2352" s="24"/>
      <c r="C2352" s="22"/>
      <c r="F2352" s="22"/>
      <c r="I2352" s="22"/>
      <c r="L2352" s="22"/>
      <c r="O2352" s="22"/>
    </row>
    <row r="2353" spans="1:15" x14ac:dyDescent="0.25">
      <c r="A2353" s="24"/>
      <c r="C2353" s="22"/>
      <c r="F2353" s="22"/>
      <c r="I2353" s="22"/>
      <c r="L2353" s="22"/>
      <c r="O2353" s="22"/>
    </row>
    <row r="2354" spans="1:15" x14ac:dyDescent="0.25">
      <c r="A2354" s="24"/>
      <c r="C2354" s="22"/>
      <c r="F2354" s="22"/>
      <c r="I2354" s="22"/>
      <c r="L2354" s="22"/>
      <c r="O2354" s="22"/>
    </row>
    <row r="2355" spans="1:15" x14ac:dyDescent="0.25">
      <c r="A2355" s="24"/>
      <c r="C2355" s="22"/>
      <c r="F2355" s="22"/>
      <c r="I2355" s="22"/>
      <c r="L2355" s="22"/>
      <c r="O2355" s="22"/>
    </row>
    <row r="2356" spans="1:15" x14ac:dyDescent="0.25">
      <c r="A2356" s="24"/>
      <c r="C2356" s="22"/>
      <c r="F2356" s="22"/>
      <c r="I2356" s="22"/>
      <c r="L2356" s="22"/>
      <c r="O2356" s="22"/>
    </row>
    <row r="2357" spans="1:15" x14ac:dyDescent="0.25">
      <c r="A2357" s="24"/>
      <c r="C2357" s="22"/>
      <c r="F2357" s="22"/>
      <c r="I2357" s="22"/>
      <c r="L2357" s="22"/>
      <c r="O2357" s="22"/>
    </row>
    <row r="2358" spans="1:15" x14ac:dyDescent="0.25">
      <c r="A2358" s="24"/>
      <c r="C2358" s="22"/>
      <c r="F2358" s="22"/>
      <c r="I2358" s="22"/>
      <c r="L2358" s="22"/>
      <c r="O2358" s="22"/>
    </row>
    <row r="2359" spans="1:15" x14ac:dyDescent="0.25">
      <c r="A2359" s="24"/>
      <c r="C2359" s="22"/>
      <c r="F2359" s="22"/>
      <c r="I2359" s="22"/>
      <c r="L2359" s="22"/>
      <c r="O2359" s="22"/>
    </row>
    <row r="2360" spans="1:15" x14ac:dyDescent="0.25">
      <c r="A2360" s="24"/>
      <c r="C2360" s="22"/>
      <c r="F2360" s="22"/>
      <c r="I2360" s="22"/>
      <c r="L2360" s="22"/>
      <c r="O2360" s="22"/>
    </row>
    <row r="2361" spans="1:15" x14ac:dyDescent="0.25">
      <c r="A2361" s="24"/>
      <c r="C2361" s="22"/>
      <c r="F2361" s="22"/>
      <c r="I2361" s="22"/>
      <c r="L2361" s="22"/>
      <c r="O2361" s="22"/>
    </row>
    <row r="2362" spans="1:15" x14ac:dyDescent="0.25">
      <c r="A2362" s="24"/>
      <c r="C2362" s="22"/>
      <c r="F2362" s="22"/>
      <c r="I2362" s="22"/>
      <c r="L2362" s="22"/>
      <c r="O2362" s="22"/>
    </row>
    <row r="2363" spans="1:15" x14ac:dyDescent="0.25">
      <c r="A2363" s="24"/>
      <c r="C2363" s="22"/>
      <c r="F2363" s="22"/>
      <c r="I2363" s="22"/>
      <c r="L2363" s="22"/>
      <c r="O2363" s="22"/>
    </row>
    <row r="2364" spans="1:15" x14ac:dyDescent="0.25">
      <c r="A2364" s="24"/>
      <c r="C2364" s="22"/>
      <c r="F2364" s="22"/>
      <c r="I2364" s="22"/>
      <c r="L2364" s="22"/>
      <c r="O2364" s="22"/>
    </row>
    <row r="2365" spans="1:15" x14ac:dyDescent="0.25">
      <c r="A2365" s="24"/>
      <c r="C2365" s="22"/>
      <c r="F2365" s="22"/>
      <c r="I2365" s="22"/>
      <c r="L2365" s="22"/>
      <c r="O2365" s="22"/>
    </row>
    <row r="2366" spans="1:15" x14ac:dyDescent="0.25">
      <c r="A2366" s="24"/>
      <c r="C2366" s="22"/>
      <c r="F2366" s="22"/>
      <c r="I2366" s="22"/>
      <c r="L2366" s="22"/>
      <c r="O2366" s="22"/>
    </row>
    <row r="2367" spans="1:15" x14ac:dyDescent="0.25">
      <c r="A2367" s="24"/>
      <c r="C2367" s="22"/>
      <c r="F2367" s="22"/>
      <c r="I2367" s="22"/>
      <c r="L2367" s="22"/>
      <c r="O2367" s="22"/>
    </row>
    <row r="2368" spans="1:15" x14ac:dyDescent="0.25">
      <c r="A2368" s="24"/>
      <c r="C2368" s="22"/>
      <c r="F2368" s="22"/>
      <c r="I2368" s="22"/>
      <c r="L2368" s="22"/>
      <c r="O2368" s="22"/>
    </row>
    <row r="2369" spans="1:15" x14ac:dyDescent="0.25">
      <c r="A2369" s="24"/>
      <c r="C2369" s="22"/>
      <c r="F2369" s="22"/>
      <c r="I2369" s="22"/>
      <c r="L2369" s="22"/>
      <c r="O2369" s="22"/>
    </row>
    <row r="2370" spans="1:15" x14ac:dyDescent="0.25">
      <c r="A2370" s="24"/>
      <c r="C2370" s="22"/>
      <c r="F2370" s="22"/>
      <c r="I2370" s="22"/>
      <c r="L2370" s="22"/>
      <c r="O2370" s="22"/>
    </row>
    <row r="2371" spans="1:15" x14ac:dyDescent="0.25">
      <c r="A2371" s="24"/>
      <c r="C2371" s="22"/>
      <c r="F2371" s="22"/>
      <c r="I2371" s="22"/>
      <c r="L2371" s="22"/>
      <c r="O2371" s="22"/>
    </row>
    <row r="2372" spans="1:15" x14ac:dyDescent="0.25">
      <c r="A2372" s="24"/>
      <c r="C2372" s="22"/>
      <c r="F2372" s="22"/>
      <c r="I2372" s="22"/>
      <c r="L2372" s="22"/>
      <c r="O2372" s="22"/>
    </row>
    <row r="2373" spans="1:15" x14ac:dyDescent="0.25">
      <c r="A2373" s="24"/>
      <c r="C2373" s="22"/>
      <c r="F2373" s="22"/>
      <c r="I2373" s="22"/>
      <c r="L2373" s="22"/>
      <c r="O2373" s="22"/>
    </row>
    <row r="2374" spans="1:15" x14ac:dyDescent="0.25">
      <c r="A2374" s="24"/>
      <c r="C2374" s="22"/>
      <c r="F2374" s="22"/>
      <c r="I2374" s="22"/>
      <c r="L2374" s="22"/>
      <c r="O2374" s="22"/>
    </row>
    <row r="2375" spans="1:15" x14ac:dyDescent="0.25">
      <c r="A2375" s="24"/>
      <c r="C2375" s="22"/>
      <c r="F2375" s="22"/>
      <c r="I2375" s="22"/>
      <c r="L2375" s="22"/>
      <c r="O2375" s="22"/>
    </row>
    <row r="2376" spans="1:15" x14ac:dyDescent="0.25">
      <c r="A2376" s="24"/>
      <c r="C2376" s="22"/>
      <c r="F2376" s="22"/>
      <c r="I2376" s="22"/>
      <c r="L2376" s="22"/>
      <c r="O2376" s="22"/>
    </row>
    <row r="2377" spans="1:15" x14ac:dyDescent="0.25">
      <c r="A2377" s="24"/>
      <c r="C2377" s="22"/>
      <c r="F2377" s="22"/>
      <c r="I2377" s="22"/>
      <c r="L2377" s="22"/>
      <c r="O2377" s="22"/>
    </row>
    <row r="2378" spans="1:15" x14ac:dyDescent="0.25">
      <c r="A2378" s="24"/>
      <c r="C2378" s="22"/>
      <c r="F2378" s="22"/>
      <c r="I2378" s="22"/>
      <c r="L2378" s="22"/>
      <c r="O2378" s="22"/>
    </row>
    <row r="2379" spans="1:15" x14ac:dyDescent="0.25">
      <c r="A2379" s="24"/>
      <c r="C2379" s="22"/>
      <c r="F2379" s="22"/>
      <c r="I2379" s="22"/>
      <c r="L2379" s="22"/>
      <c r="O2379" s="22"/>
    </row>
    <row r="2380" spans="1:15" x14ac:dyDescent="0.25">
      <c r="A2380" s="24"/>
      <c r="C2380" s="22"/>
      <c r="F2380" s="22"/>
      <c r="I2380" s="22"/>
      <c r="L2380" s="22"/>
      <c r="O2380" s="22"/>
    </row>
    <row r="2381" spans="1:15" x14ac:dyDescent="0.25">
      <c r="A2381" s="24"/>
      <c r="C2381" s="22"/>
      <c r="F2381" s="22"/>
      <c r="I2381" s="22"/>
      <c r="L2381" s="22"/>
      <c r="O2381" s="22"/>
    </row>
    <row r="2382" spans="1:15" x14ac:dyDescent="0.25">
      <c r="A2382" s="24"/>
      <c r="C2382" s="22"/>
      <c r="F2382" s="22"/>
      <c r="I2382" s="22"/>
      <c r="L2382" s="22"/>
      <c r="O2382" s="22"/>
    </row>
    <row r="2383" spans="1:15" x14ac:dyDescent="0.25">
      <c r="A2383" s="24"/>
      <c r="C2383" s="22"/>
      <c r="F2383" s="22"/>
      <c r="I2383" s="22"/>
      <c r="L2383" s="22"/>
      <c r="O2383" s="22"/>
    </row>
    <row r="2384" spans="1:15" x14ac:dyDescent="0.25">
      <c r="A2384" s="24"/>
      <c r="C2384" s="22"/>
      <c r="F2384" s="22"/>
      <c r="I2384" s="22"/>
      <c r="L2384" s="22"/>
      <c r="O2384" s="22"/>
    </row>
    <row r="2385" spans="1:15" x14ac:dyDescent="0.25">
      <c r="A2385" s="24"/>
      <c r="C2385" s="22"/>
      <c r="F2385" s="22"/>
      <c r="I2385" s="22"/>
      <c r="L2385" s="22"/>
      <c r="O2385" s="22"/>
    </row>
    <row r="2386" spans="1:15" x14ac:dyDescent="0.25">
      <c r="A2386" s="24"/>
      <c r="C2386" s="22"/>
      <c r="F2386" s="22"/>
      <c r="I2386" s="22"/>
      <c r="L2386" s="22"/>
      <c r="O2386" s="22"/>
    </row>
    <row r="2387" spans="1:15" x14ac:dyDescent="0.25">
      <c r="A2387" s="24"/>
      <c r="C2387" s="22"/>
      <c r="F2387" s="22"/>
      <c r="I2387" s="22"/>
      <c r="L2387" s="22"/>
      <c r="O2387" s="22"/>
    </row>
    <row r="2388" spans="1:15" x14ac:dyDescent="0.25">
      <c r="A2388" s="24"/>
      <c r="C2388" s="22"/>
      <c r="F2388" s="22"/>
      <c r="I2388" s="22"/>
      <c r="L2388" s="22"/>
      <c r="O2388" s="22"/>
    </row>
    <row r="2389" spans="1:15" x14ac:dyDescent="0.25">
      <c r="A2389" s="24"/>
      <c r="C2389" s="22"/>
      <c r="F2389" s="22"/>
      <c r="I2389" s="22"/>
      <c r="L2389" s="22"/>
      <c r="O2389" s="22"/>
    </row>
    <row r="2390" spans="1:15" x14ac:dyDescent="0.25">
      <c r="A2390" s="24"/>
      <c r="C2390" s="22"/>
      <c r="F2390" s="22"/>
      <c r="I2390" s="22"/>
      <c r="L2390" s="22"/>
      <c r="O2390" s="22"/>
    </row>
    <row r="2391" spans="1:15" x14ac:dyDescent="0.25">
      <c r="A2391" s="24"/>
      <c r="C2391" s="22"/>
      <c r="F2391" s="22"/>
      <c r="I2391" s="22"/>
      <c r="L2391" s="22"/>
      <c r="O2391" s="22"/>
    </row>
    <row r="2392" spans="1:15" x14ac:dyDescent="0.25">
      <c r="A2392" s="24"/>
      <c r="C2392" s="22"/>
      <c r="F2392" s="22"/>
      <c r="I2392" s="22"/>
      <c r="L2392" s="22"/>
      <c r="O2392" s="22"/>
    </row>
    <row r="2393" spans="1:15" x14ac:dyDescent="0.25">
      <c r="A2393" s="24"/>
      <c r="C2393" s="22"/>
      <c r="F2393" s="22"/>
      <c r="I2393" s="22"/>
      <c r="L2393" s="22"/>
      <c r="O2393" s="22"/>
    </row>
    <row r="2394" spans="1:15" x14ac:dyDescent="0.25">
      <c r="A2394" s="24"/>
      <c r="C2394" s="22"/>
      <c r="F2394" s="22"/>
      <c r="I2394" s="22"/>
      <c r="L2394" s="22"/>
      <c r="O2394" s="22"/>
    </row>
    <row r="2395" spans="1:15" x14ac:dyDescent="0.25">
      <c r="A2395" s="24"/>
      <c r="C2395" s="22"/>
      <c r="F2395" s="22"/>
      <c r="I2395" s="22"/>
      <c r="L2395" s="22"/>
      <c r="O2395" s="22"/>
    </row>
    <row r="2396" spans="1:15" x14ac:dyDescent="0.25">
      <c r="A2396" s="24"/>
      <c r="C2396" s="22"/>
      <c r="F2396" s="22"/>
      <c r="I2396" s="22"/>
      <c r="L2396" s="22"/>
      <c r="O2396" s="22"/>
    </row>
    <row r="2397" spans="1:15" x14ac:dyDescent="0.25">
      <c r="A2397" s="24"/>
      <c r="C2397" s="22"/>
      <c r="F2397" s="22"/>
      <c r="I2397" s="22"/>
      <c r="L2397" s="22"/>
      <c r="O2397" s="22"/>
    </row>
    <row r="2398" spans="1:15" x14ac:dyDescent="0.25">
      <c r="A2398" s="24"/>
      <c r="C2398" s="22"/>
      <c r="F2398" s="22"/>
      <c r="I2398" s="22"/>
      <c r="L2398" s="22"/>
      <c r="O2398" s="22"/>
    </row>
    <row r="2399" spans="1:15" x14ac:dyDescent="0.25">
      <c r="A2399" s="24"/>
      <c r="C2399" s="22"/>
      <c r="F2399" s="22"/>
      <c r="I2399" s="22"/>
      <c r="L2399" s="22"/>
      <c r="O2399" s="22"/>
    </row>
    <row r="2400" spans="1:15" x14ac:dyDescent="0.25">
      <c r="A2400" s="24"/>
      <c r="C2400" s="22"/>
      <c r="F2400" s="22"/>
      <c r="I2400" s="22"/>
      <c r="L2400" s="22"/>
      <c r="O2400" s="22"/>
    </row>
    <row r="2401" spans="1:15" x14ac:dyDescent="0.25">
      <c r="A2401" s="24"/>
      <c r="C2401" s="22"/>
      <c r="F2401" s="22"/>
      <c r="I2401" s="22"/>
      <c r="L2401" s="22"/>
      <c r="O2401" s="22"/>
    </row>
    <row r="2402" spans="1:15" x14ac:dyDescent="0.25">
      <c r="A2402" s="24"/>
      <c r="C2402" s="22"/>
      <c r="F2402" s="22"/>
      <c r="I2402" s="22"/>
      <c r="L2402" s="22"/>
      <c r="O2402" s="22"/>
    </row>
    <row r="2403" spans="1:15" x14ac:dyDescent="0.25">
      <c r="A2403" s="24"/>
      <c r="C2403" s="22"/>
      <c r="F2403" s="22"/>
      <c r="I2403" s="22"/>
      <c r="L2403" s="22"/>
      <c r="O2403" s="22"/>
    </row>
    <row r="2404" spans="1:15" x14ac:dyDescent="0.25">
      <c r="A2404" s="24"/>
      <c r="C2404" s="22"/>
      <c r="F2404" s="22"/>
      <c r="I2404" s="22"/>
      <c r="L2404" s="22"/>
      <c r="O2404" s="22"/>
    </row>
    <row r="2405" spans="1:15" x14ac:dyDescent="0.25">
      <c r="A2405" s="24"/>
      <c r="C2405" s="22"/>
      <c r="F2405" s="22"/>
      <c r="I2405" s="22"/>
      <c r="L2405" s="22"/>
      <c r="O2405" s="22"/>
    </row>
    <row r="2406" spans="1:15" x14ac:dyDescent="0.25">
      <c r="A2406" s="24"/>
      <c r="C2406" s="22"/>
      <c r="F2406" s="22"/>
      <c r="I2406" s="22"/>
      <c r="L2406" s="22"/>
      <c r="O2406" s="22"/>
    </row>
    <row r="2407" spans="1:15" x14ac:dyDescent="0.25">
      <c r="A2407" s="24"/>
      <c r="C2407" s="22"/>
      <c r="F2407" s="22"/>
      <c r="I2407" s="22"/>
      <c r="L2407" s="22"/>
      <c r="O2407" s="22"/>
    </row>
    <row r="2408" spans="1:15" x14ac:dyDescent="0.25">
      <c r="A2408" s="24"/>
      <c r="C2408" s="22"/>
      <c r="F2408" s="22"/>
      <c r="I2408" s="22"/>
      <c r="L2408" s="22"/>
      <c r="O2408" s="22"/>
    </row>
    <row r="2409" spans="1:15" x14ac:dyDescent="0.25">
      <c r="A2409" s="24"/>
      <c r="C2409" s="22"/>
      <c r="F2409" s="22"/>
      <c r="I2409" s="22"/>
      <c r="L2409" s="22"/>
      <c r="O2409" s="22"/>
    </row>
    <row r="2410" spans="1:15" x14ac:dyDescent="0.25">
      <c r="A2410" s="24"/>
      <c r="C2410" s="22"/>
      <c r="F2410" s="22"/>
      <c r="I2410" s="22"/>
      <c r="L2410" s="22"/>
      <c r="O2410" s="22"/>
    </row>
    <row r="2411" spans="1:15" x14ac:dyDescent="0.25">
      <c r="A2411" s="24"/>
      <c r="C2411" s="22"/>
      <c r="F2411" s="22"/>
      <c r="I2411" s="22"/>
      <c r="L2411" s="22"/>
      <c r="O2411" s="22"/>
    </row>
    <row r="2412" spans="1:15" x14ac:dyDescent="0.25">
      <c r="A2412" s="24"/>
      <c r="C2412" s="22"/>
      <c r="F2412" s="22"/>
      <c r="I2412" s="22"/>
      <c r="L2412" s="22"/>
      <c r="O2412" s="22"/>
    </row>
    <row r="2413" spans="1:15" x14ac:dyDescent="0.25">
      <c r="A2413" s="24"/>
      <c r="C2413" s="22"/>
      <c r="F2413" s="22"/>
      <c r="I2413" s="22"/>
      <c r="L2413" s="22"/>
      <c r="O2413" s="22"/>
    </row>
    <row r="2414" spans="1:15" x14ac:dyDescent="0.25">
      <c r="A2414" s="24"/>
      <c r="C2414" s="22"/>
      <c r="F2414" s="22"/>
      <c r="I2414" s="22"/>
      <c r="L2414" s="22"/>
      <c r="O2414" s="22"/>
    </row>
    <row r="2415" spans="1:15" x14ac:dyDescent="0.25">
      <c r="A2415" s="24"/>
      <c r="C2415" s="22"/>
      <c r="F2415" s="22"/>
      <c r="I2415" s="22"/>
      <c r="L2415" s="22"/>
      <c r="O2415" s="22"/>
    </row>
    <row r="2416" spans="1:15" x14ac:dyDescent="0.25">
      <c r="A2416" s="24"/>
      <c r="C2416" s="22"/>
      <c r="F2416" s="22"/>
      <c r="I2416" s="22"/>
      <c r="L2416" s="22"/>
      <c r="O2416" s="22"/>
    </row>
    <row r="2417" spans="1:15" x14ac:dyDescent="0.25">
      <c r="A2417" s="24"/>
      <c r="C2417" s="22"/>
      <c r="F2417" s="22"/>
      <c r="I2417" s="22"/>
      <c r="L2417" s="22"/>
      <c r="O2417" s="22"/>
    </row>
    <row r="2418" spans="1:15" x14ac:dyDescent="0.25">
      <c r="A2418" s="24"/>
      <c r="C2418" s="22"/>
      <c r="F2418" s="22"/>
      <c r="I2418" s="22"/>
      <c r="L2418" s="22"/>
      <c r="O2418" s="22"/>
    </row>
    <row r="2419" spans="1:15" x14ac:dyDescent="0.25">
      <c r="A2419" s="24"/>
      <c r="C2419" s="22"/>
      <c r="F2419" s="22"/>
      <c r="I2419" s="22"/>
      <c r="L2419" s="22"/>
      <c r="O2419" s="22"/>
    </row>
    <row r="2420" spans="1:15" x14ac:dyDescent="0.25">
      <c r="A2420" s="24"/>
      <c r="C2420" s="22"/>
      <c r="F2420" s="22"/>
      <c r="I2420" s="22"/>
      <c r="L2420" s="22"/>
      <c r="O2420" s="22"/>
    </row>
    <row r="2421" spans="1:15" x14ac:dyDescent="0.25">
      <c r="A2421" s="24"/>
      <c r="C2421" s="22"/>
      <c r="F2421" s="22"/>
      <c r="I2421" s="22"/>
      <c r="L2421" s="22"/>
      <c r="O2421" s="22"/>
    </row>
    <row r="2422" spans="1:15" x14ac:dyDescent="0.25">
      <c r="A2422" s="24"/>
      <c r="C2422" s="22"/>
      <c r="F2422" s="22"/>
      <c r="I2422" s="22"/>
      <c r="L2422" s="22"/>
      <c r="O2422" s="22"/>
    </row>
    <row r="2423" spans="1:15" x14ac:dyDescent="0.25">
      <c r="A2423" s="24"/>
      <c r="C2423" s="22"/>
      <c r="F2423" s="22"/>
      <c r="I2423" s="22"/>
      <c r="L2423" s="22"/>
      <c r="O2423" s="22"/>
    </row>
    <row r="2424" spans="1:15" x14ac:dyDescent="0.25">
      <c r="A2424" s="24"/>
      <c r="C2424" s="22"/>
      <c r="F2424" s="22"/>
      <c r="I2424" s="22"/>
      <c r="L2424" s="22"/>
      <c r="O2424" s="22"/>
    </row>
    <row r="2425" spans="1:15" x14ac:dyDescent="0.25">
      <c r="A2425" s="24"/>
      <c r="C2425" s="22"/>
      <c r="F2425" s="22"/>
      <c r="I2425" s="22"/>
      <c r="L2425" s="22"/>
      <c r="O2425" s="22"/>
    </row>
    <row r="2426" spans="1:15" x14ac:dyDescent="0.25">
      <c r="A2426" s="24"/>
      <c r="C2426" s="22"/>
      <c r="F2426" s="22"/>
      <c r="I2426" s="22"/>
      <c r="L2426" s="22"/>
      <c r="O2426" s="22"/>
    </row>
    <row r="2427" spans="1:15" x14ac:dyDescent="0.25">
      <c r="A2427" s="24"/>
      <c r="C2427" s="22"/>
      <c r="F2427" s="22"/>
      <c r="I2427" s="22"/>
      <c r="L2427" s="22"/>
      <c r="O2427" s="22"/>
    </row>
    <row r="2428" spans="1:15" x14ac:dyDescent="0.25">
      <c r="A2428" s="24"/>
      <c r="C2428" s="22"/>
      <c r="F2428" s="22"/>
      <c r="I2428" s="22"/>
      <c r="L2428" s="22"/>
      <c r="O2428" s="22"/>
    </row>
    <row r="2429" spans="1:15" x14ac:dyDescent="0.25">
      <c r="A2429" s="24"/>
      <c r="C2429" s="22"/>
      <c r="F2429" s="22"/>
      <c r="I2429" s="22"/>
      <c r="L2429" s="22"/>
      <c r="O2429" s="22"/>
    </row>
    <row r="2430" spans="1:15" x14ac:dyDescent="0.25">
      <c r="A2430" s="24"/>
      <c r="C2430" s="22"/>
      <c r="F2430" s="22"/>
      <c r="I2430" s="22"/>
      <c r="L2430" s="22"/>
      <c r="O2430" s="22"/>
    </row>
    <row r="2431" spans="1:15" x14ac:dyDescent="0.25">
      <c r="A2431" s="24"/>
      <c r="C2431" s="22"/>
      <c r="F2431" s="22"/>
      <c r="I2431" s="22"/>
      <c r="L2431" s="22"/>
      <c r="O2431" s="22"/>
    </row>
    <row r="2432" spans="1:15" x14ac:dyDescent="0.25">
      <c r="A2432" s="24"/>
      <c r="C2432" s="22"/>
      <c r="F2432" s="22"/>
      <c r="I2432" s="22"/>
      <c r="L2432" s="22"/>
      <c r="O2432" s="22"/>
    </row>
    <row r="2433" spans="1:15" x14ac:dyDescent="0.25">
      <c r="A2433" s="24"/>
      <c r="C2433" s="22"/>
      <c r="F2433" s="22"/>
      <c r="I2433" s="22"/>
      <c r="L2433" s="22"/>
      <c r="O2433" s="22"/>
    </row>
    <row r="2434" spans="1:15" x14ac:dyDescent="0.25">
      <c r="A2434" s="24"/>
      <c r="C2434" s="22"/>
      <c r="F2434" s="22"/>
      <c r="I2434" s="22"/>
      <c r="L2434" s="22"/>
      <c r="O2434" s="22"/>
    </row>
    <row r="2435" spans="1:15" x14ac:dyDescent="0.25">
      <c r="A2435" s="24"/>
      <c r="C2435" s="22"/>
      <c r="F2435" s="22"/>
      <c r="I2435" s="22"/>
      <c r="L2435" s="22"/>
      <c r="O2435" s="22"/>
    </row>
    <row r="2436" spans="1:15" x14ac:dyDescent="0.25">
      <c r="A2436" s="24"/>
      <c r="C2436" s="22"/>
      <c r="F2436" s="22"/>
      <c r="I2436" s="22"/>
      <c r="L2436" s="22"/>
      <c r="O2436" s="22"/>
    </row>
    <row r="2437" spans="1:15" x14ac:dyDescent="0.25">
      <c r="A2437" s="24"/>
      <c r="C2437" s="22"/>
      <c r="F2437" s="22"/>
      <c r="I2437" s="22"/>
      <c r="L2437" s="22"/>
      <c r="O2437" s="22"/>
    </row>
    <row r="2438" spans="1:15" x14ac:dyDescent="0.25">
      <c r="A2438" s="24"/>
      <c r="C2438" s="22"/>
      <c r="F2438" s="22"/>
      <c r="I2438" s="22"/>
      <c r="L2438" s="22"/>
      <c r="O2438" s="22"/>
    </row>
    <row r="2439" spans="1:15" x14ac:dyDescent="0.25">
      <c r="A2439" s="24"/>
      <c r="C2439" s="22"/>
      <c r="F2439" s="22"/>
      <c r="I2439" s="22"/>
      <c r="L2439" s="22"/>
      <c r="O2439" s="22"/>
    </row>
    <row r="2440" spans="1:15" x14ac:dyDescent="0.25">
      <c r="A2440" s="24"/>
      <c r="C2440" s="22"/>
      <c r="F2440" s="22"/>
      <c r="I2440" s="22"/>
      <c r="L2440" s="22"/>
      <c r="O2440" s="22"/>
    </row>
    <row r="2441" spans="1:15" x14ac:dyDescent="0.25">
      <c r="A2441" s="24"/>
      <c r="C2441" s="22"/>
      <c r="F2441" s="22"/>
      <c r="I2441" s="22"/>
      <c r="L2441" s="22"/>
      <c r="O2441" s="22"/>
    </row>
    <row r="2442" spans="1:15" x14ac:dyDescent="0.25">
      <c r="A2442" s="24"/>
      <c r="C2442" s="22"/>
      <c r="F2442" s="22"/>
      <c r="I2442" s="22"/>
      <c r="L2442" s="22"/>
      <c r="O2442" s="22"/>
    </row>
    <row r="2443" spans="1:15" x14ac:dyDescent="0.25">
      <c r="A2443" s="24"/>
      <c r="C2443" s="22"/>
      <c r="F2443" s="22"/>
      <c r="I2443" s="22"/>
      <c r="L2443" s="22"/>
      <c r="O2443" s="22"/>
    </row>
    <row r="2444" spans="1:15" x14ac:dyDescent="0.25">
      <c r="A2444" s="24"/>
      <c r="C2444" s="22"/>
      <c r="F2444" s="22"/>
      <c r="I2444" s="22"/>
      <c r="L2444" s="22"/>
      <c r="O2444" s="22"/>
    </row>
    <row r="2445" spans="1:15" x14ac:dyDescent="0.25">
      <c r="A2445" s="24"/>
      <c r="C2445" s="22"/>
      <c r="F2445" s="22"/>
      <c r="I2445" s="22"/>
      <c r="L2445" s="22"/>
      <c r="O2445" s="22"/>
    </row>
    <row r="2446" spans="1:15" x14ac:dyDescent="0.25">
      <c r="A2446" s="24"/>
      <c r="C2446" s="22"/>
      <c r="F2446" s="22"/>
      <c r="I2446" s="22"/>
      <c r="L2446" s="22"/>
      <c r="O2446" s="22"/>
    </row>
    <row r="2447" spans="1:15" x14ac:dyDescent="0.25">
      <c r="A2447" s="24"/>
      <c r="C2447" s="22"/>
      <c r="F2447" s="22"/>
      <c r="I2447" s="22"/>
      <c r="L2447" s="22"/>
      <c r="O2447" s="22"/>
    </row>
    <row r="2448" spans="1:15" x14ac:dyDescent="0.25">
      <c r="A2448" s="24"/>
      <c r="C2448" s="22"/>
      <c r="F2448" s="22"/>
      <c r="I2448" s="22"/>
      <c r="L2448" s="22"/>
      <c r="O2448" s="22"/>
    </row>
    <row r="2449" spans="1:15" x14ac:dyDescent="0.25">
      <c r="A2449" s="24"/>
      <c r="C2449" s="22"/>
      <c r="F2449" s="22"/>
      <c r="I2449" s="22"/>
      <c r="L2449" s="22"/>
      <c r="O2449" s="22"/>
    </row>
    <row r="2450" spans="1:15" x14ac:dyDescent="0.25">
      <c r="A2450" s="24"/>
      <c r="C2450" s="22"/>
      <c r="F2450" s="22"/>
      <c r="I2450" s="22"/>
      <c r="L2450" s="22"/>
      <c r="O2450" s="22"/>
    </row>
    <row r="2451" spans="1:15" x14ac:dyDescent="0.25">
      <c r="A2451" s="24"/>
      <c r="C2451" s="22"/>
      <c r="F2451" s="22"/>
      <c r="I2451" s="22"/>
      <c r="L2451" s="22"/>
      <c r="O2451" s="22"/>
    </row>
    <row r="2452" spans="1:15" x14ac:dyDescent="0.25">
      <c r="A2452" s="24"/>
      <c r="C2452" s="22"/>
      <c r="F2452" s="22"/>
      <c r="I2452" s="22"/>
      <c r="L2452" s="22"/>
      <c r="O2452" s="22"/>
    </row>
    <row r="2453" spans="1:15" x14ac:dyDescent="0.25">
      <c r="A2453" s="24"/>
      <c r="C2453" s="22"/>
      <c r="F2453" s="22"/>
      <c r="I2453" s="22"/>
      <c r="L2453" s="22"/>
      <c r="O2453" s="22"/>
    </row>
    <row r="2454" spans="1:15" x14ac:dyDescent="0.25">
      <c r="A2454" s="24"/>
      <c r="C2454" s="22"/>
      <c r="F2454" s="22"/>
      <c r="I2454" s="22"/>
      <c r="L2454" s="22"/>
      <c r="O2454" s="22"/>
    </row>
    <row r="2455" spans="1:15" x14ac:dyDescent="0.25">
      <c r="A2455" s="24"/>
      <c r="C2455" s="22"/>
      <c r="F2455" s="22"/>
      <c r="I2455" s="22"/>
      <c r="L2455" s="22"/>
      <c r="O2455" s="22"/>
    </row>
    <row r="2456" spans="1:15" x14ac:dyDescent="0.25">
      <c r="A2456" s="24"/>
      <c r="C2456" s="22"/>
      <c r="F2456" s="22"/>
      <c r="I2456" s="22"/>
      <c r="L2456" s="22"/>
      <c r="O2456" s="22"/>
    </row>
    <row r="2457" spans="1:15" x14ac:dyDescent="0.25">
      <c r="A2457" s="24"/>
      <c r="C2457" s="22"/>
      <c r="F2457" s="22"/>
      <c r="I2457" s="22"/>
      <c r="L2457" s="22"/>
      <c r="O2457" s="22"/>
    </row>
    <row r="2458" spans="1:15" x14ac:dyDescent="0.25">
      <c r="A2458" s="24"/>
      <c r="C2458" s="22"/>
      <c r="F2458" s="22"/>
      <c r="I2458" s="22"/>
      <c r="L2458" s="22"/>
      <c r="O2458" s="22"/>
    </row>
    <row r="2459" spans="1:15" x14ac:dyDescent="0.25">
      <c r="A2459" s="24"/>
      <c r="C2459" s="22"/>
      <c r="F2459" s="22"/>
      <c r="I2459" s="22"/>
      <c r="L2459" s="22"/>
      <c r="O2459" s="22"/>
    </row>
    <row r="2460" spans="1:15" x14ac:dyDescent="0.25">
      <c r="A2460" s="24"/>
      <c r="C2460" s="22"/>
      <c r="F2460" s="22"/>
      <c r="I2460" s="22"/>
      <c r="L2460" s="22"/>
      <c r="O2460" s="22"/>
    </row>
    <row r="2461" spans="1:15" x14ac:dyDescent="0.25">
      <c r="A2461" s="24"/>
      <c r="C2461" s="22"/>
      <c r="F2461" s="22"/>
      <c r="I2461" s="22"/>
      <c r="L2461" s="22"/>
      <c r="O2461" s="22"/>
    </row>
    <row r="2462" spans="1:15" x14ac:dyDescent="0.25">
      <c r="A2462" s="24"/>
      <c r="C2462" s="22"/>
      <c r="F2462" s="22"/>
      <c r="I2462" s="22"/>
      <c r="L2462" s="22"/>
      <c r="O2462" s="22"/>
    </row>
    <row r="2463" spans="1:15" x14ac:dyDescent="0.25">
      <c r="A2463" s="24"/>
      <c r="C2463" s="22"/>
      <c r="F2463" s="22"/>
      <c r="I2463" s="22"/>
      <c r="L2463" s="22"/>
      <c r="O2463" s="22"/>
    </row>
    <row r="2464" spans="1:15" x14ac:dyDescent="0.25">
      <c r="A2464" s="24"/>
      <c r="C2464" s="22"/>
      <c r="F2464" s="22"/>
      <c r="I2464" s="22"/>
      <c r="L2464" s="22"/>
      <c r="O2464" s="22"/>
    </row>
    <row r="2465" spans="1:15" x14ac:dyDescent="0.25">
      <c r="A2465" s="24"/>
      <c r="C2465" s="22"/>
      <c r="F2465" s="22"/>
      <c r="I2465" s="22"/>
      <c r="L2465" s="22"/>
      <c r="O2465" s="22"/>
    </row>
    <row r="2466" spans="1:15" x14ac:dyDescent="0.25">
      <c r="A2466" s="24"/>
      <c r="C2466" s="22"/>
      <c r="F2466" s="22"/>
      <c r="I2466" s="22"/>
      <c r="L2466" s="22"/>
      <c r="O2466" s="22"/>
    </row>
    <row r="2467" spans="1:15" x14ac:dyDescent="0.25">
      <c r="A2467" s="24"/>
      <c r="C2467" s="22"/>
      <c r="F2467" s="22"/>
      <c r="I2467" s="22"/>
      <c r="L2467" s="22"/>
      <c r="O2467" s="22"/>
    </row>
    <row r="2468" spans="1:15" x14ac:dyDescent="0.25">
      <c r="A2468" s="24"/>
      <c r="C2468" s="22"/>
      <c r="F2468" s="22"/>
      <c r="I2468" s="22"/>
      <c r="L2468" s="22"/>
      <c r="O2468" s="22"/>
    </row>
    <row r="2469" spans="1:15" x14ac:dyDescent="0.25">
      <c r="A2469" s="24"/>
      <c r="C2469" s="22"/>
      <c r="F2469" s="22"/>
      <c r="I2469" s="22"/>
      <c r="L2469" s="22"/>
      <c r="O2469" s="22"/>
    </row>
    <row r="2470" spans="1:15" x14ac:dyDescent="0.25">
      <c r="A2470" s="24"/>
      <c r="C2470" s="22"/>
      <c r="F2470" s="22"/>
      <c r="I2470" s="22"/>
      <c r="L2470" s="22"/>
      <c r="O2470" s="22"/>
    </row>
    <row r="2471" spans="1:15" x14ac:dyDescent="0.25">
      <c r="A2471" s="24"/>
      <c r="C2471" s="22"/>
      <c r="F2471" s="22"/>
      <c r="I2471" s="22"/>
      <c r="L2471" s="22"/>
      <c r="O2471" s="22"/>
    </row>
    <row r="2472" spans="1:15" x14ac:dyDescent="0.25">
      <c r="A2472" s="24"/>
      <c r="C2472" s="22"/>
      <c r="F2472" s="22"/>
      <c r="I2472" s="22"/>
      <c r="L2472" s="22"/>
      <c r="O2472" s="22"/>
    </row>
    <row r="2473" spans="1:15" x14ac:dyDescent="0.25">
      <c r="A2473" s="24"/>
      <c r="C2473" s="22"/>
      <c r="F2473" s="22"/>
      <c r="I2473" s="22"/>
      <c r="L2473" s="22"/>
      <c r="O2473" s="22"/>
    </row>
    <row r="2474" spans="1:15" x14ac:dyDescent="0.25">
      <c r="A2474" s="24"/>
      <c r="C2474" s="22"/>
      <c r="F2474" s="22"/>
      <c r="I2474" s="22"/>
      <c r="L2474" s="22"/>
      <c r="O2474" s="22"/>
    </row>
    <row r="2475" spans="1:15" x14ac:dyDescent="0.25">
      <c r="A2475" s="24"/>
      <c r="C2475" s="22"/>
      <c r="F2475" s="22"/>
      <c r="I2475" s="22"/>
      <c r="L2475" s="22"/>
      <c r="O2475" s="22"/>
    </row>
    <row r="2476" spans="1:15" x14ac:dyDescent="0.25">
      <c r="A2476" s="24"/>
      <c r="C2476" s="22"/>
      <c r="F2476" s="22"/>
      <c r="I2476" s="22"/>
      <c r="L2476" s="22"/>
      <c r="O2476" s="22"/>
    </row>
    <row r="2477" spans="1:15" x14ac:dyDescent="0.25">
      <c r="A2477" s="24"/>
      <c r="C2477" s="22"/>
      <c r="F2477" s="22"/>
      <c r="I2477" s="22"/>
      <c r="L2477" s="22"/>
      <c r="O2477" s="22"/>
    </row>
    <row r="2478" spans="1:15" x14ac:dyDescent="0.25">
      <c r="A2478" s="24"/>
      <c r="C2478" s="22"/>
      <c r="F2478" s="22"/>
      <c r="I2478" s="22"/>
      <c r="L2478" s="22"/>
      <c r="O2478" s="22"/>
    </row>
    <row r="2479" spans="1:15" x14ac:dyDescent="0.25">
      <c r="A2479" s="24"/>
      <c r="C2479" s="22"/>
      <c r="F2479" s="22"/>
      <c r="I2479" s="22"/>
      <c r="L2479" s="22"/>
      <c r="O2479" s="22"/>
    </row>
    <row r="2480" spans="1:15" x14ac:dyDescent="0.25">
      <c r="A2480" s="24"/>
      <c r="C2480" s="22"/>
      <c r="F2480" s="22"/>
      <c r="I2480" s="22"/>
      <c r="L2480" s="22"/>
      <c r="O2480" s="22"/>
    </row>
    <row r="2481" spans="1:15" x14ac:dyDescent="0.25">
      <c r="A2481" s="24"/>
      <c r="C2481" s="22"/>
      <c r="F2481" s="22"/>
      <c r="I2481" s="22"/>
      <c r="L2481" s="22"/>
      <c r="O2481" s="22"/>
    </row>
    <row r="2482" spans="1:15" x14ac:dyDescent="0.25">
      <c r="A2482" s="24"/>
      <c r="C2482" s="22"/>
      <c r="F2482" s="22"/>
      <c r="I2482" s="22"/>
      <c r="L2482" s="22"/>
      <c r="O2482" s="22"/>
    </row>
    <row r="2483" spans="1:15" x14ac:dyDescent="0.25">
      <c r="A2483" s="24"/>
      <c r="C2483" s="22"/>
      <c r="F2483" s="22"/>
      <c r="I2483" s="22"/>
      <c r="L2483" s="22"/>
      <c r="O2483" s="22"/>
    </row>
    <row r="2484" spans="1:15" x14ac:dyDescent="0.25">
      <c r="A2484" s="24"/>
      <c r="C2484" s="22"/>
      <c r="F2484" s="22"/>
      <c r="I2484" s="22"/>
      <c r="L2484" s="22"/>
      <c r="O2484" s="22"/>
    </row>
    <row r="2485" spans="1:15" x14ac:dyDescent="0.25">
      <c r="A2485" s="24"/>
      <c r="C2485" s="22"/>
      <c r="F2485" s="22"/>
      <c r="I2485" s="22"/>
      <c r="L2485" s="22"/>
      <c r="O2485" s="22"/>
    </row>
    <row r="2486" spans="1:15" x14ac:dyDescent="0.25">
      <c r="A2486" s="24"/>
      <c r="C2486" s="22"/>
      <c r="F2486" s="22"/>
      <c r="I2486" s="22"/>
      <c r="L2486" s="22"/>
      <c r="O2486" s="22"/>
    </row>
    <row r="2487" spans="1:15" x14ac:dyDescent="0.25">
      <c r="A2487" s="24"/>
      <c r="C2487" s="22"/>
      <c r="F2487" s="22"/>
      <c r="I2487" s="22"/>
      <c r="L2487" s="22"/>
      <c r="O2487" s="22"/>
    </row>
    <row r="2488" spans="1:15" x14ac:dyDescent="0.25">
      <c r="A2488" s="24"/>
      <c r="C2488" s="22"/>
      <c r="F2488" s="22"/>
      <c r="I2488" s="22"/>
      <c r="L2488" s="22"/>
      <c r="O2488" s="22"/>
    </row>
    <row r="2489" spans="1:15" x14ac:dyDescent="0.25">
      <c r="A2489" s="24"/>
      <c r="C2489" s="22"/>
      <c r="F2489" s="22"/>
      <c r="I2489" s="22"/>
      <c r="L2489" s="22"/>
      <c r="O2489" s="22"/>
    </row>
    <row r="2490" spans="1:15" x14ac:dyDescent="0.25">
      <c r="A2490" s="24"/>
      <c r="C2490" s="22"/>
      <c r="F2490" s="22"/>
      <c r="I2490" s="22"/>
      <c r="L2490" s="22"/>
      <c r="O2490" s="22"/>
    </row>
    <row r="2491" spans="1:15" x14ac:dyDescent="0.25">
      <c r="A2491" s="24"/>
      <c r="C2491" s="22"/>
      <c r="F2491" s="22"/>
      <c r="I2491" s="22"/>
      <c r="L2491" s="22"/>
      <c r="O2491" s="22"/>
    </row>
    <row r="2492" spans="1:15" x14ac:dyDescent="0.25">
      <c r="A2492" s="24"/>
      <c r="C2492" s="22"/>
      <c r="F2492" s="22"/>
      <c r="I2492" s="22"/>
      <c r="L2492" s="22"/>
      <c r="O2492" s="22"/>
    </row>
    <row r="2493" spans="1:15" x14ac:dyDescent="0.25">
      <c r="A2493" s="24"/>
      <c r="C2493" s="22"/>
      <c r="F2493" s="22"/>
      <c r="I2493" s="22"/>
      <c r="L2493" s="22"/>
      <c r="O2493" s="22"/>
    </row>
    <row r="2494" spans="1:15" x14ac:dyDescent="0.25">
      <c r="A2494" s="24"/>
      <c r="C2494" s="22"/>
      <c r="F2494" s="22"/>
      <c r="I2494" s="22"/>
      <c r="L2494" s="22"/>
      <c r="O2494" s="22"/>
    </row>
    <row r="2495" spans="1:15" x14ac:dyDescent="0.25">
      <c r="A2495" s="24"/>
      <c r="C2495" s="22"/>
      <c r="F2495" s="22"/>
      <c r="I2495" s="22"/>
      <c r="L2495" s="22"/>
      <c r="O2495" s="22"/>
    </row>
    <row r="2496" spans="1:15" x14ac:dyDescent="0.25">
      <c r="A2496" s="24"/>
      <c r="C2496" s="22"/>
      <c r="F2496" s="22"/>
      <c r="I2496" s="22"/>
      <c r="L2496" s="22"/>
      <c r="O2496" s="22"/>
    </row>
    <row r="2497" spans="1:15" x14ac:dyDescent="0.25">
      <c r="A2497" s="24"/>
      <c r="C2497" s="22"/>
      <c r="F2497" s="22"/>
      <c r="I2497" s="22"/>
      <c r="L2497" s="22"/>
      <c r="O2497" s="22"/>
    </row>
    <row r="2498" spans="1:15" x14ac:dyDescent="0.25">
      <c r="A2498" s="24"/>
      <c r="C2498" s="22"/>
      <c r="F2498" s="22"/>
      <c r="I2498" s="22"/>
      <c r="L2498" s="22"/>
      <c r="O2498" s="22"/>
    </row>
    <row r="2499" spans="1:15" x14ac:dyDescent="0.25">
      <c r="A2499" s="24"/>
      <c r="C2499" s="22"/>
      <c r="F2499" s="22"/>
      <c r="I2499" s="22"/>
      <c r="L2499" s="22"/>
      <c r="O2499" s="22"/>
    </row>
    <row r="2500" spans="1:15" x14ac:dyDescent="0.25">
      <c r="A2500" s="24"/>
      <c r="C2500" s="22"/>
      <c r="F2500" s="22"/>
      <c r="I2500" s="22"/>
      <c r="L2500" s="22"/>
      <c r="O2500" s="22"/>
    </row>
    <row r="2501" spans="1:15" x14ac:dyDescent="0.25">
      <c r="A2501" s="24"/>
      <c r="C2501" s="22"/>
      <c r="F2501" s="22"/>
      <c r="I2501" s="22"/>
      <c r="L2501" s="22"/>
      <c r="O2501" s="22"/>
    </row>
    <row r="2502" spans="1:15" x14ac:dyDescent="0.25">
      <c r="A2502" s="24"/>
      <c r="C2502" s="22"/>
      <c r="F2502" s="22"/>
      <c r="I2502" s="22"/>
      <c r="L2502" s="22"/>
      <c r="O2502" s="22"/>
    </row>
    <row r="2503" spans="1:15" x14ac:dyDescent="0.25">
      <c r="A2503" s="24"/>
      <c r="C2503" s="22"/>
      <c r="F2503" s="22"/>
      <c r="I2503" s="22"/>
      <c r="L2503" s="22"/>
      <c r="O2503" s="22"/>
    </row>
    <row r="2504" spans="1:15" x14ac:dyDescent="0.25">
      <c r="A2504" s="24"/>
      <c r="C2504" s="22"/>
      <c r="F2504" s="22"/>
      <c r="I2504" s="22"/>
      <c r="L2504" s="22"/>
      <c r="O2504" s="22"/>
    </row>
    <row r="2505" spans="1:15" x14ac:dyDescent="0.25">
      <c r="A2505" s="24"/>
      <c r="C2505" s="22"/>
      <c r="F2505" s="22"/>
      <c r="I2505" s="22"/>
      <c r="L2505" s="22"/>
      <c r="O2505" s="22"/>
    </row>
    <row r="2506" spans="1:15" x14ac:dyDescent="0.25">
      <c r="A2506" s="24"/>
      <c r="C2506" s="22"/>
      <c r="F2506" s="22"/>
      <c r="I2506" s="22"/>
      <c r="L2506" s="22"/>
      <c r="O2506" s="22"/>
    </row>
    <row r="2507" spans="1:15" x14ac:dyDescent="0.25">
      <c r="A2507" s="24"/>
      <c r="C2507" s="22"/>
      <c r="F2507" s="22"/>
      <c r="I2507" s="22"/>
      <c r="L2507" s="22"/>
      <c r="O2507" s="22"/>
    </row>
    <row r="2508" spans="1:15" x14ac:dyDescent="0.25">
      <c r="A2508" s="24"/>
      <c r="C2508" s="22"/>
      <c r="F2508" s="22"/>
      <c r="I2508" s="22"/>
      <c r="L2508" s="22"/>
      <c r="O2508" s="22"/>
    </row>
    <row r="2509" spans="1:15" x14ac:dyDescent="0.25">
      <c r="A2509" s="24"/>
      <c r="C2509" s="22"/>
      <c r="F2509" s="22"/>
      <c r="I2509" s="22"/>
      <c r="L2509" s="22"/>
      <c r="O2509" s="22"/>
    </row>
    <row r="2510" spans="1:15" x14ac:dyDescent="0.25">
      <c r="A2510" s="24"/>
      <c r="C2510" s="22"/>
      <c r="F2510" s="22"/>
      <c r="I2510" s="22"/>
      <c r="L2510" s="22"/>
      <c r="O2510" s="22"/>
    </row>
    <row r="2511" spans="1:15" x14ac:dyDescent="0.25">
      <c r="A2511" s="24"/>
      <c r="C2511" s="22"/>
      <c r="F2511" s="22"/>
      <c r="I2511" s="22"/>
      <c r="L2511" s="22"/>
      <c r="O2511" s="22"/>
    </row>
    <row r="2512" spans="1:15" x14ac:dyDescent="0.25">
      <c r="A2512" s="24"/>
      <c r="C2512" s="22"/>
      <c r="F2512" s="22"/>
      <c r="I2512" s="22"/>
      <c r="L2512" s="22"/>
      <c r="O2512" s="22"/>
    </row>
    <row r="2513" spans="1:15" x14ac:dyDescent="0.25">
      <c r="A2513" s="24"/>
      <c r="C2513" s="22"/>
      <c r="F2513" s="22"/>
      <c r="I2513" s="22"/>
      <c r="L2513" s="22"/>
      <c r="O2513" s="22"/>
    </row>
    <row r="2514" spans="1:15" x14ac:dyDescent="0.25">
      <c r="A2514" s="24"/>
      <c r="C2514" s="22"/>
      <c r="F2514" s="22"/>
      <c r="I2514" s="22"/>
      <c r="L2514" s="22"/>
      <c r="O2514" s="22"/>
    </row>
    <row r="2515" spans="1:15" x14ac:dyDescent="0.25">
      <c r="A2515" s="24"/>
      <c r="C2515" s="22"/>
      <c r="F2515" s="22"/>
      <c r="I2515" s="22"/>
      <c r="L2515" s="22"/>
      <c r="O2515" s="22"/>
    </row>
    <row r="2516" spans="1:15" x14ac:dyDescent="0.25">
      <c r="A2516" s="24"/>
      <c r="C2516" s="22"/>
      <c r="F2516" s="22"/>
      <c r="I2516" s="22"/>
      <c r="L2516" s="22"/>
      <c r="O2516" s="22"/>
    </row>
    <row r="2517" spans="1:15" x14ac:dyDescent="0.25">
      <c r="A2517" s="24"/>
      <c r="C2517" s="22"/>
      <c r="F2517" s="22"/>
      <c r="I2517" s="22"/>
      <c r="L2517" s="22"/>
      <c r="O2517" s="22"/>
    </row>
    <row r="2518" spans="1:15" x14ac:dyDescent="0.25">
      <c r="A2518" s="24"/>
      <c r="C2518" s="22"/>
      <c r="F2518" s="22"/>
      <c r="I2518" s="22"/>
      <c r="L2518" s="22"/>
      <c r="O2518" s="22"/>
    </row>
    <row r="2519" spans="1:15" x14ac:dyDescent="0.25">
      <c r="A2519" s="24"/>
      <c r="C2519" s="22"/>
      <c r="F2519" s="22"/>
      <c r="I2519" s="22"/>
      <c r="L2519" s="22"/>
      <c r="O2519" s="22"/>
    </row>
    <row r="2520" spans="1:15" x14ac:dyDescent="0.25">
      <c r="A2520" s="24"/>
      <c r="C2520" s="22"/>
      <c r="F2520" s="22"/>
      <c r="I2520" s="22"/>
      <c r="L2520" s="22"/>
      <c r="O2520" s="22"/>
    </row>
    <row r="2521" spans="1:15" x14ac:dyDescent="0.25">
      <c r="A2521" s="24"/>
      <c r="C2521" s="22"/>
      <c r="F2521" s="22"/>
      <c r="I2521" s="22"/>
      <c r="L2521" s="22"/>
      <c r="O2521" s="22"/>
    </row>
    <row r="2522" spans="1:15" x14ac:dyDescent="0.25">
      <c r="A2522" s="24"/>
      <c r="C2522" s="22"/>
      <c r="F2522" s="22"/>
      <c r="I2522" s="22"/>
      <c r="L2522" s="22"/>
      <c r="O2522" s="22"/>
    </row>
    <row r="2523" spans="1:15" x14ac:dyDescent="0.25">
      <c r="A2523" s="24"/>
      <c r="C2523" s="22"/>
      <c r="F2523" s="22"/>
      <c r="I2523" s="22"/>
      <c r="L2523" s="22"/>
      <c r="O2523" s="22"/>
    </row>
    <row r="2524" spans="1:15" x14ac:dyDescent="0.25">
      <c r="A2524" s="24"/>
      <c r="C2524" s="22"/>
      <c r="F2524" s="22"/>
      <c r="I2524" s="22"/>
      <c r="L2524" s="22"/>
      <c r="O2524" s="22"/>
    </row>
  </sheetData>
  <mergeCells count="9">
    <mergeCell ref="B4:F4"/>
    <mergeCell ref="H4:I4"/>
    <mergeCell ref="K4:L4"/>
    <mergeCell ref="N4:O4"/>
    <mergeCell ref="B5:C5"/>
    <mergeCell ref="E5:F5"/>
    <mergeCell ref="H5:I5"/>
    <mergeCell ref="K5:L5"/>
    <mergeCell ref="N5:O5"/>
  </mergeCells>
  <pageMargins left="0.75" right="0.75" top="1" bottom="1" header="0.5" footer="0.5"/>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2523"/>
  <sheetViews>
    <sheetView zoomScale="90" zoomScaleNormal="90" workbookViewId="0">
      <pane ySplit="5" topLeftCell="A6" activePane="bottomLeft" state="frozen"/>
      <selection pane="bottomLeft" activeCell="L1" sqref="L1"/>
    </sheetView>
  </sheetViews>
  <sheetFormatPr defaultRowHeight="15.75" x14ac:dyDescent="0.25"/>
  <cols>
    <col min="1" max="1" width="11.5" bestFit="1" customWidth="1"/>
    <col min="2" max="2" width="9.875" bestFit="1" customWidth="1"/>
    <col min="3" max="3" width="23" bestFit="1" customWidth="1"/>
    <col min="4" max="4" width="1" customWidth="1"/>
    <col min="5" max="5" width="9.875" bestFit="1" customWidth="1"/>
    <col min="6" max="6" width="19.625" customWidth="1"/>
    <col min="7" max="7" width="4.5" style="38" customWidth="1"/>
    <col min="8" max="8" width="10.625" bestFit="1" customWidth="1"/>
    <col min="9" max="9" width="9.875" bestFit="1" customWidth="1"/>
    <col min="10" max="10" width="26.125" bestFit="1" customWidth="1"/>
    <col min="11" max="11" width="1" customWidth="1"/>
    <col min="12" max="12" width="9.875" bestFit="1" customWidth="1"/>
    <col min="13" max="13" width="19.625" customWidth="1"/>
  </cols>
  <sheetData>
    <row r="1" spans="1:38" ht="20.25" thickTop="1" thickBot="1" x14ac:dyDescent="0.35">
      <c r="A1" s="10"/>
      <c r="B1" s="10"/>
      <c r="C1" s="37" t="s">
        <v>83</v>
      </c>
      <c r="D1" s="10"/>
      <c r="E1" s="10"/>
      <c r="F1" s="10"/>
      <c r="H1" s="10"/>
      <c r="I1" s="10"/>
      <c r="J1" s="37" t="s">
        <v>84</v>
      </c>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row>
    <row r="2" spans="1:38" ht="17.25" thickTop="1" thickBot="1" x14ac:dyDescent="0.3">
      <c r="A2" s="10"/>
      <c r="B2" s="10"/>
      <c r="C2" s="10"/>
      <c r="D2" s="10"/>
      <c r="E2" s="10"/>
      <c r="F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row>
    <row r="3" spans="1:38" ht="18.75" x14ac:dyDescent="0.3">
      <c r="A3" s="10"/>
      <c r="B3" s="183" t="s">
        <v>17</v>
      </c>
      <c r="C3" s="185"/>
      <c r="D3" s="28"/>
      <c r="E3" s="183" t="s">
        <v>18</v>
      </c>
      <c r="F3" s="185"/>
      <c r="H3" s="10"/>
      <c r="I3" s="183" t="s">
        <v>17</v>
      </c>
      <c r="J3" s="185"/>
      <c r="K3" s="28"/>
      <c r="L3" s="183" t="s">
        <v>18</v>
      </c>
      <c r="M3" s="185"/>
      <c r="N3" s="10"/>
      <c r="O3" s="10"/>
      <c r="P3" s="10"/>
      <c r="Q3" s="10"/>
      <c r="R3" s="10"/>
      <c r="S3" s="10"/>
      <c r="T3" s="10"/>
      <c r="U3" s="10"/>
      <c r="V3" s="10"/>
      <c r="W3" s="10"/>
      <c r="X3" s="10"/>
      <c r="Y3" s="10"/>
      <c r="Z3" s="10"/>
      <c r="AA3" s="10"/>
      <c r="AB3" s="10"/>
      <c r="AC3" s="10"/>
      <c r="AD3" s="10"/>
      <c r="AE3" s="10"/>
      <c r="AF3" s="10"/>
      <c r="AG3" s="10"/>
      <c r="AH3" s="10"/>
      <c r="AI3" s="10"/>
      <c r="AJ3" s="10"/>
      <c r="AK3" s="10"/>
      <c r="AL3" s="10"/>
    </row>
    <row r="4" spans="1:38" ht="16.5" thickBot="1" x14ac:dyDescent="0.3">
      <c r="A4" s="10"/>
      <c r="B4" s="187" t="s">
        <v>26</v>
      </c>
      <c r="C4" s="188"/>
      <c r="D4" s="29"/>
      <c r="E4" s="189" t="s">
        <v>29</v>
      </c>
      <c r="F4" s="190"/>
      <c r="H4" s="10"/>
      <c r="I4" s="187" t="s">
        <v>26</v>
      </c>
      <c r="J4" s="188"/>
      <c r="K4" s="29"/>
      <c r="L4" s="189" t="s">
        <v>29</v>
      </c>
      <c r="M4" s="190"/>
      <c r="N4" s="10"/>
      <c r="O4" s="10"/>
      <c r="P4" s="10"/>
      <c r="Q4" s="10"/>
      <c r="R4" s="10"/>
      <c r="S4" s="10"/>
      <c r="T4" s="10"/>
      <c r="U4" s="10"/>
      <c r="V4" s="10"/>
      <c r="W4" s="10"/>
      <c r="X4" s="10"/>
      <c r="Y4" s="10"/>
      <c r="Z4" s="10"/>
      <c r="AA4" s="10"/>
      <c r="AB4" s="10"/>
      <c r="AC4" s="10"/>
      <c r="AD4" s="10"/>
      <c r="AE4" s="10"/>
      <c r="AF4" s="10"/>
      <c r="AG4" s="10"/>
      <c r="AH4" s="10"/>
      <c r="AI4" s="10"/>
      <c r="AJ4" s="10"/>
      <c r="AK4" s="10"/>
      <c r="AL4" s="10"/>
    </row>
    <row r="5" spans="1:38" x14ac:dyDescent="0.25">
      <c r="A5" s="30" t="s">
        <v>0</v>
      </c>
      <c r="B5" s="3" t="s">
        <v>22</v>
      </c>
      <c r="C5" s="4" t="s">
        <v>44</v>
      </c>
      <c r="D5" s="13"/>
      <c r="E5" s="3" t="s">
        <v>22</v>
      </c>
      <c r="F5" s="4" t="s">
        <v>44</v>
      </c>
      <c r="H5" s="30" t="s">
        <v>0</v>
      </c>
      <c r="I5" s="3" t="s">
        <v>22</v>
      </c>
      <c r="J5" s="4" t="s">
        <v>45</v>
      </c>
      <c r="K5" s="13"/>
      <c r="L5" s="3" t="s">
        <v>22</v>
      </c>
      <c r="M5" s="4" t="s">
        <v>45</v>
      </c>
      <c r="N5" s="10"/>
      <c r="O5" s="10"/>
      <c r="P5" s="10"/>
      <c r="Q5" s="10"/>
      <c r="R5" s="10"/>
      <c r="S5" s="10"/>
      <c r="T5" s="10"/>
      <c r="U5" s="10"/>
      <c r="V5" s="10"/>
      <c r="W5" s="10"/>
      <c r="X5" s="10"/>
      <c r="Y5" s="10"/>
      <c r="Z5" s="10"/>
      <c r="AA5" s="10"/>
      <c r="AB5" s="10"/>
      <c r="AC5" s="10"/>
      <c r="AD5" s="10"/>
      <c r="AE5" s="10"/>
      <c r="AF5" s="10"/>
      <c r="AG5" s="10"/>
      <c r="AH5" s="10"/>
      <c r="AI5" s="10"/>
      <c r="AJ5" s="10"/>
      <c r="AK5" s="10"/>
      <c r="AL5" s="10"/>
    </row>
    <row r="6" spans="1:38" x14ac:dyDescent="0.25">
      <c r="A6" s="31">
        <v>42195</v>
      </c>
      <c r="B6">
        <v>2076.6201169999999</v>
      </c>
      <c r="C6" s="18" t="s">
        <v>5</v>
      </c>
      <c r="D6" s="32"/>
      <c r="E6" s="6">
        <v>1252.0200199999999</v>
      </c>
      <c r="F6" s="18" t="s">
        <v>5</v>
      </c>
      <c r="H6" s="31">
        <v>42186</v>
      </c>
      <c r="I6">
        <v>2076.6201169999999</v>
      </c>
      <c r="J6" s="18" t="s">
        <v>5</v>
      </c>
      <c r="K6" s="32"/>
      <c r="L6" s="6">
        <v>1252.0200199999999</v>
      </c>
      <c r="M6" s="18" t="s">
        <v>5</v>
      </c>
      <c r="N6" s="10"/>
      <c r="O6" s="10"/>
      <c r="P6" s="10"/>
      <c r="Q6" s="10"/>
      <c r="R6" s="10"/>
      <c r="S6" s="10"/>
      <c r="T6" s="10"/>
      <c r="U6" s="10"/>
      <c r="V6" s="10"/>
      <c r="W6" s="10"/>
      <c r="X6" s="10"/>
      <c r="Y6" s="10"/>
      <c r="Z6" s="10"/>
      <c r="AA6" s="10"/>
      <c r="AB6" s="10"/>
      <c r="AC6" s="10"/>
      <c r="AD6" s="10"/>
      <c r="AE6" s="10"/>
      <c r="AF6" s="10"/>
      <c r="AG6" s="10"/>
      <c r="AH6" s="10"/>
      <c r="AI6" s="10"/>
      <c r="AJ6" s="10"/>
      <c r="AK6" s="10"/>
      <c r="AL6" s="10"/>
    </row>
    <row r="7" spans="1:38" x14ac:dyDescent="0.25">
      <c r="A7" s="31">
        <v>42194</v>
      </c>
      <c r="B7">
        <v>2051.3100589999999</v>
      </c>
      <c r="C7" s="14">
        <f>B7/B36-1</f>
        <v>-3.2761366623902832E-2</v>
      </c>
      <c r="D7" s="33"/>
      <c r="E7" s="6">
        <v>1234.150024</v>
      </c>
      <c r="F7" s="14">
        <f>E7/E36-1</f>
        <v>-1.5122458194029909E-2</v>
      </c>
      <c r="H7" s="31">
        <v>42156</v>
      </c>
      <c r="I7">
        <v>2063.110107</v>
      </c>
      <c r="J7" s="14">
        <f>I7/I30-1</f>
        <v>0.22386748262019984</v>
      </c>
      <c r="K7" s="33"/>
      <c r="L7" s="6">
        <v>1253.9499510000001</v>
      </c>
      <c r="M7" s="14">
        <f>L7/L30-1</f>
        <v>0.19965361632843881</v>
      </c>
      <c r="N7" s="10"/>
      <c r="O7" s="10"/>
      <c r="P7" s="10"/>
      <c r="Q7" s="10"/>
      <c r="R7" s="10"/>
      <c r="S7" s="10"/>
      <c r="T7" s="10"/>
      <c r="U7" s="10"/>
      <c r="V7" s="10"/>
      <c r="W7" s="10"/>
      <c r="X7" s="10"/>
      <c r="Y7" s="10"/>
      <c r="Z7" s="10"/>
      <c r="AA7" s="10"/>
      <c r="AB7" s="10"/>
      <c r="AC7" s="10"/>
      <c r="AD7" s="10"/>
      <c r="AE7" s="10"/>
      <c r="AF7" s="10"/>
      <c r="AG7" s="10"/>
      <c r="AH7" s="10"/>
      <c r="AI7" s="10"/>
      <c r="AJ7" s="10"/>
      <c r="AK7" s="10"/>
      <c r="AL7" s="10"/>
    </row>
    <row r="8" spans="1:38" x14ac:dyDescent="0.25">
      <c r="A8" s="31">
        <v>42193</v>
      </c>
      <c r="B8">
        <v>2046.6800539999999</v>
      </c>
      <c r="C8" s="14">
        <f t="shared" ref="C8:C71" si="0">B8/B37-1</f>
        <v>-3.6167012038418211E-2</v>
      </c>
      <c r="D8" s="33"/>
      <c r="E8" s="6">
        <v>1228.959961</v>
      </c>
      <c r="F8" s="14">
        <f t="shared" ref="F8:F71" si="1">E8/E37-1</f>
        <v>-2.0249389572164933E-2</v>
      </c>
      <c r="H8" s="31">
        <v>42125</v>
      </c>
      <c r="I8">
        <v>2107.389893</v>
      </c>
      <c r="J8" s="14">
        <f t="shared" ref="J8:J71" si="2">I8/I31-1</f>
        <v>0.31196918031283083</v>
      </c>
      <c r="K8" s="33"/>
      <c r="L8" s="6">
        <v>1246.530029</v>
      </c>
      <c r="M8" s="14">
        <f t="shared" ref="M8:M71" si="3">L8/L31-1</f>
        <v>0.27524865419750077</v>
      </c>
      <c r="N8" s="10"/>
      <c r="O8" s="10"/>
      <c r="P8" s="10"/>
      <c r="Q8" s="10"/>
      <c r="R8" s="10"/>
      <c r="S8" s="10"/>
      <c r="T8" s="10"/>
      <c r="U8" s="10"/>
      <c r="V8" s="10"/>
      <c r="W8" s="10"/>
      <c r="X8" s="10"/>
      <c r="Y8" s="10"/>
      <c r="Z8" s="10"/>
      <c r="AA8" s="10"/>
      <c r="AB8" s="10"/>
      <c r="AC8" s="10"/>
      <c r="AD8" s="10"/>
      <c r="AE8" s="10"/>
      <c r="AF8" s="10"/>
      <c r="AG8" s="10"/>
      <c r="AH8" s="10"/>
      <c r="AI8" s="10"/>
      <c r="AJ8" s="10"/>
      <c r="AK8" s="10"/>
      <c r="AL8" s="10"/>
    </row>
    <row r="9" spans="1:38" x14ac:dyDescent="0.25">
      <c r="A9" s="31">
        <v>42192</v>
      </c>
      <c r="B9">
        <v>2081.3400879999999</v>
      </c>
      <c r="C9" s="14">
        <f t="shared" si="0"/>
        <v>-1.0863921458194259E-2</v>
      </c>
      <c r="D9" s="33"/>
      <c r="E9" s="6">
        <v>1248.0500489999999</v>
      </c>
      <c r="F9" s="14">
        <f t="shared" si="1"/>
        <v>7.4994663413456841E-3</v>
      </c>
      <c r="H9" s="31">
        <v>42095</v>
      </c>
      <c r="I9">
        <v>2085.51001</v>
      </c>
      <c r="J9" s="14">
        <f t="shared" si="2"/>
        <v>0.27887340887494871</v>
      </c>
      <c r="K9" s="33"/>
      <c r="L9" s="6">
        <v>1220.130005</v>
      </c>
      <c r="M9" s="14">
        <f t="shared" si="3"/>
        <v>0.2397804961085892</v>
      </c>
      <c r="N9" s="10"/>
      <c r="O9" s="10"/>
      <c r="P9" s="10"/>
      <c r="Q9" s="10"/>
      <c r="R9" s="10"/>
      <c r="S9" s="10"/>
      <c r="T9" s="10"/>
      <c r="U9" s="10"/>
      <c r="V9" s="10"/>
      <c r="W9" s="10"/>
      <c r="X9" s="10"/>
      <c r="Y9" s="10"/>
      <c r="Z9" s="10"/>
      <c r="AA9" s="10"/>
      <c r="AB9" s="10"/>
      <c r="AC9" s="10"/>
      <c r="AD9" s="10"/>
      <c r="AE9" s="10"/>
      <c r="AF9" s="10"/>
      <c r="AG9" s="10"/>
      <c r="AH9" s="10"/>
      <c r="AI9" s="10"/>
      <c r="AJ9" s="10"/>
      <c r="AK9" s="10"/>
      <c r="AL9" s="10"/>
    </row>
    <row r="10" spans="1:38" x14ac:dyDescent="0.25">
      <c r="A10" s="31">
        <v>42191</v>
      </c>
      <c r="B10">
        <v>2068.76001</v>
      </c>
      <c r="C10" s="14">
        <f t="shared" si="0"/>
        <v>-2.6951284258146191E-2</v>
      </c>
      <c r="D10" s="33"/>
      <c r="E10" s="6">
        <v>1246.959961</v>
      </c>
      <c r="F10" s="14">
        <f t="shared" si="1"/>
        <v>-4.2005479243391042E-3</v>
      </c>
      <c r="H10" s="31">
        <v>42065</v>
      </c>
      <c r="I10">
        <v>2067.889893</v>
      </c>
      <c r="J10" s="14">
        <f t="shared" si="2"/>
        <v>0.2943970923949768</v>
      </c>
      <c r="K10" s="33"/>
      <c r="L10" s="6">
        <v>1252.7700199999999</v>
      </c>
      <c r="M10" s="14">
        <f t="shared" si="3"/>
        <v>0.32224050715672292</v>
      </c>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row>
    <row r="11" spans="1:38" x14ac:dyDescent="0.25">
      <c r="A11" s="31">
        <v>42187</v>
      </c>
      <c r="B11">
        <v>2076.780029</v>
      </c>
      <c r="C11" s="14">
        <f t="shared" si="0"/>
        <v>-2.536114607308082E-2</v>
      </c>
      <c r="D11" s="33"/>
      <c r="E11" s="6">
        <v>1248.26001</v>
      </c>
      <c r="F11" s="14">
        <f t="shared" si="1"/>
        <v>-6.7476009894458233E-3</v>
      </c>
      <c r="H11" s="31">
        <v>42037</v>
      </c>
      <c r="I11">
        <v>2104.5</v>
      </c>
      <c r="J11" s="14">
        <f t="shared" si="2"/>
        <v>0.34113783488751026</v>
      </c>
      <c r="K11" s="33"/>
      <c r="L11" s="6">
        <v>1233.369995</v>
      </c>
      <c r="M11" s="14">
        <f t="shared" si="3"/>
        <v>0.29618305432880088</v>
      </c>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row>
    <row r="12" spans="1:38" x14ac:dyDescent="0.25">
      <c r="A12" s="31">
        <v>42186</v>
      </c>
      <c r="B12">
        <v>2077.419922</v>
      </c>
      <c r="C12" s="14">
        <f t="shared" si="0"/>
        <v>-2.2781557385237572E-2</v>
      </c>
      <c r="D12" s="33"/>
      <c r="E12" s="6">
        <v>1256.400024</v>
      </c>
      <c r="F12" s="14">
        <f t="shared" si="1"/>
        <v>-1.0653760003289658E-3</v>
      </c>
      <c r="H12" s="31">
        <v>42006</v>
      </c>
      <c r="I12">
        <v>1994.98999</v>
      </c>
      <c r="J12" s="14">
        <f t="shared" si="2"/>
        <v>0.31710322898330068</v>
      </c>
      <c r="K12" s="33"/>
      <c r="L12" s="6">
        <v>1165.3900149999999</v>
      </c>
      <c r="M12" s="14">
        <f t="shared" si="3"/>
        <v>0.27908818275106473</v>
      </c>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row>
    <row r="13" spans="1:38" x14ac:dyDescent="0.25">
      <c r="A13" s="31">
        <v>42185</v>
      </c>
      <c r="B13">
        <v>2063.110107</v>
      </c>
      <c r="C13" s="14">
        <f t="shared" si="0"/>
        <v>-3.0415948937441373E-2</v>
      </c>
      <c r="D13" s="33"/>
      <c r="E13" s="6">
        <v>1253.9499510000001</v>
      </c>
      <c r="F13" s="14">
        <f t="shared" si="1"/>
        <v>-1.3618996811998185E-3</v>
      </c>
      <c r="H13" s="31">
        <v>41974</v>
      </c>
      <c r="I13">
        <v>2058.8999020000001</v>
      </c>
      <c r="J13" s="14">
        <f t="shared" si="2"/>
        <v>0.37433160623383732</v>
      </c>
      <c r="K13" s="33"/>
      <c r="L13" s="6">
        <v>1204.6999510000001</v>
      </c>
      <c r="M13" s="14">
        <f t="shared" si="3"/>
        <v>0.33545423953567344</v>
      </c>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row>
    <row r="14" spans="1:38" x14ac:dyDescent="0.25">
      <c r="A14" s="31">
        <v>42184</v>
      </c>
      <c r="B14">
        <v>2057.639893</v>
      </c>
      <c r="C14" s="14">
        <f t="shared" si="0"/>
        <v>-3.3608895193892541E-2</v>
      </c>
      <c r="D14" s="33"/>
      <c r="E14" s="6">
        <v>1246.75</v>
      </c>
      <c r="F14" s="14">
        <f t="shared" si="1"/>
        <v>-8.5644918798191139E-3</v>
      </c>
      <c r="H14" s="31">
        <v>41946</v>
      </c>
      <c r="I14">
        <v>2067.5600589999999</v>
      </c>
      <c r="J14" s="14">
        <f t="shared" si="2"/>
        <v>0.44970876568536933</v>
      </c>
      <c r="K14" s="33"/>
      <c r="L14" s="6">
        <v>1173.2299800000001</v>
      </c>
      <c r="M14" s="14">
        <f t="shared" si="3"/>
        <v>0.38132691252351325</v>
      </c>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row>
    <row r="15" spans="1:38" x14ac:dyDescent="0.25">
      <c r="A15" s="31">
        <v>42181</v>
      </c>
      <c r="B15">
        <v>2101.48999</v>
      </c>
      <c r="C15" s="14">
        <f t="shared" si="0"/>
        <v>-1.0005978245052227E-2</v>
      </c>
      <c r="D15" s="33"/>
      <c r="E15" s="6">
        <v>1279.8000489999999</v>
      </c>
      <c r="F15" s="14">
        <f t="shared" si="1"/>
        <v>2.8819566230281479E-2</v>
      </c>
      <c r="H15" s="31">
        <v>41913</v>
      </c>
      <c r="I15">
        <v>2018.0500489999999</v>
      </c>
      <c r="J15" s="14">
        <f t="shared" si="2"/>
        <v>0.42499539045195456</v>
      </c>
      <c r="K15" s="33"/>
      <c r="L15" s="6">
        <v>1173.51001</v>
      </c>
      <c r="M15" s="14">
        <f t="shared" si="3"/>
        <v>0.42776673431968382</v>
      </c>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row>
    <row r="16" spans="1:38" x14ac:dyDescent="0.25">
      <c r="A16" s="31">
        <v>42180</v>
      </c>
      <c r="B16">
        <v>2102.3100589999999</v>
      </c>
      <c r="C16" s="14">
        <f t="shared" si="0"/>
        <v>-8.8586290754110175E-3</v>
      </c>
      <c r="D16" s="33"/>
      <c r="E16" s="6">
        <v>1283.280029</v>
      </c>
      <c r="F16" s="14">
        <f t="shared" si="1"/>
        <v>3.0655961690002842E-2</v>
      </c>
      <c r="H16" s="31">
        <v>41884</v>
      </c>
      <c r="I16">
        <v>1972.290039</v>
      </c>
      <c r="J16" s="14">
        <f t="shared" si="2"/>
        <v>0.39664768263792971</v>
      </c>
      <c r="K16" s="33"/>
      <c r="L16" s="6">
        <v>1101.6800539999999</v>
      </c>
      <c r="M16" s="14">
        <f t="shared" si="3"/>
        <v>0.34559632713095478</v>
      </c>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row>
    <row r="17" spans="1:38" x14ac:dyDescent="0.25">
      <c r="A17" s="31">
        <v>42179</v>
      </c>
      <c r="B17">
        <v>2108.580078</v>
      </c>
      <c r="C17" s="14">
        <f t="shared" si="0"/>
        <v>4.8130542565385515E-3</v>
      </c>
      <c r="D17" s="33"/>
      <c r="E17" s="6">
        <v>1283.920044</v>
      </c>
      <c r="F17" s="14">
        <f t="shared" si="1"/>
        <v>4.190607149732517E-2</v>
      </c>
      <c r="H17" s="31">
        <v>41852</v>
      </c>
      <c r="I17">
        <v>2003.369995</v>
      </c>
      <c r="J17" s="14">
        <f t="shared" si="2"/>
        <v>0.39058211374873286</v>
      </c>
      <c r="K17" s="33"/>
      <c r="L17" s="6">
        <v>1174.349976</v>
      </c>
      <c r="M17" s="14">
        <f t="shared" si="3"/>
        <v>0.4022926254373258</v>
      </c>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row>
    <row r="18" spans="1:38" x14ac:dyDescent="0.25">
      <c r="A18" s="31">
        <v>42178</v>
      </c>
      <c r="B18">
        <v>2124.1999510000001</v>
      </c>
      <c r="C18" s="14">
        <f t="shared" si="0"/>
        <v>1.1947784120064364E-2</v>
      </c>
      <c r="D18" s="33"/>
      <c r="E18" s="6">
        <v>1295.8000489999999</v>
      </c>
      <c r="F18" s="14">
        <f t="shared" si="1"/>
        <v>5.0821927733402328E-2</v>
      </c>
      <c r="H18" s="31">
        <v>41821</v>
      </c>
      <c r="I18">
        <v>1930.670044</v>
      </c>
      <c r="J18" s="14">
        <f t="shared" si="2"/>
        <v>0.37259885992574171</v>
      </c>
      <c r="K18" s="33"/>
      <c r="L18" s="6">
        <v>1120.0699460000001</v>
      </c>
      <c r="M18" s="14">
        <f t="shared" si="3"/>
        <v>0.37924356753613986</v>
      </c>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row>
    <row r="19" spans="1:38" x14ac:dyDescent="0.25">
      <c r="A19" s="31">
        <v>42177</v>
      </c>
      <c r="B19">
        <v>2122.8500979999999</v>
      </c>
      <c r="C19" s="14">
        <f t="shared" si="0"/>
        <v>8.3217449762762463E-3</v>
      </c>
      <c r="D19" s="33"/>
      <c r="E19" s="6">
        <v>1292.3900149999999</v>
      </c>
      <c r="F19" s="14">
        <f t="shared" si="1"/>
        <v>4.5766861958151051E-2</v>
      </c>
      <c r="H19" s="31">
        <v>41792</v>
      </c>
      <c r="I19">
        <v>1960.2299800000001</v>
      </c>
      <c r="J19" s="14">
        <f t="shared" si="2"/>
        <v>0.42115684304038914</v>
      </c>
      <c r="K19" s="33"/>
      <c r="L19" s="6">
        <v>1192.959961</v>
      </c>
      <c r="M19" s="14">
        <f t="shared" si="3"/>
        <v>0.51594779521704881</v>
      </c>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row>
    <row r="20" spans="1:38" x14ac:dyDescent="0.25">
      <c r="A20" s="31">
        <v>42174</v>
      </c>
      <c r="B20">
        <v>2109.98999</v>
      </c>
      <c r="C20" s="14">
        <f t="shared" si="0"/>
        <v>-2.8874380780827824E-3</v>
      </c>
      <c r="D20" s="33"/>
      <c r="E20" s="6">
        <v>1284.660034</v>
      </c>
      <c r="F20" s="14">
        <f t="shared" si="1"/>
        <v>4.0269471002768231E-2</v>
      </c>
      <c r="H20" s="31">
        <v>41760</v>
      </c>
      <c r="I20">
        <v>1923.5699460000001</v>
      </c>
      <c r="J20" s="14">
        <f t="shared" si="2"/>
        <v>0.41214680946952531</v>
      </c>
      <c r="K20" s="33"/>
      <c r="L20" s="6">
        <v>1134.5</v>
      </c>
      <c r="M20" s="14">
        <f t="shared" si="3"/>
        <v>0.42080679057729942</v>
      </c>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row>
    <row r="21" spans="1:38" x14ac:dyDescent="0.25">
      <c r="A21" s="31">
        <v>42173</v>
      </c>
      <c r="B21">
        <v>2121.23999</v>
      </c>
      <c r="C21" s="14">
        <f t="shared" si="0"/>
        <v>1.5919535440612975E-2</v>
      </c>
      <c r="D21" s="33"/>
      <c r="E21" s="6">
        <v>1284.6800539999999</v>
      </c>
      <c r="F21" s="14">
        <f t="shared" si="1"/>
        <v>4.8256289568683775E-2</v>
      </c>
      <c r="H21" s="31">
        <v>41730</v>
      </c>
      <c r="I21">
        <v>1883.9499510000001</v>
      </c>
      <c r="J21" s="14">
        <f t="shared" si="2"/>
        <v>0.43776759614888938</v>
      </c>
      <c r="K21" s="33"/>
      <c r="L21" s="6">
        <v>1126.8599850000001</v>
      </c>
      <c r="M21" s="14">
        <f t="shared" si="3"/>
        <v>0.47916827419314556</v>
      </c>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row>
    <row r="22" spans="1:38" x14ac:dyDescent="0.25">
      <c r="A22" s="31">
        <v>42172</v>
      </c>
      <c r="B22">
        <v>2100.4399410000001</v>
      </c>
      <c r="C22" s="14">
        <f t="shared" si="0"/>
        <v>9.7541234795106568E-3</v>
      </c>
      <c r="D22" s="33"/>
      <c r="E22" s="6">
        <v>1268.329956</v>
      </c>
      <c r="F22" s="14">
        <f t="shared" si="1"/>
        <v>4.016038873048644E-2</v>
      </c>
      <c r="H22" s="31">
        <v>41701</v>
      </c>
      <c r="I22">
        <v>1872.339966</v>
      </c>
      <c r="J22" s="14">
        <f t="shared" si="2"/>
        <v>0.33938516818744002</v>
      </c>
      <c r="K22" s="33"/>
      <c r="L22" s="6">
        <v>1173.040039</v>
      </c>
      <c r="M22" s="14">
        <f t="shared" si="3"/>
        <v>0.43600043068749117</v>
      </c>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row>
    <row r="23" spans="1:38" x14ac:dyDescent="0.25">
      <c r="A23" s="31">
        <v>42171</v>
      </c>
      <c r="B23">
        <v>2096.290039</v>
      </c>
      <c r="C23" s="14">
        <f t="shared" si="0"/>
        <v>3.2688245419794093E-3</v>
      </c>
      <c r="D23" s="33"/>
      <c r="E23" s="6">
        <v>1269.530029</v>
      </c>
      <c r="F23" s="14">
        <f t="shared" si="1"/>
        <v>4.4519575982902015E-2</v>
      </c>
      <c r="H23" s="31">
        <v>41673</v>
      </c>
      <c r="I23">
        <v>1859.4499510000001</v>
      </c>
      <c r="J23" s="14">
        <f t="shared" si="2"/>
        <v>0.320191405770482</v>
      </c>
      <c r="K23" s="33"/>
      <c r="L23" s="6">
        <v>1183.030029</v>
      </c>
      <c r="M23" s="14">
        <f t="shared" si="3"/>
        <v>0.42482240888578704</v>
      </c>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row>
    <row r="24" spans="1:38" x14ac:dyDescent="0.25">
      <c r="A24" s="31">
        <v>42170</v>
      </c>
      <c r="B24">
        <v>2084.429932</v>
      </c>
      <c r="C24" s="14">
        <f t="shared" si="0"/>
        <v>-1.421622147286683E-2</v>
      </c>
      <c r="D24" s="33"/>
      <c r="E24" s="6">
        <v>1261.040039</v>
      </c>
      <c r="F24" s="14">
        <f t="shared" si="1"/>
        <v>2.2558885400989048E-2</v>
      </c>
      <c r="H24" s="31">
        <v>41641</v>
      </c>
      <c r="I24">
        <v>1782.589966</v>
      </c>
      <c r="J24" s="14">
        <f t="shared" si="2"/>
        <v>0.30527641578925779</v>
      </c>
      <c r="K24" s="33"/>
      <c r="L24" s="6">
        <v>1130.880005</v>
      </c>
      <c r="M24" s="14">
        <f t="shared" si="3"/>
        <v>0.39452980764414169</v>
      </c>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row>
    <row r="25" spans="1:38" x14ac:dyDescent="0.25">
      <c r="A25" s="31">
        <v>42167</v>
      </c>
      <c r="B25">
        <v>2094.110107</v>
      </c>
      <c r="C25" s="14">
        <f t="shared" si="0"/>
        <v>-6.7257975599627207E-3</v>
      </c>
      <c r="D25" s="33"/>
      <c r="E25" s="6">
        <v>1265.0200199999999</v>
      </c>
      <c r="F25" s="14">
        <f t="shared" si="1"/>
        <v>3.0054339962067633E-2</v>
      </c>
      <c r="H25" s="31">
        <v>41610</v>
      </c>
      <c r="I25">
        <v>1848.3599850000001</v>
      </c>
      <c r="J25" s="14">
        <f t="shared" si="2"/>
        <v>0.40837081180072721</v>
      </c>
      <c r="K25" s="33"/>
      <c r="L25" s="6">
        <v>1163.6400149999999</v>
      </c>
      <c r="M25" s="14">
        <f t="shared" si="3"/>
        <v>0.4677228182007771</v>
      </c>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row>
    <row r="26" spans="1:38" x14ac:dyDescent="0.25">
      <c r="A26" s="31">
        <v>42166</v>
      </c>
      <c r="B26">
        <v>2108.860107</v>
      </c>
      <c r="C26" s="14">
        <f t="shared" si="0"/>
        <v>1.1196348561280711E-2</v>
      </c>
      <c r="D26" s="33"/>
      <c r="E26" s="6">
        <v>1268.920044</v>
      </c>
      <c r="F26" s="14">
        <f t="shared" si="1"/>
        <v>3.9987574111006285E-2</v>
      </c>
      <c r="H26" s="31">
        <v>41579</v>
      </c>
      <c r="I26">
        <v>1805.8100589999999</v>
      </c>
      <c r="J26" s="14">
        <f t="shared" si="2"/>
        <v>0.43591769518290757</v>
      </c>
      <c r="K26" s="33"/>
      <c r="L26" s="6">
        <v>1142.8900149999999</v>
      </c>
      <c r="M26" s="14">
        <f t="shared" si="3"/>
        <v>0.54252826381118124</v>
      </c>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row>
    <row r="27" spans="1:38" x14ac:dyDescent="0.25">
      <c r="A27" s="31">
        <v>42165</v>
      </c>
      <c r="B27">
        <v>2105.1999510000001</v>
      </c>
      <c r="C27" s="14">
        <f t="shared" si="0"/>
        <v>-7.8322942935826756E-4</v>
      </c>
      <c r="D27" s="33"/>
      <c r="E27" s="6">
        <v>1266.9300539999999</v>
      </c>
      <c r="F27" s="14">
        <f t="shared" si="1"/>
        <v>1.6023179586299063E-2</v>
      </c>
      <c r="H27" s="31">
        <v>41548</v>
      </c>
      <c r="I27">
        <v>1756.540039</v>
      </c>
      <c r="J27" s="14">
        <f t="shared" si="2"/>
        <v>0.40865793123890048</v>
      </c>
      <c r="K27" s="33"/>
      <c r="L27" s="6">
        <v>1100.150024</v>
      </c>
      <c r="M27" s="14">
        <f t="shared" si="3"/>
        <v>0.49189071270394358</v>
      </c>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row>
    <row r="28" spans="1:38" x14ac:dyDescent="0.25">
      <c r="A28" s="31">
        <v>42164</v>
      </c>
      <c r="B28">
        <v>2080.1499020000001</v>
      </c>
      <c r="C28" s="14">
        <f t="shared" si="0"/>
        <v>-1.6365974312139486E-2</v>
      </c>
      <c r="D28" s="33"/>
      <c r="E28" s="6">
        <v>1249.660034</v>
      </c>
      <c r="F28" s="14">
        <f t="shared" si="1"/>
        <v>-7.7022861735598358E-3</v>
      </c>
      <c r="H28" s="31">
        <v>41520</v>
      </c>
      <c r="I28">
        <v>1681.5500489999999</v>
      </c>
      <c r="J28" s="14">
        <f t="shared" si="2"/>
        <v>0.34169790413851642</v>
      </c>
      <c r="K28" s="33"/>
      <c r="L28" s="6">
        <v>1073.790039</v>
      </c>
      <c r="M28" s="14">
        <f t="shared" si="3"/>
        <v>0.4489920409926107</v>
      </c>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row>
    <row r="29" spans="1:38" x14ac:dyDescent="0.25">
      <c r="A29" s="31">
        <v>42163</v>
      </c>
      <c r="B29">
        <v>2079.280029</v>
      </c>
      <c r="C29" s="14">
        <f t="shared" si="0"/>
        <v>-1.4054536965012354E-2</v>
      </c>
      <c r="D29" s="33"/>
      <c r="E29" s="6">
        <v>1253.6999510000001</v>
      </c>
      <c r="F29" s="14">
        <f t="shared" si="1"/>
        <v>7.9827575566016051E-4</v>
      </c>
      <c r="H29" s="31">
        <v>41487</v>
      </c>
      <c r="I29">
        <v>1632.969971</v>
      </c>
      <c r="J29" s="14">
        <f t="shared" si="2"/>
        <v>0.44329241793068319</v>
      </c>
      <c r="K29" s="33"/>
      <c r="L29" s="6">
        <v>1010.900024</v>
      </c>
      <c r="M29" s="14">
        <f t="shared" si="3"/>
        <v>0.56933070412929854</v>
      </c>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row>
    <row r="30" spans="1:38" x14ac:dyDescent="0.25">
      <c r="A30" s="31">
        <v>42160</v>
      </c>
      <c r="B30">
        <v>2092.830078</v>
      </c>
      <c r="C30" s="14">
        <f t="shared" si="0"/>
        <v>-1.1739142033352135E-2</v>
      </c>
      <c r="D30" s="33"/>
      <c r="E30" s="6">
        <v>1261.01001</v>
      </c>
      <c r="F30" s="14">
        <f t="shared" si="1"/>
        <v>-5.1517339090541014E-3</v>
      </c>
      <c r="H30" s="31">
        <v>41456</v>
      </c>
      <c r="I30">
        <v>1685.7299800000001</v>
      </c>
      <c r="J30" s="14">
        <f t="shared" si="2"/>
        <v>0.38300417531929676</v>
      </c>
      <c r="K30" s="33"/>
      <c r="L30" s="6">
        <v>1045.26001</v>
      </c>
      <c r="M30" s="14">
        <f t="shared" si="3"/>
        <v>0.43814753907664339</v>
      </c>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row>
    <row r="31" spans="1:38" x14ac:dyDescent="0.25">
      <c r="A31" s="31">
        <v>42159</v>
      </c>
      <c r="B31">
        <v>2095.8400879999999</v>
      </c>
      <c r="C31" s="14">
        <f t="shared" si="0"/>
        <v>-8.0882208828494395E-3</v>
      </c>
      <c r="D31" s="33"/>
      <c r="E31" s="6">
        <v>1251.290039</v>
      </c>
      <c r="F31" s="14">
        <f t="shared" si="1"/>
        <v>-1.5925570079512008E-2</v>
      </c>
      <c r="H31" s="31">
        <v>41428</v>
      </c>
      <c r="I31">
        <v>1606.280029</v>
      </c>
      <c r="J31" s="14">
        <f t="shared" si="2"/>
        <v>0.24298139176768174</v>
      </c>
      <c r="K31" s="33"/>
      <c r="L31" s="6">
        <v>977.47997999999995</v>
      </c>
      <c r="M31" s="14">
        <f t="shared" si="3"/>
        <v>0.22640295150033785</v>
      </c>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row>
    <row r="32" spans="1:38" x14ac:dyDescent="0.25">
      <c r="A32" s="31">
        <v>42158</v>
      </c>
      <c r="B32">
        <v>2114.070068</v>
      </c>
      <c r="C32" s="14">
        <f t="shared" si="0"/>
        <v>2.8985877877403254E-3</v>
      </c>
      <c r="D32" s="33"/>
      <c r="E32" s="6">
        <v>1264.579956</v>
      </c>
      <c r="F32" s="14">
        <f t="shared" si="1"/>
        <v>-7.1121156732956159E-4</v>
      </c>
      <c r="H32" s="31">
        <v>41395</v>
      </c>
      <c r="I32">
        <v>1630.73999</v>
      </c>
      <c r="J32" s="14">
        <f t="shared" si="2"/>
        <v>0.23481037336279731</v>
      </c>
      <c r="K32" s="33"/>
      <c r="L32" s="6">
        <v>984.15002400000003</v>
      </c>
      <c r="M32" s="14">
        <f t="shared" si="3"/>
        <v>0.18940578940314046</v>
      </c>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row>
    <row r="33" spans="1:38" x14ac:dyDescent="0.25">
      <c r="A33" s="31">
        <v>42157</v>
      </c>
      <c r="B33">
        <v>2109.6000979999999</v>
      </c>
      <c r="C33" s="14">
        <f t="shared" si="0"/>
        <v>5.8695072074386179E-3</v>
      </c>
      <c r="D33" s="33"/>
      <c r="E33" s="6">
        <v>1251.8000489999999</v>
      </c>
      <c r="F33" s="14">
        <f t="shared" si="1"/>
        <v>-9.7693903140724236E-3</v>
      </c>
      <c r="H33" s="31">
        <v>41365</v>
      </c>
      <c r="I33">
        <v>1597.5699460000001</v>
      </c>
      <c r="J33" s="14">
        <f t="shared" si="2"/>
        <v>0.18760779377994496</v>
      </c>
      <c r="K33" s="33"/>
      <c r="L33" s="6">
        <v>947.46002199999998</v>
      </c>
      <c r="M33" s="14">
        <f t="shared" si="3"/>
        <v>0.11689265048062225</v>
      </c>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row>
    <row r="34" spans="1:38" x14ac:dyDescent="0.25">
      <c r="A34" s="31">
        <v>42156</v>
      </c>
      <c r="B34">
        <v>2111.7299800000001</v>
      </c>
      <c r="C34" s="14">
        <f t="shared" si="0"/>
        <v>5.3942480140145577E-3</v>
      </c>
      <c r="D34" s="33"/>
      <c r="E34" s="6">
        <v>1249.619995</v>
      </c>
      <c r="F34" s="14">
        <f t="shared" si="1"/>
        <v>-1.2095664917774029E-2</v>
      </c>
      <c r="H34" s="31">
        <v>41334</v>
      </c>
      <c r="I34">
        <v>1569.1899410000001</v>
      </c>
      <c r="J34" s="14">
        <f t="shared" si="2"/>
        <v>0.15076155078169218</v>
      </c>
      <c r="K34" s="33"/>
      <c r="L34" s="6">
        <v>951.53997800000002</v>
      </c>
      <c r="M34" s="14">
        <f t="shared" si="3"/>
        <v>9.9677567281381441E-2</v>
      </c>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row>
    <row r="35" spans="1:38" x14ac:dyDescent="0.25">
      <c r="A35" s="31">
        <v>42153</v>
      </c>
      <c r="B35">
        <v>2107.389893</v>
      </c>
      <c r="C35" s="14">
        <f t="shared" si="0"/>
        <v>1.2593798641337361E-2</v>
      </c>
      <c r="D35" s="33"/>
      <c r="E35" s="6">
        <v>1246.530029</v>
      </c>
      <c r="F35" s="14">
        <f t="shared" si="1"/>
        <v>-4.257629498397919E-3</v>
      </c>
      <c r="H35" s="31">
        <v>41306</v>
      </c>
      <c r="I35">
        <v>1514.6800539999999</v>
      </c>
      <c r="J35" s="14">
        <f t="shared" si="2"/>
        <v>0.14243915454268086</v>
      </c>
      <c r="K35" s="33"/>
      <c r="L35" s="6">
        <v>911.10998500000005</v>
      </c>
      <c r="M35" s="14">
        <f t="shared" si="3"/>
        <v>8.0090093012958441E-2</v>
      </c>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row>
    <row r="36" spans="1:38" x14ac:dyDescent="0.25">
      <c r="A36" s="31">
        <v>42152</v>
      </c>
      <c r="B36">
        <v>2120.790039</v>
      </c>
      <c r="C36" s="14">
        <f t="shared" si="0"/>
        <v>7.5059972137918596E-3</v>
      </c>
      <c r="D36" s="33"/>
      <c r="E36" s="6">
        <v>1253.099976</v>
      </c>
      <c r="F36" s="14">
        <f t="shared" si="1"/>
        <v>-1.5555069232994212E-2</v>
      </c>
      <c r="H36" s="31">
        <v>41276</v>
      </c>
      <c r="I36">
        <v>1498.1099850000001</v>
      </c>
      <c r="J36" s="14">
        <f t="shared" si="2"/>
        <v>0.12875786812584056</v>
      </c>
      <c r="K36" s="33"/>
      <c r="L36" s="6">
        <v>902.09002699999996</v>
      </c>
      <c r="M36" s="14">
        <f t="shared" si="3"/>
        <v>9.5500654385806127E-2</v>
      </c>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row>
    <row r="37" spans="1:38" x14ac:dyDescent="0.25">
      <c r="A37" s="31">
        <v>42151</v>
      </c>
      <c r="B37">
        <v>2123.4799800000001</v>
      </c>
      <c r="C37" s="14">
        <f t="shared" si="0"/>
        <v>7.9986034262478078E-3</v>
      </c>
      <c r="D37" s="33"/>
      <c r="E37" s="6">
        <v>1254.3599850000001</v>
      </c>
      <c r="F37" s="14">
        <f t="shared" si="1"/>
        <v>-1.6458220406160851E-2</v>
      </c>
      <c r="H37" s="31">
        <v>41246</v>
      </c>
      <c r="I37">
        <v>1426.1899410000001</v>
      </c>
      <c r="J37" s="14">
        <f t="shared" si="2"/>
        <v>0.10890892494055349</v>
      </c>
      <c r="K37" s="33"/>
      <c r="L37" s="6">
        <v>849.34997599999997</v>
      </c>
      <c r="M37" s="14">
        <f t="shared" si="3"/>
        <v>8.7167969280000035E-2</v>
      </c>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row>
    <row r="38" spans="1:38" x14ac:dyDescent="0.25">
      <c r="A38" s="31">
        <v>42150</v>
      </c>
      <c r="B38">
        <v>2104.1999510000001</v>
      </c>
      <c r="C38" s="14">
        <f t="shared" si="0"/>
        <v>3.9887885759346542E-3</v>
      </c>
      <c r="D38" s="33"/>
      <c r="E38" s="6">
        <v>1238.76001</v>
      </c>
      <c r="F38" s="14">
        <f t="shared" si="1"/>
        <v>-2.1013922238380056E-2</v>
      </c>
      <c r="H38" s="31">
        <v>41214</v>
      </c>
      <c r="I38">
        <v>1416.1800539999999</v>
      </c>
      <c r="J38" s="14">
        <f t="shared" si="2"/>
        <v>0.12606154154533633</v>
      </c>
      <c r="K38" s="33"/>
      <c r="L38" s="6">
        <v>821.919983</v>
      </c>
      <c r="M38" s="14">
        <f t="shared" si="3"/>
        <v>4.8835523292219074E-2</v>
      </c>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row>
    <row r="39" spans="1:38" x14ac:dyDescent="0.25">
      <c r="A39" s="31">
        <v>42146</v>
      </c>
      <c r="B39">
        <v>2126.0600589999999</v>
      </c>
      <c r="C39" s="14">
        <f t="shared" si="0"/>
        <v>1.6072283466072923E-2</v>
      </c>
      <c r="D39" s="33"/>
      <c r="E39" s="6">
        <v>1252.219971</v>
      </c>
      <c r="F39" s="14">
        <f t="shared" si="1"/>
        <v>-1.0564239097325512E-2</v>
      </c>
      <c r="H39" s="31">
        <v>41183</v>
      </c>
      <c r="I39">
        <v>1412.160034</v>
      </c>
      <c r="J39" s="14">
        <f t="shared" si="2"/>
        <v>0.1961881965073724</v>
      </c>
      <c r="K39" s="33"/>
      <c r="L39" s="6">
        <v>818.72997999999995</v>
      </c>
      <c r="M39" s="14">
        <f t="shared" si="3"/>
        <v>0.12616053250766113</v>
      </c>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row>
    <row r="40" spans="1:38" x14ac:dyDescent="0.25">
      <c r="A40" s="31">
        <v>42145</v>
      </c>
      <c r="B40">
        <v>2130.820068</v>
      </c>
      <c r="C40" s="14">
        <f t="shared" si="0"/>
        <v>1.3681820781886733E-2</v>
      </c>
      <c r="D40" s="33"/>
      <c r="E40" s="6">
        <v>1256.73999</v>
      </c>
      <c r="F40" s="14">
        <f t="shared" si="1"/>
        <v>-6.349004066367625E-3</v>
      </c>
      <c r="H40" s="31">
        <v>41156</v>
      </c>
      <c r="I40">
        <v>1440.670044</v>
      </c>
      <c r="J40" s="14">
        <f t="shared" si="2"/>
        <v>0.21754308590214255</v>
      </c>
      <c r="K40" s="33"/>
      <c r="L40" s="6">
        <v>837.45001200000002</v>
      </c>
      <c r="M40" s="14">
        <f t="shared" si="3"/>
        <v>0.19065904681284884</v>
      </c>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row>
    <row r="41" spans="1:38" x14ac:dyDescent="0.25">
      <c r="A41" s="31">
        <v>42144</v>
      </c>
      <c r="B41">
        <v>2125.8500979999999</v>
      </c>
      <c r="C41" s="14">
        <f t="shared" si="0"/>
        <v>1.6579236185975343E-2</v>
      </c>
      <c r="D41" s="33"/>
      <c r="E41" s="6">
        <v>1257.73999</v>
      </c>
      <c r="F41" s="14">
        <f t="shared" si="1"/>
        <v>-1.0880661866882191E-3</v>
      </c>
      <c r="H41" s="31">
        <v>41122</v>
      </c>
      <c r="I41">
        <v>1406.579956</v>
      </c>
      <c r="J41" s="14">
        <f t="shared" si="2"/>
        <v>0.2325447041663955</v>
      </c>
      <c r="K41" s="33"/>
      <c r="L41" s="6">
        <v>812.09002699999996</v>
      </c>
      <c r="M41" s="14">
        <f t="shared" si="3"/>
        <v>0.20106783947700535</v>
      </c>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row>
    <row r="42" spans="1:38" x14ac:dyDescent="0.25">
      <c r="A42" s="31">
        <v>42143</v>
      </c>
      <c r="B42">
        <v>2127.830078</v>
      </c>
      <c r="C42" s="14">
        <f t="shared" si="0"/>
        <v>2.2061663942573029E-2</v>
      </c>
      <c r="D42" s="33"/>
      <c r="E42" s="6">
        <v>1255.660034</v>
      </c>
      <c r="F42" s="14">
        <f t="shared" si="1"/>
        <v>-5.5831720804806473E-3</v>
      </c>
      <c r="H42" s="31">
        <v>41092</v>
      </c>
      <c r="I42">
        <v>1379.3199460000001</v>
      </c>
      <c r="J42" s="14">
        <f t="shared" si="2"/>
        <v>0.31447686031751876</v>
      </c>
      <c r="K42" s="33"/>
      <c r="L42" s="6">
        <v>786.94000200000005</v>
      </c>
      <c r="M42" s="14">
        <f t="shared" si="3"/>
        <v>0.3070790363321898</v>
      </c>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row>
    <row r="43" spans="1:38" x14ac:dyDescent="0.25">
      <c r="A43" s="31">
        <v>42142</v>
      </c>
      <c r="B43">
        <v>2129.1999510000001</v>
      </c>
      <c r="C43" s="14">
        <f t="shared" si="0"/>
        <v>2.5463134961145606E-2</v>
      </c>
      <c r="D43" s="10"/>
      <c r="E43" s="6">
        <v>1257.5200199999999</v>
      </c>
      <c r="F43" s="14">
        <f t="shared" si="1"/>
        <v>3.3191062821427142E-3</v>
      </c>
      <c r="H43" s="31">
        <v>41061</v>
      </c>
      <c r="I43">
        <v>1362.160034</v>
      </c>
      <c r="J43" s="14">
        <f t="shared" si="2"/>
        <v>0.23652874335211505</v>
      </c>
      <c r="K43" s="10"/>
      <c r="L43" s="6">
        <v>798.48999000000003</v>
      </c>
      <c r="M43" s="14">
        <f t="shared" si="3"/>
        <v>0.22676638387208947</v>
      </c>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row>
    <row r="44" spans="1:38" x14ac:dyDescent="0.25">
      <c r="A44" s="31">
        <v>42139</v>
      </c>
      <c r="B44">
        <v>2122.7299800000001</v>
      </c>
      <c r="C44" s="14">
        <f t="shared" si="0"/>
        <v>2.023909249744138E-2</v>
      </c>
      <c r="D44" s="10"/>
      <c r="E44" s="6">
        <v>1243.9499510000001</v>
      </c>
      <c r="F44" s="14">
        <f t="shared" si="1"/>
        <v>-1.3161095631013087E-2</v>
      </c>
      <c r="H44" s="31">
        <v>41030</v>
      </c>
      <c r="I44">
        <v>1310.329956</v>
      </c>
      <c r="J44" s="14">
        <f t="shared" si="2"/>
        <v>0.27128872872123133</v>
      </c>
      <c r="K44" s="10"/>
      <c r="L44" s="6">
        <v>761.82000700000003</v>
      </c>
      <c r="M44" s="14">
        <f t="shared" si="3"/>
        <v>0.24993030156245877</v>
      </c>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row>
    <row r="45" spans="1:38" x14ac:dyDescent="0.25">
      <c r="A45" s="31">
        <v>42138</v>
      </c>
      <c r="B45">
        <v>2121.1000979999999</v>
      </c>
      <c r="C45" s="14">
        <f t="shared" si="0"/>
        <v>2.6193123244538707E-2</v>
      </c>
      <c r="D45" s="10"/>
      <c r="E45" s="6">
        <v>1245.1099850000001</v>
      </c>
      <c r="F45" s="14">
        <f t="shared" si="1"/>
        <v>-8.401994739286156E-3</v>
      </c>
      <c r="H45" s="31">
        <v>41001</v>
      </c>
      <c r="I45">
        <v>1397.910034</v>
      </c>
      <c r="J45" s="14">
        <f t="shared" si="2"/>
        <v>0.28318079545061359</v>
      </c>
      <c r="K45" s="10"/>
      <c r="L45" s="6">
        <v>816.88000499999998</v>
      </c>
      <c r="M45" s="14">
        <f t="shared" si="3"/>
        <v>0.23468512193025615</v>
      </c>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row>
    <row r="46" spans="1:38" x14ac:dyDescent="0.25">
      <c r="A46" s="31">
        <v>42137</v>
      </c>
      <c r="B46">
        <v>2098.4799800000001</v>
      </c>
      <c r="C46" s="14">
        <f t="shared" si="0"/>
        <v>1.8832950643613344E-2</v>
      </c>
      <c r="D46" s="10"/>
      <c r="E46" s="6">
        <v>1232.280029</v>
      </c>
      <c r="F46" s="14">
        <f t="shared" si="1"/>
        <v>-1.5522711015639179E-2</v>
      </c>
      <c r="H46" s="31">
        <v>40969</v>
      </c>
      <c r="I46">
        <v>1408.469971</v>
      </c>
      <c r="J46" s="14">
        <f t="shared" si="2"/>
        <v>0.18688961820398542</v>
      </c>
      <c r="K46" s="10"/>
      <c r="L46" s="6">
        <v>830.29998799999998</v>
      </c>
      <c r="M46" s="14">
        <f t="shared" si="3"/>
        <v>0.15866594447108939</v>
      </c>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row>
    <row r="47" spans="1:38" x14ac:dyDescent="0.25">
      <c r="A47" s="31">
        <v>42136</v>
      </c>
      <c r="B47">
        <v>2099.1201169999999</v>
      </c>
      <c r="C47" s="14">
        <f t="shared" si="0"/>
        <v>1.510245980974001E-2</v>
      </c>
      <c r="D47" s="10"/>
      <c r="E47" s="6">
        <v>1233.130005</v>
      </c>
      <c r="F47" s="14">
        <f t="shared" si="1"/>
        <v>-1.5677270916811925E-2</v>
      </c>
      <c r="H47" s="31">
        <v>40940</v>
      </c>
      <c r="I47">
        <v>1365.6800539999999</v>
      </c>
      <c r="J47" s="14">
        <f t="shared" si="2"/>
        <v>0.16781679188826448</v>
      </c>
      <c r="K47" s="10"/>
      <c r="L47" s="6">
        <v>810.94000200000005</v>
      </c>
      <c r="M47" s="14">
        <f t="shared" si="3"/>
        <v>0.19494869750643873</v>
      </c>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row>
    <row r="48" spans="1:38" x14ac:dyDescent="0.25">
      <c r="A48" s="31">
        <v>42135</v>
      </c>
      <c r="B48">
        <v>2105.330078</v>
      </c>
      <c r="C48" s="14">
        <f t="shared" si="0"/>
        <v>9.1504755404481219E-3</v>
      </c>
      <c r="D48" s="10"/>
      <c r="E48" s="6">
        <v>1235.829956</v>
      </c>
      <c r="F48" s="14">
        <f t="shared" si="1"/>
        <v>-1.7467079141447739E-2</v>
      </c>
      <c r="H48" s="31">
        <v>40911</v>
      </c>
      <c r="I48">
        <v>1312.410034</v>
      </c>
      <c r="J48" s="14">
        <f t="shared" si="2"/>
        <v>0.18824982198344764</v>
      </c>
      <c r="K48" s="10"/>
      <c r="L48" s="6">
        <v>792.82000700000003</v>
      </c>
      <c r="M48" s="14">
        <f t="shared" si="3"/>
        <v>0.26132749383138454</v>
      </c>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row>
    <row r="49" spans="1:38" x14ac:dyDescent="0.25">
      <c r="A49" s="31">
        <v>42132</v>
      </c>
      <c r="B49">
        <v>2116.1000979999999</v>
      </c>
      <c r="C49" s="14">
        <f t="shared" si="0"/>
        <v>2.67246690791485E-2</v>
      </c>
      <c r="D49" s="10"/>
      <c r="E49" s="6">
        <v>1234.9300539999999</v>
      </c>
      <c r="F49" s="14">
        <f t="shared" si="1"/>
        <v>-4.4178778386115836E-3</v>
      </c>
      <c r="H49" s="31">
        <v>40878</v>
      </c>
      <c r="I49">
        <v>1257.599976</v>
      </c>
      <c r="J49" s="14">
        <f t="shared" si="2"/>
        <v>0.17109145600068643</v>
      </c>
      <c r="K49" s="10"/>
      <c r="L49" s="6">
        <v>740.919983</v>
      </c>
      <c r="M49" s="14">
        <f t="shared" si="3"/>
        <v>0.23068236342271597</v>
      </c>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row>
    <row r="50" spans="1:38" x14ac:dyDescent="0.25">
      <c r="A50" s="31">
        <v>42131</v>
      </c>
      <c r="B50">
        <v>2088</v>
      </c>
      <c r="C50" s="14">
        <f t="shared" si="0"/>
        <v>1.549016342097409E-2</v>
      </c>
      <c r="D50" s="10"/>
      <c r="E50" s="6">
        <v>1225.540039</v>
      </c>
      <c r="F50" s="14">
        <f t="shared" si="1"/>
        <v>-5.2353923752254117E-3</v>
      </c>
      <c r="H50" s="31">
        <v>40848</v>
      </c>
      <c r="I50">
        <v>1246.959961</v>
      </c>
      <c r="J50" s="14">
        <f t="shared" si="2"/>
        <v>0.11824947344452275</v>
      </c>
      <c r="K50" s="10"/>
      <c r="L50" s="6">
        <v>737.419983</v>
      </c>
      <c r="M50" s="14">
        <f t="shared" si="3"/>
        <v>0.17913616353468642</v>
      </c>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row>
    <row r="51" spans="1:38" x14ac:dyDescent="0.25">
      <c r="A51" s="31">
        <v>42130</v>
      </c>
      <c r="B51">
        <v>2080.1499020000001</v>
      </c>
      <c r="C51" s="14">
        <f t="shared" si="0"/>
        <v>9.2670495843938383E-3</v>
      </c>
      <c r="D51" s="10"/>
      <c r="E51" s="6">
        <v>1219.3599850000001</v>
      </c>
      <c r="F51" s="14">
        <f t="shared" si="1"/>
        <v>-1.1743721912590099E-2</v>
      </c>
      <c r="H51" s="31">
        <v>40819</v>
      </c>
      <c r="I51">
        <v>1253.3000489999999</v>
      </c>
      <c r="J51" s="14">
        <f t="shared" si="2"/>
        <v>0.14390811065821429</v>
      </c>
      <c r="K51" s="10"/>
      <c r="L51" s="6">
        <v>741.05999799999995</v>
      </c>
      <c r="M51" s="14">
        <f t="shared" si="3"/>
        <v>0.27828475939781483</v>
      </c>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row>
    <row r="52" spans="1:38" x14ac:dyDescent="0.25">
      <c r="A52" s="31">
        <v>42129</v>
      </c>
      <c r="B52">
        <v>2089.459961</v>
      </c>
      <c r="C52" s="14">
        <f t="shared" si="0"/>
        <v>-9.7539517092992689E-4</v>
      </c>
      <c r="D52" s="10"/>
      <c r="E52" s="6">
        <v>1215.420044</v>
      </c>
      <c r="F52" s="14">
        <f t="shared" si="1"/>
        <v>-3.8022508415682221E-2</v>
      </c>
      <c r="H52" s="31">
        <v>40787</v>
      </c>
      <c r="I52">
        <v>1131.420044</v>
      </c>
      <c r="J52" s="14">
        <f t="shared" si="2"/>
        <v>9.1904099076753898E-2</v>
      </c>
      <c r="K52" s="10"/>
      <c r="L52" s="6">
        <v>644.15997300000004</v>
      </c>
      <c r="M52" s="14">
        <f t="shared" si="3"/>
        <v>0.14462382519950157</v>
      </c>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row>
    <row r="53" spans="1:38" x14ac:dyDescent="0.25">
      <c r="A53" s="31">
        <v>42128</v>
      </c>
      <c r="B53">
        <v>2114.48999</v>
      </c>
      <c r="C53" s="14">
        <f t="shared" si="0"/>
        <v>4.7851989494709368E-3</v>
      </c>
      <c r="D53" s="10"/>
      <c r="E53" s="6">
        <v>1233.219971</v>
      </c>
      <c r="F53" s="14">
        <f t="shared" si="1"/>
        <v>-2.4898981561828681E-2</v>
      </c>
      <c r="H53" s="31">
        <v>40756</v>
      </c>
      <c r="I53">
        <v>1218.8900149999999</v>
      </c>
      <c r="J53" s="14">
        <f t="shared" si="2"/>
        <v>0.15307267731410845</v>
      </c>
      <c r="K53" s="10"/>
      <c r="L53" s="6">
        <v>726.80999799999995</v>
      </c>
      <c r="M53" s="14">
        <f t="shared" si="3"/>
        <v>0.2027701779302058</v>
      </c>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row>
    <row r="54" spans="1:38" x14ac:dyDescent="0.25">
      <c r="A54" s="31">
        <v>42125</v>
      </c>
      <c r="B54">
        <v>2108.290039</v>
      </c>
      <c r="C54" s="14">
        <f t="shared" si="0"/>
        <v>9.0100560300898636E-5</v>
      </c>
      <c r="D54" s="10"/>
      <c r="E54" s="6">
        <v>1228.1099850000001</v>
      </c>
      <c r="F54" s="14">
        <f t="shared" si="1"/>
        <v>-3.0212347221634794E-2</v>
      </c>
      <c r="H54" s="31">
        <v>40725</v>
      </c>
      <c r="I54">
        <v>1292.280029</v>
      </c>
      <c r="J54" s="14">
        <f t="shared" si="2"/>
        <v>0.26617157740477149</v>
      </c>
      <c r="K54" s="10"/>
      <c r="L54" s="6">
        <v>797.03002900000001</v>
      </c>
      <c r="M54" s="14">
        <f t="shared" si="3"/>
        <v>0.39323862332814108</v>
      </c>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row>
    <row r="55" spans="1:38" x14ac:dyDescent="0.25">
      <c r="A55" s="31">
        <v>42124</v>
      </c>
      <c r="B55">
        <v>2085.51001</v>
      </c>
      <c r="C55" s="14">
        <f t="shared" si="0"/>
        <v>-1.7996764247830699E-3</v>
      </c>
      <c r="D55" s="10"/>
      <c r="E55" s="6">
        <v>1220.130005</v>
      </c>
      <c r="F55" s="14">
        <f t="shared" si="1"/>
        <v>-2.7676378572227822E-2</v>
      </c>
      <c r="H55" s="31">
        <v>40695</v>
      </c>
      <c r="I55">
        <v>1320.6400149999999</v>
      </c>
      <c r="J55" s="14">
        <f t="shared" si="2"/>
        <v>0.33738409056151197</v>
      </c>
      <c r="K55" s="10"/>
      <c r="L55" s="6">
        <v>827.42999299999997</v>
      </c>
      <c r="M55" s="14">
        <f t="shared" si="3"/>
        <v>0.48628542742490821</v>
      </c>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row>
    <row r="56" spans="1:38" x14ac:dyDescent="0.25">
      <c r="A56" s="31">
        <v>42123</v>
      </c>
      <c r="B56">
        <v>2106.8500979999999</v>
      </c>
      <c r="C56" s="14">
        <f t="shared" si="0"/>
        <v>3.5008802095737312E-3</v>
      </c>
      <c r="D56" s="10"/>
      <c r="E56" s="6">
        <v>1246.9499510000001</v>
      </c>
      <c r="F56" s="14">
        <f t="shared" si="1"/>
        <v>-4.144954987322147E-3</v>
      </c>
      <c r="H56" s="31">
        <v>40665</v>
      </c>
      <c r="I56">
        <v>1345.1999510000001</v>
      </c>
      <c r="J56" s="14">
        <f t="shared" si="2"/>
        <v>0.46325538523823284</v>
      </c>
      <c r="K56" s="10"/>
      <c r="L56" s="6">
        <v>848.29998799999998</v>
      </c>
      <c r="M56" s="14">
        <f t="shared" si="3"/>
        <v>0.6689619691291453</v>
      </c>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row>
    <row r="57" spans="1:38" x14ac:dyDescent="0.25">
      <c r="A57" s="31">
        <v>42122</v>
      </c>
      <c r="B57">
        <v>2114.76001</v>
      </c>
      <c r="C57" s="14">
        <f t="shared" si="0"/>
        <v>1.9515195843405664E-2</v>
      </c>
      <c r="D57" s="10"/>
      <c r="E57" s="6">
        <v>1259.3599850000001</v>
      </c>
      <c r="F57" s="14">
        <f t="shared" si="1"/>
        <v>1.3789721127162036E-2</v>
      </c>
      <c r="H57" s="31">
        <v>40634</v>
      </c>
      <c r="I57">
        <v>1363.6099850000001</v>
      </c>
      <c r="J57" s="14">
        <f t="shared" si="2"/>
        <v>0.48357155900779714</v>
      </c>
      <c r="K57" s="10"/>
      <c r="L57" s="6">
        <v>865.28997800000002</v>
      </c>
      <c r="M57" s="14">
        <f t="shared" si="3"/>
        <v>0.7251285944947401</v>
      </c>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row>
    <row r="58" spans="1:38" x14ac:dyDescent="0.25">
      <c r="A58" s="31">
        <v>42121</v>
      </c>
      <c r="B58">
        <v>2108.919922</v>
      </c>
      <c r="C58" s="14">
        <f t="shared" si="0"/>
        <v>1.3324099090482822E-2</v>
      </c>
      <c r="D58" s="10"/>
      <c r="E58" s="6">
        <v>1252.6999510000001</v>
      </c>
      <c r="F58" s="14">
        <f t="shared" si="1"/>
        <v>1.0421140603806389E-2</v>
      </c>
      <c r="H58" s="31">
        <v>40603</v>
      </c>
      <c r="I58">
        <v>1325.829956</v>
      </c>
      <c r="J58" s="14">
        <f t="shared" si="2"/>
        <v>0.51903616942756425</v>
      </c>
      <c r="K58" s="10"/>
      <c r="L58" s="6">
        <v>843.54998799999998</v>
      </c>
      <c r="M58" s="14">
        <f t="shared" si="3"/>
        <v>0.73014601579352689</v>
      </c>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row>
    <row r="59" spans="1:38" x14ac:dyDescent="0.25">
      <c r="A59" s="31">
        <v>42118</v>
      </c>
      <c r="B59">
        <v>2117.6899410000001</v>
      </c>
      <c r="C59" s="14">
        <f t="shared" si="0"/>
        <v>3.1309068894657122E-2</v>
      </c>
      <c r="D59" s="10"/>
      <c r="E59" s="6">
        <v>1267.540039</v>
      </c>
      <c r="F59" s="14">
        <f t="shared" si="1"/>
        <v>2.8730520532603609E-2</v>
      </c>
      <c r="H59" s="31">
        <v>40575</v>
      </c>
      <c r="I59">
        <v>1327.219971</v>
      </c>
      <c r="J59" s="14">
        <f t="shared" si="2"/>
        <v>0.66345392020914384</v>
      </c>
      <c r="K59" s="10"/>
      <c r="L59" s="6">
        <v>823.45001200000002</v>
      </c>
      <c r="M59" s="14">
        <f t="shared" si="3"/>
        <v>0.94784154228267292</v>
      </c>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row>
    <row r="60" spans="1:38" x14ac:dyDescent="0.25">
      <c r="A60" s="31">
        <v>42117</v>
      </c>
      <c r="B60">
        <v>2112.929932</v>
      </c>
      <c r="C60" s="14">
        <f t="shared" si="0"/>
        <v>2.2740135102140124E-2</v>
      </c>
      <c r="D60" s="10"/>
      <c r="E60" s="6">
        <v>1271.540039</v>
      </c>
      <c r="F60" s="14">
        <f t="shared" si="1"/>
        <v>2.8221651876597198E-2</v>
      </c>
      <c r="H60" s="31">
        <v>40546</v>
      </c>
      <c r="I60">
        <v>1286.119995</v>
      </c>
      <c r="J60" s="14">
        <f t="shared" si="2"/>
        <v>0.749608820362897</v>
      </c>
      <c r="K60" s="10"/>
      <c r="L60" s="6">
        <v>781.25</v>
      </c>
      <c r="M60" s="14">
        <f t="shared" si="3"/>
        <v>1.0082515605644109</v>
      </c>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row>
    <row r="61" spans="1:38" x14ac:dyDescent="0.25">
      <c r="A61" s="31">
        <v>42116</v>
      </c>
      <c r="B61">
        <v>2107.959961</v>
      </c>
      <c r="C61" s="14">
        <f t="shared" si="0"/>
        <v>3.3192159418461431E-2</v>
      </c>
      <c r="D61" s="10"/>
      <c r="E61" s="6">
        <v>1265.4799800000001</v>
      </c>
      <c r="F61" s="14">
        <f t="shared" si="1"/>
        <v>4.0879065138846871E-2</v>
      </c>
      <c r="H61" s="31">
        <v>40513</v>
      </c>
      <c r="I61">
        <v>1257.6400149999999</v>
      </c>
      <c r="J61" s="14">
        <f t="shared" si="2"/>
        <v>0.52278782315355854</v>
      </c>
      <c r="K61" s="10"/>
      <c r="L61" s="6">
        <v>783.65002400000003</v>
      </c>
      <c r="M61" s="14">
        <f t="shared" si="3"/>
        <v>0.76684784742147749</v>
      </c>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row>
    <row r="62" spans="1:38" x14ac:dyDescent="0.25">
      <c r="A62" s="31">
        <v>42115</v>
      </c>
      <c r="B62">
        <v>2097.290039</v>
      </c>
      <c r="C62" s="14">
        <f t="shared" si="0"/>
        <v>2.599111816897981E-2</v>
      </c>
      <c r="D62" s="10"/>
      <c r="E62" s="6">
        <v>1264.150024</v>
      </c>
      <c r="F62" s="14">
        <f t="shared" si="1"/>
        <v>4.6074833745289645E-2</v>
      </c>
      <c r="H62" s="31">
        <v>40483</v>
      </c>
      <c r="I62">
        <v>1180.5500489999999</v>
      </c>
      <c r="J62" s="14">
        <f t="shared" si="2"/>
        <v>0.3070025452532521</v>
      </c>
      <c r="K62" s="10"/>
      <c r="L62" s="6">
        <v>727.01000999999997</v>
      </c>
      <c r="M62" s="14">
        <f t="shared" si="3"/>
        <v>0.45562116835027711</v>
      </c>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row>
    <row r="63" spans="1:38" x14ac:dyDescent="0.25">
      <c r="A63" s="31">
        <v>42114</v>
      </c>
      <c r="B63">
        <v>2100.3999020000001</v>
      </c>
      <c r="C63" s="14">
        <f t="shared" si="0"/>
        <v>1.0084480211281388E-2</v>
      </c>
      <c r="D63" s="10"/>
      <c r="E63" s="6">
        <v>1264.920044</v>
      </c>
      <c r="F63" s="14">
        <f t="shared" si="1"/>
        <v>3.3777718965047443E-2</v>
      </c>
      <c r="H63" s="31">
        <v>40452</v>
      </c>
      <c r="I63">
        <v>1183.26001</v>
      </c>
      <c r="J63" s="14">
        <f t="shared" si="2"/>
        <v>0.32024906632429984</v>
      </c>
      <c r="K63" s="10"/>
      <c r="L63" s="6">
        <v>703.34997599999997</v>
      </c>
      <c r="M63" s="14">
        <f t="shared" si="3"/>
        <v>0.48655779198891036</v>
      </c>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row>
    <row r="64" spans="1:38" x14ac:dyDescent="0.25">
      <c r="A64" s="31">
        <v>42111</v>
      </c>
      <c r="B64">
        <v>2081.179932</v>
      </c>
      <c r="C64" s="14">
        <f t="shared" si="0"/>
        <v>4.7893175903106489E-3</v>
      </c>
      <c r="D64" s="10"/>
      <c r="E64" s="6">
        <v>1251.8599850000001</v>
      </c>
      <c r="F64" s="14">
        <f t="shared" si="1"/>
        <v>2.8204846274314299E-2</v>
      </c>
      <c r="H64" s="31">
        <v>40422</v>
      </c>
      <c r="I64">
        <v>1141.1999510000001</v>
      </c>
      <c r="J64" s="14">
        <f t="shared" si="2"/>
        <v>0.17801285264516142</v>
      </c>
      <c r="K64" s="10"/>
      <c r="L64" s="6">
        <v>676.14001499999995</v>
      </c>
      <c r="M64" s="14">
        <f t="shared" si="3"/>
        <v>0.25788805968566519</v>
      </c>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row>
    <row r="65" spans="1:38" x14ac:dyDescent="0.25">
      <c r="A65" s="31">
        <v>42110</v>
      </c>
      <c r="B65">
        <v>2104.98999</v>
      </c>
      <c r="C65" s="14">
        <f t="shared" si="0"/>
        <v>1.879997966093061E-3</v>
      </c>
      <c r="D65" s="10"/>
      <c r="E65" s="6">
        <v>1272.900024</v>
      </c>
      <c r="F65" s="14">
        <f t="shared" si="1"/>
        <v>3.1264401289303745E-2</v>
      </c>
      <c r="H65" s="31">
        <v>40392</v>
      </c>
      <c r="I65">
        <v>1049.329956</v>
      </c>
      <c r="J65" s="14">
        <f t="shared" si="2"/>
        <v>-0.10033782923374213</v>
      </c>
      <c r="K65" s="10"/>
      <c r="L65" s="6">
        <v>602.05999799999995</v>
      </c>
      <c r="M65" s="14">
        <f t="shared" si="3"/>
        <v>-0.11407048038612366</v>
      </c>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row>
    <row r="66" spans="1:38" x14ac:dyDescent="0.25">
      <c r="A66" s="31">
        <v>42109</v>
      </c>
      <c r="B66">
        <v>2106.6298830000001</v>
      </c>
      <c r="C66" s="14">
        <f t="shared" si="0"/>
        <v>3.8597751226174815E-3</v>
      </c>
      <c r="D66" s="10"/>
      <c r="E66" s="6">
        <v>1275.349976</v>
      </c>
      <c r="F66" s="14">
        <f t="shared" si="1"/>
        <v>3.6254902964174107E-2</v>
      </c>
      <c r="H66" s="31">
        <v>40360</v>
      </c>
      <c r="I66">
        <v>1101.599976</v>
      </c>
      <c r="J66" s="14">
        <f t="shared" si="2"/>
        <v>-0.14127357967621401</v>
      </c>
      <c r="K66" s="10"/>
      <c r="L66" s="6">
        <v>650.89001499999995</v>
      </c>
      <c r="M66" s="14">
        <f t="shared" si="3"/>
        <v>-0.11982418526031113</v>
      </c>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row>
    <row r="67" spans="1:38" x14ac:dyDescent="0.25">
      <c r="A67" s="31">
        <v>42108</v>
      </c>
      <c r="B67">
        <v>2095.8400879999999</v>
      </c>
      <c r="C67" s="14">
        <f t="shared" si="0"/>
        <v>-5.6646997484195438E-3</v>
      </c>
      <c r="D67" s="10"/>
      <c r="E67" s="6">
        <v>1265.349976</v>
      </c>
      <c r="F67" s="14">
        <f t="shared" si="1"/>
        <v>2.4774017422219519E-2</v>
      </c>
      <c r="H67" s="31">
        <v>40330</v>
      </c>
      <c r="I67">
        <v>1030.709961</v>
      </c>
      <c r="J67" s="14">
        <f t="shared" si="2"/>
        <v>-0.18673960695789893</v>
      </c>
      <c r="K67" s="10"/>
      <c r="L67" s="6">
        <v>609.48999000000003</v>
      </c>
      <c r="M67" s="14">
        <f t="shared" si="3"/>
        <v>-0.14699382390993043</v>
      </c>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row>
    <row r="68" spans="1:38" x14ac:dyDescent="0.25">
      <c r="A68" s="31">
        <v>42107</v>
      </c>
      <c r="B68">
        <v>2092.429932</v>
      </c>
      <c r="C68" s="14">
        <f t="shared" si="0"/>
        <v>-1.1788079787533046E-2</v>
      </c>
      <c r="D68" s="10"/>
      <c r="E68" s="6">
        <v>1265.589966</v>
      </c>
      <c r="F68" s="14">
        <f t="shared" si="1"/>
        <v>1.8485112980980212E-2</v>
      </c>
      <c r="H68" s="31">
        <v>40301</v>
      </c>
      <c r="I68">
        <v>1089.410034</v>
      </c>
      <c r="J68" s="14">
        <f t="shared" si="2"/>
        <v>-0.1488984109375</v>
      </c>
      <c r="K68" s="10"/>
      <c r="L68" s="6">
        <v>661.60998500000005</v>
      </c>
      <c r="M68" s="14">
        <f t="shared" si="3"/>
        <v>-4.0672199486920135E-2</v>
      </c>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row>
    <row r="69" spans="1:38" x14ac:dyDescent="0.25">
      <c r="A69" s="31">
        <v>42104</v>
      </c>
      <c r="B69">
        <v>2102.0600589999999</v>
      </c>
      <c r="C69" s="14">
        <f t="shared" si="0"/>
        <v>-1.1593922546924151E-3</v>
      </c>
      <c r="D69" s="10"/>
      <c r="E69" s="6">
        <v>1264.7700199999999</v>
      </c>
      <c r="F69" s="14">
        <f t="shared" si="1"/>
        <v>2.5458722951988033E-2</v>
      </c>
      <c r="H69" s="31">
        <v>40269</v>
      </c>
      <c r="I69">
        <v>1186.6899410000001</v>
      </c>
      <c r="J69" s="14">
        <f t="shared" si="2"/>
        <v>-0.15259434099103686</v>
      </c>
      <c r="K69" s="10"/>
      <c r="L69" s="6">
        <v>716.59997599999997</v>
      </c>
      <c r="M69" s="14">
        <f t="shared" si="3"/>
        <v>-4.2337162255068117E-2</v>
      </c>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row>
    <row r="70" spans="1:38" x14ac:dyDescent="0.25">
      <c r="A70" s="31">
        <v>42103</v>
      </c>
      <c r="B70">
        <v>2091.179932</v>
      </c>
      <c r="C70" s="14">
        <f t="shared" si="0"/>
        <v>-9.266919702412002E-3</v>
      </c>
      <c r="D70" s="10"/>
      <c r="E70" s="6">
        <v>1259.1099850000001</v>
      </c>
      <c r="F70" s="14">
        <f t="shared" si="1"/>
        <v>1.6140617251179767E-2</v>
      </c>
      <c r="H70" s="31">
        <v>40238</v>
      </c>
      <c r="I70">
        <v>1169.4300539999999</v>
      </c>
      <c r="J70" s="14">
        <f t="shared" si="2"/>
        <v>-0.15600568516241697</v>
      </c>
      <c r="K70" s="10"/>
      <c r="L70" s="6">
        <v>678.64001499999995</v>
      </c>
      <c r="M70" s="14">
        <f t="shared" si="3"/>
        <v>-5.2416959935936092E-2</v>
      </c>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row>
    <row r="71" spans="1:38" x14ac:dyDescent="0.25">
      <c r="A71" s="31">
        <v>42102</v>
      </c>
      <c r="B71">
        <v>2081.8999020000001</v>
      </c>
      <c r="C71" s="14">
        <f t="shared" si="0"/>
        <v>-1.5119356713419352E-2</v>
      </c>
      <c r="D71" s="10"/>
      <c r="E71" s="6">
        <v>1262.709961</v>
      </c>
      <c r="F71" s="14">
        <f t="shared" si="1"/>
        <v>2.2354453515105677E-2</v>
      </c>
      <c r="H71" s="31">
        <v>40210</v>
      </c>
      <c r="I71">
        <v>1104.48999</v>
      </c>
      <c r="J71" s="14">
        <f t="shared" si="2"/>
        <v>-0.1649731375850032</v>
      </c>
      <c r="K71" s="10"/>
      <c r="L71" s="6">
        <v>628.55999799999995</v>
      </c>
      <c r="M71" s="14">
        <f t="shared" si="3"/>
        <v>-8.6355474082167483E-2</v>
      </c>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row>
    <row r="72" spans="1:38" x14ac:dyDescent="0.25">
      <c r="A72" s="31">
        <v>42101</v>
      </c>
      <c r="B72">
        <v>2076.330078</v>
      </c>
      <c r="C72" s="14">
        <f t="shared" ref="C72:C135" si="4">B72/B101-1</f>
        <v>-1.8506392104925551E-2</v>
      </c>
      <c r="D72" s="10"/>
      <c r="E72" s="6">
        <v>1253.3599850000001</v>
      </c>
      <c r="F72" s="14">
        <f t="shared" ref="F72:F135" si="5">E72/E101-1</f>
        <v>1.5705283160266426E-2</v>
      </c>
      <c r="H72" s="31">
        <v>40182</v>
      </c>
      <c r="I72">
        <v>1073.869995</v>
      </c>
      <c r="J72" s="14">
        <f t="shared" ref="J72:J126" si="6">I72/I95-1</f>
        <v>-0.19296123568174006</v>
      </c>
      <c r="K72" s="10"/>
      <c r="L72" s="6">
        <v>602.03997800000002</v>
      </c>
      <c r="M72" s="14">
        <f t="shared" ref="M72:M126" si="7">L72/L95-1</f>
        <v>-0.12262090975887718</v>
      </c>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row>
    <row r="73" spans="1:38" x14ac:dyDescent="0.25">
      <c r="A73" s="31">
        <v>42100</v>
      </c>
      <c r="B73">
        <v>2080.6201169999999</v>
      </c>
      <c r="C73" s="14">
        <f t="shared" si="4"/>
        <v>-1.376515467484507E-2</v>
      </c>
      <c r="D73" s="10"/>
      <c r="E73" s="6">
        <v>1260.540039</v>
      </c>
      <c r="F73" s="14">
        <f t="shared" si="5"/>
        <v>2.3306855674485538E-2</v>
      </c>
      <c r="H73" s="31">
        <v>40148</v>
      </c>
      <c r="I73">
        <v>1115.099976</v>
      </c>
      <c r="J73" s="14">
        <f t="shared" si="6"/>
        <v>-0.19110664367326136</v>
      </c>
      <c r="K73" s="10"/>
      <c r="L73" s="6">
        <v>625.39001499999995</v>
      </c>
      <c r="M73" s="14">
        <f t="shared" si="7"/>
        <v>-0.12324404104714504</v>
      </c>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row>
    <row r="74" spans="1:38" x14ac:dyDescent="0.25">
      <c r="A74" s="31">
        <v>42096</v>
      </c>
      <c r="B74">
        <v>2066.959961</v>
      </c>
      <c r="C74" s="14">
        <f t="shared" si="4"/>
        <v>-2.0537405579143742E-2</v>
      </c>
      <c r="D74" s="10"/>
      <c r="E74" s="6">
        <v>1255.660034</v>
      </c>
      <c r="F74" s="14">
        <f t="shared" si="5"/>
        <v>1.9378298447175535E-2</v>
      </c>
      <c r="H74" s="31">
        <v>40119</v>
      </c>
      <c r="I74">
        <v>1095.630005</v>
      </c>
      <c r="J74" s="14">
        <f t="shared" si="6"/>
        <v>-0.25384100888584216</v>
      </c>
      <c r="K74" s="10"/>
      <c r="L74" s="6">
        <v>579.72997999999995</v>
      </c>
      <c r="M74" s="14">
        <f t="shared" si="7"/>
        <v>-0.24320201812871756</v>
      </c>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row>
    <row r="75" spans="1:38" x14ac:dyDescent="0.25">
      <c r="A75" s="31">
        <v>42095</v>
      </c>
      <c r="B75">
        <v>2059.6899410000001</v>
      </c>
      <c r="C75" s="14">
        <f t="shared" si="4"/>
        <v>-1.8002818127792364E-2</v>
      </c>
      <c r="D75" s="10"/>
      <c r="E75" s="6">
        <v>1251.709961</v>
      </c>
      <c r="F75" s="14">
        <f t="shared" si="5"/>
        <v>1.9382468048143586E-2</v>
      </c>
      <c r="H75" s="31">
        <v>40087</v>
      </c>
      <c r="I75">
        <v>1036.1899410000001</v>
      </c>
      <c r="J75" s="14">
        <f t="shared" si="6"/>
        <v>-0.30041054153816771</v>
      </c>
      <c r="K75" s="10"/>
      <c r="L75" s="6">
        <v>562.77002000000005</v>
      </c>
      <c r="M75" s="14">
        <f t="shared" si="7"/>
        <v>-0.26700703942568638</v>
      </c>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row>
    <row r="76" spans="1:38" x14ac:dyDescent="0.25">
      <c r="A76" s="31">
        <v>42094</v>
      </c>
      <c r="B76">
        <v>2067.889893</v>
      </c>
      <c r="C76" s="14">
        <f t="shared" si="4"/>
        <v>-1.5140421411619198E-2</v>
      </c>
      <c r="D76" s="10"/>
      <c r="E76" s="6">
        <v>1252.7700199999999</v>
      </c>
      <c r="F76" s="14">
        <f t="shared" si="5"/>
        <v>2.021260636867761E-2</v>
      </c>
      <c r="H76" s="31">
        <v>40057</v>
      </c>
      <c r="I76">
        <v>1057.079956</v>
      </c>
      <c r="J76" s="14">
        <f t="shared" si="6"/>
        <v>-0.31774002982567207</v>
      </c>
      <c r="K76" s="10"/>
      <c r="L76" s="6">
        <v>604.28002900000001</v>
      </c>
      <c r="M76" s="14">
        <f t="shared" si="7"/>
        <v>-0.2702108470758956</v>
      </c>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row>
    <row r="77" spans="1:38" x14ac:dyDescent="0.25">
      <c r="A77" s="31">
        <v>42093</v>
      </c>
      <c r="B77">
        <v>2086.23999</v>
      </c>
      <c r="C77" s="14">
        <f t="shared" si="4"/>
        <v>-6.7132451932707671E-3</v>
      </c>
      <c r="D77" s="10"/>
      <c r="E77" s="6">
        <v>1257.8000489999999</v>
      </c>
      <c r="F77" s="14">
        <f t="shared" si="5"/>
        <v>2.6767160049573802E-2</v>
      </c>
      <c r="H77" s="31">
        <v>40028</v>
      </c>
      <c r="I77">
        <v>1020.619995</v>
      </c>
      <c r="J77" s="14">
        <f t="shared" si="6"/>
        <v>-0.33150810872768954</v>
      </c>
      <c r="K77" s="10"/>
      <c r="L77" s="6">
        <v>572.07000700000003</v>
      </c>
      <c r="M77" s="14">
        <f t="shared" si="7"/>
        <v>-0.28975107272082323</v>
      </c>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row>
    <row r="78" spans="1:38" x14ac:dyDescent="0.25">
      <c r="A78" s="31">
        <v>42090</v>
      </c>
      <c r="B78">
        <v>2061.0200199999999</v>
      </c>
      <c r="C78" s="14">
        <f t="shared" si="4"/>
        <v>-1.7153143396740789E-2</v>
      </c>
      <c r="D78" s="10"/>
      <c r="E78" s="6">
        <v>1240.410034</v>
      </c>
      <c r="F78" s="14">
        <f t="shared" si="5"/>
        <v>1.4127712450321184E-2</v>
      </c>
      <c r="H78" s="31">
        <v>39995</v>
      </c>
      <c r="I78">
        <v>987.47997999999995</v>
      </c>
      <c r="J78" s="14">
        <f t="shared" si="6"/>
        <v>-0.33006330660359506</v>
      </c>
      <c r="K78" s="10"/>
      <c r="L78" s="6">
        <v>556.71002199999998</v>
      </c>
      <c r="M78" s="14">
        <f t="shared" si="7"/>
        <v>-0.29784573249714452</v>
      </c>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row>
    <row r="79" spans="1:38" x14ac:dyDescent="0.25">
      <c r="A79" s="31">
        <v>42089</v>
      </c>
      <c r="B79">
        <v>2056.1499020000001</v>
      </c>
      <c r="C79" s="14">
        <f t="shared" si="4"/>
        <v>-1.5480195314105938E-2</v>
      </c>
      <c r="D79" s="10"/>
      <c r="E79" s="6">
        <v>1231.98999</v>
      </c>
      <c r="F79" s="14">
        <f t="shared" si="5"/>
        <v>1.2924736893539457E-2</v>
      </c>
      <c r="H79" s="31">
        <v>39965</v>
      </c>
      <c r="I79">
        <v>919.32000700000003</v>
      </c>
      <c r="J79" s="14">
        <f t="shared" si="6"/>
        <v>-0.36828217831354759</v>
      </c>
      <c r="K79" s="10"/>
      <c r="L79" s="6">
        <v>508.27999899999998</v>
      </c>
      <c r="M79" s="14">
        <f t="shared" si="7"/>
        <v>-0.3451012700684255</v>
      </c>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row>
    <row r="80" spans="1:38" x14ac:dyDescent="0.25">
      <c r="A80" s="31">
        <v>42088</v>
      </c>
      <c r="B80">
        <v>2061.0500489999999</v>
      </c>
      <c r="C80" s="14">
        <f t="shared" si="4"/>
        <v>-3.6160848018320646E-3</v>
      </c>
      <c r="D80" s="10"/>
      <c r="E80" s="6">
        <v>1233.849976</v>
      </c>
      <c r="F80" s="14">
        <f t="shared" si="5"/>
        <v>2.6881882304346627E-2</v>
      </c>
      <c r="H80" s="31">
        <v>39934</v>
      </c>
      <c r="I80">
        <v>919.14001499999995</v>
      </c>
      <c r="J80" s="14">
        <f t="shared" si="6"/>
        <v>-0.38860542809494147</v>
      </c>
      <c r="K80" s="10"/>
      <c r="L80" s="6">
        <v>501.57998700000002</v>
      </c>
      <c r="M80" s="14">
        <f t="shared" si="7"/>
        <v>-0.39836874201700267</v>
      </c>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row>
    <row r="81" spans="1:38" x14ac:dyDescent="0.25">
      <c r="A81" s="31">
        <v>42087</v>
      </c>
      <c r="B81">
        <v>2091.5</v>
      </c>
      <c r="C81" s="14">
        <f t="shared" si="4"/>
        <v>1.1075133799055559E-2</v>
      </c>
      <c r="D81" s="10"/>
      <c r="E81" s="6">
        <v>1263.459961</v>
      </c>
      <c r="F81" s="14">
        <f t="shared" si="5"/>
        <v>5.0100487287499718E-2</v>
      </c>
      <c r="H81" s="31">
        <v>39904</v>
      </c>
      <c r="I81">
        <v>872.80999799999995</v>
      </c>
      <c r="J81" s="14">
        <f t="shared" si="6"/>
        <v>-0.42976702195766103</v>
      </c>
      <c r="K81" s="10"/>
      <c r="L81" s="6">
        <v>487.55999800000001</v>
      </c>
      <c r="M81" s="14">
        <f t="shared" si="7"/>
        <v>-0.42449066074675346</v>
      </c>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row>
    <row r="82" spans="1:38" x14ac:dyDescent="0.25">
      <c r="A82" s="31">
        <v>42086</v>
      </c>
      <c r="B82">
        <v>2104.419922</v>
      </c>
      <c r="C82" s="14">
        <f t="shared" si="4"/>
        <v>2.8181367580549344E-2</v>
      </c>
      <c r="D82" s="10"/>
      <c r="E82" s="6">
        <v>1264.709961</v>
      </c>
      <c r="F82" s="14">
        <f t="shared" si="5"/>
        <v>5.7600166858505997E-2</v>
      </c>
      <c r="H82" s="31">
        <v>39874</v>
      </c>
      <c r="I82">
        <v>797.86999500000002</v>
      </c>
      <c r="J82" s="14">
        <f t="shared" si="6"/>
        <v>-0.46176056066218474</v>
      </c>
      <c r="K82" s="10"/>
      <c r="L82" s="6">
        <v>422.75</v>
      </c>
      <c r="M82" s="14">
        <f t="shared" si="7"/>
        <v>-0.48101452745976203</v>
      </c>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row>
    <row r="83" spans="1:38" x14ac:dyDescent="0.25">
      <c r="A83" s="31">
        <v>42083</v>
      </c>
      <c r="B83">
        <v>2108.1000979999999</v>
      </c>
      <c r="C83" s="14">
        <f t="shared" si="4"/>
        <v>2.5604911646748496E-2</v>
      </c>
      <c r="D83" s="10"/>
      <c r="E83" s="6">
        <v>1266.369995</v>
      </c>
      <c r="F83" s="14">
        <f t="shared" si="5"/>
        <v>5.0528458821205158E-2</v>
      </c>
      <c r="H83" s="31">
        <v>39846</v>
      </c>
      <c r="I83">
        <v>735.09002699999996</v>
      </c>
      <c r="J83" s="14">
        <f t="shared" si="6"/>
        <v>-0.48264428954271665</v>
      </c>
      <c r="K83" s="10"/>
      <c r="L83" s="6">
        <v>389.01998900000001</v>
      </c>
      <c r="M83" s="14">
        <f t="shared" si="7"/>
        <v>-0.51415621347124829</v>
      </c>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row>
    <row r="84" spans="1:38" x14ac:dyDescent="0.25">
      <c r="A84" s="31">
        <v>42082</v>
      </c>
      <c r="B84">
        <v>2089.2700199999999</v>
      </c>
      <c r="C84" s="14">
        <f t="shared" si="4"/>
        <v>1.2969571078393693E-2</v>
      </c>
      <c r="D84" s="10"/>
      <c r="E84" s="6">
        <v>1254.8599850000001</v>
      </c>
      <c r="F84" s="14">
        <f t="shared" si="5"/>
        <v>3.818122253399725E-2</v>
      </c>
      <c r="H84" s="31">
        <v>39815</v>
      </c>
      <c r="I84">
        <v>825.88000499999998</v>
      </c>
      <c r="J84" s="14">
        <f t="shared" si="6"/>
        <v>-0.41294548222164607</v>
      </c>
      <c r="K84" s="10"/>
      <c r="L84" s="6">
        <v>443.52999899999998</v>
      </c>
      <c r="M84" s="14">
        <f t="shared" si="7"/>
        <v>-0.44090507284868385</v>
      </c>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row>
    <row r="85" spans="1:38" x14ac:dyDescent="0.25">
      <c r="A85" s="31">
        <v>42081</v>
      </c>
      <c r="B85">
        <v>2099.5</v>
      </c>
      <c r="C85" s="14">
        <f t="shared" si="4"/>
        <v>2.8405439951773692E-2</v>
      </c>
      <c r="D85" s="10"/>
      <c r="E85" s="6">
        <v>1252.1400149999999</v>
      </c>
      <c r="F85" s="14">
        <f t="shared" si="5"/>
        <v>5.0946818140957362E-2</v>
      </c>
      <c r="H85" s="31">
        <v>39783</v>
      </c>
      <c r="I85">
        <v>903.25</v>
      </c>
      <c r="J85" s="14">
        <f t="shared" si="6"/>
        <v>-0.37197546565229356</v>
      </c>
      <c r="K85" s="10"/>
      <c r="L85" s="6">
        <v>499.45001200000002</v>
      </c>
      <c r="M85" s="14">
        <f t="shared" si="7"/>
        <v>-0.37595272615298048</v>
      </c>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row>
    <row r="86" spans="1:38" x14ac:dyDescent="0.25">
      <c r="A86" s="31">
        <v>42080</v>
      </c>
      <c r="B86">
        <v>2074.280029</v>
      </c>
      <c r="C86" s="14">
        <f t="shared" si="4"/>
        <v>1.182909501663687E-2</v>
      </c>
      <c r="D86" s="10"/>
      <c r="E86" s="6">
        <v>1242.2299800000001</v>
      </c>
      <c r="F86" s="14">
        <f t="shared" si="5"/>
        <v>3.7794793923046965E-2</v>
      </c>
      <c r="H86" s="31">
        <v>39755</v>
      </c>
      <c r="I86">
        <v>896.23999000000003</v>
      </c>
      <c r="J86" s="14">
        <f t="shared" si="6"/>
        <v>-0.36808858560506186</v>
      </c>
      <c r="K86" s="10"/>
      <c r="L86" s="6">
        <v>473.14001500000001</v>
      </c>
      <c r="M86" s="14">
        <f t="shared" si="7"/>
        <v>-0.39930930703774636</v>
      </c>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row>
    <row r="87" spans="1:38" x14ac:dyDescent="0.25">
      <c r="A87" s="31">
        <v>42079</v>
      </c>
      <c r="B87">
        <v>2081.1899410000001</v>
      </c>
      <c r="C87" s="14">
        <f t="shared" si="4"/>
        <v>2.9858705849820089E-2</v>
      </c>
      <c r="D87" s="10"/>
      <c r="E87" s="6">
        <v>1239.780029</v>
      </c>
      <c r="F87" s="14">
        <f t="shared" si="5"/>
        <v>5.4674157134570134E-2</v>
      </c>
      <c r="H87" s="31">
        <v>39722</v>
      </c>
      <c r="I87">
        <v>968.75</v>
      </c>
      <c r="J87" s="14">
        <f t="shared" si="6"/>
        <v>-0.3083469606236231</v>
      </c>
      <c r="K87" s="10"/>
      <c r="L87" s="6">
        <v>537.52002000000005</v>
      </c>
      <c r="M87" s="14">
        <f t="shared" si="7"/>
        <v>-0.31623667707370806</v>
      </c>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row>
    <row r="88" spans="1:38" x14ac:dyDescent="0.25">
      <c r="A88" s="31">
        <v>42076</v>
      </c>
      <c r="B88">
        <v>2053.3999020000001</v>
      </c>
      <c r="C88" s="14">
        <f t="shared" si="4"/>
        <v>2.9278298283591964E-2</v>
      </c>
      <c r="D88" s="10"/>
      <c r="E88" s="6">
        <v>1232.1400149999999</v>
      </c>
      <c r="F88" s="14">
        <f t="shared" si="5"/>
        <v>5.7276962339513515E-2</v>
      </c>
      <c r="H88" s="31">
        <v>39693</v>
      </c>
      <c r="I88">
        <v>1166.3599850000001</v>
      </c>
      <c r="J88" s="14">
        <f t="shared" si="6"/>
        <v>-0.15354802463048711</v>
      </c>
      <c r="K88" s="10"/>
      <c r="L88" s="6">
        <v>679.580017</v>
      </c>
      <c r="M88" s="14">
        <f t="shared" si="7"/>
        <v>-0.11379167352723485</v>
      </c>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row>
    <row r="89" spans="1:38" x14ac:dyDescent="0.25">
      <c r="A89" s="31">
        <v>42075</v>
      </c>
      <c r="B89">
        <v>2065.9499510000001</v>
      </c>
      <c r="C89" s="14">
        <f t="shared" si="4"/>
        <v>2.2115003586889337E-2</v>
      </c>
      <c r="D89" s="10"/>
      <c r="E89" s="6">
        <v>1236.6400149999999</v>
      </c>
      <c r="F89" s="14">
        <f t="shared" si="5"/>
        <v>3.9036077645441702E-2</v>
      </c>
      <c r="H89" s="31">
        <v>39661</v>
      </c>
      <c r="I89">
        <v>1282.829956</v>
      </c>
      <c r="J89" s="14">
        <f t="shared" si="6"/>
        <v>-3.9690100649445892E-2</v>
      </c>
      <c r="K89" s="10"/>
      <c r="L89" s="6">
        <v>739.5</v>
      </c>
      <c r="M89" s="14">
        <f t="shared" si="7"/>
        <v>1.9170568065153493E-2</v>
      </c>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row>
    <row r="90" spans="1:38" x14ac:dyDescent="0.25">
      <c r="A90" s="31">
        <v>42074</v>
      </c>
      <c r="B90">
        <v>2040.23999</v>
      </c>
      <c r="C90" s="14">
        <f t="shared" si="4"/>
        <v>1.9019436685049795E-2</v>
      </c>
      <c r="D90" s="10"/>
      <c r="E90" s="6">
        <v>1215.780029</v>
      </c>
      <c r="F90" s="14">
        <f t="shared" si="5"/>
        <v>3.4600750708867034E-2</v>
      </c>
      <c r="H90" s="31">
        <v>39630</v>
      </c>
      <c r="I90">
        <v>1267.380005</v>
      </c>
      <c r="J90" s="14">
        <f t="shared" si="6"/>
        <v>-2.7948599123517437E-2</v>
      </c>
      <c r="K90" s="10"/>
      <c r="L90" s="6">
        <v>714.52002000000005</v>
      </c>
      <c r="M90" s="14">
        <f t="shared" si="7"/>
        <v>-8.3410944139844512E-3</v>
      </c>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row>
    <row r="91" spans="1:38" x14ac:dyDescent="0.25">
      <c r="A91" s="31">
        <v>42073</v>
      </c>
      <c r="B91">
        <v>2044.160034</v>
      </c>
      <c r="C91" s="14">
        <f t="shared" si="4"/>
        <v>7.1986325280317676E-3</v>
      </c>
      <c r="D91" s="10"/>
      <c r="E91" s="6">
        <v>1208.469971</v>
      </c>
      <c r="F91" s="14">
        <f t="shared" si="5"/>
        <v>1.1559721265439027E-2</v>
      </c>
      <c r="H91" s="31">
        <v>39601</v>
      </c>
      <c r="I91">
        <v>1280</v>
      </c>
      <c r="J91" s="14">
        <f t="shared" si="6"/>
        <v>2.6161749495168252E-3</v>
      </c>
      <c r="K91" s="10"/>
      <c r="L91" s="6">
        <v>689.65997300000004</v>
      </c>
      <c r="M91" s="14">
        <f t="shared" si="7"/>
        <v>-1.5559017116475338E-2</v>
      </c>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row>
    <row r="92" spans="1:38" x14ac:dyDescent="0.25">
      <c r="A92" s="31">
        <v>42072</v>
      </c>
      <c r="B92">
        <v>2079.429932</v>
      </c>
      <c r="C92" s="14">
        <f t="shared" si="4"/>
        <v>1.0859924964064183E-2</v>
      </c>
      <c r="D92" s="10"/>
      <c r="E92" s="6">
        <v>1223.589966</v>
      </c>
      <c r="F92" s="14">
        <f t="shared" si="5"/>
        <v>1.9029911713026149E-2</v>
      </c>
      <c r="H92" s="31">
        <v>39569</v>
      </c>
      <c r="I92">
        <v>1400.380005</v>
      </c>
      <c r="J92" s="14">
        <f t="shared" si="6"/>
        <v>0.1024878436639145</v>
      </c>
      <c r="K92" s="10"/>
      <c r="L92" s="6">
        <v>748.28002900000001</v>
      </c>
      <c r="M92" s="14">
        <f t="shared" si="7"/>
        <v>3.2580411157998812E-2</v>
      </c>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row>
    <row r="93" spans="1:38" x14ac:dyDescent="0.25">
      <c r="A93" s="31">
        <v>42069</v>
      </c>
      <c r="B93">
        <v>2071.26001</v>
      </c>
      <c r="C93" s="14">
        <f t="shared" si="4"/>
        <v>9.4744867267766431E-3</v>
      </c>
      <c r="D93" s="10"/>
      <c r="E93" s="6">
        <v>1217.5200199999999</v>
      </c>
      <c r="F93" s="14">
        <f t="shared" si="5"/>
        <v>2.4046802336111117E-2</v>
      </c>
      <c r="H93" s="31">
        <v>39539</v>
      </c>
      <c r="I93">
        <v>1385.589966</v>
      </c>
      <c r="J93" s="14">
        <f t="shared" si="6"/>
        <v>9.0938439867967569E-2</v>
      </c>
      <c r="K93" s="10"/>
      <c r="L93" s="6">
        <v>716.17999299999997</v>
      </c>
      <c r="M93" s="14">
        <f t="shared" si="7"/>
        <v>-6.6989596996025469E-3</v>
      </c>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row>
    <row r="94" spans="1:38" x14ac:dyDescent="0.25">
      <c r="A94" s="31">
        <v>42068</v>
      </c>
      <c r="B94">
        <v>2101.040039</v>
      </c>
      <c r="C94" s="14">
        <f t="shared" si="4"/>
        <v>1.8365188570772073E-2</v>
      </c>
      <c r="D94" s="10"/>
      <c r="E94" s="6">
        <v>1234.3100589999999</v>
      </c>
      <c r="F94" s="14">
        <f t="shared" si="5"/>
        <v>3.6912946549866543E-2</v>
      </c>
      <c r="H94" s="31">
        <v>39510</v>
      </c>
      <c r="I94">
        <v>1322.6999510000001</v>
      </c>
      <c r="J94" s="14">
        <f t="shared" si="6"/>
        <v>9.2246863203930829E-3</v>
      </c>
      <c r="K94" s="10"/>
      <c r="L94" s="6">
        <v>687.96997099999999</v>
      </c>
      <c r="M94" s="14">
        <f t="shared" si="7"/>
        <v>-0.10015173725813986</v>
      </c>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row>
    <row r="95" spans="1:38" x14ac:dyDescent="0.25">
      <c r="A95" s="31">
        <v>42067</v>
      </c>
      <c r="B95">
        <v>2098.530029</v>
      </c>
      <c r="C95" s="14">
        <f t="shared" si="4"/>
        <v>3.2680173495364784E-2</v>
      </c>
      <c r="D95" s="10"/>
      <c r="E95" s="6">
        <v>1230.7299800000001</v>
      </c>
      <c r="F95" s="14">
        <f t="shared" si="5"/>
        <v>5.528830010718111E-2</v>
      </c>
      <c r="H95" s="31">
        <v>39479</v>
      </c>
      <c r="I95">
        <v>1330.630005</v>
      </c>
      <c r="J95" s="14">
        <f t="shared" si="6"/>
        <v>2.7616679773323494E-2</v>
      </c>
      <c r="K95" s="10"/>
      <c r="L95" s="6">
        <v>686.17999299999997</v>
      </c>
      <c r="M95" s="14">
        <f t="shared" si="7"/>
        <v>-0.10319682731532476</v>
      </c>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row>
    <row r="96" spans="1:38" x14ac:dyDescent="0.25">
      <c r="A96" s="31">
        <v>42066</v>
      </c>
      <c r="B96">
        <v>2107.780029</v>
      </c>
      <c r="C96" s="14">
        <f t="shared" si="4"/>
        <v>4.2139862023261143E-2</v>
      </c>
      <c r="D96" s="10"/>
      <c r="E96" s="6">
        <v>1234.76001</v>
      </c>
      <c r="F96" s="14">
        <f t="shared" si="5"/>
        <v>5.5124981841486731E-2</v>
      </c>
      <c r="H96" s="31">
        <v>39449</v>
      </c>
      <c r="I96">
        <v>1378.5500489999999</v>
      </c>
      <c r="J96" s="14">
        <f t="shared" si="6"/>
        <v>7.6437159278135214E-2</v>
      </c>
      <c r="K96" s="10"/>
      <c r="L96" s="6">
        <v>713.29998799999998</v>
      </c>
      <c r="M96" s="14">
        <f t="shared" si="7"/>
        <v>-2.37326544454316E-2</v>
      </c>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row>
    <row r="97" spans="1:38" x14ac:dyDescent="0.25">
      <c r="A97" s="31">
        <v>42065</v>
      </c>
      <c r="B97">
        <v>2117.389893</v>
      </c>
      <c r="C97" s="14">
        <f t="shared" si="4"/>
        <v>4.8513853911217319E-2</v>
      </c>
      <c r="D97" s="10"/>
      <c r="E97" s="6">
        <v>1242.619995</v>
      </c>
      <c r="F97" s="14">
        <f t="shared" si="5"/>
        <v>5.6065924152821855E-2</v>
      </c>
      <c r="H97" s="31">
        <v>39419</v>
      </c>
      <c r="I97">
        <v>1468.3599850000001</v>
      </c>
      <c r="J97" s="14">
        <f t="shared" si="6"/>
        <v>0.14708458492572474</v>
      </c>
      <c r="K97" s="10"/>
      <c r="L97" s="6">
        <v>766.03002900000001</v>
      </c>
      <c r="M97" s="14">
        <f t="shared" si="7"/>
        <v>4.4776345421009056E-2</v>
      </c>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row>
    <row r="98" spans="1:38" x14ac:dyDescent="0.25">
      <c r="A98" s="31">
        <v>42062</v>
      </c>
      <c r="B98">
        <v>2104.5</v>
      </c>
      <c r="C98" s="14">
        <f t="shared" si="4"/>
        <v>5.6120658980508997E-2</v>
      </c>
      <c r="D98" s="10"/>
      <c r="E98" s="6">
        <v>1233.369995</v>
      </c>
      <c r="F98" s="14">
        <f t="shared" si="5"/>
        <v>6.8121031823332512E-2</v>
      </c>
      <c r="H98" s="31">
        <v>39387</v>
      </c>
      <c r="I98">
        <v>1481.1400149999999</v>
      </c>
      <c r="J98" s="14">
        <f t="shared" si="6"/>
        <v>0.18653515507224205</v>
      </c>
      <c r="K98" s="10"/>
      <c r="L98" s="6">
        <v>767.77002000000005</v>
      </c>
      <c r="M98" s="14">
        <f t="shared" si="7"/>
        <v>0.14044451007529601</v>
      </c>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row>
    <row r="99" spans="1:38" x14ac:dyDescent="0.25">
      <c r="A99" s="31">
        <v>42061</v>
      </c>
      <c r="B99">
        <v>2110.73999</v>
      </c>
      <c r="C99" s="14">
        <f t="shared" si="4"/>
        <v>4.9456298264715315E-2</v>
      </c>
      <c r="D99" s="10"/>
      <c r="E99" s="6">
        <v>1239.1099850000001</v>
      </c>
      <c r="F99" s="14">
        <f t="shared" si="5"/>
        <v>5.2716023728403671E-2</v>
      </c>
      <c r="H99" s="31">
        <v>39356</v>
      </c>
      <c r="I99">
        <v>1549.380005</v>
      </c>
      <c r="J99" s="14">
        <f t="shared" si="6"/>
        <v>0.24001987210711451</v>
      </c>
      <c r="K99" s="10"/>
      <c r="L99" s="6">
        <v>828.02002000000005</v>
      </c>
      <c r="M99" s="14">
        <f t="shared" si="7"/>
        <v>0.22254875591854684</v>
      </c>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row>
    <row r="100" spans="1:38" x14ac:dyDescent="0.25">
      <c r="A100" s="31">
        <v>42060</v>
      </c>
      <c r="B100">
        <v>2113.860107</v>
      </c>
      <c r="C100" s="14">
        <f t="shared" si="4"/>
        <v>4.4898037447767436E-2</v>
      </c>
      <c r="D100" s="10"/>
      <c r="E100" s="6">
        <v>1235.099976</v>
      </c>
      <c r="F100" s="14">
        <f t="shared" si="5"/>
        <v>4.6127490435770246E-2</v>
      </c>
      <c r="H100" s="31">
        <v>39329</v>
      </c>
      <c r="I100">
        <v>1526.75</v>
      </c>
      <c r="J100" s="14">
        <f t="shared" si="6"/>
        <v>0.2649025172541859</v>
      </c>
      <c r="K100" s="10"/>
      <c r="L100" s="6">
        <v>805.45001200000002</v>
      </c>
      <c r="M100" s="14">
        <f t="shared" si="7"/>
        <v>0.24565043949947651</v>
      </c>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row>
    <row r="101" spans="1:38" x14ac:dyDescent="0.25">
      <c r="A101" s="31">
        <v>42059</v>
      </c>
      <c r="B101">
        <v>2115.4799800000001</v>
      </c>
      <c r="C101" s="14">
        <f t="shared" si="4"/>
        <v>4.3002361418149837E-2</v>
      </c>
      <c r="D101" s="10"/>
      <c r="E101" s="6">
        <v>1233.9799800000001</v>
      </c>
      <c r="F101" s="14">
        <f t="shared" si="5"/>
        <v>4.5666021703975712E-2</v>
      </c>
      <c r="H101" s="31">
        <v>39295</v>
      </c>
      <c r="I101">
        <v>1473.98999</v>
      </c>
      <c r="J101" s="14">
        <f t="shared" si="6"/>
        <v>0.19952630530997317</v>
      </c>
      <c r="K101" s="10"/>
      <c r="L101" s="6">
        <v>792.85998500000005</v>
      </c>
      <c r="M101" s="14">
        <f t="shared" si="7"/>
        <v>0.18727163708784023</v>
      </c>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row>
    <row r="102" spans="1:38" x14ac:dyDescent="0.25">
      <c r="A102" s="31">
        <v>42058</v>
      </c>
      <c r="B102">
        <v>2109.6599120000001</v>
      </c>
      <c r="C102" s="14">
        <f t="shared" si="4"/>
        <v>3.1714365211854778E-2</v>
      </c>
      <c r="D102" s="10"/>
      <c r="E102" s="6">
        <v>1231.829956</v>
      </c>
      <c r="F102" s="14">
        <f t="shared" si="5"/>
        <v>3.8922727800226653E-2</v>
      </c>
      <c r="H102" s="31">
        <v>39265</v>
      </c>
      <c r="I102">
        <v>1455.2700199999999</v>
      </c>
      <c r="J102" s="14">
        <f t="shared" si="6"/>
        <v>0.192521754337726</v>
      </c>
      <c r="K102" s="10"/>
      <c r="L102" s="6">
        <v>776.11999500000002</v>
      </c>
      <c r="M102" s="14">
        <f t="shared" si="7"/>
        <v>0.16445362163427979</v>
      </c>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row>
    <row r="103" spans="1:38" x14ac:dyDescent="0.25">
      <c r="A103" s="31">
        <v>42055</v>
      </c>
      <c r="B103">
        <v>2110.3000489999999</v>
      </c>
      <c r="C103" s="14">
        <f t="shared" si="4"/>
        <v>2.3354456292456804E-2</v>
      </c>
      <c r="D103" s="10"/>
      <c r="E103" s="6">
        <v>1231.790039</v>
      </c>
      <c r="F103" s="14">
        <f t="shared" si="5"/>
        <v>2.9812841288936687E-2</v>
      </c>
      <c r="H103" s="31">
        <v>39234</v>
      </c>
      <c r="I103">
        <v>1503.349976</v>
      </c>
      <c r="J103" s="14">
        <f t="shared" si="6"/>
        <v>0.21809615309177577</v>
      </c>
      <c r="K103" s="10"/>
      <c r="L103" s="6">
        <v>833.70001200000002</v>
      </c>
      <c r="M103" s="14">
        <f t="shared" si="7"/>
        <v>0.22648034130194916</v>
      </c>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row>
    <row r="104" spans="1:38" x14ac:dyDescent="0.25">
      <c r="A104" s="31">
        <v>42054</v>
      </c>
      <c r="B104">
        <v>2097.4499510000001</v>
      </c>
      <c r="C104" s="14">
        <f t="shared" si="4"/>
        <v>3.5317600154191942E-2</v>
      </c>
      <c r="D104" s="10"/>
      <c r="E104" s="6">
        <v>1227.910034</v>
      </c>
      <c r="F104" s="14">
        <f t="shared" si="5"/>
        <v>4.4167848058086268E-2</v>
      </c>
      <c r="H104" s="31">
        <v>39203</v>
      </c>
      <c r="I104">
        <v>1530.619995</v>
      </c>
      <c r="J104" s="14" t="e">
        <f t="shared" si="6"/>
        <v>#DIV/0!</v>
      </c>
      <c r="K104" s="10"/>
      <c r="L104" s="6">
        <v>847.17999299999997</v>
      </c>
      <c r="M104" s="14" t="e">
        <f t="shared" si="7"/>
        <v>#DIV/0!</v>
      </c>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row>
    <row r="105" spans="1:38" x14ac:dyDescent="0.25">
      <c r="A105" s="31">
        <v>42053</v>
      </c>
      <c r="B105">
        <v>2099.679932</v>
      </c>
      <c r="C105" s="14">
        <f t="shared" si="4"/>
        <v>4.8471718271194009E-2</v>
      </c>
      <c r="D105" s="10"/>
      <c r="E105" s="6">
        <v>1227.9499510000001</v>
      </c>
      <c r="F105" s="14">
        <f t="shared" si="5"/>
        <v>5.7383376199620306E-2</v>
      </c>
      <c r="H105" s="31">
        <v>39174</v>
      </c>
      <c r="I105">
        <v>1482.369995</v>
      </c>
      <c r="J105" s="14" t="e">
        <f t="shared" si="6"/>
        <v>#DIV/0!</v>
      </c>
      <c r="K105" s="10"/>
      <c r="L105" s="6">
        <v>814.57000700000003</v>
      </c>
      <c r="M105" s="14" t="e">
        <f t="shared" si="7"/>
        <v>#DIV/0!</v>
      </c>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row>
    <row r="106" spans="1:38" x14ac:dyDescent="0.25">
      <c r="A106" s="31">
        <v>42052</v>
      </c>
      <c r="B106">
        <v>2100.3400879999999</v>
      </c>
      <c r="C106" s="14">
        <f t="shared" si="4"/>
        <v>3.9473880636673897E-2</v>
      </c>
      <c r="D106" s="10"/>
      <c r="E106" s="6">
        <v>1225.01001</v>
      </c>
      <c r="F106" s="14">
        <f t="shared" si="5"/>
        <v>3.6957747396610507E-2</v>
      </c>
      <c r="H106" s="31">
        <v>39142</v>
      </c>
      <c r="I106">
        <v>1420.8599850000001</v>
      </c>
      <c r="J106" s="14" t="e">
        <f t="shared" si="6"/>
        <v>#DIV/0!</v>
      </c>
      <c r="K106" s="10"/>
      <c r="L106" s="6">
        <v>800.71002199999998</v>
      </c>
      <c r="M106" s="14" t="e">
        <f t="shared" si="7"/>
        <v>#DIV/0!</v>
      </c>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row>
    <row r="107" spans="1:38" x14ac:dyDescent="0.25">
      <c r="A107" s="31">
        <v>42048</v>
      </c>
      <c r="B107">
        <v>2096.98999</v>
      </c>
      <c r="C107" s="14">
        <f t="shared" si="4"/>
        <v>1.8846584356953855E-2</v>
      </c>
      <c r="D107" s="10"/>
      <c r="E107" s="6">
        <v>1223.130005</v>
      </c>
      <c r="F107" s="14">
        <f t="shared" si="5"/>
        <v>2.0295257762372731E-2</v>
      </c>
      <c r="H107" s="31">
        <v>39114</v>
      </c>
      <c r="I107">
        <v>1406.8199460000001</v>
      </c>
      <c r="J107" s="14" t="e">
        <f t="shared" si="6"/>
        <v>#DIV/0!</v>
      </c>
      <c r="K107" s="10"/>
      <c r="L107" s="6">
        <v>793.29998799999998</v>
      </c>
      <c r="M107" s="14" t="e">
        <f t="shared" si="7"/>
        <v>#DIV/0!</v>
      </c>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row>
    <row r="108" spans="1:38" x14ac:dyDescent="0.25">
      <c r="A108" s="31">
        <v>42047</v>
      </c>
      <c r="B108">
        <v>2088.4799800000001</v>
      </c>
      <c r="C108" s="14">
        <f t="shared" si="4"/>
        <v>1.4366933512049762E-2</v>
      </c>
      <c r="D108" s="10"/>
      <c r="E108" s="6">
        <v>1216.2700199999999</v>
      </c>
      <c r="F108" s="14">
        <f t="shared" si="5"/>
        <v>9.6041084673372801E-3</v>
      </c>
      <c r="H108" s="31">
        <v>39085</v>
      </c>
      <c r="I108">
        <v>1438.23999</v>
      </c>
      <c r="J108" s="14" t="e">
        <f t="shared" si="6"/>
        <v>#DIV/0!</v>
      </c>
      <c r="K108" s="10"/>
      <c r="L108" s="6">
        <v>800.34002699999996</v>
      </c>
      <c r="M108" s="14" t="e">
        <f t="shared" si="7"/>
        <v>#DIV/0!</v>
      </c>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row>
    <row r="109" spans="1:38" x14ac:dyDescent="0.25">
      <c r="A109" s="31">
        <v>42046</v>
      </c>
      <c r="B109">
        <v>2068.530029</v>
      </c>
      <c r="C109" s="14">
        <f t="shared" si="4"/>
        <v>-5.68176914614682E-3</v>
      </c>
      <c r="D109" s="10"/>
      <c r="E109" s="6">
        <v>1201.5500489999999</v>
      </c>
      <c r="F109" s="14">
        <f t="shared" si="5"/>
        <v>-9.4802353863966404E-3</v>
      </c>
      <c r="H109" s="31">
        <v>39052</v>
      </c>
      <c r="I109">
        <v>1418.3000489999999</v>
      </c>
      <c r="J109" s="14" t="e">
        <f t="shared" si="6"/>
        <v>#DIV/0!</v>
      </c>
      <c r="K109" s="10"/>
      <c r="L109" s="6">
        <v>787.65997300000004</v>
      </c>
      <c r="M109" s="14" t="e">
        <f t="shared" si="7"/>
        <v>#DIV/0!</v>
      </c>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row>
    <row r="110" spans="1:38" x14ac:dyDescent="0.25">
      <c r="A110" s="31">
        <v>42045</v>
      </c>
      <c r="B110">
        <v>2068.5900879999999</v>
      </c>
      <c r="C110" s="14">
        <f t="shared" si="4"/>
        <v>-1.05138690811869E-2</v>
      </c>
      <c r="D110" s="10"/>
      <c r="E110" s="6">
        <v>1203.1800539999999</v>
      </c>
      <c r="F110" s="14">
        <f t="shared" si="5"/>
        <v>-1.3066853028851355E-2</v>
      </c>
      <c r="H110" s="31">
        <v>39022</v>
      </c>
      <c r="I110">
        <v>1400.630005</v>
      </c>
      <c r="J110" s="14" t="e">
        <f t="shared" si="6"/>
        <v>#DIV/0!</v>
      </c>
      <c r="K110" s="10"/>
      <c r="L110" s="6">
        <v>786.11999500000002</v>
      </c>
      <c r="M110" s="14" t="e">
        <f t="shared" si="7"/>
        <v>#DIV/0!</v>
      </c>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row>
    <row r="111" spans="1:38" x14ac:dyDescent="0.25">
      <c r="A111" s="31">
        <v>42044</v>
      </c>
      <c r="B111">
        <v>2046.73999</v>
      </c>
      <c r="C111" s="14">
        <f t="shared" si="4"/>
        <v>-2.0121904085927067E-2</v>
      </c>
      <c r="D111" s="10"/>
      <c r="E111" s="6">
        <v>1195.829956</v>
      </c>
      <c r="F111" s="14">
        <f t="shared" si="5"/>
        <v>-1.5947865489887914E-2</v>
      </c>
      <c r="H111" s="31">
        <v>38992</v>
      </c>
      <c r="I111">
        <v>1377.9399410000001</v>
      </c>
      <c r="J111" s="14" t="e">
        <f t="shared" si="6"/>
        <v>#DIV/0!</v>
      </c>
      <c r="K111" s="10"/>
      <c r="L111" s="6">
        <v>766.84002699999996</v>
      </c>
      <c r="M111" s="14" t="e">
        <f t="shared" si="7"/>
        <v>#DIV/0!</v>
      </c>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row>
    <row r="112" spans="1:38" x14ac:dyDescent="0.25">
      <c r="A112" s="31">
        <v>42041</v>
      </c>
      <c r="B112">
        <v>2055.469971</v>
      </c>
      <c r="C112" s="14">
        <f t="shared" si="4"/>
        <v>-1.2685607952531486E-2</v>
      </c>
      <c r="D112" s="10"/>
      <c r="E112" s="6">
        <v>1205.459961</v>
      </c>
      <c r="F112" s="14">
        <f t="shared" si="5"/>
        <v>-1.0938762394783197E-3</v>
      </c>
      <c r="H112" s="31">
        <v>38961</v>
      </c>
      <c r="I112">
        <v>1335.849976</v>
      </c>
      <c r="J112" s="14" t="e">
        <f t="shared" si="6"/>
        <v>#DIV/0!</v>
      </c>
      <c r="K112" s="10"/>
      <c r="L112" s="6">
        <v>725.59002699999996</v>
      </c>
      <c r="M112" s="14" t="e">
        <f t="shared" si="7"/>
        <v>#DIV/0!</v>
      </c>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row>
    <row r="113" spans="1:38" x14ac:dyDescent="0.25">
      <c r="A113" s="31">
        <v>42040</v>
      </c>
      <c r="B113">
        <v>2062.5200199999999</v>
      </c>
      <c r="C113" s="14">
        <f t="shared" si="4"/>
        <v>-9.437223058685662E-3</v>
      </c>
      <c r="D113" s="10"/>
      <c r="E113" s="6">
        <v>1208.709961</v>
      </c>
      <c r="F113" s="14">
        <f t="shared" si="5"/>
        <v>5.2144142806713756E-3</v>
      </c>
      <c r="H113" s="31">
        <v>38930</v>
      </c>
      <c r="I113">
        <v>1303.8199460000001</v>
      </c>
      <c r="J113" s="14" t="e">
        <f t="shared" si="6"/>
        <v>#DIV/0!</v>
      </c>
      <c r="K113" s="10"/>
      <c r="L113" s="6">
        <v>720.53002900000001</v>
      </c>
      <c r="M113" s="14" t="e">
        <f t="shared" si="7"/>
        <v>#DIV/0!</v>
      </c>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row>
    <row r="114" spans="1:38" x14ac:dyDescent="0.25">
      <c r="A114" s="31">
        <v>42039</v>
      </c>
      <c r="B114">
        <v>2041.51001</v>
      </c>
      <c r="C114" s="14">
        <f t="shared" si="4"/>
        <v>-1.7815403266330798E-2</v>
      </c>
      <c r="D114" s="10"/>
      <c r="E114" s="6">
        <v>1191.4399410000001</v>
      </c>
      <c r="F114" s="14">
        <f t="shared" si="5"/>
        <v>-8.6699317142170385E-3</v>
      </c>
      <c r="H114" s="31">
        <v>38901</v>
      </c>
      <c r="I114">
        <v>1276.660034</v>
      </c>
      <c r="J114" s="14" t="e">
        <f t="shared" si="6"/>
        <v>#DIV/0!</v>
      </c>
      <c r="K114" s="10"/>
      <c r="L114" s="6">
        <v>700.55999799999995</v>
      </c>
      <c r="M114" s="14" t="e">
        <f t="shared" si="7"/>
        <v>#DIV/0!</v>
      </c>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row>
    <row r="115" spans="1:38" x14ac:dyDescent="0.25">
      <c r="A115" s="31">
        <v>42038</v>
      </c>
      <c r="B115">
        <v>2050.030029</v>
      </c>
      <c r="C115" s="14">
        <f t="shared" si="4"/>
        <v>-9.9581648158308944E-3</v>
      </c>
      <c r="D115" s="10"/>
      <c r="E115" s="6">
        <v>1196.98999</v>
      </c>
      <c r="F115" s="14">
        <f t="shared" si="5"/>
        <v>8.6125709353912505E-4</v>
      </c>
      <c r="H115" s="31">
        <v>38869</v>
      </c>
      <c r="I115">
        <v>1270.1999510000001</v>
      </c>
      <c r="J115" s="14" t="e">
        <f t="shared" si="6"/>
        <v>#DIV/0!</v>
      </c>
      <c r="K115" s="10"/>
      <c r="L115" s="6">
        <v>724.669983</v>
      </c>
      <c r="M115" s="14" t="e">
        <f t="shared" si="7"/>
        <v>#DIV/0!</v>
      </c>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row>
    <row r="116" spans="1:38" x14ac:dyDescent="0.25">
      <c r="A116" s="31">
        <v>42037</v>
      </c>
      <c r="B116">
        <v>2020.849976</v>
      </c>
      <c r="C116" s="14">
        <f t="shared" si="4"/>
        <v>-1.959024679041399E-2</v>
      </c>
      <c r="D116" s="10"/>
      <c r="E116" s="6">
        <v>1175.51001</v>
      </c>
      <c r="F116" s="14">
        <f t="shared" si="5"/>
        <v>-1.3966265874670314E-2</v>
      </c>
      <c r="H116" s="31">
        <v>38838</v>
      </c>
      <c r="I116">
        <v>1270.089966</v>
      </c>
      <c r="J116" s="14" t="e">
        <f t="shared" si="6"/>
        <v>#DIV/0!</v>
      </c>
      <c r="K116" s="10"/>
      <c r="L116" s="6">
        <v>721.01000999999997</v>
      </c>
      <c r="M116" s="14" t="e">
        <f t="shared" si="7"/>
        <v>#DIV/0!</v>
      </c>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row>
    <row r="117" spans="1:38" x14ac:dyDescent="0.25">
      <c r="A117" s="31">
        <v>42034</v>
      </c>
      <c r="B117">
        <v>1994.98999</v>
      </c>
      <c r="C117" s="14">
        <f t="shared" si="4"/>
        <v>-8.8926989883250096E-3</v>
      </c>
      <c r="D117" s="10"/>
      <c r="E117" s="6">
        <v>1165.3900149999999</v>
      </c>
      <c r="F117" s="14">
        <f t="shared" si="5"/>
        <v>-8.0436070217925204E-3</v>
      </c>
      <c r="H117" s="31">
        <v>38810</v>
      </c>
      <c r="I117">
        <v>1310.6099850000001</v>
      </c>
      <c r="J117" s="14" t="e">
        <f t="shared" si="6"/>
        <v>#DIV/0!</v>
      </c>
      <c r="K117" s="10"/>
      <c r="L117" s="6">
        <v>764.53997800000002</v>
      </c>
      <c r="M117" s="14" t="e">
        <f t="shared" si="7"/>
        <v>#DIV/0!</v>
      </c>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row>
    <row r="118" spans="1:38" x14ac:dyDescent="0.25">
      <c r="A118" s="31">
        <v>42033</v>
      </c>
      <c r="B118">
        <v>2021.25</v>
      </c>
      <c r="C118" s="14">
        <f t="shared" si="4"/>
        <v>2.4590169128167805E-2</v>
      </c>
      <c r="D118" s="10"/>
      <c r="E118" s="6">
        <v>1190.1800539999999</v>
      </c>
      <c r="F118" s="14">
        <f t="shared" si="5"/>
        <v>4.4594871923057777E-2</v>
      </c>
      <c r="H118" s="31">
        <v>38777</v>
      </c>
      <c r="I118">
        <v>1294.869995</v>
      </c>
      <c r="J118" s="14" t="e">
        <f t="shared" si="6"/>
        <v>#DIV/0!</v>
      </c>
      <c r="K118" s="10"/>
      <c r="L118" s="6">
        <v>765.14001499999995</v>
      </c>
      <c r="M118" s="14" t="e">
        <f t="shared" si="7"/>
        <v>#DIV/0!</v>
      </c>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row>
    <row r="119" spans="1:38" x14ac:dyDescent="0.25">
      <c r="A119" s="31">
        <v>42032</v>
      </c>
      <c r="B119">
        <v>2002.160034</v>
      </c>
      <c r="C119" s="14">
        <f t="shared" si="4"/>
        <v>6.2976678922772589E-3</v>
      </c>
      <c r="D119" s="10"/>
      <c r="E119" s="6">
        <v>1175.119995</v>
      </c>
      <c r="F119" s="14">
        <f t="shared" si="5"/>
        <v>3.053577523787343E-2</v>
      </c>
      <c r="H119" s="31">
        <v>38749</v>
      </c>
      <c r="I119">
        <v>1280.660034</v>
      </c>
      <c r="J119" s="14" t="e">
        <f t="shared" si="6"/>
        <v>#DIV/0!</v>
      </c>
      <c r="K119" s="10"/>
      <c r="L119" s="6">
        <v>730.64001499999995</v>
      </c>
      <c r="M119" s="14" t="e">
        <f t="shared" si="7"/>
        <v>#DIV/0!</v>
      </c>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row>
    <row r="120" spans="1:38" x14ac:dyDescent="0.25">
      <c r="A120" s="31">
        <v>42031</v>
      </c>
      <c r="B120">
        <v>2029.5500489999999</v>
      </c>
      <c r="C120" s="14">
        <f t="shared" si="4"/>
        <v>1.3594209544952607E-2</v>
      </c>
      <c r="D120" s="10"/>
      <c r="E120" s="6">
        <v>1194.660034</v>
      </c>
      <c r="F120" s="14">
        <f t="shared" si="5"/>
        <v>3.6635395475242305E-2</v>
      </c>
      <c r="H120" s="31">
        <v>38720</v>
      </c>
      <c r="I120">
        <v>1280.079956</v>
      </c>
      <c r="J120" s="14" t="e">
        <f t="shared" si="6"/>
        <v>#DIV/0!</v>
      </c>
      <c r="K120" s="10"/>
      <c r="L120" s="6">
        <v>733.20001200000002</v>
      </c>
      <c r="M120" s="14" t="e">
        <f t="shared" si="7"/>
        <v>#DIV/0!</v>
      </c>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row>
    <row r="121" spans="1:38" x14ac:dyDescent="0.25">
      <c r="A121" s="31">
        <v>42030</v>
      </c>
      <c r="B121">
        <v>2057.0900879999999</v>
      </c>
      <c r="C121" s="14">
        <f t="shared" si="4"/>
        <v>1.0691206079806781E-2</v>
      </c>
      <c r="D121" s="10"/>
      <c r="E121" s="6">
        <v>1200.73999</v>
      </c>
      <c r="F121" s="14">
        <f t="shared" si="5"/>
        <v>2.8947033427824787E-2</v>
      </c>
      <c r="H121" s="31">
        <v>38687</v>
      </c>
      <c r="I121">
        <v>1248.290039</v>
      </c>
      <c r="J121" s="14" t="e">
        <f t="shared" si="6"/>
        <v>#DIV/0!</v>
      </c>
      <c r="K121" s="10"/>
      <c r="L121" s="6">
        <v>673.21997099999999</v>
      </c>
      <c r="M121" s="14" t="e">
        <f t="shared" si="7"/>
        <v>#DIV/0!</v>
      </c>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row>
    <row r="122" spans="1:38" x14ac:dyDescent="0.25">
      <c r="A122" s="31">
        <v>42027</v>
      </c>
      <c r="B122">
        <v>2051.820068</v>
      </c>
      <c r="C122" s="14">
        <f t="shared" si="4"/>
        <v>1.2674372358220332E-2</v>
      </c>
      <c r="D122" s="10"/>
      <c r="E122" s="6">
        <v>1188.9300539999999</v>
      </c>
      <c r="F122" s="14">
        <f t="shared" si="5"/>
        <v>2.329890808658841E-2</v>
      </c>
      <c r="H122" s="31">
        <v>38657</v>
      </c>
      <c r="I122">
        <v>1249.4799800000001</v>
      </c>
      <c r="J122" s="14" t="e">
        <f t="shared" si="6"/>
        <v>#DIV/0!</v>
      </c>
      <c r="K122" s="10"/>
      <c r="L122" s="6">
        <v>677.28997800000002</v>
      </c>
      <c r="M122" s="14" t="e">
        <f t="shared" si="7"/>
        <v>#DIV/0!</v>
      </c>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row>
    <row r="123" spans="1:38" x14ac:dyDescent="0.25">
      <c r="A123" s="31">
        <v>42026</v>
      </c>
      <c r="B123">
        <v>2063.1499020000001</v>
      </c>
      <c r="C123" s="14">
        <f t="shared" si="4"/>
        <v>1.6165654717759104E-3</v>
      </c>
      <c r="D123" s="10"/>
      <c r="E123" s="6">
        <v>1190.369995</v>
      </c>
      <c r="F123" s="14">
        <f t="shared" si="5"/>
        <v>1.9442922792509698E-3</v>
      </c>
      <c r="H123" s="31">
        <v>38628</v>
      </c>
      <c r="I123">
        <v>1207.01001</v>
      </c>
      <c r="J123" s="14" t="e">
        <f t="shared" si="6"/>
        <v>#DIV/0!</v>
      </c>
      <c r="K123" s="10"/>
      <c r="L123" s="6">
        <v>646.60998500000005</v>
      </c>
      <c r="M123" s="14" t="e">
        <f t="shared" si="7"/>
        <v>#DIV/0!</v>
      </c>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row>
    <row r="124" spans="1:38" x14ac:dyDescent="0.25">
      <c r="A124" s="31">
        <v>42025</v>
      </c>
      <c r="B124">
        <v>2032.119995</v>
      </c>
      <c r="C124" s="14">
        <f t="shared" si="4"/>
        <v>-1.3682437687889681E-2</v>
      </c>
      <c r="D124" s="10"/>
      <c r="E124" s="6">
        <v>1166.25</v>
      </c>
      <c r="F124" s="14">
        <f t="shared" si="5"/>
        <v>-8.2244071938653018E-4</v>
      </c>
      <c r="H124" s="31">
        <v>38596</v>
      </c>
      <c r="I124">
        <v>1228.8100589999999</v>
      </c>
      <c r="J124" s="14" t="e">
        <f t="shared" si="6"/>
        <v>#DIV/0!</v>
      </c>
      <c r="K124" s="10"/>
      <c r="L124" s="6">
        <v>667.79998799999998</v>
      </c>
      <c r="M124" s="14" t="e">
        <f t="shared" si="7"/>
        <v>#DIV/0!</v>
      </c>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row>
    <row r="125" spans="1:38" x14ac:dyDescent="0.25">
      <c r="A125" s="31">
        <v>42024</v>
      </c>
      <c r="B125">
        <v>2022.5500489999999</v>
      </c>
      <c r="C125" s="14">
        <f t="shared" si="4"/>
        <v>-2.5450914787359835E-2</v>
      </c>
      <c r="D125" s="10"/>
      <c r="E125" s="6">
        <v>1170.25</v>
      </c>
      <c r="F125" s="14">
        <f t="shared" si="5"/>
        <v>-1.0300866388499252E-2</v>
      </c>
      <c r="H125" s="31">
        <v>38565</v>
      </c>
      <c r="I125">
        <v>1220.329956</v>
      </c>
      <c r="J125" s="14" t="e">
        <f t="shared" si="6"/>
        <v>#DIV/0!</v>
      </c>
      <c r="K125" s="10"/>
      <c r="L125" s="6">
        <v>666.51000999999997</v>
      </c>
      <c r="M125" s="14" t="e">
        <f t="shared" si="7"/>
        <v>#DIV/0!</v>
      </c>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row>
    <row r="126" spans="1:38" ht="16.5" thickBot="1" x14ac:dyDescent="0.3">
      <c r="A126" s="31">
        <v>42020</v>
      </c>
      <c r="B126">
        <v>2019.420044</v>
      </c>
      <c r="C126" s="14">
        <f t="shared" si="4"/>
        <v>-2.533875824183518E-2</v>
      </c>
      <c r="D126" s="10"/>
      <c r="E126" s="6">
        <v>1176.650024</v>
      </c>
      <c r="F126" s="14">
        <f t="shared" si="5"/>
        <v>3.1031397592251597E-3</v>
      </c>
      <c r="H126" s="35">
        <v>38544</v>
      </c>
      <c r="I126" s="9">
        <v>1234.1800539999999</v>
      </c>
      <c r="J126" s="14" t="e">
        <f t="shared" si="6"/>
        <v>#DIV/0!</v>
      </c>
      <c r="K126" s="39"/>
      <c r="L126" s="9">
        <v>679.75</v>
      </c>
      <c r="M126" s="14" t="e">
        <f t="shared" si="7"/>
        <v>#DIV/0!</v>
      </c>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row>
    <row r="127" spans="1:38" x14ac:dyDescent="0.25">
      <c r="A127" s="31">
        <v>42019</v>
      </c>
      <c r="B127">
        <v>1992.670044</v>
      </c>
      <c r="C127" s="14">
        <f t="shared" si="4"/>
        <v>-3.9366943027087542E-2</v>
      </c>
      <c r="D127" s="10"/>
      <c r="E127" s="6">
        <v>1154.709961</v>
      </c>
      <c r="F127" s="14">
        <f t="shared" si="5"/>
        <v>-2.0610553594875736E-2</v>
      </c>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row>
    <row r="128" spans="1:38" x14ac:dyDescent="0.25">
      <c r="A128" s="31">
        <v>42018</v>
      </c>
      <c r="B128">
        <v>2011.2700199999999</v>
      </c>
      <c r="C128" s="14">
        <f t="shared" si="4"/>
        <v>-2.6749910570397217E-2</v>
      </c>
      <c r="D128" s="10"/>
      <c r="E128" s="6">
        <v>1177.0600589999999</v>
      </c>
      <c r="F128" s="14">
        <f t="shared" si="5"/>
        <v>7.368829099296148E-3</v>
      </c>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row>
    <row r="129" spans="1:38" x14ac:dyDescent="0.25">
      <c r="A129" s="31">
        <v>42017</v>
      </c>
      <c r="B129">
        <v>2023.030029</v>
      </c>
      <c r="C129" s="14">
        <f t="shared" si="4"/>
        <v>-1.4809253191593652E-2</v>
      </c>
      <c r="D129" s="10"/>
      <c r="E129" s="6">
        <v>1180.6400149999999</v>
      </c>
      <c r="F129" s="14">
        <f t="shared" si="5"/>
        <v>2.3040565721599737E-2</v>
      </c>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row>
    <row r="130" spans="1:38" x14ac:dyDescent="0.25">
      <c r="A130" s="31">
        <v>42016</v>
      </c>
      <c r="B130">
        <v>2028.26001</v>
      </c>
      <c r="C130" s="14">
        <f t="shared" si="4"/>
        <v>-1.9007935865721803E-2</v>
      </c>
      <c r="D130" s="10"/>
      <c r="E130" s="6">
        <v>1180.089966</v>
      </c>
      <c r="F130" s="14">
        <f t="shared" si="5"/>
        <v>5.8470940198782628E-3</v>
      </c>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row>
    <row r="131" spans="1:38" x14ac:dyDescent="0.25">
      <c r="A131" s="31">
        <v>42013</v>
      </c>
      <c r="B131">
        <v>2044.8100589999999</v>
      </c>
      <c r="C131" s="14">
        <f t="shared" si="4"/>
        <v>-1.3517759751458081E-2</v>
      </c>
      <c r="D131" s="10"/>
      <c r="E131" s="6">
        <v>1185.6800539999999</v>
      </c>
      <c r="F131" s="14">
        <f t="shared" si="5"/>
        <v>-4.1490492522764377E-3</v>
      </c>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row>
    <row r="132" spans="1:38" x14ac:dyDescent="0.25">
      <c r="A132" s="31">
        <v>42012</v>
      </c>
      <c r="B132">
        <v>2062.139893</v>
      </c>
      <c r="C132" s="14">
        <f t="shared" si="4"/>
        <v>-2.3657788863211682E-3</v>
      </c>
      <c r="D132" s="10"/>
      <c r="E132" s="6">
        <v>1196.130005</v>
      </c>
      <c r="F132" s="14">
        <f t="shared" si="5"/>
        <v>8.2608122221268232E-3</v>
      </c>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row>
    <row r="133" spans="1:38" x14ac:dyDescent="0.25">
      <c r="A133" s="31">
        <v>42011</v>
      </c>
      <c r="B133">
        <v>2025.900024</v>
      </c>
      <c r="C133" s="14">
        <f t="shared" si="4"/>
        <v>-2.1025263166904229E-2</v>
      </c>
      <c r="D133" s="10"/>
      <c r="E133" s="6">
        <v>1175.969971</v>
      </c>
      <c r="F133" s="14">
        <f t="shared" si="5"/>
        <v>-9.2422283732046528E-3</v>
      </c>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row>
    <row r="134" spans="1:38" x14ac:dyDescent="0.25">
      <c r="A134" s="31">
        <v>42010</v>
      </c>
      <c r="B134">
        <v>2002.6099850000001</v>
      </c>
      <c r="C134" s="14">
        <f t="shared" si="4"/>
        <v>-2.9508124545674752E-2</v>
      </c>
      <c r="D134" s="10"/>
      <c r="E134" s="6">
        <v>1161.3100589999999</v>
      </c>
      <c r="F134" s="14">
        <f t="shared" si="5"/>
        <v>-9.4761131531797549E-3</v>
      </c>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row>
    <row r="135" spans="1:38" x14ac:dyDescent="0.25">
      <c r="A135" s="31">
        <v>42009</v>
      </c>
      <c r="B135">
        <v>2020.579956</v>
      </c>
      <c r="C135" s="14">
        <f t="shared" si="4"/>
        <v>-1.5671681402995907E-2</v>
      </c>
      <c r="D135" s="10"/>
      <c r="E135" s="6">
        <v>1181.349976</v>
      </c>
      <c r="F135" s="14">
        <f t="shared" si="5"/>
        <v>9.0540046978433431E-3</v>
      </c>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row>
    <row r="136" spans="1:38" x14ac:dyDescent="0.25">
      <c r="A136" s="31">
        <v>42006</v>
      </c>
      <c r="B136">
        <v>2058.1999510000001</v>
      </c>
      <c r="C136" s="14">
        <f t="shared" ref="C136:C199" si="8">B136/B165-1</f>
        <v>4.6272697753675374E-3</v>
      </c>
      <c r="D136" s="10"/>
      <c r="E136" s="6">
        <v>1198.8000489999999</v>
      </c>
      <c r="F136" s="14">
        <f t="shared" ref="F136:F199" si="9">E136/E165-1</f>
        <v>3.5510464887074544E-2</v>
      </c>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row>
    <row r="137" spans="1:38" x14ac:dyDescent="0.25">
      <c r="A137" s="31">
        <v>42004</v>
      </c>
      <c r="B137">
        <v>2058.8999020000001</v>
      </c>
      <c r="C137" s="14">
        <f t="shared" si="8"/>
        <v>3.4603045279486544E-3</v>
      </c>
      <c r="D137" s="10"/>
      <c r="E137" s="6">
        <v>1204.6999510000001</v>
      </c>
      <c r="F137" s="14">
        <f t="shared" si="9"/>
        <v>2.9411697326332753E-2</v>
      </c>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row>
    <row r="138" spans="1:38" x14ac:dyDescent="0.25">
      <c r="A138" s="31">
        <v>42003</v>
      </c>
      <c r="B138">
        <v>2080.3500979999999</v>
      </c>
      <c r="C138" s="14">
        <f t="shared" si="8"/>
        <v>1.9120056156057386E-2</v>
      </c>
      <c r="D138" s="10"/>
      <c r="E138" s="6">
        <v>1213.0500489999999</v>
      </c>
      <c r="F138" s="14">
        <f t="shared" si="9"/>
        <v>4.1933354954490909E-2</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row>
    <row r="139" spans="1:38" x14ac:dyDescent="0.25">
      <c r="A139" s="31">
        <v>42002</v>
      </c>
      <c r="B139">
        <v>2090.570068</v>
      </c>
      <c r="C139" s="14">
        <f t="shared" si="8"/>
        <v>2.4879706711133265E-2</v>
      </c>
      <c r="D139" s="10"/>
      <c r="E139" s="6">
        <v>1219.1099850000001</v>
      </c>
      <c r="F139" s="14">
        <f t="shared" si="9"/>
        <v>3.859221145079661E-2</v>
      </c>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row>
    <row r="140" spans="1:38" x14ac:dyDescent="0.25">
      <c r="A140" s="31">
        <v>41999</v>
      </c>
      <c r="B140">
        <v>2088.7700199999999</v>
      </c>
      <c r="C140" s="14">
        <f t="shared" si="8"/>
        <v>2.4243288269532037E-2</v>
      </c>
      <c r="D140" s="10"/>
      <c r="E140" s="6">
        <v>1215.209961</v>
      </c>
      <c r="F140" s="14">
        <f t="shared" si="9"/>
        <v>3.3851657714286887E-2</v>
      </c>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row>
    <row r="141" spans="1:38" x14ac:dyDescent="0.25">
      <c r="A141" s="31">
        <v>41997</v>
      </c>
      <c r="B141">
        <v>2081.8798830000001</v>
      </c>
      <c r="C141" s="14">
        <f t="shared" si="8"/>
        <v>2.1405560161903647E-2</v>
      </c>
      <c r="D141" s="10"/>
      <c r="E141" s="6">
        <v>1206.780029</v>
      </c>
      <c r="F141" s="14">
        <f t="shared" si="9"/>
        <v>1.7118054815059569E-2</v>
      </c>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row>
    <row r="142" spans="1:38" x14ac:dyDescent="0.25">
      <c r="A142" s="31">
        <v>41996</v>
      </c>
      <c r="B142">
        <v>2082.169922</v>
      </c>
      <c r="C142" s="14">
        <f t="shared" si="8"/>
        <v>2.0831633822507412E-2</v>
      </c>
      <c r="D142" s="10"/>
      <c r="E142" s="6">
        <v>1202.4399410000001</v>
      </c>
      <c r="F142" s="14">
        <f t="shared" si="9"/>
        <v>1.9051476950920021E-2</v>
      </c>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row>
    <row r="143" spans="1:38" x14ac:dyDescent="0.25">
      <c r="A143" s="31">
        <v>41995</v>
      </c>
      <c r="B143">
        <v>2078.540039</v>
      </c>
      <c r="C143" s="14">
        <f t="shared" si="8"/>
        <v>1.9761967954225801E-2</v>
      </c>
      <c r="D143" s="10"/>
      <c r="E143" s="6">
        <v>1201.8599850000001</v>
      </c>
      <c r="F143" s="14">
        <f t="shared" si="9"/>
        <v>1.8896750528094586E-2</v>
      </c>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row>
    <row r="144" spans="1:38" x14ac:dyDescent="0.25">
      <c r="A144" s="31">
        <v>41992</v>
      </c>
      <c r="B144">
        <v>2070.6499020000001</v>
      </c>
      <c r="C144" s="14">
        <f t="shared" si="8"/>
        <v>1.9060719497484335E-2</v>
      </c>
      <c r="D144" s="10"/>
      <c r="E144" s="6">
        <v>1195.959961</v>
      </c>
      <c r="F144" s="14">
        <f t="shared" si="9"/>
        <v>1.9295687486761581E-2</v>
      </c>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row>
    <row r="145" spans="1:38" x14ac:dyDescent="0.25">
      <c r="A145" s="31">
        <v>41991</v>
      </c>
      <c r="B145">
        <v>2061.2299800000001</v>
      </c>
      <c r="C145" s="14">
        <f t="shared" si="8"/>
        <v>1.477937760073833E-2</v>
      </c>
      <c r="D145" s="10"/>
      <c r="E145" s="6">
        <v>1192.160034</v>
      </c>
      <c r="F145" s="14">
        <f t="shared" si="9"/>
        <v>1.7322930435243133E-2</v>
      </c>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row>
    <row r="146" spans="1:38" x14ac:dyDescent="0.25">
      <c r="A146" s="31">
        <v>41990</v>
      </c>
      <c r="B146">
        <v>2012.8900149999999</v>
      </c>
      <c r="C146" s="14">
        <f t="shared" si="8"/>
        <v>-5.2777671565596984E-3</v>
      </c>
      <c r="D146" s="10"/>
      <c r="E146" s="6">
        <v>1174.839966</v>
      </c>
      <c r="F146" s="14">
        <f t="shared" si="9"/>
        <v>6.6577157835576717E-3</v>
      </c>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row>
    <row r="147" spans="1:38" x14ac:dyDescent="0.25">
      <c r="A147" s="31">
        <v>41989</v>
      </c>
      <c r="B147">
        <v>1972.73999</v>
      </c>
      <c r="C147" s="14">
        <f t="shared" si="8"/>
        <v>-1.9561645280790962E-2</v>
      </c>
      <c r="D147" s="10"/>
      <c r="E147" s="6">
        <v>1139.369995</v>
      </c>
      <c r="F147" s="14">
        <f t="shared" si="9"/>
        <v>-2.2352497826097051E-2</v>
      </c>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row>
    <row r="148" spans="1:38" x14ac:dyDescent="0.25">
      <c r="A148" s="31">
        <v>41988</v>
      </c>
      <c r="B148">
        <v>1989.630005</v>
      </c>
      <c r="C148" s="14">
        <f t="shared" si="8"/>
        <v>-1.3965662364655684E-2</v>
      </c>
      <c r="D148" s="10"/>
      <c r="E148" s="6">
        <v>1140.3000489999999</v>
      </c>
      <c r="F148" s="14">
        <f t="shared" si="9"/>
        <v>-2.5551105154678067E-2</v>
      </c>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row>
    <row r="149" spans="1:38" x14ac:dyDescent="0.25">
      <c r="A149" s="31">
        <v>41985</v>
      </c>
      <c r="B149">
        <v>2002.329956</v>
      </c>
      <c r="C149" s="14">
        <f t="shared" si="8"/>
        <v>-7.7897438707179578E-3</v>
      </c>
      <c r="D149" s="10"/>
      <c r="E149" s="6">
        <v>1152.4399410000001</v>
      </c>
      <c r="F149" s="14">
        <f t="shared" si="9"/>
        <v>-1.7954741604632618E-2</v>
      </c>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row>
    <row r="150" spans="1:38" x14ac:dyDescent="0.25">
      <c r="A150" s="31">
        <v>41984</v>
      </c>
      <c r="B150">
        <v>2035.329956</v>
      </c>
      <c r="C150" s="14">
        <f t="shared" si="8"/>
        <v>2.0394521099206031E-2</v>
      </c>
      <c r="D150" s="10"/>
      <c r="E150" s="6">
        <v>1166.959961</v>
      </c>
      <c r="F150" s="14">
        <f t="shared" si="9"/>
        <v>9.6818059011429813E-3</v>
      </c>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row>
    <row r="151" spans="1:38" x14ac:dyDescent="0.25">
      <c r="A151" s="31">
        <v>41983</v>
      </c>
      <c r="B151">
        <v>2026.1400149999999</v>
      </c>
      <c r="C151" s="14">
        <f t="shared" si="8"/>
        <v>2.2115706460339224E-2</v>
      </c>
      <c r="D151" s="10"/>
      <c r="E151" s="6">
        <v>1161.8599850000001</v>
      </c>
      <c r="F151" s="14">
        <f t="shared" si="9"/>
        <v>1.3512208159286443E-2</v>
      </c>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row>
    <row r="152" spans="1:38" x14ac:dyDescent="0.25">
      <c r="A152" s="31">
        <v>41982</v>
      </c>
      <c r="B152">
        <v>2059.820068</v>
      </c>
      <c r="C152" s="14">
        <f t="shared" si="8"/>
        <v>3.7666566159209269E-2</v>
      </c>
      <c r="D152" s="10"/>
      <c r="E152" s="6">
        <v>1188.0600589999999</v>
      </c>
      <c r="F152" s="14">
        <f t="shared" si="9"/>
        <v>3.3590073205370885E-2</v>
      </c>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row>
    <row r="153" spans="1:38" x14ac:dyDescent="0.25">
      <c r="A153" s="31">
        <v>41981</v>
      </c>
      <c r="B153">
        <v>2060.3100589999999</v>
      </c>
      <c r="C153" s="14">
        <f t="shared" si="8"/>
        <v>5.0305130808804055E-2</v>
      </c>
      <c r="D153" s="10"/>
      <c r="E153" s="6">
        <v>1167.209961</v>
      </c>
      <c r="F153" s="14">
        <f t="shared" si="9"/>
        <v>4.450189881701494E-2</v>
      </c>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row>
    <row r="154" spans="1:38" x14ac:dyDescent="0.25">
      <c r="A154" s="31">
        <v>41978</v>
      </c>
      <c r="B154">
        <v>2075.3701169999999</v>
      </c>
      <c r="C154" s="14">
        <f t="shared" si="8"/>
        <v>5.6393816226026905E-2</v>
      </c>
      <c r="D154" s="10"/>
      <c r="E154" s="6">
        <v>1182.4300539999999</v>
      </c>
      <c r="F154" s="14">
        <f t="shared" si="9"/>
        <v>5.6854642453791016E-2</v>
      </c>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row>
    <row r="155" spans="1:38" x14ac:dyDescent="0.25">
      <c r="A155" s="31">
        <v>41977</v>
      </c>
      <c r="B155">
        <v>2071.919922</v>
      </c>
      <c r="C155" s="14">
        <f t="shared" si="8"/>
        <v>6.2076449571015324E-2</v>
      </c>
      <c r="D155" s="10"/>
      <c r="E155" s="6">
        <v>1173.01001</v>
      </c>
      <c r="F155" s="14">
        <f t="shared" si="9"/>
        <v>5.0622952741385507E-2</v>
      </c>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row>
    <row r="156" spans="1:38" x14ac:dyDescent="0.25">
      <c r="A156" s="31">
        <v>41976</v>
      </c>
      <c r="B156">
        <v>2074.330078</v>
      </c>
      <c r="C156" s="14">
        <f t="shared" si="8"/>
        <v>7.6394234966303598E-2</v>
      </c>
      <c r="D156" s="10"/>
      <c r="E156" s="6">
        <v>1179.01001</v>
      </c>
      <c r="F156" s="14">
        <f t="shared" si="9"/>
        <v>7.4885825461931788E-2</v>
      </c>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row>
    <row r="157" spans="1:38" x14ac:dyDescent="0.25">
      <c r="A157" s="31">
        <v>41975</v>
      </c>
      <c r="B157">
        <v>2066.5500489999999</v>
      </c>
      <c r="C157" s="14">
        <f t="shared" si="8"/>
        <v>6.4529598063464144E-2</v>
      </c>
      <c r="D157" s="10"/>
      <c r="E157" s="6">
        <v>1168.4499510000001</v>
      </c>
      <c r="F157" s="14">
        <f t="shared" si="9"/>
        <v>4.9961788380359362E-2</v>
      </c>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row>
    <row r="158" spans="1:38" x14ac:dyDescent="0.25">
      <c r="A158" s="31">
        <v>41974</v>
      </c>
      <c r="B158">
        <v>2053.4399410000001</v>
      </c>
      <c r="C158" s="14">
        <f t="shared" si="8"/>
        <v>7.8481694011682368E-2</v>
      </c>
      <c r="D158" s="10"/>
      <c r="E158" s="6">
        <v>1154.0500489999999</v>
      </c>
      <c r="F158" s="14">
        <f t="shared" si="9"/>
        <v>5.395588880491764E-2</v>
      </c>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row>
    <row r="159" spans="1:38" x14ac:dyDescent="0.25">
      <c r="A159" s="31">
        <v>41971</v>
      </c>
      <c r="B159">
        <v>2067.5600589999999</v>
      </c>
      <c r="C159" s="14">
        <f t="shared" si="8"/>
        <v>9.5825673663710864E-2</v>
      </c>
      <c r="D159" s="10"/>
      <c r="E159" s="6">
        <v>1173.2299800000001</v>
      </c>
      <c r="F159" s="14">
        <f t="shared" si="9"/>
        <v>8.3985501367754845E-2</v>
      </c>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row>
    <row r="160" spans="1:38" x14ac:dyDescent="0.25">
      <c r="A160" s="31">
        <v>41969</v>
      </c>
      <c r="B160">
        <v>2072.830078</v>
      </c>
      <c r="C160" s="14">
        <f t="shared" si="8"/>
        <v>0.11277355476404072</v>
      </c>
      <c r="D160" s="10"/>
      <c r="E160" s="6">
        <v>1190.619995</v>
      </c>
      <c r="F160" s="14">
        <f t="shared" si="9"/>
        <v>9.6224149895832056E-2</v>
      </c>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row>
    <row r="161" spans="1:38" x14ac:dyDescent="0.25">
      <c r="A161" s="31">
        <v>41968</v>
      </c>
      <c r="B161">
        <v>2067.030029</v>
      </c>
      <c r="C161" s="14">
        <f t="shared" si="8"/>
        <v>0.10982074539901276</v>
      </c>
      <c r="D161" s="10"/>
      <c r="E161" s="6">
        <v>1186.329956</v>
      </c>
      <c r="F161" s="14">
        <f t="shared" si="9"/>
        <v>0.10618677812779342</v>
      </c>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row>
    <row r="162" spans="1:38" x14ac:dyDescent="0.25">
      <c r="A162" s="31">
        <v>41967</v>
      </c>
      <c r="B162">
        <v>2069.4099120000001</v>
      </c>
      <c r="C162" s="14">
        <f t="shared" si="8"/>
        <v>0.10209829365863365</v>
      </c>
      <c r="D162" s="10"/>
      <c r="E162" s="6">
        <v>1186.9399410000001</v>
      </c>
      <c r="F162" s="14">
        <f t="shared" si="9"/>
        <v>0.11806703827581866</v>
      </c>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row>
    <row r="163" spans="1:38" x14ac:dyDescent="0.25">
      <c r="A163" s="31">
        <v>41964</v>
      </c>
      <c r="B163">
        <v>2063.5</v>
      </c>
      <c r="C163" s="14">
        <f t="shared" si="8"/>
        <v>0.10068596765784044</v>
      </c>
      <c r="D163" s="10"/>
      <c r="E163" s="6">
        <v>1172.420044</v>
      </c>
      <c r="F163" s="14">
        <f t="shared" si="9"/>
        <v>0.11733535619038182</v>
      </c>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row>
    <row r="164" spans="1:38" x14ac:dyDescent="0.25">
      <c r="A164" s="31">
        <v>41963</v>
      </c>
      <c r="B164">
        <v>2052.75</v>
      </c>
      <c r="C164" s="14">
        <f t="shared" si="8"/>
        <v>7.692024920409346E-2</v>
      </c>
      <c r="D164" s="10"/>
      <c r="E164" s="6">
        <v>1170.75</v>
      </c>
      <c r="F164" s="14">
        <f t="shared" si="9"/>
        <v>0.11148564540711736</v>
      </c>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row>
    <row r="165" spans="1:38" x14ac:dyDescent="0.25">
      <c r="A165" s="31">
        <v>41962</v>
      </c>
      <c r="B165">
        <v>2048.719971</v>
      </c>
      <c r="C165" s="14">
        <f t="shared" si="8"/>
        <v>6.2498385776153631E-2</v>
      </c>
      <c r="D165" s="10"/>
      <c r="E165" s="6">
        <v>1157.6899410000001</v>
      </c>
      <c r="F165" s="14">
        <f t="shared" si="9"/>
        <v>8.398950536980232E-2</v>
      </c>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row>
    <row r="166" spans="1:38" x14ac:dyDescent="0.25">
      <c r="A166" s="31">
        <v>41961</v>
      </c>
      <c r="B166">
        <v>2051.8000489999999</v>
      </c>
      <c r="C166" s="14">
        <f t="shared" si="8"/>
        <v>4.2110038330404054E-2</v>
      </c>
      <c r="D166" s="10"/>
      <c r="E166" s="6">
        <v>1170.280029</v>
      </c>
      <c r="F166" s="14">
        <f t="shared" si="9"/>
        <v>6.668371220415148E-2</v>
      </c>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row>
    <row r="167" spans="1:38" x14ac:dyDescent="0.25">
      <c r="A167" s="31">
        <v>41960</v>
      </c>
      <c r="B167">
        <v>2041.3199460000001</v>
      </c>
      <c r="C167" s="14">
        <f t="shared" si="8"/>
        <v>5.4891205269696153E-2</v>
      </c>
      <c r="D167" s="10"/>
      <c r="E167" s="6">
        <v>1164.2299800000001</v>
      </c>
      <c r="F167" s="14">
        <f t="shared" si="9"/>
        <v>8.1686425082458713E-2</v>
      </c>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row>
    <row r="168" spans="1:38" x14ac:dyDescent="0.25">
      <c r="A168" s="31">
        <v>41957</v>
      </c>
      <c r="B168">
        <v>2039.8199460000001</v>
      </c>
      <c r="C168" s="14">
        <f t="shared" si="8"/>
        <v>3.8171436600430431E-2</v>
      </c>
      <c r="D168" s="10"/>
      <c r="E168" s="6">
        <v>1173.8100589999999</v>
      </c>
      <c r="F168" s="14">
        <f t="shared" si="9"/>
        <v>7.2315382327164501E-2</v>
      </c>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row>
    <row r="169" spans="1:38" x14ac:dyDescent="0.25">
      <c r="A169" s="31">
        <v>41956</v>
      </c>
      <c r="B169">
        <v>2039.329956</v>
      </c>
      <c r="C169" s="14">
        <f t="shared" si="8"/>
        <v>3.6297541099069575E-2</v>
      </c>
      <c r="D169" s="10"/>
      <c r="E169" s="6">
        <v>1175.420044</v>
      </c>
      <c r="F169" s="14">
        <f t="shared" si="9"/>
        <v>6.3978904212564913E-2</v>
      </c>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row>
    <row r="170" spans="1:38" x14ac:dyDescent="0.25">
      <c r="A170" s="31">
        <v>41955</v>
      </c>
      <c r="B170">
        <v>2038.25</v>
      </c>
      <c r="C170" s="14">
        <f t="shared" si="8"/>
        <v>4.7313417593637608E-2</v>
      </c>
      <c r="D170" s="10"/>
      <c r="E170" s="6">
        <v>1186.469971</v>
      </c>
      <c r="F170" s="14">
        <f t="shared" si="9"/>
        <v>8.217038398105414E-2</v>
      </c>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row>
    <row r="171" spans="1:38" x14ac:dyDescent="0.25">
      <c r="A171" s="31">
        <v>41954</v>
      </c>
      <c r="B171">
        <v>2039.6800539999999</v>
      </c>
      <c r="C171" s="14">
        <f t="shared" si="8"/>
        <v>4.8053612429695969E-2</v>
      </c>
      <c r="D171" s="10"/>
      <c r="E171" s="6">
        <v>1179.959961</v>
      </c>
      <c r="F171" s="14">
        <f t="shared" si="9"/>
        <v>8.7109870038293735E-2</v>
      </c>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row>
    <row r="172" spans="1:38" x14ac:dyDescent="0.25">
      <c r="A172" s="31">
        <v>41953</v>
      </c>
      <c r="B172">
        <v>2038.26001</v>
      </c>
      <c r="C172" s="14">
        <f t="shared" si="8"/>
        <v>3.3448412604389688E-2</v>
      </c>
      <c r="D172" s="10"/>
      <c r="E172" s="6">
        <v>1179.5699460000001</v>
      </c>
      <c r="F172" s="14">
        <f t="shared" si="9"/>
        <v>7.0701009532845971E-2</v>
      </c>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row>
    <row r="173" spans="1:38" x14ac:dyDescent="0.25">
      <c r="A173" s="31">
        <v>41950</v>
      </c>
      <c r="B173">
        <v>2031.920044</v>
      </c>
      <c r="C173" s="14">
        <f t="shared" si="8"/>
        <v>2.736373428009764E-2</v>
      </c>
      <c r="D173" s="10"/>
      <c r="E173" s="6">
        <v>1173.3199460000001</v>
      </c>
      <c r="F173" s="14">
        <f t="shared" si="9"/>
        <v>4.9565627210391483E-2</v>
      </c>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row>
    <row r="174" spans="1:38" x14ac:dyDescent="0.25">
      <c r="A174" s="31">
        <v>41949</v>
      </c>
      <c r="B174">
        <v>2031.209961</v>
      </c>
      <c r="C174" s="14">
        <f t="shared" si="8"/>
        <v>2.43891295788079E-2</v>
      </c>
      <c r="D174" s="10"/>
      <c r="E174" s="6">
        <v>1171.8599850000001</v>
      </c>
      <c r="F174" s="14">
        <f t="shared" si="9"/>
        <v>4.6929887579994389E-2</v>
      </c>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row>
    <row r="175" spans="1:38" x14ac:dyDescent="0.25">
      <c r="A175" s="31">
        <v>41948</v>
      </c>
      <c r="B175">
        <v>2023.5699460000001</v>
      </c>
      <c r="C175" s="14">
        <f t="shared" si="8"/>
        <v>2.9288020942568549E-2</v>
      </c>
      <c r="D175" s="10"/>
      <c r="E175" s="6">
        <v>1167.0699460000001</v>
      </c>
      <c r="F175" s="14">
        <f t="shared" si="9"/>
        <v>5.1187091540451535E-2</v>
      </c>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row>
    <row r="176" spans="1:38" x14ac:dyDescent="0.25">
      <c r="A176" s="31">
        <v>41947</v>
      </c>
      <c r="B176">
        <v>2012.099976</v>
      </c>
      <c r="C176" s="14">
        <f t="shared" si="8"/>
        <v>6.9058332891027696E-3</v>
      </c>
      <c r="D176" s="10"/>
      <c r="E176" s="6">
        <v>1165.420044</v>
      </c>
      <c r="F176" s="14">
        <f t="shared" si="9"/>
        <v>3.2889882265952686E-2</v>
      </c>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row>
    <row r="177" spans="1:38" x14ac:dyDescent="0.25">
      <c r="A177" s="31">
        <v>41946</v>
      </c>
      <c r="B177">
        <v>2017.8100589999999</v>
      </c>
      <c r="C177" s="14">
        <f t="shared" si="8"/>
        <v>1.7672265893953654E-2</v>
      </c>
      <c r="D177" s="10"/>
      <c r="E177" s="6">
        <v>1170.1999510000001</v>
      </c>
      <c r="F177" s="14">
        <f t="shared" si="9"/>
        <v>4.6016859745502847E-2</v>
      </c>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row>
    <row r="178" spans="1:38" x14ac:dyDescent="0.25">
      <c r="A178" s="31">
        <v>41943</v>
      </c>
      <c r="B178">
        <v>2018.0500489999999</v>
      </c>
      <c r="C178" s="14">
        <f t="shared" si="8"/>
        <v>1.1914019292757372E-2</v>
      </c>
      <c r="D178" s="10"/>
      <c r="E178" s="6">
        <v>1173.51001</v>
      </c>
      <c r="F178" s="14">
        <f t="shared" si="9"/>
        <v>3.9092960248631403E-2</v>
      </c>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row>
    <row r="179" spans="1:38" x14ac:dyDescent="0.25">
      <c r="A179" s="31">
        <v>41942</v>
      </c>
      <c r="B179">
        <v>1994.650024</v>
      </c>
      <c r="C179" s="14">
        <f t="shared" si="8"/>
        <v>-7.8342617449153051E-3</v>
      </c>
      <c r="D179" s="10"/>
      <c r="E179" s="6">
        <v>1155.7700199999999</v>
      </c>
      <c r="F179" s="14">
        <f t="shared" si="9"/>
        <v>7.7162972661413143E-3</v>
      </c>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row>
    <row r="180" spans="1:38" x14ac:dyDescent="0.25">
      <c r="A180" s="31">
        <v>41941</v>
      </c>
      <c r="B180">
        <v>1982.3000489999999</v>
      </c>
      <c r="C180" s="14">
        <f t="shared" si="8"/>
        <v>-1.4447904013562329E-2</v>
      </c>
      <c r="D180" s="10"/>
      <c r="E180" s="6">
        <v>1146.369995</v>
      </c>
      <c r="F180" s="14">
        <f t="shared" si="9"/>
        <v>-1.1127713800448191E-2</v>
      </c>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row>
    <row r="181" spans="1:38" x14ac:dyDescent="0.25">
      <c r="A181" s="31">
        <v>41940</v>
      </c>
      <c r="B181">
        <v>1985.0500489999999</v>
      </c>
      <c r="C181" s="14">
        <f t="shared" si="8"/>
        <v>-8.2534697490906916E-3</v>
      </c>
      <c r="D181" s="10"/>
      <c r="E181" s="6">
        <v>1149.4499510000001</v>
      </c>
      <c r="F181" s="14">
        <f t="shared" si="9"/>
        <v>-3.8479091960943457E-3</v>
      </c>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row>
    <row r="182" spans="1:38" x14ac:dyDescent="0.25">
      <c r="A182" s="31">
        <v>41939</v>
      </c>
      <c r="B182">
        <v>1961.630005</v>
      </c>
      <c r="C182" s="14">
        <f t="shared" si="8"/>
        <v>-1.8684516790408279E-2</v>
      </c>
      <c r="D182" s="10"/>
      <c r="E182" s="6">
        <v>1117.4799800000001</v>
      </c>
      <c r="F182" s="14">
        <f t="shared" si="9"/>
        <v>-2.9097189191567452E-2</v>
      </c>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row>
    <row r="183" spans="1:38" x14ac:dyDescent="0.25">
      <c r="A183" s="31">
        <v>41936</v>
      </c>
      <c r="B183">
        <v>1964.579956</v>
      </c>
      <c r="C183" s="14">
        <f t="shared" si="8"/>
        <v>-9.853209694291154E-3</v>
      </c>
      <c r="D183" s="10"/>
      <c r="E183" s="6">
        <v>1118.8199460000001</v>
      </c>
      <c r="F183" s="14">
        <f t="shared" si="9"/>
        <v>-2.416013110699966E-2</v>
      </c>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row>
    <row r="184" spans="1:38" x14ac:dyDescent="0.25">
      <c r="A184" s="31">
        <v>41935</v>
      </c>
      <c r="B184">
        <v>1950.8199460000001</v>
      </c>
      <c r="C184" s="14">
        <f t="shared" si="8"/>
        <v>-1.7486473361416732E-2</v>
      </c>
      <c r="D184" s="10"/>
      <c r="E184" s="6">
        <v>1116.48999</v>
      </c>
      <c r="F184" s="14">
        <f t="shared" si="9"/>
        <v>-3.8014488562236548E-2</v>
      </c>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row>
    <row r="185" spans="1:38" x14ac:dyDescent="0.25">
      <c r="A185" s="31">
        <v>41934</v>
      </c>
      <c r="B185">
        <v>1927.1099850000001</v>
      </c>
      <c r="C185" s="14">
        <f t="shared" si="8"/>
        <v>-3.5214882838383588E-2</v>
      </c>
      <c r="D185" s="10"/>
      <c r="E185" s="6">
        <v>1096.869995</v>
      </c>
      <c r="F185" s="14">
        <f t="shared" si="9"/>
        <v>-6.4375499589510721E-2</v>
      </c>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row>
    <row r="186" spans="1:38" x14ac:dyDescent="0.25">
      <c r="A186" s="31">
        <v>41933</v>
      </c>
      <c r="B186">
        <v>1941.280029</v>
      </c>
      <c r="C186" s="14">
        <f t="shared" si="8"/>
        <v>-2.7263710099543981E-2</v>
      </c>
      <c r="D186" s="10"/>
      <c r="E186" s="6">
        <v>1112.849976</v>
      </c>
      <c r="F186" s="14">
        <f t="shared" si="9"/>
        <v>-4.475576137782955E-2</v>
      </c>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row>
    <row r="187" spans="1:38" x14ac:dyDescent="0.25">
      <c r="A187" s="31">
        <v>41932</v>
      </c>
      <c r="B187">
        <v>1904.01001</v>
      </c>
      <c r="C187" s="14">
        <f t="shared" si="8"/>
        <v>-4.2460387794031051E-2</v>
      </c>
      <c r="D187" s="10"/>
      <c r="E187" s="6">
        <v>1094.969971</v>
      </c>
      <c r="F187" s="14">
        <f t="shared" si="9"/>
        <v>-5.4838177816141531E-2</v>
      </c>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row>
    <row r="188" spans="1:38" x14ac:dyDescent="0.25">
      <c r="A188" s="31">
        <v>41929</v>
      </c>
      <c r="B188">
        <v>1886.76001</v>
      </c>
      <c r="C188" s="14">
        <f t="shared" si="8"/>
        <v>-5.7345857071810502E-2</v>
      </c>
      <c r="D188" s="10"/>
      <c r="E188" s="6">
        <v>1082.329956</v>
      </c>
      <c r="F188" s="14">
        <f t="shared" si="9"/>
        <v>-7.6754526082250307E-2</v>
      </c>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row>
    <row r="189" spans="1:38" x14ac:dyDescent="0.25">
      <c r="A189" s="31">
        <v>41928</v>
      </c>
      <c r="B189">
        <v>1862.76001</v>
      </c>
      <c r="C189" s="14">
        <f t="shared" si="8"/>
        <v>-7.2196658788206358E-2</v>
      </c>
      <c r="D189" s="10"/>
      <c r="E189" s="6">
        <v>1086.1099850000001</v>
      </c>
      <c r="F189" s="14">
        <f t="shared" si="9"/>
        <v>-7.180400437641965E-2</v>
      </c>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row>
    <row r="190" spans="1:38" x14ac:dyDescent="0.25">
      <c r="A190" s="31">
        <v>41927</v>
      </c>
      <c r="B190">
        <v>1862.48999</v>
      </c>
      <c r="C190" s="14">
        <f t="shared" si="8"/>
        <v>-6.7659516119526253E-2</v>
      </c>
      <c r="D190" s="10"/>
      <c r="E190" s="6">
        <v>1072.4499510000001</v>
      </c>
      <c r="F190" s="14">
        <f t="shared" si="9"/>
        <v>-8.1185059386243541E-2</v>
      </c>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row>
    <row r="191" spans="1:38" x14ac:dyDescent="0.25">
      <c r="A191" s="31">
        <v>41926</v>
      </c>
      <c r="B191">
        <v>1877.6999510000001</v>
      </c>
      <c r="C191" s="14">
        <f t="shared" si="8"/>
        <v>-6.1487875256481805E-2</v>
      </c>
      <c r="D191" s="10"/>
      <c r="E191" s="6">
        <v>1061.599976</v>
      </c>
      <c r="F191" s="14">
        <f t="shared" si="9"/>
        <v>-9.4352482190131148E-2</v>
      </c>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row>
    <row r="192" spans="1:38" x14ac:dyDescent="0.25">
      <c r="A192" s="31">
        <v>41925</v>
      </c>
      <c r="B192">
        <v>1874.73999</v>
      </c>
      <c r="C192" s="14">
        <f t="shared" si="8"/>
        <v>-6.3697403536356223E-2</v>
      </c>
      <c r="D192" s="10"/>
      <c r="E192" s="6">
        <v>1049.3000489999999</v>
      </c>
      <c r="F192" s="14">
        <f t="shared" si="9"/>
        <v>-0.11036306578423272</v>
      </c>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row>
    <row r="193" spans="1:38" x14ac:dyDescent="0.25">
      <c r="A193" s="31">
        <v>41922</v>
      </c>
      <c r="B193">
        <v>1906.130005</v>
      </c>
      <c r="C193" s="14">
        <f t="shared" si="8"/>
        <v>-4.8538208240460401E-2</v>
      </c>
      <c r="D193" s="10"/>
      <c r="E193" s="6">
        <v>1053.3199460000001</v>
      </c>
      <c r="F193" s="14">
        <f t="shared" si="9"/>
        <v>-0.10306129558774724</v>
      </c>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row>
    <row r="194" spans="1:38" x14ac:dyDescent="0.25">
      <c r="A194" s="31">
        <v>41921</v>
      </c>
      <c r="B194">
        <v>1928.209961</v>
      </c>
      <c r="C194" s="14">
        <f t="shared" si="8"/>
        <v>-3.4320957832872367E-2</v>
      </c>
      <c r="D194" s="10"/>
      <c r="E194" s="6">
        <v>1067.98999</v>
      </c>
      <c r="F194" s="14">
        <f t="shared" si="9"/>
        <v>-8.4017295009946813E-2</v>
      </c>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row>
    <row r="195" spans="1:38" x14ac:dyDescent="0.25">
      <c r="A195" s="31">
        <v>41920</v>
      </c>
      <c r="B195">
        <v>1968.8900149999999</v>
      </c>
      <c r="C195" s="14">
        <f t="shared" si="8"/>
        <v>-1.5614053195843414E-2</v>
      </c>
      <c r="D195" s="10"/>
      <c r="E195" s="6">
        <v>1097.119995</v>
      </c>
      <c r="F195" s="14">
        <f t="shared" si="9"/>
        <v>-6.445751167282876E-2</v>
      </c>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row>
    <row r="196" spans="1:38" x14ac:dyDescent="0.25">
      <c r="A196" s="31">
        <v>41919</v>
      </c>
      <c r="B196">
        <v>1935.099976</v>
      </c>
      <c r="C196" s="14">
        <f t="shared" si="8"/>
        <v>-3.2459697078432215E-2</v>
      </c>
      <c r="D196" s="10"/>
      <c r="E196" s="6">
        <v>1076.3100589999999</v>
      </c>
      <c r="F196" s="14">
        <f t="shared" si="9"/>
        <v>-8.4123983167154415E-2</v>
      </c>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row>
    <row r="197" spans="1:38" x14ac:dyDescent="0.25">
      <c r="A197" s="31">
        <v>41918</v>
      </c>
      <c r="B197">
        <v>1964.8199460000001</v>
      </c>
      <c r="C197" s="14">
        <f t="shared" si="8"/>
        <v>-1.6567278605269298E-2</v>
      </c>
      <c r="D197" s="10"/>
      <c r="E197" s="6">
        <v>1094.650024</v>
      </c>
      <c r="F197" s="14">
        <f t="shared" si="9"/>
        <v>-6.0563626402177384E-2</v>
      </c>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row>
    <row r="198" spans="1:38" x14ac:dyDescent="0.25">
      <c r="A198" s="31">
        <v>41915</v>
      </c>
      <c r="B198">
        <v>1967.900024</v>
      </c>
      <c r="C198" s="14">
        <f t="shared" si="8"/>
        <v>-1.0309796697125728E-2</v>
      </c>
      <c r="D198" s="10"/>
      <c r="E198" s="6">
        <v>1104.73999</v>
      </c>
      <c r="F198" s="14">
        <f t="shared" si="9"/>
        <v>-4.791697056826183E-2</v>
      </c>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row>
    <row r="199" spans="1:38" x14ac:dyDescent="0.25">
      <c r="A199" s="31">
        <v>41914</v>
      </c>
      <c r="B199">
        <v>1946.170044</v>
      </c>
      <c r="C199" s="14">
        <f t="shared" si="8"/>
        <v>-2.3188439454490006E-2</v>
      </c>
      <c r="D199" s="10"/>
      <c r="E199" s="6">
        <v>1096.380005</v>
      </c>
      <c r="F199" s="14">
        <f t="shared" si="9"/>
        <v>-5.4869289939734833E-2</v>
      </c>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row>
    <row r="200" spans="1:38" x14ac:dyDescent="0.25">
      <c r="A200" s="31">
        <v>41913</v>
      </c>
      <c r="B200">
        <v>1946.160034</v>
      </c>
      <c r="C200" s="14">
        <f t="shared" ref="C200:C263" si="10">B200/B229-1</f>
        <v>-2.0311992286411895E-2</v>
      </c>
      <c r="D200" s="10"/>
      <c r="E200" s="6">
        <v>1085.410034</v>
      </c>
      <c r="F200" s="14">
        <f t="shared" ref="F200:F263" si="11">E200/E229-1</f>
        <v>-6.2288857441500589E-2</v>
      </c>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row>
    <row r="201" spans="1:38" x14ac:dyDescent="0.25">
      <c r="A201" s="31">
        <v>41912</v>
      </c>
      <c r="B201">
        <v>1972.290039</v>
      </c>
      <c r="C201" s="14">
        <f t="shared" si="10"/>
        <v>-4.6981919220612234E-3</v>
      </c>
      <c r="D201" s="10"/>
      <c r="E201" s="6">
        <v>1101.6800539999999</v>
      </c>
      <c r="F201" s="14">
        <f t="shared" si="11"/>
        <v>-5.229375254115709E-2</v>
      </c>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row>
    <row r="202" spans="1:38" x14ac:dyDescent="0.25">
      <c r="A202" s="31">
        <v>41911</v>
      </c>
      <c r="B202">
        <v>1977.8000489999999</v>
      </c>
      <c r="C202" s="14">
        <f t="shared" si="10"/>
        <v>3.0734574694100125E-3</v>
      </c>
      <c r="D202" s="10"/>
      <c r="E202" s="6">
        <v>1117.910034</v>
      </c>
      <c r="F202" s="14">
        <f t="shared" si="11"/>
        <v>-3.4953374621131794E-2</v>
      </c>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row>
    <row r="203" spans="1:38" x14ac:dyDescent="0.25">
      <c r="A203" s="31">
        <v>41908</v>
      </c>
      <c r="B203">
        <v>1982.849976</v>
      </c>
      <c r="C203" s="14">
        <f t="shared" si="10"/>
        <v>1.4214354629194625E-2</v>
      </c>
      <c r="D203" s="10"/>
      <c r="E203" s="6">
        <v>1119.329956</v>
      </c>
      <c r="F203" s="14">
        <f t="shared" si="11"/>
        <v>-1.9550709526372279E-2</v>
      </c>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row>
    <row r="204" spans="1:38" x14ac:dyDescent="0.25">
      <c r="A204" s="31">
        <v>41907</v>
      </c>
      <c r="B204">
        <v>1965.98999</v>
      </c>
      <c r="C204" s="14">
        <f t="shared" si="10"/>
        <v>5.5288698234643441E-3</v>
      </c>
      <c r="D204" s="10"/>
      <c r="E204" s="6">
        <v>1110.23999</v>
      </c>
      <c r="F204" s="14">
        <f t="shared" si="11"/>
        <v>-2.8950248381328758E-2</v>
      </c>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row>
    <row r="205" spans="1:38" x14ac:dyDescent="0.25">
      <c r="A205" s="31">
        <v>41906</v>
      </c>
      <c r="B205">
        <v>1998.3000489999999</v>
      </c>
      <c r="C205" s="14">
        <f t="shared" si="10"/>
        <v>2.6495889890883584E-2</v>
      </c>
      <c r="D205" s="10"/>
      <c r="E205" s="6">
        <v>1128.3100589999999</v>
      </c>
      <c r="F205" s="14">
        <f t="shared" si="11"/>
        <v>-1.1797342445897807E-2</v>
      </c>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row>
    <row r="206" spans="1:38" x14ac:dyDescent="0.25">
      <c r="A206" s="31">
        <v>41905</v>
      </c>
      <c r="B206">
        <v>1982.7700199999999</v>
      </c>
      <c r="C206" s="14">
        <f t="shared" si="10"/>
        <v>2.5349719457013586E-2</v>
      </c>
      <c r="D206" s="10"/>
      <c r="E206" s="6">
        <v>1118.719971</v>
      </c>
      <c r="F206" s="14">
        <f t="shared" si="11"/>
        <v>-1.2629901797598375E-2</v>
      </c>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row>
    <row r="207" spans="1:38" x14ac:dyDescent="0.25">
      <c r="A207" s="31">
        <v>41904</v>
      </c>
      <c r="B207">
        <v>1994.290039</v>
      </c>
      <c r="C207" s="14">
        <f t="shared" si="10"/>
        <v>2.9619185973997819E-2</v>
      </c>
      <c r="D207" s="10"/>
      <c r="E207" s="6">
        <v>1129.3599850000001</v>
      </c>
      <c r="F207" s="14">
        <f t="shared" si="11"/>
        <v>-1.1007739883864942E-2</v>
      </c>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row>
    <row r="208" spans="1:38" x14ac:dyDescent="0.25">
      <c r="A208" s="31">
        <v>41901</v>
      </c>
      <c r="B208">
        <v>2010.400024</v>
      </c>
      <c r="C208" s="14">
        <f t="shared" si="10"/>
        <v>4.0800614720111872E-2</v>
      </c>
      <c r="D208" s="10"/>
      <c r="E208" s="6">
        <v>1146.920044</v>
      </c>
      <c r="F208" s="14">
        <f t="shared" si="11"/>
        <v>1.3762379750118958E-2</v>
      </c>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row>
    <row r="209" spans="1:38" x14ac:dyDescent="0.25">
      <c r="A209" s="31">
        <v>41900</v>
      </c>
      <c r="B209">
        <v>2011.3599850000001</v>
      </c>
      <c r="C209" s="14">
        <f t="shared" si="10"/>
        <v>5.330521629397289E-2</v>
      </c>
      <c r="D209" s="10"/>
      <c r="E209" s="6">
        <v>1159.2700199999999</v>
      </c>
      <c r="F209" s="14">
        <f t="shared" si="11"/>
        <v>3.5284355261088418E-2</v>
      </c>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row>
    <row r="210" spans="1:38" x14ac:dyDescent="0.25">
      <c r="A210" s="31">
        <v>41899</v>
      </c>
      <c r="B210">
        <v>2001.5699460000001</v>
      </c>
      <c r="C210" s="14">
        <f t="shared" si="10"/>
        <v>4.2354058046671472E-2</v>
      </c>
      <c r="D210" s="10"/>
      <c r="E210" s="6">
        <v>1153.8900149999999</v>
      </c>
      <c r="F210" s="14">
        <f t="shared" si="11"/>
        <v>2.5178770171240927E-2</v>
      </c>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row>
    <row r="211" spans="1:38" x14ac:dyDescent="0.25">
      <c r="A211" s="31">
        <v>41898</v>
      </c>
      <c r="B211">
        <v>1998.9799800000001</v>
      </c>
      <c r="C211" s="14">
        <f t="shared" si="10"/>
        <v>4.1021565662006321E-2</v>
      </c>
      <c r="D211" s="10"/>
      <c r="E211" s="6">
        <v>1150.969971</v>
      </c>
      <c r="F211" s="14">
        <f t="shared" si="11"/>
        <v>2.6222324666431485E-2</v>
      </c>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row>
    <row r="212" spans="1:38" x14ac:dyDescent="0.25">
      <c r="A212" s="31">
        <v>41897</v>
      </c>
      <c r="B212">
        <v>1984.130005</v>
      </c>
      <c r="C212" s="14">
        <f t="shared" si="10"/>
        <v>2.3280169177149812E-2</v>
      </c>
      <c r="D212" s="10"/>
      <c r="E212" s="6">
        <v>1146.5200199999999</v>
      </c>
      <c r="F212" s="14">
        <f t="shared" si="11"/>
        <v>1.9292042319455582E-2</v>
      </c>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row>
    <row r="213" spans="1:38" x14ac:dyDescent="0.25">
      <c r="A213" s="31">
        <v>41894</v>
      </c>
      <c r="B213">
        <v>1985.540039</v>
      </c>
      <c r="C213" s="14">
        <f t="shared" si="10"/>
        <v>3.1368991635531751E-2</v>
      </c>
      <c r="D213" s="10"/>
      <c r="E213" s="6">
        <v>1160.6099850000001</v>
      </c>
      <c r="F213" s="14">
        <f t="shared" si="11"/>
        <v>4.1036543257044089E-2</v>
      </c>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row>
    <row r="214" spans="1:38" x14ac:dyDescent="0.25">
      <c r="A214" s="31">
        <v>41893</v>
      </c>
      <c r="B214">
        <v>1997.4499510000001</v>
      </c>
      <c r="C214" s="14">
        <f t="shared" si="10"/>
        <v>3.4588979721073443E-2</v>
      </c>
      <c r="D214" s="10"/>
      <c r="E214" s="6">
        <v>1172.339966</v>
      </c>
      <c r="F214" s="14">
        <f t="shared" si="11"/>
        <v>4.6666746292646222E-2</v>
      </c>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row>
    <row r="215" spans="1:38" x14ac:dyDescent="0.25">
      <c r="A215" s="31">
        <v>41892</v>
      </c>
      <c r="B215">
        <v>1995.6899410000001</v>
      </c>
      <c r="C215" s="14">
        <f t="shared" si="10"/>
        <v>1.3004611867724947E-2</v>
      </c>
      <c r="D215" s="10"/>
      <c r="E215" s="6">
        <v>1164.98999</v>
      </c>
      <c r="F215" s="14">
        <f t="shared" si="11"/>
        <v>1.6065346963141103E-2</v>
      </c>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row>
    <row r="216" spans="1:38" x14ac:dyDescent="0.25">
      <c r="A216" s="31">
        <v>41891</v>
      </c>
      <c r="B216">
        <v>1988.4399410000001</v>
      </c>
      <c r="C216" s="14">
        <f t="shared" si="10"/>
        <v>9.3860201832103307E-3</v>
      </c>
      <c r="D216" s="10"/>
      <c r="E216" s="6">
        <v>1158.5</v>
      </c>
      <c r="F216" s="14">
        <f t="shared" si="11"/>
        <v>1.4768214829961046E-2</v>
      </c>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row>
    <row r="217" spans="1:38" x14ac:dyDescent="0.25">
      <c r="A217" s="31">
        <v>41890</v>
      </c>
      <c r="B217">
        <v>2001.540039</v>
      </c>
      <c r="C217" s="14">
        <f t="shared" si="10"/>
        <v>1.1435590608562141E-2</v>
      </c>
      <c r="D217" s="10"/>
      <c r="E217" s="6">
        <v>1172.3100589999999</v>
      </c>
      <c r="F217" s="14">
        <f t="shared" si="11"/>
        <v>2.8793382185168914E-2</v>
      </c>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row>
    <row r="218" spans="1:38" x14ac:dyDescent="0.25">
      <c r="A218" s="31">
        <v>41887</v>
      </c>
      <c r="B218">
        <v>2007.709961</v>
      </c>
      <c r="C218" s="14">
        <f t="shared" si="10"/>
        <v>1.4845777522951797E-2</v>
      </c>
      <c r="D218" s="10"/>
      <c r="E218" s="6">
        <v>1170.130005</v>
      </c>
      <c r="F218" s="14">
        <f t="shared" si="11"/>
        <v>2.2197598228152149E-2</v>
      </c>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row>
    <row r="219" spans="1:38" x14ac:dyDescent="0.25">
      <c r="A219" s="31">
        <v>41886</v>
      </c>
      <c r="B219">
        <v>1997.650024</v>
      </c>
      <c r="C219" s="14">
        <f t="shared" si="10"/>
        <v>4.8642562285763358E-3</v>
      </c>
      <c r="D219" s="10"/>
      <c r="E219" s="6">
        <v>1167.209961</v>
      </c>
      <c r="F219" s="14">
        <f t="shared" si="11"/>
        <v>9.4701459060233528E-3</v>
      </c>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row>
    <row r="220" spans="1:38" x14ac:dyDescent="0.25">
      <c r="A220" s="31">
        <v>41885</v>
      </c>
      <c r="B220">
        <v>2000.719971</v>
      </c>
      <c r="C220" s="14">
        <f t="shared" si="10"/>
        <v>6.8997946316335934E-3</v>
      </c>
      <c r="D220" s="10"/>
      <c r="E220" s="6">
        <v>1172.1999510000001</v>
      </c>
      <c r="F220" s="14">
        <f t="shared" si="11"/>
        <v>1.2166345323410654E-2</v>
      </c>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row>
    <row r="221" spans="1:38" x14ac:dyDescent="0.25">
      <c r="A221" s="31">
        <v>41884</v>
      </c>
      <c r="B221">
        <v>2002.280029</v>
      </c>
      <c r="C221" s="14">
        <f t="shared" si="10"/>
        <v>9.4528440335499564E-3</v>
      </c>
      <c r="D221" s="10"/>
      <c r="E221" s="6">
        <v>1179.469971</v>
      </c>
      <c r="F221" s="14">
        <f t="shared" si="11"/>
        <v>2.017034685457042E-2</v>
      </c>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row>
    <row r="222" spans="1:38" x14ac:dyDescent="0.25">
      <c r="A222" s="31">
        <v>41880</v>
      </c>
      <c r="B222">
        <v>2003.369995</v>
      </c>
      <c r="C222" s="14">
        <f t="shared" si="10"/>
        <v>1.5068675448111746E-2</v>
      </c>
      <c r="D222" s="10"/>
      <c r="E222" s="6">
        <v>1174.349976</v>
      </c>
      <c r="F222" s="14">
        <f t="shared" si="11"/>
        <v>2.4148344913885733E-2</v>
      </c>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row>
    <row r="223" spans="1:38" x14ac:dyDescent="0.25">
      <c r="A223" s="31">
        <v>41879</v>
      </c>
      <c r="B223">
        <v>1996.73999</v>
      </c>
      <c r="C223" s="14">
        <f t="shared" si="10"/>
        <v>9.361961395343732E-3</v>
      </c>
      <c r="D223" s="10"/>
      <c r="E223" s="6">
        <v>1165.9499510000001</v>
      </c>
      <c r="F223" s="14">
        <f t="shared" si="11"/>
        <v>1.2452102870573745E-2</v>
      </c>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row>
    <row r="224" spans="1:38" x14ac:dyDescent="0.25">
      <c r="A224" s="31">
        <v>41878</v>
      </c>
      <c r="B224">
        <v>2000.119995</v>
      </c>
      <c r="C224" s="14">
        <f t="shared" si="10"/>
        <v>2.1449145153129345E-2</v>
      </c>
      <c r="D224" s="10"/>
      <c r="E224" s="6">
        <v>1172.709961</v>
      </c>
      <c r="F224" s="14">
        <f t="shared" si="11"/>
        <v>3.4500693214552403E-2</v>
      </c>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row>
    <row r="225" spans="1:38" x14ac:dyDescent="0.25">
      <c r="A225" s="31">
        <v>41877</v>
      </c>
      <c r="B225">
        <v>2000.0200199999999</v>
      </c>
      <c r="C225" s="14">
        <f t="shared" si="10"/>
        <v>9.3108366107605978E-3</v>
      </c>
      <c r="D225" s="10"/>
      <c r="E225" s="6">
        <v>1175.170044</v>
      </c>
      <c r="F225" s="14">
        <f t="shared" si="11"/>
        <v>2.0511479306098312E-2</v>
      </c>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row>
    <row r="226" spans="1:38" x14ac:dyDescent="0.25">
      <c r="A226" s="31">
        <v>41876</v>
      </c>
      <c r="B226">
        <v>1997.920044</v>
      </c>
      <c r="C226" s="14">
        <f t="shared" si="10"/>
        <v>1.2486831386261388E-2</v>
      </c>
      <c r="D226" s="10"/>
      <c r="E226" s="6">
        <v>1165.219971</v>
      </c>
      <c r="F226" s="14">
        <f t="shared" si="11"/>
        <v>9.8888997465396145E-3</v>
      </c>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row>
    <row r="227" spans="1:38" x14ac:dyDescent="0.25">
      <c r="A227" s="31">
        <v>41873</v>
      </c>
      <c r="B227">
        <v>1988.400024</v>
      </c>
      <c r="C227" s="14">
        <f t="shared" si="10"/>
        <v>5.7154661560725462E-3</v>
      </c>
      <c r="D227" s="10"/>
      <c r="E227" s="6">
        <v>1160.339966</v>
      </c>
      <c r="F227" s="14">
        <f t="shared" si="11"/>
        <v>-5.8858262262551087E-3</v>
      </c>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row>
    <row r="228" spans="1:38" x14ac:dyDescent="0.25">
      <c r="A228" s="31">
        <v>41872</v>
      </c>
      <c r="B228">
        <v>1992.369995</v>
      </c>
      <c r="C228" s="14">
        <f t="shared" si="10"/>
        <v>1.2604405271801067E-2</v>
      </c>
      <c r="D228" s="10"/>
      <c r="E228" s="6">
        <v>1160.030029</v>
      </c>
      <c r="F228" s="14">
        <f t="shared" si="11"/>
        <v>8.6190541968678147E-5</v>
      </c>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row>
    <row r="229" spans="1:38" x14ac:dyDescent="0.25">
      <c r="A229" s="31">
        <v>41871</v>
      </c>
      <c r="B229">
        <v>1986.51001</v>
      </c>
      <c r="C229" s="14">
        <f t="shared" si="10"/>
        <v>1.1111201518819946E-2</v>
      </c>
      <c r="D229" s="10"/>
      <c r="E229" s="6">
        <v>1157.51001</v>
      </c>
      <c r="F229" s="14">
        <f t="shared" si="11"/>
        <v>-3.7439752260682857E-3</v>
      </c>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row>
    <row r="230" spans="1:38" x14ac:dyDescent="0.25">
      <c r="A230" s="31">
        <v>41870</v>
      </c>
      <c r="B230">
        <v>1981.599976</v>
      </c>
      <c r="C230" s="14">
        <f t="shared" si="10"/>
        <v>4.4454008685987922E-3</v>
      </c>
      <c r="D230" s="10"/>
      <c r="E230" s="6">
        <v>1162.469971</v>
      </c>
      <c r="F230" s="14">
        <f t="shared" si="11"/>
        <v>-9.6609224917196812E-3</v>
      </c>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row>
    <row r="231" spans="1:38" x14ac:dyDescent="0.25">
      <c r="A231" s="31">
        <v>41869</v>
      </c>
      <c r="B231">
        <v>1971.73999</v>
      </c>
      <c r="C231" s="14">
        <f t="shared" si="10"/>
        <v>4.089213356085919E-3</v>
      </c>
      <c r="D231" s="10"/>
      <c r="E231" s="6">
        <v>1158.400024</v>
      </c>
      <c r="F231" s="14">
        <f t="shared" si="11"/>
        <v>-1.1730580316909989E-2</v>
      </c>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row>
    <row r="232" spans="1:38" x14ac:dyDescent="0.25">
      <c r="A232" s="31">
        <v>41866</v>
      </c>
      <c r="B232">
        <v>1955.0600589999999</v>
      </c>
      <c r="C232" s="14">
        <f t="shared" si="10"/>
        <v>-1.1422630256039734E-2</v>
      </c>
      <c r="D232" s="10"/>
      <c r="E232" s="6">
        <v>1141.650024</v>
      </c>
      <c r="F232" s="14">
        <f t="shared" si="11"/>
        <v>-3.7994814685565648E-2</v>
      </c>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row>
    <row r="233" spans="1:38" x14ac:dyDescent="0.25">
      <c r="A233" s="31">
        <v>41865</v>
      </c>
      <c r="B233">
        <v>1955.1800539999999</v>
      </c>
      <c r="C233" s="14">
        <f t="shared" si="10"/>
        <v>-1.5240897684751564E-2</v>
      </c>
      <c r="D233" s="10"/>
      <c r="E233" s="6">
        <v>1143.339966</v>
      </c>
      <c r="F233" s="14">
        <f t="shared" si="11"/>
        <v>-5.3644048100436881E-2</v>
      </c>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row>
    <row r="234" spans="1:38" x14ac:dyDescent="0.25">
      <c r="A234" s="31">
        <v>41864</v>
      </c>
      <c r="B234">
        <v>1946.719971</v>
      </c>
      <c r="C234" s="14">
        <f t="shared" si="10"/>
        <v>-1.4129313017515521E-2</v>
      </c>
      <c r="D234" s="10"/>
      <c r="E234" s="6">
        <v>1141.780029</v>
      </c>
      <c r="F234" s="14">
        <f t="shared" si="11"/>
        <v>-4.8120025844101688E-2</v>
      </c>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row>
    <row r="235" spans="1:38" x14ac:dyDescent="0.25">
      <c r="A235" s="31">
        <v>41863</v>
      </c>
      <c r="B235">
        <v>1933.75</v>
      </c>
      <c r="C235" s="14">
        <f t="shared" si="10"/>
        <v>-2.0052473538419324E-2</v>
      </c>
      <c r="D235" s="10"/>
      <c r="E235" s="6">
        <v>1133.030029</v>
      </c>
      <c r="F235" s="14">
        <f t="shared" si="11"/>
        <v>-6.0466789637109941E-2</v>
      </c>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row>
    <row r="236" spans="1:38" x14ac:dyDescent="0.25">
      <c r="A236" s="31">
        <v>41862</v>
      </c>
      <c r="B236">
        <v>1936.920044</v>
      </c>
      <c r="C236" s="14">
        <f t="shared" si="10"/>
        <v>-1.1891429188324198E-2</v>
      </c>
      <c r="D236" s="10"/>
      <c r="E236" s="6">
        <v>1141.9300539999999</v>
      </c>
      <c r="F236" s="14">
        <f t="shared" si="11"/>
        <v>-4.27758756942892E-2</v>
      </c>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row>
    <row r="237" spans="1:38" x14ac:dyDescent="0.25">
      <c r="A237" s="31">
        <v>41859</v>
      </c>
      <c r="B237">
        <v>1931.589966</v>
      </c>
      <c r="C237" s="14">
        <f t="shared" si="10"/>
        <v>-1.4977355776822021E-2</v>
      </c>
      <c r="D237" s="10"/>
      <c r="E237" s="6">
        <v>1131.349976</v>
      </c>
      <c r="F237" s="14">
        <f t="shared" si="11"/>
        <v>-4.8886106767549453E-2</v>
      </c>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row>
    <row r="238" spans="1:38" x14ac:dyDescent="0.25">
      <c r="A238" s="31">
        <v>41858</v>
      </c>
      <c r="B238">
        <v>1909.5699460000001</v>
      </c>
      <c r="C238" s="14">
        <f t="shared" si="10"/>
        <v>-2.4345768848686999E-2</v>
      </c>
      <c r="D238" s="10"/>
      <c r="E238" s="6">
        <v>1119.76001</v>
      </c>
      <c r="F238" s="14">
        <f t="shared" si="11"/>
        <v>-5.1621442194303646E-2</v>
      </c>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row>
    <row r="239" spans="1:38" x14ac:dyDescent="0.25">
      <c r="A239" s="31">
        <v>41857</v>
      </c>
      <c r="B239">
        <v>1920.23999</v>
      </c>
      <c r="C239" s="14">
        <f t="shared" si="10"/>
        <v>-2.0050746055701341E-2</v>
      </c>
      <c r="D239" s="10"/>
      <c r="E239" s="6">
        <v>1125.5500489999999</v>
      </c>
      <c r="F239" s="14">
        <f t="shared" si="11"/>
        <v>-4.8305545364342506E-2</v>
      </c>
      <c r="R239" s="10"/>
      <c r="S239" s="10"/>
      <c r="T239" s="10"/>
      <c r="U239" s="10"/>
      <c r="V239" s="10"/>
      <c r="W239" s="10"/>
      <c r="X239" s="10"/>
      <c r="Y239" s="10"/>
      <c r="Z239" s="10"/>
      <c r="AA239" s="10"/>
      <c r="AB239" s="10"/>
      <c r="AC239" s="10"/>
      <c r="AD239" s="10"/>
      <c r="AE239" s="10"/>
      <c r="AF239" s="10"/>
      <c r="AG239" s="10"/>
      <c r="AH239" s="10"/>
      <c r="AI239" s="10"/>
      <c r="AJ239" s="10"/>
      <c r="AK239" s="10"/>
      <c r="AL239" s="10"/>
    </row>
    <row r="240" spans="1:38" x14ac:dyDescent="0.25">
      <c r="A240" s="31">
        <v>41856</v>
      </c>
      <c r="B240">
        <v>1920.209961</v>
      </c>
      <c r="C240" s="14">
        <f t="shared" si="10"/>
        <v>-1.526683314974342E-2</v>
      </c>
      <c r="D240" s="10"/>
      <c r="E240" s="6">
        <v>1121.5600589999999</v>
      </c>
      <c r="F240" s="14">
        <f t="shared" si="11"/>
        <v>-4.4048900003826219E-2</v>
      </c>
      <c r="R240" s="10"/>
      <c r="S240" s="10"/>
      <c r="T240" s="10"/>
      <c r="U240" s="10"/>
      <c r="V240" s="10"/>
      <c r="W240" s="10"/>
      <c r="X240" s="10"/>
      <c r="Y240" s="10"/>
      <c r="Z240" s="10"/>
      <c r="AA240" s="10"/>
      <c r="AB240" s="10"/>
      <c r="AC240" s="10"/>
      <c r="AD240" s="10"/>
      <c r="AE240" s="10"/>
      <c r="AF240" s="10"/>
      <c r="AG240" s="10"/>
      <c r="AH240" s="10"/>
      <c r="AI240" s="10"/>
      <c r="AJ240" s="10"/>
      <c r="AK240" s="10"/>
      <c r="AL240" s="10"/>
    </row>
    <row r="241" spans="1:38" x14ac:dyDescent="0.25">
      <c r="A241" s="31">
        <v>41855</v>
      </c>
      <c r="B241">
        <v>1938.98999</v>
      </c>
      <c r="C241" s="14">
        <f t="shared" si="10"/>
        <v>-1.2034991761238789E-2</v>
      </c>
      <c r="D241" s="10"/>
      <c r="E241" s="6">
        <v>1124.8199460000001</v>
      </c>
      <c r="F241" s="14">
        <f t="shared" si="11"/>
        <v>-5.074476348073198E-2</v>
      </c>
      <c r="R241" s="10"/>
      <c r="S241" s="10"/>
      <c r="T241" s="10"/>
      <c r="U241" s="10"/>
      <c r="V241" s="10"/>
      <c r="W241" s="10"/>
      <c r="X241" s="10"/>
      <c r="Y241" s="10"/>
      <c r="Z241" s="10"/>
      <c r="AA241" s="10"/>
      <c r="AB241" s="10"/>
      <c r="AC241" s="10"/>
      <c r="AD241" s="10"/>
      <c r="AE241" s="10"/>
      <c r="AF241" s="10"/>
      <c r="AG241" s="10"/>
      <c r="AH241" s="10"/>
      <c r="AI241" s="10"/>
      <c r="AJ241" s="10"/>
      <c r="AK241" s="10"/>
      <c r="AL241" s="10"/>
    </row>
    <row r="242" spans="1:38" x14ac:dyDescent="0.25">
      <c r="A242" s="31">
        <v>41852</v>
      </c>
      <c r="B242">
        <v>1925.150024</v>
      </c>
      <c r="C242" s="14">
        <f t="shared" si="10"/>
        <v>-1.9216744407975939E-2</v>
      </c>
      <c r="D242" s="10"/>
      <c r="E242" s="6">
        <v>1114.8599850000001</v>
      </c>
      <c r="F242" s="14">
        <f t="shared" si="11"/>
        <v>-6.1905257909271816E-2</v>
      </c>
      <c r="R242" s="10"/>
      <c r="S242" s="10"/>
      <c r="T242" s="10"/>
      <c r="U242" s="10"/>
      <c r="V242" s="10"/>
      <c r="W242" s="10"/>
      <c r="X242" s="10"/>
      <c r="Y242" s="10"/>
      <c r="Z242" s="10"/>
      <c r="AA242" s="10"/>
      <c r="AB242" s="10"/>
      <c r="AC242" s="10"/>
      <c r="AD242" s="10"/>
      <c r="AE242" s="10"/>
      <c r="AF242" s="10"/>
      <c r="AG242" s="10"/>
      <c r="AH242" s="10"/>
      <c r="AI242" s="10"/>
      <c r="AJ242" s="10"/>
      <c r="AK242" s="10"/>
      <c r="AL242" s="10"/>
    </row>
    <row r="243" spans="1:38" x14ac:dyDescent="0.25">
      <c r="A243" s="31">
        <v>41851</v>
      </c>
      <c r="B243">
        <v>1930.670044</v>
      </c>
      <c r="C243" s="14">
        <f t="shared" si="10"/>
        <v>-1.470284784435516E-2</v>
      </c>
      <c r="D243" s="10"/>
      <c r="E243" s="6">
        <v>1120.0699460000001</v>
      </c>
      <c r="F243" s="14">
        <f t="shared" si="11"/>
        <v>-5.4018970324611559E-2</v>
      </c>
      <c r="R243" s="10"/>
      <c r="S243" s="10"/>
      <c r="T243" s="10"/>
      <c r="U243" s="10"/>
      <c r="V243" s="10"/>
      <c r="W243" s="10"/>
      <c r="X243" s="10"/>
      <c r="Y243" s="10"/>
      <c r="Z243" s="10"/>
      <c r="AA243" s="10"/>
      <c r="AB243" s="10"/>
      <c r="AC243" s="10"/>
      <c r="AD243" s="10"/>
      <c r="AE243" s="10"/>
      <c r="AF243" s="10"/>
      <c r="AG243" s="10"/>
      <c r="AH243" s="10"/>
      <c r="AI243" s="10"/>
      <c r="AJ243" s="10"/>
      <c r="AK243" s="10"/>
      <c r="AL243" s="10"/>
    </row>
    <row r="244" spans="1:38" x14ac:dyDescent="0.25">
      <c r="A244" s="31">
        <v>41850</v>
      </c>
      <c r="B244">
        <v>1970.0699460000001</v>
      </c>
      <c r="C244" s="14">
        <f t="shared" si="10"/>
        <v>6.6888604552817199E-3</v>
      </c>
      <c r="D244" s="10"/>
      <c r="E244" s="6">
        <v>1146.5699460000001</v>
      </c>
      <c r="F244" s="14">
        <f t="shared" si="11"/>
        <v>-3.0901134148820675E-2</v>
      </c>
      <c r="R244" s="10"/>
      <c r="S244" s="10"/>
      <c r="T244" s="10"/>
      <c r="U244" s="10"/>
      <c r="V244" s="10"/>
      <c r="W244" s="10"/>
      <c r="X244" s="10"/>
      <c r="Y244" s="10"/>
      <c r="Z244" s="10"/>
      <c r="AA244" s="10"/>
      <c r="AB244" s="10"/>
      <c r="AC244" s="10"/>
      <c r="AD244" s="10"/>
      <c r="AE244" s="10"/>
      <c r="AF244" s="10"/>
      <c r="AG244" s="10"/>
      <c r="AH244" s="10"/>
      <c r="AI244" s="10"/>
      <c r="AJ244" s="10"/>
      <c r="AK244" s="10"/>
      <c r="AL244" s="10"/>
    </row>
    <row r="245" spans="1:38" x14ac:dyDescent="0.25">
      <c r="A245" s="31">
        <v>41849</v>
      </c>
      <c r="B245">
        <v>1969.9499510000001</v>
      </c>
      <c r="C245" s="14">
        <f t="shared" si="10"/>
        <v>1.4397582450978552E-2</v>
      </c>
      <c r="D245" s="10"/>
      <c r="E245" s="6">
        <v>1141.6400149999999</v>
      </c>
      <c r="F245" s="14">
        <f t="shared" si="11"/>
        <v>-2.9729207516994482E-2</v>
      </c>
      <c r="R245" s="10"/>
      <c r="S245" s="10"/>
      <c r="T245" s="10"/>
      <c r="U245" s="10"/>
      <c r="V245" s="10"/>
      <c r="W245" s="10"/>
      <c r="X245" s="10"/>
      <c r="Y245" s="10"/>
      <c r="Z245" s="10"/>
      <c r="AA245" s="10"/>
      <c r="AB245" s="10"/>
      <c r="AC245" s="10"/>
      <c r="AD245" s="10"/>
      <c r="AE245" s="10"/>
      <c r="AF245" s="10"/>
      <c r="AG245" s="10"/>
      <c r="AH245" s="10"/>
      <c r="AI245" s="10"/>
      <c r="AJ245" s="10"/>
      <c r="AK245" s="10"/>
      <c r="AL245" s="10"/>
    </row>
    <row r="246" spans="1:38" x14ac:dyDescent="0.25">
      <c r="A246" s="31">
        <v>41848</v>
      </c>
      <c r="B246">
        <v>1978.910034</v>
      </c>
      <c r="C246" s="14">
        <f t="shared" si="10"/>
        <v>2.1225321958357357E-2</v>
      </c>
      <c r="D246" s="10"/>
      <c r="E246" s="6">
        <v>1139.5</v>
      </c>
      <c r="F246" s="14">
        <f t="shared" si="11"/>
        <v>-2.3414020383912826E-2</v>
      </c>
    </row>
    <row r="247" spans="1:38" x14ac:dyDescent="0.25">
      <c r="A247" s="31">
        <v>41845</v>
      </c>
      <c r="B247">
        <v>1978.339966</v>
      </c>
      <c r="C247" s="14">
        <f t="shared" si="10"/>
        <v>2.1785354133593282E-2</v>
      </c>
      <c r="D247" s="10"/>
      <c r="E247" s="6">
        <v>1144.719971</v>
      </c>
      <c r="F247" s="14">
        <f t="shared" si="11"/>
        <v>-1.5447141230479855E-2</v>
      </c>
    </row>
    <row r="248" spans="1:38" x14ac:dyDescent="0.25">
      <c r="A248" s="31">
        <v>41844</v>
      </c>
      <c r="B248">
        <v>1987.9799800000001</v>
      </c>
      <c r="C248" s="14">
        <f t="shared" si="10"/>
        <v>2.9982744739803113E-2</v>
      </c>
      <c r="D248" s="10"/>
      <c r="E248" s="6">
        <v>1156.26001</v>
      </c>
      <c r="F248" s="14">
        <f t="shared" si="11"/>
        <v>-2.7083094143528497E-3</v>
      </c>
    </row>
    <row r="249" spans="1:38" x14ac:dyDescent="0.25">
      <c r="A249" s="31">
        <v>41843</v>
      </c>
      <c r="B249">
        <v>1987.01001</v>
      </c>
      <c r="C249" s="14">
        <f t="shared" si="10"/>
        <v>2.2182322388234477E-2</v>
      </c>
      <c r="D249" s="10"/>
      <c r="E249" s="6">
        <v>1158.1099850000001</v>
      </c>
      <c r="F249" s="14">
        <f t="shared" si="11"/>
        <v>-7.3711344614122432E-3</v>
      </c>
    </row>
    <row r="250" spans="1:38" x14ac:dyDescent="0.25">
      <c r="A250" s="31">
        <v>41842</v>
      </c>
      <c r="B250">
        <v>1983.530029</v>
      </c>
      <c r="C250" s="14">
        <f t="shared" si="10"/>
        <v>1.6782938883972864E-2</v>
      </c>
      <c r="D250" s="10"/>
      <c r="E250" s="6">
        <v>1156.150024</v>
      </c>
      <c r="F250" s="14">
        <f t="shared" si="11"/>
        <v>-1.4121084966208453E-2</v>
      </c>
    </row>
    <row r="251" spans="1:38" x14ac:dyDescent="0.25">
      <c r="A251" s="31">
        <v>41841</v>
      </c>
      <c r="B251">
        <v>1973.630005</v>
      </c>
      <c r="C251" s="14">
        <f t="shared" si="10"/>
        <v>1.145919568835474E-2</v>
      </c>
      <c r="D251" s="10"/>
      <c r="E251" s="6">
        <v>1146.660034</v>
      </c>
      <c r="F251" s="14">
        <f t="shared" si="11"/>
        <v>-2.4849449668123191E-2</v>
      </c>
    </row>
    <row r="252" spans="1:38" x14ac:dyDescent="0.25">
      <c r="A252" s="31">
        <v>41838</v>
      </c>
      <c r="B252">
        <v>1978.219971</v>
      </c>
      <c r="C252" s="14">
        <f t="shared" si="10"/>
        <v>1.4763229887060136E-2</v>
      </c>
      <c r="D252" s="10"/>
      <c r="E252" s="6">
        <v>1151.6099850000001</v>
      </c>
      <c r="F252" s="14">
        <f t="shared" si="11"/>
        <v>-1.1671695621558453E-2</v>
      </c>
    </row>
    <row r="253" spans="1:38" x14ac:dyDescent="0.25">
      <c r="A253" s="31">
        <v>41837</v>
      </c>
      <c r="B253">
        <v>1958.119995</v>
      </c>
      <c r="C253" s="14">
        <f t="shared" si="10"/>
        <v>9.1009525344181164E-3</v>
      </c>
      <c r="D253" s="10"/>
      <c r="E253" s="6">
        <v>1133.599976</v>
      </c>
      <c r="F253" s="14">
        <f t="shared" si="11"/>
        <v>-1.7626536942965676E-2</v>
      </c>
    </row>
    <row r="254" spans="1:38" x14ac:dyDescent="0.25">
      <c r="A254" s="31">
        <v>41836</v>
      </c>
      <c r="B254">
        <v>1981.5699460000001</v>
      </c>
      <c r="C254" s="14">
        <f t="shared" si="10"/>
        <v>2.7849213053070754E-2</v>
      </c>
      <c r="D254" s="10"/>
      <c r="E254" s="6">
        <v>1151.5500489999999</v>
      </c>
      <c r="F254" s="14">
        <f t="shared" si="11"/>
        <v>1.7971816729886791E-2</v>
      </c>
    </row>
    <row r="255" spans="1:38" x14ac:dyDescent="0.25">
      <c r="A255" s="31">
        <v>41835</v>
      </c>
      <c r="B255">
        <v>1973.280029</v>
      </c>
      <c r="C255" s="14">
        <f t="shared" si="10"/>
        <v>2.5485406838468228E-2</v>
      </c>
      <c r="D255" s="10"/>
      <c r="E255" s="6">
        <v>1153.8100589999999</v>
      </c>
      <c r="F255" s="14">
        <f t="shared" si="11"/>
        <v>2.456158985083845E-2</v>
      </c>
    </row>
    <row r="256" spans="1:38" x14ac:dyDescent="0.25">
      <c r="A256" s="31">
        <v>41834</v>
      </c>
      <c r="B256">
        <v>1977.099976</v>
      </c>
      <c r="C256" s="14">
        <f t="shared" si="10"/>
        <v>2.7080944526588713E-2</v>
      </c>
      <c r="D256" s="10"/>
      <c r="E256" s="6">
        <v>1167.209961</v>
      </c>
      <c r="F256" s="14">
        <f t="shared" si="11"/>
        <v>3.393563308135783E-2</v>
      </c>
    </row>
    <row r="257" spans="1:6" x14ac:dyDescent="0.25">
      <c r="A257" s="31">
        <v>41831</v>
      </c>
      <c r="B257">
        <v>1967.5699460000001</v>
      </c>
      <c r="C257" s="14">
        <f t="shared" si="10"/>
        <v>2.2874135713908617E-2</v>
      </c>
      <c r="D257" s="10"/>
      <c r="E257" s="6">
        <v>1159.9300539999999</v>
      </c>
      <c r="F257" s="14">
        <f t="shared" si="11"/>
        <v>2.2415208461877389E-2</v>
      </c>
    </row>
    <row r="258" spans="1:6" x14ac:dyDescent="0.25">
      <c r="A258" s="31">
        <v>41830</v>
      </c>
      <c r="B258">
        <v>1964.6800539999999</v>
      </c>
      <c r="C258" s="14">
        <f t="shared" si="10"/>
        <v>2.3254857645770732E-2</v>
      </c>
      <c r="D258" s="10"/>
      <c r="E258" s="6">
        <v>1161.8599850000001</v>
      </c>
      <c r="F258" s="14">
        <f t="shared" si="11"/>
        <v>1.9112896604678964E-2</v>
      </c>
    </row>
    <row r="259" spans="1:6" x14ac:dyDescent="0.25">
      <c r="A259" s="31">
        <v>41829</v>
      </c>
      <c r="B259">
        <v>1972.829956</v>
      </c>
      <c r="C259" s="14">
        <f t="shared" si="10"/>
        <v>3.3014235169803507E-2</v>
      </c>
      <c r="D259" s="10"/>
      <c r="E259" s="6">
        <v>1173.8100589999999</v>
      </c>
      <c r="F259" s="14">
        <f t="shared" si="11"/>
        <v>3.2665308825767347E-2</v>
      </c>
    </row>
    <row r="260" spans="1:6" x14ac:dyDescent="0.25">
      <c r="A260" s="31">
        <v>41828</v>
      </c>
      <c r="B260">
        <v>1963.709961</v>
      </c>
      <c r="C260" s="14">
        <f t="shared" si="10"/>
        <v>2.7093286859124266E-2</v>
      </c>
      <c r="D260" s="10"/>
      <c r="E260" s="6">
        <v>1172.150024</v>
      </c>
      <c r="F260" s="14">
        <f t="shared" si="11"/>
        <v>2.6221392299814461E-2</v>
      </c>
    </row>
    <row r="261" spans="1:6" x14ac:dyDescent="0.25">
      <c r="A261" s="31">
        <v>41827</v>
      </c>
      <c r="B261">
        <v>1977.650024</v>
      </c>
      <c r="C261" s="14">
        <f t="shared" si="10"/>
        <v>4.0578151264770268E-2</v>
      </c>
      <c r="D261" s="10"/>
      <c r="E261" s="6">
        <v>1186.73999</v>
      </c>
      <c r="F261" s="14">
        <f t="shared" si="11"/>
        <v>5.3765396755572681E-2</v>
      </c>
    </row>
    <row r="262" spans="1:6" x14ac:dyDescent="0.25">
      <c r="A262" s="31">
        <v>41823</v>
      </c>
      <c r="B262">
        <v>1985.4399410000001</v>
      </c>
      <c r="C262" s="14">
        <f t="shared" si="10"/>
        <v>4.9115161237920146E-2</v>
      </c>
      <c r="D262" s="10"/>
      <c r="E262" s="6">
        <v>1208.150024</v>
      </c>
      <c r="F262" s="14">
        <f t="shared" si="11"/>
        <v>8.4641860740669372E-2</v>
      </c>
    </row>
    <row r="263" spans="1:6" x14ac:dyDescent="0.25">
      <c r="A263" s="31">
        <v>41822</v>
      </c>
      <c r="B263">
        <v>1974.619995</v>
      </c>
      <c r="C263" s="14">
        <f t="shared" si="10"/>
        <v>4.5862599995754705E-2</v>
      </c>
      <c r="D263" s="10"/>
      <c r="E263" s="6">
        <v>1199.5</v>
      </c>
      <c r="F263" s="14">
        <f t="shared" si="11"/>
        <v>8.6867876521715237E-2</v>
      </c>
    </row>
    <row r="264" spans="1:6" x14ac:dyDescent="0.25">
      <c r="A264" s="31">
        <v>41821</v>
      </c>
      <c r="B264">
        <v>1973.3199460000001</v>
      </c>
      <c r="C264" s="14">
        <f t="shared" ref="C264:C327" si="12">B264/B293-1</f>
        <v>5.3656761350948878E-2</v>
      </c>
      <c r="D264" s="10"/>
      <c r="E264" s="6">
        <v>1205.9499510000001</v>
      </c>
      <c r="F264" s="14">
        <f t="shared" ref="F264:F327" si="13">E264/E293-1</f>
        <v>9.8415087565386639E-2</v>
      </c>
    </row>
    <row r="265" spans="1:6" x14ac:dyDescent="0.25">
      <c r="A265" s="31">
        <v>41820</v>
      </c>
      <c r="B265">
        <v>1960.2299800000001</v>
      </c>
      <c r="C265" s="14">
        <f t="shared" si="12"/>
        <v>3.9865695755135322E-2</v>
      </c>
      <c r="D265" s="10"/>
      <c r="E265" s="6">
        <v>1192.959961</v>
      </c>
      <c r="F265" s="14">
        <f t="shared" si="13"/>
        <v>7.0466429649967077E-2</v>
      </c>
    </row>
    <row r="266" spans="1:6" x14ac:dyDescent="0.25">
      <c r="A266" s="31">
        <v>41817</v>
      </c>
      <c r="B266">
        <v>1960.959961</v>
      </c>
      <c r="C266" s="14">
        <f t="shared" si="12"/>
        <v>4.4252487759357528E-2</v>
      </c>
      <c r="E266" s="6">
        <v>1189.5</v>
      </c>
      <c r="F266" s="14">
        <f t="shared" si="13"/>
        <v>7.8510452648579365E-2</v>
      </c>
    </row>
    <row r="267" spans="1:6" x14ac:dyDescent="0.25">
      <c r="A267" s="31">
        <v>41816</v>
      </c>
      <c r="B267">
        <v>1957.219971</v>
      </c>
      <c r="C267" s="14">
        <f t="shared" si="12"/>
        <v>4.6166179067262725E-2</v>
      </c>
      <c r="E267" s="6">
        <v>1180.709961</v>
      </c>
      <c r="F267" s="14">
        <f t="shared" si="13"/>
        <v>7.7299949609941132E-2</v>
      </c>
    </row>
    <row r="268" spans="1:6" x14ac:dyDescent="0.25">
      <c r="A268" s="31">
        <v>41815</v>
      </c>
      <c r="B268">
        <v>1959.530029</v>
      </c>
      <c r="C268" s="14">
        <f t="shared" si="12"/>
        <v>3.7595377838707478E-2</v>
      </c>
      <c r="E268" s="6">
        <v>1182.6800539999999</v>
      </c>
      <c r="F268" s="14">
        <f t="shared" si="13"/>
        <v>7.210330322393399E-2</v>
      </c>
    </row>
    <row r="269" spans="1:6" x14ac:dyDescent="0.25">
      <c r="A269" s="31">
        <v>41814</v>
      </c>
      <c r="B269">
        <v>1949.9799800000001</v>
      </c>
      <c r="C269" s="14">
        <f t="shared" si="12"/>
        <v>2.7684539964975441E-2</v>
      </c>
      <c r="E269" s="6">
        <v>1173.23999</v>
      </c>
      <c r="F269" s="14">
        <f t="shared" si="13"/>
        <v>4.6451848461091405E-2</v>
      </c>
    </row>
    <row r="270" spans="1:6" x14ac:dyDescent="0.25">
      <c r="A270" s="31">
        <v>41813</v>
      </c>
      <c r="B270">
        <v>1962.6099850000001</v>
      </c>
      <c r="C270" s="14">
        <f t="shared" si="12"/>
        <v>3.4777086001819058E-2</v>
      </c>
      <c r="E270" s="6">
        <v>1184.9499510000001</v>
      </c>
      <c r="F270" s="14">
        <f t="shared" si="13"/>
        <v>4.5251996572092112E-2</v>
      </c>
    </row>
    <row r="271" spans="1:6" x14ac:dyDescent="0.25">
      <c r="A271" s="31">
        <v>41810</v>
      </c>
      <c r="B271">
        <v>1962.869995</v>
      </c>
      <c r="C271" s="14">
        <f t="shared" si="12"/>
        <v>4.4924628368943287E-2</v>
      </c>
      <c r="E271" s="6">
        <v>1188.4300539999999</v>
      </c>
      <c r="F271" s="14">
        <f t="shared" si="13"/>
        <v>7.3345934075461194E-2</v>
      </c>
    </row>
    <row r="272" spans="1:6" x14ac:dyDescent="0.25">
      <c r="A272" s="31">
        <v>41809</v>
      </c>
      <c r="B272">
        <v>1959.4799800000001</v>
      </c>
      <c r="C272" s="14">
        <f t="shared" si="12"/>
        <v>4.4704965678985298E-2</v>
      </c>
      <c r="E272" s="6">
        <v>1184.030029</v>
      </c>
      <c r="F272" s="14">
        <f t="shared" si="13"/>
        <v>7.8911612347733362E-2</v>
      </c>
    </row>
    <row r="273" spans="1:6" x14ac:dyDescent="0.25">
      <c r="A273" s="31">
        <v>41808</v>
      </c>
      <c r="B273">
        <v>1956.9799800000001</v>
      </c>
      <c r="C273" s="14">
        <f t="shared" si="12"/>
        <v>4.1938878312657524E-2</v>
      </c>
      <c r="E273" s="6">
        <v>1183.130005</v>
      </c>
      <c r="F273" s="14">
        <f t="shared" si="13"/>
        <v>6.7277030989513875E-2</v>
      </c>
    </row>
    <row r="274" spans="1:6" x14ac:dyDescent="0.25">
      <c r="A274" s="31">
        <v>41807</v>
      </c>
      <c r="B274">
        <v>1941.98999</v>
      </c>
      <c r="C274" s="14">
        <f t="shared" si="12"/>
        <v>3.9765071934330098E-2</v>
      </c>
      <c r="E274" s="6">
        <v>1176.619995</v>
      </c>
      <c r="F274" s="14">
        <f t="shared" si="13"/>
        <v>6.1921809713614495E-2</v>
      </c>
    </row>
    <row r="275" spans="1:6" x14ac:dyDescent="0.25">
      <c r="A275" s="31">
        <v>41806</v>
      </c>
      <c r="B275">
        <v>1937.780029</v>
      </c>
      <c r="C275" s="14">
        <f t="shared" si="12"/>
        <v>2.8185452039993786E-2</v>
      </c>
      <c r="E275" s="6">
        <v>1166.8199460000001</v>
      </c>
      <c r="F275" s="14">
        <f t="shared" si="13"/>
        <v>3.5976112258874648E-2</v>
      </c>
    </row>
    <row r="276" spans="1:6" x14ac:dyDescent="0.25">
      <c r="A276" s="31">
        <v>41803</v>
      </c>
      <c r="B276">
        <v>1936.160034</v>
      </c>
      <c r="C276" s="14">
        <f t="shared" si="12"/>
        <v>2.924823168997337E-2</v>
      </c>
      <c r="E276" s="6">
        <v>1162.6800539999999</v>
      </c>
      <c r="F276" s="14">
        <f t="shared" si="13"/>
        <v>3.0014177471035852E-2</v>
      </c>
    </row>
    <row r="277" spans="1:6" x14ac:dyDescent="0.25">
      <c r="A277" s="31">
        <v>41802</v>
      </c>
      <c r="B277">
        <v>1930.1099850000001</v>
      </c>
      <c r="C277" s="14">
        <f t="shared" si="12"/>
        <v>2.4648522927981364E-2</v>
      </c>
      <c r="E277" s="6">
        <v>1159.400024</v>
      </c>
      <c r="F277" s="14">
        <f t="shared" si="13"/>
        <v>2.9690004050738628E-2</v>
      </c>
    </row>
    <row r="278" spans="1:6" x14ac:dyDescent="0.25">
      <c r="A278" s="31">
        <v>41801</v>
      </c>
      <c r="B278">
        <v>1943.8900149999999</v>
      </c>
      <c r="C278" s="14">
        <f t="shared" si="12"/>
        <v>3.1816165800043539E-2</v>
      </c>
      <c r="E278" s="6">
        <v>1166.709961</v>
      </c>
      <c r="F278" s="14">
        <f t="shared" si="13"/>
        <v>3.536373332131415E-2</v>
      </c>
    </row>
    <row r="279" spans="1:6" x14ac:dyDescent="0.25">
      <c r="A279" s="31">
        <v>41800</v>
      </c>
      <c r="B279">
        <v>1950.790039</v>
      </c>
      <c r="C279" s="14">
        <f t="shared" si="12"/>
        <v>3.8576865991269971E-2</v>
      </c>
      <c r="E279" s="6">
        <v>1172.709961</v>
      </c>
      <c r="F279" s="14">
        <f t="shared" si="13"/>
        <v>4.6287132782521834E-2</v>
      </c>
    </row>
    <row r="280" spans="1:6" x14ac:dyDescent="0.25">
      <c r="A280" s="31">
        <v>41799</v>
      </c>
      <c r="B280">
        <v>1951.2700199999999</v>
      </c>
      <c r="C280" s="14">
        <f t="shared" si="12"/>
        <v>4.3778030541922641E-2</v>
      </c>
      <c r="E280" s="6">
        <v>1175.880005</v>
      </c>
      <c r="F280" s="14">
        <f t="shared" si="13"/>
        <v>5.2656028228827756E-2</v>
      </c>
    </row>
    <row r="281" spans="1:6" x14ac:dyDescent="0.25">
      <c r="A281" s="31">
        <v>41796</v>
      </c>
      <c r="B281">
        <v>1949.4399410000001</v>
      </c>
      <c r="C281" s="14">
        <f t="shared" si="12"/>
        <v>4.6173615912757926E-2</v>
      </c>
      <c r="E281" s="6">
        <v>1165.209961</v>
      </c>
      <c r="F281" s="14">
        <f t="shared" si="13"/>
        <v>3.7559041976427787E-2</v>
      </c>
    </row>
    <row r="282" spans="1:6" x14ac:dyDescent="0.25">
      <c r="A282" s="31">
        <v>41795</v>
      </c>
      <c r="B282">
        <v>1940.459961</v>
      </c>
      <c r="C282" s="14">
        <f t="shared" si="12"/>
        <v>3.2923265868833207E-2</v>
      </c>
      <c r="E282" s="6">
        <v>1153.9399410000001</v>
      </c>
      <c r="F282" s="14">
        <f t="shared" si="13"/>
        <v>8.3802728196151755E-3</v>
      </c>
    </row>
    <row r="283" spans="1:6" x14ac:dyDescent="0.25">
      <c r="A283" s="31">
        <v>41794</v>
      </c>
      <c r="B283">
        <v>1927.880005</v>
      </c>
      <c r="C283" s="14">
        <f t="shared" si="12"/>
        <v>2.7988839430820978E-2</v>
      </c>
      <c r="E283" s="6">
        <v>1131.219971</v>
      </c>
      <c r="F283" s="14">
        <f t="shared" si="13"/>
        <v>-1.3826398863515665E-2</v>
      </c>
    </row>
    <row r="284" spans="1:6" x14ac:dyDescent="0.25">
      <c r="A284" s="31">
        <v>41793</v>
      </c>
      <c r="B284">
        <v>1924.23999</v>
      </c>
      <c r="C284" s="14">
        <f t="shared" si="12"/>
        <v>2.3776935880891914E-2</v>
      </c>
      <c r="E284" s="6">
        <v>1126.150024</v>
      </c>
      <c r="F284" s="14">
        <f t="shared" si="13"/>
        <v>-2.5492996237826748E-2</v>
      </c>
    </row>
    <row r="285" spans="1:6" x14ac:dyDescent="0.25">
      <c r="A285" s="31">
        <v>41792</v>
      </c>
      <c r="B285">
        <v>1924.969971</v>
      </c>
      <c r="C285" s="14">
        <f t="shared" si="12"/>
        <v>2.8356343361337855E-2</v>
      </c>
      <c r="E285" s="6">
        <v>1128.900024</v>
      </c>
      <c r="F285" s="14">
        <f t="shared" si="13"/>
        <v>-1.1739400256826293E-2</v>
      </c>
    </row>
    <row r="286" spans="1:6" x14ac:dyDescent="0.25">
      <c r="A286" s="31">
        <v>41789</v>
      </c>
      <c r="B286">
        <v>1923.5699460000001</v>
      </c>
      <c r="C286" s="14">
        <f t="shared" si="12"/>
        <v>3.1487771539644882E-2</v>
      </c>
      <c r="E286" s="6">
        <v>1134.5</v>
      </c>
      <c r="F286" s="14">
        <f t="shared" si="13"/>
        <v>-2.9879813061679528E-3</v>
      </c>
    </row>
    <row r="287" spans="1:6" x14ac:dyDescent="0.25">
      <c r="A287" s="31">
        <v>41788</v>
      </c>
      <c r="B287">
        <v>1920.030029</v>
      </c>
      <c r="C287" s="14">
        <f t="shared" si="12"/>
        <v>3.0993748716040326E-2</v>
      </c>
      <c r="E287" s="6">
        <v>1140.0699460000001</v>
      </c>
      <c r="F287" s="14">
        <f t="shared" si="13"/>
        <v>7.3335800147809049E-3</v>
      </c>
    </row>
    <row r="288" spans="1:6" x14ac:dyDescent="0.25">
      <c r="A288" s="31">
        <v>41787</v>
      </c>
      <c r="B288">
        <v>1909.780029</v>
      </c>
      <c r="C288" s="14">
        <f t="shared" si="12"/>
        <v>3.6245672619840352E-2</v>
      </c>
      <c r="E288" s="6">
        <v>1136.6800539999999</v>
      </c>
      <c r="F288" s="14">
        <f t="shared" si="13"/>
        <v>1.5355263694675658E-2</v>
      </c>
    </row>
    <row r="289" spans="1:6" x14ac:dyDescent="0.25">
      <c r="A289" s="31">
        <v>41786</v>
      </c>
      <c r="B289">
        <v>1911.910034</v>
      </c>
      <c r="C289" s="14">
        <f t="shared" si="12"/>
        <v>4.4411452830571019E-2</v>
      </c>
      <c r="E289" s="6">
        <v>1142.1999510000001</v>
      </c>
      <c r="F289" s="14">
        <f t="shared" si="13"/>
        <v>2.4073138994715082E-2</v>
      </c>
    </row>
    <row r="290" spans="1:6" x14ac:dyDescent="0.25">
      <c r="A290" s="31">
        <v>41782</v>
      </c>
      <c r="B290">
        <v>1900.530029</v>
      </c>
      <c r="C290" s="14">
        <f t="shared" si="12"/>
        <v>4.6726088019892753E-2</v>
      </c>
      <c r="E290" s="6">
        <v>1126.1899410000001</v>
      </c>
      <c r="F290" s="14">
        <f t="shared" si="13"/>
        <v>1.3271072467243572E-2</v>
      </c>
    </row>
    <row r="291" spans="1:6" x14ac:dyDescent="0.25">
      <c r="A291" s="31">
        <v>41781</v>
      </c>
      <c r="B291">
        <v>1892.48999</v>
      </c>
      <c r="C291" s="14">
        <f t="shared" si="12"/>
        <v>3.2409952334888859E-2</v>
      </c>
      <c r="E291" s="6">
        <v>1113.869995</v>
      </c>
      <c r="F291" s="14">
        <f t="shared" si="13"/>
        <v>-1.2228897526042837E-2</v>
      </c>
    </row>
    <row r="292" spans="1:6" x14ac:dyDescent="0.25">
      <c r="A292" s="31">
        <v>41780</v>
      </c>
      <c r="B292">
        <v>1888.030029</v>
      </c>
      <c r="C292" s="14">
        <f t="shared" si="12"/>
        <v>8.4660526994377872E-3</v>
      </c>
      <c r="E292" s="6">
        <v>1103.630005</v>
      </c>
      <c r="F292" s="14">
        <f t="shared" si="13"/>
        <v>-4.8561983080379845E-2</v>
      </c>
    </row>
    <row r="293" spans="1:6" x14ac:dyDescent="0.25">
      <c r="A293" s="31">
        <v>41779</v>
      </c>
      <c r="B293">
        <v>1872.829956</v>
      </c>
      <c r="C293" s="14">
        <f t="shared" si="12"/>
        <v>1.1269139419586072E-2</v>
      </c>
      <c r="E293" s="6">
        <v>1097.900024</v>
      </c>
      <c r="F293" s="14">
        <f t="shared" si="13"/>
        <v>-4.0498467458736531E-2</v>
      </c>
    </row>
    <row r="294" spans="1:6" x14ac:dyDescent="0.25">
      <c r="A294" s="31">
        <v>41778</v>
      </c>
      <c r="B294">
        <v>1885.079956</v>
      </c>
      <c r="C294" s="14">
        <f t="shared" si="12"/>
        <v>2.1701381083145233E-2</v>
      </c>
      <c r="E294" s="6">
        <v>1114.4300539999999</v>
      </c>
      <c r="F294" s="14">
        <f t="shared" si="13"/>
        <v>-1.8797631984071472E-2</v>
      </c>
    </row>
    <row r="295" spans="1:6" x14ac:dyDescent="0.25">
      <c r="A295" s="31">
        <v>41775</v>
      </c>
      <c r="B295">
        <v>1877.8599850000001</v>
      </c>
      <c r="C295" s="14">
        <f t="shared" si="12"/>
        <v>6.8468648873745153E-3</v>
      </c>
      <c r="E295" s="6">
        <v>1102.910034</v>
      </c>
      <c r="F295" s="14">
        <f t="shared" si="13"/>
        <v>-4.375831970487476E-2</v>
      </c>
    </row>
    <row r="296" spans="1:6" x14ac:dyDescent="0.25">
      <c r="A296" s="31">
        <v>41774</v>
      </c>
      <c r="B296">
        <v>1870.849976</v>
      </c>
      <c r="C296" s="14">
        <f t="shared" si="12"/>
        <v>-9.4876791828789608E-3</v>
      </c>
      <c r="E296" s="6">
        <v>1095.98999</v>
      </c>
      <c r="F296" s="14">
        <f t="shared" si="13"/>
        <v>-7.2075661541907921E-2</v>
      </c>
    </row>
    <row r="297" spans="1:6" x14ac:dyDescent="0.25">
      <c r="A297" s="31">
        <v>41773</v>
      </c>
      <c r="B297">
        <v>1888.530029</v>
      </c>
      <c r="C297" s="14">
        <f t="shared" si="12"/>
        <v>-1.2533687502878088E-3</v>
      </c>
      <c r="E297" s="6">
        <v>1103.1400149999999</v>
      </c>
      <c r="F297" s="14">
        <f t="shared" si="13"/>
        <v>-7.5175459263963185E-2</v>
      </c>
    </row>
    <row r="298" spans="1:6" x14ac:dyDescent="0.25">
      <c r="A298" s="31">
        <v>41772</v>
      </c>
      <c r="B298">
        <v>1897.4499510000001</v>
      </c>
      <c r="C298" s="14">
        <f t="shared" si="12"/>
        <v>6.3271303796605949E-3</v>
      </c>
      <c r="E298" s="6">
        <v>1121.160034</v>
      </c>
      <c r="F298" s="14">
        <f t="shared" si="13"/>
        <v>-5.6818305530493052E-2</v>
      </c>
    </row>
    <row r="299" spans="1:6" x14ac:dyDescent="0.25">
      <c r="A299" s="31">
        <v>41771</v>
      </c>
      <c r="B299">
        <v>1896.650024</v>
      </c>
      <c r="C299" s="14">
        <f t="shared" si="12"/>
        <v>1.2983784163906442E-2</v>
      </c>
      <c r="E299" s="6">
        <v>1133.650024</v>
      </c>
      <c r="F299" s="14">
        <f t="shared" si="13"/>
        <v>-3.3579429252542314E-2</v>
      </c>
    </row>
    <row r="300" spans="1:6" x14ac:dyDescent="0.25">
      <c r="A300" s="31">
        <v>41768</v>
      </c>
      <c r="B300">
        <v>1878.4799800000001</v>
      </c>
      <c r="C300" s="14">
        <f t="shared" si="12"/>
        <v>1.1229414549879468E-2</v>
      </c>
      <c r="E300" s="6">
        <v>1107.219971</v>
      </c>
      <c r="F300" s="14">
        <f t="shared" si="13"/>
        <v>-3.8713056594342432E-2</v>
      </c>
    </row>
    <row r="301" spans="1:6" x14ac:dyDescent="0.25">
      <c r="A301" s="31">
        <v>41767</v>
      </c>
      <c r="B301">
        <v>1875.630005</v>
      </c>
      <c r="C301" s="14">
        <f t="shared" si="12"/>
        <v>1.4380416561655673E-2</v>
      </c>
      <c r="E301" s="6">
        <v>1097.4300539999999</v>
      </c>
      <c r="F301" s="14">
        <f t="shared" si="13"/>
        <v>-4.6906386583301707E-2</v>
      </c>
    </row>
    <row r="302" spans="1:6" x14ac:dyDescent="0.25">
      <c r="A302" s="31">
        <v>41766</v>
      </c>
      <c r="B302">
        <v>1878.209961</v>
      </c>
      <c r="C302" s="14">
        <f t="shared" si="12"/>
        <v>1.3845652061529323E-2</v>
      </c>
      <c r="E302" s="6">
        <v>1108.5500489999999</v>
      </c>
      <c r="F302" s="14">
        <f t="shared" si="13"/>
        <v>-4.0623407737180095E-2</v>
      </c>
    </row>
    <row r="303" spans="1:6" x14ac:dyDescent="0.25">
      <c r="A303" s="31">
        <v>41765</v>
      </c>
      <c r="B303">
        <v>1867.719971</v>
      </c>
      <c r="C303" s="14">
        <f t="shared" si="12"/>
        <v>1.1256182961310035E-3</v>
      </c>
      <c r="E303" s="6">
        <v>1108.01001</v>
      </c>
      <c r="F303" s="14">
        <f t="shared" si="13"/>
        <v>-5.9454213392252875E-2</v>
      </c>
    </row>
    <row r="304" spans="1:6" x14ac:dyDescent="0.25">
      <c r="A304" s="31">
        <v>41764</v>
      </c>
      <c r="B304">
        <v>1884.660034</v>
      </c>
      <c r="C304" s="14">
        <f t="shared" si="12"/>
        <v>1.4654628878791875E-2</v>
      </c>
      <c r="E304" s="6">
        <v>1126.3000489999999</v>
      </c>
      <c r="F304" s="14">
        <f t="shared" si="13"/>
        <v>-4.4074528641683486E-2</v>
      </c>
    </row>
    <row r="305" spans="1:6" x14ac:dyDescent="0.25">
      <c r="A305" s="31">
        <v>41761</v>
      </c>
      <c r="B305">
        <v>1881.1400149999999</v>
      </c>
      <c r="C305" s="14">
        <f t="shared" si="12"/>
        <v>7.8327555254402714E-3</v>
      </c>
      <c r="E305" s="6">
        <v>1128.8000489999999</v>
      </c>
      <c r="F305" s="14">
        <f t="shared" si="13"/>
        <v>-5.4392477434469844E-2</v>
      </c>
    </row>
    <row r="306" spans="1:6" x14ac:dyDescent="0.25">
      <c r="A306" s="31">
        <v>41760</v>
      </c>
      <c r="B306">
        <v>1883.6800539999999</v>
      </c>
      <c r="C306" s="14">
        <f t="shared" si="12"/>
        <v>6.2339645288542744E-3</v>
      </c>
      <c r="E306" s="6">
        <v>1125.969971</v>
      </c>
      <c r="F306" s="14">
        <f t="shared" si="13"/>
        <v>-6.0885594940392362E-2</v>
      </c>
    </row>
    <row r="307" spans="1:6" x14ac:dyDescent="0.25">
      <c r="A307" s="31">
        <v>41759</v>
      </c>
      <c r="B307">
        <v>1883.9499510000001</v>
      </c>
      <c r="C307" s="14">
        <f t="shared" si="12"/>
        <v>1.2457171359628871E-2</v>
      </c>
      <c r="E307" s="6">
        <v>1126.8599850000001</v>
      </c>
      <c r="F307" s="14">
        <f t="shared" si="13"/>
        <v>-5.7541480892218222E-2</v>
      </c>
    </row>
    <row r="308" spans="1:6" x14ac:dyDescent="0.25">
      <c r="A308" s="31">
        <v>41758</v>
      </c>
      <c r="B308">
        <v>1878.329956</v>
      </c>
      <c r="C308" s="14">
        <f t="shared" si="12"/>
        <v>3.2474060622245116E-3</v>
      </c>
      <c r="E308" s="6">
        <v>1120.829956</v>
      </c>
      <c r="F308" s="14">
        <f t="shared" si="13"/>
        <v>-6.988156432534931E-2</v>
      </c>
    </row>
    <row r="309" spans="1:6" x14ac:dyDescent="0.25">
      <c r="A309" s="31">
        <v>41757</v>
      </c>
      <c r="B309">
        <v>1869.4300539999999</v>
      </c>
      <c r="C309" s="14">
        <f t="shared" si="12"/>
        <v>5.7025646513735317E-3</v>
      </c>
      <c r="E309" s="6">
        <v>1117.0600589999999</v>
      </c>
      <c r="F309" s="14">
        <f t="shared" si="13"/>
        <v>-5.9895745939687717E-2</v>
      </c>
    </row>
    <row r="310" spans="1:6" x14ac:dyDescent="0.25">
      <c r="A310" s="31">
        <v>41754</v>
      </c>
      <c r="B310">
        <v>1863.400024</v>
      </c>
      <c r="C310" s="14">
        <f t="shared" si="12"/>
        <v>1.2095842737623652E-2</v>
      </c>
      <c r="E310" s="6">
        <v>1123.030029</v>
      </c>
      <c r="F310" s="14">
        <f t="shared" si="13"/>
        <v>-4.9415531711998306E-2</v>
      </c>
    </row>
    <row r="311" spans="1:6" x14ac:dyDescent="0.25">
      <c r="A311" s="31">
        <v>41753</v>
      </c>
      <c r="B311">
        <v>1878.6099850000001</v>
      </c>
      <c r="C311" s="14">
        <f t="shared" si="12"/>
        <v>1.7477831598863958E-2</v>
      </c>
      <c r="E311" s="6">
        <v>1144.349976</v>
      </c>
      <c r="F311" s="14">
        <f t="shared" si="13"/>
        <v>-2.7525208861135075E-2</v>
      </c>
    </row>
    <row r="312" spans="1:6" x14ac:dyDescent="0.25">
      <c r="A312" s="31">
        <v>41752</v>
      </c>
      <c r="B312">
        <v>1875.3900149999999</v>
      </c>
      <c r="C312" s="14">
        <f t="shared" si="12"/>
        <v>3.8486587028070396E-3</v>
      </c>
      <c r="E312" s="6">
        <v>1147.079956</v>
      </c>
      <c r="F312" s="14">
        <f t="shared" si="13"/>
        <v>-3.717572138452252E-2</v>
      </c>
    </row>
    <row r="313" spans="1:6" x14ac:dyDescent="0.25">
      <c r="A313" s="31">
        <v>41751</v>
      </c>
      <c r="B313">
        <v>1879.5500489999999</v>
      </c>
      <c r="C313" s="14">
        <f t="shared" si="12"/>
        <v>6.3824440430320095E-3</v>
      </c>
      <c r="E313" s="6">
        <v>1155.6099850000001</v>
      </c>
      <c r="F313" s="14">
        <f t="shared" si="13"/>
        <v>-2.6485879029688575E-2</v>
      </c>
    </row>
    <row r="314" spans="1:6" x14ac:dyDescent="0.25">
      <c r="A314" s="31">
        <v>41750</v>
      </c>
      <c r="B314">
        <v>1871.8900149999999</v>
      </c>
      <c r="C314" s="14">
        <f t="shared" si="12"/>
        <v>-2.8127600996386004E-3</v>
      </c>
      <c r="E314" s="6">
        <v>1142.3100589999999</v>
      </c>
      <c r="F314" s="14">
        <f t="shared" si="13"/>
        <v>-4.8503155337079162E-2</v>
      </c>
    </row>
    <row r="315" spans="1:6" x14ac:dyDescent="0.25">
      <c r="A315" s="31">
        <v>41746</v>
      </c>
      <c r="B315">
        <v>1864.849976</v>
      </c>
      <c r="C315" s="14">
        <f t="shared" si="12"/>
        <v>-7.0233129891220658E-3</v>
      </c>
      <c r="E315" s="6">
        <v>1137.900024</v>
      </c>
      <c r="F315" s="14">
        <f t="shared" si="13"/>
        <v>-5.4366190984754148E-2</v>
      </c>
    </row>
    <row r="316" spans="1:6" x14ac:dyDescent="0.25">
      <c r="A316" s="31">
        <v>41745</v>
      </c>
      <c r="B316">
        <v>1862.3100589999999</v>
      </c>
      <c r="C316" s="14">
        <f t="shared" si="12"/>
        <v>-7.8421601000396857E-3</v>
      </c>
      <c r="E316" s="6">
        <v>1131.7700199999999</v>
      </c>
      <c r="F316" s="14">
        <f t="shared" si="13"/>
        <v>-6.0413117575081277E-2</v>
      </c>
    </row>
    <row r="317" spans="1:6" x14ac:dyDescent="0.25">
      <c r="A317" s="31">
        <v>41744</v>
      </c>
      <c r="B317">
        <v>1842.9799800000001</v>
      </c>
      <c r="C317" s="14">
        <f t="shared" si="12"/>
        <v>-1.6453150548488837E-2</v>
      </c>
      <c r="E317" s="6">
        <v>1119.48999</v>
      </c>
      <c r="F317" s="14">
        <f t="shared" si="13"/>
        <v>-7.1663757298166653E-2</v>
      </c>
    </row>
    <row r="318" spans="1:6" x14ac:dyDescent="0.25">
      <c r="A318" s="31">
        <v>41743</v>
      </c>
      <c r="B318">
        <v>1830.6099850000001</v>
      </c>
      <c r="C318" s="14">
        <f t="shared" si="12"/>
        <v>-2.3106791795960868E-2</v>
      </c>
      <c r="E318" s="6">
        <v>1115.349976</v>
      </c>
      <c r="F318" s="14">
        <f t="shared" si="13"/>
        <v>-7.7193601247138255E-2</v>
      </c>
    </row>
    <row r="319" spans="1:6" x14ac:dyDescent="0.25">
      <c r="A319" s="31">
        <v>41740</v>
      </c>
      <c r="B319">
        <v>1815.6899410000001</v>
      </c>
      <c r="C319" s="14">
        <f t="shared" si="12"/>
        <v>-1.6275424534199723E-2</v>
      </c>
      <c r="E319" s="6">
        <v>1111.4399410000001</v>
      </c>
      <c r="F319" s="14">
        <f t="shared" si="13"/>
        <v>-5.5187225702853171E-2</v>
      </c>
    </row>
    <row r="320" spans="1:6" x14ac:dyDescent="0.25">
      <c r="A320" s="31">
        <v>41739</v>
      </c>
      <c r="B320">
        <v>1833.079956</v>
      </c>
      <c r="C320" s="14">
        <f t="shared" si="12"/>
        <v>-1.4181610527252086E-2</v>
      </c>
      <c r="E320" s="6">
        <v>1127.660034</v>
      </c>
      <c r="F320" s="14">
        <f t="shared" si="13"/>
        <v>-4.6803541450933017E-2</v>
      </c>
    </row>
    <row r="321" spans="1:6" x14ac:dyDescent="0.25">
      <c r="A321" s="31">
        <v>41738</v>
      </c>
      <c r="B321">
        <v>1872.1800539999999</v>
      </c>
      <c r="C321" s="14">
        <f t="shared" si="12"/>
        <v>9.6479054644804663E-3</v>
      </c>
      <c r="E321" s="6">
        <v>1159.959961</v>
      </c>
      <c r="F321" s="14">
        <f t="shared" si="13"/>
        <v>-2.3553362450669635E-2</v>
      </c>
    </row>
    <row r="322" spans="1:6" x14ac:dyDescent="0.25">
      <c r="A322" s="31">
        <v>41737</v>
      </c>
      <c r="B322">
        <v>1851.959961</v>
      </c>
      <c r="C322" s="14">
        <f t="shared" si="12"/>
        <v>3.6852776315878799E-3</v>
      </c>
      <c r="E322" s="6">
        <v>1144.23999</v>
      </c>
      <c r="F322" s="14">
        <f t="shared" si="13"/>
        <v>-3.1716465761582713E-2</v>
      </c>
    </row>
    <row r="323" spans="1:6" x14ac:dyDescent="0.25">
      <c r="A323" s="31">
        <v>41736</v>
      </c>
      <c r="B323">
        <v>1845.040039</v>
      </c>
      <c r="C323" s="14">
        <f t="shared" si="12"/>
        <v>-4.3333767026920711E-5</v>
      </c>
      <c r="E323" s="6">
        <v>1135.780029</v>
      </c>
      <c r="F323" s="14">
        <f t="shared" si="13"/>
        <v>-3.2514096505976253E-2</v>
      </c>
    </row>
    <row r="324" spans="1:6" x14ac:dyDescent="0.25">
      <c r="A324" s="31">
        <v>41733</v>
      </c>
      <c r="B324">
        <v>1865.089966</v>
      </c>
      <c r="C324" s="14">
        <f t="shared" si="12"/>
        <v>9.4608608645292414E-3</v>
      </c>
      <c r="E324" s="6">
        <v>1153.380005</v>
      </c>
      <c r="F324" s="14">
        <f t="shared" si="13"/>
        <v>-1.8023960765251257E-2</v>
      </c>
    </row>
    <row r="325" spans="1:6" x14ac:dyDescent="0.25">
      <c r="A325" s="31">
        <v>41732</v>
      </c>
      <c r="B325">
        <v>1888.7700199999999</v>
      </c>
      <c r="C325" s="14">
        <f t="shared" si="12"/>
        <v>2.8601780803267474E-2</v>
      </c>
      <c r="E325" s="6">
        <v>1181.119995</v>
      </c>
      <c r="F325" s="14">
        <f t="shared" si="13"/>
        <v>1.4158994641392697E-2</v>
      </c>
    </row>
    <row r="326" spans="1:6" x14ac:dyDescent="0.25">
      <c r="A326" s="31">
        <v>41731</v>
      </c>
      <c r="B326">
        <v>1890.900024</v>
      </c>
      <c r="C326" s="14">
        <f t="shared" si="12"/>
        <v>2.7785927770824781E-2</v>
      </c>
      <c r="E326" s="6">
        <v>1192.8100589999999</v>
      </c>
      <c r="F326" s="14">
        <f t="shared" si="13"/>
        <v>2.6408687684613685E-2</v>
      </c>
    </row>
    <row r="327" spans="1:6" x14ac:dyDescent="0.25">
      <c r="A327" s="31">
        <v>41730</v>
      </c>
      <c r="B327">
        <v>1885.5200199999999</v>
      </c>
      <c r="C327" s="14">
        <f t="shared" si="12"/>
        <v>3.1043073137388966E-2</v>
      </c>
      <c r="E327" s="6">
        <v>1188.6999510000001</v>
      </c>
      <c r="F327" s="14">
        <f t="shared" si="13"/>
        <v>3.448876644799137E-2</v>
      </c>
    </row>
    <row r="328" spans="1:6" x14ac:dyDescent="0.25">
      <c r="A328" s="31">
        <v>41729</v>
      </c>
      <c r="B328">
        <v>1872.339966</v>
      </c>
      <c r="C328" s="14">
        <f t="shared" ref="C328:C391" si="14">B328/B357-1</f>
        <v>1.7155933325605055E-2</v>
      </c>
      <c r="E328" s="6">
        <v>1173.040039</v>
      </c>
      <c r="F328" s="14">
        <f t="shared" ref="F328:F391" si="15">E328/E357-1</f>
        <v>9.9528697860120641E-3</v>
      </c>
    </row>
    <row r="329" spans="1:6" x14ac:dyDescent="0.25">
      <c r="A329" s="31">
        <v>41726</v>
      </c>
      <c r="B329">
        <v>1857.619995</v>
      </c>
      <c r="C329" s="14">
        <f t="shared" si="14"/>
        <v>1.0328336831422424E-2</v>
      </c>
      <c r="E329" s="6">
        <v>1151.8100589999999</v>
      </c>
      <c r="F329" s="14">
        <f t="shared" si="15"/>
        <v>2.2625091047221435E-3</v>
      </c>
    </row>
    <row r="330" spans="1:6" x14ac:dyDescent="0.25">
      <c r="A330" s="31">
        <v>41725</v>
      </c>
      <c r="B330">
        <v>1849.040039</v>
      </c>
      <c r="C330" s="14">
        <f t="shared" si="14"/>
        <v>1.0498288618027152E-2</v>
      </c>
      <c r="E330" s="6">
        <v>1151.4399410000001</v>
      </c>
      <c r="F330" s="14">
        <f t="shared" si="15"/>
        <v>3.1799387309372484E-3</v>
      </c>
    </row>
    <row r="331" spans="1:6" x14ac:dyDescent="0.25">
      <c r="A331" s="31">
        <v>41724</v>
      </c>
      <c r="B331">
        <v>1852.5600589999999</v>
      </c>
      <c r="C331" s="14">
        <f t="shared" si="14"/>
        <v>1.830417247504923E-2</v>
      </c>
      <c r="E331" s="6">
        <v>1155.48999</v>
      </c>
      <c r="F331" s="14">
        <f t="shared" si="15"/>
        <v>2.0264140966057331E-2</v>
      </c>
    </row>
    <row r="332" spans="1:6" x14ac:dyDescent="0.25">
      <c r="A332" s="31">
        <v>41723</v>
      </c>
      <c r="B332">
        <v>1865.619995</v>
      </c>
      <c r="C332" s="14">
        <f t="shared" si="14"/>
        <v>2.5206756422585519E-2</v>
      </c>
      <c r="E332" s="6">
        <v>1178.0500489999999</v>
      </c>
      <c r="F332" s="14">
        <f t="shared" si="15"/>
        <v>4.3297684586665053E-2</v>
      </c>
    </row>
    <row r="333" spans="1:6" x14ac:dyDescent="0.25">
      <c r="A333" s="31">
        <v>41722</v>
      </c>
      <c r="B333">
        <v>1857.4399410000001</v>
      </c>
      <c r="C333" s="14">
        <f t="shared" si="14"/>
        <v>3.2002831411734656E-2</v>
      </c>
      <c r="E333" s="6">
        <v>1178.2299800000001</v>
      </c>
      <c r="F333" s="14">
        <f t="shared" si="15"/>
        <v>5.3185309291523541E-2</v>
      </c>
    </row>
    <row r="334" spans="1:6" x14ac:dyDescent="0.25">
      <c r="A334" s="31">
        <v>41719</v>
      </c>
      <c r="B334">
        <v>1866.5200199999999</v>
      </c>
      <c r="C334" s="14">
        <f t="shared" si="14"/>
        <v>3.8675139523487445E-2</v>
      </c>
      <c r="E334" s="6">
        <v>1193.7299800000001</v>
      </c>
      <c r="F334" s="14">
        <f t="shared" si="15"/>
        <v>6.9123574952259181E-2</v>
      </c>
    </row>
    <row r="335" spans="1:6" x14ac:dyDescent="0.25">
      <c r="A335" s="31">
        <v>41718</v>
      </c>
      <c r="B335">
        <v>1872.01001</v>
      </c>
      <c r="C335" s="14">
        <f t="shared" si="14"/>
        <v>5.5587168931557907E-2</v>
      </c>
      <c r="E335" s="6">
        <v>1198.969971</v>
      </c>
      <c r="F335" s="14">
        <f t="shared" si="15"/>
        <v>8.6092335882722582E-2</v>
      </c>
    </row>
    <row r="336" spans="1:6" x14ac:dyDescent="0.25">
      <c r="A336" s="31">
        <v>41717</v>
      </c>
      <c r="B336">
        <v>1860.7700199999999</v>
      </c>
      <c r="C336" s="14">
        <f t="shared" si="14"/>
        <v>6.2301616807948879E-2</v>
      </c>
      <c r="E336" s="6">
        <v>1195.660034</v>
      </c>
      <c r="F336" s="14">
        <f t="shared" si="15"/>
        <v>9.3334861486832565E-2</v>
      </c>
    </row>
    <row r="337" spans="1:6" x14ac:dyDescent="0.25">
      <c r="A337" s="31">
        <v>41716</v>
      </c>
      <c r="B337">
        <v>1872.25</v>
      </c>
      <c r="C337" s="14">
        <f t="shared" si="14"/>
        <v>6.6687586752331107E-2</v>
      </c>
      <c r="E337" s="6">
        <v>1205.040039</v>
      </c>
      <c r="F337" s="14">
        <f t="shared" si="15"/>
        <v>9.2669903295833134E-2</v>
      </c>
    </row>
    <row r="338" spans="1:6" x14ac:dyDescent="0.25">
      <c r="A338" s="31">
        <v>41715</v>
      </c>
      <c r="B338">
        <v>1858.829956</v>
      </c>
      <c r="C338" s="14">
        <f t="shared" si="14"/>
        <v>6.7133940715539353E-2</v>
      </c>
      <c r="E338" s="6">
        <v>1188.2299800000001</v>
      </c>
      <c r="F338" s="14">
        <f t="shared" si="15"/>
        <v>8.5557956261351542E-2</v>
      </c>
    </row>
    <row r="339" spans="1:6" x14ac:dyDescent="0.25">
      <c r="A339" s="31">
        <v>41712</v>
      </c>
      <c r="B339">
        <v>1841.130005</v>
      </c>
      <c r="C339" s="14">
        <f t="shared" si="14"/>
        <v>3.283987911777575E-2</v>
      </c>
      <c r="E339" s="6">
        <v>1181.410034</v>
      </c>
      <c r="F339" s="14">
        <f t="shared" si="15"/>
        <v>4.4682042990051851E-2</v>
      </c>
    </row>
    <row r="340" spans="1:6" x14ac:dyDescent="0.25">
      <c r="A340" s="31">
        <v>41711</v>
      </c>
      <c r="B340">
        <v>1846.339966</v>
      </c>
      <c r="C340" s="14">
        <f t="shared" si="14"/>
        <v>2.9066055832936977E-2</v>
      </c>
      <c r="E340" s="6">
        <v>1176.73999</v>
      </c>
      <c r="F340" s="14">
        <f t="shared" si="15"/>
        <v>3.2807896970332928E-2</v>
      </c>
    </row>
    <row r="341" spans="1:6" x14ac:dyDescent="0.25">
      <c r="A341" s="31">
        <v>41710</v>
      </c>
      <c r="B341">
        <v>1868.1999510000001</v>
      </c>
      <c r="C341" s="14">
        <f t="shared" si="14"/>
        <v>5.2981626984612618E-2</v>
      </c>
      <c r="E341" s="6">
        <v>1191.369995</v>
      </c>
      <c r="F341" s="14">
        <f t="shared" si="15"/>
        <v>6.1401440606414948E-2</v>
      </c>
    </row>
    <row r="342" spans="1:6" x14ac:dyDescent="0.25">
      <c r="A342" s="31">
        <v>41709</v>
      </c>
      <c r="B342">
        <v>1867.630005</v>
      </c>
      <c r="C342" s="14">
        <f t="shared" si="14"/>
        <v>4.1913531380753044E-2</v>
      </c>
      <c r="E342" s="6">
        <v>1187.0500489999999</v>
      </c>
      <c r="F342" s="14">
        <f t="shared" si="15"/>
        <v>4.2882045463891849E-2</v>
      </c>
    </row>
    <row r="343" spans="1:6" x14ac:dyDescent="0.25">
      <c r="A343" s="31">
        <v>41708</v>
      </c>
      <c r="B343">
        <v>1877.170044</v>
      </c>
      <c r="C343" s="14">
        <f t="shared" si="14"/>
        <v>5.3666439431554469E-2</v>
      </c>
      <c r="E343" s="6">
        <v>1200.540039</v>
      </c>
      <c r="F343" s="14">
        <f t="shared" si="15"/>
        <v>6.4563379790612663E-2</v>
      </c>
    </row>
    <row r="344" spans="1:6" x14ac:dyDescent="0.25">
      <c r="A344" s="31">
        <v>41705</v>
      </c>
      <c r="B344">
        <v>1878.040039</v>
      </c>
      <c r="C344" s="14">
        <f t="shared" si="14"/>
        <v>4.9014404419640556E-2</v>
      </c>
      <c r="E344" s="6">
        <v>1203.3199460000001</v>
      </c>
      <c r="F344" s="14">
        <f t="shared" si="15"/>
        <v>5.1733579874081004E-2</v>
      </c>
    </row>
    <row r="345" spans="1:6" x14ac:dyDescent="0.25">
      <c r="A345" s="31">
        <v>41704</v>
      </c>
      <c r="B345">
        <v>1877.030029</v>
      </c>
      <c r="C345" s="14">
        <f t="shared" si="14"/>
        <v>2.656337520972385E-2</v>
      </c>
      <c r="E345" s="6">
        <v>1204.540039</v>
      </c>
      <c r="F345" s="14">
        <f t="shared" si="15"/>
        <v>2.741386416075331E-2</v>
      </c>
    </row>
    <row r="346" spans="1:6" x14ac:dyDescent="0.25">
      <c r="A346" s="31">
        <v>41703</v>
      </c>
      <c r="B346">
        <v>1873.8100589999999</v>
      </c>
      <c r="C346" s="14">
        <f t="shared" si="14"/>
        <v>1.5692287889262246E-2</v>
      </c>
      <c r="E346" s="6">
        <v>1205.910034</v>
      </c>
      <c r="F346" s="14">
        <f t="shared" si="15"/>
        <v>2.0841617373529742E-2</v>
      </c>
    </row>
    <row r="347" spans="1:6" x14ac:dyDescent="0.25">
      <c r="A347" s="31">
        <v>41702</v>
      </c>
      <c r="B347">
        <v>1873.910034</v>
      </c>
      <c r="C347" s="14">
        <f t="shared" si="14"/>
        <v>1.6330396029835548E-2</v>
      </c>
      <c r="E347" s="6">
        <v>1208.650024</v>
      </c>
      <c r="F347" s="14">
        <f t="shared" si="15"/>
        <v>2.8008415109247231E-2</v>
      </c>
    </row>
    <row r="348" spans="1:6" x14ac:dyDescent="0.25">
      <c r="A348" s="31">
        <v>41701</v>
      </c>
      <c r="B348">
        <v>1845.7299800000001</v>
      </c>
      <c r="C348" s="14">
        <f t="shared" si="14"/>
        <v>3.8233693301490401E-3</v>
      </c>
      <c r="E348" s="6">
        <v>1176.3599850000001</v>
      </c>
      <c r="F348" s="14">
        <f t="shared" si="15"/>
        <v>6.7868255980345626E-3</v>
      </c>
    </row>
    <row r="349" spans="1:6" x14ac:dyDescent="0.25">
      <c r="A349" s="31">
        <v>41698</v>
      </c>
      <c r="B349">
        <v>1859.4499510000001</v>
      </c>
      <c r="C349" s="14">
        <f t="shared" si="14"/>
        <v>7.3460151416442354E-3</v>
      </c>
      <c r="E349" s="6">
        <v>1183.030029</v>
      </c>
      <c r="F349" s="14">
        <f t="shared" si="15"/>
        <v>8.4389828559539026E-3</v>
      </c>
    </row>
    <row r="350" spans="1:6" x14ac:dyDescent="0.25">
      <c r="A350" s="31">
        <v>41697</v>
      </c>
      <c r="B350">
        <v>1854.290039</v>
      </c>
      <c r="C350" s="14">
        <f t="shared" si="14"/>
        <v>3.1974128609988384E-3</v>
      </c>
      <c r="E350" s="6">
        <v>1187.9399410000001</v>
      </c>
      <c r="F350" s="14">
        <f t="shared" si="15"/>
        <v>1.4163115499137735E-2</v>
      </c>
    </row>
    <row r="351" spans="1:6" x14ac:dyDescent="0.25">
      <c r="A351" s="31">
        <v>41696</v>
      </c>
      <c r="B351">
        <v>1845.160034</v>
      </c>
      <c r="C351" s="14">
        <f t="shared" si="14"/>
        <v>3.4151380095082118E-3</v>
      </c>
      <c r="E351" s="6">
        <v>1181.719971</v>
      </c>
      <c r="F351" s="14">
        <f t="shared" si="15"/>
        <v>1.5720684657506867E-2</v>
      </c>
    </row>
    <row r="352" spans="1:6" x14ac:dyDescent="0.25">
      <c r="A352" s="31">
        <v>41695</v>
      </c>
      <c r="B352">
        <v>1845.119995</v>
      </c>
      <c r="C352" s="14">
        <f t="shared" si="14"/>
        <v>1.4248045678404875E-2</v>
      </c>
      <c r="E352" s="6">
        <v>1173.9499510000001</v>
      </c>
      <c r="F352" s="14">
        <f t="shared" si="15"/>
        <v>2.2524354158496296E-2</v>
      </c>
    </row>
    <row r="353" spans="1:6" x14ac:dyDescent="0.25">
      <c r="A353" s="31">
        <v>41694</v>
      </c>
      <c r="B353">
        <v>1847.6099850000001</v>
      </c>
      <c r="C353" s="14">
        <f t="shared" si="14"/>
        <v>2.8441572616906274E-3</v>
      </c>
      <c r="E353" s="6">
        <v>1174.5500489999999</v>
      </c>
      <c r="F353" s="14">
        <f t="shared" si="15"/>
        <v>8.6043466037575289E-3</v>
      </c>
    </row>
    <row r="354" spans="1:6" x14ac:dyDescent="0.25">
      <c r="A354" s="31">
        <v>41691</v>
      </c>
      <c r="B354">
        <v>1836.25</v>
      </c>
      <c r="C354" s="14">
        <f t="shared" si="14"/>
        <v>-1.0227813021309595E-3</v>
      </c>
      <c r="E354" s="6">
        <v>1164.630005</v>
      </c>
      <c r="F354" s="14">
        <f t="shared" si="15"/>
        <v>5.4215298744910712E-3</v>
      </c>
    </row>
    <row r="355" spans="1:6" x14ac:dyDescent="0.25">
      <c r="A355" s="31">
        <v>41690</v>
      </c>
      <c r="B355">
        <v>1839.780029</v>
      </c>
      <c r="C355" s="14">
        <f t="shared" si="14"/>
        <v>1.246286517185391E-3</v>
      </c>
      <c r="E355" s="6">
        <v>1162.119995</v>
      </c>
      <c r="F355" s="14">
        <f t="shared" si="15"/>
        <v>4.026086566289333E-3</v>
      </c>
    </row>
    <row r="356" spans="1:6" x14ac:dyDescent="0.25">
      <c r="A356" s="31">
        <v>41689</v>
      </c>
      <c r="B356">
        <v>1828.75</v>
      </c>
      <c r="C356" s="14">
        <f t="shared" si="14"/>
        <v>-4.9676828602310819E-3</v>
      </c>
      <c r="E356" s="6">
        <v>1149.0699460000001</v>
      </c>
      <c r="F356" s="14">
        <f t="shared" si="15"/>
        <v>-7.3944688398085434E-3</v>
      </c>
    </row>
    <row r="357" spans="1:6" x14ac:dyDescent="0.25">
      <c r="A357" s="31">
        <v>41688</v>
      </c>
      <c r="B357">
        <v>1840.76001</v>
      </c>
      <c r="C357" s="14">
        <f t="shared" si="14"/>
        <v>7.6583203396343169E-3</v>
      </c>
      <c r="E357" s="6">
        <v>1161.4799800000001</v>
      </c>
      <c r="F357" s="14">
        <f t="shared" si="15"/>
        <v>1.2482954056609152E-2</v>
      </c>
    </row>
    <row r="358" spans="1:6" x14ac:dyDescent="0.25">
      <c r="A358" s="31">
        <v>41684</v>
      </c>
      <c r="B358">
        <v>1838.630005</v>
      </c>
      <c r="C358" s="14">
        <f t="shared" si="14"/>
        <v>3.9642508175963265E-3</v>
      </c>
      <c r="E358" s="6">
        <v>1149.209961</v>
      </c>
      <c r="F358" s="14">
        <f t="shared" si="15"/>
        <v>-5.9510982729176209E-3</v>
      </c>
    </row>
    <row r="359" spans="1:6" x14ac:dyDescent="0.25">
      <c r="A359" s="31">
        <v>41683</v>
      </c>
      <c r="B359">
        <v>1829.829956</v>
      </c>
      <c r="C359" s="14">
        <f t="shared" si="14"/>
        <v>-1.1736067115755144E-3</v>
      </c>
      <c r="E359" s="6">
        <v>1147.790039</v>
      </c>
      <c r="F359" s="14">
        <f t="shared" si="15"/>
        <v>-2.546172895090959E-3</v>
      </c>
    </row>
    <row r="360" spans="1:6" x14ac:dyDescent="0.25">
      <c r="A360" s="31">
        <v>41682</v>
      </c>
      <c r="B360">
        <v>1819.26001</v>
      </c>
      <c r="C360" s="14">
        <f t="shared" si="14"/>
        <v>-1.5743672897138627E-2</v>
      </c>
      <c r="E360" s="6">
        <v>1132.540039</v>
      </c>
      <c r="F360" s="14">
        <f t="shared" si="15"/>
        <v>-2.6726458010297938E-2</v>
      </c>
    </row>
    <row r="361" spans="1:6" x14ac:dyDescent="0.25">
      <c r="A361" s="31">
        <v>41681</v>
      </c>
      <c r="B361">
        <v>1819.75</v>
      </c>
      <c r="C361" s="14">
        <f t="shared" si="14"/>
        <v>-1.1580193379573056E-2</v>
      </c>
      <c r="E361" s="6">
        <v>1129.160034</v>
      </c>
      <c r="F361" s="14">
        <f t="shared" si="15"/>
        <v>-2.7080995804507957E-2</v>
      </c>
    </row>
    <row r="362" spans="1:6" x14ac:dyDescent="0.25">
      <c r="A362" s="31">
        <v>41680</v>
      </c>
      <c r="B362">
        <v>1799.839966</v>
      </c>
      <c r="C362" s="14">
        <f t="shared" si="14"/>
        <v>-2.2569815063714804E-2</v>
      </c>
      <c r="E362" s="6">
        <v>1118.7299800000001</v>
      </c>
      <c r="F362" s="14">
        <f t="shared" si="15"/>
        <v>-3.6482948987951125E-2</v>
      </c>
    </row>
    <row r="363" spans="1:6" x14ac:dyDescent="0.25">
      <c r="A363" s="31">
        <v>41677</v>
      </c>
      <c r="B363">
        <v>1797.0200199999999</v>
      </c>
      <c r="C363" s="14">
        <f t="shared" si="14"/>
        <v>-2.4429701909537305E-2</v>
      </c>
      <c r="E363" s="6">
        <v>1116.5500489999999</v>
      </c>
      <c r="F363" s="14">
        <f t="shared" si="15"/>
        <v>-3.9650775425434492E-2</v>
      </c>
    </row>
    <row r="364" spans="1:6" x14ac:dyDescent="0.25">
      <c r="A364" s="31">
        <v>41676</v>
      </c>
      <c r="B364">
        <v>1773.4300539999999</v>
      </c>
      <c r="C364" s="14">
        <f t="shared" si="14"/>
        <v>-3.2667452361858529E-2</v>
      </c>
      <c r="E364" s="6">
        <v>1103.9300539999999</v>
      </c>
      <c r="F364" s="14">
        <f t="shared" si="15"/>
        <v>-4.98106322596652E-2</v>
      </c>
    </row>
    <row r="365" spans="1:6" x14ac:dyDescent="0.25">
      <c r="A365" s="31">
        <v>41675</v>
      </c>
      <c r="B365">
        <v>1751.6400149999999</v>
      </c>
      <c r="C365" s="14">
        <f t="shared" si="14"/>
        <v>-4.1767173462476159E-2</v>
      </c>
      <c r="E365" s="6">
        <v>1093.589966</v>
      </c>
      <c r="F365" s="14">
        <f t="shared" si="15"/>
        <v>-5.4985228905974348E-2</v>
      </c>
    </row>
    <row r="366" spans="1:6" x14ac:dyDescent="0.25">
      <c r="A366" s="31">
        <v>41674</v>
      </c>
      <c r="B366">
        <v>1755.1999510000001</v>
      </c>
      <c r="C366" s="14">
        <f t="shared" si="14"/>
        <v>-3.4713360065621868E-2</v>
      </c>
      <c r="E366" s="6">
        <v>1102.839966</v>
      </c>
      <c r="F366" s="14">
        <f t="shared" si="15"/>
        <v>-3.8055950965679486E-2</v>
      </c>
    </row>
    <row r="367" spans="1:6" x14ac:dyDescent="0.25">
      <c r="A367" s="31">
        <v>41673</v>
      </c>
      <c r="B367">
        <v>1741.8900149999999</v>
      </c>
      <c r="C367" s="14">
        <f t="shared" si="14"/>
        <v>-3.7417087697839357E-2</v>
      </c>
      <c r="E367" s="6">
        <v>1094.579956</v>
      </c>
      <c r="F367" s="14">
        <f t="shared" si="15"/>
        <v>-2.742902514018597E-2</v>
      </c>
    </row>
    <row r="368" spans="1:6" x14ac:dyDescent="0.25">
      <c r="A368" s="31">
        <v>41670</v>
      </c>
      <c r="B368">
        <v>1782.589966</v>
      </c>
      <c r="C368" s="14">
        <f t="shared" si="14"/>
        <v>-1.5497228966430021E-2</v>
      </c>
      <c r="E368" s="6">
        <v>1130.880005</v>
      </c>
      <c r="F368" s="14">
        <f t="shared" si="15"/>
        <v>-2.5049977707414239E-3</v>
      </c>
    </row>
    <row r="369" spans="1:6" x14ac:dyDescent="0.25">
      <c r="A369" s="31">
        <v>41669</v>
      </c>
      <c r="B369">
        <v>1794.1899410000001</v>
      </c>
      <c r="C369" s="14">
        <f t="shared" si="14"/>
        <v>7.4059185850645637E-3</v>
      </c>
      <c r="E369" s="6">
        <v>1139.3599850000001</v>
      </c>
      <c r="F369" s="14">
        <f t="shared" si="15"/>
        <v>1.8294890226542959E-2</v>
      </c>
    </row>
    <row r="370" spans="1:6" x14ac:dyDescent="0.25">
      <c r="A370" s="31">
        <v>41668</v>
      </c>
      <c r="B370">
        <v>1774.1999510000001</v>
      </c>
      <c r="C370" s="14">
        <f t="shared" si="14"/>
        <v>-6.9072552143344401E-3</v>
      </c>
      <c r="E370" s="6">
        <v>1122.4499510000001</v>
      </c>
      <c r="F370" s="14">
        <f t="shared" si="15"/>
        <v>2.3217172440248568E-3</v>
      </c>
    </row>
    <row r="371" spans="1:6" x14ac:dyDescent="0.25">
      <c r="A371" s="31">
        <v>41667</v>
      </c>
      <c r="B371">
        <v>1792.5</v>
      </c>
      <c r="C371" s="14">
        <f t="shared" si="14"/>
        <v>9.6771593417335211E-3</v>
      </c>
      <c r="E371" s="6">
        <v>1138.23999</v>
      </c>
      <c r="F371" s="14">
        <f t="shared" si="15"/>
        <v>2.8173921340028052E-2</v>
      </c>
    </row>
    <row r="372" spans="1:6" x14ac:dyDescent="0.25">
      <c r="A372" s="31">
        <v>41666</v>
      </c>
      <c r="B372">
        <v>1781.5600589999999</v>
      </c>
      <c r="C372" s="14">
        <f t="shared" si="14"/>
        <v>3.4131562940016291E-3</v>
      </c>
      <c r="E372" s="6">
        <v>1127.7299800000001</v>
      </c>
      <c r="F372" s="14">
        <f t="shared" si="15"/>
        <v>2.217042025668392E-2</v>
      </c>
    </row>
    <row r="373" spans="1:6" x14ac:dyDescent="0.25">
      <c r="A373" s="31">
        <v>41663</v>
      </c>
      <c r="B373">
        <v>1790.290039</v>
      </c>
      <c r="C373" s="14">
        <f t="shared" si="14"/>
        <v>4.5280987371452142E-3</v>
      </c>
      <c r="E373" s="6">
        <v>1144.130005</v>
      </c>
      <c r="F373" s="14">
        <f t="shared" si="15"/>
        <v>3.8701774852473836E-2</v>
      </c>
    </row>
    <row r="374" spans="1:6" x14ac:dyDescent="0.25">
      <c r="A374" s="31">
        <v>41662</v>
      </c>
      <c r="B374">
        <v>1828.459961</v>
      </c>
      <c r="C374" s="14">
        <f t="shared" si="14"/>
        <v>1.4334671795316556E-2</v>
      </c>
      <c r="E374" s="6">
        <v>1172.400024</v>
      </c>
      <c r="F374" s="14">
        <f t="shared" si="15"/>
        <v>4.7075606442373186E-2</v>
      </c>
    </row>
    <row r="375" spans="1:6" x14ac:dyDescent="0.25">
      <c r="A375" s="31">
        <v>41661</v>
      </c>
      <c r="B375">
        <v>1844.8599850000001</v>
      </c>
      <c r="C375" s="14">
        <f t="shared" si="14"/>
        <v>2.017838722213483E-2</v>
      </c>
      <c r="E375" s="6">
        <v>1181.290039</v>
      </c>
      <c r="F375" s="14">
        <f t="shared" si="15"/>
        <v>4.5889256626778341E-2</v>
      </c>
    </row>
    <row r="376" spans="1:6" x14ac:dyDescent="0.25">
      <c r="A376" s="31">
        <v>41660</v>
      </c>
      <c r="B376">
        <v>1843.8000489999999</v>
      </c>
      <c r="C376" s="14">
        <f t="shared" si="14"/>
        <v>2.1444960489021891E-2</v>
      </c>
      <c r="E376" s="6">
        <v>1175.719971</v>
      </c>
      <c r="F376" s="14">
        <f t="shared" si="15"/>
        <v>3.9191046159597009E-2</v>
      </c>
    </row>
    <row r="377" spans="1:6" x14ac:dyDescent="0.25">
      <c r="A377" s="31">
        <v>41656</v>
      </c>
      <c r="B377">
        <v>1838.6999510000001</v>
      </c>
      <c r="C377" s="14">
        <f t="shared" si="14"/>
        <v>3.0066677382490248E-2</v>
      </c>
      <c r="E377" s="6">
        <v>1168.4300539999999</v>
      </c>
      <c r="F377" s="14">
        <f t="shared" si="15"/>
        <v>4.0945490024160147E-2</v>
      </c>
    </row>
    <row r="378" spans="1:6" x14ac:dyDescent="0.25">
      <c r="A378" s="31">
        <v>41655</v>
      </c>
      <c r="B378">
        <v>1845.8900149999999</v>
      </c>
      <c r="C378" s="14">
        <f t="shared" si="14"/>
        <v>2.9607127499946762E-2</v>
      </c>
      <c r="E378" s="6">
        <v>1173.130005</v>
      </c>
      <c r="F378" s="14">
        <f t="shared" si="15"/>
        <v>4.6148495397864808E-2</v>
      </c>
    </row>
    <row r="379" spans="1:6" x14ac:dyDescent="0.25">
      <c r="A379" s="31">
        <v>41654</v>
      </c>
      <c r="B379">
        <v>1848.380005</v>
      </c>
      <c r="C379" s="14">
        <f t="shared" si="14"/>
        <v>2.9652107226888713E-2</v>
      </c>
      <c r="E379" s="6">
        <v>1171.349976</v>
      </c>
      <c r="F379" s="14">
        <f t="shared" si="15"/>
        <v>4.2330301102013967E-2</v>
      </c>
    </row>
    <row r="380" spans="1:6" x14ac:dyDescent="0.25">
      <c r="A380" s="31">
        <v>41653</v>
      </c>
      <c r="B380">
        <v>1838.880005</v>
      </c>
      <c r="C380" s="14">
        <f t="shared" si="14"/>
        <v>2.1089444441031224E-2</v>
      </c>
      <c r="E380" s="6">
        <v>1163.4300539999999</v>
      </c>
      <c r="F380" s="14">
        <f t="shared" si="15"/>
        <v>3.0386548065690633E-2</v>
      </c>
    </row>
    <row r="381" spans="1:6" x14ac:dyDescent="0.25">
      <c r="A381" s="31">
        <v>41652</v>
      </c>
      <c r="B381">
        <v>1819.1999510000001</v>
      </c>
      <c r="C381" s="14">
        <f t="shared" si="14"/>
        <v>7.4148950124992563E-3</v>
      </c>
      <c r="E381" s="6">
        <v>1148.089966</v>
      </c>
      <c r="F381" s="14">
        <f t="shared" si="15"/>
        <v>4.5498262577787774E-3</v>
      </c>
    </row>
    <row r="382" spans="1:6" x14ac:dyDescent="0.25">
      <c r="A382" s="31">
        <v>41649</v>
      </c>
      <c r="B382">
        <v>1842.369995</v>
      </c>
      <c r="C382" s="14">
        <f t="shared" si="14"/>
        <v>1.9444130182036945E-2</v>
      </c>
      <c r="E382" s="6">
        <v>1164.530029</v>
      </c>
      <c r="F382" s="14">
        <f t="shared" si="15"/>
        <v>2.0327226914562901E-2</v>
      </c>
    </row>
    <row r="383" spans="1:6" x14ac:dyDescent="0.25">
      <c r="A383" s="31">
        <v>41648</v>
      </c>
      <c r="B383">
        <v>1838.130005</v>
      </c>
      <c r="C383" s="14">
        <f t="shared" si="14"/>
        <v>1.9625574816253044E-2</v>
      </c>
      <c r="E383" s="6">
        <v>1158.349976</v>
      </c>
      <c r="F383" s="14">
        <f t="shared" si="15"/>
        <v>2.0995431051741731E-2</v>
      </c>
    </row>
    <row r="384" spans="1:6" x14ac:dyDescent="0.25">
      <c r="A384" s="31">
        <v>41647</v>
      </c>
      <c r="B384">
        <v>1837.48999</v>
      </c>
      <c r="C384" s="14">
        <f t="shared" si="14"/>
        <v>1.9423244856234145E-2</v>
      </c>
      <c r="E384" s="6">
        <v>1157.459961</v>
      </c>
      <c r="F384" s="14">
        <f t="shared" si="15"/>
        <v>2.9109459104643243E-2</v>
      </c>
    </row>
    <row r="385" spans="1:6" x14ac:dyDescent="0.25">
      <c r="A385" s="31">
        <v>41646</v>
      </c>
      <c r="B385">
        <v>1837.880005</v>
      </c>
      <c r="C385" s="14">
        <f t="shared" si="14"/>
        <v>1.8351467683506595E-2</v>
      </c>
      <c r="E385" s="6">
        <v>1157.630005</v>
      </c>
      <c r="F385" s="14">
        <f t="shared" si="15"/>
        <v>2.9077587491187051E-2</v>
      </c>
    </row>
    <row r="386" spans="1:6" x14ac:dyDescent="0.25">
      <c r="A386" s="31">
        <v>41645</v>
      </c>
      <c r="B386">
        <v>1826.7700199999999</v>
      </c>
      <c r="C386" s="14">
        <f t="shared" si="14"/>
        <v>1.7217498350764249E-2</v>
      </c>
      <c r="E386" s="6">
        <v>1147.160034</v>
      </c>
      <c r="F386" s="14">
        <f t="shared" si="15"/>
        <v>2.4597666282299535E-2</v>
      </c>
    </row>
    <row r="387" spans="1:6" x14ac:dyDescent="0.25">
      <c r="A387" s="31">
        <v>41642</v>
      </c>
      <c r="B387">
        <v>1831.369995</v>
      </c>
      <c r="C387" s="14">
        <f t="shared" si="14"/>
        <v>2.8068284601369342E-2</v>
      </c>
      <c r="E387" s="6">
        <v>1156.089966</v>
      </c>
      <c r="F387" s="14">
        <f t="shared" si="15"/>
        <v>5.1191522930314592E-2</v>
      </c>
    </row>
    <row r="388" spans="1:6" x14ac:dyDescent="0.25">
      <c r="A388" s="31">
        <v>41641</v>
      </c>
      <c r="B388">
        <v>1831.9799800000001</v>
      </c>
      <c r="C388" s="14">
        <f t="shared" si="14"/>
        <v>2.4671807862629347E-2</v>
      </c>
      <c r="E388" s="6">
        <v>1150.719971</v>
      </c>
      <c r="F388" s="14">
        <f t="shared" si="15"/>
        <v>4.479831282210367E-2</v>
      </c>
    </row>
    <row r="389" spans="1:6" x14ac:dyDescent="0.25">
      <c r="A389" s="31">
        <v>41639</v>
      </c>
      <c r="B389">
        <v>1848.3599850000001</v>
      </c>
      <c r="C389" s="14">
        <f t="shared" si="14"/>
        <v>3.1721464379651731E-2</v>
      </c>
      <c r="E389" s="6">
        <v>1163.6400149999999</v>
      </c>
      <c r="F389" s="14">
        <f t="shared" si="15"/>
        <v>5.0889987280017479E-2</v>
      </c>
    </row>
    <row r="390" spans="1:6" x14ac:dyDescent="0.25">
      <c r="A390" s="31">
        <v>41638</v>
      </c>
      <c r="B390">
        <v>1841.0699460000001</v>
      </c>
      <c r="C390" s="14">
        <f t="shared" si="14"/>
        <v>2.385183391651613E-2</v>
      </c>
      <c r="E390" s="6">
        <v>1160.589966</v>
      </c>
      <c r="F390" s="14">
        <f t="shared" si="15"/>
        <v>3.9768873811749428E-2</v>
      </c>
    </row>
    <row r="391" spans="1:6" x14ac:dyDescent="0.25">
      <c r="A391" s="31">
        <v>41635</v>
      </c>
      <c r="B391">
        <v>1841.400024</v>
      </c>
      <c r="C391" s="14">
        <f t="shared" si="14"/>
        <v>2.8358908725354626E-2</v>
      </c>
      <c r="E391" s="6">
        <v>1161.089966</v>
      </c>
      <c r="F391" s="14">
        <f t="shared" si="15"/>
        <v>4.4671802018675155E-2</v>
      </c>
    </row>
    <row r="392" spans="1:6" x14ac:dyDescent="0.25">
      <c r="A392" s="31">
        <v>41634</v>
      </c>
      <c r="B392">
        <v>1842.0200199999999</v>
      </c>
      <c r="C392" s="14">
        <f t="shared" ref="C392:C455" si="16">B392/B421-1</f>
        <v>3.3681268237934825E-2</v>
      </c>
      <c r="E392" s="6">
        <v>1162.650024</v>
      </c>
      <c r="F392" s="14">
        <f t="shared" ref="F392:F455" si="17">E392/E421-1</f>
        <v>4.5379315892676519E-2</v>
      </c>
    </row>
    <row r="393" spans="1:6" x14ac:dyDescent="0.25">
      <c r="A393" s="31">
        <v>41632</v>
      </c>
      <c r="B393">
        <v>1833.3199460000001</v>
      </c>
      <c r="C393" s="14">
        <f t="shared" si="16"/>
        <v>3.7127554712945043E-2</v>
      </c>
      <c r="E393" s="6">
        <v>1161.8000489999999</v>
      </c>
      <c r="F393" s="14">
        <f t="shared" si="17"/>
        <v>5.4772331146919706E-2</v>
      </c>
    </row>
    <row r="394" spans="1:6" x14ac:dyDescent="0.25">
      <c r="A394" s="31">
        <v>41631</v>
      </c>
      <c r="B394">
        <v>1827.98999</v>
      </c>
      <c r="C394" s="14">
        <f t="shared" si="16"/>
        <v>3.1661093253578798E-2</v>
      </c>
      <c r="E394" s="6">
        <v>1157.219971</v>
      </c>
      <c r="F394" s="14">
        <f t="shared" si="17"/>
        <v>5.0585538810712594E-2</v>
      </c>
    </row>
    <row r="395" spans="1:6" x14ac:dyDescent="0.25">
      <c r="A395" s="31">
        <v>41628</v>
      </c>
      <c r="B395">
        <v>1818.3199460000001</v>
      </c>
      <c r="C395" s="14">
        <f t="shared" si="16"/>
        <v>2.6945494154095195E-2</v>
      </c>
      <c r="E395" s="6">
        <v>1146.469971</v>
      </c>
      <c r="F395" s="14">
        <f t="shared" si="17"/>
        <v>4.2273881311256201E-2</v>
      </c>
    </row>
    <row r="396" spans="1:6" x14ac:dyDescent="0.25">
      <c r="A396" s="31">
        <v>41627</v>
      </c>
      <c r="B396">
        <v>1809.599976</v>
      </c>
      <c r="C396" s="14">
        <f t="shared" si="16"/>
        <v>3.5743897857737572E-2</v>
      </c>
      <c r="E396" s="6">
        <v>1125.4499510000001</v>
      </c>
      <c r="F396" s="14">
        <f t="shared" si="17"/>
        <v>4.296211294767982E-2</v>
      </c>
    </row>
    <row r="397" spans="1:6" x14ac:dyDescent="0.25">
      <c r="A397" s="31">
        <v>41626</v>
      </c>
      <c r="B397">
        <v>1810.650024</v>
      </c>
      <c r="C397" s="14">
        <f t="shared" si="16"/>
        <v>2.2683005397844624E-2</v>
      </c>
      <c r="E397" s="6">
        <v>1133.719971</v>
      </c>
      <c r="F397" s="14">
        <f t="shared" si="17"/>
        <v>3.1939748450616978E-2</v>
      </c>
    </row>
    <row r="398" spans="1:6" x14ac:dyDescent="0.25">
      <c r="A398" s="31">
        <v>41625</v>
      </c>
      <c r="B398">
        <v>1781</v>
      </c>
      <c r="C398" s="14">
        <f t="shared" si="16"/>
        <v>1.0227076635782373E-2</v>
      </c>
      <c r="E398" s="6">
        <v>1118.8900149999999</v>
      </c>
      <c r="F398" s="14">
        <f t="shared" si="17"/>
        <v>1.3863889190163237E-2</v>
      </c>
    </row>
    <row r="399" spans="1:6" x14ac:dyDescent="0.25">
      <c r="A399" s="31">
        <v>41624</v>
      </c>
      <c r="B399">
        <v>1786.540039</v>
      </c>
      <c r="C399" s="14">
        <f t="shared" si="16"/>
        <v>1.0526426064138894E-2</v>
      </c>
      <c r="E399" s="6">
        <v>1119.849976</v>
      </c>
      <c r="F399" s="14">
        <f t="shared" si="17"/>
        <v>1.0439552006038966E-2</v>
      </c>
    </row>
    <row r="400" spans="1:6" x14ac:dyDescent="0.25">
      <c r="A400" s="31">
        <v>41621</v>
      </c>
      <c r="B400">
        <v>1775.3199460000001</v>
      </c>
      <c r="C400" s="14">
        <f t="shared" si="16"/>
        <v>7.7654520126235749E-3</v>
      </c>
      <c r="E400" s="6">
        <v>1107.0500489999999</v>
      </c>
      <c r="F400" s="14">
        <f t="shared" si="17"/>
        <v>1.0386343098744089E-2</v>
      </c>
    </row>
    <row r="401" spans="1:6" x14ac:dyDescent="0.25">
      <c r="A401" s="31">
        <v>41620</v>
      </c>
      <c r="B401">
        <v>1775.5</v>
      </c>
      <c r="C401" s="14">
        <f t="shared" si="16"/>
        <v>1.0793924749243899E-2</v>
      </c>
      <c r="E401" s="6">
        <v>1103.2700199999999</v>
      </c>
      <c r="F401" s="14">
        <f t="shared" si="17"/>
        <v>2.8359732145040173E-3</v>
      </c>
    </row>
    <row r="402" spans="1:6" x14ac:dyDescent="0.25">
      <c r="A402" s="31">
        <v>41619</v>
      </c>
      <c r="B402">
        <v>1782.219971</v>
      </c>
      <c r="C402" s="14">
        <f t="shared" si="16"/>
        <v>1.0724099203927917E-2</v>
      </c>
      <c r="E402" s="6">
        <v>1101.5</v>
      </c>
      <c r="F402" s="14">
        <f t="shared" si="17"/>
        <v>-3.6182722749886764E-3</v>
      </c>
    </row>
    <row r="403" spans="1:6" x14ac:dyDescent="0.25">
      <c r="A403" s="31">
        <v>41618</v>
      </c>
      <c r="B403">
        <v>1802.619995</v>
      </c>
      <c r="C403" s="14">
        <f t="shared" si="16"/>
        <v>1.7308640112939644E-2</v>
      </c>
      <c r="E403" s="6">
        <v>1119.6899410000001</v>
      </c>
      <c r="F403" s="14">
        <f t="shared" si="17"/>
        <v>-1.2309713634941488E-3</v>
      </c>
    </row>
    <row r="404" spans="1:6" x14ac:dyDescent="0.25">
      <c r="A404" s="31">
        <v>41617</v>
      </c>
      <c r="B404">
        <v>1808.369995</v>
      </c>
      <c r="C404" s="14">
        <f t="shared" si="16"/>
        <v>2.6252623498981054E-2</v>
      </c>
      <c r="E404" s="6">
        <v>1129.459961</v>
      </c>
      <c r="F404" s="14">
        <f t="shared" si="17"/>
        <v>1.0277547964658185E-2</v>
      </c>
    </row>
    <row r="405" spans="1:6" x14ac:dyDescent="0.25">
      <c r="A405" s="31">
        <v>41614</v>
      </c>
      <c r="B405">
        <v>1805.089966</v>
      </c>
      <c r="C405" s="14">
        <f t="shared" si="16"/>
        <v>2.575333451810935E-2</v>
      </c>
      <c r="E405" s="6">
        <v>1131.380005</v>
      </c>
      <c r="F405" s="14">
        <f t="shared" si="17"/>
        <v>1.1660174362399633E-2</v>
      </c>
    </row>
    <row r="406" spans="1:6" x14ac:dyDescent="0.25">
      <c r="A406" s="31">
        <v>41613</v>
      </c>
      <c r="B406">
        <v>1785.030029</v>
      </c>
      <c r="C406" s="14">
        <f t="shared" si="16"/>
        <v>1.8812081718111884E-2</v>
      </c>
      <c r="E406" s="6">
        <v>1122.469971</v>
      </c>
      <c r="F406" s="14">
        <f t="shared" si="17"/>
        <v>3.2354605868982755E-3</v>
      </c>
    </row>
    <row r="407" spans="1:6" x14ac:dyDescent="0.25">
      <c r="A407" s="31">
        <v>41612</v>
      </c>
      <c r="B407">
        <v>1792.8100589999999</v>
      </c>
      <c r="C407" s="14">
        <f t="shared" si="16"/>
        <v>2.6586455334502102E-2</v>
      </c>
      <c r="E407" s="6">
        <v>1121.380005</v>
      </c>
      <c r="F407" s="14">
        <f t="shared" si="17"/>
        <v>9.4064887005029796E-3</v>
      </c>
    </row>
    <row r="408" spans="1:6" x14ac:dyDescent="0.25">
      <c r="A408" s="31">
        <v>41611</v>
      </c>
      <c r="B408">
        <v>1795.150024</v>
      </c>
      <c r="C408" s="14">
        <f t="shared" si="16"/>
        <v>2.3069853012205543E-2</v>
      </c>
      <c r="E408" s="6">
        <v>1123.780029</v>
      </c>
      <c r="F408" s="14">
        <f t="shared" si="17"/>
        <v>7.3053108678267087E-3</v>
      </c>
    </row>
    <row r="409" spans="1:6" x14ac:dyDescent="0.25">
      <c r="A409" s="31">
        <v>41610</v>
      </c>
      <c r="B409">
        <v>1800.900024</v>
      </c>
      <c r="C409" s="14">
        <f t="shared" si="16"/>
        <v>3.2235500844859821E-2</v>
      </c>
      <c r="E409" s="6">
        <v>1129.119995</v>
      </c>
      <c r="F409" s="14">
        <f t="shared" si="17"/>
        <v>1.4957586023255809E-2</v>
      </c>
    </row>
    <row r="410" spans="1:6" x14ac:dyDescent="0.25">
      <c r="A410" s="31">
        <v>41607</v>
      </c>
      <c r="B410">
        <v>1805.8100589999999</v>
      </c>
      <c r="C410" s="14">
        <f t="shared" si="16"/>
        <v>3.5144774433935266E-2</v>
      </c>
      <c r="E410" s="6">
        <v>1142.8900149999999</v>
      </c>
      <c r="F410" s="14">
        <f t="shared" si="17"/>
        <v>2.5224929353589998E-2</v>
      </c>
    </row>
    <row r="411" spans="1:6" x14ac:dyDescent="0.25">
      <c r="A411" s="31">
        <v>41605</v>
      </c>
      <c r="B411">
        <v>1807.2299800000001</v>
      </c>
      <c r="C411" s="14">
        <f t="shared" si="16"/>
        <v>4.2742956451645275E-2</v>
      </c>
      <c r="E411" s="6">
        <v>1141.329956</v>
      </c>
      <c r="F411" s="14">
        <f t="shared" si="17"/>
        <v>3.5435905260310152E-2</v>
      </c>
    </row>
    <row r="412" spans="1:6" x14ac:dyDescent="0.25">
      <c r="A412" s="31">
        <v>41604</v>
      </c>
      <c r="B412">
        <v>1802.75</v>
      </c>
      <c r="C412" s="14">
        <f t="shared" si="16"/>
        <v>4.7172856372932781E-2</v>
      </c>
      <c r="E412" s="6">
        <v>1134.530029</v>
      </c>
      <c r="F412" s="14">
        <f t="shared" si="17"/>
        <v>3.8547429838261094E-2</v>
      </c>
    </row>
    <row r="413" spans="1:6" x14ac:dyDescent="0.25">
      <c r="A413" s="31">
        <v>41603</v>
      </c>
      <c r="B413">
        <v>1802.4799800000001</v>
      </c>
      <c r="C413" s="14">
        <f t="shared" si="16"/>
        <v>6.1493655920211499E-2</v>
      </c>
      <c r="E413" s="6">
        <v>1124.719971</v>
      </c>
      <c r="F413" s="14">
        <f t="shared" si="17"/>
        <v>4.1773935466988155E-2</v>
      </c>
    </row>
    <row r="414" spans="1:6" x14ac:dyDescent="0.25">
      <c r="A414" s="31">
        <v>41600</v>
      </c>
      <c r="B414">
        <v>1804.76001</v>
      </c>
      <c r="C414" s="14">
        <f t="shared" si="16"/>
        <v>5.5328800080734819E-2</v>
      </c>
      <c r="E414" s="6">
        <v>1124.920044</v>
      </c>
      <c r="F414" s="14">
        <f t="shared" si="17"/>
        <v>3.1752722593888505E-2</v>
      </c>
    </row>
    <row r="415" spans="1:6" x14ac:dyDescent="0.25">
      <c r="A415" s="31">
        <v>41599</v>
      </c>
      <c r="B415">
        <v>1795.849976</v>
      </c>
      <c r="C415" s="14">
        <f t="shared" si="16"/>
        <v>5.4397620752397513E-2</v>
      </c>
      <c r="E415" s="6">
        <v>1119.619995</v>
      </c>
      <c r="F415" s="14">
        <f t="shared" si="17"/>
        <v>3.2564427219797798E-2</v>
      </c>
    </row>
    <row r="416" spans="1:6" x14ac:dyDescent="0.25">
      <c r="A416" s="31">
        <v>41598</v>
      </c>
      <c r="B416">
        <v>1781.369995</v>
      </c>
      <c r="C416" s="14">
        <f t="shared" si="16"/>
        <v>5.2470773800765924E-2</v>
      </c>
      <c r="E416" s="6">
        <v>1099.790039</v>
      </c>
      <c r="F416" s="14">
        <f t="shared" si="17"/>
        <v>2.8321682094436529E-2</v>
      </c>
    </row>
    <row r="417" spans="1:6" x14ac:dyDescent="0.25">
      <c r="A417" s="31">
        <v>41597</v>
      </c>
      <c r="B417">
        <v>1787.869995</v>
      </c>
      <c r="C417" s="14">
        <f t="shared" si="16"/>
        <v>7.9370906239494277E-2</v>
      </c>
      <c r="E417" s="6">
        <v>1101.380005</v>
      </c>
      <c r="F417" s="14">
        <f t="shared" si="17"/>
        <v>5.5507682292373017E-2</v>
      </c>
    </row>
    <row r="418" spans="1:6" x14ac:dyDescent="0.25">
      <c r="A418" s="31">
        <v>41596</v>
      </c>
      <c r="B418">
        <v>1791.530029</v>
      </c>
      <c r="C418" s="14">
        <f t="shared" si="16"/>
        <v>8.2201263721563222E-2</v>
      </c>
      <c r="E418" s="6">
        <v>1107.290039</v>
      </c>
      <c r="F418" s="14">
        <f t="shared" si="17"/>
        <v>5.7321036253451529E-2</v>
      </c>
    </row>
    <row r="419" spans="1:6" x14ac:dyDescent="0.25">
      <c r="A419" s="31">
        <v>41593</v>
      </c>
      <c r="B419">
        <v>1798.1800539999999</v>
      </c>
      <c r="C419" s="14">
        <f t="shared" si="16"/>
        <v>7.2822983655176809E-2</v>
      </c>
      <c r="E419" s="6">
        <v>1116.1999510000001</v>
      </c>
      <c r="F419" s="14">
        <f t="shared" si="17"/>
        <v>4.7298163949156757E-2</v>
      </c>
    </row>
    <row r="420" spans="1:6" x14ac:dyDescent="0.25">
      <c r="A420" s="31">
        <v>41592</v>
      </c>
      <c r="B420">
        <v>1790.619995</v>
      </c>
      <c r="C420" s="14">
        <f t="shared" si="16"/>
        <v>5.9225078379177676E-2</v>
      </c>
      <c r="E420" s="6">
        <v>1111.4399410000001</v>
      </c>
      <c r="F420" s="14">
        <f t="shared" si="17"/>
        <v>3.0781303964757756E-2</v>
      </c>
    </row>
    <row r="421" spans="1:6" x14ac:dyDescent="0.25">
      <c r="A421" s="31">
        <v>41591</v>
      </c>
      <c r="B421">
        <v>1782</v>
      </c>
      <c r="C421" s="14">
        <f t="shared" si="16"/>
        <v>6.1560985492551401E-2</v>
      </c>
      <c r="E421" s="6">
        <v>1112.1800539999999</v>
      </c>
      <c r="F421" s="14">
        <f t="shared" si="17"/>
        <v>3.8547043678093917E-2</v>
      </c>
    </row>
    <row r="422" spans="1:6" x14ac:dyDescent="0.25">
      <c r="A422" s="31">
        <v>41590</v>
      </c>
      <c r="B422">
        <v>1767.6899410000001</v>
      </c>
      <c r="C422" s="14">
        <f t="shared" si="16"/>
        <v>4.3580644451996386E-2</v>
      </c>
      <c r="E422" s="6">
        <v>1101.469971</v>
      </c>
      <c r="F422" s="14">
        <f t="shared" si="17"/>
        <v>1.7477179939603849E-2</v>
      </c>
    </row>
    <row r="423" spans="1:6" x14ac:dyDescent="0.25">
      <c r="A423" s="31">
        <v>41589</v>
      </c>
      <c r="B423">
        <v>1771.8900149999999</v>
      </c>
      <c r="C423" s="14">
        <f t="shared" si="16"/>
        <v>4.536284070796448E-2</v>
      </c>
      <c r="E423" s="6">
        <v>1101.5</v>
      </c>
      <c r="F423" s="14">
        <f t="shared" si="17"/>
        <v>1.2938713573572125E-2</v>
      </c>
    </row>
    <row r="424" spans="1:6" x14ac:dyDescent="0.25">
      <c r="A424" s="31">
        <v>41586</v>
      </c>
      <c r="B424">
        <v>1770.6099850000001</v>
      </c>
      <c r="C424" s="14">
        <f t="shared" si="16"/>
        <v>5.2963000448879249E-2</v>
      </c>
      <c r="E424" s="6">
        <v>1099.969971</v>
      </c>
      <c r="F424" s="14">
        <f t="shared" si="17"/>
        <v>2.4380866881928753E-2</v>
      </c>
    </row>
    <row r="425" spans="1:6" x14ac:dyDescent="0.25">
      <c r="A425" s="31">
        <v>41585</v>
      </c>
      <c r="B425">
        <v>1747.150024</v>
      </c>
      <c r="C425" s="14">
        <f t="shared" si="16"/>
        <v>3.2747169499039552E-2</v>
      </c>
      <c r="E425" s="6">
        <v>1079.089966</v>
      </c>
      <c r="F425" s="14">
        <f t="shared" si="17"/>
        <v>4.561600153729195E-3</v>
      </c>
    </row>
    <row r="426" spans="1:6" x14ac:dyDescent="0.25">
      <c r="A426" s="31">
        <v>41584</v>
      </c>
      <c r="B426">
        <v>1770.48999</v>
      </c>
      <c r="C426" s="14">
        <f t="shared" si="16"/>
        <v>4.2280103928176382E-2</v>
      </c>
      <c r="E426" s="6">
        <v>1098.630005</v>
      </c>
      <c r="F426" s="14">
        <f t="shared" si="17"/>
        <v>1.8749798650334215E-2</v>
      </c>
    </row>
    <row r="427" spans="1:6" x14ac:dyDescent="0.25">
      <c r="A427" s="31">
        <v>41583</v>
      </c>
      <c r="B427">
        <v>1762.969971</v>
      </c>
      <c r="C427" s="14">
        <f t="shared" si="16"/>
        <v>4.1470459761568934E-2</v>
      </c>
      <c r="E427" s="6">
        <v>1103.589966</v>
      </c>
      <c r="F427" s="14">
        <f t="shared" si="17"/>
        <v>2.8020191446561427E-2</v>
      </c>
    </row>
    <row r="428" spans="1:6" x14ac:dyDescent="0.25">
      <c r="A428" s="31">
        <v>41582</v>
      </c>
      <c r="B428">
        <v>1767.9300539999999</v>
      </c>
      <c r="C428" s="14">
        <f t="shared" si="16"/>
        <v>4.1539517722344099E-2</v>
      </c>
      <c r="E428" s="6">
        <v>1108.280029</v>
      </c>
      <c r="F428" s="14">
        <f t="shared" si="17"/>
        <v>3.126509594640714E-2</v>
      </c>
    </row>
    <row r="429" spans="1:6" x14ac:dyDescent="0.25">
      <c r="A429" s="31">
        <v>41579</v>
      </c>
      <c r="B429">
        <v>1761.6400149999999</v>
      </c>
      <c r="C429" s="14">
        <f t="shared" si="16"/>
        <v>3.5138467890464264E-2</v>
      </c>
      <c r="E429" s="6">
        <v>1095.670044</v>
      </c>
      <c r="F429" s="14">
        <f t="shared" si="17"/>
        <v>2.1956328887558829E-2</v>
      </c>
    </row>
    <row r="430" spans="1:6" x14ac:dyDescent="0.25">
      <c r="A430" s="31">
        <v>41578</v>
      </c>
      <c r="B430">
        <v>1756.540039</v>
      </c>
      <c r="C430" s="14">
        <f t="shared" si="16"/>
        <v>2.7270443516211218E-2</v>
      </c>
      <c r="E430" s="6">
        <v>1100.150024</v>
      </c>
      <c r="F430" s="14">
        <f t="shared" si="17"/>
        <v>2.5465422406605542E-2</v>
      </c>
    </row>
    <row r="431" spans="1:6" x14ac:dyDescent="0.25">
      <c r="A431" s="31">
        <v>41577</v>
      </c>
      <c r="B431">
        <v>1763.3100589999999</v>
      </c>
      <c r="C431" s="14">
        <f t="shared" si="16"/>
        <v>2.3787459972347769E-2</v>
      </c>
      <c r="E431" s="6">
        <v>1105.5</v>
      </c>
      <c r="F431" s="14">
        <f t="shared" si="17"/>
        <v>2.8113849951847403E-2</v>
      </c>
    </row>
    <row r="432" spans="1:6" x14ac:dyDescent="0.25">
      <c r="A432" s="31">
        <v>41576</v>
      </c>
      <c r="B432">
        <v>1771.9499510000001</v>
      </c>
      <c r="C432" s="14">
        <f t="shared" si="16"/>
        <v>2.690779038309854E-2</v>
      </c>
      <c r="E432" s="6">
        <v>1121.0699460000001</v>
      </c>
      <c r="F432" s="14">
        <f t="shared" si="17"/>
        <v>4.0948193717093018E-2</v>
      </c>
    </row>
    <row r="433" spans="1:6" x14ac:dyDescent="0.25">
      <c r="A433" s="31">
        <v>41575</v>
      </c>
      <c r="B433">
        <v>1762.1099850000001</v>
      </c>
      <c r="C433" s="14">
        <f t="shared" si="16"/>
        <v>3.3641084178177127E-2</v>
      </c>
      <c r="E433" s="6">
        <v>1117.969971</v>
      </c>
      <c r="F433" s="14">
        <f t="shared" si="17"/>
        <v>4.8368753715309243E-2</v>
      </c>
    </row>
    <row r="434" spans="1:6" x14ac:dyDescent="0.25">
      <c r="A434" s="31">
        <v>41572</v>
      </c>
      <c r="B434">
        <v>1759.7700199999999</v>
      </c>
      <c r="C434" s="14">
        <f t="shared" si="16"/>
        <v>3.6622316728873505E-2</v>
      </c>
      <c r="E434" s="6">
        <v>1118.339966</v>
      </c>
      <c r="F434" s="14">
        <f t="shared" si="17"/>
        <v>5.8783399763313593E-2</v>
      </c>
    </row>
    <row r="435" spans="1:6" x14ac:dyDescent="0.25">
      <c r="A435" s="31">
        <v>41571</v>
      </c>
      <c r="B435">
        <v>1752.0699460000001</v>
      </c>
      <c r="C435" s="14">
        <f t="shared" si="16"/>
        <v>3.7962284361650722E-2</v>
      </c>
      <c r="E435" s="6">
        <v>1118.849976</v>
      </c>
      <c r="F435" s="14">
        <f t="shared" si="17"/>
        <v>6.154765482357627E-2</v>
      </c>
    </row>
    <row r="436" spans="1:6" x14ac:dyDescent="0.25">
      <c r="A436" s="31">
        <v>41570</v>
      </c>
      <c r="B436">
        <v>1746.380005</v>
      </c>
      <c r="C436" s="14">
        <f t="shared" si="16"/>
        <v>3.7400030505992943E-2</v>
      </c>
      <c r="E436" s="6">
        <v>1110.9300539999999</v>
      </c>
      <c r="F436" s="14">
        <f t="shared" si="17"/>
        <v>5.9562485875982007E-2</v>
      </c>
    </row>
    <row r="437" spans="1:6" x14ac:dyDescent="0.25">
      <c r="A437" s="31">
        <v>41569</v>
      </c>
      <c r="B437">
        <v>1754.670044</v>
      </c>
      <c r="C437" s="14">
        <f t="shared" si="16"/>
        <v>3.8801062562381139E-2</v>
      </c>
      <c r="E437" s="6">
        <v>1115.630005</v>
      </c>
      <c r="F437" s="14">
        <f t="shared" si="17"/>
        <v>5.7128547143451947E-2</v>
      </c>
    </row>
    <row r="438" spans="1:6" x14ac:dyDescent="0.25">
      <c r="A438" s="31">
        <v>41568</v>
      </c>
      <c r="B438">
        <v>1744.660034</v>
      </c>
      <c r="C438" s="14">
        <f t="shared" si="16"/>
        <v>3.6027556197053112E-2</v>
      </c>
      <c r="E438" s="6">
        <v>1112.4799800000001</v>
      </c>
      <c r="F438" s="14">
        <f t="shared" si="17"/>
        <v>5.376426567571313E-2</v>
      </c>
    </row>
    <row r="439" spans="1:6" x14ac:dyDescent="0.25">
      <c r="A439" s="31">
        <v>41565</v>
      </c>
      <c r="B439">
        <v>1744.5</v>
      </c>
      <c r="C439" s="14">
        <f t="shared" si="16"/>
        <v>4.3542265523415224E-2</v>
      </c>
      <c r="E439" s="6">
        <v>1114.7700199999999</v>
      </c>
      <c r="F439" s="14">
        <f t="shared" si="17"/>
        <v>6.5664257885847288E-2</v>
      </c>
    </row>
    <row r="440" spans="1:6" x14ac:dyDescent="0.25">
      <c r="A440" s="31">
        <v>41564</v>
      </c>
      <c r="B440">
        <v>1733.150024</v>
      </c>
      <c r="C440" s="14">
        <f t="shared" si="16"/>
        <v>4.7112972037331113E-2</v>
      </c>
      <c r="E440" s="6">
        <v>1102.2700199999999</v>
      </c>
      <c r="F440" s="14">
        <f t="shared" si="17"/>
        <v>7.0632769208872181E-2</v>
      </c>
    </row>
    <row r="441" spans="1:6" x14ac:dyDescent="0.25">
      <c r="A441" s="31">
        <v>41563</v>
      </c>
      <c r="B441">
        <v>1721.540039</v>
      </c>
      <c r="C441" s="14">
        <f t="shared" si="16"/>
        <v>4.0155209879177534E-2</v>
      </c>
      <c r="E441" s="6">
        <v>1092.420044</v>
      </c>
      <c r="F441" s="14">
        <f t="shared" si="17"/>
        <v>6.1952684147029924E-2</v>
      </c>
    </row>
    <row r="442" spans="1:6" x14ac:dyDescent="0.25">
      <c r="A442" s="31">
        <v>41562</v>
      </c>
      <c r="B442">
        <v>1698.0600589999999</v>
      </c>
      <c r="C442" s="14">
        <f t="shared" si="16"/>
        <v>2.7209877439225316E-2</v>
      </c>
      <c r="E442" s="6">
        <v>1079.619995</v>
      </c>
      <c r="F442" s="14">
        <f t="shared" si="17"/>
        <v>5.2692175469934766E-2</v>
      </c>
    </row>
    <row r="443" spans="1:6" x14ac:dyDescent="0.25">
      <c r="A443" s="31">
        <v>41561</v>
      </c>
      <c r="B443">
        <v>1710.1400149999999</v>
      </c>
      <c r="C443" s="14">
        <f t="shared" si="16"/>
        <v>4.2914551517413413E-2</v>
      </c>
      <c r="E443" s="6">
        <v>1090.3000489999999</v>
      </c>
      <c r="F443" s="14">
        <f t="shared" si="17"/>
        <v>7.2855409315968345E-2</v>
      </c>
    </row>
    <row r="444" spans="1:6" x14ac:dyDescent="0.25">
      <c r="A444" s="31">
        <v>41558</v>
      </c>
      <c r="B444">
        <v>1703.1999510000001</v>
      </c>
      <c r="C444" s="14">
        <f t="shared" si="16"/>
        <v>4.3007514680133641E-2</v>
      </c>
      <c r="E444" s="6">
        <v>1084.3100589999999</v>
      </c>
      <c r="F444" s="14">
        <f t="shared" si="17"/>
        <v>7.2618491697651777E-2</v>
      </c>
    </row>
    <row r="445" spans="1:6" x14ac:dyDescent="0.25">
      <c r="A445" s="31">
        <v>41557</v>
      </c>
      <c r="B445">
        <v>1692.5600589999999</v>
      </c>
      <c r="C445" s="14">
        <f t="shared" si="16"/>
        <v>3.3201690629864666E-2</v>
      </c>
      <c r="E445" s="6">
        <v>1069.5</v>
      </c>
      <c r="F445" s="14">
        <f t="shared" si="17"/>
        <v>4.1443571625577658E-2</v>
      </c>
    </row>
    <row r="446" spans="1:6" x14ac:dyDescent="0.25">
      <c r="A446" s="31">
        <v>41556</v>
      </c>
      <c r="B446">
        <v>1656.400024</v>
      </c>
      <c r="C446" s="14">
        <f t="shared" si="16"/>
        <v>1.3113509511808674E-2</v>
      </c>
      <c r="E446" s="6">
        <v>1043.459961</v>
      </c>
      <c r="F446" s="14">
        <f t="shared" si="17"/>
        <v>2.6522342351205097E-2</v>
      </c>
    </row>
    <row r="447" spans="1:6" x14ac:dyDescent="0.25">
      <c r="A447" s="31">
        <v>41555</v>
      </c>
      <c r="B447">
        <v>1655.4499510000001</v>
      </c>
      <c r="C447" s="14">
        <f t="shared" si="16"/>
        <v>1.5314491012640374E-2</v>
      </c>
      <c r="E447" s="6">
        <v>1047.26001</v>
      </c>
      <c r="F447" s="14">
        <f t="shared" si="17"/>
        <v>3.3320526431642294E-2</v>
      </c>
    </row>
    <row r="448" spans="1:6" x14ac:dyDescent="0.25">
      <c r="A448" s="31">
        <v>41554</v>
      </c>
      <c r="B448">
        <v>1676.119995</v>
      </c>
      <c r="C448" s="14">
        <f t="shared" si="16"/>
        <v>1.1673224967392537E-2</v>
      </c>
      <c r="E448" s="6">
        <v>1065.790039</v>
      </c>
      <c r="F448" s="14">
        <f t="shared" si="17"/>
        <v>2.6308000002823295E-2</v>
      </c>
    </row>
    <row r="449" spans="1:6" x14ac:dyDescent="0.25">
      <c r="A449" s="31">
        <v>41551</v>
      </c>
      <c r="B449">
        <v>1690.5</v>
      </c>
      <c r="C449" s="14">
        <f t="shared" si="16"/>
        <v>1.6230838593327412E-2</v>
      </c>
      <c r="E449" s="6">
        <v>1078.25</v>
      </c>
      <c r="F449" s="14">
        <f t="shared" si="17"/>
        <v>3.8536379243107266E-2</v>
      </c>
    </row>
    <row r="450" spans="1:6" x14ac:dyDescent="0.25">
      <c r="A450" s="31">
        <v>41550</v>
      </c>
      <c r="B450">
        <v>1678.660034</v>
      </c>
      <c r="C450" s="14">
        <f t="shared" si="16"/>
        <v>1.3096317056993767E-2</v>
      </c>
      <c r="E450" s="6">
        <v>1070.900024</v>
      </c>
      <c r="F450" s="14">
        <f t="shared" si="17"/>
        <v>3.3487815712124114E-2</v>
      </c>
    </row>
    <row r="451" spans="1:6" x14ac:dyDescent="0.25">
      <c r="A451" s="31">
        <v>41549</v>
      </c>
      <c r="B451">
        <v>1693.869995</v>
      </c>
      <c r="C451" s="14">
        <f t="shared" si="16"/>
        <v>3.1087134451382115E-2</v>
      </c>
      <c r="E451" s="6">
        <v>1082.5500489999999</v>
      </c>
      <c r="F451" s="14">
        <f t="shared" si="17"/>
        <v>5.9682091451872976E-2</v>
      </c>
    </row>
    <row r="452" spans="1:6" x14ac:dyDescent="0.25">
      <c r="A452" s="31">
        <v>41548</v>
      </c>
      <c r="B452">
        <v>1695</v>
      </c>
      <c r="C452" s="14">
        <f t="shared" si="16"/>
        <v>2.5811737597652984E-2</v>
      </c>
      <c r="E452" s="6">
        <v>1087.4300539999999</v>
      </c>
      <c r="F452" s="14">
        <f t="shared" si="17"/>
        <v>5.7225187483749274E-2</v>
      </c>
    </row>
    <row r="453" spans="1:6" x14ac:dyDescent="0.25">
      <c r="A453" s="31">
        <v>41547</v>
      </c>
      <c r="B453">
        <v>1681.5500489999999</v>
      </c>
      <c r="C453" s="14">
        <f t="shared" si="16"/>
        <v>2.1560568100753574E-2</v>
      </c>
      <c r="E453" s="6">
        <v>1073.790039</v>
      </c>
      <c r="F453" s="14">
        <f t="shared" si="17"/>
        <v>5.9748373056994764E-2</v>
      </c>
    </row>
    <row r="454" spans="1:6" x14ac:dyDescent="0.25">
      <c r="A454" s="31">
        <v>41544</v>
      </c>
      <c r="B454">
        <v>1691.75</v>
      </c>
      <c r="C454" s="14">
        <f t="shared" si="16"/>
        <v>2.1693075348613755E-2</v>
      </c>
      <c r="E454" s="6">
        <v>1074.1899410000001</v>
      </c>
      <c r="F454" s="14">
        <f t="shared" si="17"/>
        <v>4.8706325894162017E-2</v>
      </c>
    </row>
    <row r="455" spans="1:6" x14ac:dyDescent="0.25">
      <c r="A455" s="31">
        <v>41543</v>
      </c>
      <c r="B455">
        <v>1698.670044</v>
      </c>
      <c r="C455" s="14">
        <f t="shared" si="16"/>
        <v>2.2482182369463866E-2</v>
      </c>
      <c r="E455" s="6">
        <v>1078.410034</v>
      </c>
      <c r="F455" s="14">
        <f t="shared" si="17"/>
        <v>4.9435145377650258E-2</v>
      </c>
    </row>
    <row r="456" spans="1:6" x14ac:dyDescent="0.25">
      <c r="A456" s="31">
        <v>41542</v>
      </c>
      <c r="B456">
        <v>1692.7700199999999</v>
      </c>
      <c r="C456" s="14">
        <f t="shared" ref="C456:C519" si="18">B456/B485-1</f>
        <v>4.3788113933973527E-3</v>
      </c>
      <c r="E456" s="6">
        <v>1073.51001</v>
      </c>
      <c r="F456" s="14">
        <f t="shared" ref="F456:F519" si="19">E456/E485-1</f>
        <v>2.4537087037299843E-2</v>
      </c>
    </row>
    <row r="457" spans="1:6" x14ac:dyDescent="0.25">
      <c r="A457" s="31">
        <v>41541</v>
      </c>
      <c r="B457">
        <v>1697.420044</v>
      </c>
      <c r="C457" s="14">
        <f t="shared" si="18"/>
        <v>1.9242633131315579E-3</v>
      </c>
      <c r="E457" s="6">
        <v>1074.6800539999999</v>
      </c>
      <c r="F457" s="14">
        <f t="shared" si="19"/>
        <v>2.1568707131899512E-2</v>
      </c>
    </row>
    <row r="458" spans="1:6" x14ac:dyDescent="0.25">
      <c r="A458" s="31">
        <v>41540</v>
      </c>
      <c r="B458">
        <v>1701.839966</v>
      </c>
      <c r="C458" s="14">
        <f t="shared" si="18"/>
        <v>7.3218199863465117E-3</v>
      </c>
      <c r="E458" s="6">
        <v>1072.130005</v>
      </c>
      <c r="F458" s="14">
        <f t="shared" si="19"/>
        <v>1.7519679054290416E-2</v>
      </c>
    </row>
    <row r="459" spans="1:6" x14ac:dyDescent="0.25">
      <c r="A459" s="31">
        <v>41537</v>
      </c>
      <c r="B459">
        <v>1709.910034</v>
      </c>
      <c r="C459" s="14">
        <f t="shared" si="18"/>
        <v>1.0931637038114728E-2</v>
      </c>
      <c r="E459" s="6">
        <v>1072.829956</v>
      </c>
      <c r="F459" s="14">
        <f t="shared" si="19"/>
        <v>2.3302109348292133E-2</v>
      </c>
    </row>
    <row r="460" spans="1:6" x14ac:dyDescent="0.25">
      <c r="A460" s="31">
        <v>41536</v>
      </c>
      <c r="B460">
        <v>1722.339966</v>
      </c>
      <c r="C460" s="14">
        <f t="shared" si="18"/>
        <v>1.4645230749643412E-2</v>
      </c>
      <c r="E460" s="6">
        <v>1075.2700199999999</v>
      </c>
      <c r="F460" s="14">
        <f t="shared" si="19"/>
        <v>2.4583884925660104E-2</v>
      </c>
    </row>
    <row r="461" spans="1:6" x14ac:dyDescent="0.25">
      <c r="A461" s="31">
        <v>41535</v>
      </c>
      <c r="B461">
        <v>1725.5200199999999</v>
      </c>
      <c r="C461" s="14">
        <f t="shared" si="18"/>
        <v>2.0468259874315775E-2</v>
      </c>
      <c r="E461" s="6">
        <v>1076.969971</v>
      </c>
      <c r="F461" s="14">
        <f t="shared" si="19"/>
        <v>3.124461962801095E-2</v>
      </c>
    </row>
    <row r="462" spans="1:6" x14ac:dyDescent="0.25">
      <c r="A462" s="31">
        <v>41534</v>
      </c>
      <c r="B462">
        <v>1704.76001</v>
      </c>
      <c r="C462" s="14">
        <f t="shared" si="18"/>
        <v>4.3538032495973322E-3</v>
      </c>
      <c r="E462" s="6">
        <v>1066.3900149999999</v>
      </c>
      <c r="F462" s="14">
        <f t="shared" si="19"/>
        <v>1.3543824773169622E-2</v>
      </c>
    </row>
    <row r="463" spans="1:6" x14ac:dyDescent="0.25">
      <c r="A463" s="31">
        <v>41533</v>
      </c>
      <c r="B463">
        <v>1697.599976</v>
      </c>
      <c r="C463" s="14">
        <f t="shared" si="18"/>
        <v>-5.5883166677456186E-3</v>
      </c>
      <c r="E463" s="6">
        <v>1056.25</v>
      </c>
      <c r="F463" s="14">
        <f t="shared" si="19"/>
        <v>-6.3593098243731605E-3</v>
      </c>
    </row>
    <row r="464" spans="1:6" x14ac:dyDescent="0.25">
      <c r="A464" s="31">
        <v>41530</v>
      </c>
      <c r="B464">
        <v>1687.98999</v>
      </c>
      <c r="C464" s="14">
        <f t="shared" si="18"/>
        <v>-1.2680841005599297E-2</v>
      </c>
      <c r="E464" s="6">
        <v>1053.9799800000001</v>
      </c>
      <c r="F464" s="14">
        <f t="shared" si="19"/>
        <v>-5.5479073492901154E-3</v>
      </c>
    </row>
    <row r="465" spans="1:6" x14ac:dyDescent="0.25">
      <c r="A465" s="31">
        <v>41529</v>
      </c>
      <c r="B465">
        <v>1683.420044</v>
      </c>
      <c r="C465" s="14">
        <f t="shared" si="18"/>
        <v>-1.3738568882628921E-2</v>
      </c>
      <c r="E465" s="6">
        <v>1048.4799800000001</v>
      </c>
      <c r="F465" s="14">
        <f t="shared" si="19"/>
        <v>-1.0755958170943991E-2</v>
      </c>
    </row>
    <row r="466" spans="1:6" x14ac:dyDescent="0.25">
      <c r="A466" s="31">
        <v>41528</v>
      </c>
      <c r="B466">
        <v>1689.130005</v>
      </c>
      <c r="C466" s="14">
        <f t="shared" si="18"/>
        <v>2.0169452049489944E-3</v>
      </c>
      <c r="E466" s="6">
        <v>1055.339966</v>
      </c>
      <c r="F466" s="14">
        <f t="shared" si="19"/>
        <v>9.6434914792158377E-3</v>
      </c>
    </row>
    <row r="467" spans="1:6" x14ac:dyDescent="0.25">
      <c r="A467" s="31">
        <v>41527</v>
      </c>
      <c r="B467">
        <v>1683.98999</v>
      </c>
      <c r="C467" s="14">
        <f t="shared" si="18"/>
        <v>-1.1684565740407438E-3</v>
      </c>
      <c r="E467" s="6">
        <v>1055.719971</v>
      </c>
      <c r="F467" s="14">
        <f t="shared" si="19"/>
        <v>1.1700856611811528E-2</v>
      </c>
    </row>
    <row r="468" spans="1:6" x14ac:dyDescent="0.25">
      <c r="A468" s="31">
        <v>41526</v>
      </c>
      <c r="B468">
        <v>1671.709961</v>
      </c>
      <c r="C468" s="14">
        <f t="shared" si="18"/>
        <v>-8.0815005699691467E-3</v>
      </c>
      <c r="E468" s="6">
        <v>1046.079956</v>
      </c>
      <c r="F468" s="14">
        <f t="shared" si="19"/>
        <v>5.2081581140070998E-3</v>
      </c>
    </row>
    <row r="469" spans="1:6" x14ac:dyDescent="0.25">
      <c r="A469" s="31">
        <v>41523</v>
      </c>
      <c r="B469">
        <v>1655.170044</v>
      </c>
      <c r="C469" s="14">
        <f t="shared" si="18"/>
        <v>-2.1564732351518678E-2</v>
      </c>
      <c r="E469" s="6">
        <v>1029.5500489999999</v>
      </c>
      <c r="F469" s="14">
        <f t="shared" si="19"/>
        <v>-1.8082765847891147E-2</v>
      </c>
    </row>
    <row r="470" spans="1:6" x14ac:dyDescent="0.25">
      <c r="A470" s="31">
        <v>41522</v>
      </c>
      <c r="B470">
        <v>1655.079956</v>
      </c>
      <c r="C470" s="14">
        <f t="shared" si="18"/>
        <v>-2.0807598875905886E-2</v>
      </c>
      <c r="E470" s="6">
        <v>1028.6899410000001</v>
      </c>
      <c r="F470" s="14">
        <f t="shared" si="19"/>
        <v>-2.4180037274732835E-2</v>
      </c>
    </row>
    <row r="471" spans="1:6" x14ac:dyDescent="0.25">
      <c r="A471" s="31">
        <v>41521</v>
      </c>
      <c r="B471">
        <v>1653.079956</v>
      </c>
      <c r="C471" s="14">
        <f t="shared" si="18"/>
        <v>-1.9490602364227394E-2</v>
      </c>
      <c r="E471" s="6">
        <v>1025.579956</v>
      </c>
      <c r="F471" s="14">
        <f t="shared" si="19"/>
        <v>-1.7483690609852554E-2</v>
      </c>
    </row>
    <row r="472" spans="1:6" x14ac:dyDescent="0.25">
      <c r="A472" s="31">
        <v>41520</v>
      </c>
      <c r="B472">
        <v>1639.7700199999999</v>
      </c>
      <c r="C472" s="14">
        <f t="shared" si="18"/>
        <v>-3.1092120925802047E-2</v>
      </c>
      <c r="E472" s="6">
        <v>1016.26001</v>
      </c>
      <c r="F472" s="14">
        <f t="shared" si="19"/>
        <v>-3.415694988946083E-2</v>
      </c>
    </row>
    <row r="473" spans="1:6" x14ac:dyDescent="0.25">
      <c r="A473" s="31">
        <v>41516</v>
      </c>
      <c r="B473">
        <v>1632.969971</v>
      </c>
      <c r="C473" s="14">
        <f t="shared" si="18"/>
        <v>-3.6897051028283556E-2</v>
      </c>
      <c r="E473" s="6">
        <v>1010.900024</v>
      </c>
      <c r="F473" s="14">
        <f t="shared" si="19"/>
        <v>-4.03546659210956E-2</v>
      </c>
    </row>
    <row r="474" spans="1:6" x14ac:dyDescent="0.25">
      <c r="A474" s="31">
        <v>41515</v>
      </c>
      <c r="B474">
        <v>1638.170044</v>
      </c>
      <c r="C474" s="14">
        <f t="shared" si="18"/>
        <v>-3.1865871841001203E-2</v>
      </c>
      <c r="E474" s="6">
        <v>1026.9399410000001</v>
      </c>
      <c r="F474" s="14">
        <f t="shared" si="19"/>
        <v>-2.2408841147072533E-2</v>
      </c>
    </row>
    <row r="475" spans="1:6" x14ac:dyDescent="0.25">
      <c r="A475" s="31">
        <v>41514</v>
      </c>
      <c r="B475">
        <v>1634.959961</v>
      </c>
      <c r="C475" s="14">
        <f t="shared" si="18"/>
        <v>-3.2207292754717121E-2</v>
      </c>
      <c r="E475" s="6">
        <v>1016.5</v>
      </c>
      <c r="F475" s="14">
        <f t="shared" si="19"/>
        <v>-3.2153655114329438E-2</v>
      </c>
    </row>
    <row r="476" spans="1:6" x14ac:dyDescent="0.25">
      <c r="A476" s="31">
        <v>41513</v>
      </c>
      <c r="B476">
        <v>1630.4799800000001</v>
      </c>
      <c r="C476" s="14">
        <f t="shared" si="18"/>
        <v>-3.0001637791401192E-2</v>
      </c>
      <c r="E476" s="6">
        <v>1013.48999</v>
      </c>
      <c r="F476" s="14">
        <f t="shared" si="19"/>
        <v>-2.7855350150302494E-2</v>
      </c>
    </row>
    <row r="477" spans="1:6" x14ac:dyDescent="0.25">
      <c r="A477" s="31">
        <v>41512</v>
      </c>
      <c r="B477">
        <v>1656.780029</v>
      </c>
      <c r="C477" s="14">
        <f t="shared" si="18"/>
        <v>-1.1621097493103139E-2</v>
      </c>
      <c r="E477" s="6">
        <v>1038.469971</v>
      </c>
      <c r="F477" s="14">
        <f t="shared" si="19"/>
        <v>-2.695826714801397E-4</v>
      </c>
    </row>
    <row r="478" spans="1:6" x14ac:dyDescent="0.25">
      <c r="A478" s="31">
        <v>41509</v>
      </c>
      <c r="B478">
        <v>1663.5</v>
      </c>
      <c r="C478" s="14">
        <f t="shared" si="18"/>
        <v>-1.1292719167904863E-2</v>
      </c>
      <c r="E478" s="6">
        <v>1038.23999</v>
      </c>
      <c r="F478" s="14">
        <f t="shared" si="19"/>
        <v>-4.8500515310527792E-3</v>
      </c>
    </row>
    <row r="479" spans="1:6" x14ac:dyDescent="0.25">
      <c r="A479" s="31">
        <v>41508</v>
      </c>
      <c r="B479">
        <v>1656.959961</v>
      </c>
      <c r="C479" s="14">
        <f t="shared" si="18"/>
        <v>-1.382580590035809E-2</v>
      </c>
      <c r="E479" s="6">
        <v>1036.1999510000001</v>
      </c>
      <c r="F479" s="14">
        <f t="shared" si="19"/>
        <v>-3.0879191315558163E-4</v>
      </c>
    </row>
    <row r="480" spans="1:6" x14ac:dyDescent="0.25">
      <c r="A480" s="31">
        <v>41507</v>
      </c>
      <c r="B480">
        <v>1642.8000489999999</v>
      </c>
      <c r="C480" s="14">
        <f t="shared" si="18"/>
        <v>-1.9235573673919371E-2</v>
      </c>
      <c r="E480" s="6">
        <v>1021.580017</v>
      </c>
      <c r="F480" s="14">
        <f t="shared" si="19"/>
        <v>-1.1227507688606586E-2</v>
      </c>
    </row>
    <row r="481" spans="1:6" x14ac:dyDescent="0.25">
      <c r="A481" s="31">
        <v>41506</v>
      </c>
      <c r="B481">
        <v>1652.349976</v>
      </c>
      <c r="C481" s="14">
        <f t="shared" si="18"/>
        <v>-1.6338843824770244E-4</v>
      </c>
      <c r="E481" s="6">
        <v>1028.5699460000001</v>
      </c>
      <c r="F481" s="14">
        <f t="shared" si="19"/>
        <v>7.9868712253550189E-3</v>
      </c>
    </row>
    <row r="482" spans="1:6" x14ac:dyDescent="0.25">
      <c r="A482" s="31">
        <v>41505</v>
      </c>
      <c r="B482">
        <v>1646.0600589999999</v>
      </c>
      <c r="C482" s="14">
        <f t="shared" si="18"/>
        <v>-3.7885441104517081E-3</v>
      </c>
      <c r="E482" s="6">
        <v>1013.25</v>
      </c>
      <c r="F482" s="14">
        <f t="shared" si="19"/>
        <v>-4.7148843932799389E-3</v>
      </c>
    </row>
    <row r="483" spans="1:6" x14ac:dyDescent="0.25">
      <c r="A483" s="31">
        <v>41502</v>
      </c>
      <c r="B483">
        <v>1655.829956</v>
      </c>
      <c r="C483" s="14">
        <f t="shared" si="18"/>
        <v>9.3693204134228658E-3</v>
      </c>
      <c r="E483" s="6">
        <v>1024.3000489999999</v>
      </c>
      <c r="F483" s="14">
        <f t="shared" si="19"/>
        <v>1.4912111964329844E-2</v>
      </c>
    </row>
    <row r="484" spans="1:6" x14ac:dyDescent="0.25">
      <c r="A484" s="31">
        <v>41501</v>
      </c>
      <c r="B484">
        <v>1661.3199460000001</v>
      </c>
      <c r="C484" s="14">
        <f t="shared" si="18"/>
        <v>1.803426133470154E-2</v>
      </c>
      <c r="E484" s="6">
        <v>1027.6099850000001</v>
      </c>
      <c r="F484" s="14">
        <f t="shared" si="19"/>
        <v>2.2100846107965477E-2</v>
      </c>
    </row>
    <row r="485" spans="1:6" x14ac:dyDescent="0.25">
      <c r="A485" s="31">
        <v>41500</v>
      </c>
      <c r="B485">
        <v>1685.3900149999999</v>
      </c>
      <c r="C485" s="14">
        <f t="shared" si="18"/>
        <v>4.3320258960332758E-2</v>
      </c>
      <c r="E485" s="6">
        <v>1047.8000489999999</v>
      </c>
      <c r="F485" s="14">
        <f t="shared" si="19"/>
        <v>5.7177205527139563E-2</v>
      </c>
    </row>
    <row r="486" spans="1:6" x14ac:dyDescent="0.25">
      <c r="A486" s="31">
        <v>41499</v>
      </c>
      <c r="B486">
        <v>1694.160034</v>
      </c>
      <c r="C486" s="14">
        <f t="shared" si="18"/>
        <v>4.9613451739066061E-2</v>
      </c>
      <c r="E486" s="6">
        <v>1051.98999</v>
      </c>
      <c r="F486" s="14">
        <f t="shared" si="19"/>
        <v>6.3185362701623671E-2</v>
      </c>
    </row>
    <row r="487" spans="1:6" x14ac:dyDescent="0.25">
      <c r="A487" s="31">
        <v>41498</v>
      </c>
      <c r="B487">
        <v>1689.469971</v>
      </c>
      <c r="C487" s="14">
        <f t="shared" si="18"/>
        <v>4.6137372937631538E-2</v>
      </c>
      <c r="E487" s="6">
        <v>1053.670044</v>
      </c>
      <c r="F487" s="14">
        <f t="shared" si="19"/>
        <v>6.4485184735815881E-2</v>
      </c>
    </row>
    <row r="488" spans="1:6" x14ac:dyDescent="0.25">
      <c r="A488" s="31">
        <v>41495</v>
      </c>
      <c r="B488">
        <v>1691.420044</v>
      </c>
      <c r="C488" s="14">
        <f t="shared" si="18"/>
        <v>5.3004465885692742E-2</v>
      </c>
      <c r="E488" s="6">
        <v>1048.400024</v>
      </c>
      <c r="F488" s="14">
        <f t="shared" si="19"/>
        <v>7.2553960644800242E-2</v>
      </c>
    </row>
    <row r="489" spans="1:6" x14ac:dyDescent="0.25">
      <c r="A489" s="31">
        <v>41494</v>
      </c>
      <c r="B489">
        <v>1697.4799800000001</v>
      </c>
      <c r="C489" s="14">
        <f t="shared" si="18"/>
        <v>5.2244006669945664E-2</v>
      </c>
      <c r="E489" s="6">
        <v>1049.469971</v>
      </c>
      <c r="F489" s="14">
        <f t="shared" si="19"/>
        <v>7.0975170632886275E-2</v>
      </c>
    </row>
    <row r="490" spans="1:6" x14ac:dyDescent="0.25">
      <c r="A490" s="31">
        <v>41493</v>
      </c>
      <c r="B490">
        <v>1690.910034</v>
      </c>
      <c r="C490" s="14">
        <f t="shared" si="18"/>
        <v>5.4669874788431772E-2</v>
      </c>
      <c r="E490" s="6">
        <v>1044.339966</v>
      </c>
      <c r="F490" s="14">
        <f t="shared" si="19"/>
        <v>8.3531273751562329E-2</v>
      </c>
    </row>
    <row r="491" spans="1:6" x14ac:dyDescent="0.25">
      <c r="A491" s="31">
        <v>41492</v>
      </c>
      <c r="B491">
        <v>1697.369995</v>
      </c>
      <c r="C491" s="14">
        <f t="shared" si="18"/>
        <v>6.8852580872700964E-2</v>
      </c>
      <c r="E491" s="6">
        <v>1052.1400149999999</v>
      </c>
      <c r="F491" s="14">
        <f t="shared" si="19"/>
        <v>9.4542583749010811E-2</v>
      </c>
    </row>
    <row r="492" spans="1:6" x14ac:dyDescent="0.25">
      <c r="A492" s="31">
        <v>41491</v>
      </c>
      <c r="B492">
        <v>1707.1400149999999</v>
      </c>
      <c r="C492" s="14">
        <f t="shared" si="18"/>
        <v>8.5214483530689611E-2</v>
      </c>
      <c r="E492" s="6">
        <v>1063.01001</v>
      </c>
      <c r="F492" s="14">
        <f t="shared" si="19"/>
        <v>0.11772254183551922</v>
      </c>
    </row>
    <row r="493" spans="1:6" x14ac:dyDescent="0.25">
      <c r="A493" s="31">
        <v>41488</v>
      </c>
      <c r="B493">
        <v>1709.670044</v>
      </c>
      <c r="C493" s="14">
        <f t="shared" si="18"/>
        <v>7.3623321605559289E-2</v>
      </c>
      <c r="E493" s="6">
        <v>1059.8599850000001</v>
      </c>
      <c r="F493" s="14">
        <f t="shared" si="19"/>
        <v>9.9804906917892344E-2</v>
      </c>
    </row>
    <row r="494" spans="1:6" x14ac:dyDescent="0.25">
      <c r="A494" s="31">
        <v>41487</v>
      </c>
      <c r="B494">
        <v>1706.869995</v>
      </c>
      <c r="C494" s="14">
        <f t="shared" si="18"/>
        <v>7.4726612312676632E-2</v>
      </c>
      <c r="E494" s="6">
        <v>1059.880005</v>
      </c>
      <c r="F494" s="14">
        <f t="shared" si="19"/>
        <v>0.10344395008029084</v>
      </c>
    </row>
    <row r="495" spans="1:6" x14ac:dyDescent="0.25">
      <c r="A495" s="31">
        <v>41486</v>
      </c>
      <c r="B495">
        <v>1685.7299800000001</v>
      </c>
      <c r="C495" s="14">
        <f t="shared" si="18"/>
        <v>3.4869468987033692E-2</v>
      </c>
      <c r="E495" s="6">
        <v>1045.26001</v>
      </c>
      <c r="F495" s="14">
        <f t="shared" si="19"/>
        <v>5.9564125696908166E-2</v>
      </c>
    </row>
    <row r="496" spans="1:6" x14ac:dyDescent="0.25">
      <c r="A496" s="31">
        <v>41485</v>
      </c>
      <c r="B496">
        <v>1685.959961</v>
      </c>
      <c r="C496" s="14">
        <f t="shared" si="18"/>
        <v>2.0674230559338147E-2</v>
      </c>
      <c r="E496" s="6">
        <v>1043.51001</v>
      </c>
      <c r="F496" s="14">
        <f t="shared" si="19"/>
        <v>4.3520455639760813E-2</v>
      </c>
    </row>
    <row r="497" spans="1:6" x14ac:dyDescent="0.25">
      <c r="A497" s="31">
        <v>41484</v>
      </c>
      <c r="B497">
        <v>1685.329956</v>
      </c>
      <c r="C497" s="14">
        <f t="shared" si="18"/>
        <v>2.8242090430104616E-2</v>
      </c>
      <c r="E497" s="6">
        <v>1040.660034</v>
      </c>
      <c r="F497" s="14">
        <f t="shared" si="19"/>
        <v>5.3470203227551583E-2</v>
      </c>
    </row>
    <row r="498" spans="1:6" x14ac:dyDescent="0.25">
      <c r="A498" s="31">
        <v>41481</v>
      </c>
      <c r="B498">
        <v>1691.650024</v>
      </c>
      <c r="C498" s="14">
        <f t="shared" si="18"/>
        <v>3.990830979828619E-2</v>
      </c>
      <c r="E498" s="6">
        <v>1048.51001</v>
      </c>
      <c r="F498" s="14">
        <f t="shared" si="19"/>
        <v>6.8403681201962163E-2</v>
      </c>
    </row>
    <row r="499" spans="1:6" x14ac:dyDescent="0.25">
      <c r="A499" s="31">
        <v>41480</v>
      </c>
      <c r="B499">
        <v>1690.25</v>
      </c>
      <c r="C499" s="14">
        <f t="shared" si="18"/>
        <v>3.2932860430463284E-2</v>
      </c>
      <c r="E499" s="6">
        <v>1054.1800539999999</v>
      </c>
      <c r="F499" s="14">
        <f t="shared" si="19"/>
        <v>6.5161870757182605E-2</v>
      </c>
    </row>
    <row r="500" spans="1:6" x14ac:dyDescent="0.25">
      <c r="A500" s="31">
        <v>41479</v>
      </c>
      <c r="B500">
        <v>1685.9399410000001</v>
      </c>
      <c r="C500" s="14">
        <f t="shared" si="18"/>
        <v>4.5531168661087529E-2</v>
      </c>
      <c r="E500" s="6">
        <v>1043.829956</v>
      </c>
      <c r="F500" s="14">
        <f t="shared" si="19"/>
        <v>7.3556744399536855E-2</v>
      </c>
    </row>
    <row r="501" spans="1:6" x14ac:dyDescent="0.25">
      <c r="A501" s="31">
        <v>41478</v>
      </c>
      <c r="B501">
        <v>1692.3900149999999</v>
      </c>
      <c r="C501" s="14">
        <f t="shared" si="18"/>
        <v>4.0747055768151741E-2</v>
      </c>
      <c r="E501" s="6">
        <v>1052.1999510000001</v>
      </c>
      <c r="F501" s="14">
        <f t="shared" si="19"/>
        <v>7.2087154857561897E-2</v>
      </c>
    </row>
    <row r="502" spans="1:6" x14ac:dyDescent="0.25">
      <c r="A502" s="31">
        <v>41477</v>
      </c>
      <c r="B502">
        <v>1695.530029</v>
      </c>
      <c r="C502" s="14">
        <f t="shared" si="18"/>
        <v>3.2091336251064417E-2</v>
      </c>
      <c r="E502" s="6">
        <v>1053.410034</v>
      </c>
      <c r="F502" s="14">
        <f t="shared" si="19"/>
        <v>6.1188564215908237E-2</v>
      </c>
    </row>
    <row r="503" spans="1:6" x14ac:dyDescent="0.25">
      <c r="A503" s="31">
        <v>41474</v>
      </c>
      <c r="B503">
        <v>1692.089966</v>
      </c>
      <c r="C503" s="14">
        <f t="shared" si="18"/>
        <v>2.9640108101473439E-2</v>
      </c>
      <c r="E503" s="6">
        <v>1050.4799800000001</v>
      </c>
      <c r="F503" s="14">
        <f t="shared" si="19"/>
        <v>6.364794690087261E-2</v>
      </c>
    </row>
    <row r="504" spans="1:6" x14ac:dyDescent="0.25">
      <c r="A504" s="31">
        <v>41473</v>
      </c>
      <c r="B504">
        <v>1689.369995</v>
      </c>
      <c r="C504" s="14">
        <f t="shared" si="18"/>
        <v>4.117563206946917E-2</v>
      </c>
      <c r="E504" s="6">
        <v>1050.2700199999999</v>
      </c>
      <c r="F504" s="14">
        <f t="shared" si="19"/>
        <v>7.2294934361292418E-2</v>
      </c>
    </row>
    <row r="505" spans="1:6" x14ac:dyDescent="0.25">
      <c r="A505" s="31">
        <v>41472</v>
      </c>
      <c r="B505">
        <v>1680.910034</v>
      </c>
      <c r="C505" s="14">
        <f t="shared" si="18"/>
        <v>4.4757293135573972E-2</v>
      </c>
      <c r="E505" s="6">
        <v>1042.530029</v>
      </c>
      <c r="F505" s="14">
        <f t="shared" si="19"/>
        <v>7.6815875551591306E-2</v>
      </c>
    </row>
    <row r="506" spans="1:6" x14ac:dyDescent="0.25">
      <c r="A506" s="31">
        <v>41471</v>
      </c>
      <c r="B506">
        <v>1676.26001</v>
      </c>
      <c r="C506" s="14">
        <f t="shared" si="18"/>
        <v>2.7510454254954464E-2</v>
      </c>
      <c r="E506" s="6">
        <v>1038.75</v>
      </c>
      <c r="F506" s="14">
        <f t="shared" si="19"/>
        <v>5.7822571643588505E-2</v>
      </c>
    </row>
    <row r="507" spans="1:6" x14ac:dyDescent="0.25">
      <c r="A507" s="31">
        <v>41470</v>
      </c>
      <c r="B507">
        <v>1682.5</v>
      </c>
      <c r="C507" s="14">
        <f t="shared" si="18"/>
        <v>2.5651939668691393E-2</v>
      </c>
      <c r="E507" s="6">
        <v>1043.3000489999999</v>
      </c>
      <c r="F507" s="14">
        <f t="shared" si="19"/>
        <v>5.3274528237447161E-2</v>
      </c>
    </row>
    <row r="508" spans="1:6" x14ac:dyDescent="0.25">
      <c r="A508" s="31">
        <v>41467</v>
      </c>
      <c r="B508">
        <v>1680.1899410000001</v>
      </c>
      <c r="C508" s="14">
        <f t="shared" si="18"/>
        <v>3.0323626883032473E-2</v>
      </c>
      <c r="E508" s="6">
        <v>1036.5200199999999</v>
      </c>
      <c r="F508" s="14">
        <f t="shared" si="19"/>
        <v>5.3213427549537728E-2</v>
      </c>
    </row>
    <row r="509" spans="1:6" x14ac:dyDescent="0.25">
      <c r="A509" s="31">
        <v>41466</v>
      </c>
      <c r="B509">
        <v>1675.0200199999999</v>
      </c>
      <c r="C509" s="14">
        <f t="shared" si="18"/>
        <v>1.2457604569871661E-2</v>
      </c>
      <c r="E509" s="6">
        <v>1033.1800539999999</v>
      </c>
      <c r="F509" s="14">
        <f t="shared" si="19"/>
        <v>3.8967108064690059E-2</v>
      </c>
    </row>
    <row r="510" spans="1:6" x14ac:dyDescent="0.25">
      <c r="A510" s="31">
        <v>41465</v>
      </c>
      <c r="B510">
        <v>1652.619995</v>
      </c>
      <c r="C510" s="14">
        <f t="shared" si="18"/>
        <v>2.5843929959268319E-3</v>
      </c>
      <c r="E510" s="6">
        <v>1020.419983</v>
      </c>
      <c r="F510" s="14">
        <f t="shared" si="19"/>
        <v>3.3902042893486195E-2</v>
      </c>
    </row>
    <row r="511" spans="1:6" x14ac:dyDescent="0.25">
      <c r="A511" s="31">
        <v>41464</v>
      </c>
      <c r="B511">
        <v>1652.3199460000001</v>
      </c>
      <c r="C511" s="14">
        <f t="shared" si="18"/>
        <v>-4.6625499830785788E-3</v>
      </c>
      <c r="E511" s="6">
        <v>1018.049988</v>
      </c>
      <c r="F511" s="14">
        <f t="shared" si="19"/>
        <v>2.0755013283321189E-2</v>
      </c>
    </row>
    <row r="512" spans="1:6" x14ac:dyDescent="0.25">
      <c r="A512" s="31">
        <v>41463</v>
      </c>
      <c r="B512">
        <v>1640.459961</v>
      </c>
      <c r="C512" s="14">
        <f t="shared" si="18"/>
        <v>-5.5407463221253117E-3</v>
      </c>
      <c r="E512" s="6">
        <v>1009.25</v>
      </c>
      <c r="F512" s="14">
        <f t="shared" si="19"/>
        <v>2.5368767286042315E-2</v>
      </c>
    </row>
    <row r="513" spans="1:6" x14ac:dyDescent="0.25">
      <c r="A513" s="31">
        <v>41460</v>
      </c>
      <c r="B513">
        <v>1631.8900149999999</v>
      </c>
      <c r="C513" s="14">
        <f t="shared" si="18"/>
        <v>-1.1281358420843546E-2</v>
      </c>
      <c r="E513" s="6">
        <v>1005.3900149999999</v>
      </c>
      <c r="F513" s="14">
        <f t="shared" si="19"/>
        <v>2.1447134329695805E-2</v>
      </c>
    </row>
    <row r="514" spans="1:6" x14ac:dyDescent="0.25">
      <c r="A514" s="31">
        <v>41458</v>
      </c>
      <c r="B514">
        <v>1615.410034</v>
      </c>
      <c r="C514" s="14">
        <f t="shared" si="18"/>
        <v>-2.4127793263700736E-2</v>
      </c>
      <c r="E514" s="6">
        <v>991.13000499999998</v>
      </c>
      <c r="F514" s="14">
        <f t="shared" si="19"/>
        <v>9.0301904889724671E-3</v>
      </c>
    </row>
    <row r="515" spans="1:6" x14ac:dyDescent="0.25">
      <c r="A515" s="31">
        <v>41457</v>
      </c>
      <c r="B515">
        <v>1614.079956</v>
      </c>
      <c r="C515" s="14">
        <f t="shared" si="18"/>
        <v>-3.2998680101395172E-2</v>
      </c>
      <c r="E515" s="6">
        <v>989.46997099999999</v>
      </c>
      <c r="F515" s="14">
        <f t="shared" si="19"/>
        <v>-9.3214298741249868E-3</v>
      </c>
    </row>
    <row r="516" spans="1:6" x14ac:dyDescent="0.25">
      <c r="A516" s="31">
        <v>41456</v>
      </c>
      <c r="B516">
        <v>1614.959961</v>
      </c>
      <c r="C516" s="14">
        <f t="shared" si="18"/>
        <v>-3.08050080109733E-2</v>
      </c>
      <c r="E516" s="6">
        <v>989.84002699999996</v>
      </c>
      <c r="F516" s="14">
        <f t="shared" si="19"/>
        <v>-8.1564291500115793E-3</v>
      </c>
    </row>
    <row r="517" spans="1:6" x14ac:dyDescent="0.25">
      <c r="A517" s="31">
        <v>41453</v>
      </c>
      <c r="B517">
        <v>1606.280029</v>
      </c>
      <c r="C517" s="14">
        <f t="shared" si="18"/>
        <v>-3.6696278232407176E-2</v>
      </c>
      <c r="E517" s="6">
        <v>977.47997999999995</v>
      </c>
      <c r="F517" s="14">
        <f t="shared" si="19"/>
        <v>-1.8870245767016236E-2</v>
      </c>
    </row>
    <row r="518" spans="1:6" x14ac:dyDescent="0.25">
      <c r="A518" s="31">
        <v>41452</v>
      </c>
      <c r="B518">
        <v>1613.1999510000001</v>
      </c>
      <c r="C518" s="14">
        <f t="shared" si="18"/>
        <v>-2.2581459011592031E-2</v>
      </c>
      <c r="E518" s="6">
        <v>979.919983</v>
      </c>
      <c r="F518" s="14">
        <f t="shared" si="19"/>
        <v>-5.500683877120105E-3</v>
      </c>
    </row>
    <row r="519" spans="1:6" x14ac:dyDescent="0.25">
      <c r="A519" s="31">
        <v>41451</v>
      </c>
      <c r="B519">
        <v>1603.26001</v>
      </c>
      <c r="C519" s="14">
        <f t="shared" si="18"/>
        <v>-3.3470392715947095E-2</v>
      </c>
      <c r="E519" s="6">
        <v>963.830017</v>
      </c>
      <c r="F519" s="14">
        <f t="shared" si="19"/>
        <v>-2.4996420529185714E-2</v>
      </c>
    </row>
    <row r="520" spans="1:6" x14ac:dyDescent="0.25">
      <c r="A520" s="31">
        <v>41450</v>
      </c>
      <c r="B520">
        <v>1588.030029</v>
      </c>
      <c r="C520" s="14">
        <f t="shared" ref="C520:C583" si="20">B520/B549-1</f>
        <v>-3.7755818972877053E-2</v>
      </c>
      <c r="E520" s="6">
        <v>961.26000999999997</v>
      </c>
      <c r="F520" s="14">
        <f t="shared" ref="F520:F583" si="21">E520/E549-1</f>
        <v>-2.505173784825121E-2</v>
      </c>
    </row>
    <row r="521" spans="1:6" x14ac:dyDescent="0.25">
      <c r="A521" s="31">
        <v>41449</v>
      </c>
      <c r="B521">
        <v>1573.089966</v>
      </c>
      <c r="C521" s="14">
        <f t="shared" si="20"/>
        <v>-3.7141123448941715E-2</v>
      </c>
      <c r="E521" s="6">
        <v>951.04998799999998</v>
      </c>
      <c r="F521" s="14">
        <f t="shared" si="21"/>
        <v>-2.3352047683530386E-2</v>
      </c>
    </row>
    <row r="522" spans="1:6" x14ac:dyDescent="0.25">
      <c r="A522" s="31">
        <v>41446</v>
      </c>
      <c r="B522">
        <v>1592.4300539999999</v>
      </c>
      <c r="C522" s="14">
        <f t="shared" si="20"/>
        <v>-2.5261613660904181E-2</v>
      </c>
      <c r="E522" s="6">
        <v>963.67999299999997</v>
      </c>
      <c r="F522" s="14">
        <f t="shared" si="21"/>
        <v>-1.1772406905384836E-2</v>
      </c>
    </row>
    <row r="523" spans="1:6" x14ac:dyDescent="0.25">
      <c r="A523" s="31">
        <v>41445</v>
      </c>
      <c r="B523">
        <v>1588.1899410000001</v>
      </c>
      <c r="C523" s="14">
        <f t="shared" si="20"/>
        <v>-2.3655751909819944E-2</v>
      </c>
      <c r="E523" s="6">
        <v>960.52002000000005</v>
      </c>
      <c r="F523" s="14">
        <f t="shared" si="21"/>
        <v>-5.9404197013182003E-3</v>
      </c>
    </row>
    <row r="524" spans="1:6" x14ac:dyDescent="0.25">
      <c r="A524" s="31">
        <v>41444</v>
      </c>
      <c r="B524">
        <v>1628.9300539999999</v>
      </c>
      <c r="C524" s="14">
        <f t="shared" si="20"/>
        <v>-2.3028787680882123E-3</v>
      </c>
      <c r="E524" s="6">
        <v>986.5</v>
      </c>
      <c r="F524" s="14">
        <f t="shared" si="21"/>
        <v>1.6580648847062118E-2</v>
      </c>
    </row>
    <row r="525" spans="1:6" x14ac:dyDescent="0.25">
      <c r="A525" s="31">
        <v>41443</v>
      </c>
      <c r="B525">
        <v>1651.8100589999999</v>
      </c>
      <c r="C525" s="14">
        <f t="shared" si="20"/>
        <v>1.5898360734603489E-2</v>
      </c>
      <c r="E525" s="6">
        <v>999.98999000000003</v>
      </c>
      <c r="F525" s="14">
        <f t="shared" si="21"/>
        <v>3.3239634195741496E-2</v>
      </c>
    </row>
    <row r="526" spans="1:6" x14ac:dyDescent="0.25">
      <c r="A526" s="31">
        <v>41442</v>
      </c>
      <c r="B526">
        <v>1639.040039</v>
      </c>
      <c r="C526" s="14">
        <f t="shared" si="20"/>
        <v>1.3316871097372562E-2</v>
      </c>
      <c r="E526" s="6">
        <v>987.84002699999996</v>
      </c>
      <c r="F526" s="14">
        <f t="shared" si="21"/>
        <v>2.9214460669486852E-2</v>
      </c>
    </row>
    <row r="527" spans="1:6" x14ac:dyDescent="0.25">
      <c r="A527" s="31">
        <v>41439</v>
      </c>
      <c r="B527">
        <v>1626.7299800000001</v>
      </c>
      <c r="C527" s="14">
        <f t="shared" si="20"/>
        <v>7.6249895717970251E-3</v>
      </c>
      <c r="E527" s="6">
        <v>981.38000499999998</v>
      </c>
      <c r="F527" s="14">
        <f t="shared" si="21"/>
        <v>2.8247545609069613E-2</v>
      </c>
    </row>
    <row r="528" spans="1:6" x14ac:dyDescent="0.25">
      <c r="A528" s="31">
        <v>41438</v>
      </c>
      <c r="B528">
        <v>1636.3599850000001</v>
      </c>
      <c r="C528" s="14">
        <f t="shared" si="20"/>
        <v>2.4267815788222125E-2</v>
      </c>
      <c r="E528" s="6">
        <v>989.69000200000005</v>
      </c>
      <c r="F528" s="14">
        <f t="shared" si="21"/>
        <v>5.3029767806261008E-2</v>
      </c>
    </row>
    <row r="529" spans="1:6" x14ac:dyDescent="0.25">
      <c r="A529" s="31">
        <v>41437</v>
      </c>
      <c r="B529">
        <v>1612.5200199999999</v>
      </c>
      <c r="C529" s="14">
        <f t="shared" si="20"/>
        <v>1.8841264878512565E-2</v>
      </c>
      <c r="E529" s="6">
        <v>972.30999799999995</v>
      </c>
      <c r="F529" s="14">
        <f t="shared" si="21"/>
        <v>5.2044421565469623E-2</v>
      </c>
    </row>
    <row r="530" spans="1:6" x14ac:dyDescent="0.25">
      <c r="A530" s="31">
        <v>41436</v>
      </c>
      <c r="B530">
        <v>1626.130005</v>
      </c>
      <c r="C530" s="14">
        <f t="shared" si="20"/>
        <v>1.7877188458326199E-2</v>
      </c>
      <c r="E530" s="6">
        <v>981.45001200000002</v>
      </c>
      <c r="F530" s="14">
        <f t="shared" si="21"/>
        <v>3.5874854042126536E-2</v>
      </c>
    </row>
    <row r="531" spans="1:6" x14ac:dyDescent="0.25">
      <c r="A531" s="31">
        <v>41435</v>
      </c>
      <c r="B531">
        <v>1642.8100589999999</v>
      </c>
      <c r="C531" s="14">
        <f t="shared" si="20"/>
        <v>3.0873346968894655E-2</v>
      </c>
      <c r="E531" s="6">
        <v>992.669983</v>
      </c>
      <c r="F531" s="14">
        <f t="shared" si="21"/>
        <v>5.3308988861945128E-2</v>
      </c>
    </row>
    <row r="532" spans="1:6" x14ac:dyDescent="0.25">
      <c r="A532" s="31">
        <v>41432</v>
      </c>
      <c r="B532">
        <v>1643.380005</v>
      </c>
      <c r="C532" s="14">
        <f t="shared" si="20"/>
        <v>3.8641429483778911E-2</v>
      </c>
      <c r="E532" s="6">
        <v>987.61999500000002</v>
      </c>
      <c r="F532" s="14">
        <f t="shared" si="21"/>
        <v>5.5995717722534089E-2</v>
      </c>
    </row>
    <row r="533" spans="1:6" x14ac:dyDescent="0.25">
      <c r="A533" s="31">
        <v>41431</v>
      </c>
      <c r="B533">
        <v>1622.5600589999999</v>
      </c>
      <c r="C533" s="14">
        <f t="shared" si="20"/>
        <v>2.3593848064428213E-2</v>
      </c>
      <c r="E533" s="6">
        <v>979.46002199999998</v>
      </c>
      <c r="F533" s="14">
        <f t="shared" si="21"/>
        <v>4.1668430458603245E-2</v>
      </c>
    </row>
    <row r="534" spans="1:6" x14ac:dyDescent="0.25">
      <c r="A534" s="31">
        <v>41430</v>
      </c>
      <c r="B534">
        <v>1608.900024</v>
      </c>
      <c r="C534" s="14">
        <f t="shared" si="20"/>
        <v>1.9071557494162894E-2</v>
      </c>
      <c r="E534" s="6">
        <v>968.15997300000004</v>
      </c>
      <c r="F534" s="14">
        <f t="shared" si="21"/>
        <v>3.645179748292704E-2</v>
      </c>
    </row>
    <row r="535" spans="1:6" x14ac:dyDescent="0.25">
      <c r="A535" s="31">
        <v>41429</v>
      </c>
      <c r="B535">
        <v>1631.380005</v>
      </c>
      <c r="C535" s="14">
        <f t="shared" si="20"/>
        <v>3.3316849107419166E-2</v>
      </c>
      <c r="E535" s="6">
        <v>981.96997099999999</v>
      </c>
      <c r="F535" s="14">
        <f t="shared" si="21"/>
        <v>5.6608834950000464E-2</v>
      </c>
    </row>
    <row r="536" spans="1:6" x14ac:dyDescent="0.25">
      <c r="A536" s="31">
        <v>41428</v>
      </c>
      <c r="B536">
        <v>1640.420044</v>
      </c>
      <c r="C536" s="14">
        <f t="shared" si="20"/>
        <v>4.9868828159999934E-2</v>
      </c>
      <c r="E536" s="6">
        <v>990.53002900000001</v>
      </c>
      <c r="F536" s="14">
        <f t="shared" si="21"/>
        <v>8.2783167898336396E-2</v>
      </c>
    </row>
    <row r="537" spans="1:6" x14ac:dyDescent="0.25">
      <c r="A537" s="31">
        <v>41425</v>
      </c>
      <c r="B537">
        <v>1630.73999</v>
      </c>
      <c r="C537" s="14">
        <f t="shared" si="20"/>
        <v>4.8538813695547356E-2</v>
      </c>
      <c r="E537" s="6">
        <v>984.15002400000003</v>
      </c>
      <c r="F537" s="14">
        <f t="shared" si="21"/>
        <v>7.8520574246575325E-2</v>
      </c>
    </row>
    <row r="538" spans="1:6" x14ac:dyDescent="0.25">
      <c r="A538" s="31">
        <v>41424</v>
      </c>
      <c r="B538">
        <v>1654.410034</v>
      </c>
      <c r="C538" s="14">
        <f t="shared" si="20"/>
        <v>7.3170289565813951E-2</v>
      </c>
      <c r="E538" s="6">
        <v>994.42999299999997</v>
      </c>
      <c r="F538" s="14">
        <f t="shared" si="21"/>
        <v>0.10307149334925292</v>
      </c>
    </row>
    <row r="539" spans="1:6" x14ac:dyDescent="0.25">
      <c r="A539" s="31">
        <v>41423</v>
      </c>
      <c r="B539">
        <v>1648.3599850000001</v>
      </c>
      <c r="C539" s="14">
        <f t="shared" si="20"/>
        <v>6.2080769053802776E-2</v>
      </c>
      <c r="E539" s="6">
        <v>986.96002199999998</v>
      </c>
      <c r="F539" s="14">
        <f t="shared" si="21"/>
        <v>8.8398803551814842E-2</v>
      </c>
    </row>
    <row r="540" spans="1:6" x14ac:dyDescent="0.25">
      <c r="A540" s="31">
        <v>41422</v>
      </c>
      <c r="B540">
        <v>1660.0600589999999</v>
      </c>
      <c r="C540" s="14">
        <f t="shared" si="20"/>
        <v>5.429426188222175E-2</v>
      </c>
      <c r="E540" s="6">
        <v>997.34997599999997</v>
      </c>
      <c r="F540" s="14">
        <f t="shared" si="21"/>
        <v>8.0201439361439641E-2</v>
      </c>
    </row>
    <row r="541" spans="1:6" x14ac:dyDescent="0.25">
      <c r="A541" s="31">
        <v>41418</v>
      </c>
      <c r="B541">
        <v>1649.599976</v>
      </c>
      <c r="C541" s="14">
        <f t="shared" si="20"/>
        <v>6.2640104060657009E-2</v>
      </c>
      <c r="E541" s="6">
        <v>984.28002900000001</v>
      </c>
      <c r="F541" s="14">
        <f t="shared" si="21"/>
        <v>8.4988686473379982E-2</v>
      </c>
    </row>
    <row r="542" spans="1:6" x14ac:dyDescent="0.25">
      <c r="A542" s="31">
        <v>41417</v>
      </c>
      <c r="B542">
        <v>1650.51001</v>
      </c>
      <c r="C542" s="14">
        <f t="shared" si="20"/>
        <v>3.8807964837077824E-2</v>
      </c>
      <c r="E542" s="6">
        <v>984.28002900000001</v>
      </c>
      <c r="F542" s="14">
        <f t="shared" si="21"/>
        <v>4.3941299310167325E-2</v>
      </c>
    </row>
    <row r="543" spans="1:6" x14ac:dyDescent="0.25">
      <c r="A543" s="31">
        <v>41416</v>
      </c>
      <c r="B543">
        <v>1655.349976</v>
      </c>
      <c r="C543" s="14">
        <f t="shared" si="20"/>
        <v>3.8898674629554542E-2</v>
      </c>
      <c r="E543" s="6">
        <v>982.26000999999997</v>
      </c>
      <c r="F543" s="14">
        <f t="shared" si="21"/>
        <v>3.7178630955222669E-2</v>
      </c>
    </row>
    <row r="544" spans="1:6" x14ac:dyDescent="0.25">
      <c r="A544" s="31">
        <v>41415</v>
      </c>
      <c r="B544">
        <v>1669.160034</v>
      </c>
      <c r="C544" s="14">
        <f t="shared" si="20"/>
        <v>5.1287092280011048E-2</v>
      </c>
      <c r="E544" s="6">
        <v>998.78002900000001</v>
      </c>
      <c r="F544" s="14">
        <f t="shared" si="21"/>
        <v>5.5692376514185682E-2</v>
      </c>
    </row>
    <row r="545" spans="1:6" x14ac:dyDescent="0.25">
      <c r="A545" s="31">
        <v>41414</v>
      </c>
      <c r="B545">
        <v>1666.290039</v>
      </c>
      <c r="C545" s="14">
        <f t="shared" si="20"/>
        <v>6.2271727793445031E-2</v>
      </c>
      <c r="E545" s="6">
        <v>997.97997999999995</v>
      </c>
      <c r="F545" s="14">
        <f t="shared" si="21"/>
        <v>7.3858814864109945E-2</v>
      </c>
    </row>
    <row r="546" spans="1:6" x14ac:dyDescent="0.25">
      <c r="A546" s="31">
        <v>41411</v>
      </c>
      <c r="B546">
        <v>1667.469971</v>
      </c>
      <c r="C546" s="14">
        <f t="shared" si="20"/>
        <v>6.6791652713409588E-2</v>
      </c>
      <c r="E546" s="6">
        <v>996.28002900000001</v>
      </c>
      <c r="F546" s="14">
        <f t="shared" si="21"/>
        <v>6.9555271334692526E-2</v>
      </c>
    </row>
    <row r="547" spans="1:6" x14ac:dyDescent="0.25">
      <c r="A547" s="31">
        <v>41410</v>
      </c>
      <c r="B547">
        <v>1650.469971</v>
      </c>
      <c r="C547" s="14">
        <f t="shared" si="20"/>
        <v>6.2570779373614105E-2</v>
      </c>
      <c r="E547" s="6">
        <v>985.34002699999996</v>
      </c>
      <c r="F547" s="14">
        <f t="shared" si="21"/>
        <v>6.7216874675841032E-2</v>
      </c>
    </row>
    <row r="548" spans="1:6" x14ac:dyDescent="0.25">
      <c r="A548" s="31">
        <v>41409</v>
      </c>
      <c r="B548">
        <v>1658.780029</v>
      </c>
      <c r="C548" s="14">
        <f t="shared" si="20"/>
        <v>6.3334177532201386E-2</v>
      </c>
      <c r="E548" s="6">
        <v>988.53997800000002</v>
      </c>
      <c r="F548" s="14">
        <f t="shared" si="21"/>
        <v>6.7929916852956573E-2</v>
      </c>
    </row>
    <row r="549" spans="1:6" x14ac:dyDescent="0.25">
      <c r="A549" s="31">
        <v>41408</v>
      </c>
      <c r="B549">
        <v>1650.339966</v>
      </c>
      <c r="C549" s="14">
        <f t="shared" si="20"/>
        <v>6.2206764972548623E-2</v>
      </c>
      <c r="E549" s="6">
        <v>985.96002199999998</v>
      </c>
      <c r="F549" s="14">
        <f t="shared" si="21"/>
        <v>7.3200464117719077E-2</v>
      </c>
    </row>
    <row r="550" spans="1:6" x14ac:dyDescent="0.25">
      <c r="A550" s="31">
        <v>41407</v>
      </c>
      <c r="B550">
        <v>1633.7700199999999</v>
      </c>
      <c r="C550" s="14">
        <f t="shared" si="20"/>
        <v>4.0452170036618273E-2</v>
      </c>
      <c r="E550" s="6">
        <v>973.78997800000002</v>
      </c>
      <c r="F550" s="14">
        <f t="shared" si="21"/>
        <v>4.2266927654075914E-2</v>
      </c>
    </row>
    <row r="551" spans="1:6" x14ac:dyDescent="0.25">
      <c r="A551" s="31">
        <v>41404</v>
      </c>
      <c r="B551">
        <v>1633.6999510000001</v>
      </c>
      <c r="C551" s="14">
        <f t="shared" si="20"/>
        <v>4.5788809787214335E-2</v>
      </c>
      <c r="E551" s="6">
        <v>975.15997300000004</v>
      </c>
      <c r="F551" s="14">
        <f t="shared" si="21"/>
        <v>3.8741354139168349E-2</v>
      </c>
    </row>
    <row r="552" spans="1:6" x14ac:dyDescent="0.25">
      <c r="A552" s="31">
        <v>41403</v>
      </c>
      <c r="B552">
        <v>1626.670044</v>
      </c>
      <c r="C552" s="14">
        <f t="shared" si="20"/>
        <v>3.6630430452140983E-2</v>
      </c>
      <c r="E552" s="6">
        <v>966.26000999999997</v>
      </c>
      <c r="F552" s="14">
        <f t="shared" si="21"/>
        <v>1.5469693696884113E-2</v>
      </c>
    </row>
    <row r="553" spans="1:6" x14ac:dyDescent="0.25">
      <c r="A553" s="31">
        <v>41402</v>
      </c>
      <c r="B553">
        <v>1632.6899410000001</v>
      </c>
      <c r="C553" s="14">
        <f t="shared" si="20"/>
        <v>4.4687568271108313E-2</v>
      </c>
      <c r="E553" s="6">
        <v>970.40997300000004</v>
      </c>
      <c r="F553" s="14">
        <f t="shared" si="21"/>
        <v>2.1226198867930091E-2</v>
      </c>
    </row>
    <row r="554" spans="1:6" x14ac:dyDescent="0.25">
      <c r="A554" s="31">
        <v>41401</v>
      </c>
      <c r="B554">
        <v>1625.959961</v>
      </c>
      <c r="C554" s="14">
        <f t="shared" si="20"/>
        <v>3.9769237294880577E-2</v>
      </c>
      <c r="E554" s="6">
        <v>967.82000700000003</v>
      </c>
      <c r="F554" s="14">
        <f t="shared" si="21"/>
        <v>1.8950958989432998E-2</v>
      </c>
    </row>
    <row r="555" spans="1:6" x14ac:dyDescent="0.25">
      <c r="A555" s="31">
        <v>41400</v>
      </c>
      <c r="B555">
        <v>1617.5</v>
      </c>
      <c r="C555" s="14">
        <f t="shared" si="20"/>
        <v>4.241186158465915E-2</v>
      </c>
      <c r="E555" s="6">
        <v>959.79998799999998</v>
      </c>
      <c r="F555" s="14">
        <f t="shared" si="21"/>
        <v>1.4748651851739236E-2</v>
      </c>
    </row>
    <row r="556" spans="1:6" x14ac:dyDescent="0.25">
      <c r="A556" s="31">
        <v>41397</v>
      </c>
      <c r="B556">
        <v>1614.420044</v>
      </c>
      <c r="C556" s="14">
        <f t="shared" si="20"/>
        <v>3.6951890272094889E-2</v>
      </c>
      <c r="E556" s="6">
        <v>954.419983</v>
      </c>
      <c r="F556" s="14">
        <f t="shared" si="21"/>
        <v>8.6127245159894894E-3</v>
      </c>
    </row>
    <row r="557" spans="1:6" x14ac:dyDescent="0.25">
      <c r="A557" s="31">
        <v>41396</v>
      </c>
      <c r="B557">
        <v>1597.589966</v>
      </c>
      <c r="C557" s="14">
        <f t="shared" si="20"/>
        <v>3.3503632655144333E-2</v>
      </c>
      <c r="E557" s="6">
        <v>939.84997599999997</v>
      </c>
      <c r="F557" s="14">
        <f t="shared" si="21"/>
        <v>-4.3118135787999501E-3</v>
      </c>
    </row>
    <row r="558" spans="1:6" x14ac:dyDescent="0.25">
      <c r="A558" s="31">
        <v>41395</v>
      </c>
      <c r="B558">
        <v>1582.6999510000001</v>
      </c>
      <c r="C558" s="14">
        <f t="shared" si="20"/>
        <v>1.5390926214784217E-2</v>
      </c>
      <c r="E558" s="6">
        <v>924.21002199999998</v>
      </c>
      <c r="F558" s="14">
        <f t="shared" si="21"/>
        <v>-2.9140175062049356E-2</v>
      </c>
    </row>
    <row r="559" spans="1:6" x14ac:dyDescent="0.25">
      <c r="A559" s="31">
        <v>41394</v>
      </c>
      <c r="B559">
        <v>1597.5699460000001</v>
      </c>
      <c r="C559" s="14">
        <f t="shared" si="20"/>
        <v>3.1795329889456658E-2</v>
      </c>
      <c r="E559" s="6">
        <v>947.46002199999998</v>
      </c>
      <c r="F559" s="14">
        <f t="shared" si="21"/>
        <v>4.8894798932466177E-3</v>
      </c>
    </row>
    <row r="560" spans="1:6" x14ac:dyDescent="0.25">
      <c r="A560" s="31">
        <v>41393</v>
      </c>
      <c r="B560">
        <v>1593.6099850000001</v>
      </c>
      <c r="C560" s="14">
        <f t="shared" si="20"/>
        <v>2.6744417010415633E-2</v>
      </c>
      <c r="E560" s="6">
        <v>942.42999299999997</v>
      </c>
      <c r="F560" s="14">
        <f t="shared" si="21"/>
        <v>-5.0359152655923278E-3</v>
      </c>
    </row>
    <row r="561" spans="1:6" x14ac:dyDescent="0.25">
      <c r="A561" s="31">
        <v>41390</v>
      </c>
      <c r="B561">
        <v>1582.23999</v>
      </c>
      <c r="C561" s="14">
        <f t="shared" si="20"/>
        <v>1.3801524749327054E-2</v>
      </c>
      <c r="E561" s="6">
        <v>935.25</v>
      </c>
      <c r="F561" s="14">
        <f t="shared" si="21"/>
        <v>-1.8089598061683088E-2</v>
      </c>
    </row>
    <row r="562" spans="1:6" x14ac:dyDescent="0.25">
      <c r="A562" s="31">
        <v>41389</v>
      </c>
      <c r="B562">
        <v>1585.160034</v>
      </c>
      <c r="C562" s="14">
        <f t="shared" si="20"/>
        <v>1.4028680540018712E-2</v>
      </c>
      <c r="E562" s="6">
        <v>940.28002900000001</v>
      </c>
      <c r="F562" s="14">
        <f t="shared" si="21"/>
        <v>-1.3419767599506471E-2</v>
      </c>
    </row>
    <row r="563" spans="1:6" x14ac:dyDescent="0.25">
      <c r="A563" s="31">
        <v>41388</v>
      </c>
      <c r="B563">
        <v>1578.790039</v>
      </c>
      <c r="C563" s="14">
        <f t="shared" si="20"/>
        <v>1.561254836718029E-2</v>
      </c>
      <c r="E563" s="6">
        <v>934.10998500000005</v>
      </c>
      <c r="F563" s="14">
        <f t="shared" si="21"/>
        <v>-1.0371902480214357E-2</v>
      </c>
    </row>
    <row r="564" spans="1:6" x14ac:dyDescent="0.25">
      <c r="A564" s="31">
        <v>41387</v>
      </c>
      <c r="B564">
        <v>1578.780029</v>
      </c>
      <c r="C564" s="14">
        <f t="shared" si="20"/>
        <v>1.6940668697061012E-2</v>
      </c>
      <c r="E564" s="6">
        <v>929.35998500000005</v>
      </c>
      <c r="F564" s="14">
        <f t="shared" si="21"/>
        <v>-1.1592564699204777E-2</v>
      </c>
    </row>
    <row r="565" spans="1:6" x14ac:dyDescent="0.25">
      <c r="A565" s="31">
        <v>41386</v>
      </c>
      <c r="B565">
        <v>1562.5</v>
      </c>
      <c r="C565" s="14">
        <f t="shared" si="20"/>
        <v>4.0354378667719626E-3</v>
      </c>
      <c r="E565" s="6">
        <v>914.79998799999998</v>
      </c>
      <c r="F565" s="14">
        <f t="shared" si="21"/>
        <v>-2.9400241595312071E-2</v>
      </c>
    </row>
    <row r="566" spans="1:6" x14ac:dyDescent="0.25">
      <c r="A566" s="31">
        <v>41383</v>
      </c>
      <c r="B566">
        <v>1555.25</v>
      </c>
      <c r="C566" s="14">
        <f t="shared" si="20"/>
        <v>2.6237740676879895E-3</v>
      </c>
      <c r="E566" s="6">
        <v>912.5</v>
      </c>
      <c r="F566" s="14">
        <f t="shared" si="21"/>
        <v>-3.1830238726790472E-2</v>
      </c>
    </row>
    <row r="567" spans="1:6" x14ac:dyDescent="0.25">
      <c r="A567" s="31">
        <v>41382</v>
      </c>
      <c r="B567">
        <v>1541.6099850000001</v>
      </c>
      <c r="C567" s="14">
        <f t="shared" si="20"/>
        <v>-1.7160484522291686E-3</v>
      </c>
      <c r="E567" s="6">
        <v>901.51000999999997</v>
      </c>
      <c r="F567" s="14">
        <f t="shared" si="21"/>
        <v>-3.5374553808038112E-2</v>
      </c>
    </row>
    <row r="568" spans="1:6" x14ac:dyDescent="0.25">
      <c r="A568" s="31">
        <v>41381</v>
      </c>
      <c r="B568">
        <v>1552.01001</v>
      </c>
      <c r="C568" s="14">
        <f t="shared" si="20"/>
        <v>6.8441926919435847E-3</v>
      </c>
      <c r="E568" s="6">
        <v>906.79998799999998</v>
      </c>
      <c r="F568" s="14">
        <f t="shared" si="21"/>
        <v>-2.4904332930561157E-2</v>
      </c>
    </row>
    <row r="569" spans="1:6" x14ac:dyDescent="0.25">
      <c r="A569" s="31">
        <v>41380</v>
      </c>
      <c r="B569">
        <v>1574.5699460000001</v>
      </c>
      <c r="C569" s="14">
        <f t="shared" si="20"/>
        <v>2.2587434727521449E-2</v>
      </c>
      <c r="E569" s="6">
        <v>923.29998799999998</v>
      </c>
      <c r="F569" s="14">
        <f t="shared" si="21"/>
        <v>-4.4210005325598933E-3</v>
      </c>
    </row>
    <row r="570" spans="1:6" x14ac:dyDescent="0.25">
      <c r="A570" s="31">
        <v>41379</v>
      </c>
      <c r="B570">
        <v>1552.3599850000001</v>
      </c>
      <c r="C570" s="14">
        <f t="shared" si="20"/>
        <v>1.7807523519911328E-2</v>
      </c>
      <c r="E570" s="6">
        <v>907.17999299999997</v>
      </c>
      <c r="F570" s="14">
        <f t="shared" si="21"/>
        <v>-1.036348570116552E-2</v>
      </c>
    </row>
    <row r="571" spans="1:6" x14ac:dyDescent="0.25">
      <c r="A571" s="31">
        <v>41376</v>
      </c>
      <c r="B571">
        <v>1588.849976</v>
      </c>
      <c r="C571" s="14">
        <f t="shared" si="20"/>
        <v>4.6535388802683375E-2</v>
      </c>
      <c r="E571" s="6">
        <v>942.84997599999997</v>
      </c>
      <c r="F571" s="14">
        <f t="shared" si="21"/>
        <v>3.0741307943137564E-2</v>
      </c>
    </row>
    <row r="572" spans="1:6" x14ac:dyDescent="0.25">
      <c r="A572" s="31">
        <v>41375</v>
      </c>
      <c r="B572">
        <v>1593.369995</v>
      </c>
      <c r="C572" s="14">
        <f t="shared" si="20"/>
        <v>5.1951526523501768E-2</v>
      </c>
      <c r="E572" s="6">
        <v>947.04998799999998</v>
      </c>
      <c r="F572" s="14">
        <f t="shared" si="21"/>
        <v>3.9446393510877753E-2</v>
      </c>
    </row>
    <row r="573" spans="1:6" x14ac:dyDescent="0.25">
      <c r="A573" s="31">
        <v>41374</v>
      </c>
      <c r="B573">
        <v>1587.7299800000001</v>
      </c>
      <c r="C573" s="14">
        <f t="shared" si="20"/>
        <v>4.7322205603745449E-2</v>
      </c>
      <c r="E573" s="6">
        <v>946.09002699999996</v>
      </c>
      <c r="F573" s="14">
        <f t="shared" si="21"/>
        <v>3.9750796417007628E-2</v>
      </c>
    </row>
    <row r="574" spans="1:6" x14ac:dyDescent="0.25">
      <c r="A574" s="31">
        <v>41373</v>
      </c>
      <c r="B574">
        <v>1568.6099850000001</v>
      </c>
      <c r="C574" s="14">
        <f t="shared" si="20"/>
        <v>4.7877701728048061E-2</v>
      </c>
      <c r="E574" s="6">
        <v>929.34002699999996</v>
      </c>
      <c r="F574" s="14">
        <f t="shared" si="21"/>
        <v>3.2542680284997738E-2</v>
      </c>
    </row>
    <row r="575" spans="1:6" x14ac:dyDescent="0.25">
      <c r="A575" s="31">
        <v>41372</v>
      </c>
      <c r="B575">
        <v>1563.0699460000001</v>
      </c>
      <c r="C575" s="14">
        <f t="shared" si="20"/>
        <v>5.0556152309270352E-2</v>
      </c>
      <c r="E575" s="6">
        <v>931.48999000000003</v>
      </c>
      <c r="F575" s="14">
        <f t="shared" si="21"/>
        <v>3.9795010186567614E-2</v>
      </c>
    </row>
    <row r="576" spans="1:6" x14ac:dyDescent="0.25">
      <c r="A576" s="31">
        <v>41369</v>
      </c>
      <c r="B576">
        <v>1553.280029</v>
      </c>
      <c r="C576" s="14">
        <f t="shared" si="20"/>
        <v>2.4861476376798253E-2</v>
      </c>
      <c r="E576" s="6">
        <v>923.28002900000001</v>
      </c>
      <c r="F576" s="14">
        <f t="shared" si="21"/>
        <v>7.7825736104548682E-3</v>
      </c>
    </row>
    <row r="577" spans="1:6" x14ac:dyDescent="0.25">
      <c r="A577" s="31">
        <v>41368</v>
      </c>
      <c r="B577">
        <v>1559.9799800000001</v>
      </c>
      <c r="C577" s="14">
        <f t="shared" si="20"/>
        <v>3.8311480354557892E-2</v>
      </c>
      <c r="E577" s="6">
        <v>925.65997300000004</v>
      </c>
      <c r="F577" s="14">
        <f t="shared" si="21"/>
        <v>2.2376793089194713E-2</v>
      </c>
    </row>
    <row r="578" spans="1:6" x14ac:dyDescent="0.25">
      <c r="A578" s="31">
        <v>41367</v>
      </c>
      <c r="B578">
        <v>1553.6899410000001</v>
      </c>
      <c r="C578" s="14">
        <f t="shared" si="20"/>
        <v>2.7606727307602608E-2</v>
      </c>
      <c r="E578" s="6">
        <v>918.71002199999998</v>
      </c>
      <c r="F578" s="14">
        <f t="shared" si="21"/>
        <v>5.7033628899836319E-3</v>
      </c>
    </row>
    <row r="579" spans="1:6" x14ac:dyDescent="0.25">
      <c r="A579" s="31">
        <v>41366</v>
      </c>
      <c r="B579">
        <v>1570.25</v>
      </c>
      <c r="C579" s="14">
        <f t="shared" si="20"/>
        <v>2.5677074552201473E-2</v>
      </c>
      <c r="E579" s="6">
        <v>934.29998799999998</v>
      </c>
      <c r="F579" s="14">
        <f t="shared" si="21"/>
        <v>2.4677982832617129E-3</v>
      </c>
    </row>
    <row r="580" spans="1:6" x14ac:dyDescent="0.25">
      <c r="A580" s="31">
        <v>41365</v>
      </c>
      <c r="B580">
        <v>1562.170044</v>
      </c>
      <c r="C580" s="14">
        <f t="shared" si="20"/>
        <v>2.7885434114231611E-2</v>
      </c>
      <c r="E580" s="6">
        <v>938.78997800000002</v>
      </c>
      <c r="F580" s="14">
        <f t="shared" si="21"/>
        <v>1.694194182244857E-2</v>
      </c>
    </row>
    <row r="581" spans="1:6" x14ac:dyDescent="0.25">
      <c r="A581" s="31">
        <v>41361</v>
      </c>
      <c r="B581">
        <v>1569.1899410000001</v>
      </c>
      <c r="C581" s="14">
        <f t="shared" si="20"/>
        <v>3.1425374227920244E-2</v>
      </c>
      <c r="E581" s="6">
        <v>951.53997800000002</v>
      </c>
      <c r="F581" s="14">
        <f t="shared" si="21"/>
        <v>3.0072711201256652E-2</v>
      </c>
    </row>
    <row r="582" spans="1:6" x14ac:dyDescent="0.25">
      <c r="A582" s="31">
        <v>41360</v>
      </c>
      <c r="B582">
        <v>1562.849976</v>
      </c>
      <c r="C582" s="14">
        <f t="shared" si="20"/>
        <v>2.7967626259151279E-2</v>
      </c>
      <c r="E582" s="6">
        <v>950.23999000000003</v>
      </c>
      <c r="F582" s="14">
        <f t="shared" si="21"/>
        <v>3.2218788646593E-2</v>
      </c>
    </row>
    <row r="583" spans="1:6" x14ac:dyDescent="0.25">
      <c r="A583" s="31">
        <v>41359</v>
      </c>
      <c r="B583">
        <v>1563.7700199999999</v>
      </c>
      <c r="C583" s="14">
        <f t="shared" si="20"/>
        <v>2.9181972466104655E-2</v>
      </c>
      <c r="E583" s="6">
        <v>949.82000700000003</v>
      </c>
      <c r="F583" s="14">
        <f t="shared" si="21"/>
        <v>3.5203577356273996E-2</v>
      </c>
    </row>
    <row r="584" spans="1:6" x14ac:dyDescent="0.25">
      <c r="A584" s="31">
        <v>41358</v>
      </c>
      <c r="B584">
        <v>1551.6899410000001</v>
      </c>
      <c r="C584" s="14">
        <f t="shared" ref="C584:C647" si="22">B584/B613-1</f>
        <v>2.2860713358114237E-2</v>
      </c>
      <c r="E584" s="6">
        <v>945.84997599999997</v>
      </c>
      <c r="F584" s="14">
        <f t="shared" ref="F584:F647" si="23">E584/E613-1</f>
        <v>3.5946185730546087E-2</v>
      </c>
    </row>
    <row r="585" spans="1:6" x14ac:dyDescent="0.25">
      <c r="A585" s="31">
        <v>41355</v>
      </c>
      <c r="B585">
        <v>1556.8900149999999</v>
      </c>
      <c r="C585" s="14">
        <f t="shared" si="22"/>
        <v>2.5666506106347908E-2</v>
      </c>
      <c r="E585" s="6">
        <v>946.27002000000005</v>
      </c>
      <c r="F585" s="14">
        <f t="shared" si="23"/>
        <v>3.5680319597409804E-2</v>
      </c>
    </row>
    <row r="586" spans="1:6" x14ac:dyDescent="0.25">
      <c r="A586" s="31">
        <v>41354</v>
      </c>
      <c r="B586">
        <v>1545.8000489999999</v>
      </c>
      <c r="C586" s="14">
        <f t="shared" si="22"/>
        <v>2.4122349848723523E-2</v>
      </c>
      <c r="E586" s="6">
        <v>943.919983</v>
      </c>
      <c r="F586" s="14">
        <f t="shared" si="23"/>
        <v>3.9445003795485212E-2</v>
      </c>
    </row>
    <row r="587" spans="1:6" x14ac:dyDescent="0.25">
      <c r="A587" s="31">
        <v>41353</v>
      </c>
      <c r="B587">
        <v>1558.709961</v>
      </c>
      <c r="C587" s="14">
        <f t="shared" si="22"/>
        <v>3.0811024359214345E-2</v>
      </c>
      <c r="E587" s="6">
        <v>951.95001200000002</v>
      </c>
      <c r="F587" s="14">
        <f t="shared" si="23"/>
        <v>4.4618107278252106E-2</v>
      </c>
    </row>
    <row r="588" spans="1:6" x14ac:dyDescent="0.25">
      <c r="A588" s="31">
        <v>41352</v>
      </c>
      <c r="B588">
        <v>1548.339966</v>
      </c>
      <c r="C588" s="14">
        <f t="shared" si="22"/>
        <v>2.4515431216972416E-2</v>
      </c>
      <c r="E588" s="6">
        <v>942.84997599999997</v>
      </c>
      <c r="F588" s="14">
        <f t="shared" si="23"/>
        <v>3.812953481068071E-2</v>
      </c>
    </row>
    <row r="589" spans="1:6" x14ac:dyDescent="0.25">
      <c r="A589" s="31">
        <v>41351</v>
      </c>
      <c r="B589">
        <v>1552.099976</v>
      </c>
      <c r="C589" s="14">
        <f t="shared" si="22"/>
        <v>3.7701169658787892E-2</v>
      </c>
      <c r="E589" s="6">
        <v>947.20001200000002</v>
      </c>
      <c r="F589" s="14">
        <f t="shared" si="23"/>
        <v>5.328705348131324E-2</v>
      </c>
    </row>
    <row r="590" spans="1:6" x14ac:dyDescent="0.25">
      <c r="A590" s="31">
        <v>41348</v>
      </c>
      <c r="B590">
        <v>1560.6999510000001</v>
      </c>
      <c r="C590" s="14">
        <f t="shared" si="22"/>
        <v>3.1410816774007033E-2</v>
      </c>
      <c r="E590" s="6">
        <v>952.47997999999995</v>
      </c>
      <c r="F590" s="14">
        <f t="shared" si="23"/>
        <v>4.5302861563175645E-2</v>
      </c>
    </row>
    <row r="591" spans="1:6" x14ac:dyDescent="0.25">
      <c r="A591" s="31">
        <v>41347</v>
      </c>
      <c r="B591">
        <v>1563.2299800000001</v>
      </c>
      <c r="C591" s="14">
        <f t="shared" si="22"/>
        <v>4.3468100240984686E-2</v>
      </c>
      <c r="E591" s="6">
        <v>953.07000700000003</v>
      </c>
      <c r="F591" s="14">
        <f t="shared" si="23"/>
        <v>5.6513184354270773E-2</v>
      </c>
    </row>
    <row r="592" spans="1:6" x14ac:dyDescent="0.25">
      <c r="A592" s="31">
        <v>41346</v>
      </c>
      <c r="B592">
        <v>1554.5200199999999</v>
      </c>
      <c r="C592" s="14">
        <f t="shared" si="22"/>
        <v>3.4994314339115595E-2</v>
      </c>
      <c r="E592" s="6">
        <v>943.90002400000003</v>
      </c>
      <c r="F592" s="14">
        <f t="shared" si="23"/>
        <v>5.2391045271608316E-2</v>
      </c>
    </row>
    <row r="593" spans="1:6" x14ac:dyDescent="0.25">
      <c r="A593" s="31">
        <v>41345</v>
      </c>
      <c r="B593">
        <v>1552.4799800000001</v>
      </c>
      <c r="C593" s="14">
        <f t="shared" si="22"/>
        <v>2.9605273110263175E-2</v>
      </c>
      <c r="E593" s="6">
        <v>940.26000999999997</v>
      </c>
      <c r="F593" s="14">
        <f t="shared" si="23"/>
        <v>3.6316156630735064E-2</v>
      </c>
    </row>
    <row r="594" spans="1:6" x14ac:dyDescent="0.25">
      <c r="A594" s="31">
        <v>41344</v>
      </c>
      <c r="B594">
        <v>1556.219971</v>
      </c>
      <c r="C594" s="14">
        <f t="shared" si="22"/>
        <v>3.7355460666590234E-2</v>
      </c>
      <c r="E594" s="6">
        <v>942.51000999999997</v>
      </c>
      <c r="F594" s="14">
        <f t="shared" si="23"/>
        <v>3.9483392850377053E-2</v>
      </c>
    </row>
    <row r="595" spans="1:6" x14ac:dyDescent="0.25">
      <c r="A595" s="31">
        <v>41341</v>
      </c>
      <c r="B595">
        <v>1551.1800539999999</v>
      </c>
      <c r="C595" s="14">
        <f t="shared" si="22"/>
        <v>3.208341822221028E-2</v>
      </c>
      <c r="E595" s="6">
        <v>942.5</v>
      </c>
      <c r="F595" s="14">
        <f t="shared" si="23"/>
        <v>4.1160366766386458E-2</v>
      </c>
    </row>
    <row r="596" spans="1:6" x14ac:dyDescent="0.25">
      <c r="A596" s="31">
        <v>41340</v>
      </c>
      <c r="B596">
        <v>1544.26001</v>
      </c>
      <c r="C596" s="14">
        <f t="shared" si="22"/>
        <v>3.3074260302919489E-2</v>
      </c>
      <c r="E596" s="6">
        <v>934.57000700000003</v>
      </c>
      <c r="F596" s="14">
        <f t="shared" si="23"/>
        <v>3.819194272721993E-2</v>
      </c>
    </row>
    <row r="597" spans="1:6" x14ac:dyDescent="0.25">
      <c r="A597" s="31">
        <v>41339</v>
      </c>
      <c r="B597">
        <v>1541.459961</v>
      </c>
      <c r="C597" s="14">
        <f t="shared" si="22"/>
        <v>3.1207912817504013E-2</v>
      </c>
      <c r="E597" s="6">
        <v>929.96002199999998</v>
      </c>
      <c r="F597" s="14">
        <f t="shared" si="23"/>
        <v>3.7091568590276625E-2</v>
      </c>
    </row>
    <row r="598" spans="1:6" x14ac:dyDescent="0.25">
      <c r="A598" s="31">
        <v>41338</v>
      </c>
      <c r="B598">
        <v>1539.790039</v>
      </c>
      <c r="C598" s="14">
        <f t="shared" si="22"/>
        <v>3.1643604366341949E-2</v>
      </c>
      <c r="E598" s="6">
        <v>927.40002400000003</v>
      </c>
      <c r="F598" s="14">
        <f t="shared" si="23"/>
        <v>3.1315371105771206E-2</v>
      </c>
    </row>
    <row r="599" spans="1:6" x14ac:dyDescent="0.25">
      <c r="A599" s="31">
        <v>41337</v>
      </c>
      <c r="B599">
        <v>1525.1999510000001</v>
      </c>
      <c r="C599" s="14">
        <f t="shared" si="22"/>
        <v>2.63933374122578E-2</v>
      </c>
      <c r="E599" s="6">
        <v>916.67999299999997</v>
      </c>
      <c r="F599" s="14">
        <f t="shared" si="23"/>
        <v>2.6747317787822356E-2</v>
      </c>
    </row>
    <row r="600" spans="1:6" x14ac:dyDescent="0.25">
      <c r="A600" s="31">
        <v>41334</v>
      </c>
      <c r="B600">
        <v>1518.1999510000001</v>
      </c>
      <c r="C600" s="14">
        <f t="shared" si="22"/>
        <v>2.5159703623659713E-2</v>
      </c>
      <c r="E600" s="6">
        <v>914.72997999999995</v>
      </c>
      <c r="F600" s="14">
        <f t="shared" si="23"/>
        <v>2.7370945921384671E-2</v>
      </c>
    </row>
    <row r="601" spans="1:6" x14ac:dyDescent="0.25">
      <c r="A601" s="31">
        <v>41333</v>
      </c>
      <c r="B601">
        <v>1514.6800539999999</v>
      </c>
      <c r="C601" s="14">
        <f t="shared" si="22"/>
        <v>2.8554388310185086E-2</v>
      </c>
      <c r="E601" s="6">
        <v>911.10998500000005</v>
      </c>
      <c r="F601" s="14">
        <f t="shared" si="23"/>
        <v>3.2641573897250753E-2</v>
      </c>
    </row>
    <row r="602" spans="1:6" x14ac:dyDescent="0.25">
      <c r="A602" s="31">
        <v>41332</v>
      </c>
      <c r="B602">
        <v>1515.98999</v>
      </c>
      <c r="C602" s="14">
        <f t="shared" si="22"/>
        <v>2.9646701854183055E-2</v>
      </c>
      <c r="E602" s="6">
        <v>909.919983</v>
      </c>
      <c r="F602" s="14">
        <f t="shared" si="23"/>
        <v>2.8623115178560754E-2</v>
      </c>
    </row>
    <row r="603" spans="1:6" x14ac:dyDescent="0.25">
      <c r="A603" s="31">
        <v>41331</v>
      </c>
      <c r="B603">
        <v>1496.9399410000001</v>
      </c>
      <c r="C603" s="14">
        <f t="shared" si="22"/>
        <v>1.7855608314383264E-2</v>
      </c>
      <c r="E603" s="6">
        <v>900.04998799999998</v>
      </c>
      <c r="F603" s="14">
        <f t="shared" si="23"/>
        <v>2.2667892903112552E-2</v>
      </c>
    </row>
    <row r="604" spans="1:6" x14ac:dyDescent="0.25">
      <c r="A604" s="31">
        <v>41330</v>
      </c>
      <c r="B604">
        <v>1487.849976</v>
      </c>
      <c r="C604" s="14">
        <f t="shared" si="22"/>
        <v>1.0733281120932858E-2</v>
      </c>
      <c r="E604" s="6">
        <v>895.84002699999996</v>
      </c>
      <c r="F604" s="14">
        <f t="shared" si="23"/>
        <v>1.7110036283932484E-2</v>
      </c>
    </row>
    <row r="605" spans="1:6" x14ac:dyDescent="0.25">
      <c r="A605" s="31">
        <v>41327</v>
      </c>
      <c r="B605">
        <v>1515.599976</v>
      </c>
      <c r="C605" s="14">
        <f t="shared" si="22"/>
        <v>2.9535622875633827E-2</v>
      </c>
      <c r="E605" s="6">
        <v>916.15002400000003</v>
      </c>
      <c r="F605" s="14">
        <f t="shared" si="23"/>
        <v>3.9614672956455266E-2</v>
      </c>
    </row>
    <row r="606" spans="1:6" x14ac:dyDescent="0.25">
      <c r="A606" s="31">
        <v>41326</v>
      </c>
      <c r="B606">
        <v>1502.420044</v>
      </c>
      <c r="C606" s="14">
        <f t="shared" si="22"/>
        <v>2.8336383782064933E-2</v>
      </c>
      <c r="E606" s="6">
        <v>905.40002400000003</v>
      </c>
      <c r="F606" s="14">
        <f t="shared" si="23"/>
        <v>2.9436861099511713E-2</v>
      </c>
    </row>
    <row r="607" spans="1:6" x14ac:dyDescent="0.25">
      <c r="A607" s="31">
        <v>41325</v>
      </c>
      <c r="B607">
        <v>1511.9499510000001</v>
      </c>
      <c r="C607" s="14">
        <f t="shared" si="22"/>
        <v>3.7607608068776388E-2</v>
      </c>
      <c r="E607" s="6">
        <v>913.5</v>
      </c>
      <c r="F607" s="14">
        <f t="shared" si="23"/>
        <v>4.4358051294962175E-2</v>
      </c>
    </row>
    <row r="608" spans="1:6" x14ac:dyDescent="0.25">
      <c r="A608" s="31">
        <v>41324</v>
      </c>
      <c r="B608">
        <v>1530.9399410000001</v>
      </c>
      <c r="C608" s="14">
        <f t="shared" si="22"/>
        <v>4.7233324868150239E-2</v>
      </c>
      <c r="E608" s="6">
        <v>932</v>
      </c>
      <c r="F608" s="14">
        <f t="shared" si="23"/>
        <v>6.4169916385063974E-2</v>
      </c>
    </row>
    <row r="609" spans="1:6" x14ac:dyDescent="0.25">
      <c r="A609" s="31">
        <v>41320</v>
      </c>
      <c r="B609">
        <v>1519.790039</v>
      </c>
      <c r="C609" s="14">
        <f t="shared" si="22"/>
        <v>3.6359468011227358E-2</v>
      </c>
      <c r="E609" s="6">
        <v>923.15002400000003</v>
      </c>
      <c r="F609" s="14">
        <f t="shared" si="23"/>
        <v>5.0048340782391953E-2</v>
      </c>
    </row>
    <row r="610" spans="1:6" x14ac:dyDescent="0.25">
      <c r="A610" s="31">
        <v>41319</v>
      </c>
      <c r="B610">
        <v>1521.380005</v>
      </c>
      <c r="C610" s="14">
        <f t="shared" si="22"/>
        <v>4.2490944868302627E-2</v>
      </c>
      <c r="E610" s="6">
        <v>923.76000999999997</v>
      </c>
      <c r="F610" s="14">
        <f t="shared" si="23"/>
        <v>5.8629424028313393E-2</v>
      </c>
    </row>
    <row r="611" spans="1:6" x14ac:dyDescent="0.25">
      <c r="A611" s="31">
        <v>41318</v>
      </c>
      <c r="B611">
        <v>1520.329956</v>
      </c>
      <c r="C611" s="14">
        <f t="shared" si="22"/>
        <v>3.9598685916260701E-2</v>
      </c>
      <c r="E611" s="6">
        <v>920.580017</v>
      </c>
      <c r="F611" s="14">
        <f t="shared" si="23"/>
        <v>5.3994681731480476E-2</v>
      </c>
    </row>
    <row r="612" spans="1:6" x14ac:dyDescent="0.25">
      <c r="A612" s="31">
        <v>41317</v>
      </c>
      <c r="B612">
        <v>1519.4300539999999</v>
      </c>
      <c r="C612" s="14">
        <f t="shared" si="22"/>
        <v>6.5377065368041221E-2</v>
      </c>
      <c r="E612" s="6">
        <v>917.52002000000005</v>
      </c>
      <c r="F612" s="14">
        <f t="shared" si="23"/>
        <v>8.0261430418878454E-2</v>
      </c>
    </row>
    <row r="613" spans="1:6" x14ac:dyDescent="0.25">
      <c r="A613" s="31">
        <v>41316</v>
      </c>
      <c r="B613">
        <v>1517.01001</v>
      </c>
      <c r="C613" s="14">
        <f t="shared" si="22"/>
        <v>8.1701012947630325E-2</v>
      </c>
      <c r="E613" s="6">
        <v>913.03002900000001</v>
      </c>
      <c r="F613" s="14">
        <f t="shared" si="23"/>
        <v>9.7260011217690456E-2</v>
      </c>
    </row>
    <row r="614" spans="1:6" x14ac:dyDescent="0.25">
      <c r="A614" s="31">
        <v>41313</v>
      </c>
      <c r="B614">
        <v>1517.9300539999999</v>
      </c>
      <c r="C614" s="14">
        <f t="shared" si="22"/>
        <v>7.0397066278492071E-2</v>
      </c>
      <c r="E614" s="6">
        <v>913.669983</v>
      </c>
      <c r="F614" s="14">
        <f t="shared" si="23"/>
        <v>9.1079480312983518E-2</v>
      </c>
    </row>
    <row r="615" spans="1:6" x14ac:dyDescent="0.25">
      <c r="A615" s="31">
        <v>41312</v>
      </c>
      <c r="B615">
        <v>1509.3900149999999</v>
      </c>
      <c r="C615" s="14">
        <f t="shared" si="22"/>
        <v>6.307801763269727E-2</v>
      </c>
      <c r="E615" s="6">
        <v>908.09997599999997</v>
      </c>
      <c r="F615" s="14">
        <f t="shared" si="23"/>
        <v>8.250182951575602E-2</v>
      </c>
    </row>
    <row r="616" spans="1:6" x14ac:dyDescent="0.25">
      <c r="A616" s="31">
        <v>41311</v>
      </c>
      <c r="B616">
        <v>1512.119995</v>
      </c>
      <c r="C616" s="14">
        <f t="shared" si="22"/>
        <v>5.9902120311306151E-2</v>
      </c>
      <c r="E616" s="6">
        <v>911.28997800000002</v>
      </c>
      <c r="F616" s="14">
        <f t="shared" si="23"/>
        <v>7.8781623680441504E-2</v>
      </c>
    </row>
    <row r="617" spans="1:6" x14ac:dyDescent="0.25">
      <c r="A617" s="31">
        <v>41310</v>
      </c>
      <c r="B617">
        <v>1511.290039</v>
      </c>
      <c r="C617" s="14">
        <f t="shared" si="22"/>
        <v>5.673531702153789E-2</v>
      </c>
      <c r="E617" s="6">
        <v>908.21997099999999</v>
      </c>
      <c r="F617" s="14">
        <f t="shared" si="23"/>
        <v>7.1115186820641219E-2</v>
      </c>
    </row>
    <row r="618" spans="1:6" x14ac:dyDescent="0.25">
      <c r="A618" s="31">
        <v>41309</v>
      </c>
      <c r="B618">
        <v>1495.709961</v>
      </c>
      <c r="C618" s="14">
        <f t="shared" si="22"/>
        <v>3.6032681618580309E-2</v>
      </c>
      <c r="E618" s="6">
        <v>899.28002900000001</v>
      </c>
      <c r="F618" s="14">
        <f t="shared" si="23"/>
        <v>5.488632071797106E-2</v>
      </c>
    </row>
    <row r="619" spans="1:6" x14ac:dyDescent="0.25">
      <c r="A619" s="31">
        <v>41306</v>
      </c>
      <c r="B619">
        <v>1513.170044</v>
      </c>
      <c r="C619" s="14">
        <f t="shared" si="22"/>
        <v>5.3878982470619396E-2</v>
      </c>
      <c r="E619" s="6">
        <v>911.20001200000002</v>
      </c>
      <c r="F619" s="14">
        <f t="shared" si="23"/>
        <v>7.4667699678006016E-2</v>
      </c>
    </row>
    <row r="620" spans="1:6" x14ac:dyDescent="0.25">
      <c r="A620" s="31">
        <v>41305</v>
      </c>
      <c r="B620">
        <v>1498.1099850000001</v>
      </c>
      <c r="C620" s="14">
        <f t="shared" si="22"/>
        <v>3.5471592018612164E-2</v>
      </c>
      <c r="E620" s="6">
        <v>902.09002699999996</v>
      </c>
      <c r="F620" s="14">
        <f t="shared" si="23"/>
        <v>6.417443271909673E-2</v>
      </c>
    </row>
    <row r="621" spans="1:6" x14ac:dyDescent="0.25">
      <c r="A621" s="31">
        <v>41304</v>
      </c>
      <c r="B621">
        <v>1501.959961</v>
      </c>
      <c r="C621" s="14">
        <f t="shared" si="22"/>
        <v>5.0057311971014151E-2</v>
      </c>
      <c r="E621" s="6">
        <v>896.90997300000004</v>
      </c>
      <c r="F621" s="14">
        <f t="shared" si="23"/>
        <v>7.4143680239521004E-2</v>
      </c>
    </row>
    <row r="622" spans="1:6" x14ac:dyDescent="0.25">
      <c r="A622" s="31">
        <v>41303</v>
      </c>
      <c r="B622">
        <v>1507.839966</v>
      </c>
      <c r="C622" s="14">
        <f t="shared" si="22"/>
        <v>6.6681767522176028E-2</v>
      </c>
      <c r="E622" s="6">
        <v>907.30999799999995</v>
      </c>
      <c r="F622" s="14">
        <f t="shared" si="23"/>
        <v>0.10143854081942338</v>
      </c>
    </row>
    <row r="623" spans="1:6" x14ac:dyDescent="0.25">
      <c r="A623" s="31">
        <v>41302</v>
      </c>
      <c r="B623">
        <v>1500.1800539999999</v>
      </c>
      <c r="C623" s="14">
        <f t="shared" si="22"/>
        <v>5.6874215919431093E-2</v>
      </c>
      <c r="E623" s="6">
        <v>906.71002199999998</v>
      </c>
      <c r="F623" s="14">
        <f t="shared" si="23"/>
        <v>0.10010920747232399</v>
      </c>
    </row>
    <row r="624" spans="1:6" x14ac:dyDescent="0.25">
      <c r="A624" s="31">
        <v>41299</v>
      </c>
      <c r="B624">
        <v>1502.959961</v>
      </c>
      <c r="C624" s="14">
        <f t="shared" si="22"/>
        <v>5.213932434670876E-2</v>
      </c>
      <c r="E624" s="6">
        <v>905.23999000000003</v>
      </c>
      <c r="F624" s="14">
        <f t="shared" si="23"/>
        <v>9.1452722637371142E-2</v>
      </c>
    </row>
    <row r="625" spans="1:6" x14ac:dyDescent="0.25">
      <c r="A625" s="31">
        <v>41298</v>
      </c>
      <c r="B625">
        <v>1494.8199460000001</v>
      </c>
      <c r="C625" s="14">
        <f t="shared" si="22"/>
        <v>4.6910005039038083E-2</v>
      </c>
      <c r="E625" s="6">
        <v>900.19000200000005</v>
      </c>
      <c r="F625" s="14">
        <f t="shared" si="23"/>
        <v>7.8084782788833129E-2</v>
      </c>
    </row>
    <row r="626" spans="1:6" x14ac:dyDescent="0.25">
      <c r="A626" s="31">
        <v>41297</v>
      </c>
      <c r="B626">
        <v>1494.8100589999999</v>
      </c>
      <c r="C626" s="14">
        <f t="shared" si="22"/>
        <v>5.3759125420889564E-2</v>
      </c>
      <c r="E626" s="6">
        <v>896.70001200000002</v>
      </c>
      <c r="F626" s="14">
        <f t="shared" si="23"/>
        <v>8.5251617102950483E-2</v>
      </c>
    </row>
    <row r="627" spans="1:6" x14ac:dyDescent="0.25">
      <c r="A627" s="31">
        <v>41296</v>
      </c>
      <c r="B627">
        <v>1492.5600589999999</v>
      </c>
      <c r="C627" s="14">
        <f t="shared" si="22"/>
        <v>5.2529223406868386E-2</v>
      </c>
      <c r="E627" s="6">
        <v>899.23999000000003</v>
      </c>
      <c r="F627" s="14">
        <f t="shared" si="23"/>
        <v>9.3606684091437575E-2</v>
      </c>
    </row>
    <row r="628" spans="1:6" x14ac:dyDescent="0.25">
      <c r="A628" s="31">
        <v>41292</v>
      </c>
      <c r="B628">
        <v>1485.9799800000001</v>
      </c>
      <c r="C628" s="14">
        <f t="shared" si="22"/>
        <v>5.0949857848311408E-2</v>
      </c>
      <c r="E628" s="6">
        <v>892.79998799999998</v>
      </c>
      <c r="F628" s="14">
        <f t="shared" si="23"/>
        <v>8.6408951071437867E-2</v>
      </c>
    </row>
    <row r="629" spans="1:6" x14ac:dyDescent="0.25">
      <c r="A629" s="31">
        <v>41291</v>
      </c>
      <c r="B629">
        <v>1480.9399410000001</v>
      </c>
      <c r="C629" s="14">
        <f t="shared" si="22"/>
        <v>5.0848596819220271E-2</v>
      </c>
      <c r="E629" s="6">
        <v>890.35998500000005</v>
      </c>
      <c r="F629" s="14">
        <f t="shared" si="23"/>
        <v>8.5010981038585953E-2</v>
      </c>
    </row>
    <row r="630" spans="1:6" x14ac:dyDescent="0.25">
      <c r="A630" s="31">
        <v>41290</v>
      </c>
      <c r="B630">
        <v>1472.630005</v>
      </c>
      <c r="C630" s="14">
        <f t="shared" si="22"/>
        <v>4.6608118912762286E-2</v>
      </c>
      <c r="E630" s="6">
        <v>882.30999799999995</v>
      </c>
      <c r="F630" s="14">
        <f t="shared" si="23"/>
        <v>7.3213160324606896E-2</v>
      </c>
    </row>
    <row r="631" spans="1:6" x14ac:dyDescent="0.25">
      <c r="A631" s="31">
        <v>41289</v>
      </c>
      <c r="B631">
        <v>1472.339966</v>
      </c>
      <c r="C631" s="14">
        <f t="shared" si="22"/>
        <v>4.4612835227605396E-2</v>
      </c>
      <c r="E631" s="6">
        <v>884.59997599999997</v>
      </c>
      <c r="F631" s="14">
        <f t="shared" si="23"/>
        <v>7.7729031350814326E-2</v>
      </c>
    </row>
    <row r="632" spans="1:6" x14ac:dyDescent="0.25">
      <c r="A632" s="31">
        <v>41288</v>
      </c>
      <c r="B632">
        <v>1470.6800539999999</v>
      </c>
      <c r="C632" s="14">
        <f t="shared" si="22"/>
        <v>3.8483807087993371E-2</v>
      </c>
      <c r="E632" s="6">
        <v>880.09997599999997</v>
      </c>
      <c r="F632" s="14">
        <f t="shared" si="23"/>
        <v>7.078547085282394E-2</v>
      </c>
    </row>
    <row r="633" spans="1:6" x14ac:dyDescent="0.25">
      <c r="A633" s="31">
        <v>41285</v>
      </c>
      <c r="B633">
        <v>1472.0500489999999</v>
      </c>
      <c r="C633" s="14">
        <f t="shared" si="22"/>
        <v>3.9620113663183965E-2</v>
      </c>
      <c r="E633" s="6">
        <v>880.77002000000005</v>
      </c>
      <c r="F633" s="14">
        <f t="shared" si="23"/>
        <v>6.9934411031082444E-2</v>
      </c>
    </row>
    <row r="634" spans="1:6" x14ac:dyDescent="0.25">
      <c r="A634" s="31">
        <v>41284</v>
      </c>
      <c r="B634">
        <v>1472.119995</v>
      </c>
      <c r="C634" s="14">
        <f t="shared" si="22"/>
        <v>4.4108529230628024E-2</v>
      </c>
      <c r="E634" s="6">
        <v>881.23999000000003</v>
      </c>
      <c r="F634" s="14">
        <f t="shared" si="23"/>
        <v>8.3269809465273514E-2</v>
      </c>
    </row>
    <row r="635" spans="1:6" x14ac:dyDescent="0.25">
      <c r="A635" s="31">
        <v>41283</v>
      </c>
      <c r="B635">
        <v>1461.0200199999999</v>
      </c>
      <c r="C635" s="14">
        <f t="shared" si="22"/>
        <v>4.437651480278948E-2</v>
      </c>
      <c r="E635" s="6">
        <v>879.51000999999997</v>
      </c>
      <c r="F635" s="14">
        <f t="shared" si="23"/>
        <v>8.88528745493955E-2</v>
      </c>
    </row>
    <row r="636" spans="1:6" x14ac:dyDescent="0.25">
      <c r="A636" s="31">
        <v>41282</v>
      </c>
      <c r="B636">
        <v>1457.150024</v>
      </c>
      <c r="C636" s="14">
        <f t="shared" si="22"/>
        <v>3.6166070717649434E-2</v>
      </c>
      <c r="E636" s="6">
        <v>874.70001200000002</v>
      </c>
      <c r="F636" s="14">
        <f t="shared" si="23"/>
        <v>8.1184631253006456E-2</v>
      </c>
    </row>
    <row r="637" spans="1:6" x14ac:dyDescent="0.25">
      <c r="A637" s="31">
        <v>41281</v>
      </c>
      <c r="B637">
        <v>1461.8900149999999</v>
      </c>
      <c r="C637" s="14">
        <f t="shared" si="22"/>
        <v>3.7426810560803547E-2</v>
      </c>
      <c r="E637" s="6">
        <v>875.79998799999998</v>
      </c>
      <c r="F637" s="14">
        <f t="shared" si="23"/>
        <v>8.5012011688946787E-2</v>
      </c>
    </row>
    <row r="638" spans="1:6" x14ac:dyDescent="0.25">
      <c r="A638" s="31">
        <v>41278</v>
      </c>
      <c r="B638">
        <v>1466.469971</v>
      </c>
      <c r="C638" s="14">
        <f t="shared" si="22"/>
        <v>5.4233151281596115E-2</v>
      </c>
      <c r="E638" s="6">
        <v>879.15002400000003</v>
      </c>
      <c r="F638" s="14">
        <f t="shared" si="23"/>
        <v>0.10116738707653394</v>
      </c>
    </row>
    <row r="639" spans="1:6" x14ac:dyDescent="0.25">
      <c r="A639" s="31">
        <v>41277</v>
      </c>
      <c r="B639">
        <v>1459.369995</v>
      </c>
      <c r="C639" s="14">
        <f t="shared" si="22"/>
        <v>5.1563206028037767E-2</v>
      </c>
      <c r="E639" s="6">
        <v>872.59997599999997</v>
      </c>
      <c r="F639" s="14">
        <f t="shared" si="23"/>
        <v>9.9255461884469875E-2</v>
      </c>
    </row>
    <row r="640" spans="1:6" x14ac:dyDescent="0.25">
      <c r="A640" s="31">
        <v>41276</v>
      </c>
      <c r="B640">
        <v>1462.420044</v>
      </c>
      <c r="C640" s="14">
        <f t="shared" si="22"/>
        <v>5.4459999122569158E-2</v>
      </c>
      <c r="E640" s="6">
        <v>873.419983</v>
      </c>
      <c r="F640" s="14">
        <f t="shared" si="23"/>
        <v>0.10132901067089262</v>
      </c>
    </row>
    <row r="641" spans="1:6" x14ac:dyDescent="0.25">
      <c r="A641" s="31">
        <v>41274</v>
      </c>
      <c r="B641">
        <v>1426.1899410000001</v>
      </c>
      <c r="C641" s="14">
        <f t="shared" si="22"/>
        <v>4.8761608197923412E-2</v>
      </c>
      <c r="E641" s="6">
        <v>849.34997599999997</v>
      </c>
      <c r="F641" s="14">
        <f t="shared" si="23"/>
        <v>9.4128335484977343E-2</v>
      </c>
    </row>
    <row r="642" spans="1:6" x14ac:dyDescent="0.25">
      <c r="A642" s="31">
        <v>41271</v>
      </c>
      <c r="B642">
        <v>1402.4300539999999</v>
      </c>
      <c r="C642" s="14">
        <f t="shared" si="22"/>
        <v>3.6280951132659167E-2</v>
      </c>
      <c r="E642" s="6">
        <v>832.09997599999997</v>
      </c>
      <c r="F642" s="14">
        <f t="shared" si="23"/>
        <v>8.1379629915777629E-2</v>
      </c>
    </row>
    <row r="643" spans="1:6" x14ac:dyDescent="0.25">
      <c r="A643" s="31">
        <v>41270</v>
      </c>
      <c r="B643">
        <v>1418.099976</v>
      </c>
      <c r="C643" s="14">
        <f t="shared" si="22"/>
        <v>4.6189928706150019E-2</v>
      </c>
      <c r="E643" s="6">
        <v>837.40002400000003</v>
      </c>
      <c r="F643" s="14">
        <f t="shared" si="23"/>
        <v>8.3031571396302573E-2</v>
      </c>
    </row>
    <row r="644" spans="1:6" x14ac:dyDescent="0.25">
      <c r="A644" s="31">
        <v>41269</v>
      </c>
      <c r="B644">
        <v>1419.829956</v>
      </c>
      <c r="C644" s="14">
        <f t="shared" si="22"/>
        <v>3.2956665947092345E-2</v>
      </c>
      <c r="E644" s="6">
        <v>838.89001499999995</v>
      </c>
      <c r="F644" s="14">
        <f t="shared" si="23"/>
        <v>6.3218469180131187E-2</v>
      </c>
    </row>
    <row r="645" spans="1:6" x14ac:dyDescent="0.25">
      <c r="A645" s="31">
        <v>41267</v>
      </c>
      <c r="B645">
        <v>1426.660034</v>
      </c>
      <c r="C645" s="14">
        <f t="shared" si="22"/>
        <v>3.3789123439429192E-2</v>
      </c>
      <c r="E645" s="6">
        <v>844.73999000000003</v>
      </c>
      <c r="F645" s="14">
        <f t="shared" si="23"/>
        <v>6.4225936501890679E-2</v>
      </c>
    </row>
    <row r="646" spans="1:6" x14ac:dyDescent="0.25">
      <c r="A646" s="31">
        <v>41264</v>
      </c>
      <c r="B646">
        <v>1430.150024</v>
      </c>
      <c r="C646" s="14">
        <f t="shared" si="22"/>
        <v>3.6453273091190175E-2</v>
      </c>
      <c r="E646" s="6">
        <v>847.919983</v>
      </c>
      <c r="F646" s="14">
        <f t="shared" si="23"/>
        <v>6.6539158347232563E-2</v>
      </c>
    </row>
    <row r="647" spans="1:6" x14ac:dyDescent="0.25">
      <c r="A647" s="31">
        <v>41263</v>
      </c>
      <c r="B647">
        <v>1443.6899410000001</v>
      </c>
      <c r="C647" s="14">
        <f t="shared" si="22"/>
        <v>4.8043157958612692E-2</v>
      </c>
      <c r="E647" s="6">
        <v>852.48999000000003</v>
      </c>
      <c r="F647" s="14">
        <f t="shared" si="23"/>
        <v>7.4138429056483046E-2</v>
      </c>
    </row>
    <row r="648" spans="1:6" x14ac:dyDescent="0.25">
      <c r="A648" s="31">
        <v>41262</v>
      </c>
      <c r="B648">
        <v>1435.8100589999999</v>
      </c>
      <c r="C648" s="14">
        <f t="shared" ref="C648:C711" si="24">B648/B677-1</f>
        <v>2.9601391968304469E-2</v>
      </c>
      <c r="E648" s="6">
        <v>847.89001499999995</v>
      </c>
      <c r="F648" s="14">
        <f t="shared" ref="F648:F711" si="25">E648/E677-1</f>
        <v>5.3907912695572158E-2</v>
      </c>
    </row>
    <row r="649" spans="1:6" x14ac:dyDescent="0.25">
      <c r="A649" s="31">
        <v>41261</v>
      </c>
      <c r="B649">
        <v>1446.790039</v>
      </c>
      <c r="C649" s="14">
        <f t="shared" si="24"/>
        <v>1.2881652634627372E-2</v>
      </c>
      <c r="E649" s="6">
        <v>847.69000200000005</v>
      </c>
      <c r="F649" s="14">
        <f t="shared" si="25"/>
        <v>2.6706538684416969E-2</v>
      </c>
    </row>
    <row r="650" spans="1:6" x14ac:dyDescent="0.25">
      <c r="A650" s="31">
        <v>41260</v>
      </c>
      <c r="B650">
        <v>1430.3599850000001</v>
      </c>
      <c r="C650" s="14">
        <f t="shared" si="24"/>
        <v>9.2431698542034813E-3</v>
      </c>
      <c r="E650" s="6">
        <v>835</v>
      </c>
      <c r="F650" s="14">
        <f t="shared" si="25"/>
        <v>1.8864268266361561E-2</v>
      </c>
    </row>
    <row r="651" spans="1:6" x14ac:dyDescent="0.25">
      <c r="A651" s="31">
        <v>41257</v>
      </c>
      <c r="B651">
        <v>1413.579956</v>
      </c>
      <c r="C651" s="14">
        <f t="shared" si="24"/>
        <v>-4.3840688833396424E-4</v>
      </c>
      <c r="E651" s="6">
        <v>823.75</v>
      </c>
      <c r="F651" s="14">
        <f t="shared" si="25"/>
        <v>1.1518112231038158E-2</v>
      </c>
    </row>
    <row r="652" spans="1:6" x14ac:dyDescent="0.25">
      <c r="A652" s="31">
        <v>41256</v>
      </c>
      <c r="B652">
        <v>1419.4499510000001</v>
      </c>
      <c r="C652" s="14">
        <f t="shared" si="24"/>
        <v>-5.7019278601457835E-3</v>
      </c>
      <c r="E652" s="6">
        <v>824.20001200000002</v>
      </c>
      <c r="F652" s="14">
        <f t="shared" si="25"/>
        <v>-4.408967935997099E-3</v>
      </c>
    </row>
    <row r="653" spans="1:6" x14ac:dyDescent="0.25">
      <c r="A653" s="31">
        <v>41255</v>
      </c>
      <c r="B653">
        <v>1428.4799800000001</v>
      </c>
      <c r="C653" s="14">
        <f t="shared" si="24"/>
        <v>1.155672558851073E-2</v>
      </c>
      <c r="E653" s="6">
        <v>829.39001499999995</v>
      </c>
      <c r="F653" s="14">
        <f t="shared" si="25"/>
        <v>1.3020208445280179E-2</v>
      </c>
    </row>
    <row r="654" spans="1:6" x14ac:dyDescent="0.25">
      <c r="A654" s="31">
        <v>41254</v>
      </c>
      <c r="B654">
        <v>1427.839966</v>
      </c>
      <c r="C654" s="14">
        <f t="shared" si="24"/>
        <v>1.1261119923230423E-2</v>
      </c>
      <c r="E654" s="6">
        <v>834.98999000000003</v>
      </c>
      <c r="F654" s="14">
        <f t="shared" si="25"/>
        <v>2.67322348601291E-2</v>
      </c>
    </row>
    <row r="655" spans="1:6" x14ac:dyDescent="0.25">
      <c r="A655" s="31">
        <v>41253</v>
      </c>
      <c r="B655">
        <v>1418.5500489999999</v>
      </c>
      <c r="C655" s="14">
        <f t="shared" si="24"/>
        <v>3.9491837155256615E-3</v>
      </c>
      <c r="E655" s="6">
        <v>826.26000999999997</v>
      </c>
      <c r="F655" s="14">
        <f t="shared" si="25"/>
        <v>1.155701735890502E-2</v>
      </c>
    </row>
    <row r="656" spans="1:6" x14ac:dyDescent="0.25">
      <c r="A656" s="31">
        <v>41250</v>
      </c>
      <c r="B656">
        <v>1418.0699460000001</v>
      </c>
      <c r="C656" s="14">
        <f t="shared" si="24"/>
        <v>6.6157558118900006E-3</v>
      </c>
      <c r="E656" s="6">
        <v>822.27002000000005</v>
      </c>
      <c r="F656" s="14">
        <f t="shared" si="25"/>
        <v>1.059423062218201E-2</v>
      </c>
    </row>
    <row r="657" spans="1:6" x14ac:dyDescent="0.25">
      <c r="A657" s="31">
        <v>41249</v>
      </c>
      <c r="B657">
        <v>1413.9399410000001</v>
      </c>
      <c r="C657" s="14">
        <f t="shared" si="24"/>
        <v>5.8732583366460922E-4</v>
      </c>
      <c r="E657" s="6">
        <v>821.78997800000002</v>
      </c>
      <c r="F657" s="14">
        <f t="shared" si="25"/>
        <v>6.8487698086434623E-3</v>
      </c>
    </row>
    <row r="658" spans="1:6" x14ac:dyDescent="0.25">
      <c r="A658" s="31">
        <v>41248</v>
      </c>
      <c r="B658">
        <v>1409.280029</v>
      </c>
      <c r="C658" s="14">
        <f t="shared" si="24"/>
        <v>-1.7115061809859999E-2</v>
      </c>
      <c r="E658" s="6">
        <v>820.59997599999997</v>
      </c>
      <c r="F658" s="14">
        <f t="shared" si="25"/>
        <v>9.7445519976480099E-5</v>
      </c>
    </row>
    <row r="659" spans="1:6" x14ac:dyDescent="0.25">
      <c r="A659" s="31">
        <v>41247</v>
      </c>
      <c r="B659">
        <v>1407.0500489999999</v>
      </c>
      <c r="C659" s="14">
        <f t="shared" si="24"/>
        <v>-1.823895860011493E-2</v>
      </c>
      <c r="E659" s="6">
        <v>822.11999500000002</v>
      </c>
      <c r="F659" s="14">
        <f t="shared" si="25"/>
        <v>1.3641839220464025E-3</v>
      </c>
    </row>
    <row r="660" spans="1:6" x14ac:dyDescent="0.25">
      <c r="A660" s="31">
        <v>41246</v>
      </c>
      <c r="B660">
        <v>1409.459961</v>
      </c>
      <c r="C660" s="14">
        <f t="shared" si="24"/>
        <v>-3.2854382722665276E-2</v>
      </c>
      <c r="E660" s="6">
        <v>820.79998799999998</v>
      </c>
      <c r="F660" s="14">
        <f t="shared" si="25"/>
        <v>-1.9495421322483164E-2</v>
      </c>
    </row>
    <row r="661" spans="1:6" x14ac:dyDescent="0.25">
      <c r="A661" s="31">
        <v>41243</v>
      </c>
      <c r="B661">
        <v>1416.1800539999999</v>
      </c>
      <c r="C661" s="14">
        <f t="shared" si="24"/>
        <v>-3.0617888137525195E-2</v>
      </c>
      <c r="E661" s="6">
        <v>821.919983</v>
      </c>
      <c r="F661" s="14">
        <f t="shared" si="25"/>
        <v>-2.445050148481942E-2</v>
      </c>
    </row>
    <row r="662" spans="1:6" x14ac:dyDescent="0.25">
      <c r="A662" s="31">
        <v>41242</v>
      </c>
      <c r="B662">
        <v>1415.9499510000001</v>
      </c>
      <c r="C662" s="14">
        <f t="shared" si="24"/>
        <v>-2.6785040979200314E-2</v>
      </c>
      <c r="E662" s="6">
        <v>823.20001200000002</v>
      </c>
      <c r="F662" s="14">
        <f t="shared" si="25"/>
        <v>-1.465095036232178E-2</v>
      </c>
    </row>
    <row r="663" spans="1:6" x14ac:dyDescent="0.25">
      <c r="A663" s="31">
        <v>41241</v>
      </c>
      <c r="B663">
        <v>1409.9300539999999</v>
      </c>
      <c r="C663" s="14">
        <f t="shared" si="24"/>
        <v>-2.0970294970001691E-2</v>
      </c>
      <c r="E663" s="6">
        <v>813.5</v>
      </c>
      <c r="F663" s="14">
        <f t="shared" si="25"/>
        <v>-1.78442416604494E-2</v>
      </c>
    </row>
    <row r="664" spans="1:6" x14ac:dyDescent="0.25">
      <c r="A664" s="31">
        <v>41240</v>
      </c>
      <c r="B664">
        <v>1398.9399410000001</v>
      </c>
      <c r="C664" s="14">
        <f t="shared" si="24"/>
        <v>-2.0754748182236549E-2</v>
      </c>
      <c r="E664" s="6">
        <v>807.73999000000003</v>
      </c>
      <c r="F664" s="14">
        <f t="shared" si="25"/>
        <v>-1.8649280754801212E-2</v>
      </c>
    </row>
    <row r="665" spans="1:6" x14ac:dyDescent="0.25">
      <c r="A665" s="31">
        <v>41239</v>
      </c>
      <c r="B665">
        <v>1406.290039</v>
      </c>
      <c r="C665" s="14">
        <f t="shared" si="24"/>
        <v>-1.8529582947158008E-2</v>
      </c>
      <c r="E665" s="6">
        <v>809.02002000000005</v>
      </c>
      <c r="F665" s="14">
        <f t="shared" si="25"/>
        <v>-2.501868962189735E-2</v>
      </c>
    </row>
    <row r="666" spans="1:6" x14ac:dyDescent="0.25">
      <c r="A666" s="31">
        <v>41236</v>
      </c>
      <c r="B666">
        <v>1409.150024</v>
      </c>
      <c r="C666" s="14">
        <f t="shared" si="24"/>
        <v>-1.6341398640096982E-2</v>
      </c>
      <c r="E666" s="6">
        <v>807.17999299999997</v>
      </c>
      <c r="F666" s="14">
        <f t="shared" si="25"/>
        <v>-2.3671009374055085E-2</v>
      </c>
    </row>
    <row r="667" spans="1:6" x14ac:dyDescent="0.25">
      <c r="A667" s="31">
        <v>41234</v>
      </c>
      <c r="B667">
        <v>1391.030029</v>
      </c>
      <c r="C667" s="14">
        <f t="shared" si="24"/>
        <v>-3.4998717776156707E-2</v>
      </c>
      <c r="E667" s="6">
        <v>798.38000499999998</v>
      </c>
      <c r="F667" s="14">
        <f t="shared" si="25"/>
        <v>-3.5679749983761444E-2</v>
      </c>
    </row>
    <row r="668" spans="1:6" x14ac:dyDescent="0.25">
      <c r="A668" s="31">
        <v>41233</v>
      </c>
      <c r="B668">
        <v>1387.8100589999999</v>
      </c>
      <c r="C668" s="14">
        <f t="shared" si="24"/>
        <v>-4.6755189827612287E-2</v>
      </c>
      <c r="E668" s="6">
        <v>793.80999799999995</v>
      </c>
      <c r="F668" s="14">
        <f t="shared" si="25"/>
        <v>-5.3195902286816033E-2</v>
      </c>
    </row>
    <row r="669" spans="1:6" x14ac:dyDescent="0.25">
      <c r="A669" s="31">
        <v>41232</v>
      </c>
      <c r="B669">
        <v>1386.8900149999999</v>
      </c>
      <c r="C669" s="14">
        <f t="shared" si="24"/>
        <v>-5.0680071093944346E-2</v>
      </c>
      <c r="E669" s="6">
        <v>793.05999799999995</v>
      </c>
      <c r="F669" s="14">
        <f t="shared" si="25"/>
        <v>-5.9084531103941407E-2</v>
      </c>
    </row>
    <row r="670" spans="1:6" x14ac:dyDescent="0.25">
      <c r="A670" s="31">
        <v>41229</v>
      </c>
      <c r="B670">
        <v>1359.880005</v>
      </c>
      <c r="C670" s="14">
        <f t="shared" si="24"/>
        <v>-6.9467645636223208E-2</v>
      </c>
      <c r="E670" s="6">
        <v>776.28002900000001</v>
      </c>
      <c r="F670" s="14">
        <f t="shared" si="25"/>
        <v>-8.094476180349941E-2</v>
      </c>
    </row>
    <row r="671" spans="1:6" x14ac:dyDescent="0.25">
      <c r="A671" s="31">
        <v>41228</v>
      </c>
      <c r="B671">
        <v>1353.329956</v>
      </c>
      <c r="C671" s="14">
        <f t="shared" si="24"/>
        <v>-6.7305794439009192E-2</v>
      </c>
      <c r="E671" s="6">
        <v>769.47997999999995</v>
      </c>
      <c r="F671" s="14">
        <f t="shared" si="25"/>
        <v>-8.2620051269723382E-2</v>
      </c>
    </row>
    <row r="672" spans="1:6" x14ac:dyDescent="0.25">
      <c r="A672" s="31">
        <v>41227</v>
      </c>
      <c r="B672">
        <v>1355.48999</v>
      </c>
      <c r="C672" s="14">
        <f t="shared" si="24"/>
        <v>-6.2431270966626262E-2</v>
      </c>
      <c r="E672" s="6">
        <v>773.20001200000002</v>
      </c>
      <c r="F672" s="14">
        <f t="shared" si="25"/>
        <v>-8.0082327633432926E-2</v>
      </c>
    </row>
    <row r="673" spans="1:6" x14ac:dyDescent="0.25">
      <c r="A673" s="31">
        <v>41226</v>
      </c>
      <c r="B673">
        <v>1374.530029</v>
      </c>
      <c r="C673" s="14">
        <f t="shared" si="24"/>
        <v>-4.8432292009167877E-2</v>
      </c>
      <c r="E673" s="6">
        <v>789.01000999999997</v>
      </c>
      <c r="F673" s="14">
        <f t="shared" si="25"/>
        <v>-6.104888448560386E-2</v>
      </c>
    </row>
    <row r="674" spans="1:6" x14ac:dyDescent="0.25">
      <c r="A674" s="31">
        <v>41225</v>
      </c>
      <c r="B674">
        <v>1380.030029</v>
      </c>
      <c r="C674" s="14">
        <f t="shared" si="24"/>
        <v>-4.2091535985321005E-2</v>
      </c>
      <c r="E674" s="6">
        <v>793.76000999999997</v>
      </c>
      <c r="F674" s="14">
        <f t="shared" si="25"/>
        <v>-5.2170280463259555E-2</v>
      </c>
    </row>
    <row r="675" spans="1:6" x14ac:dyDescent="0.25">
      <c r="A675" s="31">
        <v>41222</v>
      </c>
      <c r="B675">
        <v>1379.849976</v>
      </c>
      <c r="C675" s="14">
        <f t="shared" si="24"/>
        <v>-4.650523227300174E-2</v>
      </c>
      <c r="E675" s="6">
        <v>795.02002000000005</v>
      </c>
      <c r="F675" s="14">
        <f t="shared" si="25"/>
        <v>-5.7519452859885689E-2</v>
      </c>
    </row>
    <row r="676" spans="1:6" x14ac:dyDescent="0.25">
      <c r="A676" s="31">
        <v>41221</v>
      </c>
      <c r="B676">
        <v>1377.51001</v>
      </c>
      <c r="C676" s="14">
        <f t="shared" si="24"/>
        <v>-3.8937528327677495E-2</v>
      </c>
      <c r="E676" s="6">
        <v>793.65002400000003</v>
      </c>
      <c r="F676" s="14">
        <f t="shared" si="25"/>
        <v>-4.8301379418068224E-2</v>
      </c>
    </row>
    <row r="677" spans="1:6" x14ac:dyDescent="0.25">
      <c r="A677" s="31">
        <v>41220</v>
      </c>
      <c r="B677">
        <v>1394.530029</v>
      </c>
      <c r="C677" s="14">
        <f t="shared" si="24"/>
        <v>-3.2644467643304864E-2</v>
      </c>
      <c r="E677" s="6">
        <v>804.52002000000005</v>
      </c>
      <c r="F677" s="14">
        <f t="shared" si="25"/>
        <v>-4.1233643824683197E-2</v>
      </c>
    </row>
    <row r="678" spans="1:6" x14ac:dyDescent="0.25">
      <c r="A678" s="31">
        <v>41219</v>
      </c>
      <c r="B678">
        <v>1428.3900149999999</v>
      </c>
      <c r="C678" s="14">
        <f t="shared" si="24"/>
        <v>-1.9562217948209337E-2</v>
      </c>
      <c r="E678" s="6">
        <v>825.64001499999995</v>
      </c>
      <c r="F678" s="14">
        <f t="shared" si="25"/>
        <v>-3.0665909051071805E-2</v>
      </c>
    </row>
    <row r="679" spans="1:6" x14ac:dyDescent="0.25">
      <c r="A679" s="31">
        <v>41218</v>
      </c>
      <c r="B679">
        <v>1417.26001</v>
      </c>
      <c r="C679" s="14">
        <f t="shared" si="24"/>
        <v>-2.9373703588693734E-2</v>
      </c>
      <c r="E679" s="6">
        <v>819.53997800000002</v>
      </c>
      <c r="F679" s="14">
        <f t="shared" si="25"/>
        <v>-4.2045132820830444E-2</v>
      </c>
    </row>
    <row r="680" spans="1:6" x14ac:dyDescent="0.25">
      <c r="A680" s="31">
        <v>41215</v>
      </c>
      <c r="B680">
        <v>1414.1999510000001</v>
      </c>
      <c r="C680" s="14">
        <f t="shared" si="24"/>
        <v>-3.1542368266319842E-2</v>
      </c>
      <c r="E680" s="6">
        <v>814.36999500000002</v>
      </c>
      <c r="F680" s="14">
        <f t="shared" si="25"/>
        <v>-4.3616651083173918E-2</v>
      </c>
    </row>
    <row r="681" spans="1:6" x14ac:dyDescent="0.25">
      <c r="A681" s="31">
        <v>41214</v>
      </c>
      <c r="B681">
        <v>1427.589966</v>
      </c>
      <c r="C681" s="14">
        <f t="shared" si="24"/>
        <v>-2.2901394119182572E-2</v>
      </c>
      <c r="E681" s="6">
        <v>827.84997599999997</v>
      </c>
      <c r="F681" s="14">
        <f t="shared" si="25"/>
        <v>-3.2975937341614192E-2</v>
      </c>
    </row>
    <row r="682" spans="1:6" x14ac:dyDescent="0.25">
      <c r="A682" s="31">
        <v>41213</v>
      </c>
      <c r="B682">
        <v>1412.160034</v>
      </c>
      <c r="C682" s="14">
        <f t="shared" si="24"/>
        <v>-3.23163622406899E-2</v>
      </c>
      <c r="E682" s="6">
        <v>818.72997999999995</v>
      </c>
      <c r="F682" s="14">
        <f t="shared" si="25"/>
        <v>-4.4577752339215904E-2</v>
      </c>
    </row>
    <row r="683" spans="1:6" x14ac:dyDescent="0.25">
      <c r="A683" s="31">
        <v>41208</v>
      </c>
      <c r="B683">
        <v>1411.9399410000001</v>
      </c>
      <c r="C683" s="14">
        <f t="shared" si="24"/>
        <v>-3.3705405860031123E-2</v>
      </c>
      <c r="E683" s="6">
        <v>813.25</v>
      </c>
      <c r="F683" s="14">
        <f t="shared" si="25"/>
        <v>-5.314940356783604E-2</v>
      </c>
    </row>
    <row r="684" spans="1:6" x14ac:dyDescent="0.25">
      <c r="A684" s="31">
        <v>41207</v>
      </c>
      <c r="B684">
        <v>1412.969971</v>
      </c>
      <c r="C684" s="14">
        <f t="shared" si="24"/>
        <v>-3.6022055492716309E-2</v>
      </c>
      <c r="E684" s="6">
        <v>816.82000700000003</v>
      </c>
      <c r="F684" s="14">
        <f t="shared" si="25"/>
        <v>-5.5371810264297716E-2</v>
      </c>
    </row>
    <row r="685" spans="1:6" x14ac:dyDescent="0.25">
      <c r="A685" s="31">
        <v>41206</v>
      </c>
      <c r="B685">
        <v>1408.75</v>
      </c>
      <c r="C685" s="14">
        <f t="shared" si="24"/>
        <v>-3.509612418644048E-2</v>
      </c>
      <c r="E685" s="6">
        <v>813.65002400000003</v>
      </c>
      <c r="F685" s="14">
        <f t="shared" si="25"/>
        <v>-4.9607498070407763E-2</v>
      </c>
    </row>
    <row r="686" spans="1:6" x14ac:dyDescent="0.25">
      <c r="A686" s="31">
        <v>41205</v>
      </c>
      <c r="B686">
        <v>1413.1099850000001</v>
      </c>
      <c r="C686" s="14">
        <f t="shared" si="24"/>
        <v>-1.6323768611751333E-2</v>
      </c>
      <c r="E686" s="6">
        <v>816.20001200000002</v>
      </c>
      <c r="F686" s="14">
        <f t="shared" si="25"/>
        <v>-3.421997251408071E-2</v>
      </c>
    </row>
    <row r="687" spans="1:6" x14ac:dyDescent="0.25">
      <c r="A687" s="31">
        <v>41204</v>
      </c>
      <c r="B687">
        <v>1433.8199460000001</v>
      </c>
      <c r="C687" s="14">
        <f t="shared" si="24"/>
        <v>1.8128783539173021E-4</v>
      </c>
      <c r="E687" s="6">
        <v>820.52002000000005</v>
      </c>
      <c r="F687" s="14">
        <f t="shared" si="25"/>
        <v>-2.5418048546307026E-2</v>
      </c>
    </row>
    <row r="688" spans="1:6" x14ac:dyDescent="0.25">
      <c r="A688" s="31">
        <v>41201</v>
      </c>
      <c r="B688">
        <v>1433.1899410000001</v>
      </c>
      <c r="C688" s="14">
        <f t="shared" si="24"/>
        <v>2.8759657447745557E-3</v>
      </c>
      <c r="E688" s="6">
        <v>821</v>
      </c>
      <c r="F688" s="14">
        <f t="shared" si="25"/>
        <v>-2.1885455888853933E-2</v>
      </c>
    </row>
    <row r="689" spans="1:6" x14ac:dyDescent="0.25">
      <c r="A689" s="31">
        <v>41200</v>
      </c>
      <c r="B689">
        <v>1457.339966</v>
      </c>
      <c r="C689" s="14">
        <f t="shared" si="24"/>
        <v>1.3505564569485928E-2</v>
      </c>
      <c r="E689" s="6">
        <v>837.11999500000002</v>
      </c>
      <c r="F689" s="14">
        <f t="shared" si="25"/>
        <v>-6.1144584013568259E-3</v>
      </c>
    </row>
    <row r="690" spans="1:6" x14ac:dyDescent="0.25">
      <c r="A690" s="31">
        <v>41199</v>
      </c>
      <c r="B690">
        <v>1460.910034</v>
      </c>
      <c r="C690" s="14">
        <f t="shared" si="24"/>
        <v>2.010309129159249E-2</v>
      </c>
      <c r="E690" s="6">
        <v>842.52002000000005</v>
      </c>
      <c r="F690" s="14">
        <f t="shared" si="25"/>
        <v>5.4537954944262612E-3</v>
      </c>
    </row>
    <row r="691" spans="1:6" x14ac:dyDescent="0.25">
      <c r="A691" s="31">
        <v>41198</v>
      </c>
      <c r="B691">
        <v>1454.920044</v>
      </c>
      <c r="C691" s="14">
        <f t="shared" si="24"/>
        <v>3.6681372316736516E-2</v>
      </c>
      <c r="E691" s="6">
        <v>835.44000200000005</v>
      </c>
      <c r="F691" s="14">
        <f t="shared" si="25"/>
        <v>1.7303340533184164E-2</v>
      </c>
    </row>
    <row r="692" spans="1:6" x14ac:dyDescent="0.25">
      <c r="A692" s="31">
        <v>41197</v>
      </c>
      <c r="B692">
        <v>1440.130005</v>
      </c>
      <c r="C692" s="14">
        <f t="shared" si="24"/>
        <v>2.5047379587594731E-2</v>
      </c>
      <c r="E692" s="6">
        <v>828.28002900000001</v>
      </c>
      <c r="F692" s="14">
        <f t="shared" si="25"/>
        <v>7.4683312914771705E-3</v>
      </c>
    </row>
    <row r="693" spans="1:6" x14ac:dyDescent="0.25">
      <c r="A693" s="31">
        <v>41194</v>
      </c>
      <c r="B693">
        <v>1428.589966</v>
      </c>
      <c r="C693" s="14">
        <f t="shared" si="24"/>
        <v>1.5647891117822832E-2</v>
      </c>
      <c r="E693" s="6">
        <v>823.09002699999996</v>
      </c>
      <c r="F693" s="14">
        <f t="shared" si="25"/>
        <v>1.354529625321943E-2</v>
      </c>
    </row>
    <row r="694" spans="1:6" x14ac:dyDescent="0.25">
      <c r="A694" s="31">
        <v>41193</v>
      </c>
      <c r="B694">
        <v>1432.839966</v>
      </c>
      <c r="C694" s="14">
        <f t="shared" si="24"/>
        <v>2.3837415666353445E-2</v>
      </c>
      <c r="E694" s="6">
        <v>829.78002900000001</v>
      </c>
      <c r="F694" s="14">
        <f t="shared" si="25"/>
        <v>2.614267610786003E-2</v>
      </c>
    </row>
    <row r="695" spans="1:6" x14ac:dyDescent="0.25">
      <c r="A695" s="31">
        <v>41192</v>
      </c>
      <c r="B695">
        <v>1432.5600589999999</v>
      </c>
      <c r="C695" s="14">
        <f t="shared" si="24"/>
        <v>1.5647093674163504E-2</v>
      </c>
      <c r="E695" s="6">
        <v>826.75</v>
      </c>
      <c r="F695" s="14">
        <f t="shared" si="25"/>
        <v>1.089451812805442E-2</v>
      </c>
    </row>
    <row r="696" spans="1:6" x14ac:dyDescent="0.25">
      <c r="A696" s="31">
        <v>41191</v>
      </c>
      <c r="B696">
        <v>1441.4799800000001</v>
      </c>
      <c r="C696" s="14">
        <f t="shared" si="24"/>
        <v>2.2833981324867025E-2</v>
      </c>
      <c r="E696" s="6">
        <v>827.919983</v>
      </c>
      <c r="F696" s="14">
        <f t="shared" si="25"/>
        <v>1.6750937655625631E-2</v>
      </c>
    </row>
    <row r="697" spans="1:6" x14ac:dyDescent="0.25">
      <c r="A697" s="31">
        <v>41190</v>
      </c>
      <c r="B697">
        <v>1455.880005</v>
      </c>
      <c r="C697" s="14">
        <f t="shared" si="24"/>
        <v>3.2216943578457391E-2</v>
      </c>
      <c r="E697" s="6">
        <v>838.40997300000004</v>
      </c>
      <c r="F697" s="14">
        <f t="shared" si="25"/>
        <v>3.4563114721724242E-2</v>
      </c>
    </row>
    <row r="698" spans="1:6" x14ac:dyDescent="0.25">
      <c r="A698" s="31">
        <v>41187</v>
      </c>
      <c r="B698">
        <v>1460.9300539999999</v>
      </c>
      <c r="C698" s="14">
        <f t="shared" si="24"/>
        <v>3.5290900784155532E-2</v>
      </c>
      <c r="E698" s="6">
        <v>842.85998500000005</v>
      </c>
      <c r="F698" s="14">
        <f t="shared" si="25"/>
        <v>4.160948963380795E-2</v>
      </c>
    </row>
    <row r="699" spans="1:6" x14ac:dyDescent="0.25">
      <c r="A699" s="31">
        <v>41186</v>
      </c>
      <c r="B699">
        <v>1461.400024</v>
      </c>
      <c r="C699" s="14">
        <f t="shared" si="24"/>
        <v>4.2308619951485937E-2</v>
      </c>
      <c r="E699" s="6">
        <v>844.65002400000003</v>
      </c>
      <c r="F699" s="14">
        <f t="shared" si="25"/>
        <v>4.7952883374689836E-2</v>
      </c>
    </row>
    <row r="700" spans="1:6" x14ac:dyDescent="0.25">
      <c r="A700" s="31">
        <v>41185</v>
      </c>
      <c r="B700">
        <v>1450.98999</v>
      </c>
      <c r="C700" s="14">
        <f t="shared" si="24"/>
        <v>2.6530078221494779E-2</v>
      </c>
      <c r="E700" s="6">
        <v>838.78002900000001</v>
      </c>
      <c r="F700" s="14">
        <f t="shared" si="25"/>
        <v>3.2268424565000675E-2</v>
      </c>
    </row>
    <row r="701" spans="1:6" x14ac:dyDescent="0.25">
      <c r="A701" s="31">
        <v>41184</v>
      </c>
      <c r="B701">
        <v>1445.75</v>
      </c>
      <c r="C701" s="14">
        <f t="shared" si="24"/>
        <v>2.305451926208546E-2</v>
      </c>
      <c r="E701" s="6">
        <v>840.51000999999997</v>
      </c>
      <c r="F701" s="14">
        <f t="shared" si="25"/>
        <v>3.0845302029385069E-2</v>
      </c>
    </row>
    <row r="702" spans="1:6" x14ac:dyDescent="0.25">
      <c r="A702" s="31">
        <v>41183</v>
      </c>
      <c r="B702">
        <v>1444.48999</v>
      </c>
      <c r="C702" s="14">
        <f t="shared" si="24"/>
        <v>1.8587848016092146E-2</v>
      </c>
      <c r="E702" s="6">
        <v>840.30999799999995</v>
      </c>
      <c r="F702" s="14">
        <f t="shared" si="25"/>
        <v>2.9148433832427934E-2</v>
      </c>
    </row>
    <row r="703" spans="1:6" x14ac:dyDescent="0.25">
      <c r="A703" s="31">
        <v>41180</v>
      </c>
      <c r="B703">
        <v>1440.670044</v>
      </c>
      <c r="C703" s="14">
        <f t="shared" si="24"/>
        <v>1.5872686763361399E-2</v>
      </c>
      <c r="E703" s="6">
        <v>837.45001200000002</v>
      </c>
      <c r="F703" s="14">
        <f t="shared" si="25"/>
        <v>2.141750317571578E-2</v>
      </c>
    </row>
    <row r="704" spans="1:6" x14ac:dyDescent="0.25">
      <c r="A704" s="31">
        <v>41179</v>
      </c>
      <c r="B704">
        <v>1447.150024</v>
      </c>
      <c r="C704" s="14">
        <f t="shared" si="24"/>
        <v>2.2352377430379322E-2</v>
      </c>
      <c r="E704" s="6">
        <v>843.53997800000002</v>
      </c>
      <c r="F704" s="14">
        <f t="shared" si="25"/>
        <v>3.7462439567002681E-2</v>
      </c>
    </row>
    <row r="705" spans="1:6" x14ac:dyDescent="0.25">
      <c r="A705" s="31">
        <v>41178</v>
      </c>
      <c r="B705">
        <v>1433.3199460000001</v>
      </c>
      <c r="C705" s="14">
        <f t="shared" si="24"/>
        <v>1.9771841530680012E-2</v>
      </c>
      <c r="E705" s="6">
        <v>833.92999299999997</v>
      </c>
      <c r="F705" s="14">
        <f t="shared" si="25"/>
        <v>3.6891033535286777E-2</v>
      </c>
    </row>
    <row r="706" spans="1:6" x14ac:dyDescent="0.25">
      <c r="A706" s="31">
        <v>41177</v>
      </c>
      <c r="B706">
        <v>1441.589966</v>
      </c>
      <c r="C706" s="14">
        <f t="shared" si="24"/>
        <v>2.6824635524185458E-2</v>
      </c>
      <c r="E706" s="6">
        <v>839.11999500000002</v>
      </c>
      <c r="F706" s="14">
        <f t="shared" si="25"/>
        <v>5.3006713350776113E-2</v>
      </c>
    </row>
    <row r="707" spans="1:6" x14ac:dyDescent="0.25">
      <c r="A707" s="31">
        <v>41176</v>
      </c>
      <c r="B707">
        <v>1456.8900149999999</v>
      </c>
      <c r="C707" s="14">
        <f t="shared" si="24"/>
        <v>3.758966930215224E-2</v>
      </c>
      <c r="E707" s="6">
        <v>851.76000999999997</v>
      </c>
      <c r="F707" s="14">
        <f t="shared" si="25"/>
        <v>6.5379205060466017E-2</v>
      </c>
    </row>
    <row r="708" spans="1:6" x14ac:dyDescent="0.25">
      <c r="A708" s="31">
        <v>41173</v>
      </c>
      <c r="B708">
        <v>1460.150024</v>
      </c>
      <c r="C708" s="14">
        <f t="shared" si="24"/>
        <v>3.8609565033074E-2</v>
      </c>
      <c r="E708" s="6">
        <v>855.51000999999997</v>
      </c>
      <c r="F708" s="14">
        <f t="shared" si="25"/>
        <v>6.7319596791011405E-2</v>
      </c>
    </row>
    <row r="709" spans="1:6" x14ac:dyDescent="0.25">
      <c r="A709" s="31">
        <v>41172</v>
      </c>
      <c r="B709">
        <v>1460.26001</v>
      </c>
      <c r="C709" s="14">
        <f t="shared" si="24"/>
        <v>4.0960906040002687E-2</v>
      </c>
      <c r="E709" s="6">
        <v>851.51000999999997</v>
      </c>
      <c r="F709" s="14">
        <f t="shared" si="25"/>
        <v>6.0543012264251628E-2</v>
      </c>
    </row>
    <row r="710" spans="1:6" x14ac:dyDescent="0.25">
      <c r="A710" s="31">
        <v>41171</v>
      </c>
      <c r="B710">
        <v>1461.0500489999999</v>
      </c>
      <c r="C710" s="14">
        <f t="shared" si="24"/>
        <v>4.1954956580774638E-2</v>
      </c>
      <c r="E710" s="6">
        <v>856.080017</v>
      </c>
      <c r="F710" s="14">
        <f t="shared" si="25"/>
        <v>6.988608014262665E-2</v>
      </c>
    </row>
    <row r="711" spans="1:6" x14ac:dyDescent="0.25">
      <c r="A711" s="31">
        <v>41170</v>
      </c>
      <c r="B711">
        <v>1459.3199460000001</v>
      </c>
      <c r="C711" s="14">
        <f t="shared" si="24"/>
        <v>4.1367232306571244E-2</v>
      </c>
      <c r="E711" s="6">
        <v>856.92999299999997</v>
      </c>
      <c r="F711" s="14">
        <f t="shared" si="25"/>
        <v>6.9371258301065719E-2</v>
      </c>
    </row>
    <row r="712" spans="1:6" x14ac:dyDescent="0.25">
      <c r="A712" s="31">
        <v>41169</v>
      </c>
      <c r="B712">
        <v>1461.1899410000001</v>
      </c>
      <c r="C712" s="14">
        <f t="shared" ref="C712:C775" si="26">B712/B741-1</f>
        <v>4.8026481972507806E-2</v>
      </c>
      <c r="E712" s="6">
        <v>858.90002400000003</v>
      </c>
      <c r="F712" s="14">
        <f t="shared" ref="F712:F775" si="27">E712/E741-1</f>
        <v>8.1261471580884148E-2</v>
      </c>
    </row>
    <row r="713" spans="1:6" x14ac:dyDescent="0.25">
      <c r="A713" s="31">
        <v>41166</v>
      </c>
      <c r="B713">
        <v>1465.7700199999999</v>
      </c>
      <c r="C713" s="14">
        <f t="shared" si="26"/>
        <v>5.3760293415195504E-2</v>
      </c>
      <c r="E713" s="6">
        <v>864.70001200000002</v>
      </c>
      <c r="F713" s="14">
        <f t="shared" si="27"/>
        <v>9.6667047906530357E-2</v>
      </c>
    </row>
    <row r="714" spans="1:6" x14ac:dyDescent="0.25">
      <c r="A714" s="31">
        <v>41165</v>
      </c>
      <c r="B714">
        <v>1459.98999</v>
      </c>
      <c r="C714" s="14">
        <f t="shared" si="26"/>
        <v>6.9589736263736324E-2</v>
      </c>
      <c r="E714" s="6">
        <v>856.11999500000002</v>
      </c>
      <c r="F714" s="14">
        <f t="shared" si="27"/>
        <v>0.11386940116167787</v>
      </c>
    </row>
    <row r="715" spans="1:6" x14ac:dyDescent="0.25">
      <c r="A715" s="31">
        <v>41164</v>
      </c>
      <c r="B715">
        <v>1436.5600589999999</v>
      </c>
      <c r="C715" s="14">
        <f t="shared" si="26"/>
        <v>4.4527902891331905E-2</v>
      </c>
      <c r="E715" s="6">
        <v>845.11999500000002</v>
      </c>
      <c r="F715" s="14">
        <f t="shared" si="27"/>
        <v>9.5950085614941116E-2</v>
      </c>
    </row>
    <row r="716" spans="1:6" x14ac:dyDescent="0.25">
      <c r="A716" s="31">
        <v>41163</v>
      </c>
      <c r="B716">
        <v>1433.5600589999999</v>
      </c>
      <c r="C716" s="14">
        <f t="shared" si="26"/>
        <v>3.9323808197869514E-2</v>
      </c>
      <c r="E716" s="6">
        <v>841.919983</v>
      </c>
      <c r="F716" s="14">
        <f t="shared" si="27"/>
        <v>6.9865530866735526E-2</v>
      </c>
    </row>
    <row r="717" spans="1:6" x14ac:dyDescent="0.25">
      <c r="A717" s="31">
        <v>41162</v>
      </c>
      <c r="B717">
        <v>1429.079956</v>
      </c>
      <c r="C717" s="14">
        <f t="shared" si="26"/>
        <v>3.1603194579833627E-2</v>
      </c>
      <c r="E717" s="6">
        <v>839.36999500000002</v>
      </c>
      <c r="F717" s="14">
        <f t="shared" si="27"/>
        <v>6.0372895946917193E-2</v>
      </c>
    </row>
    <row r="718" spans="1:6" x14ac:dyDescent="0.25">
      <c r="A718" s="31">
        <v>41159</v>
      </c>
      <c r="B718">
        <v>1437.920044</v>
      </c>
      <c r="C718" s="14">
        <f t="shared" si="26"/>
        <v>3.7482827252395046E-2</v>
      </c>
      <c r="E718" s="6">
        <v>842.27002000000005</v>
      </c>
      <c r="F718" s="14">
        <f t="shared" si="27"/>
        <v>5.8128165829145706E-2</v>
      </c>
    </row>
    <row r="719" spans="1:6" x14ac:dyDescent="0.25">
      <c r="A719" s="31">
        <v>41158</v>
      </c>
      <c r="B719">
        <v>1432.119995</v>
      </c>
      <c r="C719" s="14">
        <f t="shared" si="26"/>
        <v>5.301390710410292E-2</v>
      </c>
      <c r="E719" s="6">
        <v>837.95001200000002</v>
      </c>
      <c r="F719" s="14">
        <f t="shared" si="27"/>
        <v>7.8290111019484465E-2</v>
      </c>
    </row>
    <row r="720" spans="1:6" x14ac:dyDescent="0.25">
      <c r="A720" s="31">
        <v>41157</v>
      </c>
      <c r="B720">
        <v>1403.4399410000001</v>
      </c>
      <c r="C720" s="14">
        <f t="shared" si="26"/>
        <v>4.8995003524262115E-2</v>
      </c>
      <c r="E720" s="6">
        <v>821.22997999999995</v>
      </c>
      <c r="F720" s="14">
        <f t="shared" si="27"/>
        <v>6.7489025405854663E-2</v>
      </c>
    </row>
    <row r="721" spans="1:6" x14ac:dyDescent="0.25">
      <c r="A721" s="31">
        <v>41156</v>
      </c>
      <c r="B721">
        <v>1404.9399410000001</v>
      </c>
      <c r="C721" s="14">
        <f t="shared" si="26"/>
        <v>4.9786580883795173E-2</v>
      </c>
      <c r="E721" s="6">
        <v>822.14001499999995</v>
      </c>
      <c r="F721" s="14">
        <f t="shared" si="27"/>
        <v>7.0843393031585711E-2</v>
      </c>
    </row>
    <row r="722" spans="1:6" x14ac:dyDescent="0.25">
      <c r="A722" s="31">
        <v>41152</v>
      </c>
      <c r="B722">
        <v>1406.579956</v>
      </c>
      <c r="C722" s="14">
        <f t="shared" si="26"/>
        <v>4.1509888909310844E-2</v>
      </c>
      <c r="E722" s="6">
        <v>812.09002699999996</v>
      </c>
      <c r="F722" s="14">
        <f t="shared" si="27"/>
        <v>4.2611377554662822E-2</v>
      </c>
    </row>
    <row r="723" spans="1:6" x14ac:dyDescent="0.25">
      <c r="A723" s="31">
        <v>41151</v>
      </c>
      <c r="B723">
        <v>1399.4799800000001</v>
      </c>
      <c r="C723" s="14">
        <f t="shared" si="26"/>
        <v>2.702063983774261E-2</v>
      </c>
      <c r="E723" s="6">
        <v>808.64001499999995</v>
      </c>
      <c r="F723" s="14">
        <f t="shared" si="27"/>
        <v>2.1603503897815735E-2</v>
      </c>
    </row>
    <row r="724" spans="1:6" x14ac:dyDescent="0.25">
      <c r="A724" s="31">
        <v>41150</v>
      </c>
      <c r="B724">
        <v>1410.48999</v>
      </c>
      <c r="C724" s="14">
        <f t="shared" si="26"/>
        <v>2.4685603267062373E-2</v>
      </c>
      <c r="E724" s="6">
        <v>817.84002699999996</v>
      </c>
      <c r="F724" s="14">
        <f t="shared" si="27"/>
        <v>1.9534567899681665E-2</v>
      </c>
    </row>
    <row r="725" spans="1:6" x14ac:dyDescent="0.25">
      <c r="A725" s="31">
        <v>41149</v>
      </c>
      <c r="B725">
        <v>1409.3000489999999</v>
      </c>
      <c r="C725" s="14">
        <f t="shared" si="26"/>
        <v>2.6602965681692625E-2</v>
      </c>
      <c r="E725" s="6">
        <v>814.28002900000001</v>
      </c>
      <c r="F725" s="14">
        <f t="shared" si="27"/>
        <v>1.1452601076820779E-2</v>
      </c>
    </row>
    <row r="726" spans="1:6" x14ac:dyDescent="0.25">
      <c r="A726" s="31">
        <v>41148</v>
      </c>
      <c r="B726">
        <v>1410.4399410000001</v>
      </c>
      <c r="C726" s="14">
        <f t="shared" si="26"/>
        <v>3.429707736543941E-2</v>
      </c>
      <c r="E726" s="6">
        <v>810.40002400000003</v>
      </c>
      <c r="F726" s="14">
        <f t="shared" si="27"/>
        <v>1.3696931434907578E-2</v>
      </c>
    </row>
    <row r="727" spans="1:6" x14ac:dyDescent="0.25">
      <c r="A727" s="31">
        <v>41145</v>
      </c>
      <c r="B727">
        <v>1411.130005</v>
      </c>
      <c r="C727" s="14">
        <f t="shared" si="26"/>
        <v>4.2470663812343101E-2</v>
      </c>
      <c r="E727" s="6">
        <v>809.19000200000005</v>
      </c>
      <c r="F727" s="14">
        <f t="shared" si="27"/>
        <v>1.5728202024278159E-2</v>
      </c>
    </row>
    <row r="728" spans="1:6" x14ac:dyDescent="0.25">
      <c r="A728" s="31">
        <v>41144</v>
      </c>
      <c r="B728">
        <v>1402.079956</v>
      </c>
      <c r="C728" s="14">
        <f t="shared" si="26"/>
        <v>3.3387819714141731E-2</v>
      </c>
      <c r="E728" s="6">
        <v>806</v>
      </c>
      <c r="F728" s="14">
        <f t="shared" si="27"/>
        <v>6.2547722974664044E-3</v>
      </c>
    </row>
    <row r="729" spans="1:6" x14ac:dyDescent="0.25">
      <c r="A729" s="31">
        <v>41143</v>
      </c>
      <c r="B729">
        <v>1413.48999</v>
      </c>
      <c r="C729" s="14">
        <f t="shared" si="26"/>
        <v>5.8984371280347281E-2</v>
      </c>
      <c r="E729" s="6">
        <v>812.55999799999995</v>
      </c>
      <c r="F729" s="14">
        <f t="shared" si="27"/>
        <v>2.9051953022035448E-2</v>
      </c>
    </row>
    <row r="730" spans="1:6" x14ac:dyDescent="0.25">
      <c r="A730" s="31">
        <v>41142</v>
      </c>
      <c r="B730">
        <v>1413.170044</v>
      </c>
      <c r="C730" s="14">
        <f t="shared" si="26"/>
        <v>5.3464605926248243E-2</v>
      </c>
      <c r="E730" s="6">
        <v>815.35998500000005</v>
      </c>
      <c r="F730" s="14">
        <f t="shared" si="27"/>
        <v>2.9157062969769276E-2</v>
      </c>
    </row>
    <row r="731" spans="1:6" x14ac:dyDescent="0.25">
      <c r="A731" s="31">
        <v>41141</v>
      </c>
      <c r="B731">
        <v>1418.130005</v>
      </c>
      <c r="C731" s="14">
        <f t="shared" si="26"/>
        <v>5.714629149905881E-2</v>
      </c>
      <c r="E731" s="6">
        <v>816.51000999999997</v>
      </c>
      <c r="F731" s="14">
        <f t="shared" si="27"/>
        <v>2.6837063088685387E-2</v>
      </c>
    </row>
    <row r="732" spans="1:6" x14ac:dyDescent="0.25">
      <c r="A732" s="31">
        <v>41138</v>
      </c>
      <c r="B732">
        <v>1418.160034</v>
      </c>
      <c r="C732" s="14">
        <f t="shared" si="26"/>
        <v>4.8578201865156823E-2</v>
      </c>
      <c r="E732" s="6">
        <v>819.89001499999995</v>
      </c>
      <c r="F732" s="14">
        <f t="shared" si="27"/>
        <v>1.8750033828280888E-2</v>
      </c>
    </row>
    <row r="733" spans="1:6" x14ac:dyDescent="0.25">
      <c r="A733" s="31">
        <v>41137</v>
      </c>
      <c r="B733">
        <v>1415.51001</v>
      </c>
      <c r="C733" s="14">
        <f t="shared" si="26"/>
        <v>4.4903559198635756E-2</v>
      </c>
      <c r="E733" s="6">
        <v>813.080017</v>
      </c>
      <c r="F733" s="14">
        <f t="shared" si="27"/>
        <v>7.3593204272000001E-3</v>
      </c>
    </row>
    <row r="734" spans="1:6" x14ac:dyDescent="0.25">
      <c r="A734" s="31">
        <v>41136</v>
      </c>
      <c r="B734">
        <v>1405.530029</v>
      </c>
      <c r="C734" s="14">
        <f t="shared" si="26"/>
        <v>2.7749802001339141E-2</v>
      </c>
      <c r="E734" s="6">
        <v>804.26000999999997</v>
      </c>
      <c r="F734" s="14">
        <f t="shared" si="27"/>
        <v>-1.6111450659726412E-2</v>
      </c>
    </row>
    <row r="735" spans="1:6" x14ac:dyDescent="0.25">
      <c r="A735" s="31">
        <v>41135</v>
      </c>
      <c r="B735">
        <v>1403.9300539999999</v>
      </c>
      <c r="C735" s="14">
        <f t="shared" si="26"/>
        <v>2.1768266520599822E-2</v>
      </c>
      <c r="E735" s="6">
        <v>796.88000499999998</v>
      </c>
      <c r="F735" s="14">
        <f t="shared" si="27"/>
        <v>-2.6402259360557401E-2</v>
      </c>
    </row>
    <row r="736" spans="1:6" x14ac:dyDescent="0.25">
      <c r="A736" s="31">
        <v>41134</v>
      </c>
      <c r="B736">
        <v>1404.1099850000001</v>
      </c>
      <c r="C736" s="14">
        <f t="shared" si="26"/>
        <v>2.8267808157627528E-2</v>
      </c>
      <c r="E736" s="6">
        <v>799.48999000000003</v>
      </c>
      <c r="F736" s="14">
        <f t="shared" si="27"/>
        <v>-1.0458712254725056E-2</v>
      </c>
    </row>
    <row r="737" spans="1:6" x14ac:dyDescent="0.25">
      <c r="A737" s="31">
        <v>41131</v>
      </c>
      <c r="B737">
        <v>1405.869995</v>
      </c>
      <c r="C737" s="14">
        <f t="shared" si="26"/>
        <v>3.2088711978757178E-2</v>
      </c>
      <c r="E737" s="6">
        <v>801.54998799999998</v>
      </c>
      <c r="F737" s="14">
        <f t="shared" si="27"/>
        <v>3.8322308836957752E-3</v>
      </c>
    </row>
    <row r="738" spans="1:6" x14ac:dyDescent="0.25">
      <c r="A738" s="31">
        <v>41130</v>
      </c>
      <c r="B738">
        <v>1402.8000489999999</v>
      </c>
      <c r="C738" s="14">
        <f t="shared" si="26"/>
        <v>5.5498711728428241E-2</v>
      </c>
      <c r="E738" s="6">
        <v>802.90002400000003</v>
      </c>
      <c r="F738" s="14">
        <f t="shared" si="27"/>
        <v>3.4811646596586421E-2</v>
      </c>
    </row>
    <row r="739" spans="1:6" x14ac:dyDescent="0.25">
      <c r="A739" s="31">
        <v>41129</v>
      </c>
      <c r="B739">
        <v>1402.219971</v>
      </c>
      <c r="C739" s="14">
        <f t="shared" si="26"/>
        <v>5.2836277559838329E-2</v>
      </c>
      <c r="E739" s="6">
        <v>800.15997300000004</v>
      </c>
      <c r="F739" s="14">
        <f t="shared" si="27"/>
        <v>3.0815190286705096E-2</v>
      </c>
    </row>
    <row r="740" spans="1:6" x14ac:dyDescent="0.25">
      <c r="A740" s="31">
        <v>41128</v>
      </c>
      <c r="B740">
        <v>1401.349976</v>
      </c>
      <c r="C740" s="14">
        <f t="shared" si="26"/>
        <v>6.1636820442857898E-2</v>
      </c>
      <c r="E740" s="6">
        <v>801.34002699999996</v>
      </c>
      <c r="F740" s="14">
        <f t="shared" si="27"/>
        <v>4.7475890892371586E-2</v>
      </c>
    </row>
    <row r="741" spans="1:6" x14ac:dyDescent="0.25">
      <c r="A741" s="31">
        <v>41127</v>
      </c>
      <c r="B741">
        <v>1394.2299800000001</v>
      </c>
      <c r="C741" s="14">
        <f t="shared" si="26"/>
        <v>6.1283995659071833E-2</v>
      </c>
      <c r="E741" s="6">
        <v>794.34997599999997</v>
      </c>
      <c r="F741" s="14">
        <f t="shared" si="27"/>
        <v>4.259082685105664E-2</v>
      </c>
    </row>
    <row r="742" spans="1:6" x14ac:dyDescent="0.25">
      <c r="A742" s="31">
        <v>41124</v>
      </c>
      <c r="B742">
        <v>1390.98999</v>
      </c>
      <c r="C742" s="14">
        <f t="shared" si="26"/>
        <v>4.1924442451432453E-2</v>
      </c>
      <c r="E742" s="6">
        <v>788.47997999999995</v>
      </c>
      <c r="F742" s="14">
        <f t="shared" si="27"/>
        <v>1.7183558831668222E-2</v>
      </c>
    </row>
    <row r="743" spans="1:6" x14ac:dyDescent="0.25">
      <c r="A743" s="31">
        <v>41123</v>
      </c>
      <c r="B743">
        <v>1365</v>
      </c>
      <c r="C743" s="14">
        <f t="shared" si="26"/>
        <v>2.9792298588525945E-2</v>
      </c>
      <c r="E743" s="6">
        <v>768.59997599999997</v>
      </c>
      <c r="F743" s="14">
        <f t="shared" si="27"/>
        <v>4.929146236685833E-3</v>
      </c>
    </row>
    <row r="744" spans="1:6" x14ac:dyDescent="0.25">
      <c r="A744" s="31">
        <v>41122</v>
      </c>
      <c r="B744">
        <v>1375.3199460000001</v>
      </c>
      <c r="C744" s="14">
        <f t="shared" si="26"/>
        <v>1.4479715756775757E-2</v>
      </c>
      <c r="E744" s="6">
        <v>771.13000499999998</v>
      </c>
      <c r="F744" s="14">
        <f t="shared" si="27"/>
        <v>-1.6478519479296239E-2</v>
      </c>
    </row>
    <row r="745" spans="1:6" x14ac:dyDescent="0.25">
      <c r="A745" s="31">
        <v>41121</v>
      </c>
      <c r="B745">
        <v>1379.3199460000001</v>
      </c>
      <c r="C745" s="14">
        <f t="shared" si="26"/>
        <v>1.5714492344725217E-2</v>
      </c>
      <c r="E745" s="6">
        <v>786.94000200000005</v>
      </c>
      <c r="F745" s="14">
        <f t="shared" si="27"/>
        <v>6.4851163427093184E-4</v>
      </c>
    </row>
    <row r="746" spans="1:6" x14ac:dyDescent="0.25">
      <c r="A746" s="31">
        <v>41120</v>
      </c>
      <c r="B746">
        <v>1385.3000489999999</v>
      </c>
      <c r="C746" s="14">
        <f t="shared" si="26"/>
        <v>3.0131336818060239E-2</v>
      </c>
      <c r="E746" s="6">
        <v>791.580017</v>
      </c>
      <c r="F746" s="14">
        <f t="shared" si="27"/>
        <v>2.4659220075443855E-2</v>
      </c>
    </row>
    <row r="747" spans="1:6" x14ac:dyDescent="0.25">
      <c r="A747" s="31">
        <v>41117</v>
      </c>
      <c r="B747">
        <v>1385.969971</v>
      </c>
      <c r="C747" s="14">
        <f t="shared" si="26"/>
        <v>3.2118499666400346E-2</v>
      </c>
      <c r="E747" s="6">
        <v>796</v>
      </c>
      <c r="F747" s="14">
        <f t="shared" si="27"/>
        <v>3.1997086521833085E-2</v>
      </c>
    </row>
    <row r="748" spans="1:6" x14ac:dyDescent="0.25">
      <c r="A748" s="31">
        <v>41116</v>
      </c>
      <c r="B748">
        <v>1360.0200199999999</v>
      </c>
      <c r="C748" s="14">
        <f t="shared" si="26"/>
        <v>2.3263896289469121E-2</v>
      </c>
      <c r="E748" s="6">
        <v>777.10998500000005</v>
      </c>
      <c r="F748" s="14">
        <f t="shared" si="27"/>
        <v>1.9374501504431763E-2</v>
      </c>
    </row>
    <row r="749" spans="1:6" x14ac:dyDescent="0.25">
      <c r="A749" s="31">
        <v>41115</v>
      </c>
      <c r="B749">
        <v>1337.8900149999999</v>
      </c>
      <c r="C749" s="14">
        <f t="shared" si="26"/>
        <v>1.749970332844164E-2</v>
      </c>
      <c r="E749" s="6">
        <v>769.30999799999995</v>
      </c>
      <c r="F749" s="14">
        <f t="shared" si="27"/>
        <v>2.2501917764281787E-2</v>
      </c>
    </row>
    <row r="750" spans="1:6" x14ac:dyDescent="0.25">
      <c r="A750" s="31">
        <v>41114</v>
      </c>
      <c r="B750">
        <v>1338.3100589999999</v>
      </c>
      <c r="C750" s="14">
        <f t="shared" si="26"/>
        <v>1.0670758071998465E-2</v>
      </c>
      <c r="E750" s="6">
        <v>767.75</v>
      </c>
      <c r="F750" s="14">
        <f t="shared" si="27"/>
        <v>8.1677291283808184E-3</v>
      </c>
    </row>
    <row r="751" spans="1:6" x14ac:dyDescent="0.25">
      <c r="A751" s="31">
        <v>41113</v>
      </c>
      <c r="B751">
        <v>1350.5200199999999</v>
      </c>
      <c r="C751" s="14">
        <f t="shared" si="26"/>
        <v>3.1774017162264689E-2</v>
      </c>
      <c r="E751" s="6">
        <v>778.90002400000003</v>
      </c>
      <c r="F751" s="14">
        <f t="shared" si="27"/>
        <v>3.7136674117033586E-2</v>
      </c>
    </row>
    <row r="752" spans="1:6" x14ac:dyDescent="0.25">
      <c r="A752" s="31">
        <v>41110</v>
      </c>
      <c r="B752">
        <v>1362.660034</v>
      </c>
      <c r="C752" s="14">
        <f t="shared" si="26"/>
        <v>2.7910624934778694E-2</v>
      </c>
      <c r="E752" s="6">
        <v>791.53997800000002</v>
      </c>
      <c r="F752" s="14">
        <f t="shared" si="27"/>
        <v>2.9056508719415231E-2</v>
      </c>
    </row>
    <row r="753" spans="1:6" x14ac:dyDescent="0.25">
      <c r="A753" s="31">
        <v>41109</v>
      </c>
      <c r="B753">
        <v>1376.51001</v>
      </c>
      <c r="C753" s="14">
        <f t="shared" si="26"/>
        <v>4.6783641296006984E-2</v>
      </c>
      <c r="E753" s="6">
        <v>802.169983</v>
      </c>
      <c r="F753" s="14">
        <f t="shared" si="27"/>
        <v>5.5014801949917702E-2</v>
      </c>
    </row>
    <row r="754" spans="1:6" x14ac:dyDescent="0.25">
      <c r="A754" s="31">
        <v>41108</v>
      </c>
      <c r="B754">
        <v>1372.780029</v>
      </c>
      <c r="C754" s="14">
        <f t="shared" si="26"/>
        <v>4.3835988670945181E-2</v>
      </c>
      <c r="E754" s="6">
        <v>805.05999799999995</v>
      </c>
      <c r="F754" s="14">
        <f t="shared" si="27"/>
        <v>5.2132226676748772E-2</v>
      </c>
    </row>
    <row r="755" spans="1:6" x14ac:dyDescent="0.25">
      <c r="A755" s="31">
        <v>41107</v>
      </c>
      <c r="B755">
        <v>1363.670044</v>
      </c>
      <c r="C755" s="14">
        <f t="shared" si="26"/>
        <v>6.0809057954103407E-2</v>
      </c>
      <c r="E755" s="6">
        <v>799.45001200000002</v>
      </c>
      <c r="F755" s="14">
        <f t="shared" si="27"/>
        <v>7.1519499080504367E-2</v>
      </c>
    </row>
    <row r="756" spans="1:6" x14ac:dyDescent="0.25">
      <c r="A756" s="31">
        <v>41106</v>
      </c>
      <c r="B756">
        <v>1353.6400149999999</v>
      </c>
      <c r="C756" s="14">
        <f t="shared" si="26"/>
        <v>5.9037035325228082E-2</v>
      </c>
      <c r="E756" s="6">
        <v>796.65997300000004</v>
      </c>
      <c r="F756" s="14">
        <f t="shared" si="27"/>
        <v>8.0597883736610587E-2</v>
      </c>
    </row>
    <row r="757" spans="1:6" x14ac:dyDescent="0.25">
      <c r="A757" s="31">
        <v>41103</v>
      </c>
      <c r="B757">
        <v>1356.780029</v>
      </c>
      <c r="C757" s="14">
        <f t="shared" si="26"/>
        <v>6.1609955554764895E-2</v>
      </c>
      <c r="E757" s="6">
        <v>800.98999000000003</v>
      </c>
      <c r="F757" s="14">
        <f t="shared" si="27"/>
        <v>8.6205972804509701E-2</v>
      </c>
    </row>
    <row r="758" spans="1:6" x14ac:dyDescent="0.25">
      <c r="A758" s="31">
        <v>41102</v>
      </c>
      <c r="B758">
        <v>1334.76001</v>
      </c>
      <c r="C758" s="14">
        <f t="shared" si="26"/>
        <v>1.864420017884405E-2</v>
      </c>
      <c r="E758" s="6">
        <v>789.61999500000002</v>
      </c>
      <c r="F758" s="14">
        <f t="shared" si="27"/>
        <v>3.6491543598959231E-2</v>
      </c>
    </row>
    <row r="759" spans="1:6" x14ac:dyDescent="0.25">
      <c r="A759" s="31">
        <v>41101</v>
      </c>
      <c r="B759">
        <v>1341.4499510000001</v>
      </c>
      <c r="C759" s="14">
        <f t="shared" si="26"/>
        <v>2.1419003865490671E-2</v>
      </c>
      <c r="E759" s="6">
        <v>792.26000999999997</v>
      </c>
      <c r="F759" s="14">
        <f t="shared" si="27"/>
        <v>3.9711299212598306E-2</v>
      </c>
    </row>
    <row r="760" spans="1:6" x14ac:dyDescent="0.25">
      <c r="A760" s="31">
        <v>41100</v>
      </c>
      <c r="B760">
        <v>1341.469971</v>
      </c>
      <c r="C760" s="14">
        <f t="shared" si="26"/>
        <v>6.7920976127255894E-3</v>
      </c>
      <c r="E760" s="6">
        <v>795.169983</v>
      </c>
      <c r="F760" s="14">
        <f t="shared" si="27"/>
        <v>2.3174134831568383E-2</v>
      </c>
    </row>
    <row r="761" spans="1:6" x14ac:dyDescent="0.25">
      <c r="A761" s="31">
        <v>41099</v>
      </c>
      <c r="B761">
        <v>1352.459961</v>
      </c>
      <c r="C761" s="14">
        <f t="shared" si="26"/>
        <v>2.628584815789381E-2</v>
      </c>
      <c r="E761" s="6">
        <v>804.79998799999998</v>
      </c>
      <c r="F761" s="14">
        <f t="shared" si="27"/>
        <v>5.0090703869272168E-2</v>
      </c>
    </row>
    <row r="762" spans="1:6" x14ac:dyDescent="0.25">
      <c r="A762" s="31">
        <v>41096</v>
      </c>
      <c r="B762">
        <v>1354.6800539999999</v>
      </c>
      <c r="C762" s="14">
        <f t="shared" si="26"/>
        <v>2.5744312482817389E-2</v>
      </c>
      <c r="E762" s="6">
        <v>807.14001499999995</v>
      </c>
      <c r="F762" s="14">
        <f t="shared" si="27"/>
        <v>5.2924074291364587E-2</v>
      </c>
    </row>
    <row r="763" spans="1:6" x14ac:dyDescent="0.25">
      <c r="A763" s="31">
        <v>41095</v>
      </c>
      <c r="B763">
        <v>1367.579956</v>
      </c>
      <c r="C763" s="14">
        <f t="shared" si="26"/>
        <v>3.6940972926705395E-2</v>
      </c>
      <c r="E763" s="6">
        <v>817.42999299999997</v>
      </c>
      <c r="F763" s="14">
        <f t="shared" si="27"/>
        <v>6.8298562621476933E-2</v>
      </c>
    </row>
    <row r="764" spans="1:6" x14ac:dyDescent="0.25">
      <c r="A764" s="31">
        <v>41093</v>
      </c>
      <c r="B764">
        <v>1374.0200199999999</v>
      </c>
      <c r="C764" s="14">
        <f t="shared" si="26"/>
        <v>4.3588566857854616E-2</v>
      </c>
      <c r="E764" s="6">
        <v>818.48999000000003</v>
      </c>
      <c r="F764" s="14">
        <f t="shared" si="27"/>
        <v>7.7485071169615116E-2</v>
      </c>
    </row>
    <row r="765" spans="1:6" x14ac:dyDescent="0.25">
      <c r="A765" s="31">
        <v>41092</v>
      </c>
      <c r="B765">
        <v>1365.51001</v>
      </c>
      <c r="C765" s="14">
        <f t="shared" si="26"/>
        <v>3.7629480753117228E-2</v>
      </c>
      <c r="E765" s="6">
        <v>807.94000200000005</v>
      </c>
      <c r="F765" s="14">
        <f t="shared" si="27"/>
        <v>5.6627937526916083E-2</v>
      </c>
    </row>
    <row r="766" spans="1:6" x14ac:dyDescent="0.25">
      <c r="A766" s="31">
        <v>41089</v>
      </c>
      <c r="B766">
        <v>1362.160034</v>
      </c>
      <c r="C766" s="14">
        <f t="shared" si="26"/>
        <v>5.1682389477300639E-2</v>
      </c>
      <c r="E766" s="6">
        <v>798.48999000000003</v>
      </c>
      <c r="F766" s="14">
        <f t="shared" si="27"/>
        <v>6.8628586997190988E-2</v>
      </c>
    </row>
    <row r="767" spans="1:6" x14ac:dyDescent="0.25">
      <c r="A767" s="31">
        <v>41088</v>
      </c>
      <c r="B767">
        <v>1329.040039</v>
      </c>
      <c r="C767" s="14">
        <f t="shared" si="26"/>
        <v>1.8530765199302079E-2</v>
      </c>
      <c r="E767" s="6">
        <v>775.89001499999995</v>
      </c>
      <c r="F767" s="14">
        <f t="shared" si="27"/>
        <v>2.8581651948234699E-2</v>
      </c>
    </row>
    <row r="768" spans="1:6" x14ac:dyDescent="0.25">
      <c r="A768" s="31">
        <v>41087</v>
      </c>
      <c r="B768">
        <v>1331.849976</v>
      </c>
      <c r="C768" s="14">
        <f t="shared" si="26"/>
        <v>5.3215026715325298E-3</v>
      </c>
      <c r="E768" s="6">
        <v>776.23999000000003</v>
      </c>
      <c r="F768" s="14">
        <f t="shared" si="27"/>
        <v>5.3489853521322406E-3</v>
      </c>
    </row>
    <row r="769" spans="1:6" x14ac:dyDescent="0.25">
      <c r="A769" s="31">
        <v>41086</v>
      </c>
      <c r="B769">
        <v>1319.98999</v>
      </c>
      <c r="C769" s="14">
        <f t="shared" si="26"/>
        <v>-8.0186101087935668E-3</v>
      </c>
      <c r="E769" s="6">
        <v>765.02002000000005</v>
      </c>
      <c r="F769" s="14">
        <f t="shared" si="27"/>
        <v>-1.5874196303016563E-2</v>
      </c>
    </row>
    <row r="770" spans="1:6" x14ac:dyDescent="0.25">
      <c r="A770" s="31">
        <v>41085</v>
      </c>
      <c r="B770">
        <v>1313.719971</v>
      </c>
      <c r="C770" s="14">
        <f t="shared" si="26"/>
        <v>-1.8403261808703442E-2</v>
      </c>
      <c r="E770" s="6">
        <v>761.90002400000003</v>
      </c>
      <c r="F770" s="14">
        <f t="shared" si="27"/>
        <v>-2.188842382353029E-2</v>
      </c>
    </row>
    <row r="771" spans="1:6" x14ac:dyDescent="0.25">
      <c r="A771" s="31">
        <v>41082</v>
      </c>
      <c r="B771">
        <v>1335.0200199999999</v>
      </c>
      <c r="C771" s="14">
        <f t="shared" si="26"/>
        <v>-1.3573319439629583E-2</v>
      </c>
      <c r="E771" s="6">
        <v>775.15997300000004</v>
      </c>
      <c r="F771" s="14">
        <f t="shared" si="27"/>
        <v>-1.8859358830618733E-2</v>
      </c>
    </row>
    <row r="772" spans="1:6" x14ac:dyDescent="0.25">
      <c r="A772" s="31">
        <v>41081</v>
      </c>
      <c r="B772">
        <v>1325.51001</v>
      </c>
      <c r="C772" s="14">
        <f t="shared" si="26"/>
        <v>-2.3917687346134309E-2</v>
      </c>
      <c r="E772" s="6">
        <v>764.830017</v>
      </c>
      <c r="F772" s="14">
        <f t="shared" si="27"/>
        <v>-3.4000610041048263E-2</v>
      </c>
    </row>
    <row r="773" spans="1:6" x14ac:dyDescent="0.25">
      <c r="A773" s="31">
        <v>41080</v>
      </c>
      <c r="B773">
        <v>1355.6899410000001</v>
      </c>
      <c r="C773" s="14">
        <f t="shared" si="26"/>
        <v>8.1943114179683363E-4</v>
      </c>
      <c r="E773" s="6">
        <v>784.04998799999998</v>
      </c>
      <c r="F773" s="14">
        <f t="shared" si="27"/>
        <v>-6.1729897897643271E-3</v>
      </c>
    </row>
    <row r="774" spans="1:6" x14ac:dyDescent="0.25">
      <c r="A774" s="31">
        <v>41079</v>
      </c>
      <c r="B774">
        <v>1357.9799800000001</v>
      </c>
      <c r="C774" s="14">
        <f t="shared" si="26"/>
        <v>-4.2090686666346189E-3</v>
      </c>
      <c r="E774" s="6">
        <v>786.42999299999997</v>
      </c>
      <c r="F774" s="14">
        <f t="shared" si="27"/>
        <v>-8.3600295270471747E-3</v>
      </c>
    </row>
    <row r="775" spans="1:6" x14ac:dyDescent="0.25">
      <c r="A775" s="31">
        <v>41078</v>
      </c>
      <c r="B775">
        <v>1344.780029</v>
      </c>
      <c r="C775" s="14">
        <f t="shared" si="26"/>
        <v>-1.810768834003007E-2</v>
      </c>
      <c r="E775" s="6">
        <v>772.53002900000001</v>
      </c>
      <c r="F775" s="14">
        <f t="shared" si="27"/>
        <v>-2.6807383446435185E-2</v>
      </c>
    </row>
    <row r="776" spans="1:6" x14ac:dyDescent="0.25">
      <c r="A776" s="31">
        <v>41075</v>
      </c>
      <c r="B776">
        <v>1342.839966</v>
      </c>
      <c r="C776" s="14">
        <f t="shared" ref="C776:C839" si="28">B776/B805-1</f>
        <v>-1.9180491169623615E-2</v>
      </c>
      <c r="E776" s="6">
        <v>771.32000700000003</v>
      </c>
      <c r="F776" s="14">
        <f t="shared" ref="F776:F839" si="29">E776/E805-1</f>
        <v>-2.591435050049562E-2</v>
      </c>
    </row>
    <row r="777" spans="1:6" x14ac:dyDescent="0.25">
      <c r="A777" s="31">
        <v>41074</v>
      </c>
      <c r="B777">
        <v>1329.099976</v>
      </c>
      <c r="C777" s="14">
        <f t="shared" si="28"/>
        <v>-4.4891721166849696E-2</v>
      </c>
      <c r="E777" s="6">
        <v>762.34002699999996</v>
      </c>
      <c r="F777" s="14">
        <f t="shared" si="29"/>
        <v>-5.4860584087038311E-2</v>
      </c>
    </row>
    <row r="778" spans="1:6" x14ac:dyDescent="0.25">
      <c r="A778" s="31">
        <v>41073</v>
      </c>
      <c r="B778">
        <v>1314.880005</v>
      </c>
      <c r="C778" s="14">
        <f t="shared" si="28"/>
        <v>-6.2347163124785054E-2</v>
      </c>
      <c r="E778" s="6">
        <v>752.38000499999998</v>
      </c>
      <c r="F778" s="14">
        <f t="shared" si="29"/>
        <v>-8.089417657153708E-2</v>
      </c>
    </row>
    <row r="779" spans="1:6" x14ac:dyDescent="0.25">
      <c r="A779" s="31">
        <v>41072</v>
      </c>
      <c r="B779">
        <v>1324.1800539999999</v>
      </c>
      <c r="C779" s="14">
        <f t="shared" si="28"/>
        <v>-5.8072793910977971E-2</v>
      </c>
      <c r="E779" s="6">
        <v>761.53002900000001</v>
      </c>
      <c r="F779" s="14">
        <f t="shared" si="29"/>
        <v>-6.6626610205543391E-2</v>
      </c>
    </row>
    <row r="780" spans="1:6" x14ac:dyDescent="0.25">
      <c r="A780" s="31">
        <v>41071</v>
      </c>
      <c r="B780">
        <v>1308.9300539999999</v>
      </c>
      <c r="C780" s="14">
        <f t="shared" si="28"/>
        <v>-6.3652150593262014E-2</v>
      </c>
      <c r="E780" s="6">
        <v>751.01000999999997</v>
      </c>
      <c r="F780" s="14">
        <f t="shared" si="29"/>
        <v>-8.0636072124203872E-2</v>
      </c>
    </row>
    <row r="781" spans="1:6" x14ac:dyDescent="0.25">
      <c r="A781" s="31">
        <v>41068</v>
      </c>
      <c r="B781">
        <v>1325.660034</v>
      </c>
      <c r="C781" s="14">
        <f t="shared" si="28"/>
        <v>-5.5367084590202342E-2</v>
      </c>
      <c r="E781" s="6">
        <v>769.19000200000005</v>
      </c>
      <c r="F781" s="14">
        <f t="shared" si="29"/>
        <v>-6.8179305095521059E-2</v>
      </c>
    </row>
    <row r="782" spans="1:6" x14ac:dyDescent="0.25">
      <c r="A782" s="31">
        <v>41067</v>
      </c>
      <c r="B782">
        <v>1314.98999</v>
      </c>
      <c r="C782" s="14">
        <f t="shared" si="28"/>
        <v>-6.0708003838740643E-2</v>
      </c>
      <c r="E782" s="6">
        <v>760.34002699999996</v>
      </c>
      <c r="F782" s="14">
        <f t="shared" si="29"/>
        <v>-7.0863818747100904E-2</v>
      </c>
    </row>
    <row r="783" spans="1:6" x14ac:dyDescent="0.25">
      <c r="A783" s="31">
        <v>41066</v>
      </c>
      <c r="B783">
        <v>1315.130005</v>
      </c>
      <c r="C783" s="14">
        <f t="shared" si="28"/>
        <v>-5.4332697585823819E-2</v>
      </c>
      <c r="E783" s="6">
        <v>765.169983</v>
      </c>
      <c r="F783" s="14">
        <f t="shared" si="29"/>
        <v>-5.7811668582301134E-2</v>
      </c>
    </row>
    <row r="784" spans="1:6" x14ac:dyDescent="0.25">
      <c r="A784" s="31">
        <v>41065</v>
      </c>
      <c r="B784">
        <v>1285.5</v>
      </c>
      <c r="C784" s="14">
        <f t="shared" si="28"/>
        <v>-6.3026139658854063E-2</v>
      </c>
      <c r="E784" s="6">
        <v>746.09002699999996</v>
      </c>
      <c r="F784" s="14">
        <f t="shared" si="29"/>
        <v>-6.5108654572149427E-2</v>
      </c>
    </row>
    <row r="785" spans="1:6" x14ac:dyDescent="0.25">
      <c r="A785" s="31">
        <v>41064</v>
      </c>
      <c r="B785">
        <v>1278.1800539999999</v>
      </c>
      <c r="C785" s="14">
        <f t="shared" si="28"/>
        <v>-6.4933274928719142E-2</v>
      </c>
      <c r="E785" s="6">
        <v>737.23999000000003</v>
      </c>
      <c r="F785" s="14">
        <f t="shared" si="29"/>
        <v>-6.8965066180667445E-2</v>
      </c>
    </row>
    <row r="786" spans="1:6" x14ac:dyDescent="0.25">
      <c r="A786" s="31">
        <v>41061</v>
      </c>
      <c r="B786">
        <v>1278.040039</v>
      </c>
      <c r="C786" s="14">
        <f t="shared" si="28"/>
        <v>-7.2896482402270535E-2</v>
      </c>
      <c r="E786" s="6">
        <v>737.419983</v>
      </c>
      <c r="F786" s="14">
        <f t="shared" si="29"/>
        <v>-8.2867988302239737E-2</v>
      </c>
    </row>
    <row r="787" spans="1:6" x14ac:dyDescent="0.25">
      <c r="A787" s="31">
        <v>41060</v>
      </c>
      <c r="B787">
        <v>1310.329956</v>
      </c>
      <c r="C787" s="14">
        <f t="shared" si="28"/>
        <v>-4.8361622949836258E-2</v>
      </c>
      <c r="E787" s="6">
        <v>761.82000700000003</v>
      </c>
      <c r="F787" s="14">
        <f t="shared" si="29"/>
        <v>-4.6413838886053105E-2</v>
      </c>
    </row>
    <row r="788" spans="1:6" x14ac:dyDescent="0.25">
      <c r="A788" s="31">
        <v>41059</v>
      </c>
      <c r="B788">
        <v>1313.3199460000001</v>
      </c>
      <c r="C788" s="14">
        <f t="shared" si="28"/>
        <v>-5.1850403729762906E-2</v>
      </c>
      <c r="E788" s="6">
        <v>762</v>
      </c>
      <c r="F788" s="14">
        <f t="shared" si="29"/>
        <v>-5.1436546631409952E-2</v>
      </c>
    </row>
    <row r="789" spans="1:6" x14ac:dyDescent="0.25">
      <c r="A789" s="31">
        <v>41058</v>
      </c>
      <c r="B789">
        <v>1332.420044</v>
      </c>
      <c r="C789" s="14">
        <f t="shared" si="28"/>
        <v>-4.1962052792749782E-2</v>
      </c>
      <c r="E789" s="6">
        <v>777.15997300000004</v>
      </c>
      <c r="F789" s="14">
        <f t="shared" si="29"/>
        <v>-4.1288913306385622E-2</v>
      </c>
    </row>
    <row r="790" spans="1:6" x14ac:dyDescent="0.25">
      <c r="A790" s="31">
        <v>41054</v>
      </c>
      <c r="B790">
        <v>1317.8199460000001</v>
      </c>
      <c r="C790" s="14">
        <f t="shared" si="28"/>
        <v>-3.7785583825888036E-2</v>
      </c>
      <c r="E790" s="6">
        <v>766.40997300000004</v>
      </c>
      <c r="F790" s="14">
        <f t="shared" si="29"/>
        <v>-3.9682792859603633E-2</v>
      </c>
    </row>
    <row r="791" spans="1:6" x14ac:dyDescent="0.25">
      <c r="A791" s="31">
        <v>41053</v>
      </c>
      <c r="B791">
        <v>1320.6800539999999</v>
      </c>
      <c r="C791" s="14">
        <f t="shared" si="28"/>
        <v>-3.6182881816714474E-2</v>
      </c>
      <c r="E791" s="6">
        <v>766.57000700000003</v>
      </c>
      <c r="F791" s="14">
        <f t="shared" si="29"/>
        <v>-3.7323050422719217E-2</v>
      </c>
    </row>
    <row r="792" spans="1:6" x14ac:dyDescent="0.25">
      <c r="A792" s="31">
        <v>41052</v>
      </c>
      <c r="B792">
        <v>1318.8599850000001</v>
      </c>
      <c r="C792" s="14">
        <f t="shared" si="28"/>
        <v>-4.9518196324497277E-2</v>
      </c>
      <c r="E792" s="6">
        <v>765.169983</v>
      </c>
      <c r="F792" s="14">
        <f t="shared" si="29"/>
        <v>-5.3698465909968407E-2</v>
      </c>
    </row>
    <row r="793" spans="1:6" x14ac:dyDescent="0.25">
      <c r="A793" s="31">
        <v>41051</v>
      </c>
      <c r="B793">
        <v>1316.630005</v>
      </c>
      <c r="C793" s="14">
        <f t="shared" si="28"/>
        <v>-3.8050395981592544E-2</v>
      </c>
      <c r="E793" s="6">
        <v>759.63000499999998</v>
      </c>
      <c r="F793" s="14">
        <f t="shared" si="29"/>
        <v>-4.6397796541833958E-2</v>
      </c>
    </row>
    <row r="794" spans="1:6" x14ac:dyDescent="0.25">
      <c r="A794" s="31">
        <v>41050</v>
      </c>
      <c r="B794">
        <v>1315.98999</v>
      </c>
      <c r="C794" s="14">
        <f t="shared" si="28"/>
        <v>-3.1356021364874365E-2</v>
      </c>
      <c r="E794" s="6">
        <v>764.64001499999995</v>
      </c>
      <c r="F794" s="14">
        <f t="shared" si="29"/>
        <v>-2.488045450853682E-2</v>
      </c>
    </row>
    <row r="795" spans="1:6" x14ac:dyDescent="0.25">
      <c r="A795" s="31">
        <v>41047</v>
      </c>
      <c r="B795">
        <v>1295.219971</v>
      </c>
      <c r="C795" s="14">
        <f t="shared" si="28"/>
        <v>-6.2928652209162217E-2</v>
      </c>
      <c r="E795" s="6">
        <v>747.21002199999998</v>
      </c>
      <c r="F795" s="14">
        <f t="shared" si="29"/>
        <v>-7.0009706095868429E-2</v>
      </c>
    </row>
    <row r="796" spans="1:6" x14ac:dyDescent="0.25">
      <c r="A796" s="31">
        <v>41046</v>
      </c>
      <c r="B796">
        <v>1304.8599850000001</v>
      </c>
      <c r="C796" s="14">
        <f t="shared" si="28"/>
        <v>-6.667713859993285E-2</v>
      </c>
      <c r="E796" s="6">
        <v>754.330017</v>
      </c>
      <c r="F796" s="14">
        <f t="shared" si="29"/>
        <v>-7.8039033643297562E-2</v>
      </c>
    </row>
    <row r="797" spans="1:6" x14ac:dyDescent="0.25">
      <c r="A797" s="31">
        <v>41045</v>
      </c>
      <c r="B797">
        <v>1324.8000489999999</v>
      </c>
      <c r="C797" s="14">
        <f t="shared" si="28"/>
        <v>-5.3010746602775827E-2</v>
      </c>
      <c r="E797" s="6">
        <v>772.10998500000005</v>
      </c>
      <c r="F797" s="14">
        <f t="shared" si="29"/>
        <v>-5.8838611016610476E-2</v>
      </c>
    </row>
    <row r="798" spans="1:6" x14ac:dyDescent="0.25">
      <c r="A798" s="31">
        <v>41044</v>
      </c>
      <c r="B798">
        <v>1330.660034</v>
      </c>
      <c r="C798" s="14">
        <f t="shared" si="28"/>
        <v>-5.8526348687096386E-2</v>
      </c>
      <c r="E798" s="6">
        <v>777.35998500000005</v>
      </c>
      <c r="F798" s="14">
        <f t="shared" si="29"/>
        <v>-6.8806904439006722E-2</v>
      </c>
    </row>
    <row r="799" spans="1:6" x14ac:dyDescent="0.25">
      <c r="A799" s="31">
        <v>41043</v>
      </c>
      <c r="B799">
        <v>1338.349976</v>
      </c>
      <c r="C799" s="14">
        <f t="shared" si="28"/>
        <v>-5.6862428671753618E-2</v>
      </c>
      <c r="E799" s="6">
        <v>778.95001200000002</v>
      </c>
      <c r="F799" s="14">
        <f t="shared" si="29"/>
        <v>-7.3373532509109052E-2</v>
      </c>
    </row>
    <row r="800" spans="1:6" x14ac:dyDescent="0.25">
      <c r="A800" s="31">
        <v>41040</v>
      </c>
      <c r="B800">
        <v>1353.3900149999999</v>
      </c>
      <c r="C800" s="14">
        <f t="shared" si="28"/>
        <v>-3.9106233809794166E-2</v>
      </c>
      <c r="E800" s="6">
        <v>790.05999799999995</v>
      </c>
      <c r="F800" s="14">
        <f t="shared" si="29"/>
        <v>-4.8464399110650147E-2</v>
      </c>
    </row>
    <row r="801" spans="1:6" x14ac:dyDescent="0.25">
      <c r="A801" s="31">
        <v>41039</v>
      </c>
      <c r="B801">
        <v>1357.98999</v>
      </c>
      <c r="C801" s="14">
        <f t="shared" si="28"/>
        <v>-3.2274412849924494E-2</v>
      </c>
      <c r="E801" s="6">
        <v>791.75</v>
      </c>
      <c r="F801" s="14">
        <f t="shared" si="29"/>
        <v>-4.8628935149646835E-2</v>
      </c>
    </row>
    <row r="802" spans="1:6" x14ac:dyDescent="0.25">
      <c r="A802" s="31">
        <v>41038</v>
      </c>
      <c r="B802">
        <v>1354.579956</v>
      </c>
      <c r="C802" s="14">
        <f t="shared" si="28"/>
        <v>-3.6256585786240914E-2</v>
      </c>
      <c r="E802" s="6">
        <v>788.919983</v>
      </c>
      <c r="F802" s="14">
        <f t="shared" si="29"/>
        <v>-5.456291970189342E-2</v>
      </c>
    </row>
    <row r="803" spans="1:6" x14ac:dyDescent="0.25">
      <c r="A803" s="31">
        <v>41037</v>
      </c>
      <c r="B803">
        <v>1363.719971</v>
      </c>
      <c r="C803" s="14">
        <f t="shared" si="28"/>
        <v>-3.4548217589156716E-2</v>
      </c>
      <c r="E803" s="6">
        <v>793.05999799999995</v>
      </c>
      <c r="F803" s="14">
        <f t="shared" si="29"/>
        <v>-5.5858452721694651E-2</v>
      </c>
    </row>
    <row r="804" spans="1:6" x14ac:dyDescent="0.25">
      <c r="A804" s="31">
        <v>41036</v>
      </c>
      <c r="B804">
        <v>1369.579956</v>
      </c>
      <c r="C804" s="14">
        <f t="shared" si="28"/>
        <v>-3.3130760579658691E-2</v>
      </c>
      <c r="E804" s="6">
        <v>793.80999799999995</v>
      </c>
      <c r="F804" s="14">
        <f t="shared" si="29"/>
        <v>-6.1834477788079378E-2</v>
      </c>
    </row>
    <row r="805" spans="1:6" x14ac:dyDescent="0.25">
      <c r="A805" s="31">
        <v>41033</v>
      </c>
      <c r="B805">
        <v>1369.099976</v>
      </c>
      <c r="C805" s="14">
        <f t="shared" si="28"/>
        <v>-2.0048535405750467E-2</v>
      </c>
      <c r="E805" s="6">
        <v>791.84002699999996</v>
      </c>
      <c r="F805" s="14">
        <f t="shared" si="29"/>
        <v>-4.6010385968819012E-2</v>
      </c>
    </row>
    <row r="806" spans="1:6" x14ac:dyDescent="0.25">
      <c r="A806" s="31">
        <v>41032</v>
      </c>
      <c r="B806">
        <v>1391.5699460000001</v>
      </c>
      <c r="C806" s="14">
        <f t="shared" si="28"/>
        <v>-8.688256399460581E-4</v>
      </c>
      <c r="E806" s="6">
        <v>806.59002699999996</v>
      </c>
      <c r="F806" s="14">
        <f t="shared" si="29"/>
        <v>-1.8077978871060774E-2</v>
      </c>
    </row>
    <row r="807" spans="1:6" x14ac:dyDescent="0.25">
      <c r="A807" s="31">
        <v>41031</v>
      </c>
      <c r="B807">
        <v>1402.3100589999999</v>
      </c>
      <c r="C807" s="14">
        <f t="shared" si="28"/>
        <v>-4.1340090370522997E-4</v>
      </c>
      <c r="E807" s="6">
        <v>818.59997599999997</v>
      </c>
      <c r="F807" s="14">
        <f t="shared" si="29"/>
        <v>-1.3639877616972718E-2</v>
      </c>
    </row>
    <row r="808" spans="1:6" x14ac:dyDescent="0.25">
      <c r="A808" s="31">
        <v>41030</v>
      </c>
      <c r="B808">
        <v>1405.8199460000001</v>
      </c>
      <c r="C808" s="14">
        <f t="shared" si="28"/>
        <v>2.1339148196553026E-4</v>
      </c>
      <c r="E808" s="6">
        <v>815.89001499999995</v>
      </c>
      <c r="F808" s="14">
        <f t="shared" si="29"/>
        <v>-1.6099048720503828E-2</v>
      </c>
    </row>
    <row r="809" spans="1:6" x14ac:dyDescent="0.25">
      <c r="A809" s="31">
        <v>41029</v>
      </c>
      <c r="B809">
        <v>1397.910034</v>
      </c>
      <c r="C809" s="14">
        <f t="shared" si="28"/>
        <v>-8.3986281255541417E-3</v>
      </c>
      <c r="E809" s="6">
        <v>816.88000499999998</v>
      </c>
      <c r="F809" s="14">
        <f t="shared" si="29"/>
        <v>-2.4935262066312691E-2</v>
      </c>
    </row>
    <row r="810" spans="1:6" x14ac:dyDescent="0.25">
      <c r="A810" s="31">
        <v>41026</v>
      </c>
      <c r="B810">
        <v>1403.3599850000001</v>
      </c>
      <c r="C810" s="14">
        <f t="shared" si="28"/>
        <v>-5.7689522964921025E-4</v>
      </c>
      <c r="E810" s="6">
        <v>825.46997099999999</v>
      </c>
      <c r="F810" s="14">
        <f t="shared" si="29"/>
        <v>-5.6734949525578671E-3</v>
      </c>
    </row>
    <row r="811" spans="1:6" x14ac:dyDescent="0.25">
      <c r="A811" s="31">
        <v>41025</v>
      </c>
      <c r="B811">
        <v>1399.9799800000001</v>
      </c>
      <c r="C811" s="14">
        <f t="shared" si="28"/>
        <v>-1.8679566838948336E-3</v>
      </c>
      <c r="E811" s="6">
        <v>818.330017</v>
      </c>
      <c r="F811" s="14">
        <f t="shared" si="29"/>
        <v>-1.5791504886088159E-2</v>
      </c>
    </row>
    <row r="812" spans="1:6" x14ac:dyDescent="0.25">
      <c r="A812" s="31">
        <v>41024</v>
      </c>
      <c r="B812">
        <v>1390.6899410000001</v>
      </c>
      <c r="C812" s="14">
        <f t="shared" si="28"/>
        <v>-2.574868695906618E-3</v>
      </c>
      <c r="E812" s="6">
        <v>812.11999500000002</v>
      </c>
      <c r="F812" s="14">
        <f t="shared" si="29"/>
        <v>-1.3699330424114753E-2</v>
      </c>
    </row>
    <row r="813" spans="1:6" x14ac:dyDescent="0.25">
      <c r="A813" s="31">
        <v>41023</v>
      </c>
      <c r="B813">
        <v>1371.969971</v>
      </c>
      <c r="C813" s="14">
        <f t="shared" si="28"/>
        <v>-1.7178251973017922E-2</v>
      </c>
      <c r="E813" s="6">
        <v>798.04998799999998</v>
      </c>
      <c r="F813" s="14">
        <f t="shared" si="29"/>
        <v>-3.9916741212822959E-2</v>
      </c>
    </row>
    <row r="814" spans="1:6" x14ac:dyDescent="0.25">
      <c r="A814" s="31">
        <v>41022</v>
      </c>
      <c r="B814">
        <v>1366.9399410000001</v>
      </c>
      <c r="C814" s="14">
        <f t="shared" si="28"/>
        <v>-3.0268072139038038E-3</v>
      </c>
      <c r="E814" s="6">
        <v>791.84997599999997</v>
      </c>
      <c r="F814" s="14">
        <f t="shared" si="29"/>
        <v>-2.7557752896720578E-2</v>
      </c>
    </row>
    <row r="815" spans="1:6" x14ac:dyDescent="0.25">
      <c r="A815" s="31">
        <v>41019</v>
      </c>
      <c r="B815">
        <v>1378.530029</v>
      </c>
      <c r="C815" s="14">
        <f t="shared" si="28"/>
        <v>5.5877173094009969E-3</v>
      </c>
      <c r="E815" s="6">
        <v>804.04998799999998</v>
      </c>
      <c r="F815" s="14">
        <f t="shared" si="29"/>
        <v>-1.5850687882496994E-2</v>
      </c>
    </row>
    <row r="816" spans="1:6" x14ac:dyDescent="0.25">
      <c r="A816" s="31">
        <v>41018</v>
      </c>
      <c r="B816">
        <v>1376.920044</v>
      </c>
      <c r="C816" s="14">
        <f t="shared" si="28"/>
        <v>8.0605674795122262E-3</v>
      </c>
      <c r="E816" s="6">
        <v>798.90002400000003</v>
      </c>
      <c r="F816" s="14">
        <f t="shared" si="29"/>
        <v>-9.226880411332905E-3</v>
      </c>
    </row>
    <row r="817" spans="1:6" x14ac:dyDescent="0.25">
      <c r="A817" s="31">
        <v>41017</v>
      </c>
      <c r="B817">
        <v>1385.1400149999999</v>
      </c>
      <c r="C817" s="14">
        <f t="shared" si="28"/>
        <v>2.403466571037649E-2</v>
      </c>
      <c r="E817" s="6">
        <v>803.32000700000003</v>
      </c>
      <c r="F817" s="14">
        <f t="shared" si="29"/>
        <v>9.2593691675200152E-3</v>
      </c>
    </row>
    <row r="818" spans="1:6" x14ac:dyDescent="0.25">
      <c r="A818" s="31">
        <v>41016</v>
      </c>
      <c r="B818">
        <v>1390.780029</v>
      </c>
      <c r="C818" s="14">
        <f t="shared" si="28"/>
        <v>3.5299580551373833E-2</v>
      </c>
      <c r="E818" s="6">
        <v>810.63000499999998</v>
      </c>
      <c r="F818" s="14">
        <f t="shared" si="29"/>
        <v>2.9907605473954213E-2</v>
      </c>
    </row>
    <row r="819" spans="1:6" x14ac:dyDescent="0.25">
      <c r="A819" s="31">
        <v>41015</v>
      </c>
      <c r="B819">
        <v>1369.5699460000001</v>
      </c>
      <c r="C819" s="14">
        <f t="shared" si="28"/>
        <v>3.8407058182339249E-3</v>
      </c>
      <c r="E819" s="6">
        <v>798.080017</v>
      </c>
      <c r="F819" s="14">
        <f t="shared" si="29"/>
        <v>-6.9308863729966586E-3</v>
      </c>
    </row>
    <row r="820" spans="1:6" x14ac:dyDescent="0.25">
      <c r="A820" s="31">
        <v>41012</v>
      </c>
      <c r="B820">
        <v>1370.26001</v>
      </c>
      <c r="C820" s="14">
        <f t="shared" si="28"/>
        <v>4.5998189124074607E-4</v>
      </c>
      <c r="E820" s="6">
        <v>796.28997800000002</v>
      </c>
      <c r="F820" s="14">
        <f t="shared" si="29"/>
        <v>-7.6393972356991746E-3</v>
      </c>
    </row>
    <row r="821" spans="1:6" x14ac:dyDescent="0.25">
      <c r="A821" s="31">
        <v>41011</v>
      </c>
      <c r="B821">
        <v>1387.5699460000001</v>
      </c>
      <c r="C821" s="14">
        <f t="shared" si="28"/>
        <v>9.8101145729494466E-3</v>
      </c>
      <c r="E821" s="6">
        <v>808.59002699999996</v>
      </c>
      <c r="F821" s="14">
        <f t="shared" si="29"/>
        <v>-8.1327055713162899E-3</v>
      </c>
    </row>
    <row r="822" spans="1:6" x14ac:dyDescent="0.25">
      <c r="A822" s="31">
        <v>41010</v>
      </c>
      <c r="B822">
        <v>1368.709961</v>
      </c>
      <c r="C822" s="14">
        <f t="shared" si="28"/>
        <v>2.2186067601452919E-3</v>
      </c>
      <c r="E822" s="6">
        <v>796.59002699999996</v>
      </c>
      <c r="F822" s="14">
        <f t="shared" si="29"/>
        <v>-1.7695482976063714E-2</v>
      </c>
    </row>
    <row r="823" spans="1:6" x14ac:dyDescent="0.25">
      <c r="A823" s="31">
        <v>41009</v>
      </c>
      <c r="B823">
        <v>1358.589966</v>
      </c>
      <c r="C823" s="14">
        <f t="shared" si="28"/>
        <v>-9.9040122033430267E-3</v>
      </c>
      <c r="E823" s="6">
        <v>784.15002400000003</v>
      </c>
      <c r="F823" s="14">
        <f t="shared" si="29"/>
        <v>-4.8130571227927632E-2</v>
      </c>
    </row>
    <row r="824" spans="1:6" x14ac:dyDescent="0.25">
      <c r="A824" s="31">
        <v>41008</v>
      </c>
      <c r="B824">
        <v>1382.1999510000001</v>
      </c>
      <c r="C824" s="14">
        <f t="shared" si="28"/>
        <v>1.0683015643008886E-2</v>
      </c>
      <c r="E824" s="6">
        <v>803.46002199999998</v>
      </c>
      <c r="F824" s="14">
        <f t="shared" si="29"/>
        <v>-2.8064684099565196E-2</v>
      </c>
    </row>
    <row r="825" spans="1:6" x14ac:dyDescent="0.25">
      <c r="A825" s="31">
        <v>41004</v>
      </c>
      <c r="B825">
        <v>1398.079956</v>
      </c>
      <c r="C825" s="14">
        <f t="shared" si="28"/>
        <v>2.3679445748674421E-2</v>
      </c>
      <c r="E825" s="6">
        <v>818.17999299999997</v>
      </c>
      <c r="F825" s="14">
        <f t="shared" si="29"/>
        <v>-1.0569329777582626E-2</v>
      </c>
    </row>
    <row r="826" spans="1:6" x14ac:dyDescent="0.25">
      <c r="A826" s="31">
        <v>41003</v>
      </c>
      <c r="B826">
        <v>1398.959961</v>
      </c>
      <c r="C826" s="14">
        <f t="shared" si="28"/>
        <v>2.6036701491375824E-2</v>
      </c>
      <c r="E826" s="6">
        <v>820.38000499999998</v>
      </c>
      <c r="F826" s="14">
        <f t="shared" si="29"/>
        <v>-1.0672521753253505E-2</v>
      </c>
    </row>
    <row r="827" spans="1:6" x14ac:dyDescent="0.25">
      <c r="A827" s="31">
        <v>41002</v>
      </c>
      <c r="B827">
        <v>1413.380005</v>
      </c>
      <c r="C827" s="14">
        <f t="shared" si="28"/>
        <v>4.1041180858683246E-2</v>
      </c>
      <c r="E827" s="6">
        <v>834.79998799999998</v>
      </c>
      <c r="F827" s="14">
        <f t="shared" si="29"/>
        <v>2.2412722596448331E-2</v>
      </c>
    </row>
    <row r="828" spans="1:6" x14ac:dyDescent="0.25">
      <c r="A828" s="31">
        <v>41001</v>
      </c>
      <c r="B828">
        <v>1419.040039</v>
      </c>
      <c r="C828" s="14">
        <f t="shared" si="28"/>
        <v>4.1719029831701615E-2</v>
      </c>
      <c r="E828" s="6">
        <v>840.63000499999998</v>
      </c>
      <c r="F828" s="14">
        <f t="shared" si="29"/>
        <v>2.1173460575702574E-2</v>
      </c>
    </row>
    <row r="829" spans="1:6" x14ac:dyDescent="0.25">
      <c r="A829" s="31">
        <v>40998</v>
      </c>
      <c r="B829">
        <v>1408.469971</v>
      </c>
      <c r="C829" s="14">
        <f t="shared" si="28"/>
        <v>3.4703901393649872E-2</v>
      </c>
      <c r="E829" s="6">
        <v>830.29998799999998</v>
      </c>
      <c r="F829" s="14">
        <f t="shared" si="29"/>
        <v>1.9549102351745784E-3</v>
      </c>
    </row>
    <row r="830" spans="1:6" x14ac:dyDescent="0.25">
      <c r="A830" s="31">
        <v>40997</v>
      </c>
      <c r="B830">
        <v>1403.280029</v>
      </c>
      <c r="C830" s="14">
        <f t="shared" si="28"/>
        <v>3.3312707063712699E-2</v>
      </c>
      <c r="E830" s="6">
        <v>832.21997099999999</v>
      </c>
      <c r="F830" s="14">
        <f t="shared" si="29"/>
        <v>2.7229612753565391E-3</v>
      </c>
    </row>
    <row r="831" spans="1:6" x14ac:dyDescent="0.25">
      <c r="A831" s="31">
        <v>40996</v>
      </c>
      <c r="B831">
        <v>1405.540039</v>
      </c>
      <c r="C831" s="14">
        <f t="shared" si="28"/>
        <v>4.6388228321109892E-2</v>
      </c>
      <c r="E831" s="6">
        <v>834.45001200000002</v>
      </c>
      <c r="F831" s="14">
        <f t="shared" si="29"/>
        <v>2.5148077966241855E-2</v>
      </c>
    </row>
    <row r="832" spans="1:6" x14ac:dyDescent="0.25">
      <c r="A832" s="31">
        <v>40995</v>
      </c>
      <c r="B832">
        <v>1412.5200199999999</v>
      </c>
      <c r="C832" s="14">
        <f t="shared" si="28"/>
        <v>4.5923746760458961E-2</v>
      </c>
      <c r="E832" s="6">
        <v>839.97997999999995</v>
      </c>
      <c r="F832" s="14">
        <f t="shared" si="29"/>
        <v>2.3554445177229377E-2</v>
      </c>
    </row>
    <row r="833" spans="1:6" x14ac:dyDescent="0.25">
      <c r="A833" s="31">
        <v>40994</v>
      </c>
      <c r="B833">
        <v>1416.51001</v>
      </c>
      <c r="C833" s="14">
        <f t="shared" si="28"/>
        <v>4.7892754715776364E-2</v>
      </c>
      <c r="E833" s="6">
        <v>846.13000499999998</v>
      </c>
      <c r="F833" s="14">
        <f t="shared" si="29"/>
        <v>2.5848385751502612E-2</v>
      </c>
    </row>
    <row r="834" spans="1:6" x14ac:dyDescent="0.25">
      <c r="A834" s="31">
        <v>40991</v>
      </c>
      <c r="B834">
        <v>1397.1099850000001</v>
      </c>
      <c r="C834" s="14">
        <f t="shared" si="28"/>
        <v>4.056930330651598E-2</v>
      </c>
      <c r="E834" s="6">
        <v>830.03002900000001</v>
      </c>
      <c r="F834" s="14">
        <f t="shared" si="29"/>
        <v>2.0532885361342901E-2</v>
      </c>
    </row>
    <row r="835" spans="1:6" x14ac:dyDescent="0.25">
      <c r="A835" s="31">
        <v>40990</v>
      </c>
      <c r="B835">
        <v>1392.780029</v>
      </c>
      <c r="C835" s="14">
        <f t="shared" si="28"/>
        <v>3.020087982532127E-2</v>
      </c>
      <c r="E835" s="6">
        <v>821.44000200000005</v>
      </c>
      <c r="F835" s="14">
        <f t="shared" si="29"/>
        <v>-4.3030679681337336E-3</v>
      </c>
    </row>
    <row r="836" spans="1:6" x14ac:dyDescent="0.25">
      <c r="A836" s="31">
        <v>40989</v>
      </c>
      <c r="B836">
        <v>1402.8900149999999</v>
      </c>
      <c r="C836" s="14">
        <f t="shared" si="28"/>
        <v>3.9208610276701306E-2</v>
      </c>
      <c r="E836" s="6">
        <v>829.919983</v>
      </c>
      <c r="F836" s="14">
        <f t="shared" si="29"/>
        <v>1.8469174812543177E-3</v>
      </c>
    </row>
    <row r="837" spans="1:6" x14ac:dyDescent="0.25">
      <c r="A837" s="31">
        <v>40988</v>
      </c>
      <c r="B837">
        <v>1405.5200199999999</v>
      </c>
      <c r="C837" s="14">
        <f t="shared" si="28"/>
        <v>4.3405938066967797E-2</v>
      </c>
      <c r="E837" s="6">
        <v>829.23999000000003</v>
      </c>
      <c r="F837" s="14">
        <f t="shared" si="29"/>
        <v>2.2601677741529436E-3</v>
      </c>
    </row>
    <row r="838" spans="1:6" x14ac:dyDescent="0.25">
      <c r="A838" s="31">
        <v>40987</v>
      </c>
      <c r="B838">
        <v>1409.75</v>
      </c>
      <c r="C838" s="14">
        <f t="shared" si="28"/>
        <v>4.8663680897697681E-2</v>
      </c>
      <c r="E838" s="6">
        <v>837.77002000000005</v>
      </c>
      <c r="F838" s="14">
        <f t="shared" si="29"/>
        <v>1.1347616471791833E-2</v>
      </c>
    </row>
    <row r="839" spans="1:6" x14ac:dyDescent="0.25">
      <c r="A839" s="31">
        <v>40984</v>
      </c>
      <c r="B839">
        <v>1404.170044</v>
      </c>
      <c r="C839" s="14">
        <f t="shared" si="28"/>
        <v>4.4070205176827359E-2</v>
      </c>
      <c r="E839" s="6">
        <v>830.17999299999997</v>
      </c>
      <c r="F839" s="14">
        <f t="shared" si="29"/>
        <v>-1.118975847703374E-3</v>
      </c>
    </row>
    <row r="840" spans="1:6" x14ac:dyDescent="0.25">
      <c r="A840" s="31">
        <v>40983</v>
      </c>
      <c r="B840">
        <v>1402.599976</v>
      </c>
      <c r="C840" s="14">
        <f t="shared" ref="C840:C903" si="30">B840/B869-1</f>
        <v>5.8134748655449764E-2</v>
      </c>
      <c r="E840" s="6">
        <v>831.46002199999998</v>
      </c>
      <c r="F840" s="14">
        <f t="shared" ref="F840:F903" si="31">E840/E869-1</f>
        <v>2.2844427483833751E-2</v>
      </c>
    </row>
    <row r="841" spans="1:6" x14ac:dyDescent="0.25">
      <c r="A841" s="31">
        <v>40982</v>
      </c>
      <c r="B841">
        <v>1394.280029</v>
      </c>
      <c r="C841" s="14">
        <f t="shared" si="30"/>
        <v>5.3010040708971085E-2</v>
      </c>
      <c r="E841" s="6">
        <v>823.40002400000003</v>
      </c>
      <c r="F841" s="14">
        <f t="shared" si="31"/>
        <v>1.6970149764338194E-2</v>
      </c>
    </row>
    <row r="842" spans="1:6" x14ac:dyDescent="0.25">
      <c r="A842" s="31">
        <v>40981</v>
      </c>
      <c r="B842">
        <v>1395.9499510000001</v>
      </c>
      <c r="C842" s="14">
        <f t="shared" si="30"/>
        <v>6.3653823756120387E-2</v>
      </c>
      <c r="E842" s="6">
        <v>831.22997999999995</v>
      </c>
      <c r="F842" s="14">
        <f t="shared" si="31"/>
        <v>4.8447280165572204E-2</v>
      </c>
    </row>
    <row r="843" spans="1:6" x14ac:dyDescent="0.25">
      <c r="A843" s="31">
        <v>40980</v>
      </c>
      <c r="B843">
        <v>1371.089966</v>
      </c>
      <c r="C843" s="14">
        <f t="shared" si="30"/>
        <v>4.4234206561761136E-2</v>
      </c>
      <c r="E843" s="6">
        <v>814.28997800000002</v>
      </c>
      <c r="F843" s="14">
        <f t="shared" si="31"/>
        <v>2.7650840331338244E-2</v>
      </c>
    </row>
    <row r="844" spans="1:6" x14ac:dyDescent="0.25">
      <c r="A844" s="31">
        <v>40977</v>
      </c>
      <c r="B844">
        <v>1370.869995</v>
      </c>
      <c r="C844" s="14">
        <f t="shared" si="30"/>
        <v>4.143341018063107E-2</v>
      </c>
      <c r="E844" s="6">
        <v>817</v>
      </c>
      <c r="F844" s="14">
        <f t="shared" si="31"/>
        <v>2.2720190956105224E-2</v>
      </c>
    </row>
    <row r="845" spans="1:6" x14ac:dyDescent="0.25">
      <c r="A845" s="31">
        <v>40976</v>
      </c>
      <c r="B845">
        <v>1365.910034</v>
      </c>
      <c r="C845" s="14">
        <f t="shared" si="30"/>
        <v>3.6012513410135005E-2</v>
      </c>
      <c r="E845" s="6">
        <v>806.34002699999996</v>
      </c>
      <c r="F845" s="14">
        <f t="shared" si="31"/>
        <v>1.6937678245093624E-2</v>
      </c>
    </row>
    <row r="846" spans="1:6" x14ac:dyDescent="0.25">
      <c r="A846" s="31">
        <v>40975</v>
      </c>
      <c r="B846">
        <v>1352.630005</v>
      </c>
      <c r="C846" s="14">
        <f t="shared" si="30"/>
        <v>2.0036759134451909E-2</v>
      </c>
      <c r="E846" s="6">
        <v>795.95001200000002</v>
      </c>
      <c r="F846" s="14">
        <f t="shared" si="31"/>
        <v>4.6506321437678189E-4</v>
      </c>
    </row>
    <row r="847" spans="1:6" x14ac:dyDescent="0.25">
      <c r="A847" s="31">
        <v>40974</v>
      </c>
      <c r="B847">
        <v>1343.3599850000001</v>
      </c>
      <c r="C847" s="14">
        <f t="shared" si="30"/>
        <v>2.1838482087153555E-2</v>
      </c>
      <c r="E847" s="6">
        <v>787.09002699999996</v>
      </c>
      <c r="F847" s="14">
        <f t="shared" si="31"/>
        <v>-1.4969400967451696E-3</v>
      </c>
    </row>
    <row r="848" spans="1:6" x14ac:dyDescent="0.25">
      <c r="A848" s="31">
        <v>40973</v>
      </c>
      <c r="B848">
        <v>1364.329956</v>
      </c>
      <c r="C848" s="14">
        <f t="shared" si="30"/>
        <v>3.6724890577507718E-2</v>
      </c>
      <c r="E848" s="6">
        <v>803.65002400000003</v>
      </c>
      <c r="F848" s="14">
        <f t="shared" si="31"/>
        <v>2.6307434155787401E-2</v>
      </c>
    </row>
    <row r="849" spans="1:6" x14ac:dyDescent="0.25">
      <c r="A849" s="31">
        <v>40970</v>
      </c>
      <c r="B849">
        <v>1369.630005</v>
      </c>
      <c r="C849" s="14">
        <f t="shared" si="30"/>
        <v>4.124283461340883E-2</v>
      </c>
      <c r="E849" s="6">
        <v>802.419983</v>
      </c>
      <c r="F849" s="14">
        <f t="shared" si="31"/>
        <v>2.2686125912455113E-2</v>
      </c>
    </row>
    <row r="850" spans="1:6" x14ac:dyDescent="0.25">
      <c r="A850" s="31">
        <v>40969</v>
      </c>
      <c r="B850">
        <v>1374.089966</v>
      </c>
      <c r="C850" s="14">
        <f t="shared" si="30"/>
        <v>4.5332800304298315E-2</v>
      </c>
      <c r="E850" s="6">
        <v>815.21997099999999</v>
      </c>
      <c r="F850" s="14">
        <f t="shared" si="31"/>
        <v>4.1987775873229882E-2</v>
      </c>
    </row>
    <row r="851" spans="1:6" x14ac:dyDescent="0.25">
      <c r="A851" s="31">
        <v>40968</v>
      </c>
      <c r="B851">
        <v>1365.6800539999999</v>
      </c>
      <c r="C851" s="14">
        <f t="shared" si="30"/>
        <v>4.4065940859169705E-2</v>
      </c>
      <c r="E851" s="6">
        <v>810.94000200000005</v>
      </c>
      <c r="F851" s="14">
        <f t="shared" si="31"/>
        <v>4.0653942963145395E-2</v>
      </c>
    </row>
    <row r="852" spans="1:6" x14ac:dyDescent="0.25">
      <c r="A852" s="31">
        <v>40967</v>
      </c>
      <c r="B852">
        <v>1372.1800539999999</v>
      </c>
      <c r="C852" s="14">
        <f t="shared" si="30"/>
        <v>6.0687816313075293E-2</v>
      </c>
      <c r="E852" s="6">
        <v>823.79998799999998</v>
      </c>
      <c r="F852" s="14">
        <f t="shared" si="31"/>
        <v>7.6117143407316235E-2</v>
      </c>
    </row>
    <row r="853" spans="1:6" x14ac:dyDescent="0.25">
      <c r="A853" s="31">
        <v>40966</v>
      </c>
      <c r="B853">
        <v>1367.589966</v>
      </c>
      <c r="C853" s="14">
        <f t="shared" si="30"/>
        <v>6.0895672195465655E-2</v>
      </c>
      <c r="E853" s="6">
        <v>826.65997300000004</v>
      </c>
      <c r="F853" s="14">
        <f t="shared" si="31"/>
        <v>8.1732478433931277E-2</v>
      </c>
    </row>
    <row r="854" spans="1:6" x14ac:dyDescent="0.25">
      <c r="A854" s="31">
        <v>40963</v>
      </c>
      <c r="B854">
        <v>1365.73999</v>
      </c>
      <c r="C854" s="14">
        <f t="shared" si="30"/>
        <v>5.4218440756464759E-2</v>
      </c>
      <c r="E854" s="6">
        <v>826.919983</v>
      </c>
      <c r="F854" s="14">
        <f t="shared" si="31"/>
        <v>7.3239099446314571E-2</v>
      </c>
    </row>
    <row r="855" spans="1:6" x14ac:dyDescent="0.25">
      <c r="A855" s="31">
        <v>40962</v>
      </c>
      <c r="B855">
        <v>1363.459961</v>
      </c>
      <c r="C855" s="14">
        <f t="shared" si="30"/>
        <v>5.4917663792362958E-2</v>
      </c>
      <c r="E855" s="6">
        <v>829.22997999999995</v>
      </c>
      <c r="F855" s="14">
        <f t="shared" si="31"/>
        <v>8.0796088326939186E-2</v>
      </c>
    </row>
    <row r="856" spans="1:6" x14ac:dyDescent="0.25">
      <c r="A856" s="31">
        <v>40961</v>
      </c>
      <c r="B856">
        <v>1357.660034</v>
      </c>
      <c r="C856" s="14">
        <f t="shared" si="30"/>
        <v>5.0755433280631923E-2</v>
      </c>
      <c r="E856" s="6">
        <v>816.5</v>
      </c>
      <c r="F856" s="14">
        <f t="shared" si="31"/>
        <v>6.7669172932330879E-2</v>
      </c>
    </row>
    <row r="857" spans="1:6" x14ac:dyDescent="0.25">
      <c r="A857" s="31">
        <v>40960</v>
      </c>
      <c r="B857">
        <v>1362.209961</v>
      </c>
      <c r="C857" s="14">
        <f t="shared" si="30"/>
        <v>6.3644891948621662E-2</v>
      </c>
      <c r="E857" s="6">
        <v>823.20001200000002</v>
      </c>
      <c r="F857" s="14">
        <f t="shared" si="31"/>
        <v>9.2487161517602168E-2</v>
      </c>
    </row>
    <row r="858" spans="1:6" x14ac:dyDescent="0.25">
      <c r="A858" s="31">
        <v>40956</v>
      </c>
      <c r="B858">
        <v>1361.2299800000001</v>
      </c>
      <c r="C858" s="14">
        <f t="shared" si="30"/>
        <v>6.5283506271099245E-2</v>
      </c>
      <c r="E858" s="6">
        <v>828.67999299999997</v>
      </c>
      <c r="F858" s="14">
        <f t="shared" si="31"/>
        <v>0.10533402073155163</v>
      </c>
    </row>
    <row r="859" spans="1:6" x14ac:dyDescent="0.25">
      <c r="A859" s="31">
        <v>40955</v>
      </c>
      <c r="B859">
        <v>1358.040039</v>
      </c>
      <c r="C859" s="14">
        <f t="shared" si="30"/>
        <v>6.009084387510355E-2</v>
      </c>
      <c r="E859" s="6">
        <v>829.96002199999998</v>
      </c>
      <c r="F859" s="14">
        <f t="shared" si="31"/>
        <v>0.10324482084220987</v>
      </c>
    </row>
    <row r="860" spans="1:6" x14ac:dyDescent="0.25">
      <c r="A860" s="31">
        <v>40954</v>
      </c>
      <c r="B860">
        <v>1343.2299800000001</v>
      </c>
      <c r="C860" s="14">
        <f t="shared" si="30"/>
        <v>5.1616635458220372E-2</v>
      </c>
      <c r="E860" s="6">
        <v>813.97997999999995</v>
      </c>
      <c r="F860" s="14">
        <f t="shared" si="31"/>
        <v>8.9256969825965982E-2</v>
      </c>
    </row>
    <row r="861" spans="1:6" x14ac:dyDescent="0.25">
      <c r="A861" s="31">
        <v>40953</v>
      </c>
      <c r="B861">
        <v>1350.5</v>
      </c>
      <c r="C861" s="14">
        <f t="shared" si="30"/>
        <v>5.7507037732827726E-2</v>
      </c>
      <c r="E861" s="6">
        <v>820.65002400000003</v>
      </c>
      <c r="F861" s="14">
        <f t="shared" si="31"/>
        <v>9.08837033609462E-2</v>
      </c>
    </row>
    <row r="862" spans="1:6" x14ac:dyDescent="0.25">
      <c r="A862" s="31">
        <v>40952</v>
      </c>
      <c r="B862">
        <v>1351.7700199999999</v>
      </c>
      <c r="C862" s="14">
        <f t="shared" si="30"/>
        <v>7.488076160713919E-2</v>
      </c>
      <c r="E862" s="6">
        <v>824.80999799999995</v>
      </c>
      <c r="F862" s="14">
        <f t="shared" si="31"/>
        <v>0.11322412261082171</v>
      </c>
    </row>
    <row r="863" spans="1:6" x14ac:dyDescent="0.25">
      <c r="A863" s="31">
        <v>40949</v>
      </c>
      <c r="B863">
        <v>1342.6400149999999</v>
      </c>
      <c r="C863" s="14">
        <f t="shared" si="30"/>
        <v>6.3039376842181749E-2</v>
      </c>
      <c r="E863" s="6">
        <v>813.330017</v>
      </c>
      <c r="F863" s="14">
        <f t="shared" si="31"/>
        <v>9.1747481590042312E-2</v>
      </c>
    </row>
    <row r="864" spans="1:6" x14ac:dyDescent="0.25">
      <c r="A864" s="31">
        <v>40948</v>
      </c>
      <c r="B864">
        <v>1351.9499510000001</v>
      </c>
      <c r="C864" s="14">
        <f t="shared" si="30"/>
        <v>8.1871526817265172E-2</v>
      </c>
      <c r="E864" s="6">
        <v>824.98999000000003</v>
      </c>
      <c r="F864" s="14">
        <f t="shared" si="31"/>
        <v>0.12211472275061031</v>
      </c>
    </row>
    <row r="865" spans="1:6" x14ac:dyDescent="0.25">
      <c r="A865" s="31">
        <v>40947</v>
      </c>
      <c r="B865">
        <v>1349.959961</v>
      </c>
      <c r="C865" s="14">
        <f t="shared" si="30"/>
        <v>6.679935151911609E-2</v>
      </c>
      <c r="E865" s="6">
        <v>828.39001499999995</v>
      </c>
      <c r="F865" s="14">
        <f t="shared" si="31"/>
        <v>0.10259415847677822</v>
      </c>
    </row>
    <row r="866" spans="1:6" x14ac:dyDescent="0.25">
      <c r="A866" s="31">
        <v>40946</v>
      </c>
      <c r="B866">
        <v>1347.0500489999999</v>
      </c>
      <c r="C866" s="14">
        <f t="shared" si="30"/>
        <v>6.4584018273254218E-2</v>
      </c>
      <c r="E866" s="6">
        <v>827.36999500000002</v>
      </c>
      <c r="F866" s="14">
        <f t="shared" si="31"/>
        <v>0.10613922447496527</v>
      </c>
    </row>
    <row r="867" spans="1:6" x14ac:dyDescent="0.25">
      <c r="A867" s="31">
        <v>40945</v>
      </c>
      <c r="B867">
        <v>1344.329956</v>
      </c>
      <c r="C867" s="14">
        <f t="shared" si="30"/>
        <v>7.2033457735247275E-2</v>
      </c>
      <c r="E867" s="6">
        <v>828.36999500000002</v>
      </c>
      <c r="F867" s="14">
        <f t="shared" si="31"/>
        <v>0.11114536879256676</v>
      </c>
    </row>
    <row r="868" spans="1:6" x14ac:dyDescent="0.25">
      <c r="A868" s="31">
        <v>40942</v>
      </c>
      <c r="B868">
        <v>1344.900024</v>
      </c>
      <c r="C868" s="14">
        <f t="shared" si="30"/>
        <v>8.135276055641949E-2</v>
      </c>
      <c r="E868" s="6">
        <v>831.10998500000005</v>
      </c>
      <c r="F868" s="14">
        <f t="shared" si="31"/>
        <v>0.12243901888139885</v>
      </c>
    </row>
    <row r="869" spans="1:6" x14ac:dyDescent="0.25">
      <c r="A869" s="31">
        <v>40941</v>
      </c>
      <c r="B869">
        <v>1325.540039</v>
      </c>
      <c r="C869" s="14">
        <f t="shared" si="30"/>
        <v>6.7864325042010787E-2</v>
      </c>
      <c r="E869" s="6">
        <v>812.89001499999995</v>
      </c>
      <c r="F869" s="14">
        <f t="shared" si="31"/>
        <v>0.1011487726332454</v>
      </c>
    </row>
    <row r="870" spans="1:6" x14ac:dyDescent="0.25">
      <c r="A870" s="31">
        <v>40940</v>
      </c>
      <c r="B870">
        <v>1324.089966</v>
      </c>
      <c r="C870" s="14">
        <f t="shared" si="30"/>
        <v>9.8510799655087133E-2</v>
      </c>
      <c r="E870" s="6">
        <v>809.65997300000004</v>
      </c>
      <c r="F870" s="14">
        <f t="shared" si="31"/>
        <v>0.14268371808367331</v>
      </c>
    </row>
    <row r="871" spans="1:6" x14ac:dyDescent="0.25">
      <c r="A871" s="31">
        <v>40939</v>
      </c>
      <c r="B871">
        <v>1312.410034</v>
      </c>
      <c r="C871" s="14">
        <f t="shared" si="30"/>
        <v>7.6045781131170553E-2</v>
      </c>
      <c r="E871" s="6">
        <v>792.82000700000003</v>
      </c>
      <c r="F871" s="14">
        <f t="shared" si="31"/>
        <v>9.8012630948205226E-2</v>
      </c>
    </row>
    <row r="872" spans="1:6" x14ac:dyDescent="0.25">
      <c r="A872" s="31">
        <v>40938</v>
      </c>
      <c r="B872">
        <v>1313.01001</v>
      </c>
      <c r="C872" s="14">
        <f t="shared" si="30"/>
        <v>8.0000008225375341E-2</v>
      </c>
      <c r="E872" s="6">
        <v>792.38000499999998</v>
      </c>
      <c r="F872" s="14">
        <f t="shared" si="31"/>
        <v>0.10666051302830248</v>
      </c>
    </row>
    <row r="873" spans="1:6" x14ac:dyDescent="0.25">
      <c r="A873" s="31">
        <v>40935</v>
      </c>
      <c r="B873">
        <v>1316.329956</v>
      </c>
      <c r="C873" s="14">
        <f t="shared" si="30"/>
        <v>8.6242193277119128E-2</v>
      </c>
      <c r="E873" s="6">
        <v>798.84997599999997</v>
      </c>
      <c r="F873" s="14">
        <f t="shared" si="31"/>
        <v>0.12758652738770904</v>
      </c>
    </row>
    <row r="874" spans="1:6" x14ac:dyDescent="0.25">
      <c r="A874" s="31">
        <v>40934</v>
      </c>
      <c r="B874">
        <v>1318.4300539999999</v>
      </c>
      <c r="C874" s="14">
        <f t="shared" si="30"/>
        <v>7.56284626406869E-2</v>
      </c>
      <c r="E874" s="6">
        <v>792.90997300000004</v>
      </c>
      <c r="F874" s="14">
        <f t="shared" si="31"/>
        <v>0.10423916554115031</v>
      </c>
    </row>
    <row r="875" spans="1:6" x14ac:dyDescent="0.25">
      <c r="A875" s="31">
        <v>40933</v>
      </c>
      <c r="B875">
        <v>1326.0600589999999</v>
      </c>
      <c r="C875" s="14">
        <f t="shared" si="30"/>
        <v>7.2456339499732181E-2</v>
      </c>
      <c r="E875" s="6">
        <v>795.580017</v>
      </c>
      <c r="F875" s="14">
        <f t="shared" si="31"/>
        <v>8.515309412306582E-2</v>
      </c>
    </row>
    <row r="876" spans="1:6" x14ac:dyDescent="0.25">
      <c r="A876" s="31">
        <v>40932</v>
      </c>
      <c r="B876">
        <v>1314.650024</v>
      </c>
      <c r="C876" s="14">
        <f t="shared" si="30"/>
        <v>4.7371382655144956E-2</v>
      </c>
      <c r="E876" s="6">
        <v>788.27002000000005</v>
      </c>
      <c r="F876" s="14">
        <f t="shared" si="31"/>
        <v>5.7512737616976617E-2</v>
      </c>
    </row>
    <row r="877" spans="1:6" x14ac:dyDescent="0.25">
      <c r="A877" s="31">
        <v>40931</v>
      </c>
      <c r="B877">
        <v>1316</v>
      </c>
      <c r="C877" s="14">
        <f t="shared" si="30"/>
        <v>6.6148195882494321E-2</v>
      </c>
      <c r="E877" s="6">
        <v>783.04998799999998</v>
      </c>
      <c r="F877" s="14">
        <f t="shared" si="31"/>
        <v>8.3536275508875324E-2</v>
      </c>
    </row>
    <row r="878" spans="1:6" x14ac:dyDescent="0.25">
      <c r="A878" s="31">
        <v>40928</v>
      </c>
      <c r="B878">
        <v>1315.380005</v>
      </c>
      <c r="C878" s="14">
        <f t="shared" si="30"/>
        <v>4.3116227919554717E-2</v>
      </c>
      <c r="E878" s="6">
        <v>784.61999500000002</v>
      </c>
      <c r="F878" s="14">
        <f t="shared" si="31"/>
        <v>5.1572063187095063E-2</v>
      </c>
    </row>
    <row r="879" spans="1:6" x14ac:dyDescent="0.25">
      <c r="A879" s="31">
        <v>40927</v>
      </c>
      <c r="B879">
        <v>1314.5</v>
      </c>
      <c r="C879" s="14">
        <f t="shared" si="30"/>
        <v>4.4522340851309794E-2</v>
      </c>
      <c r="E879" s="6">
        <v>782.36999500000002</v>
      </c>
      <c r="F879" s="14">
        <f t="shared" si="31"/>
        <v>4.7657897396717885E-2</v>
      </c>
    </row>
    <row r="880" spans="1:6" x14ac:dyDescent="0.25">
      <c r="A880" s="31">
        <v>40926</v>
      </c>
      <c r="B880">
        <v>1308.040039</v>
      </c>
      <c r="C880" s="14">
        <f t="shared" si="30"/>
        <v>4.0538458000836997E-2</v>
      </c>
      <c r="E880" s="6">
        <v>779.26000999999997</v>
      </c>
      <c r="F880" s="14">
        <f t="shared" si="31"/>
        <v>4.3144157194248356E-2</v>
      </c>
    </row>
    <row r="881" spans="1:6" x14ac:dyDescent="0.25">
      <c r="A881" s="31">
        <v>40925</v>
      </c>
      <c r="B881">
        <v>1293.670044</v>
      </c>
      <c r="C881" s="14">
        <f t="shared" si="30"/>
        <v>3.9693649217928506E-2</v>
      </c>
      <c r="E881" s="6">
        <v>765.53002900000001</v>
      </c>
      <c r="F881" s="14">
        <f t="shared" si="31"/>
        <v>4.1509085698101078E-2</v>
      </c>
    </row>
    <row r="882" spans="1:6" x14ac:dyDescent="0.25">
      <c r="A882" s="31">
        <v>40921</v>
      </c>
      <c r="B882">
        <v>1289.089966</v>
      </c>
      <c r="C882" s="14">
        <f t="shared" si="30"/>
        <v>3.576307796491629E-2</v>
      </c>
      <c r="E882" s="6">
        <v>764.20001200000002</v>
      </c>
      <c r="F882" s="14">
        <f t="shared" si="31"/>
        <v>4.5774905234348351E-2</v>
      </c>
    </row>
    <row r="883" spans="1:6" x14ac:dyDescent="0.25">
      <c r="A883" s="31">
        <v>40920</v>
      </c>
      <c r="B883">
        <v>1295.5</v>
      </c>
      <c r="C883" s="14">
        <f t="shared" si="30"/>
        <v>3.8926702154151949E-2</v>
      </c>
      <c r="E883" s="6">
        <v>770.48999000000003</v>
      </c>
      <c r="F883" s="14">
        <f t="shared" si="31"/>
        <v>4.4845553093724622E-2</v>
      </c>
    </row>
    <row r="884" spans="1:6" x14ac:dyDescent="0.25">
      <c r="A884" s="31">
        <v>40919</v>
      </c>
      <c r="B884">
        <v>1292.4799800000001</v>
      </c>
      <c r="C884" s="14">
        <f t="shared" si="30"/>
        <v>8.1401320127074239E-2</v>
      </c>
      <c r="E884" s="6">
        <v>767.23999000000003</v>
      </c>
      <c r="F884" s="14">
        <f t="shared" si="31"/>
        <v>0.10219798369882449</v>
      </c>
    </row>
    <row r="885" spans="1:6" x14ac:dyDescent="0.25">
      <c r="A885" s="31">
        <v>40918</v>
      </c>
      <c r="B885">
        <v>1292.079956</v>
      </c>
      <c r="C885" s="14">
        <f t="shared" si="30"/>
        <v>8.3459731592363529E-2</v>
      </c>
      <c r="E885" s="6">
        <v>764.75</v>
      </c>
      <c r="F885" s="14">
        <f t="shared" si="31"/>
        <v>9.5787324403358909E-2</v>
      </c>
    </row>
    <row r="886" spans="1:6" x14ac:dyDescent="0.25">
      <c r="A886" s="31">
        <v>40917</v>
      </c>
      <c r="B886">
        <v>1280.6999510000001</v>
      </c>
      <c r="C886" s="14">
        <f t="shared" si="30"/>
        <v>0.1053189453131318</v>
      </c>
      <c r="E886" s="6">
        <v>753.51000999999997</v>
      </c>
      <c r="F886" s="14">
        <f t="shared" si="31"/>
        <v>0.13112471559440264</v>
      </c>
    </row>
    <row r="887" spans="1:6" x14ac:dyDescent="0.25">
      <c r="A887" s="31">
        <v>40914</v>
      </c>
      <c r="B887">
        <v>1277.8100589999999</v>
      </c>
      <c r="C887" s="14">
        <f t="shared" si="30"/>
        <v>9.9863156082714566E-2</v>
      </c>
      <c r="E887" s="6">
        <v>749.71002199999998</v>
      </c>
      <c r="F887" s="14">
        <f t="shared" si="31"/>
        <v>0.11176853216811944</v>
      </c>
    </row>
    <row r="888" spans="1:6" x14ac:dyDescent="0.25">
      <c r="A888" s="31">
        <v>40913</v>
      </c>
      <c r="B888">
        <v>1281.0600589999999</v>
      </c>
      <c r="C888" s="14">
        <f t="shared" si="30"/>
        <v>7.8297041300305903E-2</v>
      </c>
      <c r="E888" s="6">
        <v>752.28997800000002</v>
      </c>
      <c r="F888" s="14">
        <f t="shared" si="31"/>
        <v>8.0472764764990767E-2</v>
      </c>
    </row>
    <row r="889" spans="1:6" x14ac:dyDescent="0.25">
      <c r="A889" s="31">
        <v>40912</v>
      </c>
      <c r="B889">
        <v>1277.3000489999999</v>
      </c>
      <c r="C889" s="14">
        <f t="shared" si="30"/>
        <v>7.0680204541236247E-2</v>
      </c>
      <c r="E889" s="6">
        <v>747.28002900000001</v>
      </c>
      <c r="F889" s="14">
        <f t="shared" si="31"/>
        <v>6.4653089397814334E-2</v>
      </c>
    </row>
    <row r="890" spans="1:6" x14ac:dyDescent="0.25">
      <c r="A890" s="31">
        <v>40911</v>
      </c>
      <c r="B890">
        <v>1277.0600589999999</v>
      </c>
      <c r="C890" s="14">
        <f t="shared" si="30"/>
        <v>5.0516212550989925E-2</v>
      </c>
      <c r="E890" s="6">
        <v>752.28002900000001</v>
      </c>
      <c r="F890" s="14">
        <f t="shared" si="31"/>
        <v>4.5675748208956923E-2</v>
      </c>
    </row>
    <row r="891" spans="1:6" x14ac:dyDescent="0.25">
      <c r="A891" s="31">
        <v>40907</v>
      </c>
      <c r="B891">
        <v>1257.599976</v>
      </c>
      <c r="C891" s="14">
        <f t="shared" si="30"/>
        <v>3.4099948878409503E-2</v>
      </c>
      <c r="E891" s="6">
        <v>740.919983</v>
      </c>
      <c r="F891" s="14">
        <f t="shared" si="31"/>
        <v>3.0845193739130528E-2</v>
      </c>
    </row>
    <row r="892" spans="1:6" x14ac:dyDescent="0.25">
      <c r="A892" s="31">
        <v>40906</v>
      </c>
      <c r="B892">
        <v>1263.0200199999999</v>
      </c>
      <c r="C892" s="14">
        <f t="shared" si="30"/>
        <v>2.1109042114860754E-2</v>
      </c>
      <c r="E892" s="6">
        <v>744.97997999999995</v>
      </c>
      <c r="F892" s="14">
        <f t="shared" si="31"/>
        <v>2.0716295331631107E-2</v>
      </c>
    </row>
    <row r="893" spans="1:6" x14ac:dyDescent="0.25">
      <c r="A893" s="31">
        <v>40905</v>
      </c>
      <c r="B893">
        <v>1249.6400149999999</v>
      </c>
      <c r="C893" s="14">
        <f t="shared" si="30"/>
        <v>-6.4954513136072922E-3</v>
      </c>
      <c r="E893" s="6">
        <v>735.21002199999998</v>
      </c>
      <c r="F893" s="14">
        <f t="shared" si="31"/>
        <v>-1.0591046482144928E-2</v>
      </c>
    </row>
    <row r="894" spans="1:6" x14ac:dyDescent="0.25">
      <c r="A894" s="31">
        <v>40904</v>
      </c>
      <c r="B894">
        <v>1265.4300539999999</v>
      </c>
      <c r="C894" s="14">
        <f t="shared" si="30"/>
        <v>1.0904491750762579E-2</v>
      </c>
      <c r="E894" s="6">
        <v>751.30999799999995</v>
      </c>
      <c r="F894" s="14">
        <f t="shared" si="31"/>
        <v>2.5133352376208951E-2</v>
      </c>
    </row>
    <row r="895" spans="1:6" x14ac:dyDescent="0.25">
      <c r="A895" s="31">
        <v>40900</v>
      </c>
      <c r="B895">
        <v>1265.329956</v>
      </c>
      <c r="C895" s="14">
        <f t="shared" si="30"/>
        <v>1.1710092401031602E-3</v>
      </c>
      <c r="E895" s="6">
        <v>747.97997999999995</v>
      </c>
      <c r="F895" s="14">
        <f t="shared" si="31"/>
        <v>4.4853418198322892E-3</v>
      </c>
    </row>
    <row r="896" spans="1:6" x14ac:dyDescent="0.25">
      <c r="A896" s="31">
        <v>40899</v>
      </c>
      <c r="B896">
        <v>1254</v>
      </c>
      <c r="C896" s="14">
        <f t="shared" si="30"/>
        <v>1.1535088783753533E-2</v>
      </c>
      <c r="E896" s="6">
        <v>745.51000999999997</v>
      </c>
      <c r="F896" s="14">
        <f t="shared" si="31"/>
        <v>2.7609349054676935E-2</v>
      </c>
    </row>
    <row r="897" spans="1:6" x14ac:dyDescent="0.25">
      <c r="A897" s="31">
        <v>40898</v>
      </c>
      <c r="B897">
        <v>1243.719971</v>
      </c>
      <c r="C897" s="14">
        <f t="shared" si="30"/>
        <v>1.1894878598549319E-2</v>
      </c>
      <c r="E897" s="6">
        <v>740.45001200000002</v>
      </c>
      <c r="F897" s="14">
        <f t="shared" si="31"/>
        <v>3.003370259926208E-2</v>
      </c>
    </row>
    <row r="898" spans="1:6" x14ac:dyDescent="0.25">
      <c r="A898" s="31">
        <v>40897</v>
      </c>
      <c r="B898">
        <v>1241.3000489999999</v>
      </c>
      <c r="C898" s="14">
        <f t="shared" si="30"/>
        <v>-2.7133357738833408E-2</v>
      </c>
      <c r="E898" s="6">
        <v>738.21997099999999</v>
      </c>
      <c r="F898" s="14">
        <f t="shared" si="31"/>
        <v>-2.2574772662100395E-2</v>
      </c>
    </row>
    <row r="899" spans="1:6" x14ac:dyDescent="0.25">
      <c r="A899" s="31">
        <v>40896</v>
      </c>
      <c r="B899">
        <v>1205.349976</v>
      </c>
      <c r="C899" s="14">
        <f t="shared" si="30"/>
        <v>-4.4222611029174907E-2</v>
      </c>
      <c r="E899" s="6">
        <v>708.55999799999995</v>
      </c>
      <c r="F899" s="14">
        <f t="shared" si="31"/>
        <v>-4.9257344338096587E-2</v>
      </c>
    </row>
    <row r="900" spans="1:6" x14ac:dyDescent="0.25">
      <c r="A900" s="31">
        <v>40893</v>
      </c>
      <c r="B900">
        <v>1219.660034</v>
      </c>
      <c r="C900" s="14">
        <f t="shared" si="30"/>
        <v>-2.678674029167416E-2</v>
      </c>
      <c r="E900" s="6">
        <v>722.04998799999998</v>
      </c>
      <c r="F900" s="14">
        <f t="shared" si="31"/>
        <v>-3.2739892466609022E-2</v>
      </c>
    </row>
    <row r="901" spans="1:6" x14ac:dyDescent="0.25">
      <c r="A901" s="31">
        <v>40892</v>
      </c>
      <c r="B901">
        <v>1215.75</v>
      </c>
      <c r="C901" s="14">
        <f t="shared" si="30"/>
        <v>-3.599890824725549E-2</v>
      </c>
      <c r="E901" s="6">
        <v>716.01000999999997</v>
      </c>
      <c r="F901" s="14">
        <f t="shared" si="31"/>
        <v>-4.7263605750077153E-2</v>
      </c>
    </row>
    <row r="902" spans="1:6" x14ac:dyDescent="0.25">
      <c r="A902" s="31">
        <v>40891</v>
      </c>
      <c r="B902">
        <v>1211.8199460000001</v>
      </c>
      <c r="C902" s="14">
        <f t="shared" si="30"/>
        <v>-2.1068000237796203E-2</v>
      </c>
      <c r="E902" s="6">
        <v>708.46002199999998</v>
      </c>
      <c r="F902" s="14">
        <f t="shared" si="31"/>
        <v>-3.3821547148057296E-2</v>
      </c>
    </row>
    <row r="903" spans="1:6" x14ac:dyDescent="0.25">
      <c r="A903" s="31">
        <v>40890</v>
      </c>
      <c r="B903">
        <v>1225.7299800000001</v>
      </c>
      <c r="C903" s="14">
        <f t="shared" si="30"/>
        <v>6.1151384104318751E-3</v>
      </c>
      <c r="E903" s="6">
        <v>718.05999799999995</v>
      </c>
      <c r="F903" s="14">
        <f t="shared" si="31"/>
        <v>5.8412121088429192E-3</v>
      </c>
    </row>
    <row r="904" spans="1:6" x14ac:dyDescent="0.25">
      <c r="A904" s="31">
        <v>40889</v>
      </c>
      <c r="B904">
        <v>1236.469971</v>
      </c>
      <c r="C904" s="14">
        <f t="shared" ref="C904:C967" si="32">B904/B933-1</f>
        <v>-1.3428610342294811E-2</v>
      </c>
      <c r="E904" s="6">
        <v>733.15002400000003</v>
      </c>
      <c r="F904" s="14">
        <f t="shared" ref="F904:F967" si="33">E904/E933-1</f>
        <v>-1.0673864493222718E-2</v>
      </c>
    </row>
    <row r="905" spans="1:6" x14ac:dyDescent="0.25">
      <c r="A905" s="31">
        <v>40886</v>
      </c>
      <c r="B905">
        <v>1255.1899410000001</v>
      </c>
      <c r="C905" s="14">
        <f t="shared" si="32"/>
        <v>-2.3266872974712749E-2</v>
      </c>
      <c r="E905" s="6">
        <v>745.40002400000003</v>
      </c>
      <c r="F905" s="14">
        <f t="shared" si="33"/>
        <v>-2.0499311432325862E-2</v>
      </c>
    </row>
    <row r="906" spans="1:6" x14ac:dyDescent="0.25">
      <c r="A906" s="31">
        <v>40885</v>
      </c>
      <c r="B906">
        <v>1234.349976</v>
      </c>
      <c r="C906" s="14">
        <f t="shared" si="32"/>
        <v>-3.9109748113975273E-2</v>
      </c>
      <c r="E906" s="6">
        <v>722.67999299999997</v>
      </c>
      <c r="F906" s="14">
        <f t="shared" si="33"/>
        <v>-5.5850960102108216E-2</v>
      </c>
    </row>
    <row r="907" spans="1:6" x14ac:dyDescent="0.25">
      <c r="A907" s="31">
        <v>40884</v>
      </c>
      <c r="B907">
        <v>1261.01001</v>
      </c>
      <c r="C907" s="14">
        <f t="shared" si="32"/>
        <v>1.5305966183574826E-2</v>
      </c>
      <c r="E907" s="6">
        <v>746.14001499999995</v>
      </c>
      <c r="F907" s="14">
        <f t="shared" si="33"/>
        <v>2.6115643778071185E-2</v>
      </c>
    </row>
    <row r="908" spans="1:6" x14ac:dyDescent="0.25">
      <c r="A908" s="31">
        <v>40883</v>
      </c>
      <c r="B908">
        <v>1258.469971</v>
      </c>
      <c r="C908" s="14">
        <f t="shared" si="32"/>
        <v>2.3937122840471226E-2</v>
      </c>
      <c r="E908" s="6">
        <v>746.78002900000001</v>
      </c>
      <c r="F908" s="14">
        <f t="shared" si="33"/>
        <v>4.6423322196931682E-2</v>
      </c>
    </row>
    <row r="909" spans="1:6" x14ac:dyDescent="0.25">
      <c r="A909" s="31">
        <v>40882</v>
      </c>
      <c r="B909">
        <v>1257.079956</v>
      </c>
      <c r="C909" s="14">
        <f t="shared" si="32"/>
        <v>2.3042881349339961E-3</v>
      </c>
      <c r="E909" s="6">
        <v>747.03002900000001</v>
      </c>
      <c r="F909" s="14">
        <f t="shared" si="33"/>
        <v>1.4945042412121579E-2</v>
      </c>
    </row>
    <row r="910" spans="1:6" x14ac:dyDescent="0.25">
      <c r="A910" s="31">
        <v>40879</v>
      </c>
      <c r="B910">
        <v>1244.280029</v>
      </c>
      <c r="C910" s="14">
        <f t="shared" si="32"/>
        <v>4.8697993135473627E-3</v>
      </c>
      <c r="E910" s="6">
        <v>735.02002000000005</v>
      </c>
      <c r="F910" s="14">
        <f t="shared" si="33"/>
        <v>3.1722912803247461E-2</v>
      </c>
    </row>
    <row r="911" spans="1:6" x14ac:dyDescent="0.25">
      <c r="A911" s="31">
        <v>40878</v>
      </c>
      <c r="B911">
        <v>1244.579956</v>
      </c>
      <c r="C911" s="14">
        <f t="shared" si="32"/>
        <v>2.4016933362744464E-2</v>
      </c>
      <c r="E911" s="6">
        <v>730.75</v>
      </c>
      <c r="F911" s="14">
        <f t="shared" si="33"/>
        <v>4.9294991295503854E-2</v>
      </c>
    </row>
    <row r="912" spans="1:6" x14ac:dyDescent="0.25">
      <c r="A912" s="31">
        <v>40877</v>
      </c>
      <c r="B912">
        <v>1246.959961</v>
      </c>
      <c r="C912" s="14">
        <f t="shared" si="32"/>
        <v>3.0647631043377865E-2</v>
      </c>
      <c r="E912" s="6">
        <v>737.419983</v>
      </c>
      <c r="F912" s="14">
        <f t="shared" si="33"/>
        <v>6.199862941946388E-2</v>
      </c>
    </row>
    <row r="913" spans="1:6" x14ac:dyDescent="0.25">
      <c r="A913" s="31">
        <v>40876</v>
      </c>
      <c r="B913">
        <v>1195.1899410000001</v>
      </c>
      <c r="C913" s="14">
        <f t="shared" si="32"/>
        <v>-2.4637307510171014E-2</v>
      </c>
      <c r="E913" s="6">
        <v>696.09997599999997</v>
      </c>
      <c r="F913" s="14">
        <f t="shared" si="33"/>
        <v>-1.8665309296016952E-2</v>
      </c>
    </row>
    <row r="914" spans="1:6" x14ac:dyDescent="0.25">
      <c r="A914" s="31">
        <v>40875</v>
      </c>
      <c r="B914">
        <v>1192.5500489999999</v>
      </c>
      <c r="C914" s="14">
        <f t="shared" si="32"/>
        <v>-6.9199874288425889E-3</v>
      </c>
      <c r="E914" s="6">
        <v>697.90002400000003</v>
      </c>
      <c r="F914" s="14">
        <f t="shared" si="33"/>
        <v>1.3505733842779089E-2</v>
      </c>
    </row>
    <row r="915" spans="1:6" x14ac:dyDescent="0.25">
      <c r="A915" s="31">
        <v>40872</v>
      </c>
      <c r="B915">
        <v>1158.670044</v>
      </c>
      <c r="C915" s="14">
        <f t="shared" si="32"/>
        <v>-5.382246514575495E-2</v>
      </c>
      <c r="E915" s="6">
        <v>666.15997300000004</v>
      </c>
      <c r="F915" s="14">
        <f t="shared" si="33"/>
        <v>-6.4986171252146341E-2</v>
      </c>
    </row>
    <row r="916" spans="1:6" x14ac:dyDescent="0.25">
      <c r="A916" s="31">
        <v>40870</v>
      </c>
      <c r="B916">
        <v>1161.790039</v>
      </c>
      <c r="C916" s="14">
        <f t="shared" si="32"/>
        <v>-3.4785565539513508E-2</v>
      </c>
      <c r="E916" s="6">
        <v>674.34002699999996</v>
      </c>
      <c r="F916" s="14">
        <f t="shared" si="33"/>
        <v>-3.5030450981349825E-2</v>
      </c>
    </row>
    <row r="917" spans="1:6" x14ac:dyDescent="0.25">
      <c r="A917" s="31">
        <v>40869</v>
      </c>
      <c r="B917">
        <v>1188.040039</v>
      </c>
      <c r="C917" s="14">
        <f t="shared" si="32"/>
        <v>-1.5912164837440512E-2</v>
      </c>
      <c r="E917" s="6">
        <v>696.26000999999997</v>
      </c>
      <c r="F917" s="14">
        <f t="shared" si="33"/>
        <v>-5.8825137362394919E-3</v>
      </c>
    </row>
    <row r="918" spans="1:6" x14ac:dyDescent="0.25">
      <c r="A918" s="31">
        <v>40868</v>
      </c>
      <c r="B918">
        <v>1192.9799800000001</v>
      </c>
      <c r="C918" s="14">
        <f t="shared" si="32"/>
        <v>-2.1413410814256073E-3</v>
      </c>
      <c r="E918" s="6">
        <v>701.90002400000003</v>
      </c>
      <c r="F918" s="14">
        <f t="shared" si="33"/>
        <v>1.8767222875088141E-2</v>
      </c>
    </row>
    <row r="919" spans="1:6" x14ac:dyDescent="0.25">
      <c r="A919" s="31">
        <v>40865</v>
      </c>
      <c r="B919">
        <v>1215.650024</v>
      </c>
      <c r="C919" s="14">
        <f t="shared" si="32"/>
        <v>1.7373991530090782E-2</v>
      </c>
      <c r="E919" s="6">
        <v>719.419983</v>
      </c>
      <c r="F919" s="14">
        <f t="shared" si="33"/>
        <v>5.0401456840947656E-2</v>
      </c>
    </row>
    <row r="920" spans="1:6" x14ac:dyDescent="0.25">
      <c r="A920" s="31">
        <v>40864</v>
      </c>
      <c r="B920">
        <v>1216.130005</v>
      </c>
      <c r="C920" s="14">
        <f t="shared" si="32"/>
        <v>5.2507266411458087E-2</v>
      </c>
      <c r="E920" s="6">
        <v>718.75</v>
      </c>
      <c r="F920" s="14">
        <f t="shared" si="33"/>
        <v>9.5304819955950082E-2</v>
      </c>
    </row>
    <row r="921" spans="1:6" x14ac:dyDescent="0.25">
      <c r="A921" s="31">
        <v>40863</v>
      </c>
      <c r="B921">
        <v>1236.910034</v>
      </c>
      <c r="C921" s="14">
        <f t="shared" si="32"/>
        <v>6.1752718774585436E-2</v>
      </c>
      <c r="E921" s="6">
        <v>729.85998500000005</v>
      </c>
      <c r="F921" s="14">
        <f t="shared" si="33"/>
        <v>8.3199759570194765E-2</v>
      </c>
    </row>
    <row r="922" spans="1:6" x14ac:dyDescent="0.25">
      <c r="A922" s="31">
        <v>40862</v>
      </c>
      <c r="B922">
        <v>1257.8100589999999</v>
      </c>
      <c r="C922" s="14">
        <f t="shared" si="32"/>
        <v>9.9455457562993566E-2</v>
      </c>
      <c r="E922" s="6">
        <v>743.080017</v>
      </c>
      <c r="F922" s="14">
        <f t="shared" si="33"/>
        <v>0.12911220606993212</v>
      </c>
    </row>
    <row r="923" spans="1:6" x14ac:dyDescent="0.25">
      <c r="A923" s="31">
        <v>40861</v>
      </c>
      <c r="B923">
        <v>1251.780029</v>
      </c>
      <c r="C923" s="14">
        <f t="shared" si="32"/>
        <v>0.11373289165257505</v>
      </c>
      <c r="E923" s="6">
        <v>732.89001499999995</v>
      </c>
      <c r="F923" s="14">
        <f t="shared" si="33"/>
        <v>0.12988714549163305</v>
      </c>
    </row>
    <row r="924" spans="1:6" x14ac:dyDescent="0.25">
      <c r="A924" s="31">
        <v>40858</v>
      </c>
      <c r="B924">
        <v>1263.849976</v>
      </c>
      <c r="C924" s="14">
        <f t="shared" si="32"/>
        <v>0.14975937610435253</v>
      </c>
      <c r="E924" s="6">
        <v>744.64001499999995</v>
      </c>
      <c r="F924" s="14">
        <f t="shared" si="33"/>
        <v>0.22174281320026257</v>
      </c>
    </row>
    <row r="925" spans="1:6" x14ac:dyDescent="0.25">
      <c r="A925" s="31">
        <v>40857</v>
      </c>
      <c r="B925">
        <v>1239.6999510000001</v>
      </c>
      <c r="C925" s="14">
        <f t="shared" si="32"/>
        <v>9.5702659303426696E-2</v>
      </c>
      <c r="E925" s="6">
        <v>725.47997999999995</v>
      </c>
      <c r="F925" s="14">
        <f t="shared" si="33"/>
        <v>0.12624194362973862</v>
      </c>
    </row>
    <row r="926" spans="1:6" x14ac:dyDescent="0.25">
      <c r="A926" s="31">
        <v>40856</v>
      </c>
      <c r="B926">
        <v>1229.099976</v>
      </c>
      <c r="C926" s="14">
        <f t="shared" si="32"/>
        <v>5.9203680264660052E-2</v>
      </c>
      <c r="E926" s="6">
        <v>718.85998500000005</v>
      </c>
      <c r="F926" s="14">
        <f t="shared" si="33"/>
        <v>8.4580564295363425E-2</v>
      </c>
    </row>
    <row r="927" spans="1:6" x14ac:dyDescent="0.25">
      <c r="A927" s="31">
        <v>40855</v>
      </c>
      <c r="B927">
        <v>1275.920044</v>
      </c>
      <c r="C927" s="14">
        <f t="shared" si="32"/>
        <v>0.10847390978753446</v>
      </c>
      <c r="E927" s="6">
        <v>755.27002000000005</v>
      </c>
      <c r="F927" s="14">
        <f t="shared" si="33"/>
        <v>0.15844295534280062</v>
      </c>
    </row>
    <row r="928" spans="1:6" x14ac:dyDescent="0.25">
      <c r="A928" s="31">
        <v>40854</v>
      </c>
      <c r="B928">
        <v>1261.119995</v>
      </c>
      <c r="C928" s="14">
        <f t="shared" si="32"/>
        <v>7.2946612699949842E-2</v>
      </c>
      <c r="E928" s="6">
        <v>745.27002000000005</v>
      </c>
      <c r="F928" s="14">
        <f t="shared" si="33"/>
        <v>9.5614780165967028E-2</v>
      </c>
    </row>
    <row r="929" spans="1:6" x14ac:dyDescent="0.25">
      <c r="A929" s="31">
        <v>40851</v>
      </c>
      <c r="B929">
        <v>1253.2299800000001</v>
      </c>
      <c r="C929" s="14">
        <f t="shared" si="32"/>
        <v>7.7630192874912574E-2</v>
      </c>
      <c r="E929" s="6">
        <v>746.48999000000003</v>
      </c>
      <c r="F929" s="14">
        <f t="shared" si="33"/>
        <v>0.12149574172572741</v>
      </c>
    </row>
    <row r="930" spans="1:6" x14ac:dyDescent="0.25">
      <c r="A930" s="31">
        <v>40850</v>
      </c>
      <c r="B930">
        <v>1261.150024</v>
      </c>
      <c r="C930" s="14">
        <f t="shared" si="32"/>
        <v>0.10974715915072064</v>
      </c>
      <c r="E930" s="6">
        <v>751.53002900000001</v>
      </c>
      <c r="F930" s="14">
        <f t="shared" si="33"/>
        <v>0.15189374655251342</v>
      </c>
    </row>
    <row r="931" spans="1:6" x14ac:dyDescent="0.25">
      <c r="A931" s="31">
        <v>40849</v>
      </c>
      <c r="B931">
        <v>1237.900024</v>
      </c>
      <c r="C931" s="14">
        <f t="shared" si="32"/>
        <v>9.5913417030621284E-2</v>
      </c>
      <c r="E931" s="6">
        <v>733.26000999999997</v>
      </c>
      <c r="F931" s="14">
        <f t="shared" si="33"/>
        <v>0.13962890394095817</v>
      </c>
    </row>
    <row r="932" spans="1:6" x14ac:dyDescent="0.25">
      <c r="A932" s="31">
        <v>40848</v>
      </c>
      <c r="B932">
        <v>1218.280029</v>
      </c>
      <c r="C932" s="14">
        <f t="shared" si="32"/>
        <v>4.4156483388559042E-2</v>
      </c>
      <c r="E932" s="6">
        <v>713.89001499999995</v>
      </c>
      <c r="F932" s="14">
        <f t="shared" si="33"/>
        <v>7.4197232445524897E-2</v>
      </c>
    </row>
    <row r="933" spans="1:6" x14ac:dyDescent="0.25">
      <c r="A933" s="31">
        <v>40847</v>
      </c>
      <c r="B933">
        <v>1253.3000489999999</v>
      </c>
      <c r="C933" s="14">
        <f t="shared" si="32"/>
        <v>4.2600873851732945E-2</v>
      </c>
      <c r="E933" s="6">
        <v>741.05999799999995</v>
      </c>
      <c r="F933" s="14">
        <f t="shared" si="33"/>
        <v>7.4077810147208156E-2</v>
      </c>
    </row>
    <row r="934" spans="1:6" x14ac:dyDescent="0.25">
      <c r="A934" s="31">
        <v>40844</v>
      </c>
      <c r="B934">
        <v>1285.089966</v>
      </c>
      <c r="C934" s="14">
        <f t="shared" si="32"/>
        <v>6.7270720865719724E-2</v>
      </c>
      <c r="E934" s="6">
        <v>761</v>
      </c>
      <c r="F934" s="14">
        <f t="shared" si="33"/>
        <v>8.3690559608406323E-2</v>
      </c>
    </row>
    <row r="935" spans="1:6" x14ac:dyDescent="0.25">
      <c r="A935" s="31">
        <v>40843</v>
      </c>
      <c r="B935">
        <v>1284.589966</v>
      </c>
      <c r="C935" s="14">
        <f t="shared" si="32"/>
        <v>5.6397525872340593E-2</v>
      </c>
      <c r="E935" s="6">
        <v>765.42999299999997</v>
      </c>
      <c r="F935" s="14">
        <f t="shared" si="33"/>
        <v>7.1565559971344506E-2</v>
      </c>
    </row>
    <row r="936" spans="1:6" x14ac:dyDescent="0.25">
      <c r="A936" s="31">
        <v>40842</v>
      </c>
      <c r="B936">
        <v>1242</v>
      </c>
      <c r="C936" s="14">
        <f t="shared" si="32"/>
        <v>2.7201838879860052E-2</v>
      </c>
      <c r="E936" s="6">
        <v>727.15002400000003</v>
      </c>
      <c r="F936" s="14">
        <f t="shared" si="33"/>
        <v>1.9116780155614244E-2</v>
      </c>
    </row>
    <row r="937" spans="1:6" x14ac:dyDescent="0.25">
      <c r="A937" s="31">
        <v>40841</v>
      </c>
      <c r="B937">
        <v>1229.0500489999999</v>
      </c>
      <c r="C937" s="14">
        <f t="shared" si="32"/>
        <v>3.3962036179669974E-2</v>
      </c>
      <c r="E937" s="6">
        <v>713.65002400000003</v>
      </c>
      <c r="F937" s="14">
        <f t="shared" si="33"/>
        <v>1.3534666062138934E-2</v>
      </c>
    </row>
    <row r="938" spans="1:6" x14ac:dyDescent="0.25">
      <c r="A938" s="31">
        <v>40840</v>
      </c>
      <c r="B938">
        <v>1254.1899410000001</v>
      </c>
      <c r="C938" s="14">
        <f t="shared" si="32"/>
        <v>6.9334151565536573E-2</v>
      </c>
      <c r="E938" s="6">
        <v>736.03002900000001</v>
      </c>
      <c r="F938" s="14">
        <f t="shared" si="33"/>
        <v>6.4027003845765762E-2</v>
      </c>
    </row>
    <row r="939" spans="1:6" x14ac:dyDescent="0.25">
      <c r="A939" s="31">
        <v>40837</v>
      </c>
      <c r="B939">
        <v>1238.25</v>
      </c>
      <c r="C939" s="14">
        <f t="shared" si="32"/>
        <v>6.5372055281955888E-2</v>
      </c>
      <c r="E939" s="6">
        <v>712.419983</v>
      </c>
      <c r="F939" s="14">
        <f t="shared" si="33"/>
        <v>4.8046328880099853E-2</v>
      </c>
    </row>
    <row r="940" spans="1:6" x14ac:dyDescent="0.25">
      <c r="A940" s="31">
        <v>40836</v>
      </c>
      <c r="B940">
        <v>1215.3900149999999</v>
      </c>
      <c r="C940" s="14">
        <f t="shared" si="32"/>
        <v>5.2987737331168461E-2</v>
      </c>
      <c r="E940" s="6">
        <v>696.419983</v>
      </c>
      <c r="F940" s="14">
        <f t="shared" si="33"/>
        <v>3.3325360951454108E-2</v>
      </c>
    </row>
    <row r="941" spans="1:6" x14ac:dyDescent="0.25">
      <c r="A941" s="31">
        <v>40835</v>
      </c>
      <c r="B941">
        <v>1209.880005</v>
      </c>
      <c r="C941" s="14">
        <f t="shared" si="32"/>
        <v>2.0220912821231174E-2</v>
      </c>
      <c r="E941" s="6">
        <v>694.36999500000002</v>
      </c>
      <c r="F941" s="14">
        <f t="shared" si="33"/>
        <v>-7.9144076074144643E-4</v>
      </c>
    </row>
    <row r="942" spans="1:6" x14ac:dyDescent="0.25">
      <c r="A942" s="31">
        <v>40834</v>
      </c>
      <c r="B942">
        <v>1225.380005</v>
      </c>
      <c r="C942" s="14">
        <f t="shared" si="32"/>
        <v>2.2325682961763071E-2</v>
      </c>
      <c r="E942" s="6">
        <v>709.34002699999996</v>
      </c>
      <c r="F942" s="14">
        <f t="shared" si="33"/>
        <v>-1.8315644820998678E-4</v>
      </c>
    </row>
    <row r="943" spans="1:6" x14ac:dyDescent="0.25">
      <c r="A943" s="31">
        <v>40833</v>
      </c>
      <c r="B943">
        <v>1200.8599850000001</v>
      </c>
      <c r="C943" s="14">
        <f t="shared" si="32"/>
        <v>3.0568805830290868E-2</v>
      </c>
      <c r="E943" s="6">
        <v>688.59997599999997</v>
      </c>
      <c r="F943" s="14">
        <f t="shared" si="33"/>
        <v>1.1353093919199475E-2</v>
      </c>
    </row>
    <row r="944" spans="1:6" x14ac:dyDescent="0.25">
      <c r="A944" s="31">
        <v>40830</v>
      </c>
      <c r="B944">
        <v>1224.579956</v>
      </c>
      <c r="C944" s="14">
        <f t="shared" si="32"/>
        <v>4.3110118870323344E-2</v>
      </c>
      <c r="E944" s="6">
        <v>712.46002199999998</v>
      </c>
      <c r="F944" s="14">
        <f t="shared" si="33"/>
        <v>4.2583759129531051E-2</v>
      </c>
    </row>
    <row r="945" spans="1:6" x14ac:dyDescent="0.25">
      <c r="A945" s="31">
        <v>40829</v>
      </c>
      <c r="B945">
        <v>1203.660034</v>
      </c>
      <c r="C945" s="14">
        <f t="shared" si="32"/>
        <v>-6.310173961202592E-4</v>
      </c>
      <c r="E945" s="6">
        <v>698.82000700000003</v>
      </c>
      <c r="F945" s="14">
        <f t="shared" si="33"/>
        <v>-1.4246990128926829E-2</v>
      </c>
    </row>
    <row r="946" spans="1:6" x14ac:dyDescent="0.25">
      <c r="A946" s="31">
        <v>40828</v>
      </c>
      <c r="B946">
        <v>1207.25</v>
      </c>
      <c r="C946" s="14">
        <f t="shared" si="32"/>
        <v>-9.5496844315358098E-3</v>
      </c>
      <c r="E946" s="6">
        <v>700.38000499999998</v>
      </c>
      <c r="F946" s="14">
        <f t="shared" si="33"/>
        <v>-3.6364377310065477E-2</v>
      </c>
    </row>
    <row r="947" spans="1:6" x14ac:dyDescent="0.25">
      <c r="A947" s="31">
        <v>40827</v>
      </c>
      <c r="B947">
        <v>1195.540039</v>
      </c>
      <c r="C947" s="14">
        <f t="shared" si="32"/>
        <v>-1.4329060753818346E-2</v>
      </c>
      <c r="E947" s="6">
        <v>688.96997099999999</v>
      </c>
      <c r="F947" s="14">
        <f t="shared" si="33"/>
        <v>-5.3716686472388142E-2</v>
      </c>
    </row>
    <row r="948" spans="1:6" x14ac:dyDescent="0.25">
      <c r="A948" s="31">
        <v>40826</v>
      </c>
      <c r="B948">
        <v>1194.8900149999999</v>
      </c>
      <c r="C948" s="14">
        <f t="shared" si="32"/>
        <v>-1.2552840764515683E-2</v>
      </c>
      <c r="E948" s="6">
        <v>684.90002400000003</v>
      </c>
      <c r="F948" s="14">
        <f t="shared" si="33"/>
        <v>-5.4854065664117102E-2</v>
      </c>
    </row>
    <row r="949" spans="1:6" x14ac:dyDescent="0.25">
      <c r="A949" s="31">
        <v>40823</v>
      </c>
      <c r="B949">
        <v>1155.459961</v>
      </c>
      <c r="C949" s="14">
        <f t="shared" si="32"/>
        <v>-1.8133996525691809E-2</v>
      </c>
      <c r="E949" s="6">
        <v>656.21002199999998</v>
      </c>
      <c r="F949" s="14">
        <f t="shared" si="33"/>
        <v>-5.1431730917616769E-2</v>
      </c>
    </row>
    <row r="950" spans="1:6" x14ac:dyDescent="0.25">
      <c r="A950" s="31">
        <v>40822</v>
      </c>
      <c r="B950">
        <v>1164.969971</v>
      </c>
      <c r="C950" s="14">
        <f t="shared" si="32"/>
        <v>4.9168449987173624E-3</v>
      </c>
      <c r="E950" s="6">
        <v>673.79998799999998</v>
      </c>
      <c r="F950" s="14">
        <f t="shared" si="33"/>
        <v>-9.1930105220505709E-4</v>
      </c>
    </row>
    <row r="951" spans="1:6" x14ac:dyDescent="0.25">
      <c r="A951" s="31">
        <v>40821</v>
      </c>
      <c r="B951">
        <v>1144.030029</v>
      </c>
      <c r="C951" s="14">
        <f t="shared" si="32"/>
        <v>-2.8507088726367313E-2</v>
      </c>
      <c r="E951" s="6">
        <v>658.10998500000005</v>
      </c>
      <c r="F951" s="14">
        <f t="shared" si="33"/>
        <v>-4.9756734556366644E-2</v>
      </c>
    </row>
    <row r="952" spans="1:6" x14ac:dyDescent="0.25">
      <c r="A952" s="31">
        <v>40820</v>
      </c>
      <c r="B952">
        <v>1123.9499510000001</v>
      </c>
      <c r="C952" s="14">
        <f t="shared" si="32"/>
        <v>-3.303654303168313E-2</v>
      </c>
      <c r="E952" s="6">
        <v>648.64001499999995</v>
      </c>
      <c r="F952" s="14">
        <f t="shared" si="33"/>
        <v>-5.0404777910267762E-2</v>
      </c>
    </row>
    <row r="953" spans="1:6" x14ac:dyDescent="0.25">
      <c r="A953" s="31">
        <v>40819</v>
      </c>
      <c r="B953">
        <v>1099.2299800000001</v>
      </c>
      <c r="C953" s="14">
        <f t="shared" si="32"/>
        <v>-2.1880699027920669E-2</v>
      </c>
      <c r="E953" s="6">
        <v>609.48999000000003</v>
      </c>
      <c r="F953" s="14">
        <f t="shared" si="33"/>
        <v>-6.4252211234056333E-2</v>
      </c>
    </row>
    <row r="954" spans="1:6" x14ac:dyDescent="0.25">
      <c r="A954" s="31">
        <v>40816</v>
      </c>
      <c r="B954">
        <v>1131.420044</v>
      </c>
      <c r="C954" s="14">
        <f t="shared" si="32"/>
        <v>7.0225225818152381E-3</v>
      </c>
      <c r="E954" s="6">
        <v>644.15997300000004</v>
      </c>
      <c r="F954" s="14">
        <f t="shared" si="33"/>
        <v>-1.1569800308673273E-2</v>
      </c>
    </row>
    <row r="955" spans="1:6" x14ac:dyDescent="0.25">
      <c r="A955" s="31">
        <v>40815</v>
      </c>
      <c r="B955">
        <v>1160.400024</v>
      </c>
      <c r="C955" s="14">
        <f t="shared" si="32"/>
        <v>1.731468862880603E-2</v>
      </c>
      <c r="E955" s="6">
        <v>662.79998799999998</v>
      </c>
      <c r="F955" s="14">
        <f t="shared" si="33"/>
        <v>4.3769602817023134E-4</v>
      </c>
    </row>
    <row r="956" spans="1:6" x14ac:dyDescent="0.25">
      <c r="A956" s="31">
        <v>40814</v>
      </c>
      <c r="B956">
        <v>1151.0600589999999</v>
      </c>
      <c r="C956" s="14">
        <f t="shared" si="32"/>
        <v>-3.58742894754841E-2</v>
      </c>
      <c r="E956" s="6">
        <v>651.96997099999999</v>
      </c>
      <c r="F956" s="14">
        <f t="shared" si="33"/>
        <v>-7.3945791877579214E-2</v>
      </c>
    </row>
    <row r="957" spans="1:6" x14ac:dyDescent="0.25">
      <c r="A957" s="31">
        <v>40813</v>
      </c>
      <c r="B957">
        <v>1175.380005</v>
      </c>
      <c r="C957" s="14">
        <f t="shared" si="32"/>
        <v>-1.457125059046871E-2</v>
      </c>
      <c r="E957" s="6">
        <v>680.22997999999995</v>
      </c>
      <c r="F957" s="14">
        <f t="shared" si="33"/>
        <v>-3.480621722563404E-2</v>
      </c>
    </row>
    <row r="958" spans="1:6" x14ac:dyDescent="0.25">
      <c r="A958" s="31">
        <v>40812</v>
      </c>
      <c r="B958">
        <v>1162.9499510000001</v>
      </c>
      <c r="C958" s="14">
        <f t="shared" si="32"/>
        <v>-3.4487658133215304E-2</v>
      </c>
      <c r="E958" s="6">
        <v>665.61999500000002</v>
      </c>
      <c r="F958" s="14">
        <f t="shared" si="33"/>
        <v>-7.3765372488169278E-2</v>
      </c>
    </row>
    <row r="959" spans="1:6" x14ac:dyDescent="0.25">
      <c r="A959" s="31">
        <v>40809</v>
      </c>
      <c r="B959">
        <v>1136.4300539999999</v>
      </c>
      <c r="C959" s="14">
        <f t="shared" si="32"/>
        <v>-3.5951512863702129E-2</v>
      </c>
      <c r="E959" s="6">
        <v>652.42999299999997</v>
      </c>
      <c r="F959" s="14">
        <f t="shared" si="33"/>
        <v>-6.4616497491039482E-2</v>
      </c>
    </row>
    <row r="960" spans="1:6" x14ac:dyDescent="0.25">
      <c r="A960" s="31">
        <v>40808</v>
      </c>
      <c r="B960">
        <v>1129.5600589999999</v>
      </c>
      <c r="C960" s="14">
        <f t="shared" si="32"/>
        <v>-3.6737579691070055E-2</v>
      </c>
      <c r="E960" s="6">
        <v>643.419983</v>
      </c>
      <c r="F960" s="14">
        <f t="shared" si="33"/>
        <v>-7.5399892036099869E-2</v>
      </c>
    </row>
    <row r="961" spans="1:6" x14ac:dyDescent="0.25">
      <c r="A961" s="31">
        <v>40807</v>
      </c>
      <c r="B961">
        <v>1166.76001</v>
      </c>
      <c r="C961" s="14">
        <f t="shared" si="32"/>
        <v>4.1043577206149706E-2</v>
      </c>
      <c r="E961" s="6">
        <v>664.580017</v>
      </c>
      <c r="F961" s="14">
        <f t="shared" si="33"/>
        <v>6.619098248102695E-3</v>
      </c>
    </row>
    <row r="962" spans="1:6" x14ac:dyDescent="0.25">
      <c r="A962" s="31">
        <v>40806</v>
      </c>
      <c r="B962">
        <v>1202.089966</v>
      </c>
      <c r="C962" s="14">
        <f t="shared" si="32"/>
        <v>2.521038802324771E-2</v>
      </c>
      <c r="E962" s="6">
        <v>689.95001200000002</v>
      </c>
      <c r="F962" s="14">
        <f t="shared" si="33"/>
        <v>-8.9203074592741904E-3</v>
      </c>
    </row>
    <row r="963" spans="1:6" x14ac:dyDescent="0.25">
      <c r="A963" s="31">
        <v>40805</v>
      </c>
      <c r="B963">
        <v>1204.089966</v>
      </c>
      <c r="C963" s="14">
        <f t="shared" si="32"/>
        <v>7.5598956593678546E-2</v>
      </c>
      <c r="E963" s="6">
        <v>702.22997999999995</v>
      </c>
      <c r="F963" s="14">
        <f t="shared" si="33"/>
        <v>7.8760532547726747E-2</v>
      </c>
    </row>
    <row r="964" spans="1:6" x14ac:dyDescent="0.25">
      <c r="A964" s="31">
        <v>40802</v>
      </c>
      <c r="B964">
        <v>1216.01001</v>
      </c>
      <c r="C964" s="14">
        <f t="shared" si="32"/>
        <v>1.3865501284557435E-2</v>
      </c>
      <c r="E964" s="6">
        <v>714.30999799999995</v>
      </c>
      <c r="F964" s="14">
        <f t="shared" si="33"/>
        <v>-4.4779396017669004E-4</v>
      </c>
    </row>
    <row r="965" spans="1:6" x14ac:dyDescent="0.25">
      <c r="A965" s="31">
        <v>40801</v>
      </c>
      <c r="B965">
        <v>1209.1099850000001</v>
      </c>
      <c r="C965" s="14">
        <f t="shared" si="32"/>
        <v>7.5329267515877874E-3</v>
      </c>
      <c r="E965" s="6">
        <v>713.51000999999997</v>
      </c>
      <c r="F965" s="14">
        <f t="shared" si="33"/>
        <v>-1.8285605695414486E-2</v>
      </c>
    </row>
    <row r="966" spans="1:6" x14ac:dyDescent="0.25">
      <c r="A966" s="31">
        <v>40800</v>
      </c>
      <c r="B966">
        <v>1188.6800539999999</v>
      </c>
      <c r="C966" s="14">
        <f t="shared" si="32"/>
        <v>-5.6857605037655468E-2</v>
      </c>
      <c r="E966" s="6">
        <v>704.11999500000002</v>
      </c>
      <c r="F966" s="14">
        <f t="shared" si="33"/>
        <v>-8.8848095736697608E-2</v>
      </c>
    </row>
    <row r="967" spans="1:6" x14ac:dyDescent="0.25">
      <c r="A967" s="31">
        <v>40799</v>
      </c>
      <c r="B967">
        <v>1172.869995</v>
      </c>
      <c r="C967" s="14">
        <f t="shared" si="32"/>
        <v>-6.473430152547277E-2</v>
      </c>
      <c r="E967" s="6">
        <v>691.73999000000003</v>
      </c>
      <c r="F967" s="14">
        <f t="shared" si="33"/>
        <v>-9.8134338559675349E-2</v>
      </c>
    </row>
    <row r="968" spans="1:6" x14ac:dyDescent="0.25">
      <c r="A968" s="31">
        <v>40798</v>
      </c>
      <c r="B968">
        <v>1162.2700199999999</v>
      </c>
      <c r="C968" s="14">
        <f t="shared" ref="C968:C1031" si="34">B968/B997-1</f>
        <v>-9.6873146157175793E-2</v>
      </c>
      <c r="E968" s="6">
        <v>679.76000999999997</v>
      </c>
      <c r="F968" s="14">
        <f t="shared" ref="F968:F1031" si="35">E968/E997-1</f>
        <v>-0.14263728249138519</v>
      </c>
    </row>
    <row r="969" spans="1:6" x14ac:dyDescent="0.25">
      <c r="A969" s="31">
        <v>40795</v>
      </c>
      <c r="B969">
        <v>1154.2299800000001</v>
      </c>
      <c r="C969" s="14">
        <f t="shared" si="34"/>
        <v>-0.10682672942553073</v>
      </c>
      <c r="E969" s="6">
        <v>673.96002199999998</v>
      </c>
      <c r="F969" s="14">
        <f t="shared" si="35"/>
        <v>-0.15441075307339525</v>
      </c>
    </row>
    <row r="970" spans="1:6" x14ac:dyDescent="0.25">
      <c r="A970" s="31">
        <v>40794</v>
      </c>
      <c r="B970">
        <v>1185.900024</v>
      </c>
      <c r="C970" s="14">
        <f t="shared" si="34"/>
        <v>-8.8239150681938772E-2</v>
      </c>
      <c r="E970" s="6">
        <v>694.919983</v>
      </c>
      <c r="F970" s="14">
        <f t="shared" si="35"/>
        <v>-0.13063282266984477</v>
      </c>
    </row>
    <row r="971" spans="1:6" x14ac:dyDescent="0.25">
      <c r="A971" s="31">
        <v>40793</v>
      </c>
      <c r="B971">
        <v>1198.619995</v>
      </c>
      <c r="C971" s="14">
        <f t="shared" si="34"/>
        <v>-8.1439829241087391E-2</v>
      </c>
      <c r="E971" s="6">
        <v>709.46997099999999</v>
      </c>
      <c r="F971" s="14">
        <f t="shared" si="35"/>
        <v>-0.11374970919423188</v>
      </c>
    </row>
    <row r="972" spans="1:6" x14ac:dyDescent="0.25">
      <c r="A972" s="31">
        <v>40792</v>
      </c>
      <c r="B972">
        <v>1165.23999</v>
      </c>
      <c r="C972" s="14">
        <f t="shared" si="34"/>
        <v>-0.12515575655374089</v>
      </c>
      <c r="E972" s="6">
        <v>680.86999500000002</v>
      </c>
      <c r="F972" s="14">
        <f t="shared" si="35"/>
        <v>-0.1745329571341242</v>
      </c>
    </row>
    <row r="973" spans="1:6" x14ac:dyDescent="0.25">
      <c r="A973" s="31">
        <v>40788</v>
      </c>
      <c r="B973">
        <v>1173.969971</v>
      </c>
      <c r="C973" s="14">
        <f t="shared" si="34"/>
        <v>-0.12221953777030936</v>
      </c>
      <c r="E973" s="6">
        <v>683.35998500000005</v>
      </c>
      <c r="F973" s="14">
        <f t="shared" si="35"/>
        <v>-0.17806114352481661</v>
      </c>
    </row>
    <row r="974" spans="1:6" x14ac:dyDescent="0.25">
      <c r="A974" s="31">
        <v>40787</v>
      </c>
      <c r="B974">
        <v>1204.420044</v>
      </c>
      <c r="C974" s="14">
        <f t="shared" si="34"/>
        <v>-0.10453374218177058</v>
      </c>
      <c r="E974" s="6">
        <v>708.919983</v>
      </c>
      <c r="F974" s="14">
        <f t="shared" si="35"/>
        <v>-0.15787225641454727</v>
      </c>
    </row>
    <row r="975" spans="1:6" x14ac:dyDescent="0.25">
      <c r="A975" s="31">
        <v>40786</v>
      </c>
      <c r="B975">
        <v>1218.8900149999999</v>
      </c>
      <c r="C975" s="14">
        <f t="shared" si="34"/>
        <v>-9.295284227214673E-2</v>
      </c>
      <c r="E975" s="6">
        <v>726.80999799999995</v>
      </c>
      <c r="F975" s="14">
        <f t="shared" si="35"/>
        <v>-0.13604594375049395</v>
      </c>
    </row>
    <row r="976" spans="1:6" x14ac:dyDescent="0.25">
      <c r="A976" s="31">
        <v>40785</v>
      </c>
      <c r="B976">
        <v>1212.920044</v>
      </c>
      <c r="C976" s="14">
        <f t="shared" si="34"/>
        <v>-8.5168591154085038E-2</v>
      </c>
      <c r="E976" s="6">
        <v>728.080017</v>
      </c>
      <c r="F976" s="14">
        <f t="shared" si="35"/>
        <v>-0.12526131943429886</v>
      </c>
    </row>
    <row r="977" spans="1:6" x14ac:dyDescent="0.25">
      <c r="A977" s="31">
        <v>40784</v>
      </c>
      <c r="B977">
        <v>1210.079956</v>
      </c>
      <c r="C977" s="14">
        <f t="shared" si="34"/>
        <v>-8.7922957767186394E-2</v>
      </c>
      <c r="E977" s="6">
        <v>724.65002400000003</v>
      </c>
      <c r="F977" s="14">
        <f t="shared" si="35"/>
        <v>-0.13176052773573921</v>
      </c>
    </row>
    <row r="978" spans="1:6" x14ac:dyDescent="0.25">
      <c r="A978" s="31">
        <v>40781</v>
      </c>
      <c r="B978">
        <v>1176.8000489999999</v>
      </c>
      <c r="C978" s="14">
        <f t="shared" si="34"/>
        <v>-9.8541409650342637E-2</v>
      </c>
      <c r="E978" s="6">
        <v>691.78997800000002</v>
      </c>
      <c r="F978" s="14">
        <f t="shared" si="35"/>
        <v>-0.15218696448818214</v>
      </c>
    </row>
    <row r="979" spans="1:6" x14ac:dyDescent="0.25">
      <c r="A979" s="31">
        <v>40780</v>
      </c>
      <c r="B979">
        <v>1159.2700199999999</v>
      </c>
      <c r="C979" s="14">
        <f t="shared" si="34"/>
        <v>-0.11918944277368548</v>
      </c>
      <c r="E979" s="6">
        <v>674.419983</v>
      </c>
      <c r="F979" s="14">
        <f t="shared" si="35"/>
        <v>-0.18624971717314387</v>
      </c>
    </row>
    <row r="980" spans="1:6" x14ac:dyDescent="0.25">
      <c r="A980" s="31">
        <v>40779</v>
      </c>
      <c r="B980">
        <v>1177.599976</v>
      </c>
      <c r="C980" s="14">
        <f t="shared" si="34"/>
        <v>-0.1002926337233363</v>
      </c>
      <c r="E980" s="6">
        <v>692.57000700000003</v>
      </c>
      <c r="F980" s="14">
        <f t="shared" si="35"/>
        <v>-0.15880823845933822</v>
      </c>
    </row>
    <row r="981" spans="1:6" x14ac:dyDescent="0.25">
      <c r="A981" s="31">
        <v>40778</v>
      </c>
      <c r="B981">
        <v>1162.349976</v>
      </c>
      <c r="C981" s="14">
        <f t="shared" si="34"/>
        <v>-0.11790820388196122</v>
      </c>
      <c r="E981" s="6">
        <v>683.07000700000003</v>
      </c>
      <c r="F981" s="14">
        <f t="shared" si="35"/>
        <v>-0.18388728127045517</v>
      </c>
    </row>
    <row r="982" spans="1:6" x14ac:dyDescent="0.25">
      <c r="A982" s="31">
        <v>40777</v>
      </c>
      <c r="B982">
        <v>1123.8199460000001</v>
      </c>
      <c r="C982" s="14">
        <f t="shared" si="34"/>
        <v>-0.14449930485712248</v>
      </c>
      <c r="E982" s="6">
        <v>651.34002699999996</v>
      </c>
      <c r="F982" s="14">
        <f t="shared" si="35"/>
        <v>-0.21503547814369106</v>
      </c>
    </row>
    <row r="983" spans="1:6" x14ac:dyDescent="0.25">
      <c r="A983" s="31">
        <v>40774</v>
      </c>
      <c r="B983">
        <v>1123.530029</v>
      </c>
      <c r="C983" s="14">
        <f t="shared" si="34"/>
        <v>-0.14851189663060649</v>
      </c>
      <c r="E983" s="6">
        <v>651.70001200000002</v>
      </c>
      <c r="F983" s="14">
        <f t="shared" si="35"/>
        <v>-0.21815386280128723</v>
      </c>
    </row>
    <row r="984" spans="1:6" x14ac:dyDescent="0.25">
      <c r="A984" s="31">
        <v>40773</v>
      </c>
      <c r="B984">
        <v>1140.650024</v>
      </c>
      <c r="C984" s="14">
        <f t="shared" si="34"/>
        <v>-0.15117578329542081</v>
      </c>
      <c r="E984" s="6">
        <v>662.51000999999997</v>
      </c>
      <c r="F984" s="14">
        <f t="shared" si="35"/>
        <v>-0.22292597140354253</v>
      </c>
    </row>
    <row r="985" spans="1:6" x14ac:dyDescent="0.25">
      <c r="A985" s="31">
        <v>40772</v>
      </c>
      <c r="B985">
        <v>1193.8900149999999</v>
      </c>
      <c r="C985" s="14">
        <f t="shared" si="34"/>
        <v>-0.11774135721796852</v>
      </c>
      <c r="E985" s="6">
        <v>704.03002900000001</v>
      </c>
      <c r="F985" s="14">
        <f t="shared" si="35"/>
        <v>-0.17955735126424388</v>
      </c>
    </row>
    <row r="986" spans="1:6" x14ac:dyDescent="0.25">
      <c r="A986" s="31">
        <v>40771</v>
      </c>
      <c r="B986">
        <v>1192.76001</v>
      </c>
      <c r="C986" s="14">
        <f t="shared" si="34"/>
        <v>-0.1093621392836891</v>
      </c>
      <c r="E986" s="6">
        <v>704.76000999999997</v>
      </c>
      <c r="F986" s="14">
        <f t="shared" si="35"/>
        <v>-0.16619141928685488</v>
      </c>
    </row>
    <row r="987" spans="1:6" x14ac:dyDescent="0.25">
      <c r="A987" s="31">
        <v>40770</v>
      </c>
      <c r="B987">
        <v>1204.48999</v>
      </c>
      <c r="C987" s="14">
        <f t="shared" si="34"/>
        <v>-9.9702525264961928E-2</v>
      </c>
      <c r="E987" s="6">
        <v>718.63000499999998</v>
      </c>
      <c r="F987" s="14">
        <f t="shared" si="35"/>
        <v>-0.14613482418511226</v>
      </c>
    </row>
    <row r="988" spans="1:6" x14ac:dyDescent="0.25">
      <c r="A988" s="31">
        <v>40767</v>
      </c>
      <c r="B988">
        <v>1178.8100589999999</v>
      </c>
      <c r="C988" s="14">
        <f t="shared" si="34"/>
        <v>-0.12007433152696523</v>
      </c>
      <c r="E988" s="6">
        <v>697.5</v>
      </c>
      <c r="F988" s="14">
        <f t="shared" si="35"/>
        <v>-0.16968237433099886</v>
      </c>
    </row>
    <row r="989" spans="1:6" x14ac:dyDescent="0.25">
      <c r="A989" s="31">
        <v>40766</v>
      </c>
      <c r="B989">
        <v>1172.6400149999999</v>
      </c>
      <c r="C989" s="14">
        <f t="shared" si="34"/>
        <v>-0.11206687539298887</v>
      </c>
      <c r="E989" s="6">
        <v>695.89001499999995</v>
      </c>
      <c r="F989" s="14">
        <f t="shared" si="35"/>
        <v>-0.15897414779838659</v>
      </c>
    </row>
    <row r="990" spans="1:6" x14ac:dyDescent="0.25">
      <c r="A990" s="31">
        <v>40765</v>
      </c>
      <c r="B990">
        <v>1120.76001</v>
      </c>
      <c r="C990" s="14">
        <f t="shared" si="34"/>
        <v>-0.14276318763513485</v>
      </c>
      <c r="E990" s="6">
        <v>660.21002199999998</v>
      </c>
      <c r="F990" s="14">
        <f t="shared" si="35"/>
        <v>-0.1947872527946426</v>
      </c>
    </row>
    <row r="991" spans="1:6" x14ac:dyDescent="0.25">
      <c r="A991" s="31">
        <v>40764</v>
      </c>
      <c r="B991">
        <v>1172.530029</v>
      </c>
      <c r="C991" s="14">
        <f t="shared" si="34"/>
        <v>-9.5737551410573052E-2</v>
      </c>
      <c r="E991" s="6">
        <v>696.15997300000004</v>
      </c>
      <c r="F991" s="14">
        <f t="shared" si="35"/>
        <v>-0.14823020065392611</v>
      </c>
    </row>
    <row r="992" spans="1:6" x14ac:dyDescent="0.25">
      <c r="A992" s="31">
        <v>40763</v>
      </c>
      <c r="B992">
        <v>1119.459961</v>
      </c>
      <c r="C992" s="14">
        <f t="shared" si="34"/>
        <v>-0.12549021014902351</v>
      </c>
      <c r="E992" s="6">
        <v>650.96002199999998</v>
      </c>
      <c r="F992" s="14">
        <f t="shared" si="35"/>
        <v>-0.19149463463196514</v>
      </c>
    </row>
    <row r="993" spans="1:6" x14ac:dyDescent="0.25">
      <c r="A993" s="31">
        <v>40760</v>
      </c>
      <c r="B993">
        <v>1199.380005</v>
      </c>
      <c r="C993" s="14">
        <f t="shared" si="34"/>
        <v>-5.4452243815806711E-2</v>
      </c>
      <c r="E993" s="6">
        <v>714.63000499999998</v>
      </c>
      <c r="F993" s="14">
        <f t="shared" si="35"/>
        <v>-0.10423792638819041</v>
      </c>
    </row>
    <row r="994" spans="1:6" x14ac:dyDescent="0.25">
      <c r="A994" s="31">
        <v>40759</v>
      </c>
      <c r="B994">
        <v>1200.0699460000001</v>
      </c>
      <c r="C994" s="14">
        <f t="shared" si="34"/>
        <v>-6.5001989871445232E-2</v>
      </c>
      <c r="E994" s="6">
        <v>726.79998799999998</v>
      </c>
      <c r="F994" s="14">
        <f t="shared" si="35"/>
        <v>-9.4533320453646819E-2</v>
      </c>
    </row>
    <row r="995" spans="1:6" x14ac:dyDescent="0.25">
      <c r="A995" s="31">
        <v>40758</v>
      </c>
      <c r="B995">
        <v>1260.339966</v>
      </c>
      <c r="C995" s="14">
        <f t="shared" si="34"/>
        <v>-2.0821393700513613E-2</v>
      </c>
      <c r="E995" s="6">
        <v>772.78002900000001</v>
      </c>
      <c r="F995" s="14">
        <f t="shared" si="35"/>
        <v>-3.386796125537872E-2</v>
      </c>
    </row>
    <row r="996" spans="1:6" x14ac:dyDescent="0.25">
      <c r="A996" s="31">
        <v>40757</v>
      </c>
      <c r="B996">
        <v>1254.0500489999999</v>
      </c>
      <c r="C996" s="14">
        <f t="shared" si="34"/>
        <v>-3.2010289582402596E-2</v>
      </c>
      <c r="E996" s="6">
        <v>767.01000999999997</v>
      </c>
      <c r="F996" s="14">
        <f t="shared" si="35"/>
        <v>-4.8811321408356756E-2</v>
      </c>
    </row>
    <row r="997" spans="1:6" x14ac:dyDescent="0.25">
      <c r="A997" s="31">
        <v>40756</v>
      </c>
      <c r="B997">
        <v>1286.9399410000001</v>
      </c>
      <c r="C997" s="14">
        <f t="shared" si="34"/>
        <v>6.7116900565376003E-3</v>
      </c>
      <c r="E997" s="6">
        <v>792.84997599999997</v>
      </c>
      <c r="F997" s="14">
        <f t="shared" si="35"/>
        <v>5.5423043207767364E-3</v>
      </c>
    </row>
    <row r="998" spans="1:6" x14ac:dyDescent="0.25">
      <c r="A998" s="31">
        <v>40753</v>
      </c>
      <c r="B998">
        <v>1292.280029</v>
      </c>
      <c r="C998" s="14">
        <f t="shared" si="34"/>
        <v>1.6342924891860067E-2</v>
      </c>
      <c r="E998" s="6">
        <v>797.03002900000001</v>
      </c>
      <c r="F998" s="14">
        <f t="shared" si="35"/>
        <v>1.9545927726255297E-2</v>
      </c>
    </row>
    <row r="999" spans="1:6" x14ac:dyDescent="0.25">
      <c r="A999" s="31">
        <v>40752</v>
      </c>
      <c r="B999">
        <v>1300.670044</v>
      </c>
      <c r="C999" s="14">
        <f t="shared" si="34"/>
        <v>2.605631615376236E-2</v>
      </c>
      <c r="E999" s="6">
        <v>799.34002699999996</v>
      </c>
      <c r="F999" s="14">
        <f t="shared" si="35"/>
        <v>2.2775609055279755E-2</v>
      </c>
    </row>
    <row r="1000" spans="1:6" x14ac:dyDescent="0.25">
      <c r="A1000" s="31">
        <v>40751</v>
      </c>
      <c r="B1000">
        <v>1304.8900149999999</v>
      </c>
      <c r="C1000" s="14">
        <f t="shared" si="34"/>
        <v>3.1191201045966732E-2</v>
      </c>
      <c r="E1000" s="6">
        <v>800.53002900000001</v>
      </c>
      <c r="F1000" s="14">
        <f t="shared" si="35"/>
        <v>2.7031542869815128E-2</v>
      </c>
    </row>
    <row r="1001" spans="1:6" x14ac:dyDescent="0.25">
      <c r="A1001" s="31">
        <v>40750</v>
      </c>
      <c r="B1001">
        <v>1331.9399410000001</v>
      </c>
      <c r="C1001" s="14">
        <f t="shared" si="34"/>
        <v>3.4219250523031208E-2</v>
      </c>
      <c r="E1001" s="6">
        <v>824.830017</v>
      </c>
      <c r="F1001" s="14">
        <f t="shared" si="35"/>
        <v>3.8841833509764889E-2</v>
      </c>
    </row>
    <row r="1002" spans="1:6" x14ac:dyDescent="0.25">
      <c r="A1002" s="31">
        <v>40749</v>
      </c>
      <c r="B1002">
        <v>1337.4300539999999</v>
      </c>
      <c r="C1002" s="14">
        <f t="shared" si="34"/>
        <v>5.1579299332056294E-2</v>
      </c>
      <c r="E1002" s="6">
        <v>831.40002400000003</v>
      </c>
      <c r="F1002" s="14">
        <f t="shared" si="35"/>
        <v>6.9737533663342344E-2</v>
      </c>
    </row>
    <row r="1003" spans="1:6" x14ac:dyDescent="0.25">
      <c r="A1003" s="31">
        <v>40746</v>
      </c>
      <c r="B1003">
        <v>1345.0200199999999</v>
      </c>
      <c r="C1003" s="14">
        <f t="shared" si="34"/>
        <v>5.8254292880364433E-2</v>
      </c>
      <c r="E1003" s="6">
        <v>841.82000700000003</v>
      </c>
      <c r="F1003" s="14">
        <f t="shared" si="35"/>
        <v>7.9893309846387428E-2</v>
      </c>
    </row>
    <row r="1004" spans="1:6" x14ac:dyDescent="0.25">
      <c r="A1004" s="31">
        <v>40745</v>
      </c>
      <c r="B1004">
        <v>1343.8000489999999</v>
      </c>
      <c r="C1004" s="14">
        <f t="shared" si="34"/>
        <v>4.2513614429790403E-2</v>
      </c>
      <c r="E1004" s="6">
        <v>841.26000999999997</v>
      </c>
      <c r="F1004" s="14">
        <f t="shared" si="35"/>
        <v>6.1339314291368519E-2</v>
      </c>
    </row>
    <row r="1005" spans="1:6" x14ac:dyDescent="0.25">
      <c r="A1005" s="31">
        <v>40744</v>
      </c>
      <c r="B1005">
        <v>1325.839966</v>
      </c>
      <c r="C1005" s="14">
        <f t="shared" si="34"/>
        <v>3.6168608635821942E-2</v>
      </c>
      <c r="E1005" s="6">
        <v>832.34002699999996</v>
      </c>
      <c r="F1005" s="14">
        <f t="shared" si="35"/>
        <v>5.6215484286001427E-2</v>
      </c>
    </row>
    <row r="1006" spans="1:6" x14ac:dyDescent="0.25">
      <c r="A1006" s="31">
        <v>40743</v>
      </c>
      <c r="B1006">
        <v>1326.7299800000001</v>
      </c>
      <c r="C1006" s="14">
        <f t="shared" si="34"/>
        <v>3.2522951203055372E-2</v>
      </c>
      <c r="E1006" s="6">
        <v>834.61999500000002</v>
      </c>
      <c r="F1006" s="14">
        <f t="shared" si="35"/>
        <v>4.647985400007304E-2</v>
      </c>
    </row>
    <row r="1007" spans="1:6" x14ac:dyDescent="0.25">
      <c r="A1007" s="31">
        <v>40742</v>
      </c>
      <c r="B1007">
        <v>1305.4399410000001</v>
      </c>
      <c r="C1007" s="14">
        <f t="shared" si="34"/>
        <v>1.4982386730195252E-2</v>
      </c>
      <c r="E1007" s="6">
        <v>815.96997099999999</v>
      </c>
      <c r="F1007" s="14">
        <f t="shared" si="35"/>
        <v>2.5964346198070531E-2</v>
      </c>
    </row>
    <row r="1008" spans="1:6" x14ac:dyDescent="0.25">
      <c r="A1008" s="31">
        <v>40739</v>
      </c>
      <c r="B1008">
        <v>1316.1400149999999</v>
      </c>
      <c r="C1008" s="14">
        <f t="shared" si="34"/>
        <v>1.2290780044081906E-2</v>
      </c>
      <c r="E1008" s="6">
        <v>828.78002900000001</v>
      </c>
      <c r="F1008" s="14">
        <f t="shared" si="35"/>
        <v>2.5552849012208112E-2</v>
      </c>
    </row>
    <row r="1009" spans="1:6" x14ac:dyDescent="0.25">
      <c r="A1009" s="31">
        <v>40738</v>
      </c>
      <c r="B1009">
        <v>1308.869995</v>
      </c>
      <c r="C1009" s="14">
        <f t="shared" si="34"/>
        <v>-3.0998721821960951E-3</v>
      </c>
      <c r="E1009" s="6">
        <v>823.32000700000003</v>
      </c>
      <c r="F1009" s="14">
        <f t="shared" si="35"/>
        <v>3.2046265868850288E-3</v>
      </c>
    </row>
    <row r="1010" spans="1:6" x14ac:dyDescent="0.25">
      <c r="A1010" s="31">
        <v>40737</v>
      </c>
      <c r="B1010">
        <v>1317.719971</v>
      </c>
      <c r="C1010" s="14">
        <f t="shared" si="34"/>
        <v>2.4114121804730271E-3</v>
      </c>
      <c r="E1010" s="6">
        <v>836.97997999999995</v>
      </c>
      <c r="F1010" s="14">
        <f t="shared" si="35"/>
        <v>1.8967562143630934E-2</v>
      </c>
    </row>
    <row r="1011" spans="1:6" x14ac:dyDescent="0.25">
      <c r="A1011" s="31">
        <v>40736</v>
      </c>
      <c r="B1011">
        <v>1313.6400149999999</v>
      </c>
      <c r="C1011" s="14">
        <f t="shared" si="34"/>
        <v>-2.3461148639307483E-2</v>
      </c>
      <c r="E1011" s="6">
        <v>829.77002000000005</v>
      </c>
      <c r="F1011" s="14">
        <f t="shared" si="35"/>
        <v>-2.1843649961244549E-2</v>
      </c>
    </row>
    <row r="1012" spans="1:6" x14ac:dyDescent="0.25">
      <c r="A1012" s="31">
        <v>40735</v>
      </c>
      <c r="B1012">
        <v>1319.48999</v>
      </c>
      <c r="C1012" s="14">
        <f t="shared" si="34"/>
        <v>-8.7220991731127295E-3</v>
      </c>
      <c r="E1012" s="6">
        <v>833.53997800000002</v>
      </c>
      <c r="F1012" s="14">
        <f t="shared" si="35"/>
        <v>-3.2526151764687983E-3</v>
      </c>
    </row>
    <row r="1013" spans="1:6" x14ac:dyDescent="0.25">
      <c r="A1013" s="31">
        <v>40732</v>
      </c>
      <c r="B1013">
        <v>1343.8000489999999</v>
      </c>
      <c r="C1013" s="14">
        <f t="shared" si="34"/>
        <v>1.3660892671735203E-2</v>
      </c>
      <c r="E1013" s="6">
        <v>852.57000700000003</v>
      </c>
      <c r="F1013" s="14">
        <f t="shared" si="35"/>
        <v>2.611721705030412E-2</v>
      </c>
    </row>
    <row r="1014" spans="1:6" x14ac:dyDescent="0.25">
      <c r="A1014" s="31">
        <v>40731</v>
      </c>
      <c r="B1014">
        <v>1353.219971</v>
      </c>
      <c r="C1014" s="14">
        <f t="shared" si="34"/>
        <v>2.4801775670217019E-2</v>
      </c>
      <c r="E1014" s="6">
        <v>858.10998500000005</v>
      </c>
      <c r="F1014" s="14">
        <f t="shared" si="35"/>
        <v>4.5366489488996464E-2</v>
      </c>
    </row>
    <row r="1015" spans="1:6" x14ac:dyDescent="0.25">
      <c r="A1015" s="31">
        <v>40730</v>
      </c>
      <c r="B1015">
        <v>1339.219971</v>
      </c>
      <c r="C1015" s="14">
        <f t="shared" si="34"/>
        <v>1.7427858430267174E-2</v>
      </c>
      <c r="E1015" s="6">
        <v>845.22997999999995</v>
      </c>
      <c r="F1015" s="14">
        <f t="shared" si="35"/>
        <v>4.306882661117073E-2</v>
      </c>
    </row>
    <row r="1016" spans="1:6" x14ac:dyDescent="0.25">
      <c r="A1016" s="31">
        <v>40729</v>
      </c>
      <c r="B1016">
        <v>1337.880005</v>
      </c>
      <c r="C1016" s="14">
        <f t="shared" si="34"/>
        <v>1.5568906288927487E-2</v>
      </c>
      <c r="E1016" s="6">
        <v>841.61999500000002</v>
      </c>
      <c r="F1016" s="14">
        <f t="shared" si="35"/>
        <v>3.3880420796728927E-2</v>
      </c>
    </row>
    <row r="1017" spans="1:6" x14ac:dyDescent="0.25">
      <c r="A1017" s="31">
        <v>40725</v>
      </c>
      <c r="B1017">
        <v>1339.670044</v>
      </c>
      <c r="C1017" s="14">
        <f t="shared" si="34"/>
        <v>4.800245939678538E-3</v>
      </c>
      <c r="E1017" s="6">
        <v>840.03997800000002</v>
      </c>
      <c r="F1017" s="14">
        <f t="shared" si="35"/>
        <v>1.3243890703312111E-2</v>
      </c>
    </row>
    <row r="1018" spans="1:6" x14ac:dyDescent="0.25">
      <c r="A1018" s="31">
        <v>40724</v>
      </c>
      <c r="B1018">
        <v>1320.6400149999999</v>
      </c>
      <c r="C1018" s="14">
        <f t="shared" si="34"/>
        <v>-1.708839045111743E-2</v>
      </c>
      <c r="E1018" s="6">
        <v>827.42999299999997</v>
      </c>
      <c r="F1018" s="14">
        <f t="shared" si="35"/>
        <v>-9.2556878321562452E-3</v>
      </c>
    </row>
    <row r="1019" spans="1:6" x14ac:dyDescent="0.25">
      <c r="A1019" s="31">
        <v>40723</v>
      </c>
      <c r="B1019">
        <v>1307.410034</v>
      </c>
      <c r="C1019" s="14">
        <f t="shared" si="34"/>
        <v>-2.4815779052382303E-2</v>
      </c>
      <c r="E1019" s="6">
        <v>819.919983</v>
      </c>
      <c r="F1019" s="14">
        <f t="shared" si="35"/>
        <v>-1.6233761839576255E-2</v>
      </c>
    </row>
    <row r="1020" spans="1:6" x14ac:dyDescent="0.25">
      <c r="A1020" s="31">
        <v>40722</v>
      </c>
      <c r="B1020">
        <v>1296.670044</v>
      </c>
      <c r="C1020" s="14">
        <f t="shared" si="34"/>
        <v>-2.4311830491231423E-2</v>
      </c>
      <c r="E1020" s="6">
        <v>817.30999799999995</v>
      </c>
      <c r="F1020" s="14">
        <f t="shared" si="35"/>
        <v>-3.7178641764201714E-3</v>
      </c>
    </row>
    <row r="1021" spans="1:6" x14ac:dyDescent="0.25">
      <c r="A1021" s="31">
        <v>40721</v>
      </c>
      <c r="B1021">
        <v>1280.099976</v>
      </c>
      <c r="C1021" s="14">
        <f t="shared" si="34"/>
        <v>-3.7135095998343526E-2</v>
      </c>
      <c r="E1021" s="6">
        <v>805.14001499999995</v>
      </c>
      <c r="F1021" s="14">
        <f t="shared" si="35"/>
        <v>-2.1594048660290244E-2</v>
      </c>
    </row>
    <row r="1022" spans="1:6" x14ac:dyDescent="0.25">
      <c r="A1022" s="31">
        <v>40718</v>
      </c>
      <c r="B1022">
        <v>1268.4499510000001</v>
      </c>
      <c r="C1022" s="14">
        <f t="shared" si="34"/>
        <v>-5.1817627816177159E-2</v>
      </c>
      <c r="E1022" s="6">
        <v>797.78997800000002</v>
      </c>
      <c r="F1022" s="14">
        <f t="shared" si="35"/>
        <v>-4.532890467599815E-2</v>
      </c>
    </row>
    <row r="1023" spans="1:6" x14ac:dyDescent="0.25">
      <c r="A1023" s="31">
        <v>40717</v>
      </c>
      <c r="B1023">
        <v>1283.5</v>
      </c>
      <c r="C1023" s="14">
        <f t="shared" si="34"/>
        <v>-4.8307583761997619E-2</v>
      </c>
      <c r="E1023" s="6">
        <v>802.67999299999997</v>
      </c>
      <c r="F1023" s="14">
        <f t="shared" si="35"/>
        <v>-5.2918521427398391E-2</v>
      </c>
    </row>
    <row r="1024" spans="1:6" x14ac:dyDescent="0.25">
      <c r="A1024" s="31">
        <v>40716</v>
      </c>
      <c r="B1024">
        <v>1287.1400149999999</v>
      </c>
      <c r="C1024" s="14">
        <f t="shared" si="34"/>
        <v>-4.0936414223594952E-2</v>
      </c>
      <c r="E1024" s="6">
        <v>799.86999500000002</v>
      </c>
      <c r="F1024" s="14">
        <f t="shared" si="35"/>
        <v>-4.8521375240973885E-2</v>
      </c>
    </row>
    <row r="1025" spans="1:6" x14ac:dyDescent="0.25">
      <c r="A1025" s="31">
        <v>40715</v>
      </c>
      <c r="B1025">
        <v>1295.5200199999999</v>
      </c>
      <c r="C1025" s="14">
        <f t="shared" si="34"/>
        <v>-4.541838284047206E-2</v>
      </c>
      <c r="E1025" s="6">
        <v>806.36999500000002</v>
      </c>
      <c r="F1025" s="14">
        <f t="shared" si="35"/>
        <v>-5.78798934032283E-2</v>
      </c>
    </row>
    <row r="1026" spans="1:6" x14ac:dyDescent="0.25">
      <c r="A1026" s="31">
        <v>40714</v>
      </c>
      <c r="B1026">
        <v>1278.3599850000001</v>
      </c>
      <c r="C1026" s="14">
        <f t="shared" si="34"/>
        <v>-5.0457220979260309E-2</v>
      </c>
      <c r="E1026" s="6">
        <v>788.47997999999995</v>
      </c>
      <c r="F1026" s="14">
        <f t="shared" si="35"/>
        <v>-6.4451837652375499E-2</v>
      </c>
    </row>
    <row r="1027" spans="1:6" x14ac:dyDescent="0.25">
      <c r="A1027" s="31">
        <v>40711</v>
      </c>
      <c r="B1027">
        <v>1271.5</v>
      </c>
      <c r="C1027" s="14">
        <f t="shared" si="34"/>
        <v>-5.1260971132508271E-2</v>
      </c>
      <c r="E1027" s="6">
        <v>781.75</v>
      </c>
      <c r="F1027" s="14">
        <f t="shared" si="35"/>
        <v>-6.1907535133914782E-2</v>
      </c>
    </row>
    <row r="1028" spans="1:6" x14ac:dyDescent="0.25">
      <c r="A1028" s="31">
        <v>40710</v>
      </c>
      <c r="B1028">
        <v>1267.6400149999999</v>
      </c>
      <c r="C1028" s="14">
        <f t="shared" si="34"/>
        <v>-5.0528022030314257E-2</v>
      </c>
      <c r="E1028" s="6">
        <v>781.53997800000002</v>
      </c>
      <c r="F1028" s="14">
        <f t="shared" si="35"/>
        <v>-5.7522565934139291E-2</v>
      </c>
    </row>
    <row r="1029" spans="1:6" x14ac:dyDescent="0.25">
      <c r="A1029" s="31">
        <v>40709</v>
      </c>
      <c r="B1029">
        <v>1265.420044</v>
      </c>
      <c r="C1029" s="14">
        <f t="shared" si="34"/>
        <v>-6.0787270494398249E-2</v>
      </c>
      <c r="E1029" s="6">
        <v>779.46002199999998</v>
      </c>
      <c r="F1029" s="14">
        <f t="shared" si="35"/>
        <v>-6.4161364461672865E-2</v>
      </c>
    </row>
    <row r="1030" spans="1:6" x14ac:dyDescent="0.25">
      <c r="A1030" s="31">
        <v>40708</v>
      </c>
      <c r="B1030">
        <v>1287.869995</v>
      </c>
      <c r="C1030" s="14">
        <f t="shared" si="34"/>
        <v>-5.0677419066051721E-2</v>
      </c>
      <c r="E1030" s="6">
        <v>793.98999000000003</v>
      </c>
      <c r="F1030" s="14">
        <f t="shared" si="35"/>
        <v>-5.8997154224559867E-2</v>
      </c>
    </row>
    <row r="1031" spans="1:6" x14ac:dyDescent="0.25">
      <c r="A1031" s="31">
        <v>40707</v>
      </c>
      <c r="B1031">
        <v>1271.829956</v>
      </c>
      <c r="C1031" s="14">
        <f t="shared" si="34"/>
        <v>-6.5669044610277671E-2</v>
      </c>
      <c r="E1031" s="6">
        <v>777.20001200000002</v>
      </c>
      <c r="F1031" s="14">
        <f t="shared" si="35"/>
        <v>-9.074956559660341E-2</v>
      </c>
    </row>
    <row r="1032" spans="1:6" x14ac:dyDescent="0.25">
      <c r="A1032" s="31">
        <v>40704</v>
      </c>
      <c r="B1032">
        <v>1270.9799800000001</v>
      </c>
      <c r="C1032" s="14">
        <f t="shared" ref="C1032:C1095" si="36">B1032/B1061-1</f>
        <v>-6.7929984393594767E-2</v>
      </c>
      <c r="E1032" s="6">
        <v>779.53997800000002</v>
      </c>
      <c r="F1032" s="14">
        <f t="shared" ref="F1032:F1095" si="37">E1032/E1061-1</f>
        <v>-9.9099726311634218E-2</v>
      </c>
    </row>
    <row r="1033" spans="1:6" x14ac:dyDescent="0.25">
      <c r="A1033" s="31">
        <v>40703</v>
      </c>
      <c r="B1033">
        <v>1289</v>
      </c>
      <c r="C1033" s="14">
        <f t="shared" si="36"/>
        <v>-5.254026597289585E-2</v>
      </c>
      <c r="E1033" s="6">
        <v>792.64001499999995</v>
      </c>
      <c r="F1033" s="14">
        <f t="shared" si="37"/>
        <v>-7.9983719992809066E-2</v>
      </c>
    </row>
    <row r="1034" spans="1:6" x14ac:dyDescent="0.25">
      <c r="A1034" s="31">
        <v>40702</v>
      </c>
      <c r="B1034">
        <v>1279.5600589999999</v>
      </c>
      <c r="C1034" s="14">
        <f t="shared" si="36"/>
        <v>-5.6134999256015616E-2</v>
      </c>
      <c r="E1034" s="6">
        <v>788.03997800000002</v>
      </c>
      <c r="F1034" s="14">
        <f t="shared" si="37"/>
        <v>-8.1870210254733511E-2</v>
      </c>
    </row>
    <row r="1035" spans="1:6" x14ac:dyDescent="0.25">
      <c r="A1035" s="31">
        <v>40701</v>
      </c>
      <c r="B1035">
        <v>1284.9399410000001</v>
      </c>
      <c r="C1035" s="14">
        <f t="shared" si="36"/>
        <v>-4.6242725470166612E-2</v>
      </c>
      <c r="E1035" s="6">
        <v>797.54998799999998</v>
      </c>
      <c r="F1035" s="14">
        <f t="shared" si="37"/>
        <v>-6.5049694540810887E-2</v>
      </c>
    </row>
    <row r="1036" spans="1:6" x14ac:dyDescent="0.25">
      <c r="A1036" s="31">
        <v>40700</v>
      </c>
      <c r="B1036">
        <v>1286.170044</v>
      </c>
      <c r="C1036" s="14">
        <f t="shared" si="36"/>
        <v>-3.6757128627597835E-2</v>
      </c>
      <c r="E1036" s="6">
        <v>795.32000700000003</v>
      </c>
      <c r="F1036" s="14">
        <f t="shared" si="37"/>
        <v>-5.7934418533679533E-2</v>
      </c>
    </row>
    <row r="1037" spans="1:6" x14ac:dyDescent="0.25">
      <c r="A1037" s="31">
        <v>40697</v>
      </c>
      <c r="B1037">
        <v>1300.160034</v>
      </c>
      <c r="C1037" s="14">
        <f t="shared" si="36"/>
        <v>-2.7830512540076402E-2</v>
      </c>
      <c r="E1037" s="6">
        <v>808.13000499999998</v>
      </c>
      <c r="F1037" s="14">
        <f t="shared" si="37"/>
        <v>-4.4356947796516E-2</v>
      </c>
    </row>
    <row r="1038" spans="1:6" x14ac:dyDescent="0.25">
      <c r="A1038" s="31">
        <v>40696</v>
      </c>
      <c r="B1038">
        <v>1312.9399410000001</v>
      </c>
      <c r="C1038" s="14">
        <f t="shared" si="36"/>
        <v>-1.3094233287541335E-2</v>
      </c>
      <c r="E1038" s="6">
        <v>820.69000200000005</v>
      </c>
      <c r="F1038" s="14">
        <f t="shared" si="37"/>
        <v>-2.2347977523168971E-2</v>
      </c>
    </row>
    <row r="1039" spans="1:6" x14ac:dyDescent="0.25">
      <c r="A1039" s="31">
        <v>40695</v>
      </c>
      <c r="B1039">
        <v>1314.5500489999999</v>
      </c>
      <c r="C1039" s="14">
        <f t="shared" si="36"/>
        <v>1.470382903926426E-3</v>
      </c>
      <c r="E1039" s="6">
        <v>821.40002400000003</v>
      </c>
      <c r="F1039" s="14">
        <f t="shared" si="37"/>
        <v>-1.9562167901213678E-3</v>
      </c>
    </row>
    <row r="1040" spans="1:6" x14ac:dyDescent="0.25">
      <c r="A1040" s="31">
        <v>40694</v>
      </c>
      <c r="B1040">
        <v>1345.1999510000001</v>
      </c>
      <c r="C1040" s="14">
        <f t="shared" si="36"/>
        <v>3.0693975772400295E-2</v>
      </c>
      <c r="E1040" s="6">
        <v>848.29998799999998</v>
      </c>
      <c r="F1040" s="14">
        <f t="shared" si="37"/>
        <v>3.2610653155644487E-2</v>
      </c>
    </row>
    <row r="1041" spans="1:6" x14ac:dyDescent="0.25">
      <c r="A1041" s="31">
        <v>40690</v>
      </c>
      <c r="B1041">
        <v>1331.099976</v>
      </c>
      <c r="C1041" s="14">
        <f t="shared" si="36"/>
        <v>8.6535535377576522E-3</v>
      </c>
      <c r="E1041" s="6">
        <v>836.26000999999997</v>
      </c>
      <c r="F1041" s="14">
        <f t="shared" si="37"/>
        <v>1.5330068153251997E-3</v>
      </c>
    </row>
    <row r="1042" spans="1:6" x14ac:dyDescent="0.25">
      <c r="A1042" s="31">
        <v>40689</v>
      </c>
      <c r="B1042">
        <v>1325.6899410000001</v>
      </c>
      <c r="C1042" s="14">
        <f t="shared" si="36"/>
        <v>8.4973380626034434E-3</v>
      </c>
      <c r="E1042" s="6">
        <v>830.86999500000002</v>
      </c>
      <c r="F1042" s="14">
        <f t="shared" si="37"/>
        <v>4.1089394408972968E-3</v>
      </c>
    </row>
    <row r="1043" spans="1:6" x14ac:dyDescent="0.25">
      <c r="A1043" s="31">
        <v>40688</v>
      </c>
      <c r="B1043">
        <v>1320.469971</v>
      </c>
      <c r="C1043" s="14">
        <f t="shared" si="36"/>
        <v>4.6103855290562379E-3</v>
      </c>
      <c r="E1043" s="6">
        <v>820.86999500000002</v>
      </c>
      <c r="F1043" s="14">
        <f t="shared" si="37"/>
        <v>-3.7018012221218255E-3</v>
      </c>
    </row>
    <row r="1044" spans="1:6" x14ac:dyDescent="0.25">
      <c r="A1044" s="31">
        <v>40687</v>
      </c>
      <c r="B1044">
        <v>1316.280029</v>
      </c>
      <c r="C1044" s="14">
        <f t="shared" si="36"/>
        <v>1.6131939376875515E-3</v>
      </c>
      <c r="E1044" s="6">
        <v>810.330017</v>
      </c>
      <c r="F1044" s="14">
        <f t="shared" si="37"/>
        <v>-1.4520781141941774E-2</v>
      </c>
    </row>
    <row r="1045" spans="1:6" x14ac:dyDescent="0.25">
      <c r="A1045" s="31">
        <v>40686</v>
      </c>
      <c r="B1045">
        <v>1317.369995</v>
      </c>
      <c r="C1045" s="14">
        <f t="shared" si="36"/>
        <v>-5.3530995339767795E-3</v>
      </c>
      <c r="E1045" s="6">
        <v>814.03997800000002</v>
      </c>
      <c r="F1045" s="14">
        <f t="shared" si="37"/>
        <v>-2.3768986828166416E-2</v>
      </c>
    </row>
    <row r="1046" spans="1:6" x14ac:dyDescent="0.25">
      <c r="A1046" s="31">
        <v>40683</v>
      </c>
      <c r="B1046">
        <v>1333.2700199999999</v>
      </c>
      <c r="C1046" s="14">
        <f t="shared" si="36"/>
        <v>3.8398516989892606E-3</v>
      </c>
      <c r="E1046" s="6">
        <v>829.05999799999995</v>
      </c>
      <c r="F1046" s="14">
        <f t="shared" si="37"/>
        <v>-1.4068447465153899E-2</v>
      </c>
    </row>
    <row r="1047" spans="1:6" x14ac:dyDescent="0.25">
      <c r="A1047" s="31">
        <v>40682</v>
      </c>
      <c r="B1047">
        <v>1343.599976</v>
      </c>
      <c r="C1047" s="14">
        <f t="shared" si="36"/>
        <v>7.5664718857266777E-3</v>
      </c>
      <c r="E1047" s="6">
        <v>835.15997300000004</v>
      </c>
      <c r="F1047" s="14">
        <f t="shared" si="37"/>
        <v>-1.6811109632673071E-2</v>
      </c>
    </row>
    <row r="1048" spans="1:6" x14ac:dyDescent="0.25">
      <c r="A1048" s="31">
        <v>40681</v>
      </c>
      <c r="B1048">
        <v>1340.6800539999999</v>
      </c>
      <c r="C1048" s="14">
        <f t="shared" si="36"/>
        <v>3.8486416355203446E-3</v>
      </c>
      <c r="E1048" s="6">
        <v>833.45001200000002</v>
      </c>
      <c r="F1048" s="14">
        <f t="shared" si="37"/>
        <v>-2.4257432844019711E-2</v>
      </c>
    </row>
    <row r="1049" spans="1:6" x14ac:dyDescent="0.25">
      <c r="A1049" s="31">
        <v>40680</v>
      </c>
      <c r="B1049">
        <v>1328.9799800000001</v>
      </c>
      <c r="C1049" s="14">
        <f t="shared" si="36"/>
        <v>-2.738963542997741E-3</v>
      </c>
      <c r="E1049" s="6">
        <v>820.35998500000005</v>
      </c>
      <c r="F1049" s="14">
        <f t="shared" si="37"/>
        <v>-3.8614352436076693E-2</v>
      </c>
    </row>
    <row r="1050" spans="1:6" x14ac:dyDescent="0.25">
      <c r="A1050" s="31">
        <v>40679</v>
      </c>
      <c r="B1050">
        <v>1329.469971</v>
      </c>
      <c r="C1050" s="14">
        <f t="shared" si="36"/>
        <v>-2.5509044488618571E-3</v>
      </c>
      <c r="E1050" s="6">
        <v>822.90997300000004</v>
      </c>
      <c r="F1050" s="14">
        <f t="shared" si="37"/>
        <v>-3.1141109149379176E-2</v>
      </c>
    </row>
    <row r="1051" spans="1:6" x14ac:dyDescent="0.25">
      <c r="A1051" s="31">
        <v>40676</v>
      </c>
      <c r="B1051">
        <v>1337.7700199999999</v>
      </c>
      <c r="C1051" s="14">
        <f t="shared" si="36"/>
        <v>4.0227751692238911E-3</v>
      </c>
      <c r="E1051" s="6">
        <v>835.669983</v>
      </c>
      <c r="F1051" s="14">
        <f t="shared" si="37"/>
        <v>-1.310867973337082E-2</v>
      </c>
    </row>
    <row r="1052" spans="1:6" x14ac:dyDescent="0.25">
      <c r="A1052" s="31">
        <v>40675</v>
      </c>
      <c r="B1052">
        <v>1348.650024</v>
      </c>
      <c r="C1052" s="14">
        <f t="shared" si="36"/>
        <v>1.7211911600524932E-2</v>
      </c>
      <c r="E1052" s="6">
        <v>847.53002900000001</v>
      </c>
      <c r="F1052" s="14">
        <f t="shared" si="37"/>
        <v>4.7182040858495533E-3</v>
      </c>
    </row>
    <row r="1053" spans="1:6" x14ac:dyDescent="0.25">
      <c r="A1053" s="31">
        <v>40674</v>
      </c>
      <c r="B1053">
        <v>1342.079956</v>
      </c>
      <c r="C1053" s="14">
        <f t="shared" si="36"/>
        <v>1.0404548729883167E-2</v>
      </c>
      <c r="E1053" s="6">
        <v>840.65997300000004</v>
      </c>
      <c r="F1053" s="14">
        <f t="shared" si="37"/>
        <v>3.4505991613853482E-4</v>
      </c>
    </row>
    <row r="1054" spans="1:6" x14ac:dyDescent="0.25">
      <c r="A1054" s="31">
        <v>40673</v>
      </c>
      <c r="B1054">
        <v>1357.160034</v>
      </c>
      <c r="C1054" s="14">
        <f t="shared" si="36"/>
        <v>2.8587957532505648E-2</v>
      </c>
      <c r="E1054" s="6">
        <v>855.90997300000004</v>
      </c>
      <c r="F1054" s="14">
        <f t="shared" si="37"/>
        <v>3.1850876223352698E-2</v>
      </c>
    </row>
    <row r="1055" spans="1:6" x14ac:dyDescent="0.25">
      <c r="A1055" s="31">
        <v>40672</v>
      </c>
      <c r="B1055">
        <v>1346.290039</v>
      </c>
      <c r="C1055" s="14">
        <f t="shared" si="36"/>
        <v>2.7553331673762171E-2</v>
      </c>
      <c r="E1055" s="6">
        <v>842.79998799999998</v>
      </c>
      <c r="F1055" s="14">
        <f t="shared" si="37"/>
        <v>2.5591062570036183E-2</v>
      </c>
    </row>
    <row r="1056" spans="1:6" x14ac:dyDescent="0.25">
      <c r="A1056" s="31">
        <v>40669</v>
      </c>
      <c r="B1056">
        <v>1340.1999510000001</v>
      </c>
      <c r="C1056" s="14">
        <f t="shared" si="36"/>
        <v>2.0094307364423081E-2</v>
      </c>
      <c r="E1056" s="6">
        <v>833.34002699999996</v>
      </c>
      <c r="F1056" s="14">
        <f t="shared" si="37"/>
        <v>1.1519149452521082E-2</v>
      </c>
    </row>
    <row r="1057" spans="1:6" x14ac:dyDescent="0.25">
      <c r="A1057" s="31">
        <v>40668</v>
      </c>
      <c r="B1057">
        <v>1335.099976</v>
      </c>
      <c r="C1057" s="14">
        <f t="shared" si="36"/>
        <v>1.942484411187273E-2</v>
      </c>
      <c r="E1057" s="6">
        <v>829.23999000000003</v>
      </c>
      <c r="F1057" s="14">
        <f t="shared" si="37"/>
        <v>1.4857440162254987E-2</v>
      </c>
    </row>
    <row r="1058" spans="1:6" x14ac:dyDescent="0.25">
      <c r="A1058" s="31">
        <v>40667</v>
      </c>
      <c r="B1058">
        <v>1347.3199460000001</v>
      </c>
      <c r="C1058" s="14">
        <f t="shared" si="36"/>
        <v>3.836483307163685E-2</v>
      </c>
      <c r="E1058" s="6">
        <v>832.90002400000003</v>
      </c>
      <c r="F1058" s="14">
        <f t="shared" si="37"/>
        <v>2.6699909110742936E-2</v>
      </c>
    </row>
    <row r="1059" spans="1:6" x14ac:dyDescent="0.25">
      <c r="A1059" s="31">
        <v>40666</v>
      </c>
      <c r="B1059">
        <v>1356.619995</v>
      </c>
      <c r="C1059" s="14">
        <f t="shared" si="36"/>
        <v>4.8578939091508788E-2</v>
      </c>
      <c r="E1059" s="6">
        <v>843.77002000000005</v>
      </c>
      <c r="F1059" s="14">
        <f t="shared" si="37"/>
        <v>4.3417565073422981E-2</v>
      </c>
    </row>
    <row r="1060" spans="1:6" x14ac:dyDescent="0.25">
      <c r="A1060" s="31">
        <v>40665</v>
      </c>
      <c r="B1060">
        <v>1361.219971</v>
      </c>
      <c r="C1060" s="14">
        <f t="shared" si="36"/>
        <v>4.8398747483792359E-2</v>
      </c>
      <c r="E1060" s="6">
        <v>854.77002000000005</v>
      </c>
      <c r="F1060" s="14">
        <f t="shared" si="37"/>
        <v>5.1351749001211644E-2</v>
      </c>
    </row>
    <row r="1061" spans="1:6" x14ac:dyDescent="0.25">
      <c r="A1061" s="31">
        <v>40662</v>
      </c>
      <c r="B1061">
        <v>1363.6099850000001</v>
      </c>
      <c r="C1061" s="14">
        <f t="shared" si="36"/>
        <v>6.5978241706327712E-2</v>
      </c>
      <c r="E1061" s="6">
        <v>865.28997800000002</v>
      </c>
      <c r="F1061" s="14">
        <f t="shared" si="37"/>
        <v>8.8880788513051145E-2</v>
      </c>
    </row>
    <row r="1062" spans="1:6" x14ac:dyDescent="0.25">
      <c r="A1062" s="31">
        <v>40661</v>
      </c>
      <c r="B1062">
        <v>1360.4799800000001</v>
      </c>
      <c r="C1062" s="14">
        <f t="shared" si="36"/>
        <v>6.8115450001058342E-2</v>
      </c>
      <c r="E1062" s="6">
        <v>861.54998799999998</v>
      </c>
      <c r="F1062" s="14">
        <f t="shared" si="37"/>
        <v>9.6789344719692805E-2</v>
      </c>
    </row>
    <row r="1063" spans="1:6" x14ac:dyDescent="0.25">
      <c r="A1063" s="31">
        <v>40660</v>
      </c>
      <c r="B1063">
        <v>1355.660034</v>
      </c>
      <c r="C1063" s="14">
        <f t="shared" si="36"/>
        <v>7.8591455514482433E-2</v>
      </c>
      <c r="E1063" s="6">
        <v>858.30999799999995</v>
      </c>
      <c r="F1063" s="14">
        <f t="shared" si="37"/>
        <v>9.7723457801044855E-2</v>
      </c>
    </row>
    <row r="1064" spans="1:6" x14ac:dyDescent="0.25">
      <c r="A1064" s="31">
        <v>40659</v>
      </c>
      <c r="B1064">
        <v>1347.23999</v>
      </c>
      <c r="C1064" s="14">
        <f t="shared" si="36"/>
        <v>5.0995807106008373E-2</v>
      </c>
      <c r="E1064" s="6">
        <v>853.03997800000002</v>
      </c>
      <c r="F1064" s="14">
        <f t="shared" si="37"/>
        <v>7.7982585867205856E-2</v>
      </c>
    </row>
    <row r="1065" spans="1:6" x14ac:dyDescent="0.25">
      <c r="A1065" s="31">
        <v>40658</v>
      </c>
      <c r="B1065">
        <v>1335.25</v>
      </c>
      <c r="C1065" s="14">
        <f t="shared" si="36"/>
        <v>2.997553556442667E-2</v>
      </c>
      <c r="E1065" s="6">
        <v>844.22997999999995</v>
      </c>
      <c r="F1065" s="14">
        <f t="shared" si="37"/>
        <v>5.7707002243906569E-2</v>
      </c>
    </row>
    <row r="1066" spans="1:6" x14ac:dyDescent="0.25">
      <c r="A1066" s="31">
        <v>40654</v>
      </c>
      <c r="B1066">
        <v>1337.380005</v>
      </c>
      <c r="C1066" s="14">
        <f t="shared" si="36"/>
        <v>2.5377967356732478E-2</v>
      </c>
      <c r="E1066" s="6">
        <v>845.64001499999995</v>
      </c>
      <c r="F1066" s="14">
        <f t="shared" si="37"/>
        <v>5.3323863200795074E-2</v>
      </c>
    </row>
    <row r="1067" spans="1:6" x14ac:dyDescent="0.25">
      <c r="A1067" s="31">
        <v>40653</v>
      </c>
      <c r="B1067">
        <v>1330.3599850000001</v>
      </c>
      <c r="C1067" s="14">
        <f t="shared" si="36"/>
        <v>2.7217765601583288E-2</v>
      </c>
      <c r="E1067" s="6">
        <v>839.45001200000002</v>
      </c>
      <c r="F1067" s="14">
        <f t="shared" si="37"/>
        <v>4.9929310409928318E-2</v>
      </c>
    </row>
    <row r="1068" spans="1:6" x14ac:dyDescent="0.25">
      <c r="A1068" s="31">
        <v>40652</v>
      </c>
      <c r="B1068">
        <v>1312.619995</v>
      </c>
      <c r="C1068" s="14">
        <f t="shared" si="36"/>
        <v>-5.6059945212042495E-3</v>
      </c>
      <c r="E1068" s="6">
        <v>823.01000999999997</v>
      </c>
      <c r="F1068" s="14">
        <f t="shared" si="37"/>
        <v>2.2163055998822845E-3</v>
      </c>
    </row>
    <row r="1069" spans="1:6" x14ac:dyDescent="0.25">
      <c r="A1069" s="31">
        <v>40651</v>
      </c>
      <c r="B1069">
        <v>1305.1400149999999</v>
      </c>
      <c r="C1069" s="14">
        <f t="shared" si="36"/>
        <v>-1.2618913075472804E-2</v>
      </c>
      <c r="E1069" s="6">
        <v>821.51000999999997</v>
      </c>
      <c r="F1069" s="14">
        <f t="shared" si="37"/>
        <v>-3.819711278747917E-3</v>
      </c>
    </row>
    <row r="1070" spans="1:6" x14ac:dyDescent="0.25">
      <c r="A1070" s="31">
        <v>40648</v>
      </c>
      <c r="B1070">
        <v>1319.6800539999999</v>
      </c>
      <c r="C1070" s="14">
        <f t="shared" si="36"/>
        <v>7.289390338022228E-3</v>
      </c>
      <c r="E1070" s="6">
        <v>834.97997999999995</v>
      </c>
      <c r="F1070" s="14">
        <f t="shared" si="37"/>
        <v>2.7983970452446938E-2</v>
      </c>
    </row>
    <row r="1071" spans="1:6" x14ac:dyDescent="0.25">
      <c r="A1071" s="31">
        <v>40647</v>
      </c>
      <c r="B1071">
        <v>1314.5200199999999</v>
      </c>
      <c r="C1071" s="14">
        <f t="shared" si="36"/>
        <v>-5.0183581573322034E-3</v>
      </c>
      <c r="E1071" s="6">
        <v>827.46997099999999</v>
      </c>
      <c r="F1071" s="14">
        <f t="shared" si="37"/>
        <v>3.0060740494559646E-3</v>
      </c>
    </row>
    <row r="1072" spans="1:6" x14ac:dyDescent="0.25">
      <c r="A1072" s="31">
        <v>40646</v>
      </c>
      <c r="B1072">
        <v>1314.410034</v>
      </c>
      <c r="C1072" s="14">
        <f t="shared" si="36"/>
        <v>-1.2442006477094258E-2</v>
      </c>
      <c r="E1072" s="6">
        <v>823.919983</v>
      </c>
      <c r="F1072" s="14">
        <f t="shared" si="37"/>
        <v>-5.9960090121243814E-3</v>
      </c>
    </row>
    <row r="1073" spans="1:6" x14ac:dyDescent="0.25">
      <c r="A1073" s="31">
        <v>40645</v>
      </c>
      <c r="B1073">
        <v>1314.160034</v>
      </c>
      <c r="C1073" s="14">
        <f t="shared" si="36"/>
        <v>4.3716893842511428E-3</v>
      </c>
      <c r="E1073" s="6">
        <v>822.27002000000005</v>
      </c>
      <c r="F1073" s="14">
        <f t="shared" si="37"/>
        <v>1.4021452291879566E-2</v>
      </c>
    </row>
    <row r="1074" spans="1:6" x14ac:dyDescent="0.25">
      <c r="A1074" s="31">
        <v>40644</v>
      </c>
      <c r="B1074">
        <v>1324.459961</v>
      </c>
      <c r="C1074" s="14">
        <f t="shared" si="36"/>
        <v>1.3878580152532294E-2</v>
      </c>
      <c r="E1074" s="6">
        <v>833.85998500000005</v>
      </c>
      <c r="F1074" s="14">
        <f t="shared" si="37"/>
        <v>3.3181304747878615E-2</v>
      </c>
    </row>
    <row r="1075" spans="1:6" x14ac:dyDescent="0.25">
      <c r="A1075" s="31">
        <v>40641</v>
      </c>
      <c r="B1075">
        <v>1328.170044</v>
      </c>
      <c r="C1075" s="14">
        <f t="shared" si="36"/>
        <v>7.1583687765341963E-4</v>
      </c>
      <c r="E1075" s="6">
        <v>840.89001499999995</v>
      </c>
      <c r="F1075" s="14">
        <f t="shared" si="37"/>
        <v>2.1179188470276999E-2</v>
      </c>
    </row>
    <row r="1076" spans="1:6" x14ac:dyDescent="0.25">
      <c r="A1076" s="31">
        <v>40640</v>
      </c>
      <c r="B1076">
        <v>1333.51001</v>
      </c>
      <c r="C1076" s="14">
        <f t="shared" si="36"/>
        <v>1.032670011543968E-2</v>
      </c>
      <c r="E1076" s="6">
        <v>849.44000200000005</v>
      </c>
      <c r="F1076" s="14">
        <f t="shared" si="37"/>
        <v>3.3444844088645231E-2</v>
      </c>
    </row>
    <row r="1077" spans="1:6" x14ac:dyDescent="0.25">
      <c r="A1077" s="31">
        <v>40639</v>
      </c>
      <c r="B1077">
        <v>1335.540039</v>
      </c>
      <c r="C1077" s="14">
        <f t="shared" si="36"/>
        <v>2.2540436062300273E-2</v>
      </c>
      <c r="E1077" s="6">
        <v>854.169983</v>
      </c>
      <c r="F1077" s="14">
        <f t="shared" si="37"/>
        <v>6.2162687999128163E-2</v>
      </c>
    </row>
    <row r="1078" spans="1:6" x14ac:dyDescent="0.25">
      <c r="A1078" s="31">
        <v>40638</v>
      </c>
      <c r="B1078">
        <v>1332.630005</v>
      </c>
      <c r="C1078" s="14">
        <f t="shared" si="36"/>
        <v>1.9297828160357966E-2</v>
      </c>
      <c r="E1078" s="6">
        <v>853.30999799999995</v>
      </c>
      <c r="F1078" s="14">
        <f t="shared" si="37"/>
        <v>6.7104323628457641E-2</v>
      </c>
    </row>
    <row r="1079" spans="1:6" x14ac:dyDescent="0.25">
      <c r="A1079" s="31">
        <v>40637</v>
      </c>
      <c r="B1079">
        <v>1332.869995</v>
      </c>
      <c r="C1079" s="14">
        <f t="shared" si="36"/>
        <v>1.3250360930009197E-2</v>
      </c>
      <c r="E1079" s="6">
        <v>849.35998500000005</v>
      </c>
      <c r="F1079" s="14">
        <f t="shared" si="37"/>
        <v>4.4774603934952362E-2</v>
      </c>
    </row>
    <row r="1080" spans="1:6" x14ac:dyDescent="0.25">
      <c r="A1080" s="31">
        <v>40634</v>
      </c>
      <c r="B1080">
        <v>1332.410034</v>
      </c>
      <c r="C1080" s="14">
        <f t="shared" si="36"/>
        <v>-7.892700665723229E-3</v>
      </c>
      <c r="E1080" s="6">
        <v>846.77002000000005</v>
      </c>
      <c r="F1080" s="14">
        <f t="shared" si="37"/>
        <v>1.4314478450203172E-2</v>
      </c>
    </row>
    <row r="1081" spans="1:6" x14ac:dyDescent="0.25">
      <c r="A1081" s="31">
        <v>40633</v>
      </c>
      <c r="B1081">
        <v>1325.829956</v>
      </c>
      <c r="C1081" s="14">
        <f t="shared" si="36"/>
        <v>-1.0892099857378934E-2</v>
      </c>
      <c r="E1081" s="6">
        <v>843.54998799999998</v>
      </c>
      <c r="F1081" s="14">
        <f t="shared" si="37"/>
        <v>1.1426545851980885E-2</v>
      </c>
    </row>
    <row r="1082" spans="1:6" x14ac:dyDescent="0.25">
      <c r="A1082" s="31">
        <v>40632</v>
      </c>
      <c r="B1082">
        <v>1328.26001</v>
      </c>
      <c r="C1082" s="14">
        <f t="shared" si="36"/>
        <v>-6.0314418146087956E-3</v>
      </c>
      <c r="E1082" s="6">
        <v>840.36999500000002</v>
      </c>
      <c r="F1082" s="14">
        <f t="shared" si="37"/>
        <v>1.4486280372818294E-2</v>
      </c>
    </row>
    <row r="1083" spans="1:6" x14ac:dyDescent="0.25">
      <c r="A1083" s="31">
        <v>40631</v>
      </c>
      <c r="B1083">
        <v>1319.4399410000001</v>
      </c>
      <c r="C1083" s="14">
        <f t="shared" si="36"/>
        <v>-6.4533165679977467E-3</v>
      </c>
      <c r="E1083" s="6">
        <v>829.48999000000003</v>
      </c>
      <c r="F1083" s="14">
        <f t="shared" si="37"/>
        <v>1.1536115343893094E-2</v>
      </c>
    </row>
    <row r="1084" spans="1:6" x14ac:dyDescent="0.25">
      <c r="A1084" s="31">
        <v>40630</v>
      </c>
      <c r="B1084">
        <v>1310.1899410000001</v>
      </c>
      <c r="C1084" s="14">
        <f t="shared" si="36"/>
        <v>-1.6610128120081447E-2</v>
      </c>
      <c r="E1084" s="6">
        <v>821.77002000000005</v>
      </c>
      <c r="F1084" s="14">
        <f t="shared" si="37"/>
        <v>-5.0006100980570789E-3</v>
      </c>
    </row>
    <row r="1085" spans="1:6" x14ac:dyDescent="0.25">
      <c r="A1085" s="31">
        <v>40627</v>
      </c>
      <c r="B1085">
        <v>1313.8000489999999</v>
      </c>
      <c r="C1085" s="14">
        <f t="shared" si="36"/>
        <v>-1.1548715135861976E-2</v>
      </c>
      <c r="E1085" s="6">
        <v>823.84997599999997</v>
      </c>
      <c r="F1085" s="14">
        <f t="shared" si="37"/>
        <v>2.116494181736428E-3</v>
      </c>
    </row>
    <row r="1086" spans="1:6" x14ac:dyDescent="0.25">
      <c r="A1086" s="31">
        <v>40626</v>
      </c>
      <c r="B1086">
        <v>1309.660034</v>
      </c>
      <c r="C1086" s="14">
        <f t="shared" si="36"/>
        <v>-9.2368849025883382E-3</v>
      </c>
      <c r="E1086" s="6">
        <v>817.09997599999997</v>
      </c>
      <c r="F1086" s="14">
        <f t="shared" si="37"/>
        <v>5.4140075489501616E-3</v>
      </c>
    </row>
    <row r="1087" spans="1:6" x14ac:dyDescent="0.25">
      <c r="A1087" s="31">
        <v>40625</v>
      </c>
      <c r="B1087">
        <v>1297.540039</v>
      </c>
      <c r="C1087" s="14">
        <f t="shared" si="36"/>
        <v>-1.7670012349077835E-2</v>
      </c>
      <c r="E1087" s="6">
        <v>811.23999000000003</v>
      </c>
      <c r="F1087" s="14">
        <f t="shared" si="37"/>
        <v>2.4342555034968516E-3</v>
      </c>
    </row>
    <row r="1088" spans="1:6" x14ac:dyDescent="0.25">
      <c r="A1088" s="31">
        <v>40624</v>
      </c>
      <c r="B1088">
        <v>1293.7700199999999</v>
      </c>
      <c r="C1088" s="14">
        <f t="shared" si="36"/>
        <v>-2.3252774300829615E-2</v>
      </c>
      <c r="E1088" s="6">
        <v>808.65997300000004</v>
      </c>
      <c r="F1088" s="14">
        <f t="shared" si="37"/>
        <v>-6.1817510202122339E-3</v>
      </c>
    </row>
    <row r="1089" spans="1:6" x14ac:dyDescent="0.25">
      <c r="A1089" s="31">
        <v>40623</v>
      </c>
      <c r="B1089">
        <v>1298.380005</v>
      </c>
      <c r="C1089" s="14">
        <f t="shared" si="36"/>
        <v>-1.5670401601266315E-2</v>
      </c>
      <c r="E1089" s="6">
        <v>813.02002000000005</v>
      </c>
      <c r="F1089" s="14">
        <f t="shared" si="37"/>
        <v>5.8145449318316444E-3</v>
      </c>
    </row>
    <row r="1090" spans="1:6" x14ac:dyDescent="0.25">
      <c r="A1090" s="31">
        <v>40620</v>
      </c>
      <c r="B1090">
        <v>1279.209961</v>
      </c>
      <c r="C1090" s="14">
        <f t="shared" si="36"/>
        <v>-2.4151925149526354E-2</v>
      </c>
      <c r="E1090" s="6">
        <v>794.65997300000004</v>
      </c>
      <c r="F1090" s="14">
        <f t="shared" si="37"/>
        <v>-6.8115785356684944E-3</v>
      </c>
    </row>
    <row r="1091" spans="1:6" x14ac:dyDescent="0.25">
      <c r="A1091" s="31">
        <v>40619</v>
      </c>
      <c r="B1091">
        <v>1273.719971</v>
      </c>
      <c r="C1091" s="14">
        <f t="shared" si="36"/>
        <v>-2.5537453609439931E-2</v>
      </c>
      <c r="E1091" s="6">
        <v>785.52002000000005</v>
      </c>
      <c r="F1091" s="14">
        <f t="shared" si="37"/>
        <v>-1.6415592850158367E-2</v>
      </c>
    </row>
    <row r="1092" spans="1:6" x14ac:dyDescent="0.25">
      <c r="A1092" s="31">
        <v>40618</v>
      </c>
      <c r="B1092">
        <v>1256.880005</v>
      </c>
      <c r="C1092" s="14">
        <f t="shared" si="36"/>
        <v>-3.6157161224390832E-2</v>
      </c>
      <c r="E1092" s="6">
        <v>781.90002400000003</v>
      </c>
      <c r="F1092" s="14">
        <f t="shared" si="37"/>
        <v>-1.7910909218743165E-2</v>
      </c>
    </row>
    <row r="1093" spans="1:6" x14ac:dyDescent="0.25">
      <c r="A1093" s="31">
        <v>40617</v>
      </c>
      <c r="B1093">
        <v>1281.869995</v>
      </c>
      <c r="C1093" s="14">
        <f t="shared" si="36"/>
        <v>-1.9669752497932458E-2</v>
      </c>
      <c r="E1093" s="6">
        <v>791.330017</v>
      </c>
      <c r="F1093" s="14">
        <f t="shared" si="37"/>
        <v>-9.4631274118502917E-3</v>
      </c>
    </row>
    <row r="1094" spans="1:6" x14ac:dyDescent="0.25">
      <c r="A1094" s="31">
        <v>40616</v>
      </c>
      <c r="B1094">
        <v>1296.3900149999999</v>
      </c>
      <c r="C1094" s="14">
        <f t="shared" si="36"/>
        <v>7.985273566950335E-3</v>
      </c>
      <c r="E1094" s="6">
        <v>798.169983</v>
      </c>
      <c r="F1094" s="14">
        <f t="shared" si="37"/>
        <v>2.1657578239999919E-2</v>
      </c>
    </row>
    <row r="1095" spans="1:6" x14ac:dyDescent="0.25">
      <c r="A1095" s="31">
        <v>40613</v>
      </c>
      <c r="B1095">
        <v>1304.280029</v>
      </c>
      <c r="C1095" s="14">
        <f t="shared" si="36"/>
        <v>2.1890768717023779E-2</v>
      </c>
      <c r="E1095" s="6">
        <v>802.830017</v>
      </c>
      <c r="F1095" s="14">
        <f t="shared" si="37"/>
        <v>3.5375280050288005E-2</v>
      </c>
    </row>
    <row r="1096" spans="1:6" x14ac:dyDescent="0.25">
      <c r="A1096" s="31">
        <v>40612</v>
      </c>
      <c r="B1096">
        <v>1295.1099850000001</v>
      </c>
      <c r="C1096" s="14">
        <f t="shared" ref="C1096:C1159" si="38">B1096/B1125-1</f>
        <v>-3.4089399841876755E-3</v>
      </c>
      <c r="E1096" s="6">
        <v>799.53002900000001</v>
      </c>
      <c r="F1096" s="14">
        <f t="shared" ref="F1096:F1159" si="39">E1096/E1125-1</f>
        <v>5.1544900696245399E-3</v>
      </c>
    </row>
    <row r="1097" spans="1:6" x14ac:dyDescent="0.25">
      <c r="A1097" s="31">
        <v>40611</v>
      </c>
      <c r="B1097">
        <v>1320.0200199999999</v>
      </c>
      <c r="C1097" s="14">
        <f t="shared" si="38"/>
        <v>1.8039082012451191E-2</v>
      </c>
      <c r="E1097" s="6">
        <v>821.19000200000005</v>
      </c>
      <c r="F1097" s="14">
        <f t="shared" si="39"/>
        <v>3.4609222400427742E-2</v>
      </c>
    </row>
    <row r="1098" spans="1:6" x14ac:dyDescent="0.25">
      <c r="A1098" s="31">
        <v>40610</v>
      </c>
      <c r="B1098">
        <v>1321.8199460000001</v>
      </c>
      <c r="C1098" s="14">
        <f t="shared" si="38"/>
        <v>2.373014662446149E-2</v>
      </c>
      <c r="E1098" s="6">
        <v>824.65997300000004</v>
      </c>
      <c r="F1098" s="14">
        <f t="shared" si="39"/>
        <v>5.7310566874157143E-2</v>
      </c>
    </row>
    <row r="1099" spans="1:6" x14ac:dyDescent="0.25">
      <c r="A1099" s="31">
        <v>40609</v>
      </c>
      <c r="B1099">
        <v>1310.130005</v>
      </c>
      <c r="C1099" s="14">
        <f t="shared" si="38"/>
        <v>1.4943788159716753E-2</v>
      </c>
      <c r="E1099" s="6">
        <v>812.25</v>
      </c>
      <c r="F1099" s="14">
        <f t="shared" si="39"/>
        <v>4.2308245782082032E-2</v>
      </c>
    </row>
    <row r="1100" spans="1:6" x14ac:dyDescent="0.25">
      <c r="A1100" s="31">
        <v>40606</v>
      </c>
      <c r="B1100">
        <v>1321.150024</v>
      </c>
      <c r="C1100" s="14">
        <f t="shared" si="38"/>
        <v>2.9454200885885351E-2</v>
      </c>
      <c r="E1100" s="6">
        <v>824.98999000000003</v>
      </c>
      <c r="F1100" s="14">
        <f t="shared" si="39"/>
        <v>6.7008972644226228E-2</v>
      </c>
    </row>
    <row r="1101" spans="1:6" x14ac:dyDescent="0.25">
      <c r="A1101" s="31">
        <v>40605</v>
      </c>
      <c r="B1101">
        <v>1330.969971</v>
      </c>
      <c r="C1101" s="14">
        <f t="shared" si="38"/>
        <v>3.9609111121107432E-2</v>
      </c>
      <c r="E1101" s="6">
        <v>828.89001499999995</v>
      </c>
      <c r="F1101" s="14">
        <f t="shared" si="39"/>
        <v>6.5301764458500333E-2</v>
      </c>
    </row>
    <row r="1102" spans="1:6" x14ac:dyDescent="0.25">
      <c r="A1102" s="31">
        <v>40604</v>
      </c>
      <c r="B1102">
        <v>1308.4399410000001</v>
      </c>
      <c r="C1102" s="14">
        <f t="shared" si="38"/>
        <v>2.0687637364066536E-2</v>
      </c>
      <c r="E1102" s="6">
        <v>810.90002400000003</v>
      </c>
      <c r="F1102" s="14">
        <f t="shared" si="39"/>
        <v>3.0512534842623618E-2</v>
      </c>
    </row>
    <row r="1103" spans="1:6" x14ac:dyDescent="0.25">
      <c r="A1103" s="31">
        <v>40603</v>
      </c>
      <c r="B1103">
        <v>1306.329956</v>
      </c>
      <c r="C1103" s="14">
        <f t="shared" si="38"/>
        <v>8.7334062990007677E-3</v>
      </c>
      <c r="E1103" s="6">
        <v>807.080017</v>
      </c>
      <c r="F1103" s="14">
        <f t="shared" si="39"/>
        <v>-5.943595537033497E-4</v>
      </c>
    </row>
    <row r="1104" spans="1:6" x14ac:dyDescent="0.25">
      <c r="A1104" s="31">
        <v>40602</v>
      </c>
      <c r="B1104">
        <v>1327.219971</v>
      </c>
      <c r="C1104" s="14">
        <f t="shared" si="38"/>
        <v>2.627507752834024E-2</v>
      </c>
      <c r="E1104" s="6">
        <v>823.45001200000002</v>
      </c>
      <c r="F1104" s="14">
        <f t="shared" si="39"/>
        <v>1.9663936082757516E-2</v>
      </c>
    </row>
    <row r="1105" spans="1:6" x14ac:dyDescent="0.25">
      <c r="A1105" s="31">
        <v>40599</v>
      </c>
      <c r="B1105">
        <v>1319.880005</v>
      </c>
      <c r="C1105" s="14">
        <f t="shared" si="38"/>
        <v>2.8136096091667451E-2</v>
      </c>
      <c r="E1105" s="6">
        <v>821.95001200000002</v>
      </c>
      <c r="F1105" s="14">
        <f t="shared" si="39"/>
        <v>2.6603368964615237E-2</v>
      </c>
    </row>
    <row r="1106" spans="1:6" x14ac:dyDescent="0.25">
      <c r="A1106" s="31">
        <v>40598</v>
      </c>
      <c r="B1106">
        <v>1306.099976</v>
      </c>
      <c r="C1106" s="14">
        <f t="shared" si="38"/>
        <v>1.566146350648312E-2</v>
      </c>
      <c r="E1106" s="6">
        <v>804.17999299999997</v>
      </c>
      <c r="F1106" s="14">
        <f t="shared" si="39"/>
        <v>3.5190277188597019E-3</v>
      </c>
    </row>
    <row r="1107" spans="1:6" x14ac:dyDescent="0.25">
      <c r="A1107" s="31">
        <v>40597</v>
      </c>
      <c r="B1107">
        <v>1307.400024</v>
      </c>
      <c r="C1107" s="14">
        <f t="shared" si="38"/>
        <v>2.5830177418714628E-2</v>
      </c>
      <c r="E1107" s="6">
        <v>799.65002400000003</v>
      </c>
      <c r="F1107" s="14">
        <f t="shared" si="39"/>
        <v>6.1528183835017902E-3</v>
      </c>
    </row>
    <row r="1108" spans="1:6" x14ac:dyDescent="0.25">
      <c r="A1108" s="31">
        <v>40596</v>
      </c>
      <c r="B1108">
        <v>1315.4399410000001</v>
      </c>
      <c r="C1108" s="14">
        <f t="shared" si="38"/>
        <v>3.5983414845442097E-2</v>
      </c>
      <c r="E1108" s="6">
        <v>812.96002199999998</v>
      </c>
      <c r="F1108" s="14">
        <f t="shared" si="39"/>
        <v>2.7009278330481168E-2</v>
      </c>
    </row>
    <row r="1109" spans="1:6" x14ac:dyDescent="0.25">
      <c r="A1109" s="31">
        <v>40592</v>
      </c>
      <c r="B1109">
        <v>1343.01001</v>
      </c>
      <c r="C1109" s="14">
        <f t="shared" si="38"/>
        <v>5.6240668501769564E-2</v>
      </c>
      <c r="E1109" s="6">
        <v>834.82000700000003</v>
      </c>
      <c r="F1109" s="14">
        <f t="shared" si="39"/>
        <v>5.9644833258492236E-2</v>
      </c>
    </row>
    <row r="1110" spans="1:6" x14ac:dyDescent="0.25">
      <c r="A1110" s="31">
        <v>40591</v>
      </c>
      <c r="B1110">
        <v>1340.4300539999999</v>
      </c>
      <c r="C1110" s="14">
        <f t="shared" si="38"/>
        <v>5.2266812618756875E-2</v>
      </c>
      <c r="E1110" s="6">
        <v>834.02002000000005</v>
      </c>
      <c r="F1110" s="14">
        <f t="shared" si="39"/>
        <v>5.3827345676208393E-2</v>
      </c>
    </row>
    <row r="1111" spans="1:6" x14ac:dyDescent="0.25">
      <c r="A1111" s="31">
        <v>40590</v>
      </c>
      <c r="B1111">
        <v>1336.3199460000001</v>
      </c>
      <c r="C1111" s="14">
        <f t="shared" si="38"/>
        <v>4.6813220089944929E-2</v>
      </c>
      <c r="E1111" s="6">
        <v>828.36999500000002</v>
      </c>
      <c r="F1111" s="14">
        <f t="shared" si="39"/>
        <v>4.1856855035109275E-2</v>
      </c>
    </row>
    <row r="1112" spans="1:6" x14ac:dyDescent="0.25">
      <c r="A1112" s="31">
        <v>40589</v>
      </c>
      <c r="B1112">
        <v>1328.01001</v>
      </c>
      <c r="C1112" s="14">
        <f t="shared" si="38"/>
        <v>4.5512565918844006E-2</v>
      </c>
      <c r="E1112" s="6">
        <v>820.03002900000001</v>
      </c>
      <c r="F1112" s="14">
        <f t="shared" si="39"/>
        <v>4.3520877620025988E-2</v>
      </c>
    </row>
    <row r="1113" spans="1:6" x14ac:dyDescent="0.25">
      <c r="A1113" s="31">
        <v>40588</v>
      </c>
      <c r="B1113">
        <v>1332.3199460000001</v>
      </c>
      <c r="C1113" s="14">
        <f t="shared" si="38"/>
        <v>4.7528404033149618E-2</v>
      </c>
      <c r="E1113" s="6">
        <v>825.90002400000003</v>
      </c>
      <c r="F1113" s="14">
        <f t="shared" si="39"/>
        <v>3.4236658571019651E-2</v>
      </c>
    </row>
    <row r="1114" spans="1:6" x14ac:dyDescent="0.25">
      <c r="A1114" s="31">
        <v>40585</v>
      </c>
      <c r="B1114">
        <v>1329.150024</v>
      </c>
      <c r="C1114" s="14">
        <f t="shared" si="38"/>
        <v>5.6860475292685564E-2</v>
      </c>
      <c r="E1114" s="6">
        <v>822.10998500000005</v>
      </c>
      <c r="F1114" s="14">
        <f t="shared" si="39"/>
        <v>4.9077981014647554E-2</v>
      </c>
    </row>
    <row r="1115" spans="1:6" x14ac:dyDescent="0.25">
      <c r="A1115" s="31">
        <v>40584</v>
      </c>
      <c r="B1115">
        <v>1321.869995</v>
      </c>
      <c r="C1115" s="14">
        <f t="shared" si="38"/>
        <v>5.0871299126819425E-2</v>
      </c>
      <c r="E1115" s="6">
        <v>812.70001200000002</v>
      </c>
      <c r="F1115" s="14">
        <f t="shared" si="39"/>
        <v>2.9072887647490164E-2</v>
      </c>
    </row>
    <row r="1116" spans="1:6" x14ac:dyDescent="0.25">
      <c r="A1116" s="31">
        <v>40583</v>
      </c>
      <c r="B1116">
        <v>1320.880005</v>
      </c>
      <c r="C1116" s="14">
        <f t="shared" si="38"/>
        <v>4.8500511671470514E-2</v>
      </c>
      <c r="E1116" s="6">
        <v>809.27002000000005</v>
      </c>
      <c r="F1116" s="14">
        <f t="shared" si="39"/>
        <v>2.405538653031436E-2</v>
      </c>
    </row>
    <row r="1117" spans="1:6" x14ac:dyDescent="0.25">
      <c r="A1117" s="31">
        <v>40582</v>
      </c>
      <c r="B1117">
        <v>1324.5699460000001</v>
      </c>
      <c r="C1117" s="14">
        <f t="shared" si="38"/>
        <v>5.2490592426833516E-2</v>
      </c>
      <c r="E1117" s="6">
        <v>813.69000200000005</v>
      </c>
      <c r="F1117" s="14">
        <f t="shared" si="39"/>
        <v>3.0691839136599119E-2</v>
      </c>
    </row>
    <row r="1118" spans="1:6" x14ac:dyDescent="0.25">
      <c r="A1118" s="31">
        <v>40581</v>
      </c>
      <c r="B1118">
        <v>1319.0500489999999</v>
      </c>
      <c r="C1118" s="14">
        <f t="shared" si="38"/>
        <v>4.8912963478214833E-2</v>
      </c>
      <c r="E1118" s="6">
        <v>808.32000700000003</v>
      </c>
      <c r="F1118" s="14">
        <f t="shared" si="39"/>
        <v>2.0155274163850212E-2</v>
      </c>
    </row>
    <row r="1119" spans="1:6" x14ac:dyDescent="0.25">
      <c r="A1119" s="31">
        <v>40578</v>
      </c>
      <c r="B1119">
        <v>1310.869995</v>
      </c>
      <c r="C1119" s="14">
        <f t="shared" si="38"/>
        <v>4.3046837638599955E-2</v>
      </c>
      <c r="E1119" s="6">
        <v>800.10998500000005</v>
      </c>
      <c r="F1119" s="14">
        <f t="shared" si="39"/>
        <v>1.4132481607540992E-2</v>
      </c>
    </row>
    <row r="1120" spans="1:6" x14ac:dyDescent="0.25">
      <c r="A1120" s="31">
        <v>40577</v>
      </c>
      <c r="B1120">
        <v>1307.099976</v>
      </c>
      <c r="C1120" s="14">
        <f t="shared" si="38"/>
        <v>3.8336890552774117E-2</v>
      </c>
      <c r="E1120" s="6">
        <v>798.63000499999998</v>
      </c>
      <c r="F1120" s="14">
        <f t="shared" si="39"/>
        <v>1.0169591982470028E-2</v>
      </c>
    </row>
    <row r="1121" spans="1:6" x14ac:dyDescent="0.25">
      <c r="A1121" s="31">
        <v>40576</v>
      </c>
      <c r="B1121">
        <v>1304.030029</v>
      </c>
      <c r="C1121" s="14">
        <f t="shared" si="38"/>
        <v>3.9399054635403497E-2</v>
      </c>
      <c r="E1121" s="6">
        <v>796.15997300000004</v>
      </c>
      <c r="F1121" s="14">
        <f t="shared" si="39"/>
        <v>7.134484715516809E-3</v>
      </c>
    </row>
    <row r="1122" spans="1:6" x14ac:dyDescent="0.25">
      <c r="A1122" s="31">
        <v>40575</v>
      </c>
      <c r="B1122">
        <v>1307.589966</v>
      </c>
      <c r="C1122" s="14">
        <f t="shared" si="38"/>
        <v>4.8521355594620674E-2</v>
      </c>
      <c r="E1122" s="6">
        <v>798.89001499999995</v>
      </c>
      <c r="F1122" s="14">
        <f t="shared" si="39"/>
        <v>2.1206733036534198E-2</v>
      </c>
    </row>
    <row r="1123" spans="1:6" x14ac:dyDescent="0.25">
      <c r="A1123" s="31">
        <v>40574</v>
      </c>
      <c r="B1123">
        <v>1286.119995</v>
      </c>
      <c r="C1123" s="14">
        <f t="shared" si="38"/>
        <v>3.3933290870133748E-2</v>
      </c>
      <c r="E1123" s="6">
        <v>781.25</v>
      </c>
      <c r="F1123" s="14">
        <f t="shared" si="39"/>
        <v>2.2321586351405909E-3</v>
      </c>
    </row>
    <row r="1124" spans="1:6" x14ac:dyDescent="0.25">
      <c r="A1124" s="31">
        <v>40571</v>
      </c>
      <c r="B1124">
        <v>1276.339966</v>
      </c>
      <c r="C1124" s="14">
        <f t="shared" si="38"/>
        <v>2.6929583250579592E-2</v>
      </c>
      <c r="E1124" s="6">
        <v>775.40002400000003</v>
      </c>
      <c r="F1124" s="14">
        <f t="shared" si="39"/>
        <v>-1.493733907215633E-3</v>
      </c>
    </row>
    <row r="1125" spans="1:6" x14ac:dyDescent="0.25">
      <c r="A1125" s="31">
        <v>40570</v>
      </c>
      <c r="B1125">
        <v>1299.540039</v>
      </c>
      <c r="C1125" s="14">
        <f t="shared" si="38"/>
        <v>5.2063227124717226E-2</v>
      </c>
      <c r="E1125" s="6">
        <v>795.42999299999997</v>
      </c>
      <c r="F1125" s="14">
        <f t="shared" si="39"/>
        <v>3.5230892457263963E-2</v>
      </c>
    </row>
    <row r="1126" spans="1:6" x14ac:dyDescent="0.25">
      <c r="A1126" s="31">
        <v>40569</v>
      </c>
      <c r="B1126">
        <v>1296.630005</v>
      </c>
      <c r="C1126" s="14">
        <f t="shared" si="38"/>
        <v>4.4330286573852629E-2</v>
      </c>
      <c r="E1126" s="6">
        <v>793.71997099999999</v>
      </c>
      <c r="F1126" s="14">
        <f t="shared" si="39"/>
        <v>2.8587718388757066E-2</v>
      </c>
    </row>
    <row r="1127" spans="1:6" x14ac:dyDescent="0.25">
      <c r="A1127" s="31">
        <v>40568</v>
      </c>
      <c r="B1127">
        <v>1291.1800539999999</v>
      </c>
      <c r="C1127" s="14">
        <f t="shared" si="38"/>
        <v>4.0888133913739466E-2</v>
      </c>
      <c r="E1127" s="6">
        <v>779.96002199999998</v>
      </c>
      <c r="F1127" s="14">
        <f t="shared" si="39"/>
        <v>1.0180088387931718E-2</v>
      </c>
    </row>
    <row r="1128" spans="1:6" x14ac:dyDescent="0.25">
      <c r="A1128" s="31">
        <v>40567</v>
      </c>
      <c r="B1128">
        <v>1290.839966</v>
      </c>
      <c r="C1128" s="14">
        <f t="shared" si="38"/>
        <v>4.0664254292210433E-2</v>
      </c>
      <c r="E1128" s="6">
        <v>779.28002900000001</v>
      </c>
      <c r="F1128" s="14">
        <f t="shared" si="39"/>
        <v>3.1538585615700221E-3</v>
      </c>
    </row>
    <row r="1129" spans="1:6" x14ac:dyDescent="0.25">
      <c r="A1129" s="31">
        <v>40564</v>
      </c>
      <c r="B1129">
        <v>1283.349976</v>
      </c>
      <c r="C1129" s="14">
        <f t="shared" si="38"/>
        <v>4.0835341443633322E-2</v>
      </c>
      <c r="E1129" s="6">
        <v>773.17999299999997</v>
      </c>
      <c r="F1129" s="14">
        <f t="shared" si="39"/>
        <v>7.2300300455294675E-3</v>
      </c>
    </row>
    <row r="1130" spans="1:6" x14ac:dyDescent="0.25">
      <c r="A1130" s="31">
        <v>40563</v>
      </c>
      <c r="B1130">
        <v>1280.26001</v>
      </c>
      <c r="C1130" s="14">
        <f t="shared" si="38"/>
        <v>4.23193243989477E-2</v>
      </c>
      <c r="E1130" s="6">
        <v>778.080017</v>
      </c>
      <c r="F1130" s="14">
        <f t="shared" si="39"/>
        <v>1.8376052830052281E-2</v>
      </c>
    </row>
    <row r="1131" spans="1:6" x14ac:dyDescent="0.25">
      <c r="A1131" s="31">
        <v>40562</v>
      </c>
      <c r="B1131">
        <v>1281.920044</v>
      </c>
      <c r="C1131" s="14">
        <f t="shared" si="38"/>
        <v>4.7534254545454457E-2</v>
      </c>
      <c r="E1131" s="6">
        <v>786.89001499999995</v>
      </c>
      <c r="F1131" s="14">
        <f t="shared" si="39"/>
        <v>2.9394877815484666E-2</v>
      </c>
    </row>
    <row r="1132" spans="1:6" x14ac:dyDescent="0.25">
      <c r="A1132" s="31">
        <v>40561</v>
      </c>
      <c r="B1132">
        <v>1295.0200199999999</v>
      </c>
      <c r="C1132" s="14">
        <f t="shared" si="38"/>
        <v>5.8784113818693529E-2</v>
      </c>
      <c r="E1132" s="6">
        <v>807.55999799999995</v>
      </c>
      <c r="F1132" s="14">
        <f t="shared" si="39"/>
        <v>6.1377932761176757E-2</v>
      </c>
    </row>
    <row r="1133" spans="1:6" x14ac:dyDescent="0.25">
      <c r="A1133" s="31">
        <v>40557</v>
      </c>
      <c r="B1133">
        <v>1293.23999</v>
      </c>
      <c r="C1133" s="14">
        <f t="shared" si="38"/>
        <v>5.5956129354940431E-2</v>
      </c>
      <c r="E1133" s="6">
        <v>807.57000700000003</v>
      </c>
      <c r="F1133" s="14">
        <f t="shared" si="39"/>
        <v>6.7621196094181046E-2</v>
      </c>
    </row>
    <row r="1134" spans="1:6" x14ac:dyDescent="0.25">
      <c r="A1134" s="31">
        <v>40556</v>
      </c>
      <c r="B1134">
        <v>1283.76001</v>
      </c>
      <c r="C1134" s="14">
        <f t="shared" si="38"/>
        <v>5.0944290785011948E-2</v>
      </c>
      <c r="E1134" s="6">
        <v>800.65002400000003</v>
      </c>
      <c r="F1134" s="14">
        <f t="shared" si="39"/>
        <v>6.5828023442576766E-2</v>
      </c>
    </row>
    <row r="1135" spans="1:6" x14ac:dyDescent="0.25">
      <c r="A1135" s="31">
        <v>40555</v>
      </c>
      <c r="B1135">
        <v>1285.959961</v>
      </c>
      <c r="C1135" s="14">
        <f t="shared" si="38"/>
        <v>6.6239951724988977E-2</v>
      </c>
      <c r="E1135" s="6">
        <v>801.35998500000005</v>
      </c>
      <c r="F1135" s="14">
        <f t="shared" si="39"/>
        <v>7.8343204274903933E-2</v>
      </c>
    </row>
    <row r="1136" spans="1:6" x14ac:dyDescent="0.25">
      <c r="A1136" s="31">
        <v>40554</v>
      </c>
      <c r="B1136">
        <v>1274.4799800000001</v>
      </c>
      <c r="C1136" s="14">
        <f t="shared" si="38"/>
        <v>7.956454796606427E-2</v>
      </c>
      <c r="E1136" s="6">
        <v>794.76000999999997</v>
      </c>
      <c r="F1136" s="14">
        <f t="shared" si="39"/>
        <v>9.3189913574917682E-2</v>
      </c>
    </row>
    <row r="1137" spans="1:6" x14ac:dyDescent="0.25">
      <c r="A1137" s="31">
        <v>40553</v>
      </c>
      <c r="B1137">
        <v>1269.75</v>
      </c>
      <c r="C1137" s="14">
        <f t="shared" si="38"/>
        <v>6.9029087786850241E-2</v>
      </c>
      <c r="E1137" s="6">
        <v>791.580017</v>
      </c>
      <c r="F1137" s="14">
        <f t="shared" si="39"/>
        <v>8.1467318836521807E-2</v>
      </c>
    </row>
    <row r="1138" spans="1:6" x14ac:dyDescent="0.25">
      <c r="A1138" s="31">
        <v>40550</v>
      </c>
      <c r="B1138">
        <v>1271.5</v>
      </c>
      <c r="C1138" s="14">
        <f t="shared" si="38"/>
        <v>6.9026378294406276E-2</v>
      </c>
      <c r="E1138" s="6">
        <v>787.830017</v>
      </c>
      <c r="F1138" s="14">
        <f t="shared" si="39"/>
        <v>7.5198283820733014E-2</v>
      </c>
    </row>
    <row r="1139" spans="1:6" x14ac:dyDescent="0.25">
      <c r="A1139" s="31">
        <v>40549</v>
      </c>
      <c r="B1139">
        <v>1273.849976</v>
      </c>
      <c r="C1139" s="14">
        <f t="shared" si="38"/>
        <v>6.300329746074107E-2</v>
      </c>
      <c r="E1139" s="6">
        <v>791.419983</v>
      </c>
      <c r="F1139" s="14">
        <f t="shared" si="39"/>
        <v>7.4525072758438782E-2</v>
      </c>
    </row>
    <row r="1140" spans="1:6" x14ac:dyDescent="0.25">
      <c r="A1140" s="31">
        <v>40548</v>
      </c>
      <c r="B1140">
        <v>1276.5600589999999</v>
      </c>
      <c r="C1140" s="14">
        <f t="shared" si="38"/>
        <v>8.1161722513389378E-2</v>
      </c>
      <c r="E1140" s="6">
        <v>795.09002699999996</v>
      </c>
      <c r="F1140" s="14">
        <f t="shared" si="39"/>
        <v>0.10439908703734191</v>
      </c>
    </row>
    <row r="1141" spans="1:6" x14ac:dyDescent="0.25">
      <c r="A1141" s="31">
        <v>40547</v>
      </c>
      <c r="B1141">
        <v>1270.1999510000001</v>
      </c>
      <c r="C1141" s="14">
        <f t="shared" si="38"/>
        <v>6.0408724916430234E-2</v>
      </c>
      <c r="E1141" s="6">
        <v>785.830017</v>
      </c>
      <c r="F1141" s="14">
        <f t="shared" si="39"/>
        <v>8.0431164165743585E-2</v>
      </c>
    </row>
    <row r="1142" spans="1:6" x14ac:dyDescent="0.25">
      <c r="A1142" s="31">
        <v>40546</v>
      </c>
      <c r="B1142">
        <v>1271.869995</v>
      </c>
      <c r="C1142" s="14">
        <f t="shared" si="38"/>
        <v>6.0130209465966589E-2</v>
      </c>
      <c r="E1142" s="6">
        <v>798.55999799999995</v>
      </c>
      <c r="F1142" s="14">
        <f t="shared" si="39"/>
        <v>0.10243527325712209</v>
      </c>
    </row>
    <row r="1143" spans="1:6" x14ac:dyDescent="0.25">
      <c r="A1143" s="31">
        <v>40543</v>
      </c>
      <c r="B1143">
        <v>1257.6400149999999</v>
      </c>
      <c r="C1143" s="14">
        <f t="shared" si="38"/>
        <v>5.0932218874562896E-2</v>
      </c>
      <c r="E1143" s="6">
        <v>783.65002400000003</v>
      </c>
      <c r="F1143" s="14">
        <f t="shared" si="39"/>
        <v>8.7134446822276779E-2</v>
      </c>
    </row>
    <row r="1144" spans="1:6" x14ac:dyDescent="0.25">
      <c r="A1144" s="31">
        <v>40542</v>
      </c>
      <c r="B1144">
        <v>1257.880005</v>
      </c>
      <c r="C1144" s="14">
        <f t="shared" si="38"/>
        <v>6.7275338571820109E-2</v>
      </c>
      <c r="E1144" s="6">
        <v>789.73999000000003</v>
      </c>
      <c r="F1144" s="14">
        <f t="shared" si="39"/>
        <v>0.11581441384024704</v>
      </c>
    </row>
    <row r="1145" spans="1:6" x14ac:dyDescent="0.25">
      <c r="A1145" s="31">
        <v>40541</v>
      </c>
      <c r="B1145">
        <v>1259.780029</v>
      </c>
      <c r="C1145" s="14">
        <f t="shared" si="38"/>
        <v>6.9114233031114969E-2</v>
      </c>
      <c r="E1145" s="6">
        <v>790.26000999999997</v>
      </c>
      <c r="F1145" s="14">
        <f t="shared" si="39"/>
        <v>0.12039580875792266</v>
      </c>
    </row>
    <row r="1146" spans="1:6" x14ac:dyDescent="0.25">
      <c r="A1146" s="31">
        <v>40540</v>
      </c>
      <c r="B1146">
        <v>1258.51001</v>
      </c>
      <c r="C1146" s="14">
        <f t="shared" si="38"/>
        <v>5.0728457524525039E-2</v>
      </c>
      <c r="E1146" s="6">
        <v>789.46002199999998</v>
      </c>
      <c r="F1146" s="14">
        <f t="shared" si="39"/>
        <v>9.6563630034270487E-2</v>
      </c>
    </row>
    <row r="1147" spans="1:6" x14ac:dyDescent="0.25">
      <c r="A1147" s="31">
        <v>40539</v>
      </c>
      <c r="B1147">
        <v>1257.540039</v>
      </c>
      <c r="C1147" s="14">
        <f t="shared" si="38"/>
        <v>4.8640421524984268E-2</v>
      </c>
      <c r="E1147" s="6">
        <v>792.34997599999997</v>
      </c>
      <c r="F1147" s="14">
        <f t="shared" si="39"/>
        <v>0.10160295016883913</v>
      </c>
    </row>
    <row r="1148" spans="1:6" x14ac:dyDescent="0.25">
      <c r="A1148" s="31">
        <v>40535</v>
      </c>
      <c r="B1148">
        <v>1256.7700199999999</v>
      </c>
      <c r="C1148" s="14">
        <f t="shared" si="38"/>
        <v>3.5623036414705433E-2</v>
      </c>
      <c r="E1148" s="6">
        <v>788.96002199999998</v>
      </c>
      <c r="F1148" s="14">
        <f t="shared" si="39"/>
        <v>7.8432985683915879E-2</v>
      </c>
    </row>
    <row r="1149" spans="1:6" x14ac:dyDescent="0.25">
      <c r="A1149" s="31">
        <v>40534</v>
      </c>
      <c r="B1149">
        <v>1258.839966</v>
      </c>
      <c r="C1149" s="14">
        <f t="shared" si="38"/>
        <v>3.2928265366003684E-2</v>
      </c>
      <c r="E1149" s="6">
        <v>790.59002699999996</v>
      </c>
      <c r="F1149" s="14">
        <f t="shared" si="39"/>
        <v>7.5822978729727541E-2</v>
      </c>
    </row>
    <row r="1150" spans="1:6" x14ac:dyDescent="0.25">
      <c r="A1150" s="31">
        <v>40533</v>
      </c>
      <c r="B1150">
        <v>1254.599976</v>
      </c>
      <c r="C1150" s="14">
        <f t="shared" si="38"/>
        <v>3.3954138111999876E-2</v>
      </c>
      <c r="E1150" s="6">
        <v>790.52002000000005</v>
      </c>
      <c r="F1150" s="14">
        <f t="shared" si="39"/>
        <v>8.8900578222556703E-2</v>
      </c>
    </row>
    <row r="1151" spans="1:6" x14ac:dyDescent="0.25">
      <c r="A1151" s="31">
        <v>40532</v>
      </c>
      <c r="B1151">
        <v>1247.079956</v>
      </c>
      <c r="C1151" s="14">
        <f t="shared" si="38"/>
        <v>1.948085509912123E-2</v>
      </c>
      <c r="E1151" s="6">
        <v>782.29998799999998</v>
      </c>
      <c r="F1151" s="14">
        <f t="shared" si="39"/>
        <v>6.1796716429911136E-2</v>
      </c>
    </row>
    <row r="1152" spans="1:6" x14ac:dyDescent="0.25">
      <c r="A1152" s="31">
        <v>40529</v>
      </c>
      <c r="B1152">
        <v>1243.910034</v>
      </c>
      <c r="C1152" s="14">
        <f t="shared" si="38"/>
        <v>1.4732682101060046E-2</v>
      </c>
      <c r="E1152" s="6">
        <v>779.51000999999997</v>
      </c>
      <c r="F1152" s="14">
        <f t="shared" si="39"/>
        <v>5.8268482367057617E-2</v>
      </c>
    </row>
    <row r="1153" spans="1:6" x14ac:dyDescent="0.25">
      <c r="A1153" s="31">
        <v>40528</v>
      </c>
      <c r="B1153">
        <v>1242.869995</v>
      </c>
      <c r="C1153" s="14">
        <f t="shared" si="38"/>
        <v>1.7861476869419191E-2</v>
      </c>
      <c r="E1153" s="6">
        <v>776.55999799999995</v>
      </c>
      <c r="F1153" s="14">
        <f t="shared" si="39"/>
        <v>5.8762542888806557E-2</v>
      </c>
    </row>
    <row r="1154" spans="1:6" x14ac:dyDescent="0.25">
      <c r="A1154" s="31">
        <v>40527</v>
      </c>
      <c r="B1154">
        <v>1235.2299800000001</v>
      </c>
      <c r="C1154" s="14">
        <f t="shared" si="38"/>
        <v>3.1111239284565828E-2</v>
      </c>
      <c r="E1154" s="6">
        <v>768.35998500000005</v>
      </c>
      <c r="F1154" s="14">
        <f t="shared" si="39"/>
        <v>7.4418951371362008E-2</v>
      </c>
    </row>
    <row r="1155" spans="1:6" x14ac:dyDescent="0.25">
      <c r="A1155" s="31">
        <v>40526</v>
      </c>
      <c r="B1155">
        <v>1241.589966</v>
      </c>
      <c r="C1155" s="14">
        <f t="shared" si="38"/>
        <v>4.0232263019799541E-2</v>
      </c>
      <c r="E1155" s="6">
        <v>771.65997300000004</v>
      </c>
      <c r="F1155" s="14">
        <f t="shared" si="39"/>
        <v>8.243902532426417E-2</v>
      </c>
    </row>
    <row r="1156" spans="1:6" x14ac:dyDescent="0.25">
      <c r="A1156" s="31">
        <v>40525</v>
      </c>
      <c r="B1156">
        <v>1240.459961</v>
      </c>
      <c r="C1156" s="14">
        <f t="shared" si="38"/>
        <v>4.7349630830689327E-2</v>
      </c>
      <c r="E1156" s="6">
        <v>772.09997599999997</v>
      </c>
      <c r="F1156" s="14">
        <f t="shared" si="39"/>
        <v>0.10527367471734328</v>
      </c>
    </row>
    <row r="1157" spans="1:6" x14ac:dyDescent="0.25">
      <c r="A1157" s="31">
        <v>40522</v>
      </c>
      <c r="B1157">
        <v>1240.400024</v>
      </c>
      <c r="C1157" s="14">
        <f t="shared" si="38"/>
        <v>4.8290328006606043E-2</v>
      </c>
      <c r="E1157" s="6">
        <v>776.830017</v>
      </c>
      <c r="F1157" s="14">
        <f t="shared" si="39"/>
        <v>0.10447151987959979</v>
      </c>
    </row>
    <row r="1158" spans="1:6" x14ac:dyDescent="0.25">
      <c r="A1158" s="31">
        <v>40521</v>
      </c>
      <c r="B1158">
        <v>1233</v>
      </c>
      <c r="C1158" s="14">
        <f t="shared" si="38"/>
        <v>4.1578646196268831E-2</v>
      </c>
      <c r="E1158" s="6">
        <v>767.63000499999998</v>
      </c>
      <c r="F1158" s="14">
        <f t="shared" si="39"/>
        <v>9.5003028750427321E-2</v>
      </c>
    </row>
    <row r="1159" spans="1:6" x14ac:dyDescent="0.25">
      <c r="A1159" s="31">
        <v>40520</v>
      </c>
      <c r="B1159">
        <v>1228.280029</v>
      </c>
      <c r="C1159" s="14">
        <f t="shared" si="38"/>
        <v>3.8758577444433451E-2</v>
      </c>
      <c r="E1159" s="6">
        <v>764.03997800000002</v>
      </c>
      <c r="F1159" s="14">
        <f t="shared" si="39"/>
        <v>8.4929639036384286E-2</v>
      </c>
    </row>
    <row r="1160" spans="1:6" x14ac:dyDescent="0.25">
      <c r="A1160" s="31">
        <v>40519</v>
      </c>
      <c r="B1160">
        <v>1223.75</v>
      </c>
      <c r="C1160" s="14">
        <f t="shared" ref="C1160:C1223" si="40">B1160/B1189-1</f>
        <v>3.2142964574285227E-2</v>
      </c>
      <c r="E1160" s="6">
        <v>764.419983</v>
      </c>
      <c r="F1160" s="14">
        <f t="shared" ref="F1160:F1223" si="41">E1160/E1189-1</f>
        <v>8.1323455744223949E-2</v>
      </c>
    </row>
    <row r="1161" spans="1:6" x14ac:dyDescent="0.25">
      <c r="A1161" s="31">
        <v>40518</v>
      </c>
      <c r="B1161">
        <v>1223.119995</v>
      </c>
      <c r="C1161" s="14">
        <f t="shared" si="40"/>
        <v>3.1629021236268873E-2</v>
      </c>
      <c r="E1161" s="6">
        <v>760.85998500000005</v>
      </c>
      <c r="F1161" s="14">
        <f t="shared" si="41"/>
        <v>7.4827966036503657E-2</v>
      </c>
    </row>
    <row r="1162" spans="1:6" x14ac:dyDescent="0.25">
      <c r="A1162" s="31">
        <v>40515</v>
      </c>
      <c r="B1162">
        <v>1224.709961</v>
      </c>
      <c r="C1162" s="14">
        <f t="shared" si="40"/>
        <v>3.5187820391067381E-2</v>
      </c>
      <c r="E1162" s="6">
        <v>756.419983</v>
      </c>
      <c r="F1162" s="14">
        <f t="shared" si="41"/>
        <v>7.5330865227977384E-2</v>
      </c>
    </row>
    <row r="1163" spans="1:6" x14ac:dyDescent="0.25">
      <c r="A1163" s="31">
        <v>40514</v>
      </c>
      <c r="B1163">
        <v>1221.530029</v>
      </c>
      <c r="C1163" s="14">
        <f t="shared" si="40"/>
        <v>3.4966887508117939E-2</v>
      </c>
      <c r="E1163" s="6">
        <v>751.20001200000002</v>
      </c>
      <c r="F1163" s="14">
        <f t="shared" si="41"/>
        <v>7.603279863084289E-2</v>
      </c>
    </row>
    <row r="1164" spans="1:6" x14ac:dyDescent="0.25">
      <c r="A1164" s="31">
        <v>40513</v>
      </c>
      <c r="B1164">
        <v>1206.0699460000001</v>
      </c>
      <c r="C1164" s="14">
        <f t="shared" si="40"/>
        <v>2.3680709030147629E-2</v>
      </c>
      <c r="E1164" s="6">
        <v>743.14001499999995</v>
      </c>
      <c r="F1164" s="14">
        <f t="shared" si="41"/>
        <v>5.8438180451172217E-2</v>
      </c>
    </row>
    <row r="1165" spans="1:6" x14ac:dyDescent="0.25">
      <c r="A1165" s="31">
        <v>40512</v>
      </c>
      <c r="B1165">
        <v>1180.5500489999999</v>
      </c>
      <c r="C1165" s="14">
        <f t="shared" si="40"/>
        <v>1.2565421304082447E-2</v>
      </c>
      <c r="E1165" s="6">
        <v>727.01000999999997</v>
      </c>
      <c r="F1165" s="14">
        <f t="shared" si="41"/>
        <v>4.7338449706658681E-2</v>
      </c>
    </row>
    <row r="1166" spans="1:6" x14ac:dyDescent="0.25">
      <c r="A1166" s="31">
        <v>40511</v>
      </c>
      <c r="B1166">
        <v>1187.76001</v>
      </c>
      <c r="C1166" s="14">
        <f t="shared" si="40"/>
        <v>2.5745111465302895E-3</v>
      </c>
      <c r="E1166" s="6">
        <v>731.95001200000002</v>
      </c>
      <c r="F1166" s="14">
        <f t="shared" si="41"/>
        <v>3.0726777979195541E-2</v>
      </c>
    </row>
    <row r="1167" spans="1:6" x14ac:dyDescent="0.25">
      <c r="A1167" s="31">
        <v>40508</v>
      </c>
      <c r="B1167">
        <v>1189.400024</v>
      </c>
      <c r="C1167" s="14">
        <f t="shared" si="40"/>
        <v>1.1231249766316287E-2</v>
      </c>
      <c r="E1167" s="6">
        <v>732.72997999999995</v>
      </c>
      <c r="F1167" s="14">
        <f t="shared" si="41"/>
        <v>4.2053029375151763E-2</v>
      </c>
    </row>
    <row r="1168" spans="1:6" x14ac:dyDescent="0.25">
      <c r="A1168" s="31">
        <v>40506</v>
      </c>
      <c r="B1168">
        <v>1198.349976</v>
      </c>
      <c r="C1168" s="14">
        <f t="shared" si="40"/>
        <v>2.0906207790471809E-2</v>
      </c>
      <c r="E1168" s="6">
        <v>736.53002900000001</v>
      </c>
      <c r="F1168" s="14">
        <f t="shared" si="41"/>
        <v>4.5183026450827946E-2</v>
      </c>
    </row>
    <row r="1169" spans="1:6" x14ac:dyDescent="0.25">
      <c r="A1169" s="31">
        <v>40505</v>
      </c>
      <c r="B1169">
        <v>1180.7299800000001</v>
      </c>
      <c r="C1169" s="14">
        <f t="shared" si="40"/>
        <v>2.232411555536773E-3</v>
      </c>
      <c r="E1169" s="6">
        <v>719.92999299999997</v>
      </c>
      <c r="F1169" s="14">
        <f t="shared" si="41"/>
        <v>1.9052504073099552E-2</v>
      </c>
    </row>
    <row r="1170" spans="1:6" x14ac:dyDescent="0.25">
      <c r="A1170" s="31">
        <v>40504</v>
      </c>
      <c r="B1170">
        <v>1197.839966</v>
      </c>
      <c r="C1170" s="14">
        <f t="shared" si="40"/>
        <v>2.3996123614110187E-2</v>
      </c>
      <c r="E1170" s="6">
        <v>727.330017</v>
      </c>
      <c r="F1170" s="14">
        <f t="shared" si="41"/>
        <v>4.4954370422671364E-2</v>
      </c>
    </row>
    <row r="1171" spans="1:6" x14ac:dyDescent="0.25">
      <c r="A1171" s="31">
        <v>40501</v>
      </c>
      <c r="B1171">
        <v>1199.7299800000001</v>
      </c>
      <c r="C1171" s="14">
        <f t="shared" si="40"/>
        <v>2.9528400434673419E-2</v>
      </c>
      <c r="E1171" s="6">
        <v>724.35998500000005</v>
      </c>
      <c r="F1171" s="14">
        <f t="shared" si="41"/>
        <v>4.4529050427670747E-2</v>
      </c>
    </row>
    <row r="1172" spans="1:6" x14ac:dyDescent="0.25">
      <c r="A1172" s="31">
        <v>40500</v>
      </c>
      <c r="B1172">
        <v>1196.6899410000001</v>
      </c>
      <c r="C1172" s="14">
        <f t="shared" si="40"/>
        <v>2.7069404240084305E-2</v>
      </c>
      <c r="E1172" s="6">
        <v>720.84002699999996</v>
      </c>
      <c r="F1172" s="14">
        <f t="shared" si="41"/>
        <v>3.8943846714411423E-2</v>
      </c>
    </row>
    <row r="1173" spans="1:6" x14ac:dyDescent="0.25">
      <c r="A1173" s="31">
        <v>40499</v>
      </c>
      <c r="B1173">
        <v>1178.589966</v>
      </c>
      <c r="C1173" s="14">
        <f t="shared" si="40"/>
        <v>1.7727843077264938E-2</v>
      </c>
      <c r="E1173" s="6">
        <v>707.77002000000005</v>
      </c>
      <c r="F1173" s="14">
        <f t="shared" si="41"/>
        <v>3.4403695669692924E-2</v>
      </c>
    </row>
    <row r="1174" spans="1:6" x14ac:dyDescent="0.25">
      <c r="A1174" s="31">
        <v>40498</v>
      </c>
      <c r="B1174">
        <v>1178.339966</v>
      </c>
      <c r="C1174" s="14">
        <f t="shared" si="40"/>
        <v>1.5836612549688267E-2</v>
      </c>
      <c r="E1174" s="6">
        <v>705.34002699999996</v>
      </c>
      <c r="F1174" s="14">
        <f t="shared" si="41"/>
        <v>2.9197626696103152E-2</v>
      </c>
    </row>
    <row r="1175" spans="1:6" x14ac:dyDescent="0.25">
      <c r="A1175" s="31">
        <v>40497</v>
      </c>
      <c r="B1175">
        <v>1197.75</v>
      </c>
      <c r="C1175" s="14">
        <f t="shared" si="40"/>
        <v>3.1875942278699165E-2</v>
      </c>
      <c r="E1175" s="6">
        <v>719.94000200000005</v>
      </c>
      <c r="F1175" s="14">
        <f t="shared" si="41"/>
        <v>4.4375175259308453E-2</v>
      </c>
    </row>
    <row r="1176" spans="1:6" x14ac:dyDescent="0.25">
      <c r="A1176" s="31">
        <v>40494</v>
      </c>
      <c r="B1176">
        <v>1199.209961</v>
      </c>
      <c r="C1176" s="14">
        <f t="shared" si="40"/>
        <v>5.4686270735247122E-2</v>
      </c>
      <c r="E1176" s="6">
        <v>719.27002000000005</v>
      </c>
      <c r="F1176" s="14">
        <f t="shared" si="41"/>
        <v>7.4419310041031084E-2</v>
      </c>
    </row>
    <row r="1177" spans="1:6" x14ac:dyDescent="0.25">
      <c r="A1177" s="31">
        <v>40493</v>
      </c>
      <c r="B1177">
        <v>1213.540039</v>
      </c>
      <c r="C1177" s="14">
        <f t="shared" si="40"/>
        <v>5.8713750686712585E-2</v>
      </c>
      <c r="E1177" s="6">
        <v>731.580017</v>
      </c>
      <c r="F1177" s="14">
        <f t="shared" si="41"/>
        <v>7.6977492224977295E-2</v>
      </c>
    </row>
    <row r="1178" spans="1:6" x14ac:dyDescent="0.25">
      <c r="A1178" s="31">
        <v>40492</v>
      </c>
      <c r="B1178">
        <v>1218.709961</v>
      </c>
      <c r="C1178" s="14">
        <f t="shared" si="40"/>
        <v>6.7919745292733591E-2</v>
      </c>
      <c r="E1178" s="6">
        <v>734.86999500000002</v>
      </c>
      <c r="F1178" s="14">
        <f t="shared" si="41"/>
        <v>8.686067781389939E-2</v>
      </c>
    </row>
    <row r="1179" spans="1:6" x14ac:dyDescent="0.25">
      <c r="A1179" s="31">
        <v>40491</v>
      </c>
      <c r="B1179">
        <v>1213.400024</v>
      </c>
      <c r="C1179" s="14">
        <f t="shared" si="40"/>
        <v>5.9987984240615466E-2</v>
      </c>
      <c r="E1179" s="6">
        <v>725.97997999999995</v>
      </c>
      <c r="F1179" s="14">
        <f t="shared" si="41"/>
        <v>7.1335759296918155E-2</v>
      </c>
    </row>
    <row r="1180" spans="1:6" x14ac:dyDescent="0.25">
      <c r="A1180" s="31">
        <v>40490</v>
      </c>
      <c r="B1180">
        <v>1223.25</v>
      </c>
      <c r="C1180" s="14">
        <f t="shared" si="40"/>
        <v>6.582735229201031E-2</v>
      </c>
      <c r="E1180" s="6">
        <v>736.77002000000005</v>
      </c>
      <c r="F1180" s="14">
        <f t="shared" si="41"/>
        <v>9.0816261693608347E-2</v>
      </c>
    </row>
    <row r="1181" spans="1:6" x14ac:dyDescent="0.25">
      <c r="A1181" s="31">
        <v>40487</v>
      </c>
      <c r="B1181">
        <v>1225.849976</v>
      </c>
      <c r="C1181" s="14">
        <f t="shared" si="40"/>
        <v>7.3273393840359136E-2</v>
      </c>
      <c r="E1181" s="6">
        <v>736.59002699999996</v>
      </c>
      <c r="F1181" s="14">
        <f t="shared" si="41"/>
        <v>0.10220121690946549</v>
      </c>
    </row>
    <row r="1182" spans="1:6" x14ac:dyDescent="0.25">
      <c r="A1182" s="31">
        <v>40486</v>
      </c>
      <c r="B1182">
        <v>1221.0600589999999</v>
      </c>
      <c r="C1182" s="14">
        <f t="shared" si="40"/>
        <v>6.3020721553699754E-2</v>
      </c>
      <c r="E1182" s="6">
        <v>733.46002199999998</v>
      </c>
      <c r="F1182" s="14">
        <f t="shared" si="41"/>
        <v>9.3068674191611578E-2</v>
      </c>
    </row>
    <row r="1183" spans="1:6" x14ac:dyDescent="0.25">
      <c r="A1183" s="31">
        <v>40485</v>
      </c>
      <c r="B1183">
        <v>1197.959961</v>
      </c>
      <c r="C1183" s="14">
        <f t="shared" si="40"/>
        <v>6.5014275811125399E-2</v>
      </c>
      <c r="E1183" s="6">
        <v>715.14001499999995</v>
      </c>
      <c r="F1183" s="14">
        <f t="shared" si="41"/>
        <v>0.10218233345829009</v>
      </c>
    </row>
    <row r="1184" spans="1:6" x14ac:dyDescent="0.25">
      <c r="A1184" s="31">
        <v>40484</v>
      </c>
      <c r="B1184">
        <v>1193.5699460000001</v>
      </c>
      <c r="C1184" s="14">
        <f t="shared" si="40"/>
        <v>5.2270969676042833E-2</v>
      </c>
      <c r="E1184" s="6">
        <v>712.89001499999995</v>
      </c>
      <c r="F1184" s="14">
        <f t="shared" si="41"/>
        <v>8.5547640690642579E-2</v>
      </c>
    </row>
    <row r="1185" spans="1:6" x14ac:dyDescent="0.25">
      <c r="A1185" s="31">
        <v>40483</v>
      </c>
      <c r="B1185">
        <v>1184.380005</v>
      </c>
      <c r="C1185" s="14">
        <f t="shared" si="40"/>
        <v>3.9130336437926738E-2</v>
      </c>
      <c r="E1185" s="6">
        <v>698.55999799999995</v>
      </c>
      <c r="F1185" s="14">
        <f t="shared" si="41"/>
        <v>5.1003560282093074E-2</v>
      </c>
    </row>
    <row r="1186" spans="1:6" x14ac:dyDescent="0.25">
      <c r="A1186" s="31">
        <v>40480</v>
      </c>
      <c r="B1186">
        <v>1183.26001</v>
      </c>
      <c r="C1186" s="14">
        <f t="shared" si="40"/>
        <v>3.5485862890802133E-2</v>
      </c>
      <c r="E1186" s="6">
        <v>703.34997599999997</v>
      </c>
      <c r="F1186" s="14">
        <f t="shared" si="41"/>
        <v>4.9807452455519652E-2</v>
      </c>
    </row>
    <row r="1187" spans="1:6" x14ac:dyDescent="0.25">
      <c r="A1187" s="31">
        <v>40479</v>
      </c>
      <c r="B1187">
        <v>1183.780029</v>
      </c>
      <c r="C1187" s="14">
        <f t="shared" si="40"/>
        <v>5.1697389598087451E-2</v>
      </c>
      <c r="E1187" s="6">
        <v>701.03002900000001</v>
      </c>
      <c r="F1187" s="14">
        <f t="shared" si="41"/>
        <v>7.6123705710046341E-2</v>
      </c>
    </row>
    <row r="1188" spans="1:6" x14ac:dyDescent="0.25">
      <c r="A1188" s="31">
        <v>40478</v>
      </c>
      <c r="B1188">
        <v>1182.4499510000001</v>
      </c>
      <c r="C1188" s="14">
        <f t="shared" si="40"/>
        <v>5.1384343048505698E-2</v>
      </c>
      <c r="E1188" s="6">
        <v>704.22997999999995</v>
      </c>
      <c r="F1188" s="14">
        <f t="shared" si="41"/>
        <v>8.7093410373700442E-2</v>
      </c>
    </row>
    <row r="1189" spans="1:6" x14ac:dyDescent="0.25">
      <c r="A1189" s="31">
        <v>40477</v>
      </c>
      <c r="B1189">
        <v>1185.6400149999999</v>
      </c>
      <c r="C1189" s="14">
        <f t="shared" si="40"/>
        <v>5.3836714077508452E-2</v>
      </c>
      <c r="E1189" s="6">
        <v>706.92999299999997</v>
      </c>
      <c r="F1189" s="14">
        <f t="shared" si="41"/>
        <v>8.3400993342615637E-2</v>
      </c>
    </row>
    <row r="1190" spans="1:6" x14ac:dyDescent="0.25">
      <c r="A1190" s="31">
        <v>40476</v>
      </c>
      <c r="B1190">
        <v>1185.619995</v>
      </c>
      <c r="C1190" s="14">
        <f t="shared" si="40"/>
        <v>5.7550638106516283E-2</v>
      </c>
      <c r="E1190" s="6">
        <v>707.89001499999995</v>
      </c>
      <c r="F1190" s="14">
        <f t="shared" si="41"/>
        <v>9.035324431567382E-2</v>
      </c>
    </row>
    <row r="1191" spans="1:6" x14ac:dyDescent="0.25">
      <c r="A1191" s="31">
        <v>40473</v>
      </c>
      <c r="B1191">
        <v>1183.079956</v>
      </c>
      <c r="C1191" s="14">
        <f t="shared" si="40"/>
        <v>5.4532427748660073E-2</v>
      </c>
      <c r="E1191" s="6">
        <v>703.42999299999997</v>
      </c>
      <c r="F1191" s="14">
        <f t="shared" si="41"/>
        <v>7.8417185450882387E-2</v>
      </c>
    </row>
    <row r="1192" spans="1:6" x14ac:dyDescent="0.25">
      <c r="A1192" s="31">
        <v>40472</v>
      </c>
      <c r="B1192">
        <v>1180.26001</v>
      </c>
      <c r="C1192" s="14">
        <f t="shared" si="40"/>
        <v>6.3728500632962426E-2</v>
      </c>
      <c r="E1192" s="6">
        <v>698.11999500000002</v>
      </c>
      <c r="F1192" s="14">
        <f t="shared" si="41"/>
        <v>9.6879569601623805E-2</v>
      </c>
    </row>
    <row r="1193" spans="1:6" x14ac:dyDescent="0.25">
      <c r="A1193" s="31">
        <v>40471</v>
      </c>
      <c r="B1193">
        <v>1178.170044</v>
      </c>
      <c r="C1193" s="14">
        <f t="shared" si="40"/>
        <v>6.7008989821871978E-2</v>
      </c>
      <c r="E1193" s="6">
        <v>702.10998500000005</v>
      </c>
      <c r="F1193" s="14">
        <f t="shared" si="41"/>
        <v>0.10634709043480428</v>
      </c>
    </row>
    <row r="1194" spans="1:6" x14ac:dyDescent="0.25">
      <c r="A1194" s="31">
        <v>40470</v>
      </c>
      <c r="B1194">
        <v>1165.900024</v>
      </c>
      <c r="C1194" s="14">
        <f t="shared" si="40"/>
        <v>6.0999052940743814E-2</v>
      </c>
      <c r="E1194" s="6">
        <v>694.15002400000003</v>
      </c>
      <c r="F1194" s="14">
        <f t="shared" si="41"/>
        <v>9.4442292471422995E-2</v>
      </c>
    </row>
    <row r="1195" spans="1:6" x14ac:dyDescent="0.25">
      <c r="A1195" s="31">
        <v>40469</v>
      </c>
      <c r="B1195">
        <v>1184.709961</v>
      </c>
      <c r="C1195" s="14">
        <f t="shared" si="40"/>
        <v>8.5058248362379629E-2</v>
      </c>
      <c r="E1195" s="6">
        <v>710.13000499999998</v>
      </c>
      <c r="F1195" s="14">
        <f t="shared" si="41"/>
        <v>0.12846228261400983</v>
      </c>
    </row>
    <row r="1196" spans="1:6" x14ac:dyDescent="0.25">
      <c r="A1196" s="31">
        <v>40466</v>
      </c>
      <c r="B1196">
        <v>1176.1899410000001</v>
      </c>
      <c r="C1196" s="14">
        <f t="shared" si="40"/>
        <v>6.4897493323759159E-2</v>
      </c>
      <c r="E1196" s="6">
        <v>703.15997300000004</v>
      </c>
      <c r="F1196" s="14">
        <f t="shared" si="41"/>
        <v>9.2949498561058386E-2</v>
      </c>
    </row>
    <row r="1197" spans="1:6" x14ac:dyDescent="0.25">
      <c r="A1197" s="31">
        <v>40465</v>
      </c>
      <c r="B1197">
        <v>1173.8100589999999</v>
      </c>
      <c r="C1197" s="14">
        <f t="shared" si="40"/>
        <v>7.6791197911190379E-2</v>
      </c>
      <c r="E1197" s="6">
        <v>704.69000200000005</v>
      </c>
      <c r="F1197" s="14">
        <f t="shared" si="41"/>
        <v>0.11455728791071262</v>
      </c>
    </row>
    <row r="1198" spans="1:6" x14ac:dyDescent="0.25">
      <c r="A1198" s="31">
        <v>40464</v>
      </c>
      <c r="B1198">
        <v>1178.099976</v>
      </c>
      <c r="C1198" s="14">
        <f t="shared" si="40"/>
        <v>9.0540441426767648E-2</v>
      </c>
      <c r="E1198" s="6">
        <v>706.46997099999999</v>
      </c>
      <c r="F1198" s="14">
        <f t="shared" si="41"/>
        <v>0.1303700576068425</v>
      </c>
    </row>
    <row r="1199" spans="1:6" x14ac:dyDescent="0.25">
      <c r="A1199" s="31">
        <v>40463</v>
      </c>
      <c r="B1199">
        <v>1169.7700199999999</v>
      </c>
      <c r="C1199" s="14">
        <f t="shared" si="40"/>
        <v>0.11477806700488391</v>
      </c>
      <c r="E1199" s="6">
        <v>696.03997800000002</v>
      </c>
      <c r="F1199" s="14">
        <f t="shared" si="41"/>
        <v>0.15609736622960302</v>
      </c>
    </row>
    <row r="1200" spans="1:6" x14ac:dyDescent="0.25">
      <c r="A1200" s="31">
        <v>40462</v>
      </c>
      <c r="B1200">
        <v>1165.3199460000001</v>
      </c>
      <c r="C1200" s="14">
        <f t="shared" si="40"/>
        <v>0.11097118666558736</v>
      </c>
      <c r="E1200" s="6">
        <v>693.47997999999995</v>
      </c>
      <c r="F1200" s="14">
        <f t="shared" si="41"/>
        <v>0.15249619993084784</v>
      </c>
    </row>
    <row r="1201" spans="1:6" x14ac:dyDescent="0.25">
      <c r="A1201" s="31">
        <v>40459</v>
      </c>
      <c r="B1201">
        <v>1165.150024</v>
      </c>
      <c r="C1201" s="14">
        <f t="shared" si="40"/>
        <v>9.4458957168116031E-2</v>
      </c>
      <c r="E1201" s="6">
        <v>693.82000700000003</v>
      </c>
      <c r="F1201" s="14">
        <f t="shared" si="41"/>
        <v>0.12494324494222653</v>
      </c>
    </row>
    <row r="1202" spans="1:6" x14ac:dyDescent="0.25">
      <c r="A1202" s="31">
        <v>40458</v>
      </c>
      <c r="B1202">
        <v>1158.0600589999999</v>
      </c>
      <c r="C1202" s="14">
        <f t="shared" si="40"/>
        <v>0.10584222137604749</v>
      </c>
      <c r="E1202" s="6">
        <v>684.22997999999995</v>
      </c>
      <c r="F1202" s="14">
        <f t="shared" si="41"/>
        <v>0.14083961683273949</v>
      </c>
    </row>
    <row r="1203" spans="1:6" x14ac:dyDescent="0.25">
      <c r="A1203" s="31">
        <v>40457</v>
      </c>
      <c r="B1203">
        <v>1159.969971</v>
      </c>
      <c r="C1203" s="14">
        <f t="shared" si="40"/>
        <v>9.9153837532116817E-2</v>
      </c>
      <c r="E1203" s="6">
        <v>685.330017</v>
      </c>
      <c r="F1203" s="14">
        <f t="shared" si="41"/>
        <v>0.13302035588655703</v>
      </c>
    </row>
    <row r="1204" spans="1:6" x14ac:dyDescent="0.25">
      <c r="A1204" s="31">
        <v>40456</v>
      </c>
      <c r="B1204">
        <v>1160.75</v>
      </c>
      <c r="C1204" s="14">
        <f t="shared" si="40"/>
        <v>0.10351089537448011</v>
      </c>
      <c r="E1204" s="6">
        <v>689.34997599999997</v>
      </c>
      <c r="F1204" s="14">
        <f t="shared" si="41"/>
        <v>0.15742363832428641</v>
      </c>
    </row>
    <row r="1205" spans="1:6" x14ac:dyDescent="0.25">
      <c r="A1205" s="31">
        <v>40455</v>
      </c>
      <c r="B1205">
        <v>1137.030029</v>
      </c>
      <c r="C1205" s="14">
        <f t="shared" si="40"/>
        <v>6.5273239562189556E-2</v>
      </c>
      <c r="E1205" s="6">
        <v>669.45001200000002</v>
      </c>
      <c r="F1205" s="14">
        <f t="shared" si="41"/>
        <v>0.11080696049864502</v>
      </c>
    </row>
    <row r="1206" spans="1:6" x14ac:dyDescent="0.25">
      <c r="A1206" s="31">
        <v>40452</v>
      </c>
      <c r="B1206">
        <v>1146.23999</v>
      </c>
      <c r="C1206" s="14">
        <f t="shared" si="40"/>
        <v>6.9563076173353666E-2</v>
      </c>
      <c r="E1206" s="6">
        <v>679.28997800000002</v>
      </c>
      <c r="F1206" s="14">
        <f t="shared" si="41"/>
        <v>0.11216795858922879</v>
      </c>
    </row>
    <row r="1207" spans="1:6" x14ac:dyDescent="0.25">
      <c r="A1207" s="31">
        <v>40451</v>
      </c>
      <c r="B1207">
        <v>1141.1999510000001</v>
      </c>
      <c r="C1207" s="14">
        <f t="shared" si="40"/>
        <v>6.0959573175908277E-2</v>
      </c>
      <c r="E1207" s="6">
        <v>676.14001499999995</v>
      </c>
      <c r="F1207" s="14">
        <f t="shared" si="41"/>
        <v>0.10668454670181338</v>
      </c>
    </row>
    <row r="1208" spans="1:6" x14ac:dyDescent="0.25">
      <c r="A1208" s="31">
        <v>40450</v>
      </c>
      <c r="B1208">
        <v>1144.7299800000001</v>
      </c>
      <c r="C1208" s="14">
        <f t="shared" si="40"/>
        <v>4.6218052596134207E-2</v>
      </c>
      <c r="E1208" s="6">
        <v>677.64001499999995</v>
      </c>
      <c r="F1208" s="14">
        <f t="shared" si="41"/>
        <v>7.8975923090042421E-2</v>
      </c>
    </row>
    <row r="1209" spans="1:6" x14ac:dyDescent="0.25">
      <c r="A1209" s="31">
        <v>40449</v>
      </c>
      <c r="B1209">
        <v>1147.6999510000001</v>
      </c>
      <c r="C1209" s="14">
        <f t="shared" si="40"/>
        <v>5.0487771643122459E-2</v>
      </c>
      <c r="E1209" s="6">
        <v>675.42999299999997</v>
      </c>
      <c r="F1209" s="14">
        <f t="shared" si="41"/>
        <v>7.8444844230142197E-2</v>
      </c>
    </row>
    <row r="1210" spans="1:6" x14ac:dyDescent="0.25">
      <c r="A1210" s="31">
        <v>40448</v>
      </c>
      <c r="B1210">
        <v>1142.160034</v>
      </c>
      <c r="C1210" s="14">
        <f t="shared" si="40"/>
        <v>5.8163046109048544E-2</v>
      </c>
      <c r="E1210" s="6">
        <v>668.28997800000002</v>
      </c>
      <c r="F1210" s="14">
        <f t="shared" si="41"/>
        <v>8.6473750732189991E-2</v>
      </c>
    </row>
    <row r="1211" spans="1:6" x14ac:dyDescent="0.25">
      <c r="A1211" s="31">
        <v>40445</v>
      </c>
      <c r="B1211">
        <v>1148.670044</v>
      </c>
      <c r="C1211" s="14">
        <f t="shared" si="40"/>
        <v>6.4322486912207433E-2</v>
      </c>
      <c r="E1211" s="6">
        <v>671.01000999999997</v>
      </c>
      <c r="F1211" s="14">
        <f t="shared" si="41"/>
        <v>0.10093688331124184</v>
      </c>
    </row>
    <row r="1212" spans="1:6" x14ac:dyDescent="0.25">
      <c r="A1212" s="31">
        <v>40444</v>
      </c>
      <c r="B1212">
        <v>1124.829956</v>
      </c>
      <c r="C1212" s="14">
        <f t="shared" si="40"/>
        <v>3.8039489826221962E-2</v>
      </c>
      <c r="E1212" s="6">
        <v>648.84002699999996</v>
      </c>
      <c r="F1212" s="14">
        <f t="shared" si="41"/>
        <v>5.1638704711293837E-2</v>
      </c>
    </row>
    <row r="1213" spans="1:6" x14ac:dyDescent="0.25">
      <c r="A1213" s="31">
        <v>40443</v>
      </c>
      <c r="B1213">
        <v>1134.280029</v>
      </c>
      <c r="C1213" s="14">
        <f t="shared" si="40"/>
        <v>4.1130145109800287E-2</v>
      </c>
      <c r="E1213" s="6">
        <v>656.71002199999998</v>
      </c>
      <c r="F1213" s="14">
        <f t="shared" si="41"/>
        <v>5.8543829078229193E-2</v>
      </c>
    </row>
    <row r="1214" spans="1:6" x14ac:dyDescent="0.25">
      <c r="A1214" s="31">
        <v>40442</v>
      </c>
      <c r="B1214">
        <v>1139.780029</v>
      </c>
      <c r="C1214" s="14">
        <f t="shared" si="40"/>
        <v>1.6698454154810083E-2</v>
      </c>
      <c r="E1214" s="6">
        <v>664.65997300000004</v>
      </c>
      <c r="F1214" s="14">
        <f t="shared" si="41"/>
        <v>2.8312377660569377E-2</v>
      </c>
    </row>
    <row r="1215" spans="1:6" x14ac:dyDescent="0.25">
      <c r="A1215" s="31">
        <v>40441</v>
      </c>
      <c r="B1215">
        <v>1142.709961</v>
      </c>
      <c r="C1215" s="14">
        <f t="shared" si="40"/>
        <v>1.322934365799977E-2</v>
      </c>
      <c r="E1215" s="6">
        <v>669.97997999999995</v>
      </c>
      <c r="F1215" s="14">
        <f t="shared" si="41"/>
        <v>1.5859958276929875E-2</v>
      </c>
    </row>
    <row r="1216" spans="1:6" x14ac:dyDescent="0.25">
      <c r="A1216" s="31">
        <v>40438</v>
      </c>
      <c r="B1216">
        <v>1125.589966</v>
      </c>
      <c r="C1216" s="14">
        <f t="shared" si="40"/>
        <v>3.5215853100605266E-3</v>
      </c>
      <c r="E1216" s="6">
        <v>651.44000200000005</v>
      </c>
      <c r="F1216" s="14">
        <f t="shared" si="41"/>
        <v>1.1680226965271601E-3</v>
      </c>
    </row>
    <row r="1217" spans="1:6" x14ac:dyDescent="0.25">
      <c r="A1217" s="31">
        <v>40437</v>
      </c>
      <c r="B1217">
        <v>1124.660034</v>
      </c>
      <c r="C1217" s="14">
        <f t="shared" si="40"/>
        <v>-1.0215089044607328E-3</v>
      </c>
      <c r="E1217" s="6">
        <v>647.80999799999995</v>
      </c>
      <c r="F1217" s="14">
        <f t="shared" si="41"/>
        <v>-1.1082798666433358E-2</v>
      </c>
    </row>
    <row r="1218" spans="1:6" x14ac:dyDescent="0.25">
      <c r="A1218" s="31">
        <v>40436</v>
      </c>
      <c r="B1218">
        <v>1125.0699460000001</v>
      </c>
      <c r="C1218" s="14">
        <f t="shared" si="40"/>
        <v>-1.9250949391885763E-3</v>
      </c>
      <c r="E1218" s="6">
        <v>652.51000999999997</v>
      </c>
      <c r="F1218" s="14">
        <f t="shared" si="41"/>
        <v>-1.5762657857520179E-2</v>
      </c>
    </row>
    <row r="1219" spans="1:6" x14ac:dyDescent="0.25">
      <c r="A1219" s="31">
        <v>40435</v>
      </c>
      <c r="B1219">
        <v>1121.099976</v>
      </c>
      <c r="C1219" s="14">
        <f t="shared" si="40"/>
        <v>5.7120738114435632E-4</v>
      </c>
      <c r="E1219" s="6">
        <v>649.22997999999995</v>
      </c>
      <c r="F1219" s="14">
        <f t="shared" si="41"/>
        <v>-9.8069018466681035E-3</v>
      </c>
    </row>
    <row r="1220" spans="1:6" x14ac:dyDescent="0.25">
      <c r="A1220" s="31">
        <v>40434</v>
      </c>
      <c r="B1220">
        <v>1121.900024</v>
      </c>
      <c r="C1220" s="14">
        <f t="shared" si="40"/>
        <v>-3.5172766176604364E-3</v>
      </c>
      <c r="E1220" s="6">
        <v>652.28002900000001</v>
      </c>
      <c r="F1220" s="14">
        <f t="shared" si="41"/>
        <v>-1.4474293985305753E-2</v>
      </c>
    </row>
    <row r="1221" spans="1:6" x14ac:dyDescent="0.25">
      <c r="A1221" s="31">
        <v>40431</v>
      </c>
      <c r="B1221">
        <v>1109.5500489999999</v>
      </c>
      <c r="C1221" s="14">
        <f t="shared" si="40"/>
        <v>7.2168420236058406E-3</v>
      </c>
      <c r="E1221" s="6">
        <v>636.46002199999998</v>
      </c>
      <c r="F1221" s="14">
        <f t="shared" si="41"/>
        <v>-2.2169633375002662E-2</v>
      </c>
    </row>
    <row r="1222" spans="1:6" x14ac:dyDescent="0.25">
      <c r="A1222" s="31">
        <v>40430</v>
      </c>
      <c r="B1222">
        <v>1104.1800539999999</v>
      </c>
      <c r="C1222" s="14">
        <f t="shared" si="40"/>
        <v>2.4057673692343684E-3</v>
      </c>
      <c r="E1222" s="6">
        <v>634.61999500000002</v>
      </c>
      <c r="F1222" s="14">
        <f t="shared" si="41"/>
        <v>-2.4306994096442214E-2</v>
      </c>
    </row>
    <row r="1223" spans="1:6" x14ac:dyDescent="0.25">
      <c r="A1223" s="31">
        <v>40429</v>
      </c>
      <c r="B1223">
        <v>1098.869995</v>
      </c>
      <c r="C1223" s="14">
        <f t="shared" si="40"/>
        <v>-6.5634328398856967E-3</v>
      </c>
      <c r="E1223" s="6">
        <v>634.25</v>
      </c>
      <c r="F1223" s="14">
        <f t="shared" si="41"/>
        <v>-2.5370351199054064E-2</v>
      </c>
    </row>
    <row r="1224" spans="1:6" x14ac:dyDescent="0.25">
      <c r="A1224" s="31">
        <v>40428</v>
      </c>
      <c r="B1224">
        <v>1091.839966</v>
      </c>
      <c r="C1224" s="14">
        <f t="shared" ref="C1224:C1287" si="42">B1224/B1253-1</f>
        <v>-1.9751490942640504E-2</v>
      </c>
      <c r="E1224" s="6">
        <v>629.28997800000002</v>
      </c>
      <c r="F1224" s="14">
        <f t="shared" ref="F1224:F1287" si="43">E1224/E1253-1</f>
        <v>-4.9654931277668624E-2</v>
      </c>
    </row>
    <row r="1225" spans="1:6" x14ac:dyDescent="0.25">
      <c r="A1225" s="31">
        <v>40424</v>
      </c>
      <c r="B1225">
        <v>1104.51001</v>
      </c>
      <c r="C1225" s="14">
        <f t="shared" si="42"/>
        <v>-9.4169558172845225E-3</v>
      </c>
      <c r="E1225" s="6">
        <v>643.35998500000005</v>
      </c>
      <c r="F1225" s="14">
        <f t="shared" si="43"/>
        <v>-3.2861289427523754E-2</v>
      </c>
    </row>
    <row r="1226" spans="1:6" x14ac:dyDescent="0.25">
      <c r="A1226" s="31">
        <v>40423</v>
      </c>
      <c r="B1226">
        <v>1090.099976</v>
      </c>
      <c r="C1226" s="14">
        <f t="shared" si="42"/>
        <v>-1.1390689435289758E-2</v>
      </c>
      <c r="E1226" s="6">
        <v>632.26000999999997</v>
      </c>
      <c r="F1226" s="14">
        <f t="shared" si="43"/>
        <v>-2.8264064123050048E-2</v>
      </c>
    </row>
    <row r="1227" spans="1:6" x14ac:dyDescent="0.25">
      <c r="A1227" s="31">
        <v>40422</v>
      </c>
      <c r="B1227">
        <v>1080.290039</v>
      </c>
      <c r="C1227" s="14">
        <f t="shared" si="42"/>
        <v>-1.2234041769182746E-2</v>
      </c>
      <c r="E1227" s="6">
        <v>624.98999000000003</v>
      </c>
      <c r="F1227" s="14">
        <f t="shared" si="43"/>
        <v>-1.6507191933882726E-2</v>
      </c>
    </row>
    <row r="1228" spans="1:6" x14ac:dyDescent="0.25">
      <c r="A1228" s="31">
        <v>40421</v>
      </c>
      <c r="B1228">
        <v>1049.329956</v>
      </c>
      <c r="C1228" s="14">
        <f t="shared" si="42"/>
        <v>-1.8941847478026852E-2</v>
      </c>
      <c r="E1228" s="6">
        <v>602.05999799999995</v>
      </c>
      <c r="F1228" s="14">
        <f t="shared" si="43"/>
        <v>-1.7269549394353545E-2</v>
      </c>
    </row>
    <row r="1229" spans="1:6" x14ac:dyDescent="0.25">
      <c r="A1229" s="31">
        <v>40420</v>
      </c>
      <c r="B1229">
        <v>1048.920044</v>
      </c>
      <c r="C1229" s="14">
        <f t="shared" si="42"/>
        <v>-3.1897161588532619E-2</v>
      </c>
      <c r="E1229" s="6">
        <v>601.71997099999999</v>
      </c>
      <c r="F1229" s="14">
        <f t="shared" si="43"/>
        <v>-3.6075899270727629E-2</v>
      </c>
    </row>
    <row r="1230" spans="1:6" x14ac:dyDescent="0.25">
      <c r="A1230" s="31">
        <v>40417</v>
      </c>
      <c r="B1230">
        <v>1064.589966</v>
      </c>
      <c r="C1230" s="14">
        <f t="shared" si="42"/>
        <v>-6.2170679113185967E-3</v>
      </c>
      <c r="E1230" s="6">
        <v>616.76000999999997</v>
      </c>
      <c r="F1230" s="14">
        <f t="shared" si="43"/>
        <v>6.0024677007208815E-3</v>
      </c>
    </row>
    <row r="1231" spans="1:6" x14ac:dyDescent="0.25">
      <c r="A1231" s="31">
        <v>40416</v>
      </c>
      <c r="B1231">
        <v>1047.219971</v>
      </c>
      <c r="C1231" s="14">
        <f t="shared" si="42"/>
        <v>-1.6584060097926234E-2</v>
      </c>
      <c r="E1231" s="6">
        <v>599.76000999999997</v>
      </c>
      <c r="F1231" s="14">
        <f t="shared" si="43"/>
        <v>-1.7415103030477996E-2</v>
      </c>
    </row>
    <row r="1232" spans="1:6" x14ac:dyDescent="0.25">
      <c r="A1232" s="31">
        <v>40415</v>
      </c>
      <c r="B1232">
        <v>1055.329956</v>
      </c>
      <c r="C1232" s="14">
        <f t="shared" si="42"/>
        <v>-3.7529206871611098E-2</v>
      </c>
      <c r="E1232" s="6">
        <v>604.86999500000002</v>
      </c>
      <c r="F1232" s="14">
        <f t="shared" si="43"/>
        <v>-4.687844731397095E-2</v>
      </c>
    </row>
    <row r="1233" spans="1:6" x14ac:dyDescent="0.25">
      <c r="A1233" s="31">
        <v>40414</v>
      </c>
      <c r="B1233">
        <v>1051.869995</v>
      </c>
      <c r="C1233" s="14">
        <f t="shared" si="42"/>
        <v>-3.9537283947112756E-2</v>
      </c>
      <c r="E1233" s="6">
        <v>595.59002699999996</v>
      </c>
      <c r="F1233" s="14">
        <f t="shared" si="43"/>
        <v>-6.9623137777781841E-2</v>
      </c>
    </row>
    <row r="1234" spans="1:6" x14ac:dyDescent="0.25">
      <c r="A1234" s="31">
        <v>40413</v>
      </c>
      <c r="B1234">
        <v>1067.3599850000001</v>
      </c>
      <c r="C1234" s="14">
        <f t="shared" si="42"/>
        <v>-2.5544563211893245E-2</v>
      </c>
      <c r="E1234" s="6">
        <v>602.669983</v>
      </c>
      <c r="F1234" s="14">
        <f t="shared" si="43"/>
        <v>-6.2459200962611039E-2</v>
      </c>
    </row>
    <row r="1235" spans="1:6" x14ac:dyDescent="0.25">
      <c r="A1235" s="31">
        <v>40410</v>
      </c>
      <c r="B1235">
        <v>1071.6899410000001</v>
      </c>
      <c r="C1235" s="14">
        <f t="shared" si="42"/>
        <v>-6.5446665121667857E-3</v>
      </c>
      <c r="E1235" s="6">
        <v>610.78002900000001</v>
      </c>
      <c r="F1235" s="14">
        <f t="shared" si="43"/>
        <v>-1.7422429274523421E-2</v>
      </c>
    </row>
    <row r="1236" spans="1:6" x14ac:dyDescent="0.25">
      <c r="A1236" s="31">
        <v>40409</v>
      </c>
      <c r="B1236">
        <v>1075.630005</v>
      </c>
      <c r="C1236" s="14">
        <f t="shared" si="42"/>
        <v>-2.1614494826306396E-3</v>
      </c>
      <c r="E1236" s="6">
        <v>610.96002199999998</v>
      </c>
      <c r="F1236" s="14">
        <f t="shared" si="43"/>
        <v>-2.9343963912440985E-2</v>
      </c>
    </row>
    <row r="1237" spans="1:6" x14ac:dyDescent="0.25">
      <c r="A1237" s="31">
        <v>40408</v>
      </c>
      <c r="B1237">
        <v>1094.160034</v>
      </c>
      <c r="C1237" s="14">
        <f t="shared" si="42"/>
        <v>2.2340606400373719E-2</v>
      </c>
      <c r="E1237" s="6">
        <v>628.03997800000002</v>
      </c>
      <c r="F1237" s="14">
        <f t="shared" si="43"/>
        <v>1.2526734727562605E-2</v>
      </c>
    </row>
    <row r="1238" spans="1:6" x14ac:dyDescent="0.25">
      <c r="A1238" s="31">
        <v>40407</v>
      </c>
      <c r="B1238">
        <v>1092.540039</v>
      </c>
      <c r="C1238" s="14">
        <f t="shared" si="42"/>
        <v>3.0435661096972266E-2</v>
      </c>
      <c r="E1238" s="6">
        <v>626.29998799999998</v>
      </c>
      <c r="F1238" s="14">
        <f t="shared" si="43"/>
        <v>2.3934891355069876E-2</v>
      </c>
    </row>
    <row r="1239" spans="1:6" x14ac:dyDescent="0.25">
      <c r="A1239" s="31">
        <v>40406</v>
      </c>
      <c r="B1239">
        <v>1079.380005</v>
      </c>
      <c r="C1239" s="14">
        <f t="shared" si="42"/>
        <v>4.9919210021561744E-2</v>
      </c>
      <c r="E1239" s="6">
        <v>615.09997599999997</v>
      </c>
      <c r="F1239" s="14">
        <f t="shared" si="43"/>
        <v>4.2489273033254227E-2</v>
      </c>
    </row>
    <row r="1240" spans="1:6" x14ac:dyDescent="0.25">
      <c r="A1240" s="31">
        <v>40403</v>
      </c>
      <c r="B1240">
        <v>1079.25</v>
      </c>
      <c r="C1240" s="14">
        <f t="shared" si="42"/>
        <v>5.5418629405898034E-2</v>
      </c>
      <c r="E1240" s="6">
        <v>609.48999000000003</v>
      </c>
      <c r="F1240" s="14">
        <f t="shared" si="43"/>
        <v>1.7563516552318248E-2</v>
      </c>
    </row>
    <row r="1241" spans="1:6" x14ac:dyDescent="0.25">
      <c r="A1241" s="31">
        <v>40402</v>
      </c>
      <c r="B1241">
        <v>1083.6099850000001</v>
      </c>
      <c r="C1241" s="14">
        <f t="shared" si="42"/>
        <v>5.4741709679773098E-2</v>
      </c>
      <c r="E1241" s="6">
        <v>616.97997999999995</v>
      </c>
      <c r="F1241" s="14">
        <f t="shared" si="43"/>
        <v>2.0206312914109459E-2</v>
      </c>
    </row>
    <row r="1242" spans="1:6" x14ac:dyDescent="0.25">
      <c r="A1242" s="31">
        <v>40401</v>
      </c>
      <c r="B1242">
        <v>1089.469971</v>
      </c>
      <c r="C1242" s="14">
        <f t="shared" si="42"/>
        <v>5.7009257912857159E-2</v>
      </c>
      <c r="E1242" s="6">
        <v>620.39001499999995</v>
      </c>
      <c r="F1242" s="14">
        <f t="shared" si="43"/>
        <v>1.7883845803603693E-2</v>
      </c>
    </row>
    <row r="1243" spans="1:6" x14ac:dyDescent="0.25">
      <c r="A1243" s="31">
        <v>40400</v>
      </c>
      <c r="B1243">
        <v>1121.0600589999999</v>
      </c>
      <c r="C1243" s="14">
        <f t="shared" si="42"/>
        <v>7.6658666365666539E-2</v>
      </c>
      <c r="E1243" s="6">
        <v>646.35998500000005</v>
      </c>
      <c r="F1243" s="14">
        <f t="shared" si="43"/>
        <v>4.9353792314787759E-2</v>
      </c>
    </row>
    <row r="1244" spans="1:6" x14ac:dyDescent="0.25">
      <c r="A1244" s="31">
        <v>40399</v>
      </c>
      <c r="B1244">
        <v>1127.790039</v>
      </c>
      <c r="C1244" s="14">
        <f t="shared" si="42"/>
        <v>4.9526876494273342E-2</v>
      </c>
      <c r="E1244" s="6">
        <v>659.52002000000005</v>
      </c>
      <c r="F1244" s="14">
        <f t="shared" si="43"/>
        <v>2.8026378116065009E-2</v>
      </c>
    </row>
    <row r="1245" spans="1:6" x14ac:dyDescent="0.25">
      <c r="A1245" s="31">
        <v>40396</v>
      </c>
      <c r="B1245">
        <v>1121.6400149999999</v>
      </c>
      <c r="C1245" s="14">
        <f t="shared" si="42"/>
        <v>4.1680601604065837E-2</v>
      </c>
      <c r="E1245" s="6">
        <v>650.67999299999997</v>
      </c>
      <c r="F1245" s="14">
        <f t="shared" si="43"/>
        <v>8.6341990195670792E-3</v>
      </c>
    </row>
    <row r="1246" spans="1:6" x14ac:dyDescent="0.25">
      <c r="A1246" s="31">
        <v>40395</v>
      </c>
      <c r="B1246">
        <v>1125.8100589999999</v>
      </c>
      <c r="C1246" s="14">
        <f t="shared" si="42"/>
        <v>4.8542988072941107E-2</v>
      </c>
      <c r="E1246" s="6">
        <v>655.07000700000003</v>
      </c>
      <c r="F1246" s="14">
        <f t="shared" si="43"/>
        <v>3.4587906230545418E-2</v>
      </c>
    </row>
    <row r="1247" spans="1:6" x14ac:dyDescent="0.25">
      <c r="A1247" s="31">
        <v>40394</v>
      </c>
      <c r="B1247">
        <v>1127.23999</v>
      </c>
      <c r="C1247" s="14">
        <f t="shared" si="42"/>
        <v>3.2233205507953056E-2</v>
      </c>
      <c r="E1247" s="6">
        <v>662.96002199999998</v>
      </c>
      <c r="F1247" s="14">
        <f t="shared" si="43"/>
        <v>2.9041555296856814E-2</v>
      </c>
    </row>
    <row r="1248" spans="1:6" x14ac:dyDescent="0.25">
      <c r="A1248" s="31">
        <v>40393</v>
      </c>
      <c r="B1248">
        <v>1120.459961</v>
      </c>
      <c r="C1248" s="14">
        <f t="shared" si="42"/>
        <v>2.2961445294277238E-2</v>
      </c>
      <c r="E1248" s="6">
        <v>655.65997300000004</v>
      </c>
      <c r="F1248" s="14">
        <f t="shared" si="43"/>
        <v>1.5094982904064969E-2</v>
      </c>
    </row>
    <row r="1249" spans="1:6" x14ac:dyDescent="0.25">
      <c r="A1249" s="31">
        <v>40392</v>
      </c>
      <c r="B1249">
        <v>1125.8599850000001</v>
      </c>
      <c r="C1249" s="14">
        <f t="shared" si="42"/>
        <v>1.1372650518558958E-2</v>
      </c>
      <c r="E1249" s="6">
        <v>661.85998500000005</v>
      </c>
      <c r="F1249" s="14">
        <f t="shared" si="43"/>
        <v>2.7725344599436319E-3</v>
      </c>
    </row>
    <row r="1250" spans="1:6" x14ac:dyDescent="0.25">
      <c r="A1250" s="31">
        <v>40389</v>
      </c>
      <c r="B1250">
        <v>1101.599976</v>
      </c>
      <c r="C1250" s="14">
        <f t="shared" si="42"/>
        <v>-1.4237039362179904E-2</v>
      </c>
      <c r="E1250" s="6">
        <v>650.89001499999995</v>
      </c>
      <c r="F1250" s="14">
        <f t="shared" si="43"/>
        <v>-2.4035819001692826E-2</v>
      </c>
    </row>
    <row r="1251" spans="1:6" x14ac:dyDescent="0.25">
      <c r="A1251" s="31">
        <v>40388</v>
      </c>
      <c r="B1251">
        <v>1101.530029</v>
      </c>
      <c r="C1251" s="14">
        <f t="shared" si="42"/>
        <v>-1.300133462326436E-2</v>
      </c>
      <c r="E1251" s="6">
        <v>650.42999299999997</v>
      </c>
      <c r="F1251" s="14">
        <f t="shared" si="43"/>
        <v>-2.3158344305474587E-2</v>
      </c>
    </row>
    <row r="1252" spans="1:6" x14ac:dyDescent="0.25">
      <c r="A1252" s="31">
        <v>40387</v>
      </c>
      <c r="B1252">
        <v>1106.130005</v>
      </c>
      <c r="C1252" s="14">
        <f t="shared" si="42"/>
        <v>-7.6080244337665137E-3</v>
      </c>
      <c r="E1252" s="6">
        <v>650.76000999999997</v>
      </c>
      <c r="F1252" s="14">
        <f t="shared" si="43"/>
        <v>-2.3073566548019397E-2</v>
      </c>
    </row>
    <row r="1253" spans="1:6" x14ac:dyDescent="0.25">
      <c r="A1253" s="31">
        <v>40386</v>
      </c>
      <c r="B1253">
        <v>1113.839966</v>
      </c>
      <c r="C1253" s="14">
        <f t="shared" si="42"/>
        <v>-1.2463922463777921E-3</v>
      </c>
      <c r="E1253" s="6">
        <v>662.169983</v>
      </c>
      <c r="F1253" s="14">
        <f t="shared" si="43"/>
        <v>-9.8689187652282184E-3</v>
      </c>
    </row>
    <row r="1254" spans="1:6" x14ac:dyDescent="0.25">
      <c r="A1254" s="31">
        <v>40385</v>
      </c>
      <c r="B1254">
        <v>1115.01001</v>
      </c>
      <c r="C1254" s="14">
        <f t="shared" si="42"/>
        <v>2.3292314715580797E-2</v>
      </c>
      <c r="E1254" s="6">
        <v>665.21997099999999</v>
      </c>
      <c r="F1254" s="14">
        <f t="shared" si="43"/>
        <v>1.9853665817723742E-2</v>
      </c>
    </row>
    <row r="1255" spans="1:6" x14ac:dyDescent="0.25">
      <c r="A1255" s="31">
        <v>40382</v>
      </c>
      <c r="B1255">
        <v>1102.660034</v>
      </c>
      <c r="C1255" s="14">
        <f t="shared" si="42"/>
        <v>1.0131969808691244E-2</v>
      </c>
      <c r="E1255" s="6">
        <v>650.65002400000003</v>
      </c>
      <c r="F1255" s="14">
        <f t="shared" si="43"/>
        <v>2.5424098613251456E-3</v>
      </c>
    </row>
    <row r="1256" spans="1:6" x14ac:dyDescent="0.25">
      <c r="A1256" s="31">
        <v>40381</v>
      </c>
      <c r="B1256">
        <v>1093.670044</v>
      </c>
      <c r="C1256" s="14">
        <f t="shared" si="42"/>
        <v>6.2843456384267249E-3</v>
      </c>
      <c r="E1256" s="6">
        <v>635.47997999999995</v>
      </c>
      <c r="F1256" s="14">
        <f t="shared" si="43"/>
        <v>-6.7365825477185837E-3</v>
      </c>
    </row>
    <row r="1257" spans="1:6" x14ac:dyDescent="0.25">
      <c r="A1257" s="31">
        <v>40380</v>
      </c>
      <c r="B1257">
        <v>1069.589966</v>
      </c>
      <c r="C1257" s="14">
        <f t="shared" si="42"/>
        <v>1.3166768442288257E-2</v>
      </c>
      <c r="E1257" s="6">
        <v>612.64001499999995</v>
      </c>
      <c r="F1257" s="14">
        <f t="shared" si="43"/>
        <v>-9.1380471963594667E-3</v>
      </c>
    </row>
    <row r="1258" spans="1:6" x14ac:dyDescent="0.25">
      <c r="A1258" s="31">
        <v>40379</v>
      </c>
      <c r="B1258">
        <v>1083.4799800000001</v>
      </c>
      <c r="C1258" s="14">
        <f t="shared" si="42"/>
        <v>2.0225969868173266E-2</v>
      </c>
      <c r="E1258" s="6">
        <v>624.23999000000003</v>
      </c>
      <c r="F1258" s="14">
        <f t="shared" si="43"/>
        <v>1.0604005211015233E-2</v>
      </c>
    </row>
    <row r="1259" spans="1:6" x14ac:dyDescent="0.25">
      <c r="A1259" s="31">
        <v>40378</v>
      </c>
      <c r="B1259">
        <v>1071.25</v>
      </c>
      <c r="C1259" s="14">
        <f t="shared" si="42"/>
        <v>1.9781649712669491E-2</v>
      </c>
      <c r="E1259" s="6">
        <v>613.080017</v>
      </c>
      <c r="F1259" s="14">
        <f t="shared" si="43"/>
        <v>-8.747066383402613E-3</v>
      </c>
    </row>
    <row r="1260" spans="1:6" x14ac:dyDescent="0.25">
      <c r="A1260" s="31">
        <v>40375</v>
      </c>
      <c r="B1260">
        <v>1064.880005</v>
      </c>
      <c r="C1260" s="14">
        <f t="shared" si="42"/>
        <v>0</v>
      </c>
      <c r="E1260" s="6">
        <v>610.39001499999995</v>
      </c>
      <c r="F1260" s="14">
        <f t="shared" si="43"/>
        <v>-3.7194121296953431E-2</v>
      </c>
    </row>
    <row r="1261" spans="1:6" x14ac:dyDescent="0.25">
      <c r="A1261" s="31">
        <v>40374</v>
      </c>
      <c r="B1261">
        <v>1096.4799800000001</v>
      </c>
      <c r="C1261" s="14">
        <f t="shared" si="42"/>
        <v>-5.7578921985684817E-3</v>
      </c>
      <c r="E1261" s="6">
        <v>634.61999500000002</v>
      </c>
      <c r="F1261" s="14">
        <f t="shared" si="43"/>
        <v>-4.9073228112390677E-2</v>
      </c>
    </row>
    <row r="1262" spans="1:6" x14ac:dyDescent="0.25">
      <c r="A1262" s="31">
        <v>40373</v>
      </c>
      <c r="B1262">
        <v>1095.170044</v>
      </c>
      <c r="C1262" s="14">
        <f t="shared" si="42"/>
        <v>-2.9224503226458198E-3</v>
      </c>
      <c r="E1262" s="6">
        <v>640.15997300000004</v>
      </c>
      <c r="F1262" s="14">
        <f t="shared" si="43"/>
        <v>-3.0824269338573629E-2</v>
      </c>
    </row>
    <row r="1263" spans="1:6" x14ac:dyDescent="0.25">
      <c r="A1263" s="31">
        <v>40372</v>
      </c>
      <c r="B1263">
        <v>1095.339966</v>
      </c>
      <c r="C1263" s="14">
        <f t="shared" si="42"/>
        <v>2.3003433139817453E-2</v>
      </c>
      <c r="E1263" s="6">
        <v>642.82000700000003</v>
      </c>
      <c r="F1263" s="14">
        <f t="shared" si="43"/>
        <v>2.901873652269682E-3</v>
      </c>
    </row>
    <row r="1264" spans="1:6" x14ac:dyDescent="0.25">
      <c r="A1264" s="31">
        <v>40371</v>
      </c>
      <c r="B1264">
        <v>1078.75</v>
      </c>
      <c r="C1264" s="14">
        <f t="shared" si="42"/>
        <v>-9.7851439470034718E-3</v>
      </c>
      <c r="E1264" s="6">
        <v>621.60998500000005</v>
      </c>
      <c r="F1264" s="14">
        <f t="shared" si="43"/>
        <v>-6.0458579687245773E-2</v>
      </c>
    </row>
    <row r="1265" spans="1:6" x14ac:dyDescent="0.25">
      <c r="A1265" s="31">
        <v>40368</v>
      </c>
      <c r="B1265">
        <v>1077.959961</v>
      </c>
      <c r="C1265" s="14">
        <f t="shared" si="42"/>
        <v>-2.2754969500713207E-2</v>
      </c>
      <c r="E1265" s="6">
        <v>629.42999299999997</v>
      </c>
      <c r="F1265" s="14">
        <f t="shared" si="43"/>
        <v>-6.1266821355881018E-2</v>
      </c>
    </row>
    <row r="1266" spans="1:6" x14ac:dyDescent="0.25">
      <c r="A1266" s="31">
        <v>40367</v>
      </c>
      <c r="B1266">
        <v>1070.25</v>
      </c>
      <c r="C1266" s="14">
        <f t="shared" si="42"/>
        <v>2.1537048602757736E-3</v>
      </c>
      <c r="E1266" s="6">
        <v>620.27002000000005</v>
      </c>
      <c r="F1266" s="14">
        <f t="shared" si="43"/>
        <v>-3.4779457803830072E-2</v>
      </c>
    </row>
    <row r="1267" spans="1:6" x14ac:dyDescent="0.25">
      <c r="A1267" s="31">
        <v>40366</v>
      </c>
      <c r="B1267">
        <v>1060.2700199999999</v>
      </c>
      <c r="C1267" s="14">
        <f t="shared" si="42"/>
        <v>-1.2811568232232395E-2</v>
      </c>
      <c r="E1267" s="6">
        <v>611.65997300000004</v>
      </c>
      <c r="F1267" s="14">
        <f t="shared" si="43"/>
        <v>-4.4311187328171409E-2</v>
      </c>
    </row>
    <row r="1268" spans="1:6" x14ac:dyDescent="0.25">
      <c r="A1268" s="31">
        <v>40365</v>
      </c>
      <c r="B1268">
        <v>1028.0600589999999</v>
      </c>
      <c r="C1268" s="14">
        <f t="shared" si="42"/>
        <v>-4.2462593937407811E-2</v>
      </c>
      <c r="E1268" s="6">
        <v>590.03002900000001</v>
      </c>
      <c r="F1268" s="14">
        <f t="shared" si="43"/>
        <v>-7.9817830732533346E-2</v>
      </c>
    </row>
    <row r="1269" spans="1:6" x14ac:dyDescent="0.25">
      <c r="A1269" s="31">
        <v>40361</v>
      </c>
      <c r="B1269">
        <v>1022.580017</v>
      </c>
      <c r="C1269" s="14">
        <f t="shared" si="42"/>
        <v>-5.98607393023598E-2</v>
      </c>
      <c r="E1269" s="6">
        <v>598.96997099999999</v>
      </c>
      <c r="F1269" s="14">
        <f t="shared" si="43"/>
        <v>-7.7500051910550205E-2</v>
      </c>
    </row>
    <row r="1270" spans="1:6" x14ac:dyDescent="0.25">
      <c r="A1270" s="31">
        <v>40360</v>
      </c>
      <c r="B1270">
        <v>1027.369995</v>
      </c>
      <c r="C1270" s="14">
        <f t="shared" si="42"/>
        <v>-4.1265756868798409E-2</v>
      </c>
      <c r="E1270" s="6">
        <v>604.76000999999997</v>
      </c>
      <c r="F1270" s="14">
        <f t="shared" si="43"/>
        <v>-5.5121506800626885E-2</v>
      </c>
    </row>
    <row r="1271" spans="1:6" x14ac:dyDescent="0.25">
      <c r="A1271" s="31">
        <v>40359</v>
      </c>
      <c r="B1271">
        <v>1030.709961</v>
      </c>
      <c r="C1271" s="14">
        <f t="shared" si="42"/>
        <v>-7.5637939369302631E-2</v>
      </c>
      <c r="E1271" s="6">
        <v>609.48999000000003</v>
      </c>
      <c r="F1271" s="14">
        <f t="shared" si="43"/>
        <v>-9.6248564190442587E-2</v>
      </c>
    </row>
    <row r="1272" spans="1:6" x14ac:dyDescent="0.25">
      <c r="A1272" s="31">
        <v>40358</v>
      </c>
      <c r="B1272">
        <v>1041.23999</v>
      </c>
      <c r="C1272" s="14">
        <f t="shared" si="42"/>
        <v>-7.0985060244229126E-2</v>
      </c>
      <c r="E1272" s="6">
        <v>615.96002199999998</v>
      </c>
      <c r="F1272" s="14">
        <f t="shared" si="43"/>
        <v>-9.7824940314902964E-2</v>
      </c>
    </row>
    <row r="1273" spans="1:6" x14ac:dyDescent="0.25">
      <c r="A1273" s="31">
        <v>40357</v>
      </c>
      <c r="B1273">
        <v>1074.5699460000001</v>
      </c>
      <c r="C1273" s="14">
        <f t="shared" si="42"/>
        <v>-5.4857774584946228E-2</v>
      </c>
      <c r="E1273" s="6">
        <v>641.53997800000002</v>
      </c>
      <c r="F1273" s="14">
        <f t="shared" si="43"/>
        <v>-7.7862963428748766E-2</v>
      </c>
    </row>
    <row r="1274" spans="1:6" x14ac:dyDescent="0.25">
      <c r="A1274" s="31">
        <v>40354</v>
      </c>
      <c r="B1274">
        <v>1076.76001</v>
      </c>
      <c r="C1274" s="14">
        <f t="shared" si="42"/>
        <v>-5.1880847772642125E-2</v>
      </c>
      <c r="E1274" s="6">
        <v>645.10998500000005</v>
      </c>
      <c r="F1274" s="14">
        <f t="shared" si="43"/>
        <v>-7.0419891651629318E-2</v>
      </c>
    </row>
    <row r="1275" spans="1:6" x14ac:dyDescent="0.25">
      <c r="A1275" s="31">
        <v>40353</v>
      </c>
      <c r="B1275">
        <v>1073.6899410000001</v>
      </c>
      <c r="C1275" s="14">
        <f t="shared" si="42"/>
        <v>-7.235796608819467E-2</v>
      </c>
      <c r="E1275" s="6">
        <v>633.169983</v>
      </c>
      <c r="F1275" s="14">
        <f t="shared" si="43"/>
        <v>-0.10802281551390791</v>
      </c>
    </row>
    <row r="1276" spans="1:6" x14ac:dyDescent="0.25">
      <c r="A1276" s="31">
        <v>40352</v>
      </c>
      <c r="B1276">
        <v>1092.040039</v>
      </c>
      <c r="C1276" s="14">
        <f t="shared" si="42"/>
        <v>-6.7962824011569611E-2</v>
      </c>
      <c r="E1276" s="6">
        <v>644.25</v>
      </c>
      <c r="F1276" s="14">
        <f t="shared" si="43"/>
        <v>-0.1003476930991265</v>
      </c>
    </row>
    <row r="1277" spans="1:6" x14ac:dyDescent="0.25">
      <c r="A1277" s="31">
        <v>40351</v>
      </c>
      <c r="B1277">
        <v>1095.3100589999999</v>
      </c>
      <c r="C1277" s="14">
        <f t="shared" si="42"/>
        <v>-5.232782595386265E-2</v>
      </c>
      <c r="E1277" s="6">
        <v>645.90997300000004</v>
      </c>
      <c r="F1277" s="14">
        <f t="shared" si="43"/>
        <v>-7.1274527557212974E-2</v>
      </c>
    </row>
    <row r="1278" spans="1:6" x14ac:dyDescent="0.25">
      <c r="A1278" s="31">
        <v>40350</v>
      </c>
      <c r="B1278">
        <v>1113.1999510000001</v>
      </c>
      <c r="C1278" s="14">
        <f t="shared" si="42"/>
        <v>-4.0121433266733342E-2</v>
      </c>
      <c r="E1278" s="6">
        <v>660.03002900000001</v>
      </c>
      <c r="F1278" s="14">
        <f t="shared" si="43"/>
        <v>-4.2893746673346111E-2</v>
      </c>
    </row>
    <row r="1279" spans="1:6" x14ac:dyDescent="0.25">
      <c r="A1279" s="31">
        <v>40347</v>
      </c>
      <c r="B1279">
        <v>1117.51001</v>
      </c>
      <c r="C1279" s="14">
        <f t="shared" si="42"/>
        <v>5.9682458682834838E-3</v>
      </c>
      <c r="E1279" s="6">
        <v>666.919983</v>
      </c>
      <c r="F1279" s="14">
        <f t="shared" si="43"/>
        <v>2.1316972434915815E-2</v>
      </c>
    </row>
    <row r="1280" spans="1:6" x14ac:dyDescent="0.25">
      <c r="A1280" s="31">
        <v>40346</v>
      </c>
      <c r="B1280">
        <v>1116.040039</v>
      </c>
      <c r="C1280" s="14">
        <f t="shared" si="42"/>
        <v>-1.0734374633138422E-2</v>
      </c>
      <c r="E1280" s="6">
        <v>665.84997599999997</v>
      </c>
      <c r="F1280" s="14">
        <f t="shared" si="43"/>
        <v>-9.4908055127205238E-3</v>
      </c>
    </row>
    <row r="1281" spans="1:6" x14ac:dyDescent="0.25">
      <c r="A1281" s="31">
        <v>40345</v>
      </c>
      <c r="B1281">
        <v>1114.6099850000001</v>
      </c>
      <c r="C1281" s="14">
        <f t="shared" si="42"/>
        <v>-4.3967174916445084E-2</v>
      </c>
      <c r="E1281" s="6">
        <v>666.13000499999998</v>
      </c>
      <c r="F1281" s="14">
        <f t="shared" si="43"/>
        <v>-4.6451388832097096E-2</v>
      </c>
    </row>
    <row r="1282" spans="1:6" x14ac:dyDescent="0.25">
      <c r="A1282" s="31">
        <v>40344</v>
      </c>
      <c r="B1282">
        <v>1115.2299800000001</v>
      </c>
      <c r="C1282" s="14">
        <f t="shared" si="42"/>
        <v>-4.9735853096166016E-2</v>
      </c>
      <c r="E1282" s="6">
        <v>668.77002000000005</v>
      </c>
      <c r="F1282" s="14">
        <f t="shared" si="43"/>
        <v>-5.767224363524448E-2</v>
      </c>
    </row>
    <row r="1283" spans="1:6" x14ac:dyDescent="0.25">
      <c r="A1283" s="31">
        <v>40343</v>
      </c>
      <c r="B1283">
        <v>1089.630005</v>
      </c>
      <c r="C1283" s="14">
        <f t="shared" si="42"/>
        <v>-9.3681902469666234E-2</v>
      </c>
      <c r="E1283" s="6">
        <v>652.27002000000005</v>
      </c>
      <c r="F1283" s="14">
        <f t="shared" si="43"/>
        <v>-0.10991783279737888</v>
      </c>
    </row>
    <row r="1284" spans="1:6" x14ac:dyDescent="0.25">
      <c r="A1284" s="31">
        <v>40340</v>
      </c>
      <c r="B1284">
        <v>1091.599976</v>
      </c>
      <c r="C1284" s="14">
        <f t="shared" si="42"/>
        <v>-8.0130421363367788E-2</v>
      </c>
      <c r="E1284" s="6">
        <v>649</v>
      </c>
      <c r="F1284" s="14">
        <f t="shared" si="43"/>
        <v>-9.4334326352252029E-2</v>
      </c>
    </row>
    <row r="1285" spans="1:6" x14ac:dyDescent="0.25">
      <c r="A1285" s="31">
        <v>40339</v>
      </c>
      <c r="B1285">
        <v>1086.839966</v>
      </c>
      <c r="C1285" s="14">
        <f t="shared" si="42"/>
        <v>-9.9388505044609055E-2</v>
      </c>
      <c r="E1285" s="6">
        <v>639.78997800000002</v>
      </c>
      <c r="F1285" s="14">
        <f t="shared" si="43"/>
        <v>-0.13277037076436649</v>
      </c>
    </row>
    <row r="1286" spans="1:6" x14ac:dyDescent="0.25">
      <c r="A1286" s="31">
        <v>40338</v>
      </c>
      <c r="B1286">
        <v>1055.6899410000001</v>
      </c>
      <c r="C1286" s="14">
        <f t="shared" si="42"/>
        <v>-0.11387829514854819</v>
      </c>
      <c r="E1286" s="6">
        <v>618.28997800000002</v>
      </c>
      <c r="F1286" s="14">
        <f t="shared" si="43"/>
        <v>-0.1441050330685979</v>
      </c>
    </row>
    <row r="1287" spans="1:6" x14ac:dyDescent="0.25">
      <c r="A1287" s="31">
        <v>40337</v>
      </c>
      <c r="B1287">
        <v>1062</v>
      </c>
      <c r="C1287" s="14">
        <f t="shared" si="42"/>
        <v>-0.10282076269526297</v>
      </c>
      <c r="E1287" s="6">
        <v>617.69000200000005</v>
      </c>
      <c r="F1287" s="14">
        <f t="shared" si="43"/>
        <v>-0.14360782387711057</v>
      </c>
    </row>
    <row r="1288" spans="1:6" x14ac:dyDescent="0.25">
      <c r="A1288" s="31">
        <v>40336</v>
      </c>
      <c r="B1288">
        <v>1050.469971</v>
      </c>
      <c r="C1288" s="14">
        <f t="shared" ref="C1288:C1351" si="44">B1288/B1317-1</f>
        <v>-0.13331139100510858</v>
      </c>
      <c r="E1288" s="6">
        <v>618.48999000000003</v>
      </c>
      <c r="F1288" s="14">
        <f t="shared" ref="F1288:F1351" si="45">E1288/E1317-1</f>
        <v>-0.16291313299366184</v>
      </c>
    </row>
    <row r="1289" spans="1:6" x14ac:dyDescent="0.25">
      <c r="A1289" s="31">
        <v>40333</v>
      </c>
      <c r="B1289">
        <v>1064.880005</v>
      </c>
      <c r="C1289" s="14">
        <f t="shared" si="44"/>
        <v>-0.12519717761672078</v>
      </c>
      <c r="E1289" s="6">
        <v>633.96997099999999</v>
      </c>
      <c r="F1289" s="14">
        <f t="shared" si="45"/>
        <v>-0.14550088213488654</v>
      </c>
    </row>
    <row r="1290" spans="1:6" x14ac:dyDescent="0.25">
      <c r="A1290" s="31">
        <v>40332</v>
      </c>
      <c r="B1290">
        <v>1102.829956</v>
      </c>
      <c r="C1290" s="14">
        <f t="shared" si="44"/>
        <v>-8.7567395688678107E-2</v>
      </c>
      <c r="E1290" s="6">
        <v>667.36999500000002</v>
      </c>
      <c r="F1290" s="14">
        <f t="shared" si="45"/>
        <v>-9.1160413425284692E-2</v>
      </c>
    </row>
    <row r="1291" spans="1:6" x14ac:dyDescent="0.25">
      <c r="A1291" s="31">
        <v>40331</v>
      </c>
      <c r="B1291">
        <v>1098.380005</v>
      </c>
      <c r="C1291" s="14">
        <f t="shared" si="44"/>
        <v>-8.9191785049268946E-2</v>
      </c>
      <c r="E1291" s="6">
        <v>660.52002000000005</v>
      </c>
      <c r="F1291" s="14">
        <f t="shared" si="45"/>
        <v>-9.0430853935111077E-2</v>
      </c>
    </row>
    <row r="1292" spans="1:6" x14ac:dyDescent="0.25">
      <c r="A1292" s="31">
        <v>40330</v>
      </c>
      <c r="B1292">
        <v>1070.709961</v>
      </c>
      <c r="C1292" s="14">
        <f t="shared" si="44"/>
        <v>-0.1130413098620594</v>
      </c>
      <c r="E1292" s="6">
        <v>640.96002199999998</v>
      </c>
      <c r="F1292" s="14">
        <f t="shared" si="45"/>
        <v>-0.11169006630210077</v>
      </c>
    </row>
    <row r="1293" spans="1:6" x14ac:dyDescent="0.25">
      <c r="A1293" s="31">
        <v>40326</v>
      </c>
      <c r="B1293">
        <v>1089.410034</v>
      </c>
      <c r="C1293" s="14">
        <f t="shared" si="44"/>
        <v>-9.0278228500931368E-2</v>
      </c>
      <c r="E1293" s="6">
        <v>661.60998500000005</v>
      </c>
      <c r="F1293" s="14">
        <f t="shared" si="45"/>
        <v>-6.9988807028772304E-2</v>
      </c>
    </row>
    <row r="1294" spans="1:6" x14ac:dyDescent="0.25">
      <c r="A1294" s="31">
        <v>40325</v>
      </c>
      <c r="B1294">
        <v>1103.0600589999999</v>
      </c>
      <c r="C1294" s="14">
        <f t="shared" si="44"/>
        <v>-7.4714960303343791E-2</v>
      </c>
      <c r="E1294" s="6">
        <v>670.51000999999997</v>
      </c>
      <c r="F1294" s="14">
        <f t="shared" si="45"/>
        <v>-6.1725092088978029E-2</v>
      </c>
    </row>
    <row r="1295" spans="1:6" x14ac:dyDescent="0.25">
      <c r="A1295" s="31">
        <v>40324</v>
      </c>
      <c r="B1295">
        <v>1067.9499510000001</v>
      </c>
      <c r="C1295" s="14">
        <f t="shared" si="44"/>
        <v>-0.11861322619279013</v>
      </c>
      <c r="E1295" s="6">
        <v>642.61999500000002</v>
      </c>
      <c r="F1295" s="14">
        <f t="shared" si="45"/>
        <v>-0.11266072620022372</v>
      </c>
    </row>
    <row r="1296" spans="1:6" x14ac:dyDescent="0.25">
      <c r="A1296" s="31">
        <v>40323</v>
      </c>
      <c r="B1296">
        <v>1074.030029</v>
      </c>
      <c r="C1296" s="14">
        <f t="shared" si="44"/>
        <v>-0.11284846346312882</v>
      </c>
      <c r="E1296" s="6">
        <v>640.02002000000005</v>
      </c>
      <c r="F1296" s="14">
        <f t="shared" si="45"/>
        <v>-0.1140365465990073</v>
      </c>
    </row>
    <row r="1297" spans="1:6" x14ac:dyDescent="0.25">
      <c r="A1297" s="31">
        <v>40322</v>
      </c>
      <c r="B1297">
        <v>1073.650024</v>
      </c>
      <c r="C1297" s="14">
        <f t="shared" si="44"/>
        <v>-0.10327404989524047</v>
      </c>
      <c r="E1297" s="6">
        <v>641.21002199999998</v>
      </c>
      <c r="F1297" s="14">
        <f t="shared" si="45"/>
        <v>-9.3093651330614202E-2</v>
      </c>
    </row>
    <row r="1298" spans="1:6" x14ac:dyDescent="0.25">
      <c r="A1298" s="31">
        <v>40319</v>
      </c>
      <c r="B1298">
        <v>1087.6899410000001</v>
      </c>
      <c r="C1298" s="14">
        <f t="shared" si="44"/>
        <v>-9.0925080919448398E-2</v>
      </c>
      <c r="E1298" s="6">
        <v>649.28997800000002</v>
      </c>
      <c r="F1298" s="14">
        <f t="shared" si="45"/>
        <v>-7.9099679684281221E-2</v>
      </c>
    </row>
    <row r="1299" spans="1:6" x14ac:dyDescent="0.25">
      <c r="A1299" s="31">
        <v>40318</v>
      </c>
      <c r="B1299">
        <v>1071.589966</v>
      </c>
      <c r="C1299" s="14">
        <f t="shared" si="44"/>
        <v>-0.10279898985573566</v>
      </c>
      <c r="E1299" s="6">
        <v>640.03997800000002</v>
      </c>
      <c r="F1299" s="14">
        <f t="shared" si="45"/>
        <v>-8.9494320970293972E-2</v>
      </c>
    </row>
    <row r="1300" spans="1:6" x14ac:dyDescent="0.25">
      <c r="A1300" s="31">
        <v>40317</v>
      </c>
      <c r="B1300">
        <v>1115.0500489999999</v>
      </c>
      <c r="C1300" s="14">
        <f t="shared" si="44"/>
        <v>-6.0171517775968186E-2</v>
      </c>
      <c r="E1300" s="6">
        <v>674.40002400000003</v>
      </c>
      <c r="F1300" s="14">
        <f t="shared" si="45"/>
        <v>-3.6075682435058987E-2</v>
      </c>
    </row>
    <row r="1301" spans="1:6" x14ac:dyDescent="0.25">
      <c r="A1301" s="31">
        <v>40316</v>
      </c>
      <c r="B1301">
        <v>1120.8000489999999</v>
      </c>
      <c r="C1301" s="14">
        <f t="shared" si="44"/>
        <v>-5.2137430381609562E-2</v>
      </c>
      <c r="E1301" s="6">
        <v>682.75</v>
      </c>
      <c r="F1301" s="14">
        <f t="shared" si="45"/>
        <v>-2.3889888591802855E-2</v>
      </c>
    </row>
    <row r="1302" spans="1:6" x14ac:dyDescent="0.25">
      <c r="A1302" s="31">
        <v>40315</v>
      </c>
      <c r="B1302">
        <v>1136.9399410000001</v>
      </c>
      <c r="C1302" s="14">
        <f t="shared" si="44"/>
        <v>-4.4138420268501788E-2</v>
      </c>
      <c r="E1302" s="6">
        <v>695.71002199999998</v>
      </c>
      <c r="F1302" s="14">
        <f t="shared" si="45"/>
        <v>-8.2254065183727798E-3</v>
      </c>
    </row>
    <row r="1303" spans="1:6" x14ac:dyDescent="0.25">
      <c r="A1303" s="31">
        <v>40312</v>
      </c>
      <c r="B1303">
        <v>1135.6800539999999</v>
      </c>
      <c r="C1303" s="14">
        <f t="shared" si="44"/>
        <v>-4.3589477844589442E-2</v>
      </c>
      <c r="E1303" s="6">
        <v>693.97997999999995</v>
      </c>
      <c r="F1303" s="14">
        <f t="shared" si="45"/>
        <v>-5.2605803393480643E-3</v>
      </c>
    </row>
    <row r="1304" spans="1:6" x14ac:dyDescent="0.25">
      <c r="A1304" s="31">
        <v>40311</v>
      </c>
      <c r="B1304">
        <v>1157.4399410000001</v>
      </c>
      <c r="C1304" s="14">
        <f t="shared" si="44"/>
        <v>-1.7536741720466598E-2</v>
      </c>
      <c r="E1304" s="6">
        <v>709.84997599999997</v>
      </c>
      <c r="F1304" s="14">
        <f t="shared" si="45"/>
        <v>3.7822738612905082E-2</v>
      </c>
    </row>
    <row r="1305" spans="1:6" x14ac:dyDescent="0.25">
      <c r="A1305" s="31">
        <v>40310</v>
      </c>
      <c r="B1305">
        <v>1171.670044</v>
      </c>
      <c r="C1305" s="14">
        <f t="shared" si="44"/>
        <v>1.9154544492321346E-3</v>
      </c>
      <c r="E1305" s="6">
        <v>716.10998500000005</v>
      </c>
      <c r="F1305" s="14">
        <f t="shared" si="45"/>
        <v>5.5213322485854421E-2</v>
      </c>
    </row>
    <row r="1306" spans="1:6" x14ac:dyDescent="0.25">
      <c r="A1306" s="31">
        <v>40309</v>
      </c>
      <c r="B1306">
        <v>1155.790039</v>
      </c>
      <c r="C1306" s="14">
        <f t="shared" si="44"/>
        <v>-1.4898515006801172E-2</v>
      </c>
      <c r="E1306" s="6">
        <v>695.47997999999995</v>
      </c>
      <c r="F1306" s="14">
        <f t="shared" si="45"/>
        <v>1.687279288571264E-2</v>
      </c>
    </row>
    <row r="1307" spans="1:6" x14ac:dyDescent="0.25">
      <c r="A1307" s="31">
        <v>40308</v>
      </c>
      <c r="B1307">
        <v>1159.7299800000001</v>
      </c>
      <c r="C1307" s="14">
        <f t="shared" si="44"/>
        <v>-1.1498262332256148E-2</v>
      </c>
      <c r="E1307" s="6">
        <v>689.60998500000005</v>
      </c>
      <c r="F1307" s="14">
        <f t="shared" si="45"/>
        <v>1.0787812385489204E-2</v>
      </c>
    </row>
    <row r="1308" spans="1:6" x14ac:dyDescent="0.25">
      <c r="A1308" s="31">
        <v>40305</v>
      </c>
      <c r="B1308">
        <v>1110.880005</v>
      </c>
      <c r="C1308" s="14">
        <f t="shared" si="44"/>
        <v>-4.7754534689697481E-2</v>
      </c>
      <c r="E1308" s="6">
        <v>653</v>
      </c>
      <c r="F1308" s="14">
        <f t="shared" si="45"/>
        <v>-3.8249071548408731E-2</v>
      </c>
    </row>
    <row r="1309" spans="1:6" x14ac:dyDescent="0.25">
      <c r="A1309" s="31">
        <v>40304</v>
      </c>
      <c r="B1309">
        <v>1128.150024</v>
      </c>
      <c r="C1309" s="14">
        <f t="shared" si="44"/>
        <v>-3.2237273334945082E-2</v>
      </c>
      <c r="E1309" s="6">
        <v>672.22997999999995</v>
      </c>
      <c r="F1309" s="14">
        <f t="shared" si="45"/>
        <v>-1.0116324904714813E-2</v>
      </c>
    </row>
    <row r="1310" spans="1:6" x14ac:dyDescent="0.25">
      <c r="A1310" s="31">
        <v>40303</v>
      </c>
      <c r="B1310">
        <v>1165.869995</v>
      </c>
      <c r="C1310" s="14">
        <f t="shared" si="44"/>
        <v>-1.5842633901479442E-3</v>
      </c>
      <c r="E1310" s="6">
        <v>698.580017</v>
      </c>
      <c r="F1310" s="14">
        <f t="shared" si="45"/>
        <v>2.1793856998240546E-2</v>
      </c>
    </row>
    <row r="1311" spans="1:6" x14ac:dyDescent="0.25">
      <c r="A1311" s="31">
        <v>40302</v>
      </c>
      <c r="B1311">
        <v>1173.599976</v>
      </c>
      <c r="C1311" s="14">
        <f t="shared" si="44"/>
        <v>-4.8550719115436625E-4</v>
      </c>
      <c r="E1311" s="6">
        <v>709.70001200000002</v>
      </c>
      <c r="F1311" s="14">
        <f t="shared" si="45"/>
        <v>2.810375827501832E-2</v>
      </c>
    </row>
    <row r="1312" spans="1:6" x14ac:dyDescent="0.25">
      <c r="A1312" s="31">
        <v>40301</v>
      </c>
      <c r="B1312">
        <v>1202.26001</v>
      </c>
      <c r="C1312" s="14">
        <f t="shared" si="44"/>
        <v>3.1265771571113321E-2</v>
      </c>
      <c r="E1312" s="6">
        <v>732.82000700000003</v>
      </c>
      <c r="F1312" s="14">
        <f t="shared" si="45"/>
        <v>7.3084353682443481E-2</v>
      </c>
    </row>
    <row r="1313" spans="1:6" x14ac:dyDescent="0.25">
      <c r="A1313" s="31">
        <v>40298</v>
      </c>
      <c r="B1313">
        <v>1186.6899410000001</v>
      </c>
      <c r="C1313" s="14">
        <f t="shared" si="44"/>
        <v>2.3096746655468792E-2</v>
      </c>
      <c r="E1313" s="6">
        <v>716.59997599999997</v>
      </c>
      <c r="F1313" s="14">
        <f t="shared" si="45"/>
        <v>6.3378236877422722E-2</v>
      </c>
    </row>
    <row r="1314" spans="1:6" x14ac:dyDescent="0.25">
      <c r="A1314" s="31">
        <v>40297</v>
      </c>
      <c r="B1314">
        <v>1206.780029</v>
      </c>
      <c r="C1314" s="14">
        <f t="shared" si="44"/>
        <v>3.5125253720963645E-2</v>
      </c>
      <c r="E1314" s="6">
        <v>737.73999000000003</v>
      </c>
      <c r="F1314" s="14">
        <f t="shared" si="45"/>
        <v>8.2349153086423765E-2</v>
      </c>
    </row>
    <row r="1315" spans="1:6" x14ac:dyDescent="0.25">
      <c r="A1315" s="31">
        <v>40296</v>
      </c>
      <c r="B1315">
        <v>1191.3599850000001</v>
      </c>
      <c r="C1315" s="14">
        <f t="shared" si="44"/>
        <v>2.1565605543648836E-2</v>
      </c>
      <c r="E1315" s="6">
        <v>722.39001499999995</v>
      </c>
      <c r="F1315" s="14">
        <f t="shared" si="45"/>
        <v>5.6156665579597753E-2</v>
      </c>
    </row>
    <row r="1316" spans="1:6" x14ac:dyDescent="0.25">
      <c r="A1316" s="31">
        <v>40295</v>
      </c>
      <c r="B1316">
        <v>1183.709961</v>
      </c>
      <c r="C1316" s="14">
        <f t="shared" si="44"/>
        <v>2.091490936787932E-2</v>
      </c>
      <c r="E1316" s="6">
        <v>721.27002000000005</v>
      </c>
      <c r="F1316" s="14">
        <f t="shared" si="45"/>
        <v>6.1346717026848685E-2</v>
      </c>
    </row>
    <row r="1317" spans="1:6" x14ac:dyDescent="0.25">
      <c r="A1317" s="31">
        <v>40294</v>
      </c>
      <c r="B1317">
        <v>1212.0500489999999</v>
      </c>
      <c r="C1317" s="14">
        <f t="shared" si="44"/>
        <v>5.3489355559800833E-2</v>
      </c>
      <c r="E1317" s="6">
        <v>738.85998500000005</v>
      </c>
      <c r="F1317" s="14">
        <f t="shared" si="45"/>
        <v>9.5565034000468563E-2</v>
      </c>
    </row>
    <row r="1318" spans="1:6" x14ac:dyDescent="0.25">
      <c r="A1318" s="31">
        <v>40291</v>
      </c>
      <c r="B1318">
        <v>1217.280029</v>
      </c>
      <c r="C1318" s="14">
        <f t="shared" si="44"/>
        <v>5.8513586713915711E-2</v>
      </c>
      <c r="E1318" s="6">
        <v>741.919983</v>
      </c>
      <c r="F1318" s="14">
        <f t="shared" si="45"/>
        <v>9.6557669183616301E-2</v>
      </c>
    </row>
    <row r="1319" spans="1:6" x14ac:dyDescent="0.25">
      <c r="A1319" s="31">
        <v>40290</v>
      </c>
      <c r="B1319">
        <v>1208.670044</v>
      </c>
      <c r="C1319" s="14">
        <f t="shared" si="44"/>
        <v>5.0798141699107457E-2</v>
      </c>
      <c r="E1319" s="6">
        <v>734.30999799999995</v>
      </c>
      <c r="F1319" s="14">
        <f t="shared" si="45"/>
        <v>8.4300566204064342E-2</v>
      </c>
    </row>
    <row r="1320" spans="1:6" x14ac:dyDescent="0.25">
      <c r="A1320" s="31">
        <v>40289</v>
      </c>
      <c r="B1320">
        <v>1205.9399410000001</v>
      </c>
      <c r="C1320" s="14">
        <f t="shared" si="44"/>
        <v>5.2661862928857106E-2</v>
      </c>
      <c r="E1320" s="6">
        <v>726.19000200000005</v>
      </c>
      <c r="F1320" s="14">
        <f t="shared" si="45"/>
        <v>7.5948631016017121E-2</v>
      </c>
    </row>
    <row r="1321" spans="1:6" x14ac:dyDescent="0.25">
      <c r="A1321" s="31">
        <v>40288</v>
      </c>
      <c r="B1321">
        <v>1207.170044</v>
      </c>
      <c r="C1321" s="14">
        <f t="shared" si="44"/>
        <v>5.8503306472587058E-2</v>
      </c>
      <c r="E1321" s="6">
        <v>721.54998799999998</v>
      </c>
      <c r="F1321" s="14">
        <f t="shared" si="45"/>
        <v>7.7535329379393669E-2</v>
      </c>
    </row>
    <row r="1322" spans="1:6" x14ac:dyDescent="0.25">
      <c r="A1322" s="31">
        <v>40287</v>
      </c>
      <c r="B1322">
        <v>1197.5200199999999</v>
      </c>
      <c r="C1322" s="14">
        <f t="shared" si="44"/>
        <v>5.1840158102766765E-2</v>
      </c>
      <c r="E1322" s="6">
        <v>711.40002400000003</v>
      </c>
      <c r="F1322" s="14">
        <f t="shared" si="45"/>
        <v>6.6390910038619744E-2</v>
      </c>
    </row>
    <row r="1323" spans="1:6" x14ac:dyDescent="0.25">
      <c r="A1323" s="31">
        <v>40284</v>
      </c>
      <c r="B1323">
        <v>1192.130005</v>
      </c>
      <c r="C1323" s="14">
        <f t="shared" si="44"/>
        <v>4.6921977956596805E-2</v>
      </c>
      <c r="E1323" s="6">
        <v>714.61999500000002</v>
      </c>
      <c r="F1323" s="14">
        <f t="shared" si="45"/>
        <v>7.2970741930550309E-2</v>
      </c>
    </row>
    <row r="1324" spans="1:6" x14ac:dyDescent="0.25">
      <c r="A1324" s="31">
        <v>40283</v>
      </c>
      <c r="B1324">
        <v>1211.670044</v>
      </c>
      <c r="C1324" s="14">
        <f t="shared" si="44"/>
        <v>7.8987039093318723E-2</v>
      </c>
      <c r="E1324" s="6">
        <v>724.21002199999998</v>
      </c>
      <c r="F1324" s="14">
        <f t="shared" si="45"/>
        <v>0.10995149844221719</v>
      </c>
    </row>
    <row r="1325" spans="1:6" x14ac:dyDescent="0.25">
      <c r="A1325" s="31">
        <v>40282</v>
      </c>
      <c r="B1325">
        <v>1210.650024</v>
      </c>
      <c r="C1325" s="14">
        <f t="shared" si="44"/>
        <v>8.2106545283605392E-2</v>
      </c>
      <c r="E1325" s="6">
        <v>722.40002400000003</v>
      </c>
      <c r="F1325" s="14">
        <f t="shared" si="45"/>
        <v>0.11265134595306447</v>
      </c>
    </row>
    <row r="1326" spans="1:6" x14ac:dyDescent="0.25">
      <c r="A1326" s="31">
        <v>40281</v>
      </c>
      <c r="B1326">
        <v>1197.3000489999999</v>
      </c>
      <c r="C1326" s="14">
        <f t="shared" si="44"/>
        <v>7.0633353750420014E-2</v>
      </c>
      <c r="E1326" s="6">
        <v>707.03002900000001</v>
      </c>
      <c r="F1326" s="14">
        <f t="shared" si="45"/>
        <v>9.0574001914436097E-2</v>
      </c>
    </row>
    <row r="1327" spans="1:6" x14ac:dyDescent="0.25">
      <c r="A1327" s="31">
        <v>40280</v>
      </c>
      <c r="B1327">
        <v>1196.4799800000001</v>
      </c>
      <c r="C1327" s="14">
        <f t="shared" si="44"/>
        <v>7.239338342700341E-2</v>
      </c>
      <c r="E1327" s="6">
        <v>705.05999799999995</v>
      </c>
      <c r="F1327" s="14">
        <f t="shared" si="45"/>
        <v>9.7113470270406399E-2</v>
      </c>
    </row>
    <row r="1328" spans="1:6" x14ac:dyDescent="0.25">
      <c r="A1328" s="31">
        <v>40277</v>
      </c>
      <c r="B1328">
        <v>1194.369995</v>
      </c>
      <c r="C1328" s="14">
        <f t="shared" si="44"/>
        <v>8.1376930360409938E-2</v>
      </c>
      <c r="E1328" s="6">
        <v>702.95001200000002</v>
      </c>
      <c r="F1328" s="14">
        <f t="shared" si="45"/>
        <v>0.11834990173841775</v>
      </c>
    </row>
    <row r="1329" spans="1:6" x14ac:dyDescent="0.25">
      <c r="A1329" s="31">
        <v>40276</v>
      </c>
      <c r="B1329">
        <v>1186.4399410000001</v>
      </c>
      <c r="C1329" s="14">
        <f t="shared" si="44"/>
        <v>7.5706751470341338E-2</v>
      </c>
      <c r="E1329" s="6">
        <v>699.64001499999995</v>
      </c>
      <c r="F1329" s="14">
        <f t="shared" si="45"/>
        <v>0.10972938899526286</v>
      </c>
    </row>
    <row r="1330" spans="1:6" x14ac:dyDescent="0.25">
      <c r="A1330" s="31">
        <v>40275</v>
      </c>
      <c r="B1330">
        <v>1182.4499510000001</v>
      </c>
      <c r="C1330" s="14">
        <f t="shared" si="44"/>
        <v>6.9858095706435641E-2</v>
      </c>
      <c r="E1330" s="6">
        <v>699.46002199999998</v>
      </c>
      <c r="F1330" s="14">
        <f t="shared" si="45"/>
        <v>0.10949673994968068</v>
      </c>
    </row>
    <row r="1331" spans="1:6" x14ac:dyDescent="0.25">
      <c r="A1331" s="31">
        <v>40274</v>
      </c>
      <c r="B1331">
        <v>1189.4399410000001</v>
      </c>
      <c r="C1331" s="14">
        <f t="shared" si="44"/>
        <v>8.6643492672614508E-2</v>
      </c>
      <c r="E1331" s="6">
        <v>701.47997999999995</v>
      </c>
      <c r="F1331" s="14">
        <f t="shared" si="45"/>
        <v>0.12224226429728513</v>
      </c>
    </row>
    <row r="1332" spans="1:6" x14ac:dyDescent="0.25">
      <c r="A1332" s="31">
        <v>40273</v>
      </c>
      <c r="B1332">
        <v>1187.4399410000001</v>
      </c>
      <c r="C1332" s="14">
        <f t="shared" si="44"/>
        <v>7.1687015715679481E-2</v>
      </c>
      <c r="E1332" s="6">
        <v>697.65002400000003</v>
      </c>
      <c r="F1332" s="14">
        <f t="shared" si="45"/>
        <v>0.10344013285883746</v>
      </c>
    </row>
    <row r="1333" spans="1:6" x14ac:dyDescent="0.25">
      <c r="A1333" s="31">
        <v>40269</v>
      </c>
      <c r="B1333">
        <v>1178.099976</v>
      </c>
      <c r="C1333" s="14">
        <f t="shared" si="44"/>
        <v>6.2145504535461527E-2</v>
      </c>
      <c r="E1333" s="6">
        <v>683.97997999999995</v>
      </c>
      <c r="F1333" s="14">
        <f t="shared" si="45"/>
        <v>8.2897921874686586E-2</v>
      </c>
    </row>
    <row r="1334" spans="1:6" x14ac:dyDescent="0.25">
      <c r="A1334" s="31">
        <v>40268</v>
      </c>
      <c r="B1334">
        <v>1169.4300539999999</v>
      </c>
      <c r="C1334" s="14">
        <f t="shared" si="44"/>
        <v>5.663433837813403E-2</v>
      </c>
      <c r="E1334" s="6">
        <v>678.64001499999995</v>
      </c>
      <c r="F1334" s="14">
        <f t="shared" si="45"/>
        <v>7.837031629601432E-2</v>
      </c>
    </row>
    <row r="1335" spans="1:6" x14ac:dyDescent="0.25">
      <c r="A1335" s="31">
        <v>40267</v>
      </c>
      <c r="B1335">
        <v>1173.2700199999999</v>
      </c>
      <c r="C1335" s="14">
        <f t="shared" si="44"/>
        <v>6.7084437002988162E-2</v>
      </c>
      <c r="E1335" s="6">
        <v>683.94000200000005</v>
      </c>
      <c r="F1335" s="14">
        <f t="shared" si="45"/>
        <v>9.4601705090618271E-2</v>
      </c>
    </row>
    <row r="1336" spans="1:6" x14ac:dyDescent="0.25">
      <c r="A1336" s="31">
        <v>40266</v>
      </c>
      <c r="B1336">
        <v>1173.219971</v>
      </c>
      <c r="C1336" s="14">
        <f t="shared" si="44"/>
        <v>7.1560985649259612E-2</v>
      </c>
      <c r="E1336" s="6">
        <v>682.25</v>
      </c>
      <c r="F1336" s="14">
        <f t="shared" si="45"/>
        <v>9.891432628263841E-2</v>
      </c>
    </row>
    <row r="1337" spans="1:6" x14ac:dyDescent="0.25">
      <c r="A1337" s="31">
        <v>40263</v>
      </c>
      <c r="B1337">
        <v>1166.589966</v>
      </c>
      <c r="C1337" s="14">
        <f t="shared" si="44"/>
        <v>8.4685363365423205E-2</v>
      </c>
      <c r="E1337" s="6">
        <v>678.96997099999999</v>
      </c>
      <c r="F1337" s="14">
        <f t="shared" si="45"/>
        <v>0.11175334562622319</v>
      </c>
    </row>
    <row r="1338" spans="1:6" x14ac:dyDescent="0.25">
      <c r="A1338" s="31">
        <v>40262</v>
      </c>
      <c r="B1338">
        <v>1165.7299800000001</v>
      </c>
      <c r="C1338" s="14">
        <f t="shared" si="44"/>
        <v>8.0910930620617272E-2</v>
      </c>
      <c r="E1338" s="6">
        <v>679.09997599999997</v>
      </c>
      <c r="F1338" s="14">
        <f t="shared" si="45"/>
        <v>0.12162645149839468</v>
      </c>
    </row>
    <row r="1339" spans="1:6" x14ac:dyDescent="0.25">
      <c r="A1339" s="31">
        <v>40261</v>
      </c>
      <c r="B1339">
        <v>1167.719971</v>
      </c>
      <c r="C1339" s="14">
        <f t="shared" si="44"/>
        <v>9.3237682242621744E-2</v>
      </c>
      <c r="E1339" s="6">
        <v>683.67999299999997</v>
      </c>
      <c r="F1339" s="14">
        <f t="shared" si="45"/>
        <v>0.14746061724644299</v>
      </c>
    </row>
    <row r="1340" spans="1:6" x14ac:dyDescent="0.25">
      <c r="A1340" s="31">
        <v>40260</v>
      </c>
      <c r="B1340">
        <v>1174.170044</v>
      </c>
      <c r="C1340" s="14">
        <f t="shared" si="44"/>
        <v>9.6822125755294142E-2</v>
      </c>
      <c r="E1340" s="6">
        <v>690.29998799999998</v>
      </c>
      <c r="F1340" s="14">
        <f t="shared" si="45"/>
        <v>0.15983669828321978</v>
      </c>
    </row>
    <row r="1341" spans="1:6" x14ac:dyDescent="0.25">
      <c r="A1341" s="31">
        <v>40259</v>
      </c>
      <c r="B1341">
        <v>1165.8100589999999</v>
      </c>
      <c r="C1341" s="14">
        <f t="shared" si="44"/>
        <v>0.10321372336822399</v>
      </c>
      <c r="E1341" s="6">
        <v>682.90997300000004</v>
      </c>
      <c r="F1341" s="14">
        <f t="shared" si="45"/>
        <v>0.16440175389864708</v>
      </c>
    </row>
    <row r="1342" spans="1:6" x14ac:dyDescent="0.25">
      <c r="A1342" s="31">
        <v>40256</v>
      </c>
      <c r="B1342">
        <v>1159.900024</v>
      </c>
      <c r="C1342" s="14">
        <f t="shared" si="44"/>
        <v>8.789248462812127E-2</v>
      </c>
      <c r="E1342" s="6">
        <v>673.89001499999995</v>
      </c>
      <c r="F1342" s="14">
        <f t="shared" si="45"/>
        <v>0.13644648677683846</v>
      </c>
    </row>
    <row r="1343" spans="1:6" x14ac:dyDescent="0.25">
      <c r="A1343" s="31">
        <v>40255</v>
      </c>
      <c r="B1343">
        <v>1165.829956</v>
      </c>
      <c r="C1343" s="14">
        <f t="shared" si="44"/>
        <v>9.6622148648147554E-2</v>
      </c>
      <c r="E1343" s="6">
        <v>681.60998500000005</v>
      </c>
      <c r="F1343" s="14">
        <f t="shared" si="45"/>
        <v>0.15589810251540981</v>
      </c>
    </row>
    <row r="1344" spans="1:6" x14ac:dyDescent="0.25">
      <c r="A1344" s="31">
        <v>40254</v>
      </c>
      <c r="B1344">
        <v>1166.209961</v>
      </c>
      <c r="C1344" s="14">
        <f t="shared" si="44"/>
        <v>6.2818906913688188E-2</v>
      </c>
      <c r="E1344" s="6">
        <v>683.97997999999995</v>
      </c>
      <c r="F1344" s="14">
        <f t="shared" si="45"/>
        <v>0.12006682972816995</v>
      </c>
    </row>
    <row r="1345" spans="1:6" x14ac:dyDescent="0.25">
      <c r="A1345" s="31">
        <v>40253</v>
      </c>
      <c r="B1345">
        <v>1159.459961</v>
      </c>
      <c r="C1345" s="14">
        <f t="shared" si="44"/>
        <v>5.0882806210049258E-2</v>
      </c>
      <c r="E1345" s="6">
        <v>679.580017</v>
      </c>
      <c r="F1345" s="14">
        <f t="shared" si="45"/>
        <v>0.10671774331180339</v>
      </c>
    </row>
    <row r="1346" spans="1:6" x14ac:dyDescent="0.25">
      <c r="A1346" s="31">
        <v>40252</v>
      </c>
      <c r="B1346">
        <v>1150.51001</v>
      </c>
      <c r="C1346" s="14">
        <f t="shared" si="44"/>
        <v>5.6298783794956009E-2</v>
      </c>
      <c r="E1346" s="6">
        <v>674.40997300000004</v>
      </c>
      <c r="F1346" s="14">
        <f t="shared" si="45"/>
        <v>0.10695112515387772</v>
      </c>
    </row>
    <row r="1347" spans="1:6" x14ac:dyDescent="0.25">
      <c r="A1347" s="31">
        <v>40249</v>
      </c>
      <c r="B1347">
        <v>1149.98999</v>
      </c>
      <c r="C1347" s="14">
        <f t="shared" si="44"/>
        <v>7.0883808425991068E-2</v>
      </c>
      <c r="E1347" s="6">
        <v>676.59002699999996</v>
      </c>
      <c r="F1347" s="14">
        <f t="shared" si="45"/>
        <v>0.1238290673779805</v>
      </c>
    </row>
    <row r="1348" spans="1:6" x14ac:dyDescent="0.25">
      <c r="A1348" s="31">
        <v>40248</v>
      </c>
      <c r="B1348">
        <v>1150.23999</v>
      </c>
      <c r="C1348" s="14">
        <f t="shared" si="44"/>
        <v>6.0588420092515527E-2</v>
      </c>
      <c r="E1348" s="6">
        <v>677.21997099999999</v>
      </c>
      <c r="F1348" s="14">
        <f t="shared" si="45"/>
        <v>0.11397690325833287</v>
      </c>
    </row>
    <row r="1349" spans="1:6" x14ac:dyDescent="0.25">
      <c r="A1349" s="31">
        <v>40247</v>
      </c>
      <c r="B1349">
        <v>1145.6099850000001</v>
      </c>
      <c r="C1349" s="14">
        <f t="shared" si="44"/>
        <v>4.3835977220956668E-2</v>
      </c>
      <c r="E1349" s="6">
        <v>674.92999299999997</v>
      </c>
      <c r="F1349" s="14">
        <f t="shared" si="45"/>
        <v>9.1448603678574658E-2</v>
      </c>
    </row>
    <row r="1350" spans="1:6" x14ac:dyDescent="0.25">
      <c r="A1350" s="31">
        <v>40246</v>
      </c>
      <c r="B1350">
        <v>1140.4499510000001</v>
      </c>
      <c r="C1350" s="14">
        <f t="shared" si="44"/>
        <v>4.4205485460101279E-2</v>
      </c>
      <c r="E1350" s="6">
        <v>669.63000499999998</v>
      </c>
      <c r="F1350" s="14">
        <f t="shared" si="45"/>
        <v>9.3880741202920781E-2</v>
      </c>
    </row>
    <row r="1351" spans="1:6" x14ac:dyDescent="0.25">
      <c r="A1351" s="31">
        <v>40245</v>
      </c>
      <c r="B1351">
        <v>1138.5</v>
      </c>
      <c r="C1351" s="14">
        <f t="shared" si="44"/>
        <v>3.8038594701654604E-2</v>
      </c>
      <c r="E1351" s="6">
        <v>667.10998500000005</v>
      </c>
      <c r="F1351" s="14">
        <f t="shared" si="45"/>
        <v>7.9273917569864238E-2</v>
      </c>
    </row>
    <row r="1352" spans="1:6" x14ac:dyDescent="0.25">
      <c r="A1352" s="31">
        <v>40242</v>
      </c>
      <c r="B1352">
        <v>1138.6999510000001</v>
      </c>
      <c r="C1352" s="14">
        <f t="shared" ref="C1352:C1415" si="46">B1352/B1381-1</f>
        <v>4.2994742956375731E-2</v>
      </c>
      <c r="E1352" s="6">
        <v>666.02002000000005</v>
      </c>
      <c r="F1352" s="14">
        <f t="shared" ref="F1352:F1415" si="47">E1352/E1381-1</f>
        <v>7.9239087043355472E-2</v>
      </c>
    </row>
    <row r="1353" spans="1:6" x14ac:dyDescent="0.25">
      <c r="A1353" s="31">
        <v>40241</v>
      </c>
      <c r="B1353">
        <v>1122.969971</v>
      </c>
      <c r="C1353" s="14">
        <f t="shared" si="46"/>
        <v>5.8129040522516551E-3</v>
      </c>
      <c r="E1353" s="6">
        <v>652.46997099999999</v>
      </c>
      <c r="F1353" s="14">
        <f t="shared" si="47"/>
        <v>3.836970299755782E-2</v>
      </c>
    </row>
    <row r="1354" spans="1:6" x14ac:dyDescent="0.25">
      <c r="A1354" s="31">
        <v>40240</v>
      </c>
      <c r="B1354">
        <v>1118.790039</v>
      </c>
      <c r="C1354" s="14">
        <f t="shared" si="46"/>
        <v>-1.6915046343110252E-2</v>
      </c>
      <c r="E1354" s="6">
        <v>649.26000999999997</v>
      </c>
      <c r="F1354" s="14">
        <f t="shared" si="47"/>
        <v>1.5087358275058582E-2</v>
      </c>
    </row>
    <row r="1355" spans="1:6" x14ac:dyDescent="0.25">
      <c r="A1355" s="31">
        <v>40239</v>
      </c>
      <c r="B1355">
        <v>1118.3100589999999</v>
      </c>
      <c r="C1355" s="14">
        <f t="shared" si="46"/>
        <v>-2.7750903345433731E-2</v>
      </c>
      <c r="E1355" s="6">
        <v>648.30999799999995</v>
      </c>
      <c r="F1355" s="14">
        <f t="shared" si="47"/>
        <v>-1.2940398504862616E-3</v>
      </c>
    </row>
    <row r="1356" spans="1:6" x14ac:dyDescent="0.25">
      <c r="A1356" s="31">
        <v>40238</v>
      </c>
      <c r="B1356">
        <v>1115.709961</v>
      </c>
      <c r="C1356" s="14">
        <f t="shared" si="46"/>
        <v>-1.7886910980589921E-2</v>
      </c>
      <c r="E1356" s="6">
        <v>642.65002400000003</v>
      </c>
      <c r="F1356" s="14">
        <f t="shared" si="47"/>
        <v>7.3515609728913578E-3</v>
      </c>
    </row>
    <row r="1357" spans="1:6" x14ac:dyDescent="0.25">
      <c r="A1357" s="31">
        <v>40235</v>
      </c>
      <c r="B1357">
        <v>1104.48999</v>
      </c>
      <c r="C1357" s="14">
        <f t="shared" si="46"/>
        <v>-3.8286028675927009E-2</v>
      </c>
      <c r="E1357" s="6">
        <v>628.55999799999995</v>
      </c>
      <c r="F1357" s="14">
        <f t="shared" si="47"/>
        <v>-2.7644130367570963E-2</v>
      </c>
    </row>
    <row r="1358" spans="1:6" x14ac:dyDescent="0.25">
      <c r="A1358" s="31">
        <v>40234</v>
      </c>
      <c r="B1358">
        <v>1102.9399410000001</v>
      </c>
      <c r="C1358" s="14">
        <f t="shared" si="46"/>
        <v>-3.7305452644285864E-2</v>
      </c>
      <c r="E1358" s="6">
        <v>630.46002199999998</v>
      </c>
      <c r="F1358" s="14">
        <f t="shared" si="47"/>
        <v>-2.0355485177312005E-2</v>
      </c>
    </row>
    <row r="1359" spans="1:6" x14ac:dyDescent="0.25">
      <c r="A1359" s="31">
        <v>40233</v>
      </c>
      <c r="B1359">
        <v>1105.23999</v>
      </c>
      <c r="C1359" s="14">
        <f t="shared" si="46"/>
        <v>-2.726583037678354E-2</v>
      </c>
      <c r="E1359" s="6">
        <v>630.42999299999997</v>
      </c>
      <c r="F1359" s="14">
        <f t="shared" si="47"/>
        <v>-7.9779811172305815E-3</v>
      </c>
    </row>
    <row r="1360" spans="1:6" x14ac:dyDescent="0.25">
      <c r="A1360" s="31">
        <v>40232</v>
      </c>
      <c r="B1360">
        <v>1094.599976</v>
      </c>
      <c r="C1360" s="14">
        <f t="shared" si="46"/>
        <v>-4.5667757862696168E-2</v>
      </c>
      <c r="E1360" s="6">
        <v>625.07000700000003</v>
      </c>
      <c r="F1360" s="14">
        <f t="shared" si="47"/>
        <v>-2.9379312246763378E-2</v>
      </c>
    </row>
    <row r="1361" spans="1:6" x14ac:dyDescent="0.25">
      <c r="A1361" s="31">
        <v>40231</v>
      </c>
      <c r="B1361">
        <v>1108.01001</v>
      </c>
      <c r="C1361" s="14">
        <f t="shared" si="46"/>
        <v>-3.228874796570691E-2</v>
      </c>
      <c r="E1361" s="6">
        <v>632.25</v>
      </c>
      <c r="F1361" s="14">
        <f t="shared" si="47"/>
        <v>-1.909829657160933E-2</v>
      </c>
    </row>
    <row r="1362" spans="1:6" x14ac:dyDescent="0.25">
      <c r="A1362" s="31">
        <v>40228</v>
      </c>
      <c r="B1362">
        <v>1109.170044</v>
      </c>
      <c r="C1362" s="14">
        <f t="shared" si="46"/>
        <v>-2.8484000631131212E-2</v>
      </c>
      <c r="E1362" s="6">
        <v>631.61999500000002</v>
      </c>
      <c r="F1362" s="14">
        <f t="shared" si="47"/>
        <v>-1.6122212046581819E-2</v>
      </c>
    </row>
    <row r="1363" spans="1:6" x14ac:dyDescent="0.25">
      <c r="A1363" s="31">
        <v>40227</v>
      </c>
      <c r="B1363">
        <v>1106.75</v>
      </c>
      <c r="C1363" s="14">
        <f t="shared" si="46"/>
        <v>-2.6724954358412933E-2</v>
      </c>
      <c r="E1363" s="6">
        <v>629.32000700000003</v>
      </c>
      <c r="F1363" s="14">
        <f t="shared" si="47"/>
        <v>-1.3527713516211959E-2</v>
      </c>
    </row>
    <row r="1364" spans="1:6" x14ac:dyDescent="0.25">
      <c r="A1364" s="31">
        <v>40226</v>
      </c>
      <c r="B1364">
        <v>1099.51001</v>
      </c>
      <c r="C1364" s="14">
        <f t="shared" si="46"/>
        <v>-3.2564327375420921E-2</v>
      </c>
      <c r="E1364" s="6">
        <v>624.830017</v>
      </c>
      <c r="F1364" s="14">
        <f t="shared" si="47"/>
        <v>-2.1394185052141634E-2</v>
      </c>
    </row>
    <row r="1365" spans="1:6" x14ac:dyDescent="0.25">
      <c r="A1365" s="31">
        <v>40225</v>
      </c>
      <c r="B1365">
        <v>1094.869995</v>
      </c>
      <c r="C1365" s="14">
        <f t="shared" si="46"/>
        <v>-3.3645482604837462E-2</v>
      </c>
      <c r="E1365" s="6">
        <v>620.84002699999996</v>
      </c>
      <c r="F1365" s="14">
        <f t="shared" si="47"/>
        <v>-3.0088970039267804E-2</v>
      </c>
    </row>
    <row r="1366" spans="1:6" x14ac:dyDescent="0.25">
      <c r="A1366" s="31">
        <v>40221</v>
      </c>
      <c r="B1366">
        <v>1075.51001</v>
      </c>
      <c r="C1366" s="14">
        <f t="shared" si="46"/>
        <v>-3.5503512556796957E-2</v>
      </c>
      <c r="E1366" s="6">
        <v>610.71997099999999</v>
      </c>
      <c r="F1366" s="14">
        <f t="shared" si="47"/>
        <v>-2.3457432399204503E-2</v>
      </c>
    </row>
    <row r="1367" spans="1:6" x14ac:dyDescent="0.25">
      <c r="A1367" s="31">
        <v>40220</v>
      </c>
      <c r="B1367">
        <v>1078.469971</v>
      </c>
      <c r="C1367" s="14">
        <f t="shared" si="46"/>
        <v>-4.2568554470786668E-2</v>
      </c>
      <c r="E1367" s="6">
        <v>605.46002199999998</v>
      </c>
      <c r="F1367" s="14">
        <f t="shared" si="47"/>
        <v>-4.4126161872099279E-2</v>
      </c>
    </row>
    <row r="1368" spans="1:6" x14ac:dyDescent="0.25">
      <c r="A1368" s="31">
        <v>40219</v>
      </c>
      <c r="B1368">
        <v>1068.130005</v>
      </c>
      <c r="C1368" s="14">
        <f t="shared" si="46"/>
        <v>-5.1562731776393145E-2</v>
      </c>
      <c r="E1368" s="6">
        <v>595.82000700000003</v>
      </c>
      <c r="F1368" s="14">
        <f t="shared" si="47"/>
        <v>-5.9003737346451368E-2</v>
      </c>
    </row>
    <row r="1369" spans="1:6" x14ac:dyDescent="0.25">
      <c r="A1369" s="31">
        <v>40218</v>
      </c>
      <c r="B1369">
        <v>1070.5200199999999</v>
      </c>
      <c r="C1369" s="14">
        <f t="shared" si="46"/>
        <v>-5.0772320423844053E-2</v>
      </c>
      <c r="E1369" s="6">
        <v>595.169983</v>
      </c>
      <c r="F1369" s="14">
        <f t="shared" si="47"/>
        <v>-6.087576646942805E-2</v>
      </c>
    </row>
    <row r="1370" spans="1:6" x14ac:dyDescent="0.25">
      <c r="A1370" s="31">
        <v>40217</v>
      </c>
      <c r="B1370">
        <v>1056.73999</v>
      </c>
      <c r="C1370" s="14">
        <f t="shared" si="46"/>
        <v>-6.1909657728670853E-2</v>
      </c>
      <c r="E1370" s="6">
        <v>586.48999000000003</v>
      </c>
      <c r="F1370" s="14">
        <f t="shared" si="47"/>
        <v>-7.5039059527696628E-2</v>
      </c>
    </row>
    <row r="1371" spans="1:6" x14ac:dyDescent="0.25">
      <c r="A1371" s="31">
        <v>40214</v>
      </c>
      <c r="B1371">
        <v>1066.1899410000001</v>
      </c>
      <c r="C1371" s="14">
        <f t="shared" si="46"/>
        <v>-4.8545879090978739E-2</v>
      </c>
      <c r="E1371" s="6">
        <v>592.97997999999995</v>
      </c>
      <c r="F1371" s="14">
        <f t="shared" si="47"/>
        <v>-6.0223780792537984E-2</v>
      </c>
    </row>
    <row r="1372" spans="1:6" x14ac:dyDescent="0.25">
      <c r="A1372" s="31">
        <v>40213</v>
      </c>
      <c r="B1372">
        <v>1063.1099850000001</v>
      </c>
      <c r="C1372" s="14">
        <f t="shared" si="46"/>
        <v>-4.9113641990060186E-2</v>
      </c>
      <c r="E1372" s="6">
        <v>589.67999299999997</v>
      </c>
      <c r="F1372" s="14">
        <f t="shared" si="47"/>
        <v>-5.439381703888968E-2</v>
      </c>
    </row>
    <row r="1373" spans="1:6" x14ac:dyDescent="0.25">
      <c r="A1373" s="31">
        <v>40212</v>
      </c>
      <c r="B1373">
        <v>1097.280029</v>
      </c>
      <c r="C1373" s="14">
        <f t="shared" si="46"/>
        <v>-1.505320161787449E-2</v>
      </c>
      <c r="E1373" s="6">
        <v>610.65997300000004</v>
      </c>
      <c r="F1373" s="14">
        <f t="shared" si="47"/>
        <v>-1.2835440200534287E-2</v>
      </c>
    </row>
    <row r="1374" spans="1:6" x14ac:dyDescent="0.25">
      <c r="A1374" s="31">
        <v>40211</v>
      </c>
      <c r="B1374">
        <v>1103.3199460000001</v>
      </c>
      <c r="C1374" s="14">
        <f t="shared" si="46"/>
        <v>7.7097338009957106E-4</v>
      </c>
      <c r="E1374" s="6">
        <v>614.04998799999998</v>
      </c>
      <c r="F1374" s="14">
        <f t="shared" si="47"/>
        <v>5.6995610005454722E-3</v>
      </c>
    </row>
    <row r="1375" spans="1:6" x14ac:dyDescent="0.25">
      <c r="A1375" s="31">
        <v>40210</v>
      </c>
      <c r="B1375">
        <v>1089.1899410000001</v>
      </c>
      <c r="C1375" s="14">
        <f t="shared" si="46"/>
        <v>-6.2860514529835543E-3</v>
      </c>
      <c r="E1375" s="6">
        <v>609.25</v>
      </c>
      <c r="F1375" s="14">
        <f t="shared" si="47"/>
        <v>8.2747207281754775E-3</v>
      </c>
    </row>
    <row r="1376" spans="1:6" x14ac:dyDescent="0.25">
      <c r="A1376" s="31">
        <v>40207</v>
      </c>
      <c r="B1376">
        <v>1073.869995</v>
      </c>
      <c r="C1376" s="14">
        <f t="shared" si="46"/>
        <v>-3.1834379704775984E-2</v>
      </c>
      <c r="E1376" s="6">
        <v>602.03997800000002</v>
      </c>
      <c r="F1376" s="14">
        <f t="shared" si="47"/>
        <v>-1.5003098231265555E-2</v>
      </c>
    </row>
    <row r="1377" spans="1:6" x14ac:dyDescent="0.25">
      <c r="A1377" s="31">
        <v>40206</v>
      </c>
      <c r="B1377">
        <v>1084.530029</v>
      </c>
      <c r="C1377" s="14">
        <f t="shared" si="46"/>
        <v>-2.1120489434795942E-2</v>
      </c>
      <c r="E1377" s="6">
        <v>607.92999299999997</v>
      </c>
      <c r="F1377" s="14">
        <f t="shared" si="47"/>
        <v>2.6718922751460816E-3</v>
      </c>
    </row>
    <row r="1378" spans="1:6" x14ac:dyDescent="0.25">
      <c r="A1378" s="31">
        <v>40205</v>
      </c>
      <c r="B1378">
        <v>1097.5</v>
      </c>
      <c r="C1378" s="14">
        <f t="shared" si="46"/>
        <v>-1.4908747990441951E-2</v>
      </c>
      <c r="E1378" s="6">
        <v>618.38000499999998</v>
      </c>
      <c r="F1378" s="14">
        <f t="shared" si="47"/>
        <v>1.4086861558751274E-2</v>
      </c>
    </row>
    <row r="1379" spans="1:6" x14ac:dyDescent="0.25">
      <c r="A1379" s="31">
        <v>40204</v>
      </c>
      <c r="B1379">
        <v>1092.170044</v>
      </c>
      <c r="C1379" s="14">
        <f t="shared" si="46"/>
        <v>-1.2870445460909541E-2</v>
      </c>
      <c r="E1379" s="6">
        <v>612.15997300000004</v>
      </c>
      <c r="F1379" s="14">
        <f t="shared" si="47"/>
        <v>1.9637853487331602E-2</v>
      </c>
    </row>
    <row r="1380" spans="1:6" x14ac:dyDescent="0.25">
      <c r="A1380" s="31">
        <v>40203</v>
      </c>
      <c r="B1380">
        <v>1096.780029</v>
      </c>
      <c r="C1380" s="14">
        <f t="shared" si="46"/>
        <v>-5.0527936873652202E-3</v>
      </c>
      <c r="E1380" s="6">
        <v>618.10998500000005</v>
      </c>
      <c r="F1380" s="14">
        <f t="shared" si="47"/>
        <v>3.8177264619425832E-2</v>
      </c>
    </row>
    <row r="1381" spans="1:6" x14ac:dyDescent="0.25">
      <c r="A1381" s="31">
        <v>40200</v>
      </c>
      <c r="B1381">
        <v>1091.76001</v>
      </c>
      <c r="C1381" s="14">
        <f t="shared" si="46"/>
        <v>-3.8231134516470977E-3</v>
      </c>
      <c r="E1381" s="6">
        <v>617.11999500000002</v>
      </c>
      <c r="F1381" s="14">
        <f t="shared" si="47"/>
        <v>3.192141710997598E-2</v>
      </c>
    </row>
    <row r="1382" spans="1:6" x14ac:dyDescent="0.25">
      <c r="A1382" s="31">
        <v>40199</v>
      </c>
      <c r="B1382">
        <v>1116.4799800000001</v>
      </c>
      <c r="C1382" s="14">
        <f t="shared" si="46"/>
        <v>2.2473799225190216E-2</v>
      </c>
      <c r="E1382" s="6">
        <v>628.35998500000005</v>
      </c>
      <c r="F1382" s="14">
        <f t="shared" si="47"/>
        <v>5.1296590905874018E-2</v>
      </c>
    </row>
    <row r="1383" spans="1:6" x14ac:dyDescent="0.25">
      <c r="A1383" s="31">
        <v>40198</v>
      </c>
      <c r="B1383">
        <v>1138.040039</v>
      </c>
      <c r="C1383" s="14">
        <f t="shared" si="46"/>
        <v>3.1534139134375749E-2</v>
      </c>
      <c r="E1383" s="6">
        <v>639.60998500000005</v>
      </c>
      <c r="F1383" s="14">
        <f t="shared" si="47"/>
        <v>5.9728920272148489E-2</v>
      </c>
    </row>
    <row r="1384" spans="1:6" x14ac:dyDescent="0.25">
      <c r="A1384" s="31">
        <v>40197</v>
      </c>
      <c r="B1384">
        <v>1150.2299800000001</v>
      </c>
      <c r="C1384" s="14">
        <f t="shared" si="46"/>
        <v>4.0009765818726617E-2</v>
      </c>
      <c r="E1384" s="6">
        <v>649.15002400000003</v>
      </c>
      <c r="F1384" s="14">
        <f t="shared" si="47"/>
        <v>7.6909118751141481E-2</v>
      </c>
    </row>
    <row r="1385" spans="1:6" x14ac:dyDescent="0.25">
      <c r="A1385" s="31">
        <v>40193</v>
      </c>
      <c r="B1385">
        <v>1136.030029</v>
      </c>
      <c r="C1385" s="14">
        <f t="shared" si="46"/>
        <v>3.2829645388297024E-2</v>
      </c>
      <c r="E1385" s="6">
        <v>637.96002199999998</v>
      </c>
      <c r="F1385" s="14">
        <f t="shared" si="47"/>
        <v>8.3528636464671902E-2</v>
      </c>
    </row>
    <row r="1386" spans="1:6" x14ac:dyDescent="0.25">
      <c r="A1386" s="31">
        <v>40192</v>
      </c>
      <c r="B1386">
        <v>1148.459961</v>
      </c>
      <c r="C1386" s="14">
        <f t="shared" si="46"/>
        <v>3.5357516275625889E-2</v>
      </c>
      <c r="E1386" s="6">
        <v>646.42999299999997</v>
      </c>
      <c r="F1386" s="14">
        <f t="shared" si="47"/>
        <v>8.4450273817447963E-2</v>
      </c>
    </row>
    <row r="1387" spans="1:6" x14ac:dyDescent="0.25">
      <c r="A1387" s="31">
        <v>40191</v>
      </c>
      <c r="B1387">
        <v>1145.6800539999999</v>
      </c>
      <c r="C1387" s="14">
        <f t="shared" si="46"/>
        <v>3.3205336560142795E-2</v>
      </c>
      <c r="E1387" s="6">
        <v>643.55999799999995</v>
      </c>
      <c r="F1387" s="14">
        <f t="shared" si="47"/>
        <v>9.226066682429046E-2</v>
      </c>
    </row>
    <row r="1388" spans="1:6" x14ac:dyDescent="0.25">
      <c r="A1388" s="31">
        <v>40190</v>
      </c>
      <c r="B1388">
        <v>1136.219971</v>
      </c>
      <c r="C1388" s="14">
        <f t="shared" si="46"/>
        <v>3.7047147134310121E-2</v>
      </c>
      <c r="E1388" s="6">
        <v>635.5</v>
      </c>
      <c r="F1388" s="14">
        <f t="shared" si="47"/>
        <v>9.6199992969140613E-2</v>
      </c>
    </row>
    <row r="1389" spans="1:6" x14ac:dyDescent="0.25">
      <c r="A1389" s="31">
        <v>40189</v>
      </c>
      <c r="B1389">
        <v>1146.9799800000001</v>
      </c>
      <c r="C1389" s="14">
        <f t="shared" si="46"/>
        <v>5.0838752996717806E-2</v>
      </c>
      <c r="E1389" s="6">
        <v>643.98999000000003</v>
      </c>
      <c r="F1389" s="14">
        <f t="shared" si="47"/>
        <v>0.11569440143920451</v>
      </c>
    </row>
    <row r="1390" spans="1:6" x14ac:dyDescent="0.25">
      <c r="A1390" s="31">
        <v>40186</v>
      </c>
      <c r="B1390">
        <v>1144.9799800000001</v>
      </c>
      <c r="C1390" s="14">
        <f t="shared" si="46"/>
        <v>3.092836934474863E-2</v>
      </c>
      <c r="E1390" s="6">
        <v>644.55999799999995</v>
      </c>
      <c r="F1390" s="14">
        <f t="shared" si="47"/>
        <v>8.8434448104714791E-2</v>
      </c>
    </row>
    <row r="1391" spans="1:6" x14ac:dyDescent="0.25">
      <c r="A1391" s="31">
        <v>40185</v>
      </c>
      <c r="B1391">
        <v>1141.6899410000001</v>
      </c>
      <c r="C1391" s="14">
        <f t="shared" si="46"/>
        <v>3.2596134597470128E-2</v>
      </c>
      <c r="E1391" s="6">
        <v>641.96997099999999</v>
      </c>
      <c r="F1391" s="14">
        <f t="shared" si="47"/>
        <v>8.334731611444135E-2</v>
      </c>
    </row>
    <row r="1392" spans="1:6" x14ac:dyDescent="0.25">
      <c r="A1392" s="31">
        <v>40184</v>
      </c>
      <c r="B1392">
        <v>1137.1400149999999</v>
      </c>
      <c r="C1392" s="14">
        <f t="shared" si="46"/>
        <v>2.79324787381805E-2</v>
      </c>
      <c r="E1392" s="6">
        <v>637.95001200000002</v>
      </c>
      <c r="F1392" s="14">
        <f t="shared" si="47"/>
        <v>7.2527385459314475E-2</v>
      </c>
    </row>
    <row r="1393" spans="1:6" x14ac:dyDescent="0.25">
      <c r="A1393" s="31">
        <v>40183</v>
      </c>
      <c r="B1393">
        <v>1136.5200199999999</v>
      </c>
      <c r="C1393" s="14">
        <f t="shared" si="46"/>
        <v>4.136049294764188E-2</v>
      </c>
      <c r="E1393" s="6">
        <v>638.48999000000003</v>
      </c>
      <c r="F1393" s="14">
        <f t="shared" si="47"/>
        <v>9.2033244927537838E-2</v>
      </c>
    </row>
    <row r="1394" spans="1:6" x14ac:dyDescent="0.25">
      <c r="A1394" s="31">
        <v>40182</v>
      </c>
      <c r="B1394">
        <v>1132.98999</v>
      </c>
      <c r="C1394" s="14">
        <f t="shared" si="46"/>
        <v>3.4788533350146311E-2</v>
      </c>
      <c r="E1394" s="6">
        <v>640.09997599999997</v>
      </c>
      <c r="F1394" s="14">
        <f t="shared" si="47"/>
        <v>9.2917606287432175E-2</v>
      </c>
    </row>
    <row r="1395" spans="1:6" x14ac:dyDescent="0.25">
      <c r="A1395" s="31">
        <v>40178</v>
      </c>
      <c r="B1395">
        <v>1115.099976</v>
      </c>
      <c r="C1395" s="14">
        <f t="shared" si="46"/>
        <v>4.7755692611255451E-3</v>
      </c>
      <c r="E1395" s="6">
        <v>625.39001499999995</v>
      </c>
      <c r="F1395" s="14">
        <f t="shared" si="47"/>
        <v>4.2056135950433449E-2</v>
      </c>
    </row>
    <row r="1396" spans="1:6" x14ac:dyDescent="0.25">
      <c r="A1396" s="31">
        <v>40177</v>
      </c>
      <c r="B1396">
        <v>1126.420044</v>
      </c>
      <c r="C1396" s="14">
        <f t="shared" si="46"/>
        <v>1.4500413198917705E-2</v>
      </c>
      <c r="E1396" s="6">
        <v>633.40997300000004</v>
      </c>
      <c r="F1396" s="14">
        <f t="shared" si="47"/>
        <v>5.1582070935491942E-2</v>
      </c>
    </row>
    <row r="1397" spans="1:6" x14ac:dyDescent="0.25">
      <c r="A1397" s="31">
        <v>40176</v>
      </c>
      <c r="B1397">
        <v>1126.1999510000001</v>
      </c>
      <c r="C1397" s="14">
        <f t="shared" si="46"/>
        <v>1.5234743760477398E-2</v>
      </c>
      <c r="E1397" s="6">
        <v>633.17999299999997</v>
      </c>
      <c r="F1397" s="14">
        <f t="shared" si="47"/>
        <v>5.0276176043559717E-2</v>
      </c>
    </row>
    <row r="1398" spans="1:6" x14ac:dyDescent="0.25">
      <c r="A1398" s="31">
        <v>40175</v>
      </c>
      <c r="B1398">
        <v>1127.780029</v>
      </c>
      <c r="C1398" s="14">
        <f t="shared" si="46"/>
        <v>3.1367788736287538E-2</v>
      </c>
      <c r="E1398" s="6">
        <v>633.75</v>
      </c>
      <c r="F1398" s="14">
        <f t="shared" si="47"/>
        <v>8.0968084621555469E-2</v>
      </c>
    </row>
    <row r="1399" spans="1:6" x14ac:dyDescent="0.25">
      <c r="A1399" s="31">
        <v>40171</v>
      </c>
      <c r="B1399">
        <v>1126.4799800000001</v>
      </c>
      <c r="C1399" s="14">
        <f t="shared" si="46"/>
        <v>3.6091378500527682E-2</v>
      </c>
      <c r="E1399" s="6">
        <v>634.07000700000003</v>
      </c>
      <c r="F1399" s="14">
        <f t="shared" si="47"/>
        <v>9.2621311262149897E-2</v>
      </c>
    </row>
    <row r="1400" spans="1:6" x14ac:dyDescent="0.25">
      <c r="A1400" s="31">
        <v>40170</v>
      </c>
      <c r="B1400">
        <v>1120.589966</v>
      </c>
      <c r="C1400" s="14">
        <f t="shared" si="46"/>
        <v>2.0099913336247166E-2</v>
      </c>
      <c r="E1400" s="6">
        <v>630.97997999999995</v>
      </c>
      <c r="F1400" s="14">
        <f t="shared" si="47"/>
        <v>6.4567759240622413E-2</v>
      </c>
    </row>
    <row r="1401" spans="1:6" x14ac:dyDescent="0.25">
      <c r="A1401" s="31">
        <v>40169</v>
      </c>
      <c r="B1401">
        <v>1118.0200199999999</v>
      </c>
      <c r="C1401" s="14">
        <f t="shared" si="46"/>
        <v>2.288177580368167E-2</v>
      </c>
      <c r="E1401" s="6">
        <v>623.59997599999997</v>
      </c>
      <c r="F1401" s="14">
        <f t="shared" si="47"/>
        <v>6.2405245259131048E-2</v>
      </c>
    </row>
    <row r="1402" spans="1:6" x14ac:dyDescent="0.25">
      <c r="A1402" s="31">
        <v>40168</v>
      </c>
      <c r="B1402">
        <v>1114.0500489999999</v>
      </c>
      <c r="C1402" s="14">
        <f t="shared" si="46"/>
        <v>1.9184409049762152E-2</v>
      </c>
      <c r="E1402" s="6">
        <v>618.59997599999997</v>
      </c>
      <c r="F1402" s="14">
        <f t="shared" si="47"/>
        <v>4.4385504362193906E-2</v>
      </c>
    </row>
    <row r="1403" spans="1:6" x14ac:dyDescent="0.25">
      <c r="A1403" s="31">
        <v>40165</v>
      </c>
      <c r="B1403">
        <v>1102.469971</v>
      </c>
      <c r="C1403" s="14">
        <f t="shared" si="46"/>
        <v>3.1020219283652173E-2</v>
      </c>
      <c r="E1403" s="6">
        <v>610.57000700000003</v>
      </c>
      <c r="F1403" s="14">
        <f t="shared" si="47"/>
        <v>5.207208107130179E-2</v>
      </c>
    </row>
    <row r="1404" spans="1:6" x14ac:dyDescent="0.25">
      <c r="A1404" s="31">
        <v>40164</v>
      </c>
      <c r="B1404">
        <v>1096.079956</v>
      </c>
      <c r="C1404" s="14">
        <f t="shared" si="46"/>
        <v>2.7610278036384273E-2</v>
      </c>
      <c r="E1404" s="6">
        <v>604.25</v>
      </c>
      <c r="F1404" s="14">
        <f t="shared" si="47"/>
        <v>3.9748731043672825E-2</v>
      </c>
    </row>
    <row r="1405" spans="1:6" x14ac:dyDescent="0.25">
      <c r="A1405" s="31">
        <v>40163</v>
      </c>
      <c r="B1405">
        <v>1109.1800539999999</v>
      </c>
      <c r="C1405" s="14">
        <f t="shared" si="46"/>
        <v>5.9894939321547991E-2</v>
      </c>
      <c r="E1405" s="6">
        <v>611.21002199999998</v>
      </c>
      <c r="F1405" s="14">
        <f t="shared" si="47"/>
        <v>8.5399253137868003E-2</v>
      </c>
    </row>
    <row r="1406" spans="1:6" x14ac:dyDescent="0.25">
      <c r="A1406" s="31">
        <v>40162</v>
      </c>
      <c r="B1406">
        <v>1107.9300539999999</v>
      </c>
      <c r="C1406" s="14">
        <f t="shared" si="46"/>
        <v>5.9804304499338601E-2</v>
      </c>
      <c r="E1406" s="6">
        <v>606.30999799999995</v>
      </c>
      <c r="F1406" s="14">
        <f t="shared" si="47"/>
        <v>6.2546008399162245E-2</v>
      </c>
    </row>
    <row r="1407" spans="1:6" x14ac:dyDescent="0.25">
      <c r="A1407" s="31">
        <v>40161</v>
      </c>
      <c r="B1407">
        <v>1114.1099850000001</v>
      </c>
      <c r="C1407" s="14">
        <f t="shared" si="46"/>
        <v>6.8301223207362316E-2</v>
      </c>
      <c r="E1407" s="6">
        <v>609.78997800000002</v>
      </c>
      <c r="F1407" s="14">
        <f t="shared" si="47"/>
        <v>8.4263783744077392E-2</v>
      </c>
    </row>
    <row r="1408" spans="1:6" x14ac:dyDescent="0.25">
      <c r="A1408" s="31">
        <v>40158</v>
      </c>
      <c r="B1408">
        <v>1106.410034</v>
      </c>
      <c r="C1408" s="14">
        <f t="shared" si="46"/>
        <v>6.7767587988966982E-2</v>
      </c>
      <c r="E1408" s="6">
        <v>600.36999500000002</v>
      </c>
      <c r="F1408" s="14">
        <f t="shared" si="47"/>
        <v>6.6812327707151065E-2</v>
      </c>
    </row>
    <row r="1409" spans="1:6" x14ac:dyDescent="0.25">
      <c r="A1409" s="31">
        <v>40157</v>
      </c>
      <c r="B1409">
        <v>1102.349976</v>
      </c>
      <c r="C1409" s="14">
        <f t="shared" si="46"/>
        <v>3.3992731997533943E-2</v>
      </c>
      <c r="E1409" s="6">
        <v>595.38000499999998</v>
      </c>
      <c r="F1409" s="14">
        <f t="shared" si="47"/>
        <v>2.612808031042424E-2</v>
      </c>
    </row>
    <row r="1410" spans="1:6" x14ac:dyDescent="0.25">
      <c r="A1410" s="31">
        <v>40156</v>
      </c>
      <c r="B1410">
        <v>1095.9499510000001</v>
      </c>
      <c r="C1410" s="14">
        <f t="shared" si="46"/>
        <v>5.1139853777755206E-2</v>
      </c>
      <c r="E1410" s="6">
        <v>598.03002900000001</v>
      </c>
      <c r="F1410" s="14">
        <f t="shared" si="47"/>
        <v>5.5918576239103457E-2</v>
      </c>
    </row>
    <row r="1411" spans="1:6" x14ac:dyDescent="0.25">
      <c r="A1411" s="31">
        <v>40155</v>
      </c>
      <c r="B1411">
        <v>1091.9399410000001</v>
      </c>
      <c r="C1411" s="14">
        <f t="shared" si="46"/>
        <v>2.6828698326914591E-2</v>
      </c>
      <c r="E1411" s="6">
        <v>597.70001200000002</v>
      </c>
      <c r="F1411" s="14">
        <f t="shared" si="47"/>
        <v>1.8245663780399379E-2</v>
      </c>
    </row>
    <row r="1412" spans="1:6" x14ac:dyDescent="0.25">
      <c r="A1412" s="31">
        <v>40154</v>
      </c>
      <c r="B1412">
        <v>1103.25</v>
      </c>
      <c r="C1412" s="14">
        <f t="shared" si="46"/>
        <v>3.4022260337495336E-2</v>
      </c>
      <c r="E1412" s="6">
        <v>603.55999799999995</v>
      </c>
      <c r="F1412" s="14">
        <f t="shared" si="47"/>
        <v>1.6641970617999213E-2</v>
      </c>
    </row>
    <row r="1413" spans="1:6" x14ac:dyDescent="0.25">
      <c r="A1413" s="31">
        <v>40151</v>
      </c>
      <c r="B1413">
        <v>1105.9799800000001</v>
      </c>
      <c r="C1413" s="14">
        <f t="shared" si="46"/>
        <v>2.4434980165283005E-2</v>
      </c>
      <c r="E1413" s="6">
        <v>602.78997800000002</v>
      </c>
      <c r="F1413" s="14">
        <f t="shared" si="47"/>
        <v>3.2120511403335161E-3</v>
      </c>
    </row>
    <row r="1414" spans="1:6" x14ac:dyDescent="0.25">
      <c r="A1414" s="31">
        <v>40150</v>
      </c>
      <c r="B1414">
        <v>1099.920044</v>
      </c>
      <c r="C1414" s="14">
        <f t="shared" si="46"/>
        <v>6.4140778123735753E-3</v>
      </c>
      <c r="E1414" s="6">
        <v>588.78002900000001</v>
      </c>
      <c r="F1414" s="14">
        <f t="shared" si="47"/>
        <v>-4.0105604681391571E-2</v>
      </c>
    </row>
    <row r="1415" spans="1:6" x14ac:dyDescent="0.25">
      <c r="A1415" s="31">
        <v>40149</v>
      </c>
      <c r="B1415">
        <v>1109.23999</v>
      </c>
      <c r="C1415" s="14">
        <f t="shared" si="46"/>
        <v>2.5744373388325359E-2</v>
      </c>
      <c r="E1415" s="6">
        <v>596.09002699999996</v>
      </c>
      <c r="F1415" s="14">
        <f t="shared" si="47"/>
        <v>-1.4906311618705259E-2</v>
      </c>
    </row>
    <row r="1416" spans="1:6" x14ac:dyDescent="0.25">
      <c r="A1416" s="31">
        <v>40148</v>
      </c>
      <c r="B1416">
        <v>1108.8599850000001</v>
      </c>
      <c r="C1416" s="14">
        <f t="shared" ref="C1416:C1479" si="48">B1416/B1445-1</f>
        <v>1.6314341133809362E-2</v>
      </c>
      <c r="E1416" s="6">
        <v>589.20001200000002</v>
      </c>
      <c r="F1416" s="14">
        <f t="shared" ref="F1416:F1479" si="49">E1416/E1445-1</f>
        <v>-3.9467830758597722E-2</v>
      </c>
    </row>
    <row r="1417" spans="1:6" x14ac:dyDescent="0.25">
      <c r="A1417" s="31">
        <v>40147</v>
      </c>
      <c r="B1417">
        <v>1095.630005</v>
      </c>
      <c r="C1417" s="14">
        <f t="shared" si="48"/>
        <v>-2.0766993008464185E-3</v>
      </c>
      <c r="E1417" s="6">
        <v>579.72997999999995</v>
      </c>
      <c r="F1417" s="14">
        <f t="shared" si="49"/>
        <v>-6.846746979364704E-2</v>
      </c>
    </row>
    <row r="1418" spans="1:6" x14ac:dyDescent="0.25">
      <c r="A1418" s="31">
        <v>40144</v>
      </c>
      <c r="B1418">
        <v>1091.48999</v>
      </c>
      <c r="C1418" s="14">
        <f t="shared" si="48"/>
        <v>3.5028094759932404E-3</v>
      </c>
      <c r="E1418" s="6">
        <v>577.21002199999998</v>
      </c>
      <c r="F1418" s="14">
        <f t="shared" si="49"/>
        <v>-6.3244460129688096E-2</v>
      </c>
    </row>
    <row r="1419" spans="1:6" x14ac:dyDescent="0.25">
      <c r="A1419" s="31">
        <v>40142</v>
      </c>
      <c r="B1419">
        <v>1110.630005</v>
      </c>
      <c r="C1419" s="14">
        <f t="shared" si="48"/>
        <v>1.2830985302192177E-2</v>
      </c>
      <c r="E1419" s="6">
        <v>592.19000200000005</v>
      </c>
      <c r="F1419" s="14">
        <f t="shared" si="49"/>
        <v>-4.9972765506361316E-2</v>
      </c>
    </row>
    <row r="1420" spans="1:6" x14ac:dyDescent="0.25">
      <c r="A1420" s="31">
        <v>40141</v>
      </c>
      <c r="B1420">
        <v>1105.650024</v>
      </c>
      <c r="C1420" s="14">
        <f t="shared" si="48"/>
        <v>1.2481459817925478E-2</v>
      </c>
      <c r="E1420" s="6">
        <v>592.580017</v>
      </c>
      <c r="F1420" s="14">
        <f t="shared" si="49"/>
        <v>-5.0261218866361479E-2</v>
      </c>
    </row>
    <row r="1421" spans="1:6" x14ac:dyDescent="0.25">
      <c r="A1421" s="31">
        <v>40140</v>
      </c>
      <c r="B1421">
        <v>1106.23999</v>
      </c>
      <c r="C1421" s="14">
        <f t="shared" si="48"/>
        <v>3.0796085331552536E-2</v>
      </c>
      <c r="E1421" s="6">
        <v>594.80999799999995</v>
      </c>
      <c r="F1421" s="14">
        <f t="shared" si="49"/>
        <v>-2.7611596646494818E-2</v>
      </c>
    </row>
    <row r="1422" spans="1:6" x14ac:dyDescent="0.25">
      <c r="A1422" s="31">
        <v>40137</v>
      </c>
      <c r="B1422">
        <v>1091.380005</v>
      </c>
      <c r="C1422" s="14">
        <f t="shared" si="48"/>
        <v>1.4114668258174978E-2</v>
      </c>
      <c r="E1422" s="6">
        <v>584.67999299999997</v>
      </c>
      <c r="F1422" s="14">
        <f t="shared" si="49"/>
        <v>-4.7457690645175798E-2</v>
      </c>
    </row>
    <row r="1423" spans="1:6" x14ac:dyDescent="0.25">
      <c r="A1423" s="31">
        <v>40136</v>
      </c>
      <c r="B1423">
        <v>1094.900024</v>
      </c>
      <c r="C1423" s="14">
        <f t="shared" si="48"/>
        <v>2.1848112645457274E-2</v>
      </c>
      <c r="E1423" s="6">
        <v>585.67999299999997</v>
      </c>
      <c r="F1423" s="14">
        <f t="shared" si="49"/>
        <v>-4.7550885982510116E-2</v>
      </c>
    </row>
    <row r="1424" spans="1:6" x14ac:dyDescent="0.25">
      <c r="A1424" s="31">
        <v>40135</v>
      </c>
      <c r="B1424">
        <v>1109.8000489999999</v>
      </c>
      <c r="C1424" s="14">
        <f t="shared" si="48"/>
        <v>4.1596341397235781E-2</v>
      </c>
      <c r="E1424" s="6">
        <v>600.15002400000003</v>
      </c>
      <c r="F1424" s="14">
        <f t="shared" si="49"/>
        <v>-1.2505102426984771E-2</v>
      </c>
    </row>
    <row r="1425" spans="1:6" x14ac:dyDescent="0.25">
      <c r="A1425" s="31">
        <v>40134</v>
      </c>
      <c r="B1425">
        <v>1110.3199460000001</v>
      </c>
      <c r="C1425" s="14">
        <f t="shared" si="48"/>
        <v>4.9868560481681534E-2</v>
      </c>
      <c r="E1425" s="6">
        <v>602.34002699999996</v>
      </c>
      <c r="F1425" s="14">
        <f t="shared" si="49"/>
        <v>4.3185289771874302E-4</v>
      </c>
    </row>
    <row r="1426" spans="1:6" x14ac:dyDescent="0.25">
      <c r="A1426" s="31">
        <v>40133</v>
      </c>
      <c r="B1426">
        <v>1109.3000489999999</v>
      </c>
      <c r="C1426" s="14">
        <f t="shared" si="48"/>
        <v>5.1748406686801918E-2</v>
      </c>
      <c r="E1426" s="6">
        <v>602.86999500000002</v>
      </c>
      <c r="F1426" s="14">
        <f t="shared" si="49"/>
        <v>1.4784794005942015E-3</v>
      </c>
    </row>
    <row r="1427" spans="1:6" x14ac:dyDescent="0.25">
      <c r="A1427" s="31">
        <v>40130</v>
      </c>
      <c r="B1427">
        <v>1093.4799800000001</v>
      </c>
      <c r="C1427" s="14">
        <f t="shared" si="48"/>
        <v>5.0958250184891085E-2</v>
      </c>
      <c r="E1427" s="6">
        <v>586.28002900000001</v>
      </c>
      <c r="F1427" s="14">
        <f t="shared" si="49"/>
        <v>-8.170993761846268E-3</v>
      </c>
    </row>
    <row r="1428" spans="1:6" x14ac:dyDescent="0.25">
      <c r="A1428" s="31">
        <v>40129</v>
      </c>
      <c r="B1428">
        <v>1087.23999</v>
      </c>
      <c r="C1428" s="14">
        <f t="shared" si="48"/>
        <v>6.0504707679093661E-2</v>
      </c>
      <c r="E1428" s="6">
        <v>580.32000700000003</v>
      </c>
      <c r="F1428" s="14">
        <f t="shared" si="49"/>
        <v>2.0681661068300272E-4</v>
      </c>
    </row>
    <row r="1429" spans="1:6" x14ac:dyDescent="0.25">
      <c r="A1429" s="31">
        <v>40128</v>
      </c>
      <c r="B1429">
        <v>1098.51001</v>
      </c>
      <c r="C1429" s="14">
        <f t="shared" si="48"/>
        <v>6.6669937952205105E-2</v>
      </c>
      <c r="E1429" s="6">
        <v>592.71002199999998</v>
      </c>
      <c r="F1429" s="14">
        <f t="shared" si="49"/>
        <v>1.5349074089935799E-2</v>
      </c>
    </row>
    <row r="1430" spans="1:6" x14ac:dyDescent="0.25">
      <c r="A1430" s="31">
        <v>40127</v>
      </c>
      <c r="B1430">
        <v>1093.01001</v>
      </c>
      <c r="C1430" s="14">
        <f t="shared" si="48"/>
        <v>3.3989911355390312E-2</v>
      </c>
      <c r="E1430" s="6">
        <v>586.96997099999999</v>
      </c>
      <c r="F1430" s="14">
        <f t="shared" si="49"/>
        <v>-2.8645755559133401E-2</v>
      </c>
    </row>
    <row r="1431" spans="1:6" x14ac:dyDescent="0.25">
      <c r="A1431" s="31">
        <v>40126</v>
      </c>
      <c r="B1431">
        <v>1093.079956</v>
      </c>
      <c r="C1431" s="14">
        <f t="shared" si="48"/>
        <v>3.0614430807946791E-2</v>
      </c>
      <c r="E1431" s="6">
        <v>592.30999799999995</v>
      </c>
      <c r="F1431" s="14">
        <f t="shared" si="49"/>
        <v>-2.9715805788206096E-2</v>
      </c>
    </row>
    <row r="1432" spans="1:6" x14ac:dyDescent="0.25">
      <c r="A1432" s="31">
        <v>40123</v>
      </c>
      <c r="B1432">
        <v>1069.3000489999999</v>
      </c>
      <c r="C1432" s="14">
        <f t="shared" si="48"/>
        <v>5.9456143285030461E-3</v>
      </c>
      <c r="E1432" s="6">
        <v>580.34997599999997</v>
      </c>
      <c r="F1432" s="14">
        <f t="shared" si="49"/>
        <v>-5.3602290457692936E-2</v>
      </c>
    </row>
    <row r="1433" spans="1:6" x14ac:dyDescent="0.25">
      <c r="A1433" s="31">
        <v>40122</v>
      </c>
      <c r="B1433">
        <v>1066.630005</v>
      </c>
      <c r="C1433" s="14">
        <f t="shared" si="48"/>
        <v>2.1304505920716199E-2</v>
      </c>
      <c r="E1433" s="6">
        <v>581.15002400000003</v>
      </c>
      <c r="F1433" s="14">
        <f t="shared" si="49"/>
        <v>-2.9702437540647053E-2</v>
      </c>
    </row>
    <row r="1434" spans="1:6" x14ac:dyDescent="0.25">
      <c r="A1434" s="31">
        <v>40121</v>
      </c>
      <c r="B1434">
        <v>1046.5</v>
      </c>
      <c r="C1434" s="14">
        <f t="shared" si="48"/>
        <v>-4.0731921828331963E-3</v>
      </c>
      <c r="E1434" s="6">
        <v>563.11999500000002</v>
      </c>
      <c r="F1434" s="14">
        <f t="shared" si="49"/>
        <v>-6.4196103032820862E-2</v>
      </c>
    </row>
    <row r="1435" spans="1:6" x14ac:dyDescent="0.25">
      <c r="A1435" s="31">
        <v>40120</v>
      </c>
      <c r="B1435">
        <v>1045.410034</v>
      </c>
      <c r="C1435" s="14">
        <f t="shared" si="48"/>
        <v>-1.4572908153557496E-2</v>
      </c>
      <c r="E1435" s="6">
        <v>570.61999500000002</v>
      </c>
      <c r="F1435" s="14">
        <f t="shared" si="49"/>
        <v>-6.9696920860956024E-2</v>
      </c>
    </row>
    <row r="1436" spans="1:6" x14ac:dyDescent="0.25">
      <c r="A1436" s="31">
        <v>40119</v>
      </c>
      <c r="B1436">
        <v>1042.880005</v>
      </c>
      <c r="C1436" s="14">
        <f t="shared" si="48"/>
        <v>-2.6855558747094221E-2</v>
      </c>
      <c r="E1436" s="6">
        <v>562.40002400000003</v>
      </c>
      <c r="F1436" s="14">
        <f t="shared" si="49"/>
        <v>-9.3911578746519009E-2</v>
      </c>
    </row>
    <row r="1437" spans="1:6" x14ac:dyDescent="0.25">
      <c r="A1437" s="31">
        <v>40116</v>
      </c>
      <c r="B1437">
        <v>1036.1899410000001</v>
      </c>
      <c r="C1437" s="14">
        <f t="shared" si="48"/>
        <v>-2.6741017875007378E-2</v>
      </c>
      <c r="E1437" s="6">
        <v>562.77002000000005</v>
      </c>
      <c r="F1437" s="14">
        <f t="shared" si="49"/>
        <v>-8.6367767106620752E-2</v>
      </c>
    </row>
    <row r="1438" spans="1:6" x14ac:dyDescent="0.25">
      <c r="A1438" s="31">
        <v>40115</v>
      </c>
      <c r="B1438">
        <v>1066.1099850000001</v>
      </c>
      <c r="C1438" s="14">
        <f t="shared" si="48"/>
        <v>-2.0500457732356425E-3</v>
      </c>
      <c r="E1438" s="6">
        <v>580.21997099999999</v>
      </c>
      <c r="F1438" s="14">
        <f t="shared" si="49"/>
        <v>-6.0950400879212774E-2</v>
      </c>
    </row>
    <row r="1439" spans="1:6" x14ac:dyDescent="0.25">
      <c r="A1439" s="31">
        <v>40114</v>
      </c>
      <c r="B1439">
        <v>1042.630005</v>
      </c>
      <c r="C1439" s="14">
        <f t="shared" si="48"/>
        <v>-2.1454903579150475E-2</v>
      </c>
      <c r="E1439" s="6">
        <v>566.35998500000005</v>
      </c>
      <c r="F1439" s="14">
        <f t="shared" si="49"/>
        <v>-7.979265977868466E-2</v>
      </c>
    </row>
    <row r="1440" spans="1:6" x14ac:dyDescent="0.25">
      <c r="A1440" s="31">
        <v>40113</v>
      </c>
      <c r="B1440">
        <v>1063.410034</v>
      </c>
      <c r="C1440" s="14">
        <f t="shared" si="48"/>
        <v>-5.0057786125436987E-3</v>
      </c>
      <c r="E1440" s="6">
        <v>586.98999000000003</v>
      </c>
      <c r="F1440" s="14">
        <f t="shared" si="49"/>
        <v>-4.9224164621269106E-2</v>
      </c>
    </row>
    <row r="1441" spans="1:6" x14ac:dyDescent="0.25">
      <c r="A1441" s="31">
        <v>40112</v>
      </c>
      <c r="B1441">
        <v>1066.9499510000001</v>
      </c>
      <c r="C1441" s="14">
        <f t="shared" si="48"/>
        <v>1.3603969041334762E-2</v>
      </c>
      <c r="E1441" s="6">
        <v>593.67999299999997</v>
      </c>
      <c r="F1441" s="14">
        <f t="shared" si="49"/>
        <v>-1.8451216027076889E-2</v>
      </c>
    </row>
    <row r="1442" spans="1:6" x14ac:dyDescent="0.25">
      <c r="A1442" s="31">
        <v>40109</v>
      </c>
      <c r="B1442">
        <v>1079.599976</v>
      </c>
      <c r="C1442" s="14">
        <f t="shared" si="48"/>
        <v>2.8837184306768293E-2</v>
      </c>
      <c r="E1442" s="6">
        <v>600.85998500000005</v>
      </c>
      <c r="F1442" s="14">
        <f t="shared" si="49"/>
        <v>1.3831907736072679E-3</v>
      </c>
    </row>
    <row r="1443" spans="1:6" x14ac:dyDescent="0.25">
      <c r="A1443" s="31">
        <v>40108</v>
      </c>
      <c r="B1443">
        <v>1092.910034</v>
      </c>
      <c r="C1443" s="14">
        <f t="shared" si="48"/>
        <v>4.812372806236942E-2</v>
      </c>
      <c r="E1443" s="6">
        <v>613.38000499999998</v>
      </c>
      <c r="F1443" s="14">
        <f t="shared" si="49"/>
        <v>3.3339471857400271E-2</v>
      </c>
    </row>
    <row r="1444" spans="1:6" x14ac:dyDescent="0.25">
      <c r="A1444" s="31">
        <v>40107</v>
      </c>
      <c r="B1444">
        <v>1081.400024</v>
      </c>
      <c r="C1444" s="14">
        <f t="shared" si="48"/>
        <v>3.5684877951928762E-2</v>
      </c>
      <c r="E1444" s="6">
        <v>605.10998500000005</v>
      </c>
      <c r="F1444" s="14">
        <f t="shared" si="49"/>
        <v>1.7162482077828889E-2</v>
      </c>
    </row>
    <row r="1445" spans="1:6" x14ac:dyDescent="0.25">
      <c r="A1445" s="31">
        <v>40106</v>
      </c>
      <c r="B1445">
        <v>1091.0600589999999</v>
      </c>
      <c r="C1445" s="14">
        <f t="shared" si="48"/>
        <v>5.5827113501587533E-2</v>
      </c>
      <c r="E1445" s="6">
        <v>613.40997300000004</v>
      </c>
      <c r="F1445" s="14">
        <f t="shared" si="49"/>
        <v>4.6060620556864107E-2</v>
      </c>
    </row>
    <row r="1446" spans="1:6" x14ac:dyDescent="0.25">
      <c r="A1446" s="31">
        <v>40105</v>
      </c>
      <c r="B1446">
        <v>1097.910034</v>
      </c>
      <c r="C1446" s="14">
        <f t="shared" si="48"/>
        <v>7.0724327269755971E-2</v>
      </c>
      <c r="E1446" s="6">
        <v>622.34002699999996</v>
      </c>
      <c r="F1446" s="14">
        <f t="shared" si="49"/>
        <v>7.9739098513661899E-2</v>
      </c>
    </row>
    <row r="1447" spans="1:6" x14ac:dyDescent="0.25">
      <c r="A1447" s="31">
        <v>40102</v>
      </c>
      <c r="B1447">
        <v>1087.6800539999999</v>
      </c>
      <c r="C1447" s="14">
        <f t="shared" si="48"/>
        <v>7.0129897989848811E-2</v>
      </c>
      <c r="E1447" s="6">
        <v>616.17999299999997</v>
      </c>
      <c r="F1447" s="14">
        <f t="shared" si="49"/>
        <v>8.0070101665205895E-2</v>
      </c>
    </row>
    <row r="1448" spans="1:6" x14ac:dyDescent="0.25">
      <c r="A1448" s="31">
        <v>40101</v>
      </c>
      <c r="B1448">
        <v>1096.5600589999999</v>
      </c>
      <c r="C1448" s="14">
        <f t="shared" si="48"/>
        <v>9.3018689376606511E-2</v>
      </c>
      <c r="E1448" s="6">
        <v>623.34002699999996</v>
      </c>
      <c r="F1448" s="14">
        <f t="shared" si="49"/>
        <v>0.10817976867463885</v>
      </c>
    </row>
    <row r="1449" spans="1:6" x14ac:dyDescent="0.25">
      <c r="A1449" s="31">
        <v>40100</v>
      </c>
      <c r="B1449">
        <v>1092.0200199999999</v>
      </c>
      <c r="C1449" s="14">
        <f t="shared" si="48"/>
        <v>9.778338275948717E-2</v>
      </c>
      <c r="E1449" s="6">
        <v>623.94000200000005</v>
      </c>
      <c r="F1449" s="14">
        <f t="shared" si="49"/>
        <v>0.12253743575709053</v>
      </c>
    </row>
    <row r="1450" spans="1:6" x14ac:dyDescent="0.25">
      <c r="A1450" s="31">
        <v>40099</v>
      </c>
      <c r="B1450">
        <v>1073.1899410000001</v>
      </c>
      <c r="C1450" s="14">
        <f t="shared" si="48"/>
        <v>7.5297547850332824E-2</v>
      </c>
      <c r="E1450" s="6">
        <v>611.70001200000002</v>
      </c>
      <c r="F1450" s="14">
        <f t="shared" si="49"/>
        <v>9.6118722345693186E-2</v>
      </c>
    </row>
    <row r="1451" spans="1:6" x14ac:dyDescent="0.25">
      <c r="A1451" s="31">
        <v>40098</v>
      </c>
      <c r="B1451">
        <v>1076.1899410000001</v>
      </c>
      <c r="C1451" s="14">
        <f t="shared" si="48"/>
        <v>5.4447244098916547E-2</v>
      </c>
      <c r="E1451" s="6">
        <v>613.80999799999995</v>
      </c>
      <c r="F1451" s="14">
        <f t="shared" si="49"/>
        <v>7.2963082296324533E-2</v>
      </c>
    </row>
    <row r="1452" spans="1:6" x14ac:dyDescent="0.25">
      <c r="A1452" s="31">
        <v>40095</v>
      </c>
      <c r="B1452">
        <v>1071.48999</v>
      </c>
      <c r="C1452" s="14">
        <f t="shared" si="48"/>
        <v>4.1363293680213742E-2</v>
      </c>
      <c r="E1452" s="6">
        <v>614.919983</v>
      </c>
      <c r="F1452" s="14">
        <f t="shared" si="49"/>
        <v>6.046286846297888E-2</v>
      </c>
    </row>
    <row r="1453" spans="1:6" x14ac:dyDescent="0.25">
      <c r="A1453" s="31">
        <v>40094</v>
      </c>
      <c r="B1453">
        <v>1065.4799800000001</v>
      </c>
      <c r="C1453" s="14">
        <f t="shared" si="48"/>
        <v>3.3463307405833476E-2</v>
      </c>
      <c r="E1453" s="6">
        <v>607.75</v>
      </c>
      <c r="F1453" s="14">
        <f t="shared" si="49"/>
        <v>4.1077786077469369E-2</v>
      </c>
    </row>
    <row r="1454" spans="1:6" x14ac:dyDescent="0.25">
      <c r="A1454" s="31">
        <v>40093</v>
      </c>
      <c r="B1454">
        <v>1057.579956</v>
      </c>
      <c r="C1454" s="14">
        <f t="shared" si="48"/>
        <v>2.8654204901442437E-2</v>
      </c>
      <c r="E1454" s="6">
        <v>602.080017</v>
      </c>
      <c r="F1454" s="14">
        <f t="shared" si="49"/>
        <v>3.0923592311099091E-2</v>
      </c>
    </row>
    <row r="1455" spans="1:6" x14ac:dyDescent="0.25">
      <c r="A1455" s="31">
        <v>40092</v>
      </c>
      <c r="B1455">
        <v>1054.719971</v>
      </c>
      <c r="C1455" s="14">
        <f t="shared" si="48"/>
        <v>2.5992189688715861E-2</v>
      </c>
      <c r="E1455" s="6">
        <v>601.97997999999995</v>
      </c>
      <c r="F1455" s="14">
        <f t="shared" si="49"/>
        <v>3.2166266473752092E-2</v>
      </c>
    </row>
    <row r="1456" spans="1:6" x14ac:dyDescent="0.25">
      <c r="A1456" s="31">
        <v>40091</v>
      </c>
      <c r="B1456">
        <v>1040.459961</v>
      </c>
      <c r="C1456" s="14">
        <f t="shared" si="48"/>
        <v>1.4518770814292203E-2</v>
      </c>
      <c r="E1456" s="6">
        <v>591.10998500000005</v>
      </c>
      <c r="F1456" s="14">
        <f t="shared" si="49"/>
        <v>1.8733619170233418E-2</v>
      </c>
    </row>
    <row r="1457" spans="1:6" x14ac:dyDescent="0.25">
      <c r="A1457" s="31">
        <v>40088</v>
      </c>
      <c r="B1457">
        <v>1025.209961</v>
      </c>
      <c r="C1457" s="14">
        <f t="shared" si="48"/>
        <v>-8.9661543422070444E-4</v>
      </c>
      <c r="E1457" s="6">
        <v>580.20001200000002</v>
      </c>
      <c r="F1457" s="14">
        <f t="shared" si="49"/>
        <v>-2.2527522785033005E-3</v>
      </c>
    </row>
    <row r="1458" spans="1:6" x14ac:dyDescent="0.25">
      <c r="A1458" s="31">
        <v>40087</v>
      </c>
      <c r="B1458">
        <v>1029.849976</v>
      </c>
      <c r="C1458" s="14">
        <f t="shared" si="48"/>
        <v>2.2315515760423121E-2</v>
      </c>
      <c r="E1458" s="6">
        <v>583.75</v>
      </c>
      <c r="F1458" s="14">
        <f t="shared" si="49"/>
        <v>2.6499977466237334E-2</v>
      </c>
    </row>
    <row r="1459" spans="1:6" x14ac:dyDescent="0.25">
      <c r="A1459" s="31">
        <v>40086</v>
      </c>
      <c r="B1459">
        <v>1057.079956</v>
      </c>
      <c r="C1459" s="14">
        <f t="shared" si="48"/>
        <v>6.0835289586760766E-2</v>
      </c>
      <c r="E1459" s="6">
        <v>604.28002900000001</v>
      </c>
      <c r="F1459" s="14">
        <f t="shared" si="49"/>
        <v>7.5901367717203128E-2</v>
      </c>
    </row>
    <row r="1460" spans="1:6" x14ac:dyDescent="0.25">
      <c r="A1460" s="31">
        <v>40085</v>
      </c>
      <c r="B1460">
        <v>1060.6099850000001</v>
      </c>
      <c r="C1460" s="14">
        <f t="shared" si="48"/>
        <v>7.1680462395109501E-2</v>
      </c>
      <c r="E1460" s="6">
        <v>610.45001200000002</v>
      </c>
      <c r="F1460" s="14">
        <f t="shared" si="49"/>
        <v>9.7083226424856006E-2</v>
      </c>
    </row>
    <row r="1461" spans="1:6" x14ac:dyDescent="0.25">
      <c r="A1461" s="31">
        <v>40084</v>
      </c>
      <c r="B1461">
        <v>1062.9799800000001</v>
      </c>
      <c r="C1461" s="14">
        <f t="shared" si="48"/>
        <v>8.4972392087052429E-2</v>
      </c>
      <c r="E1461" s="6">
        <v>613.21997099999999</v>
      </c>
      <c r="F1461" s="14">
        <f t="shared" si="49"/>
        <v>0.11864712107433673</v>
      </c>
    </row>
    <row r="1462" spans="1:6" x14ac:dyDescent="0.25">
      <c r="A1462" s="31">
        <v>40081</v>
      </c>
      <c r="B1462">
        <v>1044.380005</v>
      </c>
      <c r="C1462" s="14">
        <f t="shared" si="48"/>
        <v>4.0125862140447222E-2</v>
      </c>
      <c r="E1462" s="6">
        <v>598.94000200000005</v>
      </c>
      <c r="F1462" s="14">
        <f t="shared" si="49"/>
        <v>6.2138635411726817E-2</v>
      </c>
    </row>
    <row r="1463" spans="1:6" x14ac:dyDescent="0.25">
      <c r="A1463" s="31">
        <v>40080</v>
      </c>
      <c r="B1463">
        <v>1050.780029</v>
      </c>
      <c r="C1463" s="14">
        <f t="shared" si="48"/>
        <v>3.7571761230965173E-2</v>
      </c>
      <c r="E1463" s="6">
        <v>601.75</v>
      </c>
      <c r="F1463" s="14">
        <f t="shared" si="49"/>
        <v>4.6176042538374817E-2</v>
      </c>
    </row>
    <row r="1464" spans="1:6" x14ac:dyDescent="0.25">
      <c r="A1464" s="31">
        <v>40079</v>
      </c>
      <c r="B1464">
        <v>1060.869995</v>
      </c>
      <c r="C1464" s="14">
        <f t="shared" si="48"/>
        <v>5.4741946400894692E-2</v>
      </c>
      <c r="E1464" s="6">
        <v>613.36999500000002</v>
      </c>
      <c r="F1464" s="14">
        <f t="shared" si="49"/>
        <v>7.200659458572134E-2</v>
      </c>
    </row>
    <row r="1465" spans="1:6" x14ac:dyDescent="0.25">
      <c r="A1465" s="31">
        <v>40078</v>
      </c>
      <c r="B1465">
        <v>1071.660034</v>
      </c>
      <c r="C1465" s="14">
        <f t="shared" si="48"/>
        <v>7.7749343657649961E-2</v>
      </c>
      <c r="E1465" s="6">
        <v>620.69000200000005</v>
      </c>
      <c r="F1465" s="14">
        <f t="shared" si="49"/>
        <v>0.10419484722296701</v>
      </c>
    </row>
    <row r="1466" spans="1:6" x14ac:dyDescent="0.25">
      <c r="A1466" s="31">
        <v>40077</v>
      </c>
      <c r="B1466">
        <v>1064.660034</v>
      </c>
      <c r="C1466" s="14">
        <f t="shared" si="48"/>
        <v>5.7154264096616281E-2</v>
      </c>
      <c r="E1466" s="6">
        <v>615.96997099999999</v>
      </c>
      <c r="F1466" s="14">
        <f t="shared" si="49"/>
        <v>7.7115387038272587E-2</v>
      </c>
    </row>
    <row r="1467" spans="1:6" x14ac:dyDescent="0.25">
      <c r="A1467" s="31">
        <v>40074</v>
      </c>
      <c r="B1467">
        <v>1068.3000489999999</v>
      </c>
      <c r="C1467" s="14">
        <f t="shared" si="48"/>
        <v>5.7220400348753087E-2</v>
      </c>
      <c r="E1467" s="6">
        <v>617.88000499999998</v>
      </c>
      <c r="F1467" s="14">
        <f t="shared" si="49"/>
        <v>7.9454890099724951E-2</v>
      </c>
    </row>
    <row r="1468" spans="1:6" x14ac:dyDescent="0.25">
      <c r="A1468" s="31">
        <v>40073</v>
      </c>
      <c r="B1468">
        <v>1065.48999</v>
      </c>
      <c r="C1468" s="14">
        <f t="shared" si="48"/>
        <v>6.8610313950359769E-2</v>
      </c>
      <c r="E1468" s="6">
        <v>615.46997099999999</v>
      </c>
      <c r="F1468" s="14">
        <f t="shared" si="49"/>
        <v>0.10374444338209199</v>
      </c>
    </row>
    <row r="1469" spans="1:6" x14ac:dyDescent="0.25">
      <c r="A1469" s="31">
        <v>40072</v>
      </c>
      <c r="B1469">
        <v>1068.76001</v>
      </c>
      <c r="C1469" s="14">
        <f t="shared" si="48"/>
        <v>6.5860899263967987E-2</v>
      </c>
      <c r="E1469" s="6">
        <v>617.38000499999998</v>
      </c>
      <c r="F1469" s="14">
        <f t="shared" si="49"/>
        <v>9.0796685291200996E-2</v>
      </c>
    </row>
    <row r="1470" spans="1:6" x14ac:dyDescent="0.25">
      <c r="A1470" s="31">
        <v>40071</v>
      </c>
      <c r="B1470">
        <v>1052.630005</v>
      </c>
      <c r="C1470" s="14">
        <f t="shared" si="48"/>
        <v>4.6716034285104291E-2</v>
      </c>
      <c r="E1470" s="6">
        <v>604.84002699999996</v>
      </c>
      <c r="F1470" s="14">
        <f t="shared" si="49"/>
        <v>5.9747061004083335E-2</v>
      </c>
    </row>
    <row r="1471" spans="1:6" x14ac:dyDescent="0.25">
      <c r="A1471" s="31">
        <v>40070</v>
      </c>
      <c r="B1471">
        <v>1049.339966</v>
      </c>
      <c r="C1471" s="14">
        <f t="shared" si="48"/>
        <v>4.6587435810880207E-2</v>
      </c>
      <c r="E1471" s="6">
        <v>600.03002900000001</v>
      </c>
      <c r="F1471" s="14">
        <f t="shared" si="49"/>
        <v>6.0535894242389476E-2</v>
      </c>
    </row>
    <row r="1472" spans="1:6" x14ac:dyDescent="0.25">
      <c r="A1472" s="31">
        <v>40067</v>
      </c>
      <c r="B1472">
        <v>1042.7299800000001</v>
      </c>
      <c r="C1472" s="14">
        <f t="shared" si="48"/>
        <v>5.5950501396494268E-2</v>
      </c>
      <c r="E1472" s="6">
        <v>593.59002699999996</v>
      </c>
      <c r="F1472" s="14">
        <f t="shared" si="49"/>
        <v>6.624634646868266E-2</v>
      </c>
    </row>
    <row r="1473" spans="1:6" x14ac:dyDescent="0.25">
      <c r="A1473" s="31">
        <v>40066</v>
      </c>
      <c r="B1473">
        <v>1044.1400149999999</v>
      </c>
      <c r="C1473" s="14">
        <f t="shared" si="48"/>
        <v>5.8160643526729006E-2</v>
      </c>
      <c r="E1473" s="6">
        <v>594.90002400000003</v>
      </c>
      <c r="F1473" s="14">
        <f t="shared" si="49"/>
        <v>6.6511360340868464E-2</v>
      </c>
    </row>
    <row r="1474" spans="1:6" x14ac:dyDescent="0.25">
      <c r="A1474" s="31">
        <v>40065</v>
      </c>
      <c r="B1474">
        <v>1033.369995</v>
      </c>
      <c r="C1474" s="14">
        <f t="shared" si="48"/>
        <v>5.9703604129737409E-2</v>
      </c>
      <c r="E1474" s="6">
        <v>586.40002400000003</v>
      </c>
      <c r="F1474" s="14">
        <f t="shared" si="49"/>
        <v>6.9331519481641291E-2</v>
      </c>
    </row>
    <row r="1475" spans="1:6" x14ac:dyDescent="0.25">
      <c r="A1475" s="31">
        <v>40064</v>
      </c>
      <c r="B1475">
        <v>1025.3900149999999</v>
      </c>
      <c r="C1475" s="14">
        <f t="shared" si="48"/>
        <v>4.6722219058013437E-2</v>
      </c>
      <c r="E1475" s="6">
        <v>576.38000499999998</v>
      </c>
      <c r="F1475" s="14">
        <f t="shared" si="49"/>
        <v>4.4261241903913451E-2</v>
      </c>
    </row>
    <row r="1476" spans="1:6" x14ac:dyDescent="0.25">
      <c r="A1476" s="31">
        <v>40060</v>
      </c>
      <c r="B1476">
        <v>1016.400024</v>
      </c>
      <c r="C1476" s="14">
        <f t="shared" si="48"/>
        <v>3.4840896010798872E-2</v>
      </c>
      <c r="E1476" s="6">
        <v>570.5</v>
      </c>
      <c r="F1476" s="14">
        <f t="shared" si="49"/>
        <v>3.5615732685741586E-2</v>
      </c>
    </row>
    <row r="1477" spans="1:6" x14ac:dyDescent="0.25">
      <c r="A1477" s="31">
        <v>40059</v>
      </c>
      <c r="B1477">
        <v>1003.23999</v>
      </c>
      <c r="C1477" s="14">
        <f t="shared" si="48"/>
        <v>2.4487857928559897E-2</v>
      </c>
      <c r="E1477" s="6">
        <v>562.48999000000003</v>
      </c>
      <c r="F1477" s="14">
        <f t="shared" si="49"/>
        <v>2.5580657545172913E-2</v>
      </c>
    </row>
    <row r="1478" spans="1:6" x14ac:dyDescent="0.25">
      <c r="A1478" s="31">
        <v>40058</v>
      </c>
      <c r="B1478">
        <v>994.75</v>
      </c>
      <c r="C1478" s="14">
        <f t="shared" si="48"/>
        <v>1.8908339136919805E-2</v>
      </c>
      <c r="E1478" s="6">
        <v>555.830017</v>
      </c>
      <c r="F1478" s="14">
        <f t="shared" si="49"/>
        <v>1.8283487109652219E-2</v>
      </c>
    </row>
    <row r="1479" spans="1:6" x14ac:dyDescent="0.25">
      <c r="A1479" s="31">
        <v>40057</v>
      </c>
      <c r="B1479">
        <v>998.03997800000002</v>
      </c>
      <c r="C1479" s="14">
        <f t="shared" si="48"/>
        <v>4.6086734387825734E-2</v>
      </c>
      <c r="E1479" s="6">
        <v>558.05999799999995</v>
      </c>
      <c r="F1479" s="14">
        <f t="shared" si="49"/>
        <v>5.553241031513334E-2</v>
      </c>
    </row>
    <row r="1480" spans="1:6" x14ac:dyDescent="0.25">
      <c r="A1480" s="31">
        <v>40056</v>
      </c>
      <c r="B1480">
        <v>1020.619995</v>
      </c>
      <c r="C1480" s="14">
        <f t="shared" ref="C1480:C1543" si="50">B1480/B1509-1</f>
        <v>6.9182233887052025E-2</v>
      </c>
      <c r="E1480" s="6">
        <v>572.07000700000003</v>
      </c>
      <c r="F1480" s="14">
        <f t="shared" ref="F1480:F1543" si="51">E1480/E1509-1</f>
        <v>8.9200789358407695E-2</v>
      </c>
    </row>
    <row r="1481" spans="1:6" x14ac:dyDescent="0.25">
      <c r="A1481" s="31">
        <v>40053</v>
      </c>
      <c r="B1481">
        <v>1028.9300539999999</v>
      </c>
      <c r="C1481" s="14">
        <f t="shared" si="50"/>
        <v>8.1797492026339791E-2</v>
      </c>
      <c r="E1481" s="6">
        <v>579.85998500000005</v>
      </c>
      <c r="F1481" s="14">
        <f t="shared" si="51"/>
        <v>0.10038705175247631</v>
      </c>
    </row>
    <row r="1482" spans="1:6" x14ac:dyDescent="0.25">
      <c r="A1482" s="31">
        <v>40052</v>
      </c>
      <c r="B1482">
        <v>1030.9799800000001</v>
      </c>
      <c r="C1482" s="14">
        <f t="shared" si="50"/>
        <v>9.6344004039090603E-2</v>
      </c>
      <c r="E1482" s="6">
        <v>583.77002000000005</v>
      </c>
      <c r="F1482" s="14">
        <f t="shared" si="51"/>
        <v>0.12432119834620159</v>
      </c>
    </row>
    <row r="1483" spans="1:6" x14ac:dyDescent="0.25">
      <c r="A1483" s="31">
        <v>40051</v>
      </c>
      <c r="B1483">
        <v>1028.119995</v>
      </c>
      <c r="C1483" s="14">
        <f t="shared" si="50"/>
        <v>9.2884331408086496E-2</v>
      </c>
      <c r="E1483" s="6">
        <v>584.02002000000005</v>
      </c>
      <c r="F1483" s="14">
        <f t="shared" si="51"/>
        <v>0.11876939125821262</v>
      </c>
    </row>
    <row r="1484" spans="1:6" x14ac:dyDescent="0.25">
      <c r="A1484" s="31">
        <v>40050</v>
      </c>
      <c r="B1484">
        <v>1028</v>
      </c>
      <c r="C1484" s="14">
        <f t="shared" si="50"/>
        <v>0.10220011977891752</v>
      </c>
      <c r="E1484" s="6">
        <v>583.21997099999999</v>
      </c>
      <c r="F1484" s="14">
        <f t="shared" si="51"/>
        <v>0.13106034061379046</v>
      </c>
    </row>
    <row r="1485" spans="1:6" x14ac:dyDescent="0.25">
      <c r="A1485" s="31">
        <v>40049</v>
      </c>
      <c r="B1485">
        <v>1025.5699460000001</v>
      </c>
      <c r="C1485" s="14">
        <f t="shared" si="50"/>
        <v>0.13217556680126719</v>
      </c>
      <c r="E1485" s="6">
        <v>580.23999000000003</v>
      </c>
      <c r="F1485" s="14">
        <f t="shared" si="51"/>
        <v>0.16861355605967354</v>
      </c>
    </row>
    <row r="1486" spans="1:6" x14ac:dyDescent="0.25">
      <c r="A1486" s="31">
        <v>40046</v>
      </c>
      <c r="B1486">
        <v>1026.130005</v>
      </c>
      <c r="C1486" s="14">
        <f t="shared" si="50"/>
        <v>0.1388158466963989</v>
      </c>
      <c r="E1486" s="6">
        <v>581.51000999999997</v>
      </c>
      <c r="F1486" s="14">
        <f t="shared" si="51"/>
        <v>0.17879226522386427</v>
      </c>
    </row>
    <row r="1487" spans="1:6" x14ac:dyDescent="0.25">
      <c r="A1487" s="31">
        <v>40045</v>
      </c>
      <c r="B1487">
        <v>1007.369995</v>
      </c>
      <c r="C1487" s="14">
        <f t="shared" si="50"/>
        <v>0.14587147437880943</v>
      </c>
      <c r="E1487" s="6">
        <v>568.67999299999997</v>
      </c>
      <c r="F1487" s="14">
        <f t="shared" si="51"/>
        <v>0.182336022275986</v>
      </c>
    </row>
    <row r="1488" spans="1:6" x14ac:dyDescent="0.25">
      <c r="A1488" s="31">
        <v>40044</v>
      </c>
      <c r="B1488">
        <v>996.46002199999998</v>
      </c>
      <c r="C1488" s="14">
        <f t="shared" si="50"/>
        <v>0.1289029205400829</v>
      </c>
      <c r="E1488" s="6">
        <v>561.65002400000003</v>
      </c>
      <c r="F1488" s="14">
        <f t="shared" si="51"/>
        <v>0.17188648755555613</v>
      </c>
    </row>
    <row r="1489" spans="1:6" x14ac:dyDescent="0.25">
      <c r="A1489" s="31">
        <v>40043</v>
      </c>
      <c r="B1489">
        <v>989.669983</v>
      </c>
      <c r="C1489" s="14">
        <f t="shared" si="50"/>
        <v>0.12518757702757655</v>
      </c>
      <c r="E1489" s="6">
        <v>556.42999299999997</v>
      </c>
      <c r="F1489" s="14">
        <f t="shared" si="51"/>
        <v>0.16000250400270488</v>
      </c>
    </row>
    <row r="1490" spans="1:6" x14ac:dyDescent="0.25">
      <c r="A1490" s="31">
        <v>40042</v>
      </c>
      <c r="B1490">
        <v>979.72997999999995</v>
      </c>
      <c r="C1490" s="14">
        <f t="shared" si="50"/>
        <v>0.11202790796135265</v>
      </c>
      <c r="E1490" s="6">
        <v>548.17999299999997</v>
      </c>
      <c r="F1490" s="14">
        <f t="shared" si="51"/>
        <v>0.13201857098606085</v>
      </c>
    </row>
    <row r="1491" spans="1:6" x14ac:dyDescent="0.25">
      <c r="A1491" s="31">
        <v>40039</v>
      </c>
      <c r="B1491">
        <v>1004.090027</v>
      </c>
      <c r="C1491" s="14">
        <f t="shared" si="50"/>
        <v>0.11724459164154921</v>
      </c>
      <c r="E1491" s="6">
        <v>563.90002400000003</v>
      </c>
      <c r="F1491" s="14">
        <f t="shared" si="51"/>
        <v>0.14142870906914307</v>
      </c>
    </row>
    <row r="1492" spans="1:6" x14ac:dyDescent="0.25">
      <c r="A1492" s="31">
        <v>40038</v>
      </c>
      <c r="B1492">
        <v>1012.72998</v>
      </c>
      <c r="C1492" s="14">
        <f t="shared" si="50"/>
        <v>0.12974944691745005</v>
      </c>
      <c r="E1492" s="6">
        <v>575.19000200000005</v>
      </c>
      <c r="F1492" s="14">
        <f t="shared" si="51"/>
        <v>0.15683516504397854</v>
      </c>
    </row>
    <row r="1493" spans="1:6" x14ac:dyDescent="0.25">
      <c r="A1493" s="31">
        <v>40037</v>
      </c>
      <c r="B1493">
        <v>1005.809998</v>
      </c>
      <c r="C1493" s="14">
        <f t="shared" si="50"/>
        <v>8.932882012001131E-2</v>
      </c>
      <c r="E1493" s="6">
        <v>572.169983</v>
      </c>
      <c r="F1493" s="14">
        <f t="shared" si="51"/>
        <v>0.10572789911101577</v>
      </c>
    </row>
    <row r="1494" spans="1:6" x14ac:dyDescent="0.25">
      <c r="A1494" s="31">
        <v>40036</v>
      </c>
      <c r="B1494">
        <v>994.34997599999997</v>
      </c>
      <c r="C1494" s="14">
        <f t="shared" si="50"/>
        <v>8.1614637371859144E-2</v>
      </c>
      <c r="E1494" s="6">
        <v>562.11999500000002</v>
      </c>
      <c r="F1494" s="14">
        <f t="shared" si="51"/>
        <v>0.10592585997073645</v>
      </c>
    </row>
    <row r="1495" spans="1:6" x14ac:dyDescent="0.25">
      <c r="A1495" s="31">
        <v>40035</v>
      </c>
      <c r="B1495">
        <v>1007.099976</v>
      </c>
      <c r="C1495" s="14">
        <f t="shared" si="50"/>
        <v>8.6138280386490518E-2</v>
      </c>
      <c r="E1495" s="6">
        <v>571.86999500000002</v>
      </c>
      <c r="F1495" s="14">
        <f t="shared" si="51"/>
        <v>0.11997417167625501</v>
      </c>
    </row>
    <row r="1496" spans="1:6" x14ac:dyDescent="0.25">
      <c r="A1496" s="31">
        <v>40032</v>
      </c>
      <c r="B1496">
        <v>1010.47998</v>
      </c>
      <c r="C1496" s="14">
        <f t="shared" si="50"/>
        <v>9.9662589626833942E-2</v>
      </c>
      <c r="E1496" s="6">
        <v>572.40002400000003</v>
      </c>
      <c r="F1496" s="14">
        <f t="shared" si="51"/>
        <v>0.1153112823818776</v>
      </c>
    </row>
    <row r="1497" spans="1:6" x14ac:dyDescent="0.25">
      <c r="A1497" s="31">
        <v>40031</v>
      </c>
      <c r="B1497">
        <v>997.080017</v>
      </c>
      <c r="C1497" s="14">
        <f t="shared" si="50"/>
        <v>8.3476415540429727E-2</v>
      </c>
      <c r="E1497" s="6">
        <v>557.61999500000002</v>
      </c>
      <c r="F1497" s="14">
        <f t="shared" si="51"/>
        <v>9.5133356899197663E-2</v>
      </c>
    </row>
    <row r="1498" spans="1:6" x14ac:dyDescent="0.25">
      <c r="A1498" s="31">
        <v>40030</v>
      </c>
      <c r="B1498">
        <v>1002.719971</v>
      </c>
      <c r="C1498" s="14">
        <f t="shared" si="50"/>
        <v>0.11297086240377618</v>
      </c>
      <c r="E1498" s="6">
        <v>565.98999000000003</v>
      </c>
      <c r="F1498" s="14">
        <f t="shared" si="51"/>
        <v>0.14352960153075012</v>
      </c>
    </row>
    <row r="1499" spans="1:6" x14ac:dyDescent="0.25">
      <c r="A1499" s="31">
        <v>40029</v>
      </c>
      <c r="B1499">
        <v>1005.650024</v>
      </c>
      <c r="C1499" s="14">
        <f t="shared" si="50"/>
        <v>0.12350581048390064</v>
      </c>
      <c r="E1499" s="6">
        <v>570.73999000000003</v>
      </c>
      <c r="F1499" s="14">
        <f t="shared" si="51"/>
        <v>0.16532250407037496</v>
      </c>
    </row>
    <row r="1500" spans="1:6" x14ac:dyDescent="0.25">
      <c r="A1500" s="31">
        <v>40028</v>
      </c>
      <c r="B1500">
        <v>1002.630005</v>
      </c>
      <c r="C1500" s="14">
        <f t="shared" si="50"/>
        <v>0.1227157010881319</v>
      </c>
      <c r="E1500" s="6">
        <v>565.78002900000001</v>
      </c>
      <c r="F1500" s="14">
        <f t="shared" si="51"/>
        <v>0.14806929911352973</v>
      </c>
    </row>
    <row r="1501" spans="1:6" x14ac:dyDescent="0.25">
      <c r="A1501" s="31">
        <v>40025</v>
      </c>
      <c r="B1501">
        <v>987.47997999999995</v>
      </c>
      <c r="C1501" s="14">
        <f t="shared" si="50"/>
        <v>7.1914724268960617E-2</v>
      </c>
      <c r="E1501" s="6">
        <v>556.71002199999998</v>
      </c>
      <c r="F1501" s="14">
        <f t="shared" si="51"/>
        <v>8.5797420596281038E-2</v>
      </c>
    </row>
    <row r="1502" spans="1:6" x14ac:dyDescent="0.25">
      <c r="A1502" s="31">
        <v>40024</v>
      </c>
      <c r="B1502">
        <v>986.75</v>
      </c>
      <c r="C1502" s="14">
        <f t="shared" si="50"/>
        <v>7.4458012971122756E-2</v>
      </c>
      <c r="E1502" s="6">
        <v>557.79998799999998</v>
      </c>
      <c r="F1502" s="14">
        <f t="shared" si="51"/>
        <v>9.4841752290061976E-2</v>
      </c>
    </row>
    <row r="1503" spans="1:6" x14ac:dyDescent="0.25">
      <c r="A1503" s="31">
        <v>40023</v>
      </c>
      <c r="B1503">
        <v>975.15002400000003</v>
      </c>
      <c r="C1503" s="14">
        <f t="shared" si="50"/>
        <v>7.0757980524343012E-2</v>
      </c>
      <c r="E1503" s="6">
        <v>548.38000499999998</v>
      </c>
      <c r="F1503" s="14">
        <f t="shared" si="51"/>
        <v>8.1553371756214466E-2</v>
      </c>
    </row>
    <row r="1504" spans="1:6" x14ac:dyDescent="0.25">
      <c r="A1504" s="31">
        <v>40022</v>
      </c>
      <c r="B1504">
        <v>979.61999500000002</v>
      </c>
      <c r="C1504" s="14">
        <f t="shared" si="50"/>
        <v>7.4180100388415049E-2</v>
      </c>
      <c r="E1504" s="6">
        <v>551.95001200000002</v>
      </c>
      <c r="F1504" s="14">
        <f t="shared" si="51"/>
        <v>9.5704178657723959E-2</v>
      </c>
    </row>
    <row r="1505" spans="1:6" x14ac:dyDescent="0.25">
      <c r="A1505" s="31">
        <v>40021</v>
      </c>
      <c r="B1505">
        <v>982.17999299999997</v>
      </c>
      <c r="C1505" s="14">
        <f t="shared" si="50"/>
        <v>6.3287602125471354E-2</v>
      </c>
      <c r="E1505" s="6">
        <v>550.88000499999998</v>
      </c>
      <c r="F1505" s="14">
        <f t="shared" si="51"/>
        <v>7.6294900634651386E-2</v>
      </c>
    </row>
    <row r="1506" spans="1:6" x14ac:dyDescent="0.25">
      <c r="A1506" s="31">
        <v>40018</v>
      </c>
      <c r="B1506">
        <v>979.26000999999997</v>
      </c>
      <c r="C1506" s="14">
        <f t="shared" si="50"/>
        <v>3.4928807803306094E-2</v>
      </c>
      <c r="E1506" s="6">
        <v>548.46002199999998</v>
      </c>
      <c r="F1506" s="14">
        <f t="shared" si="51"/>
        <v>4.1056895586873754E-2</v>
      </c>
    </row>
    <row r="1507" spans="1:6" x14ac:dyDescent="0.25">
      <c r="A1507" s="31">
        <v>40017</v>
      </c>
      <c r="B1507">
        <v>976.28997800000002</v>
      </c>
      <c r="C1507" s="14">
        <f t="shared" si="50"/>
        <v>3.323134174510245E-2</v>
      </c>
      <c r="E1507" s="6">
        <v>545.84997599999997</v>
      </c>
      <c r="F1507" s="14">
        <f t="shared" si="51"/>
        <v>3.7579756617138305E-2</v>
      </c>
    </row>
    <row r="1508" spans="1:6" x14ac:dyDescent="0.25">
      <c r="A1508" s="31">
        <v>40016</v>
      </c>
      <c r="B1508">
        <v>954.07000700000003</v>
      </c>
      <c r="C1508" s="14">
        <f t="shared" si="50"/>
        <v>1.5886687556534662E-2</v>
      </c>
      <c r="E1508" s="6">
        <v>528.70001200000002</v>
      </c>
      <c r="F1508" s="14">
        <f t="shared" si="51"/>
        <v>9.5281544946261842E-3</v>
      </c>
    </row>
    <row r="1509" spans="1:6" x14ac:dyDescent="0.25">
      <c r="A1509" s="31">
        <v>40015</v>
      </c>
      <c r="B1509">
        <v>954.580017</v>
      </c>
      <c r="C1509" s="14">
        <f t="shared" si="50"/>
        <v>1.2892229757377915E-2</v>
      </c>
      <c r="E1509" s="6">
        <v>525.21997099999999</v>
      </c>
      <c r="F1509" s="14">
        <f t="shared" si="51"/>
        <v>-5.1332980431744168E-3</v>
      </c>
    </row>
    <row r="1510" spans="1:6" x14ac:dyDescent="0.25">
      <c r="A1510" s="31">
        <v>40014</v>
      </c>
      <c r="B1510">
        <v>951.13000499999998</v>
      </c>
      <c r="C1510" s="14">
        <f t="shared" si="50"/>
        <v>1.2766988743419638E-2</v>
      </c>
      <c r="E1510" s="6">
        <v>526.96002199999998</v>
      </c>
      <c r="F1510" s="14">
        <f t="shared" si="51"/>
        <v>4.1350713446741683E-3</v>
      </c>
    </row>
    <row r="1511" spans="1:6" x14ac:dyDescent="0.25">
      <c r="A1511" s="31">
        <v>40011</v>
      </c>
      <c r="B1511">
        <v>940.38000499999998</v>
      </c>
      <c r="C1511" s="14">
        <f t="shared" si="50"/>
        <v>3.0845769199938644E-4</v>
      </c>
      <c r="E1511" s="6">
        <v>519.21997099999999</v>
      </c>
      <c r="F1511" s="14">
        <f t="shared" si="51"/>
        <v>-2.1004627639847451E-2</v>
      </c>
    </row>
    <row r="1512" spans="1:6" x14ac:dyDescent="0.25">
      <c r="A1512" s="31">
        <v>40010</v>
      </c>
      <c r="B1512">
        <v>940.73999000000003</v>
      </c>
      <c r="C1512" s="14">
        <f t="shared" si="50"/>
        <v>-1.8250450521496431E-3</v>
      </c>
      <c r="E1512" s="6">
        <v>522.02002000000005</v>
      </c>
      <c r="F1512" s="14">
        <f t="shared" si="51"/>
        <v>-1.8168772809173395E-2</v>
      </c>
    </row>
    <row r="1513" spans="1:6" x14ac:dyDescent="0.25">
      <c r="A1513" s="31">
        <v>40009</v>
      </c>
      <c r="B1513">
        <v>932.67999299999997</v>
      </c>
      <c r="C1513" s="14">
        <f t="shared" si="50"/>
        <v>9.8736046849667858E-4</v>
      </c>
      <c r="E1513" s="6">
        <v>515.64001499999995</v>
      </c>
      <c r="F1513" s="14">
        <f t="shared" si="51"/>
        <v>-1.3525677148772952E-2</v>
      </c>
    </row>
    <row r="1514" spans="1:6" x14ac:dyDescent="0.25">
      <c r="A1514" s="31">
        <v>40008</v>
      </c>
      <c r="B1514">
        <v>905.84002699999996</v>
      </c>
      <c r="C1514" s="14">
        <f t="shared" si="50"/>
        <v>-4.1175311103322842E-2</v>
      </c>
      <c r="E1514" s="6">
        <v>496.51998900000001</v>
      </c>
      <c r="F1514" s="14">
        <f t="shared" si="51"/>
        <v>-5.7174896443661583E-2</v>
      </c>
    </row>
    <row r="1515" spans="1:6" x14ac:dyDescent="0.25">
      <c r="A1515" s="31">
        <v>40007</v>
      </c>
      <c r="B1515">
        <v>901.04998799999998</v>
      </c>
      <c r="C1515" s="14">
        <f t="shared" si="50"/>
        <v>-4.4353948287430667E-2</v>
      </c>
      <c r="E1515" s="6">
        <v>493.30999800000001</v>
      </c>
      <c r="F1515" s="14">
        <f t="shared" si="51"/>
        <v>-5.3747181413496103E-2</v>
      </c>
    </row>
    <row r="1516" spans="1:6" x14ac:dyDescent="0.25">
      <c r="A1516" s="31">
        <v>40004</v>
      </c>
      <c r="B1516">
        <v>879.13000499999998</v>
      </c>
      <c r="C1516" s="14">
        <f t="shared" si="50"/>
        <v>-4.3529831524090401E-2</v>
      </c>
      <c r="E1516" s="6">
        <v>480.98001099999999</v>
      </c>
      <c r="F1516" s="14">
        <f t="shared" si="51"/>
        <v>-4.107017132643298E-2</v>
      </c>
    </row>
    <row r="1517" spans="1:6" x14ac:dyDescent="0.25">
      <c r="A1517" s="31">
        <v>40003</v>
      </c>
      <c r="B1517">
        <v>882.67999299999997</v>
      </c>
      <c r="C1517" s="14">
        <f t="shared" si="50"/>
        <v>-2.6631257840244227E-2</v>
      </c>
      <c r="E1517" s="6">
        <v>479.26998900000001</v>
      </c>
      <c r="F1517" s="14">
        <f t="shared" si="51"/>
        <v>-2.6289596384889258E-2</v>
      </c>
    </row>
    <row r="1518" spans="1:6" x14ac:dyDescent="0.25">
      <c r="A1518" s="31">
        <v>40002</v>
      </c>
      <c r="B1518">
        <v>879.55999799999995</v>
      </c>
      <c r="C1518" s="14">
        <f t="shared" si="50"/>
        <v>-1.511656555016816E-2</v>
      </c>
      <c r="E1518" s="6">
        <v>479.67999300000002</v>
      </c>
      <c r="F1518" s="14">
        <f t="shared" si="51"/>
        <v>-2.0781432065736016E-2</v>
      </c>
    </row>
    <row r="1519" spans="1:6" x14ac:dyDescent="0.25">
      <c r="A1519" s="31">
        <v>40001</v>
      </c>
      <c r="B1519">
        <v>881.03002900000001</v>
      </c>
      <c r="C1519" s="14">
        <f t="shared" si="50"/>
        <v>-3.21861165213011E-2</v>
      </c>
      <c r="E1519" s="6">
        <v>484.25</v>
      </c>
      <c r="F1519" s="14">
        <f t="shared" si="51"/>
        <v>-3.2100094070076968E-2</v>
      </c>
    </row>
    <row r="1520" spans="1:6" x14ac:dyDescent="0.25">
      <c r="A1520" s="31">
        <v>40000</v>
      </c>
      <c r="B1520">
        <v>898.71997099999999</v>
      </c>
      <c r="C1520" s="14">
        <f t="shared" si="50"/>
        <v>1.3213045095828546E-2</v>
      </c>
      <c r="E1520" s="6">
        <v>494.02999899999998</v>
      </c>
      <c r="F1520" s="14">
        <f t="shared" si="51"/>
        <v>3.4357866445687613E-2</v>
      </c>
    </row>
    <row r="1521" spans="1:6" x14ac:dyDescent="0.25">
      <c r="A1521" s="31">
        <v>39996</v>
      </c>
      <c r="B1521">
        <v>896.419983</v>
      </c>
      <c r="C1521" s="14">
        <f t="shared" si="50"/>
        <v>9.106937562822548E-3</v>
      </c>
      <c r="E1521" s="6">
        <v>497.209991</v>
      </c>
      <c r="F1521" s="14">
        <f t="shared" si="51"/>
        <v>3.3228024535081557E-2</v>
      </c>
    </row>
    <row r="1522" spans="1:6" x14ac:dyDescent="0.25">
      <c r="A1522" s="31">
        <v>39995</v>
      </c>
      <c r="B1522">
        <v>923.330017</v>
      </c>
      <c r="C1522" s="14">
        <f t="shared" si="50"/>
        <v>2.1981965795739855E-2</v>
      </c>
      <c r="E1522" s="6">
        <v>517.46002199999998</v>
      </c>
      <c r="F1522" s="14">
        <f t="shared" si="51"/>
        <v>5.7443579555202851E-2</v>
      </c>
    </row>
    <row r="1523" spans="1:6" x14ac:dyDescent="0.25">
      <c r="A1523" s="31">
        <v>39994</v>
      </c>
      <c r="B1523">
        <v>919.32000700000003</v>
      </c>
      <c r="C1523" s="14">
        <f t="shared" si="50"/>
        <v>1.2322026514254514E-2</v>
      </c>
      <c r="E1523" s="6">
        <v>508.27999899999998</v>
      </c>
      <c r="F1523" s="14">
        <f t="shared" si="51"/>
        <v>3.0450449449571204E-2</v>
      </c>
    </row>
    <row r="1524" spans="1:6" x14ac:dyDescent="0.25">
      <c r="A1524" s="31">
        <v>39993</v>
      </c>
      <c r="B1524">
        <v>927.22997999999995</v>
      </c>
      <c r="C1524" s="14">
        <f t="shared" si="50"/>
        <v>1.9258838065213668E-2</v>
      </c>
      <c r="E1524" s="6">
        <v>510.60998499999999</v>
      </c>
      <c r="F1524" s="14">
        <f t="shared" si="51"/>
        <v>3.1973111243642771E-2</v>
      </c>
    </row>
    <row r="1525" spans="1:6" x14ac:dyDescent="0.25">
      <c r="A1525" s="31">
        <v>39990</v>
      </c>
      <c r="B1525">
        <v>918.90002400000003</v>
      </c>
      <c r="C1525" s="14">
        <f t="shared" si="50"/>
        <v>4.0798317773659498E-2</v>
      </c>
      <c r="E1525" s="6">
        <v>513.21997099999999</v>
      </c>
      <c r="F1525" s="14">
        <f t="shared" si="51"/>
        <v>7.8555765203057959E-2</v>
      </c>
    </row>
    <row r="1526" spans="1:6" x14ac:dyDescent="0.25">
      <c r="A1526" s="31">
        <v>39989</v>
      </c>
      <c r="B1526">
        <v>920.26000999999997</v>
      </c>
      <c r="C1526" s="14">
        <f t="shared" si="50"/>
        <v>3.0445544903401789E-2</v>
      </c>
      <c r="E1526" s="6">
        <v>509.17999300000002</v>
      </c>
      <c r="F1526" s="14">
        <f t="shared" si="51"/>
        <v>5.9224901776589123E-2</v>
      </c>
    </row>
    <row r="1527" spans="1:6" x14ac:dyDescent="0.25">
      <c r="A1527" s="31">
        <v>39988</v>
      </c>
      <c r="B1527">
        <v>900.94000200000005</v>
      </c>
      <c r="C1527" s="14">
        <f t="shared" si="50"/>
        <v>1.9255158076904921E-2</v>
      </c>
      <c r="E1527" s="6">
        <v>494.95001200000002</v>
      </c>
      <c r="F1527" s="14">
        <f t="shared" si="51"/>
        <v>4.9022942344197906E-2</v>
      </c>
    </row>
    <row r="1528" spans="1:6" x14ac:dyDescent="0.25">
      <c r="A1528" s="31">
        <v>39987</v>
      </c>
      <c r="B1528">
        <v>895.09997599999997</v>
      </c>
      <c r="C1528" s="14">
        <f t="shared" si="50"/>
        <v>-1.4586888699383849E-2</v>
      </c>
      <c r="E1528" s="6">
        <v>489.76998900000001</v>
      </c>
      <c r="F1528" s="14">
        <f t="shared" si="51"/>
        <v>-1.0925328317939575E-2</v>
      </c>
    </row>
    <row r="1529" spans="1:6" x14ac:dyDescent="0.25">
      <c r="A1529" s="31">
        <v>39986</v>
      </c>
      <c r="B1529">
        <v>893.03997800000002</v>
      </c>
      <c r="C1529" s="14">
        <f t="shared" si="50"/>
        <v>-1.7817091392999584E-2</v>
      </c>
      <c r="E1529" s="6">
        <v>492.80999800000001</v>
      </c>
      <c r="F1529" s="14">
        <f t="shared" si="51"/>
        <v>-1.8189432927483651E-2</v>
      </c>
    </row>
    <row r="1530" spans="1:6" x14ac:dyDescent="0.25">
      <c r="A1530" s="31">
        <v>39983</v>
      </c>
      <c r="B1530">
        <v>921.22997999999995</v>
      </c>
      <c r="C1530" s="14">
        <f t="shared" si="50"/>
        <v>-8.6092788353643313E-3</v>
      </c>
      <c r="E1530" s="6">
        <v>512.71997099999999</v>
      </c>
      <c r="F1530" s="14">
        <f t="shared" si="51"/>
        <v>1.7583603370159295E-3</v>
      </c>
    </row>
    <row r="1531" spans="1:6" x14ac:dyDescent="0.25">
      <c r="A1531" s="31">
        <v>39982</v>
      </c>
      <c r="B1531">
        <v>918.36999500000002</v>
      </c>
      <c r="C1531" s="14">
        <f t="shared" si="50"/>
        <v>1.2100618056724022E-2</v>
      </c>
      <c r="E1531" s="6">
        <v>509.48001099999999</v>
      </c>
      <c r="F1531" s="14">
        <f t="shared" si="51"/>
        <v>3.355379748629117E-2</v>
      </c>
    </row>
    <row r="1532" spans="1:6" x14ac:dyDescent="0.25">
      <c r="A1532" s="31">
        <v>39981</v>
      </c>
      <c r="B1532">
        <v>910.71002199999998</v>
      </c>
      <c r="C1532" s="14">
        <f t="shared" si="50"/>
        <v>-9.5918640194838645E-3</v>
      </c>
      <c r="E1532" s="6">
        <v>507.02999899999998</v>
      </c>
      <c r="F1532" s="14">
        <f t="shared" si="51"/>
        <v>3.8409056116011087E-3</v>
      </c>
    </row>
    <row r="1533" spans="1:6" x14ac:dyDescent="0.25">
      <c r="A1533" s="31">
        <v>39980</v>
      </c>
      <c r="B1533">
        <v>911.96997099999999</v>
      </c>
      <c r="C1533" s="14">
        <f t="shared" si="50"/>
        <v>9.0395918438539447E-3</v>
      </c>
      <c r="E1533" s="6">
        <v>503.73998999999998</v>
      </c>
      <c r="F1533" s="14">
        <f t="shared" si="51"/>
        <v>2.367927625938071E-3</v>
      </c>
    </row>
    <row r="1534" spans="1:6" x14ac:dyDescent="0.25">
      <c r="A1534" s="31">
        <v>39979</v>
      </c>
      <c r="B1534">
        <v>923.71997099999999</v>
      </c>
      <c r="C1534" s="14">
        <f t="shared" si="50"/>
        <v>1.8164963164818193E-2</v>
      </c>
      <c r="E1534" s="6">
        <v>511.82998700000002</v>
      </c>
      <c r="F1534" s="14">
        <f t="shared" si="51"/>
        <v>9.8851267329704839E-3</v>
      </c>
    </row>
    <row r="1535" spans="1:6" x14ac:dyDescent="0.25">
      <c r="A1535" s="31">
        <v>39976</v>
      </c>
      <c r="B1535">
        <v>946.21002199999998</v>
      </c>
      <c r="C1535" s="14">
        <f t="shared" si="50"/>
        <v>7.827741867359328E-2</v>
      </c>
      <c r="E1535" s="6">
        <v>526.830017</v>
      </c>
      <c r="F1535" s="14">
        <f t="shared" si="51"/>
        <v>8.1830886483757581E-2</v>
      </c>
    </row>
    <row r="1536" spans="1:6" x14ac:dyDescent="0.25">
      <c r="A1536" s="31">
        <v>39975</v>
      </c>
      <c r="B1536">
        <v>944.89001499999995</v>
      </c>
      <c r="C1536" s="14">
        <f t="shared" si="50"/>
        <v>8.2583858073541405E-2</v>
      </c>
      <c r="E1536" s="6">
        <v>526.080017</v>
      </c>
      <c r="F1536" s="14">
        <f t="shared" si="51"/>
        <v>7.900570013539121E-2</v>
      </c>
    </row>
    <row r="1537" spans="1:6" x14ac:dyDescent="0.25">
      <c r="A1537" s="31">
        <v>39974</v>
      </c>
      <c r="B1537">
        <v>939.15002400000003</v>
      </c>
      <c r="C1537" s="14">
        <f t="shared" si="50"/>
        <v>7.4985128743215945E-2</v>
      </c>
      <c r="E1537" s="6">
        <v>523.71002199999998</v>
      </c>
      <c r="F1537" s="14">
        <f t="shared" si="51"/>
        <v>6.5599163599814325E-2</v>
      </c>
    </row>
    <row r="1538" spans="1:6" x14ac:dyDescent="0.25">
      <c r="A1538" s="31">
        <v>39973</v>
      </c>
      <c r="B1538">
        <v>942.42999299999997</v>
      </c>
      <c r="C1538" s="14">
        <f t="shared" si="50"/>
        <v>0.10205110477031165</v>
      </c>
      <c r="E1538" s="6">
        <v>527.92999299999997</v>
      </c>
      <c r="F1538" s="14">
        <f t="shared" si="51"/>
        <v>0.11650875024540008</v>
      </c>
    </row>
    <row r="1539" spans="1:6" x14ac:dyDescent="0.25">
      <c r="A1539" s="31">
        <v>39972</v>
      </c>
      <c r="B1539">
        <v>939.14001499999995</v>
      </c>
      <c r="C1539" s="14">
        <f t="shared" si="50"/>
        <v>9.5194229860943613E-2</v>
      </c>
      <c r="E1539" s="6">
        <v>524.78997800000002</v>
      </c>
      <c r="F1539" s="14">
        <f t="shared" si="51"/>
        <v>0.1176921157704347</v>
      </c>
    </row>
    <row r="1540" spans="1:6" x14ac:dyDescent="0.25">
      <c r="A1540" s="31">
        <v>39969</v>
      </c>
      <c r="B1540">
        <v>940.09002699999996</v>
      </c>
      <c r="C1540" s="14">
        <f t="shared" si="50"/>
        <v>8.5266094115098667E-2</v>
      </c>
      <c r="E1540" s="6">
        <v>530.35998500000005</v>
      </c>
      <c r="F1540" s="14">
        <f t="shared" si="51"/>
        <v>0.10782469832946284</v>
      </c>
    </row>
    <row r="1541" spans="1:6" x14ac:dyDescent="0.25">
      <c r="A1541" s="31">
        <v>39968</v>
      </c>
      <c r="B1541">
        <v>942.46002199999998</v>
      </c>
      <c r="C1541" s="14">
        <f t="shared" si="50"/>
        <v>0.10627763264945034</v>
      </c>
      <c r="E1541" s="6">
        <v>531.67999299999997</v>
      </c>
      <c r="F1541" s="14">
        <f t="shared" si="51"/>
        <v>0.13942822574501967</v>
      </c>
    </row>
    <row r="1542" spans="1:6" x14ac:dyDescent="0.25">
      <c r="A1542" s="31">
        <v>39967</v>
      </c>
      <c r="B1542">
        <v>931.76000999999997</v>
      </c>
      <c r="C1542" s="14">
        <f t="shared" si="50"/>
        <v>0.10456999970937098</v>
      </c>
      <c r="E1542" s="6">
        <v>522.71002199999998</v>
      </c>
      <c r="F1542" s="14">
        <f t="shared" si="51"/>
        <v>0.11042425548686752</v>
      </c>
    </row>
    <row r="1543" spans="1:6" x14ac:dyDescent="0.25">
      <c r="A1543" s="31">
        <v>39966</v>
      </c>
      <c r="B1543">
        <v>944.73999000000003</v>
      </c>
      <c r="C1543" s="14">
        <f t="shared" si="50"/>
        <v>0.11135419149606962</v>
      </c>
      <c r="E1543" s="6">
        <v>526.63000499999998</v>
      </c>
      <c r="F1543" s="14">
        <f t="shared" si="51"/>
        <v>0.12037021262513048</v>
      </c>
    </row>
    <row r="1544" spans="1:6" x14ac:dyDescent="0.25">
      <c r="A1544" s="31">
        <v>39965</v>
      </c>
      <c r="B1544">
        <v>942.86999500000002</v>
      </c>
      <c r="C1544" s="14">
        <f t="shared" ref="C1544:C1607" si="52">B1544/B1573-1</f>
        <v>0.13272621969161902</v>
      </c>
      <c r="E1544" s="6">
        <v>521.330017</v>
      </c>
      <c r="F1544" s="14">
        <f t="shared" ref="F1544:F1607" si="53">E1544/E1573-1</f>
        <v>0.15213602183774277</v>
      </c>
    </row>
    <row r="1545" spans="1:6" x14ac:dyDescent="0.25">
      <c r="A1545" s="31">
        <v>39962</v>
      </c>
      <c r="B1545">
        <v>919.14001499999995</v>
      </c>
      <c r="C1545" s="14">
        <f t="shared" si="52"/>
        <v>5.696876767163106E-2</v>
      </c>
      <c r="E1545" s="6">
        <v>501.57998700000002</v>
      </c>
      <c r="F1545" s="14">
        <f t="shared" si="53"/>
        <v>4.6331627410263865E-2</v>
      </c>
    </row>
    <row r="1546" spans="1:6" x14ac:dyDescent="0.25">
      <c r="A1546" s="31">
        <v>39961</v>
      </c>
      <c r="B1546">
        <v>906.830017</v>
      </c>
      <c r="C1546" s="14">
        <f t="shared" si="52"/>
        <v>4.7994949238344464E-2</v>
      </c>
      <c r="E1546" s="6">
        <v>492.209991</v>
      </c>
      <c r="F1546" s="14">
        <f t="shared" si="53"/>
        <v>3.8680648701352238E-2</v>
      </c>
    </row>
    <row r="1547" spans="1:6" x14ac:dyDescent="0.25">
      <c r="A1547" s="31">
        <v>39960</v>
      </c>
      <c r="B1547">
        <v>893.05999799999995</v>
      </c>
      <c r="C1547" s="14">
        <f t="shared" si="52"/>
        <v>4.8118677201414606E-2</v>
      </c>
      <c r="E1547" s="6">
        <v>489.85998499999999</v>
      </c>
      <c r="F1547" s="14">
        <f t="shared" si="53"/>
        <v>6.2303427858701133E-2</v>
      </c>
    </row>
    <row r="1548" spans="1:6" x14ac:dyDescent="0.25">
      <c r="A1548" s="31">
        <v>39959</v>
      </c>
      <c r="B1548">
        <v>910.330017</v>
      </c>
      <c r="C1548" s="14">
        <f t="shared" si="52"/>
        <v>8.1794434937611404E-2</v>
      </c>
      <c r="E1548" s="6">
        <v>500.30999800000001</v>
      </c>
      <c r="F1548" s="14">
        <f t="shared" si="53"/>
        <v>0.10390096839525831</v>
      </c>
    </row>
    <row r="1549" spans="1:6" x14ac:dyDescent="0.25">
      <c r="A1549" s="31">
        <v>39955</v>
      </c>
      <c r="B1549">
        <v>887</v>
      </c>
      <c r="C1549" s="14">
        <f t="shared" si="52"/>
        <v>3.2920732545054454E-2</v>
      </c>
      <c r="E1549" s="6">
        <v>477.61999500000002</v>
      </c>
      <c r="F1549" s="14">
        <f t="shared" si="53"/>
        <v>2.0446548969893508E-2</v>
      </c>
    </row>
    <row r="1550" spans="1:6" x14ac:dyDescent="0.25">
      <c r="A1550" s="31">
        <v>39954</v>
      </c>
      <c r="B1550">
        <v>888.330017</v>
      </c>
      <c r="C1550" s="14">
        <f t="shared" si="52"/>
        <v>3.7090243618871366E-2</v>
      </c>
      <c r="E1550" s="6">
        <v>481.22000100000002</v>
      </c>
      <c r="F1550" s="14">
        <f t="shared" si="53"/>
        <v>2.7808604584145247E-2</v>
      </c>
    </row>
    <row r="1551" spans="1:6" x14ac:dyDescent="0.25">
      <c r="A1551" s="31">
        <v>39953</v>
      </c>
      <c r="B1551">
        <v>903.46997099999999</v>
      </c>
      <c r="C1551" s="14">
        <f t="shared" si="52"/>
        <v>9.4902807409927403E-2</v>
      </c>
      <c r="E1551" s="6">
        <v>489.35000600000001</v>
      </c>
      <c r="F1551" s="14">
        <f t="shared" si="53"/>
        <v>0.10682622711963075</v>
      </c>
    </row>
    <row r="1552" spans="1:6" x14ac:dyDescent="0.25">
      <c r="A1552" s="31">
        <v>39952</v>
      </c>
      <c r="B1552">
        <v>908.13000499999998</v>
      </c>
      <c r="C1552" s="14">
        <f t="shared" si="52"/>
        <v>0.11351850697348054</v>
      </c>
      <c r="E1552" s="6">
        <v>493.26001000000002</v>
      </c>
      <c r="F1552" s="14">
        <f t="shared" si="53"/>
        <v>0.14259901850547085</v>
      </c>
    </row>
    <row r="1553" spans="1:6" x14ac:dyDescent="0.25">
      <c r="A1553" s="31">
        <v>39951</v>
      </c>
      <c r="B1553">
        <v>909.71002199999998</v>
      </c>
      <c r="C1553" s="14">
        <f t="shared" si="52"/>
        <v>8.88471821910084E-2</v>
      </c>
      <c r="E1553" s="6">
        <v>494.790009</v>
      </c>
      <c r="F1553" s="14">
        <f t="shared" si="53"/>
        <v>0.10552777551849024</v>
      </c>
    </row>
    <row r="1554" spans="1:6" x14ac:dyDescent="0.25">
      <c r="A1554" s="31">
        <v>39948</v>
      </c>
      <c r="B1554">
        <v>882.88000499999998</v>
      </c>
      <c r="C1554" s="14">
        <f t="shared" si="52"/>
        <v>4.7928789317507325E-2</v>
      </c>
      <c r="E1554" s="6">
        <v>475.83999599999999</v>
      </c>
      <c r="F1554" s="14">
        <f t="shared" si="53"/>
        <v>4.3211344976088473E-2</v>
      </c>
    </row>
    <row r="1555" spans="1:6" x14ac:dyDescent="0.25">
      <c r="A1555" s="31">
        <v>39947</v>
      </c>
      <c r="B1555">
        <v>893.07000700000003</v>
      </c>
      <c r="C1555" s="14">
        <f t="shared" si="52"/>
        <v>7.0339655370816434E-2</v>
      </c>
      <c r="E1555" s="6">
        <v>480.709991</v>
      </c>
      <c r="F1555" s="14">
        <f t="shared" si="53"/>
        <v>6.7793573523207584E-2</v>
      </c>
    </row>
    <row r="1556" spans="1:6" x14ac:dyDescent="0.25">
      <c r="A1556" s="31">
        <v>39946</v>
      </c>
      <c r="B1556">
        <v>883.919983</v>
      </c>
      <c r="C1556" s="14">
        <f t="shared" si="52"/>
        <v>8.9806140545070301E-2</v>
      </c>
      <c r="E1556" s="6">
        <v>471.82000699999998</v>
      </c>
      <c r="F1556" s="14">
        <f t="shared" si="53"/>
        <v>9.940349194329845E-2</v>
      </c>
    </row>
    <row r="1557" spans="1:6" x14ac:dyDescent="0.25">
      <c r="A1557" s="31">
        <v>39945</v>
      </c>
      <c r="B1557">
        <v>908.34997599999997</v>
      </c>
      <c r="C1557" s="14">
        <f t="shared" si="52"/>
        <v>0.13846864989577656</v>
      </c>
      <c r="E1557" s="6">
        <v>495.17999300000002</v>
      </c>
      <c r="F1557" s="14">
        <f t="shared" si="53"/>
        <v>0.17133055706682443</v>
      </c>
    </row>
    <row r="1558" spans="1:6" x14ac:dyDescent="0.25">
      <c r="A1558" s="31">
        <v>39944</v>
      </c>
      <c r="B1558">
        <v>909.23999000000003</v>
      </c>
      <c r="C1558" s="14">
        <f t="shared" si="52"/>
        <v>0.1545464382539754</v>
      </c>
      <c r="E1558" s="6">
        <v>501.94000199999999</v>
      </c>
      <c r="F1558" s="14">
        <f t="shared" si="53"/>
        <v>0.20667356009646465</v>
      </c>
    </row>
    <row r="1559" spans="1:6" x14ac:dyDescent="0.25">
      <c r="A1559" s="31">
        <v>39941</v>
      </c>
      <c r="B1559">
        <v>929.22997999999995</v>
      </c>
      <c r="C1559" s="14">
        <f t="shared" si="52"/>
        <v>0.13884596627485846</v>
      </c>
      <c r="E1559" s="6">
        <v>511.82000699999998</v>
      </c>
      <c r="F1559" s="14">
        <f t="shared" si="53"/>
        <v>0.19305362937062931</v>
      </c>
    </row>
    <row r="1560" spans="1:6" x14ac:dyDescent="0.25">
      <c r="A1560" s="31">
        <v>39940</v>
      </c>
      <c r="B1560">
        <v>907.39001499999995</v>
      </c>
      <c r="C1560" s="14">
        <f t="shared" si="52"/>
        <v>8.9486866150737088E-2</v>
      </c>
      <c r="E1560" s="6">
        <v>492.94000199999999</v>
      </c>
      <c r="F1560" s="14">
        <f t="shared" si="53"/>
        <v>0.10698409001529097</v>
      </c>
    </row>
    <row r="1561" spans="1:6" x14ac:dyDescent="0.25">
      <c r="A1561" s="31">
        <v>39939</v>
      </c>
      <c r="B1561">
        <v>919.53002900000001</v>
      </c>
      <c r="C1561" s="14">
        <f t="shared" si="52"/>
        <v>0.12981032013435456</v>
      </c>
      <c r="E1561" s="6">
        <v>505.08999599999999</v>
      </c>
      <c r="F1561" s="14">
        <f t="shared" si="53"/>
        <v>0.18421178145533523</v>
      </c>
    </row>
    <row r="1562" spans="1:6" x14ac:dyDescent="0.25">
      <c r="A1562" s="31">
        <v>39938</v>
      </c>
      <c r="B1562">
        <v>903.79998799999998</v>
      </c>
      <c r="C1562" s="14">
        <f t="shared" si="52"/>
        <v>0.12117301841644545</v>
      </c>
      <c r="E1562" s="6">
        <v>502.54998799999998</v>
      </c>
      <c r="F1562" s="14">
        <f t="shared" si="53"/>
        <v>0.20692132350964276</v>
      </c>
    </row>
    <row r="1563" spans="1:6" x14ac:dyDescent="0.25">
      <c r="A1563" s="31">
        <v>39937</v>
      </c>
      <c r="B1563">
        <v>907.23999000000003</v>
      </c>
      <c r="C1563" s="14">
        <f t="shared" si="52"/>
        <v>0.10246440570395055</v>
      </c>
      <c r="E1563" s="6">
        <v>506.82000699999998</v>
      </c>
      <c r="F1563" s="14">
        <f t="shared" si="53"/>
        <v>0.16854192988900207</v>
      </c>
    </row>
    <row r="1564" spans="1:6" x14ac:dyDescent="0.25">
      <c r="A1564" s="31">
        <v>39934</v>
      </c>
      <c r="B1564">
        <v>877.52002000000005</v>
      </c>
      <c r="C1564" s="14">
        <f t="shared" si="52"/>
        <v>0.1418013963094058</v>
      </c>
      <c r="E1564" s="6">
        <v>486.98001099999999</v>
      </c>
      <c r="F1564" s="14">
        <f t="shared" si="53"/>
        <v>0.21711536641606188</v>
      </c>
    </row>
    <row r="1565" spans="1:6" x14ac:dyDescent="0.25">
      <c r="A1565" s="31">
        <v>39933</v>
      </c>
      <c r="B1565">
        <v>872.80999799999995</v>
      </c>
      <c r="C1565" s="14">
        <f t="shared" si="52"/>
        <v>0.11322129290708172</v>
      </c>
      <c r="E1565" s="6">
        <v>487.55999800000001</v>
      </c>
      <c r="F1565" s="14">
        <f t="shared" si="53"/>
        <v>0.17978992934738591</v>
      </c>
    </row>
    <row r="1566" spans="1:6" x14ac:dyDescent="0.25">
      <c r="A1566" s="31">
        <v>39932</v>
      </c>
      <c r="B1566">
        <v>873.64001499999995</v>
      </c>
      <c r="C1566" s="14">
        <f t="shared" si="52"/>
        <v>9.9817512929590624E-2</v>
      </c>
      <c r="E1566" s="6">
        <v>491.47000100000002</v>
      </c>
      <c r="F1566" s="14">
        <f t="shared" si="53"/>
        <v>0.1768072100087732</v>
      </c>
    </row>
    <row r="1567" spans="1:6" x14ac:dyDescent="0.25">
      <c r="A1567" s="31">
        <v>39931</v>
      </c>
      <c r="B1567">
        <v>855.15997300000004</v>
      </c>
      <c r="C1567" s="14">
        <f t="shared" si="52"/>
        <v>9.9007837473704896E-2</v>
      </c>
      <c r="E1567" s="6">
        <v>472.83999599999999</v>
      </c>
      <c r="F1567" s="14">
        <f t="shared" si="53"/>
        <v>0.17158502610654414</v>
      </c>
    </row>
    <row r="1568" spans="1:6" x14ac:dyDescent="0.25">
      <c r="A1568" s="31">
        <v>39930</v>
      </c>
      <c r="B1568">
        <v>857.51000999999997</v>
      </c>
      <c r="C1568" s="14">
        <f t="shared" si="52"/>
        <v>0.13744709830120239</v>
      </c>
      <c r="E1568" s="6">
        <v>469.52999899999998</v>
      </c>
      <c r="F1568" s="14">
        <f t="shared" si="53"/>
        <v>0.21526560003360595</v>
      </c>
    </row>
    <row r="1569" spans="1:6" x14ac:dyDescent="0.25">
      <c r="A1569" s="31">
        <v>39927</v>
      </c>
      <c r="B1569">
        <v>866.22997999999995</v>
      </c>
      <c r="C1569" s="14">
        <f t="shared" si="52"/>
        <v>0.1449738863785428</v>
      </c>
      <c r="E1569" s="6">
        <v>478.73998999999998</v>
      </c>
      <c r="F1569" s="14">
        <f t="shared" si="53"/>
        <v>0.21788901999937949</v>
      </c>
    </row>
    <row r="1570" spans="1:6" x14ac:dyDescent="0.25">
      <c r="A1570" s="31">
        <v>39926</v>
      </c>
      <c r="B1570">
        <v>851.919983</v>
      </c>
      <c r="C1570" s="14">
        <f t="shared" si="52"/>
        <v>0.13477368243031784</v>
      </c>
      <c r="E1570" s="6">
        <v>466.61999500000002</v>
      </c>
      <c r="F1570" s="14">
        <f t="shared" si="53"/>
        <v>0.19609351220257243</v>
      </c>
    </row>
    <row r="1571" spans="1:6" x14ac:dyDescent="0.25">
      <c r="A1571" s="31">
        <v>39925</v>
      </c>
      <c r="B1571">
        <v>843.54998799999998</v>
      </c>
      <c r="C1571" s="14">
        <f t="shared" si="52"/>
        <v>0.16938838519023203</v>
      </c>
      <c r="E1571" s="6">
        <v>470.73001099999999</v>
      </c>
      <c r="F1571" s="14">
        <f t="shared" si="53"/>
        <v>0.28509425722394521</v>
      </c>
    </row>
    <row r="1572" spans="1:6" x14ac:dyDescent="0.25">
      <c r="A1572" s="31">
        <v>39924</v>
      </c>
      <c r="B1572">
        <v>850.080017</v>
      </c>
      <c r="C1572" s="14">
        <f t="shared" si="52"/>
        <v>0.18132302022200175</v>
      </c>
      <c r="E1572" s="6">
        <v>470.04998799999998</v>
      </c>
      <c r="F1572" s="14">
        <f t="shared" si="53"/>
        <v>0.27817807749830048</v>
      </c>
    </row>
    <row r="1573" spans="1:6" x14ac:dyDescent="0.25">
      <c r="A1573" s="31">
        <v>39923</v>
      </c>
      <c r="B1573">
        <v>832.39001499999995</v>
      </c>
      <c r="C1573" s="14">
        <f t="shared" si="52"/>
        <v>0.23038147505496753</v>
      </c>
      <c r="E1573" s="6">
        <v>452.48998999999998</v>
      </c>
      <c r="F1573" s="14">
        <f t="shared" si="53"/>
        <v>0.31821353148594245</v>
      </c>
    </row>
    <row r="1574" spans="1:6" x14ac:dyDescent="0.25">
      <c r="A1574" s="31">
        <v>39920</v>
      </c>
      <c r="B1574">
        <v>869.59997599999997</v>
      </c>
      <c r="C1574" s="14">
        <f t="shared" si="52"/>
        <v>0.27249841908968353</v>
      </c>
      <c r="E1574" s="6">
        <v>479.36999500000002</v>
      </c>
      <c r="F1574" s="14">
        <f t="shared" si="53"/>
        <v>0.36553200793728569</v>
      </c>
    </row>
    <row r="1575" spans="1:6" x14ac:dyDescent="0.25">
      <c r="A1575" s="31">
        <v>39919</v>
      </c>
      <c r="B1575">
        <v>865.29998799999998</v>
      </c>
      <c r="C1575" s="14">
        <f t="shared" si="52"/>
        <v>0.26774595738473583</v>
      </c>
      <c r="E1575" s="6">
        <v>473.88000499999998</v>
      </c>
      <c r="F1575" s="14">
        <f t="shared" si="53"/>
        <v>0.35607379804582751</v>
      </c>
    </row>
    <row r="1576" spans="1:6" x14ac:dyDescent="0.25">
      <c r="A1576" s="31">
        <v>39918</v>
      </c>
      <c r="B1576">
        <v>852.05999799999995</v>
      </c>
      <c r="C1576" s="14">
        <f t="shared" si="52"/>
        <v>0.1952529970068384</v>
      </c>
      <c r="E1576" s="6">
        <v>461.13000499999998</v>
      </c>
      <c r="F1576" s="14">
        <f t="shared" si="53"/>
        <v>0.24193379990090391</v>
      </c>
    </row>
    <row r="1577" spans="1:6" x14ac:dyDescent="0.25">
      <c r="A1577" s="31">
        <v>39917</v>
      </c>
      <c r="B1577">
        <v>841.5</v>
      </c>
      <c r="C1577" s="14">
        <f t="shared" si="52"/>
        <v>0.20847870902569454</v>
      </c>
      <c r="E1577" s="6">
        <v>453.22000100000002</v>
      </c>
      <c r="F1577" s="14">
        <f t="shared" si="53"/>
        <v>0.25542225546599107</v>
      </c>
    </row>
    <row r="1578" spans="1:6" x14ac:dyDescent="0.25">
      <c r="A1578" s="31">
        <v>39916</v>
      </c>
      <c r="B1578">
        <v>858.72997999999995</v>
      </c>
      <c r="C1578" s="14">
        <f t="shared" si="52"/>
        <v>0.22532172515445881</v>
      </c>
      <c r="E1578" s="6">
        <v>468.04998799999998</v>
      </c>
      <c r="F1578" s="14">
        <f t="shared" si="53"/>
        <v>0.27256662118216268</v>
      </c>
    </row>
    <row r="1579" spans="1:6" x14ac:dyDescent="0.25">
      <c r="A1579" s="31">
        <v>39912</v>
      </c>
      <c r="B1579">
        <v>856.55999799999995</v>
      </c>
      <c r="C1579" s="14">
        <f t="shared" si="52"/>
        <v>0.16524502651156214</v>
      </c>
      <c r="E1579" s="6">
        <v>468.20001200000002</v>
      </c>
      <c r="F1579" s="14">
        <f t="shared" si="53"/>
        <v>0.20353715808675332</v>
      </c>
    </row>
    <row r="1580" spans="1:6" x14ac:dyDescent="0.25">
      <c r="A1580" s="31">
        <v>39911</v>
      </c>
      <c r="B1580">
        <v>825.15997300000004</v>
      </c>
      <c r="C1580" s="14">
        <f t="shared" si="52"/>
        <v>9.6077407072890475E-2</v>
      </c>
      <c r="E1580" s="6">
        <v>442.11999500000002</v>
      </c>
      <c r="F1580" s="14">
        <f t="shared" si="53"/>
        <v>0.12513037663426774</v>
      </c>
    </row>
    <row r="1581" spans="1:6" x14ac:dyDescent="0.25">
      <c r="A1581" s="31">
        <v>39910</v>
      </c>
      <c r="B1581">
        <v>815.54998799999998</v>
      </c>
      <c r="C1581" s="14">
        <f t="shared" si="52"/>
        <v>6.6217757106515673E-2</v>
      </c>
      <c r="E1581" s="6">
        <v>431.70001200000002</v>
      </c>
      <c r="F1581" s="14">
        <f t="shared" si="53"/>
        <v>7.5378661441915851E-2</v>
      </c>
    </row>
    <row r="1582" spans="1:6" x14ac:dyDescent="0.25">
      <c r="A1582" s="31">
        <v>39909</v>
      </c>
      <c r="B1582">
        <v>835.47997999999995</v>
      </c>
      <c r="C1582" s="14">
        <f t="shared" si="52"/>
        <v>8.0632180187957259E-2</v>
      </c>
      <c r="E1582" s="6">
        <v>447.55999800000001</v>
      </c>
      <c r="F1582" s="14">
        <f t="shared" si="53"/>
        <v>8.504651392670759E-2</v>
      </c>
    </row>
    <row r="1583" spans="1:6" x14ac:dyDescent="0.25">
      <c r="A1583" s="31">
        <v>39906</v>
      </c>
      <c r="B1583">
        <v>842.5</v>
      </c>
      <c r="C1583" s="14">
        <f t="shared" si="52"/>
        <v>0.13341312839785391</v>
      </c>
      <c r="E1583" s="6">
        <v>456.13000499999998</v>
      </c>
      <c r="F1583" s="14">
        <f t="shared" si="53"/>
        <v>0.15598869691280104</v>
      </c>
    </row>
    <row r="1584" spans="1:6" x14ac:dyDescent="0.25">
      <c r="A1584" s="31">
        <v>39905</v>
      </c>
      <c r="B1584">
        <v>834.38000499999998</v>
      </c>
      <c r="C1584" s="14">
        <f t="shared" si="52"/>
        <v>8.3540053246517365E-2</v>
      </c>
      <c r="E1584" s="6">
        <v>450.19000199999999</v>
      </c>
      <c r="F1584" s="14">
        <f t="shared" si="53"/>
        <v>9.5459440965385722E-2</v>
      </c>
    </row>
    <row r="1585" spans="1:6" x14ac:dyDescent="0.25">
      <c r="A1585" s="31">
        <v>39904</v>
      </c>
      <c r="B1585">
        <v>811.080017</v>
      </c>
      <c r="C1585" s="14">
        <f t="shared" si="52"/>
        <v>4.1261220270466969E-2</v>
      </c>
      <c r="E1585" s="6">
        <v>429.16000400000001</v>
      </c>
      <c r="F1585" s="14">
        <f t="shared" si="53"/>
        <v>2.9876924645178438E-2</v>
      </c>
    </row>
    <row r="1586" spans="1:6" x14ac:dyDescent="0.25">
      <c r="A1586" s="31">
        <v>39903</v>
      </c>
      <c r="B1586">
        <v>797.86999500000002</v>
      </c>
      <c r="C1586" s="14">
        <f t="shared" si="52"/>
        <v>1.1986012789835687E-2</v>
      </c>
      <c r="E1586" s="6">
        <v>422.75</v>
      </c>
      <c r="F1586" s="14">
        <f t="shared" si="53"/>
        <v>-1.0160995489217894E-3</v>
      </c>
    </row>
    <row r="1587" spans="1:6" x14ac:dyDescent="0.25">
      <c r="A1587" s="31">
        <v>39902</v>
      </c>
      <c r="B1587">
        <v>787.53002900000001</v>
      </c>
      <c r="C1587" s="14">
        <f t="shared" si="52"/>
        <v>-2.0780744773968296E-3</v>
      </c>
      <c r="E1587" s="6">
        <v>415.97000100000002</v>
      </c>
      <c r="F1587" s="14">
        <f t="shared" si="53"/>
        <v>-3.014687148724926E-2</v>
      </c>
    </row>
    <row r="1588" spans="1:6" x14ac:dyDescent="0.25">
      <c r="A1588" s="31">
        <v>39899</v>
      </c>
      <c r="B1588">
        <v>815.94000200000005</v>
      </c>
      <c r="C1588" s="14">
        <f t="shared" si="52"/>
        <v>-1.3182749557430262E-2</v>
      </c>
      <c r="E1588" s="6">
        <v>429</v>
      </c>
      <c r="F1588" s="14">
        <f t="shared" si="53"/>
        <v>-4.3179555820531124E-2</v>
      </c>
    </row>
    <row r="1589" spans="1:6" x14ac:dyDescent="0.25">
      <c r="A1589" s="31">
        <v>39898</v>
      </c>
      <c r="B1589">
        <v>832.85998500000005</v>
      </c>
      <c r="C1589" s="14">
        <f t="shared" si="52"/>
        <v>-2.7898047084141675E-3</v>
      </c>
      <c r="E1589" s="6">
        <v>445.29998799999998</v>
      </c>
      <c r="F1589" s="14">
        <f t="shared" si="53"/>
        <v>-1.1367223596257081E-2</v>
      </c>
    </row>
    <row r="1590" spans="1:6" x14ac:dyDescent="0.25">
      <c r="A1590" s="31">
        <v>39897</v>
      </c>
      <c r="B1590">
        <v>813.88000499999998</v>
      </c>
      <c r="C1590" s="14">
        <f t="shared" si="52"/>
        <v>-2.3820357951164217E-2</v>
      </c>
      <c r="E1590" s="6">
        <v>426.51998900000001</v>
      </c>
      <c r="F1590" s="14">
        <f t="shared" si="53"/>
        <v>-4.7840210795663474E-2</v>
      </c>
    </row>
    <row r="1591" spans="1:6" x14ac:dyDescent="0.25">
      <c r="A1591" s="31">
        <v>39896</v>
      </c>
      <c r="B1591">
        <v>806.11999500000002</v>
      </c>
      <c r="C1591" s="14">
        <f t="shared" si="52"/>
        <v>-2.5436407329637589E-2</v>
      </c>
      <c r="E1591" s="6">
        <v>416.39001500000001</v>
      </c>
      <c r="F1591" s="14">
        <f t="shared" si="53"/>
        <v>-6.5908371413491484E-2</v>
      </c>
    </row>
    <row r="1592" spans="1:6" x14ac:dyDescent="0.25">
      <c r="A1592" s="31">
        <v>39895</v>
      </c>
      <c r="B1592">
        <v>822.919983</v>
      </c>
      <c r="C1592" s="14">
        <f t="shared" si="52"/>
        <v>-5.3995368598408366E-2</v>
      </c>
      <c r="E1592" s="6">
        <v>433.72000100000002</v>
      </c>
      <c r="F1592" s="14">
        <f t="shared" si="53"/>
        <v>-7.3129035461259817E-2</v>
      </c>
    </row>
    <row r="1593" spans="1:6" x14ac:dyDescent="0.25">
      <c r="A1593" s="31">
        <v>39892</v>
      </c>
      <c r="B1593">
        <v>768.53997800000002</v>
      </c>
      <c r="C1593" s="14">
        <f t="shared" si="52"/>
        <v>-0.11519686940447249</v>
      </c>
      <c r="E1593" s="6">
        <v>400.10998499999999</v>
      </c>
      <c r="F1593" s="14">
        <f t="shared" si="53"/>
        <v>-0.149968186106611</v>
      </c>
    </row>
    <row r="1594" spans="1:6" x14ac:dyDescent="0.25">
      <c r="A1594" s="31">
        <v>39891</v>
      </c>
      <c r="B1594">
        <v>784.03997800000002</v>
      </c>
      <c r="C1594" s="14">
        <f t="shared" si="52"/>
        <v>-7.3074421887788676E-2</v>
      </c>
      <c r="E1594" s="6">
        <v>413.26001000000002</v>
      </c>
      <c r="F1594" s="14">
        <f t="shared" si="53"/>
        <v>-9.1895882470437007E-2</v>
      </c>
    </row>
    <row r="1595" spans="1:6" x14ac:dyDescent="0.25">
      <c r="A1595" s="31">
        <v>39890</v>
      </c>
      <c r="B1595">
        <v>794.34997599999997</v>
      </c>
      <c r="C1595" s="14">
        <f t="shared" si="52"/>
        <v>-4.5516269433119927E-2</v>
      </c>
      <c r="E1595" s="6">
        <v>417.63000499999998</v>
      </c>
      <c r="F1595" s="14">
        <f t="shared" si="53"/>
        <v>-6.8787917506539675E-2</v>
      </c>
    </row>
    <row r="1596" spans="1:6" x14ac:dyDescent="0.25">
      <c r="A1596" s="31">
        <v>39889</v>
      </c>
      <c r="B1596">
        <v>778.11999500000002</v>
      </c>
      <c r="C1596" s="14">
        <f t="shared" si="52"/>
        <v>-7.2020625013170636E-2</v>
      </c>
      <c r="E1596" s="6">
        <v>403.58999599999999</v>
      </c>
      <c r="F1596" s="14">
        <f t="shared" si="53"/>
        <v>-0.1088761286227794</v>
      </c>
    </row>
    <row r="1597" spans="1:6" x14ac:dyDescent="0.25">
      <c r="A1597" s="31">
        <v>39888</v>
      </c>
      <c r="B1597">
        <v>753.89001499999995</v>
      </c>
      <c r="C1597" s="14">
        <f t="shared" si="52"/>
        <v>-8.6681026878559386E-2</v>
      </c>
      <c r="E1597" s="6">
        <v>386.35998499999999</v>
      </c>
      <c r="F1597" s="14">
        <f t="shared" si="53"/>
        <v>-0.1406774807281026</v>
      </c>
    </row>
    <row r="1598" spans="1:6" x14ac:dyDescent="0.25">
      <c r="A1598" s="31">
        <v>39885</v>
      </c>
      <c r="B1598">
        <v>756.54998799999998</v>
      </c>
      <c r="C1598" s="14">
        <f t="shared" si="52"/>
        <v>-8.3946840437189141E-2</v>
      </c>
      <c r="E1598" s="6">
        <v>393.08999599999999</v>
      </c>
      <c r="F1598" s="14">
        <f t="shared" si="53"/>
        <v>-0.11372399412378864</v>
      </c>
    </row>
    <row r="1599" spans="1:6" x14ac:dyDescent="0.25">
      <c r="A1599" s="31">
        <v>39884</v>
      </c>
      <c r="B1599">
        <v>750.73999000000003</v>
      </c>
      <c r="C1599" s="14">
        <f t="shared" si="52"/>
        <v>-0.11169749784004712</v>
      </c>
      <c r="E1599" s="6">
        <v>390.11999500000002</v>
      </c>
      <c r="F1599" s="14">
        <f t="shared" si="53"/>
        <v>-0.13926395815161841</v>
      </c>
    </row>
    <row r="1600" spans="1:6" x14ac:dyDescent="0.25">
      <c r="A1600" s="31">
        <v>39883</v>
      </c>
      <c r="B1600">
        <v>721.35998500000005</v>
      </c>
      <c r="C1600" s="14">
        <f t="shared" si="52"/>
        <v>-0.17473033358381962</v>
      </c>
      <c r="E1600" s="6">
        <v>366.29998799999998</v>
      </c>
      <c r="F1600" s="14">
        <f t="shared" si="53"/>
        <v>-0.22561414629773713</v>
      </c>
    </row>
    <row r="1601" spans="1:6" x14ac:dyDescent="0.25">
      <c r="A1601" s="31">
        <v>39882</v>
      </c>
      <c r="B1601">
        <v>719.59997599999997</v>
      </c>
      <c r="C1601" s="14">
        <f t="shared" si="52"/>
        <v>-0.14911736022917799</v>
      </c>
      <c r="E1601" s="6">
        <v>367.75</v>
      </c>
      <c r="F1601" s="14">
        <f t="shared" si="53"/>
        <v>-0.19278719326184979</v>
      </c>
    </row>
    <row r="1602" spans="1:6" x14ac:dyDescent="0.25">
      <c r="A1602" s="31">
        <v>39881</v>
      </c>
      <c r="B1602">
        <v>676.53002900000001</v>
      </c>
      <c r="C1602" s="14">
        <f t="shared" si="52"/>
        <v>-0.19130494359212669</v>
      </c>
      <c r="E1602" s="6">
        <v>343.26001000000002</v>
      </c>
      <c r="F1602" s="14">
        <f t="shared" si="53"/>
        <v>-0.2373016674990075</v>
      </c>
    </row>
    <row r="1603" spans="1:6" x14ac:dyDescent="0.25">
      <c r="A1603" s="31">
        <v>39878</v>
      </c>
      <c r="B1603">
        <v>683.38000499999998</v>
      </c>
      <c r="C1603" s="14">
        <f t="shared" si="52"/>
        <v>-0.17858044937440309</v>
      </c>
      <c r="E1603" s="6">
        <v>351.04998799999998</v>
      </c>
      <c r="F1603" s="14">
        <f t="shared" si="53"/>
        <v>-0.20998739794268384</v>
      </c>
    </row>
    <row r="1604" spans="1:6" x14ac:dyDescent="0.25">
      <c r="A1604" s="31">
        <v>39877</v>
      </c>
      <c r="B1604">
        <v>682.54998799999998</v>
      </c>
      <c r="C1604" s="14">
        <f t="shared" si="52"/>
        <v>-0.17516617764350451</v>
      </c>
      <c r="E1604" s="6">
        <v>349.45001200000002</v>
      </c>
      <c r="F1604" s="14">
        <f t="shared" si="53"/>
        <v>-0.2109066111201543</v>
      </c>
    </row>
    <row r="1605" spans="1:6" x14ac:dyDescent="0.25">
      <c r="A1605" s="31">
        <v>39876</v>
      </c>
      <c r="B1605">
        <v>712.86999500000002</v>
      </c>
      <c r="C1605" s="14">
        <f t="shared" si="52"/>
        <v>-0.15158763747962056</v>
      </c>
      <c r="E1605" s="6">
        <v>371.29998799999998</v>
      </c>
      <c r="F1605" s="14">
        <f t="shared" si="53"/>
        <v>-0.18710049069313239</v>
      </c>
    </row>
    <row r="1606" spans="1:6" x14ac:dyDescent="0.25">
      <c r="A1606" s="31">
        <v>39875</v>
      </c>
      <c r="B1606">
        <v>696.330017</v>
      </c>
      <c r="C1606" s="14">
        <f t="shared" si="52"/>
        <v>-0.13523007118759101</v>
      </c>
      <c r="E1606" s="6">
        <v>361.01001000000002</v>
      </c>
      <c r="F1606" s="14">
        <f t="shared" si="53"/>
        <v>-0.16750832469745169</v>
      </c>
    </row>
    <row r="1607" spans="1:6" x14ac:dyDescent="0.25">
      <c r="A1607" s="31">
        <v>39874</v>
      </c>
      <c r="B1607">
        <v>700.82000700000003</v>
      </c>
      <c r="C1607" s="14">
        <f t="shared" si="52"/>
        <v>-0.17562225200925896</v>
      </c>
      <c r="E1607" s="6">
        <v>367.79998799999998</v>
      </c>
      <c r="F1607" s="14">
        <f t="shared" si="53"/>
        <v>-0.21149109542739175</v>
      </c>
    </row>
    <row r="1608" spans="1:6" x14ac:dyDescent="0.25">
      <c r="A1608" s="31">
        <v>39871</v>
      </c>
      <c r="B1608">
        <v>735.09002699999996</v>
      </c>
      <c r="C1608" s="14">
        <f t="shared" ref="C1608:C1671" si="54">B1608/B1637-1</f>
        <v>-0.12877185422964255</v>
      </c>
      <c r="E1608" s="6">
        <v>389.01998900000001</v>
      </c>
      <c r="F1608" s="14">
        <f t="shared" ref="F1608:F1671" si="55">E1608/E1637-1</f>
        <v>-0.15909387141816045</v>
      </c>
    </row>
    <row r="1609" spans="1:6" x14ac:dyDescent="0.25">
      <c r="A1609" s="31">
        <v>39870</v>
      </c>
      <c r="B1609">
        <v>752.830017</v>
      </c>
      <c r="C1609" s="14">
        <f t="shared" si="54"/>
        <v>-0.10656046442382372</v>
      </c>
      <c r="E1609" s="6">
        <v>392.95001200000002</v>
      </c>
      <c r="F1609" s="14">
        <f t="shared" si="55"/>
        <v>-0.13288611177368426</v>
      </c>
    </row>
    <row r="1610" spans="1:6" x14ac:dyDescent="0.25">
      <c r="A1610" s="31">
        <v>39869</v>
      </c>
      <c r="B1610">
        <v>764.90002400000003</v>
      </c>
      <c r="C1610" s="14">
        <f t="shared" si="54"/>
        <v>-0.12260975314859601</v>
      </c>
      <c r="E1610" s="6">
        <v>401.44000199999999</v>
      </c>
      <c r="F1610" s="14">
        <f t="shared" si="55"/>
        <v>-0.15270479669401382</v>
      </c>
    </row>
    <row r="1611" spans="1:6" x14ac:dyDescent="0.25">
      <c r="A1611" s="31">
        <v>39868</v>
      </c>
      <c r="B1611">
        <v>773.14001499999995</v>
      </c>
      <c r="C1611" s="14">
        <f t="shared" si="54"/>
        <v>-0.11159882550503497</v>
      </c>
      <c r="E1611" s="6">
        <v>412.48001099999999</v>
      </c>
      <c r="F1611" s="14">
        <f t="shared" si="55"/>
        <v>-0.12013647278506334</v>
      </c>
    </row>
    <row r="1612" spans="1:6" x14ac:dyDescent="0.25">
      <c r="A1612" s="31">
        <v>39867</v>
      </c>
      <c r="B1612">
        <v>743.330017</v>
      </c>
      <c r="C1612" s="14">
        <f t="shared" si="54"/>
        <v>-0.16512603241761636</v>
      </c>
      <c r="E1612" s="6">
        <v>394.57998700000002</v>
      </c>
      <c r="F1612" s="14">
        <f t="shared" si="55"/>
        <v>-0.18017868930426806</v>
      </c>
    </row>
    <row r="1613" spans="1:6" x14ac:dyDescent="0.25">
      <c r="A1613" s="31">
        <v>39864</v>
      </c>
      <c r="B1613">
        <v>770.04998799999998</v>
      </c>
      <c r="C1613" s="14">
        <f t="shared" si="54"/>
        <v>-0.15354005591857045</v>
      </c>
      <c r="E1613" s="6">
        <v>410.959991</v>
      </c>
      <c r="F1613" s="14">
        <f t="shared" si="55"/>
        <v>-0.18137092326107207</v>
      </c>
    </row>
    <row r="1614" spans="1:6" x14ac:dyDescent="0.25">
      <c r="A1614" s="31">
        <v>39863</v>
      </c>
      <c r="B1614">
        <v>778.94000200000005</v>
      </c>
      <c r="C1614" s="14">
        <f t="shared" si="54"/>
        <v>-0.14085922750717317</v>
      </c>
      <c r="E1614" s="6">
        <v>416.709991</v>
      </c>
      <c r="F1614" s="14">
        <f t="shared" si="55"/>
        <v>-0.16171799241539342</v>
      </c>
    </row>
    <row r="1615" spans="1:6" x14ac:dyDescent="0.25">
      <c r="A1615" s="31">
        <v>39862</v>
      </c>
      <c r="B1615">
        <v>788.419983</v>
      </c>
      <c r="C1615" s="14">
        <f t="shared" si="54"/>
        <v>-0.1564994405927107</v>
      </c>
      <c r="E1615" s="6">
        <v>423.17999300000002</v>
      </c>
      <c r="F1615" s="14">
        <f t="shared" si="55"/>
        <v>-0.17782834040095674</v>
      </c>
    </row>
    <row r="1616" spans="1:6" x14ac:dyDescent="0.25">
      <c r="A1616" s="31">
        <v>39861</v>
      </c>
      <c r="B1616">
        <v>789.169983</v>
      </c>
      <c r="C1616" s="14">
        <f t="shared" si="54"/>
        <v>-0.14909701569986067</v>
      </c>
      <c r="E1616" s="6">
        <v>428.89999399999999</v>
      </c>
      <c r="F1616" s="14">
        <f t="shared" si="55"/>
        <v>-0.15074353038580579</v>
      </c>
    </row>
    <row r="1617" spans="1:6" x14ac:dyDescent="0.25">
      <c r="A1617" s="31">
        <v>39857</v>
      </c>
      <c r="B1617">
        <v>826.84002699999996</v>
      </c>
      <c r="C1617" s="14">
        <f t="shared" si="54"/>
        <v>-0.11264215749270867</v>
      </c>
      <c r="E1617" s="6">
        <v>448.35998499999999</v>
      </c>
      <c r="F1617" s="14">
        <f t="shared" si="55"/>
        <v>-0.11363279189967412</v>
      </c>
    </row>
    <row r="1618" spans="1:6" x14ac:dyDescent="0.25">
      <c r="A1618" s="31">
        <v>39856</v>
      </c>
      <c r="B1618">
        <v>835.19000200000005</v>
      </c>
      <c r="C1618" s="14">
        <f t="shared" si="54"/>
        <v>-7.5350122336008796E-2</v>
      </c>
      <c r="E1618" s="6">
        <v>450.42001299999998</v>
      </c>
      <c r="F1618" s="14">
        <f t="shared" si="55"/>
        <v>-9.8167980422433243E-2</v>
      </c>
    </row>
    <row r="1619" spans="1:6" x14ac:dyDescent="0.25">
      <c r="A1619" s="31">
        <v>39855</v>
      </c>
      <c r="B1619">
        <v>833.73999000000003</v>
      </c>
      <c r="C1619" s="14">
        <f t="shared" si="54"/>
        <v>-6.388667030640871E-2</v>
      </c>
      <c r="E1619" s="6">
        <v>447.95001200000002</v>
      </c>
      <c r="F1619" s="14">
        <f t="shared" si="55"/>
        <v>-7.2125396759076477E-2</v>
      </c>
    </row>
    <row r="1620" spans="1:6" x14ac:dyDescent="0.25">
      <c r="A1620" s="31">
        <v>39854</v>
      </c>
      <c r="B1620">
        <v>827.15997300000004</v>
      </c>
      <c r="C1620" s="14">
        <f t="shared" si="54"/>
        <v>-4.8607129840952834E-2</v>
      </c>
      <c r="E1620" s="6">
        <v>445.76998900000001</v>
      </c>
      <c r="F1620" s="14">
        <f t="shared" si="55"/>
        <v>-4.37198439607831E-2</v>
      </c>
    </row>
    <row r="1621" spans="1:6" x14ac:dyDescent="0.25">
      <c r="A1621" s="31">
        <v>39853</v>
      </c>
      <c r="B1621">
        <v>869.89001499999995</v>
      </c>
      <c r="C1621" s="14">
        <f t="shared" si="54"/>
        <v>-3.3340662694876233E-3</v>
      </c>
      <c r="E1621" s="6">
        <v>467.94000199999999</v>
      </c>
      <c r="F1621" s="14">
        <f t="shared" si="55"/>
        <v>-1.8520433759936172E-2</v>
      </c>
    </row>
    <row r="1622" spans="1:6" x14ac:dyDescent="0.25">
      <c r="A1622" s="31">
        <v>39850</v>
      </c>
      <c r="B1622">
        <v>868.59997599999997</v>
      </c>
      <c r="C1622" s="14">
        <f t="shared" si="54"/>
        <v>5.1828829990330227E-4</v>
      </c>
      <c r="E1622" s="6">
        <v>470.70001200000002</v>
      </c>
      <c r="F1622" s="14">
        <f t="shared" si="55"/>
        <v>4.4638994338663807E-4</v>
      </c>
    </row>
    <row r="1623" spans="1:6" x14ac:dyDescent="0.25">
      <c r="A1623" s="31">
        <v>39849</v>
      </c>
      <c r="B1623">
        <v>845.84997599999997</v>
      </c>
      <c r="C1623" s="14">
        <f t="shared" si="54"/>
        <v>-2.0054216531655622E-2</v>
      </c>
      <c r="E1623" s="6">
        <v>455.07998700000002</v>
      </c>
      <c r="F1623" s="14">
        <f t="shared" si="55"/>
        <v>-2.8934848851948747E-2</v>
      </c>
    </row>
    <row r="1624" spans="1:6" x14ac:dyDescent="0.25">
      <c r="A1624" s="31">
        <v>39848</v>
      </c>
      <c r="B1624">
        <v>832.22997999999995</v>
      </c>
      <c r="C1624" s="14">
        <f t="shared" si="54"/>
        <v>-4.520269469153948E-2</v>
      </c>
      <c r="E1624" s="6">
        <v>448.48001099999999</v>
      </c>
      <c r="F1624" s="14">
        <f t="shared" si="55"/>
        <v>-5.5970689810354579E-2</v>
      </c>
    </row>
    <row r="1625" spans="1:6" x14ac:dyDescent="0.25">
      <c r="A1625" s="31">
        <v>39847</v>
      </c>
      <c r="B1625">
        <v>838.51000999999997</v>
      </c>
      <c r="C1625" s="14">
        <f t="shared" si="54"/>
        <v>-5.560435500515637E-2</v>
      </c>
      <c r="E1625" s="6">
        <v>452.89999399999999</v>
      </c>
      <c r="F1625" s="14">
        <f t="shared" si="55"/>
        <v>-6.8605304392602706E-2</v>
      </c>
    </row>
    <row r="1626" spans="1:6" x14ac:dyDescent="0.25">
      <c r="A1626" s="31">
        <v>39846</v>
      </c>
      <c r="B1626">
        <v>825.44000200000005</v>
      </c>
      <c r="C1626" s="14">
        <f t="shared" si="54"/>
        <v>-6.7594461684168383E-2</v>
      </c>
      <c r="E1626" s="6">
        <v>449.60998499999999</v>
      </c>
      <c r="F1626" s="14">
        <f t="shared" si="55"/>
        <v>-6.1690062395452938E-2</v>
      </c>
    </row>
    <row r="1627" spans="1:6" x14ac:dyDescent="0.25">
      <c r="A1627" s="31">
        <v>39843</v>
      </c>
      <c r="B1627">
        <v>825.88000499999998</v>
      </c>
      <c r="C1627" s="14">
        <f t="shared" si="54"/>
        <v>-8.6840162177177382E-2</v>
      </c>
      <c r="E1627" s="6">
        <v>443.52999899999998</v>
      </c>
      <c r="F1627" s="14">
        <f t="shared" si="55"/>
        <v>-8.8493387356858078E-2</v>
      </c>
    </row>
    <row r="1628" spans="1:6" x14ac:dyDescent="0.25">
      <c r="A1628" s="31">
        <v>39842</v>
      </c>
      <c r="B1628">
        <v>845.14001499999995</v>
      </c>
      <c r="C1628" s="14">
        <f t="shared" si="54"/>
        <v>-7.4508835631049597E-2</v>
      </c>
      <c r="E1628" s="6">
        <v>453.23998999999998</v>
      </c>
      <c r="F1628" s="14">
        <f t="shared" si="55"/>
        <v>-6.1323424732441678E-2</v>
      </c>
    </row>
    <row r="1629" spans="1:6" x14ac:dyDescent="0.25">
      <c r="A1629" s="31">
        <v>39841</v>
      </c>
      <c r="B1629">
        <v>874.09002699999996</v>
      </c>
      <c r="C1629" s="14">
        <f t="shared" si="54"/>
        <v>6.3552965857822663E-3</v>
      </c>
      <c r="E1629" s="6">
        <v>473.01998900000001</v>
      </c>
      <c r="F1629" s="14">
        <f t="shared" si="55"/>
        <v>4.5186339535752795E-2</v>
      </c>
    </row>
    <row r="1630" spans="1:6" x14ac:dyDescent="0.25">
      <c r="A1630" s="31">
        <v>39840</v>
      </c>
      <c r="B1630">
        <v>845.71002199999998</v>
      </c>
      <c r="C1630" s="14">
        <f t="shared" si="54"/>
        <v>-3.8670908998690634E-2</v>
      </c>
      <c r="E1630" s="6">
        <v>455.57998700000002</v>
      </c>
      <c r="F1630" s="14">
        <f t="shared" si="55"/>
        <v>-2.7432073505165189E-2</v>
      </c>
    </row>
    <row r="1631" spans="1:6" x14ac:dyDescent="0.25">
      <c r="A1631" s="31">
        <v>39839</v>
      </c>
      <c r="B1631">
        <v>836.57000700000003</v>
      </c>
      <c r="C1631" s="14">
        <f t="shared" si="54"/>
        <v>-4.2376880293758079E-2</v>
      </c>
      <c r="E1631" s="6">
        <v>450.05999800000001</v>
      </c>
      <c r="F1631" s="14">
        <f t="shared" si="55"/>
        <v>-2.5486869150466163E-3</v>
      </c>
    </row>
    <row r="1632" spans="1:6" x14ac:dyDescent="0.25">
      <c r="A1632" s="31">
        <v>39836</v>
      </c>
      <c r="B1632">
        <v>831.95001200000002</v>
      </c>
      <c r="C1632" s="14">
        <f t="shared" si="54"/>
        <v>-7.4829832690158748E-2</v>
      </c>
      <c r="E1632" s="6">
        <v>444.35998499999999</v>
      </c>
      <c r="F1632" s="14">
        <f t="shared" si="55"/>
        <v>-6.7254427799174121E-2</v>
      </c>
    </row>
    <row r="1633" spans="1:6" x14ac:dyDescent="0.25">
      <c r="A1633" s="31">
        <v>39835</v>
      </c>
      <c r="B1633">
        <v>827.5</v>
      </c>
      <c r="C1633" s="14">
        <f t="shared" si="54"/>
        <v>-6.8833182362591394E-2</v>
      </c>
      <c r="E1633" s="6">
        <v>442.85000600000001</v>
      </c>
      <c r="F1633" s="14">
        <f t="shared" si="55"/>
        <v>-4.9086310025073132E-2</v>
      </c>
    </row>
    <row r="1634" spans="1:6" x14ac:dyDescent="0.25">
      <c r="A1634" s="31">
        <v>39834</v>
      </c>
      <c r="B1634">
        <v>840.23999000000003</v>
      </c>
      <c r="C1634" s="14">
        <f t="shared" si="54"/>
        <v>-7.6354865432276098E-2</v>
      </c>
      <c r="E1634" s="6">
        <v>456.76001000000002</v>
      </c>
      <c r="F1634" s="14">
        <f t="shared" si="55"/>
        <v>-5.1144614949264366E-2</v>
      </c>
    </row>
    <row r="1635" spans="1:6" x14ac:dyDescent="0.25">
      <c r="A1635" s="31">
        <v>39833</v>
      </c>
      <c r="B1635">
        <v>805.21997099999999</v>
      </c>
      <c r="C1635" s="14">
        <f t="shared" si="54"/>
        <v>-8.0872573463184438E-2</v>
      </c>
      <c r="E1635" s="6">
        <v>433.64999399999999</v>
      </c>
      <c r="F1635" s="14">
        <f t="shared" si="55"/>
        <v>-5.9511163196002137E-2</v>
      </c>
    </row>
    <row r="1636" spans="1:6" x14ac:dyDescent="0.25">
      <c r="A1636" s="31">
        <v>39829</v>
      </c>
      <c r="B1636">
        <v>850.11999500000002</v>
      </c>
      <c r="C1636" s="14">
        <f t="shared" si="54"/>
        <v>5.7973358038412304E-3</v>
      </c>
      <c r="E1636" s="6">
        <v>466.45001200000002</v>
      </c>
      <c r="F1636" s="14">
        <f t="shared" si="55"/>
        <v>6.1247271087860433E-2</v>
      </c>
    </row>
    <row r="1637" spans="1:6" x14ac:dyDescent="0.25">
      <c r="A1637" s="31">
        <v>39828</v>
      </c>
      <c r="B1637">
        <v>843.73999000000003</v>
      </c>
      <c r="C1637" s="14">
        <f t="shared" si="54"/>
        <v>-3.1008108402141965E-2</v>
      </c>
      <c r="E1637" s="6">
        <v>462.61999500000002</v>
      </c>
      <c r="F1637" s="14">
        <f t="shared" si="55"/>
        <v>1.9525706992116865E-2</v>
      </c>
    </row>
    <row r="1638" spans="1:6" x14ac:dyDescent="0.25">
      <c r="A1638" s="31">
        <v>39827</v>
      </c>
      <c r="B1638">
        <v>842.61999500000002</v>
      </c>
      <c r="C1638" s="14">
        <f t="shared" si="54"/>
        <v>-7.2925660802595216E-3</v>
      </c>
      <c r="E1638" s="6">
        <v>453.17001299999998</v>
      </c>
      <c r="F1638" s="14">
        <f t="shared" si="55"/>
        <v>2.568920786785478E-2</v>
      </c>
    </row>
    <row r="1639" spans="1:6" x14ac:dyDescent="0.25">
      <c r="A1639" s="31">
        <v>39826</v>
      </c>
      <c r="B1639">
        <v>871.78997800000002</v>
      </c>
      <c r="C1639" s="14">
        <f t="shared" si="54"/>
        <v>6.8095164849617529E-2</v>
      </c>
      <c r="E1639" s="6">
        <v>473.790009</v>
      </c>
      <c r="F1639" s="14">
        <f t="shared" si="55"/>
        <v>0.13599635804067778</v>
      </c>
    </row>
    <row r="1640" spans="1:6" x14ac:dyDescent="0.25">
      <c r="A1640" s="31">
        <v>39825</v>
      </c>
      <c r="B1640">
        <v>870.26000999999997</v>
      </c>
      <c r="C1640" s="14">
        <f t="shared" si="54"/>
        <v>-2.8987749140718555E-2</v>
      </c>
      <c r="E1640" s="6">
        <v>468.79998799999998</v>
      </c>
      <c r="F1640" s="14">
        <f t="shared" si="55"/>
        <v>-9.1728174798321183E-3</v>
      </c>
    </row>
    <row r="1641" spans="1:6" x14ac:dyDescent="0.25">
      <c r="A1641" s="31">
        <v>39822</v>
      </c>
      <c r="B1641">
        <v>890.34997599999997</v>
      </c>
      <c r="C1641" s="14">
        <f t="shared" si="54"/>
        <v>3.0078215359754523E-3</v>
      </c>
      <c r="E1641" s="6">
        <v>481.29998799999998</v>
      </c>
      <c r="F1641" s="14">
        <f t="shared" si="55"/>
        <v>2.6532447634660006E-2</v>
      </c>
    </row>
    <row r="1642" spans="1:6" x14ac:dyDescent="0.25">
      <c r="A1642" s="31">
        <v>39821</v>
      </c>
      <c r="B1642">
        <v>909.72997999999995</v>
      </c>
      <c r="C1642" s="14">
        <f t="shared" si="54"/>
        <v>6.1045689924438928E-2</v>
      </c>
      <c r="E1642" s="6">
        <v>502.01001000000002</v>
      </c>
      <c r="F1642" s="14">
        <f t="shared" si="55"/>
        <v>0.13274520043597726</v>
      </c>
    </row>
    <row r="1643" spans="1:6" x14ac:dyDescent="0.25">
      <c r="A1643" s="31">
        <v>39820</v>
      </c>
      <c r="B1643">
        <v>906.65002400000003</v>
      </c>
      <c r="C1643" s="14">
        <f t="shared" si="54"/>
        <v>6.4380585023375181E-2</v>
      </c>
      <c r="E1643" s="6">
        <v>497.10000600000001</v>
      </c>
      <c r="F1643" s="14">
        <f t="shared" si="55"/>
        <v>0.13804949555081047</v>
      </c>
    </row>
    <row r="1644" spans="1:6" x14ac:dyDescent="0.25">
      <c r="A1644" s="31">
        <v>39819</v>
      </c>
      <c r="B1644">
        <v>934.70001200000002</v>
      </c>
      <c r="C1644" s="14">
        <f t="shared" si="54"/>
        <v>0.1683311602294868</v>
      </c>
      <c r="E1644" s="6">
        <v>514.71002199999998</v>
      </c>
      <c r="F1644" s="14">
        <f t="shared" si="55"/>
        <v>0.26607470508517639</v>
      </c>
    </row>
    <row r="1645" spans="1:6" x14ac:dyDescent="0.25">
      <c r="A1645" s="31">
        <v>39818</v>
      </c>
      <c r="B1645">
        <v>927.45001200000002</v>
      </c>
      <c r="C1645" s="14">
        <f t="shared" si="54"/>
        <v>0.23258998662327901</v>
      </c>
      <c r="E1645" s="6">
        <v>505.02999899999998</v>
      </c>
      <c r="F1645" s="14">
        <f t="shared" si="55"/>
        <v>0.31071086040181073</v>
      </c>
    </row>
    <row r="1646" spans="1:6" x14ac:dyDescent="0.25">
      <c r="A1646" s="31">
        <v>39815</v>
      </c>
      <c r="B1646">
        <v>931.79998799999998</v>
      </c>
      <c r="C1646" s="14">
        <f t="shared" si="54"/>
        <v>0.15524804527856295</v>
      </c>
      <c r="E1646" s="6">
        <v>505.83999599999999</v>
      </c>
      <c r="F1646" s="14">
        <f t="shared" si="55"/>
        <v>0.2266356027615839</v>
      </c>
    </row>
    <row r="1647" spans="1:6" x14ac:dyDescent="0.25">
      <c r="A1647" s="31">
        <v>39813</v>
      </c>
      <c r="B1647">
        <v>903.25</v>
      </c>
      <c r="C1647" s="14">
        <f t="shared" si="54"/>
        <v>5.1366520691908724E-2</v>
      </c>
      <c r="E1647" s="6">
        <v>499.45001200000002</v>
      </c>
      <c r="F1647" s="14">
        <f t="shared" si="55"/>
        <v>0.11606444736286448</v>
      </c>
    </row>
    <row r="1648" spans="1:6" x14ac:dyDescent="0.25">
      <c r="A1648" s="31">
        <v>39812</v>
      </c>
      <c r="B1648">
        <v>890.64001499999995</v>
      </c>
      <c r="C1648" s="14">
        <f t="shared" si="54"/>
        <v>4.6888057596238486E-2</v>
      </c>
      <c r="E1648" s="6">
        <v>482.76998900000001</v>
      </c>
      <c r="F1648" s="14">
        <f t="shared" si="55"/>
        <v>6.97318897336201E-2</v>
      </c>
    </row>
    <row r="1649" spans="1:6" x14ac:dyDescent="0.25">
      <c r="A1649" s="31">
        <v>39811</v>
      </c>
      <c r="B1649">
        <v>869.419983</v>
      </c>
      <c r="C1649" s="14">
        <f t="shared" si="54"/>
        <v>-4.4315119805485859E-3</v>
      </c>
      <c r="E1649" s="6">
        <v>466.14999399999999</v>
      </c>
      <c r="F1649" s="14">
        <f t="shared" si="55"/>
        <v>2.1094377534474074E-2</v>
      </c>
    </row>
    <row r="1650" spans="1:6" x14ac:dyDescent="0.25">
      <c r="A1650" s="31">
        <v>39808</v>
      </c>
      <c r="B1650">
        <v>872.79998799999998</v>
      </c>
      <c r="C1650" s="14">
        <f t="shared" si="54"/>
        <v>-4.2236819156591277E-2</v>
      </c>
      <c r="E1650" s="6">
        <v>476.76998900000001</v>
      </c>
      <c r="F1650" s="14">
        <f t="shared" si="55"/>
        <v>-2.9436357055147355E-2</v>
      </c>
    </row>
    <row r="1651" spans="1:6" x14ac:dyDescent="0.25">
      <c r="A1651" s="31">
        <v>39806</v>
      </c>
      <c r="B1651">
        <v>868.15002400000003</v>
      </c>
      <c r="C1651" s="14">
        <f t="shared" si="54"/>
        <v>1.8596780738192376E-2</v>
      </c>
      <c r="E1651" s="6">
        <v>470.48998999999998</v>
      </c>
      <c r="F1651" s="14">
        <f t="shared" si="55"/>
        <v>3.9068026653746202E-2</v>
      </c>
    </row>
    <row r="1652" spans="1:6" x14ac:dyDescent="0.25">
      <c r="A1652" s="31">
        <v>39805</v>
      </c>
      <c r="B1652">
        <v>863.15997300000004</v>
      </c>
      <c r="C1652" s="14">
        <f t="shared" si="54"/>
        <v>-3.981315815367048E-2</v>
      </c>
      <c r="E1652" s="6">
        <v>468.64001500000001</v>
      </c>
      <c r="F1652" s="14">
        <f t="shared" si="55"/>
        <v>-2.8302460646660421E-2</v>
      </c>
    </row>
    <row r="1653" spans="1:6" x14ac:dyDescent="0.25">
      <c r="A1653" s="31">
        <v>39804</v>
      </c>
      <c r="B1653">
        <v>871.63000499999998</v>
      </c>
      <c r="C1653" s="14">
        <f t="shared" si="54"/>
        <v>-5.1761856225714609E-2</v>
      </c>
      <c r="E1653" s="6">
        <v>475.07000699999998</v>
      </c>
      <c r="F1653" s="14">
        <f t="shared" si="55"/>
        <v>-3.6564588887877725E-2</v>
      </c>
    </row>
    <row r="1654" spans="1:6" x14ac:dyDescent="0.25">
      <c r="A1654" s="31">
        <v>39801</v>
      </c>
      <c r="B1654">
        <v>887.88000499999998</v>
      </c>
      <c r="C1654" s="14">
        <f t="shared" si="54"/>
        <v>-4.6305530094904679E-2</v>
      </c>
      <c r="E1654" s="6">
        <v>486.26001000000002</v>
      </c>
      <c r="F1654" s="14">
        <f t="shared" si="55"/>
        <v>-3.8612860381747827E-2</v>
      </c>
    </row>
    <row r="1655" spans="1:6" x14ac:dyDescent="0.25">
      <c r="A1655" s="31">
        <v>39800</v>
      </c>
      <c r="B1655">
        <v>885.28002900000001</v>
      </c>
      <c r="C1655" s="14">
        <f t="shared" si="54"/>
        <v>-2.1660304009038178E-2</v>
      </c>
      <c r="E1655" s="6">
        <v>479.17001299999998</v>
      </c>
      <c r="F1655" s="14">
        <f t="shared" si="55"/>
        <v>-3.361968202339205E-2</v>
      </c>
    </row>
    <row r="1656" spans="1:6" x14ac:dyDescent="0.25">
      <c r="A1656" s="31">
        <v>39799</v>
      </c>
      <c r="B1656">
        <v>904.419983</v>
      </c>
      <c r="C1656" s="14">
        <f t="shared" si="54"/>
        <v>-5.0746807713366149E-2</v>
      </c>
      <c r="E1656" s="6">
        <v>486.58999599999999</v>
      </c>
      <c r="F1656" s="14">
        <f t="shared" si="55"/>
        <v>-5.450415471482517E-2</v>
      </c>
    </row>
    <row r="1657" spans="1:6" x14ac:dyDescent="0.25">
      <c r="A1657" s="31">
        <v>39798</v>
      </c>
      <c r="B1657">
        <v>913.17999299999997</v>
      </c>
      <c r="C1657" s="14">
        <f t="shared" si="54"/>
        <v>-9.2040772557792749E-2</v>
      </c>
      <c r="E1657" s="6">
        <v>482.85000600000001</v>
      </c>
      <c r="F1657" s="14">
        <f t="shared" si="55"/>
        <v>-0.11561068987803358</v>
      </c>
    </row>
    <row r="1658" spans="1:6" x14ac:dyDescent="0.25">
      <c r="A1658" s="31">
        <v>39797</v>
      </c>
      <c r="B1658">
        <v>868.57000700000003</v>
      </c>
      <c r="C1658" s="14">
        <f t="shared" si="54"/>
        <v>-0.10113834442063552</v>
      </c>
      <c r="E1658" s="6">
        <v>452.57000699999998</v>
      </c>
      <c r="F1658" s="14">
        <f t="shared" si="55"/>
        <v>-0.15957287465181058</v>
      </c>
    </row>
    <row r="1659" spans="1:6" x14ac:dyDescent="0.25">
      <c r="A1659" s="31">
        <v>39794</v>
      </c>
      <c r="B1659">
        <v>879.72997999999995</v>
      </c>
      <c r="C1659" s="14">
        <f t="shared" si="54"/>
        <v>-9.1891633548387142E-2</v>
      </c>
      <c r="E1659" s="6">
        <v>468.42999300000002</v>
      </c>
      <c r="F1659" s="14">
        <f t="shared" si="55"/>
        <v>-0.12853479764344411</v>
      </c>
    </row>
    <row r="1660" spans="1:6" x14ac:dyDescent="0.25">
      <c r="A1660" s="31">
        <v>39793</v>
      </c>
      <c r="B1660">
        <v>873.59002699999996</v>
      </c>
      <c r="C1660" s="14">
        <f t="shared" si="54"/>
        <v>-8.4373589202185406E-2</v>
      </c>
      <c r="E1660" s="6">
        <v>451.209991</v>
      </c>
      <c r="F1660" s="14">
        <f t="shared" si="55"/>
        <v>-0.12246684596302437</v>
      </c>
    </row>
    <row r="1661" spans="1:6" x14ac:dyDescent="0.25">
      <c r="A1661" s="31">
        <v>39792</v>
      </c>
      <c r="B1661">
        <v>899.23999000000003</v>
      </c>
      <c r="C1661" s="14">
        <f t="shared" si="54"/>
        <v>-3.3168871941898548E-2</v>
      </c>
      <c r="E1661" s="6">
        <v>476.39999399999999</v>
      </c>
      <c r="F1661" s="14">
        <f t="shared" si="55"/>
        <v>-2.9498066436827064E-2</v>
      </c>
    </row>
    <row r="1662" spans="1:6" x14ac:dyDescent="0.25">
      <c r="A1662" s="31">
        <v>39791</v>
      </c>
      <c r="B1662">
        <v>888.669983</v>
      </c>
      <c r="C1662" s="14">
        <f t="shared" si="54"/>
        <v>-5.5119059285716698E-2</v>
      </c>
      <c r="E1662" s="6">
        <v>465.709991</v>
      </c>
      <c r="F1662" s="14">
        <f t="shared" si="55"/>
        <v>-3.48979326883746E-2</v>
      </c>
    </row>
    <row r="1663" spans="1:6" x14ac:dyDescent="0.25">
      <c r="A1663" s="31">
        <v>39790</v>
      </c>
      <c r="B1663">
        <v>909.70001200000002</v>
      </c>
      <c r="C1663" s="14">
        <f t="shared" si="54"/>
        <v>7.1596888066186581E-2</v>
      </c>
      <c r="E1663" s="6">
        <v>481.38000499999998</v>
      </c>
      <c r="F1663" s="14">
        <f t="shared" si="55"/>
        <v>7.3550426943136848E-2</v>
      </c>
    </row>
    <row r="1664" spans="1:6" x14ac:dyDescent="0.25">
      <c r="A1664" s="31">
        <v>39787</v>
      </c>
      <c r="B1664">
        <v>876.07000700000003</v>
      </c>
      <c r="C1664" s="14">
        <f t="shared" si="54"/>
        <v>-7.9839979017537477E-4</v>
      </c>
      <c r="E1664" s="6">
        <v>461.08999599999999</v>
      </c>
      <c r="F1664" s="14">
        <f t="shared" si="55"/>
        <v>-2.1289690750654788E-2</v>
      </c>
    </row>
    <row r="1665" spans="1:6" x14ac:dyDescent="0.25">
      <c r="A1665" s="31">
        <v>39786</v>
      </c>
      <c r="B1665">
        <v>845.21997099999999</v>
      </c>
      <c r="C1665" s="14">
        <f t="shared" si="54"/>
        <v>-6.9253741329581398E-2</v>
      </c>
      <c r="E1665" s="6">
        <v>439.52999899999998</v>
      </c>
      <c r="F1665" s="14">
        <f t="shared" si="55"/>
        <v>-0.10285355295334708</v>
      </c>
    </row>
    <row r="1666" spans="1:6" x14ac:dyDescent="0.25">
      <c r="A1666" s="31">
        <v>39785</v>
      </c>
      <c r="B1666">
        <v>870.73999000000003</v>
      </c>
      <c r="C1666" s="14">
        <f t="shared" si="54"/>
        <v>-2.9037264611074365E-2</v>
      </c>
      <c r="E1666" s="6">
        <v>453.76001000000002</v>
      </c>
      <c r="F1666" s="14">
        <f t="shared" si="55"/>
        <v>-9.6041577990633731E-2</v>
      </c>
    </row>
    <row r="1667" spans="1:6" x14ac:dyDescent="0.25">
      <c r="A1667" s="31">
        <v>39784</v>
      </c>
      <c r="B1667">
        <v>848.80999799999995</v>
      </c>
      <c r="C1667" s="14">
        <f t="shared" si="54"/>
        <v>-0.11124024012866651</v>
      </c>
      <c r="E1667" s="6">
        <v>441.82000699999998</v>
      </c>
      <c r="F1667" s="14">
        <f t="shared" si="55"/>
        <v>-0.16739849803530782</v>
      </c>
    </row>
    <row r="1668" spans="1:6" x14ac:dyDescent="0.25">
      <c r="A1668" s="31">
        <v>39783</v>
      </c>
      <c r="B1668">
        <v>816.21002199999998</v>
      </c>
      <c r="C1668" s="14">
        <f t="shared" si="54"/>
        <v>-0.17169677073196421</v>
      </c>
      <c r="E1668" s="6">
        <v>417.07000699999998</v>
      </c>
      <c r="F1668" s="14">
        <f t="shared" si="55"/>
        <v>-0.23730892691218453</v>
      </c>
    </row>
    <row r="1669" spans="1:6" x14ac:dyDescent="0.25">
      <c r="A1669" s="31">
        <v>39780</v>
      </c>
      <c r="B1669">
        <v>896.23999000000003</v>
      </c>
      <c r="C1669" s="14">
        <f t="shared" si="54"/>
        <v>-4.7110731556353924E-2</v>
      </c>
      <c r="E1669" s="6">
        <v>473.14001500000001</v>
      </c>
      <c r="F1669" s="14">
        <f t="shared" si="55"/>
        <v>-0.10122899285489606</v>
      </c>
    </row>
    <row r="1670" spans="1:6" x14ac:dyDescent="0.25">
      <c r="A1670" s="31">
        <v>39778</v>
      </c>
      <c r="B1670">
        <v>887.67999299999997</v>
      </c>
      <c r="C1670" s="14">
        <f t="shared" si="54"/>
        <v>-6.2075378458552266E-2</v>
      </c>
      <c r="E1670" s="6">
        <v>468.85998499999999</v>
      </c>
      <c r="F1670" s="14">
        <f t="shared" si="55"/>
        <v>-0.12619047117182614</v>
      </c>
    </row>
    <row r="1671" spans="1:6" x14ac:dyDescent="0.25">
      <c r="A1671" s="31">
        <v>39777</v>
      </c>
      <c r="B1671">
        <v>857.39001499999995</v>
      </c>
      <c r="C1671" s="14">
        <f t="shared" si="54"/>
        <v>-5.557147790312178E-2</v>
      </c>
      <c r="E1671" s="6">
        <v>443.17999300000002</v>
      </c>
      <c r="F1671" s="14">
        <f t="shared" si="55"/>
        <v>-0.11736470845127678</v>
      </c>
    </row>
    <row r="1672" spans="1:6" x14ac:dyDescent="0.25">
      <c r="A1672" s="31">
        <v>39776</v>
      </c>
      <c r="B1672">
        <v>851.80999799999995</v>
      </c>
      <c r="C1672" s="14">
        <f t="shared" ref="C1672:C1735" si="56">B1672/B1701-1</f>
        <v>-0.14649152867715232</v>
      </c>
      <c r="E1672" s="6">
        <v>436.79998799999998</v>
      </c>
      <c r="F1672" s="14">
        <f t="shared" ref="F1672:F1735" si="57">E1672/E1701-1</f>
        <v>-0.21247639214020841</v>
      </c>
    </row>
    <row r="1673" spans="1:6" x14ac:dyDescent="0.25">
      <c r="A1673" s="31">
        <v>39773</v>
      </c>
      <c r="B1673">
        <v>800.03002900000001</v>
      </c>
      <c r="C1673" s="14">
        <f t="shared" si="56"/>
        <v>-0.20264110416443559</v>
      </c>
      <c r="E1673" s="6">
        <v>406.540009</v>
      </c>
      <c r="F1673" s="14">
        <f t="shared" si="57"/>
        <v>-0.28788383345608171</v>
      </c>
    </row>
    <row r="1674" spans="1:6" x14ac:dyDescent="0.25">
      <c r="A1674" s="31">
        <v>39772</v>
      </c>
      <c r="B1674">
        <v>752.44000200000005</v>
      </c>
      <c r="C1674" s="14">
        <f t="shared" si="56"/>
        <v>-0.16323032598660991</v>
      </c>
      <c r="E1674" s="6">
        <v>385.30999800000001</v>
      </c>
      <c r="F1674" s="14">
        <f t="shared" si="57"/>
        <v>-0.26253634062686948</v>
      </c>
    </row>
    <row r="1675" spans="1:6" x14ac:dyDescent="0.25">
      <c r="A1675" s="31">
        <v>39771</v>
      </c>
      <c r="B1675">
        <v>806.580017</v>
      </c>
      <c r="C1675" s="14">
        <f t="shared" si="56"/>
        <v>-0.11357038852942747</v>
      </c>
      <c r="E1675" s="6">
        <v>412.38000499999998</v>
      </c>
      <c r="F1675" s="14">
        <f t="shared" si="57"/>
        <v>-0.17391827907247737</v>
      </c>
    </row>
    <row r="1676" spans="1:6" x14ac:dyDescent="0.25">
      <c r="A1676" s="31">
        <v>39770</v>
      </c>
      <c r="B1676">
        <v>859.11999500000002</v>
      </c>
      <c r="C1676" s="14">
        <f t="shared" si="56"/>
        <v>-0.12774382880633584</v>
      </c>
      <c r="E1676" s="6">
        <v>447.51001000000002</v>
      </c>
      <c r="F1676" s="14">
        <f t="shared" si="57"/>
        <v>-0.18123935768762378</v>
      </c>
    </row>
    <row r="1677" spans="1:6" x14ac:dyDescent="0.25">
      <c r="A1677" s="31">
        <v>39769</v>
      </c>
      <c r="B1677">
        <v>850.75</v>
      </c>
      <c r="C1677" s="14">
        <f t="shared" si="56"/>
        <v>-0.14603051797336997</v>
      </c>
      <c r="E1677" s="6">
        <v>451.29998799999998</v>
      </c>
      <c r="F1677" s="14">
        <f t="shared" si="57"/>
        <v>-0.19259329401356207</v>
      </c>
    </row>
    <row r="1678" spans="1:6" x14ac:dyDescent="0.25">
      <c r="A1678" s="31">
        <v>39766</v>
      </c>
      <c r="B1678">
        <v>873.28997800000002</v>
      </c>
      <c r="C1678" s="14">
        <f t="shared" si="56"/>
        <v>-0.17371725950121686</v>
      </c>
      <c r="E1678" s="6">
        <v>456.51998900000001</v>
      </c>
      <c r="F1678" s="14">
        <f t="shared" si="57"/>
        <v>-0.23391114482992559</v>
      </c>
    </row>
    <row r="1679" spans="1:6" x14ac:dyDescent="0.25">
      <c r="A1679" s="31">
        <v>39765</v>
      </c>
      <c r="B1679">
        <v>911.28997800000002</v>
      </c>
      <c r="C1679" s="14">
        <f t="shared" si="56"/>
        <v>-0.17097423234399056</v>
      </c>
      <c r="E1679" s="6">
        <v>491.23001099999999</v>
      </c>
      <c r="F1679" s="14">
        <f t="shared" si="57"/>
        <v>-0.20692607044522815</v>
      </c>
    </row>
    <row r="1680" spans="1:6" x14ac:dyDescent="0.25">
      <c r="A1680" s="31">
        <v>39764</v>
      </c>
      <c r="B1680">
        <v>852.29998799999998</v>
      </c>
      <c r="C1680" s="14">
        <f t="shared" si="56"/>
        <v>-0.23511149278616394</v>
      </c>
      <c r="E1680" s="6">
        <v>452.79998799999998</v>
      </c>
      <c r="F1680" s="14">
        <f t="shared" si="57"/>
        <v>-0.28991484612503704</v>
      </c>
    </row>
    <row r="1681" spans="1:6" x14ac:dyDescent="0.25">
      <c r="A1681" s="31">
        <v>39763</v>
      </c>
      <c r="B1681">
        <v>898.95001200000002</v>
      </c>
      <c r="C1681" s="14">
        <f t="shared" si="56"/>
        <v>-0.22575063621235114</v>
      </c>
      <c r="E1681" s="6">
        <v>482.290009</v>
      </c>
      <c r="F1681" s="14">
        <f t="shared" si="57"/>
        <v>-0.28186841732240309</v>
      </c>
    </row>
    <row r="1682" spans="1:6" x14ac:dyDescent="0.25">
      <c r="A1682" s="31">
        <v>39762</v>
      </c>
      <c r="B1682">
        <v>919.21002199999998</v>
      </c>
      <c r="C1682" s="14">
        <f t="shared" si="56"/>
        <v>-0.21189852719441504</v>
      </c>
      <c r="E1682" s="6">
        <v>493.10000600000001</v>
      </c>
      <c r="F1682" s="14">
        <f t="shared" si="57"/>
        <v>-0.27440478874469321</v>
      </c>
    </row>
    <row r="1683" spans="1:6" x14ac:dyDescent="0.25">
      <c r="A1683" s="31">
        <v>39759</v>
      </c>
      <c r="B1683">
        <v>930.98999000000003</v>
      </c>
      <c r="C1683" s="14">
        <f t="shared" si="56"/>
        <v>-0.1585564677279111</v>
      </c>
      <c r="E1683" s="6">
        <v>505.790009</v>
      </c>
      <c r="F1683" s="14">
        <f t="shared" si="57"/>
        <v>-0.23099490466893546</v>
      </c>
    </row>
    <row r="1684" spans="1:6" x14ac:dyDescent="0.25">
      <c r="A1684" s="31">
        <v>39758</v>
      </c>
      <c r="B1684">
        <v>904.88000499999998</v>
      </c>
      <c r="C1684" s="14">
        <f t="shared" si="56"/>
        <v>-0.25418085827258796</v>
      </c>
      <c r="E1684" s="6">
        <v>495.83999599999999</v>
      </c>
      <c r="F1684" s="14">
        <f t="shared" si="57"/>
        <v>-0.29647127303504306</v>
      </c>
    </row>
    <row r="1685" spans="1:6" x14ac:dyDescent="0.25">
      <c r="A1685" s="31">
        <v>39757</v>
      </c>
      <c r="B1685">
        <v>952.77002000000005</v>
      </c>
      <c r="C1685" s="14">
        <f t="shared" si="56"/>
        <v>-0.21205281475805748</v>
      </c>
      <c r="E1685" s="6">
        <v>514.64001499999995</v>
      </c>
      <c r="F1685" s="14">
        <f t="shared" si="57"/>
        <v>-0.27077957563379695</v>
      </c>
    </row>
    <row r="1686" spans="1:6" x14ac:dyDescent="0.25">
      <c r="A1686" s="31">
        <v>39756</v>
      </c>
      <c r="B1686">
        <v>1005.75</v>
      </c>
      <c r="C1686" s="14">
        <f t="shared" si="56"/>
        <v>-0.15188848335773941</v>
      </c>
      <c r="E1686" s="6">
        <v>545.96997099999999</v>
      </c>
      <c r="F1686" s="14">
        <f t="shared" si="57"/>
        <v>-0.2175502596113259</v>
      </c>
    </row>
    <row r="1687" spans="1:6" x14ac:dyDescent="0.25">
      <c r="A1687" s="31">
        <v>39755</v>
      </c>
      <c r="B1687">
        <v>966.29998799999998</v>
      </c>
      <c r="C1687" s="14">
        <f t="shared" si="56"/>
        <v>-0.18676675061540438</v>
      </c>
      <c r="E1687" s="6">
        <v>538.5</v>
      </c>
      <c r="F1687" s="14">
        <f t="shared" si="57"/>
        <v>-0.24068303489704301</v>
      </c>
    </row>
    <row r="1688" spans="1:6" x14ac:dyDescent="0.25">
      <c r="A1688" s="31">
        <v>39752</v>
      </c>
      <c r="B1688">
        <v>968.75</v>
      </c>
      <c r="C1688" s="14">
        <f t="shared" si="56"/>
        <v>-0.19745004325551652</v>
      </c>
      <c r="E1688" s="6">
        <v>537.52002000000005</v>
      </c>
      <c r="F1688" s="14">
        <f t="shared" si="57"/>
        <v>-0.25390036851396269</v>
      </c>
    </row>
    <row r="1689" spans="1:6" x14ac:dyDescent="0.25">
      <c r="A1689" s="31">
        <v>39751</v>
      </c>
      <c r="B1689">
        <v>954.09002699999996</v>
      </c>
      <c r="C1689" s="14">
        <f t="shared" si="56"/>
        <v>-0.23981733399620964</v>
      </c>
      <c r="E1689" s="6">
        <v>514.17999299999997</v>
      </c>
      <c r="F1689" s="14">
        <f t="shared" si="57"/>
        <v>-0.31782842913774556</v>
      </c>
    </row>
    <row r="1690" spans="1:6" x14ac:dyDescent="0.25">
      <c r="A1690" s="31">
        <v>39750</v>
      </c>
      <c r="B1690">
        <v>930.09002699999996</v>
      </c>
      <c r="C1690" s="14">
        <f t="shared" si="56"/>
        <v>-0.22910707802581765</v>
      </c>
      <c r="E1690" s="6">
        <v>490.88000499999998</v>
      </c>
      <c r="F1690" s="14">
        <f t="shared" si="57"/>
        <v>-0.32168913090291829</v>
      </c>
    </row>
    <row r="1691" spans="1:6" x14ac:dyDescent="0.25">
      <c r="A1691" s="31">
        <v>39749</v>
      </c>
      <c r="B1691">
        <v>940.51000999999997</v>
      </c>
      <c r="C1691" s="14">
        <f t="shared" si="56"/>
        <v>-0.18668442497750204</v>
      </c>
      <c r="E1691" s="6">
        <v>482.54998799999998</v>
      </c>
      <c r="F1691" s="14">
        <f t="shared" si="57"/>
        <v>-0.28656970278120508</v>
      </c>
    </row>
    <row r="1692" spans="1:6" x14ac:dyDescent="0.25">
      <c r="A1692" s="31">
        <v>39748</v>
      </c>
      <c r="B1692">
        <v>848.919983</v>
      </c>
      <c r="C1692" s="14">
        <f t="shared" si="56"/>
        <v>-0.30049439701043634</v>
      </c>
      <c r="E1692" s="6">
        <v>448.39999399999999</v>
      </c>
      <c r="F1692" s="14">
        <f t="shared" si="57"/>
        <v>-0.36902838407559113</v>
      </c>
    </row>
    <row r="1693" spans="1:6" x14ac:dyDescent="0.25">
      <c r="A1693" s="31">
        <v>39745</v>
      </c>
      <c r="B1693">
        <v>876.77002000000005</v>
      </c>
      <c r="C1693" s="14">
        <f t="shared" si="56"/>
        <v>-0.26488634524979537</v>
      </c>
      <c r="E1693" s="6">
        <v>471.11999500000002</v>
      </c>
      <c r="F1693" s="14">
        <f t="shared" si="57"/>
        <v>-0.31697983621868708</v>
      </c>
    </row>
    <row r="1694" spans="1:6" x14ac:dyDescent="0.25">
      <c r="A1694" s="31">
        <v>39744</v>
      </c>
      <c r="B1694">
        <v>908.10998500000005</v>
      </c>
      <c r="C1694" s="14">
        <f t="shared" si="56"/>
        <v>-0.2744986653754371</v>
      </c>
      <c r="E1694" s="6">
        <v>489.92001299999998</v>
      </c>
      <c r="F1694" s="14">
        <f t="shared" si="57"/>
        <v>-0.31980117430093058</v>
      </c>
    </row>
    <row r="1695" spans="1:6" x14ac:dyDescent="0.25">
      <c r="A1695" s="31">
        <v>39743</v>
      </c>
      <c r="B1695">
        <v>896.78002900000001</v>
      </c>
      <c r="C1695" s="14">
        <f t="shared" si="56"/>
        <v>-0.28203034800889704</v>
      </c>
      <c r="E1695" s="6">
        <v>501.97000100000002</v>
      </c>
      <c r="F1695" s="14">
        <f t="shared" si="57"/>
        <v>-0.3018497899860918</v>
      </c>
    </row>
    <row r="1696" spans="1:6" x14ac:dyDescent="0.25">
      <c r="A1696" s="31">
        <v>39742</v>
      </c>
      <c r="B1696">
        <v>955.04998799999998</v>
      </c>
      <c r="C1696" s="14">
        <f t="shared" si="56"/>
        <v>-0.22482228030902496</v>
      </c>
      <c r="E1696" s="6">
        <v>530.65002400000003</v>
      </c>
      <c r="F1696" s="14">
        <f t="shared" si="57"/>
        <v>-0.26006742710388275</v>
      </c>
    </row>
    <row r="1697" spans="1:6" x14ac:dyDescent="0.25">
      <c r="A1697" s="31">
        <v>39741</v>
      </c>
      <c r="B1697">
        <v>985.40002400000003</v>
      </c>
      <c r="C1697" s="14">
        <f t="shared" si="56"/>
        <v>-0.19526993168475604</v>
      </c>
      <c r="E1697" s="6">
        <v>546.84002699999996</v>
      </c>
      <c r="F1697" s="14">
        <f t="shared" si="57"/>
        <v>-0.22685172417358934</v>
      </c>
    </row>
    <row r="1698" spans="1:6" x14ac:dyDescent="0.25">
      <c r="A1698" s="31">
        <v>39738</v>
      </c>
      <c r="B1698">
        <v>940.54998799999998</v>
      </c>
      <c r="C1698" s="14">
        <f t="shared" si="56"/>
        <v>-0.25811849039145196</v>
      </c>
      <c r="E1698" s="6">
        <v>526.42999299999997</v>
      </c>
      <c r="F1698" s="14">
        <f t="shared" si="57"/>
        <v>-0.28167725926528797</v>
      </c>
    </row>
    <row r="1699" spans="1:6" x14ac:dyDescent="0.25">
      <c r="A1699" s="31">
        <v>39737</v>
      </c>
      <c r="B1699">
        <v>946.42999299999997</v>
      </c>
      <c r="C1699" s="14">
        <f t="shared" si="56"/>
        <v>-0.23816925883878715</v>
      </c>
      <c r="E1699" s="6">
        <v>536.57000700000003</v>
      </c>
      <c r="F1699" s="14">
        <f t="shared" si="57"/>
        <v>-0.25357164232554685</v>
      </c>
    </row>
    <row r="1700" spans="1:6" x14ac:dyDescent="0.25">
      <c r="A1700" s="31">
        <v>39736</v>
      </c>
      <c r="B1700">
        <v>907.84002699999996</v>
      </c>
      <c r="C1700" s="14">
        <f t="shared" si="56"/>
        <v>-0.26599447030210843</v>
      </c>
      <c r="E1700" s="6">
        <v>502.10998499999999</v>
      </c>
      <c r="F1700" s="14">
        <f t="shared" si="57"/>
        <v>-0.30128581379091746</v>
      </c>
    </row>
    <row r="1701" spans="1:6" x14ac:dyDescent="0.25">
      <c r="A1701" s="31">
        <v>39735</v>
      </c>
      <c r="B1701">
        <v>998.01000999999997</v>
      </c>
      <c r="C1701" s="14">
        <f t="shared" si="56"/>
        <v>-0.21723476003129094</v>
      </c>
      <c r="E1701" s="6">
        <v>554.65002400000003</v>
      </c>
      <c r="F1701" s="14">
        <f t="shared" si="57"/>
        <v>-0.2524025229675676</v>
      </c>
    </row>
    <row r="1702" spans="1:6" x14ac:dyDescent="0.25">
      <c r="A1702" s="31">
        <v>39734</v>
      </c>
      <c r="B1702">
        <v>1003.349976</v>
      </c>
      <c r="C1702" s="14">
        <f t="shared" si="56"/>
        <v>-0.21464799812498003</v>
      </c>
      <c r="E1702" s="6">
        <v>570.89001499999995</v>
      </c>
      <c r="F1702" s="14">
        <f t="shared" si="57"/>
        <v>-0.22697051188243211</v>
      </c>
    </row>
    <row r="1703" spans="1:6" x14ac:dyDescent="0.25">
      <c r="A1703" s="31">
        <v>39731</v>
      </c>
      <c r="B1703">
        <v>899.21997099999999</v>
      </c>
      <c r="C1703" s="14">
        <f t="shared" si="56"/>
        <v>-0.29903416521090342</v>
      </c>
      <c r="E1703" s="6">
        <v>522.47997999999995</v>
      </c>
      <c r="F1703" s="14">
        <f t="shared" si="57"/>
        <v>-0.29346858688302913</v>
      </c>
    </row>
    <row r="1704" spans="1:6" x14ac:dyDescent="0.25">
      <c r="A1704" s="31">
        <v>39730</v>
      </c>
      <c r="B1704">
        <v>909.919983</v>
      </c>
      <c r="C1704" s="14">
        <f t="shared" si="56"/>
        <v>-0.30042751082273456</v>
      </c>
      <c r="E1704" s="6">
        <v>499.20001200000002</v>
      </c>
      <c r="F1704" s="14">
        <f t="shared" si="57"/>
        <v>-0.33243286659827365</v>
      </c>
    </row>
    <row r="1705" spans="1:6" x14ac:dyDescent="0.25">
      <c r="A1705" s="31">
        <v>39729</v>
      </c>
      <c r="B1705">
        <v>984.94000200000005</v>
      </c>
      <c r="C1705" s="14">
        <f t="shared" si="56"/>
        <v>-0.23151227636704164</v>
      </c>
      <c r="E1705" s="6">
        <v>546.57000700000003</v>
      </c>
      <c r="F1705" s="14">
        <f t="shared" si="57"/>
        <v>-0.25428747110792049</v>
      </c>
    </row>
    <row r="1706" spans="1:6" x14ac:dyDescent="0.25">
      <c r="A1706" s="31">
        <v>39728</v>
      </c>
      <c r="B1706">
        <v>996.22997999999995</v>
      </c>
      <c r="C1706" s="14">
        <f t="shared" si="56"/>
        <v>-0.21649851580798807</v>
      </c>
      <c r="E1706" s="6">
        <v>558.95001200000002</v>
      </c>
      <c r="F1706" s="14">
        <f t="shared" si="57"/>
        <v>-0.22744674672849374</v>
      </c>
    </row>
    <row r="1707" spans="1:6" x14ac:dyDescent="0.25">
      <c r="A1707" s="31">
        <v>39727</v>
      </c>
      <c r="B1707">
        <v>1056.8900149999999</v>
      </c>
      <c r="C1707" s="14">
        <f t="shared" si="56"/>
        <v>-0.16572728729336605</v>
      </c>
      <c r="E1707" s="6">
        <v>595.90997300000004</v>
      </c>
      <c r="F1707" s="14">
        <f t="shared" si="57"/>
        <v>-0.17296750882016987</v>
      </c>
    </row>
    <row r="1708" spans="1:6" x14ac:dyDescent="0.25">
      <c r="A1708" s="31">
        <v>39724</v>
      </c>
      <c r="B1708">
        <v>1099.2299800000001</v>
      </c>
      <c r="C1708" s="14">
        <f t="shared" si="56"/>
        <v>-0.14933445156894298</v>
      </c>
      <c r="E1708" s="6">
        <v>619.40002400000003</v>
      </c>
      <c r="F1708" s="14">
        <f t="shared" si="57"/>
        <v>-0.16024939783891745</v>
      </c>
    </row>
    <row r="1709" spans="1:6" x14ac:dyDescent="0.25">
      <c r="A1709" s="31">
        <v>39723</v>
      </c>
      <c r="B1709">
        <v>1114.280029</v>
      </c>
      <c r="C1709" s="14">
        <f t="shared" si="56"/>
        <v>-0.1279153067256863</v>
      </c>
      <c r="E1709" s="6">
        <v>637.669983</v>
      </c>
      <c r="F1709" s="14">
        <f t="shared" si="57"/>
        <v>-0.12075838262668048</v>
      </c>
    </row>
    <row r="1710" spans="1:6" x14ac:dyDescent="0.25">
      <c r="A1710" s="31">
        <v>39722</v>
      </c>
      <c r="B1710">
        <v>1161.0600589999999</v>
      </c>
      <c r="C1710" s="14">
        <f t="shared" si="56"/>
        <v>-8.9036025960421039E-2</v>
      </c>
      <c r="E1710" s="6">
        <v>671.59002699999996</v>
      </c>
      <c r="F1710" s="14">
        <f t="shared" si="57"/>
        <v>-8.2025630082852796E-2</v>
      </c>
    </row>
    <row r="1711" spans="1:6" x14ac:dyDescent="0.25">
      <c r="A1711" s="31">
        <v>39721</v>
      </c>
      <c r="B1711">
        <v>1166.3599850000001</v>
      </c>
      <c r="C1711" s="14">
        <f t="shared" si="56"/>
        <v>-7.9206404624002635E-2</v>
      </c>
      <c r="E1711" s="6">
        <v>679.580017</v>
      </c>
      <c r="F1711" s="14">
        <f t="shared" si="57"/>
        <v>-6.9106762730167137E-2</v>
      </c>
    </row>
    <row r="1712" spans="1:6" x14ac:dyDescent="0.25">
      <c r="A1712" s="31">
        <v>39720</v>
      </c>
      <c r="B1712">
        <v>1106.420044</v>
      </c>
      <c r="C1712" s="14">
        <f t="shared" si="56"/>
        <v>-0.13466286190513743</v>
      </c>
      <c r="E1712" s="6">
        <v>657.71997099999999</v>
      </c>
      <c r="F1712" s="14">
        <f t="shared" si="57"/>
        <v>-0.11354906976417245</v>
      </c>
    </row>
    <row r="1713" spans="1:6" x14ac:dyDescent="0.25">
      <c r="A1713" s="31">
        <v>39717</v>
      </c>
      <c r="B1713">
        <v>1213.2700199999999</v>
      </c>
      <c r="C1713" s="14">
        <f t="shared" si="56"/>
        <v>-6.5421301960902678E-2</v>
      </c>
      <c r="E1713" s="6">
        <v>704.78997800000002</v>
      </c>
      <c r="F1713" s="14">
        <f t="shared" si="57"/>
        <v>-6.4483610075285802E-2</v>
      </c>
    </row>
    <row r="1714" spans="1:6" x14ac:dyDescent="0.25">
      <c r="A1714" s="31">
        <v>39716</v>
      </c>
      <c r="B1714">
        <v>1209.1800539999999</v>
      </c>
      <c r="C1714" s="14">
        <f t="shared" si="56"/>
        <v>-6.4775352495596072E-2</v>
      </c>
      <c r="E1714" s="6">
        <v>705.73999000000003</v>
      </c>
      <c r="F1714" s="14">
        <f t="shared" si="57"/>
        <v>-6.4476808342766145E-2</v>
      </c>
    </row>
    <row r="1715" spans="1:6" x14ac:dyDescent="0.25">
      <c r="A1715" s="31">
        <v>39715</v>
      </c>
      <c r="B1715">
        <v>1185.869995</v>
      </c>
      <c r="C1715" s="14">
        <f t="shared" si="56"/>
        <v>-7.7739642425938338E-2</v>
      </c>
      <c r="E1715" s="6">
        <v>697.77002000000005</v>
      </c>
      <c r="F1715" s="14">
        <f t="shared" si="57"/>
        <v>-6.6765613912809774E-2</v>
      </c>
    </row>
    <row r="1716" spans="1:6" x14ac:dyDescent="0.25">
      <c r="A1716" s="31">
        <v>39714</v>
      </c>
      <c r="B1716">
        <v>1188.219971</v>
      </c>
      <c r="C1716" s="14">
        <f t="shared" si="56"/>
        <v>-7.860637696680095E-2</v>
      </c>
      <c r="E1716" s="6">
        <v>709.19000200000005</v>
      </c>
      <c r="F1716" s="14">
        <f t="shared" si="57"/>
        <v>-4.7990442054419269E-2</v>
      </c>
    </row>
    <row r="1717" spans="1:6" x14ac:dyDescent="0.25">
      <c r="A1717" s="31">
        <v>39713</v>
      </c>
      <c r="B1717">
        <v>1207.089966</v>
      </c>
      <c r="C1717" s="14">
        <f t="shared" si="56"/>
        <v>-7.5253565458042959E-2</v>
      </c>
      <c r="E1717" s="6">
        <v>720.44000200000005</v>
      </c>
      <c r="F1717" s="14">
        <f t="shared" si="57"/>
        <v>-4.0769041197158629E-2</v>
      </c>
    </row>
    <row r="1718" spans="1:6" x14ac:dyDescent="0.25">
      <c r="A1718" s="31">
        <v>39710</v>
      </c>
      <c r="B1718">
        <v>1255.079956</v>
      </c>
      <c r="C1718" s="14">
        <f t="shared" si="56"/>
        <v>-3.181312617093679E-2</v>
      </c>
      <c r="E1718" s="6">
        <v>753.73999000000003</v>
      </c>
      <c r="F1718" s="14">
        <f t="shared" si="57"/>
        <v>2.6474196265409811E-2</v>
      </c>
    </row>
    <row r="1719" spans="1:6" x14ac:dyDescent="0.25">
      <c r="A1719" s="31">
        <v>39709</v>
      </c>
      <c r="B1719">
        <v>1206.51001</v>
      </c>
      <c r="C1719" s="14">
        <f t="shared" si="56"/>
        <v>-4.7043163916948516E-2</v>
      </c>
      <c r="E1719" s="6">
        <v>723.67999299999997</v>
      </c>
      <c r="F1719" s="14">
        <f t="shared" si="57"/>
        <v>1.4395677644949201E-2</v>
      </c>
    </row>
    <row r="1720" spans="1:6" x14ac:dyDescent="0.25">
      <c r="A1720" s="31">
        <v>39708</v>
      </c>
      <c r="B1720">
        <v>1156.3900149999999</v>
      </c>
      <c r="C1720" s="14">
        <f t="shared" si="56"/>
        <v>-0.10301036470777125</v>
      </c>
      <c r="E1720" s="6">
        <v>676.38000499999998</v>
      </c>
      <c r="F1720" s="14">
        <f t="shared" si="57"/>
        <v>-6.8218786833929124E-2</v>
      </c>
    </row>
    <row r="1721" spans="1:6" x14ac:dyDescent="0.25">
      <c r="A1721" s="31">
        <v>39707</v>
      </c>
      <c r="B1721">
        <v>1213.599976</v>
      </c>
      <c r="C1721" s="14">
        <f t="shared" si="56"/>
        <v>-5.5476020112866453E-2</v>
      </c>
      <c r="E1721" s="6">
        <v>710.65002400000003</v>
      </c>
      <c r="F1721" s="14">
        <f t="shared" si="57"/>
        <v>-1.440967812744498E-2</v>
      </c>
    </row>
    <row r="1722" spans="1:6" x14ac:dyDescent="0.25">
      <c r="A1722" s="31">
        <v>39706</v>
      </c>
      <c r="B1722">
        <v>1192.6999510000001</v>
      </c>
      <c r="C1722" s="14">
        <f t="shared" si="56"/>
        <v>-4.5083753171841989E-2</v>
      </c>
      <c r="E1722" s="6">
        <v>689.76000999999997</v>
      </c>
      <c r="F1722" s="14">
        <f t="shared" si="57"/>
        <v>-2.0422081821326432E-2</v>
      </c>
    </row>
    <row r="1723" spans="1:6" x14ac:dyDescent="0.25">
      <c r="A1723" s="31">
        <v>39703</v>
      </c>
      <c r="B1723">
        <v>1251.6999510000001</v>
      </c>
      <c r="C1723" s="14">
        <f t="shared" si="56"/>
        <v>-6.8317379033152603E-3</v>
      </c>
      <c r="E1723" s="6">
        <v>720.26000999999997</v>
      </c>
      <c r="F1723" s="14">
        <f t="shared" si="57"/>
        <v>5.725029538895976E-3</v>
      </c>
    </row>
    <row r="1724" spans="1:6" x14ac:dyDescent="0.25">
      <c r="A1724" s="31">
        <v>39702</v>
      </c>
      <c r="B1724">
        <v>1249.0500489999999</v>
      </c>
      <c r="C1724" s="14">
        <f t="shared" si="56"/>
        <v>-1.4462872956560568E-2</v>
      </c>
      <c r="E1724" s="6">
        <v>719</v>
      </c>
      <c r="F1724" s="14">
        <f t="shared" si="57"/>
        <v>6.2699152922265355E-3</v>
      </c>
    </row>
    <row r="1725" spans="1:6" x14ac:dyDescent="0.25">
      <c r="A1725" s="31">
        <v>39701</v>
      </c>
      <c r="B1725">
        <v>1232.040039</v>
      </c>
      <c r="C1725" s="14">
        <f t="shared" si="56"/>
        <v>-4.0661525386903485E-2</v>
      </c>
      <c r="E1725" s="6">
        <v>717.15997300000004</v>
      </c>
      <c r="F1725" s="14">
        <f t="shared" si="57"/>
        <v>-2.3648722080420459E-3</v>
      </c>
    </row>
    <row r="1726" spans="1:6" x14ac:dyDescent="0.25">
      <c r="A1726" s="31">
        <v>39700</v>
      </c>
      <c r="B1726">
        <v>1224.51001</v>
      </c>
      <c r="C1726" s="14">
        <f t="shared" si="56"/>
        <v>-3.0628516862569177E-2</v>
      </c>
      <c r="E1726" s="6">
        <v>707.28997800000002</v>
      </c>
      <c r="F1726" s="14">
        <f t="shared" si="57"/>
        <v>-1.0160254876387942E-2</v>
      </c>
    </row>
    <row r="1727" spans="1:6" x14ac:dyDescent="0.25">
      <c r="A1727" s="31">
        <v>39699</v>
      </c>
      <c r="B1727">
        <v>1267.790039</v>
      </c>
      <c r="C1727" s="14">
        <f t="shared" si="56"/>
        <v>2.7074575804153511E-2</v>
      </c>
      <c r="E1727" s="6">
        <v>732.85998500000005</v>
      </c>
      <c r="F1727" s="14">
        <f t="shared" si="57"/>
        <v>5.2793381494161462E-2</v>
      </c>
    </row>
    <row r="1728" spans="1:6" x14ac:dyDescent="0.25">
      <c r="A1728" s="31">
        <v>39696</v>
      </c>
      <c r="B1728">
        <v>1242.3100589999999</v>
      </c>
      <c r="C1728" s="14">
        <f t="shared" si="56"/>
        <v>-1.228370347058505E-2</v>
      </c>
      <c r="E1728" s="6">
        <v>718.84997599999997</v>
      </c>
      <c r="F1728" s="14">
        <f t="shared" si="57"/>
        <v>1.1980106254099621E-2</v>
      </c>
    </row>
    <row r="1729" spans="1:6" x14ac:dyDescent="0.25">
      <c r="A1729" s="31">
        <v>39695</v>
      </c>
      <c r="B1729">
        <v>1236.829956</v>
      </c>
      <c r="C1729" s="14">
        <f t="shared" si="56"/>
        <v>-1.2542579487153538E-2</v>
      </c>
      <c r="E1729" s="6">
        <v>718.61999500000002</v>
      </c>
      <c r="F1729" s="14">
        <f t="shared" si="57"/>
        <v>2.3106792029212064E-2</v>
      </c>
    </row>
    <row r="1730" spans="1:6" x14ac:dyDescent="0.25">
      <c r="A1730" s="31">
        <v>39694</v>
      </c>
      <c r="B1730">
        <v>1274.9799800000001</v>
      </c>
      <c r="C1730" s="14">
        <f t="shared" si="56"/>
        <v>-5.6231614127130181E-3</v>
      </c>
      <c r="E1730" s="6">
        <v>741.90997300000004</v>
      </c>
      <c r="F1730" s="14">
        <f t="shared" si="57"/>
        <v>3.1591055127042855E-2</v>
      </c>
    </row>
    <row r="1731" spans="1:6" x14ac:dyDescent="0.25">
      <c r="A1731" s="31">
        <v>39693</v>
      </c>
      <c r="B1731">
        <v>1277.579956</v>
      </c>
      <c r="C1731" s="14">
        <f t="shared" si="56"/>
        <v>4.5415505090051767E-4</v>
      </c>
      <c r="E1731" s="6">
        <v>738.51000999999997</v>
      </c>
      <c r="F1731" s="14">
        <f t="shared" si="57"/>
        <v>3.0258646226652974E-2</v>
      </c>
    </row>
    <row r="1732" spans="1:6" x14ac:dyDescent="0.25">
      <c r="A1732" s="31">
        <v>39689</v>
      </c>
      <c r="B1732">
        <v>1282.829956</v>
      </c>
      <c r="C1732" s="14">
        <f t="shared" si="56"/>
        <v>1.8119012698412762E-2</v>
      </c>
      <c r="E1732" s="6">
        <v>739.5</v>
      </c>
      <c r="F1732" s="14">
        <f t="shared" si="57"/>
        <v>6.0017480182779748E-2</v>
      </c>
    </row>
    <row r="1733" spans="1:6" x14ac:dyDescent="0.25">
      <c r="A1733" s="31">
        <v>39688</v>
      </c>
      <c r="B1733">
        <v>1300.6800539999999</v>
      </c>
      <c r="C1733" s="14">
        <f t="shared" si="56"/>
        <v>3.1728906849191718E-2</v>
      </c>
      <c r="E1733" s="6">
        <v>747.78997800000002</v>
      </c>
      <c r="F1733" s="14">
        <f t="shared" si="57"/>
        <v>7.8937438186159614E-2</v>
      </c>
    </row>
    <row r="1734" spans="1:6" x14ac:dyDescent="0.25">
      <c r="A1734" s="31">
        <v>39687</v>
      </c>
      <c r="B1734">
        <v>1281.660034</v>
      </c>
      <c r="C1734" s="14">
        <f t="shared" si="56"/>
        <v>1.6932278242305809E-2</v>
      </c>
      <c r="E1734" s="6">
        <v>732.95001200000002</v>
      </c>
      <c r="F1734" s="14">
        <f t="shared" si="57"/>
        <v>5.2136725003683937E-2</v>
      </c>
    </row>
    <row r="1735" spans="1:6" x14ac:dyDescent="0.25">
      <c r="A1735" s="31">
        <v>39686</v>
      </c>
      <c r="B1735">
        <v>1271.51001</v>
      </c>
      <c r="C1735" s="14">
        <f t="shared" si="56"/>
        <v>2.0997964696930493E-2</v>
      </c>
      <c r="E1735" s="6">
        <v>723.51000999999997</v>
      </c>
      <c r="F1735" s="14">
        <f t="shared" si="57"/>
        <v>5.3527499089916164E-2</v>
      </c>
    </row>
    <row r="1736" spans="1:6" x14ac:dyDescent="0.25">
      <c r="A1736" s="31">
        <v>39685</v>
      </c>
      <c r="B1736">
        <v>1266.839966</v>
      </c>
      <c r="C1736" s="14">
        <f t="shared" ref="C1736:C1799" si="58">B1736/B1765-1</f>
        <v>4.2743849788633881E-2</v>
      </c>
      <c r="E1736" s="6">
        <v>720.53997800000002</v>
      </c>
      <c r="F1736" s="14">
        <f t="shared" ref="F1736:F1799" si="59">E1736/E1765-1</f>
        <v>8.7853859905627996E-2</v>
      </c>
    </row>
    <row r="1737" spans="1:6" x14ac:dyDescent="0.25">
      <c r="A1737" s="31">
        <v>39682</v>
      </c>
      <c r="B1737">
        <v>1292.1999510000001</v>
      </c>
      <c r="C1737" s="14">
        <f t="shared" si="58"/>
        <v>5.2023039526883696E-2</v>
      </c>
      <c r="E1737" s="6">
        <v>737.59997599999997</v>
      </c>
      <c r="F1737" s="14">
        <f t="shared" si="59"/>
        <v>0.11000748833709562</v>
      </c>
    </row>
    <row r="1738" spans="1:6" x14ac:dyDescent="0.25">
      <c r="A1738" s="31">
        <v>39681</v>
      </c>
      <c r="B1738">
        <v>1277.719971</v>
      </c>
      <c r="C1738" s="14">
        <f t="shared" si="58"/>
        <v>3.0843315644687008E-2</v>
      </c>
      <c r="E1738" s="6">
        <v>725.25</v>
      </c>
      <c r="F1738" s="14">
        <f t="shared" si="59"/>
        <v>7.4524019713625878E-2</v>
      </c>
    </row>
    <row r="1739" spans="1:6" x14ac:dyDescent="0.25">
      <c r="A1739" s="31">
        <v>39680</v>
      </c>
      <c r="B1739">
        <v>1274.540039</v>
      </c>
      <c r="C1739" s="14">
        <f t="shared" si="58"/>
        <v>1.6874256015195765E-2</v>
      </c>
      <c r="E1739" s="6">
        <v>731.59997599999997</v>
      </c>
      <c r="F1739" s="14">
        <f t="shared" si="59"/>
        <v>9.1223634952497745E-2</v>
      </c>
    </row>
    <row r="1740" spans="1:6" x14ac:dyDescent="0.25">
      <c r="A1740" s="31">
        <v>39679</v>
      </c>
      <c r="B1740">
        <v>1266.6899410000001</v>
      </c>
      <c r="C1740" s="14">
        <f t="shared" si="58"/>
        <v>1.7675084593617774E-2</v>
      </c>
      <c r="E1740" s="6">
        <v>730.03002900000001</v>
      </c>
      <c r="F1740" s="14">
        <f t="shared" si="59"/>
        <v>9.9856917514124399E-2</v>
      </c>
    </row>
    <row r="1741" spans="1:6" x14ac:dyDescent="0.25">
      <c r="A1741" s="31">
        <v>39678</v>
      </c>
      <c r="B1741">
        <v>1278.599976</v>
      </c>
      <c r="C1741" s="14">
        <f t="shared" si="58"/>
        <v>3.8470795230485244E-3</v>
      </c>
      <c r="E1741" s="6">
        <v>741.96997099999999</v>
      </c>
      <c r="F1741" s="14">
        <f t="shared" si="59"/>
        <v>8.6785215779193958E-2</v>
      </c>
    </row>
    <row r="1742" spans="1:6" x14ac:dyDescent="0.25">
      <c r="A1742" s="31">
        <v>39675</v>
      </c>
      <c r="B1742">
        <v>1298.1999510000001</v>
      </c>
      <c r="C1742" s="14">
        <f t="shared" si="58"/>
        <v>3.6644193400989122E-2</v>
      </c>
      <c r="E1742" s="6">
        <v>753.36999500000002</v>
      </c>
      <c r="F1742" s="14">
        <f t="shared" si="59"/>
        <v>0.14448695584591276</v>
      </c>
    </row>
    <row r="1743" spans="1:6" x14ac:dyDescent="0.25">
      <c r="A1743" s="31">
        <v>39674</v>
      </c>
      <c r="B1743">
        <v>1292.9300539999999</v>
      </c>
      <c r="C1743" s="14">
        <f t="shared" si="58"/>
        <v>2.3778628101443378E-2</v>
      </c>
      <c r="E1743" s="6">
        <v>754.38000499999998</v>
      </c>
      <c r="F1743" s="14">
        <f t="shared" si="59"/>
        <v>0.13307695055539126</v>
      </c>
    </row>
    <row r="1744" spans="1:6" x14ac:dyDescent="0.25">
      <c r="A1744" s="31">
        <v>39673</v>
      </c>
      <c r="B1744">
        <v>1285.829956</v>
      </c>
      <c r="C1744" s="14">
        <f t="shared" si="58"/>
        <v>1.9270352919171341E-2</v>
      </c>
      <c r="E1744" s="6">
        <v>747.69000200000005</v>
      </c>
      <c r="F1744" s="14">
        <f t="shared" si="59"/>
        <v>0.11207123177867873</v>
      </c>
    </row>
    <row r="1745" spans="1:6" x14ac:dyDescent="0.25">
      <c r="A1745" s="31">
        <v>39672</v>
      </c>
      <c r="B1745">
        <v>1289.589966</v>
      </c>
      <c r="C1745" s="14">
        <f t="shared" si="58"/>
        <v>3.642225429146384E-3</v>
      </c>
      <c r="E1745" s="6">
        <v>744.94000200000005</v>
      </c>
      <c r="F1745" s="14">
        <f t="shared" si="59"/>
        <v>7.7141041537893695E-2</v>
      </c>
    </row>
    <row r="1746" spans="1:6" x14ac:dyDescent="0.25">
      <c r="A1746" s="31">
        <v>39671</v>
      </c>
      <c r="B1746">
        <v>1305.3199460000001</v>
      </c>
      <c r="C1746" s="14">
        <f t="shared" si="58"/>
        <v>1.9781207812500146E-2</v>
      </c>
      <c r="E1746" s="6">
        <v>751.05999799999995</v>
      </c>
      <c r="F1746" s="14">
        <f t="shared" si="59"/>
        <v>8.9029416529585736E-2</v>
      </c>
    </row>
    <row r="1747" spans="1:6" x14ac:dyDescent="0.25">
      <c r="A1747" s="31">
        <v>39668</v>
      </c>
      <c r="B1747">
        <v>1296.3199460000001</v>
      </c>
      <c r="C1747" s="14">
        <f t="shared" si="58"/>
        <v>1.4033339797113076E-2</v>
      </c>
      <c r="E1747" s="6">
        <v>734.29998799999998</v>
      </c>
      <c r="F1747" s="14">
        <f t="shared" si="59"/>
        <v>5.1794729170480336E-2</v>
      </c>
    </row>
    <row r="1748" spans="1:6" x14ac:dyDescent="0.25">
      <c r="A1748" s="31">
        <v>39667</v>
      </c>
      <c r="B1748">
        <v>1266.0699460000001</v>
      </c>
      <c r="C1748" s="14">
        <f t="shared" si="58"/>
        <v>-1.3311053018380314E-2</v>
      </c>
      <c r="E1748" s="6">
        <v>713.40997300000004</v>
      </c>
      <c r="F1748" s="14">
        <f t="shared" si="59"/>
        <v>2.14627163667509E-2</v>
      </c>
    </row>
    <row r="1749" spans="1:6" x14ac:dyDescent="0.25">
      <c r="A1749" s="31">
        <v>39666</v>
      </c>
      <c r="B1749">
        <v>1289.1899410000001</v>
      </c>
      <c r="C1749" s="14">
        <f t="shared" si="58"/>
        <v>-2.4796349931612727E-2</v>
      </c>
      <c r="E1749" s="6">
        <v>725.90002400000003</v>
      </c>
      <c r="F1749" s="14">
        <f t="shared" si="59"/>
        <v>1.3402256262497803E-2</v>
      </c>
    </row>
    <row r="1750" spans="1:6" x14ac:dyDescent="0.25">
      <c r="A1750" s="31">
        <v>39665</v>
      </c>
      <c r="B1750">
        <v>1284.880005</v>
      </c>
      <c r="C1750" s="14">
        <f t="shared" si="58"/>
        <v>-2.237712614970222E-2</v>
      </c>
      <c r="E1750" s="6">
        <v>721.03997800000002</v>
      </c>
      <c r="F1750" s="14">
        <f t="shared" si="59"/>
        <v>1.8533160971668794E-2</v>
      </c>
    </row>
    <row r="1751" spans="1:6" x14ac:dyDescent="0.25">
      <c r="A1751" s="31">
        <v>39664</v>
      </c>
      <c r="B1751">
        <v>1249.01001</v>
      </c>
      <c r="C1751" s="14">
        <f t="shared" si="58"/>
        <v>-5.2344453717754202E-2</v>
      </c>
      <c r="E1751" s="6">
        <v>704.14001499999995</v>
      </c>
      <c r="F1751" s="14">
        <f t="shared" si="59"/>
        <v>-2.1769610096468828E-2</v>
      </c>
    </row>
    <row r="1752" spans="1:6" x14ac:dyDescent="0.25">
      <c r="A1752" s="31">
        <v>39661</v>
      </c>
      <c r="B1752">
        <v>1260.3100589999999</v>
      </c>
      <c r="C1752" s="14">
        <f t="shared" si="58"/>
        <v>-4.3720070594884586E-2</v>
      </c>
      <c r="E1752" s="6">
        <v>716.15997300000004</v>
      </c>
      <c r="F1752" s="14">
        <f t="shared" si="59"/>
        <v>-1.318673234361889E-2</v>
      </c>
    </row>
    <row r="1753" spans="1:6" x14ac:dyDescent="0.25">
      <c r="A1753" s="31">
        <v>39660</v>
      </c>
      <c r="B1753">
        <v>1267.380005</v>
      </c>
      <c r="C1753" s="14">
        <f t="shared" si="58"/>
        <v>-5.6187271264597882E-2</v>
      </c>
      <c r="E1753" s="6">
        <v>714.52002000000005</v>
      </c>
      <c r="F1753" s="14">
        <f t="shared" si="59"/>
        <v>-3.1592638497926484E-2</v>
      </c>
    </row>
    <row r="1754" spans="1:6" x14ac:dyDescent="0.25">
      <c r="A1754" s="31">
        <v>39659</v>
      </c>
      <c r="B1754">
        <v>1284.26001</v>
      </c>
      <c r="C1754" s="14">
        <f t="shared" si="58"/>
        <v>-4.0028140497035958E-2</v>
      </c>
      <c r="E1754" s="6">
        <v>718.85998500000005</v>
      </c>
      <c r="F1754" s="14">
        <f t="shared" si="59"/>
        <v>-1.6217154060054639E-2</v>
      </c>
    </row>
    <row r="1755" spans="1:6" x14ac:dyDescent="0.25">
      <c r="A1755" s="31">
        <v>39658</v>
      </c>
      <c r="B1755">
        <v>1263.1999510000001</v>
      </c>
      <c r="C1755" s="14">
        <f t="shared" si="58"/>
        <v>-6.4940522079761087E-2</v>
      </c>
      <c r="E1755" s="6">
        <v>714.54998799999998</v>
      </c>
      <c r="F1755" s="14">
        <f t="shared" si="59"/>
        <v>-2.9895351142094517E-2</v>
      </c>
    </row>
    <row r="1756" spans="1:6" x14ac:dyDescent="0.25">
      <c r="A1756" s="31">
        <v>39657</v>
      </c>
      <c r="B1756">
        <v>1234.369995</v>
      </c>
      <c r="C1756" s="14">
        <f t="shared" si="58"/>
        <v>-9.2468436052886793E-2</v>
      </c>
      <c r="E1756" s="6">
        <v>696.10998500000005</v>
      </c>
      <c r="F1756" s="14">
        <f t="shared" si="59"/>
        <v>-6.025056781395044E-2</v>
      </c>
    </row>
    <row r="1757" spans="1:6" x14ac:dyDescent="0.25">
      <c r="A1757" s="31">
        <v>39654</v>
      </c>
      <c r="B1757">
        <v>1257.76001</v>
      </c>
      <c r="C1757" s="14">
        <f t="shared" si="58"/>
        <v>-7.5196883024117422E-2</v>
      </c>
      <c r="E1757" s="6">
        <v>710.34002699999996</v>
      </c>
      <c r="F1757" s="14">
        <f t="shared" si="59"/>
        <v>-3.1719794544508684E-2</v>
      </c>
    </row>
    <row r="1758" spans="1:6" x14ac:dyDescent="0.25">
      <c r="A1758" s="31">
        <v>39653</v>
      </c>
      <c r="B1758">
        <v>1252.540039</v>
      </c>
      <c r="C1758" s="14">
        <f t="shared" si="58"/>
        <v>-6.5177932430675933E-2</v>
      </c>
      <c r="E1758" s="6">
        <v>702.39001499999995</v>
      </c>
      <c r="F1758" s="14">
        <f t="shared" si="59"/>
        <v>-2.4241513871803622E-2</v>
      </c>
    </row>
    <row r="1759" spans="1:6" x14ac:dyDescent="0.25">
      <c r="A1759" s="31">
        <v>39652</v>
      </c>
      <c r="B1759">
        <v>1282.1899410000001</v>
      </c>
      <c r="C1759" s="14">
        <f t="shared" si="58"/>
        <v>-3.991048184494439E-2</v>
      </c>
      <c r="E1759" s="6">
        <v>719.19000200000005</v>
      </c>
      <c r="F1759" s="14">
        <f t="shared" si="59"/>
        <v>1.8248133265670319E-3</v>
      </c>
    </row>
    <row r="1760" spans="1:6" x14ac:dyDescent="0.25">
      <c r="A1760" s="31">
        <v>39651</v>
      </c>
      <c r="B1760">
        <v>1277</v>
      </c>
      <c r="C1760" s="14">
        <f t="shared" si="58"/>
        <v>-5.9951079574448451E-2</v>
      </c>
      <c r="E1760" s="6">
        <v>716.82000700000003</v>
      </c>
      <c r="F1760" s="14">
        <f t="shared" si="59"/>
        <v>-2.156641657043501E-2</v>
      </c>
    </row>
    <row r="1761" spans="1:6" x14ac:dyDescent="0.25">
      <c r="A1761" s="31">
        <v>39650</v>
      </c>
      <c r="B1761">
        <v>1260</v>
      </c>
      <c r="C1761" s="14">
        <f t="shared" si="58"/>
        <v>-7.4726830904661368E-2</v>
      </c>
      <c r="E1761" s="6">
        <v>697.63000499999998</v>
      </c>
      <c r="F1761" s="14">
        <f t="shared" si="59"/>
        <v>-5.1166263175790538E-2</v>
      </c>
    </row>
    <row r="1762" spans="1:6" x14ac:dyDescent="0.25">
      <c r="A1762" s="31">
        <v>39647</v>
      </c>
      <c r="B1762">
        <v>1260.6800539999999</v>
      </c>
      <c r="C1762" s="14">
        <f t="shared" si="58"/>
        <v>-7.3492662515357243E-2</v>
      </c>
      <c r="E1762" s="6">
        <v>693.080017</v>
      </c>
      <c r="F1762" s="14">
        <f t="shared" si="59"/>
        <v>-6.3873439387559183E-2</v>
      </c>
    </row>
    <row r="1763" spans="1:6" x14ac:dyDescent="0.25">
      <c r="A1763" s="31">
        <v>39646</v>
      </c>
      <c r="B1763">
        <v>1260.3199460000001</v>
      </c>
      <c r="C1763" s="14">
        <f t="shared" si="58"/>
        <v>-0.10236821906909099</v>
      </c>
      <c r="E1763" s="6">
        <v>696.63000499999998</v>
      </c>
      <c r="F1763" s="14">
        <f t="shared" si="59"/>
        <v>-8.7308571349363429E-2</v>
      </c>
    </row>
    <row r="1764" spans="1:6" x14ac:dyDescent="0.25">
      <c r="A1764" s="31">
        <v>39645</v>
      </c>
      <c r="B1764">
        <v>1245.3599850000001</v>
      </c>
      <c r="C1764" s="14">
        <f t="shared" si="58"/>
        <v>-9.5730446333714636E-2</v>
      </c>
      <c r="E1764" s="6">
        <v>686.75</v>
      </c>
      <c r="F1764" s="14">
        <f t="shared" si="59"/>
        <v>-7.6589020337284097E-2</v>
      </c>
    </row>
    <row r="1765" spans="1:6" x14ac:dyDescent="0.25">
      <c r="A1765" s="31">
        <v>39644</v>
      </c>
      <c r="B1765">
        <v>1214.910034</v>
      </c>
      <c r="C1765" s="14">
        <f t="shared" si="58"/>
        <v>-0.1181286881028647</v>
      </c>
      <c r="E1765" s="6">
        <v>662.34997599999997</v>
      </c>
      <c r="F1765" s="14">
        <f t="shared" si="59"/>
        <v>-0.10372127740189452</v>
      </c>
    </row>
    <row r="1766" spans="1:6" x14ac:dyDescent="0.25">
      <c r="A1766" s="31">
        <v>39643</v>
      </c>
      <c r="B1766">
        <v>1228.3000489999999</v>
      </c>
      <c r="C1766" s="14">
        <f t="shared" si="58"/>
        <v>-0.11356960171104058</v>
      </c>
      <c r="E1766" s="6">
        <v>664.5</v>
      </c>
      <c r="F1766" s="14">
        <f t="shared" si="59"/>
        <v>-0.10326309402544898</v>
      </c>
    </row>
    <row r="1767" spans="1:6" x14ac:dyDescent="0.25">
      <c r="A1767" s="31">
        <v>39640</v>
      </c>
      <c r="B1767">
        <v>1239.48999</v>
      </c>
      <c r="C1767" s="14">
        <f t="shared" si="58"/>
        <v>-0.11489025437777511</v>
      </c>
      <c r="E1767" s="6">
        <v>674.95001200000002</v>
      </c>
      <c r="F1767" s="14">
        <f t="shared" si="59"/>
        <v>-9.799809450747754E-2</v>
      </c>
    </row>
    <row r="1768" spans="1:6" x14ac:dyDescent="0.25">
      <c r="A1768" s="31">
        <v>39639</v>
      </c>
      <c r="B1768">
        <v>1253.3900149999999</v>
      </c>
      <c r="C1768" s="14">
        <f t="shared" si="58"/>
        <v>-0.10360733623498253</v>
      </c>
      <c r="E1768" s="6">
        <v>670.44000200000005</v>
      </c>
      <c r="F1768" s="14">
        <f t="shared" si="59"/>
        <v>-0.10074439971689719</v>
      </c>
    </row>
    <row r="1769" spans="1:6" x14ac:dyDescent="0.25">
      <c r="A1769" s="31">
        <v>39638</v>
      </c>
      <c r="B1769">
        <v>1244.6899410000001</v>
      </c>
      <c r="C1769" s="14">
        <f t="shared" si="58"/>
        <v>-0.10508040362136095</v>
      </c>
      <c r="E1769" s="6">
        <v>663.75</v>
      </c>
      <c r="F1769" s="14">
        <f t="shared" si="59"/>
        <v>-0.10117002921520368</v>
      </c>
    </row>
    <row r="1770" spans="1:6" x14ac:dyDescent="0.25">
      <c r="A1770" s="31">
        <v>39637</v>
      </c>
      <c r="B1770">
        <v>1273.6999510000001</v>
      </c>
      <c r="C1770" s="14">
        <f t="shared" si="58"/>
        <v>-8.0593371302732808E-2</v>
      </c>
      <c r="E1770" s="6">
        <v>682.71997099999999</v>
      </c>
      <c r="F1770" s="14">
        <f t="shared" si="59"/>
        <v>-7.0357770319085744E-2</v>
      </c>
    </row>
    <row r="1771" spans="1:6" x14ac:dyDescent="0.25">
      <c r="A1771" s="31">
        <v>39636</v>
      </c>
      <c r="B1771">
        <v>1252.3100589999999</v>
      </c>
      <c r="C1771" s="14">
        <f t="shared" si="58"/>
        <v>-8.9844679706371222E-2</v>
      </c>
      <c r="E1771" s="6">
        <v>658.26000999999997</v>
      </c>
      <c r="F1771" s="14">
        <f t="shared" si="59"/>
        <v>-9.0926623646235272E-2</v>
      </c>
    </row>
    <row r="1772" spans="1:6" x14ac:dyDescent="0.25">
      <c r="A1772" s="31">
        <v>39632</v>
      </c>
      <c r="B1772">
        <v>1262.900024</v>
      </c>
      <c r="C1772" s="14">
        <f t="shared" si="58"/>
        <v>-9.4273284514331923E-2</v>
      </c>
      <c r="E1772" s="6">
        <v>665.78002900000001</v>
      </c>
      <c r="F1772" s="14">
        <f t="shared" si="59"/>
        <v>-9.1717684728479965E-2</v>
      </c>
    </row>
    <row r="1773" spans="1:6" x14ac:dyDescent="0.25">
      <c r="A1773" s="31">
        <v>39631</v>
      </c>
      <c r="B1773">
        <v>1261.5200199999999</v>
      </c>
      <c r="C1773" s="14">
        <f t="shared" si="58"/>
        <v>-9.2894956261839856E-2</v>
      </c>
      <c r="E1773" s="6">
        <v>672.34002699999996</v>
      </c>
      <c r="F1773" s="14">
        <f t="shared" si="59"/>
        <v>-7.5325547894931066E-2</v>
      </c>
    </row>
    <row r="1774" spans="1:6" x14ac:dyDescent="0.25">
      <c r="A1774" s="31">
        <v>39630</v>
      </c>
      <c r="B1774">
        <v>1284.910034</v>
      </c>
      <c r="C1774" s="14">
        <f t="shared" si="58"/>
        <v>-9.0908439095937044E-2</v>
      </c>
      <c r="E1774" s="6">
        <v>691.59002699999996</v>
      </c>
      <c r="F1774" s="14">
        <f t="shared" si="59"/>
        <v>-5.987981499347883E-2</v>
      </c>
    </row>
    <row r="1775" spans="1:6" x14ac:dyDescent="0.25">
      <c r="A1775" s="31">
        <v>39629</v>
      </c>
      <c r="B1775">
        <v>1280</v>
      </c>
      <c r="C1775" s="14">
        <f t="shared" si="58"/>
        <v>-0.10278068208722413</v>
      </c>
      <c r="E1775" s="6">
        <v>689.65997300000004</v>
      </c>
      <c r="F1775" s="14">
        <f t="shared" si="59"/>
        <v>-6.6070875762948678E-2</v>
      </c>
    </row>
    <row r="1776" spans="1:6" x14ac:dyDescent="0.25">
      <c r="A1776" s="31">
        <v>39626</v>
      </c>
      <c r="B1776">
        <v>1278.380005</v>
      </c>
      <c r="C1776" s="14">
        <f t="shared" si="58"/>
        <v>-0.10311149785994733</v>
      </c>
      <c r="E1776" s="6">
        <v>698.14001499999995</v>
      </c>
      <c r="F1776" s="14">
        <f t="shared" si="59"/>
        <v>-5.8056814208570118E-2</v>
      </c>
    </row>
    <row r="1777" spans="1:6" x14ac:dyDescent="0.25">
      <c r="A1777" s="31">
        <v>39625</v>
      </c>
      <c r="B1777">
        <v>1283.150024</v>
      </c>
      <c r="C1777" s="14">
        <f t="shared" si="58"/>
        <v>-9.8639285266282295E-2</v>
      </c>
      <c r="E1777" s="6">
        <v>698.419983</v>
      </c>
      <c r="F1777" s="14">
        <f t="shared" si="59"/>
        <v>-6.0480537137933887E-2</v>
      </c>
    </row>
    <row r="1778" spans="1:6" x14ac:dyDescent="0.25">
      <c r="A1778" s="31">
        <v>39624</v>
      </c>
      <c r="B1778">
        <v>1321.969971</v>
      </c>
      <c r="C1778" s="14">
        <f t="shared" si="58"/>
        <v>-6.1540798281780495E-2</v>
      </c>
      <c r="E1778" s="6">
        <v>716.29998799999998</v>
      </c>
      <c r="F1778" s="14">
        <f t="shared" si="59"/>
        <v>-2.6858884089811963E-2</v>
      </c>
    </row>
    <row r="1779" spans="1:6" x14ac:dyDescent="0.25">
      <c r="A1779" s="31">
        <v>39623</v>
      </c>
      <c r="B1779">
        <v>1314.290039</v>
      </c>
      <c r="C1779" s="14">
        <f t="shared" si="58"/>
        <v>-6.3255500579481372E-2</v>
      </c>
      <c r="E1779" s="6">
        <v>707.919983</v>
      </c>
      <c r="F1779" s="14">
        <f t="shared" si="59"/>
        <v>-3.9261713974731771E-2</v>
      </c>
    </row>
    <row r="1780" spans="1:6" x14ac:dyDescent="0.25">
      <c r="A1780" s="31">
        <v>39622</v>
      </c>
      <c r="B1780">
        <v>1318</v>
      </c>
      <c r="C1780" s="14">
        <f t="shared" si="58"/>
        <v>-6.0972626200712199E-2</v>
      </c>
      <c r="E1780" s="6">
        <v>719.80999799999995</v>
      </c>
      <c r="F1780" s="14">
        <f t="shared" si="59"/>
        <v>-1.830255495008537E-2</v>
      </c>
    </row>
    <row r="1781" spans="1:6" x14ac:dyDescent="0.25">
      <c r="A1781" s="31">
        <v>39619</v>
      </c>
      <c r="B1781">
        <v>1317.9300539999999</v>
      </c>
      <c r="C1781" s="14">
        <f t="shared" si="58"/>
        <v>-5.0674196509672642E-2</v>
      </c>
      <c r="E1781" s="6">
        <v>725.72997999999995</v>
      </c>
      <c r="F1781" s="14">
        <f t="shared" si="59"/>
        <v>7.8883301085479474E-3</v>
      </c>
    </row>
    <row r="1782" spans="1:6" x14ac:dyDescent="0.25">
      <c r="A1782" s="31">
        <v>39618</v>
      </c>
      <c r="B1782">
        <v>1342.829956</v>
      </c>
      <c r="C1782" s="14">
        <f t="shared" si="58"/>
        <v>-3.9243672286103815E-2</v>
      </c>
      <c r="E1782" s="6">
        <v>737.830017</v>
      </c>
      <c r="F1782" s="14">
        <f t="shared" si="59"/>
        <v>2.5404807594826995E-2</v>
      </c>
    </row>
    <row r="1783" spans="1:6" x14ac:dyDescent="0.25">
      <c r="A1783" s="31">
        <v>39617</v>
      </c>
      <c r="B1783">
        <v>1337.8100589999999</v>
      </c>
      <c r="C1783" s="14">
        <f t="shared" si="58"/>
        <v>-3.9322898758006208E-2</v>
      </c>
      <c r="E1783" s="6">
        <v>730.71002199999998</v>
      </c>
      <c r="F1783" s="14">
        <f t="shared" si="59"/>
        <v>2.0245458112285286E-2</v>
      </c>
    </row>
    <row r="1784" spans="1:6" x14ac:dyDescent="0.25">
      <c r="A1784" s="31">
        <v>39616</v>
      </c>
      <c r="B1784">
        <v>1350.9300539999999</v>
      </c>
      <c r="C1784" s="14">
        <f t="shared" si="58"/>
        <v>-4.747363355468226E-2</v>
      </c>
      <c r="E1784" s="6">
        <v>736.57000700000003</v>
      </c>
      <c r="F1784" s="14">
        <f t="shared" si="59"/>
        <v>9.290383815054204E-3</v>
      </c>
    </row>
    <row r="1785" spans="1:6" x14ac:dyDescent="0.25">
      <c r="A1785" s="31">
        <v>39615</v>
      </c>
      <c r="B1785">
        <v>1360.1400149999999</v>
      </c>
      <c r="C1785" s="14">
        <f t="shared" si="58"/>
        <v>-3.364142930778502E-2</v>
      </c>
      <c r="E1785" s="6">
        <v>740.73999000000003</v>
      </c>
      <c r="F1785" s="14">
        <f t="shared" si="59"/>
        <v>2.2627203069031543E-2</v>
      </c>
    </row>
    <row r="1786" spans="1:6" x14ac:dyDescent="0.25">
      <c r="A1786" s="31">
        <v>39612</v>
      </c>
      <c r="B1786">
        <v>1360.030029</v>
      </c>
      <c r="C1786" s="14">
        <f t="shared" si="58"/>
        <v>-3.810028579503022E-2</v>
      </c>
      <c r="E1786" s="6">
        <v>733.60998500000005</v>
      </c>
      <c r="F1786" s="14">
        <f t="shared" si="59"/>
        <v>1.0844097208974279E-2</v>
      </c>
    </row>
    <row r="1787" spans="1:6" x14ac:dyDescent="0.25">
      <c r="A1787" s="31">
        <v>39611</v>
      </c>
      <c r="B1787">
        <v>1339.869995</v>
      </c>
      <c r="C1787" s="14">
        <f t="shared" si="58"/>
        <v>-4.9292557279256188E-2</v>
      </c>
      <c r="E1787" s="6">
        <v>719.84002699999996</v>
      </c>
      <c r="F1787" s="14">
        <f t="shared" si="59"/>
        <v>-1.3579956149366246E-2</v>
      </c>
    </row>
    <row r="1788" spans="1:6" x14ac:dyDescent="0.25">
      <c r="A1788" s="31">
        <v>39610</v>
      </c>
      <c r="B1788">
        <v>1335.48999</v>
      </c>
      <c r="C1788" s="14">
        <f t="shared" si="58"/>
        <v>-3.6157865767916464E-2</v>
      </c>
      <c r="E1788" s="6">
        <v>717.88000499999998</v>
      </c>
      <c r="F1788" s="14">
        <f t="shared" si="59"/>
        <v>2.3737217132788757E-3</v>
      </c>
    </row>
    <row r="1789" spans="1:6" x14ac:dyDescent="0.25">
      <c r="A1789" s="31">
        <v>39609</v>
      </c>
      <c r="B1789">
        <v>1358.4399410000001</v>
      </c>
      <c r="C1789" s="14">
        <f t="shared" si="58"/>
        <v>-2.3365494829801547E-2</v>
      </c>
      <c r="E1789" s="6">
        <v>732.61999500000002</v>
      </c>
      <c r="F1789" s="14">
        <f t="shared" si="59"/>
        <v>1.9042190662923231E-2</v>
      </c>
    </row>
    <row r="1790" spans="1:6" x14ac:dyDescent="0.25">
      <c r="A1790" s="31">
        <v>39608</v>
      </c>
      <c r="B1790">
        <v>1361.76001</v>
      </c>
      <c r="C1790" s="14">
        <f t="shared" si="58"/>
        <v>-2.4785683682640336E-2</v>
      </c>
      <c r="E1790" s="6">
        <v>735.25</v>
      </c>
      <c r="F1790" s="14">
        <f t="shared" si="59"/>
        <v>1.3620641973204339E-2</v>
      </c>
    </row>
    <row r="1791" spans="1:6" x14ac:dyDescent="0.25">
      <c r="A1791" s="31">
        <v>39605</v>
      </c>
      <c r="B1791">
        <v>1360.6800539999999</v>
      </c>
      <c r="C1791" s="14">
        <f t="shared" si="58"/>
        <v>-2.6583809952390514E-2</v>
      </c>
      <c r="E1791" s="6">
        <v>740.36999500000002</v>
      </c>
      <c r="F1791" s="14">
        <f t="shared" si="59"/>
        <v>2.5613661372986929E-2</v>
      </c>
    </row>
    <row r="1792" spans="1:6" x14ac:dyDescent="0.25">
      <c r="A1792" s="31">
        <v>39604</v>
      </c>
      <c r="B1792">
        <v>1404.0500489999999</v>
      </c>
      <c r="C1792" s="14">
        <f t="shared" si="58"/>
        <v>1.0966218510804593E-2</v>
      </c>
      <c r="E1792" s="6">
        <v>763.27002000000005</v>
      </c>
      <c r="F1792" s="14">
        <f t="shared" si="59"/>
        <v>6.4428873818452637E-2</v>
      </c>
    </row>
    <row r="1793" spans="1:6" x14ac:dyDescent="0.25">
      <c r="A1793" s="31">
        <v>39603</v>
      </c>
      <c r="B1793">
        <v>1377.1999510000001</v>
      </c>
      <c r="C1793" s="14">
        <f t="shared" si="58"/>
        <v>-1.9784357852675738E-3</v>
      </c>
      <c r="E1793" s="6">
        <v>743.71002199999998</v>
      </c>
      <c r="F1793" s="14">
        <f t="shared" si="59"/>
        <v>5.0274728155400794E-2</v>
      </c>
    </row>
    <row r="1794" spans="1:6" x14ac:dyDescent="0.25">
      <c r="A1794" s="31">
        <v>39602</v>
      </c>
      <c r="B1794">
        <v>1377.650024</v>
      </c>
      <c r="C1794" s="14">
        <f t="shared" si="58"/>
        <v>1.2428471251129114E-3</v>
      </c>
      <c r="E1794" s="6">
        <v>739</v>
      </c>
      <c r="F1794" s="14">
        <f t="shared" si="59"/>
        <v>5.0148465840664125E-2</v>
      </c>
    </row>
    <row r="1795" spans="1:6" x14ac:dyDescent="0.25">
      <c r="A1795" s="31">
        <v>39601</v>
      </c>
      <c r="B1795">
        <v>1385.670044</v>
      </c>
      <c r="C1795" s="14">
        <f t="shared" si="58"/>
        <v>-1.8009321054042182E-3</v>
      </c>
      <c r="E1795" s="6">
        <v>741.02002000000005</v>
      </c>
      <c r="F1795" s="14">
        <f t="shared" si="59"/>
        <v>3.2061309192200627E-2</v>
      </c>
    </row>
    <row r="1796" spans="1:6" x14ac:dyDescent="0.25">
      <c r="A1796" s="31">
        <v>39598</v>
      </c>
      <c r="B1796">
        <v>1400.380005</v>
      </c>
      <c r="C1796" s="14">
        <f t="shared" si="58"/>
        <v>7.2285351808962783E-3</v>
      </c>
      <c r="E1796" s="6">
        <v>748.28002900000001</v>
      </c>
      <c r="F1796" s="14">
        <f t="shared" si="59"/>
        <v>3.773561753484489E-2</v>
      </c>
    </row>
    <row r="1797" spans="1:6" x14ac:dyDescent="0.25">
      <c r="A1797" s="31">
        <v>39597</v>
      </c>
      <c r="B1797">
        <v>1398.26001</v>
      </c>
      <c r="C1797" s="14">
        <f t="shared" si="58"/>
        <v>2.3946182948515915E-2</v>
      </c>
      <c r="E1797" s="6">
        <v>745.54998799999998</v>
      </c>
      <c r="F1797" s="14">
        <f t="shared" si="59"/>
        <v>5.3036706214689255E-2</v>
      </c>
    </row>
    <row r="1798" spans="1:6" x14ac:dyDescent="0.25">
      <c r="A1798" s="31">
        <v>39596</v>
      </c>
      <c r="B1798">
        <v>1390.839966</v>
      </c>
      <c r="C1798" s="14">
        <f t="shared" si="58"/>
        <v>1.9146929198679663E-2</v>
      </c>
      <c r="E1798" s="6">
        <v>738.46002199999998</v>
      </c>
      <c r="F1798" s="14">
        <f t="shared" si="59"/>
        <v>3.5142077226858914E-2</v>
      </c>
    </row>
    <row r="1799" spans="1:6" x14ac:dyDescent="0.25">
      <c r="A1799" s="31">
        <v>39595</v>
      </c>
      <c r="B1799">
        <v>1385.349976</v>
      </c>
      <c r="C1799" s="14">
        <f t="shared" si="58"/>
        <v>3.8158554543466616E-2</v>
      </c>
      <c r="E1799" s="6">
        <v>734.39001499999995</v>
      </c>
      <c r="F1799" s="14">
        <f t="shared" si="59"/>
        <v>6.1165241629816069E-2</v>
      </c>
    </row>
    <row r="1800" spans="1:6" x14ac:dyDescent="0.25">
      <c r="A1800" s="31">
        <v>39591</v>
      </c>
      <c r="B1800">
        <v>1375.9300539999999</v>
      </c>
      <c r="C1800" s="14">
        <f t="shared" ref="C1800:C1863" si="60">B1800/B1829-1</f>
        <v>3.5842349686435959E-2</v>
      </c>
      <c r="E1800" s="6">
        <v>724.09997599999997</v>
      </c>
      <c r="F1800" s="14">
        <f t="shared" ref="F1800:F1863" si="61">E1800/E1829-1</f>
        <v>5.5431615741802664E-2</v>
      </c>
    </row>
    <row r="1801" spans="1:6" x14ac:dyDescent="0.25">
      <c r="A1801" s="31">
        <v>39590</v>
      </c>
      <c r="B1801">
        <v>1394.349976</v>
      </c>
      <c r="C1801" s="14">
        <f t="shared" si="60"/>
        <v>4.6157440957156792E-2</v>
      </c>
      <c r="E1801" s="6">
        <v>733.01000999999997</v>
      </c>
      <c r="F1801" s="14">
        <f t="shared" si="61"/>
        <v>6.5173853115109814E-2</v>
      </c>
    </row>
    <row r="1802" spans="1:6" x14ac:dyDescent="0.25">
      <c r="A1802" s="31">
        <v>39589</v>
      </c>
      <c r="B1802">
        <v>1390.709961</v>
      </c>
      <c r="C1802" s="14">
        <f t="shared" si="60"/>
        <v>2.2167440310018272E-2</v>
      </c>
      <c r="E1802" s="6">
        <v>727.10998500000005</v>
      </c>
      <c r="F1802" s="14">
        <f t="shared" si="61"/>
        <v>2.783353944356981E-2</v>
      </c>
    </row>
    <row r="1803" spans="1:6" x14ac:dyDescent="0.25">
      <c r="A1803" s="31">
        <v>39588</v>
      </c>
      <c r="B1803">
        <v>1413.400024</v>
      </c>
      <c r="C1803" s="14">
        <f t="shared" si="60"/>
        <v>4.3492410010353755E-2</v>
      </c>
      <c r="E1803" s="6">
        <v>735.64001499999995</v>
      </c>
      <c r="F1803" s="14">
        <f t="shared" si="61"/>
        <v>5.3352057237091133E-2</v>
      </c>
    </row>
    <row r="1804" spans="1:6" x14ac:dyDescent="0.25">
      <c r="A1804" s="31">
        <v>39587</v>
      </c>
      <c r="B1804">
        <v>1426.630005</v>
      </c>
      <c r="C1804" s="14">
        <f t="shared" si="60"/>
        <v>4.4736854471683518E-2</v>
      </c>
      <c r="E1804" s="6">
        <v>738.45001200000002</v>
      </c>
      <c r="F1804" s="14">
        <f t="shared" si="61"/>
        <v>3.7265464706024432E-2</v>
      </c>
    </row>
    <row r="1805" spans="1:6" x14ac:dyDescent="0.25">
      <c r="A1805" s="31">
        <v>39584</v>
      </c>
      <c r="B1805">
        <v>1425.349976</v>
      </c>
      <c r="C1805" s="14">
        <f t="shared" si="60"/>
        <v>3.8476062992286897E-2</v>
      </c>
      <c r="E1805" s="6">
        <v>741.169983</v>
      </c>
      <c r="F1805" s="14">
        <f t="shared" si="61"/>
        <v>3.9975852107300591E-2</v>
      </c>
    </row>
    <row r="1806" spans="1:6" x14ac:dyDescent="0.25">
      <c r="A1806" s="31">
        <v>39583</v>
      </c>
      <c r="B1806">
        <v>1423.5699460000001</v>
      </c>
      <c r="C1806" s="14">
        <f t="shared" si="60"/>
        <v>3.8798833237615238E-2</v>
      </c>
      <c r="E1806" s="6">
        <v>743.38000499999998</v>
      </c>
      <c r="F1806" s="14">
        <f t="shared" si="61"/>
        <v>4.1542356116244461E-2</v>
      </c>
    </row>
    <row r="1807" spans="1:6" x14ac:dyDescent="0.25">
      <c r="A1807" s="31">
        <v>39582</v>
      </c>
      <c r="B1807">
        <v>1408.660034</v>
      </c>
      <c r="C1807" s="14">
        <f t="shared" si="60"/>
        <v>2.8737081672165043E-2</v>
      </c>
      <c r="E1807" s="6">
        <v>736.07000700000003</v>
      </c>
      <c r="F1807" s="14">
        <f t="shared" si="61"/>
        <v>3.1531594348527703E-2</v>
      </c>
    </row>
    <row r="1808" spans="1:6" x14ac:dyDescent="0.25">
      <c r="A1808" s="31">
        <v>39581</v>
      </c>
      <c r="B1808">
        <v>1403.040039</v>
      </c>
      <c r="C1808" s="14">
        <f t="shared" si="60"/>
        <v>2.5966530348124461E-2</v>
      </c>
      <c r="E1808" s="6">
        <v>736.84997599999997</v>
      </c>
      <c r="F1808" s="14">
        <f t="shared" si="61"/>
        <v>3.4509322742518167E-2</v>
      </c>
    </row>
    <row r="1809" spans="1:6" x14ac:dyDescent="0.25">
      <c r="A1809" s="31">
        <v>39580</v>
      </c>
      <c r="B1809">
        <v>1403.579956</v>
      </c>
      <c r="C1809" s="14">
        <f t="shared" si="60"/>
        <v>2.4376286826315319E-2</v>
      </c>
      <c r="E1809" s="6">
        <v>733.22997999999995</v>
      </c>
      <c r="F1809" s="14">
        <f t="shared" si="61"/>
        <v>3.1773665288724384E-2</v>
      </c>
    </row>
    <row r="1810" spans="1:6" x14ac:dyDescent="0.25">
      <c r="A1810" s="31">
        <v>39577</v>
      </c>
      <c r="B1810">
        <v>1388.280029</v>
      </c>
      <c r="C1810" s="14">
        <f t="shared" si="60"/>
        <v>4.9580464526682411E-2</v>
      </c>
      <c r="E1810" s="6">
        <v>720.04998799999998</v>
      </c>
      <c r="F1810" s="14">
        <f t="shared" si="61"/>
        <v>4.6629966934995659E-2</v>
      </c>
    </row>
    <row r="1811" spans="1:6" x14ac:dyDescent="0.25">
      <c r="A1811" s="31">
        <v>39576</v>
      </c>
      <c r="B1811">
        <v>1397.6800539999999</v>
      </c>
      <c r="C1811" s="14">
        <f t="shared" si="60"/>
        <v>6.2696799636720257E-2</v>
      </c>
      <c r="E1811" s="6">
        <v>719.54998799999998</v>
      </c>
      <c r="F1811" s="14">
        <f t="shared" si="61"/>
        <v>5.3236329185067266E-2</v>
      </c>
    </row>
    <row r="1812" spans="1:6" x14ac:dyDescent="0.25">
      <c r="A1812" s="31">
        <v>39575</v>
      </c>
      <c r="B1812">
        <v>1392.5699460000001</v>
      </c>
      <c r="C1812" s="14">
        <f t="shared" si="60"/>
        <v>5.0393687768572892E-2</v>
      </c>
      <c r="E1812" s="6">
        <v>716.21002199999998</v>
      </c>
      <c r="F1812" s="14">
        <f t="shared" si="61"/>
        <v>3.4402585947170383E-2</v>
      </c>
    </row>
    <row r="1813" spans="1:6" x14ac:dyDescent="0.25">
      <c r="A1813" s="31">
        <v>39574</v>
      </c>
      <c r="B1813">
        <v>1418.26001</v>
      </c>
      <c r="C1813" s="14">
        <f t="shared" si="60"/>
        <v>5.7511206752845601E-2</v>
      </c>
      <c r="E1813" s="6">
        <v>729.78997800000002</v>
      </c>
      <c r="F1813" s="14">
        <f t="shared" si="61"/>
        <v>3.9424012749227577E-2</v>
      </c>
    </row>
    <row r="1814" spans="1:6" x14ac:dyDescent="0.25">
      <c r="A1814" s="31">
        <v>39573</v>
      </c>
      <c r="B1814">
        <v>1407.48999</v>
      </c>
      <c r="C1814" s="14">
        <f t="shared" si="60"/>
        <v>4.0281155369080057E-2</v>
      </c>
      <c r="E1814" s="6">
        <v>724.34997599999997</v>
      </c>
      <c r="F1814" s="14">
        <f t="shared" si="61"/>
        <v>2.7053405729623892E-2</v>
      </c>
    </row>
    <row r="1815" spans="1:6" x14ac:dyDescent="0.25">
      <c r="A1815" s="31">
        <v>39570</v>
      </c>
      <c r="B1815">
        <v>1413.900024</v>
      </c>
      <c r="C1815" s="14">
        <f t="shared" si="60"/>
        <v>4.7426451805247627E-2</v>
      </c>
      <c r="E1815" s="6">
        <v>725.73999000000003</v>
      </c>
      <c r="F1815" s="14">
        <f t="shared" si="61"/>
        <v>3.4879021201956961E-2</v>
      </c>
    </row>
    <row r="1816" spans="1:6" x14ac:dyDescent="0.25">
      <c r="A1816" s="31">
        <v>39569</v>
      </c>
      <c r="B1816">
        <v>1409.339966</v>
      </c>
      <c r="C1816" s="14">
        <f t="shared" si="60"/>
        <v>6.0044644567963879E-2</v>
      </c>
      <c r="E1816" s="6">
        <v>729.75</v>
      </c>
      <c r="F1816" s="14">
        <f t="shared" si="61"/>
        <v>7.0925447162884181E-2</v>
      </c>
    </row>
    <row r="1817" spans="1:6" x14ac:dyDescent="0.25">
      <c r="A1817" s="31">
        <v>39568</v>
      </c>
      <c r="B1817">
        <v>1385.589966</v>
      </c>
      <c r="C1817" s="14">
        <f t="shared" si="60"/>
        <v>6.7135379188585587E-2</v>
      </c>
      <c r="E1817" s="6">
        <v>716.17999299999997</v>
      </c>
      <c r="F1817" s="14">
        <f t="shared" si="61"/>
        <v>7.8373191405499032E-2</v>
      </c>
    </row>
    <row r="1818" spans="1:6" x14ac:dyDescent="0.25">
      <c r="A1818" s="31">
        <v>39567</v>
      </c>
      <c r="B1818">
        <v>1390.9399410000001</v>
      </c>
      <c r="C1818" s="14">
        <f t="shared" si="60"/>
        <v>4.5237951404766941E-2</v>
      </c>
      <c r="E1818" s="6">
        <v>718.92999299999997</v>
      </c>
      <c r="F1818" s="14">
        <f t="shared" si="61"/>
        <v>5.4257768949605323E-2</v>
      </c>
    </row>
    <row r="1819" spans="1:6" x14ac:dyDescent="0.25">
      <c r="A1819" s="31">
        <v>39566</v>
      </c>
      <c r="B1819">
        <v>1396.369995</v>
      </c>
      <c r="C1819" s="14">
        <f t="shared" si="60"/>
        <v>9.3819537248683194E-2</v>
      </c>
      <c r="E1819" s="6">
        <v>725.36999500000002</v>
      </c>
      <c r="F1819" s="14">
        <f t="shared" si="61"/>
        <v>0.11513039186847851</v>
      </c>
    </row>
    <row r="1820" spans="1:6" x14ac:dyDescent="0.25">
      <c r="A1820" s="31">
        <v>39563</v>
      </c>
      <c r="B1820">
        <v>1397.839966</v>
      </c>
      <c r="C1820" s="14">
        <f t="shared" si="60"/>
        <v>8.5161511732092299E-2</v>
      </c>
      <c r="E1820" s="6">
        <v>721.88000499999998</v>
      </c>
      <c r="F1820" s="14">
        <f t="shared" si="61"/>
        <v>8.8972663847723732E-2</v>
      </c>
    </row>
    <row r="1821" spans="1:6" x14ac:dyDescent="0.25">
      <c r="A1821" s="31">
        <v>39562</v>
      </c>
      <c r="B1821">
        <v>1388.8199460000001</v>
      </c>
      <c r="C1821" s="14">
        <f t="shared" si="60"/>
        <v>5.5751487757343066E-2</v>
      </c>
      <c r="E1821" s="6">
        <v>717.07000700000003</v>
      </c>
      <c r="F1821" s="14">
        <f t="shared" si="61"/>
        <v>5.4964593415984808E-2</v>
      </c>
    </row>
    <row r="1822" spans="1:6" x14ac:dyDescent="0.25">
      <c r="A1822" s="31">
        <v>39561</v>
      </c>
      <c r="B1822">
        <v>1379.9300539999999</v>
      </c>
      <c r="C1822" s="14">
        <f t="shared" si="60"/>
        <v>5.4371687089837195E-2</v>
      </c>
      <c r="E1822" s="6">
        <v>708.10998500000005</v>
      </c>
      <c r="F1822" s="14">
        <f t="shared" si="61"/>
        <v>6.1140979638072412E-2</v>
      </c>
    </row>
    <row r="1823" spans="1:6" x14ac:dyDescent="0.25">
      <c r="A1823" s="31">
        <v>39560</v>
      </c>
      <c r="B1823">
        <v>1375.9399410000001</v>
      </c>
      <c r="C1823" s="14">
        <f t="shared" si="60"/>
        <v>4.1865684318497465E-2</v>
      </c>
      <c r="E1823" s="6">
        <v>703.71002199999998</v>
      </c>
      <c r="F1823" s="14">
        <f t="shared" si="61"/>
        <v>4.4374562693858977E-2</v>
      </c>
    </row>
    <row r="1824" spans="1:6" x14ac:dyDescent="0.25">
      <c r="A1824" s="31">
        <v>39559</v>
      </c>
      <c r="B1824">
        <v>1388.170044</v>
      </c>
      <c r="C1824" s="14">
        <f t="shared" si="60"/>
        <v>9.0154510826211176E-2</v>
      </c>
      <c r="E1824" s="6">
        <v>718</v>
      </c>
      <c r="F1824" s="14">
        <f t="shared" si="61"/>
        <v>0.11495882158144921</v>
      </c>
    </row>
    <row r="1825" spans="1:6" x14ac:dyDescent="0.25">
      <c r="A1825" s="31">
        <v>39556</v>
      </c>
      <c r="B1825">
        <v>1390.329956</v>
      </c>
      <c r="C1825" s="14">
        <f t="shared" si="60"/>
        <v>7.4966916949391615E-2</v>
      </c>
      <c r="E1825" s="6">
        <v>721.07000700000003</v>
      </c>
      <c r="F1825" s="14">
        <f t="shared" si="61"/>
        <v>9.2348280415724959E-2</v>
      </c>
    </row>
    <row r="1826" spans="1:6" x14ac:dyDescent="0.25">
      <c r="A1826" s="31">
        <v>39555</v>
      </c>
      <c r="B1826">
        <v>1365.5600589999999</v>
      </c>
      <c r="C1826" s="14">
        <f t="shared" si="60"/>
        <v>4.6935687470915033E-2</v>
      </c>
      <c r="E1826" s="6">
        <v>708</v>
      </c>
      <c r="F1826" s="14">
        <f t="shared" si="61"/>
        <v>6.822772114637754E-2</v>
      </c>
    </row>
    <row r="1827" spans="1:6" x14ac:dyDescent="0.25">
      <c r="A1827" s="31">
        <v>39554</v>
      </c>
      <c r="B1827">
        <v>1364.709961</v>
      </c>
      <c r="C1827" s="14">
        <f t="shared" si="60"/>
        <v>2.3251114298046494E-2</v>
      </c>
      <c r="E1827" s="6">
        <v>713.39001499999995</v>
      </c>
      <c r="F1827" s="14">
        <f t="shared" si="61"/>
        <v>4.3364473972042905E-2</v>
      </c>
    </row>
    <row r="1828" spans="1:6" x14ac:dyDescent="0.25">
      <c r="A1828" s="31">
        <v>39553</v>
      </c>
      <c r="B1828">
        <v>1334.4300539999999</v>
      </c>
      <c r="C1828" s="14">
        <f t="shared" si="60"/>
        <v>5.7886218202374273E-3</v>
      </c>
      <c r="E1828" s="6">
        <v>692.05999799999995</v>
      </c>
      <c r="F1828" s="14">
        <f t="shared" si="61"/>
        <v>1.627069565246253E-2</v>
      </c>
    </row>
    <row r="1829" spans="1:6" x14ac:dyDescent="0.25">
      <c r="A1829" s="31">
        <v>39552</v>
      </c>
      <c r="B1829">
        <v>1328.3199460000001</v>
      </c>
      <c r="C1829" s="14">
        <f t="shared" si="60"/>
        <v>-2.2684063253006759E-3</v>
      </c>
      <c r="E1829" s="6">
        <v>686.07000700000003</v>
      </c>
      <c r="F1829" s="14">
        <f t="shared" si="61"/>
        <v>2.7038614457512988E-3</v>
      </c>
    </row>
    <row r="1830" spans="1:6" x14ac:dyDescent="0.25">
      <c r="A1830" s="31">
        <v>39549</v>
      </c>
      <c r="B1830">
        <v>1332.829956</v>
      </c>
      <c r="C1830" s="14">
        <f t="shared" si="60"/>
        <v>1.6533153406532719E-3</v>
      </c>
      <c r="E1830" s="6">
        <v>688.15997300000004</v>
      </c>
      <c r="F1830" s="14">
        <f t="shared" si="61"/>
        <v>2.8855111198207162E-3</v>
      </c>
    </row>
    <row r="1831" spans="1:6" x14ac:dyDescent="0.25">
      <c r="A1831" s="31">
        <v>39548</v>
      </c>
      <c r="B1831">
        <v>1360.5500489999999</v>
      </c>
      <c r="C1831" s="14">
        <f t="shared" si="60"/>
        <v>-5.2132112178920886E-3</v>
      </c>
      <c r="E1831" s="6">
        <v>707.419983</v>
      </c>
      <c r="F1831" s="14">
        <f t="shared" si="61"/>
        <v>2.4089044803297099E-3</v>
      </c>
    </row>
    <row r="1832" spans="1:6" x14ac:dyDescent="0.25">
      <c r="A1832" s="31">
        <v>39547</v>
      </c>
      <c r="B1832">
        <v>1354.48999</v>
      </c>
      <c r="C1832" s="14">
        <f t="shared" si="60"/>
        <v>-1.8499753358650506E-2</v>
      </c>
      <c r="E1832" s="6">
        <v>698.38000499999998</v>
      </c>
      <c r="F1832" s="14">
        <f t="shared" si="61"/>
        <v>-2.5207968496432587E-2</v>
      </c>
    </row>
    <row r="1833" spans="1:6" x14ac:dyDescent="0.25">
      <c r="A1833" s="31">
        <v>39546</v>
      </c>
      <c r="B1833">
        <v>1365.540039</v>
      </c>
      <c r="C1833" s="14">
        <f t="shared" si="60"/>
        <v>-1.1402384405379773E-2</v>
      </c>
      <c r="E1833" s="6">
        <v>711.919983</v>
      </c>
      <c r="F1833" s="14">
        <f t="shared" si="61"/>
        <v>-7.5280543513406295E-3</v>
      </c>
    </row>
    <row r="1834" spans="1:6" x14ac:dyDescent="0.25">
      <c r="A1834" s="31">
        <v>39545</v>
      </c>
      <c r="B1834">
        <v>1372.540039</v>
      </c>
      <c r="C1834" s="14">
        <f t="shared" si="60"/>
        <v>5.3942992678823742E-4</v>
      </c>
      <c r="E1834" s="6">
        <v>712.67999299999997</v>
      </c>
      <c r="F1834" s="14">
        <f t="shared" si="61"/>
        <v>3.1246951710957038E-3</v>
      </c>
    </row>
    <row r="1835" spans="1:6" x14ac:dyDescent="0.25">
      <c r="A1835" s="31">
        <v>39542</v>
      </c>
      <c r="B1835">
        <v>1370.400024</v>
      </c>
      <c r="C1835" s="14">
        <f t="shared" si="60"/>
        <v>1.2777999713009303E-2</v>
      </c>
      <c r="E1835" s="6">
        <v>713.72997999999995</v>
      </c>
      <c r="F1835" s="14">
        <f t="shared" si="61"/>
        <v>2.6314635814104204E-2</v>
      </c>
    </row>
    <row r="1836" spans="1:6" x14ac:dyDescent="0.25">
      <c r="A1836" s="31">
        <v>39541</v>
      </c>
      <c r="B1836">
        <v>1369.3100589999999</v>
      </c>
      <c r="C1836" s="14">
        <f t="shared" si="60"/>
        <v>1.9947434635743111E-2</v>
      </c>
      <c r="E1836" s="6">
        <v>713.57000700000003</v>
      </c>
      <c r="F1836" s="14">
        <f t="shared" si="61"/>
        <v>2.4831931521620554E-2</v>
      </c>
    </row>
    <row r="1837" spans="1:6" x14ac:dyDescent="0.25">
      <c r="A1837" s="31">
        <v>39540</v>
      </c>
      <c r="B1837">
        <v>1367.530029</v>
      </c>
      <c r="C1837" s="14">
        <f t="shared" si="60"/>
        <v>5.514584119524546E-3</v>
      </c>
      <c r="E1837" s="6">
        <v>712.27002000000005</v>
      </c>
      <c r="F1837" s="14">
        <f t="shared" si="61"/>
        <v>3.1689247297561618E-3</v>
      </c>
    </row>
    <row r="1838" spans="1:6" x14ac:dyDescent="0.25">
      <c r="A1838" s="31">
        <v>39539</v>
      </c>
      <c r="B1838">
        <v>1370.1800539999999</v>
      </c>
      <c r="C1838" s="14">
        <f t="shared" si="60"/>
        <v>1.5866208380818092E-2</v>
      </c>
      <c r="E1838" s="6">
        <v>710.65002400000003</v>
      </c>
      <c r="F1838" s="14">
        <f t="shared" si="61"/>
        <v>1.1831871572941299E-2</v>
      </c>
    </row>
    <row r="1839" spans="1:6" x14ac:dyDescent="0.25">
      <c r="A1839" s="31">
        <v>39538</v>
      </c>
      <c r="B1839">
        <v>1322.6999510000001</v>
      </c>
      <c r="C1839" s="14">
        <f t="shared" si="60"/>
        <v>-2.0214993594137698E-2</v>
      </c>
      <c r="E1839" s="6">
        <v>687.96997099999999</v>
      </c>
      <c r="F1839" s="14">
        <f t="shared" si="61"/>
        <v>-1.9315270574886911E-2</v>
      </c>
    </row>
    <row r="1840" spans="1:6" x14ac:dyDescent="0.25">
      <c r="A1840" s="31">
        <v>39535</v>
      </c>
      <c r="B1840">
        <v>1315.219971</v>
      </c>
      <c r="C1840" s="14">
        <f t="shared" si="60"/>
        <v>-2.4939589263595852E-2</v>
      </c>
      <c r="E1840" s="6">
        <v>683.17999299999997</v>
      </c>
      <c r="F1840" s="14">
        <f t="shared" si="61"/>
        <v>-3.1390026910154134E-2</v>
      </c>
    </row>
    <row r="1841" spans="1:6" x14ac:dyDescent="0.25">
      <c r="A1841" s="31">
        <v>39534</v>
      </c>
      <c r="B1841">
        <v>1325.76001</v>
      </c>
      <c r="C1841" s="14">
        <f t="shared" si="60"/>
        <v>-3.0317180376365105E-2</v>
      </c>
      <c r="E1841" s="6">
        <v>692.39001499999995</v>
      </c>
      <c r="F1841" s="14">
        <f t="shared" si="61"/>
        <v>-4.0918064474985805E-2</v>
      </c>
    </row>
    <row r="1842" spans="1:6" x14ac:dyDescent="0.25">
      <c r="A1842" s="31">
        <v>39533</v>
      </c>
      <c r="B1842">
        <v>1341.130005</v>
      </c>
      <c r="C1842" s="14">
        <f t="shared" si="60"/>
        <v>-5.7307504751874516E-3</v>
      </c>
      <c r="E1842" s="6">
        <v>702.10998500000005</v>
      </c>
      <c r="F1842" s="14">
        <f t="shared" si="61"/>
        <v>-4.7768825417270344E-3</v>
      </c>
    </row>
    <row r="1843" spans="1:6" x14ac:dyDescent="0.25">
      <c r="A1843" s="31">
        <v>39532</v>
      </c>
      <c r="B1843">
        <v>1352.98999</v>
      </c>
      <c r="C1843" s="14">
        <f t="shared" si="60"/>
        <v>1.0349992120443963E-2</v>
      </c>
      <c r="E1843" s="6">
        <v>705.27002000000005</v>
      </c>
      <c r="F1843" s="14">
        <f t="shared" si="61"/>
        <v>7.8885602000715593E-3</v>
      </c>
    </row>
    <row r="1844" spans="1:6" x14ac:dyDescent="0.25">
      <c r="A1844" s="31">
        <v>39531</v>
      </c>
      <c r="B1844">
        <v>1349.880005</v>
      </c>
      <c r="C1844" s="14">
        <f t="shared" si="60"/>
        <v>1.3963873728044973E-2</v>
      </c>
      <c r="E1844" s="6">
        <v>701.28002900000001</v>
      </c>
      <c r="F1844" s="14">
        <f t="shared" si="61"/>
        <v>3.4053583034359125E-3</v>
      </c>
    </row>
    <row r="1845" spans="1:6" x14ac:dyDescent="0.25">
      <c r="A1845" s="31">
        <v>39527</v>
      </c>
      <c r="B1845">
        <v>1329.51001</v>
      </c>
      <c r="C1845" s="14">
        <f t="shared" si="60"/>
        <v>-5.5351697659560273E-3</v>
      </c>
      <c r="E1845" s="6">
        <v>681.419983</v>
      </c>
      <c r="F1845" s="14">
        <f t="shared" si="61"/>
        <v>-3.0393643983301133E-2</v>
      </c>
    </row>
    <row r="1846" spans="1:6" x14ac:dyDescent="0.25">
      <c r="A1846" s="31">
        <v>39526</v>
      </c>
      <c r="B1846">
        <v>1298.420044</v>
      </c>
      <c r="C1846" s="14">
        <f t="shared" si="60"/>
        <v>-2.1131522511549372E-2</v>
      </c>
      <c r="E1846" s="6">
        <v>664.13000499999998</v>
      </c>
      <c r="F1846" s="14">
        <f t="shared" si="61"/>
        <v>-4.0953638911083834E-2</v>
      </c>
    </row>
    <row r="1847" spans="1:6" x14ac:dyDescent="0.25">
      <c r="A1847" s="31">
        <v>39525</v>
      </c>
      <c r="B1847">
        <v>1330.73999</v>
      </c>
      <c r="C1847" s="14">
        <f t="shared" si="60"/>
        <v>-4.414071802272046E-3</v>
      </c>
      <c r="E1847" s="6">
        <v>681.92999299999997</v>
      </c>
      <c r="F1847" s="14">
        <f t="shared" si="61"/>
        <v>-2.8008243570027513E-2</v>
      </c>
    </row>
    <row r="1848" spans="1:6" x14ac:dyDescent="0.25">
      <c r="A1848" s="31">
        <v>39524</v>
      </c>
      <c r="B1848">
        <v>1276.599976</v>
      </c>
      <c r="C1848" s="14">
        <f t="shared" si="60"/>
        <v>-7.5476871768768716E-2</v>
      </c>
      <c r="E1848" s="6">
        <v>650.47997999999995</v>
      </c>
      <c r="F1848" s="14">
        <f t="shared" si="61"/>
        <v>-0.10087639922140723</v>
      </c>
    </row>
    <row r="1849" spans="1:6" x14ac:dyDescent="0.25">
      <c r="A1849" s="31">
        <v>39521</v>
      </c>
      <c r="B1849">
        <v>1288.1400149999999</v>
      </c>
      <c r="C1849" s="14">
        <f t="shared" si="60"/>
        <v>-7.6880097474076425E-2</v>
      </c>
      <c r="E1849" s="6">
        <v>662.90002400000003</v>
      </c>
      <c r="F1849" s="14">
        <f t="shared" si="61"/>
        <v>-9.2539323750855496E-2</v>
      </c>
    </row>
    <row r="1850" spans="1:6" x14ac:dyDescent="0.25">
      <c r="A1850" s="31">
        <v>39520</v>
      </c>
      <c r="B1850">
        <v>1315.4799800000001</v>
      </c>
      <c r="C1850" s="14">
        <f t="shared" si="60"/>
        <v>-4.5751018648725106E-2</v>
      </c>
      <c r="E1850" s="6">
        <v>679.71002199999998</v>
      </c>
      <c r="F1850" s="14">
        <f t="shared" si="61"/>
        <v>-4.7090938686515149E-2</v>
      </c>
    </row>
    <row r="1851" spans="1:6" x14ac:dyDescent="0.25">
      <c r="A1851" s="31">
        <v>39519</v>
      </c>
      <c r="B1851">
        <v>1308.7700199999999</v>
      </c>
      <c r="C1851" s="14">
        <f t="shared" si="60"/>
        <v>-3.4695154153595142E-2</v>
      </c>
      <c r="E1851" s="6">
        <v>667.30999799999995</v>
      </c>
      <c r="F1851" s="14">
        <f t="shared" si="61"/>
        <v>-4.0518184884300146E-2</v>
      </c>
    </row>
    <row r="1852" spans="1:6" x14ac:dyDescent="0.25">
      <c r="A1852" s="31">
        <v>39518</v>
      </c>
      <c r="B1852">
        <v>1320.650024</v>
      </c>
      <c r="C1852" s="14">
        <f t="shared" si="60"/>
        <v>-3.0573312414231557E-2</v>
      </c>
      <c r="E1852" s="6">
        <v>673.80999799999995</v>
      </c>
      <c r="F1852" s="14">
        <f t="shared" si="61"/>
        <v>-4.4512214217035551E-2</v>
      </c>
    </row>
    <row r="1853" spans="1:6" x14ac:dyDescent="0.25">
      <c r="A1853" s="31">
        <v>39517</v>
      </c>
      <c r="B1853">
        <v>1273.369995</v>
      </c>
      <c r="C1853" s="14">
        <f t="shared" si="60"/>
        <v>-5.9521675914609995E-2</v>
      </c>
      <c r="E1853" s="6">
        <v>643.96997099999999</v>
      </c>
      <c r="F1853" s="14">
        <f t="shared" si="61"/>
        <v>-8.3173226772023434E-2</v>
      </c>
    </row>
    <row r="1854" spans="1:6" x14ac:dyDescent="0.25">
      <c r="A1854" s="31">
        <v>39514</v>
      </c>
      <c r="B1854">
        <v>1293.369995</v>
      </c>
      <c r="C1854" s="14">
        <f t="shared" si="60"/>
        <v>-2.7987156582174655E-2</v>
      </c>
      <c r="E1854" s="6">
        <v>660.10998500000005</v>
      </c>
      <c r="F1854" s="14">
        <f t="shared" si="61"/>
        <v>-4.137379028894983E-2</v>
      </c>
    </row>
    <row r="1855" spans="1:6" x14ac:dyDescent="0.25">
      <c r="A1855" s="31">
        <v>39513</v>
      </c>
      <c r="B1855">
        <v>1304.339966</v>
      </c>
      <c r="C1855" s="14">
        <f t="shared" si="60"/>
        <v>-3.5301413319041464E-2</v>
      </c>
      <c r="E1855" s="6">
        <v>662.78002900000001</v>
      </c>
      <c r="F1855" s="14">
        <f t="shared" si="61"/>
        <v>-4.3220844285432047E-2</v>
      </c>
    </row>
    <row r="1856" spans="1:6" x14ac:dyDescent="0.25">
      <c r="A1856" s="31">
        <v>39512</v>
      </c>
      <c r="B1856">
        <v>1333.6999510000001</v>
      </c>
      <c r="C1856" s="14">
        <f t="shared" si="60"/>
        <v>-3.6605596054485323E-3</v>
      </c>
      <c r="E1856" s="6">
        <v>683.73999000000003</v>
      </c>
      <c r="F1856" s="14">
        <f t="shared" si="61"/>
        <v>-1.397401770592277E-2</v>
      </c>
    </row>
    <row r="1857" spans="1:6" x14ac:dyDescent="0.25">
      <c r="A1857" s="31">
        <v>39511</v>
      </c>
      <c r="B1857">
        <v>1326.75</v>
      </c>
      <c r="C1857" s="14">
        <f t="shared" si="60"/>
        <v>1.239984738649369E-2</v>
      </c>
      <c r="E1857" s="6">
        <v>680.97997999999995</v>
      </c>
      <c r="F1857" s="14">
        <f t="shared" si="61"/>
        <v>1.4011901815025318E-2</v>
      </c>
    </row>
    <row r="1858" spans="1:6" x14ac:dyDescent="0.25">
      <c r="A1858" s="31">
        <v>39510</v>
      </c>
      <c r="B1858">
        <v>1331.339966</v>
      </c>
      <c r="C1858" s="14">
        <f t="shared" si="60"/>
        <v>4.6408630262912975E-3</v>
      </c>
      <c r="E1858" s="6">
        <v>684.21997099999999</v>
      </c>
      <c r="F1858" s="14">
        <f t="shared" si="61"/>
        <v>1.6399741695829029E-2</v>
      </c>
    </row>
    <row r="1859" spans="1:6" x14ac:dyDescent="0.25">
      <c r="A1859" s="31">
        <v>39507</v>
      </c>
      <c r="B1859">
        <v>1330.630005</v>
      </c>
      <c r="C1859" s="14">
        <f t="shared" si="60"/>
        <v>-1.9651190699419008E-3</v>
      </c>
      <c r="E1859" s="6">
        <v>686.17999299999997</v>
      </c>
      <c r="F1859" s="14">
        <f t="shared" si="61"/>
        <v>8.2430696949593596E-3</v>
      </c>
    </row>
    <row r="1860" spans="1:6" x14ac:dyDescent="0.25">
      <c r="A1860" s="31">
        <v>39506</v>
      </c>
      <c r="B1860">
        <v>1367.6800539999999</v>
      </c>
      <c r="C1860" s="14">
        <f t="shared" si="60"/>
        <v>-4.0197328844793212E-3</v>
      </c>
      <c r="E1860" s="6">
        <v>705.71997099999999</v>
      </c>
      <c r="F1860" s="14">
        <f t="shared" si="61"/>
        <v>8.3010647427936846E-3</v>
      </c>
    </row>
    <row r="1861" spans="1:6" x14ac:dyDescent="0.25">
      <c r="A1861" s="31">
        <v>39505</v>
      </c>
      <c r="B1861">
        <v>1380.0200199999999</v>
      </c>
      <c r="C1861" s="14">
        <f t="shared" si="60"/>
        <v>-6.7339949527256415E-4</v>
      </c>
      <c r="E1861" s="6">
        <v>716.44000200000005</v>
      </c>
      <c r="F1861" s="14">
        <f t="shared" si="61"/>
        <v>2.7257228956025337E-2</v>
      </c>
    </row>
    <row r="1862" spans="1:6" x14ac:dyDescent="0.25">
      <c r="A1862" s="31">
        <v>39504</v>
      </c>
      <c r="B1862">
        <v>1381.290039</v>
      </c>
      <c r="C1862" s="14">
        <f t="shared" si="60"/>
        <v>-2.468487978817302E-2</v>
      </c>
      <c r="E1862" s="6">
        <v>717.32000700000003</v>
      </c>
      <c r="F1862" s="14">
        <f t="shared" si="61"/>
        <v>6.7932112281949841E-3</v>
      </c>
    </row>
    <row r="1863" spans="1:6" x14ac:dyDescent="0.25">
      <c r="A1863" s="31">
        <v>39503</v>
      </c>
      <c r="B1863">
        <v>1371.8000489999999</v>
      </c>
      <c r="C1863" s="14">
        <f t="shared" si="60"/>
        <v>-2.085621231879331E-2</v>
      </c>
      <c r="E1863" s="6">
        <v>710.46002199999998</v>
      </c>
      <c r="F1863" s="14">
        <f t="shared" si="61"/>
        <v>8.2452250083226986E-3</v>
      </c>
    </row>
    <row r="1864" spans="1:6" x14ac:dyDescent="0.25">
      <c r="A1864" s="31">
        <v>39500</v>
      </c>
      <c r="B1864">
        <v>1353.1099850000001</v>
      </c>
      <c r="C1864" s="14">
        <f t="shared" ref="C1864:C1927" si="62">B1864/B1893-1</f>
        <v>-4.7327010682298054E-2</v>
      </c>
      <c r="E1864" s="6">
        <v>695.42999299999997</v>
      </c>
      <c r="F1864" s="14">
        <f t="shared" ref="F1864:F1927" si="63">E1864/E1893-1</f>
        <v>-3.4406670614200441E-2</v>
      </c>
    </row>
    <row r="1865" spans="1:6" x14ac:dyDescent="0.25">
      <c r="A1865" s="31">
        <v>39499</v>
      </c>
      <c r="B1865">
        <v>1342.530029</v>
      </c>
      <c r="C1865" s="14">
        <f t="shared" si="62"/>
        <v>-4.7263187756760527E-2</v>
      </c>
      <c r="E1865" s="6">
        <v>696.28002900000001</v>
      </c>
      <c r="F1865" s="14">
        <f t="shared" si="63"/>
        <v>-2.2243394527912352E-2</v>
      </c>
    </row>
    <row r="1866" spans="1:6" x14ac:dyDescent="0.25">
      <c r="A1866" s="31">
        <v>39498</v>
      </c>
      <c r="B1866">
        <v>1360.030029</v>
      </c>
      <c r="C1866" s="14">
        <f t="shared" si="62"/>
        <v>-2.169481385997174E-2</v>
      </c>
      <c r="E1866" s="6">
        <v>710.02002000000005</v>
      </c>
      <c r="F1866" s="14">
        <f t="shared" si="63"/>
        <v>7.3206524839113385E-3</v>
      </c>
    </row>
    <row r="1867" spans="1:6" x14ac:dyDescent="0.25">
      <c r="A1867" s="31">
        <v>39497</v>
      </c>
      <c r="B1867">
        <v>1348.780029</v>
      </c>
      <c r="C1867" s="14">
        <f t="shared" si="62"/>
        <v>-4.759283596010877E-2</v>
      </c>
      <c r="E1867" s="6">
        <v>702.34002699999996</v>
      </c>
      <c r="F1867" s="14">
        <f t="shared" si="63"/>
        <v>-2.9850106556804756E-2</v>
      </c>
    </row>
    <row r="1868" spans="1:6" x14ac:dyDescent="0.25">
      <c r="A1868" s="31">
        <v>39493</v>
      </c>
      <c r="B1868">
        <v>1349.98999</v>
      </c>
      <c r="C1868" s="14">
        <f t="shared" si="62"/>
        <v>-4.3665843586258912E-2</v>
      </c>
      <c r="E1868" s="6">
        <v>701.52002000000005</v>
      </c>
      <c r="F1868" s="14">
        <f t="shared" si="63"/>
        <v>-2.7826990947682484E-2</v>
      </c>
    </row>
    <row r="1869" spans="1:6" x14ac:dyDescent="0.25">
      <c r="A1869" s="31">
        <v>39492</v>
      </c>
      <c r="B1869">
        <v>1348.8599850000001</v>
      </c>
      <c r="C1869" s="14">
        <f t="shared" si="62"/>
        <v>-6.7926177264787557E-2</v>
      </c>
      <c r="E1869" s="6">
        <v>705.32000700000003</v>
      </c>
      <c r="F1869" s="14">
        <f t="shared" si="63"/>
        <v>-5.3274456003617909E-2</v>
      </c>
    </row>
    <row r="1870" spans="1:6" x14ac:dyDescent="0.25">
      <c r="A1870" s="31">
        <v>39491</v>
      </c>
      <c r="B1870">
        <v>1367.209961</v>
      </c>
      <c r="C1870" s="14">
        <f t="shared" si="62"/>
        <v>-5.5246186407605036E-2</v>
      </c>
      <c r="E1870" s="6">
        <v>721.92999299999997</v>
      </c>
      <c r="F1870" s="14">
        <f t="shared" si="63"/>
        <v>-4.1961376821095575E-2</v>
      </c>
    </row>
    <row r="1871" spans="1:6" x14ac:dyDescent="0.25">
      <c r="A1871" s="31">
        <v>39490</v>
      </c>
      <c r="B1871">
        <v>1348.8599850000001</v>
      </c>
      <c r="C1871" s="14">
        <f t="shared" si="62"/>
        <v>-8.1383312825703324E-2</v>
      </c>
      <c r="E1871" s="6">
        <v>705.47997999999995</v>
      </c>
      <c r="F1871" s="14">
        <f t="shared" si="63"/>
        <v>-7.9043962648623567E-2</v>
      </c>
    </row>
    <row r="1872" spans="1:6" x14ac:dyDescent="0.25">
      <c r="A1872" s="31">
        <v>39489</v>
      </c>
      <c r="B1872">
        <v>1339.130005</v>
      </c>
      <c r="C1872" s="14">
        <f t="shared" si="62"/>
        <v>-9.425832162718939E-2</v>
      </c>
      <c r="E1872" s="6">
        <v>699.75</v>
      </c>
      <c r="F1872" s="14">
        <f t="shared" si="63"/>
        <v>-9.3306220932592776E-2</v>
      </c>
    </row>
    <row r="1873" spans="1:6" x14ac:dyDescent="0.25">
      <c r="A1873" s="31">
        <v>39486</v>
      </c>
      <c r="B1873">
        <v>1331.290039</v>
      </c>
      <c r="C1873" s="14">
        <f t="shared" si="62"/>
        <v>-9.8206953359386118E-2</v>
      </c>
      <c r="E1873" s="6">
        <v>698.90002400000003</v>
      </c>
      <c r="F1873" s="14">
        <f t="shared" si="63"/>
        <v>-9.6456393628312487E-2</v>
      </c>
    </row>
    <row r="1874" spans="1:6" x14ac:dyDescent="0.25">
      <c r="A1874" s="31">
        <v>39485</v>
      </c>
      <c r="B1874">
        <v>1336.910034</v>
      </c>
      <c r="C1874" s="14">
        <f t="shared" si="62"/>
        <v>-0.10733410543824395</v>
      </c>
      <c r="E1874" s="6">
        <v>702.78002900000001</v>
      </c>
      <c r="F1874" s="14">
        <f t="shared" si="63"/>
        <v>-0.11825150442355536</v>
      </c>
    </row>
    <row r="1875" spans="1:6" x14ac:dyDescent="0.25">
      <c r="A1875" s="31">
        <v>39484</v>
      </c>
      <c r="B1875">
        <v>1326.4499510000001</v>
      </c>
      <c r="C1875" s="14">
        <f t="shared" si="62"/>
        <v>-0.1136021955738632</v>
      </c>
      <c r="E1875" s="6">
        <v>692.48999000000003</v>
      </c>
      <c r="F1875" s="14">
        <f t="shared" si="63"/>
        <v>-0.12827455415587008</v>
      </c>
    </row>
    <row r="1876" spans="1:6" x14ac:dyDescent="0.25">
      <c r="A1876" s="31">
        <v>39483</v>
      </c>
      <c r="B1876">
        <v>1336.6400149999999</v>
      </c>
      <c r="C1876" s="14">
        <f t="shared" si="62"/>
        <v>-9.9578264071482181E-2</v>
      </c>
      <c r="E1876" s="6">
        <v>701.580017</v>
      </c>
      <c r="F1876" s="14">
        <f t="shared" si="63"/>
        <v>-0.10695005291089776</v>
      </c>
    </row>
    <row r="1877" spans="1:6" x14ac:dyDescent="0.25">
      <c r="A1877" s="31">
        <v>39482</v>
      </c>
      <c r="B1877">
        <v>1380.8199460000001</v>
      </c>
      <c r="C1877" s="14">
        <f t="shared" si="62"/>
        <v>-5.4310638352705998E-2</v>
      </c>
      <c r="E1877" s="6">
        <v>723.46002199999998</v>
      </c>
      <c r="F1877" s="14">
        <f t="shared" si="63"/>
        <v>-5.743017596928357E-2</v>
      </c>
    </row>
    <row r="1878" spans="1:6" x14ac:dyDescent="0.25">
      <c r="A1878" s="31">
        <v>39479</v>
      </c>
      <c r="B1878">
        <v>1395.420044</v>
      </c>
      <c r="C1878" s="14">
        <f t="shared" si="62"/>
        <v>-3.9628324845148E-2</v>
      </c>
      <c r="E1878" s="6">
        <v>730.5</v>
      </c>
      <c r="F1878" s="14">
        <f t="shared" si="63"/>
        <v>-3.3896294063875954E-2</v>
      </c>
    </row>
    <row r="1879" spans="1:6" x14ac:dyDescent="0.25">
      <c r="A1879" s="31">
        <v>39478</v>
      </c>
      <c r="B1879">
        <v>1378.5500489999999</v>
      </c>
      <c r="C1879" s="14">
        <f t="shared" si="62"/>
        <v>-5.2529884981647679E-2</v>
      </c>
      <c r="E1879" s="6">
        <v>713.29998799999998</v>
      </c>
      <c r="F1879" s="14">
        <f t="shared" si="63"/>
        <v>-5.4054067458966237E-2</v>
      </c>
    </row>
    <row r="1880" spans="1:6" x14ac:dyDescent="0.25">
      <c r="A1880" s="31">
        <v>39477</v>
      </c>
      <c r="B1880">
        <v>1355.8100589999999</v>
      </c>
      <c r="C1880" s="14">
        <f t="shared" si="62"/>
        <v>-6.2307188259649759E-2</v>
      </c>
      <c r="E1880" s="6">
        <v>695.48999000000003</v>
      </c>
      <c r="F1880" s="14">
        <f t="shared" si="63"/>
        <v>-5.8953275942286831E-2</v>
      </c>
    </row>
    <row r="1881" spans="1:6" x14ac:dyDescent="0.25">
      <c r="A1881" s="31">
        <v>39476</v>
      </c>
      <c r="B1881">
        <v>1362.3000489999999</v>
      </c>
      <c r="C1881" s="14">
        <f t="shared" si="62"/>
        <v>-7.1971051825049703E-2</v>
      </c>
      <c r="E1881" s="6">
        <v>705.20001200000002</v>
      </c>
      <c r="F1881" s="14">
        <f t="shared" si="63"/>
        <v>-6.4634623177804773E-2</v>
      </c>
    </row>
    <row r="1882" spans="1:6" x14ac:dyDescent="0.25">
      <c r="A1882" s="31">
        <v>39475</v>
      </c>
      <c r="B1882">
        <v>1353.959961</v>
      </c>
      <c r="C1882" s="14">
        <f t="shared" si="62"/>
        <v>-9.0331340107050129E-2</v>
      </c>
      <c r="E1882" s="6">
        <v>702.39001499999995</v>
      </c>
      <c r="F1882" s="14">
        <f t="shared" si="63"/>
        <v>-8.7165031427714701E-2</v>
      </c>
    </row>
    <row r="1883" spans="1:6" x14ac:dyDescent="0.25">
      <c r="A1883" s="31">
        <v>39472</v>
      </c>
      <c r="B1883">
        <v>1330.6099850000001</v>
      </c>
      <c r="C1883" s="14">
        <f t="shared" si="62"/>
        <v>-0.10492468304471247</v>
      </c>
      <c r="E1883" s="6">
        <v>688.59997599999997</v>
      </c>
      <c r="F1883" s="14">
        <f t="shared" si="63"/>
        <v>-0.10769595266445819</v>
      </c>
    </row>
    <row r="1884" spans="1:6" x14ac:dyDescent="0.25">
      <c r="A1884" s="31">
        <v>39471</v>
      </c>
      <c r="B1884">
        <v>1352.0699460000001</v>
      </c>
      <c r="C1884" s="14">
        <f t="shared" si="62"/>
        <v>-8.4986347213702573E-2</v>
      </c>
      <c r="E1884" s="6">
        <v>692.71997099999999</v>
      </c>
      <c r="F1884" s="14">
        <f t="shared" si="63"/>
        <v>-9.598450556632776E-2</v>
      </c>
    </row>
    <row r="1885" spans="1:6" x14ac:dyDescent="0.25">
      <c r="A1885" s="31">
        <v>39470</v>
      </c>
      <c r="B1885">
        <v>1338.599976</v>
      </c>
      <c r="C1885" s="14">
        <f t="shared" si="62"/>
        <v>-0.11699516449168279</v>
      </c>
      <c r="E1885" s="6">
        <v>693.42999299999997</v>
      </c>
      <c r="F1885" s="14">
        <f t="shared" si="63"/>
        <v>-0.12357181182651455</v>
      </c>
    </row>
    <row r="1886" spans="1:6" x14ac:dyDescent="0.25">
      <c r="A1886" s="31">
        <v>39469</v>
      </c>
      <c r="B1886">
        <v>1310.5</v>
      </c>
      <c r="C1886" s="14">
        <f t="shared" si="62"/>
        <v>-0.1290391381525855</v>
      </c>
      <c r="E1886" s="6">
        <v>671.57000700000003</v>
      </c>
      <c r="F1886" s="14">
        <f t="shared" si="63"/>
        <v>-0.14506315574235784</v>
      </c>
    </row>
    <row r="1887" spans="1:6" x14ac:dyDescent="0.25">
      <c r="A1887" s="31">
        <v>39465</v>
      </c>
      <c r="B1887">
        <v>1325.1899410000001</v>
      </c>
      <c r="C1887" s="14">
        <f t="shared" si="62"/>
        <v>-0.12084203239390512</v>
      </c>
      <c r="E1887" s="6">
        <v>673.17999299999997</v>
      </c>
      <c r="F1887" s="14">
        <f t="shared" si="63"/>
        <v>-0.14457083329963794</v>
      </c>
    </row>
    <row r="1888" spans="1:6" x14ac:dyDescent="0.25">
      <c r="A1888" s="31">
        <v>39464</v>
      </c>
      <c r="B1888">
        <v>1333.25</v>
      </c>
      <c r="C1888" s="14">
        <f t="shared" si="62"/>
        <v>-0.10219460406196179</v>
      </c>
      <c r="E1888" s="6">
        <v>680.57000700000003</v>
      </c>
      <c r="F1888" s="14">
        <f t="shared" si="63"/>
        <v>-0.11110966816435253</v>
      </c>
    </row>
    <row r="1889" spans="1:6" x14ac:dyDescent="0.25">
      <c r="A1889" s="31">
        <v>39463</v>
      </c>
      <c r="B1889">
        <v>1373.1999510000001</v>
      </c>
      <c r="C1889" s="14">
        <f t="shared" si="62"/>
        <v>-6.1246033683170276E-2</v>
      </c>
      <c r="E1889" s="6">
        <v>699.90997300000004</v>
      </c>
      <c r="F1889" s="14">
        <f t="shared" si="63"/>
        <v>-6.9342905005831623E-2</v>
      </c>
    </row>
    <row r="1890" spans="1:6" x14ac:dyDescent="0.25">
      <c r="A1890" s="31">
        <v>39462</v>
      </c>
      <c r="B1890">
        <v>1380.9499510000001</v>
      </c>
      <c r="C1890" s="14">
        <f t="shared" si="62"/>
        <v>-6.2122281867007745E-2</v>
      </c>
      <c r="E1890" s="6">
        <v>697.42999299999997</v>
      </c>
      <c r="F1890" s="14">
        <f t="shared" si="63"/>
        <v>-8.229269627286373E-2</v>
      </c>
    </row>
    <row r="1891" spans="1:6" x14ac:dyDescent="0.25">
      <c r="A1891" s="31">
        <v>39461</v>
      </c>
      <c r="B1891">
        <v>1416.25</v>
      </c>
      <c r="C1891" s="14">
        <f t="shared" si="62"/>
        <v>-4.3810858084203486E-2</v>
      </c>
      <c r="E1891" s="6">
        <v>712.47997999999995</v>
      </c>
      <c r="F1891" s="14">
        <f t="shared" si="63"/>
        <v>-7.2013804342086818E-2</v>
      </c>
    </row>
    <row r="1892" spans="1:6" x14ac:dyDescent="0.25">
      <c r="A1892" s="31">
        <v>39458</v>
      </c>
      <c r="B1892">
        <v>1401.0200199999999</v>
      </c>
      <c r="C1892" s="14">
        <f t="shared" si="62"/>
        <v>-4.6743565002560605E-2</v>
      </c>
      <c r="E1892" s="6">
        <v>704.65002400000003</v>
      </c>
      <c r="F1892" s="14">
        <f t="shared" si="63"/>
        <v>-8.016339994298971E-2</v>
      </c>
    </row>
    <row r="1893" spans="1:6" x14ac:dyDescent="0.25">
      <c r="A1893" s="31">
        <v>39457</v>
      </c>
      <c r="B1893">
        <v>1420.329956</v>
      </c>
      <c r="C1893" s="14">
        <f t="shared" si="62"/>
        <v>-3.3144588458365543E-2</v>
      </c>
      <c r="E1893" s="6">
        <v>720.21002199999998</v>
      </c>
      <c r="F1893" s="14">
        <f t="shared" si="63"/>
        <v>-6.4710868816735712E-2</v>
      </c>
    </row>
    <row r="1894" spans="1:6" x14ac:dyDescent="0.25">
      <c r="A1894" s="31">
        <v>39456</v>
      </c>
      <c r="B1894">
        <v>1409.130005</v>
      </c>
      <c r="C1894" s="14">
        <f t="shared" si="62"/>
        <v>-1.3373178876976199E-2</v>
      </c>
      <c r="E1894" s="6">
        <v>712.11999500000002</v>
      </c>
      <c r="F1894" s="14">
        <f t="shared" si="63"/>
        <v>-4.1909432859945084E-2</v>
      </c>
    </row>
    <row r="1895" spans="1:6" x14ac:dyDescent="0.25">
      <c r="A1895" s="31">
        <v>39455</v>
      </c>
      <c r="B1895">
        <v>1390.1899410000001</v>
      </c>
      <c r="C1895" s="14">
        <f t="shared" si="62"/>
        <v>-1.2101896186065386E-2</v>
      </c>
      <c r="E1895" s="6">
        <v>704.85998500000005</v>
      </c>
      <c r="F1895" s="14">
        <f t="shared" si="63"/>
        <v>-4.1098156246769491E-2</v>
      </c>
    </row>
    <row r="1896" spans="1:6" x14ac:dyDescent="0.25">
      <c r="A1896" s="31">
        <v>39454</v>
      </c>
      <c r="B1896">
        <v>1416.1800539999999</v>
      </c>
      <c r="C1896" s="14">
        <f t="shared" si="62"/>
        <v>-1.7019433493407621E-2</v>
      </c>
      <c r="E1896" s="6">
        <v>723.95001200000002</v>
      </c>
      <c r="F1896" s="14">
        <f t="shared" si="63"/>
        <v>-4.116394819576108E-2</v>
      </c>
    </row>
    <row r="1897" spans="1:6" x14ac:dyDescent="0.25">
      <c r="A1897" s="31">
        <v>39451</v>
      </c>
      <c r="B1897">
        <v>1411.630005</v>
      </c>
      <c r="C1897" s="14">
        <f t="shared" si="62"/>
        <v>-3.6279812019173185E-3</v>
      </c>
      <c r="E1897" s="6">
        <v>721.59997599999997</v>
      </c>
      <c r="F1897" s="14">
        <f t="shared" si="63"/>
        <v>-2.5260046336783137E-2</v>
      </c>
    </row>
    <row r="1898" spans="1:6" x14ac:dyDescent="0.25">
      <c r="A1898" s="31">
        <v>39450</v>
      </c>
      <c r="B1898">
        <v>1447.160034</v>
      </c>
      <c r="C1898" s="14">
        <f t="shared" si="62"/>
        <v>5.1816928901180503E-3</v>
      </c>
      <c r="E1898" s="6">
        <v>745.01000999999997</v>
      </c>
      <c r="F1898" s="14">
        <f t="shared" si="63"/>
        <v>-5.7651594117309468E-3</v>
      </c>
    </row>
    <row r="1899" spans="1:6" x14ac:dyDescent="0.25">
      <c r="A1899" s="31">
        <v>39449</v>
      </c>
      <c r="B1899">
        <v>1447.160034</v>
      </c>
      <c r="C1899" s="14">
        <f t="shared" si="62"/>
        <v>9.6911355196001026E-3</v>
      </c>
      <c r="E1899" s="6">
        <v>753.54998799999998</v>
      </c>
      <c r="F1899" s="14">
        <f t="shared" si="63"/>
        <v>4.2914063506005462E-3</v>
      </c>
    </row>
    <row r="1900" spans="1:6" x14ac:dyDescent="0.25">
      <c r="A1900" s="31">
        <v>39447</v>
      </c>
      <c r="B1900">
        <v>1468.3599850000001</v>
      </c>
      <c r="C1900" s="14">
        <f t="shared" si="62"/>
        <v>6.5947290579180251E-3</v>
      </c>
      <c r="E1900" s="6">
        <v>766.03002900000001</v>
      </c>
      <c r="F1900" s="14">
        <f t="shared" si="63"/>
        <v>-4.5093840155945308E-3</v>
      </c>
    </row>
    <row r="1901" spans="1:6" x14ac:dyDescent="0.25">
      <c r="A1901" s="31">
        <v>39444</v>
      </c>
      <c r="B1901">
        <v>1478.48999</v>
      </c>
      <c r="C1901" s="14">
        <f t="shared" si="62"/>
        <v>1.8840206421000705E-2</v>
      </c>
      <c r="E1901" s="6">
        <v>771.76000999999997</v>
      </c>
      <c r="F1901" s="14">
        <f t="shared" si="63"/>
        <v>2.0740539784558365E-4</v>
      </c>
    </row>
    <row r="1902" spans="1:6" x14ac:dyDescent="0.25">
      <c r="A1902" s="31">
        <v>39443</v>
      </c>
      <c r="B1902">
        <v>1476.2700199999999</v>
      </c>
      <c r="C1902" s="14">
        <f t="shared" si="62"/>
        <v>3.869265303654057E-3</v>
      </c>
      <c r="E1902" s="6">
        <v>773.51000999999997</v>
      </c>
      <c r="F1902" s="14">
        <f t="shared" si="63"/>
        <v>-1.1450868828294047E-2</v>
      </c>
    </row>
    <row r="1903" spans="1:6" x14ac:dyDescent="0.25">
      <c r="A1903" s="31">
        <v>39442</v>
      </c>
      <c r="B1903">
        <v>1497.660034</v>
      </c>
      <c r="C1903" s="14">
        <f t="shared" si="62"/>
        <v>1.121500587452462E-2</v>
      </c>
      <c r="E1903" s="6">
        <v>797.03002900000001</v>
      </c>
      <c r="F1903" s="14">
        <f t="shared" si="63"/>
        <v>9.9854333907996029E-3</v>
      </c>
    </row>
    <row r="1904" spans="1:6" x14ac:dyDescent="0.25">
      <c r="A1904" s="31">
        <v>39440</v>
      </c>
      <c r="B1904">
        <v>1496.4499510000001</v>
      </c>
      <c r="C1904" s="14">
        <f t="shared" si="62"/>
        <v>3.9793420455506157E-2</v>
      </c>
      <c r="E1904" s="6">
        <v>794.39001499999995</v>
      </c>
      <c r="F1904" s="14">
        <f t="shared" si="63"/>
        <v>3.5589027414118624E-2</v>
      </c>
    </row>
    <row r="1905" spans="1:6" x14ac:dyDescent="0.25">
      <c r="A1905" s="31">
        <v>39437</v>
      </c>
      <c r="B1905">
        <v>1484.459961</v>
      </c>
      <c r="C1905" s="14">
        <f t="shared" si="62"/>
        <v>2.1159806725480124E-2</v>
      </c>
      <c r="E1905" s="6">
        <v>785.59997599999997</v>
      </c>
      <c r="F1905" s="14">
        <f t="shared" si="63"/>
        <v>1.7115889736166734E-2</v>
      </c>
    </row>
    <row r="1906" spans="1:6" x14ac:dyDescent="0.25">
      <c r="A1906" s="31">
        <v>39436</v>
      </c>
      <c r="B1906">
        <v>1460.119995</v>
      </c>
      <c r="C1906" s="14">
        <f t="shared" si="62"/>
        <v>-9.9337691988069521E-3</v>
      </c>
      <c r="E1906" s="6">
        <v>767.53997800000002</v>
      </c>
      <c r="F1906" s="14">
        <f t="shared" si="63"/>
        <v>-1.7108522972717921E-2</v>
      </c>
    </row>
    <row r="1907" spans="1:6" x14ac:dyDescent="0.25">
      <c r="A1907" s="31">
        <v>39435</v>
      </c>
      <c r="B1907">
        <v>1453</v>
      </c>
      <c r="C1907" s="14">
        <f t="shared" si="62"/>
        <v>-1.5329146444644115E-2</v>
      </c>
      <c r="E1907" s="6">
        <v>756.13000499999998</v>
      </c>
      <c r="F1907" s="14">
        <f t="shared" si="63"/>
        <v>-2.5555462185911426E-2</v>
      </c>
    </row>
    <row r="1908" spans="1:6" x14ac:dyDescent="0.25">
      <c r="A1908" s="31">
        <v>39434</v>
      </c>
      <c r="B1908">
        <v>1454.9799800000001</v>
      </c>
      <c r="C1908" s="14">
        <f t="shared" si="62"/>
        <v>-4.294634449214485E-2</v>
      </c>
      <c r="E1908" s="6">
        <v>754.05999799999995</v>
      </c>
      <c r="F1908" s="14">
        <f t="shared" si="63"/>
        <v>-5.9505869276578971E-2</v>
      </c>
    </row>
    <row r="1909" spans="1:6" x14ac:dyDescent="0.25">
      <c r="A1909" s="31">
        <v>39433</v>
      </c>
      <c r="B1909">
        <v>1445.900024</v>
      </c>
      <c r="C1909" s="14">
        <f t="shared" si="62"/>
        <v>-3.7459154657460303E-2</v>
      </c>
      <c r="E1909" s="6">
        <v>739.05999799999995</v>
      </c>
      <c r="F1909" s="14">
        <f t="shared" si="63"/>
        <v>-6.4989936433244688E-2</v>
      </c>
    </row>
    <row r="1910" spans="1:6" x14ac:dyDescent="0.25">
      <c r="A1910" s="31">
        <v>39430</v>
      </c>
      <c r="B1910">
        <v>1467.9499510000001</v>
      </c>
      <c r="C1910" s="14">
        <f t="shared" si="62"/>
        <v>-2.7622344475251692E-2</v>
      </c>
      <c r="E1910" s="6">
        <v>753.92999299999997</v>
      </c>
      <c r="F1910" s="14">
        <f t="shared" si="63"/>
        <v>-5.4965071079762562E-2</v>
      </c>
    </row>
    <row r="1911" spans="1:6" x14ac:dyDescent="0.25">
      <c r="A1911" s="31">
        <v>39429</v>
      </c>
      <c r="B1911">
        <v>1488.410034</v>
      </c>
      <c r="C1911" s="14">
        <f t="shared" si="62"/>
        <v>-1.3278557836861271E-2</v>
      </c>
      <c r="E1911" s="6">
        <v>769.46002199999998</v>
      </c>
      <c r="F1911" s="14">
        <f t="shared" si="63"/>
        <v>-3.2344841704285643E-2</v>
      </c>
    </row>
    <row r="1912" spans="1:6" x14ac:dyDescent="0.25">
      <c r="A1912" s="31">
        <v>39428</v>
      </c>
      <c r="B1912">
        <v>1486.589966</v>
      </c>
      <c r="C1912" s="14">
        <f t="shared" si="62"/>
        <v>-4.0525912815042364E-2</v>
      </c>
      <c r="E1912" s="6">
        <v>771.71002199999998</v>
      </c>
      <c r="F1912" s="14">
        <f t="shared" si="63"/>
        <v>-6.800559967137032E-2</v>
      </c>
    </row>
    <row r="1913" spans="1:6" x14ac:dyDescent="0.25">
      <c r="A1913" s="31">
        <v>39427</v>
      </c>
      <c r="B1913">
        <v>1477.650024</v>
      </c>
      <c r="C1913" s="14">
        <f t="shared" si="62"/>
        <v>-3.4859110464146581E-2</v>
      </c>
      <c r="E1913" s="6">
        <v>766.27002000000005</v>
      </c>
      <c r="F1913" s="14">
        <f t="shared" si="63"/>
        <v>-6.1116219485646939E-2</v>
      </c>
    </row>
    <row r="1914" spans="1:6" x14ac:dyDescent="0.25">
      <c r="A1914" s="31">
        <v>39426</v>
      </c>
      <c r="B1914">
        <v>1515.959961</v>
      </c>
      <c r="C1914" s="14">
        <f t="shared" si="62"/>
        <v>-1.6236433519402405E-2</v>
      </c>
      <c r="E1914" s="6">
        <v>791.20001200000002</v>
      </c>
      <c r="F1914" s="14">
        <f t="shared" si="63"/>
        <v>-3.7141556828487965E-2</v>
      </c>
    </row>
    <row r="1915" spans="1:6" x14ac:dyDescent="0.25">
      <c r="A1915" s="31">
        <v>39423</v>
      </c>
      <c r="B1915">
        <v>1504.660034</v>
      </c>
      <c r="C1915" s="14">
        <f t="shared" si="62"/>
        <v>-1.9944241064572599E-2</v>
      </c>
      <c r="E1915" s="6">
        <v>785.52002000000005</v>
      </c>
      <c r="F1915" s="14">
        <f t="shared" si="63"/>
        <v>-4.3669869787740123E-2</v>
      </c>
    </row>
    <row r="1916" spans="1:6" x14ac:dyDescent="0.25">
      <c r="A1916" s="31">
        <v>39422</v>
      </c>
      <c r="B1916">
        <v>1507.339966</v>
      </c>
      <c r="C1916" s="14">
        <f t="shared" si="62"/>
        <v>-4.6619505336193967E-3</v>
      </c>
      <c r="E1916" s="6">
        <v>786.95001200000002</v>
      </c>
      <c r="F1916" s="14">
        <f t="shared" si="63"/>
        <v>-2.3768435271273813E-2</v>
      </c>
    </row>
    <row r="1917" spans="1:6" x14ac:dyDescent="0.25">
      <c r="A1917" s="31">
        <v>39421</v>
      </c>
      <c r="B1917">
        <v>1485.01001</v>
      </c>
      <c r="C1917" s="14">
        <f t="shared" si="62"/>
        <v>-2.0364405426668286E-2</v>
      </c>
      <c r="E1917" s="6">
        <v>765.64001499999995</v>
      </c>
      <c r="F1917" s="14">
        <f t="shared" si="63"/>
        <v>-5.5756258664549807E-2</v>
      </c>
    </row>
    <row r="1918" spans="1:6" x14ac:dyDescent="0.25">
      <c r="A1918" s="31">
        <v>39420</v>
      </c>
      <c r="B1918">
        <v>1462.790039</v>
      </c>
      <c r="C1918" s="14">
        <f t="shared" si="62"/>
        <v>-3.7378456209153477E-2</v>
      </c>
      <c r="E1918" s="6">
        <v>752.05999799999995</v>
      </c>
      <c r="F1918" s="14">
        <f t="shared" si="63"/>
        <v>-8.1206588206918506E-2</v>
      </c>
    </row>
    <row r="1919" spans="1:6" x14ac:dyDescent="0.25">
      <c r="A1919" s="31">
        <v>39419</v>
      </c>
      <c r="B1919">
        <v>1472.420044</v>
      </c>
      <c r="C1919" s="14">
        <f t="shared" si="62"/>
        <v>-2.2511609667543619E-2</v>
      </c>
      <c r="E1919" s="6">
        <v>759.96997099999999</v>
      </c>
      <c r="F1919" s="14">
        <f t="shared" si="63"/>
        <v>-6.1858143576451141E-2</v>
      </c>
    </row>
    <row r="1920" spans="1:6" x14ac:dyDescent="0.25">
      <c r="A1920" s="31">
        <v>39416</v>
      </c>
      <c r="B1920">
        <v>1481.1400149999999</v>
      </c>
      <c r="C1920" s="14">
        <f t="shared" si="62"/>
        <v>-1.2987871717252575E-2</v>
      </c>
      <c r="E1920" s="6">
        <v>767.77002000000005</v>
      </c>
      <c r="F1920" s="14">
        <f t="shared" si="63"/>
        <v>-3.8833684515756417E-2</v>
      </c>
    </row>
    <row r="1921" spans="1:6" x14ac:dyDescent="0.25">
      <c r="A1921" s="31">
        <v>39415</v>
      </c>
      <c r="B1921">
        <v>1469.719971</v>
      </c>
      <c r="C1921" s="14">
        <f t="shared" si="62"/>
        <v>-4.5685929958301452E-2</v>
      </c>
      <c r="E1921" s="6">
        <v>766.05999799999995</v>
      </c>
      <c r="F1921" s="14">
        <f t="shared" si="63"/>
        <v>-7.1476223806636763E-2</v>
      </c>
    </row>
    <row r="1922" spans="1:6" x14ac:dyDescent="0.25">
      <c r="A1922" s="31">
        <v>39414</v>
      </c>
      <c r="B1922">
        <v>1469.0200199999999</v>
      </c>
      <c r="C1922" s="14">
        <f t="shared" si="62"/>
        <v>-4.6858354616142628E-2</v>
      </c>
      <c r="E1922" s="6">
        <v>770.03997800000002</v>
      </c>
      <c r="F1922" s="14">
        <f t="shared" si="63"/>
        <v>-6.6493757958750344E-2</v>
      </c>
    </row>
    <row r="1923" spans="1:6" x14ac:dyDescent="0.25">
      <c r="A1923" s="31">
        <v>39413</v>
      </c>
      <c r="B1923">
        <v>1428.2299800000001</v>
      </c>
      <c r="C1923" s="14">
        <f t="shared" si="62"/>
        <v>-7.1691840211719371E-2</v>
      </c>
      <c r="E1923" s="6">
        <v>743.27002000000005</v>
      </c>
      <c r="F1923" s="14">
        <f t="shared" si="63"/>
        <v>-9.726113843962747E-2</v>
      </c>
    </row>
    <row r="1924" spans="1:6" x14ac:dyDescent="0.25">
      <c r="A1924" s="31">
        <v>39412</v>
      </c>
      <c r="B1924">
        <v>1407.219971</v>
      </c>
      <c r="C1924" s="14">
        <f t="shared" si="62"/>
        <v>-9.1359901829933476E-2</v>
      </c>
      <c r="E1924" s="6">
        <v>735.07000700000003</v>
      </c>
      <c r="F1924" s="14">
        <f t="shared" si="63"/>
        <v>-0.11369004980388586</v>
      </c>
    </row>
    <row r="1925" spans="1:6" x14ac:dyDescent="0.25">
      <c r="A1925" s="31">
        <v>39409</v>
      </c>
      <c r="B1925">
        <v>1440.6999510000001</v>
      </c>
      <c r="C1925" s="14">
        <f t="shared" si="62"/>
        <v>-7.7538797669739257E-2</v>
      </c>
      <c r="E1925" s="6">
        <v>755.03002900000001</v>
      </c>
      <c r="F1925" s="14">
        <f t="shared" si="63"/>
        <v>-0.10240493091870106</v>
      </c>
    </row>
    <row r="1926" spans="1:6" x14ac:dyDescent="0.25">
      <c r="A1926" s="31">
        <v>39407</v>
      </c>
      <c r="B1926">
        <v>1416.7700199999999</v>
      </c>
      <c r="C1926" s="14">
        <f t="shared" si="62"/>
        <v>-8.8548073538748162E-2</v>
      </c>
      <c r="E1926" s="6">
        <v>740.29998799999998</v>
      </c>
      <c r="F1926" s="14">
        <f t="shared" si="63"/>
        <v>-0.11339193066640951</v>
      </c>
    </row>
    <row r="1927" spans="1:6" x14ac:dyDescent="0.25">
      <c r="A1927" s="31">
        <v>39406</v>
      </c>
      <c r="B1927">
        <v>1439.6999510000001</v>
      </c>
      <c r="C1927" s="14">
        <f t="shared" si="62"/>
        <v>-7.8574322885338832E-2</v>
      </c>
      <c r="E1927" s="6">
        <v>749.330017</v>
      </c>
      <c r="F1927" s="14">
        <f t="shared" si="63"/>
        <v>-0.11341826663018195</v>
      </c>
    </row>
    <row r="1928" spans="1:6" x14ac:dyDescent="0.25">
      <c r="A1928" s="31">
        <v>39405</v>
      </c>
      <c r="B1928">
        <v>1433.2700199999999</v>
      </c>
      <c r="C1928" s="14">
        <f t="shared" ref="C1928:C1991" si="64">B1928/B1957-1</f>
        <v>-8.4260295804078233E-2</v>
      </c>
      <c r="E1928" s="6">
        <v>750.330017</v>
      </c>
      <c r="F1928" s="14">
        <f t="shared" ref="F1928:F1991" si="65">E1928/E1957-1</f>
        <v>-0.11279141710134688</v>
      </c>
    </row>
    <row r="1929" spans="1:6" x14ac:dyDescent="0.25">
      <c r="A1929" s="31">
        <v>39402</v>
      </c>
      <c r="B1929">
        <v>1458.73999</v>
      </c>
      <c r="C1929" s="14">
        <f t="shared" si="64"/>
        <v>-6.0441309729236226E-2</v>
      </c>
      <c r="E1929" s="6">
        <v>769.5</v>
      </c>
      <c r="F1929" s="14">
        <f t="shared" si="65"/>
        <v>-8.4081240910778399E-2</v>
      </c>
    </row>
    <row r="1930" spans="1:6" x14ac:dyDescent="0.25">
      <c r="A1930" s="31">
        <v>39401</v>
      </c>
      <c r="B1930">
        <v>1451.150024</v>
      </c>
      <c r="C1930" s="14">
        <f t="shared" si="64"/>
        <v>-6.8336304369849832E-2</v>
      </c>
      <c r="E1930" s="6">
        <v>771.59997599999997</v>
      </c>
      <c r="F1930" s="14">
        <f t="shared" si="65"/>
        <v>-8.6734244586602616E-2</v>
      </c>
    </row>
    <row r="1931" spans="1:6" x14ac:dyDescent="0.25">
      <c r="A1931" s="31">
        <v>39400</v>
      </c>
      <c r="B1931">
        <v>1470.579956</v>
      </c>
      <c r="C1931" s="14">
        <f t="shared" si="64"/>
        <v>-4.6835713095599196E-2</v>
      </c>
      <c r="E1931" s="6">
        <v>782.46997099999999</v>
      </c>
      <c r="F1931" s="14">
        <f t="shared" si="65"/>
        <v>-5.6298681359020275E-2</v>
      </c>
    </row>
    <row r="1932" spans="1:6" x14ac:dyDescent="0.25">
      <c r="A1932" s="31">
        <v>39399</v>
      </c>
      <c r="B1932">
        <v>1481.0500489999999</v>
      </c>
      <c r="C1932" s="14">
        <f t="shared" si="64"/>
        <v>-3.8023056978016223E-2</v>
      </c>
      <c r="E1932" s="6">
        <v>789.15002400000003</v>
      </c>
      <c r="F1932" s="14">
        <f t="shared" si="65"/>
        <v>-4.4786054499951211E-2</v>
      </c>
    </row>
    <row r="1933" spans="1:6" x14ac:dyDescent="0.25">
      <c r="A1933" s="31">
        <v>39398</v>
      </c>
      <c r="B1933">
        <v>1439.1800539999999</v>
      </c>
      <c r="C1933" s="14">
        <f t="shared" si="64"/>
        <v>-6.9473597856392288E-2</v>
      </c>
      <c r="E1933" s="6">
        <v>767.09002699999996</v>
      </c>
      <c r="F1933" s="14">
        <f t="shared" si="65"/>
        <v>-7.7983516546897169E-2</v>
      </c>
    </row>
    <row r="1934" spans="1:6" x14ac:dyDescent="0.25">
      <c r="A1934" s="31">
        <v>39395</v>
      </c>
      <c r="B1934">
        <v>1453.6999510000001</v>
      </c>
      <c r="C1934" s="14">
        <f t="shared" si="64"/>
        <v>-6.0334629774892234E-2</v>
      </c>
      <c r="E1934" s="6">
        <v>772.38000499999998</v>
      </c>
      <c r="F1934" s="14">
        <f t="shared" si="65"/>
        <v>-6.3486657170582994E-2</v>
      </c>
    </row>
    <row r="1935" spans="1:6" x14ac:dyDescent="0.25">
      <c r="A1935" s="31">
        <v>39394</v>
      </c>
      <c r="B1935">
        <v>1474.7700199999999</v>
      </c>
      <c r="C1935" s="14">
        <f t="shared" si="64"/>
        <v>-3.4046163419027442E-2</v>
      </c>
      <c r="E1935" s="6">
        <v>780.90002400000003</v>
      </c>
      <c r="F1935" s="14">
        <f t="shared" si="65"/>
        <v>-3.0479840628520605E-2</v>
      </c>
    </row>
    <row r="1936" spans="1:6" x14ac:dyDescent="0.25">
      <c r="A1936" s="31">
        <v>39393</v>
      </c>
      <c r="B1936">
        <v>1475.619995</v>
      </c>
      <c r="C1936" s="14">
        <f t="shared" si="64"/>
        <v>-3.6411609017972024E-2</v>
      </c>
      <c r="E1936" s="6">
        <v>775.96002199999998</v>
      </c>
      <c r="F1936" s="14">
        <f t="shared" si="65"/>
        <v>-4.6743882179041019E-2</v>
      </c>
    </row>
    <row r="1937" spans="1:6" x14ac:dyDescent="0.25">
      <c r="A1937" s="31">
        <v>39392</v>
      </c>
      <c r="B1937">
        <v>1520.2700199999999</v>
      </c>
      <c r="C1937" s="14">
        <f t="shared" si="64"/>
        <v>-3.3761349998361334E-3</v>
      </c>
      <c r="E1937" s="6">
        <v>801.77002000000005</v>
      </c>
      <c r="F1937" s="14">
        <f t="shared" si="65"/>
        <v>-9.0839122076077361E-3</v>
      </c>
    </row>
    <row r="1938" spans="1:6" x14ac:dyDescent="0.25">
      <c r="A1938" s="31">
        <v>39391</v>
      </c>
      <c r="B1938">
        <v>1502.170044</v>
      </c>
      <c r="C1938" s="14">
        <f t="shared" si="64"/>
        <v>-9.9128778393250405E-3</v>
      </c>
      <c r="E1938" s="6">
        <v>790.42999299999997</v>
      </c>
      <c r="F1938" s="14">
        <f t="shared" si="65"/>
        <v>-1.5653806973848106E-2</v>
      </c>
    </row>
    <row r="1939" spans="1:6" x14ac:dyDescent="0.25">
      <c r="A1939" s="31">
        <v>39388</v>
      </c>
      <c r="B1939">
        <v>1509.650024</v>
      </c>
      <c r="C1939" s="14">
        <f t="shared" si="64"/>
        <v>-5.3237111386572611E-3</v>
      </c>
      <c r="E1939" s="6">
        <v>797.78002900000001</v>
      </c>
      <c r="F1939" s="14">
        <f t="shared" si="65"/>
        <v>-9.9527911633574551E-3</v>
      </c>
    </row>
    <row r="1940" spans="1:6" x14ac:dyDescent="0.25">
      <c r="A1940" s="31">
        <v>39387</v>
      </c>
      <c r="B1940">
        <v>1508.4399410000001</v>
      </c>
      <c r="C1940" s="14">
        <f t="shared" si="64"/>
        <v>-1.134527871538582E-2</v>
      </c>
      <c r="E1940" s="6">
        <v>795.17999299999997</v>
      </c>
      <c r="F1940" s="14">
        <f t="shared" si="65"/>
        <v>-2.2051127560560047E-2</v>
      </c>
    </row>
    <row r="1941" spans="1:6" x14ac:dyDescent="0.25">
      <c r="A1941" s="31">
        <v>39386</v>
      </c>
      <c r="B1941">
        <v>1549.380005</v>
      </c>
      <c r="C1941" s="14">
        <f t="shared" si="64"/>
        <v>2.0167904526748881E-2</v>
      </c>
      <c r="E1941" s="6">
        <v>828.02002000000005</v>
      </c>
      <c r="F1941" s="14">
        <f t="shared" si="65"/>
        <v>2.2549903396686721E-2</v>
      </c>
    </row>
    <row r="1942" spans="1:6" x14ac:dyDescent="0.25">
      <c r="A1942" s="31">
        <v>39385</v>
      </c>
      <c r="B1942">
        <v>1531.0200199999999</v>
      </c>
      <c r="C1942" s="14">
        <f t="shared" si="64"/>
        <v>1.3014728044951074E-3</v>
      </c>
      <c r="E1942" s="6">
        <v>816.15002400000003</v>
      </c>
      <c r="F1942" s="14">
        <f t="shared" si="65"/>
        <v>-1.5292390057478622E-3</v>
      </c>
    </row>
    <row r="1943" spans="1:6" x14ac:dyDescent="0.25">
      <c r="A1943" s="31">
        <v>39384</v>
      </c>
      <c r="B1943">
        <v>1540.9799800000001</v>
      </c>
      <c r="C1943" s="14">
        <f t="shared" si="64"/>
        <v>1.3949354903649791E-2</v>
      </c>
      <c r="E1943" s="6">
        <v>821.71997099999999</v>
      </c>
      <c r="F1943" s="14">
        <f t="shared" si="65"/>
        <v>1.8707419642788992E-2</v>
      </c>
    </row>
    <row r="1944" spans="1:6" x14ac:dyDescent="0.25">
      <c r="A1944" s="31">
        <v>39381</v>
      </c>
      <c r="B1944">
        <v>1535.280029</v>
      </c>
      <c r="C1944" s="14">
        <f t="shared" si="64"/>
        <v>3.9704739814503176E-2</v>
      </c>
      <c r="E1944" s="6">
        <v>821.39001499999995</v>
      </c>
      <c r="F1944" s="14">
        <f t="shared" si="65"/>
        <v>5.8751520497935195E-2</v>
      </c>
    </row>
    <row r="1945" spans="1:6" x14ac:dyDescent="0.25">
      <c r="A1945" s="31">
        <v>39380</v>
      </c>
      <c r="B1945">
        <v>1514.400024</v>
      </c>
      <c r="C1945" s="14">
        <f t="shared" si="64"/>
        <v>2.0313305709954488E-2</v>
      </c>
      <c r="E1945" s="6">
        <v>806.10998500000005</v>
      </c>
      <c r="F1945" s="14">
        <f t="shared" si="65"/>
        <v>2.887081556715243E-2</v>
      </c>
    </row>
    <row r="1946" spans="1:6" x14ac:dyDescent="0.25">
      <c r="A1946" s="31">
        <v>39379</v>
      </c>
      <c r="B1946">
        <v>1515.880005</v>
      </c>
      <c r="C1946" s="14">
        <f t="shared" si="64"/>
        <v>2.1516934569446144E-2</v>
      </c>
      <c r="E1946" s="6">
        <v>810.84997599999997</v>
      </c>
      <c r="F1946" s="14">
        <f t="shared" si="65"/>
        <v>3.9085027151971152E-2</v>
      </c>
    </row>
    <row r="1947" spans="1:6" x14ac:dyDescent="0.25">
      <c r="A1947" s="31">
        <v>39378</v>
      </c>
      <c r="B1947">
        <v>1519.589966</v>
      </c>
      <c r="C1947" s="14">
        <f t="shared" si="64"/>
        <v>3.2638767752801723E-2</v>
      </c>
      <c r="E1947" s="6">
        <v>818.53002900000001</v>
      </c>
      <c r="F1947" s="14">
        <f t="shared" si="65"/>
        <v>5.2230368616108969E-2</v>
      </c>
    </row>
    <row r="1948" spans="1:6" x14ac:dyDescent="0.25">
      <c r="A1948" s="31">
        <v>39377</v>
      </c>
      <c r="B1948">
        <v>1506.329956</v>
      </c>
      <c r="C1948" s="14">
        <f t="shared" si="64"/>
        <v>2.367665851400047E-2</v>
      </c>
      <c r="E1948" s="6">
        <v>810.080017</v>
      </c>
      <c r="F1948" s="14">
        <f t="shared" si="65"/>
        <v>3.5550380672903614E-2</v>
      </c>
    </row>
    <row r="1949" spans="1:6" x14ac:dyDescent="0.25">
      <c r="A1949" s="31">
        <v>39374</v>
      </c>
      <c r="B1949">
        <v>1500.630005</v>
      </c>
      <c r="C1949" s="14">
        <f t="shared" si="64"/>
        <v>3.3705349350115155E-2</v>
      </c>
      <c r="E1949" s="6">
        <v>798.78997800000002</v>
      </c>
      <c r="F1949" s="14">
        <f t="shared" si="65"/>
        <v>3.7645626940792321E-2</v>
      </c>
    </row>
    <row r="1950" spans="1:6" x14ac:dyDescent="0.25">
      <c r="A1950" s="31">
        <v>39373</v>
      </c>
      <c r="B1950">
        <v>1540.079956</v>
      </c>
      <c r="C1950" s="14">
        <f t="shared" si="64"/>
        <v>5.9530049935005769E-2</v>
      </c>
      <c r="E1950" s="6">
        <v>825.03002900000001</v>
      </c>
      <c r="F1950" s="14">
        <f t="shared" si="65"/>
        <v>6.3470852158907354E-2</v>
      </c>
    </row>
    <row r="1951" spans="1:6" x14ac:dyDescent="0.25">
      <c r="A1951" s="31">
        <v>39372</v>
      </c>
      <c r="B1951">
        <v>1541.23999</v>
      </c>
      <c r="C1951" s="14">
        <f t="shared" si="64"/>
        <v>4.2399606994974359E-2</v>
      </c>
      <c r="E1951" s="6">
        <v>824.89001499999995</v>
      </c>
      <c r="F1951" s="14">
        <f t="shared" si="65"/>
        <v>4.0319367257011018E-2</v>
      </c>
    </row>
    <row r="1952" spans="1:6" x14ac:dyDescent="0.25">
      <c r="A1952" s="31">
        <v>39371</v>
      </c>
      <c r="B1952">
        <v>1538.530029</v>
      </c>
      <c r="C1952" s="14">
        <f t="shared" si="64"/>
        <v>4.4991128273197623E-2</v>
      </c>
      <c r="E1952" s="6">
        <v>823.34997599999997</v>
      </c>
      <c r="F1952" s="14">
        <f t="shared" si="65"/>
        <v>4.1608624199339861E-2</v>
      </c>
    </row>
    <row r="1953" spans="1:6" x14ac:dyDescent="0.25">
      <c r="A1953" s="31">
        <v>39370</v>
      </c>
      <c r="B1953">
        <v>1548.709961</v>
      </c>
      <c r="C1953" s="14">
        <f t="shared" si="64"/>
        <v>3.9807384920623523E-2</v>
      </c>
      <c r="E1953" s="6">
        <v>829.35998500000005</v>
      </c>
      <c r="F1953" s="14">
        <f t="shared" si="65"/>
        <v>3.5806595471888913E-2</v>
      </c>
    </row>
    <row r="1954" spans="1:6" x14ac:dyDescent="0.25">
      <c r="A1954" s="31">
        <v>39367</v>
      </c>
      <c r="B1954">
        <v>1561.8000489999999</v>
      </c>
      <c r="C1954" s="14">
        <f t="shared" si="64"/>
        <v>5.9573036177810179E-2</v>
      </c>
      <c r="E1954" s="6">
        <v>841.169983</v>
      </c>
      <c r="F1954" s="14">
        <f t="shared" si="65"/>
        <v>6.0931310589473098E-2</v>
      </c>
    </row>
    <row r="1955" spans="1:6" x14ac:dyDescent="0.25">
      <c r="A1955" s="31">
        <v>39366</v>
      </c>
      <c r="B1955">
        <v>1554.410034</v>
      </c>
      <c r="C1955" s="14">
        <f t="shared" si="64"/>
        <v>6.6388146595989239E-2</v>
      </c>
      <c r="E1955" s="6">
        <v>834.97997999999995</v>
      </c>
      <c r="F1955" s="14">
        <f t="shared" si="65"/>
        <v>6.6235900439961748E-2</v>
      </c>
    </row>
    <row r="1956" spans="1:6" x14ac:dyDescent="0.25">
      <c r="A1956" s="31">
        <v>39365</v>
      </c>
      <c r="B1956">
        <v>1562.469971</v>
      </c>
      <c r="C1956" s="14">
        <f t="shared" si="64"/>
        <v>6.7435891352162214E-2</v>
      </c>
      <c r="E1956" s="6">
        <v>845.19000200000005</v>
      </c>
      <c r="F1956" s="14">
        <f t="shared" si="65"/>
        <v>7.3502507856376686E-2</v>
      </c>
    </row>
    <row r="1957" spans="1:6" x14ac:dyDescent="0.25">
      <c r="A1957" s="31">
        <v>39364</v>
      </c>
      <c r="B1957">
        <v>1565.150024</v>
      </c>
      <c r="C1957" s="14">
        <f t="shared" si="64"/>
        <v>9.270716886160435E-2</v>
      </c>
      <c r="E1957" s="6">
        <v>845.71997099999999</v>
      </c>
      <c r="F1957" s="14">
        <f t="shared" si="65"/>
        <v>0.10144166322687531</v>
      </c>
    </row>
    <row r="1958" spans="1:6" x14ac:dyDescent="0.25">
      <c r="A1958" s="31">
        <v>39363</v>
      </c>
      <c r="B1958">
        <v>1552.579956</v>
      </c>
      <c r="C1958" s="14">
        <f t="shared" si="64"/>
        <v>5.8488205345659683E-2</v>
      </c>
      <c r="E1958" s="6">
        <v>840.14001499999995</v>
      </c>
      <c r="F1958" s="14">
        <f t="shared" si="65"/>
        <v>6.4209262435225511E-2</v>
      </c>
    </row>
    <row r="1959" spans="1:6" x14ac:dyDescent="0.25">
      <c r="A1959" s="31">
        <v>39360</v>
      </c>
      <c r="B1959">
        <v>1557.589966</v>
      </c>
      <c r="C1959" s="14">
        <f t="shared" si="64"/>
        <v>5.2873839042544502E-2</v>
      </c>
      <c r="E1959" s="6">
        <v>844.88000499999998</v>
      </c>
      <c r="F1959" s="14">
        <f t="shared" si="65"/>
        <v>5.7514441068180044E-2</v>
      </c>
    </row>
    <row r="1960" spans="1:6" x14ac:dyDescent="0.25">
      <c r="A1960" s="31">
        <v>39359</v>
      </c>
      <c r="B1960">
        <v>1542.839966</v>
      </c>
      <c r="C1960" s="14">
        <f t="shared" si="64"/>
        <v>5.4933310085470088E-2</v>
      </c>
      <c r="E1960" s="6">
        <v>829.15002400000003</v>
      </c>
      <c r="F1960" s="14">
        <f t="shared" si="65"/>
        <v>5.1887122105930938E-2</v>
      </c>
    </row>
    <row r="1961" spans="1:6" x14ac:dyDescent="0.25">
      <c r="A1961" s="31">
        <v>39358</v>
      </c>
      <c r="B1961">
        <v>1539.589966</v>
      </c>
      <c r="C1961" s="14">
        <f t="shared" si="64"/>
        <v>5.1582248653029739E-2</v>
      </c>
      <c r="E1961" s="6">
        <v>826.15002400000003</v>
      </c>
      <c r="F1961" s="14">
        <f t="shared" si="65"/>
        <v>3.4549722086129497E-2</v>
      </c>
    </row>
    <row r="1962" spans="1:6" x14ac:dyDescent="0.25">
      <c r="A1962" s="31">
        <v>39357</v>
      </c>
      <c r="B1962">
        <v>1546.630005</v>
      </c>
      <c r="C1962" s="14">
        <f t="shared" si="64"/>
        <v>6.8764173215642765E-2</v>
      </c>
      <c r="E1962" s="6">
        <v>831.96997099999999</v>
      </c>
      <c r="F1962" s="14">
        <f t="shared" si="65"/>
        <v>5.5290552428457485E-2</v>
      </c>
    </row>
    <row r="1963" spans="1:6" x14ac:dyDescent="0.25">
      <c r="A1963" s="31">
        <v>39356</v>
      </c>
      <c r="B1963">
        <v>1547.040039</v>
      </c>
      <c r="C1963" s="14">
        <f t="shared" si="64"/>
        <v>7.0208561834443906E-2</v>
      </c>
      <c r="E1963" s="6">
        <v>824.73999000000003</v>
      </c>
      <c r="F1963" s="14">
        <f t="shared" si="65"/>
        <v>4.7355358983726781E-2</v>
      </c>
    </row>
    <row r="1964" spans="1:6" x14ac:dyDescent="0.25">
      <c r="A1964" s="31">
        <v>39353</v>
      </c>
      <c r="B1964">
        <v>1526.75</v>
      </c>
      <c r="C1964" s="14">
        <f t="shared" si="64"/>
        <v>5.5887562621800502E-2</v>
      </c>
      <c r="E1964" s="6">
        <v>805.45001200000002</v>
      </c>
      <c r="F1964" s="14">
        <f t="shared" si="65"/>
        <v>2.4706413601915944E-2</v>
      </c>
    </row>
    <row r="1965" spans="1:6" x14ac:dyDescent="0.25">
      <c r="A1965" s="31">
        <v>39352</v>
      </c>
      <c r="B1965">
        <v>1531.380005</v>
      </c>
      <c r="C1965" s="14">
        <f t="shared" si="64"/>
        <v>8.510772800232802E-2</v>
      </c>
      <c r="E1965" s="6">
        <v>814.01000999999997</v>
      </c>
      <c r="F1965" s="14">
        <f t="shared" si="65"/>
        <v>5.8764605961007854E-2</v>
      </c>
    </row>
    <row r="1966" spans="1:6" x14ac:dyDescent="0.25">
      <c r="A1966" s="31">
        <v>39351</v>
      </c>
      <c r="B1966">
        <v>1525.420044</v>
      </c>
      <c r="C1966" s="14">
        <f t="shared" si="64"/>
        <v>8.4396173409690967E-2</v>
      </c>
      <c r="E1966" s="6">
        <v>809.11999500000002</v>
      </c>
      <c r="F1966" s="14">
        <f t="shared" si="65"/>
        <v>7.6616039978647743E-2</v>
      </c>
    </row>
    <row r="1967" spans="1:6" x14ac:dyDescent="0.25">
      <c r="A1967" s="31">
        <v>39350</v>
      </c>
      <c r="B1967">
        <v>1517.209961</v>
      </c>
      <c r="C1967" s="14">
        <f t="shared" si="64"/>
        <v>6.3559325025015934E-2</v>
      </c>
      <c r="E1967" s="6">
        <v>803</v>
      </c>
      <c r="F1967" s="14">
        <f t="shared" si="65"/>
        <v>5.2603989228859449E-2</v>
      </c>
    </row>
    <row r="1968" spans="1:6" x14ac:dyDescent="0.25">
      <c r="A1968" s="31">
        <v>39349</v>
      </c>
      <c r="B1968">
        <v>1517.7299800000001</v>
      </c>
      <c r="C1968" s="14">
        <f t="shared" si="64"/>
        <v>4.4606677612880397E-2</v>
      </c>
      <c r="E1968" s="6">
        <v>805.79998799999998</v>
      </c>
      <c r="F1968" s="14">
        <f t="shared" si="65"/>
        <v>3.3328618595115822E-2</v>
      </c>
    </row>
    <row r="1969" spans="1:6" x14ac:dyDescent="0.25">
      <c r="A1969" s="31">
        <v>39346</v>
      </c>
      <c r="B1969">
        <v>1525.75</v>
      </c>
      <c r="C1969" s="14">
        <f t="shared" si="64"/>
        <v>4.9606494218584096E-2</v>
      </c>
      <c r="E1969" s="6">
        <v>813.10998500000005</v>
      </c>
      <c r="F1969" s="14">
        <f t="shared" si="65"/>
        <v>3.0845045647067248E-2</v>
      </c>
    </row>
    <row r="1970" spans="1:6" x14ac:dyDescent="0.25">
      <c r="A1970" s="31">
        <v>39345</v>
      </c>
      <c r="B1970">
        <v>1518.75</v>
      </c>
      <c r="C1970" s="14">
        <f t="shared" si="64"/>
        <v>4.5186489161951782E-2</v>
      </c>
      <c r="E1970" s="6">
        <v>809.76000999999997</v>
      </c>
      <c r="F1970" s="14">
        <f t="shared" si="65"/>
        <v>3.1712277394423616E-2</v>
      </c>
    </row>
    <row r="1971" spans="1:6" x14ac:dyDescent="0.25">
      <c r="A1971" s="31">
        <v>39344</v>
      </c>
      <c r="B1971">
        <v>1529.030029</v>
      </c>
      <c r="C1971" s="14">
        <f t="shared" si="64"/>
        <v>2.1061936447401619E-2</v>
      </c>
      <c r="E1971" s="6">
        <v>817.40002400000003</v>
      </c>
      <c r="F1971" s="14">
        <f t="shared" si="65"/>
        <v>2.7323293539613491E-2</v>
      </c>
    </row>
    <row r="1972" spans="1:6" x14ac:dyDescent="0.25">
      <c r="A1972" s="31">
        <v>39343</v>
      </c>
      <c r="B1972">
        <v>1519.780029</v>
      </c>
      <c r="C1972" s="14">
        <f t="shared" si="64"/>
        <v>2.9166233815361986E-2</v>
      </c>
      <c r="E1972" s="6">
        <v>806.63000499999998</v>
      </c>
      <c r="F1972" s="14">
        <f t="shared" si="65"/>
        <v>4.1982612468302483E-2</v>
      </c>
    </row>
    <row r="1973" spans="1:6" x14ac:dyDescent="0.25">
      <c r="A1973" s="31">
        <v>39342</v>
      </c>
      <c r="B1973">
        <v>1476.650024</v>
      </c>
      <c r="C1973" s="14">
        <f t="shared" si="64"/>
        <v>6.1185278235467155E-3</v>
      </c>
      <c r="E1973" s="6">
        <v>775.80999799999995</v>
      </c>
      <c r="F1973" s="14">
        <f t="shared" si="65"/>
        <v>1.2291369688578246E-2</v>
      </c>
    </row>
    <row r="1974" spans="1:6" x14ac:dyDescent="0.25">
      <c r="A1974" s="31">
        <v>39339</v>
      </c>
      <c r="B1974">
        <v>1484.25</v>
      </c>
      <c r="C1974" s="14">
        <f t="shared" si="64"/>
        <v>3.5720722713966868E-2</v>
      </c>
      <c r="E1974" s="6">
        <v>783.48999000000003</v>
      </c>
      <c r="F1974" s="14">
        <f t="shared" si="65"/>
        <v>3.7158147297779331E-2</v>
      </c>
    </row>
    <row r="1975" spans="1:6" x14ac:dyDescent="0.25">
      <c r="A1975" s="31">
        <v>39338</v>
      </c>
      <c r="B1975">
        <v>1483.9499510000001</v>
      </c>
      <c r="C1975" s="14">
        <f t="shared" si="64"/>
        <v>7.9812528128524463E-3</v>
      </c>
      <c r="E1975" s="6">
        <v>780.34997599999997</v>
      </c>
      <c r="F1975" s="14">
        <f t="shared" si="65"/>
        <v>-4.6429342803216977E-3</v>
      </c>
    </row>
    <row r="1976" spans="1:6" x14ac:dyDescent="0.25">
      <c r="A1976" s="31">
        <v>39337</v>
      </c>
      <c r="B1976">
        <v>1471.5600589999999</v>
      </c>
      <c r="C1976" s="14">
        <f t="shared" si="64"/>
        <v>3.922745627713109E-3</v>
      </c>
      <c r="E1976" s="6">
        <v>777.90002400000003</v>
      </c>
      <c r="F1976" s="14">
        <f t="shared" si="65"/>
        <v>-2.5656880445423802E-5</v>
      </c>
    </row>
    <row r="1977" spans="1:6" x14ac:dyDescent="0.25">
      <c r="A1977" s="31">
        <v>39336</v>
      </c>
      <c r="B1977">
        <v>1471.48999</v>
      </c>
      <c r="C1977" s="14">
        <f t="shared" si="64"/>
        <v>1.1145677281251265E-2</v>
      </c>
      <c r="E1977" s="6">
        <v>782.27002000000005</v>
      </c>
      <c r="F1977" s="14">
        <f t="shared" si="65"/>
        <v>7.9240646286919958E-3</v>
      </c>
    </row>
    <row r="1978" spans="1:6" x14ac:dyDescent="0.25">
      <c r="A1978" s="31">
        <v>39335</v>
      </c>
      <c r="B1978">
        <v>1451.6999510000001</v>
      </c>
      <c r="C1978" s="14">
        <f t="shared" si="64"/>
        <v>-1.5068818644055626E-2</v>
      </c>
      <c r="E1978" s="6">
        <v>769.80999799999995</v>
      </c>
      <c r="F1978" s="14">
        <f t="shared" si="65"/>
        <v>-1.8387440378140107E-2</v>
      </c>
    </row>
    <row r="1979" spans="1:6" x14ac:dyDescent="0.25">
      <c r="A1979" s="31">
        <v>39332</v>
      </c>
      <c r="B1979">
        <v>1453.5500489999999</v>
      </c>
      <c r="C1979" s="14">
        <f t="shared" si="64"/>
        <v>-3.7012249777992334E-3</v>
      </c>
      <c r="E1979" s="6">
        <v>775.78997800000002</v>
      </c>
      <c r="F1979" s="14">
        <f t="shared" si="65"/>
        <v>-2.6227311307271961E-3</v>
      </c>
    </row>
    <row r="1980" spans="1:6" x14ac:dyDescent="0.25">
      <c r="A1980" s="31">
        <v>39331</v>
      </c>
      <c r="B1980">
        <v>1478.5500489999999</v>
      </c>
      <c r="C1980" s="14">
        <f t="shared" si="64"/>
        <v>-2.7720346578115063E-3</v>
      </c>
      <c r="E1980" s="6">
        <v>792.919983</v>
      </c>
      <c r="F1980" s="14">
        <f t="shared" si="65"/>
        <v>1.8193801945565191E-3</v>
      </c>
    </row>
    <row r="1981" spans="1:6" x14ac:dyDescent="0.25">
      <c r="A1981" s="31">
        <v>39330</v>
      </c>
      <c r="B1981">
        <v>1472.290039</v>
      </c>
      <c r="C1981" s="14">
        <f t="shared" si="64"/>
        <v>-3.0169441881417458E-2</v>
      </c>
      <c r="E1981" s="6">
        <v>790.46002199999998</v>
      </c>
      <c r="F1981" s="14">
        <f t="shared" si="65"/>
        <v>-2.7126126769230763E-2</v>
      </c>
    </row>
    <row r="1982" spans="1:6" x14ac:dyDescent="0.25">
      <c r="A1982" s="31">
        <v>39329</v>
      </c>
      <c r="B1982">
        <v>1489.420044</v>
      </c>
      <c r="C1982" s="14">
        <f t="shared" si="64"/>
        <v>-1.4308022581789426E-2</v>
      </c>
      <c r="E1982" s="6">
        <v>800.69000200000005</v>
      </c>
      <c r="F1982" s="14">
        <f t="shared" si="65"/>
        <v>-1.3758509110410211E-2</v>
      </c>
    </row>
    <row r="1983" spans="1:6" x14ac:dyDescent="0.25">
      <c r="A1983" s="31">
        <v>39325</v>
      </c>
      <c r="B1983">
        <v>1473.98999</v>
      </c>
      <c r="C1983" s="14">
        <f t="shared" si="64"/>
        <v>-4.3838397456666622E-2</v>
      </c>
      <c r="E1983" s="6">
        <v>792.85998500000005</v>
      </c>
      <c r="F1983" s="14">
        <f t="shared" si="65"/>
        <v>-5.117159744364419E-2</v>
      </c>
    </row>
    <row r="1984" spans="1:6" x14ac:dyDescent="0.25">
      <c r="A1984" s="31">
        <v>39324</v>
      </c>
      <c r="B1984">
        <v>1457.6400149999999</v>
      </c>
      <c r="C1984" s="14">
        <f t="shared" si="64"/>
        <v>-4.9840272600330193E-2</v>
      </c>
      <c r="E1984" s="6">
        <v>783.10998500000005</v>
      </c>
      <c r="F1984" s="14">
        <f t="shared" si="65"/>
        <v>-6.3758329195738317E-2</v>
      </c>
    </row>
    <row r="1985" spans="1:6" x14ac:dyDescent="0.25">
      <c r="A1985" s="31">
        <v>39323</v>
      </c>
      <c r="B1985">
        <v>1463.76001</v>
      </c>
      <c r="C1985" s="14">
        <f t="shared" si="64"/>
        <v>-5.7511492344570647E-2</v>
      </c>
      <c r="E1985" s="6">
        <v>787.32000700000003</v>
      </c>
      <c r="F1985" s="14">
        <f t="shared" si="65"/>
        <v>-7.5752739118466472E-2</v>
      </c>
    </row>
    <row r="1986" spans="1:6" x14ac:dyDescent="0.25">
      <c r="A1986" s="31">
        <v>39322</v>
      </c>
      <c r="B1986">
        <v>1432.3599850000001</v>
      </c>
      <c r="C1986" s="14">
        <f t="shared" si="64"/>
        <v>-7.3607724740009206E-2</v>
      </c>
      <c r="E1986" s="6">
        <v>767.830017</v>
      </c>
      <c r="F1986" s="14">
        <f t="shared" si="65"/>
        <v>-9.2302914603419661E-2</v>
      </c>
    </row>
    <row r="1987" spans="1:6" x14ac:dyDescent="0.25">
      <c r="A1987" s="31">
        <v>39321</v>
      </c>
      <c r="B1987">
        <v>1466.790039</v>
      </c>
      <c r="C1987" s="14">
        <f t="shared" si="64"/>
        <v>-5.3299054626393505E-2</v>
      </c>
      <c r="E1987" s="6">
        <v>789.45001200000002</v>
      </c>
      <c r="F1987" s="14">
        <f t="shared" si="65"/>
        <v>-7.1115087756384532E-2</v>
      </c>
    </row>
    <row r="1988" spans="1:6" x14ac:dyDescent="0.25">
      <c r="A1988" s="31">
        <v>39318</v>
      </c>
      <c r="B1988">
        <v>1479.369995</v>
      </c>
      <c r="C1988" s="14">
        <f t="shared" si="64"/>
        <v>-4.5272099808042476E-2</v>
      </c>
      <c r="E1988" s="6">
        <v>798.92999299999997</v>
      </c>
      <c r="F1988" s="14">
        <f t="shared" si="65"/>
        <v>-5.838742641841832E-2</v>
      </c>
    </row>
    <row r="1989" spans="1:6" x14ac:dyDescent="0.25">
      <c r="A1989" s="31">
        <v>39317</v>
      </c>
      <c r="B1989">
        <v>1462.5</v>
      </c>
      <c r="C1989" s="14">
        <f t="shared" si="64"/>
        <v>-5.7971014492753659E-2</v>
      </c>
      <c r="E1989" s="6">
        <v>788.25</v>
      </c>
      <c r="F1989" s="14">
        <f t="shared" si="65"/>
        <v>-7.8899725886634853E-2</v>
      </c>
    </row>
    <row r="1990" spans="1:6" x14ac:dyDescent="0.25">
      <c r="A1990" s="31">
        <v>39316</v>
      </c>
      <c r="B1990">
        <v>1464.0699460000001</v>
      </c>
      <c r="C1990" s="14">
        <f t="shared" si="64"/>
        <v>-5.4035024648004248E-2</v>
      </c>
      <c r="E1990" s="6">
        <v>798.55999799999995</v>
      </c>
      <c r="F1990" s="14">
        <f t="shared" si="65"/>
        <v>-6.6208278331413184E-2</v>
      </c>
    </row>
    <row r="1991" spans="1:6" x14ac:dyDescent="0.25">
      <c r="A1991" s="31">
        <v>39315</v>
      </c>
      <c r="B1991">
        <v>1447.119995</v>
      </c>
      <c r="C1991" s="14">
        <f t="shared" si="64"/>
        <v>-4.7170069351509913E-2</v>
      </c>
      <c r="E1991" s="6">
        <v>788.38000499999998</v>
      </c>
      <c r="F1991" s="14">
        <f t="shared" si="65"/>
        <v>-6.141882184023939E-2</v>
      </c>
    </row>
    <row r="1992" spans="1:6" x14ac:dyDescent="0.25">
      <c r="A1992" s="31">
        <v>39314</v>
      </c>
      <c r="B1992">
        <v>1445.5500489999999</v>
      </c>
      <c r="C1992" s="14">
        <f t="shared" ref="C1992:C2055" si="66">B1992/B2021-1</f>
        <v>-4.2758155784832219E-2</v>
      </c>
      <c r="E1992" s="6">
        <v>787.45001200000002</v>
      </c>
      <c r="F1992" s="14">
        <f t="shared" ref="F1992:F2055" si="67">E1992/E2021-1</f>
        <v>-5.9738703246374869E-2</v>
      </c>
    </row>
    <row r="1993" spans="1:6" x14ac:dyDescent="0.25">
      <c r="A1993" s="31">
        <v>39311</v>
      </c>
      <c r="B1993">
        <v>1445.9399410000001</v>
      </c>
      <c r="C1993" s="14">
        <f t="shared" si="66"/>
        <v>-5.6082538333375176E-2</v>
      </c>
      <c r="E1993" s="6">
        <v>786.03002900000001</v>
      </c>
      <c r="F1993" s="14">
        <f t="shared" si="67"/>
        <v>-7.8770289470375121E-2</v>
      </c>
    </row>
    <row r="1994" spans="1:6" x14ac:dyDescent="0.25">
      <c r="A1994" s="31">
        <v>39310</v>
      </c>
      <c r="B1994">
        <v>1411.2700199999999</v>
      </c>
      <c r="C1994" s="14">
        <f t="shared" si="66"/>
        <v>-7.7866447292360697E-2</v>
      </c>
      <c r="E1994" s="6">
        <v>768.830017</v>
      </c>
      <c r="F1994" s="14">
        <f t="shared" si="67"/>
        <v>-9.7945561117306013E-2</v>
      </c>
    </row>
    <row r="1995" spans="1:6" x14ac:dyDescent="0.25">
      <c r="A1995" s="31">
        <v>39309</v>
      </c>
      <c r="B1995">
        <v>1406.6999510000001</v>
      </c>
      <c r="C1995" s="14">
        <f t="shared" si="66"/>
        <v>-7.7815701542167992E-2</v>
      </c>
      <c r="E1995" s="6">
        <v>751.53997800000002</v>
      </c>
      <c r="F1995" s="14">
        <f t="shared" si="67"/>
        <v>-0.11597052970739452</v>
      </c>
    </row>
    <row r="1996" spans="1:6" x14ac:dyDescent="0.25">
      <c r="A1996" s="31">
        <v>39308</v>
      </c>
      <c r="B1996">
        <v>1426.540039</v>
      </c>
      <c r="C1996" s="14">
        <f t="shared" si="66"/>
        <v>-6.4484156893650502E-2</v>
      </c>
      <c r="E1996" s="6">
        <v>762.86999500000002</v>
      </c>
      <c r="F1996" s="14">
        <f t="shared" si="67"/>
        <v>-0.10060129190377798</v>
      </c>
    </row>
    <row r="1997" spans="1:6" x14ac:dyDescent="0.25">
      <c r="A1997" s="31">
        <v>39307</v>
      </c>
      <c r="B1997">
        <v>1452.920044</v>
      </c>
      <c r="C1997" s="14">
        <f t="shared" si="66"/>
        <v>-4.3772998845789557E-2</v>
      </c>
      <c r="E1997" s="6">
        <v>779.80999799999995</v>
      </c>
      <c r="F1997" s="14">
        <f t="shared" si="67"/>
        <v>-7.7213452481985745E-2</v>
      </c>
    </row>
    <row r="1998" spans="1:6" x14ac:dyDescent="0.25">
      <c r="A1998" s="31">
        <v>39304</v>
      </c>
      <c r="B1998">
        <v>1453.6400149999999</v>
      </c>
      <c r="C1998" s="14">
        <f t="shared" si="66"/>
        <v>-3.306612684576915E-2</v>
      </c>
      <c r="E1998" s="6">
        <v>788.78002900000001</v>
      </c>
      <c r="F1998" s="14">
        <f t="shared" si="67"/>
        <v>-5.3880271504662014E-2</v>
      </c>
    </row>
    <row r="1999" spans="1:6" x14ac:dyDescent="0.25">
      <c r="A1999" s="31">
        <v>39303</v>
      </c>
      <c r="B1999">
        <v>1453.089966</v>
      </c>
      <c r="C1999" s="14">
        <f t="shared" si="66"/>
        <v>-3.494696612424153E-2</v>
      </c>
      <c r="E1999" s="6">
        <v>784.86999500000002</v>
      </c>
      <c r="F1999" s="14">
        <f t="shared" si="67"/>
        <v>-6.4561861675678123E-2</v>
      </c>
    </row>
    <row r="2000" spans="1:6" x14ac:dyDescent="0.25">
      <c r="A2000" s="31">
        <v>39302</v>
      </c>
      <c r="B2000">
        <v>1497.48999</v>
      </c>
      <c r="C2000" s="14">
        <f t="shared" si="66"/>
        <v>-5.8751518247905921E-3</v>
      </c>
      <c r="E2000" s="6">
        <v>795.65997300000004</v>
      </c>
      <c r="F2000" s="14">
        <f t="shared" si="67"/>
        <v>-5.1046022323053553E-2</v>
      </c>
    </row>
    <row r="2001" spans="1:6" x14ac:dyDescent="0.25">
      <c r="A2001" s="31">
        <v>39301</v>
      </c>
      <c r="B2001">
        <v>1476.709961</v>
      </c>
      <c r="C2001" s="14">
        <f t="shared" si="66"/>
        <v>-1.0838075033946737E-2</v>
      </c>
      <c r="E2001" s="6">
        <v>774.13000499999998</v>
      </c>
      <c r="F2001" s="14">
        <f t="shared" si="67"/>
        <v>-6.2944088321788993E-2</v>
      </c>
    </row>
    <row r="2002" spans="1:6" x14ac:dyDescent="0.25">
      <c r="A2002" s="31">
        <v>39300</v>
      </c>
      <c r="B2002">
        <v>1467.670044</v>
      </c>
      <c r="C2002" s="14">
        <f t="shared" si="66"/>
        <v>-2.0076879966328565E-2</v>
      </c>
      <c r="E2002" s="6">
        <v>766.39001499999995</v>
      </c>
      <c r="F2002" s="14">
        <f t="shared" si="67"/>
        <v>-7.3804178300229784E-2</v>
      </c>
    </row>
    <row r="2003" spans="1:6" x14ac:dyDescent="0.25">
      <c r="A2003" s="31">
        <v>39297</v>
      </c>
      <c r="B2003">
        <v>1433.0600589999999</v>
      </c>
      <c r="C2003" s="14">
        <f t="shared" si="66"/>
        <v>-4.6254390687221147E-2</v>
      </c>
      <c r="E2003" s="6">
        <v>755.419983</v>
      </c>
      <c r="F2003" s="14">
        <f t="shared" si="67"/>
        <v>-9.5034461814914595E-2</v>
      </c>
    </row>
    <row r="2004" spans="1:6" x14ac:dyDescent="0.25">
      <c r="A2004" s="31">
        <v>39296</v>
      </c>
      <c r="B2004">
        <v>1472.1999510000001</v>
      </c>
      <c r="C2004" s="14">
        <f t="shared" si="66"/>
        <v>-3.2840835859918482E-2</v>
      </c>
      <c r="E2004" s="6">
        <v>783.98999000000003</v>
      </c>
      <c r="F2004" s="14">
        <f t="shared" si="67"/>
        <v>-6.6467424932942887E-2</v>
      </c>
    </row>
    <row r="2005" spans="1:6" x14ac:dyDescent="0.25">
      <c r="A2005" s="31">
        <v>39295</v>
      </c>
      <c r="B2005">
        <v>1465.8100589999999</v>
      </c>
      <c r="C2005" s="14">
        <f t="shared" si="66"/>
        <v>-3.1087165897889846E-2</v>
      </c>
      <c r="E2005" s="6">
        <v>777.919983</v>
      </c>
      <c r="F2005" s="14">
        <f t="shared" si="67"/>
        <v>-6.9674006180150183E-2</v>
      </c>
    </row>
    <row r="2006" spans="1:6" x14ac:dyDescent="0.25">
      <c r="A2006" s="31">
        <v>39294</v>
      </c>
      <c r="B2006">
        <v>1455.2700199999999</v>
      </c>
      <c r="C2006" s="14">
        <f t="shared" si="66"/>
        <v>-5.1137728047042308E-2</v>
      </c>
      <c r="E2006" s="6">
        <v>776.11999500000002</v>
      </c>
      <c r="F2006" s="14">
        <f t="shared" si="67"/>
        <v>-8.5130996654010249E-2</v>
      </c>
    </row>
    <row r="2007" spans="1:6" x14ac:dyDescent="0.25">
      <c r="A2007" s="31">
        <v>39293</v>
      </c>
      <c r="B2007">
        <v>1473.910034</v>
      </c>
      <c r="C2007" s="14">
        <f t="shared" si="66"/>
        <v>-3.7320801522667923E-2</v>
      </c>
      <c r="E2007" s="6">
        <v>784.22997999999995</v>
      </c>
      <c r="F2007" s="14">
        <f t="shared" si="67"/>
        <v>-7.3320942092088615E-2</v>
      </c>
    </row>
    <row r="2008" spans="1:6" x14ac:dyDescent="0.25">
      <c r="A2008" s="31">
        <v>39290</v>
      </c>
      <c r="B2008">
        <v>1458.9499510000001</v>
      </c>
      <c r="C2008" s="14">
        <f t="shared" si="66"/>
        <v>-4.8248156355926053E-2</v>
      </c>
      <c r="E2008" s="6">
        <v>777.830017</v>
      </c>
      <c r="F2008" s="14">
        <f t="shared" si="67"/>
        <v>-8.2953094040361108E-2</v>
      </c>
    </row>
    <row r="2009" spans="1:6" x14ac:dyDescent="0.25">
      <c r="A2009" s="31">
        <v>39289</v>
      </c>
      <c r="B2009">
        <v>1482.660034</v>
      </c>
      <c r="C2009" s="14">
        <f t="shared" si="66"/>
        <v>-2.6467978862073083E-2</v>
      </c>
      <c r="E2009" s="6">
        <v>791.47997999999995</v>
      </c>
      <c r="F2009" s="14">
        <f t="shared" si="67"/>
        <v>-5.4520278183057935E-2</v>
      </c>
    </row>
    <row r="2010" spans="1:6" x14ac:dyDescent="0.25">
      <c r="A2010" s="31">
        <v>39288</v>
      </c>
      <c r="B2010">
        <v>1518.089966</v>
      </c>
      <c r="C2010" s="14">
        <f t="shared" si="66"/>
        <v>1.5966021163904554E-3</v>
      </c>
      <c r="E2010" s="6">
        <v>812.5</v>
      </c>
      <c r="F2010" s="14">
        <f t="shared" si="67"/>
        <v>-2.4070889722487276E-2</v>
      </c>
    </row>
    <row r="2011" spans="1:6" x14ac:dyDescent="0.25">
      <c r="A2011" s="31">
        <v>39287</v>
      </c>
      <c r="B2011">
        <v>1511.040039</v>
      </c>
      <c r="C2011" s="14">
        <f t="shared" si="66"/>
        <v>1.2083080375083766E-2</v>
      </c>
      <c r="E2011" s="6">
        <v>811.85998500000005</v>
      </c>
      <c r="F2011" s="14">
        <f t="shared" si="67"/>
        <v>-1.1999204531929153E-2</v>
      </c>
    </row>
    <row r="2012" spans="1:6" x14ac:dyDescent="0.25">
      <c r="A2012" s="31">
        <v>39286</v>
      </c>
      <c r="B2012">
        <v>1541.5699460000001</v>
      </c>
      <c r="C2012" s="14">
        <f t="shared" si="66"/>
        <v>2.1502565142276886E-2</v>
      </c>
      <c r="E2012" s="6">
        <v>835.61999500000002</v>
      </c>
      <c r="F2012" s="14">
        <f t="shared" si="67"/>
        <v>2.9285412761945739E-3</v>
      </c>
    </row>
    <row r="2013" spans="1:6" x14ac:dyDescent="0.25">
      <c r="A2013" s="31">
        <v>39283</v>
      </c>
      <c r="B2013">
        <v>1534.099976</v>
      </c>
      <c r="C2013" s="14">
        <f t="shared" si="66"/>
        <v>1.7530315804298091E-2</v>
      </c>
      <c r="E2013" s="6">
        <v>836.44000200000005</v>
      </c>
      <c r="F2013" s="14">
        <f t="shared" si="67"/>
        <v>1.3527959712031912E-3</v>
      </c>
    </row>
    <row r="2014" spans="1:6" x14ac:dyDescent="0.25">
      <c r="A2014" s="31">
        <v>39282</v>
      </c>
      <c r="B2014">
        <v>1553.079956</v>
      </c>
      <c r="C2014" s="14">
        <f t="shared" si="66"/>
        <v>4.1832125558878719E-2</v>
      </c>
      <c r="E2014" s="6">
        <v>851.84997599999997</v>
      </c>
      <c r="F2014" s="14">
        <f t="shared" si="67"/>
        <v>3.2145069518470848E-2</v>
      </c>
    </row>
    <row r="2015" spans="1:6" x14ac:dyDescent="0.25">
      <c r="A2015" s="31">
        <v>39281</v>
      </c>
      <c r="B2015">
        <v>1546.170044</v>
      </c>
      <c r="C2015" s="14">
        <f t="shared" si="66"/>
        <v>1.8973519425017127E-2</v>
      </c>
      <c r="E2015" s="6">
        <v>845.90997300000004</v>
      </c>
      <c r="F2015" s="14">
        <f t="shared" si="67"/>
        <v>5.5871314856970056E-3</v>
      </c>
    </row>
    <row r="2016" spans="1:6" x14ac:dyDescent="0.25">
      <c r="A2016" s="31">
        <v>39280</v>
      </c>
      <c r="B2016">
        <v>1549.369995</v>
      </c>
      <c r="C2016" s="14">
        <f t="shared" si="66"/>
        <v>1.203177412035461E-2</v>
      </c>
      <c r="E2016" s="6">
        <v>849.89001499999995</v>
      </c>
      <c r="F2016" s="14">
        <f t="shared" si="67"/>
        <v>1.9334099616856726E-3</v>
      </c>
    </row>
    <row r="2017" spans="1:6" x14ac:dyDescent="0.25">
      <c r="A2017" s="31">
        <v>39279</v>
      </c>
      <c r="B2017">
        <v>1549.5200199999999</v>
      </c>
      <c r="C2017" s="14">
        <f t="shared" si="66"/>
        <v>6.7178404327217223E-3</v>
      </c>
      <c r="E2017" s="6">
        <v>848.46997099999999</v>
      </c>
      <c r="F2017" s="14">
        <f t="shared" si="67"/>
        <v>-7.7419403699816591E-3</v>
      </c>
    </row>
    <row r="2018" spans="1:6" x14ac:dyDescent="0.25">
      <c r="A2018" s="31">
        <v>39276</v>
      </c>
      <c r="B2018">
        <v>1552.5</v>
      </c>
      <c r="C2018" s="14">
        <f t="shared" si="66"/>
        <v>1.0518527381718767E-2</v>
      </c>
      <c r="E2018" s="6">
        <v>855.77002000000005</v>
      </c>
      <c r="F2018" s="14">
        <f t="shared" si="67"/>
        <v>2.7183876822067798E-3</v>
      </c>
    </row>
    <row r="2019" spans="1:6" x14ac:dyDescent="0.25">
      <c r="A2019" s="31">
        <v>39275</v>
      </c>
      <c r="B2019">
        <v>1547.6999510000001</v>
      </c>
      <c r="C2019" s="14">
        <f t="shared" si="66"/>
        <v>1.1158848084955375E-2</v>
      </c>
      <c r="E2019" s="6">
        <v>855.17999299999997</v>
      </c>
      <c r="F2019" s="14">
        <f t="shared" si="67"/>
        <v>9.4430936354750195E-3</v>
      </c>
    </row>
    <row r="2020" spans="1:6" x14ac:dyDescent="0.25">
      <c r="A2020" s="31">
        <v>39274</v>
      </c>
      <c r="B2020">
        <v>1518.76001</v>
      </c>
      <c r="C2020" s="14">
        <f t="shared" si="66"/>
        <v>-7.4955857288850902E-3</v>
      </c>
      <c r="E2020" s="6">
        <v>839.96997099999999</v>
      </c>
      <c r="F2020" s="14">
        <f t="shared" si="67"/>
        <v>-4.00783197508503E-3</v>
      </c>
    </row>
    <row r="2021" spans="1:6" x14ac:dyDescent="0.25">
      <c r="A2021" s="31">
        <v>39273</v>
      </c>
      <c r="B2021">
        <v>1510.119995</v>
      </c>
      <c r="C2021" s="14">
        <f t="shared" si="66"/>
        <v>-5.2631166904550941E-3</v>
      </c>
      <c r="E2021" s="6">
        <v>837.47997999999995</v>
      </c>
      <c r="F2021" s="14">
        <f t="shared" si="67"/>
        <v>-5.9757857350906107E-5</v>
      </c>
    </row>
    <row r="2022" spans="1:6" x14ac:dyDescent="0.25">
      <c r="A2022" s="31">
        <v>39272</v>
      </c>
      <c r="B2022">
        <v>1531.849976</v>
      </c>
      <c r="C2022" s="14">
        <f t="shared" si="66"/>
        <v>1.0635137005075235E-2</v>
      </c>
      <c r="E2022" s="6">
        <v>853.23999000000003</v>
      </c>
      <c r="F2022" s="14">
        <f t="shared" si="67"/>
        <v>2.8086702729877233E-2</v>
      </c>
    </row>
    <row r="2023" spans="1:6" x14ac:dyDescent="0.25">
      <c r="A2023" s="31">
        <v>39269</v>
      </c>
      <c r="B2023">
        <v>1530.4399410000001</v>
      </c>
      <c r="C2023" s="14">
        <f t="shared" si="66"/>
        <v>1.5210466828011304E-2</v>
      </c>
      <c r="E2023" s="6">
        <v>852.30999799999995</v>
      </c>
      <c r="F2023" s="14">
        <f t="shared" si="67"/>
        <v>3.4607927185354548E-2</v>
      </c>
    </row>
    <row r="2024" spans="1:6" x14ac:dyDescent="0.25">
      <c r="A2024" s="31">
        <v>39268</v>
      </c>
      <c r="B2024">
        <v>1525.400024</v>
      </c>
      <c r="C2024" s="14">
        <f t="shared" si="66"/>
        <v>2.0495539194911316E-3</v>
      </c>
      <c r="E2024" s="6">
        <v>850.13000499999998</v>
      </c>
      <c r="F2024" s="14">
        <f t="shared" si="67"/>
        <v>1.6245520067661223E-2</v>
      </c>
    </row>
    <row r="2025" spans="1:6" x14ac:dyDescent="0.25">
      <c r="A2025" s="31">
        <v>39266</v>
      </c>
      <c r="B2025">
        <v>1524.869995</v>
      </c>
      <c r="C2025" s="14">
        <f t="shared" si="66"/>
        <v>4.9208723883964467E-4</v>
      </c>
      <c r="E2025" s="6">
        <v>848.20001200000002</v>
      </c>
      <c r="F2025" s="14">
        <f t="shared" si="67"/>
        <v>9.8581164486950534E-3</v>
      </c>
    </row>
    <row r="2026" spans="1:6" x14ac:dyDescent="0.25">
      <c r="A2026" s="31">
        <v>39265</v>
      </c>
      <c r="B2026">
        <v>1519.4300539999999</v>
      </c>
      <c r="C2026" s="14">
        <f t="shared" si="66"/>
        <v>-3.7177379117603326E-3</v>
      </c>
      <c r="E2026" s="6">
        <v>845.05999799999995</v>
      </c>
      <c r="F2026" s="14">
        <f t="shared" si="67"/>
        <v>1.3686767434196057E-2</v>
      </c>
    </row>
    <row r="2027" spans="1:6" x14ac:dyDescent="0.25">
      <c r="A2027" s="31">
        <v>39262</v>
      </c>
      <c r="B2027">
        <v>1503.349976</v>
      </c>
      <c r="C2027" s="14">
        <f t="shared" si="66"/>
        <v>-1.2740124117550544E-2</v>
      </c>
      <c r="E2027" s="6">
        <v>833.70001200000002</v>
      </c>
      <c r="F2027" s="14">
        <f t="shared" si="67"/>
        <v>1.2189543414901305E-2</v>
      </c>
    </row>
    <row r="2028" spans="1:6" x14ac:dyDescent="0.25">
      <c r="A2028" s="31">
        <v>39261</v>
      </c>
      <c r="B2028">
        <v>1505.709961</v>
      </c>
      <c r="C2028" s="14">
        <f t="shared" si="66"/>
        <v>-4.6538020161956961E-3</v>
      </c>
      <c r="E2028" s="6">
        <v>839.03997800000002</v>
      </c>
      <c r="F2028" s="14">
        <f t="shared" si="67"/>
        <v>2.8689081665518978E-2</v>
      </c>
    </row>
    <row r="2029" spans="1:6" x14ac:dyDescent="0.25">
      <c r="A2029" s="31">
        <v>39260</v>
      </c>
      <c r="B2029">
        <v>1506.339966</v>
      </c>
      <c r="C2029" s="14">
        <f t="shared" si="66"/>
        <v>-5.1514714113145565E-3</v>
      </c>
      <c r="E2029" s="6">
        <v>838.46002199999998</v>
      </c>
      <c r="F2029" s="14">
        <f t="shared" si="67"/>
        <v>2.2262874582840153E-2</v>
      </c>
    </row>
    <row r="2030" spans="1:6" x14ac:dyDescent="0.25">
      <c r="A2030" s="31">
        <v>39259</v>
      </c>
      <c r="B2030">
        <v>1492.8900149999999</v>
      </c>
      <c r="C2030" s="14">
        <f t="shared" si="66"/>
        <v>-5.5288979584230402E-3</v>
      </c>
      <c r="E2030" s="6">
        <v>826.13000499999998</v>
      </c>
      <c r="F2030" s="14">
        <f t="shared" si="67"/>
        <v>1.4677358941194152E-2</v>
      </c>
    </row>
    <row r="2031" spans="1:6" x14ac:dyDescent="0.25">
      <c r="A2031" s="31">
        <v>39258</v>
      </c>
      <c r="B2031">
        <v>1497.73999</v>
      </c>
      <c r="C2031" s="14">
        <f t="shared" si="66"/>
        <v>-3.5991311004363036E-3</v>
      </c>
      <c r="E2031" s="6">
        <v>827.46002199999998</v>
      </c>
      <c r="F2031" s="14">
        <f t="shared" si="67"/>
        <v>6.2383774080327914E-3</v>
      </c>
    </row>
    <row r="2032" spans="1:6" x14ac:dyDescent="0.25">
      <c r="A2032" s="31">
        <v>39255</v>
      </c>
      <c r="B2032">
        <v>1502.5600589999999</v>
      </c>
      <c r="C2032" s="14">
        <f t="shared" si="66"/>
        <v>-2.1847574807810632E-3</v>
      </c>
      <c r="E2032" s="6">
        <v>834.75</v>
      </c>
      <c r="F2032" s="14">
        <f t="shared" si="67"/>
        <v>6.2806159295194508E-3</v>
      </c>
    </row>
    <row r="2033" spans="1:6" x14ac:dyDescent="0.25">
      <c r="A2033" s="31">
        <v>39254</v>
      </c>
      <c r="B2033">
        <v>1522.1899410000001</v>
      </c>
      <c r="C2033" s="14">
        <f t="shared" si="66"/>
        <v>2.059710929305747E-2</v>
      </c>
      <c r="E2033" s="6">
        <v>839.80999799999995</v>
      </c>
      <c r="F2033" s="14">
        <f t="shared" si="67"/>
        <v>2.5872485580344717E-2</v>
      </c>
    </row>
    <row r="2034" spans="1:6" x14ac:dyDescent="0.25">
      <c r="A2034" s="31">
        <v>39253</v>
      </c>
      <c r="B2034">
        <v>1512.839966</v>
      </c>
      <c r="C2034" s="14">
        <f t="shared" si="66"/>
        <v>1.7189835087294547E-4</v>
      </c>
      <c r="E2034" s="6">
        <v>836.17999299999997</v>
      </c>
      <c r="F2034" s="14">
        <f t="shared" si="67"/>
        <v>1.6890556275606095E-3</v>
      </c>
    </row>
    <row r="2035" spans="1:6" x14ac:dyDescent="0.25">
      <c r="A2035" s="31">
        <v>39252</v>
      </c>
      <c r="B2035">
        <v>1533.6999510000001</v>
      </c>
      <c r="C2035" s="14">
        <f t="shared" si="66"/>
        <v>1.7231303225869521E-2</v>
      </c>
      <c r="E2035" s="6">
        <v>848.34002699999996</v>
      </c>
      <c r="F2035" s="14">
        <f t="shared" si="67"/>
        <v>2.09892917273522E-2</v>
      </c>
    </row>
    <row r="2036" spans="1:6" x14ac:dyDescent="0.25">
      <c r="A2036" s="31">
        <v>39251</v>
      </c>
      <c r="B2036">
        <v>1531.0500489999999</v>
      </c>
      <c r="C2036" s="14">
        <f t="shared" si="66"/>
        <v>1.4289735064919373E-2</v>
      </c>
      <c r="E2036" s="6">
        <v>846.28002900000001</v>
      </c>
      <c r="F2036" s="14">
        <f t="shared" si="67"/>
        <v>1.7322459142188329E-2</v>
      </c>
    </row>
    <row r="2037" spans="1:6" x14ac:dyDescent="0.25">
      <c r="A2037" s="31">
        <v>39248</v>
      </c>
      <c r="B2037">
        <v>1532.910034</v>
      </c>
      <c r="C2037" s="14">
        <f t="shared" si="66"/>
        <v>1.8125449376753311E-2</v>
      </c>
      <c r="E2037" s="6">
        <v>848.19000200000005</v>
      </c>
      <c r="F2037" s="14">
        <f t="shared" si="67"/>
        <v>1.8381996095583997E-2</v>
      </c>
    </row>
    <row r="2038" spans="1:6" x14ac:dyDescent="0.25">
      <c r="A2038" s="31">
        <v>39247</v>
      </c>
      <c r="B2038">
        <v>1522.969971</v>
      </c>
      <c r="C2038" s="14">
        <f t="shared" si="66"/>
        <v>1.3698144818940383E-2</v>
      </c>
      <c r="E2038" s="6">
        <v>837.11999500000002</v>
      </c>
      <c r="F2038" s="14">
        <f t="shared" si="67"/>
        <v>9.9533099880155795E-3</v>
      </c>
    </row>
    <row r="2039" spans="1:6" x14ac:dyDescent="0.25">
      <c r="A2039" s="31">
        <v>39246</v>
      </c>
      <c r="B2039">
        <v>1515.670044</v>
      </c>
      <c r="C2039" s="14">
        <f t="shared" si="66"/>
        <v>1.3202577289618933E-2</v>
      </c>
      <c r="E2039" s="6">
        <v>832.53997800000002</v>
      </c>
      <c r="F2039" s="14">
        <f t="shared" si="67"/>
        <v>4.9247469903865859E-3</v>
      </c>
    </row>
    <row r="2040" spans="1:6" x14ac:dyDescent="0.25">
      <c r="A2040" s="31">
        <v>39245</v>
      </c>
      <c r="B2040">
        <v>1493</v>
      </c>
      <c r="C2040" s="14">
        <f t="shared" si="66"/>
        <v>4.5078051396876262E-3</v>
      </c>
      <c r="E2040" s="6">
        <v>821.71997099999999</v>
      </c>
      <c r="F2040" s="14">
        <f t="shared" si="67"/>
        <v>6.7013427258806324E-3</v>
      </c>
    </row>
    <row r="2041" spans="1:6" x14ac:dyDescent="0.25">
      <c r="A2041" s="31">
        <v>39244</v>
      </c>
      <c r="B2041">
        <v>1509.119995</v>
      </c>
      <c r="C2041" s="14">
        <f t="shared" si="66"/>
        <v>1.8045427315870555E-2</v>
      </c>
      <c r="E2041" s="6">
        <v>833.17999299999997</v>
      </c>
      <c r="F2041" s="14">
        <f t="shared" si="67"/>
        <v>2.2846392378893299E-2</v>
      </c>
    </row>
    <row r="2042" spans="1:6" x14ac:dyDescent="0.25">
      <c r="A2042" s="31">
        <v>39241</v>
      </c>
      <c r="B2042">
        <v>1507.670044</v>
      </c>
      <c r="C2042" s="14">
        <f t="shared" si="66"/>
        <v>9.1027184078034118E-3</v>
      </c>
      <c r="E2042" s="6">
        <v>835.30999799999995</v>
      </c>
      <c r="F2042" s="14">
        <f t="shared" si="67"/>
        <v>6.7614630816710264E-3</v>
      </c>
    </row>
    <row r="2043" spans="1:6" x14ac:dyDescent="0.25">
      <c r="A2043" s="31">
        <v>39240</v>
      </c>
      <c r="B2043">
        <v>1490.719971</v>
      </c>
      <c r="C2043" s="14">
        <f t="shared" si="66"/>
        <v>-2.3624085661703154E-3</v>
      </c>
      <c r="E2043" s="6">
        <v>825.32000700000003</v>
      </c>
      <c r="F2043" s="14">
        <f t="shared" si="67"/>
        <v>-1.0170281988538421E-2</v>
      </c>
    </row>
    <row r="2044" spans="1:6" x14ac:dyDescent="0.25">
      <c r="A2044" s="31">
        <v>39239</v>
      </c>
      <c r="B2044">
        <v>1517.380005</v>
      </c>
      <c r="C2044" s="14">
        <f t="shared" si="66"/>
        <v>1.4684811192753999E-2</v>
      </c>
      <c r="E2044" s="6">
        <v>841.21002199999998</v>
      </c>
      <c r="F2044" s="14">
        <f t="shared" si="67"/>
        <v>1.0984670668461982E-2</v>
      </c>
    </row>
    <row r="2045" spans="1:6" x14ac:dyDescent="0.25">
      <c r="A2045" s="31">
        <v>39238</v>
      </c>
      <c r="B2045">
        <v>1530.9499510000001</v>
      </c>
      <c r="C2045" s="14">
        <f t="shared" si="66"/>
        <v>3.4139134320404052E-2</v>
      </c>
      <c r="E2045" s="6">
        <v>848.25</v>
      </c>
      <c r="F2045" s="14">
        <f t="shared" si="67"/>
        <v>2.6489684153813364E-2</v>
      </c>
    </row>
    <row r="2046" spans="1:6" x14ac:dyDescent="0.25">
      <c r="A2046" s="31">
        <v>39237</v>
      </c>
      <c r="B2046">
        <v>1539.1800539999999</v>
      </c>
      <c r="C2046" s="14">
        <f t="shared" si="66"/>
        <v>3.9333390420882131E-2</v>
      </c>
      <c r="E2046" s="6">
        <v>855.09002699999996</v>
      </c>
      <c r="F2046" s="14">
        <f t="shared" si="67"/>
        <v>3.3279003563951415E-2</v>
      </c>
    </row>
    <row r="2047" spans="1:6" x14ac:dyDescent="0.25">
      <c r="A2047" s="31">
        <v>39234</v>
      </c>
      <c r="B2047">
        <v>1536.339966</v>
      </c>
      <c r="C2047" s="14">
        <f t="shared" si="66"/>
        <v>3.5025425836635815E-2</v>
      </c>
      <c r="E2047" s="6">
        <v>853.45001200000002</v>
      </c>
      <c r="F2047" s="14">
        <f t="shared" si="67"/>
        <v>2.9667286930252779E-2</v>
      </c>
    </row>
    <row r="2048" spans="1:6" x14ac:dyDescent="0.25">
      <c r="A2048" s="31">
        <v>39233</v>
      </c>
      <c r="B2048">
        <v>1530.619995</v>
      </c>
      <c r="C2048" s="14">
        <f t="shared" si="66"/>
        <v>4.0721285221914094E-2</v>
      </c>
      <c r="E2048" s="6">
        <v>847.17999299999997</v>
      </c>
      <c r="F2048" s="14">
        <f t="shared" si="67"/>
        <v>3.4003790658074351E-2</v>
      </c>
    </row>
    <row r="2049" spans="1:6" x14ac:dyDescent="0.25">
      <c r="A2049" s="31">
        <v>39232</v>
      </c>
      <c r="B2049">
        <v>1530.2299800000001</v>
      </c>
      <c r="C2049" s="14">
        <f t="shared" si="66"/>
        <v>3.9205419354838789E-2</v>
      </c>
      <c r="E2049" s="6">
        <v>843.34997599999997</v>
      </c>
      <c r="F2049" s="14">
        <f t="shared" si="67"/>
        <v>2.3011197366437752E-2</v>
      </c>
    </row>
    <row r="2050" spans="1:6" x14ac:dyDescent="0.25">
      <c r="A2050" s="31">
        <v>39231</v>
      </c>
      <c r="B2050">
        <v>1518.1099850000001</v>
      </c>
      <c r="C2050" s="14">
        <f t="shared" si="66"/>
        <v>3.1689187507668359E-2</v>
      </c>
      <c r="E2050" s="6">
        <v>837.53002900000001</v>
      </c>
      <c r="F2050" s="14">
        <f t="shared" si="67"/>
        <v>1.0338263333041775E-2</v>
      </c>
    </row>
    <row r="2051" spans="1:6" x14ac:dyDescent="0.25">
      <c r="A2051" s="31">
        <v>39227</v>
      </c>
      <c r="B2051">
        <v>1515.7299800000001</v>
      </c>
      <c r="C2051" s="14">
        <f t="shared" si="66"/>
        <v>3.2281588893770419E-2</v>
      </c>
      <c r="E2051" s="6">
        <v>829.92999299999997</v>
      </c>
      <c r="F2051" s="14">
        <f t="shared" si="67"/>
        <v>-1.816137059039491E-3</v>
      </c>
    </row>
    <row r="2052" spans="1:6" x14ac:dyDescent="0.25">
      <c r="A2052" s="31">
        <v>39226</v>
      </c>
      <c r="B2052">
        <v>1507.51001</v>
      </c>
      <c r="C2052" s="14">
        <f t="shared" si="66"/>
        <v>3.7622627871386038E-2</v>
      </c>
      <c r="E2052" s="6">
        <v>823.79998799999998</v>
      </c>
      <c r="F2052" s="14">
        <f t="shared" si="67"/>
        <v>5.3943017562407825E-3</v>
      </c>
    </row>
    <row r="2053" spans="1:6" x14ac:dyDescent="0.25">
      <c r="A2053" s="31">
        <v>39225</v>
      </c>
      <c r="B2053">
        <v>1522.280029</v>
      </c>
      <c r="C2053" s="14">
        <f t="shared" si="66"/>
        <v>5.1443553998664182E-2</v>
      </c>
      <c r="E2053" s="6">
        <v>836.53997800000002</v>
      </c>
      <c r="F2053" s="14">
        <f t="shared" si="67"/>
        <v>2.6366468703021395E-2</v>
      </c>
    </row>
    <row r="2054" spans="1:6" x14ac:dyDescent="0.25">
      <c r="A2054" s="31">
        <v>39224</v>
      </c>
      <c r="B2054">
        <v>1524.119995</v>
      </c>
      <c r="C2054" s="14">
        <f t="shared" si="66"/>
        <v>5.9247882224411796E-2</v>
      </c>
      <c r="E2054" s="6">
        <v>839.919983</v>
      </c>
      <c r="F2054" s="14">
        <f t="shared" si="67"/>
        <v>3.9196270157332735E-2</v>
      </c>
    </row>
    <row r="2055" spans="1:6" x14ac:dyDescent="0.25">
      <c r="A2055" s="31">
        <v>39223</v>
      </c>
      <c r="B2055">
        <v>1525.099976</v>
      </c>
      <c r="C2055" s="14">
        <f t="shared" si="66"/>
        <v>5.2962227166416964E-2</v>
      </c>
      <c r="E2055" s="6">
        <v>833.65002400000003</v>
      </c>
      <c r="F2055" s="14">
        <f t="shared" si="67"/>
        <v>2.3498807583715253E-2</v>
      </c>
    </row>
    <row r="2056" spans="1:6" x14ac:dyDescent="0.25">
      <c r="A2056" s="31">
        <v>39220</v>
      </c>
      <c r="B2056">
        <v>1522.75</v>
      </c>
      <c r="C2056" s="14">
        <f t="shared" ref="C2056:C2119" si="68">B2056/B2085-1</f>
        <v>5.4090734392923334E-2</v>
      </c>
      <c r="E2056" s="6">
        <v>823.65997300000004</v>
      </c>
      <c r="F2056" s="14">
        <f t="shared" ref="F2056:F2119" si="69">E2056/E2085-1</f>
        <v>1.480946944194228E-2</v>
      </c>
    </row>
    <row r="2057" spans="1:6" x14ac:dyDescent="0.25">
      <c r="A2057" s="31">
        <v>39219</v>
      </c>
      <c r="B2057">
        <v>1512.75</v>
      </c>
      <c r="C2057" s="14">
        <f t="shared" si="68"/>
        <v>4.7784943149935311E-2</v>
      </c>
      <c r="E2057" s="6">
        <v>815.64001499999995</v>
      </c>
      <c r="F2057" s="14">
        <f t="shared" si="69"/>
        <v>2.8155641084077754E-3</v>
      </c>
    </row>
    <row r="2058" spans="1:6" x14ac:dyDescent="0.25">
      <c r="A2058" s="31">
        <v>39218</v>
      </c>
      <c r="B2058">
        <v>1514.1400149999999</v>
      </c>
      <c r="C2058" s="14">
        <f t="shared" si="68"/>
        <v>5.1946351709242E-2</v>
      </c>
      <c r="E2058" s="6">
        <v>820.20001200000002</v>
      </c>
      <c r="F2058" s="14">
        <f t="shared" si="69"/>
        <v>1.1606006802417523E-2</v>
      </c>
    </row>
    <row r="2059" spans="1:6" x14ac:dyDescent="0.25">
      <c r="A2059" s="31">
        <v>39217</v>
      </c>
      <c r="B2059">
        <v>1501.1899410000001</v>
      </c>
      <c r="C2059" s="14">
        <f t="shared" si="68"/>
        <v>4.4109920305613448E-2</v>
      </c>
      <c r="E2059" s="6">
        <v>814.17999299999997</v>
      </c>
      <c r="F2059" s="14">
        <f t="shared" si="69"/>
        <v>2.9687878840363169E-3</v>
      </c>
    </row>
    <row r="2060" spans="1:6" x14ac:dyDescent="0.25">
      <c r="A2060" s="31">
        <v>39216</v>
      </c>
      <c r="B2060">
        <v>1503.150024</v>
      </c>
      <c r="C2060" s="14">
        <f t="shared" si="68"/>
        <v>5.5175299074381678E-2</v>
      </c>
      <c r="E2060" s="6">
        <v>822.330017</v>
      </c>
      <c r="F2060" s="14">
        <f t="shared" si="69"/>
        <v>2.3791796382015118E-2</v>
      </c>
    </row>
    <row r="2061" spans="1:6" x14ac:dyDescent="0.25">
      <c r="A2061" s="31">
        <v>39213</v>
      </c>
      <c r="B2061">
        <v>1505.849976</v>
      </c>
      <c r="C2061" s="14">
        <f t="shared" si="68"/>
        <v>5.9815880450739822E-2</v>
      </c>
      <c r="E2061" s="6">
        <v>829.53997800000002</v>
      </c>
      <c r="F2061" s="14">
        <f t="shared" si="69"/>
        <v>3.6005489138238866E-2</v>
      </c>
    </row>
    <row r="2062" spans="1:6" x14ac:dyDescent="0.25">
      <c r="A2062" s="31">
        <v>39212</v>
      </c>
      <c r="B2062">
        <v>1491.469971</v>
      </c>
      <c r="C2062" s="14">
        <f t="shared" si="68"/>
        <v>4.8462908054364817E-2</v>
      </c>
      <c r="E2062" s="6">
        <v>818.63000499999998</v>
      </c>
      <c r="F2062" s="14">
        <f t="shared" si="69"/>
        <v>2.4645158523430633E-2</v>
      </c>
    </row>
    <row r="2063" spans="1:6" x14ac:dyDescent="0.25">
      <c r="A2063" s="31">
        <v>39211</v>
      </c>
      <c r="B2063">
        <v>1512.579956</v>
      </c>
      <c r="C2063" s="14">
        <f t="shared" si="68"/>
        <v>6.7279113020174641E-2</v>
      </c>
      <c r="E2063" s="6">
        <v>834.77002000000005</v>
      </c>
      <c r="F2063" s="14">
        <f t="shared" si="69"/>
        <v>4.6864804207731092E-2</v>
      </c>
    </row>
    <row r="2064" spans="1:6" x14ac:dyDescent="0.25">
      <c r="A2064" s="31">
        <v>39210</v>
      </c>
      <c r="B2064">
        <v>1507.719971</v>
      </c>
      <c r="C2064" s="14">
        <f t="shared" si="68"/>
        <v>5.5375495643060324E-2</v>
      </c>
      <c r="E2064" s="6">
        <v>830.90002400000003</v>
      </c>
      <c r="F2064" s="14">
        <f t="shared" si="69"/>
        <v>3.5570117570107751E-2</v>
      </c>
    </row>
    <row r="2065" spans="1:6" x14ac:dyDescent="0.25">
      <c r="A2065" s="31">
        <v>39209</v>
      </c>
      <c r="B2065">
        <v>1509.4799800000001</v>
      </c>
      <c r="C2065" s="14">
        <f t="shared" si="68"/>
        <v>5.007302956521742E-2</v>
      </c>
      <c r="E2065" s="6">
        <v>831.86999500000002</v>
      </c>
      <c r="F2065" s="14">
        <f t="shared" si="69"/>
        <v>2.8345727672396626E-2</v>
      </c>
    </row>
    <row r="2066" spans="1:6" x14ac:dyDescent="0.25">
      <c r="A2066" s="31">
        <v>39206</v>
      </c>
      <c r="B2066">
        <v>1505.619995</v>
      </c>
      <c r="C2066" s="14">
        <f t="shared" si="68"/>
        <v>4.8401592305620023E-2</v>
      </c>
      <c r="E2066" s="6">
        <v>832.88000499999998</v>
      </c>
      <c r="F2066" s="14">
        <f t="shared" si="69"/>
        <v>2.8869309472776106E-2</v>
      </c>
    </row>
    <row r="2067" spans="1:6" x14ac:dyDescent="0.25">
      <c r="A2067" s="31">
        <v>39205</v>
      </c>
      <c r="B2067">
        <v>1502.3900149999999</v>
      </c>
      <c r="C2067" s="14">
        <f t="shared" si="68"/>
        <v>4.7297373482372285E-2</v>
      </c>
      <c r="E2067" s="6">
        <v>828.86999500000002</v>
      </c>
      <c r="F2067" s="14">
        <f t="shared" si="69"/>
        <v>2.5765741364010886E-2</v>
      </c>
    </row>
    <row r="2068" spans="1:6" x14ac:dyDescent="0.25">
      <c r="A2068" s="31">
        <v>39204</v>
      </c>
      <c r="B2068">
        <v>1495.920044</v>
      </c>
      <c r="C2068" s="14">
        <f t="shared" si="68"/>
        <v>4.2423906891422947E-2</v>
      </c>
      <c r="E2068" s="6">
        <v>828.46002199999998</v>
      </c>
      <c r="F2068" s="14">
        <f t="shared" si="69"/>
        <v>2.5994837893482448E-2</v>
      </c>
    </row>
    <row r="2069" spans="1:6" x14ac:dyDescent="0.25">
      <c r="A2069" s="31">
        <v>39203</v>
      </c>
      <c r="B2069">
        <v>1486.3000489999999</v>
      </c>
      <c r="C2069" s="14">
        <f t="shared" si="68"/>
        <v>5.3411279821441893E-2</v>
      </c>
      <c r="E2069" s="6">
        <v>816.25</v>
      </c>
      <c r="F2069" s="14">
        <f t="shared" si="69"/>
        <v>2.8540857717969548E-2</v>
      </c>
    </row>
    <row r="2070" spans="1:6" x14ac:dyDescent="0.25">
      <c r="A2070" s="31">
        <v>39202</v>
      </c>
      <c r="B2070">
        <v>1482.369995</v>
      </c>
      <c r="C2070" s="14">
        <f t="shared" si="68"/>
        <v>5.7279954224842555E-2</v>
      </c>
      <c r="E2070" s="6">
        <v>814.57000700000003</v>
      </c>
      <c r="F2070" s="14">
        <f t="shared" si="69"/>
        <v>3.4966036998402172E-2</v>
      </c>
    </row>
    <row r="2071" spans="1:6" x14ac:dyDescent="0.25">
      <c r="A2071" s="31">
        <v>39199</v>
      </c>
      <c r="B2071">
        <v>1494.0699460000001</v>
      </c>
      <c r="C2071" s="14">
        <f t="shared" si="68"/>
        <v>7.7234218093281459E-2</v>
      </c>
      <c r="E2071" s="6">
        <v>829.70001200000002</v>
      </c>
      <c r="F2071" s="14">
        <f t="shared" si="69"/>
        <v>6.5397987457195494E-2</v>
      </c>
    </row>
    <row r="2072" spans="1:6" x14ac:dyDescent="0.25">
      <c r="A2072" s="31">
        <v>39198</v>
      </c>
      <c r="B2072">
        <v>1494.25</v>
      </c>
      <c r="C2072" s="14">
        <f t="shared" si="68"/>
        <v>7.3239555891094321E-2</v>
      </c>
      <c r="E2072" s="6">
        <v>833.79998799999998</v>
      </c>
      <c r="F2072" s="14">
        <f t="shared" si="69"/>
        <v>6.4049723664508784E-2</v>
      </c>
    </row>
    <row r="2073" spans="1:6" x14ac:dyDescent="0.25">
      <c r="A2073" s="31">
        <v>39197</v>
      </c>
      <c r="B2073">
        <v>1495.420044</v>
      </c>
      <c r="C2073" s="14">
        <f t="shared" si="68"/>
        <v>7.8036575593756208E-2</v>
      </c>
      <c r="E2073" s="6">
        <v>832.07000700000003</v>
      </c>
      <c r="F2073" s="14">
        <f t="shared" si="69"/>
        <v>7.2697522830139638E-2</v>
      </c>
    </row>
    <row r="2074" spans="1:6" x14ac:dyDescent="0.25">
      <c r="A2074" s="31">
        <v>39196</v>
      </c>
      <c r="B2074">
        <v>1480.410034</v>
      </c>
      <c r="C2074" s="14">
        <f t="shared" si="68"/>
        <v>7.4356897306497194E-2</v>
      </c>
      <c r="E2074" s="6">
        <v>826.35998500000005</v>
      </c>
      <c r="F2074" s="14">
        <f t="shared" si="69"/>
        <v>7.442270435317444E-2</v>
      </c>
    </row>
    <row r="2075" spans="1:6" x14ac:dyDescent="0.25">
      <c r="A2075" s="31">
        <v>39195</v>
      </c>
      <c r="B2075">
        <v>1480.9300539999999</v>
      </c>
      <c r="C2075" s="14">
        <f t="shared" si="68"/>
        <v>5.2843793024492491E-2</v>
      </c>
      <c r="E2075" s="6">
        <v>827.54998799999998</v>
      </c>
      <c r="F2075" s="14">
        <f t="shared" si="69"/>
        <v>4.885930038022801E-2</v>
      </c>
    </row>
    <row r="2076" spans="1:6" x14ac:dyDescent="0.25">
      <c r="A2076" s="31">
        <v>39192</v>
      </c>
      <c r="B2076">
        <v>1484.349976</v>
      </c>
      <c r="C2076" s="14">
        <f t="shared" si="68"/>
        <v>5.8103569883608541E-2</v>
      </c>
      <c r="E2076" s="6">
        <v>828.85998500000005</v>
      </c>
      <c r="F2076" s="14">
        <f t="shared" si="69"/>
        <v>5.5711216474623182E-2</v>
      </c>
    </row>
    <row r="2077" spans="1:6" x14ac:dyDescent="0.25">
      <c r="A2077" s="31">
        <v>39191</v>
      </c>
      <c r="B2077">
        <v>1470.7299800000001</v>
      </c>
      <c r="C2077" s="14">
        <f t="shared" si="68"/>
        <v>4.9105111145256286E-2</v>
      </c>
      <c r="E2077" s="6">
        <v>819.32000700000003</v>
      </c>
      <c r="F2077" s="14">
        <f t="shared" si="69"/>
        <v>4.887727074127679E-2</v>
      </c>
    </row>
    <row r="2078" spans="1:6" x14ac:dyDescent="0.25">
      <c r="A2078" s="31">
        <v>39190</v>
      </c>
      <c r="B2078">
        <v>1472.5</v>
      </c>
      <c r="C2078" s="14">
        <f t="shared" si="68"/>
        <v>5.7853280370801841E-2</v>
      </c>
      <c r="E2078" s="6">
        <v>824.38000499999998</v>
      </c>
      <c r="F2078" s="14">
        <f t="shared" si="69"/>
        <v>6.2482252223773571E-2</v>
      </c>
    </row>
    <row r="2079" spans="1:6" x14ac:dyDescent="0.25">
      <c r="A2079" s="31">
        <v>39189</v>
      </c>
      <c r="B2079">
        <v>1471.4799800000001</v>
      </c>
      <c r="C2079" s="14">
        <f t="shared" si="68"/>
        <v>5.4514403756967811E-2</v>
      </c>
      <c r="E2079" s="6">
        <v>828.96002199999998</v>
      </c>
      <c r="F2079" s="14">
        <f t="shared" si="69"/>
        <v>6.4297474166126634E-2</v>
      </c>
    </row>
    <row r="2080" spans="1:6" x14ac:dyDescent="0.25">
      <c r="A2080" s="31">
        <v>39188</v>
      </c>
      <c r="B2080">
        <v>1468.329956</v>
      </c>
      <c r="C2080" s="14">
        <f t="shared" si="68"/>
        <v>6.8560214059034896E-2</v>
      </c>
      <c r="E2080" s="6">
        <v>831.44000200000005</v>
      </c>
      <c r="F2080" s="14">
        <f t="shared" si="69"/>
        <v>9.3913643906832878E-2</v>
      </c>
    </row>
    <row r="2081" spans="1:6" x14ac:dyDescent="0.25">
      <c r="A2081" s="31">
        <v>39185</v>
      </c>
      <c r="B2081">
        <v>1452.849976</v>
      </c>
      <c r="C2081" s="14">
        <f t="shared" si="68"/>
        <v>4.7348147607489732E-2</v>
      </c>
      <c r="E2081" s="6">
        <v>819.38000499999998</v>
      </c>
      <c r="F2081" s="14">
        <f t="shared" si="69"/>
        <v>5.6664607044607962E-2</v>
      </c>
    </row>
    <row r="2082" spans="1:6" x14ac:dyDescent="0.25">
      <c r="A2082" s="31">
        <v>39184</v>
      </c>
      <c r="B2082">
        <v>1447.8000489999999</v>
      </c>
      <c r="C2082" s="14">
        <f t="shared" si="68"/>
        <v>3.1806554872546799E-2</v>
      </c>
      <c r="E2082" s="6">
        <v>815.04998799999998</v>
      </c>
      <c r="F2082" s="14">
        <f t="shared" si="69"/>
        <v>3.0365419920107772E-2</v>
      </c>
    </row>
    <row r="2083" spans="1:6" x14ac:dyDescent="0.25">
      <c r="A2083" s="31">
        <v>39183</v>
      </c>
      <c r="B2083">
        <v>1438.869995</v>
      </c>
      <c r="C2083" s="14">
        <f t="shared" si="68"/>
        <v>2.2781912561822493E-2</v>
      </c>
      <c r="E2083" s="6">
        <v>808.23999000000003</v>
      </c>
      <c r="F2083" s="14">
        <f t="shared" si="69"/>
        <v>1.8832726870027461E-2</v>
      </c>
    </row>
    <row r="2084" spans="1:6" x14ac:dyDescent="0.25">
      <c r="A2084" s="31">
        <v>39182</v>
      </c>
      <c r="B2084">
        <v>1448.3900149999999</v>
      </c>
      <c r="C2084" s="14">
        <f t="shared" si="68"/>
        <v>3.5274169876706507E-2</v>
      </c>
      <c r="E2084" s="6">
        <v>814.51000999999997</v>
      </c>
      <c r="F2084" s="14">
        <f t="shared" si="69"/>
        <v>2.7565460278388354E-2</v>
      </c>
    </row>
    <row r="2085" spans="1:6" x14ac:dyDescent="0.25">
      <c r="A2085" s="31">
        <v>39181</v>
      </c>
      <c r="B2085">
        <v>1444.6099850000001</v>
      </c>
      <c r="C2085" s="14">
        <f t="shared" si="68"/>
        <v>-3.2841924535632616E-3</v>
      </c>
      <c r="E2085" s="6">
        <v>811.64001499999995</v>
      </c>
      <c r="F2085" s="14">
        <f t="shared" si="69"/>
        <v>-1.4629274327406572E-2</v>
      </c>
    </row>
    <row r="2086" spans="1:6" x14ac:dyDescent="0.25">
      <c r="A2086" s="31">
        <v>39177</v>
      </c>
      <c r="B2086">
        <v>1443.76001</v>
      </c>
      <c r="C2086" s="14">
        <f t="shared" si="68"/>
        <v>-5.1198887134513704E-3</v>
      </c>
      <c r="E2086" s="6">
        <v>813.34997599999997</v>
      </c>
      <c r="F2086" s="14">
        <f t="shared" si="69"/>
        <v>-1.6077178407580495E-2</v>
      </c>
    </row>
    <row r="2087" spans="1:6" x14ac:dyDescent="0.25">
      <c r="A2087" s="31">
        <v>39176</v>
      </c>
      <c r="B2087">
        <v>1439.369995</v>
      </c>
      <c r="C2087" s="14">
        <f t="shared" si="68"/>
        <v>-1.1679650875184855E-2</v>
      </c>
      <c r="E2087" s="6">
        <v>810.78997800000002</v>
      </c>
      <c r="F2087" s="14">
        <f t="shared" si="69"/>
        <v>-2.2485079035288735E-2</v>
      </c>
    </row>
    <row r="2088" spans="1:6" x14ac:dyDescent="0.25">
      <c r="A2088" s="31">
        <v>39175</v>
      </c>
      <c r="B2088">
        <v>1437.7700199999999</v>
      </c>
      <c r="C2088" s="14">
        <f t="shared" si="68"/>
        <v>-1.36248464506602E-2</v>
      </c>
      <c r="E2088" s="6">
        <v>811.77002000000005</v>
      </c>
      <c r="F2088" s="14">
        <f t="shared" si="69"/>
        <v>-1.8807485139270552E-2</v>
      </c>
    </row>
    <row r="2089" spans="1:6" x14ac:dyDescent="0.25">
      <c r="A2089" s="31">
        <v>39174</v>
      </c>
      <c r="B2089">
        <v>1424.5500489999999</v>
      </c>
      <c r="C2089" s="14">
        <f t="shared" si="68"/>
        <v>-2.4066921311784895E-2</v>
      </c>
      <c r="E2089" s="6">
        <v>803.21997099999999</v>
      </c>
      <c r="F2089" s="14">
        <f t="shared" si="69"/>
        <v>-2.7708191906190338E-2</v>
      </c>
    </row>
    <row r="2090" spans="1:6" x14ac:dyDescent="0.25">
      <c r="A2090" s="31">
        <v>39171</v>
      </c>
      <c r="B2090">
        <v>1420.8599850000001</v>
      </c>
      <c r="C2090" s="14">
        <f t="shared" si="68"/>
        <v>-2.3826245290941017E-2</v>
      </c>
      <c r="E2090" s="6">
        <v>800.71002199999998</v>
      </c>
      <c r="F2090" s="14">
        <f t="shared" si="69"/>
        <v>-2.1316386345299532E-2</v>
      </c>
    </row>
    <row r="2091" spans="1:6" x14ac:dyDescent="0.25">
      <c r="A2091" s="31">
        <v>39170</v>
      </c>
      <c r="B2091">
        <v>1422.530029</v>
      </c>
      <c r="C2091" s="14">
        <f t="shared" si="68"/>
        <v>-2.3530885023906767E-2</v>
      </c>
      <c r="E2091" s="6">
        <v>798.94000200000005</v>
      </c>
      <c r="F2091" s="14">
        <f t="shared" si="69"/>
        <v>-2.0222448452420272E-2</v>
      </c>
    </row>
    <row r="2092" spans="1:6" x14ac:dyDescent="0.25">
      <c r="A2092" s="31">
        <v>39169</v>
      </c>
      <c r="B2092">
        <v>1417.2299800000001</v>
      </c>
      <c r="C2092" s="14">
        <f t="shared" si="68"/>
        <v>-2.6159601263093135E-2</v>
      </c>
      <c r="E2092" s="6">
        <v>797.40002400000003</v>
      </c>
      <c r="F2092" s="14">
        <f t="shared" si="69"/>
        <v>-2.0381044243553914E-2</v>
      </c>
    </row>
    <row r="2093" spans="1:6" x14ac:dyDescent="0.25">
      <c r="A2093" s="31">
        <v>39168</v>
      </c>
      <c r="B2093">
        <v>1428.6099850000001</v>
      </c>
      <c r="C2093" s="14">
        <f t="shared" si="68"/>
        <v>-1.0836016293215733E-2</v>
      </c>
      <c r="E2093" s="6">
        <v>802.35998500000005</v>
      </c>
      <c r="F2093" s="14">
        <f t="shared" si="69"/>
        <v>-1.2516514635793174E-2</v>
      </c>
    </row>
    <row r="2094" spans="1:6" x14ac:dyDescent="0.25">
      <c r="A2094" s="31">
        <v>39167</v>
      </c>
      <c r="B2094">
        <v>1437.5</v>
      </c>
      <c r="C2094" s="14">
        <f t="shared" si="68"/>
        <v>2.8813251389430139E-3</v>
      </c>
      <c r="E2094" s="6">
        <v>808.94000200000005</v>
      </c>
      <c r="F2094" s="14">
        <f t="shared" si="69"/>
        <v>3.9092370046827085E-3</v>
      </c>
    </row>
    <row r="2095" spans="1:6" x14ac:dyDescent="0.25">
      <c r="A2095" s="31">
        <v>39164</v>
      </c>
      <c r="B2095">
        <v>1436.1099850000001</v>
      </c>
      <c r="C2095" s="14">
        <f t="shared" si="68"/>
        <v>-1.3560448938105818E-3</v>
      </c>
      <c r="E2095" s="6">
        <v>809.51000999999997</v>
      </c>
      <c r="F2095" s="14">
        <f t="shared" si="69"/>
        <v>2.9736034054885785E-3</v>
      </c>
    </row>
    <row r="2096" spans="1:6" x14ac:dyDescent="0.25">
      <c r="A2096" s="31">
        <v>39163</v>
      </c>
      <c r="B2096">
        <v>1434.540039</v>
      </c>
      <c r="C2096" s="14">
        <f t="shared" si="68"/>
        <v>-9.5076464562481311E-3</v>
      </c>
      <c r="E2096" s="6">
        <v>808.04998799999998</v>
      </c>
      <c r="F2096" s="14">
        <f t="shared" si="69"/>
        <v>-1.0215738613608583E-2</v>
      </c>
    </row>
    <row r="2097" spans="1:6" x14ac:dyDescent="0.25">
      <c r="A2097" s="31">
        <v>39162</v>
      </c>
      <c r="B2097">
        <v>1435.040039</v>
      </c>
      <c r="C2097" s="14">
        <f t="shared" si="68"/>
        <v>-1.0330878741936278E-2</v>
      </c>
      <c r="E2097" s="6">
        <v>807.46997099999999</v>
      </c>
      <c r="F2097" s="14">
        <f t="shared" si="69"/>
        <v>-1.0695957941250334E-2</v>
      </c>
    </row>
    <row r="2098" spans="1:6" x14ac:dyDescent="0.25">
      <c r="A2098" s="31">
        <v>39161</v>
      </c>
      <c r="B2098">
        <v>1410.9399410000001</v>
      </c>
      <c r="C2098" s="14">
        <f t="shared" si="68"/>
        <v>-2.5593963397789965E-2</v>
      </c>
      <c r="E2098" s="6">
        <v>793.59997599999997</v>
      </c>
      <c r="F2098" s="14">
        <f t="shared" si="69"/>
        <v>-2.0742584074789128E-2</v>
      </c>
    </row>
    <row r="2099" spans="1:6" x14ac:dyDescent="0.25">
      <c r="A2099" s="31">
        <v>39160</v>
      </c>
      <c r="B2099">
        <v>1402.0600589999999</v>
      </c>
      <c r="C2099" s="14">
        <f t="shared" si="68"/>
        <v>-3.1050616321126157E-2</v>
      </c>
      <c r="E2099" s="6">
        <v>787.04998799999998</v>
      </c>
      <c r="F2099" s="14">
        <f t="shared" si="69"/>
        <v>-2.4346420497721843E-2</v>
      </c>
    </row>
    <row r="2100" spans="1:6" x14ac:dyDescent="0.25">
      <c r="A2100" s="31">
        <v>39157</v>
      </c>
      <c r="B2100">
        <v>1386.9499510000001</v>
      </c>
      <c r="C2100" s="14">
        <f t="shared" si="68"/>
        <v>-4.2419557828835108E-2</v>
      </c>
      <c r="E2100" s="6">
        <v>778.77002000000005</v>
      </c>
      <c r="F2100" s="14">
        <f t="shared" si="69"/>
        <v>-3.7866575626660737E-2</v>
      </c>
    </row>
    <row r="2101" spans="1:6" x14ac:dyDescent="0.25">
      <c r="A2101" s="31">
        <v>39156</v>
      </c>
      <c r="B2101">
        <v>1392.280029</v>
      </c>
      <c r="C2101" s="14">
        <f t="shared" si="68"/>
        <v>-3.7110747464994542E-2</v>
      </c>
      <c r="E2101" s="6">
        <v>783.60998500000005</v>
      </c>
      <c r="F2101" s="14">
        <f t="shared" si="69"/>
        <v>-2.9909546531573405E-2</v>
      </c>
    </row>
    <row r="2102" spans="1:6" x14ac:dyDescent="0.25">
      <c r="A2102" s="31">
        <v>39155</v>
      </c>
      <c r="B2102">
        <v>1387.170044</v>
      </c>
      <c r="C2102" s="14">
        <f t="shared" si="68"/>
        <v>-3.5508639973221734E-2</v>
      </c>
      <c r="E2102" s="6">
        <v>775.67999299999997</v>
      </c>
      <c r="F2102" s="14">
        <f t="shared" si="69"/>
        <v>-3.0811946382884092E-2</v>
      </c>
    </row>
    <row r="2103" spans="1:6" x14ac:dyDescent="0.25">
      <c r="A2103" s="31">
        <v>39154</v>
      </c>
      <c r="B2103">
        <v>1377.9499510000001</v>
      </c>
      <c r="C2103" s="14">
        <f t="shared" si="68"/>
        <v>-3.5602802958071278E-2</v>
      </c>
      <c r="E2103" s="6">
        <v>769.11999500000002</v>
      </c>
      <c r="F2103" s="14">
        <f t="shared" si="69"/>
        <v>-3.6154212625126414E-2</v>
      </c>
    </row>
    <row r="2104" spans="1:6" x14ac:dyDescent="0.25">
      <c r="A2104" s="31">
        <v>39153</v>
      </c>
      <c r="B2104">
        <v>1406.599976</v>
      </c>
      <c r="C2104" s="14">
        <f t="shared" si="68"/>
        <v>-9.868943876156E-3</v>
      </c>
      <c r="E2104" s="6">
        <v>789</v>
      </c>
      <c r="F2104" s="14">
        <f t="shared" si="69"/>
        <v>-5.1695575892943824E-3</v>
      </c>
    </row>
    <row r="2105" spans="1:6" x14ac:dyDescent="0.25">
      <c r="A2105" s="31">
        <v>39150</v>
      </c>
      <c r="B2105">
        <v>1402.839966</v>
      </c>
      <c r="C2105" s="14">
        <f t="shared" si="68"/>
        <v>-1.3598902576086869E-2</v>
      </c>
      <c r="E2105" s="6">
        <v>785.11999500000002</v>
      </c>
      <c r="F2105" s="14">
        <f t="shared" si="69"/>
        <v>-3.8318318351086011E-3</v>
      </c>
    </row>
    <row r="2106" spans="1:6" x14ac:dyDescent="0.25">
      <c r="A2106" s="31">
        <v>39149</v>
      </c>
      <c r="B2106">
        <v>1401.8900149999999</v>
      </c>
      <c r="C2106" s="14">
        <f t="shared" si="68"/>
        <v>-1.5457552236125327E-2</v>
      </c>
      <c r="E2106" s="6">
        <v>781.14001499999995</v>
      </c>
      <c r="F2106" s="14">
        <f t="shared" si="69"/>
        <v>-3.8893469595651098E-3</v>
      </c>
    </row>
    <row r="2107" spans="1:6" x14ac:dyDescent="0.25">
      <c r="A2107" s="31">
        <v>39148</v>
      </c>
      <c r="B2107">
        <v>1391.969971</v>
      </c>
      <c r="C2107" s="14">
        <f t="shared" si="68"/>
        <v>-3.344144891974532E-2</v>
      </c>
      <c r="E2107" s="6">
        <v>775.90002400000003</v>
      </c>
      <c r="F2107" s="14">
        <f t="shared" si="69"/>
        <v>-2.2832895908021067E-2</v>
      </c>
    </row>
    <row r="2108" spans="1:6" x14ac:dyDescent="0.25">
      <c r="A2108" s="31">
        <v>39147</v>
      </c>
      <c r="B2108">
        <v>1395.410034</v>
      </c>
      <c r="C2108" s="14">
        <f t="shared" si="68"/>
        <v>-2.2815255168560422E-2</v>
      </c>
      <c r="E2108" s="6">
        <v>778.88000499999998</v>
      </c>
      <c r="F2108" s="14">
        <f t="shared" si="69"/>
        <v>-8.2762483875560289E-3</v>
      </c>
    </row>
    <row r="2109" spans="1:6" x14ac:dyDescent="0.25">
      <c r="A2109" s="31">
        <v>39146</v>
      </c>
      <c r="B2109">
        <v>1374.119995</v>
      </c>
      <c r="C2109" s="14">
        <f t="shared" si="68"/>
        <v>-3.4316003852197352E-2</v>
      </c>
      <c r="E2109" s="6">
        <v>760.05999799999995</v>
      </c>
      <c r="F2109" s="14">
        <f t="shared" si="69"/>
        <v>-2.3008925258115709E-2</v>
      </c>
    </row>
    <row r="2110" spans="1:6" x14ac:dyDescent="0.25">
      <c r="A2110" s="31">
        <v>39143</v>
      </c>
      <c r="B2110">
        <v>1387.170044</v>
      </c>
      <c r="C2110" s="14">
        <f t="shared" si="68"/>
        <v>-3.029007759524649E-2</v>
      </c>
      <c r="E2110" s="6">
        <v>775.44000200000005</v>
      </c>
      <c r="F2110" s="14">
        <f t="shared" si="69"/>
        <v>-1.2379605856448817E-2</v>
      </c>
    </row>
    <row r="2111" spans="1:6" x14ac:dyDescent="0.25">
      <c r="A2111" s="31">
        <v>39142</v>
      </c>
      <c r="B2111">
        <v>1403.170044</v>
      </c>
      <c r="C2111" s="14">
        <f t="shared" si="68"/>
        <v>-1.6265030168417183E-2</v>
      </c>
      <c r="E2111" s="6">
        <v>791.03002900000001</v>
      </c>
      <c r="F2111" s="14">
        <f t="shared" si="69"/>
        <v>1.6473711000344782E-2</v>
      </c>
    </row>
    <row r="2112" spans="1:6" x14ac:dyDescent="0.25">
      <c r="A2112" s="31">
        <v>39141</v>
      </c>
      <c r="B2112">
        <v>1406.8199460000001</v>
      </c>
      <c r="C2112" s="14">
        <f t="shared" si="68"/>
        <v>-1.663617807886153E-2</v>
      </c>
      <c r="E2112" s="6">
        <v>793.29998799999998</v>
      </c>
      <c r="F2112" s="14">
        <f t="shared" si="69"/>
        <v>5.7430783183163303E-3</v>
      </c>
    </row>
    <row r="2113" spans="1:6" x14ac:dyDescent="0.25">
      <c r="A2113" s="31">
        <v>39140</v>
      </c>
      <c r="B2113">
        <v>1399.040039</v>
      </c>
      <c r="C2113" s="14">
        <f t="shared" si="68"/>
        <v>-2.294851906504336E-2</v>
      </c>
      <c r="E2113" s="6">
        <v>792.65997300000004</v>
      </c>
      <c r="F2113" s="14">
        <f t="shared" si="69"/>
        <v>1.4908690425752269E-3</v>
      </c>
    </row>
    <row r="2114" spans="1:6" x14ac:dyDescent="0.25">
      <c r="A2114" s="31">
        <v>39139</v>
      </c>
      <c r="B2114">
        <v>1449.369995</v>
      </c>
      <c r="C2114" s="14">
        <f t="shared" si="68"/>
        <v>1.3028324883497477E-2</v>
      </c>
      <c r="E2114" s="6">
        <v>823.69000200000005</v>
      </c>
      <c r="F2114" s="14">
        <f t="shared" si="69"/>
        <v>3.7053347303737549E-2</v>
      </c>
    </row>
    <row r="2115" spans="1:6" x14ac:dyDescent="0.25">
      <c r="A2115" s="31">
        <v>39136</v>
      </c>
      <c r="B2115">
        <v>1451.1899410000001</v>
      </c>
      <c r="C2115" s="14">
        <f t="shared" si="68"/>
        <v>1.9222932700789785E-2</v>
      </c>
      <c r="E2115" s="6">
        <v>826.64001499999995</v>
      </c>
      <c r="F2115" s="14">
        <f t="shared" si="69"/>
        <v>4.8436809460026931E-2</v>
      </c>
    </row>
    <row r="2116" spans="1:6" x14ac:dyDescent="0.25">
      <c r="A2116" s="31">
        <v>39135</v>
      </c>
      <c r="B2116">
        <v>1456.380005</v>
      </c>
      <c r="C2116" s="14">
        <f t="shared" si="68"/>
        <v>2.9352955934884184E-2</v>
      </c>
      <c r="E2116" s="6">
        <v>829.44000200000005</v>
      </c>
      <c r="F2116" s="14">
        <f t="shared" si="69"/>
        <v>6.4927404219750517E-2</v>
      </c>
    </row>
    <row r="2117" spans="1:6" x14ac:dyDescent="0.25">
      <c r="A2117" s="31">
        <v>39134</v>
      </c>
      <c r="B2117">
        <v>1457.630005</v>
      </c>
      <c r="C2117" s="14">
        <f t="shared" si="68"/>
        <v>3.2235463585366553E-2</v>
      </c>
      <c r="E2117" s="6">
        <v>827.330017</v>
      </c>
      <c r="F2117" s="14">
        <f t="shared" si="69"/>
        <v>6.2955300360720834E-2</v>
      </c>
    </row>
    <row r="2118" spans="1:6" x14ac:dyDescent="0.25">
      <c r="A2118" s="31">
        <v>39133</v>
      </c>
      <c r="B2118">
        <v>1459.6800539999999</v>
      </c>
      <c r="C2118" s="14">
        <f t="shared" si="68"/>
        <v>3.3153144819800362E-2</v>
      </c>
      <c r="E2118" s="6">
        <v>826.10998500000005</v>
      </c>
      <c r="F2118" s="14">
        <f t="shared" si="69"/>
        <v>6.3218311216596268E-2</v>
      </c>
    </row>
    <row r="2119" spans="1:6" x14ac:dyDescent="0.25">
      <c r="A2119" s="31">
        <v>39129</v>
      </c>
      <c r="B2119">
        <v>1455.540039</v>
      </c>
      <c r="C2119" s="14">
        <f t="shared" si="68"/>
        <v>3.2510288830966072E-2</v>
      </c>
      <c r="E2119" s="6">
        <v>818.15002400000003</v>
      </c>
      <c r="F2119" s="14">
        <f t="shared" si="69"/>
        <v>5.4493702904440777E-2</v>
      </c>
    </row>
    <row r="2120" spans="1:6" x14ac:dyDescent="0.25">
      <c r="A2120" s="31">
        <v>39128</v>
      </c>
      <c r="B2120">
        <v>1456.8100589999999</v>
      </c>
      <c r="C2120" s="14">
        <f t="shared" ref="C2120:C2183" si="70">B2120/B2149-1</f>
        <v>2.7123322984751841E-2</v>
      </c>
      <c r="E2120" s="6">
        <v>815.42999299999997</v>
      </c>
      <c r="F2120" s="14">
        <f t="shared" ref="F2120:F2183" si="71">E2120/E2149-1</f>
        <v>3.2255181483559436E-2</v>
      </c>
    </row>
    <row r="2121" spans="1:6" x14ac:dyDescent="0.25">
      <c r="A2121" s="31">
        <v>39127</v>
      </c>
      <c r="B2121">
        <v>1455.3000489999999</v>
      </c>
      <c r="C2121" s="14">
        <f t="shared" si="70"/>
        <v>2.7318984650328781E-2</v>
      </c>
      <c r="E2121" s="6">
        <v>813.98999000000003</v>
      </c>
      <c r="F2121" s="14">
        <f t="shared" si="71"/>
        <v>3.3743120029505302E-2</v>
      </c>
    </row>
    <row r="2122" spans="1:6" x14ac:dyDescent="0.25">
      <c r="A2122" s="31">
        <v>39126</v>
      </c>
      <c r="B2122">
        <v>1444.26001</v>
      </c>
      <c r="C2122" s="14">
        <f t="shared" si="70"/>
        <v>1.8303574774818365E-2</v>
      </c>
      <c r="E2122" s="6">
        <v>812.53002900000001</v>
      </c>
      <c r="F2122" s="14">
        <f t="shared" si="71"/>
        <v>3.1574609415883081E-2</v>
      </c>
    </row>
    <row r="2123" spans="1:6" x14ac:dyDescent="0.25">
      <c r="A2123" s="31">
        <v>39125</v>
      </c>
      <c r="B2123">
        <v>1433.369995</v>
      </c>
      <c r="C2123" s="14">
        <f t="shared" si="70"/>
        <v>6.0643175347514511E-3</v>
      </c>
      <c r="E2123" s="6">
        <v>805.78997800000002</v>
      </c>
      <c r="F2123" s="14">
        <f t="shared" si="71"/>
        <v>1.4235724353935275E-2</v>
      </c>
    </row>
    <row r="2124" spans="1:6" x14ac:dyDescent="0.25">
      <c r="A2124" s="31">
        <v>39122</v>
      </c>
      <c r="B2124">
        <v>1438.0600589999999</v>
      </c>
      <c r="C2124" s="14">
        <f t="shared" si="70"/>
        <v>7.863595965463599E-3</v>
      </c>
      <c r="E2124" s="6">
        <v>807.10998500000005</v>
      </c>
      <c r="F2124" s="14">
        <f t="shared" si="71"/>
        <v>1.1758370921449046E-2</v>
      </c>
    </row>
    <row r="2125" spans="1:6" x14ac:dyDescent="0.25">
      <c r="A2125" s="31">
        <v>39121</v>
      </c>
      <c r="B2125">
        <v>1448.3100589999999</v>
      </c>
      <c r="C2125" s="14">
        <f t="shared" si="70"/>
        <v>2.2168137813511679E-2</v>
      </c>
      <c r="E2125" s="6">
        <v>816.39001499999995</v>
      </c>
      <c r="F2125" s="14">
        <f t="shared" si="71"/>
        <v>3.580449980166267E-2</v>
      </c>
    </row>
    <row r="2126" spans="1:6" x14ac:dyDescent="0.25">
      <c r="A2126" s="31">
        <v>39120</v>
      </c>
      <c r="B2126">
        <v>1450.0200199999999</v>
      </c>
      <c r="C2126" s="14">
        <f t="shared" si="70"/>
        <v>2.7828978509250479E-2</v>
      </c>
      <c r="E2126" s="6">
        <v>816.20001200000002</v>
      </c>
      <c r="F2126" s="14">
        <f t="shared" si="71"/>
        <v>4.531134535849568E-2</v>
      </c>
    </row>
    <row r="2127" spans="1:6" x14ac:dyDescent="0.25">
      <c r="A2127" s="31">
        <v>39119</v>
      </c>
      <c r="B2127">
        <v>1448</v>
      </c>
      <c r="C2127" s="14">
        <f t="shared" si="70"/>
        <v>2.0940527373555895E-2</v>
      </c>
      <c r="E2127" s="6">
        <v>810.40997300000004</v>
      </c>
      <c r="F2127" s="14">
        <f t="shared" si="71"/>
        <v>3.5138521084015162E-2</v>
      </c>
    </row>
    <row r="2128" spans="1:6" x14ac:dyDescent="0.25">
      <c r="A2128" s="31">
        <v>39118</v>
      </c>
      <c r="B2128">
        <v>1446.98999</v>
      </c>
      <c r="C2128" s="14">
        <f t="shared" si="70"/>
        <v>1.6480130746858945E-2</v>
      </c>
      <c r="E2128" s="6">
        <v>806.69000200000005</v>
      </c>
      <c r="F2128" s="14">
        <f t="shared" si="71"/>
        <v>2.6898014223988076E-2</v>
      </c>
    </row>
    <row r="2129" spans="1:6" x14ac:dyDescent="0.25">
      <c r="A2129" s="31">
        <v>39115</v>
      </c>
      <c r="B2129">
        <v>1448.3900149999999</v>
      </c>
      <c r="C2129" s="14">
        <f t="shared" si="70"/>
        <v>1.6021861888344091E-2</v>
      </c>
      <c r="E2129" s="6">
        <v>809.419983</v>
      </c>
      <c r="F2129" s="14">
        <f t="shared" si="71"/>
        <v>3.4931604447460129E-2</v>
      </c>
    </row>
    <row r="2130" spans="1:6" x14ac:dyDescent="0.25">
      <c r="A2130" s="31">
        <v>39114</v>
      </c>
      <c r="B2130">
        <v>1445.9399410000001</v>
      </c>
      <c r="C2130" s="14">
        <f t="shared" si="70"/>
        <v>1.649229608138314E-2</v>
      </c>
      <c r="E2130" s="6">
        <v>807.77002000000005</v>
      </c>
      <c r="F2130" s="14">
        <f t="shared" si="71"/>
        <v>3.2927545767945876E-2</v>
      </c>
    </row>
    <row r="2131" spans="1:6" x14ac:dyDescent="0.25">
      <c r="A2131" s="31">
        <v>39113</v>
      </c>
      <c r="B2131">
        <v>1438.23999</v>
      </c>
      <c r="C2131" s="14">
        <f t="shared" si="70"/>
        <v>7.8131191905528308E-3</v>
      </c>
      <c r="E2131" s="6">
        <v>800.34002699999996</v>
      </c>
      <c r="F2131" s="14">
        <f t="shared" si="71"/>
        <v>9.6252157639555858E-3</v>
      </c>
    </row>
    <row r="2132" spans="1:6" x14ac:dyDescent="0.25">
      <c r="A2132" s="31">
        <v>39112</v>
      </c>
      <c r="B2132">
        <v>1428.8199460000001</v>
      </c>
      <c r="C2132" s="14">
        <f t="shared" si="70"/>
        <v>2.3360079855769822E-3</v>
      </c>
      <c r="E2132" s="6">
        <v>797.96997099999999</v>
      </c>
      <c r="F2132" s="14">
        <f t="shared" si="71"/>
        <v>4.7216138310881561E-3</v>
      </c>
    </row>
    <row r="2133" spans="1:6" x14ac:dyDescent="0.25">
      <c r="A2133" s="31">
        <v>39111</v>
      </c>
      <c r="B2133">
        <v>1420.619995</v>
      </c>
      <c r="C2133" s="14">
        <f t="shared" si="70"/>
        <v>5.2434062909920698E-3</v>
      </c>
      <c r="E2133" s="6">
        <v>793.09997599999997</v>
      </c>
      <c r="F2133" s="14">
        <f t="shared" si="71"/>
        <v>5.5150250396196476E-3</v>
      </c>
    </row>
    <row r="2134" spans="1:6" x14ac:dyDescent="0.25">
      <c r="A2134" s="31">
        <v>39108</v>
      </c>
      <c r="B2134">
        <v>1422.1800539999999</v>
      </c>
      <c r="C2134" s="14">
        <f t="shared" si="70"/>
        <v>7.5235870640344427E-3</v>
      </c>
      <c r="E2134" s="6">
        <v>788.14001499999995</v>
      </c>
      <c r="F2134" s="14">
        <f t="shared" si="71"/>
        <v>-3.4240814962405164E-4</v>
      </c>
    </row>
    <row r="2135" spans="1:6" x14ac:dyDescent="0.25">
      <c r="A2135" s="31">
        <v>39107</v>
      </c>
      <c r="B2135">
        <v>1423.900024</v>
      </c>
      <c r="C2135" s="14">
        <f t="shared" si="70"/>
        <v>7.6855465523011368E-3</v>
      </c>
      <c r="E2135" s="6">
        <v>784.19000200000005</v>
      </c>
      <c r="F2135" s="14">
        <f t="shared" si="71"/>
        <v>-1.1197000165963922E-2</v>
      </c>
    </row>
    <row r="2136" spans="1:6" x14ac:dyDescent="0.25">
      <c r="A2136" s="31">
        <v>39106</v>
      </c>
      <c r="B2136">
        <v>1440.130005</v>
      </c>
      <c r="C2136" s="14">
        <f t="shared" si="70"/>
        <v>2.1484735665381116E-2</v>
      </c>
      <c r="E2136" s="6">
        <v>794.03002900000001</v>
      </c>
      <c r="F2136" s="14">
        <f t="shared" si="71"/>
        <v>1.8547882856940756E-3</v>
      </c>
    </row>
    <row r="2137" spans="1:6" x14ac:dyDescent="0.25">
      <c r="A2137" s="31">
        <v>39105</v>
      </c>
      <c r="B2137">
        <v>1427.98999</v>
      </c>
      <c r="C2137" s="14">
        <f t="shared" si="70"/>
        <v>1.4709086560940277E-2</v>
      </c>
      <c r="E2137" s="6">
        <v>785.38000499999998</v>
      </c>
      <c r="F2137" s="14">
        <f t="shared" si="71"/>
        <v>-8.7215201401930065E-3</v>
      </c>
    </row>
    <row r="2138" spans="1:6" x14ac:dyDescent="0.25">
      <c r="A2138" s="31">
        <v>39104</v>
      </c>
      <c r="B2138">
        <v>1422.9499510000001</v>
      </c>
      <c r="C2138" s="14">
        <f t="shared" si="70"/>
        <v>7.1129781508163514E-3</v>
      </c>
      <c r="E2138" s="6">
        <v>777.96002199999998</v>
      </c>
      <c r="F2138" s="14">
        <f t="shared" si="71"/>
        <v>-2.2589617251075222E-2</v>
      </c>
    </row>
    <row r="2139" spans="1:6" x14ac:dyDescent="0.25">
      <c r="A2139" s="31">
        <v>39101</v>
      </c>
      <c r="B2139">
        <v>1430.5</v>
      </c>
      <c r="C2139" s="14">
        <f t="shared" si="70"/>
        <v>1.1125554785790248E-2</v>
      </c>
      <c r="E2139" s="6">
        <v>785.15997300000004</v>
      </c>
      <c r="F2139" s="14">
        <f t="shared" si="71"/>
        <v>-1.5374595898482779E-2</v>
      </c>
    </row>
    <row r="2140" spans="1:6" x14ac:dyDescent="0.25">
      <c r="A2140" s="31">
        <v>39100</v>
      </c>
      <c r="B2140">
        <v>1426.369995</v>
      </c>
      <c r="C2140" s="14">
        <f t="shared" si="70"/>
        <v>1.2241682795793407E-2</v>
      </c>
      <c r="E2140" s="6">
        <v>778.21002199999998</v>
      </c>
      <c r="F2140" s="14">
        <f t="shared" si="71"/>
        <v>-2.216492370667611E-2</v>
      </c>
    </row>
    <row r="2141" spans="1:6" x14ac:dyDescent="0.25">
      <c r="A2141" s="31">
        <v>39099</v>
      </c>
      <c r="B2141">
        <v>1430.619995</v>
      </c>
      <c r="C2141" s="14">
        <f t="shared" si="70"/>
        <v>2.4278508027336887E-2</v>
      </c>
      <c r="E2141" s="6">
        <v>788.77002000000005</v>
      </c>
      <c r="F2141" s="14">
        <f t="shared" si="71"/>
        <v>9.7290438257917611E-3</v>
      </c>
    </row>
    <row r="2142" spans="1:6" x14ac:dyDescent="0.25">
      <c r="A2142" s="31">
        <v>39098</v>
      </c>
      <c r="B2142">
        <v>1431.900024</v>
      </c>
      <c r="C2142" s="14">
        <f t="shared" si="70"/>
        <v>2.2325681220858984E-2</v>
      </c>
      <c r="E2142" s="6">
        <v>791.47997999999995</v>
      </c>
      <c r="F2142" s="14">
        <f t="shared" si="71"/>
        <v>6.8182784232577731E-3</v>
      </c>
    </row>
    <row r="2143" spans="1:6" x14ac:dyDescent="0.25">
      <c r="A2143" s="31">
        <v>39094</v>
      </c>
      <c r="B2143">
        <v>1430.7299800000001</v>
      </c>
      <c r="C2143" s="14">
        <f t="shared" si="70"/>
        <v>2.2329722787459927E-2</v>
      </c>
      <c r="E2143" s="6">
        <v>794.26000999999997</v>
      </c>
      <c r="F2143" s="14">
        <f t="shared" si="71"/>
        <v>1.2880072112530394E-2</v>
      </c>
    </row>
    <row r="2144" spans="1:6" x14ac:dyDescent="0.25">
      <c r="A2144" s="31">
        <v>39093</v>
      </c>
      <c r="B2144">
        <v>1423.8199460000001</v>
      </c>
      <c r="C2144" s="14">
        <f t="shared" si="70"/>
        <v>2.6753761232158668E-2</v>
      </c>
      <c r="E2144" s="6">
        <v>788.45001200000002</v>
      </c>
      <c r="F2144" s="14">
        <f t="shared" si="71"/>
        <v>1.7591188762372756E-2</v>
      </c>
    </row>
    <row r="2145" spans="1:6" x14ac:dyDescent="0.25">
      <c r="A2145" s="31">
        <v>39092</v>
      </c>
      <c r="B2145">
        <v>1414.849976</v>
      </c>
      <c r="C2145" s="14">
        <f t="shared" si="70"/>
        <v>2.3799542626546488E-2</v>
      </c>
      <c r="E2145" s="6">
        <v>778.86999500000002</v>
      </c>
      <c r="F2145" s="14">
        <f t="shared" si="71"/>
        <v>8.7552422988028678E-3</v>
      </c>
    </row>
    <row r="2146" spans="1:6" x14ac:dyDescent="0.25">
      <c r="A2146" s="31">
        <v>39091</v>
      </c>
      <c r="B2146">
        <v>1412.1099850000001</v>
      </c>
      <c r="C2146" s="14">
        <f t="shared" si="70"/>
        <v>7.9660476036520489E-3</v>
      </c>
      <c r="E2146" s="6">
        <v>778.330017</v>
      </c>
      <c r="F2146" s="14">
        <f t="shared" si="71"/>
        <v>-1.7607426022851369E-2</v>
      </c>
    </row>
    <row r="2147" spans="1:6" x14ac:dyDescent="0.25">
      <c r="A2147" s="31">
        <v>39090</v>
      </c>
      <c r="B2147">
        <v>1412.839966</v>
      </c>
      <c r="C2147" s="14">
        <f t="shared" si="70"/>
        <v>4.8005463115579072E-3</v>
      </c>
      <c r="E2147" s="6">
        <v>776.98999000000003</v>
      </c>
      <c r="F2147" s="14">
        <f t="shared" si="71"/>
        <v>-2.007791999357289E-2</v>
      </c>
    </row>
    <row r="2148" spans="1:6" x14ac:dyDescent="0.25">
      <c r="A2148" s="31">
        <v>39087</v>
      </c>
      <c r="B2148">
        <v>1409.709961</v>
      </c>
      <c r="C2148" s="14">
        <f t="shared" si="70"/>
        <v>4.9186288305622661E-3</v>
      </c>
      <c r="E2148" s="6">
        <v>775.86999500000002</v>
      </c>
      <c r="F2148" s="14">
        <f t="shared" si="71"/>
        <v>-2.0576376724438461E-2</v>
      </c>
    </row>
    <row r="2149" spans="1:6" x14ac:dyDescent="0.25">
      <c r="A2149" s="31">
        <v>39086</v>
      </c>
      <c r="B2149">
        <v>1418.339966</v>
      </c>
      <c r="C2149" s="14">
        <f t="shared" si="70"/>
        <v>1.2738283470189238E-2</v>
      </c>
      <c r="E2149" s="6">
        <v>789.95001200000002</v>
      </c>
      <c r="F2149" s="14">
        <f t="shared" si="71"/>
        <v>-8.4741469256666146E-4</v>
      </c>
    </row>
    <row r="2150" spans="1:6" x14ac:dyDescent="0.25">
      <c r="A2150" s="31">
        <v>39085</v>
      </c>
      <c r="B2150">
        <v>1416.599976</v>
      </c>
      <c r="C2150" s="14">
        <f t="shared" si="70"/>
        <v>1.0990597729474194E-2</v>
      </c>
      <c r="E2150" s="6">
        <v>787.419983</v>
      </c>
      <c r="F2150" s="14">
        <f t="shared" si="71"/>
        <v>-1.3316778553636999E-3</v>
      </c>
    </row>
    <row r="2151" spans="1:6" x14ac:dyDescent="0.25">
      <c r="A2151" s="31">
        <v>39080</v>
      </c>
      <c r="B2151">
        <v>1418.3000489999999</v>
      </c>
      <c r="C2151" s="14">
        <f t="shared" si="70"/>
        <v>1.3245155503478045E-2</v>
      </c>
      <c r="E2151" s="6">
        <v>787.65997300000004</v>
      </c>
      <c r="F2151" s="14">
        <f t="shared" si="71"/>
        <v>-3.9077167246284183E-3</v>
      </c>
    </row>
    <row r="2152" spans="1:6" x14ac:dyDescent="0.25">
      <c r="A2152" s="31">
        <v>39079</v>
      </c>
      <c r="B2152">
        <v>1424.7299800000001</v>
      </c>
      <c r="C2152" s="14">
        <f t="shared" si="70"/>
        <v>2.0163711871829193E-2</v>
      </c>
      <c r="E2152" s="6">
        <v>794.47997999999995</v>
      </c>
      <c r="F2152" s="14">
        <f t="shared" si="71"/>
        <v>3.1819257664498224E-3</v>
      </c>
    </row>
    <row r="2153" spans="1:6" x14ac:dyDescent="0.25">
      <c r="A2153" s="31">
        <v>39078</v>
      </c>
      <c r="B2153">
        <v>1426.839966</v>
      </c>
      <c r="C2153" s="14">
        <f t="shared" si="70"/>
        <v>2.4131146337120768E-2</v>
      </c>
      <c r="E2153" s="6">
        <v>797.72997999999995</v>
      </c>
      <c r="F2153" s="14">
        <f t="shared" si="71"/>
        <v>1.6138870955439977E-2</v>
      </c>
    </row>
    <row r="2154" spans="1:6" x14ac:dyDescent="0.25">
      <c r="A2154" s="31">
        <v>39077</v>
      </c>
      <c r="B2154">
        <v>1416.900024</v>
      </c>
      <c r="C2154" s="14">
        <f t="shared" si="70"/>
        <v>2.3461073205900629E-2</v>
      </c>
      <c r="E2154" s="6">
        <v>788.169983</v>
      </c>
      <c r="F2154" s="14">
        <f t="shared" si="71"/>
        <v>2.0403685284886786E-2</v>
      </c>
    </row>
    <row r="2155" spans="1:6" x14ac:dyDescent="0.25">
      <c r="A2155" s="31">
        <v>39073</v>
      </c>
      <c r="B2155">
        <v>1410.76001</v>
      </c>
      <c r="C2155" s="14">
        <f t="shared" si="70"/>
        <v>2.1623568311271102E-2</v>
      </c>
      <c r="E2155" s="6">
        <v>780.82000700000003</v>
      </c>
      <c r="F2155" s="14">
        <f t="shared" si="71"/>
        <v>1.5172570546523101E-2</v>
      </c>
    </row>
    <row r="2156" spans="1:6" x14ac:dyDescent="0.25">
      <c r="A2156" s="31">
        <v>39072</v>
      </c>
      <c r="B2156">
        <v>1418.3000489999999</v>
      </c>
      <c r="C2156" s="14">
        <f t="shared" si="70"/>
        <v>2.8998929339093538E-2</v>
      </c>
      <c r="E2156" s="6">
        <v>782.90002400000003</v>
      </c>
      <c r="F2156" s="14">
        <f t="shared" si="71"/>
        <v>2.7346962253226748E-2</v>
      </c>
    </row>
    <row r="2157" spans="1:6" x14ac:dyDescent="0.25">
      <c r="A2157" s="31">
        <v>39071</v>
      </c>
      <c r="B2157">
        <v>1423.530029</v>
      </c>
      <c r="C2157" s="14">
        <f t="shared" si="70"/>
        <v>2.7285496919492669E-2</v>
      </c>
      <c r="E2157" s="6">
        <v>785.55999799999995</v>
      </c>
      <c r="F2157" s="14">
        <f t="shared" si="71"/>
        <v>2.0419789110289965E-2</v>
      </c>
    </row>
    <row r="2158" spans="1:6" x14ac:dyDescent="0.25">
      <c r="A2158" s="31">
        <v>39070</v>
      </c>
      <c r="B2158">
        <v>1425.5500489999999</v>
      </c>
      <c r="C2158" s="14">
        <f t="shared" si="70"/>
        <v>3.0885774240053898E-2</v>
      </c>
      <c r="E2158" s="6">
        <v>782.09997599999997</v>
      </c>
      <c r="F2158" s="14">
        <f t="shared" si="71"/>
        <v>2.3168749790641874E-2</v>
      </c>
    </row>
    <row r="2159" spans="1:6" x14ac:dyDescent="0.25">
      <c r="A2159" s="31">
        <v>39069</v>
      </c>
      <c r="B2159">
        <v>1422.4799800000001</v>
      </c>
      <c r="C2159" s="14">
        <f t="shared" si="70"/>
        <v>3.0946926395903018E-2</v>
      </c>
      <c r="E2159" s="6">
        <v>782.02002000000005</v>
      </c>
      <c r="F2159" s="14">
        <f t="shared" si="71"/>
        <v>2.4820467812093128E-2</v>
      </c>
    </row>
    <row r="2160" spans="1:6" x14ac:dyDescent="0.25">
      <c r="A2160" s="31">
        <v>39066</v>
      </c>
      <c r="B2160">
        <v>1427.089966</v>
      </c>
      <c r="C2160" s="14">
        <f t="shared" si="70"/>
        <v>4.6023539357067156E-2</v>
      </c>
      <c r="E2160" s="6">
        <v>792.71002199999998</v>
      </c>
      <c r="F2160" s="14">
        <f t="shared" si="71"/>
        <v>5.311339133855153E-2</v>
      </c>
    </row>
    <row r="2161" spans="1:6" x14ac:dyDescent="0.25">
      <c r="A2161" s="31">
        <v>39065</v>
      </c>
      <c r="B2161">
        <v>1425.48999</v>
      </c>
      <c r="C2161" s="14">
        <f t="shared" si="70"/>
        <v>4.2527846362972577E-2</v>
      </c>
      <c r="E2161" s="6">
        <v>794.21997099999999</v>
      </c>
      <c r="F2161" s="14">
        <f t="shared" si="71"/>
        <v>5.8790561902032801E-2</v>
      </c>
    </row>
    <row r="2162" spans="1:6" x14ac:dyDescent="0.25">
      <c r="A2162" s="31">
        <v>39064</v>
      </c>
      <c r="B2162">
        <v>1413.209961</v>
      </c>
      <c r="C2162" s="14">
        <f t="shared" si="70"/>
        <v>3.3191671388344446E-2</v>
      </c>
      <c r="E2162" s="6">
        <v>788.75</v>
      </c>
      <c r="F2162" s="14">
        <f t="shared" si="71"/>
        <v>4.8660473086683087E-2</v>
      </c>
    </row>
    <row r="2163" spans="1:6" x14ac:dyDescent="0.25">
      <c r="A2163" s="31">
        <v>39063</v>
      </c>
      <c r="B2163">
        <v>1411.5600589999999</v>
      </c>
      <c r="C2163" s="14">
        <f t="shared" si="70"/>
        <v>2.4398826828113451E-2</v>
      </c>
      <c r="E2163" s="6">
        <v>788.40997300000004</v>
      </c>
      <c r="F2163" s="14">
        <f t="shared" si="71"/>
        <v>2.8128351729871381E-2</v>
      </c>
    </row>
    <row r="2164" spans="1:6" x14ac:dyDescent="0.25">
      <c r="A2164" s="31">
        <v>39062</v>
      </c>
      <c r="B2164">
        <v>1413.040039</v>
      </c>
      <c r="C2164" s="14">
        <f t="shared" si="70"/>
        <v>2.5480237475101974E-2</v>
      </c>
      <c r="E2164" s="6">
        <v>793.07000700000003</v>
      </c>
      <c r="F2164" s="14">
        <f t="shared" si="71"/>
        <v>2.9479752897601408E-2</v>
      </c>
    </row>
    <row r="2165" spans="1:6" x14ac:dyDescent="0.25">
      <c r="A2165" s="31">
        <v>39059</v>
      </c>
      <c r="B2165">
        <v>1409.839966</v>
      </c>
      <c r="C2165" s="14">
        <f t="shared" si="70"/>
        <v>2.3596207764438049E-2</v>
      </c>
      <c r="E2165" s="6">
        <v>792.55999799999995</v>
      </c>
      <c r="F2165" s="14">
        <f t="shared" si="71"/>
        <v>3.4889755115920629E-2</v>
      </c>
    </row>
    <row r="2166" spans="1:6" x14ac:dyDescent="0.25">
      <c r="A2166" s="31">
        <v>39058</v>
      </c>
      <c r="B2166">
        <v>1407.290039</v>
      </c>
      <c r="C2166" s="14">
        <f t="shared" si="70"/>
        <v>1.310945631411875E-2</v>
      </c>
      <c r="E2166" s="6">
        <v>792.28997800000002</v>
      </c>
      <c r="F2166" s="14">
        <f t="shared" si="71"/>
        <v>2.0939642880099196E-2</v>
      </c>
    </row>
    <row r="2167" spans="1:6" x14ac:dyDescent="0.25">
      <c r="A2167" s="31">
        <v>39057</v>
      </c>
      <c r="B2167">
        <v>1412.900024</v>
      </c>
      <c r="C2167" s="14">
        <f t="shared" si="70"/>
        <v>2.219621597407806E-2</v>
      </c>
      <c r="E2167" s="6">
        <v>795.94000200000005</v>
      </c>
      <c r="F2167" s="14">
        <f t="shared" si="71"/>
        <v>3.7528484780442461E-2</v>
      </c>
    </row>
    <row r="2168" spans="1:6" x14ac:dyDescent="0.25">
      <c r="A2168" s="31">
        <v>39056</v>
      </c>
      <c r="B2168">
        <v>1414.76001</v>
      </c>
      <c r="C2168" s="14">
        <f t="shared" si="70"/>
        <v>2.7138483834749705E-2</v>
      </c>
      <c r="E2168" s="6">
        <v>797.419983</v>
      </c>
      <c r="F2168" s="14">
        <f t="shared" si="71"/>
        <v>4.5892724999343049E-2</v>
      </c>
    </row>
    <row r="2169" spans="1:6" x14ac:dyDescent="0.25">
      <c r="A2169" s="31">
        <v>39055</v>
      </c>
      <c r="B2169">
        <v>1409.119995</v>
      </c>
      <c r="C2169" s="14">
        <f t="shared" si="70"/>
        <v>2.3311189767596829E-2</v>
      </c>
      <c r="E2169" s="6">
        <v>795.84997599999997</v>
      </c>
      <c r="F2169" s="14">
        <f t="shared" si="71"/>
        <v>4.2343298345994818E-2</v>
      </c>
    </row>
    <row r="2170" spans="1:6" x14ac:dyDescent="0.25">
      <c r="A2170" s="31">
        <v>39052</v>
      </c>
      <c r="B2170">
        <v>1396.709961</v>
      </c>
      <c r="C2170" s="14">
        <f t="shared" si="70"/>
        <v>2.0539226576751002E-2</v>
      </c>
      <c r="E2170" s="6">
        <v>781.169983</v>
      </c>
      <c r="F2170" s="14">
        <f t="shared" si="71"/>
        <v>2.4982585484218056E-2</v>
      </c>
    </row>
    <row r="2171" spans="1:6" x14ac:dyDescent="0.25">
      <c r="A2171" s="31">
        <v>39051</v>
      </c>
      <c r="B2171">
        <v>1400.630005</v>
      </c>
      <c r="C2171" s="14">
        <f t="shared" si="70"/>
        <v>2.4631331539051615E-2</v>
      </c>
      <c r="E2171" s="6">
        <v>786.11999500000002</v>
      </c>
      <c r="F2171" s="14">
        <f t="shared" si="71"/>
        <v>2.44073803853182E-2</v>
      </c>
    </row>
    <row r="2172" spans="1:6" x14ac:dyDescent="0.25">
      <c r="A2172" s="31">
        <v>39050</v>
      </c>
      <c r="B2172">
        <v>1399.4799800000001</v>
      </c>
      <c r="C2172" s="14">
        <f t="shared" si="70"/>
        <v>2.4659488791686224E-2</v>
      </c>
      <c r="E2172" s="6">
        <v>784.15997300000004</v>
      </c>
      <c r="F2172" s="14">
        <f t="shared" si="71"/>
        <v>2.7194063855570327E-2</v>
      </c>
    </row>
    <row r="2173" spans="1:6" x14ac:dyDescent="0.25">
      <c r="A2173" s="31">
        <v>39049</v>
      </c>
      <c r="B2173">
        <v>1386.719971</v>
      </c>
      <c r="C2173" s="14">
        <f t="shared" si="70"/>
        <v>1.6619567600631324E-2</v>
      </c>
      <c r="E2173" s="6">
        <v>774.82000700000003</v>
      </c>
      <c r="F2173" s="14">
        <f t="shared" si="71"/>
        <v>1.2955817481542953E-2</v>
      </c>
    </row>
    <row r="2174" spans="1:6" x14ac:dyDescent="0.25">
      <c r="A2174" s="31">
        <v>39048</v>
      </c>
      <c r="B2174">
        <v>1381.959961</v>
      </c>
      <c r="C2174" s="14">
        <f t="shared" si="70"/>
        <v>9.4224514952416794E-3</v>
      </c>
      <c r="E2174" s="6">
        <v>772.10998500000005</v>
      </c>
      <c r="F2174" s="14">
        <f t="shared" si="71"/>
        <v>3.417899189528173E-3</v>
      </c>
    </row>
    <row r="2175" spans="1:6" x14ac:dyDescent="0.25">
      <c r="A2175" s="31">
        <v>39045</v>
      </c>
      <c r="B2175">
        <v>1400.9499510000001</v>
      </c>
      <c r="C2175" s="14">
        <f t="shared" si="70"/>
        <v>2.5871000812345279E-2</v>
      </c>
      <c r="E2175" s="6">
        <v>792.28002900000001</v>
      </c>
      <c r="F2175" s="14">
        <f t="shared" si="71"/>
        <v>3.8851378833759664E-2</v>
      </c>
    </row>
    <row r="2176" spans="1:6" x14ac:dyDescent="0.25">
      <c r="A2176" s="31">
        <v>39043</v>
      </c>
      <c r="B2176">
        <v>1406.089966</v>
      </c>
      <c r="C2176" s="14">
        <f t="shared" si="70"/>
        <v>3.1742778920835546E-2</v>
      </c>
      <c r="E2176" s="6">
        <v>792.90997300000004</v>
      </c>
      <c r="F2176" s="14">
        <f t="shared" si="71"/>
        <v>4.7312663913878339E-2</v>
      </c>
    </row>
    <row r="2177" spans="1:6" x14ac:dyDescent="0.25">
      <c r="A2177" s="31">
        <v>39042</v>
      </c>
      <c r="B2177">
        <v>1402.8100589999999</v>
      </c>
      <c r="C2177" s="14">
        <f t="shared" si="70"/>
        <v>3.9157087239303001E-2</v>
      </c>
      <c r="E2177" s="6">
        <v>792.169983</v>
      </c>
      <c r="F2177" s="14">
        <f t="shared" si="71"/>
        <v>6.8031925554863371E-2</v>
      </c>
    </row>
    <row r="2178" spans="1:6" x14ac:dyDescent="0.25">
      <c r="A2178" s="31">
        <v>39041</v>
      </c>
      <c r="B2178">
        <v>1400.5</v>
      </c>
      <c r="C2178" s="14">
        <f t="shared" si="70"/>
        <v>3.4785916027116226E-2</v>
      </c>
      <c r="E2178" s="6">
        <v>790.61999500000002</v>
      </c>
      <c r="F2178" s="14">
        <f t="shared" si="71"/>
        <v>5.9982825253507066E-2</v>
      </c>
    </row>
    <row r="2179" spans="1:6" x14ac:dyDescent="0.25">
      <c r="A2179" s="31">
        <v>39038</v>
      </c>
      <c r="B2179">
        <v>1401.1999510000001</v>
      </c>
      <c r="C2179" s="14">
        <f t="shared" si="70"/>
        <v>3.7418681035763957E-2</v>
      </c>
      <c r="E2179" s="6">
        <v>788.46997099999999</v>
      </c>
      <c r="F2179" s="14">
        <f t="shared" si="71"/>
        <v>5.8960156314757262E-2</v>
      </c>
    </row>
    <row r="2180" spans="1:6" x14ac:dyDescent="0.25">
      <c r="A2180" s="31">
        <v>39037</v>
      </c>
      <c r="B2180">
        <v>1399.76001</v>
      </c>
      <c r="C2180" s="14">
        <f t="shared" si="70"/>
        <v>3.7174286460277317E-2</v>
      </c>
      <c r="E2180" s="6">
        <v>790.75</v>
      </c>
      <c r="F2180" s="14">
        <f t="shared" si="71"/>
        <v>6.8855519846597213E-2</v>
      </c>
    </row>
    <row r="2181" spans="1:6" x14ac:dyDescent="0.25">
      <c r="A2181" s="31">
        <v>39036</v>
      </c>
      <c r="B2181">
        <v>1396.5699460000001</v>
      </c>
      <c r="C2181" s="14">
        <f t="shared" si="70"/>
        <v>3.2034684625564136E-2</v>
      </c>
      <c r="E2181" s="6">
        <v>791.96002199999998</v>
      </c>
      <c r="F2181" s="14">
        <f t="shared" si="71"/>
        <v>6.5780271144069813E-2</v>
      </c>
    </row>
    <row r="2182" spans="1:6" x14ac:dyDescent="0.25">
      <c r="A2182" s="31">
        <v>39035</v>
      </c>
      <c r="B2182">
        <v>1393.219971</v>
      </c>
      <c r="C2182" s="14">
        <f t="shared" si="70"/>
        <v>3.1861962347234485E-2</v>
      </c>
      <c r="E2182" s="6">
        <v>785.05999799999995</v>
      </c>
      <c r="F2182" s="14">
        <f t="shared" si="71"/>
        <v>7.0322325634572858E-2</v>
      </c>
    </row>
    <row r="2183" spans="1:6" x14ac:dyDescent="0.25">
      <c r="A2183" s="31">
        <v>39034</v>
      </c>
      <c r="B2183">
        <v>1384.420044</v>
      </c>
      <c r="C2183" s="14">
        <f t="shared" si="70"/>
        <v>3.7710578262406091E-2</v>
      </c>
      <c r="E2183" s="6">
        <v>772.40997300000004</v>
      </c>
      <c r="F2183" s="14">
        <f t="shared" si="71"/>
        <v>7.5255792867180427E-2</v>
      </c>
    </row>
    <row r="2184" spans="1:6" x14ac:dyDescent="0.25">
      <c r="A2184" s="31">
        <v>39031</v>
      </c>
      <c r="B2184">
        <v>1380.900024</v>
      </c>
      <c r="C2184" s="14">
        <f t="shared" ref="C2184:C2247" si="72">B2184/B2213-1</f>
        <v>3.7241294362760247E-2</v>
      </c>
      <c r="E2184" s="6">
        <v>769.15002400000003</v>
      </c>
      <c r="F2184" s="14">
        <f t="shared" ref="F2184:F2247" si="73">E2184/E2213-1</f>
        <v>7.0032451051133204E-2</v>
      </c>
    </row>
    <row r="2185" spans="1:6" x14ac:dyDescent="0.25">
      <c r="A2185" s="31">
        <v>39030</v>
      </c>
      <c r="B2185">
        <v>1378.329956</v>
      </c>
      <c r="C2185" s="14">
        <f t="shared" si="72"/>
        <v>3.1799963141968979E-2</v>
      </c>
      <c r="E2185" s="6">
        <v>762.05999799999995</v>
      </c>
      <c r="F2185" s="14">
        <f t="shared" si="73"/>
        <v>5.0262503125611424E-2</v>
      </c>
    </row>
    <row r="2186" spans="1:6" x14ac:dyDescent="0.25">
      <c r="A2186" s="31">
        <v>39029</v>
      </c>
      <c r="B2186">
        <v>1385.719971</v>
      </c>
      <c r="C2186" s="14">
        <f t="shared" si="72"/>
        <v>3.4984439102143439E-2</v>
      </c>
      <c r="E2186" s="6">
        <v>769.84002699999996</v>
      </c>
      <c r="F2186" s="14">
        <f t="shared" si="73"/>
        <v>5.0890069211778188E-2</v>
      </c>
    </row>
    <row r="2187" spans="1:6" x14ac:dyDescent="0.25">
      <c r="A2187" s="31">
        <v>39028</v>
      </c>
      <c r="B2187">
        <v>1382.839966</v>
      </c>
      <c r="C2187" s="14">
        <f t="shared" si="72"/>
        <v>3.4602983096163609E-2</v>
      </c>
      <c r="E2187" s="6">
        <v>764.39001499999995</v>
      </c>
      <c r="F2187" s="14">
        <f t="shared" si="73"/>
        <v>4.347890621199646E-2</v>
      </c>
    </row>
    <row r="2188" spans="1:6" x14ac:dyDescent="0.25">
      <c r="A2188" s="31">
        <v>39027</v>
      </c>
      <c r="B2188">
        <v>1379.780029</v>
      </c>
      <c r="C2188" s="14">
        <f t="shared" si="72"/>
        <v>3.2499011321866611E-2</v>
      </c>
      <c r="E2188" s="6">
        <v>763.080017</v>
      </c>
      <c r="F2188" s="14">
        <f t="shared" si="73"/>
        <v>4.5873867803494894E-2</v>
      </c>
    </row>
    <row r="2189" spans="1:6" x14ac:dyDescent="0.25">
      <c r="A2189" s="31">
        <v>39024</v>
      </c>
      <c r="B2189">
        <v>1364.3000489999999</v>
      </c>
      <c r="C2189" s="14">
        <f t="shared" si="72"/>
        <v>2.8596887854056119E-2</v>
      </c>
      <c r="E2189" s="6">
        <v>752.72997999999995</v>
      </c>
      <c r="F2189" s="14">
        <f t="shared" si="73"/>
        <v>3.5263794094097856E-2</v>
      </c>
    </row>
    <row r="2190" spans="1:6" x14ac:dyDescent="0.25">
      <c r="A2190" s="31">
        <v>39023</v>
      </c>
      <c r="B2190">
        <v>1367.339966</v>
      </c>
      <c r="C2190" s="14">
        <f t="shared" si="72"/>
        <v>3.9976220995671996E-2</v>
      </c>
      <c r="E2190" s="6">
        <v>750.11999500000002</v>
      </c>
      <c r="F2190" s="14">
        <f t="shared" si="73"/>
        <v>4.3819475642406625E-2</v>
      </c>
    </row>
    <row r="2191" spans="1:6" x14ac:dyDescent="0.25">
      <c r="A2191" s="31">
        <v>39022</v>
      </c>
      <c r="B2191">
        <v>1367.8100589999999</v>
      </c>
      <c r="C2191" s="14">
        <f t="shared" si="72"/>
        <v>3.7768509749181112E-2</v>
      </c>
      <c r="E2191" s="6">
        <v>752.15002400000003</v>
      </c>
      <c r="F2191" s="14">
        <f t="shared" si="73"/>
        <v>3.440927870938304E-2</v>
      </c>
    </row>
    <row r="2192" spans="1:6" x14ac:dyDescent="0.25">
      <c r="A2192" s="31">
        <v>39021</v>
      </c>
      <c r="B2192">
        <v>1377.9399410000001</v>
      </c>
      <c r="C2192" s="14">
        <f t="shared" si="72"/>
        <v>3.9813372409844838E-2</v>
      </c>
      <c r="E2192" s="6">
        <v>766.84002699999996</v>
      </c>
      <c r="F2192" s="14">
        <f t="shared" si="73"/>
        <v>4.405844663049896E-2</v>
      </c>
    </row>
    <row r="2193" spans="1:6" x14ac:dyDescent="0.25">
      <c r="A2193" s="31">
        <v>39020</v>
      </c>
      <c r="B2193">
        <v>1377.9300539999999</v>
      </c>
      <c r="C2193" s="14">
        <f t="shared" si="72"/>
        <v>4.5756077770604087E-2</v>
      </c>
      <c r="E2193" s="6">
        <v>770.35998500000005</v>
      </c>
      <c r="F2193" s="14">
        <f t="shared" si="73"/>
        <v>6.2389660072744269E-2</v>
      </c>
    </row>
    <row r="2194" spans="1:6" x14ac:dyDescent="0.25">
      <c r="A2194" s="31">
        <v>39017</v>
      </c>
      <c r="B2194">
        <v>1377.339966</v>
      </c>
      <c r="C2194" s="14">
        <f t="shared" si="72"/>
        <v>4.2507387111976547E-2</v>
      </c>
      <c r="E2194" s="6">
        <v>765.84002699999996</v>
      </c>
      <c r="F2194" s="14">
        <f t="shared" si="73"/>
        <v>5.0765598251095945E-2</v>
      </c>
    </row>
    <row r="2195" spans="1:6" x14ac:dyDescent="0.25">
      <c r="A2195" s="31">
        <v>39016</v>
      </c>
      <c r="B2195">
        <v>1389.079956</v>
      </c>
      <c r="C2195" s="14">
        <f t="shared" si="72"/>
        <v>5.2604398262772634E-2</v>
      </c>
      <c r="E2195" s="6">
        <v>776.03997800000002</v>
      </c>
      <c r="F2195" s="14">
        <f t="shared" si="73"/>
        <v>6.3855392475504313E-2</v>
      </c>
    </row>
    <row r="2196" spans="1:6" x14ac:dyDescent="0.25">
      <c r="A2196" s="31">
        <v>39015</v>
      </c>
      <c r="B2196">
        <v>1382.219971</v>
      </c>
      <c r="C2196" s="14">
        <f t="shared" si="72"/>
        <v>5.0095679146705319E-2</v>
      </c>
      <c r="E2196" s="6">
        <v>767.15002400000003</v>
      </c>
      <c r="F2196" s="14">
        <f t="shared" si="73"/>
        <v>5.4356857208032849E-2</v>
      </c>
    </row>
    <row r="2197" spans="1:6" x14ac:dyDescent="0.25">
      <c r="A2197" s="31">
        <v>39014</v>
      </c>
      <c r="B2197">
        <v>1377.380005</v>
      </c>
      <c r="C2197" s="14">
        <f t="shared" si="72"/>
        <v>4.4997656748028136E-2</v>
      </c>
      <c r="E2197" s="6">
        <v>762.42999299999997</v>
      </c>
      <c r="F2197" s="14">
        <f t="shared" si="73"/>
        <v>4.3424087147818424E-2</v>
      </c>
    </row>
    <row r="2198" spans="1:6" x14ac:dyDescent="0.25">
      <c r="A2198" s="31">
        <v>39013</v>
      </c>
      <c r="B2198">
        <v>1377.0200199999999</v>
      </c>
      <c r="C2198" s="14">
        <f t="shared" si="72"/>
        <v>4.8758583396801169E-2</v>
      </c>
      <c r="E2198" s="6">
        <v>763.52002000000005</v>
      </c>
      <c r="F2198" s="14">
        <f t="shared" si="73"/>
        <v>5.388698249467172E-2</v>
      </c>
    </row>
    <row r="2199" spans="1:6" x14ac:dyDescent="0.25">
      <c r="A2199" s="31">
        <v>39010</v>
      </c>
      <c r="B2199">
        <v>1368.599976</v>
      </c>
      <c r="C2199" s="14">
        <f t="shared" si="72"/>
        <v>5.3141830899755771E-2</v>
      </c>
      <c r="E2199" s="6">
        <v>762.13000499999998</v>
      </c>
      <c r="F2199" s="14">
        <f t="shared" si="73"/>
        <v>7.7108975027540883E-2</v>
      </c>
    </row>
    <row r="2200" spans="1:6" x14ac:dyDescent="0.25">
      <c r="A2200" s="31">
        <v>39009</v>
      </c>
      <c r="B2200">
        <v>1366.959961</v>
      </c>
      <c r="C2200" s="14">
        <f t="shared" si="72"/>
        <v>5.2381913201117847E-2</v>
      </c>
      <c r="E2200" s="6">
        <v>767.39001499999995</v>
      </c>
      <c r="F2200" s="14">
        <f t="shared" si="73"/>
        <v>8.30581743123604E-2</v>
      </c>
    </row>
    <row r="2201" spans="1:6" x14ac:dyDescent="0.25">
      <c r="A2201" s="31">
        <v>39008</v>
      </c>
      <c r="B2201">
        <v>1365.8000489999999</v>
      </c>
      <c r="C2201" s="14">
        <f t="shared" si="72"/>
        <v>5.5470570694879928E-2</v>
      </c>
      <c r="E2201" s="6">
        <v>763.40002400000003</v>
      </c>
      <c r="F2201" s="14">
        <f t="shared" si="73"/>
        <v>8.0583825692430056E-2</v>
      </c>
    </row>
    <row r="2202" spans="1:6" x14ac:dyDescent="0.25">
      <c r="A2202" s="31">
        <v>39007</v>
      </c>
      <c r="B2202">
        <v>1364.0500489999999</v>
      </c>
      <c r="C2202" s="14">
        <f t="shared" si="72"/>
        <v>4.9059448502150049E-2</v>
      </c>
      <c r="E2202" s="6">
        <v>764.90997300000004</v>
      </c>
      <c r="F2202" s="14">
        <f t="shared" si="73"/>
        <v>7.4251441820026631E-2</v>
      </c>
    </row>
    <row r="2203" spans="1:6" x14ac:dyDescent="0.25">
      <c r="A2203" s="31">
        <v>39006</v>
      </c>
      <c r="B2203">
        <v>1369.0600589999999</v>
      </c>
      <c r="C2203" s="14">
        <f t="shared" si="72"/>
        <v>4.2497665334094714E-2</v>
      </c>
      <c r="E2203" s="6">
        <v>769.47997999999995</v>
      </c>
      <c r="F2203" s="14">
        <f t="shared" si="73"/>
        <v>5.768988663125052E-2</v>
      </c>
    </row>
    <row r="2204" spans="1:6" x14ac:dyDescent="0.25">
      <c r="A2204" s="31">
        <v>39003</v>
      </c>
      <c r="B2204">
        <v>1365.619995</v>
      </c>
      <c r="C2204" s="14">
        <f t="shared" si="72"/>
        <v>4.1654895525931268E-2</v>
      </c>
      <c r="E2204" s="6">
        <v>762.65002400000003</v>
      </c>
      <c r="F2204" s="14">
        <f t="shared" si="73"/>
        <v>5.6946097502483806E-2</v>
      </c>
    </row>
    <row r="2205" spans="1:6" x14ac:dyDescent="0.25">
      <c r="A2205" s="31">
        <v>39002</v>
      </c>
      <c r="B2205">
        <v>1362.829956</v>
      </c>
      <c r="C2205" s="14">
        <f t="shared" si="72"/>
        <v>4.525932448037584E-2</v>
      </c>
      <c r="E2205" s="6">
        <v>757.09002699999996</v>
      </c>
      <c r="F2205" s="14">
        <f t="shared" si="73"/>
        <v>5.0740422367601123E-2</v>
      </c>
    </row>
    <row r="2206" spans="1:6" x14ac:dyDescent="0.25">
      <c r="A2206" s="31">
        <v>39001</v>
      </c>
      <c r="B2206">
        <v>1349.9499510000001</v>
      </c>
      <c r="C2206" s="14">
        <f t="shared" si="72"/>
        <v>3.415120323797538E-2</v>
      </c>
      <c r="E2206" s="6">
        <v>741.71002199999998</v>
      </c>
      <c r="F2206" s="14">
        <f t="shared" si="73"/>
        <v>2.9323606680033754E-2</v>
      </c>
    </row>
    <row r="2207" spans="1:6" x14ac:dyDescent="0.25">
      <c r="A2207" s="31">
        <v>39000</v>
      </c>
      <c r="B2207">
        <v>1353.420044</v>
      </c>
      <c r="C2207" s="14">
        <f t="shared" si="72"/>
        <v>3.7675969812767773E-2</v>
      </c>
      <c r="E2207" s="6">
        <v>745.88000499999998</v>
      </c>
      <c r="F2207" s="14">
        <f t="shared" si="73"/>
        <v>4.340774993605101E-2</v>
      </c>
    </row>
    <row r="2208" spans="1:6" x14ac:dyDescent="0.25">
      <c r="A2208" s="31">
        <v>38999</v>
      </c>
      <c r="B2208">
        <v>1350.660034</v>
      </c>
      <c r="C2208" s="14">
        <f t="shared" si="72"/>
        <v>3.7548590323319475E-2</v>
      </c>
      <c r="E2208" s="6">
        <v>744.57000700000003</v>
      </c>
      <c r="F2208" s="14">
        <f t="shared" si="73"/>
        <v>5.3661617083593294E-2</v>
      </c>
    </row>
    <row r="2209" spans="1:6" x14ac:dyDescent="0.25">
      <c r="A2209" s="31">
        <v>38996</v>
      </c>
      <c r="B2209">
        <v>1349.589966</v>
      </c>
      <c r="C2209" s="14">
        <f t="shared" si="72"/>
        <v>4.2082018570746893E-2</v>
      </c>
      <c r="E2209" s="6">
        <v>739.80999799999995</v>
      </c>
      <c r="F2209" s="14">
        <f t="shared" si="73"/>
        <v>5.8020148418570727E-2</v>
      </c>
    </row>
    <row r="2210" spans="1:6" x14ac:dyDescent="0.25">
      <c r="A2210" s="31">
        <v>38995</v>
      </c>
      <c r="B2210">
        <v>1353.219971</v>
      </c>
      <c r="C2210" s="14">
        <f t="shared" si="72"/>
        <v>4.4102826565076692E-2</v>
      </c>
      <c r="E2210" s="6">
        <v>743.080017</v>
      </c>
      <c r="F2210" s="14">
        <f t="shared" si="73"/>
        <v>6.3487588506325965E-2</v>
      </c>
    </row>
    <row r="2211" spans="1:6" x14ac:dyDescent="0.25">
      <c r="A2211" s="31">
        <v>38994</v>
      </c>
      <c r="B2211">
        <v>1350.1999510000001</v>
      </c>
      <c r="C2211" s="14">
        <f t="shared" si="72"/>
        <v>4.4246252053351087E-2</v>
      </c>
      <c r="E2211" s="6">
        <v>733.47997999999995</v>
      </c>
      <c r="F2211" s="14">
        <f t="shared" si="73"/>
        <v>5.0199017573069549E-2</v>
      </c>
    </row>
    <row r="2212" spans="1:6" x14ac:dyDescent="0.25">
      <c r="A2212" s="31">
        <v>38993</v>
      </c>
      <c r="B2212">
        <v>1334.1099850000001</v>
      </c>
      <c r="C2212" s="14">
        <f t="shared" si="72"/>
        <v>2.7170847744280024E-2</v>
      </c>
      <c r="E2212" s="6">
        <v>718.34997599999997</v>
      </c>
      <c r="F2212" s="14">
        <f t="shared" si="73"/>
        <v>1.4962650969782887E-2</v>
      </c>
    </row>
    <row r="2213" spans="1:6" x14ac:dyDescent="0.25">
      <c r="A2213" s="31">
        <v>38992</v>
      </c>
      <c r="B2213">
        <v>1331.3199460000001</v>
      </c>
      <c r="C2213" s="14">
        <f t="shared" si="72"/>
        <v>2.6049637368986467E-2</v>
      </c>
      <c r="E2213" s="6">
        <v>718.80999799999995</v>
      </c>
      <c r="F2213" s="14">
        <f t="shared" si="73"/>
        <v>1.9111594112121821E-2</v>
      </c>
    </row>
    <row r="2214" spans="1:6" x14ac:dyDescent="0.25">
      <c r="A2214" s="31">
        <v>38989</v>
      </c>
      <c r="B2214">
        <v>1335.849976</v>
      </c>
      <c r="C2214" s="14">
        <f t="shared" si="72"/>
        <v>2.57620561603773E-2</v>
      </c>
      <c r="E2214" s="6">
        <v>725.59002699999996</v>
      </c>
      <c r="F2214" s="14">
        <f t="shared" si="73"/>
        <v>1.9545349225519093E-2</v>
      </c>
    </row>
    <row r="2215" spans="1:6" x14ac:dyDescent="0.25">
      <c r="A2215" s="31">
        <v>38988</v>
      </c>
      <c r="B2215">
        <v>1338.880005</v>
      </c>
      <c r="C2215" s="14">
        <f t="shared" si="72"/>
        <v>3.1908026049080052E-2</v>
      </c>
      <c r="E2215" s="6">
        <v>732.55999799999995</v>
      </c>
      <c r="F2215" s="14">
        <f t="shared" si="73"/>
        <v>3.0642347999904063E-2</v>
      </c>
    </row>
    <row r="2216" spans="1:6" x14ac:dyDescent="0.25">
      <c r="A2216" s="31">
        <v>38987</v>
      </c>
      <c r="B2216">
        <v>1336.589966</v>
      </c>
      <c r="C2216" s="14">
        <f t="shared" si="72"/>
        <v>3.1773164342534299E-2</v>
      </c>
      <c r="E2216" s="6">
        <v>732.53997800000002</v>
      </c>
      <c r="F2216" s="14">
        <f t="shared" si="73"/>
        <v>3.5553177832175153E-2</v>
      </c>
    </row>
    <row r="2217" spans="1:6" x14ac:dyDescent="0.25">
      <c r="A2217" s="31">
        <v>38986</v>
      </c>
      <c r="B2217">
        <v>1336.349976</v>
      </c>
      <c r="C2217" s="14">
        <f t="shared" si="72"/>
        <v>3.9491919396415831E-2</v>
      </c>
      <c r="E2217" s="6">
        <v>729.60998500000005</v>
      </c>
      <c r="F2217" s="14">
        <f t="shared" si="73"/>
        <v>4.554113068483856E-2</v>
      </c>
    </row>
    <row r="2218" spans="1:6" x14ac:dyDescent="0.25">
      <c r="A2218" s="31">
        <v>38985</v>
      </c>
      <c r="B2218">
        <v>1326.369995</v>
      </c>
      <c r="C2218" s="14">
        <f t="shared" si="72"/>
        <v>4.5859941010193639E-2</v>
      </c>
      <c r="E2218" s="6">
        <v>727.09002699999996</v>
      </c>
      <c r="F2218" s="14">
        <f t="shared" si="73"/>
        <v>6.6536676295209984E-2</v>
      </c>
    </row>
    <row r="2219" spans="1:6" x14ac:dyDescent="0.25">
      <c r="A2219" s="31">
        <v>38982</v>
      </c>
      <c r="B2219">
        <v>1314.780029</v>
      </c>
      <c r="C2219" s="14">
        <f t="shared" si="72"/>
        <v>3.7924151269590922E-2</v>
      </c>
      <c r="E2219" s="6">
        <v>718.63000499999998</v>
      </c>
      <c r="F2219" s="14">
        <f t="shared" si="73"/>
        <v>5.8302939860191749E-2</v>
      </c>
    </row>
    <row r="2220" spans="1:6" x14ac:dyDescent="0.25">
      <c r="A2220" s="31">
        <v>38981</v>
      </c>
      <c r="B2220">
        <v>1318.030029</v>
      </c>
      <c r="C2220" s="14">
        <f t="shared" si="72"/>
        <v>3.6341881142489152E-2</v>
      </c>
      <c r="E2220" s="6">
        <v>727.13000499999998</v>
      </c>
      <c r="F2220" s="14">
        <f t="shared" si="73"/>
        <v>5.9539224808334179E-2</v>
      </c>
    </row>
    <row r="2221" spans="1:6" x14ac:dyDescent="0.25">
      <c r="A2221" s="31">
        <v>38980</v>
      </c>
      <c r="B2221">
        <v>1325.1800539999999</v>
      </c>
      <c r="C2221" s="14">
        <f t="shared" si="72"/>
        <v>4.6787081079479265E-2</v>
      </c>
      <c r="E2221" s="6">
        <v>734.47997999999995</v>
      </c>
      <c r="F2221" s="14">
        <f t="shared" si="73"/>
        <v>7.84523793281382E-2</v>
      </c>
    </row>
    <row r="2222" spans="1:6" x14ac:dyDescent="0.25">
      <c r="A2222" s="31">
        <v>38979</v>
      </c>
      <c r="B2222">
        <v>1317.6400149999999</v>
      </c>
      <c r="C2222" s="14">
        <f t="shared" si="72"/>
        <v>3.6304177593106779E-2</v>
      </c>
      <c r="E2222" s="6">
        <v>725.11999500000002</v>
      </c>
      <c r="F2222" s="14">
        <f t="shared" si="73"/>
        <v>5.476606337471579E-2</v>
      </c>
    </row>
    <row r="2223" spans="1:6" x14ac:dyDescent="0.25">
      <c r="A2223" s="31">
        <v>38978</v>
      </c>
      <c r="B2223">
        <v>1321.1800539999999</v>
      </c>
      <c r="C2223" s="14">
        <f t="shared" si="72"/>
        <v>3.5594216267913259E-2</v>
      </c>
      <c r="E2223" s="6">
        <v>728.84002699999996</v>
      </c>
      <c r="F2223" s="14">
        <f t="shared" si="73"/>
        <v>4.7108741563544054E-2</v>
      </c>
    </row>
    <row r="2224" spans="1:6" x14ac:dyDescent="0.25">
      <c r="A2224" s="31">
        <v>38975</v>
      </c>
      <c r="B2224">
        <v>1319.660034</v>
      </c>
      <c r="C2224" s="14">
        <f t="shared" si="72"/>
        <v>3.1500163732258724E-2</v>
      </c>
      <c r="E2224" s="6">
        <v>729.46002199999998</v>
      </c>
      <c r="F2224" s="14">
        <f t="shared" si="73"/>
        <v>4.0213346829801377E-2</v>
      </c>
    </row>
    <row r="2225" spans="1:6" x14ac:dyDescent="0.25">
      <c r="A2225" s="31">
        <v>38974</v>
      </c>
      <c r="B2225">
        <v>1316.280029</v>
      </c>
      <c r="C2225" s="14">
        <f t="shared" si="72"/>
        <v>2.8126886076735635E-2</v>
      </c>
      <c r="E2225" s="6">
        <v>727.59997599999997</v>
      </c>
      <c r="F2225" s="14">
        <f t="shared" si="73"/>
        <v>3.296511944571745E-2</v>
      </c>
    </row>
    <row r="2226" spans="1:6" x14ac:dyDescent="0.25">
      <c r="A2226" s="31">
        <v>38973</v>
      </c>
      <c r="B2226">
        <v>1318.0699460000001</v>
      </c>
      <c r="C2226" s="14">
        <f t="shared" si="72"/>
        <v>3.182996134191951E-2</v>
      </c>
      <c r="E2226" s="6">
        <v>730.70001200000002</v>
      </c>
      <c r="F2226" s="14">
        <f t="shared" si="73"/>
        <v>4.8635946810855035E-2</v>
      </c>
    </row>
    <row r="2227" spans="1:6" x14ac:dyDescent="0.25">
      <c r="A2227" s="31">
        <v>38972</v>
      </c>
      <c r="B2227">
        <v>1313</v>
      </c>
      <c r="C2227" s="14">
        <f t="shared" si="72"/>
        <v>3.3109837395876474E-2</v>
      </c>
      <c r="E2227" s="6">
        <v>724.47997999999995</v>
      </c>
      <c r="F2227" s="14">
        <f t="shared" si="73"/>
        <v>5.0138376042447863E-2</v>
      </c>
    </row>
    <row r="2228" spans="1:6" x14ac:dyDescent="0.25">
      <c r="A2228" s="31">
        <v>38971</v>
      </c>
      <c r="B2228">
        <v>1299.540039</v>
      </c>
      <c r="C2228" s="14">
        <f t="shared" si="72"/>
        <v>1.7921768043692055E-2</v>
      </c>
      <c r="E2228" s="6">
        <v>707.57000700000003</v>
      </c>
      <c r="F2228" s="14">
        <f t="shared" si="73"/>
        <v>1.0006293565165914E-2</v>
      </c>
    </row>
    <row r="2229" spans="1:6" x14ac:dyDescent="0.25">
      <c r="A2229" s="31">
        <v>38968</v>
      </c>
      <c r="B2229">
        <v>1298.920044</v>
      </c>
      <c r="C2229" s="14">
        <f t="shared" si="72"/>
        <v>1.5932106072759522E-2</v>
      </c>
      <c r="E2229" s="6">
        <v>708.53997800000002</v>
      </c>
      <c r="F2229" s="14">
        <f t="shared" si="73"/>
        <v>1.2156548501435882E-2</v>
      </c>
    </row>
    <row r="2230" spans="1:6" x14ac:dyDescent="0.25">
      <c r="A2230" s="31">
        <v>38967</v>
      </c>
      <c r="B2230">
        <v>1294.0200199999999</v>
      </c>
      <c r="C2230" s="14">
        <f t="shared" si="72"/>
        <v>2.4398408957822859E-2</v>
      </c>
      <c r="E2230" s="6">
        <v>706.46997099999999</v>
      </c>
      <c r="F2230" s="14">
        <f t="shared" si="73"/>
        <v>3.0305194678921232E-2</v>
      </c>
    </row>
    <row r="2231" spans="1:6" x14ac:dyDescent="0.25">
      <c r="A2231" s="31">
        <v>38966</v>
      </c>
      <c r="B2231">
        <v>1300.26001</v>
      </c>
      <c r="C2231" s="14">
        <f t="shared" si="72"/>
        <v>2.5118247711417574E-2</v>
      </c>
      <c r="E2231" s="6">
        <v>712.03997800000002</v>
      </c>
      <c r="F2231" s="14">
        <f t="shared" si="73"/>
        <v>2.5329347967525173E-2</v>
      </c>
    </row>
    <row r="2232" spans="1:6" x14ac:dyDescent="0.25">
      <c r="A2232" s="31">
        <v>38965</v>
      </c>
      <c r="B2232">
        <v>1313.25</v>
      </c>
      <c r="C2232" s="14">
        <f t="shared" si="72"/>
        <v>3.4967841580890946E-2</v>
      </c>
      <c r="E2232" s="6">
        <v>727.51000999999997</v>
      </c>
      <c r="F2232" s="14">
        <f t="shared" si="73"/>
        <v>4.3114831259707387E-2</v>
      </c>
    </row>
    <row r="2233" spans="1:6" x14ac:dyDescent="0.25">
      <c r="A2233" s="31">
        <v>38961</v>
      </c>
      <c r="B2233">
        <v>1311.01001</v>
      </c>
      <c r="C2233" s="14">
        <f t="shared" si="72"/>
        <v>3.9733188450461698E-2</v>
      </c>
      <c r="E2233" s="6">
        <v>721.55999799999995</v>
      </c>
      <c r="F2233" s="14">
        <f t="shared" si="73"/>
        <v>4.4588551094612461E-2</v>
      </c>
    </row>
    <row r="2234" spans="1:6" x14ac:dyDescent="0.25">
      <c r="A2234" s="31">
        <v>38960</v>
      </c>
      <c r="B2234">
        <v>1303.8199460000001</v>
      </c>
      <c r="C2234" s="14">
        <f t="shared" si="72"/>
        <v>5.1221815061275544E-2</v>
      </c>
      <c r="E2234" s="6">
        <v>720.53002900000001</v>
      </c>
      <c r="F2234" s="14">
        <f t="shared" si="73"/>
        <v>7.2313044104196589E-2</v>
      </c>
    </row>
    <row r="2235" spans="1:6" x14ac:dyDescent="0.25">
      <c r="A2235" s="31">
        <v>38959</v>
      </c>
      <c r="B2235">
        <v>1305.369995</v>
      </c>
      <c r="C2235" s="14">
        <f t="shared" si="72"/>
        <v>4.5023328056233769E-2</v>
      </c>
      <c r="E2235" s="6">
        <v>720.580017</v>
      </c>
      <c r="F2235" s="14">
        <f t="shared" si="73"/>
        <v>5.4080590996633759E-2</v>
      </c>
    </row>
    <row r="2236" spans="1:6" x14ac:dyDescent="0.25">
      <c r="A2236" s="31">
        <v>38958</v>
      </c>
      <c r="B2236">
        <v>1304.280029</v>
      </c>
      <c r="C2236" s="14">
        <f t="shared" si="72"/>
        <v>3.5298948188506429E-2</v>
      </c>
      <c r="E2236" s="6">
        <v>714.84997599999997</v>
      </c>
      <c r="F2236" s="14">
        <f t="shared" si="73"/>
        <v>1.7811812682007488E-2</v>
      </c>
    </row>
    <row r="2237" spans="1:6" x14ac:dyDescent="0.25">
      <c r="A2237" s="31">
        <v>38957</v>
      </c>
      <c r="B2237">
        <v>1301.780029</v>
      </c>
      <c r="C2237" s="14">
        <f t="shared" si="72"/>
        <v>5.2487787451544143E-2</v>
      </c>
      <c r="E2237" s="6">
        <v>706.65002400000003</v>
      </c>
      <c r="F2237" s="14">
        <f t="shared" si="73"/>
        <v>3.669093429029413E-2</v>
      </c>
    </row>
    <row r="2238" spans="1:6" x14ac:dyDescent="0.25">
      <c r="A2238" s="31">
        <v>38954</v>
      </c>
      <c r="B2238">
        <v>1295.089966</v>
      </c>
      <c r="C2238" s="14">
        <f t="shared" si="72"/>
        <v>4.9089078478473436E-2</v>
      </c>
      <c r="E2238" s="6">
        <v>699.23999000000003</v>
      </c>
      <c r="F2238" s="14">
        <f t="shared" si="73"/>
        <v>3.1799182423234207E-2</v>
      </c>
    </row>
    <row r="2239" spans="1:6" x14ac:dyDescent="0.25">
      <c r="A2239" s="31">
        <v>38953</v>
      </c>
      <c r="B2239">
        <v>1296.0600589999999</v>
      </c>
      <c r="C2239" s="14">
        <f t="shared" si="72"/>
        <v>4.8422674626040108E-2</v>
      </c>
      <c r="E2239" s="6">
        <v>698.71997099999999</v>
      </c>
      <c r="F2239" s="14">
        <f t="shared" si="73"/>
        <v>2.5659064729890435E-2</v>
      </c>
    </row>
    <row r="2240" spans="1:6" x14ac:dyDescent="0.25">
      <c r="A2240" s="31">
        <v>38952</v>
      </c>
      <c r="B2240">
        <v>1292.98999</v>
      </c>
      <c r="C2240" s="14">
        <f t="shared" si="72"/>
        <v>4.0820072621484682E-2</v>
      </c>
      <c r="E2240" s="6">
        <v>698.419983</v>
      </c>
      <c r="F2240" s="14">
        <f t="shared" si="73"/>
        <v>1.6194045244756872E-2</v>
      </c>
    </row>
    <row r="2241" spans="1:6" x14ac:dyDescent="0.25">
      <c r="A2241" s="31">
        <v>38951</v>
      </c>
      <c r="B2241">
        <v>1298.8199460000001</v>
      </c>
      <c r="C2241" s="14">
        <f t="shared" si="72"/>
        <v>3.1956118518152721E-2</v>
      </c>
      <c r="E2241" s="6">
        <v>707.76000999999997</v>
      </c>
      <c r="F2241" s="14">
        <f t="shared" si="73"/>
        <v>9.3986153996554744E-3</v>
      </c>
    </row>
    <row r="2242" spans="1:6" x14ac:dyDescent="0.25">
      <c r="A2242" s="31">
        <v>38950</v>
      </c>
      <c r="B2242">
        <v>1297.5200199999999</v>
      </c>
      <c r="C2242" s="14">
        <f t="shared" si="72"/>
        <v>1.9718149474014179E-2</v>
      </c>
      <c r="E2242" s="6">
        <v>705.330017</v>
      </c>
      <c r="F2242" s="14">
        <f t="shared" si="73"/>
        <v>-1.2682145340455198E-2</v>
      </c>
    </row>
    <row r="2243" spans="1:6" x14ac:dyDescent="0.25">
      <c r="A2243" s="31">
        <v>38947</v>
      </c>
      <c r="B2243">
        <v>1302.3000489999999</v>
      </c>
      <c r="C2243" s="14">
        <f t="shared" si="72"/>
        <v>2.7585402447570129E-2</v>
      </c>
      <c r="E2243" s="6">
        <v>711.67999299999997</v>
      </c>
      <c r="F2243" s="14">
        <f t="shared" si="73"/>
        <v>3.6666891432084459E-3</v>
      </c>
    </row>
    <row r="2244" spans="1:6" x14ac:dyDescent="0.25">
      <c r="A2244" s="31">
        <v>38946</v>
      </c>
      <c r="B2244">
        <v>1297.4799800000001</v>
      </c>
      <c r="C2244" s="14">
        <f t="shared" si="72"/>
        <v>2.5286848077991753E-2</v>
      </c>
      <c r="E2244" s="6">
        <v>710.78002900000001</v>
      </c>
      <c r="F2244" s="14">
        <f t="shared" si="73"/>
        <v>2.0866220570132654E-3</v>
      </c>
    </row>
    <row r="2245" spans="1:6" x14ac:dyDescent="0.25">
      <c r="A2245" s="31">
        <v>38945</v>
      </c>
      <c r="B2245">
        <v>1295.4300539999999</v>
      </c>
      <c r="C2245" s="14">
        <f t="shared" si="72"/>
        <v>1.6757266998398634E-2</v>
      </c>
      <c r="E2245" s="6">
        <v>707.39001499999995</v>
      </c>
      <c r="F2245" s="14">
        <f t="shared" si="73"/>
        <v>-1.8386433897928933E-2</v>
      </c>
    </row>
    <row r="2246" spans="1:6" x14ac:dyDescent="0.25">
      <c r="A2246" s="31">
        <v>38944</v>
      </c>
      <c r="B2246">
        <v>1285.579956</v>
      </c>
      <c r="C2246" s="14">
        <f t="shared" si="72"/>
        <v>1.1542848516058024E-2</v>
      </c>
      <c r="E2246" s="6">
        <v>697.830017</v>
      </c>
      <c r="F2246" s="14">
        <f t="shared" si="73"/>
        <v>-3.058965025234639E-2</v>
      </c>
    </row>
    <row r="2247" spans="1:6" x14ac:dyDescent="0.25">
      <c r="A2247" s="31">
        <v>38943</v>
      </c>
      <c r="B2247">
        <v>1268.209961</v>
      </c>
      <c r="C2247" s="14">
        <f t="shared" si="72"/>
        <v>-9.3579707325633921E-3</v>
      </c>
      <c r="E2247" s="6">
        <v>681.72997999999995</v>
      </c>
      <c r="F2247" s="14">
        <f t="shared" si="73"/>
        <v>-6.7145605919194495E-2</v>
      </c>
    </row>
    <row r="2248" spans="1:6" x14ac:dyDescent="0.25">
      <c r="A2248" s="31">
        <v>38940</v>
      </c>
      <c r="B2248">
        <v>1266.73999</v>
      </c>
      <c r="C2248" s="14">
        <f t="shared" ref="C2248:C2311" si="74">B2248/B2277-1</f>
        <v>-2.7239498767702708E-3</v>
      </c>
      <c r="E2248" s="6">
        <v>679.03997800000002</v>
      </c>
      <c r="F2248" s="14">
        <f t="shared" ref="F2248:F2311" si="75">E2248/E2277-1</f>
        <v>-6.2966600066833411E-2</v>
      </c>
    </row>
    <row r="2249" spans="1:6" x14ac:dyDescent="0.25">
      <c r="A2249" s="31">
        <v>38939</v>
      </c>
      <c r="B2249">
        <v>1271.8100589999999</v>
      </c>
      <c r="C2249" s="14">
        <f t="shared" si="74"/>
        <v>-8.3271347754576563E-4</v>
      </c>
      <c r="E2249" s="6">
        <v>686.27002000000005</v>
      </c>
      <c r="F2249" s="14">
        <f t="shared" si="75"/>
        <v>-3.92680965465384E-2</v>
      </c>
    </row>
    <row r="2250" spans="1:6" x14ac:dyDescent="0.25">
      <c r="A2250" s="31">
        <v>38938</v>
      </c>
      <c r="B2250">
        <v>1265.9499510000001</v>
      </c>
      <c r="C2250" s="14">
        <f t="shared" si="74"/>
        <v>1.6011196629213575E-2</v>
      </c>
      <c r="E2250" s="6">
        <v>681.04998799999998</v>
      </c>
      <c r="F2250" s="14">
        <f t="shared" si="75"/>
        <v>-1.0159278855159881E-2</v>
      </c>
    </row>
    <row r="2251" spans="1:6" x14ac:dyDescent="0.25">
      <c r="A2251" s="31">
        <v>38937</v>
      </c>
      <c r="B2251">
        <v>1271.4799800000001</v>
      </c>
      <c r="C2251" s="14">
        <f t="shared" si="74"/>
        <v>2.6049088344419991E-2</v>
      </c>
      <c r="E2251" s="6">
        <v>687.46997099999999</v>
      </c>
      <c r="F2251" s="14">
        <f t="shared" si="75"/>
        <v>7.7149241339413699E-4</v>
      </c>
    </row>
    <row r="2252" spans="1:6" x14ac:dyDescent="0.25">
      <c r="A2252" s="31">
        <v>38936</v>
      </c>
      <c r="B2252">
        <v>1275.7700199999999</v>
      </c>
      <c r="C2252" s="14">
        <f t="shared" si="74"/>
        <v>2.0158936644881331E-2</v>
      </c>
      <c r="E2252" s="6">
        <v>696.04998799999998</v>
      </c>
      <c r="F2252" s="14">
        <f t="shared" si="75"/>
        <v>-3.7072411319010179E-3</v>
      </c>
    </row>
    <row r="2253" spans="1:6" x14ac:dyDescent="0.25">
      <c r="A2253" s="31">
        <v>38933</v>
      </c>
      <c r="B2253">
        <v>1279.3599850000001</v>
      </c>
      <c r="C2253" s="14">
        <f t="shared" si="74"/>
        <v>2.8011237444756976E-2</v>
      </c>
      <c r="E2253" s="6">
        <v>701.26000999999997</v>
      </c>
      <c r="F2253" s="14">
        <f t="shared" si="75"/>
        <v>1.611266519591692E-2</v>
      </c>
    </row>
    <row r="2254" spans="1:6" x14ac:dyDescent="0.25">
      <c r="A2254" s="31">
        <v>38932</v>
      </c>
      <c r="B2254">
        <v>1280.2700199999999</v>
      </c>
      <c r="C2254" s="14">
        <f t="shared" si="74"/>
        <v>2.7834011454733742E-2</v>
      </c>
      <c r="E2254" s="6">
        <v>704.38000499999998</v>
      </c>
      <c r="F2254" s="14">
        <f t="shared" si="75"/>
        <v>2.3748659267586847E-2</v>
      </c>
    </row>
    <row r="2255" spans="1:6" x14ac:dyDescent="0.25">
      <c r="A2255" s="31">
        <v>38931</v>
      </c>
      <c r="B2255">
        <v>1277.410034</v>
      </c>
      <c r="C2255" s="14">
        <f t="shared" si="74"/>
        <v>2.0132633753792595E-2</v>
      </c>
      <c r="E2255" s="6">
        <v>696.80999799999995</v>
      </c>
      <c r="F2255" s="14">
        <f t="shared" si="75"/>
        <v>8.8899404218063527E-3</v>
      </c>
    </row>
    <row r="2256" spans="1:6" x14ac:dyDescent="0.25">
      <c r="A2256" s="31">
        <v>38930</v>
      </c>
      <c r="B2256">
        <v>1270.920044</v>
      </c>
      <c r="C2256" s="14">
        <f t="shared" si="74"/>
        <v>2.4836345776361624E-2</v>
      </c>
      <c r="E2256" s="6">
        <v>689.89001499999995</v>
      </c>
      <c r="F2256" s="14">
        <f t="shared" si="75"/>
        <v>1.8287845018450044E-2</v>
      </c>
    </row>
    <row r="2257" spans="1:6" x14ac:dyDescent="0.25">
      <c r="A2257" s="31">
        <v>38929</v>
      </c>
      <c r="B2257">
        <v>1276.660034</v>
      </c>
      <c r="C2257" s="14">
        <f t="shared" si="74"/>
        <v>2.9456612494429546E-2</v>
      </c>
      <c r="E2257" s="6">
        <v>700.55999799999995</v>
      </c>
      <c r="F2257" s="14">
        <f t="shared" si="75"/>
        <v>2.9085122082890935E-2</v>
      </c>
    </row>
    <row r="2258" spans="1:6" x14ac:dyDescent="0.25">
      <c r="A2258" s="31">
        <v>38926</v>
      </c>
      <c r="B2258">
        <v>1278.5500489999999</v>
      </c>
      <c r="C2258" s="14">
        <f t="shared" si="74"/>
        <v>2.1581419018428916E-2</v>
      </c>
      <c r="E2258" s="6">
        <v>700.03002900000001</v>
      </c>
      <c r="F2258" s="14">
        <f t="shared" si="75"/>
        <v>1.0042307313408161E-2</v>
      </c>
    </row>
    <row r="2259" spans="1:6" x14ac:dyDescent="0.25">
      <c r="A2259" s="31">
        <v>38925</v>
      </c>
      <c r="B2259">
        <v>1263.1999510000001</v>
      </c>
      <c r="C2259" s="14">
        <f t="shared" si="74"/>
        <v>5.6043153813634117E-3</v>
      </c>
      <c r="E2259" s="6">
        <v>685.69000200000005</v>
      </c>
      <c r="F2259" s="14">
        <f t="shared" si="75"/>
        <v>-2.190997255961713E-2</v>
      </c>
    </row>
    <row r="2260" spans="1:6" x14ac:dyDescent="0.25">
      <c r="A2260" s="31">
        <v>38924</v>
      </c>
      <c r="B2260">
        <v>1268.400024</v>
      </c>
      <c r="C2260" s="14">
        <f t="shared" si="74"/>
        <v>3.118596450826594E-2</v>
      </c>
      <c r="E2260" s="6">
        <v>694.45001200000002</v>
      </c>
      <c r="F2260" s="14">
        <f t="shared" si="75"/>
        <v>2.5639108992518089E-2</v>
      </c>
    </row>
    <row r="2261" spans="1:6" x14ac:dyDescent="0.25">
      <c r="A2261" s="31">
        <v>38923</v>
      </c>
      <c r="B2261">
        <v>1268.880005</v>
      </c>
      <c r="C2261" s="14">
        <f t="shared" si="74"/>
        <v>3.6929341727750531E-2</v>
      </c>
      <c r="E2261" s="6">
        <v>697.44000200000005</v>
      </c>
      <c r="F2261" s="14">
        <f t="shared" si="75"/>
        <v>3.6746390869374146E-2</v>
      </c>
    </row>
    <row r="2262" spans="1:6" x14ac:dyDescent="0.25">
      <c r="A2262" s="31">
        <v>38922</v>
      </c>
      <c r="B2262">
        <v>1260.910034</v>
      </c>
      <c r="C2262" s="14">
        <f t="shared" si="74"/>
        <v>1.8966652216699353E-2</v>
      </c>
      <c r="E2262" s="6">
        <v>690.76000999999997</v>
      </c>
      <c r="F2262" s="14">
        <f t="shared" si="75"/>
        <v>1.1080384633614493E-2</v>
      </c>
    </row>
    <row r="2263" spans="1:6" x14ac:dyDescent="0.25">
      <c r="A2263" s="31">
        <v>38919</v>
      </c>
      <c r="B2263">
        <v>1240.290039</v>
      </c>
      <c r="C2263" s="14">
        <f t="shared" si="74"/>
        <v>-9.5903613591569181E-3</v>
      </c>
      <c r="E2263" s="6">
        <v>671.94000200000005</v>
      </c>
      <c r="F2263" s="14">
        <f t="shared" si="75"/>
        <v>-4.1988069932817451E-2</v>
      </c>
    </row>
    <row r="2264" spans="1:6" x14ac:dyDescent="0.25">
      <c r="A2264" s="31">
        <v>38918</v>
      </c>
      <c r="B2264">
        <v>1249.130005</v>
      </c>
      <c r="C2264" s="14">
        <f t="shared" si="74"/>
        <v>-6.9956584406400957E-3</v>
      </c>
      <c r="E2264" s="6">
        <v>683.60998500000005</v>
      </c>
      <c r="F2264" s="14">
        <f t="shared" si="75"/>
        <v>-3.244029702805451E-2</v>
      </c>
    </row>
    <row r="2265" spans="1:6" x14ac:dyDescent="0.25">
      <c r="A2265" s="31">
        <v>38917</v>
      </c>
      <c r="B2265">
        <v>1259.8100589999999</v>
      </c>
      <c r="C2265" s="14">
        <f t="shared" si="74"/>
        <v>2.9136925765802513E-3</v>
      </c>
      <c r="E2265" s="6">
        <v>702.34002699999996</v>
      </c>
      <c r="F2265" s="14">
        <f t="shared" si="75"/>
        <v>-6.2820139475107117E-3</v>
      </c>
    </row>
    <row r="2266" spans="1:6" x14ac:dyDescent="0.25">
      <c r="A2266" s="31">
        <v>38916</v>
      </c>
      <c r="B2266">
        <v>1236.8599850000001</v>
      </c>
      <c r="C2266" s="14">
        <f t="shared" si="74"/>
        <v>-2.1355375647845065E-2</v>
      </c>
      <c r="E2266" s="6">
        <v>681.64001499999995</v>
      </c>
      <c r="F2266" s="14">
        <f t="shared" si="75"/>
        <v>-4.1240022072577265E-2</v>
      </c>
    </row>
    <row r="2267" spans="1:6" x14ac:dyDescent="0.25">
      <c r="A2267" s="31">
        <v>38915</v>
      </c>
      <c r="B2267">
        <v>1234.48999</v>
      </c>
      <c r="C2267" s="14">
        <f t="shared" si="74"/>
        <v>-2.4342283627192929E-2</v>
      </c>
      <c r="E2267" s="6">
        <v>677.69000200000005</v>
      </c>
      <c r="F2267" s="14">
        <f t="shared" si="75"/>
        <v>-5.0747957562073065E-2</v>
      </c>
    </row>
    <row r="2268" spans="1:6" x14ac:dyDescent="0.25">
      <c r="A2268" s="31">
        <v>38912</v>
      </c>
      <c r="B2268">
        <v>1236.1999510000001</v>
      </c>
      <c r="C2268" s="14">
        <f t="shared" si="74"/>
        <v>-4.0381317764867863E-2</v>
      </c>
      <c r="E2268" s="6">
        <v>681.23999000000003</v>
      </c>
      <c r="F2268" s="14">
        <f t="shared" si="75"/>
        <v>-7.6222145345900327E-2</v>
      </c>
    </row>
    <row r="2269" spans="1:6" x14ac:dyDescent="0.25">
      <c r="A2269" s="31">
        <v>38911</v>
      </c>
      <c r="B2269">
        <v>1242.280029</v>
      </c>
      <c r="C2269" s="14">
        <f t="shared" si="74"/>
        <v>-3.377894962112693E-2</v>
      </c>
      <c r="E2269" s="6">
        <v>687.28997800000002</v>
      </c>
      <c r="F2269" s="14">
        <f t="shared" si="75"/>
        <v>-6.6816051595383508E-2</v>
      </c>
    </row>
    <row r="2270" spans="1:6" x14ac:dyDescent="0.25">
      <c r="A2270" s="31">
        <v>38910</v>
      </c>
      <c r="B2270">
        <v>1258.599976</v>
      </c>
      <c r="C2270" s="14">
        <f t="shared" si="74"/>
        <v>-9.0465953653554587E-3</v>
      </c>
      <c r="E2270" s="6">
        <v>701.169983</v>
      </c>
      <c r="F2270" s="14">
        <f t="shared" si="75"/>
        <v>-2.751699244785788E-2</v>
      </c>
    </row>
    <row r="2271" spans="1:6" x14ac:dyDescent="0.25">
      <c r="A2271" s="31">
        <v>38909</v>
      </c>
      <c r="B2271">
        <v>1272.4300539999999</v>
      </c>
      <c r="C2271" s="14">
        <f t="shared" si="74"/>
        <v>9.9693294148177625E-3</v>
      </c>
      <c r="E2271" s="6">
        <v>714.39001499999995</v>
      </c>
      <c r="F2271" s="14">
        <f t="shared" si="75"/>
        <v>4.7114608230929278E-3</v>
      </c>
    </row>
    <row r="2272" spans="1:6" x14ac:dyDescent="0.25">
      <c r="A2272" s="31">
        <v>38908</v>
      </c>
      <c r="B2272">
        <v>1267.339966</v>
      </c>
      <c r="C2272" s="14">
        <f t="shared" si="74"/>
        <v>-1.0014426055734882E-2</v>
      </c>
      <c r="E2272" s="6">
        <v>709.080017</v>
      </c>
      <c r="F2272" s="14">
        <f t="shared" si="75"/>
        <v>-2.8058352870536929E-2</v>
      </c>
    </row>
    <row r="2273" spans="1:6" x14ac:dyDescent="0.25">
      <c r="A2273" s="31">
        <v>38905</v>
      </c>
      <c r="B2273">
        <v>1265.4799800000001</v>
      </c>
      <c r="C2273" s="14">
        <f t="shared" si="74"/>
        <v>-5.8136077013793974E-3</v>
      </c>
      <c r="E2273" s="6">
        <v>709.29998799999998</v>
      </c>
      <c r="F2273" s="14">
        <f t="shared" si="75"/>
        <v>-2.2437262078015552E-2</v>
      </c>
    </row>
    <row r="2274" spans="1:6" x14ac:dyDescent="0.25">
      <c r="A2274" s="31">
        <v>38904</v>
      </c>
      <c r="B2274">
        <v>1274.079956</v>
      </c>
      <c r="C2274" s="14">
        <f t="shared" si="74"/>
        <v>1.2323518489611107E-2</v>
      </c>
      <c r="E2274" s="6">
        <v>720.64001499999995</v>
      </c>
      <c r="F2274" s="14">
        <f t="shared" si="75"/>
        <v>1.3173611619395897E-2</v>
      </c>
    </row>
    <row r="2275" spans="1:6" x14ac:dyDescent="0.25">
      <c r="A2275" s="31">
        <v>38903</v>
      </c>
      <c r="B2275">
        <v>1270.910034</v>
      </c>
      <c r="C2275" s="14">
        <f t="shared" si="74"/>
        <v>1.1404031977094498E-2</v>
      </c>
      <c r="E2275" s="6">
        <v>719.84997599999997</v>
      </c>
      <c r="F2275" s="14">
        <f t="shared" si="75"/>
        <v>1.2034470138422071E-2</v>
      </c>
    </row>
    <row r="2276" spans="1:6" x14ac:dyDescent="0.25">
      <c r="A2276" s="31">
        <v>38901</v>
      </c>
      <c r="B2276">
        <v>1280.1899410000001</v>
      </c>
      <c r="C2276" s="14">
        <f t="shared" si="74"/>
        <v>1.4357361933408974E-2</v>
      </c>
      <c r="E2276" s="6">
        <v>730.79998799999998</v>
      </c>
      <c r="F2276" s="14">
        <f t="shared" si="75"/>
        <v>2.1740633344984328E-2</v>
      </c>
    </row>
    <row r="2277" spans="1:6" x14ac:dyDescent="0.25">
      <c r="A2277" s="31">
        <v>38898</v>
      </c>
      <c r="B2277">
        <v>1270.1999510000001</v>
      </c>
      <c r="C2277" s="14">
        <f t="shared" si="74"/>
        <v>2.501852306138197E-3</v>
      </c>
      <c r="E2277" s="6">
        <v>724.669983</v>
      </c>
      <c r="F2277" s="14">
        <f t="shared" si="75"/>
        <v>2.9479406882035875E-3</v>
      </c>
    </row>
    <row r="2278" spans="1:6" x14ac:dyDescent="0.25">
      <c r="A2278" s="31">
        <v>38897</v>
      </c>
      <c r="B2278">
        <v>1272.869995</v>
      </c>
      <c r="C2278" s="14">
        <f t="shared" si="74"/>
        <v>8.7651353871478488E-3</v>
      </c>
      <c r="E2278" s="6">
        <v>714.32000700000003</v>
      </c>
      <c r="F2278" s="14">
        <f t="shared" si="75"/>
        <v>-5.7761133624329997E-3</v>
      </c>
    </row>
    <row r="2279" spans="1:6" x14ac:dyDescent="0.25">
      <c r="A2279" s="31">
        <v>38896</v>
      </c>
      <c r="B2279">
        <v>1246</v>
      </c>
      <c r="C2279" s="14">
        <f t="shared" si="74"/>
        <v>-1.9144740721877995E-2</v>
      </c>
      <c r="E2279" s="6">
        <v>688.03997800000002</v>
      </c>
      <c r="F2279" s="14">
        <f t="shared" si="75"/>
        <v>-5.2090651305607971E-2</v>
      </c>
    </row>
    <row r="2280" spans="1:6" x14ac:dyDescent="0.25">
      <c r="A2280" s="31">
        <v>38895</v>
      </c>
      <c r="B2280">
        <v>1239.1999510000001</v>
      </c>
      <c r="C2280" s="14">
        <f t="shared" si="74"/>
        <v>-4.0926263699426979E-2</v>
      </c>
      <c r="E2280" s="6">
        <v>686.94000200000005</v>
      </c>
      <c r="F2280" s="14">
        <f t="shared" si="75"/>
        <v>-6.851800207062253E-2</v>
      </c>
    </row>
    <row r="2281" spans="1:6" x14ac:dyDescent="0.25">
      <c r="A2281" s="31">
        <v>38894</v>
      </c>
      <c r="B2281">
        <v>1250.5600589999999</v>
      </c>
      <c r="C2281" s="14">
        <f t="shared" si="74"/>
        <v>-3.39435619930476E-2</v>
      </c>
      <c r="E2281" s="6">
        <v>698.64001499999995</v>
      </c>
      <c r="F2281" s="14">
        <f t="shared" si="75"/>
        <v>-5.2871318267624035E-2</v>
      </c>
    </row>
    <row r="2282" spans="1:6" x14ac:dyDescent="0.25">
      <c r="A2282" s="31">
        <v>38891</v>
      </c>
      <c r="B2282">
        <v>1244.5</v>
      </c>
      <c r="C2282" s="14">
        <f t="shared" si="74"/>
        <v>-3.6197755926069219E-2</v>
      </c>
      <c r="E2282" s="6">
        <v>690.14001499999995</v>
      </c>
      <c r="F2282" s="14">
        <f t="shared" si="75"/>
        <v>-7.0393328812715761E-2</v>
      </c>
    </row>
    <row r="2283" spans="1:6" x14ac:dyDescent="0.25">
      <c r="A2283" s="31">
        <v>38890</v>
      </c>
      <c r="B2283">
        <v>1245.599976</v>
      </c>
      <c r="C2283" s="14">
        <f t="shared" si="74"/>
        <v>-4.6189709911520382E-2</v>
      </c>
      <c r="E2283" s="6">
        <v>688.03997800000002</v>
      </c>
      <c r="F2283" s="14">
        <f t="shared" si="75"/>
        <v>-9.1660390059212005E-2</v>
      </c>
    </row>
    <row r="2284" spans="1:6" x14ac:dyDescent="0.25">
      <c r="A2284" s="31">
        <v>38889</v>
      </c>
      <c r="B2284">
        <v>1252.1999510000001</v>
      </c>
      <c r="C2284" s="14">
        <f t="shared" si="74"/>
        <v>-5.3407435674323156E-2</v>
      </c>
      <c r="E2284" s="6">
        <v>690.669983</v>
      </c>
      <c r="F2284" s="14">
        <f t="shared" si="75"/>
        <v>-0.1098925416658697</v>
      </c>
    </row>
    <row r="2285" spans="1:6" x14ac:dyDescent="0.25">
      <c r="A2285" s="31">
        <v>38888</v>
      </c>
      <c r="B2285">
        <v>1240.119995</v>
      </c>
      <c r="C2285" s="14">
        <f t="shared" si="74"/>
        <v>-6.4159273010859885E-2</v>
      </c>
      <c r="E2285" s="6">
        <v>677.5</v>
      </c>
      <c r="F2285" s="14">
        <f t="shared" si="75"/>
        <v>-0.13221125990640248</v>
      </c>
    </row>
    <row r="2286" spans="1:6" x14ac:dyDescent="0.25">
      <c r="A2286" s="31">
        <v>38887</v>
      </c>
      <c r="B2286">
        <v>1240.130005</v>
      </c>
      <c r="C2286" s="14">
        <f t="shared" si="74"/>
        <v>-6.3812621223839239E-2</v>
      </c>
      <c r="E2286" s="6">
        <v>680.76000999999997</v>
      </c>
      <c r="F2286" s="14">
        <f t="shared" si="75"/>
        <v>-0.12901736066583502</v>
      </c>
    </row>
    <row r="2287" spans="1:6" x14ac:dyDescent="0.25">
      <c r="A2287" s="31">
        <v>38884</v>
      </c>
      <c r="B2287">
        <v>1251.540039</v>
      </c>
      <c r="C2287" s="14">
        <f t="shared" si="74"/>
        <v>-5.5982961048885449E-2</v>
      </c>
      <c r="E2287" s="6">
        <v>693.07000700000003</v>
      </c>
      <c r="F2287" s="14">
        <f t="shared" si="75"/>
        <v>-0.11352852675135905</v>
      </c>
    </row>
    <row r="2288" spans="1:6" x14ac:dyDescent="0.25">
      <c r="A2288" s="31">
        <v>38883</v>
      </c>
      <c r="B2288">
        <v>1256.160034</v>
      </c>
      <c r="C2288" s="14">
        <f t="shared" si="74"/>
        <v>-4.274335378167271E-2</v>
      </c>
      <c r="E2288" s="6">
        <v>701.04998799999998</v>
      </c>
      <c r="F2288" s="14">
        <f t="shared" si="75"/>
        <v>-9.5092402103572504E-2</v>
      </c>
    </row>
    <row r="2289" spans="1:6" x14ac:dyDescent="0.25">
      <c r="A2289" s="31">
        <v>38882</v>
      </c>
      <c r="B2289">
        <v>1230.040039</v>
      </c>
      <c r="C2289" s="14">
        <f t="shared" si="74"/>
        <v>-5.9688680165767227E-2</v>
      </c>
      <c r="E2289" s="6">
        <v>677.09002699999996</v>
      </c>
      <c r="F2289" s="14">
        <f t="shared" si="75"/>
        <v>-0.11806228148078834</v>
      </c>
    </row>
    <row r="2290" spans="1:6" x14ac:dyDescent="0.25">
      <c r="A2290" s="31">
        <v>38881</v>
      </c>
      <c r="B2290">
        <v>1223.6899410000001</v>
      </c>
      <c r="C2290" s="14">
        <f t="shared" si="74"/>
        <v>-6.8168855444738718E-2</v>
      </c>
      <c r="E2290" s="6">
        <v>672.71997099999999</v>
      </c>
      <c r="F2290" s="14">
        <f t="shared" si="75"/>
        <v>-0.12361748264647709</v>
      </c>
    </row>
    <row r="2291" spans="1:6" x14ac:dyDescent="0.25">
      <c r="A2291" s="31">
        <v>38880</v>
      </c>
      <c r="B2291">
        <v>1237.4399410000001</v>
      </c>
      <c r="C2291" s="14">
        <f t="shared" si="74"/>
        <v>-5.1908153650105371E-2</v>
      </c>
      <c r="E2291" s="6">
        <v>683.19000200000005</v>
      </c>
      <c r="F2291" s="14">
        <f t="shared" si="75"/>
        <v>-0.10238857671844503</v>
      </c>
    </row>
    <row r="2292" spans="1:6" x14ac:dyDescent="0.25">
      <c r="A2292" s="31">
        <v>38877</v>
      </c>
      <c r="B2292">
        <v>1252.3000489999999</v>
      </c>
      <c r="C2292" s="14">
        <f t="shared" si="74"/>
        <v>-4.4490684999626384E-2</v>
      </c>
      <c r="E2292" s="6">
        <v>701.39001499999995</v>
      </c>
      <c r="F2292" s="14">
        <f t="shared" si="75"/>
        <v>-8.2598640773759557E-2</v>
      </c>
    </row>
    <row r="2293" spans="1:6" x14ac:dyDescent="0.25">
      <c r="A2293" s="31">
        <v>38876</v>
      </c>
      <c r="B2293">
        <v>1257.9300539999999</v>
      </c>
      <c r="C2293" s="14">
        <f t="shared" si="74"/>
        <v>-3.9542740545108535E-2</v>
      </c>
      <c r="E2293" s="6">
        <v>706.53002900000001</v>
      </c>
      <c r="F2293" s="14">
        <f t="shared" si="75"/>
        <v>-7.2064608970908051E-2</v>
      </c>
    </row>
    <row r="2294" spans="1:6" x14ac:dyDescent="0.25">
      <c r="A2294" s="31">
        <v>38875</v>
      </c>
      <c r="B2294">
        <v>1256.150024</v>
      </c>
      <c r="C2294" s="14">
        <f t="shared" si="74"/>
        <v>-3.7735277588650695E-2</v>
      </c>
      <c r="E2294" s="6">
        <v>706.78002900000001</v>
      </c>
      <c r="F2294" s="14">
        <f t="shared" si="75"/>
        <v>-7.6382202119158915E-2</v>
      </c>
    </row>
    <row r="2295" spans="1:6" x14ac:dyDescent="0.25">
      <c r="A2295" s="31">
        <v>38874</v>
      </c>
      <c r="B2295">
        <v>1263.849976</v>
      </c>
      <c r="C2295" s="14">
        <f t="shared" si="74"/>
        <v>-2.9107205963611826E-2</v>
      </c>
      <c r="E2295" s="6">
        <v>710.96002199999998</v>
      </c>
      <c r="F2295" s="14">
        <f t="shared" si="75"/>
        <v>-7.0421778336141272E-2</v>
      </c>
    </row>
    <row r="2296" spans="1:6" x14ac:dyDescent="0.25">
      <c r="A2296" s="31">
        <v>38873</v>
      </c>
      <c r="B2296">
        <v>1265.290039</v>
      </c>
      <c r="C2296" s="14">
        <f t="shared" si="74"/>
        <v>-3.2734209272166082E-2</v>
      </c>
      <c r="E2296" s="6">
        <v>713.919983</v>
      </c>
      <c r="F2296" s="14">
        <f t="shared" si="75"/>
        <v>-6.8159906776309009E-2</v>
      </c>
    </row>
    <row r="2297" spans="1:6" x14ac:dyDescent="0.25">
      <c r="A2297" s="31">
        <v>38870</v>
      </c>
      <c r="B2297">
        <v>1288.219971</v>
      </c>
      <c r="C2297" s="14">
        <f t="shared" si="74"/>
        <v>-1.758591413733801E-2</v>
      </c>
      <c r="E2297" s="6">
        <v>737.45001200000002</v>
      </c>
      <c r="F2297" s="14">
        <f t="shared" si="75"/>
        <v>-4.4902325058943759E-2</v>
      </c>
    </row>
    <row r="2298" spans="1:6" x14ac:dyDescent="0.25">
      <c r="A2298" s="31">
        <v>38869</v>
      </c>
      <c r="B2298">
        <v>1285.709961</v>
      </c>
      <c r="C2298" s="14">
        <f t="shared" si="74"/>
        <v>-1.9634606290508061E-2</v>
      </c>
      <c r="E2298" s="6">
        <v>736.5</v>
      </c>
      <c r="F2298" s="14">
        <f t="shared" si="75"/>
        <v>-4.9272572627872213E-2</v>
      </c>
    </row>
    <row r="2299" spans="1:6" x14ac:dyDescent="0.25">
      <c r="A2299" s="31">
        <v>38868</v>
      </c>
      <c r="B2299">
        <v>1270.089966</v>
      </c>
      <c r="C2299" s="14">
        <f t="shared" si="74"/>
        <v>-3.0413904832814809E-2</v>
      </c>
      <c r="E2299" s="6">
        <v>721.01000999999997</v>
      </c>
      <c r="F2299" s="14">
        <f t="shared" si="75"/>
        <v>-7.3751926021662806E-2</v>
      </c>
    </row>
    <row r="2300" spans="1:6" x14ac:dyDescent="0.25">
      <c r="A2300" s="31">
        <v>38867</v>
      </c>
      <c r="B2300">
        <v>1259.869995</v>
      </c>
      <c r="C2300" s="14">
        <f t="shared" si="74"/>
        <v>-3.6266165586776533E-2</v>
      </c>
      <c r="E2300" s="6">
        <v>711.03997800000002</v>
      </c>
      <c r="F2300" s="14">
        <f t="shared" si="75"/>
        <v>-7.6343539513239689E-2</v>
      </c>
    </row>
    <row r="2301" spans="1:6" x14ac:dyDescent="0.25">
      <c r="A2301" s="31">
        <v>38863</v>
      </c>
      <c r="B2301">
        <v>1280.160034</v>
      </c>
      <c r="C2301" s="14">
        <f t="shared" si="74"/>
        <v>-4.022252788761782E-3</v>
      </c>
      <c r="E2301" s="6">
        <v>729.54998799999998</v>
      </c>
      <c r="F2301" s="14">
        <f t="shared" si="75"/>
        <v>-2.6578760685262992E-2</v>
      </c>
    </row>
    <row r="2302" spans="1:6" x14ac:dyDescent="0.25">
      <c r="A2302" s="31">
        <v>38862</v>
      </c>
      <c r="B2302">
        <v>1272.880005</v>
      </c>
      <c r="C2302" s="14">
        <f t="shared" si="74"/>
        <v>-1.2597733386332299E-2</v>
      </c>
      <c r="E2302" s="6">
        <v>725.580017</v>
      </c>
      <c r="F2302" s="14">
        <f t="shared" si="75"/>
        <v>-3.3989653326203739E-2</v>
      </c>
    </row>
    <row r="2303" spans="1:6" x14ac:dyDescent="0.25">
      <c r="A2303" s="31">
        <v>38861</v>
      </c>
      <c r="B2303">
        <v>1258.5699460000001</v>
      </c>
      <c r="C2303" s="14">
        <f t="shared" si="74"/>
        <v>-2.2940447407619025E-2</v>
      </c>
      <c r="E2303" s="6">
        <v>711.27002000000005</v>
      </c>
      <c r="F2303" s="14">
        <f t="shared" si="75"/>
        <v>-4.881179911438549E-2</v>
      </c>
    </row>
    <row r="2304" spans="1:6" x14ac:dyDescent="0.25">
      <c r="A2304" s="31">
        <v>38860</v>
      </c>
      <c r="B2304">
        <v>1256.579956</v>
      </c>
      <c r="C2304" s="14">
        <f t="shared" si="74"/>
        <v>-2.3310034633748589E-2</v>
      </c>
      <c r="E2304" s="6">
        <v>711.28997800000002</v>
      </c>
      <c r="F2304" s="14">
        <f t="shared" si="75"/>
        <v>-4.1530241639317178E-2</v>
      </c>
    </row>
    <row r="2305" spans="1:6" x14ac:dyDescent="0.25">
      <c r="A2305" s="31">
        <v>38859</v>
      </c>
      <c r="B2305">
        <v>1262.0699460000001</v>
      </c>
      <c r="C2305" s="14">
        <f t="shared" si="74"/>
        <v>-2.6646241098572609E-2</v>
      </c>
      <c r="E2305" s="6">
        <v>715.25</v>
      </c>
      <c r="F2305" s="14">
        <f t="shared" si="75"/>
        <v>-5.0069740884737479E-2</v>
      </c>
    </row>
    <row r="2306" spans="1:6" x14ac:dyDescent="0.25">
      <c r="A2306" s="31">
        <v>38856</v>
      </c>
      <c r="B2306">
        <v>1267.030029</v>
      </c>
      <c r="C2306" s="14">
        <f t="shared" si="74"/>
        <v>-2.197604862987268E-2</v>
      </c>
      <c r="E2306" s="6">
        <v>722.53997800000002</v>
      </c>
      <c r="F2306" s="14">
        <f t="shared" si="75"/>
        <v>-4.4423613370560444E-2</v>
      </c>
    </row>
    <row r="2307" spans="1:6" x14ac:dyDescent="0.25">
      <c r="A2307" s="31">
        <v>38855</v>
      </c>
      <c r="B2307">
        <v>1261.8100589999999</v>
      </c>
      <c r="C2307" s="14">
        <f t="shared" si="74"/>
        <v>-3.6079858975192169E-2</v>
      </c>
      <c r="E2307" s="6">
        <v>718.46997099999999</v>
      </c>
      <c r="F2307" s="14">
        <f t="shared" si="75"/>
        <v>-6.2331167203872662E-2</v>
      </c>
    </row>
    <row r="2308" spans="1:6" x14ac:dyDescent="0.25">
      <c r="A2308" s="31">
        <v>38854</v>
      </c>
      <c r="B2308">
        <v>1270.3199460000001</v>
      </c>
      <c r="C2308" s="14">
        <f t="shared" si="74"/>
        <v>-3.1443556638529713E-2</v>
      </c>
      <c r="E2308" s="6">
        <v>725.84997599999997</v>
      </c>
      <c r="F2308" s="14">
        <f t="shared" si="75"/>
        <v>-5.2736712698865706E-2</v>
      </c>
    </row>
    <row r="2309" spans="1:6" x14ac:dyDescent="0.25">
      <c r="A2309" s="31">
        <v>38853</v>
      </c>
      <c r="B2309">
        <v>1292.079956</v>
      </c>
      <c r="C2309" s="14">
        <f t="shared" si="74"/>
        <v>-1.0605543503327541E-2</v>
      </c>
      <c r="E2309" s="6">
        <v>737.46997099999999</v>
      </c>
      <c r="F2309" s="14">
        <f t="shared" si="75"/>
        <v>-3.2597906091686779E-2</v>
      </c>
    </row>
    <row r="2310" spans="1:6" x14ac:dyDescent="0.25">
      <c r="A2310" s="31">
        <v>38852</v>
      </c>
      <c r="B2310">
        <v>1294.5</v>
      </c>
      <c r="C2310" s="14">
        <f t="shared" si="74"/>
        <v>-2.5504957193430711E-3</v>
      </c>
      <c r="E2310" s="6">
        <v>737.64001499999995</v>
      </c>
      <c r="F2310" s="14">
        <f t="shared" si="75"/>
        <v>-2.8423851879944895E-2</v>
      </c>
    </row>
    <row r="2311" spans="1:6" x14ac:dyDescent="0.25">
      <c r="A2311" s="31">
        <v>38849</v>
      </c>
      <c r="B2311">
        <v>1291.23999</v>
      </c>
      <c r="C2311" s="14">
        <f t="shared" si="74"/>
        <v>-2.8033740947097652E-3</v>
      </c>
      <c r="E2311" s="6">
        <v>742.40002400000003</v>
      </c>
      <c r="F2311" s="14">
        <f t="shared" si="75"/>
        <v>-2.9720038887261602E-2</v>
      </c>
    </row>
    <row r="2312" spans="1:6" x14ac:dyDescent="0.25">
      <c r="A2312" s="31">
        <v>38848</v>
      </c>
      <c r="B2312">
        <v>1305.920044</v>
      </c>
      <c r="C2312" s="14">
        <f t="shared" ref="C2312:C2375" si="76">B2312/B2341-1</f>
        <v>4.3607337050566297E-3</v>
      </c>
      <c r="E2312" s="6">
        <v>757.46997099999999</v>
      </c>
      <c r="F2312" s="14">
        <f t="shared" ref="F2312:F2375" si="77">E2312/E2341-1</f>
        <v>-6.7140348269988381E-3</v>
      </c>
    </row>
    <row r="2313" spans="1:6" x14ac:dyDescent="0.25">
      <c r="A2313" s="31">
        <v>38847</v>
      </c>
      <c r="B2313">
        <v>1322.849976</v>
      </c>
      <c r="C2313" s="14">
        <f t="shared" si="76"/>
        <v>1.5319758974436493E-2</v>
      </c>
      <c r="E2313" s="6">
        <v>775.94000200000005</v>
      </c>
      <c r="F2313" s="14">
        <f t="shared" si="77"/>
        <v>1.5402357148069257E-2</v>
      </c>
    </row>
    <row r="2314" spans="1:6" x14ac:dyDescent="0.25">
      <c r="A2314" s="31">
        <v>38846</v>
      </c>
      <c r="B2314">
        <v>1325.1400149999999</v>
      </c>
      <c r="C2314" s="14">
        <f t="shared" si="76"/>
        <v>2.4674679286355472E-2</v>
      </c>
      <c r="E2314" s="6">
        <v>780.71997099999999</v>
      </c>
      <c r="F2314" s="14">
        <f t="shared" si="77"/>
        <v>3.9200221246682876E-2</v>
      </c>
    </row>
    <row r="2315" spans="1:6" x14ac:dyDescent="0.25">
      <c r="A2315" s="31">
        <v>38845</v>
      </c>
      <c r="B2315">
        <v>1324.660034</v>
      </c>
      <c r="C2315" s="14">
        <f t="shared" si="76"/>
        <v>1.770887536637944E-2</v>
      </c>
      <c r="E2315" s="6">
        <v>781.59997599999997</v>
      </c>
      <c r="F2315" s="14">
        <f t="shared" si="77"/>
        <v>3.6563460259750435E-2</v>
      </c>
    </row>
    <row r="2316" spans="1:6" x14ac:dyDescent="0.25">
      <c r="A2316" s="31">
        <v>38842</v>
      </c>
      <c r="B2316">
        <v>1325.76001</v>
      </c>
      <c r="C2316" s="14">
        <f t="shared" si="76"/>
        <v>1.7506473661934141E-2</v>
      </c>
      <c r="E2316" s="6">
        <v>781.830017</v>
      </c>
      <c r="F2316" s="14">
        <f t="shared" si="77"/>
        <v>3.7143652240634983E-2</v>
      </c>
    </row>
    <row r="2317" spans="1:6" x14ac:dyDescent="0.25">
      <c r="A2317" s="31">
        <v>38841</v>
      </c>
      <c r="B2317">
        <v>1312.25</v>
      </c>
      <c r="C2317" s="14">
        <f t="shared" si="76"/>
        <v>8.1279860812406568E-3</v>
      </c>
      <c r="E2317" s="6">
        <v>774.71997099999999</v>
      </c>
      <c r="F2317" s="14">
        <f t="shared" si="77"/>
        <v>3.6276077943587337E-2</v>
      </c>
    </row>
    <row r="2318" spans="1:6" x14ac:dyDescent="0.25">
      <c r="A2318" s="31">
        <v>38840</v>
      </c>
      <c r="B2318">
        <v>1308.119995</v>
      </c>
      <c r="C2318" s="14">
        <f t="shared" si="76"/>
        <v>2.3600471310902815E-3</v>
      </c>
      <c r="E2318" s="6">
        <v>767.72997999999995</v>
      </c>
      <c r="F2318" s="14">
        <f t="shared" si="77"/>
        <v>3.0717600506440679E-2</v>
      </c>
    </row>
    <row r="2319" spans="1:6" x14ac:dyDescent="0.25">
      <c r="A2319" s="31">
        <v>38839</v>
      </c>
      <c r="B2319">
        <v>1313.209961</v>
      </c>
      <c r="C2319" s="14">
        <f t="shared" si="76"/>
        <v>1.2318541235070812E-2</v>
      </c>
      <c r="E2319" s="6">
        <v>767.60998500000005</v>
      </c>
      <c r="F2319" s="14">
        <f t="shared" si="77"/>
        <v>4.2806697496754254E-2</v>
      </c>
    </row>
    <row r="2320" spans="1:6" x14ac:dyDescent="0.25">
      <c r="A2320" s="31">
        <v>38838</v>
      </c>
      <c r="B2320">
        <v>1305.1899410000001</v>
      </c>
      <c r="C2320" s="14">
        <f t="shared" si="76"/>
        <v>8.4274530073313869E-5</v>
      </c>
      <c r="E2320" s="6">
        <v>761.11999500000002</v>
      </c>
      <c r="F2320" s="14">
        <f t="shared" si="77"/>
        <v>2.0788069128967024E-2</v>
      </c>
    </row>
    <row r="2321" spans="1:6" x14ac:dyDescent="0.25">
      <c r="A2321" s="31">
        <v>38835</v>
      </c>
      <c r="B2321">
        <v>1310.6099850000001</v>
      </c>
      <c r="C2321" s="14">
        <f t="shared" si="76"/>
        <v>2.5702696500287114E-3</v>
      </c>
      <c r="E2321" s="6">
        <v>764.53997800000002</v>
      </c>
      <c r="F2321" s="14">
        <f t="shared" si="77"/>
        <v>2.4728853532845818E-2</v>
      </c>
    </row>
    <row r="2322" spans="1:6" x14ac:dyDescent="0.25">
      <c r="A2322" s="31">
        <v>38834</v>
      </c>
      <c r="B2322">
        <v>1309.719971</v>
      </c>
      <c r="C2322" s="14">
        <f t="shared" si="76"/>
        <v>3.3631458313057028E-3</v>
      </c>
      <c r="E2322" s="6">
        <v>761.40002400000003</v>
      </c>
      <c r="F2322" s="14">
        <f t="shared" si="77"/>
        <v>2.3676100136966305E-2</v>
      </c>
    </row>
    <row r="2323" spans="1:6" x14ac:dyDescent="0.25">
      <c r="A2323" s="31">
        <v>38833</v>
      </c>
      <c r="B2323">
        <v>1305.410034</v>
      </c>
      <c r="C2323" s="14">
        <f t="shared" si="76"/>
        <v>1.8342112656104526E-3</v>
      </c>
      <c r="E2323" s="6">
        <v>765.22997999999995</v>
      </c>
      <c r="F2323" s="14">
        <f t="shared" si="77"/>
        <v>3.0002393113838455E-2</v>
      </c>
    </row>
    <row r="2324" spans="1:6" x14ac:dyDescent="0.25">
      <c r="A2324" s="31">
        <v>38832</v>
      </c>
      <c r="B2324">
        <v>1301.73999</v>
      </c>
      <c r="C2324" s="14">
        <f t="shared" si="76"/>
        <v>3.2832953615207217E-3</v>
      </c>
      <c r="E2324" s="6">
        <v>764.82000700000003</v>
      </c>
      <c r="F2324" s="14">
        <f t="shared" si="77"/>
        <v>3.9016481369916534E-2</v>
      </c>
    </row>
    <row r="2325" spans="1:6" x14ac:dyDescent="0.25">
      <c r="A2325" s="31">
        <v>38831</v>
      </c>
      <c r="B2325">
        <v>1308.1099850000001</v>
      </c>
      <c r="C2325" s="14">
        <f t="shared" si="76"/>
        <v>1.8674106131489454E-2</v>
      </c>
      <c r="E2325" s="6">
        <v>766.14001499999995</v>
      </c>
      <c r="F2325" s="14">
        <f t="shared" si="77"/>
        <v>5.2332341837414864E-2</v>
      </c>
    </row>
    <row r="2326" spans="1:6" x14ac:dyDescent="0.25">
      <c r="A2326" s="31">
        <v>38828</v>
      </c>
      <c r="B2326">
        <v>1311.280029</v>
      </c>
      <c r="C2326" s="14">
        <f t="shared" si="76"/>
        <v>2.3302261533845625E-2</v>
      </c>
      <c r="E2326" s="6">
        <v>772.11999500000002</v>
      </c>
      <c r="F2326" s="14">
        <f t="shared" si="77"/>
        <v>6.3028287438715136E-2</v>
      </c>
    </row>
    <row r="2327" spans="1:6" x14ac:dyDescent="0.25">
      <c r="A2327" s="31">
        <v>38827</v>
      </c>
      <c r="B2327">
        <v>1311.459961</v>
      </c>
      <c r="C2327" s="14">
        <f t="shared" si="76"/>
        <v>3.083560489590087E-2</v>
      </c>
      <c r="E2327" s="6">
        <v>774.669983</v>
      </c>
      <c r="F2327" s="14">
        <f t="shared" si="77"/>
        <v>7.8506921706436472E-2</v>
      </c>
    </row>
    <row r="2328" spans="1:6" x14ac:dyDescent="0.25">
      <c r="A2328" s="31">
        <v>38826</v>
      </c>
      <c r="B2328">
        <v>1309.9300539999999</v>
      </c>
      <c r="C2328" s="14">
        <f t="shared" si="76"/>
        <v>2.4607604178135123E-2</v>
      </c>
      <c r="E2328" s="6">
        <v>778.419983</v>
      </c>
      <c r="F2328" s="14">
        <f t="shared" si="77"/>
        <v>7.8382957280921151E-2</v>
      </c>
    </row>
    <row r="2329" spans="1:6" x14ac:dyDescent="0.25">
      <c r="A2329" s="31">
        <v>38825</v>
      </c>
      <c r="B2329">
        <v>1307.280029</v>
      </c>
      <c r="C2329" s="14">
        <f t="shared" si="76"/>
        <v>2.4610483648107584E-2</v>
      </c>
      <c r="E2329" s="6">
        <v>769.80999799999995</v>
      </c>
      <c r="F2329" s="14">
        <f t="shared" si="77"/>
        <v>6.7608798345793142E-2</v>
      </c>
    </row>
    <row r="2330" spans="1:6" x14ac:dyDescent="0.25">
      <c r="A2330" s="31">
        <v>38824</v>
      </c>
      <c r="B2330">
        <v>1285.329956</v>
      </c>
      <c r="C2330" s="14">
        <f t="shared" si="76"/>
        <v>5.530913855311903E-3</v>
      </c>
      <c r="E2330" s="6">
        <v>749.46997099999999</v>
      </c>
      <c r="F2330" s="14">
        <f t="shared" si="77"/>
        <v>2.5042396570032155E-2</v>
      </c>
    </row>
    <row r="2331" spans="1:6" x14ac:dyDescent="0.25">
      <c r="A2331" s="31">
        <v>38820</v>
      </c>
      <c r="B2331">
        <v>1289.119995</v>
      </c>
      <c r="C2331" s="14">
        <f t="shared" si="76"/>
        <v>1.4682807496451122E-3</v>
      </c>
      <c r="E2331" s="6">
        <v>751.10998500000005</v>
      </c>
      <c r="F2331" s="14">
        <f t="shared" si="77"/>
        <v>1.7157769034294557E-2</v>
      </c>
    </row>
    <row r="2332" spans="1:6" x14ac:dyDescent="0.25">
      <c r="A2332" s="31">
        <v>38819</v>
      </c>
      <c r="B2332">
        <v>1288.119995</v>
      </c>
      <c r="C2332" s="14">
        <f t="shared" si="76"/>
        <v>-7.9124066286928585E-4</v>
      </c>
      <c r="E2332" s="6">
        <v>747.77002000000005</v>
      </c>
      <c r="F2332" s="14">
        <f t="shared" si="77"/>
        <v>1.0281624618466045E-2</v>
      </c>
    </row>
    <row r="2333" spans="1:6" x14ac:dyDescent="0.25">
      <c r="A2333" s="31">
        <v>38818</v>
      </c>
      <c r="B2333">
        <v>1286.5699460000001</v>
      </c>
      <c r="C2333" s="14">
        <f t="shared" si="76"/>
        <v>-3.6167126453386933E-3</v>
      </c>
      <c r="E2333" s="6">
        <v>742.10998500000005</v>
      </c>
      <c r="F2333" s="14">
        <f t="shared" si="77"/>
        <v>-3.2328552267635313E-4</v>
      </c>
    </row>
    <row r="2334" spans="1:6" x14ac:dyDescent="0.25">
      <c r="A2334" s="31">
        <v>38817</v>
      </c>
      <c r="B2334">
        <v>1296.619995</v>
      </c>
      <c r="C2334" s="14">
        <f t="shared" si="76"/>
        <v>1.2462293330221863E-2</v>
      </c>
      <c r="E2334" s="6">
        <v>752.95001200000002</v>
      </c>
      <c r="F2334" s="14">
        <f t="shared" si="77"/>
        <v>3.0534868802662096E-2</v>
      </c>
    </row>
    <row r="2335" spans="1:6" x14ac:dyDescent="0.25">
      <c r="A2335" s="31">
        <v>38814</v>
      </c>
      <c r="B2335">
        <v>1295.5</v>
      </c>
      <c r="C2335" s="14">
        <f t="shared" si="76"/>
        <v>1.0663655652736193E-3</v>
      </c>
      <c r="E2335" s="6">
        <v>756.13000499999998</v>
      </c>
      <c r="F2335" s="14">
        <f t="shared" si="77"/>
        <v>2.0928128613962871E-2</v>
      </c>
    </row>
    <row r="2336" spans="1:6" x14ac:dyDescent="0.25">
      <c r="A2336" s="31">
        <v>38813</v>
      </c>
      <c r="B2336">
        <v>1309.040039</v>
      </c>
      <c r="C2336" s="14">
        <f t="shared" si="76"/>
        <v>1.5208258051041312E-2</v>
      </c>
      <c r="E2336" s="6">
        <v>766.22997999999995</v>
      </c>
      <c r="F2336" s="14">
        <f t="shared" si="77"/>
        <v>4.0225366502048221E-2</v>
      </c>
    </row>
    <row r="2337" spans="1:6" x14ac:dyDescent="0.25">
      <c r="A2337" s="31">
        <v>38812</v>
      </c>
      <c r="B2337">
        <v>1311.5600589999999</v>
      </c>
      <c r="C2337" s="14">
        <f t="shared" si="76"/>
        <v>1.845799336859133E-2</v>
      </c>
      <c r="E2337" s="6">
        <v>766.26000999999997</v>
      </c>
      <c r="F2337" s="14">
        <f t="shared" si="77"/>
        <v>4.6160143963517308E-2</v>
      </c>
    </row>
    <row r="2338" spans="1:6" x14ac:dyDescent="0.25">
      <c r="A2338" s="31">
        <v>38811</v>
      </c>
      <c r="B2338">
        <v>1305.9300539999999</v>
      </c>
      <c r="C2338" s="14">
        <f t="shared" si="76"/>
        <v>1.0257845814209965E-2</v>
      </c>
      <c r="E2338" s="6">
        <v>762.32000700000003</v>
      </c>
      <c r="F2338" s="14">
        <f t="shared" si="77"/>
        <v>3.9248533613884362E-2</v>
      </c>
    </row>
    <row r="2339" spans="1:6" x14ac:dyDescent="0.25">
      <c r="A2339" s="31">
        <v>38810</v>
      </c>
      <c r="B2339">
        <v>1297.8100589999999</v>
      </c>
      <c r="C2339" s="14">
        <f t="shared" si="76"/>
        <v>1.1519629054605574E-2</v>
      </c>
      <c r="E2339" s="6">
        <v>759.21997099999999</v>
      </c>
      <c r="F2339" s="14">
        <f t="shared" si="77"/>
        <v>4.4635158790253371E-2</v>
      </c>
    </row>
    <row r="2340" spans="1:6" x14ac:dyDescent="0.25">
      <c r="A2340" s="31">
        <v>38807</v>
      </c>
      <c r="B2340">
        <v>1294.869995</v>
      </c>
      <c r="C2340" s="14">
        <f t="shared" si="76"/>
        <v>5.9274145142118595E-3</v>
      </c>
      <c r="E2340" s="6">
        <v>765.14001499999995</v>
      </c>
      <c r="F2340" s="14">
        <f t="shared" si="77"/>
        <v>4.6789083791312081E-2</v>
      </c>
    </row>
    <row r="2341" spans="1:6" x14ac:dyDescent="0.25">
      <c r="A2341" s="31">
        <v>38806</v>
      </c>
      <c r="B2341">
        <v>1300.25</v>
      </c>
      <c r="C2341" s="14">
        <f t="shared" si="76"/>
        <v>8.4304045028213981E-3</v>
      </c>
      <c r="E2341" s="6">
        <v>762.59002699999996</v>
      </c>
      <c r="F2341" s="14">
        <f t="shared" si="77"/>
        <v>4.1903547808995967E-2</v>
      </c>
    </row>
    <row r="2342" spans="1:6" x14ac:dyDescent="0.25">
      <c r="A2342" s="31">
        <v>38805</v>
      </c>
      <c r="B2342">
        <v>1302.8900149999999</v>
      </c>
      <c r="C2342" s="14">
        <f t="shared" si="76"/>
        <v>1.7882824218749871E-2</v>
      </c>
      <c r="E2342" s="6">
        <v>764.169983</v>
      </c>
      <c r="F2342" s="14">
        <f t="shared" si="77"/>
        <v>5.3882234578918276E-2</v>
      </c>
    </row>
    <row r="2343" spans="1:6" x14ac:dyDescent="0.25">
      <c r="A2343" s="31">
        <v>38804</v>
      </c>
      <c r="B2343">
        <v>1293.2299800000001</v>
      </c>
      <c r="C2343" s="14">
        <f t="shared" si="76"/>
        <v>1.3876545904510484E-2</v>
      </c>
      <c r="E2343" s="6">
        <v>751.27002000000005</v>
      </c>
      <c r="F2343" s="14">
        <f t="shared" si="77"/>
        <v>4.3865509898032284E-2</v>
      </c>
    </row>
    <row r="2344" spans="1:6" x14ac:dyDescent="0.25">
      <c r="A2344" s="31">
        <v>38803</v>
      </c>
      <c r="B2344">
        <v>1301.6099850000001</v>
      </c>
      <c r="C2344" s="14">
        <f t="shared" si="76"/>
        <v>3.0684320083195882E-2</v>
      </c>
      <c r="E2344" s="6">
        <v>754.03002900000001</v>
      </c>
      <c r="F2344" s="14">
        <f t="shared" si="77"/>
        <v>6.1221902276560991E-2</v>
      </c>
    </row>
    <row r="2345" spans="1:6" x14ac:dyDescent="0.25">
      <c r="A2345" s="31">
        <v>38800</v>
      </c>
      <c r="B2345">
        <v>1302.9499510000001</v>
      </c>
      <c r="C2345" s="14">
        <f t="shared" si="76"/>
        <v>2.8382198189269126E-2</v>
      </c>
      <c r="E2345" s="6">
        <v>753.830017</v>
      </c>
      <c r="F2345" s="14">
        <f t="shared" si="77"/>
        <v>5.1176232683221912E-2</v>
      </c>
    </row>
    <row r="2346" spans="1:6" x14ac:dyDescent="0.25">
      <c r="A2346" s="31">
        <v>38799</v>
      </c>
      <c r="B2346">
        <v>1301.670044</v>
      </c>
      <c r="C2346" s="14">
        <f t="shared" si="76"/>
        <v>2.9981495300239525E-2</v>
      </c>
      <c r="E2346" s="6">
        <v>747.59997599999997</v>
      </c>
      <c r="F2346" s="14">
        <f t="shared" si="77"/>
        <v>4.0993656158555991E-2</v>
      </c>
    </row>
    <row r="2347" spans="1:6" x14ac:dyDescent="0.25">
      <c r="A2347" s="31">
        <v>38798</v>
      </c>
      <c r="B2347">
        <v>1305.040039</v>
      </c>
      <c r="C2347" s="14">
        <f t="shared" si="76"/>
        <v>3.1122359461986493E-2</v>
      </c>
      <c r="E2347" s="6">
        <v>744.84997599999997</v>
      </c>
      <c r="F2347" s="14">
        <f t="shared" si="77"/>
        <v>3.2849858404440324E-2</v>
      </c>
    </row>
    <row r="2348" spans="1:6" x14ac:dyDescent="0.25">
      <c r="A2348" s="31">
        <v>38797</v>
      </c>
      <c r="B2348">
        <v>1297.2299800000001</v>
      </c>
      <c r="C2348" s="14">
        <f t="shared" si="76"/>
        <v>3.3830591831964796E-2</v>
      </c>
      <c r="E2348" s="6">
        <v>736.09997599999997</v>
      </c>
      <c r="F2348" s="14">
        <f t="shared" si="77"/>
        <v>2.6381080321073558E-2</v>
      </c>
    </row>
    <row r="2349" spans="1:6" x14ac:dyDescent="0.25">
      <c r="A2349" s="31">
        <v>38796</v>
      </c>
      <c r="B2349">
        <v>1305.079956</v>
      </c>
      <c r="C2349" s="14">
        <f t="shared" si="76"/>
        <v>3.1667432425298792E-2</v>
      </c>
      <c r="E2349" s="6">
        <v>745.61999500000002</v>
      </c>
      <c r="F2349" s="14">
        <f t="shared" si="77"/>
        <v>2.4358048104286878E-2</v>
      </c>
    </row>
    <row r="2350" spans="1:6" x14ac:dyDescent="0.25">
      <c r="A2350" s="31">
        <v>38793</v>
      </c>
      <c r="B2350">
        <v>1307.25</v>
      </c>
      <c r="C2350" s="14">
        <f t="shared" si="76"/>
        <v>3.4192202723373644E-2</v>
      </c>
      <c r="E2350" s="6">
        <v>746.09002699999996</v>
      </c>
      <c r="F2350" s="14">
        <f t="shared" si="77"/>
        <v>3.0198084664528002E-2</v>
      </c>
    </row>
    <row r="2351" spans="1:6" x14ac:dyDescent="0.25">
      <c r="A2351" s="31">
        <v>38792</v>
      </c>
      <c r="B2351">
        <v>1305.329956</v>
      </c>
      <c r="C2351" s="14">
        <f t="shared" si="76"/>
        <v>2.7139522617122269E-2</v>
      </c>
      <c r="E2351" s="6">
        <v>743.78997800000002</v>
      </c>
      <c r="F2351" s="14">
        <f t="shared" si="77"/>
        <v>2.415143270223763E-2</v>
      </c>
    </row>
    <row r="2352" spans="1:6" x14ac:dyDescent="0.25">
      <c r="A2352" s="31">
        <v>38791</v>
      </c>
      <c r="B2352">
        <v>1303.0200199999999</v>
      </c>
      <c r="C2352" s="14">
        <f t="shared" si="76"/>
        <v>1.6031735590379181E-2</v>
      </c>
      <c r="E2352" s="6">
        <v>742.94000200000005</v>
      </c>
      <c r="F2352" s="14">
        <f t="shared" si="77"/>
        <v>1.0143066028799552E-2</v>
      </c>
    </row>
    <row r="2353" spans="1:6" x14ac:dyDescent="0.25">
      <c r="A2353" s="31">
        <v>38790</v>
      </c>
      <c r="B2353">
        <v>1297.4799800000001</v>
      </c>
      <c r="C2353" s="14">
        <f t="shared" si="76"/>
        <v>1.3592919659777936E-2</v>
      </c>
      <c r="E2353" s="6">
        <v>736.09997599999997</v>
      </c>
      <c r="F2353" s="14">
        <f t="shared" si="77"/>
        <v>3.9552154289925756E-3</v>
      </c>
    </row>
    <row r="2354" spans="1:6" x14ac:dyDescent="0.25">
      <c r="A2354" s="31">
        <v>38789</v>
      </c>
      <c r="B2354">
        <v>1284.130005</v>
      </c>
      <c r="C2354" s="14">
        <f t="shared" si="76"/>
        <v>-8.2473101149183048E-4</v>
      </c>
      <c r="E2354" s="6">
        <v>728.03997800000002</v>
      </c>
      <c r="F2354" s="14">
        <f t="shared" si="77"/>
        <v>-3.8721209235029752E-3</v>
      </c>
    </row>
    <row r="2355" spans="1:6" x14ac:dyDescent="0.25">
      <c r="A2355" s="31">
        <v>38786</v>
      </c>
      <c r="B2355">
        <v>1281.420044</v>
      </c>
      <c r="C2355" s="14">
        <f t="shared" si="76"/>
        <v>-1.7916111394671308E-3</v>
      </c>
      <c r="E2355" s="6">
        <v>726.34002699999996</v>
      </c>
      <c r="F2355" s="14">
        <f t="shared" si="77"/>
        <v>-8.030297223346361E-3</v>
      </c>
    </row>
    <row r="2356" spans="1:6" x14ac:dyDescent="0.25">
      <c r="A2356" s="31">
        <v>38785</v>
      </c>
      <c r="B2356">
        <v>1272.2299800000001</v>
      </c>
      <c r="C2356" s="14">
        <f t="shared" si="76"/>
        <v>-1.2560357781380427E-3</v>
      </c>
      <c r="E2356" s="6">
        <v>718.28002900000001</v>
      </c>
      <c r="F2356" s="14">
        <f t="shared" si="77"/>
        <v>-1.4001690204307304E-2</v>
      </c>
    </row>
    <row r="2357" spans="1:6" x14ac:dyDescent="0.25">
      <c r="A2357" s="31">
        <v>38784</v>
      </c>
      <c r="B2357">
        <v>1278.469971</v>
      </c>
      <c r="C2357" s="14">
        <f t="shared" si="76"/>
        <v>1.0903877985886323E-2</v>
      </c>
      <c r="E2357" s="6">
        <v>721.84002699999996</v>
      </c>
      <c r="F2357" s="14">
        <f t="shared" si="77"/>
        <v>7.5232255003436777E-3</v>
      </c>
    </row>
    <row r="2358" spans="1:6" x14ac:dyDescent="0.25">
      <c r="A2358" s="31">
        <v>38783</v>
      </c>
      <c r="B2358">
        <v>1275.880005</v>
      </c>
      <c r="C2358" s="14">
        <f t="shared" si="76"/>
        <v>7.119981771308348E-3</v>
      </c>
      <c r="E2358" s="6">
        <v>721.05999799999995</v>
      </c>
      <c r="F2358" s="14">
        <f t="shared" si="77"/>
        <v>4.2338345941941302E-3</v>
      </c>
    </row>
    <row r="2359" spans="1:6" x14ac:dyDescent="0.25">
      <c r="A2359" s="31">
        <v>38782</v>
      </c>
      <c r="B2359">
        <v>1278.26001</v>
      </c>
      <c r="C2359" s="14">
        <f t="shared" si="76"/>
        <v>1.1425728835585236E-2</v>
      </c>
      <c r="E2359" s="6">
        <v>731.15997300000004</v>
      </c>
      <c r="F2359" s="14">
        <f t="shared" si="77"/>
        <v>3.297443667765676E-2</v>
      </c>
    </row>
    <row r="2360" spans="1:6" x14ac:dyDescent="0.25">
      <c r="A2360" s="31">
        <v>38779</v>
      </c>
      <c r="B2360">
        <v>1287.2299800000001</v>
      </c>
      <c r="C2360" s="14">
        <f t="shared" si="76"/>
        <v>2.0404434600388655E-2</v>
      </c>
      <c r="E2360" s="6">
        <v>738.44000200000005</v>
      </c>
      <c r="F2360" s="14">
        <f t="shared" si="77"/>
        <v>4.8027288039533156E-2</v>
      </c>
    </row>
    <row r="2361" spans="1:6" x14ac:dyDescent="0.25">
      <c r="A2361" s="31">
        <v>38778</v>
      </c>
      <c r="B2361">
        <v>1289.1400149999999</v>
      </c>
      <c r="C2361" s="14">
        <f t="shared" si="76"/>
        <v>3.1905433881971312E-3</v>
      </c>
      <c r="E2361" s="6">
        <v>740.15997300000004</v>
      </c>
      <c r="F2361" s="14">
        <f t="shared" si="77"/>
        <v>3.5275646808751393E-2</v>
      </c>
    </row>
    <row r="2362" spans="1:6" x14ac:dyDescent="0.25">
      <c r="A2362" s="31">
        <v>38777</v>
      </c>
      <c r="B2362">
        <v>1291.23999</v>
      </c>
      <c r="C2362" s="14">
        <f t="shared" si="76"/>
        <v>1.0415230441086498E-2</v>
      </c>
      <c r="E2362" s="6">
        <v>742.34997599999997</v>
      </c>
      <c r="F2362" s="14">
        <f t="shared" si="77"/>
        <v>5.480398052045321E-2</v>
      </c>
    </row>
    <row r="2363" spans="1:6" x14ac:dyDescent="0.25">
      <c r="A2363" s="31">
        <v>38776</v>
      </c>
      <c r="B2363">
        <v>1280.660034</v>
      </c>
      <c r="C2363" s="14">
        <f t="shared" si="76"/>
        <v>-1.7694027768094811E-3</v>
      </c>
      <c r="E2363" s="6">
        <v>730.64001499999995</v>
      </c>
      <c r="F2363" s="14">
        <f t="shared" si="77"/>
        <v>3.8401438549227063E-2</v>
      </c>
    </row>
    <row r="2364" spans="1:6" x14ac:dyDescent="0.25">
      <c r="A2364" s="31">
        <v>38775</v>
      </c>
      <c r="B2364">
        <v>1294.119995</v>
      </c>
      <c r="C2364" s="14">
        <f t="shared" si="76"/>
        <v>5.0558865462666525E-3</v>
      </c>
      <c r="E2364" s="6">
        <v>740.63000499999998</v>
      </c>
      <c r="F2364" s="14">
        <f t="shared" si="77"/>
        <v>4.5437867581057167E-2</v>
      </c>
    </row>
    <row r="2365" spans="1:6" x14ac:dyDescent="0.25">
      <c r="A2365" s="31">
        <v>38772</v>
      </c>
      <c r="B2365">
        <v>1289.4300539999999</v>
      </c>
      <c r="C2365" s="14">
        <f t="shared" si="76"/>
        <v>2.6204025048568447E-3</v>
      </c>
      <c r="E2365" s="6">
        <v>736.59997599999997</v>
      </c>
      <c r="F2365" s="14">
        <f t="shared" si="77"/>
        <v>4.2176599736675868E-2</v>
      </c>
    </row>
    <row r="2366" spans="1:6" x14ac:dyDescent="0.25">
      <c r="A2366" s="31">
        <v>38771</v>
      </c>
      <c r="B2366">
        <v>1287.790039</v>
      </c>
      <c r="C2366" s="14">
        <f t="shared" si="76"/>
        <v>-4.9375007598440046E-3</v>
      </c>
      <c r="E2366" s="6">
        <v>732.45001200000002</v>
      </c>
      <c r="F2366" s="14">
        <f t="shared" si="77"/>
        <v>2.9893572660207202E-2</v>
      </c>
    </row>
    <row r="2367" spans="1:6" x14ac:dyDescent="0.25">
      <c r="A2367" s="31">
        <v>38770</v>
      </c>
      <c r="B2367">
        <v>1292.670044</v>
      </c>
      <c r="C2367" s="14">
        <f t="shared" si="76"/>
        <v>2.3107127575865416E-3</v>
      </c>
      <c r="E2367" s="6">
        <v>733.53002900000001</v>
      </c>
      <c r="F2367" s="14">
        <f t="shared" si="77"/>
        <v>3.1702329592572687E-2</v>
      </c>
    </row>
    <row r="2368" spans="1:6" x14ac:dyDescent="0.25">
      <c r="A2368" s="31">
        <v>38769</v>
      </c>
      <c r="B2368">
        <v>1283.030029</v>
      </c>
      <c r="C2368" s="14">
        <f t="shared" si="76"/>
        <v>-5.5187341530444911E-3</v>
      </c>
      <c r="E2368" s="6">
        <v>726.78002900000001</v>
      </c>
      <c r="F2368" s="14">
        <f t="shared" si="77"/>
        <v>2.9083653277691024E-2</v>
      </c>
    </row>
    <row r="2369" spans="1:6" x14ac:dyDescent="0.25">
      <c r="A2369" s="31">
        <v>38765</v>
      </c>
      <c r="B2369">
        <v>1287.23999</v>
      </c>
      <c r="C2369" s="14">
        <f t="shared" si="76"/>
        <v>1.3925388527242788E-3</v>
      </c>
      <c r="E2369" s="6">
        <v>730.94000200000005</v>
      </c>
      <c r="F2369" s="14">
        <f t="shared" si="77"/>
        <v>4.5110719803456378E-2</v>
      </c>
    </row>
    <row r="2370" spans="1:6" x14ac:dyDescent="0.25">
      <c r="A2370" s="31">
        <v>38764</v>
      </c>
      <c r="B2370">
        <v>1289.380005</v>
      </c>
      <c r="C2370" s="14">
        <f t="shared" si="76"/>
        <v>1.2485492704800816E-2</v>
      </c>
      <c r="E2370" s="6">
        <v>731.919983</v>
      </c>
      <c r="F2370" s="14">
        <f t="shared" si="77"/>
        <v>5.8039466642396453E-2</v>
      </c>
    </row>
    <row r="2371" spans="1:6" x14ac:dyDescent="0.25">
      <c r="A2371" s="31">
        <v>38763</v>
      </c>
      <c r="B2371">
        <v>1280</v>
      </c>
      <c r="C2371" s="14">
        <f t="shared" si="76"/>
        <v>5.1356455642816989E-3</v>
      </c>
      <c r="E2371" s="6">
        <v>725.09997599999997</v>
      </c>
      <c r="F2371" s="14">
        <f t="shared" si="77"/>
        <v>5.2013022850924795E-2</v>
      </c>
    </row>
    <row r="2372" spans="1:6" x14ac:dyDescent="0.25">
      <c r="A2372" s="31">
        <v>38762</v>
      </c>
      <c r="B2372">
        <v>1275.530029</v>
      </c>
      <c r="C2372" s="14">
        <f t="shared" si="76"/>
        <v>5.3042084962908742E-3</v>
      </c>
      <c r="E2372" s="6">
        <v>719.70001200000002</v>
      </c>
      <c r="F2372" s="14">
        <f t="shared" si="77"/>
        <v>5.2116109385853981E-2</v>
      </c>
    </row>
    <row r="2373" spans="1:6" x14ac:dyDescent="0.25">
      <c r="A2373" s="31">
        <v>38761</v>
      </c>
      <c r="B2373">
        <v>1262.8599850000001</v>
      </c>
      <c r="C2373" s="14">
        <f t="shared" si="76"/>
        <v>1.167192362735836E-2</v>
      </c>
      <c r="E2373" s="6">
        <v>710.53002900000001</v>
      </c>
      <c r="F2373" s="14">
        <f t="shared" si="77"/>
        <v>5.5420307785254419E-2</v>
      </c>
    </row>
    <row r="2374" spans="1:6" x14ac:dyDescent="0.25">
      <c r="A2374" s="31">
        <v>38758</v>
      </c>
      <c r="B2374">
        <v>1266.98999</v>
      </c>
      <c r="C2374" s="14">
        <f t="shared" si="76"/>
        <v>1.002052387485608E-2</v>
      </c>
      <c r="E2374" s="6">
        <v>717.13000499999998</v>
      </c>
      <c r="F2374" s="14">
        <f t="shared" si="77"/>
        <v>5.7776243036348207E-2</v>
      </c>
    </row>
    <row r="2375" spans="1:6" x14ac:dyDescent="0.25">
      <c r="A2375" s="31">
        <v>38757</v>
      </c>
      <c r="B2375">
        <v>1263.780029</v>
      </c>
      <c r="C2375" s="14">
        <f t="shared" si="76"/>
        <v>4.4588448332187891E-3</v>
      </c>
      <c r="E2375" s="6">
        <v>718.15997300000004</v>
      </c>
      <c r="F2375" s="14">
        <f t="shared" si="77"/>
        <v>5.599334644176146E-2</v>
      </c>
    </row>
    <row r="2376" spans="1:6" x14ac:dyDescent="0.25">
      <c r="A2376" s="31">
        <v>38756</v>
      </c>
      <c r="B2376">
        <v>1265.650024</v>
      </c>
      <c r="C2376" s="14">
        <f t="shared" ref="C2376:C2439" si="78">B2376/B2405-1</f>
        <v>7.250055483508655E-3</v>
      </c>
      <c r="E2376" s="6">
        <v>721.15997300000004</v>
      </c>
      <c r="F2376" s="14">
        <f t="shared" ref="F2376:F2439" si="79">E2376/E2405-1</f>
        <v>6.5890145850997062E-2</v>
      </c>
    </row>
    <row r="2377" spans="1:6" x14ac:dyDescent="0.25">
      <c r="A2377" s="31">
        <v>38755</v>
      </c>
      <c r="B2377">
        <v>1254.780029</v>
      </c>
      <c r="C2377" s="14">
        <f t="shared" si="78"/>
        <v>-1.094068121326186E-2</v>
      </c>
      <c r="E2377" s="6">
        <v>717.17999299999997</v>
      </c>
      <c r="F2377" s="14">
        <f t="shared" si="79"/>
        <v>4.4781759382373387E-2</v>
      </c>
    </row>
    <row r="2378" spans="1:6" x14ac:dyDescent="0.25">
      <c r="A2378" s="31">
        <v>38754</v>
      </c>
      <c r="B2378">
        <v>1265.0200199999999</v>
      </c>
      <c r="C2378" s="14">
        <f t="shared" si="78"/>
        <v>-2.4445439013838222E-3</v>
      </c>
      <c r="E2378" s="6">
        <v>727.89001499999995</v>
      </c>
      <c r="F2378" s="14">
        <f t="shared" si="79"/>
        <v>6.4042212769387152E-2</v>
      </c>
    </row>
    <row r="2379" spans="1:6" x14ac:dyDescent="0.25">
      <c r="A2379" s="31">
        <v>38751</v>
      </c>
      <c r="B2379">
        <v>1264.030029</v>
      </c>
      <c r="C2379" s="14">
        <f t="shared" si="78"/>
        <v>9.8194471107948544E-4</v>
      </c>
      <c r="E2379" s="6">
        <v>724.21997099999999</v>
      </c>
      <c r="F2379" s="14">
        <f t="shared" si="79"/>
        <v>6.5436757663764888E-2</v>
      </c>
    </row>
    <row r="2380" spans="1:6" x14ac:dyDescent="0.25">
      <c r="A2380" s="31">
        <v>38750</v>
      </c>
      <c r="B2380">
        <v>1270.839966</v>
      </c>
      <c r="C2380" s="14">
        <f t="shared" si="78"/>
        <v>8.907425290593185E-3</v>
      </c>
      <c r="E2380" s="6">
        <v>726.25</v>
      </c>
      <c r="F2380" s="14">
        <f t="shared" si="79"/>
        <v>7.947615668597674E-2</v>
      </c>
    </row>
    <row r="2381" spans="1:6" x14ac:dyDescent="0.25">
      <c r="A2381" s="31">
        <v>38749</v>
      </c>
      <c r="B2381">
        <v>1282.459961</v>
      </c>
      <c r="C2381" s="14">
        <f t="shared" si="78"/>
        <v>1.7889958261510186E-2</v>
      </c>
      <c r="E2381" s="6">
        <v>735.47997999999995</v>
      </c>
      <c r="F2381" s="14">
        <f t="shared" si="79"/>
        <v>9.4057240609892068E-2</v>
      </c>
    </row>
    <row r="2382" spans="1:6" x14ac:dyDescent="0.25">
      <c r="A2382" s="31">
        <v>38748</v>
      </c>
      <c r="B2382">
        <v>1280.079956</v>
      </c>
      <c r="C2382" s="14">
        <f t="shared" si="78"/>
        <v>1.0068499308540035E-2</v>
      </c>
      <c r="E2382" s="6">
        <v>733.20001200000002</v>
      </c>
      <c r="F2382" s="14">
        <f t="shared" si="79"/>
        <v>7.3357805002765897E-2</v>
      </c>
    </row>
    <row r="2383" spans="1:6" x14ac:dyDescent="0.25">
      <c r="A2383" s="31">
        <v>38747</v>
      </c>
      <c r="B2383">
        <v>1285.1899410000001</v>
      </c>
      <c r="C2383" s="14">
        <f t="shared" si="78"/>
        <v>1.1212174187230195E-2</v>
      </c>
      <c r="E2383" s="6">
        <v>730.86999500000002</v>
      </c>
      <c r="F2383" s="14">
        <f t="shared" si="79"/>
        <v>6.7368644556600188E-2</v>
      </c>
    </row>
    <row r="2384" spans="1:6" x14ac:dyDescent="0.25">
      <c r="A2384" s="31">
        <v>38744</v>
      </c>
      <c r="B2384">
        <v>1283.719971</v>
      </c>
      <c r="C2384" s="14">
        <f t="shared" si="78"/>
        <v>8.6270417259379784E-3</v>
      </c>
      <c r="E2384" s="6">
        <v>732.21997099999999</v>
      </c>
      <c r="F2384" s="14">
        <f t="shared" si="79"/>
        <v>6.0419943519189001E-2</v>
      </c>
    </row>
    <row r="2385" spans="1:6" x14ac:dyDescent="0.25">
      <c r="A2385" s="31">
        <v>38743</v>
      </c>
      <c r="B2385">
        <v>1273.829956</v>
      </c>
      <c r="C2385" s="14">
        <f t="shared" si="78"/>
        <v>5.0495110004706856E-3</v>
      </c>
      <c r="E2385" s="6">
        <v>728.47997999999995</v>
      </c>
      <c r="F2385" s="14">
        <f t="shared" si="79"/>
        <v>5.7254327590416043E-2</v>
      </c>
    </row>
    <row r="2386" spans="1:6" x14ac:dyDescent="0.25">
      <c r="A2386" s="31">
        <v>38742</v>
      </c>
      <c r="B2386">
        <v>1264.6800539999999</v>
      </c>
      <c r="C2386" s="14">
        <f t="shared" si="78"/>
        <v>3.371865012669728E-3</v>
      </c>
      <c r="E2386" s="6">
        <v>716.45001200000002</v>
      </c>
      <c r="F2386" s="14">
        <f t="shared" si="79"/>
        <v>3.9026067898270567E-2</v>
      </c>
    </row>
    <row r="2387" spans="1:6" x14ac:dyDescent="0.25">
      <c r="A2387" s="31">
        <v>38741</v>
      </c>
      <c r="B2387">
        <v>1266.8599850000001</v>
      </c>
      <c r="C2387" s="14">
        <f t="shared" si="78"/>
        <v>5.9474102366556814E-3</v>
      </c>
      <c r="E2387" s="6">
        <v>718.02002000000005</v>
      </c>
      <c r="F2387" s="14">
        <f t="shared" si="79"/>
        <v>4.246700516959212E-2</v>
      </c>
    </row>
    <row r="2388" spans="1:6" x14ac:dyDescent="0.25">
      <c r="A2388" s="31">
        <v>38740</v>
      </c>
      <c r="B2388">
        <v>1263.8199460000001</v>
      </c>
      <c r="C2388" s="14">
        <f t="shared" si="78"/>
        <v>6.3542968977308156E-3</v>
      </c>
      <c r="E2388" s="6">
        <v>707.82000700000003</v>
      </c>
      <c r="F2388" s="14">
        <f t="shared" si="79"/>
        <v>3.2982161869885118E-2</v>
      </c>
    </row>
    <row r="2389" spans="1:6" x14ac:dyDescent="0.25">
      <c r="A2389" s="31">
        <v>38737</v>
      </c>
      <c r="B2389">
        <v>1261.48999</v>
      </c>
      <c r="C2389" s="14">
        <f t="shared" si="78"/>
        <v>3.2766767271235064E-3</v>
      </c>
      <c r="E2389" s="6">
        <v>704.59997599999997</v>
      </c>
      <c r="F2389" s="14">
        <f t="shared" si="79"/>
        <v>3.1610028672932611E-2</v>
      </c>
    </row>
    <row r="2390" spans="1:6" x14ac:dyDescent="0.25">
      <c r="A2390" s="31">
        <v>38736</v>
      </c>
      <c r="B2390">
        <v>1285.040039</v>
      </c>
      <c r="C2390" s="14">
        <f t="shared" si="78"/>
        <v>1.6886989655347406E-2</v>
      </c>
      <c r="E2390" s="6">
        <v>714.94000200000005</v>
      </c>
      <c r="F2390" s="14">
        <f t="shared" si="79"/>
        <v>3.9791710526107416E-2</v>
      </c>
    </row>
    <row r="2391" spans="1:6" x14ac:dyDescent="0.25">
      <c r="A2391" s="31">
        <v>38735</v>
      </c>
      <c r="B2391">
        <v>1277.9300539999999</v>
      </c>
      <c r="C2391" s="14">
        <f t="shared" si="78"/>
        <v>1.2550680559011651E-2</v>
      </c>
      <c r="E2391" s="6">
        <v>703.78002900000001</v>
      </c>
      <c r="F2391" s="14">
        <f t="shared" si="79"/>
        <v>2.5066667382107166E-2</v>
      </c>
    </row>
    <row r="2392" spans="1:6" x14ac:dyDescent="0.25">
      <c r="A2392" s="31">
        <v>38734</v>
      </c>
      <c r="B2392">
        <v>1282.9300539999999</v>
      </c>
      <c r="C2392" s="14">
        <f t="shared" si="78"/>
        <v>1.4109857574883478E-2</v>
      </c>
      <c r="E2392" s="6">
        <v>703.61999500000002</v>
      </c>
      <c r="F2392" s="14">
        <f t="shared" si="79"/>
        <v>1.8897414987210759E-2</v>
      </c>
    </row>
    <row r="2393" spans="1:6" x14ac:dyDescent="0.25">
      <c r="A2393" s="31">
        <v>38730</v>
      </c>
      <c r="B2393">
        <v>1287.6099850000001</v>
      </c>
      <c r="C2393" s="14">
        <f t="shared" si="78"/>
        <v>1.813907201236753E-2</v>
      </c>
      <c r="E2393" s="6">
        <v>708.44000200000005</v>
      </c>
      <c r="F2393" s="14">
        <f t="shared" si="79"/>
        <v>2.6412221525233148E-2</v>
      </c>
    </row>
    <row r="2394" spans="1:6" x14ac:dyDescent="0.25">
      <c r="A2394" s="31">
        <v>38729</v>
      </c>
      <c r="B2394">
        <v>1286.0600589999999</v>
      </c>
      <c r="C2394" s="14">
        <f t="shared" si="78"/>
        <v>2.9276242585335233E-2</v>
      </c>
      <c r="E2394" s="6">
        <v>706.78997800000002</v>
      </c>
      <c r="F2394" s="14">
        <f t="shared" si="79"/>
        <v>4.355593757213394E-2</v>
      </c>
    </row>
    <row r="2395" spans="1:6" x14ac:dyDescent="0.25">
      <c r="A2395" s="31">
        <v>38728</v>
      </c>
      <c r="B2395">
        <v>1294.1800539999999</v>
      </c>
      <c r="C2395" s="14">
        <f t="shared" si="78"/>
        <v>2.9185414148700684E-2</v>
      </c>
      <c r="E2395" s="6">
        <v>711.19000200000005</v>
      </c>
      <c r="F2395" s="14">
        <f t="shared" si="79"/>
        <v>5.5663583975823938E-2</v>
      </c>
    </row>
    <row r="2396" spans="1:6" x14ac:dyDescent="0.25">
      <c r="A2396" s="31">
        <v>38727</v>
      </c>
      <c r="B2396">
        <v>1289.6899410000001</v>
      </c>
      <c r="C2396" s="14">
        <f t="shared" si="78"/>
        <v>2.5631018879017864E-2</v>
      </c>
      <c r="E2396" s="6">
        <v>710.98999000000003</v>
      </c>
      <c r="F2396" s="14">
        <f t="shared" si="79"/>
        <v>5.8808622486969497E-2</v>
      </c>
    </row>
    <row r="2397" spans="1:6" x14ac:dyDescent="0.25">
      <c r="A2397" s="31">
        <v>38726</v>
      </c>
      <c r="B2397">
        <v>1290.150024</v>
      </c>
      <c r="C2397" s="14">
        <f t="shared" si="78"/>
        <v>1.726790774689535E-2</v>
      </c>
      <c r="E2397" s="6">
        <v>706.23999000000003</v>
      </c>
      <c r="F2397" s="14">
        <f t="shared" si="79"/>
        <v>3.3148969303472331E-2</v>
      </c>
    </row>
    <row r="2398" spans="1:6" x14ac:dyDescent="0.25">
      <c r="A2398" s="31">
        <v>38723</v>
      </c>
      <c r="B2398">
        <v>1285.4499510000001</v>
      </c>
      <c r="C2398" s="14">
        <f t="shared" si="78"/>
        <v>1.567620849641127E-2</v>
      </c>
      <c r="E2398" s="6">
        <v>699.39001499999995</v>
      </c>
      <c r="F2398" s="14">
        <f t="shared" si="79"/>
        <v>2.3787217324694465E-2</v>
      </c>
    </row>
    <row r="2399" spans="1:6" x14ac:dyDescent="0.25">
      <c r="A2399" s="31">
        <v>38722</v>
      </c>
      <c r="B2399">
        <v>1273.4799800000001</v>
      </c>
      <c r="C2399" s="14">
        <f t="shared" si="78"/>
        <v>9.7127408912369706E-3</v>
      </c>
      <c r="E2399" s="6">
        <v>691.77002000000005</v>
      </c>
      <c r="F2399" s="14">
        <f t="shared" si="79"/>
        <v>1.3508215020289649E-2</v>
      </c>
    </row>
    <row r="2400" spans="1:6" x14ac:dyDescent="0.25">
      <c r="A2400" s="31">
        <v>38721</v>
      </c>
      <c r="B2400">
        <v>1273.459961</v>
      </c>
      <c r="C2400" s="14">
        <f t="shared" si="78"/>
        <v>1.4830446153668353E-2</v>
      </c>
      <c r="E2400" s="6">
        <v>689.25</v>
      </c>
      <c r="F2400" s="14">
        <f t="shared" si="79"/>
        <v>1.515549909652858E-2</v>
      </c>
    </row>
    <row r="2401" spans="1:6" x14ac:dyDescent="0.25">
      <c r="A2401" s="31">
        <v>38720</v>
      </c>
      <c r="B2401">
        <v>1268.8000489999999</v>
      </c>
      <c r="C2401" s="14">
        <f t="shared" si="78"/>
        <v>1.6446785287689503E-2</v>
      </c>
      <c r="E2401" s="6">
        <v>684.04998799999998</v>
      </c>
      <c r="F2401" s="14">
        <f t="shared" si="79"/>
        <v>1.7598431332531694E-2</v>
      </c>
    </row>
    <row r="2402" spans="1:6" x14ac:dyDescent="0.25">
      <c r="A2402" s="31">
        <v>38716</v>
      </c>
      <c r="B2402">
        <v>1248.290039</v>
      </c>
      <c r="C2402" s="14">
        <f t="shared" si="78"/>
        <v>4.4174362596922645E-3</v>
      </c>
      <c r="E2402" s="6">
        <v>673.21997099999999</v>
      </c>
      <c r="F2402" s="14">
        <f t="shared" si="79"/>
        <v>9.1134632360494461E-3</v>
      </c>
    </row>
    <row r="2403" spans="1:6" x14ac:dyDescent="0.25">
      <c r="A2403" s="31">
        <v>38715</v>
      </c>
      <c r="B2403">
        <v>1254.420044</v>
      </c>
      <c r="C2403" s="14">
        <f t="shared" si="78"/>
        <v>1.8851441862238083E-2</v>
      </c>
      <c r="E2403" s="6">
        <v>677.96002199999998</v>
      </c>
      <c r="F2403" s="14">
        <f t="shared" si="79"/>
        <v>3.5622642163113172E-2</v>
      </c>
    </row>
    <row r="2404" spans="1:6" x14ac:dyDescent="0.25">
      <c r="A2404" s="31">
        <v>38714</v>
      </c>
      <c r="B2404">
        <v>1258.170044</v>
      </c>
      <c r="C2404" s="14">
        <f t="shared" si="78"/>
        <v>2.3726441414419375E-2</v>
      </c>
      <c r="E2404" s="6">
        <v>680.080017</v>
      </c>
      <c r="F2404" s="14">
        <f t="shared" si="79"/>
        <v>3.6344022258781861E-2</v>
      </c>
    </row>
    <row r="2405" spans="1:6" x14ac:dyDescent="0.25">
      <c r="A2405" s="31">
        <v>38713</v>
      </c>
      <c r="B2405">
        <v>1256.540039</v>
      </c>
      <c r="C2405" s="14">
        <f t="shared" si="78"/>
        <v>1.8463906120607776E-2</v>
      </c>
      <c r="E2405" s="6">
        <v>676.580017</v>
      </c>
      <c r="F2405" s="14">
        <f t="shared" si="79"/>
        <v>1.9053249790448978E-2</v>
      </c>
    </row>
    <row r="2406" spans="1:6" x14ac:dyDescent="0.25">
      <c r="A2406" s="31">
        <v>38709</v>
      </c>
      <c r="B2406">
        <v>1268.660034</v>
      </c>
      <c r="C2406" s="14">
        <f t="shared" si="78"/>
        <v>2.7488065146068719E-2</v>
      </c>
      <c r="E2406" s="6">
        <v>686.44000200000005</v>
      </c>
      <c r="F2406" s="14">
        <f t="shared" si="79"/>
        <v>2.9670341405062972E-2</v>
      </c>
    </row>
    <row r="2407" spans="1:6" x14ac:dyDescent="0.25">
      <c r="A2407" s="31">
        <v>38708</v>
      </c>
      <c r="B2407">
        <v>1268.119995</v>
      </c>
      <c r="C2407" s="14">
        <f t="shared" si="78"/>
        <v>3.0187849464910377E-2</v>
      </c>
      <c r="E2407" s="6">
        <v>684.080017</v>
      </c>
      <c r="F2407" s="14">
        <f t="shared" si="79"/>
        <v>2.8800060459898802E-2</v>
      </c>
    </row>
    <row r="2408" spans="1:6" x14ac:dyDescent="0.25">
      <c r="A2408" s="31">
        <v>38707</v>
      </c>
      <c r="B2408">
        <v>1262.790039</v>
      </c>
      <c r="C2408" s="14">
        <f t="shared" si="78"/>
        <v>3.4522602032898364E-2</v>
      </c>
      <c r="E2408" s="6">
        <v>679.73999000000003</v>
      </c>
      <c r="F2408" s="14">
        <f t="shared" si="79"/>
        <v>3.0174397173567957E-2</v>
      </c>
    </row>
    <row r="2409" spans="1:6" x14ac:dyDescent="0.25">
      <c r="A2409" s="31">
        <v>38706</v>
      </c>
      <c r="B2409">
        <v>1259.619995</v>
      </c>
      <c r="C2409" s="14">
        <f t="shared" si="78"/>
        <v>3.3670086037783875E-2</v>
      </c>
      <c r="E2409" s="6">
        <v>672.78002900000001</v>
      </c>
      <c r="F2409" s="14">
        <f t="shared" si="79"/>
        <v>2.5219891660542615E-2</v>
      </c>
    </row>
    <row r="2410" spans="1:6" x14ac:dyDescent="0.25">
      <c r="A2410" s="31">
        <v>38705</v>
      </c>
      <c r="B2410">
        <v>1259.920044</v>
      </c>
      <c r="C2410" s="14">
        <f t="shared" si="78"/>
        <v>3.0348118848767314E-2</v>
      </c>
      <c r="E2410" s="6">
        <v>672.25</v>
      </c>
      <c r="F2410" s="14">
        <f t="shared" si="79"/>
        <v>1.6650550732722591E-2</v>
      </c>
    </row>
    <row r="2411" spans="1:6" x14ac:dyDescent="0.25">
      <c r="A2411" s="31">
        <v>38702</v>
      </c>
      <c r="B2411">
        <v>1267.3199460000001</v>
      </c>
      <c r="C2411" s="14">
        <f t="shared" si="78"/>
        <v>3.8667636844940345E-2</v>
      </c>
      <c r="E2411" s="6">
        <v>683.09002699999996</v>
      </c>
      <c r="F2411" s="14">
        <f t="shared" si="79"/>
        <v>3.7878411059190764E-2</v>
      </c>
    </row>
    <row r="2412" spans="1:6" x14ac:dyDescent="0.25">
      <c r="A2412" s="31">
        <v>38701</v>
      </c>
      <c r="B2412">
        <v>1270.9399410000001</v>
      </c>
      <c r="C2412" s="14">
        <f t="shared" si="78"/>
        <v>4.1805336710424079E-2</v>
      </c>
      <c r="E2412" s="6">
        <v>684.73999000000003</v>
      </c>
      <c r="F2412" s="14">
        <f t="shared" si="79"/>
        <v>3.9421906297435916E-2</v>
      </c>
    </row>
    <row r="2413" spans="1:6" x14ac:dyDescent="0.25">
      <c r="A2413" s="31">
        <v>38700</v>
      </c>
      <c r="B2413">
        <v>1272.73999</v>
      </c>
      <c r="C2413" s="14">
        <f t="shared" si="78"/>
        <v>4.7729575819671632E-2</v>
      </c>
      <c r="E2413" s="6">
        <v>690.5</v>
      </c>
      <c r="F2413" s="14">
        <f t="shared" si="79"/>
        <v>5.0909386821265779E-2</v>
      </c>
    </row>
    <row r="2414" spans="1:6" x14ac:dyDescent="0.25">
      <c r="A2414" s="31">
        <v>38699</v>
      </c>
      <c r="B2414">
        <v>1267.4300539999999</v>
      </c>
      <c r="C2414" s="14">
        <f t="shared" si="78"/>
        <v>5.3768036401542707E-2</v>
      </c>
      <c r="E2414" s="6">
        <v>689.03002900000001</v>
      </c>
      <c r="F2414" s="14">
        <f t="shared" si="79"/>
        <v>7.1552996125999302E-2</v>
      </c>
    </row>
    <row r="2415" spans="1:6" x14ac:dyDescent="0.25">
      <c r="A2415" s="31">
        <v>38698</v>
      </c>
      <c r="B2415">
        <v>1260.4300539999999</v>
      </c>
      <c r="C2415" s="14">
        <f t="shared" si="78"/>
        <v>4.425816153753348E-2</v>
      </c>
      <c r="E2415" s="6">
        <v>689.53997800000002</v>
      </c>
      <c r="F2415" s="14">
        <f t="shared" si="79"/>
        <v>6.6392406544727223E-2</v>
      </c>
    </row>
    <row r="2416" spans="1:6" x14ac:dyDescent="0.25">
      <c r="A2416" s="31">
        <v>38695</v>
      </c>
      <c r="B2416">
        <v>1259.369995</v>
      </c>
      <c r="C2416" s="14">
        <f t="shared" si="78"/>
        <v>5.0867365317804003E-2</v>
      </c>
      <c r="E2416" s="6">
        <v>688.77002000000005</v>
      </c>
      <c r="F2416" s="14">
        <f t="shared" si="79"/>
        <v>8.4113770119569331E-2</v>
      </c>
    </row>
    <row r="2417" spans="1:6" x14ac:dyDescent="0.25">
      <c r="A2417" s="31">
        <v>38694</v>
      </c>
      <c r="B2417">
        <v>1255.839966</v>
      </c>
      <c r="C2417" s="14">
        <f t="shared" si="78"/>
        <v>6.5264178839307574E-2</v>
      </c>
      <c r="E2417" s="6">
        <v>685.21997099999999</v>
      </c>
      <c r="F2417" s="14">
        <f t="shared" si="79"/>
        <v>9.8056085695196415E-2</v>
      </c>
    </row>
    <row r="2418" spans="1:6" x14ac:dyDescent="0.25">
      <c r="A2418" s="31">
        <v>38693</v>
      </c>
      <c r="B2418">
        <v>1257.369995</v>
      </c>
      <c r="C2418" s="14">
        <f t="shared" si="78"/>
        <v>5.5389539628877715E-2</v>
      </c>
      <c r="E2418" s="6">
        <v>683.01000999999997</v>
      </c>
      <c r="F2418" s="14">
        <f t="shared" si="79"/>
        <v>6.9861121984696739E-2</v>
      </c>
    </row>
    <row r="2419" spans="1:6" x14ac:dyDescent="0.25">
      <c r="A2419" s="31">
        <v>38692</v>
      </c>
      <c r="B2419">
        <v>1263.6999510000001</v>
      </c>
      <c r="C2419" s="14">
        <f t="shared" si="78"/>
        <v>5.6128428477937531E-2</v>
      </c>
      <c r="E2419" s="6">
        <v>687.580017</v>
      </c>
      <c r="F2419" s="14">
        <f t="shared" si="79"/>
        <v>6.9780527430819417E-2</v>
      </c>
    </row>
    <row r="2420" spans="1:6" x14ac:dyDescent="0.25">
      <c r="A2420" s="31">
        <v>38691</v>
      </c>
      <c r="B2420">
        <v>1262.089966</v>
      </c>
      <c r="C2420" s="14">
        <f t="shared" si="78"/>
        <v>5.2285314694736851E-2</v>
      </c>
      <c r="E2420" s="6">
        <v>686.57000700000003</v>
      </c>
      <c r="F2420" s="14">
        <f t="shared" si="79"/>
        <v>6.1815701335565798E-2</v>
      </c>
    </row>
    <row r="2421" spans="1:6" x14ac:dyDescent="0.25">
      <c r="A2421" s="31">
        <v>38688</v>
      </c>
      <c r="B2421">
        <v>1265.079956</v>
      </c>
      <c r="C2421" s="14">
        <f t="shared" si="78"/>
        <v>7.2474327914044068E-2</v>
      </c>
      <c r="E2421" s="6">
        <v>690.57000700000003</v>
      </c>
      <c r="F2421" s="14">
        <f t="shared" si="79"/>
        <v>9.1413444641899266E-2</v>
      </c>
    </row>
    <row r="2422" spans="1:6" x14ac:dyDescent="0.25">
      <c r="A2422" s="31">
        <v>38687</v>
      </c>
      <c r="B2422">
        <v>1264.670044</v>
      </c>
      <c r="C2422" s="14">
        <f t="shared" si="78"/>
        <v>7.3756148230555985E-2</v>
      </c>
      <c r="E2422" s="6">
        <v>690.21002199999998</v>
      </c>
      <c r="F2422" s="14">
        <f t="shared" si="79"/>
        <v>9.9866217606936258E-2</v>
      </c>
    </row>
    <row r="2423" spans="1:6" x14ac:dyDescent="0.25">
      <c r="A2423" s="31">
        <v>38686</v>
      </c>
      <c r="B2423">
        <v>1249.4799800000001</v>
      </c>
      <c r="C2423" s="14">
        <f t="shared" si="78"/>
        <v>4.492537762656923E-2</v>
      </c>
      <c r="E2423" s="6">
        <v>677.28997800000002</v>
      </c>
      <c r="F2423" s="14">
        <f t="shared" si="79"/>
        <v>6.1117295274171868E-2</v>
      </c>
    </row>
    <row r="2424" spans="1:6" x14ac:dyDescent="0.25">
      <c r="A2424" s="31">
        <v>38685</v>
      </c>
      <c r="B2424">
        <v>1257.4799800000001</v>
      </c>
      <c r="C2424" s="14">
        <f t="shared" si="78"/>
        <v>6.7343409093867379E-2</v>
      </c>
      <c r="E2424" s="6">
        <v>673.69000200000005</v>
      </c>
      <c r="F2424" s="14">
        <f t="shared" si="79"/>
        <v>7.7283513750883825E-2</v>
      </c>
    </row>
    <row r="2425" spans="1:6" x14ac:dyDescent="0.25">
      <c r="A2425" s="31">
        <v>38684</v>
      </c>
      <c r="B2425">
        <v>1257.459961</v>
      </c>
      <c r="C2425" s="14">
        <f t="shared" si="78"/>
        <v>5.6600274227717629E-2</v>
      </c>
      <c r="E2425" s="6">
        <v>671.5</v>
      </c>
      <c r="F2425" s="14">
        <f t="shared" si="79"/>
        <v>6.0201786161341531E-2</v>
      </c>
    </row>
    <row r="2426" spans="1:6" x14ac:dyDescent="0.25">
      <c r="A2426" s="31">
        <v>38681</v>
      </c>
      <c r="B2426">
        <v>1268.25</v>
      </c>
      <c r="C2426" s="14">
        <f t="shared" si="78"/>
        <v>6.8837116830194889E-2</v>
      </c>
      <c r="E2426" s="6">
        <v>683.580017</v>
      </c>
      <c r="F2426" s="14">
        <f t="shared" si="79"/>
        <v>7.9649358111688162E-2</v>
      </c>
    </row>
    <row r="2427" spans="1:6" x14ac:dyDescent="0.25">
      <c r="A2427" s="31">
        <v>38679</v>
      </c>
      <c r="B2427">
        <v>1265.6099850000001</v>
      </c>
      <c r="C2427" s="14">
        <f t="shared" si="78"/>
        <v>7.5430833048373946E-2</v>
      </c>
      <c r="E2427" s="6">
        <v>683.14001499999995</v>
      </c>
      <c r="F2427" s="14">
        <f t="shared" si="79"/>
        <v>9.6040275983237056E-2</v>
      </c>
    </row>
    <row r="2428" spans="1:6" x14ac:dyDescent="0.25">
      <c r="A2428" s="31">
        <v>38678</v>
      </c>
      <c r="B2428">
        <v>1261.2299800000001</v>
      </c>
      <c r="C2428" s="14">
        <f t="shared" si="78"/>
        <v>7.0944502894671801E-2</v>
      </c>
      <c r="E2428" s="6">
        <v>682.54998799999998</v>
      </c>
      <c r="F2428" s="14">
        <f t="shared" si="79"/>
        <v>9.8106376294311737E-2</v>
      </c>
    </row>
    <row r="2429" spans="1:6" x14ac:dyDescent="0.25">
      <c r="A2429" s="31">
        <v>38677</v>
      </c>
      <c r="B2429">
        <v>1254.849976</v>
      </c>
      <c r="C2429" s="14">
        <f t="shared" si="78"/>
        <v>5.906131583659513E-2</v>
      </c>
      <c r="E2429" s="6">
        <v>678.96002199999998</v>
      </c>
      <c r="F2429" s="14">
        <f t="shared" si="79"/>
        <v>7.7577456324884553E-2</v>
      </c>
    </row>
    <row r="2430" spans="1:6" x14ac:dyDescent="0.25">
      <c r="A2430" s="31">
        <v>38674</v>
      </c>
      <c r="B2430">
        <v>1248.2700199999999</v>
      </c>
      <c r="C2430" s="14">
        <f t="shared" si="78"/>
        <v>5.1325298154946797E-2</v>
      </c>
      <c r="E2430" s="6">
        <v>672.21997099999999</v>
      </c>
      <c r="F2430" s="14">
        <f t="shared" si="79"/>
        <v>5.3685912436151284E-2</v>
      </c>
    </row>
    <row r="2431" spans="1:6" x14ac:dyDescent="0.25">
      <c r="A2431" s="31">
        <v>38673</v>
      </c>
      <c r="B2431">
        <v>1242.8000489999999</v>
      </c>
      <c r="C2431" s="14">
        <f t="shared" si="78"/>
        <v>3.9217345981088503E-2</v>
      </c>
      <c r="E2431" s="6">
        <v>667.14001499999995</v>
      </c>
      <c r="F2431" s="14">
        <f t="shared" si="79"/>
        <v>3.5401110297799354E-2</v>
      </c>
    </row>
    <row r="2432" spans="1:6" x14ac:dyDescent="0.25">
      <c r="A2432" s="31">
        <v>38672</v>
      </c>
      <c r="B2432">
        <v>1231.209961</v>
      </c>
      <c r="C2432" s="14">
        <f t="shared" si="78"/>
        <v>3.3336386653151751E-2</v>
      </c>
      <c r="E2432" s="6">
        <v>654.64001499999995</v>
      </c>
      <c r="F2432" s="14">
        <f t="shared" si="79"/>
        <v>2.3754793517776873E-2</v>
      </c>
    </row>
    <row r="2433" spans="1:6" x14ac:dyDescent="0.25">
      <c r="A2433" s="31">
        <v>38671</v>
      </c>
      <c r="B2433">
        <v>1229.01001</v>
      </c>
      <c r="C2433" s="14">
        <f t="shared" si="78"/>
        <v>2.7265352093397421E-2</v>
      </c>
      <c r="E2433" s="6">
        <v>656.22997999999995</v>
      </c>
      <c r="F2433" s="14">
        <f t="shared" si="79"/>
        <v>1.7442401855635836E-2</v>
      </c>
    </row>
    <row r="2434" spans="1:6" x14ac:dyDescent="0.25">
      <c r="A2434" s="31">
        <v>38670</v>
      </c>
      <c r="B2434">
        <v>1233.76001</v>
      </c>
      <c r="C2434" s="14">
        <f t="shared" si="78"/>
        <v>1.5883504294565975E-2</v>
      </c>
      <c r="E2434" s="6">
        <v>663.92999299999997</v>
      </c>
      <c r="F2434" s="14">
        <f t="shared" si="79"/>
        <v>1.355236146374228E-4</v>
      </c>
    </row>
    <row r="2435" spans="1:6" x14ac:dyDescent="0.25">
      <c r="A2435" s="31">
        <v>38667</v>
      </c>
      <c r="B2435">
        <v>1234.719971</v>
      </c>
      <c r="C2435" s="14">
        <f t="shared" si="78"/>
        <v>6.5378823839212785E-3</v>
      </c>
      <c r="E2435" s="6">
        <v>666.65997300000004</v>
      </c>
      <c r="F2435" s="14">
        <f t="shared" si="79"/>
        <v>-5.8012304371257706E-3</v>
      </c>
    </row>
    <row r="2436" spans="1:6" x14ac:dyDescent="0.25">
      <c r="A2436" s="31">
        <v>38666</v>
      </c>
      <c r="B2436">
        <v>1230.959961</v>
      </c>
      <c r="C2436" s="14">
        <f t="shared" si="78"/>
        <v>1.7495804044358465E-3</v>
      </c>
      <c r="E2436" s="6">
        <v>664.92999299999997</v>
      </c>
      <c r="F2436" s="14">
        <f t="shared" si="79"/>
        <v>-4.2976865102909434E-3</v>
      </c>
    </row>
    <row r="2437" spans="1:6" x14ac:dyDescent="0.25">
      <c r="A2437" s="31">
        <v>38665</v>
      </c>
      <c r="B2437">
        <v>1220.650024</v>
      </c>
      <c r="C2437" s="14">
        <f t="shared" si="78"/>
        <v>-5.7262720666469979E-3</v>
      </c>
      <c r="E2437" s="6">
        <v>659.830017</v>
      </c>
      <c r="F2437" s="14">
        <f t="shared" si="79"/>
        <v>-7.8192138298164293E-3</v>
      </c>
    </row>
    <row r="2438" spans="1:6" x14ac:dyDescent="0.25">
      <c r="A2438" s="31">
        <v>38664</v>
      </c>
      <c r="B2438">
        <v>1218.589966</v>
      </c>
      <c r="C2438" s="14">
        <f t="shared" si="78"/>
        <v>1.3969635538508829E-3</v>
      </c>
      <c r="E2438" s="6">
        <v>656.22997999999995</v>
      </c>
      <c r="F2438" s="14">
        <f t="shared" si="79"/>
        <v>2.8961954510631216E-4</v>
      </c>
    </row>
    <row r="2439" spans="1:6" x14ac:dyDescent="0.25">
      <c r="A2439" s="31">
        <v>38663</v>
      </c>
      <c r="B2439">
        <v>1222.8100589999999</v>
      </c>
      <c r="C2439" s="14">
        <f t="shared" si="78"/>
        <v>5.881599131356996E-3</v>
      </c>
      <c r="E2439" s="6">
        <v>661.23999000000003</v>
      </c>
      <c r="F2439" s="14">
        <f t="shared" si="79"/>
        <v>3.1403235180387234E-3</v>
      </c>
    </row>
    <row r="2440" spans="1:6" x14ac:dyDescent="0.25">
      <c r="A2440" s="31">
        <v>38660</v>
      </c>
      <c r="B2440">
        <v>1220.1400149999999</v>
      </c>
      <c r="C2440" s="14">
        <f t="shared" ref="C2440:C2503" si="80">B2440/B2469-1</f>
        <v>3.7100186581853212E-3</v>
      </c>
      <c r="E2440" s="6">
        <v>658.15997300000004</v>
      </c>
      <c r="F2440" s="14">
        <f t="shared" ref="F2440:F2503" si="81">E2440/E2469-1</f>
        <v>-3.0900317523774312E-3</v>
      </c>
    </row>
    <row r="2441" spans="1:6" x14ac:dyDescent="0.25">
      <c r="A2441" s="31">
        <v>38659</v>
      </c>
      <c r="B2441">
        <v>1219.9399410000001</v>
      </c>
      <c r="C2441" s="14">
        <f t="shared" si="80"/>
        <v>3.8261664711958243E-3</v>
      </c>
      <c r="E2441" s="6">
        <v>658.77002000000005</v>
      </c>
      <c r="F2441" s="14">
        <f t="shared" si="81"/>
        <v>5.0498854070464283E-3</v>
      </c>
    </row>
    <row r="2442" spans="1:6" x14ac:dyDescent="0.25">
      <c r="A2442" s="31">
        <v>38658</v>
      </c>
      <c r="B2442">
        <v>1214.76001</v>
      </c>
      <c r="C2442" s="14">
        <f t="shared" si="80"/>
        <v>1.1527473660599696E-4</v>
      </c>
      <c r="E2442" s="6">
        <v>657.04998799999998</v>
      </c>
      <c r="F2442" s="14">
        <f t="shared" si="81"/>
        <v>9.0454193197160304E-3</v>
      </c>
    </row>
    <row r="2443" spans="1:6" x14ac:dyDescent="0.25">
      <c r="A2443" s="31">
        <v>38657</v>
      </c>
      <c r="B2443">
        <v>1202.76001</v>
      </c>
      <c r="C2443" s="14">
        <f t="shared" si="80"/>
        <v>-6.1476956711594699E-3</v>
      </c>
      <c r="E2443" s="6">
        <v>643.02002000000005</v>
      </c>
      <c r="F2443" s="14">
        <f t="shared" si="81"/>
        <v>-1.0647108931140958E-2</v>
      </c>
    </row>
    <row r="2444" spans="1:6" x14ac:dyDescent="0.25">
      <c r="A2444" s="31">
        <v>38656</v>
      </c>
      <c r="B2444">
        <v>1207.01001</v>
      </c>
      <c r="C2444" s="14">
        <f t="shared" si="80"/>
        <v>-1.1732978858402521E-2</v>
      </c>
      <c r="E2444" s="6">
        <v>646.60998500000005</v>
      </c>
      <c r="F2444" s="14">
        <f t="shared" si="81"/>
        <v>-2.1222196833157625E-2</v>
      </c>
    </row>
    <row r="2445" spans="1:6" x14ac:dyDescent="0.25">
      <c r="A2445" s="31">
        <v>38653</v>
      </c>
      <c r="B2445">
        <v>1198.410034</v>
      </c>
      <c r="C2445" s="14">
        <f t="shared" si="80"/>
        <v>-2.649021581306199E-2</v>
      </c>
      <c r="E2445" s="6">
        <v>635.330017</v>
      </c>
      <c r="F2445" s="14">
        <f t="shared" si="81"/>
        <v>-4.7509822868585072E-2</v>
      </c>
    </row>
    <row r="2446" spans="1:6" x14ac:dyDescent="0.25">
      <c r="A2446" s="31">
        <v>38652</v>
      </c>
      <c r="B2446">
        <v>1178.900024</v>
      </c>
      <c r="C2446" s="14">
        <f t="shared" si="80"/>
        <v>-4.766906186980624E-2</v>
      </c>
      <c r="E2446" s="6">
        <v>624.03002900000001</v>
      </c>
      <c r="F2446" s="14">
        <f t="shared" si="81"/>
        <v>-7.1356219570707924E-2</v>
      </c>
    </row>
    <row r="2447" spans="1:6" x14ac:dyDescent="0.25">
      <c r="A2447" s="31">
        <v>38651</v>
      </c>
      <c r="B2447">
        <v>1191.380005</v>
      </c>
      <c r="C2447" s="14">
        <f t="shared" si="80"/>
        <v>-2.9607467107710561E-2</v>
      </c>
      <c r="E2447" s="6">
        <v>638.40997300000004</v>
      </c>
      <c r="F2447" s="14">
        <f t="shared" si="81"/>
        <v>-4.0590921057445883E-2</v>
      </c>
    </row>
    <row r="2448" spans="1:6" x14ac:dyDescent="0.25">
      <c r="A2448" s="31">
        <v>38650</v>
      </c>
      <c r="B2448">
        <v>1196.540039</v>
      </c>
      <c r="C2448" s="14">
        <f t="shared" si="80"/>
        <v>-2.495191674405528E-2</v>
      </c>
      <c r="E2448" s="6">
        <v>642.72997999999995</v>
      </c>
      <c r="F2448" s="14">
        <f t="shared" si="81"/>
        <v>-3.5446832521533689E-2</v>
      </c>
    </row>
    <row r="2449" spans="1:6" x14ac:dyDescent="0.25">
      <c r="A2449" s="31">
        <v>38649</v>
      </c>
      <c r="B2449">
        <v>1199.380005</v>
      </c>
      <c r="C2449" s="14">
        <f t="shared" si="80"/>
        <v>-2.584466152240783E-2</v>
      </c>
      <c r="E2449" s="6">
        <v>646.59997599999997</v>
      </c>
      <c r="F2449" s="14">
        <f t="shared" si="81"/>
        <v>-3.9412934801502431E-2</v>
      </c>
    </row>
    <row r="2450" spans="1:6" x14ac:dyDescent="0.25">
      <c r="A2450" s="31">
        <v>38646</v>
      </c>
      <c r="B2450">
        <v>1179.589966</v>
      </c>
      <c r="C2450" s="14">
        <f t="shared" si="80"/>
        <v>-4.9147231976134353E-2</v>
      </c>
      <c r="E2450" s="6">
        <v>632.72997999999995</v>
      </c>
      <c r="F2450" s="14">
        <f t="shared" si="81"/>
        <v>-7.0635449172397835E-2</v>
      </c>
    </row>
    <row r="2451" spans="1:6" x14ac:dyDescent="0.25">
      <c r="A2451" s="31">
        <v>38645</v>
      </c>
      <c r="B2451">
        <v>1177.8000489999999</v>
      </c>
      <c r="C2451" s="14">
        <f t="shared" si="80"/>
        <v>-5.1293562542990112E-2</v>
      </c>
      <c r="E2451" s="6">
        <v>627.53997800000002</v>
      </c>
      <c r="F2451" s="14">
        <f t="shared" si="81"/>
        <v>-7.4493047553892078E-2</v>
      </c>
    </row>
    <row r="2452" spans="1:6" x14ac:dyDescent="0.25">
      <c r="A2452" s="31">
        <v>38644</v>
      </c>
      <c r="B2452">
        <v>1195.76001</v>
      </c>
      <c r="C2452" s="14">
        <f t="shared" si="80"/>
        <v>-2.9155563354758329E-2</v>
      </c>
      <c r="E2452" s="6">
        <v>638.28002900000001</v>
      </c>
      <c r="F2452" s="14">
        <f t="shared" si="81"/>
        <v>-5.2251686809061892E-2</v>
      </c>
    </row>
    <row r="2453" spans="1:6" x14ac:dyDescent="0.25">
      <c r="A2453" s="31">
        <v>38643</v>
      </c>
      <c r="B2453">
        <v>1178.1400149999999</v>
      </c>
      <c r="C2453" s="14">
        <f t="shared" si="80"/>
        <v>-4.708982068843004E-2</v>
      </c>
      <c r="E2453" s="6">
        <v>625.35998500000005</v>
      </c>
      <c r="F2453" s="14">
        <f t="shared" si="81"/>
        <v>-7.6714140233569039E-2</v>
      </c>
    </row>
    <row r="2454" spans="1:6" x14ac:dyDescent="0.25">
      <c r="A2454" s="31">
        <v>38642</v>
      </c>
      <c r="B2454">
        <v>1190.099976</v>
      </c>
      <c r="C2454" s="14">
        <f t="shared" si="80"/>
        <v>-3.5098418564706746E-2</v>
      </c>
      <c r="E2454" s="6">
        <v>633.36999500000002</v>
      </c>
      <c r="F2454" s="14">
        <f t="shared" si="81"/>
        <v>-6.0950637852883238E-2</v>
      </c>
    </row>
    <row r="2455" spans="1:6" x14ac:dyDescent="0.25">
      <c r="A2455" s="31">
        <v>38639</v>
      </c>
      <c r="B2455">
        <v>1186.5699460000001</v>
      </c>
      <c r="C2455" s="14">
        <f t="shared" si="80"/>
        <v>-2.5820654409276389E-2</v>
      </c>
      <c r="E2455" s="6">
        <v>633.15002400000003</v>
      </c>
      <c r="F2455" s="14">
        <f t="shared" si="81"/>
        <v>-4.5497704350080603E-2</v>
      </c>
    </row>
    <row r="2456" spans="1:6" x14ac:dyDescent="0.25">
      <c r="A2456" s="31">
        <v>38638</v>
      </c>
      <c r="B2456">
        <v>1176.839966</v>
      </c>
      <c r="C2456" s="14">
        <f t="shared" si="80"/>
        <v>-3.6632586420573099E-2</v>
      </c>
      <c r="E2456" s="6">
        <v>623.28002900000001</v>
      </c>
      <c r="F2456" s="14">
        <f t="shared" si="81"/>
        <v>-6.7574212265853029E-2</v>
      </c>
    </row>
    <row r="2457" spans="1:6" x14ac:dyDescent="0.25">
      <c r="A2457" s="31">
        <v>38637</v>
      </c>
      <c r="B2457">
        <v>1177.6800539999999</v>
      </c>
      <c r="C2457" s="14">
        <f t="shared" si="80"/>
        <v>-3.4949483777156454E-2</v>
      </c>
      <c r="E2457" s="6">
        <v>621.57000700000003</v>
      </c>
      <c r="F2457" s="14">
        <f t="shared" si="81"/>
        <v>-6.7425848563024471E-2</v>
      </c>
    </row>
    <row r="2458" spans="1:6" x14ac:dyDescent="0.25">
      <c r="A2458" s="31">
        <v>38636</v>
      </c>
      <c r="B2458">
        <v>1184.869995</v>
      </c>
      <c r="C2458" s="14">
        <f t="shared" si="80"/>
        <v>-1.948017505455435E-2</v>
      </c>
      <c r="E2458" s="6">
        <v>630.080017</v>
      </c>
      <c r="F2458" s="14">
        <f t="shared" si="81"/>
        <v>-3.6221232008363358E-2</v>
      </c>
    </row>
    <row r="2459" spans="1:6" x14ac:dyDescent="0.25">
      <c r="A2459" s="31">
        <v>38635</v>
      </c>
      <c r="B2459">
        <v>1187.329956</v>
      </c>
      <c r="C2459" s="14">
        <f t="shared" si="80"/>
        <v>-2.058111360671433E-2</v>
      </c>
      <c r="E2459" s="6">
        <v>637.96997099999999</v>
      </c>
      <c r="F2459" s="14">
        <f t="shared" si="81"/>
        <v>-2.6475669618919562E-2</v>
      </c>
    </row>
    <row r="2460" spans="1:6" x14ac:dyDescent="0.25">
      <c r="A2460" s="31">
        <v>38632</v>
      </c>
      <c r="B2460">
        <v>1195.900024</v>
      </c>
      <c r="C2460" s="14">
        <f t="shared" si="80"/>
        <v>-7.6341815477721786E-3</v>
      </c>
      <c r="E2460" s="6">
        <v>644.330017</v>
      </c>
      <c r="F2460" s="14">
        <f t="shared" si="81"/>
        <v>-6.6446686919244824E-3</v>
      </c>
    </row>
    <row r="2461" spans="1:6" x14ac:dyDescent="0.25">
      <c r="A2461" s="31">
        <v>38631</v>
      </c>
      <c r="B2461">
        <v>1191.48999</v>
      </c>
      <c r="C2461" s="14">
        <f t="shared" si="80"/>
        <v>-1.7222469284222108E-2</v>
      </c>
      <c r="E2461" s="6">
        <v>639.45001200000002</v>
      </c>
      <c r="F2461" s="14">
        <f t="shared" si="81"/>
        <v>-2.7748212964910257E-2</v>
      </c>
    </row>
    <row r="2462" spans="1:6" x14ac:dyDescent="0.25">
      <c r="A2462" s="31">
        <v>38630</v>
      </c>
      <c r="B2462">
        <v>1196.3900149999999</v>
      </c>
      <c r="C2462" s="14">
        <f t="shared" si="80"/>
        <v>-1.0912748428007379E-2</v>
      </c>
      <c r="E2462" s="6">
        <v>644.97997999999995</v>
      </c>
      <c r="F2462" s="14">
        <f t="shared" si="81"/>
        <v>-1.531278888394394E-2</v>
      </c>
    </row>
    <row r="2463" spans="1:6" x14ac:dyDescent="0.25">
      <c r="A2463" s="31">
        <v>38629</v>
      </c>
      <c r="B2463">
        <v>1214.469971</v>
      </c>
      <c r="C2463" s="14">
        <f t="shared" si="80"/>
        <v>-2.5624348813005904E-3</v>
      </c>
      <c r="E2463" s="6">
        <v>663.84002699999996</v>
      </c>
      <c r="F2463" s="14">
        <f t="shared" si="81"/>
        <v>1.2769549133166969E-2</v>
      </c>
    </row>
    <row r="2464" spans="1:6" x14ac:dyDescent="0.25">
      <c r="A2464" s="31">
        <v>38628</v>
      </c>
      <c r="B2464">
        <v>1226.6999510000001</v>
      </c>
      <c r="C2464" s="14">
        <f t="shared" si="80"/>
        <v>4.0679782614485571E-3</v>
      </c>
      <c r="E2464" s="6">
        <v>670.54998799999998</v>
      </c>
      <c r="F2464" s="14">
        <f t="shared" si="81"/>
        <v>1.9894470587159319E-2</v>
      </c>
    </row>
    <row r="2465" spans="1:6" x14ac:dyDescent="0.25">
      <c r="A2465" s="31">
        <v>38625</v>
      </c>
      <c r="B2465">
        <v>1228.8100589999999</v>
      </c>
      <c r="C2465" s="14">
        <f t="shared" si="80"/>
        <v>7.4608704454122154E-3</v>
      </c>
      <c r="E2465" s="6">
        <v>667.79998799999998</v>
      </c>
      <c r="F2465" s="14">
        <f t="shared" si="81"/>
        <v>2.3432556996328735E-2</v>
      </c>
    </row>
    <row r="2466" spans="1:6" x14ac:dyDescent="0.25">
      <c r="A2466" s="31">
        <v>38624</v>
      </c>
      <c r="B2466">
        <v>1227.6800539999999</v>
      </c>
      <c r="C2466" s="14">
        <f t="shared" si="80"/>
        <v>7.104094976225328E-3</v>
      </c>
      <c r="E2466" s="6">
        <v>665.03002900000001</v>
      </c>
      <c r="F2466" s="14">
        <f t="shared" si="81"/>
        <v>2.1253439023162235E-2</v>
      </c>
    </row>
    <row r="2467" spans="1:6" x14ac:dyDescent="0.25">
      <c r="A2467" s="31">
        <v>38623</v>
      </c>
      <c r="B2467">
        <v>1216.8900149999999</v>
      </c>
      <c r="C2467" s="14">
        <f t="shared" si="80"/>
        <v>-2.7453411029416674E-3</v>
      </c>
      <c r="E2467" s="6">
        <v>656.03997800000002</v>
      </c>
      <c r="F2467" s="14">
        <f t="shared" si="81"/>
        <v>1.8630631119369578E-3</v>
      </c>
    </row>
    <row r="2468" spans="1:6" x14ac:dyDescent="0.25">
      <c r="A2468" s="31">
        <v>38622</v>
      </c>
      <c r="B2468">
        <v>1215.660034</v>
      </c>
      <c r="C2468" s="14">
        <f t="shared" si="80"/>
        <v>-3.0179704615701519E-3</v>
      </c>
      <c r="E2468" s="6">
        <v>659.169983</v>
      </c>
      <c r="F2468" s="14">
        <f t="shared" si="81"/>
        <v>6.9659768480310191E-3</v>
      </c>
    </row>
    <row r="2469" spans="1:6" x14ac:dyDescent="0.25">
      <c r="A2469" s="31">
        <v>38621</v>
      </c>
      <c r="B2469">
        <v>1215.630005</v>
      </c>
      <c r="C2469" s="14">
        <f t="shared" si="80"/>
        <v>-1.4782748647680699E-2</v>
      </c>
      <c r="E2469" s="6">
        <v>660.20001200000002</v>
      </c>
      <c r="F2469" s="14">
        <f t="shared" si="81"/>
        <v>-8.1725901048781413E-3</v>
      </c>
    </row>
    <row r="2470" spans="1:6" x14ac:dyDescent="0.25">
      <c r="A2470" s="31">
        <v>38618</v>
      </c>
      <c r="B2470">
        <v>1215.290039</v>
      </c>
      <c r="C2470" s="14">
        <f t="shared" si="80"/>
        <v>-1.2272511818132714E-2</v>
      </c>
      <c r="E2470" s="6">
        <v>655.46002199999998</v>
      </c>
      <c r="F2470" s="14">
        <f t="shared" si="81"/>
        <v>-6.8787545454546128E-3</v>
      </c>
    </row>
    <row r="2471" spans="1:6" x14ac:dyDescent="0.25">
      <c r="A2471" s="31">
        <v>38617</v>
      </c>
      <c r="B2471">
        <v>1214.619995</v>
      </c>
      <c r="C2471" s="14">
        <f t="shared" si="80"/>
        <v>-1.8734751613454059E-2</v>
      </c>
      <c r="E2471" s="6">
        <v>651.15997300000004</v>
      </c>
      <c r="F2471" s="14">
        <f t="shared" si="81"/>
        <v>-2.2825190380908356E-2</v>
      </c>
    </row>
    <row r="2472" spans="1:6" x14ac:dyDescent="0.25">
      <c r="A2472" s="31">
        <v>38616</v>
      </c>
      <c r="B2472">
        <v>1210.1999510000001</v>
      </c>
      <c r="C2472" s="14">
        <f t="shared" si="80"/>
        <v>-1.5401181260724317E-2</v>
      </c>
      <c r="E2472" s="6">
        <v>649.94000200000005</v>
      </c>
      <c r="F2472" s="14">
        <f t="shared" si="81"/>
        <v>-1.5481052196419598E-2</v>
      </c>
    </row>
    <row r="2473" spans="1:6" x14ac:dyDescent="0.25">
      <c r="A2473" s="31">
        <v>38615</v>
      </c>
      <c r="B2473">
        <v>1221.339966</v>
      </c>
      <c r="C2473" s="14">
        <f t="shared" si="80"/>
        <v>-8.1534854872034046E-3</v>
      </c>
      <c r="E2473" s="6">
        <v>660.63000499999998</v>
      </c>
      <c r="F2473" s="14">
        <f t="shared" si="81"/>
        <v>2.2714541627744111E-4</v>
      </c>
    </row>
    <row r="2474" spans="1:6" x14ac:dyDescent="0.25">
      <c r="A2474" s="31">
        <v>38614</v>
      </c>
      <c r="B2474">
        <v>1231.0200199999999</v>
      </c>
      <c r="C2474" s="14">
        <f t="shared" si="80"/>
        <v>6.450675699023467E-3</v>
      </c>
      <c r="E2474" s="6">
        <v>667.02002000000005</v>
      </c>
      <c r="F2474" s="14">
        <f t="shared" si="81"/>
        <v>1.1249309081236447E-2</v>
      </c>
    </row>
    <row r="2475" spans="1:6" x14ac:dyDescent="0.25">
      <c r="A2475" s="31">
        <v>38611</v>
      </c>
      <c r="B2475">
        <v>1237.910034</v>
      </c>
      <c r="C2475" s="14">
        <f t="shared" si="80"/>
        <v>9.3687232659089847E-3</v>
      </c>
      <c r="E2475" s="6">
        <v>671.97997999999995</v>
      </c>
      <c r="F2475" s="14">
        <f t="shared" si="81"/>
        <v>1.3865632108275294E-2</v>
      </c>
    </row>
    <row r="2476" spans="1:6" x14ac:dyDescent="0.25">
      <c r="A2476" s="31">
        <v>38610</v>
      </c>
      <c r="B2476">
        <v>1227.7299800000001</v>
      </c>
      <c r="C2476" s="14">
        <f t="shared" si="80"/>
        <v>-6.5784191564386418E-3</v>
      </c>
      <c r="E2476" s="6">
        <v>665.419983</v>
      </c>
      <c r="F2476" s="14">
        <f t="shared" si="81"/>
        <v>-9.5559117378993808E-3</v>
      </c>
    </row>
    <row r="2477" spans="1:6" x14ac:dyDescent="0.25">
      <c r="A2477" s="31">
        <v>38609</v>
      </c>
      <c r="B2477">
        <v>1227.160034</v>
      </c>
      <c r="C2477" s="14">
        <f t="shared" si="80"/>
        <v>-1.4360987952131254E-2</v>
      </c>
      <c r="E2477" s="6">
        <v>666.34997599999997</v>
      </c>
      <c r="F2477" s="14">
        <f t="shared" si="81"/>
        <v>-2.4920291602620104E-2</v>
      </c>
    </row>
    <row r="2478" spans="1:6" x14ac:dyDescent="0.25">
      <c r="A2478" s="31">
        <v>38608</v>
      </c>
      <c r="B2478">
        <v>1231.1999510000001</v>
      </c>
      <c r="C2478" s="14">
        <f t="shared" si="80"/>
        <v>-1.0384885744079697E-2</v>
      </c>
      <c r="E2478" s="6">
        <v>673.13000499999998</v>
      </c>
      <c r="F2478" s="14">
        <f t="shared" si="81"/>
        <v>-2.2338099340051709E-2</v>
      </c>
    </row>
    <row r="2479" spans="1:6" x14ac:dyDescent="0.25">
      <c r="A2479" s="31">
        <v>38607</v>
      </c>
      <c r="B2479">
        <v>1240.5600589999999</v>
      </c>
      <c r="C2479" s="14">
        <f t="shared" si="80"/>
        <v>4.2174955285707583E-3</v>
      </c>
      <c r="E2479" s="6">
        <v>680.82000700000003</v>
      </c>
      <c r="F2479" s="14">
        <f t="shared" si="81"/>
        <v>-2.8997964774422069E-3</v>
      </c>
    </row>
    <row r="2480" spans="1:6" x14ac:dyDescent="0.25">
      <c r="A2480" s="31">
        <v>38604</v>
      </c>
      <c r="B2480">
        <v>1241.4799800000001</v>
      </c>
      <c r="C2480" s="14">
        <f t="shared" si="80"/>
        <v>5.9147982308909164E-3</v>
      </c>
      <c r="E2480" s="6">
        <v>678.04998799999998</v>
      </c>
      <c r="F2480" s="14">
        <f t="shared" si="81"/>
        <v>-2.5009371092313826E-3</v>
      </c>
    </row>
    <row r="2481" spans="1:6" x14ac:dyDescent="0.25">
      <c r="A2481" s="31">
        <v>38603</v>
      </c>
      <c r="B2481">
        <v>1231.670044</v>
      </c>
      <c r="C2481" s="14">
        <f t="shared" si="80"/>
        <v>-9.6886174387884605E-3</v>
      </c>
      <c r="E2481" s="6">
        <v>673.46997099999999</v>
      </c>
      <c r="F2481" s="14">
        <f t="shared" si="81"/>
        <v>-1.4010903180252887E-2</v>
      </c>
    </row>
    <row r="2482" spans="1:6" x14ac:dyDescent="0.25">
      <c r="A2482" s="31">
        <v>38602</v>
      </c>
      <c r="B2482">
        <v>1236.3599850000001</v>
      </c>
      <c r="C2482" s="14">
        <f t="shared" si="80"/>
        <v>-3.4771787161835821E-4</v>
      </c>
      <c r="E2482" s="6">
        <v>677.32000700000003</v>
      </c>
      <c r="F2482" s="14">
        <f t="shared" si="81"/>
        <v>3.6154604995299877E-3</v>
      </c>
    </row>
    <row r="2483" spans="1:6" x14ac:dyDescent="0.25">
      <c r="A2483" s="31">
        <v>38601</v>
      </c>
      <c r="B2483">
        <v>1233.3900149999999</v>
      </c>
      <c r="C2483" s="14">
        <f t="shared" si="80"/>
        <v>1.8112844296567232E-3</v>
      </c>
      <c r="E2483" s="6">
        <v>674.47997999999995</v>
      </c>
      <c r="F2483" s="14">
        <f t="shared" si="81"/>
        <v>-1.482952318169195E-4</v>
      </c>
    </row>
    <row r="2484" spans="1:6" x14ac:dyDescent="0.25">
      <c r="A2484" s="31">
        <v>38597</v>
      </c>
      <c r="B2484">
        <v>1218.0200199999999</v>
      </c>
      <c r="C2484" s="14">
        <f t="shared" si="80"/>
        <v>-8.9582912867949283E-3</v>
      </c>
      <c r="E2484" s="6">
        <v>663.330017</v>
      </c>
      <c r="F2484" s="14">
        <f t="shared" si="81"/>
        <v>-1.1415927382165569E-2</v>
      </c>
    </row>
    <row r="2485" spans="1:6" x14ac:dyDescent="0.25">
      <c r="A2485" s="31">
        <v>38596</v>
      </c>
      <c r="B2485">
        <v>1221.589966</v>
      </c>
      <c r="C2485" s="14">
        <f t="shared" si="80"/>
        <v>-9.8000190250299157E-3</v>
      </c>
      <c r="E2485" s="6">
        <v>668.45001200000002</v>
      </c>
      <c r="F2485" s="14">
        <f t="shared" si="81"/>
        <v>-1.3765553130512753E-2</v>
      </c>
    </row>
    <row r="2486" spans="1:6" x14ac:dyDescent="0.25">
      <c r="A2486" s="31">
        <v>38595</v>
      </c>
      <c r="B2486">
        <v>1220.329956</v>
      </c>
      <c r="C2486" s="14">
        <f t="shared" si="80"/>
        <v>-5.4685118551375256E-3</v>
      </c>
      <c r="E2486" s="6">
        <v>666.51000999999997</v>
      </c>
      <c r="F2486" s="14">
        <f t="shared" si="81"/>
        <v>-8.8437418861486705E-4</v>
      </c>
    </row>
    <row r="2487" spans="1:6" x14ac:dyDescent="0.25">
      <c r="A2487" s="31">
        <v>38594</v>
      </c>
      <c r="B2487">
        <v>1208.410034</v>
      </c>
      <c r="C2487" s="14">
        <f t="shared" si="80"/>
        <v>-2.1688729001576923E-2</v>
      </c>
      <c r="E2487" s="6">
        <v>653.76000999999997</v>
      </c>
      <c r="F2487" s="14">
        <f t="shared" si="81"/>
        <v>-3.5126022891333708E-2</v>
      </c>
    </row>
    <row r="2488" spans="1:6" x14ac:dyDescent="0.25">
      <c r="A2488" s="31">
        <v>38593</v>
      </c>
      <c r="B2488">
        <v>1212.280029</v>
      </c>
      <c r="C2488" s="14">
        <f t="shared" si="80"/>
        <v>-1.3885343745270395E-2</v>
      </c>
      <c r="E2488" s="6">
        <v>655.32000700000003</v>
      </c>
      <c r="F2488" s="14">
        <f t="shared" si="81"/>
        <v>-2.0243366778773586E-2</v>
      </c>
    </row>
    <row r="2489" spans="1:6" x14ac:dyDescent="0.25">
      <c r="A2489" s="31">
        <v>38590</v>
      </c>
      <c r="B2489">
        <v>1205.099976</v>
      </c>
      <c r="C2489" s="14">
        <f t="shared" si="80"/>
        <v>-1.3127209170492926E-2</v>
      </c>
      <c r="E2489" s="6">
        <v>648.64001499999995</v>
      </c>
      <c r="F2489" s="14">
        <f t="shared" si="81"/>
        <v>-1.5063142356241288E-2</v>
      </c>
    </row>
    <row r="2490" spans="1:6" x14ac:dyDescent="0.25">
      <c r="A2490" s="31">
        <v>38589</v>
      </c>
      <c r="B2490">
        <v>1212.369995</v>
      </c>
      <c r="C2490" s="14">
        <f t="shared" si="80"/>
        <v>-1.266373089679762E-2</v>
      </c>
      <c r="E2490" s="6">
        <v>657.70001200000002</v>
      </c>
      <c r="F2490" s="14">
        <f t="shared" si="81"/>
        <v>-9.0999157667146502E-3</v>
      </c>
    </row>
    <row r="2491" spans="1:6" x14ac:dyDescent="0.25">
      <c r="A2491" s="31">
        <v>38588</v>
      </c>
      <c r="B2491">
        <v>1209.589966</v>
      </c>
      <c r="C2491" s="14">
        <f t="shared" si="80"/>
        <v>-1.3787227068895236E-2</v>
      </c>
      <c r="E2491" s="6">
        <v>655.01000999999997</v>
      </c>
      <c r="F2491" s="14">
        <f t="shared" si="81"/>
        <v>-1.208109824496717E-2</v>
      </c>
    </row>
    <row r="2492" spans="1:6" x14ac:dyDescent="0.25">
      <c r="A2492" s="31">
        <v>38587</v>
      </c>
      <c r="B2492">
        <v>1217.589966</v>
      </c>
      <c r="C2492" s="14">
        <f t="shared" si="80"/>
        <v>-4.6596251242752018E-3</v>
      </c>
      <c r="E2492" s="6">
        <v>655.46997099999999</v>
      </c>
      <c r="F2492" s="14">
        <f t="shared" si="81"/>
        <v>-1.8243170167249301E-2</v>
      </c>
    </row>
    <row r="2493" spans="1:6" x14ac:dyDescent="0.25">
      <c r="A2493" s="31">
        <v>38586</v>
      </c>
      <c r="B2493">
        <v>1221.7299800000001</v>
      </c>
      <c r="C2493" s="14">
        <f t="shared" si="80"/>
        <v>-3.9271566696053029E-4</v>
      </c>
      <c r="E2493" s="6">
        <v>657.46997099999999</v>
      </c>
      <c r="F2493" s="14">
        <f t="shared" si="81"/>
        <v>-1.9857194407874812E-2</v>
      </c>
    </row>
    <row r="2494" spans="1:6" x14ac:dyDescent="0.25">
      <c r="A2494" s="31">
        <v>38583</v>
      </c>
      <c r="B2494">
        <v>1219.709961</v>
      </c>
      <c r="C2494" s="14">
        <f t="shared" si="80"/>
        <v>2.2142951934034372E-4</v>
      </c>
      <c r="E2494" s="6">
        <v>652.51000999999997</v>
      </c>
      <c r="F2494" s="14">
        <f t="shared" si="81"/>
        <v>-2.8627118060962964E-2</v>
      </c>
    </row>
    <row r="2495" spans="1:6" x14ac:dyDescent="0.25">
      <c r="A2495" s="31">
        <v>38582</v>
      </c>
      <c r="B2495">
        <v>1219.0200199999999</v>
      </c>
      <c r="C2495" s="14" t="e">
        <f t="shared" si="80"/>
        <v>#DIV/0!</v>
      </c>
      <c r="E2495" s="6">
        <v>651.19000200000005</v>
      </c>
      <c r="F2495" s="14" t="e">
        <f t="shared" si="81"/>
        <v>#DIV/0!</v>
      </c>
    </row>
    <row r="2496" spans="1:6" x14ac:dyDescent="0.25">
      <c r="A2496" s="31">
        <v>38581</v>
      </c>
      <c r="B2496">
        <v>1220.23999</v>
      </c>
      <c r="C2496" s="14" t="e">
        <f t="shared" si="80"/>
        <v>#DIV/0!</v>
      </c>
      <c r="E2496" s="6">
        <v>654.82000700000003</v>
      </c>
      <c r="F2496" s="14" t="e">
        <f t="shared" si="81"/>
        <v>#DIV/0!</v>
      </c>
    </row>
    <row r="2497" spans="1:6" x14ac:dyDescent="0.25">
      <c r="A2497" s="31">
        <v>38580</v>
      </c>
      <c r="B2497">
        <v>1219.339966</v>
      </c>
      <c r="C2497" s="14" t="e">
        <f t="shared" si="80"/>
        <v>#DIV/0!</v>
      </c>
      <c r="E2497" s="6">
        <v>654.60998500000005</v>
      </c>
      <c r="F2497" s="14" t="e">
        <f t="shared" si="81"/>
        <v>#DIV/0!</v>
      </c>
    </row>
    <row r="2498" spans="1:6" x14ac:dyDescent="0.25">
      <c r="A2498" s="31">
        <v>38579</v>
      </c>
      <c r="B2498">
        <v>1233.869995</v>
      </c>
      <c r="C2498" s="14" t="e">
        <f t="shared" si="80"/>
        <v>#DIV/0!</v>
      </c>
      <c r="E2498" s="6">
        <v>665.64001499999995</v>
      </c>
      <c r="F2498" s="14" t="e">
        <f t="shared" si="81"/>
        <v>#DIV/0!</v>
      </c>
    </row>
    <row r="2499" spans="1:6" x14ac:dyDescent="0.25">
      <c r="A2499" s="31">
        <v>38576</v>
      </c>
      <c r="B2499">
        <v>1230.3900149999999</v>
      </c>
      <c r="C2499" s="14" t="e">
        <f t="shared" si="80"/>
        <v>#DIV/0!</v>
      </c>
      <c r="E2499" s="6">
        <v>660</v>
      </c>
      <c r="F2499" s="14" t="e">
        <f t="shared" si="81"/>
        <v>#DIV/0!</v>
      </c>
    </row>
    <row r="2500" spans="1:6" x14ac:dyDescent="0.25">
      <c r="A2500" s="31">
        <v>38575</v>
      </c>
      <c r="B2500">
        <v>1237.8100589999999</v>
      </c>
      <c r="C2500" s="14" t="e">
        <f t="shared" si="80"/>
        <v>#DIV/0!</v>
      </c>
      <c r="E2500" s="6">
        <v>666.36999500000002</v>
      </c>
      <c r="F2500" s="14" t="e">
        <f t="shared" si="81"/>
        <v>#DIV/0!</v>
      </c>
    </row>
    <row r="2501" spans="1:6" x14ac:dyDescent="0.25">
      <c r="A2501" s="31">
        <v>38574</v>
      </c>
      <c r="B2501">
        <v>1229.130005</v>
      </c>
      <c r="C2501" s="14" t="e">
        <f t="shared" si="80"/>
        <v>#DIV/0!</v>
      </c>
      <c r="E2501" s="6">
        <v>660.15997300000004</v>
      </c>
      <c r="F2501" s="14" t="e">
        <f t="shared" si="81"/>
        <v>#DIV/0!</v>
      </c>
    </row>
    <row r="2502" spans="1:6" x14ac:dyDescent="0.25">
      <c r="A2502" s="31">
        <v>38573</v>
      </c>
      <c r="B2502">
        <v>1231.380005</v>
      </c>
      <c r="C2502" s="14" t="e">
        <f t="shared" si="80"/>
        <v>#DIV/0!</v>
      </c>
      <c r="E2502" s="6">
        <v>660.47997999999995</v>
      </c>
      <c r="F2502" s="14" t="e">
        <f t="shared" si="81"/>
        <v>#DIV/0!</v>
      </c>
    </row>
    <row r="2503" spans="1:6" x14ac:dyDescent="0.25">
      <c r="A2503" s="31">
        <v>38572</v>
      </c>
      <c r="B2503">
        <v>1223.130005</v>
      </c>
      <c r="C2503" s="14" t="e">
        <f t="shared" si="80"/>
        <v>#DIV/0!</v>
      </c>
      <c r="E2503" s="6">
        <v>659.59997599999997</v>
      </c>
      <c r="F2503" s="14" t="e">
        <f t="shared" si="81"/>
        <v>#DIV/0!</v>
      </c>
    </row>
    <row r="2504" spans="1:6" x14ac:dyDescent="0.25">
      <c r="A2504" s="31">
        <v>38569</v>
      </c>
      <c r="B2504">
        <v>1226.420044</v>
      </c>
      <c r="C2504" s="14" t="e">
        <f t="shared" ref="C2504:C2523" si="82">B2504/B2533-1</f>
        <v>#DIV/0!</v>
      </c>
      <c r="E2504" s="6">
        <v>662.78997800000002</v>
      </c>
      <c r="F2504" s="14" t="e">
        <f t="shared" ref="F2504:F2523" si="83">E2504/E2533-1</f>
        <v>#DIV/0!</v>
      </c>
    </row>
    <row r="2505" spans="1:6" x14ac:dyDescent="0.25">
      <c r="A2505" s="31">
        <v>38568</v>
      </c>
      <c r="B2505">
        <v>1235.8599850000001</v>
      </c>
      <c r="C2505" s="14" t="e">
        <f t="shared" si="82"/>
        <v>#DIV/0!</v>
      </c>
      <c r="E2505" s="6">
        <v>671.84002699999996</v>
      </c>
      <c r="F2505" s="14" t="e">
        <f t="shared" si="83"/>
        <v>#DIV/0!</v>
      </c>
    </row>
    <row r="2506" spans="1:6" x14ac:dyDescent="0.25">
      <c r="A2506" s="31">
        <v>38567</v>
      </c>
      <c r="B2506">
        <v>1245.040039</v>
      </c>
      <c r="C2506" s="14" t="e">
        <f t="shared" si="82"/>
        <v>#DIV/0!</v>
      </c>
      <c r="E2506" s="6">
        <v>683.38000499999998</v>
      </c>
      <c r="F2506" s="14" t="e">
        <f t="shared" si="83"/>
        <v>#DIV/0!</v>
      </c>
    </row>
    <row r="2507" spans="1:6" x14ac:dyDescent="0.25">
      <c r="A2507" s="31">
        <v>38566</v>
      </c>
      <c r="B2507">
        <v>1244.119995</v>
      </c>
      <c r="C2507" s="14" t="e">
        <f t="shared" si="82"/>
        <v>#DIV/0!</v>
      </c>
      <c r="E2507" s="6">
        <v>688.51000999999997</v>
      </c>
      <c r="F2507" s="14" t="e">
        <f t="shared" si="83"/>
        <v>#DIV/0!</v>
      </c>
    </row>
    <row r="2508" spans="1:6" x14ac:dyDescent="0.25">
      <c r="A2508" s="31">
        <v>38565</v>
      </c>
      <c r="B2508">
        <v>1235.349976</v>
      </c>
      <c r="C2508" s="14" t="e">
        <f t="shared" si="82"/>
        <v>#DIV/0!</v>
      </c>
      <c r="E2508" s="6">
        <v>682.79998799999998</v>
      </c>
      <c r="F2508" s="14" t="e">
        <f t="shared" si="83"/>
        <v>#DIV/0!</v>
      </c>
    </row>
    <row r="2509" spans="1:6" x14ac:dyDescent="0.25">
      <c r="A2509" s="31">
        <v>38562</v>
      </c>
      <c r="B2509">
        <v>1234.1800539999999</v>
      </c>
      <c r="C2509" s="14" t="e">
        <f t="shared" si="82"/>
        <v>#DIV/0!</v>
      </c>
      <c r="E2509" s="6">
        <v>679.75</v>
      </c>
      <c r="F2509" s="14" t="e">
        <f t="shared" si="83"/>
        <v>#DIV/0!</v>
      </c>
    </row>
    <row r="2510" spans="1:6" x14ac:dyDescent="0.25">
      <c r="A2510" s="31">
        <v>38561</v>
      </c>
      <c r="B2510">
        <v>1243.719971</v>
      </c>
      <c r="C2510" s="14" t="e">
        <f t="shared" si="82"/>
        <v>#DIV/0!</v>
      </c>
      <c r="E2510" s="6">
        <v>683.03997800000002</v>
      </c>
      <c r="F2510" s="14" t="e">
        <f t="shared" si="83"/>
        <v>#DIV/0!</v>
      </c>
    </row>
    <row r="2511" spans="1:6" x14ac:dyDescent="0.25">
      <c r="A2511" s="31">
        <v>38560</v>
      </c>
      <c r="B2511">
        <v>1236.790039</v>
      </c>
      <c r="C2511" s="14" t="e">
        <f t="shared" si="82"/>
        <v>#DIV/0!</v>
      </c>
      <c r="E2511" s="6">
        <v>674.88000499999998</v>
      </c>
      <c r="F2511" s="14" t="e">
        <f t="shared" si="83"/>
        <v>#DIV/0!</v>
      </c>
    </row>
    <row r="2512" spans="1:6" x14ac:dyDescent="0.25">
      <c r="A2512" s="31">
        <v>38559</v>
      </c>
      <c r="B2512">
        <v>1231.160034</v>
      </c>
      <c r="C2512" s="14" t="e">
        <f t="shared" si="82"/>
        <v>#DIV/0!</v>
      </c>
      <c r="E2512" s="6">
        <v>674.580017</v>
      </c>
      <c r="F2512" s="14" t="e">
        <f t="shared" si="83"/>
        <v>#DIV/0!</v>
      </c>
    </row>
    <row r="2513" spans="1:6" x14ac:dyDescent="0.25">
      <c r="A2513" s="31">
        <v>38558</v>
      </c>
      <c r="B2513">
        <v>1229.030029</v>
      </c>
      <c r="C2513" s="14" t="e">
        <f t="shared" si="82"/>
        <v>#DIV/0!</v>
      </c>
      <c r="E2513" s="6">
        <v>670.98999000000003</v>
      </c>
      <c r="F2513" s="14" t="e">
        <f t="shared" si="83"/>
        <v>#DIV/0!</v>
      </c>
    </row>
    <row r="2514" spans="1:6" x14ac:dyDescent="0.25">
      <c r="A2514" s="31">
        <v>38555</v>
      </c>
      <c r="B2514">
        <v>1233.6800539999999</v>
      </c>
      <c r="C2514" s="14" t="e">
        <f t="shared" si="82"/>
        <v>#DIV/0!</v>
      </c>
      <c r="E2514" s="6">
        <v>677.78002900000001</v>
      </c>
      <c r="F2514" s="14" t="e">
        <f t="shared" si="83"/>
        <v>#DIV/0!</v>
      </c>
    </row>
    <row r="2515" spans="1:6" x14ac:dyDescent="0.25">
      <c r="A2515" s="31">
        <v>38554</v>
      </c>
      <c r="B2515">
        <v>1227.040039</v>
      </c>
      <c r="C2515" s="14" t="e">
        <f t="shared" si="82"/>
        <v>#DIV/0!</v>
      </c>
      <c r="E2515" s="6">
        <v>667.09997599999997</v>
      </c>
      <c r="F2515" s="14" t="e">
        <f t="shared" si="83"/>
        <v>#DIV/0!</v>
      </c>
    </row>
    <row r="2516" spans="1:6" x14ac:dyDescent="0.25">
      <c r="A2516" s="31">
        <v>38553</v>
      </c>
      <c r="B2516">
        <v>1235.1999510000001</v>
      </c>
      <c r="C2516" s="14" t="e">
        <f t="shared" si="82"/>
        <v>#DIV/0!</v>
      </c>
      <c r="E2516" s="6">
        <v>677.55999799999995</v>
      </c>
      <c r="F2516" s="14" t="e">
        <f t="shared" si="83"/>
        <v>#DIV/0!</v>
      </c>
    </row>
    <row r="2517" spans="1:6" x14ac:dyDescent="0.25">
      <c r="A2517" s="31">
        <v>38552</v>
      </c>
      <c r="B2517">
        <v>1229.349976</v>
      </c>
      <c r="C2517" s="14" t="e">
        <f t="shared" si="82"/>
        <v>#DIV/0!</v>
      </c>
      <c r="E2517" s="6">
        <v>668.85998500000005</v>
      </c>
      <c r="F2517" s="14" t="e">
        <f t="shared" si="83"/>
        <v>#DIV/0!</v>
      </c>
    </row>
    <row r="2518" spans="1:6" x14ac:dyDescent="0.25">
      <c r="A2518" s="31">
        <v>38551</v>
      </c>
      <c r="B2518">
        <v>1221.130005</v>
      </c>
      <c r="C2518" s="14" t="e">
        <f t="shared" si="82"/>
        <v>#DIV/0!</v>
      </c>
      <c r="E2518" s="6">
        <v>658.55999799999995</v>
      </c>
      <c r="F2518" s="14" t="e">
        <f t="shared" si="83"/>
        <v>#DIV/0!</v>
      </c>
    </row>
    <row r="2519" spans="1:6" x14ac:dyDescent="0.25">
      <c r="A2519" s="31">
        <v>38548</v>
      </c>
      <c r="B2519">
        <v>1227.920044</v>
      </c>
      <c r="C2519" s="14" t="e">
        <f t="shared" si="82"/>
        <v>#DIV/0!</v>
      </c>
      <c r="E2519" s="6">
        <v>663.73999000000003</v>
      </c>
      <c r="F2519" s="14" t="e">
        <f t="shared" si="83"/>
        <v>#DIV/0!</v>
      </c>
    </row>
    <row r="2520" spans="1:6" x14ac:dyDescent="0.25">
      <c r="A2520" s="31">
        <v>38547</v>
      </c>
      <c r="B2520">
        <v>1226.5</v>
      </c>
      <c r="C2520" s="14" t="e">
        <f t="shared" si="82"/>
        <v>#DIV/0!</v>
      </c>
      <c r="E2520" s="6">
        <v>663.02002000000005</v>
      </c>
      <c r="F2520" s="14" t="e">
        <f t="shared" si="83"/>
        <v>#DIV/0!</v>
      </c>
    </row>
    <row r="2521" spans="1:6" x14ac:dyDescent="0.25">
      <c r="A2521" s="31">
        <v>38546</v>
      </c>
      <c r="B2521">
        <v>1223.290039</v>
      </c>
      <c r="C2521" s="14" t="e">
        <f t="shared" si="82"/>
        <v>#DIV/0!</v>
      </c>
      <c r="E2521" s="6">
        <v>667.65002400000003</v>
      </c>
      <c r="F2521" s="14" t="e">
        <f t="shared" si="83"/>
        <v>#DIV/0!</v>
      </c>
    </row>
    <row r="2522" spans="1:6" x14ac:dyDescent="0.25">
      <c r="A2522" s="31">
        <v>38545</v>
      </c>
      <c r="B2522">
        <v>1222.209961</v>
      </c>
      <c r="C2522" s="14" t="e">
        <f t="shared" si="82"/>
        <v>#DIV/0!</v>
      </c>
      <c r="E2522" s="6">
        <v>670.78997800000002</v>
      </c>
      <c r="F2522" s="14" t="e">
        <f t="shared" si="83"/>
        <v>#DIV/0!</v>
      </c>
    </row>
    <row r="2523" spans="1:6" ht="16.5" thickBot="1" x14ac:dyDescent="0.3">
      <c r="A2523" s="35">
        <v>38544</v>
      </c>
      <c r="B2523" s="5">
        <v>1219.4399410000001</v>
      </c>
      <c r="C2523" s="14" t="e">
        <f t="shared" si="82"/>
        <v>#DIV/0!</v>
      </c>
      <c r="E2523" s="9">
        <v>671.73999000000003</v>
      </c>
      <c r="F2523" s="14" t="e">
        <f t="shared" si="83"/>
        <v>#DIV/0!</v>
      </c>
    </row>
  </sheetData>
  <mergeCells count="8">
    <mergeCell ref="B3:C3"/>
    <mergeCell ref="I3:J3"/>
    <mergeCell ref="L3:M3"/>
    <mergeCell ref="B4:C4"/>
    <mergeCell ref="E4:F4"/>
    <mergeCell ref="I4:J4"/>
    <mergeCell ref="L4:M4"/>
    <mergeCell ref="E3:F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9541"/>
  <sheetViews>
    <sheetView zoomScale="80" zoomScaleNormal="80" zoomScaleSheetLayoutView="130" workbookViewId="0">
      <pane ySplit="7" topLeftCell="A8" activePane="bottomLeft" state="frozen"/>
      <selection pane="bottomLeft" activeCell="N8" sqref="N8:O8"/>
    </sheetView>
  </sheetViews>
  <sheetFormatPr defaultColWidth="11" defaultRowHeight="15.75" x14ac:dyDescent="0.25"/>
  <cols>
    <col min="1" max="1" width="10.375" style="27" bestFit="1" customWidth="1"/>
    <col min="2" max="2" width="14.5" style="27" bestFit="1" customWidth="1"/>
    <col min="3" max="3" width="20" style="27" bestFit="1" customWidth="1"/>
    <col min="4" max="4" width="1.25" style="27" customWidth="1"/>
    <col min="5" max="5" width="14.5" style="27" bestFit="1" customWidth="1"/>
    <col min="6" max="6" width="20" style="27" bestFit="1" customWidth="1"/>
    <col min="7" max="7" width="0.875" style="27" customWidth="1"/>
    <col min="8" max="8" width="20.125" style="27" bestFit="1" customWidth="1"/>
    <col min="9" max="9" width="20" style="27" bestFit="1" customWidth="1"/>
    <col min="10" max="10" width="0.875" style="27" customWidth="1"/>
    <col min="11" max="11" width="14.5" style="27" bestFit="1" customWidth="1"/>
    <col min="12" max="12" width="20" style="27" bestFit="1" customWidth="1"/>
    <col min="13" max="13" width="0.75" style="27" customWidth="1"/>
    <col min="14" max="14" width="14.5" style="27" bestFit="1" customWidth="1"/>
    <col min="15" max="15" width="19" style="27" bestFit="1" customWidth="1"/>
    <col min="16" max="16" width="11" style="27"/>
  </cols>
  <sheetData>
    <row r="1" spans="1:16" ht="16.5" thickBot="1" x14ac:dyDescent="0.3">
      <c r="A1" s="10"/>
      <c r="B1" s="10"/>
      <c r="C1" s="10"/>
      <c r="D1" s="10"/>
      <c r="E1" s="10"/>
      <c r="F1" s="10"/>
      <c r="G1" s="10"/>
      <c r="H1" s="10"/>
      <c r="I1" s="10"/>
      <c r="J1" s="10"/>
      <c r="K1" s="10"/>
      <c r="L1" s="10"/>
      <c r="M1" s="10"/>
      <c r="N1" s="10"/>
      <c r="O1" s="10"/>
      <c r="P1" s="10"/>
    </row>
    <row r="2" spans="1:16" ht="20.25" thickBot="1" x14ac:dyDescent="0.35">
      <c r="A2" s="10"/>
      <c r="B2" s="10"/>
      <c r="C2" s="10"/>
      <c r="D2" s="10"/>
      <c r="E2" s="10"/>
      <c r="F2" s="26" t="s">
        <v>50</v>
      </c>
      <c r="G2" s="10"/>
      <c r="H2" s="10"/>
      <c r="I2" s="10"/>
      <c r="J2" s="10"/>
      <c r="K2" s="10"/>
      <c r="L2" s="10"/>
      <c r="M2" s="10"/>
      <c r="N2" s="10"/>
      <c r="O2" s="10"/>
      <c r="P2" s="10"/>
    </row>
    <row r="3" spans="1:16" ht="20.25" thickBot="1" x14ac:dyDescent="0.35">
      <c r="A3" s="10"/>
      <c r="B3" s="10"/>
      <c r="C3" s="10"/>
      <c r="D3" s="10"/>
      <c r="E3" s="10"/>
      <c r="F3" s="55"/>
      <c r="G3" s="10"/>
      <c r="H3" s="10"/>
      <c r="I3" s="10"/>
      <c r="J3" s="10"/>
      <c r="K3" s="10"/>
      <c r="L3" s="10"/>
      <c r="M3" s="10"/>
      <c r="N3" s="10"/>
      <c r="O3" s="10"/>
      <c r="P3" s="10"/>
    </row>
    <row r="4" spans="1:16" ht="16.5" thickBot="1" x14ac:dyDescent="0.3">
      <c r="A4" s="10"/>
      <c r="B4" s="197" t="s">
        <v>85</v>
      </c>
      <c r="C4" s="205"/>
      <c r="D4" s="205"/>
      <c r="E4" s="205"/>
      <c r="F4" s="198"/>
      <c r="G4" s="10"/>
      <c r="H4" s="202" t="s">
        <v>86</v>
      </c>
      <c r="I4" s="203"/>
      <c r="J4" s="203"/>
      <c r="K4" s="203"/>
      <c r="L4" s="203"/>
      <c r="M4" s="203"/>
      <c r="N4" s="203"/>
      <c r="O4" s="204"/>
      <c r="P4" s="10"/>
    </row>
    <row r="5" spans="1:16" ht="18.75" x14ac:dyDescent="0.3">
      <c r="A5" s="10"/>
      <c r="B5" s="183" t="s">
        <v>53</v>
      </c>
      <c r="C5" s="184"/>
      <c r="D5" s="184"/>
      <c r="E5" s="184"/>
      <c r="F5" s="185"/>
      <c r="G5" s="10"/>
      <c r="H5" s="206" t="s">
        <v>7</v>
      </c>
      <c r="I5" s="207"/>
      <c r="J5" s="10"/>
      <c r="K5" s="206" t="s">
        <v>8</v>
      </c>
      <c r="L5" s="208"/>
      <c r="M5" s="10"/>
      <c r="N5" s="206" t="s">
        <v>15</v>
      </c>
      <c r="O5" s="207"/>
      <c r="P5" s="10"/>
    </row>
    <row r="6" spans="1:16" ht="16.5" thickBot="1" x14ac:dyDescent="0.3">
      <c r="A6" s="10"/>
      <c r="B6" s="187" t="s">
        <v>2</v>
      </c>
      <c r="C6" s="188"/>
      <c r="D6" s="12"/>
      <c r="E6" s="189" t="s">
        <v>14</v>
      </c>
      <c r="F6" s="190"/>
      <c r="G6" s="10"/>
      <c r="H6" s="191" t="s">
        <v>3</v>
      </c>
      <c r="I6" s="192"/>
      <c r="J6" s="10"/>
      <c r="K6" s="193" t="s">
        <v>4</v>
      </c>
      <c r="L6" s="194"/>
      <c r="M6" s="10"/>
      <c r="N6" s="195" t="s">
        <v>11</v>
      </c>
      <c r="O6" s="196"/>
      <c r="P6" s="10"/>
    </row>
    <row r="7" spans="1:16" s="1" customFormat="1" x14ac:dyDescent="0.25">
      <c r="A7" s="20" t="s">
        <v>0</v>
      </c>
      <c r="B7" s="3" t="s">
        <v>52</v>
      </c>
      <c r="C7" s="4" t="s">
        <v>51</v>
      </c>
      <c r="D7" s="13"/>
      <c r="E7" s="3" t="s">
        <v>52</v>
      </c>
      <c r="F7" s="4" t="s">
        <v>51</v>
      </c>
      <c r="G7" s="11"/>
      <c r="H7" s="3" t="s">
        <v>52</v>
      </c>
      <c r="I7" s="4" t="s">
        <v>51</v>
      </c>
      <c r="J7" s="11"/>
      <c r="K7" s="3" t="s">
        <v>52</v>
      </c>
      <c r="L7" s="4" t="s">
        <v>51</v>
      </c>
      <c r="M7" s="11"/>
      <c r="N7" s="3" t="s">
        <v>52</v>
      </c>
      <c r="O7" s="4" t="s">
        <v>51</v>
      </c>
      <c r="P7" s="11"/>
    </row>
    <row r="8" spans="1:16" x14ac:dyDescent="0.25">
      <c r="A8" s="23">
        <v>42195</v>
      </c>
      <c r="B8" s="136" t="s">
        <v>5</v>
      </c>
      <c r="C8" s="135" t="s">
        <v>5</v>
      </c>
      <c r="D8" s="12"/>
      <c r="E8" s="137" t="s">
        <v>5</v>
      </c>
      <c r="F8" s="135" t="s">
        <v>5</v>
      </c>
      <c r="G8" s="10"/>
      <c r="H8" s="137" t="s">
        <v>5</v>
      </c>
      <c r="I8" s="135" t="s">
        <v>5</v>
      </c>
      <c r="J8" s="10"/>
      <c r="K8" s="137" t="s">
        <v>5</v>
      </c>
      <c r="L8" s="135" t="s">
        <v>5</v>
      </c>
      <c r="M8" s="10"/>
      <c r="N8" s="137" t="s">
        <v>5</v>
      </c>
      <c r="O8" s="135" t="s">
        <v>5</v>
      </c>
      <c r="P8" s="10"/>
    </row>
    <row r="9" spans="1:16" x14ac:dyDescent="0.25">
      <c r="A9" s="23">
        <v>42194</v>
      </c>
      <c r="B9" s="52">
        <v>-3.7857043718582117E-3</v>
      </c>
      <c r="C9" s="53">
        <f>COVAR(B9:B38,'RW Futures and Index Data (Q4)'!C7:C36)/VAR('RW Futures and Index Data (Q4)'!C7:C36)</f>
        <v>1.2467972520670543</v>
      </c>
      <c r="D9" s="12"/>
      <c r="E9" s="59">
        <v>-4.1044592802975122E-2</v>
      </c>
      <c r="F9" s="56">
        <f>COVAR(E9:E38,'RW Futures and Index Data (Q4)'!C7:C36)/VAR('RW Futures and Index Data (Q4)'!C7:C36)</f>
        <v>0.96008694326722233</v>
      </c>
      <c r="G9" s="10"/>
      <c r="H9" s="59">
        <v>0.13944677791949012</v>
      </c>
      <c r="I9" s="56">
        <f>COVAR(H9:H38,'RW Futures and Index Data (Q4)'!F7:F36)/VAR('RW Futures and Index Data (Q4)'!F7:F36)</f>
        <v>0.60929439718287493</v>
      </c>
      <c r="J9" s="10"/>
      <c r="K9" s="59">
        <v>-2.1722460174110614E-2</v>
      </c>
      <c r="L9" s="57">
        <f>COVAR(K9:K38,'RW Futures and Index Data (Q4)'!F7:F36)/VAR('RW Futures and Index Data (Q4)'!F7:F36)</f>
        <v>0.17124832391440678</v>
      </c>
      <c r="M9" s="10"/>
      <c r="N9" s="59">
        <v>-5.0148930052390628E-2</v>
      </c>
      <c r="O9" s="58">
        <f>COVAR(N9:N38,'RW Futures and Index Data (Q4)'!F7:F36)/VAR('RW Futures and Index Data (Q4)'!F7:F36)</f>
        <v>0.50206695755241981</v>
      </c>
      <c r="P9" s="10"/>
    </row>
    <row r="10" spans="1:16" x14ac:dyDescent="0.25">
      <c r="A10" s="23">
        <v>42193</v>
      </c>
      <c r="B10" s="52">
        <v>-3.6083879987393708E-2</v>
      </c>
      <c r="C10" s="53">
        <f>COVAR(B10:B39,'RW Futures and Index Data (Q4)'!C8:C37)/VAR('RW Futures and Index Data (Q4)'!C8:C37)</f>
        <v>1.3819031023929156</v>
      </c>
      <c r="D10" s="12"/>
      <c r="E10" s="59">
        <v>-3.1550115368974452E-2</v>
      </c>
      <c r="F10" s="56">
        <f>COVAR(E10:E39,'RW Futures and Index Data (Q4)'!C8:C37)/VAR('RW Futures and Index Data (Q4)'!C8:C37)</f>
        <v>0.99002293204013048</v>
      </c>
      <c r="G10" s="10"/>
      <c r="H10" s="59">
        <v>0.10054342789617743</v>
      </c>
      <c r="I10" s="56">
        <f>COVAR(H10:H39,'RW Futures and Index Data (Q4)'!F8:F37)/VAR('RW Futures and Index Data (Q4)'!F8:F37)</f>
        <v>0.82311219536810631</v>
      </c>
      <c r="J10" s="10"/>
      <c r="K10" s="59">
        <v>-1.5013843170575525E-2</v>
      </c>
      <c r="L10" s="57">
        <f>COVAR(K10:K39,'RW Futures and Index Data (Q4)'!F8:F37)/VAR('RW Futures and Index Data (Q4)'!F8:F37)</f>
        <v>0.17992661330416002</v>
      </c>
      <c r="M10" s="10"/>
      <c r="N10" s="59">
        <v>-3.2715019379488619E-2</v>
      </c>
      <c r="O10" s="58">
        <f>COVAR(N10:N39,'RW Futures and Index Data (Q4)'!F8:F37)/VAR('RW Futures and Index Data (Q4)'!F8:F37)</f>
        <v>0.5100658218952252</v>
      </c>
      <c r="P10" s="10"/>
    </row>
    <row r="11" spans="1:16" x14ac:dyDescent="0.25">
      <c r="A11" s="23">
        <v>42192</v>
      </c>
      <c r="B11" s="52">
        <v>-3.9717872298128176E-2</v>
      </c>
      <c r="C11" s="53">
        <f>COVAR(B11:B40,'RW Futures and Index Data (Q4)'!C9:C38)/VAR('RW Futures and Index Data (Q4)'!C9:C38)</f>
        <v>1.3969373058903989</v>
      </c>
      <c r="D11" s="12"/>
      <c r="E11" s="59">
        <v>-2.8149530746956364E-2</v>
      </c>
      <c r="F11" s="56">
        <f>COVAR(E11:E40,'RW Futures and Index Data (Q4)'!C9:C38)/VAR('RW Futures and Index Data (Q4)'!C9:C38)</f>
        <v>1.0467526628167512</v>
      </c>
      <c r="G11" s="10"/>
      <c r="H11" s="59">
        <v>7.2858269449827651E-2</v>
      </c>
      <c r="I11" s="56">
        <f>COVAR(H11:H40,'RW Futures and Index Data (Q4)'!F9:F38)/VAR('RW Futures and Index Data (Q4)'!F9:F38)</f>
        <v>1.0101772681960119</v>
      </c>
      <c r="J11" s="10"/>
      <c r="K11" s="59">
        <v>-1.0556122340400154E-2</v>
      </c>
      <c r="L11" s="57">
        <f>COVAR(K11:K40,'RW Futures and Index Data (Q4)'!F9:F38)/VAR('RW Futures and Index Data (Q4)'!F9:F38)</f>
        <v>0.20009410132444636</v>
      </c>
      <c r="M11" s="10"/>
      <c r="N11" s="59">
        <v>-1.5685849153529996E-2</v>
      </c>
      <c r="O11" s="58">
        <f>COVAR(N11:N40,'RW Futures and Index Data (Q4)'!F9:F38)/VAR('RW Futures and Index Data (Q4)'!F9:F38)</f>
        <v>0.55748166417751899</v>
      </c>
      <c r="P11" s="10"/>
    </row>
    <row r="12" spans="1:16" x14ac:dyDescent="0.25">
      <c r="A12" s="23">
        <v>42191</v>
      </c>
      <c r="B12" s="52">
        <v>-1.1234368488765134E-2</v>
      </c>
      <c r="C12" s="53">
        <f>COVAR(B12:B41,'RW Futures and Index Data (Q4)'!C10:C39)/VAR('RW Futures and Index Data (Q4)'!C10:C39)</f>
        <v>1.3469791143687055</v>
      </c>
      <c r="D12" s="12"/>
      <c r="E12" s="59">
        <v>-9.1385612196190902E-3</v>
      </c>
      <c r="F12" s="56">
        <f>COVAR(E12:E41,'RW Futures and Index Data (Q4)'!C10:C39)/VAR('RW Futures and Index Data (Q4)'!C10:C39)</f>
        <v>1.0414376232310234</v>
      </c>
      <c r="G12" s="10"/>
      <c r="H12" s="59">
        <v>9.6344936344969101E-2</v>
      </c>
      <c r="I12" s="56">
        <f>COVAR(H12:H41,'RW Futures and Index Data (Q4)'!F10:F39)/VAR('RW Futures and Index Data (Q4)'!F10:F39)</f>
        <v>1.0316720948864082</v>
      </c>
      <c r="J12" s="10"/>
      <c r="K12" s="59">
        <v>-1.0912397886041814E-2</v>
      </c>
      <c r="L12" s="57">
        <f>COVAR(K12:K41,'RW Futures and Index Data (Q4)'!F10:F39)/VAR('RW Futures and Index Data (Q4)'!F10:F39)</f>
        <v>0.20102531783825014</v>
      </c>
      <c r="M12" s="10"/>
      <c r="N12" s="59">
        <v>-2.1882855033385051E-2</v>
      </c>
      <c r="O12" s="58">
        <f>COVAR(N12:N41,'RW Futures and Index Data (Q4)'!F10:F39)/VAR('RW Futures and Index Data (Q4)'!F10:F39)</f>
        <v>0.57022484090592818</v>
      </c>
      <c r="P12" s="10"/>
    </row>
    <row r="13" spans="1:16" x14ac:dyDescent="0.25">
      <c r="A13" s="23">
        <v>42187</v>
      </c>
      <c r="B13" s="52">
        <v>-2.1545526860683117E-2</v>
      </c>
      <c r="C13" s="53">
        <f>COVAR(B13:B42,'RW Futures and Index Data (Q4)'!C11:C40)/VAR('RW Futures and Index Data (Q4)'!C11:C40)</f>
        <v>1.4081981892075506</v>
      </c>
      <c r="D13" s="12"/>
      <c r="E13" s="59">
        <v>-2.3446461031993326E-2</v>
      </c>
      <c r="F13" s="56">
        <f>COVAR(E13:E42,'RW Futures and Index Data (Q4)'!C11:C40)/VAR('RW Futures and Index Data (Q4)'!C11:C40)</f>
        <v>1.2107467607183628</v>
      </c>
      <c r="G13" s="10"/>
      <c r="H13" s="59">
        <v>4.8120162722039783E-2</v>
      </c>
      <c r="I13" s="56">
        <f>COVAR(H13:H42,'RW Futures and Index Data (Q4)'!F11:F40)/VAR('RW Futures and Index Data (Q4)'!F11:F40)</f>
        <v>1.1230781936605552</v>
      </c>
      <c r="J13" s="10"/>
      <c r="K13" s="59">
        <v>-1.0644183069248525E-2</v>
      </c>
      <c r="L13" s="57">
        <f>COVAR(K13:K42,'RW Futures and Index Data (Q4)'!F11:F40)/VAR('RW Futures and Index Data (Q4)'!F11:F40)</f>
        <v>0.21598886493374794</v>
      </c>
      <c r="M13" s="10"/>
      <c r="N13" s="59">
        <v>-1.4407134268669686E-2</v>
      </c>
      <c r="O13" s="58">
        <f>COVAR(N13:N42,'RW Futures and Index Data (Q4)'!F11:F40)/VAR('RW Futures and Index Data (Q4)'!F11:F40)</f>
        <v>0.61354660777836378</v>
      </c>
      <c r="P13" s="10"/>
    </row>
    <row r="14" spans="1:16" x14ac:dyDescent="0.25">
      <c r="A14" s="23">
        <v>42186</v>
      </c>
      <c r="B14" s="52">
        <v>-1.6289529500054356E-2</v>
      </c>
      <c r="C14" s="53">
        <f>COVAR(B14:B43,'RW Futures and Index Data (Q4)'!C12:C41)/VAR('RW Futures and Index Data (Q4)'!C12:C41)</f>
        <v>1.3614150170047894</v>
      </c>
      <c r="D14" s="12"/>
      <c r="E14" s="59">
        <v>-3.3133721112887482E-2</v>
      </c>
      <c r="F14" s="56">
        <f>COVAR(E14:E43,'RW Futures and Index Data (Q4)'!C12:C41)/VAR('RW Futures and Index Data (Q4)'!C12:C41)</f>
        <v>1.3302632349796071</v>
      </c>
      <c r="G14" s="10"/>
      <c r="H14" s="59">
        <v>4.4554891861888768E-2</v>
      </c>
      <c r="I14" s="56">
        <f>COVAR(H14:H43,'RW Futures and Index Data (Q4)'!F12:F41)/VAR('RW Futures and Index Data (Q4)'!F12:F41)</f>
        <v>1.1874773634815268</v>
      </c>
      <c r="J14" s="10"/>
      <c r="K14" s="59">
        <v>-1.5238804103091419E-2</v>
      </c>
      <c r="L14" s="57">
        <f>COVAR(K14:K43,'RW Futures and Index Data (Q4)'!F12:F41)/VAR('RW Futures and Index Data (Q4)'!F12:F41)</f>
        <v>0.23508053934294693</v>
      </c>
      <c r="M14" s="10"/>
      <c r="N14" s="59">
        <v>-3.1940141842693448E-2</v>
      </c>
      <c r="O14" s="58">
        <f>COVAR(N14:N43,'RW Futures and Index Data (Q4)'!F12:F41)/VAR('RW Futures and Index Data (Q4)'!F12:F41)</f>
        <v>0.6697953659138508</v>
      </c>
      <c r="P14" s="10"/>
    </row>
    <row r="15" spans="1:16" x14ac:dyDescent="0.25">
      <c r="A15" s="23">
        <v>42185</v>
      </c>
      <c r="B15" s="52">
        <v>-2.7658368944660117E-2</v>
      </c>
      <c r="C15" s="53">
        <f>COVAR(B15:B44,'RW Futures and Index Data (Q4)'!C13:C42)/VAR('RW Futures and Index Data (Q4)'!C13:C42)</f>
        <v>1.3061058884468195</v>
      </c>
      <c r="D15" s="12"/>
      <c r="E15" s="59">
        <v>-4.0057377625906887E-2</v>
      </c>
      <c r="F15" s="56">
        <f>COVAR(E15:E44,'RW Futures and Index Data (Q4)'!C13:C42)/VAR('RW Futures and Index Data (Q4)'!C13:C42)</f>
        <v>1.3954597022801614</v>
      </c>
      <c r="G15" s="10"/>
      <c r="H15" s="59">
        <v>4.4365890441502742E-2</v>
      </c>
      <c r="I15" s="56">
        <f>COVAR(H15:H44,'RW Futures and Index Data (Q4)'!F13:F42)/VAR('RW Futures and Index Data (Q4)'!F13:F42)</f>
        <v>1.2161207350346592</v>
      </c>
      <c r="J15" s="10"/>
      <c r="K15" s="59">
        <v>-1.431013680407367E-2</v>
      </c>
      <c r="L15" s="57">
        <f>COVAR(K15:K44,'RW Futures and Index Data (Q4)'!F13:F42)/VAR('RW Futures and Index Data (Q4)'!F13:F42)</f>
        <v>0.24610213276556933</v>
      </c>
      <c r="M15" s="10"/>
      <c r="N15" s="59">
        <v>-2.1616434914432214E-2</v>
      </c>
      <c r="O15" s="58">
        <f>COVAR(N15:N44,'RW Futures and Index Data (Q4)'!F13:F42)/VAR('RW Futures and Index Data (Q4)'!F13:F42)</f>
        <v>0.70747300958546178</v>
      </c>
      <c r="P15" s="10"/>
    </row>
    <row r="16" spans="1:16" x14ac:dyDescent="0.25">
      <c r="A16" s="23">
        <v>42184</v>
      </c>
      <c r="B16" s="52">
        <v>-4.2901967207688019E-2</v>
      </c>
      <c r="C16" s="53">
        <f>COVAR(B16:B45,'RW Futures and Index Data (Q4)'!C14:C43)/VAR('RW Futures and Index Data (Q4)'!C14:C43)</f>
        <v>1.2159047994561611</v>
      </c>
      <c r="D16" s="12"/>
      <c r="E16" s="59">
        <v>-5.2163995119959616E-2</v>
      </c>
      <c r="F16" s="56">
        <f>COVAR(E16:E45,'RW Futures and Index Data (Q4)'!C14:C43)/VAR('RW Futures and Index Data (Q4)'!C14:C43)</f>
        <v>1.4939280955089214</v>
      </c>
      <c r="G16" s="10"/>
      <c r="H16" s="59">
        <v>3.9447288186331919E-2</v>
      </c>
      <c r="I16" s="56">
        <f>COVAR(H16:H45,'RW Futures and Index Data (Q4)'!F14:F43)/VAR('RW Futures and Index Data (Q4)'!F14:F43)</f>
        <v>1.2551685300963562</v>
      </c>
      <c r="J16" s="10"/>
      <c r="K16" s="59">
        <v>-9.9581606959254776E-3</v>
      </c>
      <c r="L16" s="57">
        <f>COVAR(K16:K45,'RW Futures and Index Data (Q4)'!F14:F43)/VAR('RW Futures and Index Data (Q4)'!F14:F43)</f>
        <v>0.26117816846760405</v>
      </c>
      <c r="M16" s="10"/>
      <c r="N16" s="59">
        <v>-6.5554219466136265E-3</v>
      </c>
      <c r="O16" s="58">
        <f>COVAR(N16:N45,'RW Futures and Index Data (Q4)'!F14:F43)/VAR('RW Futures and Index Data (Q4)'!F14:F43)</f>
        <v>0.75294836803488085</v>
      </c>
      <c r="P16" s="10"/>
    </row>
    <row r="17" spans="1:16" x14ac:dyDescent="0.25">
      <c r="A17" s="23">
        <v>42181</v>
      </c>
      <c r="B17" s="52">
        <v>-4.6857117692959305E-2</v>
      </c>
      <c r="C17" s="53">
        <f>COVAR(B17:B46,'RW Futures and Index Data (Q4)'!C15:C44)/VAR('RW Futures and Index Data (Q4)'!C15:C44)</f>
        <v>1.0199670824454683</v>
      </c>
      <c r="D17" s="12"/>
      <c r="E17" s="59">
        <v>-3.8064072659065529E-2</v>
      </c>
      <c r="F17" s="56">
        <f>COVAR(E17:E46,'RW Futures and Index Data (Q4)'!C15:C44)/VAR('RW Futures and Index Data (Q4)'!C15:C44)</f>
        <v>1.5102109499209417</v>
      </c>
      <c r="G17" s="10"/>
      <c r="H17" s="59">
        <v>2.5497121347842322E-2</v>
      </c>
      <c r="I17" s="56">
        <f>COVAR(H17:H46,'RW Futures and Index Data (Q4)'!F15:F44)/VAR('RW Futures and Index Data (Q4)'!F15:F44)</f>
        <v>1.2629854217924619</v>
      </c>
      <c r="J17" s="10"/>
      <c r="K17" s="59">
        <v>-1.3378968837038374E-2</v>
      </c>
      <c r="L17" s="57">
        <f>COVAR(K17:K46,'RW Futures and Index Data (Q4)'!F15:F44)/VAR('RW Futures and Index Data (Q4)'!F15:F44)</f>
        <v>0.28490007384887694</v>
      </c>
      <c r="M17" s="10"/>
      <c r="N17" s="59">
        <v>-8.4900851558257218E-3</v>
      </c>
      <c r="O17" s="58">
        <f>COVAR(N17:N46,'RW Futures and Index Data (Q4)'!F15:F44)/VAR('RW Futures and Index Data (Q4)'!F15:F44)</f>
        <v>0.84194291520527076</v>
      </c>
      <c r="P17" s="10"/>
    </row>
    <row r="18" spans="1:16" x14ac:dyDescent="0.25">
      <c r="A18" s="23">
        <v>42180</v>
      </c>
      <c r="B18" s="52">
        <v>-1.1786676162525045E-2</v>
      </c>
      <c r="C18" s="53">
        <f>COVAR(B18:B47,'RW Futures and Index Data (Q4)'!C16:C45)/VAR('RW Futures and Index Data (Q4)'!C16:C45)</f>
        <v>0.84567548260729297</v>
      </c>
      <c r="D18" s="12"/>
      <c r="E18" s="59">
        <v>-2.1502513710916382E-2</v>
      </c>
      <c r="F18" s="56">
        <f>COVAR(E18:E47,'RW Futures and Index Data (Q4)'!C16:C45)/VAR('RW Futures and Index Data (Q4)'!C16:C45)</f>
        <v>1.4620690877906697</v>
      </c>
      <c r="G18" s="10"/>
      <c r="H18" s="59">
        <v>5.03491720833944E-2</v>
      </c>
      <c r="I18" s="56">
        <f>COVAR(H18:H47,'RW Futures and Index Data (Q4)'!F16:F45)/VAR('RW Futures and Index Data (Q4)'!F16:F45)</f>
        <v>1.2298207507169183</v>
      </c>
      <c r="J18" s="10"/>
      <c r="K18" s="59">
        <v>-2.9384184279930392E-2</v>
      </c>
      <c r="L18" s="57">
        <f>COVAR(K18:K47,'RW Futures and Index Data (Q4)'!F16:F45)/VAR('RW Futures and Index Data (Q4)'!F16:F45)</f>
        <v>0.26419325538428828</v>
      </c>
      <c r="M18" s="10"/>
      <c r="N18" s="59">
        <v>-5.0263621248637036E-2</v>
      </c>
      <c r="O18" s="58">
        <f>COVAR(N18:N47,'RW Futures and Index Data (Q4)'!F16:F45)/VAR('RW Futures and Index Data (Q4)'!F16:F45)</f>
        <v>0.79906951469027865</v>
      </c>
      <c r="P18" s="10"/>
    </row>
    <row r="19" spans="1:16" x14ac:dyDescent="0.25">
      <c r="A19" s="23">
        <v>42179</v>
      </c>
      <c r="B19" s="52">
        <v>-1.9714242021679151E-2</v>
      </c>
      <c r="C19" s="53">
        <f>COVAR(B19:B48,'RW Futures and Index Data (Q4)'!C17:C46)/VAR('RW Futures and Index Data (Q4)'!C17:C46)</f>
        <v>0.78936400600469248</v>
      </c>
      <c r="D19" s="12"/>
      <c r="E19" s="59">
        <v>-2.4081376921602393E-2</v>
      </c>
      <c r="F19" s="56">
        <f>COVAR(E19:E48,'RW Futures and Index Data (Q4)'!C17:C46)/VAR('RW Futures and Index Data (Q4)'!C17:C46)</f>
        <v>1.4569347502645287</v>
      </c>
      <c r="G19" s="10"/>
      <c r="H19" s="59">
        <v>4.2415949642513606E-2</v>
      </c>
      <c r="I19" s="56">
        <f>COVAR(H19:H48,'RW Futures and Index Data (Q4)'!F17:F46)/VAR('RW Futures and Index Data (Q4)'!F17:F46)</f>
        <v>1.1288501620780322</v>
      </c>
      <c r="J19" s="10"/>
      <c r="K19" s="59">
        <v>-1.8128505478331447E-2</v>
      </c>
      <c r="L19" s="57">
        <f>COVAR(K19:K48,'RW Futures and Index Data (Q4)'!F17:F46)/VAR('RW Futures and Index Data (Q4)'!F17:F46)</f>
        <v>0.26398963699886069</v>
      </c>
      <c r="M19" s="10"/>
      <c r="N19" s="59">
        <v>-2.0207486422679333E-2</v>
      </c>
      <c r="O19" s="58">
        <f>COVAR(N19:N48,'RW Futures and Index Data (Q4)'!F17:F46)/VAR('RW Futures and Index Data (Q4)'!F17:F46)</f>
        <v>0.82319663741530558</v>
      </c>
      <c r="P19" s="10"/>
    </row>
    <row r="20" spans="1:16" x14ac:dyDescent="0.25">
      <c r="A20" s="23">
        <v>42178</v>
      </c>
      <c r="B20" s="52">
        <v>3.058990592272659E-3</v>
      </c>
      <c r="C20" s="53">
        <f>COVAR(B20:B49,'RW Futures and Index Data (Q4)'!C18:C47)/VAR('RW Futures and Index Data (Q4)'!C18:C47)</f>
        <v>0.77780554970690718</v>
      </c>
      <c r="D20" s="12"/>
      <c r="E20" s="59">
        <v>-8.398089009378773E-3</v>
      </c>
      <c r="F20" s="56">
        <f>COVAR(E20:E49,'RW Futures and Index Data (Q4)'!C18:C47)/VAR('RW Futures and Index Data (Q4)'!C18:C47)</f>
        <v>1.4636854946458868</v>
      </c>
      <c r="G20" s="10"/>
      <c r="H20" s="59">
        <v>5.2704732457216963E-2</v>
      </c>
      <c r="I20" s="56">
        <f>COVAR(H20:H49,'RW Futures and Index Data (Q4)'!F18:F47)/VAR('RW Futures and Index Data (Q4)'!F18:F47)</f>
        <v>1.0597431617592996</v>
      </c>
      <c r="J20" s="10"/>
      <c r="K20" s="59">
        <v>-1.3251004705348568E-2</v>
      </c>
      <c r="L20" s="57">
        <f>COVAR(K20:K49,'RW Futures and Index Data (Q4)'!F18:F47)/VAR('RW Futures and Index Data (Q4)'!F18:F47)</f>
        <v>0.26162445488986152</v>
      </c>
      <c r="M20" s="10"/>
      <c r="N20" s="59">
        <v>-1.4113835447599143E-2</v>
      </c>
      <c r="O20" s="58">
        <f>COVAR(N20:N49,'RW Futures and Index Data (Q4)'!F18:F47)/VAR('RW Futures and Index Data (Q4)'!F18:F47)</f>
        <v>0.82949808745246234</v>
      </c>
      <c r="P20" s="10"/>
    </row>
    <row r="21" spans="1:16" x14ac:dyDescent="0.25">
      <c r="A21" s="23">
        <v>42177</v>
      </c>
      <c r="B21" s="52">
        <v>1.2396058267633681E-2</v>
      </c>
      <c r="C21" s="53">
        <f>COVAR(B21:B50,'RW Futures and Index Data (Q4)'!C19:C48)/VAR('RW Futures and Index Data (Q4)'!C19:C48)</f>
        <v>0.8340676668254261</v>
      </c>
      <c r="D21" s="12"/>
      <c r="E21" s="59">
        <v>6.5627245906574316E-4</v>
      </c>
      <c r="F21" s="56">
        <f>COVAR(E21:E50,'RW Futures and Index Data (Q4)'!C19:C48)/VAR('RW Futures and Index Data (Q4)'!C19:C48)</f>
        <v>1.5121086017393721</v>
      </c>
      <c r="G21" s="10"/>
      <c r="H21" s="59">
        <v>7.3652034731632066E-2</v>
      </c>
      <c r="I21" s="56">
        <f>COVAR(H21:H50,'RW Futures and Index Data (Q4)'!F19:F48)/VAR('RW Futures and Index Data (Q4)'!F19:F48)</f>
        <v>0.98186837228000157</v>
      </c>
      <c r="J21" s="10"/>
      <c r="K21" s="59">
        <v>-1.6816234318306589E-2</v>
      </c>
      <c r="L21" s="57">
        <f>COVAR(K21:K50,'RW Futures and Index Data (Q4)'!F19:F48)/VAR('RW Futures and Index Data (Q4)'!F19:F48)</f>
        <v>0.24611334362066711</v>
      </c>
      <c r="M21" s="10"/>
      <c r="N21" s="59">
        <v>-3.0373895525268146E-2</v>
      </c>
      <c r="O21" s="58">
        <f>COVAR(N21:N50,'RW Futures and Index Data (Q4)'!F19:F48)/VAR('RW Futures and Index Data (Q4)'!F19:F48)</f>
        <v>0.80110884101457214</v>
      </c>
      <c r="P21" s="10"/>
    </row>
    <row r="22" spans="1:16" x14ac:dyDescent="0.25">
      <c r="A22" s="23">
        <v>42174</v>
      </c>
      <c r="B22" s="52">
        <v>2.7660326791720813E-3</v>
      </c>
      <c r="C22" s="53">
        <f>COVAR(B22:B51,'RW Futures and Index Data (Q4)'!C20:C49)/VAR('RW Futures and Index Data (Q4)'!C20:C49)</f>
        <v>0.80010873086065748</v>
      </c>
      <c r="D22" s="12"/>
      <c r="E22" s="59">
        <v>-1.204184697445343E-2</v>
      </c>
      <c r="F22" s="56">
        <f>COVAR(E22:E51,'RW Futures and Index Data (Q4)'!C20:C49)/VAR('RW Futures and Index Data (Q4)'!C20:C49)</f>
        <v>1.4261202050702035</v>
      </c>
      <c r="G22" s="10"/>
      <c r="H22" s="59">
        <v>7.6712372188768141E-2</v>
      </c>
      <c r="I22" s="56">
        <f>COVAR(H22:H51,'RW Futures and Index Data (Q4)'!F20:F49)/VAR('RW Futures and Index Data (Q4)'!F20:F49)</f>
        <v>0.86450121143559511</v>
      </c>
      <c r="J22" s="10"/>
      <c r="K22" s="59">
        <v>-1.6021828188912512E-2</v>
      </c>
      <c r="L22" s="57">
        <f>COVAR(K22:K51,'RW Futures and Index Data (Q4)'!F20:F49)/VAR('RW Futures and Index Data (Q4)'!F20:F49)</f>
        <v>0.24101255700365709</v>
      </c>
      <c r="M22" s="10"/>
      <c r="N22" s="59">
        <v>-2.1990261773310316E-2</v>
      </c>
      <c r="O22" s="58">
        <f>COVAR(N22:N51,'RW Futures and Index Data (Q4)'!F20:F49)/VAR('RW Futures and Index Data (Q4)'!F20:F49)</f>
        <v>0.81189567534553075</v>
      </c>
      <c r="P22" s="10"/>
    </row>
    <row r="23" spans="1:16" x14ac:dyDescent="0.25">
      <c r="A23" s="23">
        <v>42173</v>
      </c>
      <c r="B23" s="52">
        <v>-9.4974244982702904E-3</v>
      </c>
      <c r="C23" s="53">
        <f>COVAR(B23:B52,'RW Futures and Index Data (Q4)'!C21:C50)/VAR('RW Futures and Index Data (Q4)'!C21:C50)</f>
        <v>0.7335226743474168</v>
      </c>
      <c r="D23" s="12"/>
      <c r="E23" s="59">
        <v>-3.7183453877826955E-2</v>
      </c>
      <c r="F23" s="56">
        <f>COVAR(E23:E52,'RW Futures and Index Data (Q4)'!C21:C50)/VAR('RW Futures and Index Data (Q4)'!C21:C50)</f>
        <v>1.4194589224310123</v>
      </c>
      <c r="G23" s="10"/>
      <c r="H23" s="59">
        <v>6.2598197304225556E-2</v>
      </c>
      <c r="I23" s="56">
        <f>COVAR(H23:H52,'RW Futures and Index Data (Q4)'!F21:F50)/VAR('RW Futures and Index Data (Q4)'!F21:F50)</f>
        <v>0.68224883205553499</v>
      </c>
      <c r="J23" s="10"/>
      <c r="K23" s="59">
        <v>-1.8191518480745739E-2</v>
      </c>
      <c r="L23" s="57">
        <f>COVAR(K23:K52,'RW Futures and Index Data (Q4)'!F21:F50)/VAR('RW Futures and Index Data (Q4)'!F21:F50)</f>
        <v>0.22281508741619663</v>
      </c>
      <c r="M23" s="10"/>
      <c r="N23" s="59">
        <v>-2.590205441497706E-2</v>
      </c>
      <c r="O23" s="58">
        <f>COVAR(N23:N52,'RW Futures and Index Data (Q4)'!F21:F50)/VAR('RW Futures and Index Data (Q4)'!F21:F50)</f>
        <v>0.77259378548021485</v>
      </c>
      <c r="P23" s="10"/>
    </row>
    <row r="24" spans="1:16" x14ac:dyDescent="0.25">
      <c r="A24" s="23">
        <v>42172</v>
      </c>
      <c r="B24" s="52">
        <v>4.5683803620173213E-2</v>
      </c>
      <c r="C24" s="53">
        <f>COVAR(B24:B53,'RW Futures and Index Data (Q4)'!C22:C51)/VAR('RW Futures and Index Data (Q4)'!C22:C51)</f>
        <v>0.83535227726254901</v>
      </c>
      <c r="D24" s="12"/>
      <c r="E24" s="59">
        <v>-2.0967447319787169E-2</v>
      </c>
      <c r="F24" s="56">
        <f>COVAR(E24:E53,'RW Futures and Index Data (Q4)'!C22:C51)/VAR('RW Futures and Index Data (Q4)'!C22:C51)</f>
        <v>1.5547540155182524</v>
      </c>
      <c r="G24" s="10"/>
      <c r="H24" s="59">
        <v>5.1741186664465921E-2</v>
      </c>
      <c r="I24" s="56">
        <f>COVAR(H24:H53,'RW Futures and Index Data (Q4)'!F22:F51)/VAR('RW Futures and Index Data (Q4)'!F22:F51)</f>
        <v>0.43153189257642299</v>
      </c>
      <c r="J24" s="10"/>
      <c r="K24" s="59">
        <v>-1.7803568324959884E-2</v>
      </c>
      <c r="L24" s="57">
        <f>COVAR(K24:K53,'RW Futures and Index Data (Q4)'!F22:F51)/VAR('RW Futures and Index Data (Q4)'!F22:F51)</f>
        <v>0.20906320833625278</v>
      </c>
      <c r="M24" s="10"/>
      <c r="N24" s="59">
        <v>-3.5656540129267333E-2</v>
      </c>
      <c r="O24" s="58">
        <f>COVAR(N24:N53,'RW Futures and Index Data (Q4)'!F22:F51)/VAR('RW Futures and Index Data (Q4)'!F22:F51)</f>
        <v>0.73642400567411603</v>
      </c>
      <c r="P24" s="10"/>
    </row>
    <row r="25" spans="1:16" x14ac:dyDescent="0.25">
      <c r="A25" s="23">
        <v>42171</v>
      </c>
      <c r="B25" s="52">
        <v>4.8733344622355013E-2</v>
      </c>
      <c r="C25" s="53">
        <f>COVAR(B25:B54,'RW Futures and Index Data (Q4)'!C23:C52)/VAR('RW Futures and Index Data (Q4)'!C23:C52)</f>
        <v>0.9124639154973585</v>
      </c>
      <c r="D25" s="12"/>
      <c r="E25" s="59">
        <v>-3.1687846064194392E-2</v>
      </c>
      <c r="F25" s="56">
        <f>COVAR(E25:E54,'RW Futures and Index Data (Q4)'!C23:C52)/VAR('RW Futures and Index Data (Q4)'!C23:C52)</f>
        <v>1.5360821129423583</v>
      </c>
      <c r="G25" s="10"/>
      <c r="H25" s="59">
        <v>3.1864541832801629E-2</v>
      </c>
      <c r="I25" s="56">
        <f>COVAR(H25:H54,'RW Futures and Index Data (Q4)'!F23:F52)/VAR('RW Futures and Index Data (Q4)'!F23:F52)</f>
        <v>5.5333427301698233E-2</v>
      </c>
      <c r="J25" s="10"/>
      <c r="K25" s="59">
        <v>-1.2100031326212846E-2</v>
      </c>
      <c r="L25" s="57">
        <f>COVAR(K25:K54,'RW Futures and Index Data (Q4)'!F23:F52)/VAR('RW Futures and Index Data (Q4)'!F23:F52)</f>
        <v>0.16192223184261387</v>
      </c>
      <c r="M25" s="10"/>
      <c r="N25" s="59">
        <v>-1.7877087514426959E-2</v>
      </c>
      <c r="O25" s="58">
        <f>COVAR(N25:N54,'RW Futures and Index Data (Q4)'!F23:F52)/VAR('RW Futures and Index Data (Q4)'!F23:F52)</f>
        <v>0.68175639044216052</v>
      </c>
      <c r="P25" s="10"/>
    </row>
    <row r="26" spans="1:16" x14ac:dyDescent="0.25">
      <c r="A26" s="23">
        <v>42170</v>
      </c>
      <c r="B26" s="52">
        <v>4.8071181882440195E-2</v>
      </c>
      <c r="C26" s="53">
        <f>COVAR(B26:B55,'RW Futures and Index Data (Q4)'!C24:C53)/VAR('RW Futures and Index Data (Q4)'!C24:C53)</f>
        <v>0.95412246914555077</v>
      </c>
      <c r="D26" s="12"/>
      <c r="E26" s="59">
        <v>-3.8701183450513543E-2</v>
      </c>
      <c r="F26" s="56">
        <f>COVAR(E26:E55,'RW Futures and Index Data (Q4)'!C24:C53)/VAR('RW Futures and Index Data (Q4)'!C24:C53)</f>
        <v>1.4830811777463968</v>
      </c>
      <c r="G26" s="10"/>
      <c r="H26" s="59">
        <v>1.6427257853947941E-2</v>
      </c>
      <c r="I26" s="56">
        <f>COVAR(H26:H55,'RW Futures and Index Data (Q4)'!F24:F53)/VAR('RW Futures and Index Data (Q4)'!F24:F53)</f>
        <v>-0.21012440571414753</v>
      </c>
      <c r="J26" s="10"/>
      <c r="K26" s="59">
        <v>-1.6271703942511206E-2</v>
      </c>
      <c r="L26" s="57">
        <f>COVAR(K26:K55,'RW Futures and Index Data (Q4)'!F24:F53)/VAR('RW Futures and Index Data (Q4)'!F24:F53)</f>
        <v>8.6247328514513222E-2</v>
      </c>
      <c r="M26" s="10"/>
      <c r="N26" s="59">
        <v>-2.7256711641763132E-2</v>
      </c>
      <c r="O26" s="58">
        <f>COVAR(N26:N55,'RW Futures and Index Data (Q4)'!F24:F53)/VAR('RW Futures and Index Data (Q4)'!F24:F53)</f>
        <v>0.54226195892457674</v>
      </c>
      <c r="P26" s="10"/>
    </row>
    <row r="27" spans="1:16" x14ac:dyDescent="0.25">
      <c r="A27" s="23">
        <v>42167</v>
      </c>
      <c r="B27" s="52">
        <v>4.7422977850965164E-2</v>
      </c>
      <c r="C27" s="53">
        <f>COVAR(B27:B56,'RW Futures and Index Data (Q4)'!C25:C54)/VAR('RW Futures and Index Data (Q4)'!C25:C54)</f>
        <v>1.2034595072268199</v>
      </c>
      <c r="D27" s="12"/>
      <c r="E27" s="59">
        <v>-5.0882597110322281E-2</v>
      </c>
      <c r="F27" s="56">
        <f>COVAR(E27:E56,'RW Futures and Index Data (Q4)'!C25:C54)/VAR('RW Futures and Index Data (Q4)'!C25:C54)</f>
        <v>1.2714197986397922</v>
      </c>
      <c r="G27" s="10"/>
      <c r="H27" s="59">
        <v>-2.7476984442815322E-2</v>
      </c>
      <c r="I27" s="56">
        <f>COVAR(H27:H56,'RW Futures and Index Data (Q4)'!F25:F54)/VAR('RW Futures and Index Data (Q4)'!F25:F54)</f>
        <v>-0.40345367978176322</v>
      </c>
      <c r="J27" s="10"/>
      <c r="K27" s="59">
        <v>-2.0383652616259962E-2</v>
      </c>
      <c r="L27" s="57">
        <f>COVAR(K27:K56,'RW Futures and Index Data (Q4)'!F25:F54)/VAR('RW Futures and Index Data (Q4)'!F25:F54)</f>
        <v>1.2836665617107279E-2</v>
      </c>
      <c r="M27" s="10"/>
      <c r="N27" s="59">
        <v>-3.6109164538692839E-2</v>
      </c>
      <c r="O27" s="58">
        <f>COVAR(N27:N56,'RW Futures and Index Data (Q4)'!F25:F54)/VAR('RW Futures and Index Data (Q4)'!F25:F54)</f>
        <v>0.3601971745593896</v>
      </c>
      <c r="P27" s="10"/>
    </row>
    <row r="28" spans="1:16" x14ac:dyDescent="0.25">
      <c r="A28" s="23">
        <v>42166</v>
      </c>
      <c r="B28" s="52">
        <v>5.5972904908409671E-2</v>
      </c>
      <c r="C28" s="53">
        <f>COVAR(B28:B57,'RW Futures and Index Data (Q4)'!C26:C55)/VAR('RW Futures and Index Data (Q4)'!C26:C55)</f>
        <v>1.4258553192214154</v>
      </c>
      <c r="D28" s="12"/>
      <c r="E28" s="59">
        <v>-2.5890704612565929E-2</v>
      </c>
      <c r="F28" s="56">
        <f>COVAR(E28:E57,'RW Futures and Index Data (Q4)'!C26:C55)/VAR('RW Futures and Index Data (Q4)'!C26:C55)</f>
        <v>1.0304964252564905</v>
      </c>
      <c r="G28" s="10"/>
      <c r="H28" s="59">
        <v>-1.6532282624543648E-2</v>
      </c>
      <c r="I28" s="56">
        <f>COVAR(H28:H57,'RW Futures and Index Data (Q4)'!F26:F55)/VAR('RW Futures and Index Data (Q4)'!F26:F55)</f>
        <v>-0.39950974425474067</v>
      </c>
      <c r="J28" s="10"/>
      <c r="K28" s="59">
        <v>-2.3344554221346403E-2</v>
      </c>
      <c r="L28" s="57">
        <f>COVAR(K28:K57,'RW Futures and Index Data (Q4)'!F26:F55)/VAR('RW Futures and Index Data (Q4)'!F26:F55)</f>
        <v>-8.1159389831509221E-2</v>
      </c>
      <c r="M28" s="10"/>
      <c r="N28" s="59">
        <v>-4.6739508614394354E-2</v>
      </c>
      <c r="O28" s="58">
        <f>COVAR(N28:N57,'RW Futures and Index Data (Q4)'!F26:F55)/VAR('RW Futures and Index Data (Q4)'!F26:F55)</f>
        <v>0.14835838112399424</v>
      </c>
      <c r="P28" s="10"/>
    </row>
    <row r="29" spans="1:16" x14ac:dyDescent="0.25">
      <c r="A29" s="23">
        <v>42165</v>
      </c>
      <c r="B29" s="52">
        <v>5.6197898467480911E-2</v>
      </c>
      <c r="C29" s="53">
        <f>COVAR(B29:B58,'RW Futures and Index Data (Q4)'!C27:C56)/VAR('RW Futures and Index Data (Q4)'!C27:C56)</f>
        <v>1.463144375683775</v>
      </c>
      <c r="D29" s="12"/>
      <c r="E29" s="59">
        <v>-3.3899596285064115E-3</v>
      </c>
      <c r="F29" s="56">
        <f>COVAR(E29:E58,'RW Futures and Index Data (Q4)'!C27:C56)/VAR('RW Futures and Index Data (Q4)'!C27:C56)</f>
        <v>1.0883291740529069</v>
      </c>
      <c r="G29" s="10"/>
      <c r="H29" s="59">
        <v>-1.0086068308800322E-2</v>
      </c>
      <c r="I29" s="56">
        <f>COVAR(H29:H58,'RW Futures and Index Data (Q4)'!F27:F56)/VAR('RW Futures and Index Data (Q4)'!F27:F56)</f>
        <v>-0.68168406152438876</v>
      </c>
      <c r="J29" s="10"/>
      <c r="K29" s="59">
        <v>-2.7056922565976915E-2</v>
      </c>
      <c r="L29" s="57">
        <f>COVAR(K29:K58,'RW Futures and Index Data (Q4)'!F27:F56)/VAR('RW Futures and Index Data (Q4)'!F27:F56)</f>
        <v>-0.17875773852816423</v>
      </c>
      <c r="M29" s="10"/>
      <c r="N29" s="59">
        <v>-5.9571735159080985E-2</v>
      </c>
      <c r="O29" s="58">
        <f>COVAR(N29:N58,'RW Futures and Index Data (Q4)'!F27:F56)/VAR('RW Futures and Index Data (Q4)'!F27:F56)</f>
        <v>-3.3367695169947545E-2</v>
      </c>
      <c r="P29" s="10"/>
    </row>
    <row r="30" spans="1:16" x14ac:dyDescent="0.25">
      <c r="A30" s="23">
        <v>42164</v>
      </c>
      <c r="B30" s="52">
        <v>3.5816137535571668E-2</v>
      </c>
      <c r="C30" s="53">
        <f>COVAR(B30:B59,'RW Futures and Index Data (Q4)'!C28:C57)/VAR('RW Futures and Index Data (Q4)'!C28:C57)</f>
        <v>1.4067850025927251</v>
      </c>
      <c r="D30" s="12"/>
      <c r="E30" s="59">
        <v>-1.1729187043074685E-3</v>
      </c>
      <c r="F30" s="56">
        <f>COVAR(E30:E59,'RW Futures and Index Data (Q4)'!C28:C57)/VAR('RW Futures and Index Data (Q4)'!C28:C57)</f>
        <v>0.98747086430313835</v>
      </c>
      <c r="G30" s="10"/>
      <c r="H30" s="59">
        <v>-3.9200110920243669E-2</v>
      </c>
      <c r="I30" s="56">
        <f>COVAR(H30:H59,'RW Futures and Index Data (Q4)'!F28:F57)/VAR('RW Futures and Index Data (Q4)'!F28:F57)</f>
        <v>-0.45511554581713171</v>
      </c>
      <c r="J30" s="10"/>
      <c r="K30" s="59">
        <v>-3.4803686533202982E-2</v>
      </c>
      <c r="L30" s="57">
        <f>COVAR(K30:K59,'RW Futures and Index Data (Q4)'!F28:F57)/VAR('RW Futures and Index Data (Q4)'!F28:F57)</f>
        <v>-8.4184533055833718E-2</v>
      </c>
      <c r="M30" s="10"/>
      <c r="N30" s="59">
        <v>-7.7334802524890223E-2</v>
      </c>
      <c r="O30" s="58">
        <f>COVAR(N30:N59,'RW Futures and Index Data (Q4)'!F28:F57)/VAR('RW Futures and Index Data (Q4)'!F28:F57)</f>
        <v>8.8036863624824907E-2</v>
      </c>
      <c r="P30" s="10"/>
    </row>
    <row r="31" spans="1:16" x14ac:dyDescent="0.25">
      <c r="A31" s="23">
        <v>42163</v>
      </c>
      <c r="B31" s="52">
        <v>1.9453602450701935E-2</v>
      </c>
      <c r="C31" s="53">
        <f>COVAR(B31:B60,'RW Futures and Index Data (Q4)'!C29:C58)/VAR('RW Futures and Index Data (Q4)'!C29:C58)</f>
        <v>1.6492061704031236</v>
      </c>
      <c r="D31" s="12"/>
      <c r="E31" s="59">
        <v>-1.9006317555970487E-2</v>
      </c>
      <c r="F31" s="56">
        <f>COVAR(E31:E60,'RW Futures and Index Data (Q4)'!C29:C58)/VAR('RW Futures and Index Data (Q4)'!C29:C58)</f>
        <v>0.91922560918483576</v>
      </c>
      <c r="G31" s="10"/>
      <c r="H31" s="59">
        <v>-5.5629862479498304E-2</v>
      </c>
      <c r="I31" s="56">
        <f>COVAR(H31:H60,'RW Futures and Index Data (Q4)'!F29:F58)/VAR('RW Futures and Index Data (Q4)'!F29:F58)</f>
        <v>-8.1563646836313008E-2</v>
      </c>
      <c r="J31" s="10"/>
      <c r="K31" s="59">
        <v>-4.0211469204958439E-2</v>
      </c>
      <c r="L31" s="57">
        <f>COVAR(K31:K60,'RW Futures and Index Data (Q4)'!F29:F58)/VAR('RW Futures and Index Data (Q4)'!F29:F58)</f>
        <v>0.12154777985064188</v>
      </c>
      <c r="M31" s="10"/>
      <c r="N31" s="59">
        <v>-8.0595500080787197E-2</v>
      </c>
      <c r="O31" s="58">
        <f>COVAR(N31:N60,'RW Futures and Index Data (Q4)'!F29:F58)/VAR('RW Futures and Index Data (Q4)'!F29:F58)</f>
        <v>0.40512171667205871</v>
      </c>
      <c r="P31" s="10"/>
    </row>
    <row r="32" spans="1:16" x14ac:dyDescent="0.25">
      <c r="A32" s="23">
        <v>42160</v>
      </c>
      <c r="B32" s="52">
        <v>1.0409025586490372E-2</v>
      </c>
      <c r="C32" s="53">
        <f>COVAR(B32:B61,'RW Futures and Index Data (Q4)'!C30:C59)/VAR('RW Futures and Index Data (Q4)'!C30:C59)</f>
        <v>1.3842332125271402</v>
      </c>
      <c r="D32" s="12"/>
      <c r="E32" s="59">
        <v>3.099825138226997E-2</v>
      </c>
      <c r="F32" s="56">
        <f>COVAR(E32:E61,'RW Futures and Index Data (Q4)'!C30:C59)/VAR('RW Futures and Index Data (Q4)'!C30:C59)</f>
        <v>0.27974213985998164</v>
      </c>
      <c r="G32" s="10"/>
      <c r="H32" s="59">
        <v>-7.1053783021670314E-2</v>
      </c>
      <c r="I32" s="56">
        <f>COVAR(H32:H61,'RW Futures and Index Data (Q4)'!F30:F59)/VAR('RW Futures and Index Data (Q4)'!F30:F59)</f>
        <v>0.59029928947797339</v>
      </c>
      <c r="J32" s="10"/>
      <c r="K32" s="59">
        <v>-4.1594780094044048E-2</v>
      </c>
      <c r="L32" s="57">
        <f>COVAR(K32:K61,'RW Futures and Index Data (Q4)'!F30:F59)/VAR('RW Futures and Index Data (Q4)'!F30:F59)</f>
        <v>0.41612324322947625</v>
      </c>
      <c r="M32" s="10"/>
      <c r="N32" s="59">
        <v>-8.6039263965335566E-2</v>
      </c>
      <c r="O32" s="58">
        <f>COVAR(N32:N61,'RW Futures and Index Data (Q4)'!F30:F59)/VAR('RW Futures and Index Data (Q4)'!F30:F59)</f>
        <v>0.8948826965122042</v>
      </c>
      <c r="P32" s="10"/>
    </row>
    <row r="33" spans="1:16" x14ac:dyDescent="0.25">
      <c r="A33" s="23">
        <v>42159</v>
      </c>
      <c r="B33" s="52">
        <v>1.4962232175856016E-2</v>
      </c>
      <c r="C33" s="53">
        <f>COVAR(B33:B62,'RW Futures and Index Data (Q4)'!C31:C60)/VAR('RW Futures and Index Data (Q4)'!C31:C60)</f>
        <v>1.3436801591221252</v>
      </c>
      <c r="D33" s="12"/>
      <c r="E33" s="59">
        <v>2.4131995258391603E-2</v>
      </c>
      <c r="F33" s="56">
        <f>COVAR(E33:E62,'RW Futures and Index Data (Q4)'!C31:C60)/VAR('RW Futures and Index Data (Q4)'!C31:C60)</f>
        <v>0.20161117295259162</v>
      </c>
      <c r="G33" s="10"/>
      <c r="H33" s="59">
        <v>-8.189518929364159E-2</v>
      </c>
      <c r="I33" s="56">
        <f>COVAR(H33:H62,'RW Futures and Index Data (Q4)'!F31:F60)/VAR('RW Futures and Index Data (Q4)'!F31:F60)</f>
        <v>1.1194577716873206</v>
      </c>
      <c r="J33" s="10"/>
      <c r="K33" s="59">
        <v>-4.164257175567132E-2</v>
      </c>
      <c r="L33" s="57">
        <f>COVAR(K33:K62,'RW Futures and Index Data (Q4)'!F31:F60)/VAR('RW Futures and Index Data (Q4)'!F31:F60)</f>
        <v>0.56287531151664982</v>
      </c>
      <c r="M33" s="10"/>
      <c r="N33" s="59">
        <v>-8.5027834333223695E-2</v>
      </c>
      <c r="O33" s="58">
        <f>COVAR(N33:N62,'RW Futures and Index Data (Q4)'!F31:F60)/VAR('RW Futures and Index Data (Q4)'!F31:F60)</f>
        <v>1.1868859221627766</v>
      </c>
      <c r="P33" s="10"/>
    </row>
    <row r="34" spans="1:16" x14ac:dyDescent="0.25">
      <c r="A34" s="23">
        <v>42158</v>
      </c>
      <c r="B34" s="52">
        <v>8.9983723637545587E-3</v>
      </c>
      <c r="C34" s="53">
        <f>COVAR(B34:B63,'RW Futures and Index Data (Q4)'!C32:C61)/VAR('RW Futures and Index Data (Q4)'!C32:C61)</f>
        <v>1.0054805179257005</v>
      </c>
      <c r="D34" s="12"/>
      <c r="E34" s="59">
        <v>3.4081089135161724E-2</v>
      </c>
      <c r="F34" s="56">
        <f>COVAR(E34:E63,'RW Futures and Index Data (Q4)'!C32:C61)/VAR('RW Futures and Index Data (Q4)'!C32:C61)</f>
        <v>-1.5754381668386365E-2</v>
      </c>
      <c r="G34" s="10"/>
      <c r="H34" s="59">
        <v>-8.3960105511279304E-2</v>
      </c>
      <c r="I34" s="56">
        <f>COVAR(H34:H63,'RW Futures and Index Data (Q4)'!F32:F61)/VAR('RW Futures and Index Data (Q4)'!F32:F61)</f>
        <v>1.2564323803382444</v>
      </c>
      <c r="J34" s="10"/>
      <c r="K34" s="59">
        <v>-3.4941039810513774E-2</v>
      </c>
      <c r="L34" s="57">
        <f>COVAR(K34:K63,'RW Futures and Index Data (Q4)'!F32:F61)/VAR('RW Futures and Index Data (Q4)'!F32:F61)</f>
        <v>0.57879446252176614</v>
      </c>
      <c r="M34" s="10"/>
      <c r="N34" s="59">
        <v>-6.7969337418367415E-2</v>
      </c>
      <c r="O34" s="58">
        <f>COVAR(N34:N63,'RW Futures and Index Data (Q4)'!F32:F61)/VAR('RW Futures and Index Data (Q4)'!F32:F61)</f>
        <v>1.2381948840359172</v>
      </c>
      <c r="P34" s="10"/>
    </row>
    <row r="35" spans="1:16" x14ac:dyDescent="0.25">
      <c r="A35" s="23">
        <v>42157</v>
      </c>
      <c r="B35" s="52">
        <v>1.5595676738484165E-2</v>
      </c>
      <c r="C35" s="53">
        <f>COVAR(B35:B64,'RW Futures and Index Data (Q4)'!C33:C62)/VAR('RW Futures and Index Data (Q4)'!C33:C62)</f>
        <v>0.87211954792709456</v>
      </c>
      <c r="D35" s="12"/>
      <c r="E35" s="59">
        <v>4.6801885496857265E-2</v>
      </c>
      <c r="F35" s="56">
        <f>COVAR(E35:E64,'RW Futures and Index Data (Q4)'!C33:C62)/VAR('RW Futures and Index Data (Q4)'!C33:C62)</f>
        <v>-4.100582888385338E-2</v>
      </c>
      <c r="G35" s="10"/>
      <c r="H35" s="59">
        <v>-4.3808746768162155E-2</v>
      </c>
      <c r="I35" s="56">
        <f>COVAR(H35:H64,'RW Futures and Index Data (Q4)'!F33:F62)/VAR('RW Futures and Index Data (Q4)'!F33:F62)</f>
        <v>1.3838238179554501</v>
      </c>
      <c r="J35" s="10"/>
      <c r="K35" s="59">
        <v>-3.7452525531066483E-2</v>
      </c>
      <c r="L35" s="57">
        <f>COVAR(K35:K64,'RW Futures and Index Data (Q4)'!F33:F62)/VAR('RW Futures and Index Data (Q4)'!F33:F62)</f>
        <v>0.57542782927002478</v>
      </c>
      <c r="M35" s="10"/>
      <c r="N35" s="59">
        <v>-7.5985567795917253E-2</v>
      </c>
      <c r="O35" s="58">
        <f>COVAR(N35:N64,'RW Futures and Index Data (Q4)'!F33:F62)/VAR('RW Futures and Index Data (Q4)'!F33:F62)</f>
        <v>1.233168870187461</v>
      </c>
      <c r="P35" s="10"/>
    </row>
    <row r="36" spans="1:16" x14ac:dyDescent="0.25">
      <c r="A36" s="23">
        <v>42156</v>
      </c>
      <c r="B36" s="52">
        <v>5.8314119251308805E-2</v>
      </c>
      <c r="C36" s="53">
        <f>COVAR(B36:B65,'RW Futures and Index Data (Q4)'!C34:C63)/VAR('RW Futures and Index Data (Q4)'!C34:C63)</f>
        <v>0.90880961461029952</v>
      </c>
      <c r="D36" s="12"/>
      <c r="E36" s="59">
        <v>4.4745080688969097E-2</v>
      </c>
      <c r="F36" s="56">
        <f>COVAR(E36:E65,'RW Futures and Index Data (Q4)'!C34:C63)/VAR('RW Futures and Index Data (Q4)'!C34:C63)</f>
        <v>9.5131965747265754E-4</v>
      </c>
      <c r="G36" s="10"/>
      <c r="H36" s="59">
        <v>-5.2342000193995708E-2</v>
      </c>
      <c r="I36" s="56">
        <f>COVAR(H36:H65,'RW Futures and Index Data (Q4)'!F34:F63)/VAR('RW Futures and Index Data (Q4)'!F34:F63)</f>
        <v>1.4848939005829866</v>
      </c>
      <c r="J36" s="10"/>
      <c r="K36" s="59">
        <v>-3.7503769568487777E-2</v>
      </c>
      <c r="L36" s="57">
        <f>COVAR(K36:K65,'RW Futures and Index Data (Q4)'!F34:F63)/VAR('RW Futures and Index Data (Q4)'!F34:F63)</f>
        <v>0.61470844179325856</v>
      </c>
      <c r="M36" s="10"/>
      <c r="N36" s="59">
        <v>-7.522573255862619E-2</v>
      </c>
      <c r="O36" s="58">
        <f>COVAR(N36:N65,'RW Futures and Index Data (Q4)'!F34:F63)/VAR('RW Futures and Index Data (Q4)'!F34:F63)</f>
        <v>1.3279583596602831</v>
      </c>
      <c r="P36" s="10"/>
    </row>
    <row r="37" spans="1:16" x14ac:dyDescent="0.25">
      <c r="A37" s="23">
        <v>42153</v>
      </c>
      <c r="B37" s="52">
        <v>6.9699413132173316E-2</v>
      </c>
      <c r="C37" s="53">
        <f>COVAR(B37:B66,'RW Futures and Index Data (Q4)'!C35:C64)/VAR('RW Futures and Index Data (Q4)'!C35:C64)</f>
        <v>1.2629273699895607</v>
      </c>
      <c r="D37" s="12"/>
      <c r="E37" s="59">
        <v>5.4504419959106487E-2</v>
      </c>
      <c r="F37" s="56">
        <f>COVAR(E37:E66,'RW Futures and Index Data (Q4)'!C35:C64)/VAR('RW Futures and Index Data (Q4)'!C35:C64)</f>
        <v>0.10556974275666837</v>
      </c>
      <c r="G37" s="10"/>
      <c r="H37" s="59">
        <v>-3.545814342629483E-2</v>
      </c>
      <c r="I37" s="56">
        <f>COVAR(H37:H66,'RW Futures and Index Data (Q4)'!F35:F64)/VAR('RW Futures and Index Data (Q4)'!F35:F64)</f>
        <v>1.5109865889441618</v>
      </c>
      <c r="J37" s="10"/>
      <c r="K37" s="59">
        <v>-3.2792390456128473E-2</v>
      </c>
      <c r="L37" s="57">
        <f>COVAR(K37:K66,'RW Futures and Index Data (Q4)'!F35:F64)/VAR('RW Futures and Index Data (Q4)'!F35:F64)</f>
        <v>0.64601883287614181</v>
      </c>
      <c r="M37" s="10"/>
      <c r="N37" s="59">
        <v>-6.63877466139845E-2</v>
      </c>
      <c r="O37" s="58">
        <f>COVAR(N37:N66,'RW Futures and Index Data (Q4)'!F35:F64)/VAR('RW Futures and Index Data (Q4)'!F35:F64)</f>
        <v>1.4418603443214286</v>
      </c>
      <c r="P37" s="10"/>
    </row>
    <row r="38" spans="1:16" x14ac:dyDescent="0.25">
      <c r="A38" s="23">
        <v>42152</v>
      </c>
      <c r="B38" s="52">
        <v>6.6339086168392791E-2</v>
      </c>
      <c r="C38" s="53">
        <f>COVAR(B38:B67,'RW Futures and Index Data (Q4)'!C36:C65)/VAR('RW Futures and Index Data (Q4)'!C36:C65)</f>
        <v>1.5140687130630894</v>
      </c>
      <c r="D38" s="12"/>
      <c r="E38" s="59">
        <v>7.0499268988186925E-2</v>
      </c>
      <c r="F38" s="56">
        <f>COVAR(E38:E67,'RW Futures and Index Data (Q4)'!C36:C65)/VAR('RW Futures and Index Data (Q4)'!C36:C65)</f>
        <v>0.22738818488723012</v>
      </c>
      <c r="G38" s="10"/>
      <c r="H38" s="59">
        <v>-3.1183160748537997E-3</v>
      </c>
      <c r="I38" s="56">
        <f>COVAR(H38:H67,'RW Futures and Index Data (Q4)'!F36:F65)/VAR('RW Futures and Index Data (Q4)'!F36:F65)</f>
        <v>1.4883745236586858</v>
      </c>
      <c r="J38" s="10"/>
      <c r="K38" s="59">
        <v>-2.9649029364455681E-2</v>
      </c>
      <c r="L38" s="57">
        <f>COVAR(K38:K67,'RW Futures and Index Data (Q4)'!F36:F65)/VAR('RW Futures and Index Data (Q4)'!F36:F65)</f>
        <v>0.68856117211398393</v>
      </c>
      <c r="M38" s="10"/>
      <c r="N38" s="59">
        <v>-6.4572947187552465E-2</v>
      </c>
      <c r="O38" s="58">
        <f>COVAR(N38:N67,'RW Futures and Index Data (Q4)'!F36:F65)/VAR('RW Futures and Index Data (Q4)'!F36:F65)</f>
        <v>1.5766996365629884</v>
      </c>
      <c r="P38" s="10"/>
    </row>
    <row r="39" spans="1:16" x14ac:dyDescent="0.25">
      <c r="A39" s="23">
        <v>42151</v>
      </c>
      <c r="B39" s="52">
        <v>6.1412503002739927E-2</v>
      </c>
      <c r="C39" s="53">
        <f>COVAR(B39:B68,'RW Futures and Index Data (Q4)'!C37:C66)/VAR('RW Futures and Index Data (Q4)'!C37:C66)</f>
        <v>1.7989195411544214</v>
      </c>
      <c r="D39" s="12"/>
      <c r="E39" s="59">
        <v>3.2157696507035149E-2</v>
      </c>
      <c r="F39" s="56">
        <f>COVAR(E39:E68,'RW Futures and Index Data (Q4)'!C37:C66)/VAR('RW Futures and Index Data (Q4)'!C37:C66)</f>
        <v>0.39912434636337824</v>
      </c>
      <c r="G39" s="10"/>
      <c r="H39" s="59">
        <v>3.9316858845788172E-3</v>
      </c>
      <c r="I39" s="56">
        <f>COVAR(H39:H68,'RW Futures and Index Data (Q4)'!F37:F66)/VAR('RW Futures and Index Data (Q4)'!F37:F66)</f>
        <v>1.4654884807102815</v>
      </c>
      <c r="J39" s="10"/>
      <c r="K39" s="59">
        <v>-2.7433222028954596E-2</v>
      </c>
      <c r="L39" s="57">
        <f>COVAR(K39:K68,'RW Futures and Index Data (Q4)'!F37:F66)/VAR('RW Futures and Index Data (Q4)'!F37:F66)</f>
        <v>0.68681795406578428</v>
      </c>
      <c r="M39" s="10"/>
      <c r="N39" s="59">
        <v>-5.5930081557689637E-2</v>
      </c>
      <c r="O39" s="58">
        <f>COVAR(N39:N68,'RW Futures and Index Data (Q4)'!F37:F66)/VAR('RW Futures and Index Data (Q4)'!F37:F66)</f>
        <v>1.6117284698093437</v>
      </c>
      <c r="P39" s="10"/>
    </row>
    <row r="40" spans="1:16" x14ac:dyDescent="0.25">
      <c r="A40" s="23">
        <v>42150</v>
      </c>
      <c r="B40" s="52">
        <v>5.9860084779900458E-2</v>
      </c>
      <c r="C40" s="53">
        <f>COVAR(B40:B69,'RW Futures and Index Data (Q4)'!C38:C67)/VAR('RW Futures and Index Data (Q4)'!C38:C67)</f>
        <v>2.0311157367554795</v>
      </c>
      <c r="D40" s="12"/>
      <c r="E40" s="59">
        <v>1.7279698955170231E-2</v>
      </c>
      <c r="F40" s="56">
        <f>COVAR(E40:E69,'RW Futures and Index Data (Q4)'!C38:C67)/VAR('RW Futures and Index Data (Q4)'!C38:C67)</f>
        <v>0.44365056395641833</v>
      </c>
      <c r="G40" s="10"/>
      <c r="H40" s="59">
        <v>2.4024184575388574E-4</v>
      </c>
      <c r="I40" s="56">
        <f>COVAR(H40:H69,'RW Futures and Index Data (Q4)'!F38:F67)/VAR('RW Futures and Index Data (Q4)'!F38:F67)</f>
        <v>1.4862806537092443</v>
      </c>
      <c r="J40" s="10"/>
      <c r="K40" s="59">
        <v>-2.593592643946574E-2</v>
      </c>
      <c r="L40" s="57">
        <f>COVAR(K40:K69,'RW Futures and Index Data (Q4)'!F38:F67)/VAR('RW Futures and Index Data (Q4)'!F38:F67)</f>
        <v>0.69926480961562709</v>
      </c>
      <c r="M40" s="10"/>
      <c r="N40" s="59">
        <v>-5.8326746673269869E-2</v>
      </c>
      <c r="O40" s="58">
        <f>COVAR(N40:N69,'RW Futures and Index Data (Q4)'!F38:F67)/VAR('RW Futures and Index Data (Q4)'!F38:F67)</f>
        <v>1.6761117430876566</v>
      </c>
      <c r="P40" s="10"/>
    </row>
    <row r="41" spans="1:16" x14ac:dyDescent="0.25">
      <c r="A41" s="23">
        <v>42146</v>
      </c>
      <c r="B41" s="52">
        <v>4.7763638641429074E-2</v>
      </c>
      <c r="C41" s="53">
        <f>COVAR(B41:B70,'RW Futures and Index Data (Q4)'!C39:C68)/VAR('RW Futures and Index Data (Q4)'!C39:C68)</f>
        <v>2.2581183519982573</v>
      </c>
      <c r="D41" s="12"/>
      <c r="E41" s="59">
        <v>2.0948803307353714E-2</v>
      </c>
      <c r="F41" s="56">
        <f>COVAR(E41:E70,'RW Futures and Index Data (Q4)'!C39:C68)/VAR('RW Futures and Index Data (Q4)'!C39:C68)</f>
        <v>0.56581583031063543</v>
      </c>
      <c r="G41" s="10"/>
      <c r="H41" s="59">
        <v>-1.8620006748670037E-2</v>
      </c>
      <c r="I41" s="56">
        <f>COVAR(H41:H70,'RW Futures and Index Data (Q4)'!F39:F68)/VAR('RW Futures and Index Data (Q4)'!F39:F68)</f>
        <v>1.4874296319859632</v>
      </c>
      <c r="J41" s="10"/>
      <c r="K41" s="59">
        <v>-2.6283868745772376E-2</v>
      </c>
      <c r="L41" s="57">
        <f>COVAR(K41:K70,'RW Futures and Index Data (Q4)'!F39:F68)/VAR('RW Futures and Index Data (Q4)'!F39:F68)</f>
        <v>0.71437972910347181</v>
      </c>
      <c r="M41" s="10"/>
      <c r="N41" s="59">
        <v>-6.126552872605906E-2</v>
      </c>
      <c r="O41" s="58">
        <f>COVAR(N41:N70,'RW Futures and Index Data (Q4)'!F39:F68)/VAR('RW Futures and Index Data (Q4)'!F39:F68)</f>
        <v>1.7480868318273279</v>
      </c>
      <c r="P41" s="10"/>
    </row>
    <row r="42" spans="1:16" x14ac:dyDescent="0.25">
      <c r="A42" s="23">
        <v>42145</v>
      </c>
      <c r="B42" s="52">
        <v>6.2975785409504104E-2</v>
      </c>
      <c r="C42" s="53">
        <f>COVAR(B42:B71,'RW Futures and Index Data (Q4)'!C40:C69)/VAR('RW Futures and Index Data (Q4)'!C40:C69)</f>
        <v>2.3659991295810796</v>
      </c>
      <c r="D42" s="12"/>
      <c r="E42" s="59">
        <v>4.67125183853625E-2</v>
      </c>
      <c r="F42" s="56">
        <f>COVAR(E42:E71,'RW Futures and Index Data (Q4)'!C40:C69)/VAR('RW Futures and Index Data (Q4)'!C40:C69)</f>
        <v>0.73658739785682958</v>
      </c>
      <c r="G42" s="10"/>
      <c r="H42" s="59">
        <v>-1.0492845536736684E-2</v>
      </c>
      <c r="I42" s="56">
        <f>COVAR(H42:H71,'RW Futures and Index Data (Q4)'!F40:F69)/VAR('RW Futures and Index Data (Q4)'!F40:F69)</f>
        <v>1.4375338611838855</v>
      </c>
      <c r="J42" s="10"/>
      <c r="K42" s="59">
        <v>-2.8329853756092094E-2</v>
      </c>
      <c r="L42" s="57">
        <f>COVAR(K42:K71,'RW Futures and Index Data (Q4)'!F40:F69)/VAR('RW Futures and Index Data (Q4)'!F40:F69)</f>
        <v>0.71497261226702846</v>
      </c>
      <c r="M42" s="10"/>
      <c r="N42" s="59">
        <v>-7.051508524122263E-2</v>
      </c>
      <c r="O42" s="58">
        <f>COVAR(N42:N71,'RW Futures and Index Data (Q4)'!F40:F69)/VAR('RW Futures and Index Data (Q4)'!F40:F69)</f>
        <v>1.7724056327294218</v>
      </c>
      <c r="P42" s="10"/>
    </row>
    <row r="43" spans="1:16" x14ac:dyDescent="0.25">
      <c r="A43" s="23">
        <v>42144</v>
      </c>
      <c r="B43" s="52">
        <v>4.7503893135783626E-2</v>
      </c>
      <c r="C43" s="53">
        <f>COVAR(B43:B72,'RW Futures and Index Data (Q4)'!C41:C70)/VAR('RW Futures and Index Data (Q4)'!C41:C70)</f>
        <v>2.2567943847238996</v>
      </c>
      <c r="D43" s="12"/>
      <c r="E43" s="59">
        <v>4.9781629732781774E-2</v>
      </c>
      <c r="F43" s="56">
        <f>COVAR(E43:E72,'RW Futures and Index Data (Q4)'!C41:C70)/VAR('RW Futures and Index Data (Q4)'!C41:C70)</f>
        <v>0.86115054386447409</v>
      </c>
      <c r="G43" s="10"/>
      <c r="H43" s="59">
        <v>-5.6573625498007596E-3</v>
      </c>
      <c r="I43" s="56">
        <f>COVAR(H43:H72,'RW Futures and Index Data (Q4)'!F41:F70)/VAR('RW Futures and Index Data (Q4)'!F41:F70)</f>
        <v>1.4221157816390664</v>
      </c>
      <c r="J43" s="10"/>
      <c r="K43" s="59">
        <v>-2.7989874401873394E-2</v>
      </c>
      <c r="L43" s="57">
        <f>COVAR(K43:K72,'RW Futures and Index Data (Q4)'!F41:F70)/VAR('RW Futures and Index Data (Q4)'!F41:F70)</f>
        <v>0.70842604487091143</v>
      </c>
      <c r="M43" s="10"/>
      <c r="N43" s="59">
        <v>-6.9610839223028353E-2</v>
      </c>
      <c r="O43" s="58">
        <f>COVAR(N43:N72,'RW Futures and Index Data (Q4)'!F41:F70)/VAR('RW Futures and Index Data (Q4)'!F41:F70)</f>
        <v>1.7693156654490909</v>
      </c>
      <c r="P43" s="10"/>
    </row>
    <row r="44" spans="1:16" x14ac:dyDescent="0.25">
      <c r="A44" s="23">
        <v>42143</v>
      </c>
      <c r="B44" s="52">
        <v>5.2108914971317644E-2</v>
      </c>
      <c r="C44" s="53">
        <f>COVAR(B44:B73,'RW Futures and Index Data (Q4)'!C42:C71)/VAR('RW Futures and Index Data (Q4)'!C42:C71)</f>
        <v>2.1076325178116582</v>
      </c>
      <c r="D44" s="12"/>
      <c r="E44" s="59">
        <v>5.2759852776835148E-2</v>
      </c>
      <c r="F44" s="56">
        <f>COVAR(E44:E73,'RW Futures and Index Data (Q4)'!C42:C71)/VAR('RW Futures and Index Data (Q4)'!C42:C71)</f>
        <v>0.95618865108220552</v>
      </c>
      <c r="G44" s="10"/>
      <c r="H44" s="59">
        <v>-6.3887796966236587E-3</v>
      </c>
      <c r="I44" s="56">
        <f>COVAR(H44:H73,'RW Futures and Index Data (Q4)'!F42:F71)/VAR('RW Futures and Index Data (Q4)'!F42:F71)</f>
        <v>1.3960572051445199</v>
      </c>
      <c r="J44" s="10"/>
      <c r="K44" s="59">
        <v>-3.1252490686499712E-2</v>
      </c>
      <c r="L44" s="57">
        <f>COVAR(K44:K73,'RW Futures and Index Data (Q4)'!F42:F71)/VAR('RW Futures and Index Data (Q4)'!F42:F71)</f>
        <v>0.70071997379339646</v>
      </c>
      <c r="M44" s="10"/>
      <c r="N44" s="59">
        <v>-8.1096797578491753E-2</v>
      </c>
      <c r="O44" s="58">
        <f>COVAR(N44:N73,'RW Futures and Index Data (Q4)'!F42:F71)/VAR('RW Futures and Index Data (Q4)'!F42:F71)</f>
        <v>1.7666315383426967</v>
      </c>
      <c r="P44" s="10"/>
    </row>
    <row r="45" spans="1:16" x14ac:dyDescent="0.25">
      <c r="A45" s="23">
        <v>42142</v>
      </c>
      <c r="B45" s="52">
        <v>5.6884041645667738E-2</v>
      </c>
      <c r="C45" s="53">
        <f>COVAR(B45:B74,'RW Futures and Index Data (Q4)'!C43:C72)/VAR('RW Futures and Index Data (Q4)'!C43:C72)</f>
        <v>1.9172517284624668</v>
      </c>
      <c r="D45" s="12"/>
      <c r="E45" s="59">
        <v>5.8967614771193055E-2</v>
      </c>
      <c r="F45" s="56">
        <f>COVAR(E45:E74,'RW Futures and Index Data (Q4)'!C43:C72)/VAR('RW Futures and Index Data (Q4)'!C43:C72)</f>
        <v>0.98503229353045074</v>
      </c>
      <c r="G45" s="10"/>
      <c r="H45" s="59">
        <v>6.4315459959107812E-4</v>
      </c>
      <c r="I45" s="56">
        <f>COVAR(H45:H74,'RW Futures and Index Data (Q4)'!F43:F72)/VAR('RW Futures and Index Data (Q4)'!F43:F72)</f>
        <v>1.3748302071201739</v>
      </c>
      <c r="J45" s="10"/>
      <c r="K45" s="59">
        <v>-3.7321828885138131E-2</v>
      </c>
      <c r="L45" s="57">
        <f>COVAR(K45:K74,'RW Futures and Index Data (Q4)'!F43:F72)/VAR('RW Futures and Index Data (Q4)'!F43:F72)</f>
        <v>0.6898108124240786</v>
      </c>
      <c r="M45" s="10"/>
      <c r="N45" s="59">
        <v>-9.4538124922086797E-2</v>
      </c>
      <c r="O45" s="58">
        <f>COVAR(N45:N74,'RW Futures and Index Data (Q4)'!F43:F72)/VAR('RW Futures and Index Data (Q4)'!F43:F72)</f>
        <v>1.7526027277722191</v>
      </c>
      <c r="P45" s="10"/>
    </row>
    <row r="46" spans="1:16" x14ac:dyDescent="0.25">
      <c r="A46" s="23">
        <v>42139</v>
      </c>
      <c r="B46" s="52">
        <v>6.5691503247605088E-2</v>
      </c>
      <c r="C46" s="53">
        <f>COVAR(B46:B75,'RW Futures and Index Data (Q4)'!C44:C73)/VAR('RW Futures and Index Data (Q4)'!C44:C73)</f>
        <v>1.8312562314267908</v>
      </c>
      <c r="D46" s="12"/>
      <c r="E46" s="59">
        <v>4.4924224837923354E-2</v>
      </c>
      <c r="F46" s="56">
        <f>COVAR(E46:E75,'RW Futures and Index Data (Q4)'!C44:C73)/VAR('RW Futures and Index Data (Q4)'!C44:C73)</f>
        <v>0.96559594802616466</v>
      </c>
      <c r="G46" s="10"/>
      <c r="H46" s="59">
        <v>1.5304502289303246E-2</v>
      </c>
      <c r="I46" s="56">
        <f>COVAR(H46:H75,'RW Futures and Index Data (Q4)'!F44:F73)/VAR('RW Futures and Index Data (Q4)'!F44:F73)</f>
        <v>1.3489853407336614</v>
      </c>
      <c r="J46" s="10"/>
      <c r="K46" s="59">
        <v>-3.246447717071077E-2</v>
      </c>
      <c r="L46" s="57">
        <f>COVAR(K46:K75,'RW Futures and Index Data (Q4)'!F44:F73)/VAR('RW Futures and Index Data (Q4)'!F44:F73)</f>
        <v>0.68103259961461726</v>
      </c>
      <c r="M46" s="10"/>
      <c r="N46" s="59">
        <v>-8.6159089238630249E-2</v>
      </c>
      <c r="O46" s="58">
        <f>COVAR(N46:N75,'RW Futures and Index Data (Q4)'!F44:F73)/VAR('RW Futures and Index Data (Q4)'!F44:F73)</f>
        <v>1.7446070323408858</v>
      </c>
      <c r="P46" s="10"/>
    </row>
    <row r="47" spans="1:16" x14ac:dyDescent="0.25">
      <c r="A47" s="23">
        <v>42138</v>
      </c>
      <c r="B47" s="52">
        <v>6.8891940734007395E-2</v>
      </c>
      <c r="C47" s="53">
        <f>COVAR(B47:B76,'RW Futures and Index Data (Q4)'!C45:C74)/VAR('RW Futures and Index Data (Q4)'!C45:C74)</f>
        <v>1.7146436975213319</v>
      </c>
      <c r="D47" s="12"/>
      <c r="E47" s="59">
        <v>5.3340303792195121E-2</v>
      </c>
      <c r="F47" s="56">
        <f>COVAR(E47:E76,'RW Futures and Index Data (Q4)'!C45:C74)/VAR('RW Futures and Index Data (Q4)'!C45:C74)</f>
        <v>0.96495051229673101</v>
      </c>
      <c r="G47" s="10"/>
      <c r="H47" s="59">
        <v>-3.2473615846728698E-4</v>
      </c>
      <c r="I47" s="56">
        <f>COVAR(H47:H76,'RW Futures and Index Data (Q4)'!F45:F74)/VAR('RW Futures and Index Data (Q4)'!F45:F74)</f>
        <v>1.3535612879617005</v>
      </c>
      <c r="J47" s="10"/>
      <c r="K47" s="59">
        <v>-2.1467482757598355E-2</v>
      </c>
      <c r="L47" s="57">
        <f>COVAR(K47:K76,'RW Futures and Index Data (Q4)'!F45:F74)/VAR('RW Futures and Index Data (Q4)'!F45:F74)</f>
        <v>0.66384652915025055</v>
      </c>
      <c r="M47" s="10"/>
      <c r="N47" s="59">
        <v>-6.2772448723178886E-2</v>
      </c>
      <c r="O47" s="58">
        <f>COVAR(N47:N76,'RW Futures and Index Data (Q4)'!F45:F74)/VAR('RW Futures and Index Data (Q4)'!F45:F74)</f>
        <v>1.7185353608471232</v>
      </c>
      <c r="P47" s="10"/>
    </row>
    <row r="48" spans="1:16" x14ac:dyDescent="0.25">
      <c r="A48" s="23">
        <v>42137</v>
      </c>
      <c r="B48" s="52">
        <v>7.4015985789614103E-2</v>
      </c>
      <c r="C48" s="53">
        <f>COVAR(B48:B77,'RW Futures and Index Data (Q4)'!C46:C75)/VAR('RW Futures and Index Data (Q4)'!C46:C75)</f>
        <v>1.5928045079401363</v>
      </c>
      <c r="D48" s="12"/>
      <c r="E48" s="59">
        <v>4.6935210598332944E-2</v>
      </c>
      <c r="F48" s="56">
        <f>COVAR(E48:E77,'RW Futures and Index Data (Q4)'!C46:C75)/VAR('RW Futures and Index Data (Q4)'!C46:C75)</f>
        <v>0.95534363820495316</v>
      </c>
      <c r="G48" s="10"/>
      <c r="H48" s="59">
        <v>1.5144056478583634E-2</v>
      </c>
      <c r="I48" s="56">
        <f>COVAR(H48:H77,'RW Futures and Index Data (Q4)'!F46:F75)/VAR('RW Futures and Index Data (Q4)'!F46:F75)</f>
        <v>1.326003508501421</v>
      </c>
      <c r="J48" s="10"/>
      <c r="K48" s="59">
        <v>-2.6945078949036194E-2</v>
      </c>
      <c r="L48" s="57">
        <f>COVAR(K48:K77,'RW Futures and Index Data (Q4)'!F46:F75)/VAR('RW Futures and Index Data (Q4)'!F46:F75)</f>
        <v>0.65809474891852693</v>
      </c>
      <c r="M48" s="10"/>
      <c r="N48" s="59">
        <v>-8.632540399254951E-2</v>
      </c>
      <c r="O48" s="58">
        <f>COVAR(N48:N77,'RW Futures and Index Data (Q4)'!F46:F75)/VAR('RW Futures and Index Data (Q4)'!F46:F75)</f>
        <v>1.7215505584708879</v>
      </c>
      <c r="P48" s="10"/>
    </row>
    <row r="49" spans="1:16" x14ac:dyDescent="0.25">
      <c r="A49" s="23">
        <v>42136</v>
      </c>
      <c r="B49" s="52">
        <v>5.508043569728116E-2</v>
      </c>
      <c r="C49" s="53">
        <f>COVAR(B49:B78,'RW Futures and Index Data (Q4)'!C47:C76)/VAR('RW Futures and Index Data (Q4)'!C47:C76)</f>
        <v>1.4487954987625469</v>
      </c>
      <c r="D49" s="12"/>
      <c r="E49" s="59">
        <v>4.0801957334440253E-2</v>
      </c>
      <c r="F49" s="56">
        <f>COVAR(E49:E78,'RW Futures and Index Data (Q4)'!C47:C76)/VAR('RW Futures and Index Data (Q4)'!C47:C76)</f>
        <v>0.96365771765678676</v>
      </c>
      <c r="G49" s="10"/>
      <c r="H49" s="59">
        <v>9.6526525010531827E-3</v>
      </c>
      <c r="I49" s="56">
        <f>COVAR(H49:H78,'RW Futures and Index Data (Q4)'!F47:F76)/VAR('RW Futures and Index Data (Q4)'!F47:F76)</f>
        <v>1.3348290506756406</v>
      </c>
      <c r="J49" s="10"/>
      <c r="K49" s="59">
        <v>-3.1838862095695419E-2</v>
      </c>
      <c r="L49" s="57">
        <f>COVAR(K49:K78,'RW Futures and Index Data (Q4)'!F47:F76)/VAR('RW Futures and Index Data (Q4)'!F47:F76)</f>
        <v>0.64710523241754625</v>
      </c>
      <c r="M49" s="10"/>
      <c r="N49" s="59">
        <v>-9.8433243577740748E-2</v>
      </c>
      <c r="O49" s="58">
        <f>COVAR(N49:N78,'RW Futures and Index Data (Q4)'!F47:F76)/VAR('RW Futures and Index Data (Q4)'!F47:F76)</f>
        <v>1.7011617743087173</v>
      </c>
      <c r="P49" s="10"/>
    </row>
    <row r="50" spans="1:16" x14ac:dyDescent="0.25">
      <c r="A50" s="23">
        <v>42135</v>
      </c>
      <c r="B50" s="52">
        <v>5.014521237092695E-2</v>
      </c>
      <c r="C50" s="53">
        <f>COVAR(B50:B79,'RW Futures and Index Data (Q4)'!C48:C77)/VAR('RW Futures and Index Data (Q4)'!C48:C77)</f>
        <v>1.3704994430436794</v>
      </c>
      <c r="D50" s="12"/>
      <c r="E50" s="59">
        <v>3.4098785795668718E-2</v>
      </c>
      <c r="F50" s="56">
        <f>COVAR(E50:E79,'RW Futures and Index Data (Q4)'!C48:C77)/VAR('RW Futures and Index Data (Q4)'!C48:C77)</f>
        <v>0.96870075086326801</v>
      </c>
      <c r="G50" s="10"/>
      <c r="H50" s="59">
        <v>4.8120966133915477E-3</v>
      </c>
      <c r="I50" s="56">
        <f>COVAR(H50:H79,'RW Futures and Index Data (Q4)'!F48:F77)/VAR('RW Futures and Index Data (Q4)'!F48:F77)</f>
        <v>1.3249473363755722</v>
      </c>
      <c r="J50" s="10"/>
      <c r="K50" s="59">
        <v>-2.8146379208516814E-2</v>
      </c>
      <c r="L50" s="57">
        <f>COVAR(K50:K79,'RW Futures and Index Data (Q4)'!F48:F77)/VAR('RW Futures and Index Data (Q4)'!F48:F77)</f>
        <v>0.61944714614978669</v>
      </c>
      <c r="M50" s="10"/>
      <c r="N50" s="59">
        <v>-7.9215224956531993E-2</v>
      </c>
      <c r="O50" s="58">
        <f>COVAR(N50:N79,'RW Futures and Index Data (Q4)'!F48:F77)/VAR('RW Futures and Index Data (Q4)'!F48:F77)</f>
        <v>1.6326201772494497</v>
      </c>
      <c r="P50" s="10"/>
    </row>
    <row r="51" spans="1:16" x14ac:dyDescent="0.25">
      <c r="A51" s="23">
        <v>42132</v>
      </c>
      <c r="B51" s="52">
        <v>5.1172608200093173E-2</v>
      </c>
      <c r="C51" s="53">
        <f>COVAR(B51:B80,'RW Futures and Index Data (Q4)'!C49:C78)/VAR('RW Futures and Index Data (Q4)'!C49:C78)</f>
        <v>1.2915122302758977</v>
      </c>
      <c r="D51" s="12"/>
      <c r="E51" s="59">
        <v>2.8453888589871301E-2</v>
      </c>
      <c r="F51" s="56">
        <f>COVAR(E51:E80,'RW Futures and Index Data (Q4)'!C49:C78)/VAR('RW Futures and Index Data (Q4)'!C49:C78)</f>
        <v>0.93861877608896438</v>
      </c>
      <c r="G51" s="10"/>
      <c r="H51" s="59">
        <v>-1.8177396478643693E-2</v>
      </c>
      <c r="I51" s="56">
        <f>COVAR(H51:H80,'RW Futures and Index Data (Q4)'!F49:F78)/VAR('RW Futures and Index Data (Q4)'!F49:F78)</f>
        <v>1.3346414779272746</v>
      </c>
      <c r="J51" s="10"/>
      <c r="K51" s="59">
        <v>-2.4979547485285525E-2</v>
      </c>
      <c r="L51" s="57">
        <f>COVAR(K51:K80,'RW Futures and Index Data (Q4)'!F49:F78)/VAR('RW Futures and Index Data (Q4)'!F49:F78)</f>
        <v>0.59564840226454818</v>
      </c>
      <c r="M51" s="10"/>
      <c r="N51" s="59">
        <v>-7.9625213336455447E-2</v>
      </c>
      <c r="O51" s="58">
        <f>COVAR(N51:N80,'RW Futures and Index Data (Q4)'!F49:F78)/VAR('RW Futures and Index Data (Q4)'!F49:F78)</f>
        <v>1.5812210531423949</v>
      </c>
      <c r="P51" s="10"/>
    </row>
    <row r="52" spans="1:16" x14ac:dyDescent="0.25">
      <c r="A52" s="23">
        <v>42131</v>
      </c>
      <c r="B52" s="52">
        <v>5.9963378313540483E-2</v>
      </c>
      <c r="C52" s="53">
        <f>COVAR(B52:B81,'RW Futures and Index Data (Q4)'!C50:C79)/VAR('RW Futures and Index Data (Q4)'!C50:C79)</f>
        <v>1.1416398367417562</v>
      </c>
      <c r="D52" s="12"/>
      <c r="E52" s="59">
        <v>5.1774926946802191E-2</v>
      </c>
      <c r="F52" s="56">
        <f>COVAR(E52:E81,'RW Futures and Index Data (Q4)'!C50:C79)/VAR('RW Futures and Index Data (Q4)'!C50:C79)</f>
        <v>0.98181639049810121</v>
      </c>
      <c r="G52" s="10"/>
      <c r="H52" s="59">
        <v>1.3833006487533606E-2</v>
      </c>
      <c r="I52" s="56">
        <f>COVAR(H52:H81,'RW Futures and Index Data (Q4)'!F50:F79)/VAR('RW Futures and Index Data (Q4)'!F50:F79)</f>
        <v>1.2872125567732859</v>
      </c>
      <c r="J52" s="10"/>
      <c r="K52" s="59">
        <v>-1.3342592590775637E-2</v>
      </c>
      <c r="L52" s="57">
        <f>COVAR(K52:K81,'RW Futures and Index Data (Q4)'!F50:F79)/VAR('RW Futures and Index Data (Q4)'!F50:F79)</f>
        <v>0.57239480515459606</v>
      </c>
      <c r="M52" s="10"/>
      <c r="N52" s="59">
        <v>-6.1357750601405137E-2</v>
      </c>
      <c r="O52" s="58">
        <f>COVAR(N52:N81,'RW Futures and Index Data (Q4)'!F50:F79)/VAR('RW Futures and Index Data (Q4)'!F50:F79)</f>
        <v>1.513901363910225</v>
      </c>
      <c r="P52" s="10"/>
    </row>
    <row r="53" spans="1:16" x14ac:dyDescent="0.25">
      <c r="A53" s="23">
        <v>42130</v>
      </c>
      <c r="B53" s="52">
        <v>1.5093848357336404E-2</v>
      </c>
      <c r="C53" s="53">
        <f>COVAR(B53:B82,'RW Futures and Index Data (Q4)'!C51:C80)/VAR('RW Futures and Index Data (Q4)'!C51:C80)</f>
        <v>1.0127396678356246</v>
      </c>
      <c r="D53" s="12"/>
      <c r="E53" s="59">
        <v>4.6875013463950621E-2</v>
      </c>
      <c r="F53" s="56">
        <f>COVAR(E53:E82,'RW Futures and Index Data (Q4)'!C51:C80)/VAR('RW Futures and Index Data (Q4)'!C51:C80)</f>
        <v>0.93834102109094697</v>
      </c>
      <c r="G53" s="10"/>
      <c r="H53" s="59">
        <v>2.7297397654267641E-2</v>
      </c>
      <c r="I53" s="56">
        <f>COVAR(H53:H82,'RW Futures and Index Data (Q4)'!F51:F80)/VAR('RW Futures and Index Data (Q4)'!F51:F80)</f>
        <v>1.2476254844868182</v>
      </c>
      <c r="J53" s="10"/>
      <c r="K53" s="59">
        <v>-1.5082107580126958E-2</v>
      </c>
      <c r="L53" s="57">
        <f>COVAR(K53:K82,'RW Futures and Index Data (Q4)'!F51:F80)/VAR('RW Futures and Index Data (Q4)'!F51:F80)</f>
        <v>0.55047703945530946</v>
      </c>
      <c r="M53" s="10"/>
      <c r="N53" s="59">
        <v>-5.2243471692915544E-2</v>
      </c>
      <c r="O53" s="58">
        <f>COVAR(N53:N82,'RW Futures and Index Data (Q4)'!F51:F80)/VAR('RW Futures and Index Data (Q4)'!F51:F80)</f>
        <v>1.4438652058820514</v>
      </c>
      <c r="P53" s="10"/>
    </row>
    <row r="54" spans="1:16" x14ac:dyDescent="0.25">
      <c r="A54" s="23">
        <v>42129</v>
      </c>
      <c r="B54" s="52">
        <v>-9.1289565438879006E-4</v>
      </c>
      <c r="C54" s="53">
        <f>COVAR(B54:B83,'RW Futures and Index Data (Q4)'!C52:C81)/VAR('RW Futures and Index Data (Q4)'!C52:C81)</f>
        <v>0.97583057240974391</v>
      </c>
      <c r="D54" s="12"/>
      <c r="E54" s="59">
        <v>3.4328866321233553E-2</v>
      </c>
      <c r="F54" s="56">
        <f>COVAR(E54:E83,'RW Futures and Index Data (Q4)'!C52:C81)/VAR('RW Futures and Index Data (Q4)'!C52:C81)</f>
        <v>0.87075089872345535</v>
      </c>
      <c r="G54" s="10"/>
      <c r="H54" s="59">
        <v>1.6618871126886425E-2</v>
      </c>
      <c r="I54" s="56">
        <f>COVAR(H54:H83,'RW Futures and Index Data (Q4)'!F52:F81)/VAR('RW Futures and Index Data (Q4)'!F52:F81)</f>
        <v>1.1915652476759875</v>
      </c>
      <c r="J54" s="10"/>
      <c r="K54" s="59">
        <v>-2.5047259936674671E-2</v>
      </c>
      <c r="L54" s="57">
        <f>COVAR(K54:K83,'RW Futures and Index Data (Q4)'!F52:F81)/VAR('RW Futures and Index Data (Q4)'!F52:F81)</f>
        <v>0.49874487853732791</v>
      </c>
      <c r="M54" s="10"/>
      <c r="N54" s="59">
        <v>-7.9388947073785743E-2</v>
      </c>
      <c r="O54" s="58">
        <f>COVAR(N54:N83,'RW Futures and Index Data (Q4)'!F52:F81)/VAR('RW Futures and Index Data (Q4)'!F52:F81)</f>
        <v>1.3053350469825782</v>
      </c>
      <c r="P54" s="10"/>
    </row>
    <row r="55" spans="1:16" x14ac:dyDescent="0.25">
      <c r="A55" s="23">
        <v>42128</v>
      </c>
      <c r="B55" s="52">
        <v>-1.6989559483218897E-2</v>
      </c>
      <c r="C55" s="53">
        <f>COVAR(B55:B84,'RW Futures and Index Data (Q4)'!C53:C82)/VAR('RW Futures and Index Data (Q4)'!C53:C82)</f>
        <v>1.0185123135788487</v>
      </c>
      <c r="D55" s="12"/>
      <c r="E55" s="59">
        <v>3.1724374893386864E-2</v>
      </c>
      <c r="F55" s="56">
        <f>COVAR(E55:E84,'RW Futures and Index Data (Q4)'!C53:C82)/VAR('RW Futures and Index Data (Q4)'!C53:C82)</f>
        <v>0.77923027695049063</v>
      </c>
      <c r="G55" s="10"/>
      <c r="H55" s="59">
        <v>-2.4480600740860115E-2</v>
      </c>
      <c r="I55" s="56">
        <f>COVAR(H55:H84,'RW Futures and Index Data (Q4)'!F53:F82)/VAR('RW Futures and Index Data (Q4)'!F53:F82)</f>
        <v>1.3326731180696243</v>
      </c>
      <c r="J55" s="10"/>
      <c r="K55" s="59">
        <v>-2.4040120541772514E-2</v>
      </c>
      <c r="L55" s="57">
        <f>COVAR(K55:K84,'RW Futures and Index Data (Q4)'!F53:F82)/VAR('RW Futures and Index Data (Q4)'!F53:F82)</f>
        <v>0.44048822238275886</v>
      </c>
      <c r="M55" s="10"/>
      <c r="N55" s="59">
        <v>-7.1263165980768428E-2</v>
      </c>
      <c r="O55" s="58">
        <f>COVAR(N55:N84,'RW Futures and Index Data (Q4)'!F53:F82)/VAR('RW Futures and Index Data (Q4)'!F53:F82)</f>
        <v>1.1323427836500959</v>
      </c>
      <c r="P55" s="10"/>
    </row>
    <row r="56" spans="1:16" x14ac:dyDescent="0.25">
      <c r="A56" s="23">
        <v>42125</v>
      </c>
      <c r="B56" s="52">
        <v>-2.2361359302064843E-2</v>
      </c>
      <c r="C56" s="53">
        <f>COVAR(B56:B85,'RW Futures and Index Data (Q4)'!C54:C83)/VAR('RW Futures and Index Data (Q4)'!C54:C83)</f>
        <v>1.0423097285995031</v>
      </c>
      <c r="D56" s="12"/>
      <c r="E56" s="59">
        <v>3.2521722274097886E-2</v>
      </c>
      <c r="F56" s="56">
        <f>COVAR(E56:E85,'RW Futures and Index Data (Q4)'!C54:C83)/VAR('RW Futures and Index Data (Q4)'!C54:C83)</f>
        <v>0.73920773380198956</v>
      </c>
      <c r="G56" s="10"/>
      <c r="H56" s="59">
        <v>-3.231620643332489E-4</v>
      </c>
      <c r="I56" s="56">
        <f>COVAR(H56:H85,'RW Futures and Index Data (Q4)'!F54:F83)/VAR('RW Futures and Index Data (Q4)'!F54:F83)</f>
        <v>1.2680668852391097</v>
      </c>
      <c r="J56" s="10"/>
      <c r="K56" s="59">
        <v>-2.0946046397108842E-2</v>
      </c>
      <c r="L56" s="57">
        <f>COVAR(K56:K85,'RW Futures and Index Data (Q4)'!F54:F83)/VAR('RW Futures and Index Data (Q4)'!F54:F83)</f>
        <v>0.36073062974031128</v>
      </c>
      <c r="M56" s="10"/>
      <c r="N56" s="59">
        <v>-6.0983837114918726E-2</v>
      </c>
      <c r="O56" s="58">
        <f>COVAR(N56:N85,'RW Futures and Index Data (Q4)'!F54:F83)/VAR('RW Futures and Index Data (Q4)'!F54:F83)</f>
        <v>0.90612988951166396</v>
      </c>
      <c r="P56" s="10"/>
    </row>
    <row r="57" spans="1:16" x14ac:dyDescent="0.25">
      <c r="A57" s="23">
        <v>42124</v>
      </c>
      <c r="B57" s="52">
        <v>-2.4328849208318681E-2</v>
      </c>
      <c r="C57" s="53">
        <f>COVAR(B57:B86,'RW Futures and Index Data (Q4)'!C55:C84)/VAR('RW Futures and Index Data (Q4)'!C55:C84)</f>
        <v>1.0657951266734984</v>
      </c>
      <c r="D57" s="12"/>
      <c r="E57" s="59">
        <v>2.1850452236030105E-2</v>
      </c>
      <c r="F57" s="56">
        <f>COVAR(E57:E86,'RW Futures and Index Data (Q4)'!C55:C84)/VAR('RW Futures and Index Data (Q4)'!C55:C84)</f>
        <v>0.7341690722795231</v>
      </c>
      <c r="G57" s="10"/>
      <c r="H57" s="59">
        <v>-1.995370723957457E-2</v>
      </c>
      <c r="I57" s="56">
        <f>COVAR(H57:H86,'RW Futures and Index Data (Q4)'!F55:F84)/VAR('RW Futures and Index Data (Q4)'!F55:F84)</f>
        <v>1.4098043740490598</v>
      </c>
      <c r="J57" s="10"/>
      <c r="K57" s="59">
        <v>-1.5544669180441506E-2</v>
      </c>
      <c r="L57" s="57">
        <f>COVAR(K57:K86,'RW Futures and Index Data (Q4)'!F55:F84)/VAR('RW Futures and Index Data (Q4)'!F55:F84)</f>
        <v>0.2857862554098245</v>
      </c>
      <c r="M57" s="10"/>
      <c r="N57" s="59">
        <v>-5.3192623861468169E-2</v>
      </c>
      <c r="O57" s="58">
        <f>COVAR(N57:N86,'RW Futures and Index Data (Q4)'!F55:F84)/VAR('RW Futures and Index Data (Q4)'!F55:F84)</f>
        <v>0.70560501806194464</v>
      </c>
      <c r="P57" s="10"/>
    </row>
    <row r="58" spans="1:16" x14ac:dyDescent="0.25">
      <c r="A58" s="23">
        <v>42123</v>
      </c>
      <c r="B58" s="52">
        <v>-1.1375456906527415E-2</v>
      </c>
      <c r="C58" s="53">
        <f>COVAR(B58:B87,'RW Futures and Index Data (Q4)'!C56:C85)/VAR('RW Futures and Index Data (Q4)'!C56:C85)</f>
        <v>0.99900077886838745</v>
      </c>
      <c r="D58" s="12"/>
      <c r="E58" s="59">
        <v>2.3191933226405892E-2</v>
      </c>
      <c r="F58" s="56">
        <f>COVAR(E58:E87,'RW Futures and Index Data (Q4)'!C56:C85)/VAR('RW Futures and Index Data (Q4)'!C56:C85)</f>
        <v>0.65351250937274907</v>
      </c>
      <c r="G58" s="10"/>
      <c r="H58" s="59">
        <v>-1.2310715053772459E-2</v>
      </c>
      <c r="I58" s="56">
        <f>COVAR(H58:H87,'RW Futures and Index Data (Q4)'!F56:F85)/VAR('RW Futures and Index Data (Q4)'!F56:F85)</f>
        <v>1.3857637159774987</v>
      </c>
      <c r="J58" s="10"/>
      <c r="K58" s="59">
        <v>-7.3041996303813139E-3</v>
      </c>
      <c r="L58" s="57">
        <f>COVAR(K58:K87,'RW Futures and Index Data (Q4)'!F56:F85)/VAR('RW Futures and Index Data (Q4)'!F56:F85)</f>
        <v>0.10602567107730522</v>
      </c>
      <c r="M58" s="10"/>
      <c r="N58" s="59">
        <v>-3.5211443913859664E-2</v>
      </c>
      <c r="O58" s="58">
        <f>COVAR(N58:N87,'RW Futures and Index Data (Q4)'!F56:F85)/VAR('RW Futures and Index Data (Q4)'!F56:F85)</f>
        <v>0.2176109414900457</v>
      </c>
      <c r="P58" s="10"/>
    </row>
    <row r="59" spans="1:16" x14ac:dyDescent="0.25">
      <c r="A59" s="23">
        <v>42122</v>
      </c>
      <c r="B59" s="52">
        <v>6.3136392666394148E-3</v>
      </c>
      <c r="C59" s="53">
        <f>COVAR(B59:B88,'RW Futures and Index Data (Q4)'!C57:C86)/VAR('RW Futures and Index Data (Q4)'!C57:C86)</f>
        <v>1.0193210901388443</v>
      </c>
      <c r="D59" s="12"/>
      <c r="E59" s="59">
        <v>3.5212453173984803E-2</v>
      </c>
      <c r="F59" s="56">
        <f>COVAR(E59:E88,'RW Futures and Index Data (Q4)'!C57:C86)/VAR('RW Futures and Index Data (Q4)'!C57:C86)</f>
        <v>0.63110112952479724</v>
      </c>
      <c r="G59" s="10"/>
      <c r="H59" s="59">
        <v>2.4655106941874561E-2</v>
      </c>
      <c r="I59" s="56">
        <f>COVAR(H59:H88,'RW Futures and Index Data (Q4)'!F57:F86)/VAR('RW Futures and Index Data (Q4)'!F57:F86)</f>
        <v>1.2877100156645966</v>
      </c>
      <c r="J59" s="10"/>
      <c r="K59" s="59">
        <v>-1.3182032713968339E-2</v>
      </c>
      <c r="L59" s="57">
        <f>COVAR(K59:K88,'RW Futures and Index Data (Q4)'!F57:F86)/VAR('RW Futures and Index Data (Q4)'!F57:F86)</f>
        <v>-1.0296007041044511E-2</v>
      </c>
      <c r="M59" s="10"/>
      <c r="N59" s="59">
        <v>-4.1804039016722472E-2</v>
      </c>
      <c r="O59" s="58">
        <f>COVAR(N59:N88,'RW Futures and Index Data (Q4)'!F57:F86)/VAR('RW Futures and Index Data (Q4)'!F57:F86)</f>
        <v>-0.15943098457444349</v>
      </c>
      <c r="P59" s="10"/>
    </row>
    <row r="60" spans="1:16" x14ac:dyDescent="0.25">
      <c r="A60" s="23">
        <v>42121</v>
      </c>
      <c r="B60" s="52">
        <v>9.7542032177662108E-3</v>
      </c>
      <c r="C60" s="53">
        <f>COVAR(B60:B89,'RW Futures and Index Data (Q4)'!C58:C87)/VAR('RW Futures and Index Data (Q4)'!C58:C87)</f>
        <v>1.0353366491061247</v>
      </c>
      <c r="D60" s="12"/>
      <c r="E60" s="59">
        <v>6.2156856824488793E-2</v>
      </c>
      <c r="F60" s="56">
        <f>COVAR(E60:E89,'RW Futures and Index Data (Q4)'!C58:C87)/VAR('RW Futures and Index Data (Q4)'!C58:C87)</f>
        <v>0.36123996498492611</v>
      </c>
      <c r="G60" s="12"/>
      <c r="H60" s="59">
        <v>4.0697616098158917E-2</v>
      </c>
      <c r="I60" s="56">
        <f>COVAR(H60:H89,'RW Futures and Index Data (Q4)'!F58:F87)/VAR('RW Futures and Index Data (Q4)'!F58:F87)</f>
        <v>1.2968589549599845</v>
      </c>
      <c r="J60" s="12"/>
      <c r="K60" s="59">
        <v>7.2951238861180823E-3</v>
      </c>
      <c r="L60" s="57">
        <f>COVAR(K60:K89,'RW Futures and Index Data (Q4)'!F58:F87)/VAR('RW Futures and Index Data (Q4)'!F58:F87)</f>
        <v>-0.19778097875574924</v>
      </c>
      <c r="M60" s="10"/>
      <c r="N60" s="59">
        <v>-1.1190271652307016E-2</v>
      </c>
      <c r="O60" s="58">
        <f>COVAR(N60:N89,'RW Futures and Index Data (Q4)'!F58:F87)/VAR('RW Futures and Index Data (Q4)'!F58:F87)</f>
        <v>-0.59175152668606823</v>
      </c>
      <c r="P60" s="10"/>
    </row>
    <row r="61" spans="1:16" x14ac:dyDescent="0.25">
      <c r="A61" s="23">
        <v>42118</v>
      </c>
      <c r="B61" s="52">
        <v>-2.3046410361424741E-3</v>
      </c>
      <c r="C61" s="53">
        <f>COVAR(B61:B90,'RW Futures and Index Data (Q4)'!C59:C88)/VAR('RW Futures and Index Data (Q4)'!C59:C88)</f>
        <v>1.1328386146428329</v>
      </c>
      <c r="D61" s="10"/>
      <c r="E61" s="59">
        <v>-3.5014417605527814E-4</v>
      </c>
      <c r="F61" s="56">
        <f>COVAR(E61:E90,'RW Futures and Index Data (Q4)'!C59:C88)/VAR('RW Futures and Index Data (Q4)'!C59:C88)</f>
        <v>0.15661139529790488</v>
      </c>
      <c r="G61" s="10"/>
      <c r="H61" s="59">
        <v>6.5515765466243048E-2</v>
      </c>
      <c r="I61" s="56">
        <f>COVAR(H61:H90,'RW Futures and Index Data (Q4)'!F59:F88)/VAR('RW Futures and Index Data (Q4)'!F59:F88)</f>
        <v>1.3944436153516213</v>
      </c>
      <c r="J61" s="10"/>
      <c r="K61" s="59">
        <v>1.4984497286605114E-2</v>
      </c>
      <c r="L61" s="57">
        <f>COVAR(K61:K90,'RW Futures and Index Data (Q4)'!F59:F88)/VAR('RW Futures and Index Data (Q4)'!F59:F88)</f>
        <v>-0.3560783693260331</v>
      </c>
      <c r="M61" s="10"/>
      <c r="N61" s="59">
        <v>1.0944069598396222E-2</v>
      </c>
      <c r="O61" s="58">
        <f>COVAR(N61:N90,'RW Futures and Index Data (Q4)'!F59:F88)/VAR('RW Futures and Index Data (Q4)'!F59:F88)</f>
        <v>-1.0596884572219951</v>
      </c>
      <c r="P61" s="10"/>
    </row>
    <row r="62" spans="1:16" x14ac:dyDescent="0.25">
      <c r="A62" s="23">
        <v>42117</v>
      </c>
      <c r="B62" s="52">
        <v>1.8450792876943956E-2</v>
      </c>
      <c r="C62" s="53">
        <f>COVAR(B62:B91,'RW Futures and Index Data (Q4)'!C60:C89)/VAR('RW Futures and Index Data (Q4)'!C60:C89)</f>
        <v>1.2493419217647694</v>
      </c>
      <c r="D62" s="10"/>
      <c r="E62" s="59">
        <v>2.4910993265879755E-2</v>
      </c>
      <c r="F62" s="56">
        <f>COVAR(E62:E91,'RW Futures and Index Data (Q4)'!C60:C89)/VAR('RW Futures and Index Data (Q4)'!C60:C89)</f>
        <v>5.0395807931366242E-2</v>
      </c>
      <c r="G62" s="10"/>
      <c r="H62" s="59">
        <v>0.10551412257528026</v>
      </c>
      <c r="I62" s="56">
        <f>COVAR(H62:H91,'RW Futures and Index Data (Q4)'!F60:F89)/VAR('RW Futures and Index Data (Q4)'!F60:F89)</f>
        <v>1.4537134655003876</v>
      </c>
      <c r="J62" s="10"/>
      <c r="K62" s="59">
        <v>1.6751952604551423E-2</v>
      </c>
      <c r="L62" s="57">
        <f>COVAR(K62:K91,'RW Futures and Index Data (Q4)'!F60:F89)/VAR('RW Futures and Index Data (Q4)'!F60:F89)</f>
        <v>-0.39082763488079492</v>
      </c>
      <c r="M62" s="10"/>
      <c r="N62" s="59">
        <v>2.0676968894980607E-2</v>
      </c>
      <c r="O62" s="58">
        <f>COVAR(N62:N91,'RW Futures and Index Data (Q4)'!F60:F89)/VAR('RW Futures and Index Data (Q4)'!F60:F89)</f>
        <v>-1.1707912948502861</v>
      </c>
      <c r="P62" s="10"/>
    </row>
    <row r="63" spans="1:16" x14ac:dyDescent="0.25">
      <c r="A63" s="23">
        <v>42116</v>
      </c>
      <c r="B63" s="52">
        <v>4.8223937902547309E-3</v>
      </c>
      <c r="C63" s="53">
        <f>COVAR(B63:B92,'RW Futures and Index Data (Q4)'!C61:C90)/VAR('RW Futures and Index Data (Q4)'!C61:C90)</f>
        <v>1.3621480302151749</v>
      </c>
      <c r="D63" s="10"/>
      <c r="E63" s="59">
        <v>2.3856155902703957E-2</v>
      </c>
      <c r="F63" s="56">
        <f>COVAR(E63:E92,'RW Futures and Index Data (Q4)'!C61:C90)/VAR('RW Futures and Index Data (Q4)'!C61:C90)</f>
        <v>-0.13554652771389644</v>
      </c>
      <c r="G63" s="10"/>
      <c r="H63" s="59">
        <v>9.477404036567072E-2</v>
      </c>
      <c r="I63" s="56">
        <f>COVAR(H63:H92,'RW Futures and Index Data (Q4)'!F61:F90)/VAR('RW Futures and Index Data (Q4)'!F61:F90)</f>
        <v>1.4859288010489022</v>
      </c>
      <c r="J63" s="10"/>
      <c r="K63" s="59">
        <v>1.1961660639536298E-2</v>
      </c>
      <c r="L63" s="57">
        <f>COVAR(K63:K92,'RW Futures and Index Data (Q4)'!F61:F90)/VAR('RW Futures and Index Data (Q4)'!F61:F90)</f>
        <v>-0.39259490649716888</v>
      </c>
      <c r="M63" s="10"/>
      <c r="N63" s="59">
        <v>1.1238371214735032E-2</v>
      </c>
      <c r="O63" s="58">
        <f>COVAR(N63:N92,'RW Futures and Index Data (Q4)'!F61:F90)/VAR('RW Futures and Index Data (Q4)'!F61:F90)</f>
        <v>-1.1954550497847185</v>
      </c>
      <c r="P63" s="10"/>
    </row>
    <row r="64" spans="1:16" x14ac:dyDescent="0.25">
      <c r="A64" s="23">
        <v>42115</v>
      </c>
      <c r="B64" s="52">
        <v>2.7535447258180135E-2</v>
      </c>
      <c r="C64" s="53">
        <f>COVAR(B64:B93,'RW Futures and Index Data (Q4)'!C62:C91)/VAR('RW Futures and Index Data (Q4)'!C62:C91)</f>
        <v>1.4806447624064893</v>
      </c>
      <c r="D64" s="10"/>
      <c r="E64" s="59">
        <v>3.7403338703503541E-2</v>
      </c>
      <c r="F64" s="56">
        <f>COVAR(E64:E93,'RW Futures and Index Data (Q4)'!C62:C91)/VAR('RW Futures and Index Data (Q4)'!C62:C91)</f>
        <v>-0.29945870340138636</v>
      </c>
      <c r="G64" s="10"/>
      <c r="H64" s="59">
        <v>9.3308192042740101E-2</v>
      </c>
      <c r="I64" s="56">
        <f>COVAR(H64:H93,'RW Futures and Index Data (Q4)'!F62:F91)/VAR('RW Futures and Index Data (Q4)'!F62:F91)</f>
        <v>1.3485575473336551</v>
      </c>
      <c r="J64" s="10"/>
      <c r="K64" s="59">
        <v>8.3722242737978014E-3</v>
      </c>
      <c r="L64" s="57">
        <f>COVAR(K64:K93,'RW Futures and Index Data (Q4)'!F62:F91)/VAR('RW Futures and Index Data (Q4)'!F62:F91)</f>
        <v>-0.3050112787052367</v>
      </c>
      <c r="M64" s="10"/>
      <c r="N64" s="59">
        <v>6.1899266914458018E-3</v>
      </c>
      <c r="O64" s="58">
        <f>COVAR(N64:N93,'RW Futures and Index Data (Q4)'!F62:F91)/VAR('RW Futures and Index Data (Q4)'!F62:F91)</f>
        <v>-0.87419905047374724</v>
      </c>
      <c r="P64" s="10"/>
    </row>
    <row r="65" spans="1:16" x14ac:dyDescent="0.25">
      <c r="A65" s="23">
        <v>42114</v>
      </c>
      <c r="B65" s="52">
        <v>-1.4328889030943648E-2</v>
      </c>
      <c r="C65" s="53">
        <f>COVAR(B65:B94,'RW Futures and Index Data (Q4)'!C63:C92)/VAR('RW Futures and Index Data (Q4)'!C63:C92)</f>
        <v>1.5281886452243691</v>
      </c>
      <c r="D65" s="10"/>
      <c r="E65" s="59">
        <v>2.7334560728189183E-2</v>
      </c>
      <c r="F65" s="56">
        <f>COVAR(E65:E94,'RW Futures and Index Data (Q4)'!C63:C92)/VAR('RW Futures and Index Data (Q4)'!C63:C92)</f>
        <v>-0.54060430309024043</v>
      </c>
      <c r="G65" s="10"/>
      <c r="H65" s="59">
        <v>0.10845889791393937</v>
      </c>
      <c r="I65" s="56">
        <f>COVAR(H65:H94,'RW Futures and Index Data (Q4)'!F63:F92)/VAR('RW Futures and Index Data (Q4)'!F63:F92)</f>
        <v>1.354029252128689</v>
      </c>
      <c r="J65" s="10"/>
      <c r="K65" s="59">
        <v>2.011692003982124E-2</v>
      </c>
      <c r="L65" s="57">
        <f>COVAR(K65:K94,'RW Futures and Index Data (Q4)'!F63:F92)/VAR('RW Futures and Index Data (Q4)'!F63:F92)</f>
        <v>-0.28070682440680816</v>
      </c>
      <c r="M65" s="10"/>
      <c r="N65" s="59">
        <v>2.9232636659589639E-2</v>
      </c>
      <c r="O65" s="58">
        <f>COVAR(N65:N94,'RW Futures and Index Data (Q4)'!F63:F92)/VAR('RW Futures and Index Data (Q4)'!F63:F92)</f>
        <v>-0.75656948562073667</v>
      </c>
      <c r="P65" s="10"/>
    </row>
    <row r="66" spans="1:16" x14ac:dyDescent="0.25">
      <c r="A66" s="23">
        <v>42111</v>
      </c>
      <c r="B66" s="52">
        <v>-4.6201488815242664E-2</v>
      </c>
      <c r="C66" s="53">
        <f>COVAR(B66:B95,'RW Futures and Index Data (Q4)'!C64:C93)/VAR('RW Futures and Index Data (Q4)'!C64:C93)</f>
        <v>1.590472614720857</v>
      </c>
      <c r="D66" s="10"/>
      <c r="E66" s="59">
        <v>1.425408602714695E-2</v>
      </c>
      <c r="F66" s="56">
        <f>COVAR(E66:E95,'RW Futures and Index Data (Q4)'!C64:C93)/VAR('RW Futures and Index Data (Q4)'!C64:C93)</f>
        <v>-0.63850100723173009</v>
      </c>
      <c r="G66" s="10"/>
      <c r="H66" s="59">
        <v>9.2824837785609127E-2</v>
      </c>
      <c r="I66" s="56">
        <f>COVAR(H66:H95,'RW Futures and Index Data (Q4)'!F64:F93)/VAR('RW Futures and Index Data (Q4)'!F64:F93)</f>
        <v>1.3579061463865987</v>
      </c>
      <c r="J66" s="10"/>
      <c r="K66" s="59">
        <v>2.1988564835376589E-2</v>
      </c>
      <c r="L66" s="57">
        <f>COVAR(K66:K95,'RW Futures and Index Data (Q4)'!F64:F93)/VAR('RW Futures and Index Data (Q4)'!F64:F93)</f>
        <v>-0.26828327636895483</v>
      </c>
      <c r="M66" s="10"/>
      <c r="N66" s="59">
        <v>4.7518679107275474E-2</v>
      </c>
      <c r="O66" s="58">
        <f>COVAR(N66:N95,'RW Futures and Index Data (Q4)'!F64:F93)/VAR('RW Futures and Index Data (Q4)'!F64:F93)</f>
        <v>-0.68998637241379646</v>
      </c>
      <c r="P66" s="10"/>
    </row>
    <row r="67" spans="1:16" x14ac:dyDescent="0.25">
      <c r="A67" s="23">
        <v>42110</v>
      </c>
      <c r="B67" s="52">
        <v>-4.1805921140852798E-2</v>
      </c>
      <c r="C67" s="53">
        <f>COVAR(B67:B96,'RW Futures and Index Data (Q4)'!C65:C94)/VAR('RW Futures and Index Data (Q4)'!C65:C94)</f>
        <v>1.644015013121696</v>
      </c>
      <c r="D67" s="10"/>
      <c r="E67" s="59">
        <v>8.8015583753184856E-3</v>
      </c>
      <c r="F67" s="56">
        <f>COVAR(E67:E96,'RW Futures and Index Data (Q4)'!C65:C94)/VAR('RW Futures and Index Data (Q4)'!C65:C94)</f>
        <v>-0.7493941477997208</v>
      </c>
      <c r="G67" s="10"/>
      <c r="H67" s="59">
        <v>6.6048492101277168E-2</v>
      </c>
      <c r="I67" s="56">
        <f>COVAR(H67:H96,'RW Futures and Index Data (Q4)'!F65:F94)/VAR('RW Futures and Index Data (Q4)'!F65:F94)</f>
        <v>1.3212407308302858</v>
      </c>
      <c r="J67" s="10"/>
      <c r="K67" s="59">
        <v>2.8546165322174577E-2</v>
      </c>
      <c r="L67" s="57">
        <f>COVAR(K67:K96,'RW Futures and Index Data (Q4)'!F65:F94)/VAR('RW Futures and Index Data (Q4)'!F65:F94)</f>
        <v>-0.28349313629250883</v>
      </c>
      <c r="M67" s="10"/>
      <c r="N67" s="59">
        <v>6.6600483730754778E-2</v>
      </c>
      <c r="O67" s="58">
        <f>COVAR(N67:N96,'RW Futures and Index Data (Q4)'!F65:F94)/VAR('RW Futures and Index Data (Q4)'!F65:F94)</f>
        <v>-0.7555196609505811</v>
      </c>
      <c r="P67" s="10"/>
    </row>
    <row r="68" spans="1:16" x14ac:dyDescent="0.25">
      <c r="A68" s="23">
        <v>42109</v>
      </c>
      <c r="B68" s="52">
        <v>-4.2060331146168028E-2</v>
      </c>
      <c r="C68" s="53">
        <f>COVAR(B68:B97,'RW Futures and Index Data (Q4)'!C66:C95)/VAR('RW Futures and Index Data (Q4)'!C66:C95)</f>
        <v>1.6944768146319107</v>
      </c>
      <c r="D68" s="10"/>
      <c r="E68" s="59">
        <v>5.6579534369516349E-3</v>
      </c>
      <c r="F68" s="56">
        <f>COVAR(E68:E97,'RW Futures and Index Data (Q4)'!C66:C95)/VAR('RW Futures and Index Data (Q4)'!C66:C95)</f>
        <v>-0.81862273033849908</v>
      </c>
      <c r="G68" s="10"/>
      <c r="H68" s="59">
        <v>7.0888470636410128E-2</v>
      </c>
      <c r="I68" s="56">
        <f>COVAR(H68:H97,'RW Futures and Index Data (Q4)'!F66:F95)/VAR('RW Futures and Index Data (Q4)'!F66:F95)</f>
        <v>1.1995827786518207</v>
      </c>
      <c r="J68" s="10"/>
      <c r="K68" s="59">
        <v>1.4866567350759308E-2</v>
      </c>
      <c r="L68" s="57">
        <f>COVAR(K68:K97,'RW Futures and Index Data (Q4)'!F66:F95)/VAR('RW Futures and Index Data (Q4)'!F66:F95)</f>
        <v>-0.27552681230898762</v>
      </c>
      <c r="M68" s="10"/>
      <c r="N68" s="59">
        <v>3.1214265160840249E-2</v>
      </c>
      <c r="O68" s="58">
        <f>COVAR(N68:N97,'RW Futures and Index Data (Q4)'!F66:F95)/VAR('RW Futures and Index Data (Q4)'!F66:F95)</f>
        <v>-0.84378936451792719</v>
      </c>
      <c r="P68" s="10"/>
    </row>
    <row r="69" spans="1:16" x14ac:dyDescent="0.25">
      <c r="A69" s="23">
        <v>42108</v>
      </c>
      <c r="B69" s="52">
        <v>-4.0292235291991552E-2</v>
      </c>
      <c r="C69" s="53">
        <f>COVAR(B69:B98,'RW Futures and Index Data (Q4)'!C67:C96)/VAR('RW Futures and Index Data (Q4)'!C67:C96)</f>
        <v>1.6863129555674292</v>
      </c>
      <c r="D69" s="10"/>
      <c r="E69" s="59">
        <v>1.8019758789121543E-2</v>
      </c>
      <c r="F69" s="56">
        <f>COVAR(E69:E98,'RW Futures and Index Data (Q4)'!C67:C96)/VAR('RW Futures and Index Data (Q4)'!C67:C96)</f>
        <v>-0.84300321130526201</v>
      </c>
      <c r="G69" s="10"/>
      <c r="H69" s="59">
        <v>7.2674157798328087E-2</v>
      </c>
      <c r="I69" s="56">
        <f>COVAR(H69:H98,'RW Futures and Index Data (Q4)'!F67:F96)/VAR('RW Futures and Index Data (Q4)'!F67:F96)</f>
        <v>1.1892554578450762</v>
      </c>
      <c r="J69" s="10"/>
      <c r="K69" s="59">
        <v>1.6800311773724319E-2</v>
      </c>
      <c r="L69" s="57">
        <f>COVAR(K69:K98,'RW Futures and Index Data (Q4)'!F67:F96)/VAR('RW Futures and Index Data (Q4)'!F67:F96)</f>
        <v>-0.28239108208574681</v>
      </c>
      <c r="M69" s="10"/>
      <c r="N69" s="59">
        <v>3.5060558106360107E-2</v>
      </c>
      <c r="O69" s="58">
        <f>COVAR(N69:N98,'RW Futures and Index Data (Q4)'!F67:F96)/VAR('RW Futures and Index Data (Q4)'!F67:F96)</f>
        <v>-0.93872449514308265</v>
      </c>
      <c r="P69" s="10"/>
    </row>
    <row r="70" spans="1:16" x14ac:dyDescent="0.25">
      <c r="A70" s="23">
        <v>42107</v>
      </c>
      <c r="B70" s="52">
        <v>-4.7875024422142864E-2</v>
      </c>
      <c r="C70" s="53">
        <f>COVAR(B70:B99,'RW Futures and Index Data (Q4)'!C68:C97)/VAR('RW Futures and Index Data (Q4)'!C68:C97)</f>
        <v>1.6449378033761661</v>
      </c>
      <c r="D70" s="10"/>
      <c r="E70" s="59">
        <v>-1.9300995978706048E-3</v>
      </c>
      <c r="F70" s="56">
        <f>COVAR(E70:E99,'RW Futures and Index Data (Q4)'!C68:C97)/VAR('RW Futures and Index Data (Q4)'!C68:C97)</f>
        <v>-0.80286983970508463</v>
      </c>
      <c r="G70" s="10"/>
      <c r="H70" s="59">
        <v>3.9986561824238542E-2</v>
      </c>
      <c r="I70" s="56">
        <f>COVAR(H70:H99,'RW Futures and Index Data (Q4)'!F68:F97)/VAR('RW Futures and Index Data (Q4)'!F68:F97)</f>
        <v>1.2297211481713222</v>
      </c>
      <c r="J70" s="10"/>
      <c r="K70" s="59">
        <v>1.5457855624422256E-2</v>
      </c>
      <c r="L70" s="57">
        <f>COVAR(K70:K99,'RW Futures and Index Data (Q4)'!F68:F97)/VAR('RW Futures and Index Data (Q4)'!F68:F97)</f>
        <v>-0.25946874519824265</v>
      </c>
      <c r="M70" s="10"/>
      <c r="N70" s="59">
        <v>3.626003327666516E-2</v>
      </c>
      <c r="O70" s="58">
        <f>COVAR(N70:N99,'RW Futures and Index Data (Q4)'!F68:F97)/VAR('RW Futures and Index Data (Q4)'!F68:F97)</f>
        <v>-0.98184959268209548</v>
      </c>
      <c r="P70" s="10"/>
    </row>
    <row r="71" spans="1:16" x14ac:dyDescent="0.25">
      <c r="A71" s="23">
        <v>42104</v>
      </c>
      <c r="B71" s="52">
        <v>-5.6954994696401084E-2</v>
      </c>
      <c r="C71" s="53">
        <f>COVAR(B71:B100,'RW Futures and Index Data (Q4)'!C69:C98)/VAR('RW Futures and Index Data (Q4)'!C69:C98)</f>
        <v>1.6210267634227513</v>
      </c>
      <c r="D71" s="10"/>
      <c r="E71" s="59">
        <v>-2.3744236822765497E-2</v>
      </c>
      <c r="F71" s="56">
        <f>COVAR(E71:E100,'RW Futures and Index Data (Q4)'!C69:C98)/VAR('RW Futures and Index Data (Q4)'!C69:C98)</f>
        <v>-0.76878361980637544</v>
      </c>
      <c r="G71" s="10"/>
      <c r="H71" s="59">
        <v>4.1821971014492698E-2</v>
      </c>
      <c r="I71" s="56">
        <f>COVAR(H71:H100,'RW Futures and Index Data (Q4)'!F69:F98)/VAR('RW Futures and Index Data (Q4)'!F69:F98)</f>
        <v>1.2405192061146415</v>
      </c>
      <c r="J71" s="10"/>
      <c r="K71" s="59">
        <v>1.253608957854202E-2</v>
      </c>
      <c r="L71" s="57">
        <f>COVAR(K71:K100,'RW Futures and Index Data (Q4)'!F69:F98)/VAR('RW Futures and Index Data (Q4)'!F69:F98)</f>
        <v>-0.20355228162764652</v>
      </c>
      <c r="M71" s="10"/>
      <c r="N71" s="59">
        <v>2.5236133254574966E-2</v>
      </c>
      <c r="O71" s="58">
        <f>COVAR(N71:N100,'RW Futures and Index Data (Q4)'!F69:F98)/VAR('RW Futures and Index Data (Q4)'!F69:F98)</f>
        <v>-0.90343011399598183</v>
      </c>
      <c r="P71" s="10"/>
    </row>
    <row r="72" spans="1:16" x14ac:dyDescent="0.25">
      <c r="A72" s="23">
        <v>42103</v>
      </c>
      <c r="B72" s="52">
        <v>-2.1930676822030981E-2</v>
      </c>
      <c r="C72" s="53">
        <f>COVAR(B72:B101,'RW Futures and Index Data (Q4)'!C70:C99)/VAR('RW Futures and Index Data (Q4)'!C70:C99)</f>
        <v>1.5680541590907378</v>
      </c>
      <c r="D72" s="10"/>
      <c r="E72" s="59">
        <v>-1.4122438879974331E-2</v>
      </c>
      <c r="F72" s="56">
        <f>COVAR(E72:E101,'RW Futures and Index Data (Q4)'!C70:C99)/VAR('RW Futures and Index Data (Q4)'!C70:C99)</f>
        <v>-0.73364017092275302</v>
      </c>
      <c r="G72" s="10"/>
      <c r="H72" s="59">
        <v>5.1352909826097637E-2</v>
      </c>
      <c r="I72" s="56">
        <f>COVAR(H72:H101,'RW Futures and Index Data (Q4)'!F70:F99)/VAR('RW Futures and Index Data (Q4)'!F70:F99)</f>
        <v>1.3365502242463072</v>
      </c>
      <c r="J72" s="10"/>
      <c r="K72" s="59">
        <v>4.0890140181673029E-3</v>
      </c>
      <c r="L72" s="57">
        <f>COVAR(K72:K101,'RW Futures and Index Data (Q4)'!F70:F99)/VAR('RW Futures and Index Data (Q4)'!F70:F99)</f>
        <v>-0.1770619137794392</v>
      </c>
      <c r="M72" s="10"/>
      <c r="N72" s="59">
        <v>4.7442573344647077E-3</v>
      </c>
      <c r="O72" s="58">
        <f>COVAR(N72:N101,'RW Futures and Index Data (Q4)'!F70:F99)/VAR('RW Futures and Index Data (Q4)'!F70:F99)</f>
        <v>-0.88012614774545617</v>
      </c>
      <c r="P72" s="10"/>
    </row>
    <row r="73" spans="1:16" x14ac:dyDescent="0.25">
      <c r="A73" s="23">
        <v>42102</v>
      </c>
      <c r="B73" s="52">
        <v>-2.9187178816963422E-2</v>
      </c>
      <c r="C73" s="53">
        <f>COVAR(B73:B102,'RW Futures and Index Data (Q4)'!C71:C100)/VAR('RW Futures and Index Data (Q4)'!C71:C100)</f>
        <v>1.565233587046118</v>
      </c>
      <c r="D73" s="10"/>
      <c r="E73" s="59">
        <v>-1.8067658017001276E-2</v>
      </c>
      <c r="F73" s="56">
        <f>COVAR(E73:E102,'RW Futures and Index Data (Q4)'!C71:C100)/VAR('RW Futures and Index Data (Q4)'!C71:C100)</f>
        <v>-0.71737683675110708</v>
      </c>
      <c r="G73" s="10"/>
      <c r="H73" s="59">
        <v>4.376093987029317E-2</v>
      </c>
      <c r="I73" s="56">
        <f>COVAR(H73:H102,'RW Futures and Index Data (Q4)'!F71:F100)/VAR('RW Futures and Index Data (Q4)'!F71:F100)</f>
        <v>1.3794950069184067</v>
      </c>
      <c r="J73" s="10"/>
      <c r="K73" s="59">
        <v>5.0788043621416978E-3</v>
      </c>
      <c r="L73" s="57">
        <f>COVAR(K73:K102,'RW Futures and Index Data (Q4)'!F71:F100)/VAR('RW Futures and Index Data (Q4)'!F71:F100)</f>
        <v>-0.16156791519422134</v>
      </c>
      <c r="M73" s="10"/>
      <c r="N73" s="59">
        <v>1.1706924753544401E-2</v>
      </c>
      <c r="O73" s="58">
        <f>COVAR(N73:N102,'RW Futures and Index Data (Q4)'!F71:F100)/VAR('RW Futures and Index Data (Q4)'!F71:F100)</f>
        <v>-0.87618076849938065</v>
      </c>
      <c r="P73" s="10"/>
    </row>
    <row r="74" spans="1:16" x14ac:dyDescent="0.25">
      <c r="A74" s="23">
        <v>42101</v>
      </c>
      <c r="B74" s="52">
        <v>-2.5676751474867365E-2</v>
      </c>
      <c r="C74" s="53">
        <f>COVAR(B74:B103,'RW Futures and Index Data (Q4)'!C72:C101)/VAR('RW Futures and Index Data (Q4)'!C72:C101)</f>
        <v>1.5265209542874163</v>
      </c>
      <c r="D74" s="10"/>
      <c r="E74" s="59">
        <v>-1.5003182978868934E-2</v>
      </c>
      <c r="F74" s="56">
        <f>COVAR(E74:E103,'RW Futures and Index Data (Q4)'!C72:C101)/VAR('RW Futures and Index Data (Q4)'!C72:C101)</f>
        <v>-0.71734044901893745</v>
      </c>
      <c r="G74" s="10"/>
      <c r="H74" s="59">
        <v>4.1792268981704073E-2</v>
      </c>
      <c r="I74" s="56">
        <f>COVAR(H74:H103,'RW Futures and Index Data (Q4)'!F72:F101)/VAR('RW Futures and Index Data (Q4)'!F72:F101)</f>
        <v>1.3801933742284256</v>
      </c>
      <c r="J74" s="10"/>
      <c r="K74" s="59">
        <v>4.7513965709031769E-3</v>
      </c>
      <c r="L74" s="57">
        <f>COVAR(K74:K103,'RW Futures and Index Data (Q4)'!F72:F101)/VAR('RW Futures and Index Data (Q4)'!F72:F101)</f>
        <v>-0.1381165616737261</v>
      </c>
      <c r="M74" s="10"/>
      <c r="N74" s="59">
        <v>1.0985546747890762E-2</v>
      </c>
      <c r="O74" s="58">
        <f>COVAR(N74:N103,'RW Futures and Index Data (Q4)'!F72:F101)/VAR('RW Futures and Index Data (Q4)'!F72:F101)</f>
        <v>-0.83019104189306381</v>
      </c>
      <c r="P74" s="10"/>
    </row>
    <row r="75" spans="1:16" x14ac:dyDescent="0.25">
      <c r="A75" s="23">
        <v>42100</v>
      </c>
      <c r="B75" s="52">
        <v>-3.4022051202707848E-2</v>
      </c>
      <c r="C75" s="53">
        <f>COVAR(B75:B104,'RW Futures and Index Data (Q4)'!C73:C102)/VAR('RW Futures and Index Data (Q4)'!C73:C102)</f>
        <v>1.5391851800332013</v>
      </c>
      <c r="D75" s="10"/>
      <c r="E75" s="59">
        <v>-7.972422227194409E-3</v>
      </c>
      <c r="F75" s="56">
        <f>COVAR(E75:E104,'RW Futures and Index Data (Q4)'!C73:C102)/VAR('RW Futures and Index Data (Q4)'!C73:C102)</f>
        <v>-0.7290249814392058</v>
      </c>
      <c r="G75" s="10"/>
      <c r="H75" s="59">
        <v>3.9783282882878579E-2</v>
      </c>
      <c r="I75" s="56">
        <f>COVAR(H75:H104,'RW Futures and Index Data (Q4)'!F73:F102)/VAR('RW Futures and Index Data (Q4)'!F73:F102)</f>
        <v>1.3813550421599778</v>
      </c>
      <c r="J75" s="10"/>
      <c r="K75" s="59">
        <v>5.9863665787875942E-3</v>
      </c>
      <c r="L75" s="57">
        <f>COVAR(K75:K104,'RW Futures and Index Data (Q4)'!F73:F102)/VAR('RW Futures and Index Data (Q4)'!F73:F102)</f>
        <v>-0.12566263187287888</v>
      </c>
      <c r="M75" s="10"/>
      <c r="N75" s="59">
        <v>1.5041825387646979E-2</v>
      </c>
      <c r="O75" s="58">
        <f>COVAR(N75:N104,'RW Futures and Index Data (Q4)'!F73:F102)/VAR('RW Futures and Index Data (Q4)'!F73:F102)</f>
        <v>-0.79815123594156479</v>
      </c>
      <c r="P75" s="10"/>
    </row>
    <row r="76" spans="1:16" x14ac:dyDescent="0.25">
      <c r="A76" s="23">
        <v>42096</v>
      </c>
      <c r="B76" s="52">
        <v>-4.4723711954569256E-2</v>
      </c>
      <c r="C76" s="53">
        <f>COVAR(B76:B105,'RW Futures and Index Data (Q4)'!C74:C103)/VAR('RW Futures and Index Data (Q4)'!C74:C103)</f>
        <v>1.5219737980043431</v>
      </c>
      <c r="D76" s="10"/>
      <c r="E76" s="59">
        <v>-1.1274303851873002E-2</v>
      </c>
      <c r="F76" s="56">
        <f>COVAR(E76:E105,'RW Futures and Index Data (Q4)'!C74:C103)/VAR('RW Futures and Index Data (Q4)'!C74:C103)</f>
        <v>-0.71467536351168959</v>
      </c>
      <c r="G76" s="10"/>
      <c r="H76" s="59">
        <v>4.6914803776481273E-2</v>
      </c>
      <c r="I76" s="56">
        <f>COVAR(H76:H105,'RW Futures and Index Data (Q4)'!F74:F103)/VAR('RW Futures and Index Data (Q4)'!F74:F103)</f>
        <v>1.3193706726339596</v>
      </c>
      <c r="J76" s="10"/>
      <c r="K76" s="59">
        <v>8.8919183958060533E-3</v>
      </c>
      <c r="L76" s="57">
        <f>COVAR(K76:K105,'RW Futures and Index Data (Q4)'!F74:F103)/VAR('RW Futures and Index Data (Q4)'!F74:F103)</f>
        <v>-0.12120702559791093</v>
      </c>
      <c r="M76" s="10"/>
      <c r="N76" s="59">
        <v>1.9814573056105678E-2</v>
      </c>
      <c r="O76" s="58">
        <f>COVAR(N76:N105,'RW Futures and Index Data (Q4)'!F74:F103)/VAR('RW Futures and Index Data (Q4)'!F74:F103)</f>
        <v>-0.7449425591509079</v>
      </c>
      <c r="P76" s="10"/>
    </row>
    <row r="77" spans="1:16" x14ac:dyDescent="0.25">
      <c r="A77" s="23">
        <v>42095</v>
      </c>
      <c r="B77" s="52">
        <v>-4.3369948909003697E-2</v>
      </c>
      <c r="C77" s="53">
        <f>COVAR(B77:B106,'RW Futures and Index Data (Q4)'!C75:C104)/VAR('RW Futures and Index Data (Q4)'!C75:C104)</f>
        <v>1.4614759647193529</v>
      </c>
      <c r="D77" s="10"/>
      <c r="E77" s="59">
        <v>-1.3503683884196649E-2</v>
      </c>
      <c r="F77" s="56">
        <f>COVAR(E77:E106,'RW Futures and Index Data (Q4)'!C75:C104)/VAR('RW Futures and Index Data (Q4)'!C75:C104)</f>
        <v>-0.7223722038181738</v>
      </c>
      <c r="G77" s="10"/>
      <c r="H77" s="59">
        <v>3.4640501397476209E-2</v>
      </c>
      <c r="I77" s="56">
        <f>COVAR(H77:H106,'RW Futures and Index Data (Q4)'!F75:F104)/VAR('RW Futures and Index Data (Q4)'!F75:F104)</f>
        <v>1.3064036822629099</v>
      </c>
      <c r="J77" s="10"/>
      <c r="K77" s="59">
        <v>1.0983362353302883E-2</v>
      </c>
      <c r="L77" s="57">
        <f>COVAR(K77:K106,'RW Futures and Index Data (Q4)'!F75:F104)/VAR('RW Futures and Index Data (Q4)'!F75:F104)</f>
        <v>-9.2809602232041891E-2</v>
      </c>
      <c r="M77" s="10"/>
      <c r="N77" s="59">
        <v>3.7292664781204854E-2</v>
      </c>
      <c r="O77" s="58">
        <f>COVAR(N77:N106,'RW Futures and Index Data (Q4)'!F75:F104)/VAR('RW Futures and Index Data (Q4)'!F75:F104)</f>
        <v>-0.67313472004472197</v>
      </c>
      <c r="P77" s="10"/>
    </row>
    <row r="78" spans="1:16" x14ac:dyDescent="0.25">
      <c r="A78" s="23">
        <v>42094</v>
      </c>
      <c r="B78" s="52">
        <v>-3.1140860063829878E-2</v>
      </c>
      <c r="C78" s="53">
        <f>COVAR(B78:B107,'RW Futures and Index Data (Q4)'!C76:C105)/VAR('RW Futures and Index Data (Q4)'!C76:C105)</f>
        <v>1.3214695800368883</v>
      </c>
      <c r="D78" s="10"/>
      <c r="E78" s="59">
        <v>-1.680756454746668E-2</v>
      </c>
      <c r="F78" s="56">
        <f>COVAR(E78:E107,'RW Futures and Index Data (Q4)'!C76:C105)/VAR('RW Futures and Index Data (Q4)'!C76:C105)</f>
        <v>-0.68353564143794665</v>
      </c>
      <c r="G78" s="10"/>
      <c r="H78" s="59">
        <v>4.10547023962895E-2</v>
      </c>
      <c r="I78" s="56">
        <f>COVAR(H78:H107,'RW Futures and Index Data (Q4)'!F76:F105)/VAR('RW Futures and Index Data (Q4)'!F76:F105)</f>
        <v>1.2481727829228539</v>
      </c>
      <c r="J78" s="10"/>
      <c r="K78" s="59">
        <v>1.4157568695682077E-2</v>
      </c>
      <c r="L78" s="57">
        <f>COVAR(K78:K107,'RW Futures and Index Data (Q4)'!F76:F105)/VAR('RW Futures and Index Data (Q4)'!F76:F105)</f>
        <v>-5.0129545956866119E-2</v>
      </c>
      <c r="M78" s="10"/>
      <c r="N78" s="59">
        <v>5.1475717191405312E-2</v>
      </c>
      <c r="O78" s="58">
        <f>COVAR(N78:N107,'RW Futures and Index Data (Q4)'!F76:F105)/VAR('RW Futures and Index Data (Q4)'!F76:F105)</f>
        <v>-0.54775070374134605</v>
      </c>
      <c r="P78" s="10"/>
    </row>
    <row r="79" spans="1:16" x14ac:dyDescent="0.25">
      <c r="A79" s="23">
        <v>42093</v>
      </c>
      <c r="B79" s="52">
        <v>-2.7794216855962839E-2</v>
      </c>
      <c r="C79" s="53">
        <f>COVAR(B79:B108,'RW Futures and Index Data (Q4)'!C77:C106)/VAR('RW Futures and Index Data (Q4)'!C77:C106)</f>
        <v>1.2619841645984775</v>
      </c>
      <c r="D79" s="10"/>
      <c r="E79" s="59">
        <v>-1.4538521593674081E-2</v>
      </c>
      <c r="F79" s="56">
        <f>COVAR(E79:E108,'RW Futures and Index Data (Q4)'!C77:C106)/VAR('RW Futures and Index Data (Q4)'!C77:C106)</f>
        <v>-0.62407003987778054</v>
      </c>
      <c r="G79" s="10"/>
      <c r="H79" s="59">
        <v>4.1205916703422441E-2</v>
      </c>
      <c r="I79" s="56">
        <f>COVAR(H79:H108,'RW Futures and Index Data (Q4)'!F77:F106)/VAR('RW Futures and Index Data (Q4)'!F77:F106)</f>
        <v>1.1927350212894807</v>
      </c>
      <c r="J79" s="10"/>
      <c r="K79" s="59">
        <v>1.1082400222283351E-2</v>
      </c>
      <c r="L79" s="57">
        <f>COVAR(K79:K108,'RW Futures and Index Data (Q4)'!F77:F106)/VAR('RW Futures and Index Data (Q4)'!F77:F106)</f>
        <v>-4.9816827045408105E-3</v>
      </c>
      <c r="M79" s="10"/>
      <c r="N79" s="59">
        <v>3.0979859154918188E-2</v>
      </c>
      <c r="O79" s="58">
        <f>COVAR(N79:N108,'RW Futures and Index Data (Q4)'!F77:F106)/VAR('RW Futures and Index Data (Q4)'!F77:F106)</f>
        <v>-0.34504319534080602</v>
      </c>
      <c r="P79" s="10"/>
    </row>
    <row r="80" spans="1:16" x14ac:dyDescent="0.25">
      <c r="A80" s="23">
        <v>42090</v>
      </c>
      <c r="B80" s="52">
        <v>-3.0383507540734489E-2</v>
      </c>
      <c r="C80" s="53">
        <f>COVAR(B80:B109,'RW Futures and Index Data (Q4)'!C78:C107)/VAR('RW Futures and Index Data (Q4)'!C78:C107)</f>
        <v>1.1792413693271955</v>
      </c>
      <c r="D80" s="10"/>
      <c r="E80" s="59">
        <v>3.7578842384755617E-4</v>
      </c>
      <c r="F80" s="56">
        <f>COVAR(E80:E109,'RW Futures and Index Data (Q4)'!C78:C107)/VAR('RW Futures and Index Data (Q4)'!C78:C107)</f>
        <v>-0.61792697390657603</v>
      </c>
      <c r="G80" s="10"/>
      <c r="H80" s="59">
        <v>6.3637976890514203E-2</v>
      </c>
      <c r="I80" s="56">
        <f>COVAR(H80:H109,'RW Futures and Index Data (Q4)'!F78:F107)/VAR('RW Futures and Index Data (Q4)'!F78:F107)</f>
        <v>1.0541743607312466</v>
      </c>
      <c r="J80" s="10"/>
      <c r="K80" s="59">
        <v>1.2863153778592817E-2</v>
      </c>
      <c r="L80" s="57">
        <f>COVAR(K80:K109,'RW Futures and Index Data (Q4)'!F78:F107)/VAR('RW Futures and Index Data (Q4)'!F78:F107)</f>
        <v>7.7731367047812593E-3</v>
      </c>
      <c r="M80" s="10"/>
      <c r="N80" s="59">
        <v>3.4882058272447836E-2</v>
      </c>
      <c r="O80" s="58">
        <f>COVAR(N80:N109,'RW Futures and Index Data (Q4)'!F78:F107)/VAR('RW Futures and Index Data (Q4)'!F78:F107)</f>
        <v>-0.23462795004014439</v>
      </c>
      <c r="P80" s="10"/>
    </row>
    <row r="81" spans="1:16" x14ac:dyDescent="0.25">
      <c r="A81" s="23">
        <v>42089</v>
      </c>
      <c r="B81" s="52">
        <v>-2.7704633110627874E-2</v>
      </c>
      <c r="C81" s="53">
        <f>COVAR(B81:B110,'RW Futures and Index Data (Q4)'!C79:C108)/VAR('RW Futures and Index Data (Q4)'!C79:C108)</f>
        <v>1.0995250320076519</v>
      </c>
      <c r="D81" s="10"/>
      <c r="E81" s="59">
        <v>-1.0077910673242485E-2</v>
      </c>
      <c r="F81" s="56">
        <f>COVAR(E81:E110,'RW Futures and Index Data (Q4)'!C79:C108)/VAR('RW Futures and Index Data (Q4)'!C79:C108)</f>
        <v>-0.60999386208350559</v>
      </c>
      <c r="G81" s="10"/>
      <c r="H81" s="59">
        <v>2.5799793823527706E-2</v>
      </c>
      <c r="I81" s="56">
        <f>COVAR(H81:H110,'RW Futures and Index Data (Q4)'!F79:F108)/VAR('RW Futures and Index Data (Q4)'!F79:F108)</f>
        <v>0.96632493880956616</v>
      </c>
      <c r="J81" s="10"/>
      <c r="K81" s="59">
        <v>6.4262399886685362E-3</v>
      </c>
      <c r="L81" s="57">
        <f>COVAR(K81:K110,'RW Futures and Index Data (Q4)'!F79:F108)/VAR('RW Futures and Index Data (Q4)'!F79:F108)</f>
        <v>5.0869072602596323E-3</v>
      </c>
      <c r="M81" s="10"/>
      <c r="N81" s="59">
        <v>2.4381538675299019E-2</v>
      </c>
      <c r="O81" s="58">
        <f>COVAR(N81:N110,'RW Futures and Index Data (Q4)'!F79:F108)/VAR('RW Futures and Index Data (Q4)'!F79:F108)</f>
        <v>-0.15553844558825919</v>
      </c>
      <c r="P81" s="10"/>
    </row>
    <row r="82" spans="1:16" x14ac:dyDescent="0.25">
      <c r="A82" s="23">
        <v>42088</v>
      </c>
      <c r="B82" s="52">
        <v>-3.1560360300125989E-2</v>
      </c>
      <c r="C82" s="53">
        <f>COVAR(B82:B111,'RW Futures and Index Data (Q4)'!C80:C109)/VAR('RW Futures and Index Data (Q4)'!C80:C109)</f>
        <v>0.85908071773815653</v>
      </c>
      <c r="D82" s="10"/>
      <c r="E82" s="59">
        <v>-1.3822991221914771E-2</v>
      </c>
      <c r="F82" s="56">
        <f>COVAR(E82:E111,'RW Futures and Index Data (Q4)'!C80:C109)/VAR('RW Futures and Index Data (Q4)'!C80:C109)</f>
        <v>-0.81889718913000953</v>
      </c>
      <c r="G82" s="10"/>
      <c r="H82" s="59">
        <v>2.6453193986306855E-2</v>
      </c>
      <c r="I82" s="56">
        <f>COVAR(H82:H111,'RW Futures and Index Data (Q4)'!F80:F109)/VAR('RW Futures and Index Data (Q4)'!F80:F109)</f>
        <v>0.78908406833942379</v>
      </c>
      <c r="J82" s="10"/>
      <c r="K82" s="59">
        <v>-1.5233832091531285E-3</v>
      </c>
      <c r="L82" s="57">
        <f>COVAR(K82:K111,'RW Futures and Index Data (Q4)'!F80:F109)/VAR('RW Futures and Index Data (Q4)'!F80:F109)</f>
        <v>-8.6073242321215271E-2</v>
      </c>
      <c r="M82" s="10"/>
      <c r="N82" s="59">
        <v>1.4077219661421392E-3</v>
      </c>
      <c r="O82" s="58">
        <f>COVAR(N82:N111,'RW Futures and Index Data (Q4)'!F80:F109)/VAR('RW Futures and Index Data (Q4)'!F80:F109)</f>
        <v>-0.29285173212647359</v>
      </c>
      <c r="P82" s="10"/>
    </row>
    <row r="83" spans="1:16" x14ac:dyDescent="0.25">
      <c r="A83" s="23">
        <v>42087</v>
      </c>
      <c r="B83" s="52">
        <v>-1.1541707872266382E-2</v>
      </c>
      <c r="C83" s="53">
        <f>COVAR(B83:B112,'RW Futures and Index Data (Q4)'!C81:C110)/VAR('RW Futures and Index Data (Q4)'!C81:C110)</f>
        <v>0.69752422170917949</v>
      </c>
      <c r="D83" s="10"/>
      <c r="E83" s="59">
        <v>-1.4567674576781986E-4</v>
      </c>
      <c r="F83" s="56">
        <f>COVAR(E83:E112,'RW Futures and Index Data (Q4)'!C81:C110)/VAR('RW Futures and Index Data (Q4)'!C81:C110)</f>
        <v>-0.94301299730014776</v>
      </c>
      <c r="G83" s="10"/>
      <c r="H83" s="59">
        <v>5.26596212355952E-2</v>
      </c>
      <c r="I83" s="56">
        <f>COVAR(H83:H112,'RW Futures and Index Data (Q4)'!F81:F110)/VAR('RW Futures and Index Data (Q4)'!F81:F110)</f>
        <v>0.87246761877967638</v>
      </c>
      <c r="J83" s="10"/>
      <c r="K83" s="59">
        <v>7.2497193106071389E-3</v>
      </c>
      <c r="L83" s="57">
        <f>COVAR(K83:K112,'RW Futures and Index Data (Q4)'!F81:F110)/VAR('RW Futures and Index Data (Q4)'!F81:F110)</f>
        <v>-0.15124008032506422</v>
      </c>
      <c r="M83" s="10"/>
      <c r="N83" s="59">
        <v>1.3900226098516821E-2</v>
      </c>
      <c r="O83" s="58">
        <f>COVAR(N83:N112,'RW Futures and Index Data (Q4)'!F81:F110)/VAR('RW Futures and Index Data (Q4)'!F81:F110)</f>
        <v>-0.48416538610490389</v>
      </c>
      <c r="P83" s="10"/>
    </row>
    <row r="84" spans="1:16" x14ac:dyDescent="0.25">
      <c r="A84" s="23">
        <v>42086</v>
      </c>
      <c r="B84" s="52">
        <v>1.6397162140706412E-2</v>
      </c>
      <c r="C84" s="53">
        <f>COVAR(B84:B113,'RW Futures and Index Data (Q4)'!C82:C111)/VAR('RW Futures and Index Data (Q4)'!C82:C111)</f>
        <v>0.69599955699038962</v>
      </c>
      <c r="D84" s="10"/>
      <c r="E84" s="59">
        <v>4.3235908033245618E-3</v>
      </c>
      <c r="F84" s="56">
        <f>COVAR(E84:E113,'RW Futures and Index Data (Q4)'!C82:C111)/VAR('RW Futures and Index Data (Q4)'!C82:C111)</f>
        <v>-0.98044456054730067</v>
      </c>
      <c r="G84" s="10"/>
      <c r="H84" s="59">
        <v>8.387885135724904E-2</v>
      </c>
      <c r="I84" s="56">
        <f>COVAR(H84:H113,'RW Futures and Index Data (Q4)'!F82:F111)/VAR('RW Futures and Index Data (Q4)'!F82:F111)</f>
        <v>1.0066936918039719</v>
      </c>
      <c r="J84" s="10"/>
      <c r="K84" s="59">
        <v>1.1232944727099348E-2</v>
      </c>
      <c r="L84" s="57">
        <f>COVAR(K84:K113,'RW Futures and Index Data (Q4)'!F82:F111)/VAR('RW Futures and Index Data (Q4)'!F82:F111)</f>
        <v>-0.20036826054802717</v>
      </c>
      <c r="M84" s="10"/>
      <c r="N84" s="59">
        <v>2.4427589220210821E-2</v>
      </c>
      <c r="O84" s="58">
        <f>COVAR(N84:N113,'RW Futures and Index Data (Q4)'!F82:F111)/VAR('RW Futures and Index Data (Q4)'!F82:F111)</f>
        <v>-0.66753560902870734</v>
      </c>
      <c r="P84" s="10"/>
    </row>
    <row r="85" spans="1:16" x14ac:dyDescent="0.25">
      <c r="A85" s="23">
        <v>42083</v>
      </c>
      <c r="B85" s="52">
        <v>1.2611064113240422E-2</v>
      </c>
      <c r="C85" s="53">
        <f>COVAR(B85:B114,'RW Futures and Index Data (Q4)'!C83:C112)/VAR('RW Futures and Index Data (Q4)'!C83:C112)</f>
        <v>0.7729512296784955</v>
      </c>
      <c r="D85" s="10"/>
      <c r="E85" s="59">
        <v>1.5005092796550379E-2</v>
      </c>
      <c r="F85" s="56">
        <f>COVAR(E85:E114,'RW Futures and Index Data (Q4)'!C83:C112)/VAR('RW Futures and Index Data (Q4)'!C83:C112)</f>
        <v>-1.0423098506691615</v>
      </c>
      <c r="G85" s="10"/>
      <c r="H85" s="59">
        <v>8.3034367984649915E-2</v>
      </c>
      <c r="I85" s="56">
        <f>COVAR(H85:H114,'RW Futures and Index Data (Q4)'!F83:F112)/VAR('RW Futures and Index Data (Q4)'!F83:F112)</f>
        <v>1.135810535427952</v>
      </c>
      <c r="J85" s="10"/>
      <c r="K85" s="59">
        <v>6.9921731081079574E-3</v>
      </c>
      <c r="L85" s="57">
        <f>COVAR(K85:K114,'RW Futures and Index Data (Q4)'!F83:F112)/VAR('RW Futures and Index Data (Q4)'!F83:F112)</f>
        <v>-0.26340504844915297</v>
      </c>
      <c r="M85" s="10"/>
      <c r="N85" s="59">
        <v>6.5471915380037604E-3</v>
      </c>
      <c r="O85" s="58">
        <f>COVAR(N85:N114,'RW Futures and Index Data (Q4)'!F83:F112)/VAR('RW Futures and Index Data (Q4)'!F83:F112)</f>
        <v>-0.89520932989298196</v>
      </c>
      <c r="P85" s="10"/>
    </row>
    <row r="86" spans="1:16" x14ac:dyDescent="0.25">
      <c r="A86" s="23">
        <v>42082</v>
      </c>
      <c r="B86" s="52">
        <v>1.0134305965907586E-2</v>
      </c>
      <c r="C86" s="53">
        <f>COVAR(B86:B115,'RW Futures and Index Data (Q4)'!C84:C113)/VAR('RW Futures and Index Data (Q4)'!C84:C113)</f>
        <v>0.82437134889670116</v>
      </c>
      <c r="D86" s="10"/>
      <c r="E86" s="59">
        <v>4.4911805414433736E-3</v>
      </c>
      <c r="F86" s="56">
        <f>COVAR(E86:E115,'RW Futures and Index Data (Q4)'!C84:C113)/VAR('RW Futures and Index Data (Q4)'!C84:C113)</f>
        <v>-1.1317797650617669</v>
      </c>
      <c r="G86" s="10"/>
      <c r="H86" s="59">
        <v>9.0426447512159447E-2</v>
      </c>
      <c r="I86" s="56">
        <f>COVAR(H86:H115,'RW Futures and Index Data (Q4)'!F84:F113)/VAR('RW Futures and Index Data (Q4)'!F84:F113)</f>
        <v>1.1927799767390799</v>
      </c>
      <c r="J86" s="10"/>
      <c r="K86" s="59">
        <v>5.3400180498510696E-3</v>
      </c>
      <c r="L86" s="57">
        <f>COVAR(K86:K115,'RW Futures and Index Data (Q4)'!F84:F113)/VAR('RW Futures and Index Data (Q4)'!F84:F113)</f>
        <v>-0.30456039858788503</v>
      </c>
      <c r="M86" s="10"/>
      <c r="N86" s="59">
        <v>6.1571389172543345E-3</v>
      </c>
      <c r="O86" s="58">
        <f>COVAR(N86:N115,'RW Futures and Index Data (Q4)'!F84:F113)/VAR('RW Futures and Index Data (Q4)'!F84:F113)</f>
        <v>-1.0503639330375805</v>
      </c>
      <c r="P86" s="10"/>
    </row>
    <row r="87" spans="1:16" x14ac:dyDescent="0.25">
      <c r="A87" s="23">
        <v>42081</v>
      </c>
      <c r="B87" s="52">
        <v>-1.4989873310543689E-2</v>
      </c>
      <c r="C87" s="53">
        <f>COVAR(B87:B116,'RW Futures and Index Data (Q4)'!C85:C114)/VAR('RW Futures and Index Data (Q4)'!C85:C114)</f>
        <v>0.76351497123541201</v>
      </c>
      <c r="D87" s="10"/>
      <c r="E87" s="59">
        <v>-8.2635966641684266E-3</v>
      </c>
      <c r="F87" s="56">
        <f>COVAR(E87:E116,'RW Futures and Index Data (Q4)'!C85:C114)/VAR('RW Futures and Index Data (Q4)'!C85:C114)</f>
        <v>-1.1905320200557108</v>
      </c>
      <c r="G87" s="10"/>
      <c r="H87" s="59">
        <v>8.2785250221742102E-2</v>
      </c>
      <c r="I87" s="56">
        <f>COVAR(H87:H116,'RW Futures and Index Data (Q4)'!F85:F114)/VAR('RW Futures and Index Data (Q4)'!F85:F114)</f>
        <v>1.1991380295219074</v>
      </c>
      <c r="J87" s="10"/>
      <c r="K87" s="59">
        <v>-7.9531212826912112E-3</v>
      </c>
      <c r="L87" s="57">
        <f>COVAR(K87:K116,'RW Futures and Index Data (Q4)'!F85:F114)/VAR('RW Futures and Index Data (Q4)'!F85:F114)</f>
        <v>-0.36195497971353868</v>
      </c>
      <c r="M87" s="10"/>
      <c r="N87" s="59">
        <v>-1.6839140398599683E-2</v>
      </c>
      <c r="O87" s="58">
        <f>COVAR(N87:N116,'RW Futures and Index Data (Q4)'!F85:F114)/VAR('RW Futures and Index Data (Q4)'!F85:F114)</f>
        <v>-1.2091805078135698</v>
      </c>
      <c r="P87" s="10"/>
    </row>
    <row r="88" spans="1:16" x14ac:dyDescent="0.25">
      <c r="A88" s="23">
        <v>42080</v>
      </c>
      <c r="B88" s="52">
        <v>1.2331653965935496E-2</v>
      </c>
      <c r="C88" s="53">
        <f>COVAR(B88:B117,'RW Futures and Index Data (Q4)'!C86:C115)/VAR('RW Futures and Index Data (Q4)'!C86:C115)</f>
        <v>0.8296354780857913</v>
      </c>
      <c r="D88" s="10"/>
      <c r="E88" s="59">
        <v>-1.5808416086801058E-2</v>
      </c>
      <c r="F88" s="56">
        <f>COVAR(E88:E117,'RW Futures and Index Data (Q4)'!C86:C115)/VAR('RW Futures and Index Data (Q4)'!C86:C115)</f>
        <v>-1.220035708503908</v>
      </c>
      <c r="G88" s="10"/>
      <c r="H88" s="59">
        <v>0.11324183507445085</v>
      </c>
      <c r="I88" s="56">
        <f>COVAR(H88:H117,'RW Futures and Index Data (Q4)'!F86:F115)/VAR('RW Futures and Index Data (Q4)'!F86:F115)</f>
        <v>1.3121167776227436</v>
      </c>
      <c r="J88" s="10"/>
      <c r="K88" s="59">
        <v>-6.0419607881160298E-3</v>
      </c>
      <c r="L88" s="57">
        <f>COVAR(K88:K117,'RW Futures and Index Data (Q4)'!F86:F115)/VAR('RW Futures and Index Data (Q4)'!F86:F115)</f>
        <v>-0.39316344981626017</v>
      </c>
      <c r="M88" s="10"/>
      <c r="N88" s="59">
        <v>-2.2653456894063839E-2</v>
      </c>
      <c r="O88" s="58">
        <f>COVAR(N88:N117,'RW Futures and Index Data (Q4)'!F86:F115)/VAR('RW Futures and Index Data (Q4)'!F86:F115)</f>
        <v>-1.3377782526532684</v>
      </c>
      <c r="P88" s="10"/>
    </row>
    <row r="89" spans="1:16" x14ac:dyDescent="0.25">
      <c r="A89" s="23">
        <v>42079</v>
      </c>
      <c r="B89" s="52">
        <v>1.9980613551439097E-2</v>
      </c>
      <c r="C89" s="53">
        <f>COVAR(B89:B118,'RW Futures and Index Data (Q4)'!C87:C116)/VAR('RW Futures and Index Data (Q4)'!C87:C116)</f>
        <v>0.85758413547298684</v>
      </c>
      <c r="D89" s="10"/>
      <c r="E89" s="59">
        <v>-6.7076983240286436E-2</v>
      </c>
      <c r="F89" s="56">
        <f>COVAR(E89:E118,'RW Futures and Index Data (Q4)'!C87:C116)/VAR('RW Futures and Index Data (Q4)'!C87:C116)</f>
        <v>-1.2471011971025197</v>
      </c>
      <c r="G89" s="10"/>
      <c r="H89" s="59">
        <v>0.11098985827856356</v>
      </c>
      <c r="I89" s="56">
        <f>COVAR(H89:H118,'RW Futures and Index Data (Q4)'!F87:F116)/VAR('RW Futures and Index Data (Q4)'!F87:F116)</f>
        <v>1.3304189728146689</v>
      </c>
      <c r="J89" s="10"/>
      <c r="K89" s="59">
        <v>-1.6761856729152202E-2</v>
      </c>
      <c r="L89" s="57">
        <f>COVAR(K89:K118,'RW Futures and Index Data (Q4)'!F87:F116)/VAR('RW Futures and Index Data (Q4)'!F87:F116)</f>
        <v>-0.42110505593007141</v>
      </c>
      <c r="M89" s="10"/>
      <c r="N89" s="59">
        <v>-3.9522540398339689E-2</v>
      </c>
      <c r="O89" s="58">
        <f>COVAR(N89:N118,'RW Futures and Index Data (Q4)'!F87:F116)/VAR('RW Futures and Index Data (Q4)'!F87:F116)</f>
        <v>-1.4108623759327736</v>
      </c>
      <c r="P89" s="10"/>
    </row>
    <row r="90" spans="1:16" x14ac:dyDescent="0.25">
      <c r="A90" s="23">
        <v>42076</v>
      </c>
      <c r="B90" s="52">
        <v>5.5490633828874314E-2</v>
      </c>
      <c r="C90" s="53">
        <f>COVAR(B90:B119,'RW Futures and Index Data (Q4)'!C88:C117)/VAR('RW Futures and Index Data (Q4)'!C88:C117)</f>
        <v>0.95994213798833561</v>
      </c>
      <c r="D90" s="10"/>
      <c r="E90" s="59">
        <v>-5.416854411466876E-2</v>
      </c>
      <c r="F90" s="56">
        <f>COVAR(E90:E119,'RW Futures and Index Data (Q4)'!C88:C117)/VAR('RW Futures and Index Data (Q4)'!C88:C117)</f>
        <v>-1.2909667956148287</v>
      </c>
      <c r="G90" s="10"/>
      <c r="H90" s="59">
        <v>0.12161168284724044</v>
      </c>
      <c r="I90" s="56">
        <f>COVAR(H90:H119,'RW Futures and Index Data (Q4)'!F88:F117)/VAR('RW Futures and Index Data (Q4)'!F88:F117)</f>
        <v>1.4051128703663658</v>
      </c>
      <c r="J90" s="10"/>
      <c r="K90" s="59">
        <v>-2.633395212753975E-2</v>
      </c>
      <c r="L90" s="57">
        <f>COVAR(K90:K119,'RW Futures and Index Data (Q4)'!F88:F117)/VAR('RW Futures and Index Data (Q4)'!F88:F117)</f>
        <v>-0.44835950820866532</v>
      </c>
      <c r="M90" s="10"/>
      <c r="N90" s="59">
        <v>-6.7577837658509332E-2</v>
      </c>
      <c r="O90" s="58">
        <f>COVAR(N90:N119,'RW Futures and Index Data (Q4)'!F88:F117)/VAR('RW Futures and Index Data (Q4)'!F88:F117)</f>
        <v>-1.5587524900261163</v>
      </c>
      <c r="P90" s="10"/>
    </row>
    <row r="91" spans="1:16" x14ac:dyDescent="0.25">
      <c r="A91" s="23">
        <v>42075</v>
      </c>
      <c r="B91" s="52">
        <v>4.1590088205657239E-2</v>
      </c>
      <c r="C91" s="53">
        <f>COVAR(B91:B120,'RW Futures and Index Data (Q4)'!C89:C118)/VAR('RW Futures and Index Data (Q4)'!C89:C118)</f>
        <v>0.93121542926491363</v>
      </c>
      <c r="D91" s="10"/>
      <c r="E91" s="59">
        <v>-6.013970704578997E-2</v>
      </c>
      <c r="F91" s="56">
        <f>COVAR(E91:E120,'RW Futures and Index Data (Q4)'!C89:C118)/VAR('RW Futures and Index Data (Q4)'!C89:C118)</f>
        <v>-1.2509904131932355</v>
      </c>
      <c r="G91" s="10"/>
      <c r="H91" s="59">
        <v>0.12660256171563811</v>
      </c>
      <c r="I91" s="56">
        <f>COVAR(H91:H120,'RW Futures and Index Data (Q4)'!F89:F118)/VAR('RW Futures and Index Data (Q4)'!F89:F118)</f>
        <v>1.2563592560160519</v>
      </c>
      <c r="J91" s="10"/>
      <c r="K91" s="59">
        <v>-2.64015385633104E-2</v>
      </c>
      <c r="L91" s="57">
        <f>COVAR(K91:K120,'RW Futures and Index Data (Q4)'!F89:F118)/VAR('RW Futures and Index Data (Q4)'!F89:F118)</f>
        <v>-0.37803210892596539</v>
      </c>
      <c r="M91" s="10"/>
      <c r="N91" s="59">
        <v>-7.9955836363751365E-2</v>
      </c>
      <c r="O91" s="58">
        <f>COVAR(N91:N120,'RW Futures and Index Data (Q4)'!F89:F118)/VAR('RW Futures and Index Data (Q4)'!F89:F118)</f>
        <v>-1.4160436503233602</v>
      </c>
      <c r="P91" s="10"/>
    </row>
    <row r="92" spans="1:16" x14ac:dyDescent="0.25">
      <c r="A92" s="23">
        <v>42074</v>
      </c>
      <c r="B92" s="52">
        <v>8.8991884430374757E-2</v>
      </c>
      <c r="C92" s="53">
        <f>COVAR(B92:B121,'RW Futures and Index Data (Q4)'!C90:C119)/VAR('RW Futures and Index Data (Q4)'!C90:C119)</f>
        <v>0.96207242704019535</v>
      </c>
      <c r="D92" s="10"/>
      <c r="E92" s="59">
        <v>-8.8024935510698454E-2</v>
      </c>
      <c r="F92" s="56">
        <f>COVAR(E92:E121,'RW Futures and Index Data (Q4)'!C90:C119)/VAR('RW Futures and Index Data (Q4)'!C90:C119)</f>
        <v>-1.3133206287637338</v>
      </c>
      <c r="G92" s="10"/>
      <c r="H92" s="59">
        <v>7.7104045248868713E-2</v>
      </c>
      <c r="I92" s="56">
        <f>COVAR(H92:H121,'RW Futures and Index Data (Q4)'!F90:F119)/VAR('RW Futures and Index Data (Q4)'!F90:F119)</f>
        <v>1.2102492894871499</v>
      </c>
      <c r="J92" s="10"/>
      <c r="K92" s="59">
        <v>-1.5617250792470228E-2</v>
      </c>
      <c r="L92" s="57">
        <f>COVAR(K92:K121,'RW Futures and Index Data (Q4)'!F90:F119)/VAR('RW Futures and Index Data (Q4)'!F90:F119)</f>
        <v>-0.35045250287482921</v>
      </c>
      <c r="M92" s="10"/>
      <c r="N92" s="59">
        <v>-6.0754694547379806E-2</v>
      </c>
      <c r="O92" s="58">
        <f>COVAR(N92:N121,'RW Futures and Index Data (Q4)'!F90:F119)/VAR('RW Futures and Index Data (Q4)'!F90:F119)</f>
        <v>-1.3552316136438938</v>
      </c>
      <c r="P92" s="10"/>
    </row>
    <row r="93" spans="1:16" x14ac:dyDescent="0.25">
      <c r="A93" s="23">
        <v>42073</v>
      </c>
      <c r="B93" s="52">
        <v>7.6600197211286414E-2</v>
      </c>
      <c r="C93" s="53">
        <f>COVAR(B93:B122,'RW Futures and Index Data (Q4)'!C91:C120)/VAR('RW Futures and Index Data (Q4)'!C91:C120)</f>
        <v>0.96919914767178339</v>
      </c>
      <c r="D93" s="10"/>
      <c r="E93" s="59">
        <v>-8.771358129353235E-2</v>
      </c>
      <c r="F93" s="56">
        <f>COVAR(E93:E122,'RW Futures and Index Data (Q4)'!C91:C120)/VAR('RW Futures and Index Data (Q4)'!C91:C120)</f>
        <v>-1.3247139464035227</v>
      </c>
      <c r="G93" s="10"/>
      <c r="H93" s="59">
        <v>7.2505045028487425E-2</v>
      </c>
      <c r="I93" s="56">
        <f>COVAR(H93:H122,'RW Futures and Index Data (Q4)'!F91:F120)/VAR('RW Futures and Index Data (Q4)'!F91:F120)</f>
        <v>1.1647793021379773</v>
      </c>
      <c r="J93" s="10"/>
      <c r="K93" s="59">
        <v>-1.6955405670133872E-2</v>
      </c>
      <c r="L93" s="57">
        <f>COVAR(K93:K122,'RW Futures and Index Data (Q4)'!F91:F120)/VAR('RW Futures and Index Data (Q4)'!F91:F120)</f>
        <v>-0.32260894884981411</v>
      </c>
      <c r="M93" s="10"/>
      <c r="N93" s="59">
        <v>-6.6274725500375165E-2</v>
      </c>
      <c r="O93" s="58">
        <f>COVAR(N93:N122,'RW Futures and Index Data (Q4)'!F91:F120)/VAR('RW Futures and Index Data (Q4)'!F91:F120)</f>
        <v>-1.2717759284933599</v>
      </c>
      <c r="P93" s="10"/>
    </row>
    <row r="94" spans="1:16" x14ac:dyDescent="0.25">
      <c r="A94" s="23">
        <v>42072</v>
      </c>
      <c r="B94" s="52">
        <v>5.8536404323430657E-2</v>
      </c>
      <c r="C94" s="53">
        <f>COVAR(B94:B123,'RW Futures and Index Data (Q4)'!C92:C121)/VAR('RW Futures and Index Data (Q4)'!C92:C121)</f>
        <v>1.0177401492841918</v>
      </c>
      <c r="D94" s="10"/>
      <c r="E94" s="59">
        <v>-9.558822512516163E-2</v>
      </c>
      <c r="F94" s="56">
        <f>COVAR(E94:E123,'RW Futures and Index Data (Q4)'!C92:C121)/VAR('RW Futures and Index Data (Q4)'!C92:C121)</f>
        <v>-1.4053080177978898</v>
      </c>
      <c r="G94" s="10"/>
      <c r="H94" s="59">
        <v>4.2597666532200984E-2</v>
      </c>
      <c r="I94" s="56">
        <f>COVAR(H94:H123,'RW Futures and Index Data (Q4)'!F92:F121)/VAR('RW Futures and Index Data (Q4)'!F92:F121)</f>
        <v>1.1775427825622655</v>
      </c>
      <c r="J94" s="10"/>
      <c r="K94" s="59">
        <v>-1.5299134509987322E-2</v>
      </c>
      <c r="L94" s="57">
        <f>COVAR(K94:K123,'RW Futures and Index Data (Q4)'!F92:F121)/VAR('RW Futures and Index Data (Q4)'!F92:F121)</f>
        <v>-0.34238623234574317</v>
      </c>
      <c r="M94" s="10"/>
      <c r="N94" s="59">
        <v>-5.7873614583563326E-2</v>
      </c>
      <c r="O94" s="58">
        <f>COVAR(N94:N123,'RW Futures and Index Data (Q4)'!F92:F121)/VAR('RW Futures and Index Data (Q4)'!F92:F121)</f>
        <v>-1.3249157893144337</v>
      </c>
      <c r="P94" s="10"/>
    </row>
    <row r="95" spans="1:16" x14ac:dyDescent="0.25">
      <c r="A95" s="23">
        <v>42069</v>
      </c>
      <c r="B95" s="52">
        <v>5.9967117326474639E-2</v>
      </c>
      <c r="C95" s="53">
        <f>COVAR(B95:B124,'RW Futures and Index Data (Q4)'!C93:C122)/VAR('RW Futures and Index Data (Q4)'!C93:C122)</f>
        <v>1.0431754658460641</v>
      </c>
      <c r="D95" s="10"/>
      <c r="E95" s="59">
        <v>-8.8506866972744569E-2</v>
      </c>
      <c r="F95" s="56">
        <f>COVAR(E95:E124,'RW Futures and Index Data (Q4)'!C93:C122)/VAR('RW Futures and Index Data (Q4)'!C93:C122)</f>
        <v>-1.4543471561527597</v>
      </c>
      <c r="G95" s="10"/>
      <c r="H95" s="59">
        <v>3.2826638495788485E-2</v>
      </c>
      <c r="I95" s="56">
        <f>COVAR(H95:H124,'RW Futures and Index Data (Q4)'!F93:F122)/VAR('RW Futures and Index Data (Q4)'!F93:F122)</f>
        <v>1.1854908041018148</v>
      </c>
      <c r="J95" s="10"/>
      <c r="K95" s="59">
        <v>-1.6136848117122349E-2</v>
      </c>
      <c r="L95" s="57">
        <f>COVAR(K95:K124,'RW Futures and Index Data (Q4)'!F93:F122)/VAR('RW Futures and Index Data (Q4)'!F93:F122)</f>
        <v>-0.35537248253069659</v>
      </c>
      <c r="M95" s="10"/>
      <c r="N95" s="59">
        <v>-6.8655588428829906E-2</v>
      </c>
      <c r="O95" s="58">
        <f>COVAR(N95:N124,'RW Futures and Index Data (Q4)'!F93:F122)/VAR('RW Futures and Index Data (Q4)'!F93:F122)</f>
        <v>-1.3609229642828062</v>
      </c>
      <c r="P95" s="10"/>
    </row>
    <row r="96" spans="1:16" x14ac:dyDescent="0.25">
      <c r="A96" s="23">
        <v>42068</v>
      </c>
      <c r="B96" s="52">
        <v>4.4676736078671064E-2</v>
      </c>
      <c r="C96" s="53">
        <f>COVAR(B96:B125,'RW Futures and Index Data (Q4)'!C94:C123)/VAR('RW Futures and Index Data (Q4)'!C94:C123)</f>
        <v>1.0805074030137818</v>
      </c>
      <c r="D96" s="10"/>
      <c r="E96" s="59">
        <v>-9.0414496246538412E-2</v>
      </c>
      <c r="F96" s="56">
        <f>COVAR(E96:E125,'RW Futures and Index Data (Q4)'!C94:C123)/VAR('RW Futures and Index Data (Q4)'!C94:C123)</f>
        <v>-1.5243294049844038</v>
      </c>
      <c r="G96" s="10"/>
      <c r="H96" s="59">
        <v>2.8245030642169988E-2</v>
      </c>
      <c r="I96" s="56">
        <f>COVAR(H96:H125,'RW Futures and Index Data (Q4)'!F94:F123)/VAR('RW Futures and Index Data (Q4)'!F94:F123)</f>
        <v>1.220726450104328</v>
      </c>
      <c r="J96" s="10"/>
      <c r="K96" s="59">
        <v>-2.032484814685509E-2</v>
      </c>
      <c r="L96" s="57">
        <f>COVAR(K96:K125,'RW Futures and Index Data (Q4)'!F94:F123)/VAR('RW Futures and Index Data (Q4)'!F94:F123)</f>
        <v>-0.3666773437766967</v>
      </c>
      <c r="M96" s="10"/>
      <c r="N96" s="59">
        <v>-7.9981440877569532E-2</v>
      </c>
      <c r="O96" s="58">
        <f>COVAR(N96:N125,'RW Futures and Index Data (Q4)'!F94:F123)/VAR('RW Futures and Index Data (Q4)'!F94:F123)</f>
        <v>-1.4140283650119509</v>
      </c>
      <c r="P96" s="10"/>
    </row>
    <row r="97" spans="1:16" x14ac:dyDescent="0.25">
      <c r="A97" s="23">
        <v>42067</v>
      </c>
      <c r="B97" s="52">
        <v>6.6103532327308923E-2</v>
      </c>
      <c r="C97" s="53">
        <f>COVAR(B97:B126,'RW Futures and Index Data (Q4)'!C95:C124)/VAR('RW Futures and Index Data (Q4)'!C95:C124)</f>
        <v>1.1005164238097447</v>
      </c>
      <c r="D97" s="10"/>
      <c r="E97" s="59">
        <v>-7.3653948956330373E-2</v>
      </c>
      <c r="F97" s="56">
        <f>COVAR(E97:E126,'RW Futures and Index Data (Q4)'!C95:C124)/VAR('RW Futures and Index Data (Q4)'!C95:C124)</f>
        <v>-1.5261921521186887</v>
      </c>
      <c r="G97" s="10"/>
      <c r="H97" s="59">
        <v>6.2733950091609092E-2</v>
      </c>
      <c r="I97" s="56">
        <f>COVAR(H97:H126,'RW Futures and Index Data (Q4)'!F95:F124)/VAR('RW Futures and Index Data (Q4)'!F95:F124)</f>
        <v>1.3040907695091404</v>
      </c>
      <c r="J97" s="10"/>
      <c r="K97" s="59">
        <v>-4.0174245881119397E-3</v>
      </c>
      <c r="L97" s="57">
        <f>COVAR(K97:K126,'RW Futures and Index Data (Q4)'!F95:F124)/VAR('RW Futures and Index Data (Q4)'!F95:F124)</f>
        <v>-0.34621021861832502</v>
      </c>
      <c r="M97" s="10"/>
      <c r="N97" s="59">
        <v>-4.6102940280646987E-2</v>
      </c>
      <c r="O97" s="58">
        <f>COVAR(N97:N126,'RW Futures and Index Data (Q4)'!F95:F124)/VAR('RW Futures and Index Data (Q4)'!F95:F124)</f>
        <v>-1.3926723057264887</v>
      </c>
      <c r="P97" s="10"/>
    </row>
    <row r="98" spans="1:16" x14ac:dyDescent="0.25">
      <c r="A98" s="23">
        <v>42066</v>
      </c>
      <c r="B98" s="52">
        <v>6.5949878409919727E-2</v>
      </c>
      <c r="C98" s="53">
        <f>COVAR(B98:B127,'RW Futures and Index Data (Q4)'!C96:C125)/VAR('RW Futures and Index Data (Q4)'!C96:C125)</f>
        <v>1.068381931929776</v>
      </c>
      <c r="D98" s="10"/>
      <c r="E98" s="59">
        <v>-6.8854553897890969E-2</v>
      </c>
      <c r="F98" s="56">
        <f>COVAR(E98:E127,'RW Futures and Index Data (Q4)'!C96:C125)/VAR('RW Futures and Index Data (Q4)'!C96:C125)</f>
        <v>-1.3779000613880892</v>
      </c>
      <c r="G98" s="10"/>
      <c r="H98" s="59">
        <v>8.89616634431869E-2</v>
      </c>
      <c r="I98" s="56">
        <f>COVAR(H98:H127,'RW Futures and Index Data (Q4)'!F96:F125)/VAR('RW Futures and Index Data (Q4)'!F96:F125)</f>
        <v>1.3893343230311321</v>
      </c>
      <c r="J98" s="10"/>
      <c r="K98" s="59">
        <v>-5.8313322405102452E-3</v>
      </c>
      <c r="L98" s="57">
        <f>COVAR(K98:K127,'RW Futures and Index Data (Q4)'!F96:F125)/VAR('RW Futures and Index Data (Q4)'!F96:F125)</f>
        <v>-0.32601759008089337</v>
      </c>
      <c r="M98" s="10"/>
      <c r="N98" s="59">
        <v>-4.8331078894572888E-2</v>
      </c>
      <c r="O98" s="58">
        <f>COVAR(N98:N127,'RW Futures and Index Data (Q4)'!F96:F125)/VAR('RW Futures and Index Data (Q4)'!F96:F125)</f>
        <v>-1.3803651159440797</v>
      </c>
      <c r="P98" s="10"/>
    </row>
    <row r="99" spans="1:16" x14ac:dyDescent="0.25">
      <c r="A99" s="23">
        <v>42065</v>
      </c>
      <c r="B99" s="52">
        <v>7.3821823386131413E-2</v>
      </c>
      <c r="C99" s="53">
        <f>COVAR(B99:B128,'RW Futures and Index Data (Q4)'!C97:C126)/VAR('RW Futures and Index Data (Q4)'!C97:C126)</f>
        <v>1.042816986494433</v>
      </c>
      <c r="D99" s="10"/>
      <c r="E99" s="59">
        <v>-6.8199973624528454E-2</v>
      </c>
      <c r="F99" s="56">
        <f>COVAR(E99:E128,'RW Futures and Index Data (Q4)'!C97:C126)/VAR('RW Futures and Index Data (Q4)'!C97:C126)</f>
        <v>-1.2741326490095977</v>
      </c>
      <c r="G99" s="10"/>
      <c r="H99" s="59">
        <v>9.9041826985057702E-2</v>
      </c>
      <c r="I99" s="56">
        <f>COVAR(H99:H128,'RW Futures and Index Data (Q4)'!F97:F126)/VAR('RW Futures and Index Data (Q4)'!F97:F126)</f>
        <v>1.4386852554673981</v>
      </c>
      <c r="J99" s="10"/>
      <c r="K99" s="59">
        <v>-5.5788449152980313E-3</v>
      </c>
      <c r="L99" s="57">
        <f>COVAR(K99:K128,'RW Futures and Index Data (Q4)'!F97:F126)/VAR('RW Futures and Index Data (Q4)'!F97:F126)</f>
        <v>-0.31049567086987911</v>
      </c>
      <c r="M99" s="10"/>
      <c r="N99" s="59">
        <v>-5.9628998681752643E-2</v>
      </c>
      <c r="O99" s="58">
        <f>COVAR(N99:N128,'RW Futures and Index Data (Q4)'!F97:F126)/VAR('RW Futures and Index Data (Q4)'!F97:F126)</f>
        <v>-1.3823167721700178</v>
      </c>
      <c r="P99" s="10"/>
    </row>
    <row r="100" spans="1:16" x14ac:dyDescent="0.25">
      <c r="A100" s="23">
        <v>42062</v>
      </c>
      <c r="B100" s="52">
        <v>9.3531480584379656E-2</v>
      </c>
      <c r="C100" s="53">
        <f>COVAR(B100:B129,'RW Futures and Index Data (Q4)'!C98:C127)/VAR('RW Futures and Index Data (Q4)'!C98:C127)</f>
        <v>0.97086920915323194</v>
      </c>
      <c r="D100" s="10"/>
      <c r="E100" s="59">
        <v>-7.0601248669175942E-2</v>
      </c>
      <c r="F100" s="56">
        <f>COVAR(E100:E129,'RW Futures and Index Data (Q4)'!C98:C127)/VAR('RW Futures and Index Data (Q4)'!C98:C127)</f>
        <v>-1.1610225543298696</v>
      </c>
      <c r="G100" s="10"/>
      <c r="H100" s="59">
        <v>0.11351897614313944</v>
      </c>
      <c r="I100" s="56">
        <f>COVAR(H100:H129,'RW Futures and Index Data (Q4)'!F98:F127)/VAR('RW Futures and Index Data (Q4)'!F98:F127)</f>
        <v>1.4155718096656273</v>
      </c>
      <c r="J100" s="10"/>
      <c r="K100" s="59">
        <v>-2.7055789378583883E-3</v>
      </c>
      <c r="L100" s="57">
        <f>COVAR(K100:K129,'RW Futures and Index Data (Q4)'!F98:F127)/VAR('RW Futures and Index Data (Q4)'!F98:F127)</f>
        <v>-0.27117197949829586</v>
      </c>
      <c r="M100" s="10"/>
      <c r="N100" s="59">
        <v>-4.3664681968006214E-2</v>
      </c>
      <c r="O100" s="58">
        <f>COVAR(N100:N129,'RW Futures and Index Data (Q4)'!F98:F127)/VAR('RW Futures and Index Data (Q4)'!F98:F127)</f>
        <v>-1.3087332952606663</v>
      </c>
      <c r="P100" s="10"/>
    </row>
    <row r="101" spans="1:16" x14ac:dyDescent="0.25">
      <c r="A101" s="23">
        <v>42061</v>
      </c>
      <c r="B101" s="52">
        <v>7.3768987660813856E-2</v>
      </c>
      <c r="C101" s="53">
        <f>COVAR(B101:B130,'RW Futures and Index Data (Q4)'!C99:C128)/VAR('RW Futures and Index Data (Q4)'!C99:C128)</f>
        <v>0.89912334770963998</v>
      </c>
      <c r="D101" s="10"/>
      <c r="E101" s="59">
        <v>-5.3975439344667309E-2</v>
      </c>
      <c r="F101" s="56">
        <f>COVAR(E101:E130,'RW Futures and Index Data (Q4)'!C99:C128)/VAR('RW Futures and Index Data (Q4)'!C99:C128)</f>
        <v>-1.0689752210466426</v>
      </c>
      <c r="G101" s="10"/>
      <c r="H101" s="59">
        <v>0.145915381509367</v>
      </c>
      <c r="I101" s="56">
        <f>COVAR(H101:H130,'RW Futures and Index Data (Q4)'!F99:F128)/VAR('RW Futures and Index Data (Q4)'!F99:F128)</f>
        <v>1.4302777950634942</v>
      </c>
      <c r="J101" s="10"/>
      <c r="K101" s="59">
        <v>4.1153836524521203E-4</v>
      </c>
      <c r="L101" s="57">
        <f>COVAR(K101:K130,'RW Futures and Index Data (Q4)'!F99:F128)/VAR('RW Futures and Index Data (Q4)'!F99:F128)</f>
        <v>-0.2501560402506926</v>
      </c>
      <c r="M101" s="10"/>
      <c r="N101" s="59">
        <v>-3.7937384595159052E-2</v>
      </c>
      <c r="O101" s="58">
        <f>COVAR(N101:N130,'RW Futures and Index Data (Q4)'!F99:F128)/VAR('RW Futures and Index Data (Q4)'!F99:F128)</f>
        <v>-1.2973366052624882</v>
      </c>
      <c r="P101" s="10"/>
    </row>
    <row r="102" spans="1:16" x14ac:dyDescent="0.25">
      <c r="A102" s="23">
        <v>42060</v>
      </c>
      <c r="B102" s="52">
        <v>7.3124061368566862E-2</v>
      </c>
      <c r="C102" s="53">
        <f>COVAR(B102:B131,'RW Futures and Index Data (Q4)'!C100:C129)/VAR('RW Futures and Index Data (Q4)'!C100:C129)</f>
        <v>0.84038562789801641</v>
      </c>
      <c r="D102" s="10"/>
      <c r="E102" s="59">
        <v>-5.8748396775026857E-2</v>
      </c>
      <c r="F102" s="56">
        <f>COVAR(E102:E131,'RW Futures and Index Data (Q4)'!C100:C129)/VAR('RW Futures and Index Data (Q4)'!C100:C129)</f>
        <v>-1.0281564297271137</v>
      </c>
      <c r="G102" s="10"/>
      <c r="H102" s="59">
        <v>0.10378138552246963</v>
      </c>
      <c r="I102" s="56">
        <f>COVAR(H102:H131,'RW Futures and Index Data (Q4)'!F100:F129)/VAR('RW Futures and Index Data (Q4)'!F100:F129)</f>
        <v>1.2384215965247127</v>
      </c>
      <c r="J102" s="10"/>
      <c r="K102" s="59">
        <v>3.2067336472734187E-3</v>
      </c>
      <c r="L102" s="57">
        <f>COVAR(K102:K131,'RW Futures and Index Data (Q4)'!F100:F129)/VAR('RW Futures and Index Data (Q4)'!F100:F129)</f>
        <v>-0.21914219472313115</v>
      </c>
      <c r="M102" s="10"/>
      <c r="N102" s="59">
        <v>-3.0946554833531481E-2</v>
      </c>
      <c r="O102" s="58">
        <f>COVAR(N102:N131,'RW Futures and Index Data (Q4)'!F100:F129)/VAR('RW Futures and Index Data (Q4)'!F100:F129)</f>
        <v>-1.1790669996939906</v>
      </c>
      <c r="P102" s="10"/>
    </row>
    <row r="103" spans="1:16" x14ac:dyDescent="0.25">
      <c r="A103" s="23">
        <v>42059</v>
      </c>
      <c r="B103" s="52">
        <v>4.8800711424157317E-2</v>
      </c>
      <c r="C103" s="53">
        <f>COVAR(B103:B132,'RW Futures and Index Data (Q4)'!C101:C130)/VAR('RW Futures and Index Data (Q4)'!C101:C130)</f>
        <v>0.72480972253964016</v>
      </c>
      <c r="D103" s="10"/>
      <c r="E103" s="59">
        <v>-5.9495047155350589E-2</v>
      </c>
      <c r="F103" s="56">
        <f>COVAR(E103:E132,'RW Futures and Index Data (Q4)'!C101:C130)/VAR('RW Futures and Index Data (Q4)'!C101:C130)</f>
        <v>-0.94603413278156068</v>
      </c>
      <c r="G103" s="10"/>
      <c r="H103" s="59">
        <v>9.7931052873563296E-2</v>
      </c>
      <c r="I103" s="56">
        <f>COVAR(H103:H132,'RW Futures and Index Data (Q4)'!F101:F130)/VAR('RW Futures and Index Data (Q4)'!F101:F130)</f>
        <v>1.142110492487123</v>
      </c>
      <c r="J103" s="10"/>
      <c r="K103" s="59">
        <v>1.0402868049585789E-2</v>
      </c>
      <c r="L103" s="57">
        <f>COVAR(K103:K132,'RW Futures and Index Data (Q4)'!F101:F130)/VAR('RW Futures and Index Data (Q4)'!F101:F130)</f>
        <v>-0.19105257581170351</v>
      </c>
      <c r="M103" s="10"/>
      <c r="N103" s="59">
        <v>-1.0064671660586E-2</v>
      </c>
      <c r="O103" s="58">
        <f>COVAR(N103:N132,'RW Futures and Index Data (Q4)'!F101:F130)/VAR('RW Futures and Index Data (Q4)'!F101:F130)</f>
        <v>-1.099458931423773</v>
      </c>
      <c r="P103" s="10"/>
    </row>
    <row r="104" spans="1:16" x14ac:dyDescent="0.25">
      <c r="A104" s="23">
        <v>42058</v>
      </c>
      <c r="B104" s="52">
        <v>4.9785668135437167E-2</v>
      </c>
      <c r="C104" s="53">
        <f>COVAR(B104:B133,'RW Futures and Index Data (Q4)'!C102:C131)/VAR('RW Futures and Index Data (Q4)'!C102:C131)</f>
        <v>0.66743405922582932</v>
      </c>
      <c r="D104" s="10"/>
      <c r="E104" s="59">
        <v>-6.3242356785897069E-2</v>
      </c>
      <c r="F104" s="56">
        <f>COVAR(E104:E133,'RW Futures and Index Data (Q4)'!C102:C131)/VAR('RW Futures and Index Data (Q4)'!C102:C131)</f>
        <v>-0.84491350564162071</v>
      </c>
      <c r="G104" s="10"/>
      <c r="H104" s="59">
        <v>9.7037764007098737E-2</v>
      </c>
      <c r="I104" s="56">
        <f>COVAR(H104:H133,'RW Futures and Index Data (Q4)'!F102:F131)/VAR('RW Futures and Index Data (Q4)'!F102:F131)</f>
        <v>1.0453340695391362</v>
      </c>
      <c r="J104" s="10"/>
      <c r="K104" s="59">
        <v>1.0409841608582271E-2</v>
      </c>
      <c r="L104" s="57">
        <f>COVAR(K104:K133,'RW Futures and Index Data (Q4)'!F102:F131)/VAR('RW Futures and Index Data (Q4)'!F102:F131)</f>
        <v>-0.16464297199823877</v>
      </c>
      <c r="M104" s="10"/>
      <c r="N104" s="59">
        <v>-1.4321452079024355E-2</v>
      </c>
      <c r="O104" s="58">
        <f>COVAR(N104:N133,'RW Futures and Index Data (Q4)'!F102:F131)/VAR('RW Futures and Index Data (Q4)'!F102:F131)</f>
        <v>-1.0441390005449556</v>
      </c>
      <c r="P104" s="10"/>
    </row>
    <row r="105" spans="1:16" x14ac:dyDescent="0.25">
      <c r="A105" s="23">
        <v>42055</v>
      </c>
      <c r="B105" s="52">
        <v>4.9807122242542246E-2</v>
      </c>
      <c r="C105" s="53">
        <f>COVAR(B105:B134,'RW Futures and Index Data (Q4)'!C103:C132)/VAR('RW Futures and Index Data (Q4)'!C103:C132)</f>
        <v>0.6036227089488907</v>
      </c>
      <c r="D105" s="10"/>
      <c r="E105" s="59">
        <v>-6.8094655348130084E-2</v>
      </c>
      <c r="F105" s="56">
        <f>COVAR(E105:E134,'RW Futures and Index Data (Q4)'!C103:C132)/VAR('RW Futures and Index Data (Q4)'!C103:C132)</f>
        <v>-0.71194150705505943</v>
      </c>
      <c r="G105" s="10"/>
      <c r="H105" s="59">
        <v>9.4613509993739076E-2</v>
      </c>
      <c r="I105" s="56">
        <f>COVAR(H105:H134,'RW Futures and Index Data (Q4)'!F103:F132)/VAR('RW Futures and Index Data (Q4)'!F103:F132)</f>
        <v>0.93282539111351148</v>
      </c>
      <c r="J105" s="10"/>
      <c r="K105" s="59">
        <v>5.7799614996785209E-3</v>
      </c>
      <c r="L105" s="57">
        <f>COVAR(K105:K134,'RW Futures and Index Data (Q4)'!F103:F132)/VAR('RW Futures and Index Data (Q4)'!F103:F132)</f>
        <v>-0.14728418712303554</v>
      </c>
      <c r="M105" s="10"/>
      <c r="N105" s="59">
        <v>-2.1524758177941195E-2</v>
      </c>
      <c r="O105" s="58">
        <f>COVAR(N105:N134,'RW Futures and Index Data (Q4)'!F103:F132)/VAR('RW Futures and Index Data (Q4)'!F103:F132)</f>
        <v>-0.95860148411374324</v>
      </c>
      <c r="P105" s="10"/>
    </row>
    <row r="106" spans="1:16" x14ac:dyDescent="0.25">
      <c r="A106" s="23">
        <v>42054</v>
      </c>
      <c r="B106" s="52">
        <v>3.4207620151220919E-2</v>
      </c>
      <c r="C106" s="53">
        <f>COVAR(B106:B135,'RW Futures and Index Data (Q4)'!C104:C133)/VAR('RW Futures and Index Data (Q4)'!C104:C133)</f>
        <v>0.48411735889852631</v>
      </c>
      <c r="D106" s="10"/>
      <c r="E106" s="59">
        <v>-7.1599055004445966E-2</v>
      </c>
      <c r="F106" s="56">
        <f>COVAR(E106:E135,'RW Futures and Index Data (Q4)'!C104:C133)/VAR('RW Futures and Index Data (Q4)'!C104:C133)</f>
        <v>-0.60292586787594238</v>
      </c>
      <c r="G106" s="10"/>
      <c r="H106" s="59">
        <v>8.1227135931148498E-2</v>
      </c>
      <c r="I106" s="56">
        <f>COVAR(H106:H135,'RW Futures and Index Data (Q4)'!F104:F133)/VAR('RW Futures and Index Data (Q4)'!F104:F133)</f>
        <v>0.81400020456385302</v>
      </c>
      <c r="J106" s="10"/>
      <c r="K106" s="59">
        <v>5.0397188971824658E-3</v>
      </c>
      <c r="L106" s="57">
        <f>COVAR(K106:K135,'RW Futures and Index Data (Q4)'!F104:F133)/VAR('RW Futures and Index Data (Q4)'!F104:F133)</f>
        <v>-0.11132985942094406</v>
      </c>
      <c r="M106" s="10"/>
      <c r="N106" s="59">
        <v>-2.2014386989073209E-2</v>
      </c>
      <c r="O106" s="58">
        <f>COVAR(N106:N135,'RW Futures and Index Data (Q4)'!F104:F133)/VAR('RW Futures and Index Data (Q4)'!F104:F133)</f>
        <v>-0.8537096069587663</v>
      </c>
      <c r="P106" s="10"/>
    </row>
    <row r="107" spans="1:16" x14ac:dyDescent="0.25">
      <c r="A107" s="23">
        <v>42053</v>
      </c>
      <c r="B107" s="52">
        <v>3.3106444654636746E-2</v>
      </c>
      <c r="C107" s="53">
        <f>COVAR(B107:B136,'RW Futures and Index Data (Q4)'!C105:C134)/VAR('RW Futures and Index Data (Q4)'!C105:C134)</f>
        <v>0.3590600008944117</v>
      </c>
      <c r="D107" s="10"/>
      <c r="E107" s="59">
        <v>-5.3725061673010499E-2</v>
      </c>
      <c r="F107" s="56">
        <f>COVAR(E107:E136,'RW Futures and Index Data (Q4)'!C105:C134)/VAR('RW Futures and Index Data (Q4)'!C105:C134)</f>
        <v>-0.35806746469787304</v>
      </c>
      <c r="G107" s="10"/>
      <c r="H107" s="59">
        <v>9.8085457871220028E-2</v>
      </c>
      <c r="I107" s="56">
        <f>COVAR(H107:H136,'RW Futures and Index Data (Q4)'!F105:F134)/VAR('RW Futures and Index Data (Q4)'!F105:F134)</f>
        <v>0.71070644621466772</v>
      </c>
      <c r="J107" s="10"/>
      <c r="K107" s="59">
        <v>3.0752576166781509E-4</v>
      </c>
      <c r="L107" s="57">
        <f>COVAR(K107:K136,'RW Futures and Index Data (Q4)'!F105:F134)/VAR('RW Futures and Index Data (Q4)'!F105:F134)</f>
        <v>-6.6403534736435149E-2</v>
      </c>
      <c r="M107" s="10"/>
      <c r="N107" s="59">
        <v>-3.7787667609812781E-2</v>
      </c>
      <c r="O107" s="58">
        <f>COVAR(N107:N136,'RW Futures and Index Data (Q4)'!F105:F134)/VAR('RW Futures and Index Data (Q4)'!F105:F134)</f>
        <v>-0.71475255337190313</v>
      </c>
      <c r="P107" s="10"/>
    </row>
    <row r="108" spans="1:16" x14ac:dyDescent="0.25">
      <c r="A108" s="23">
        <v>42052</v>
      </c>
      <c r="B108" s="52">
        <v>4.7025880085865612E-2</v>
      </c>
      <c r="C108" s="53">
        <f>COVAR(B108:B137,'RW Futures and Index Data (Q4)'!C106:C135)/VAR('RW Futures and Index Data (Q4)'!C106:C135)</f>
        <v>0.26135409355207589</v>
      </c>
      <c r="D108" s="10"/>
      <c r="E108" s="59">
        <v>-2.519893885452662E-2</v>
      </c>
      <c r="F108" s="56">
        <f>COVAR(E108:E137,'RW Futures and Index Data (Q4)'!C106:C135)/VAR('RW Futures and Index Data (Q4)'!C106:C135)</f>
        <v>4.7886919295119006E-2</v>
      </c>
      <c r="G108" s="10"/>
      <c r="H108" s="59">
        <v>0.10342195773817719</v>
      </c>
      <c r="I108" s="56">
        <f>COVAR(H108:H137,'RW Futures and Index Data (Q4)'!F106:F135)/VAR('RW Futures and Index Data (Q4)'!F106:F135)</f>
        <v>0.37834314114951656</v>
      </c>
      <c r="J108" s="10"/>
      <c r="K108" s="59">
        <v>1.7983256002325199E-3</v>
      </c>
      <c r="L108" s="57">
        <f>COVAR(K108:K137,'RW Futures and Index Data (Q4)'!F106:F135)/VAR('RW Futures and Index Data (Q4)'!F106:F135)</f>
        <v>4.4245921463543468E-2</v>
      </c>
      <c r="M108" s="10"/>
      <c r="N108" s="59">
        <v>-3.3294450875849257E-2</v>
      </c>
      <c r="O108" s="58">
        <f>COVAR(N108:N137,'RW Futures and Index Data (Q4)'!F106:F135)/VAR('RW Futures and Index Data (Q4)'!F106:F135)</f>
        <v>-0.32534931040537679</v>
      </c>
      <c r="P108" s="10"/>
    </row>
    <row r="109" spans="1:16" x14ac:dyDescent="0.25">
      <c r="A109" s="23">
        <v>42048</v>
      </c>
      <c r="B109" s="52">
        <v>4.7043754987617481E-2</v>
      </c>
      <c r="C109" s="53">
        <f>COVAR(B109:B138,'RW Futures and Index Data (Q4)'!C107:C136)/VAR('RW Futures and Index Data (Q4)'!C107:C136)</f>
        <v>8.0636732332417083E-2</v>
      </c>
      <c r="D109" s="10"/>
      <c r="E109" s="59">
        <v>1.2922117880763029E-2</v>
      </c>
      <c r="F109" s="56">
        <f>COVAR(E109:E138,'RW Futures and Index Data (Q4)'!C107:C136)/VAR('RW Futures and Index Data (Q4)'!C107:C136)</f>
        <v>0.36315382203027052</v>
      </c>
      <c r="G109" s="10"/>
      <c r="H109" s="59">
        <v>8.8421203279973604E-2</v>
      </c>
      <c r="I109" s="56">
        <f>COVAR(H109:H138,'RW Futures and Index Data (Q4)'!F107:F136)/VAR('RW Futures and Index Data (Q4)'!F107:F136)</f>
        <v>-2.0044173939869816E-2</v>
      </c>
      <c r="J109" s="10"/>
      <c r="K109" s="59">
        <v>2.2946161568382362E-3</v>
      </c>
      <c r="L109" s="57">
        <f>COVAR(K109:K138,'RW Futures and Index Data (Q4)'!F107:F136)/VAR('RW Futures and Index Data (Q4)'!F107:F136)</f>
        <v>0.12072397656811225</v>
      </c>
      <c r="M109" s="10"/>
      <c r="N109" s="59">
        <v>-2.1688402414679619E-2</v>
      </c>
      <c r="O109" s="58">
        <f>COVAR(N109:N138,'RW Futures and Index Data (Q4)'!F107:F136)/VAR('RW Futures and Index Data (Q4)'!F107:F136)</f>
        <v>8.4132028077224807E-2</v>
      </c>
      <c r="P109" s="10"/>
    </row>
    <row r="110" spans="1:16" x14ac:dyDescent="0.25">
      <c r="A110" s="23">
        <v>42047</v>
      </c>
      <c r="B110" s="52">
        <v>1.9244247923864588E-2</v>
      </c>
      <c r="C110" s="53">
        <f>COVAR(B110:B139,'RW Futures and Index Data (Q4)'!C108:C137)/VAR('RW Futures and Index Data (Q4)'!C108:C137)</f>
        <v>2.5002603510331689E-3</v>
      </c>
      <c r="D110" s="10"/>
      <c r="E110" s="59">
        <v>2.8326675091645992E-2</v>
      </c>
      <c r="F110" s="56">
        <f>COVAR(E110:E139,'RW Futures and Index Data (Q4)'!C108:C137)/VAR('RW Futures and Index Data (Q4)'!C108:C137)</f>
        <v>0.36501336950190794</v>
      </c>
      <c r="G110" s="10"/>
      <c r="H110" s="59">
        <v>7.8164127550563345E-2</v>
      </c>
      <c r="I110" s="56">
        <f>COVAR(H110:H139,'RW Futures and Index Data (Q4)'!F108:F137)/VAR('RW Futures and Index Data (Q4)'!F108:F137)</f>
        <v>-0.12890420165709571</v>
      </c>
      <c r="J110" s="10"/>
      <c r="K110" s="59">
        <v>1.1079104058099976E-2</v>
      </c>
      <c r="L110" s="57">
        <f>COVAR(K110:K139,'RW Futures and Index Data (Q4)'!F108:F137)/VAR('RW Futures and Index Data (Q4)'!F108:F137)</f>
        <v>0.14725803880089203</v>
      </c>
      <c r="M110" s="10"/>
      <c r="N110" s="59">
        <v>8.8687209477440465E-3</v>
      </c>
      <c r="O110" s="58">
        <f>COVAR(N110:N139,'RW Futures and Index Data (Q4)'!F108:F137)/VAR('RW Futures and Index Data (Q4)'!F108:F137)</f>
        <v>0.23117106910455118</v>
      </c>
      <c r="P110" s="10"/>
    </row>
    <row r="111" spans="1:16" x14ac:dyDescent="0.25">
      <c r="A111" s="23">
        <v>42046</v>
      </c>
      <c r="B111" s="52">
        <v>3.5096917536760142E-2</v>
      </c>
      <c r="C111" s="53">
        <f>COVAR(B111:B140,'RW Futures and Index Data (Q4)'!C109:C138)/VAR('RW Futures and Index Data (Q4)'!C109:C138)</f>
        <v>0.13622562960204973</v>
      </c>
      <c r="D111" s="10"/>
      <c r="E111" s="59">
        <v>3.6802259525706482E-2</v>
      </c>
      <c r="F111" s="56">
        <f>COVAR(E111:E140,'RW Futures and Index Data (Q4)'!C109:C138)/VAR('RW Futures and Index Data (Q4)'!C109:C138)</f>
        <v>6.3111663536638649E-2</v>
      </c>
      <c r="G111" s="10"/>
      <c r="H111" s="59">
        <v>5.0073061950419273E-2</v>
      </c>
      <c r="I111" s="56">
        <f>COVAR(H111:H140,'RW Futures and Index Data (Q4)'!F109:F138)/VAR('RW Futures and Index Data (Q4)'!F109:F138)</f>
        <v>-6.5116210050670378E-2</v>
      </c>
      <c r="J111" s="10"/>
      <c r="K111" s="59">
        <v>1.8665985336937307E-2</v>
      </c>
      <c r="L111" s="57">
        <f>COVAR(K111:K140,'RW Futures and Index Data (Q4)'!F109:F138)/VAR('RW Futures and Index Data (Q4)'!F109:F138)</f>
        <v>9.7489508550528403E-2</v>
      </c>
      <c r="M111" s="10"/>
      <c r="N111" s="59">
        <v>3.066913803657223E-2</v>
      </c>
      <c r="O111" s="58">
        <f>COVAR(N111:N140,'RW Futures and Index Data (Q4)'!F109:F138)/VAR('RW Futures and Index Data (Q4)'!F109:F138)</f>
        <v>0.15461347011329571</v>
      </c>
      <c r="P111" s="10"/>
    </row>
    <row r="112" spans="1:16" x14ac:dyDescent="0.25">
      <c r="A112" s="23">
        <v>42045</v>
      </c>
      <c r="B112" s="52">
        <v>7.2707813550556555E-3</v>
      </c>
      <c r="C112" s="53">
        <f>COVAR(B112:B141,'RW Futures and Index Data (Q4)'!C110:C139)/VAR('RW Futures and Index Data (Q4)'!C110:C139)</f>
        <v>0.34465293200893027</v>
      </c>
      <c r="D112" s="10"/>
      <c r="E112" s="59">
        <v>1.8907216665594362E-2</v>
      </c>
      <c r="F112" s="56">
        <f>COVAR(E112:E141,'RW Futures and Index Data (Q4)'!C110:C139)/VAR('RW Futures and Index Data (Q4)'!C110:C139)</f>
        <v>-0.16625557495669835</v>
      </c>
      <c r="G112" s="10"/>
      <c r="H112" s="59">
        <v>1.186090383807259E-2</v>
      </c>
      <c r="I112" s="56">
        <f>COVAR(H112:H141,'RW Futures and Index Data (Q4)'!F110:F139)/VAR('RW Futures and Index Data (Q4)'!F110:F139)</f>
        <v>0.13392767620045709</v>
      </c>
      <c r="J112" s="10"/>
      <c r="K112" s="59">
        <v>1.6744057816295621E-2</v>
      </c>
      <c r="L112" s="57">
        <f>COVAR(K112:K141,'RW Futures and Index Data (Q4)'!F110:F139)/VAR('RW Futures and Index Data (Q4)'!F110:F139)</f>
        <v>5.1763355720538362E-2</v>
      </c>
      <c r="M112" s="10"/>
      <c r="N112" s="59">
        <v>3.6065548605509479E-2</v>
      </c>
      <c r="O112" s="58">
        <f>COVAR(N112:N141,'RW Futures and Index Data (Q4)'!F110:F139)/VAR('RW Futures and Index Data (Q4)'!F110:F139)</f>
        <v>1.261076891923326E-2</v>
      </c>
      <c r="P112" s="10"/>
    </row>
    <row r="113" spans="1:16" x14ac:dyDescent="0.25">
      <c r="A113" s="23">
        <v>42044</v>
      </c>
      <c r="B113" s="52">
        <v>-3.3153932065739244E-3</v>
      </c>
      <c r="C113" s="53">
        <f>COVAR(B113:B142,'RW Futures and Index Data (Q4)'!C111:C140)/VAR('RW Futures and Index Data (Q4)'!C111:C140)</f>
        <v>0.53178948177403373</v>
      </c>
      <c r="D113" s="10"/>
      <c r="E113" s="59">
        <v>1.9400626605771354E-2</v>
      </c>
      <c r="F113" s="56">
        <f>COVAR(E113:E142,'RW Futures and Index Data (Q4)'!C111:C140)/VAR('RW Futures and Index Data (Q4)'!C111:C140)</f>
        <v>-0.30548275693812588</v>
      </c>
      <c r="G113" s="10"/>
      <c r="H113" s="59">
        <v>8.9828002910752325E-3</v>
      </c>
      <c r="I113" s="56">
        <f>COVAR(H113:H142,'RW Futures and Index Data (Q4)'!F111:F140)/VAR('RW Futures and Index Data (Q4)'!F111:F140)</f>
        <v>0.25322587678106295</v>
      </c>
      <c r="J113" s="10"/>
      <c r="K113" s="59">
        <v>1.6924002332773469E-2</v>
      </c>
      <c r="L113" s="57">
        <f>COVAR(K113:K142,'RW Futures and Index Data (Q4)'!F111:F140)/VAR('RW Futures and Index Data (Q4)'!F111:F140)</f>
        <v>4.418681079315665E-3</v>
      </c>
      <c r="M113" s="10"/>
      <c r="N113" s="59">
        <v>3.6957456107175934E-2</v>
      </c>
      <c r="O113" s="58">
        <f>COVAR(N113:N142,'RW Futures and Index Data (Q4)'!F111:F140)/VAR('RW Futures and Index Data (Q4)'!F111:F140)</f>
        <v>-0.13420685044821945</v>
      </c>
      <c r="P113" s="10"/>
    </row>
    <row r="114" spans="1:16" x14ac:dyDescent="0.25">
      <c r="A114" s="23">
        <v>42041</v>
      </c>
      <c r="B114" s="52">
        <v>-4.3507789408384623E-3</v>
      </c>
      <c r="C114" s="53">
        <f>COVAR(B114:B143,'RW Futures and Index Data (Q4)'!C112:C141)/VAR('RW Futures and Index Data (Q4)'!C112:C141)</f>
        <v>0.65734048537299561</v>
      </c>
      <c r="D114" s="10"/>
      <c r="E114" s="59">
        <v>9.51891685192785E-3</v>
      </c>
      <c r="F114" s="56">
        <f>COVAR(E114:E143,'RW Futures and Index Data (Q4)'!C112:C141)/VAR('RW Futures and Index Data (Q4)'!C112:C141)</f>
        <v>-0.44283956648567108</v>
      </c>
      <c r="G114" s="10"/>
      <c r="H114" s="59">
        <v>1.7530459024646117E-3</v>
      </c>
      <c r="I114" s="56">
        <f>COVAR(H114:H143,'RW Futures and Index Data (Q4)'!F112:F141)/VAR('RW Futures and Index Data (Q4)'!F112:F141)</f>
        <v>0.34198267434288132</v>
      </c>
      <c r="J114" s="10"/>
      <c r="K114" s="59">
        <v>2.1670153342792986E-2</v>
      </c>
      <c r="L114" s="57">
        <f>COVAR(K114:K143,'RW Futures and Index Data (Q4)'!F112:F141)/VAR('RW Futures and Index Data (Q4)'!F112:F141)</f>
        <v>-2.4761835721163139E-2</v>
      </c>
      <c r="M114" s="10"/>
      <c r="N114" s="59">
        <v>5.3085235519559237E-2</v>
      </c>
      <c r="O114" s="58">
        <f>COVAR(N114:N143,'RW Futures and Index Data (Q4)'!F112:F141)/VAR('RW Futures and Index Data (Q4)'!F112:F141)</f>
        <v>-0.27126326702348658</v>
      </c>
      <c r="P114" s="10"/>
    </row>
    <row r="115" spans="1:16" x14ac:dyDescent="0.25">
      <c r="A115" s="23">
        <v>42040</v>
      </c>
      <c r="B115" s="52">
        <v>-7.8463109331539105E-4</v>
      </c>
      <c r="C115" s="53">
        <f>COVAR(B115:B144,'RW Futures and Index Data (Q4)'!C113:C142)/VAR('RW Futures and Index Data (Q4)'!C113:C142)</f>
        <v>0.75086557863188663</v>
      </c>
      <c r="D115" s="10"/>
      <c r="E115" s="59">
        <v>2.3146570863205707E-2</v>
      </c>
      <c r="F115" s="56">
        <f>COVAR(E115:E144,'RW Futures and Index Data (Q4)'!C113:C142)/VAR('RW Futures and Index Data (Q4)'!C113:C142)</f>
        <v>-0.55613856295649688</v>
      </c>
      <c r="G115" s="10"/>
      <c r="H115" s="59">
        <v>2.3425715420656745E-2</v>
      </c>
      <c r="I115" s="56">
        <f>COVAR(H115:H144,'RW Futures and Index Data (Q4)'!F113:F142)/VAR('RW Futures and Index Data (Q4)'!F113:F142)</f>
        <v>0.36959901963044062</v>
      </c>
      <c r="J115" s="10"/>
      <c r="K115" s="59">
        <v>2.1768783376436396E-2</v>
      </c>
      <c r="L115" s="57">
        <f>COVAR(K115:K144,'RW Futures and Index Data (Q4)'!F113:F142)/VAR('RW Futures and Index Data (Q4)'!F113:F142)</f>
        <v>-4.0213049650813321E-2</v>
      </c>
      <c r="M115" s="10"/>
      <c r="N115" s="59">
        <v>5.8691188254430093E-2</v>
      </c>
      <c r="O115" s="58">
        <f>COVAR(N115:N144,'RW Futures and Index Data (Q4)'!F113:F142)/VAR('RW Futures and Index Data (Q4)'!F113:F142)</f>
        <v>-0.33077351326495708</v>
      </c>
      <c r="P115" s="10"/>
    </row>
    <row r="116" spans="1:16" x14ac:dyDescent="0.25">
      <c r="A116" s="23">
        <v>42039</v>
      </c>
      <c r="B116" s="52">
        <v>2.4654970516076125E-2</v>
      </c>
      <c r="C116" s="53">
        <f>COVAR(B116:B145,'RW Futures and Index Data (Q4)'!C114:C143)/VAR('RW Futures and Index Data (Q4)'!C114:C143)</f>
        <v>0.83112492754855061</v>
      </c>
      <c r="D116" s="10"/>
      <c r="E116" s="59">
        <v>3.4259721235097462E-2</v>
      </c>
      <c r="F116" s="56">
        <f>COVAR(E116:E145,'RW Futures and Index Data (Q4)'!C114:C143)/VAR('RW Futures and Index Data (Q4)'!C114:C143)</f>
        <v>-0.64821562210227834</v>
      </c>
      <c r="G116" s="10"/>
      <c r="H116" s="59">
        <v>2.3241178692728237E-2</v>
      </c>
      <c r="I116" s="56">
        <f>COVAR(H116:H145,'RW Futures and Index Data (Q4)'!F114:F143)/VAR('RW Futures and Index Data (Q4)'!F114:F143)</f>
        <v>0.40171150142845652</v>
      </c>
      <c r="J116" s="10"/>
      <c r="K116" s="59">
        <v>3.589023574089345E-2</v>
      </c>
      <c r="L116" s="57">
        <f>COVAR(K116:K145,'RW Futures and Index Data (Q4)'!F114:F143)/VAR('RW Futures and Index Data (Q4)'!F114:F143)</f>
        <v>-5.3903961583227238E-2</v>
      </c>
      <c r="M116" s="10"/>
      <c r="N116" s="59">
        <v>8.3635799904220098E-2</v>
      </c>
      <c r="O116" s="58">
        <f>COVAR(N116:N145,'RW Futures and Index Data (Q4)'!F114:F143)/VAR('RW Futures and Index Data (Q4)'!F114:F143)</f>
        <v>-0.37003850946438405</v>
      </c>
      <c r="P116" s="10"/>
    </row>
    <row r="117" spans="1:16" x14ac:dyDescent="0.25">
      <c r="A117" s="23">
        <v>42038</v>
      </c>
      <c r="B117" s="52">
        <v>2.5737986993004114E-3</v>
      </c>
      <c r="C117" s="53">
        <f>COVAR(B117:B146,'RW Futures and Index Data (Q4)'!C115:C144)/VAR('RW Futures and Index Data (Q4)'!C115:C144)</f>
        <v>0.9284552465108975</v>
      </c>
      <c r="D117" s="10"/>
      <c r="E117" s="59">
        <v>1.5264531435601469E-3</v>
      </c>
      <c r="F117" s="56">
        <f>COVAR(E117:E146,'RW Futures and Index Data (Q4)'!C115:C144)/VAR('RW Futures and Index Data (Q4)'!C115:C144)</f>
        <v>-0.64975547975208048</v>
      </c>
      <c r="G117" s="10"/>
      <c r="H117" s="59">
        <v>-1.9864626405404762E-2</v>
      </c>
      <c r="I117" s="56">
        <f>COVAR(H117:H146,'RW Futures and Index Data (Q4)'!F115:F144)/VAR('RW Futures and Index Data (Q4)'!F115:F144)</f>
        <v>0.50226421921502096</v>
      </c>
      <c r="J117" s="10"/>
      <c r="K117" s="59">
        <v>3.1293168837846608E-2</v>
      </c>
      <c r="L117" s="57">
        <f>COVAR(K117:K146,'RW Futures and Index Data (Q4)'!F115:F144)/VAR('RW Futures and Index Data (Q4)'!F115:F144)</f>
        <v>-3.8018939598040945E-2</v>
      </c>
      <c r="M117" s="10"/>
      <c r="N117" s="59">
        <v>7.3932834470447739E-2</v>
      </c>
      <c r="O117" s="58">
        <f>COVAR(N117:N146,'RW Futures and Index Data (Q4)'!F115:F144)/VAR('RW Futures and Index Data (Q4)'!F115:F144)</f>
        <v>-0.39070659066713526</v>
      </c>
      <c r="P117" s="10"/>
    </row>
    <row r="118" spans="1:16" x14ac:dyDescent="0.25">
      <c r="A118" s="23">
        <v>42037</v>
      </c>
      <c r="B118" s="52">
        <v>-7.1846402492738992E-3</v>
      </c>
      <c r="C118" s="53">
        <f>COVAR(B118:B147,'RW Futures and Index Data (Q4)'!C116:C145)/VAR('RW Futures and Index Data (Q4)'!C116:C145)</f>
        <v>0.94696694461311393</v>
      </c>
      <c r="D118" s="10"/>
      <c r="E118" s="59">
        <v>2.4169166741388137E-2</v>
      </c>
      <c r="F118" s="56">
        <f>COVAR(E118:E147,'RW Futures and Index Data (Q4)'!C116:C145)/VAR('RW Futures and Index Data (Q4)'!C116:C145)</f>
        <v>-0.67379925423831077</v>
      </c>
      <c r="G118" s="10"/>
      <c r="H118" s="59">
        <v>-2.2692203371011965E-3</v>
      </c>
      <c r="I118" s="56">
        <f>COVAR(H118:H147,'RW Futures and Index Data (Q4)'!F116:F145)/VAR('RW Futures and Index Data (Q4)'!F116:F145)</f>
        <v>0.4976056660808626</v>
      </c>
      <c r="J118" s="10"/>
      <c r="K118" s="59">
        <v>3.3144183170474406E-2</v>
      </c>
      <c r="L118" s="57">
        <f>COVAR(K118:K147,'RW Futures and Index Data (Q4)'!F116:F145)/VAR('RW Futures and Index Data (Q4)'!F116:F145)</f>
        <v>-3.504908444003571E-2</v>
      </c>
      <c r="M118" s="10"/>
      <c r="N118" s="59">
        <v>7.3548447855355192E-2</v>
      </c>
      <c r="O118" s="58">
        <f>COVAR(N118:N147,'RW Futures and Index Data (Q4)'!F116:F145)/VAR('RW Futures and Index Data (Q4)'!F116:F145)</f>
        <v>-0.414665451877342</v>
      </c>
      <c r="P118" s="10"/>
    </row>
    <row r="119" spans="1:16" x14ac:dyDescent="0.25">
      <c r="A119" s="23">
        <v>42034</v>
      </c>
      <c r="B119" s="52">
        <v>-3.3388877694659369E-2</v>
      </c>
      <c r="C119" s="53">
        <f>COVAR(B119:B148,'RW Futures and Index Data (Q4)'!C117:C146)/VAR('RW Futures and Index Data (Q4)'!C117:C146)</f>
        <v>0.92563003926182041</v>
      </c>
      <c r="D119" s="10"/>
      <c r="E119" s="59">
        <v>3.2214331630736615E-2</v>
      </c>
      <c r="F119" s="56">
        <f>COVAR(E119:E148,'RW Futures and Index Data (Q4)'!C117:C146)/VAR('RW Futures and Index Data (Q4)'!C117:C146)</f>
        <v>-0.68641291432612506</v>
      </c>
      <c r="G119" s="10"/>
      <c r="H119" s="59">
        <v>-3.030844041678038E-2</v>
      </c>
      <c r="I119" s="56">
        <f>COVAR(H119:H148,'RW Futures and Index Data (Q4)'!F117:F146)/VAR('RW Futures and Index Data (Q4)'!F117:F146)</f>
        <v>0.53805382258397361</v>
      </c>
      <c r="J119" s="10"/>
      <c r="K119" s="59">
        <v>4.1043049649320151E-2</v>
      </c>
      <c r="L119" s="57">
        <f>COVAR(K119:K148,'RW Futures and Index Data (Q4)'!F117:F146)/VAR('RW Futures and Index Data (Q4)'!F117:F146)</f>
        <v>2.7519155130426394E-3</v>
      </c>
      <c r="M119" s="10"/>
      <c r="N119" s="59">
        <v>0.11151041828990205</v>
      </c>
      <c r="O119" s="58">
        <f>COVAR(N119:N148,'RW Futures and Index Data (Q4)'!F117:F146)/VAR('RW Futures and Index Data (Q4)'!F117:F146)</f>
        <v>-0.44415196244154692</v>
      </c>
      <c r="P119" s="10"/>
    </row>
    <row r="120" spans="1:16" x14ac:dyDescent="0.25">
      <c r="A120" s="23">
        <v>42033</v>
      </c>
      <c r="B120" s="52">
        <v>-1.6095346375035624E-2</v>
      </c>
      <c r="C120" s="53">
        <f>COVAR(B120:B149,'RW Futures and Index Data (Q4)'!C118:C147)/VAR('RW Futures and Index Data (Q4)'!C118:C147)</f>
        <v>0.82504357365346359</v>
      </c>
      <c r="D120" s="10"/>
      <c r="E120" s="59">
        <v>4.5982957800535962E-2</v>
      </c>
      <c r="F120" s="56">
        <f>COVAR(E120:E149,'RW Futures and Index Data (Q4)'!C118:C147)/VAR('RW Futures and Index Data (Q4)'!C118:C147)</f>
        <v>-0.58265979838998372</v>
      </c>
      <c r="G120" s="10"/>
      <c r="H120" s="59">
        <v>-4.1820946995040686E-2</v>
      </c>
      <c r="I120" s="56">
        <f>COVAR(H120:H149,'RW Futures and Index Data (Q4)'!F118:F147)/VAR('RW Futures and Index Data (Q4)'!F118:F147)</f>
        <v>0.35580795664807952</v>
      </c>
      <c r="J120" s="10"/>
      <c r="K120" s="59">
        <v>4.1121054158632209E-2</v>
      </c>
      <c r="L120" s="57">
        <f>COVAR(K120:K149,'RW Futures and Index Data (Q4)'!F118:F147)/VAR('RW Futures and Index Data (Q4)'!F118:F147)</f>
        <v>9.3886524158423607E-2</v>
      </c>
      <c r="M120" s="10"/>
      <c r="N120" s="59">
        <v>9.5869972774471846E-2</v>
      </c>
      <c r="O120" s="58">
        <f>COVAR(N120:N149,'RW Futures and Index Data (Q4)'!F118:F147)/VAR('RW Futures and Index Data (Q4)'!F118:F147)</f>
        <v>-0.28090851903193187</v>
      </c>
      <c r="P120" s="10"/>
    </row>
    <row r="121" spans="1:16" x14ac:dyDescent="0.25">
      <c r="A121" s="23">
        <v>42032</v>
      </c>
      <c r="B121" s="52">
        <v>-2.1348806586700686E-2</v>
      </c>
      <c r="C121" s="53">
        <f>COVAR(B121:B150,'RW Futures and Index Data (Q4)'!C119:C148)/VAR('RW Futures and Index Data (Q4)'!C119:C148)</f>
        <v>0.91334905103096797</v>
      </c>
      <c r="D121" s="10"/>
      <c r="E121" s="59">
        <v>9.3133826748935666E-2</v>
      </c>
      <c r="F121" s="56">
        <f>COVAR(E121:E150,'RW Futures and Index Data (Q4)'!C119:C148)/VAR('RW Futures and Index Data (Q4)'!C119:C148)</f>
        <v>-0.60869704004990499</v>
      </c>
      <c r="G121" s="10"/>
      <c r="H121" s="59">
        <v>2.8098222140913176E-2</v>
      </c>
      <c r="I121" s="56">
        <f>COVAR(H121:H150,'RW Futures and Index Data (Q4)'!F119:F148)/VAR('RW Futures and Index Data (Q4)'!F119:F148)</f>
        <v>0.48808278131050825</v>
      </c>
      <c r="J121" s="10"/>
      <c r="K121" s="59">
        <v>3.2893088845715512E-2</v>
      </c>
      <c r="L121" s="57">
        <f>COVAR(K121:K150,'RW Futures and Index Data (Q4)'!F119:F148)/VAR('RW Futures and Index Data (Q4)'!F119:F148)</f>
        <v>8.0861191911227343E-2</v>
      </c>
      <c r="M121" s="10"/>
      <c r="N121" s="59">
        <v>6.706622332486778E-2</v>
      </c>
      <c r="O121" s="58">
        <f>COVAR(N121:N150,'RW Futures and Index Data (Q4)'!F119:F148)/VAR('RW Futures and Index Data (Q4)'!F119:F148)</f>
        <v>-0.30208675043771421</v>
      </c>
      <c r="P121" s="10"/>
    </row>
    <row r="122" spans="1:16" x14ac:dyDescent="0.25">
      <c r="A122" s="23">
        <v>42031</v>
      </c>
      <c r="B122" s="52">
        <v>-4.0280531248989337E-2</v>
      </c>
      <c r="C122" s="53">
        <f>COVAR(B122:B151,'RW Futures and Index Data (Q4)'!C120:C149)/VAR('RW Futures and Index Data (Q4)'!C120:C149)</f>
        <v>0.92807087444956915</v>
      </c>
      <c r="D122" s="10"/>
      <c r="E122" s="59">
        <v>7.9016670291420343E-2</v>
      </c>
      <c r="F122" s="56">
        <f>COVAR(E122:E151,'RW Futures and Index Data (Q4)'!C120:C149)/VAR('RW Futures and Index Data (Q4)'!C120:C149)</f>
        <v>-0.6520313618807867</v>
      </c>
      <c r="G122" s="10"/>
      <c r="H122" s="59">
        <v>9.1921700063002376E-5</v>
      </c>
      <c r="I122" s="56">
        <f>COVAR(H122:H151,'RW Futures and Index Data (Q4)'!F120:F149)/VAR('RW Futures and Index Data (Q4)'!F120:F149)</f>
        <v>0.40188061887112436</v>
      </c>
      <c r="J122" s="10"/>
      <c r="K122" s="59">
        <v>3.4983697334881825E-2</v>
      </c>
      <c r="L122" s="57">
        <f>COVAR(K122:K151,'RW Futures and Index Data (Q4)'!F120:F149)/VAR('RW Futures and Index Data (Q4)'!F120:F149)</f>
        <v>8.438699610459198E-2</v>
      </c>
      <c r="M122" s="10"/>
      <c r="N122" s="59">
        <v>8.7429088120383414E-2</v>
      </c>
      <c r="O122" s="58">
        <f>COVAR(N122:N151,'RW Futures and Index Data (Q4)'!F120:F149)/VAR('RW Futures and Index Data (Q4)'!F120:F149)</f>
        <v>-0.23379805672400022</v>
      </c>
      <c r="P122" s="10"/>
    </row>
    <row r="123" spans="1:16" x14ac:dyDescent="0.25">
      <c r="A123" s="23">
        <v>42030</v>
      </c>
      <c r="B123" s="52">
        <v>-2.2548460899264211E-2</v>
      </c>
      <c r="C123" s="53">
        <f>COVAR(B123:B152,'RW Futures and Index Data (Q4)'!C121:C150)/VAR('RW Futures and Index Data (Q4)'!C121:C150)</f>
        <v>1.0867710647931901</v>
      </c>
      <c r="D123" s="10"/>
      <c r="E123" s="59">
        <v>8.385307745776549E-2</v>
      </c>
      <c r="F123" s="56">
        <f>COVAR(E123:E152,'RW Futures and Index Data (Q4)'!C121:C150)/VAR('RW Futures and Index Data (Q4)'!C121:C150)</f>
        <v>-0.75245509378943298</v>
      </c>
      <c r="G123" s="10"/>
      <c r="H123" s="59">
        <v>-2.609469192141467E-2</v>
      </c>
      <c r="I123" s="56">
        <f>COVAR(H123:H152,'RW Futures and Index Data (Q4)'!F121:F150)/VAR('RW Futures and Index Data (Q4)'!F121:F150)</f>
        <v>0.41593216001836131</v>
      </c>
      <c r="J123" s="10"/>
      <c r="K123" s="59">
        <v>3.0427104149636675E-2</v>
      </c>
      <c r="L123" s="57">
        <f>COVAR(K123:K152,'RW Futures and Index Data (Q4)'!F121:F150)/VAR('RW Futures and Index Data (Q4)'!F121:F150)</f>
        <v>4.7892733806768596E-2</v>
      </c>
      <c r="M123" s="10"/>
      <c r="N123" s="59">
        <v>6.7734794043243562E-2</v>
      </c>
      <c r="O123" s="58">
        <f>COVAR(N123:N152,'RW Futures and Index Data (Q4)'!F121:F150)/VAR('RW Futures and Index Data (Q4)'!F121:F150)</f>
        <v>-0.27877038304871354</v>
      </c>
      <c r="P123" s="10"/>
    </row>
    <row r="124" spans="1:16" x14ac:dyDescent="0.25">
      <c r="A124" s="23">
        <v>42027</v>
      </c>
      <c r="B124" s="52">
        <v>-2.5045592906580816E-2</v>
      </c>
      <c r="C124" s="53">
        <f>COVAR(B124:B153,'RW Futures and Index Data (Q4)'!C122:C151)/VAR('RW Futures and Index Data (Q4)'!C122:C151)</f>
        <v>1.2864147193133624</v>
      </c>
      <c r="D124" s="10"/>
      <c r="E124" s="59">
        <v>5.8645090497139396E-2</v>
      </c>
      <c r="F124" s="56">
        <f>COVAR(E124:E153,'RW Futures and Index Data (Q4)'!C122:C151)/VAR('RW Futures and Index Data (Q4)'!C122:C151)</f>
        <v>-0.73868840898578425</v>
      </c>
      <c r="G124" s="10"/>
      <c r="H124" s="59">
        <v>-9.1783905794118326E-3</v>
      </c>
      <c r="I124" s="56">
        <f>COVAR(H124:H153,'RW Futures and Index Data (Q4)'!F122:F151)/VAR('RW Futures and Index Data (Q4)'!F122:F151)</f>
        <v>0.48362293835768616</v>
      </c>
      <c r="J124" s="10"/>
      <c r="K124" s="59">
        <v>3.1315059265446976E-2</v>
      </c>
      <c r="L124" s="57">
        <f>COVAR(K124:K153,'RW Futures and Index Data (Q4)'!F122:F151)/VAR('RW Futures and Index Data (Q4)'!F122:F151)</f>
        <v>1.6848418817727827E-2</v>
      </c>
      <c r="M124" s="10"/>
      <c r="N124" s="59">
        <v>8.0526900859103412E-2</v>
      </c>
      <c r="O124" s="58">
        <f>COVAR(N124:N153,'RW Futures and Index Data (Q4)'!F122:F151)/VAR('RW Futures and Index Data (Q4)'!F122:F151)</f>
        <v>-0.28659494226771404</v>
      </c>
      <c r="P124" s="10"/>
    </row>
    <row r="125" spans="1:16" x14ac:dyDescent="0.25">
      <c r="A125" s="23">
        <v>42026</v>
      </c>
      <c r="B125" s="52">
        <v>-1.3105576113117468E-2</v>
      </c>
      <c r="C125" s="53">
        <f>COVAR(B125:B154,'RW Futures and Index Data (Q4)'!C123:C152)/VAR('RW Futures and Index Data (Q4)'!C123:C152)</f>
        <v>1.7887656829122169</v>
      </c>
      <c r="D125" s="10"/>
      <c r="E125" s="59">
        <v>4.9722845877414823E-2</v>
      </c>
      <c r="F125" s="56">
        <f>COVAR(E125:E154,'RW Futures and Index Data (Q4)'!C123:C152)/VAR('RW Futures and Index Data (Q4)'!C123:C152)</f>
        <v>-0.54203241365262078</v>
      </c>
      <c r="G125" s="10"/>
      <c r="H125" s="59">
        <v>-1.2524462381871215E-2</v>
      </c>
      <c r="I125" s="56">
        <f>COVAR(H125:H154,'RW Futures and Index Data (Q4)'!F123:F152)/VAR('RW Futures and Index Data (Q4)'!F123:F152)</f>
        <v>0.60015429999861836</v>
      </c>
      <c r="J125" s="10"/>
      <c r="K125" s="59">
        <v>3.0527707538544613E-2</v>
      </c>
      <c r="L125" s="57">
        <f>COVAR(K125:K154,'RW Futures and Index Data (Q4)'!F123:F152)/VAR('RW Futures and Index Data (Q4)'!F123:F152)</f>
        <v>-3.5521693486000573E-2</v>
      </c>
      <c r="M125" s="10"/>
      <c r="N125" s="59">
        <v>8.8278247839626678E-2</v>
      </c>
      <c r="O125" s="58">
        <f>COVAR(N125:N154,'RW Futures and Index Data (Q4)'!F123:F152)/VAR('RW Futures and Index Data (Q4)'!F123:F152)</f>
        <v>-0.35596716621258784</v>
      </c>
      <c r="P125" s="10"/>
    </row>
    <row r="126" spans="1:16" x14ac:dyDescent="0.25">
      <c r="A126" s="23">
        <v>42025</v>
      </c>
      <c r="B126" s="52">
        <v>-2.475961845161545E-2</v>
      </c>
      <c r="C126" s="53">
        <f>COVAR(B126:B155,'RW Futures and Index Data (Q4)'!C124:C153)/VAR('RW Futures and Index Data (Q4)'!C124:C153)</f>
        <v>2.0792056632518423</v>
      </c>
      <c r="D126" s="10"/>
      <c r="E126" s="59">
        <v>5.0877045630203233E-2</v>
      </c>
      <c r="F126" s="56">
        <f>COVAR(E126:E155,'RW Futures and Index Data (Q4)'!C124:C153)/VAR('RW Futures and Index Data (Q4)'!C124:C153)</f>
        <v>-0.25150343222498861</v>
      </c>
      <c r="G126" s="10"/>
      <c r="H126" s="59">
        <v>-3.8289285019163399E-2</v>
      </c>
      <c r="I126" s="56">
        <f>COVAR(H126:H155,'RW Futures and Index Data (Q4)'!F124:F153)/VAR('RW Futures and Index Data (Q4)'!F124:F153)</f>
        <v>0.66953900785449083</v>
      </c>
      <c r="J126" s="10"/>
      <c r="K126" s="59">
        <v>2.4199839356382036E-2</v>
      </c>
      <c r="L126" s="57">
        <f>COVAR(K126:K155,'RW Futures and Index Data (Q4)'!F124:F153)/VAR('RW Futures and Index Data (Q4)'!F124:F153)</f>
        <v>-6.3117990180328903E-2</v>
      </c>
      <c r="M126" s="10"/>
      <c r="N126" s="59">
        <v>8.1180274700527022E-2</v>
      </c>
      <c r="O126" s="58">
        <f>COVAR(N126:N155,'RW Futures and Index Data (Q4)'!F124:F153)/VAR('RW Futures and Index Data (Q4)'!F124:F153)</f>
        <v>-0.41314330875990973</v>
      </c>
      <c r="P126" s="10"/>
    </row>
    <row r="127" spans="1:16" x14ac:dyDescent="0.25">
      <c r="A127" s="23">
        <v>42024</v>
      </c>
      <c r="B127" s="52">
        <v>-2.2120887920145216E-2</v>
      </c>
      <c r="C127" s="53">
        <f>COVAR(B127:B156,'RW Futures and Index Data (Q4)'!C125:C154)/VAR('RW Futures and Index Data (Q4)'!C125:C154)</f>
        <v>2.2488583218622629</v>
      </c>
      <c r="D127" s="10"/>
      <c r="E127" s="59">
        <v>1.2118276233545666E-2</v>
      </c>
      <c r="F127" s="56">
        <f>COVAR(E127:E156,'RW Futures and Index Data (Q4)'!C125:C154)/VAR('RW Futures and Index Data (Q4)'!C125:C154)</f>
        <v>6.4667536868064035E-2</v>
      </c>
      <c r="G127" s="10"/>
      <c r="H127" s="59">
        <v>-3.1965933170334249E-2</v>
      </c>
      <c r="I127" s="56">
        <f>COVAR(H127:H156,'RW Futures and Index Data (Q4)'!F125:F154)/VAR('RW Futures and Index Data (Q4)'!F125:F154)</f>
        <v>0.70744454899754483</v>
      </c>
      <c r="J127" s="10"/>
      <c r="K127" s="59">
        <v>2.55669731641881E-2</v>
      </c>
      <c r="L127" s="57">
        <f>COVAR(K127:K156,'RW Futures and Index Data (Q4)'!F125:F154)/VAR('RW Futures and Index Data (Q4)'!F125:F154)</f>
        <v>-0.10231810806532916</v>
      </c>
      <c r="M127" s="10"/>
      <c r="N127" s="59">
        <v>9.0661817801063638E-2</v>
      </c>
      <c r="O127" s="58">
        <f>COVAR(N127:N156,'RW Futures and Index Data (Q4)'!F125:F154)/VAR('RW Futures and Index Data (Q4)'!F125:F154)</f>
        <v>-0.49361240828190067</v>
      </c>
      <c r="P127" s="10"/>
    </row>
    <row r="128" spans="1:16" x14ac:dyDescent="0.25">
      <c r="A128" s="23">
        <v>42020</v>
      </c>
      <c r="B128" s="52">
        <v>-2.4719992565176097E-2</v>
      </c>
      <c r="C128" s="53">
        <f>COVAR(B128:B157,'RW Futures and Index Data (Q4)'!C126:C155)/VAR('RW Futures and Index Data (Q4)'!C126:C155)</f>
        <v>2.3542456866867827</v>
      </c>
      <c r="D128" s="10"/>
      <c r="E128" s="59">
        <v>2.591120331380381E-2</v>
      </c>
      <c r="F128" s="56">
        <f>COVAR(E128:E157,'RW Futures and Index Data (Q4)'!C126:C155)/VAR('RW Futures and Index Data (Q4)'!C126:C155)</f>
        <v>0.19649998152274198</v>
      </c>
      <c r="G128" s="10"/>
      <c r="H128" s="59">
        <v>-4.3447606914183368E-2</v>
      </c>
      <c r="I128" s="56">
        <f>COVAR(H128:H157,'RW Futures and Index Data (Q4)'!F126:F155)/VAR('RW Futures and Index Data (Q4)'!F126:F155)</f>
        <v>0.76064339687208182</v>
      </c>
      <c r="J128" s="10"/>
      <c r="K128" s="59">
        <v>3.0842856193672441E-2</v>
      </c>
      <c r="L128" s="57">
        <f>COVAR(K128:K157,'RW Futures and Index Data (Q4)'!F126:F155)/VAR('RW Futures and Index Data (Q4)'!F126:F155)</f>
        <v>-0.12705975410364509</v>
      </c>
      <c r="M128" s="10"/>
      <c r="N128" s="59">
        <v>0.11690261412113867</v>
      </c>
      <c r="O128" s="58">
        <f>COVAR(N128:N157,'RW Futures and Index Data (Q4)'!F126:F155)/VAR('RW Futures and Index Data (Q4)'!F126:F155)</f>
        <v>-0.56631688129086499</v>
      </c>
      <c r="P128" s="10"/>
    </row>
    <row r="129" spans="1:16" x14ac:dyDescent="0.25">
      <c r="A129" s="23">
        <v>42019</v>
      </c>
      <c r="B129" s="52">
        <v>-2.3703825149128277E-2</v>
      </c>
      <c r="C129" s="53">
        <f>COVAR(B129:B158,'RW Futures and Index Data (Q4)'!C127:C156)/VAR('RW Futures and Index Data (Q4)'!C127:C156)</f>
        <v>2.3031688601397002</v>
      </c>
      <c r="D129" s="10"/>
      <c r="E129" s="59">
        <v>4.2456616140599701E-2</v>
      </c>
      <c r="F129" s="56">
        <f>COVAR(E129:E158,'RW Futures and Index Data (Q4)'!C127:C156)/VAR('RW Futures and Index Data (Q4)'!C127:C156)</f>
        <v>0.34163655927338005</v>
      </c>
      <c r="G129" s="10"/>
      <c r="H129" s="59">
        <v>-2.1034531579882554E-2</v>
      </c>
      <c r="I129" s="56">
        <f>COVAR(H129:H158,'RW Futures and Index Data (Q4)'!F127:F156)/VAR('RW Futures and Index Data (Q4)'!F127:F156)</f>
        <v>0.7577263796496827</v>
      </c>
      <c r="J129" s="10"/>
      <c r="K129" s="59">
        <v>2.4230574481678202E-2</v>
      </c>
      <c r="L129" s="57">
        <f>COVAR(K129:K158,'RW Futures and Index Data (Q4)'!F127:F156)/VAR('RW Futures and Index Data (Q4)'!F127:F156)</f>
        <v>-0.13602901628382613</v>
      </c>
      <c r="M129" s="10"/>
      <c r="N129" s="59">
        <v>9.5829054606197506E-2</v>
      </c>
      <c r="O129" s="58">
        <f>COVAR(N129:N158,'RW Futures and Index Data (Q4)'!F127:F156)/VAR('RW Futures and Index Data (Q4)'!F127:F156)</f>
        <v>-0.56503342622708186</v>
      </c>
      <c r="P129" s="10"/>
    </row>
    <row r="130" spans="1:16" x14ac:dyDescent="0.25">
      <c r="A130" s="23">
        <v>42018</v>
      </c>
      <c r="B130" s="52">
        <v>-3.237767985492257E-2</v>
      </c>
      <c r="C130" s="53">
        <f>COVAR(B130:B159,'RW Futures and Index Data (Q4)'!C128:C157)/VAR('RW Futures and Index Data (Q4)'!C128:C157)</f>
        <v>2.4305134843213345</v>
      </c>
      <c r="D130" s="10"/>
      <c r="E130" s="59">
        <v>2.9180631733352946E-2</v>
      </c>
      <c r="F130" s="56">
        <f>COVAR(E130:E159,'RW Futures and Index Data (Q4)'!C128:C157)/VAR('RW Futures and Index Data (Q4)'!C128:C157)</f>
        <v>0.53864891811463744</v>
      </c>
      <c r="G130" s="10"/>
      <c r="H130" s="59">
        <v>-5.8563071693392255E-2</v>
      </c>
      <c r="I130" s="56">
        <f>COVAR(H130:H159,'RW Futures and Index Data (Q4)'!F128:F157)/VAR('RW Futures and Index Data (Q4)'!F128:F157)</f>
        <v>1.043166576814254</v>
      </c>
      <c r="J130" s="10"/>
      <c r="K130" s="59">
        <v>3.1616763976122897E-2</v>
      </c>
      <c r="L130" s="57">
        <f>COVAR(K130:K159,'RW Futures and Index Data (Q4)'!F128:F157)/VAR('RW Futures and Index Data (Q4)'!F128:F157)</f>
        <v>-0.14186396197546527</v>
      </c>
      <c r="M130" s="10"/>
      <c r="N130" s="59">
        <v>0.11926172105784794</v>
      </c>
      <c r="O130" s="58">
        <f>COVAR(N130:N159,'RW Futures and Index Data (Q4)'!F128:F157)/VAR('RW Futures and Index Data (Q4)'!F128:F157)</f>
        <v>-0.61509749451329554</v>
      </c>
      <c r="P130" s="10"/>
    </row>
    <row r="131" spans="1:16" x14ac:dyDescent="0.25">
      <c r="A131" s="23">
        <v>42017</v>
      </c>
      <c r="B131" s="52">
        <v>-1.7114765119923381E-2</v>
      </c>
      <c r="C131" s="53">
        <f>COVAR(B131:B160,'RW Futures and Index Data (Q4)'!C129:C158)/VAR('RW Futures and Index Data (Q4)'!C129:C158)</f>
        <v>2.3580445967668919</v>
      </c>
      <c r="D131" s="10"/>
      <c r="E131" s="59">
        <v>3.8392693599970773E-2</v>
      </c>
      <c r="F131" s="56">
        <f>COVAR(E131:E160,'RW Futures and Index Data (Q4)'!C129:C158)/VAR('RW Futures and Index Data (Q4)'!C129:C158)</f>
        <v>0.69144102838720323</v>
      </c>
      <c r="G131" s="10"/>
      <c r="H131" s="59">
        <v>-2.633696209809977E-2</v>
      </c>
      <c r="I131" s="56">
        <f>COVAR(H131:H160,'RW Futures and Index Data (Q4)'!F129:F158)/VAR('RW Futures and Index Data (Q4)'!F129:F158)</f>
        <v>1.2411577928284743</v>
      </c>
      <c r="J131" s="10"/>
      <c r="K131" s="59">
        <v>2.7331972302526042E-2</v>
      </c>
      <c r="L131" s="57">
        <f>COVAR(K131:K160,'RW Futures and Index Data (Q4)'!F129:F158)/VAR('RW Futures and Index Data (Q4)'!F129:F158)</f>
        <v>-0.15259177546808311</v>
      </c>
      <c r="M131" s="10"/>
      <c r="N131" s="59">
        <v>0.10622675973342677</v>
      </c>
      <c r="O131" s="58">
        <f>COVAR(N131:N160,'RW Futures and Index Data (Q4)'!F129:F158)/VAR('RW Futures and Index Data (Q4)'!F129:F158)</f>
        <v>-0.64558706802335397</v>
      </c>
      <c r="P131" s="10"/>
    </row>
    <row r="132" spans="1:16" x14ac:dyDescent="0.25">
      <c r="A132" s="23">
        <v>42016</v>
      </c>
      <c r="B132" s="52">
        <v>1.0187894867677905E-2</v>
      </c>
      <c r="C132" s="53">
        <f>COVAR(B132:B161,'RW Futures and Index Data (Q4)'!C130:C159)/VAR('RW Futures and Index Data (Q4)'!C130:C159)</f>
        <v>2.2403637211269376</v>
      </c>
      <c r="D132" s="10"/>
      <c r="E132" s="59">
        <v>3.5361935155954205E-2</v>
      </c>
      <c r="F132" s="56">
        <f>COVAR(E132:E161,'RW Futures and Index Data (Q4)'!C130:C159)/VAR('RW Futures and Index Data (Q4)'!C130:C159)</f>
        <v>0.82579905803922649</v>
      </c>
      <c r="G132" s="10"/>
      <c r="H132" s="59">
        <v>1.2192832982262924E-2</v>
      </c>
      <c r="I132" s="56">
        <f>COVAR(H132:H161,'RW Futures and Index Data (Q4)'!F130:F159)/VAR('RW Futures and Index Data (Q4)'!F130:F159)</f>
        <v>1.3765712692991896</v>
      </c>
      <c r="J132" s="10"/>
      <c r="K132" s="59">
        <v>1.8680796362448016E-2</v>
      </c>
      <c r="L132" s="57">
        <f>COVAR(K132:K161,'RW Futures and Index Data (Q4)'!F130:F159)/VAR('RW Futures and Index Data (Q4)'!F130:F159)</f>
        <v>-0.15629680269867549</v>
      </c>
      <c r="M132" s="10"/>
      <c r="N132" s="59">
        <v>8.7235283540202158E-2</v>
      </c>
      <c r="O132" s="58">
        <f>COVAR(N132:N161,'RW Futures and Index Data (Q4)'!F130:F159)/VAR('RW Futures and Index Data (Q4)'!F130:F159)</f>
        <v>-0.67685448225621692</v>
      </c>
      <c r="P132" s="10"/>
    </row>
    <row r="133" spans="1:16" x14ac:dyDescent="0.25">
      <c r="A133" s="23">
        <v>42013</v>
      </c>
      <c r="B133" s="52">
        <v>7.0877505480473335E-3</v>
      </c>
      <c r="C133" s="53">
        <f>COVAR(B133:B162,'RW Futures and Index Data (Q4)'!C131:C160)/VAR('RW Futures and Index Data (Q4)'!C131:C160)</f>
        <v>2.1195263961796855</v>
      </c>
      <c r="D133" s="10"/>
      <c r="E133" s="59">
        <v>3.9253899515539814E-2</v>
      </c>
      <c r="F133" s="56">
        <f>COVAR(E133:E162,'RW Futures and Index Data (Q4)'!C131:C160)/VAR('RW Futures and Index Data (Q4)'!C131:C160)</f>
        <v>0.9044267380228922</v>
      </c>
      <c r="G133" s="10"/>
      <c r="H133" s="59">
        <v>-8.1967211604949686E-3</v>
      </c>
      <c r="I133" s="56">
        <f>COVAR(H133:H162,'RW Futures and Index Data (Q4)'!F131:F160)/VAR('RW Futures and Index Data (Q4)'!F131:F160)</f>
        <v>1.437824944386948</v>
      </c>
      <c r="J133" s="10"/>
      <c r="K133" s="59">
        <v>1.4229611536563214E-2</v>
      </c>
      <c r="L133" s="57">
        <f>COVAR(K133:K162,'RW Futures and Index Data (Q4)'!F131:F160)/VAR('RW Futures and Index Data (Q4)'!F131:F160)</f>
        <v>-0.13347585719757377</v>
      </c>
      <c r="M133" s="10"/>
      <c r="N133" s="59">
        <v>8.0892327173934353E-2</v>
      </c>
      <c r="O133" s="58">
        <f>COVAR(N133:N162,'RW Futures and Index Data (Q4)'!F131:F160)/VAR('RW Futures and Index Data (Q4)'!F131:F160)</f>
        <v>-0.63417036315806929</v>
      </c>
      <c r="P133" s="10"/>
    </row>
    <row r="134" spans="1:16" x14ac:dyDescent="0.25">
      <c r="A134" s="23">
        <v>42012</v>
      </c>
      <c r="B134" s="52">
        <v>1.2710840264138712E-2</v>
      </c>
      <c r="C134" s="53">
        <f>COVAR(B134:B163,'RW Futures and Index Data (Q4)'!C132:C161)/VAR('RW Futures and Index Data (Q4)'!C132:C161)</f>
        <v>2.0655125690574789</v>
      </c>
      <c r="D134" s="10"/>
      <c r="E134" s="59">
        <v>5.4944000465181109E-2</v>
      </c>
      <c r="F134" s="56">
        <f>COVAR(E134:E163,'RW Futures and Index Data (Q4)'!C132:C161)/VAR('RW Futures and Index Data (Q4)'!C132:C161)</f>
        <v>0.96688760789920569</v>
      </c>
      <c r="G134" s="10"/>
      <c r="H134" s="59">
        <v>-1.3038343107580785E-2</v>
      </c>
      <c r="I134" s="56">
        <f>COVAR(H134:H163,'RW Futures and Index Data (Q4)'!F132:F161)/VAR('RW Futures and Index Data (Q4)'!F132:F161)</f>
        <v>1.4099016844397785</v>
      </c>
      <c r="J134" s="10"/>
      <c r="K134" s="59">
        <v>1.5008495140607092E-2</v>
      </c>
      <c r="L134" s="57">
        <f>COVAR(K134:K163,'RW Futures and Index Data (Q4)'!F132:F161)/VAR('RW Futures and Index Data (Q4)'!F132:F161)</f>
        <v>-0.12338111994875255</v>
      </c>
      <c r="M134" s="10"/>
      <c r="N134" s="59">
        <v>8.3232189141981827E-2</v>
      </c>
      <c r="O134" s="58">
        <f>COVAR(N134:N163,'RW Futures and Index Data (Q4)'!F132:F161)/VAR('RW Futures and Index Data (Q4)'!F132:F161)</f>
        <v>-0.62265616228826282</v>
      </c>
      <c r="P134" s="10"/>
    </row>
    <row r="135" spans="1:16" x14ac:dyDescent="0.25">
      <c r="A135" s="23">
        <v>42011</v>
      </c>
      <c r="B135" s="52">
        <v>2.7948398505886152E-2</v>
      </c>
      <c r="C135" s="53">
        <f>COVAR(B135:B164,'RW Futures and Index Data (Q4)'!C133:C162)/VAR('RW Futures and Index Data (Q4)'!C133:C162)</f>
        <v>2.0645544467570129</v>
      </c>
      <c r="D135" s="10"/>
      <c r="E135" s="59">
        <v>6.7156960681421518E-2</v>
      </c>
      <c r="F135" s="56">
        <f>COVAR(E135:E164,'RW Futures and Index Data (Q4)'!C133:C162)/VAR('RW Futures and Index Data (Q4)'!C133:C162)</f>
        <v>0.97699683320639819</v>
      </c>
      <c r="G135" s="10"/>
      <c r="H135" s="59">
        <v>1.8348348623853372E-3</v>
      </c>
      <c r="I135" s="56">
        <f>COVAR(H135:H164,'RW Futures and Index Data (Q4)'!F133:F162)/VAR('RW Futures and Index Data (Q4)'!F133:F162)</f>
        <v>1.3136109163494096</v>
      </c>
      <c r="J135" s="10"/>
      <c r="K135" s="59">
        <v>1.5799234384219041E-2</v>
      </c>
      <c r="L135" s="57">
        <f>COVAR(K135:K164,'RW Futures and Index Data (Q4)'!F133:F162)/VAR('RW Futures and Index Data (Q4)'!F133:F162)</f>
        <v>-0.1237424787749378</v>
      </c>
      <c r="M135" s="10"/>
      <c r="N135" s="59">
        <v>7.441390331372344E-2</v>
      </c>
      <c r="O135" s="58">
        <f>COVAR(N135:N164,'RW Futures and Index Data (Q4)'!F133:F162)/VAR('RW Futures and Index Data (Q4)'!F133:F162)</f>
        <v>-0.6125113737019916</v>
      </c>
      <c r="P135" s="10"/>
    </row>
    <row r="136" spans="1:16" x14ac:dyDescent="0.25">
      <c r="A136" s="23">
        <v>42010</v>
      </c>
      <c r="B136" s="52">
        <v>2.4860652436626163E-2</v>
      </c>
      <c r="C136" s="53">
        <f>COVAR(B136:B165,'RW Futures and Index Data (Q4)'!C134:C163)/VAR('RW Futures and Index Data (Q4)'!C134:C163)</f>
        <v>2.0706565834995221</v>
      </c>
      <c r="D136" s="10"/>
      <c r="E136" s="59">
        <v>4.769150987603088E-2</v>
      </c>
      <c r="F136" s="56">
        <f>COVAR(E136:E165,'RW Futures and Index Data (Q4)'!C134:C163)/VAR('RW Futures and Index Data (Q4)'!C134:C163)</f>
        <v>1.0139505318190218</v>
      </c>
      <c r="G136" s="10"/>
      <c r="H136" s="59">
        <v>-3.1601050901471361E-2</v>
      </c>
      <c r="I136" s="56">
        <f>COVAR(H136:H165,'RW Futures and Index Data (Q4)'!F134:F163)/VAR('RW Futures and Index Data (Q4)'!F134:F163)</f>
        <v>1.331824610518471</v>
      </c>
      <c r="J136" s="10"/>
      <c r="K136" s="59">
        <v>2.3457739331977034E-2</v>
      </c>
      <c r="L136" s="57">
        <f>COVAR(K136:K165,'RW Futures and Index Data (Q4)'!F134:F163)/VAR('RW Futures and Index Data (Q4)'!F134:F163)</f>
        <v>-0.12901061019280952</v>
      </c>
      <c r="M136" s="10"/>
      <c r="N136" s="59">
        <v>9.7891906267687734E-2</v>
      </c>
      <c r="O136" s="58">
        <f>COVAR(N136:N165,'RW Futures and Index Data (Q4)'!F134:F163)/VAR('RW Futures and Index Data (Q4)'!F134:F163)</f>
        <v>-0.61527675606567023</v>
      </c>
      <c r="P136" s="10"/>
    </row>
    <row r="137" spans="1:16" x14ac:dyDescent="0.25">
      <c r="A137" s="23">
        <v>42009</v>
      </c>
      <c r="B137" s="52">
        <v>1.2902195598134991E-2</v>
      </c>
      <c r="C137" s="53">
        <f>COVAR(B137:B166,'RW Futures and Index Data (Q4)'!C135:C164)/VAR('RW Futures and Index Data (Q4)'!C135:C164)</f>
        <v>2.1424550688635198</v>
      </c>
      <c r="D137" s="10"/>
      <c r="E137" s="59">
        <v>1.8705503665702672E-2</v>
      </c>
      <c r="F137" s="56">
        <f>COVAR(E137:E166,'RW Futures and Index Data (Q4)'!C135:C164)/VAR('RW Futures and Index Data (Q4)'!C135:C164)</f>
        <v>1.1272531621308095</v>
      </c>
      <c r="G137" s="10"/>
      <c r="H137" s="59">
        <v>-2.499994470260114E-2</v>
      </c>
      <c r="I137" s="56">
        <f>COVAR(H137:H166,'RW Futures and Index Data (Q4)'!F135:F164)/VAR('RW Futures and Index Data (Q4)'!F135:F164)</f>
        <v>1.3377992960599798</v>
      </c>
      <c r="J137" s="10"/>
      <c r="K137" s="59">
        <v>2.3740600170160997E-2</v>
      </c>
      <c r="L137" s="57">
        <f>COVAR(K137:K166,'RW Futures and Index Data (Q4)'!F135:F164)/VAR('RW Futures and Index Data (Q4)'!F135:F164)</f>
        <v>-0.12372053538116823</v>
      </c>
      <c r="M137" s="10"/>
      <c r="N137" s="59">
        <v>0.10098035953332141</v>
      </c>
      <c r="O137" s="58">
        <f>COVAR(N137:N166,'RW Futures and Index Data (Q4)'!F135:F164)/VAR('RW Futures and Index Data (Q4)'!F135:F164)</f>
        <v>-0.58932272892340787</v>
      </c>
      <c r="P137" s="10"/>
    </row>
    <row r="138" spans="1:16" x14ac:dyDescent="0.25">
      <c r="A138" s="23">
        <v>42006</v>
      </c>
      <c r="B138" s="52">
        <v>2.9800981513096625E-2</v>
      </c>
      <c r="C138" s="53">
        <f>COVAR(B138:B167,'RW Futures and Index Data (Q4)'!C136:C165)/VAR('RW Futures and Index Data (Q4)'!C136:C165)</f>
        <v>2.1579749097926695</v>
      </c>
      <c r="D138" s="10"/>
      <c r="E138" s="59">
        <v>-1.5177904771041639E-2</v>
      </c>
      <c r="F138" s="56">
        <f>COVAR(E138:E167,'RW Futures and Index Data (Q4)'!C136:C165)/VAR('RW Futures and Index Data (Q4)'!C136:C165)</f>
        <v>1.171917877123043</v>
      </c>
      <c r="G138" s="10"/>
      <c r="H138" s="59">
        <v>-1.4690859655299149E-2</v>
      </c>
      <c r="I138" s="56">
        <f>COVAR(H138:H167,'RW Futures and Index Data (Q4)'!F136:F165)/VAR('RW Futures and Index Data (Q4)'!F136:F165)</f>
        <v>1.3444954232116439</v>
      </c>
      <c r="J138" s="10"/>
      <c r="K138" s="59">
        <v>2.3989489869130409E-2</v>
      </c>
      <c r="L138" s="57">
        <f>COVAR(K138:K167,'RW Futures and Index Data (Q4)'!F136:F165)/VAR('RW Futures and Index Data (Q4)'!F136:F165)</f>
        <v>-0.12118901440357627</v>
      </c>
      <c r="M138" s="10"/>
      <c r="N138" s="59">
        <v>8.8017508290962887E-2</v>
      </c>
      <c r="O138" s="58">
        <f>COVAR(N138:N167,'RW Futures and Index Data (Q4)'!F136:F165)/VAR('RW Futures and Index Data (Q4)'!F136:F165)</f>
        <v>-0.57461329824640528</v>
      </c>
      <c r="P138" s="10"/>
    </row>
    <row r="139" spans="1:16" x14ac:dyDescent="0.25">
      <c r="A139" s="23">
        <v>42004</v>
      </c>
      <c r="B139" s="52">
        <v>6.0673938237175706E-2</v>
      </c>
      <c r="C139" s="53">
        <f>COVAR(B139:B168,'RW Futures and Index Data (Q4)'!C137:C166)/VAR('RW Futures and Index Data (Q4)'!C137:C166)</f>
        <v>2.1291726420941588</v>
      </c>
      <c r="D139" s="10"/>
      <c r="E139" s="59">
        <v>-3.3831156693780784E-2</v>
      </c>
      <c r="F139" s="56">
        <f>COVAR(E139:E168,'RW Futures and Index Data (Q4)'!C137:C166)/VAR('RW Futures and Index Data (Q4)'!C137:C166)</f>
        <v>1.1718056117860278</v>
      </c>
      <c r="G139" s="10"/>
      <c r="H139" s="59">
        <v>8.0381345553441896E-3</v>
      </c>
      <c r="I139" s="56">
        <f>COVAR(H139:H168,'RW Futures and Index Data (Q4)'!F137:F166)/VAR('RW Futures and Index Data (Q4)'!F137:F166)</f>
        <v>1.3489382700683508</v>
      </c>
      <c r="J139" s="10"/>
      <c r="K139" s="59">
        <v>2.3718441948030078E-2</v>
      </c>
      <c r="L139" s="57">
        <f>COVAR(K139:K168,'RW Futures and Index Data (Q4)'!F137:F166)/VAR('RW Futures and Index Data (Q4)'!F137:F166)</f>
        <v>-0.12371871188937435</v>
      </c>
      <c r="M139" s="10"/>
      <c r="N139" s="59">
        <v>7.6782927528927569E-2</v>
      </c>
      <c r="O139" s="58">
        <f>COVAR(N139:N168,'RW Futures and Index Data (Q4)'!F137:F166)/VAR('RW Futures and Index Data (Q4)'!F137:F166)</f>
        <v>-0.57550059483016547</v>
      </c>
      <c r="P139" s="10"/>
    </row>
    <row r="140" spans="1:16" x14ac:dyDescent="0.25">
      <c r="A140" s="23">
        <v>42003</v>
      </c>
      <c r="B140" s="52">
        <v>4.993400090834621E-2</v>
      </c>
      <c r="C140" s="53">
        <f>COVAR(B140:B169,'RW Futures and Index Data (Q4)'!C138:C167)/VAR('RW Futures and Index Data (Q4)'!C138:C167)</f>
        <v>2.1274007305540414</v>
      </c>
      <c r="D140" s="10"/>
      <c r="E140" s="59">
        <v>-4.4593611633600316E-2</v>
      </c>
      <c r="F140" s="56">
        <f>COVAR(E140:E169,'RW Futures and Index Data (Q4)'!C138:C167)/VAR('RW Futures and Index Data (Q4)'!C138:C167)</f>
        <v>1.1430920414646288</v>
      </c>
      <c r="G140" s="10"/>
      <c r="H140" s="59">
        <v>1.4366512321498881E-2</v>
      </c>
      <c r="I140" s="56">
        <f>COVAR(H140:H169,'RW Futures and Index Data (Q4)'!F138:F167)/VAR('RW Futures and Index Data (Q4)'!F138:F167)</f>
        <v>1.3512845133795164</v>
      </c>
      <c r="J140" s="10"/>
      <c r="K140" s="59">
        <v>1.4699035159124074E-2</v>
      </c>
      <c r="L140" s="57">
        <f>COVAR(K140:K169,'RW Futures and Index Data (Q4)'!F138:F167)/VAR('RW Futures and Index Data (Q4)'!F138:F167)</f>
        <v>-0.12396013347611816</v>
      </c>
      <c r="M140" s="10"/>
      <c r="N140" s="59">
        <v>5.8171028839210326E-2</v>
      </c>
      <c r="O140" s="58">
        <f>COVAR(N140:N169,'RW Futures and Index Data (Q4)'!F138:F167)/VAR('RW Futures and Index Data (Q4)'!F138:F167)</f>
        <v>-0.57004618269931417</v>
      </c>
      <c r="P140" s="10"/>
    </row>
    <row r="141" spans="1:16" x14ac:dyDescent="0.25">
      <c r="A141" s="23">
        <v>42002</v>
      </c>
      <c r="B141" s="52">
        <v>5.9047163110712786E-2</v>
      </c>
      <c r="C141" s="53">
        <f>COVAR(B141:B170,'RW Futures and Index Data (Q4)'!C139:C168)/VAR('RW Futures and Index Data (Q4)'!C139:C168)</f>
        <v>2.086470228305775</v>
      </c>
      <c r="D141" s="10"/>
      <c r="E141" s="59">
        <v>-2.3111516180993497E-2</v>
      </c>
      <c r="F141" s="56">
        <f>COVAR(E141:E170,'RW Futures and Index Data (Q4)'!C139:C168)/VAR('RW Futures and Index Data (Q4)'!C139:C168)</f>
        <v>1.1151249975971118</v>
      </c>
      <c r="G141" s="10"/>
      <c r="H141" s="59">
        <v>2.9986098195665889E-2</v>
      </c>
      <c r="I141" s="56">
        <f>COVAR(H141:H170,'RW Futures and Index Data (Q4)'!F139:F168)/VAR('RW Futures and Index Data (Q4)'!F139:F168)</f>
        <v>1.3812533439503831</v>
      </c>
      <c r="J141" s="10"/>
      <c r="K141" s="59">
        <v>1.4876864527330502E-2</v>
      </c>
      <c r="L141" s="57">
        <f>COVAR(K141:K170,'RW Futures and Index Data (Q4)'!F139:F168)/VAR('RW Futures and Index Data (Q4)'!F139:F168)</f>
        <v>-0.12530720720704813</v>
      </c>
      <c r="M141" s="10"/>
      <c r="N141" s="59">
        <v>5.9078307415992404E-2</v>
      </c>
      <c r="O141" s="58">
        <f>COVAR(N141:N170,'RW Futures and Index Data (Q4)'!F139:F168)/VAR('RW Futures and Index Data (Q4)'!F139:F168)</f>
        <v>-0.57490729255564454</v>
      </c>
      <c r="P141" s="10"/>
    </row>
    <row r="142" spans="1:16" x14ac:dyDescent="0.25">
      <c r="A142" s="23">
        <v>41999</v>
      </c>
      <c r="B142" s="52">
        <v>6.66693201596813E-2</v>
      </c>
      <c r="C142" s="53">
        <f>COVAR(B142:B171,'RW Futures and Index Data (Q4)'!C140:C169)/VAR('RW Futures and Index Data (Q4)'!C140:C169)</f>
        <v>2.0497230831833475</v>
      </c>
      <c r="D142" s="10"/>
      <c r="E142" s="59">
        <v>-1.5297226615570647E-2</v>
      </c>
      <c r="F142" s="56">
        <f>COVAR(E142:E171,'RW Futures and Index Data (Q4)'!C140:C169)/VAR('RW Futures and Index Data (Q4)'!C140:C169)</f>
        <v>1.1055115009541892</v>
      </c>
      <c r="G142" s="10"/>
      <c r="H142" s="59">
        <v>2.7973963678924241E-2</v>
      </c>
      <c r="I142" s="56">
        <f>COVAR(H142:H171,'RW Futures and Index Data (Q4)'!F140:F169)/VAR('RW Futures and Index Data (Q4)'!F140:F169)</f>
        <v>1.4026420363211227</v>
      </c>
      <c r="J142" s="10"/>
      <c r="K142" s="59">
        <v>1.1630599529018237E-2</v>
      </c>
      <c r="L142" s="57">
        <f>COVAR(K142:K171,'RW Futures and Index Data (Q4)'!F140:F169)/VAR('RW Futures and Index Data (Q4)'!F140:F169)</f>
        <v>-0.12287450810177857</v>
      </c>
      <c r="M142" s="10"/>
      <c r="N142" s="59">
        <v>5.3561403767770521E-2</v>
      </c>
      <c r="O142" s="58">
        <f>COVAR(N142:N171,'RW Futures and Index Data (Q4)'!F140:F169)/VAR('RW Futures and Index Data (Q4)'!F140:F169)</f>
        <v>-0.57113888864609286</v>
      </c>
      <c r="P142" s="10"/>
    </row>
    <row r="143" spans="1:16" x14ac:dyDescent="0.25">
      <c r="A143" s="23">
        <v>41997</v>
      </c>
      <c r="B143" s="52">
        <v>6.2569725217198613E-2</v>
      </c>
      <c r="C143" s="53">
        <f>COVAR(B143:B172,'RW Futures and Index Data (Q4)'!C141:C170)/VAR('RW Futures and Index Data (Q4)'!C141:C170)</f>
        <v>2.0224401883792948</v>
      </c>
      <c r="D143" s="10"/>
      <c r="E143" s="59">
        <v>-2.2224257472558073E-2</v>
      </c>
      <c r="F143" s="56">
        <f>COVAR(E143:E172,'RW Futures and Index Data (Q4)'!C141:C170)/VAR('RW Futures and Index Data (Q4)'!C141:C170)</f>
        <v>1.0908460763190899</v>
      </c>
      <c r="G143" s="10"/>
      <c r="H143" s="59">
        <v>4.1442198773832928E-2</v>
      </c>
      <c r="I143" s="56">
        <f>COVAR(H143:H172,'RW Futures and Index Data (Q4)'!F141:F170)/VAR('RW Futures and Index Data (Q4)'!F141:F170)</f>
        <v>1.4266276723459133</v>
      </c>
      <c r="J143" s="10"/>
      <c r="K143" s="59">
        <v>1.0958697932731409E-2</v>
      </c>
      <c r="L143" s="57">
        <f>COVAR(K143:K172,'RW Futures and Index Data (Q4)'!F141:F170)/VAR('RW Futures and Index Data (Q4)'!F141:F170)</f>
        <v>-0.11884098033490462</v>
      </c>
      <c r="M143" s="10"/>
      <c r="N143" s="59">
        <v>5.0844946917353084E-2</v>
      </c>
      <c r="O143" s="58">
        <f>COVAR(N143:N172,'RW Futures and Index Data (Q4)'!F141:F170)/VAR('RW Futures and Index Data (Q4)'!F141:F170)</f>
        <v>-0.563285803894084</v>
      </c>
      <c r="P143" s="10"/>
    </row>
    <row r="144" spans="1:16" x14ac:dyDescent="0.25">
      <c r="A144" s="23">
        <v>41996</v>
      </c>
      <c r="B144" s="52">
        <v>6.2234607118776264E-2</v>
      </c>
      <c r="C144" s="53">
        <f>COVAR(B144:B173,'RW Futures and Index Data (Q4)'!C142:C171)/VAR('RW Futures and Index Data (Q4)'!C142:C171)</f>
        <v>1.9894094848323285</v>
      </c>
      <c r="D144" s="10"/>
      <c r="E144" s="59">
        <v>-2.3868682138964203E-2</v>
      </c>
      <c r="F144" s="56">
        <f>COVAR(E144:E173,'RW Futures and Index Data (Q4)'!C142:C171)/VAR('RW Futures and Index Data (Q4)'!C142:C171)</f>
        <v>1.071680121649063</v>
      </c>
      <c r="G144" s="10"/>
      <c r="H144" s="59">
        <v>1.0440068306722505E-2</v>
      </c>
      <c r="I144" s="56">
        <f>COVAR(H144:H173,'RW Futures and Index Data (Q4)'!F142:F171)/VAR('RW Futures and Index Data (Q4)'!F142:F171)</f>
        <v>1.4996508933009169</v>
      </c>
      <c r="J144" s="10"/>
      <c r="K144" s="59">
        <v>9.085834971535256E-3</v>
      </c>
      <c r="L144" s="57">
        <f>COVAR(K144:K173,'RW Futures and Index Data (Q4)'!F142:F171)/VAR('RW Futures and Index Data (Q4)'!F142:F171)</f>
        <v>-0.10982713774754307</v>
      </c>
      <c r="M144" s="10"/>
      <c r="N144" s="59">
        <v>4.943061718000985E-2</v>
      </c>
      <c r="O144" s="58">
        <f>COVAR(N144:N173,'RW Futures and Index Data (Q4)'!F142:F171)/VAR('RW Futures and Index Data (Q4)'!F142:F171)</f>
        <v>-0.55397797887816536</v>
      </c>
      <c r="P144" s="10"/>
    </row>
    <row r="145" spans="1:16" x14ac:dyDescent="0.25">
      <c r="A145" s="23">
        <v>41995</v>
      </c>
      <c r="B145" s="52">
        <v>6.4232743982195917E-2</v>
      </c>
      <c r="C145" s="53">
        <f>COVAR(B145:B174,'RW Futures and Index Data (Q4)'!C143:C172)/VAR('RW Futures and Index Data (Q4)'!C143:C172)</f>
        <v>1.935471527221426</v>
      </c>
      <c r="D145" s="10"/>
      <c r="E145" s="59">
        <v>-2.9097829443708423E-2</v>
      </c>
      <c r="F145" s="56">
        <f>COVAR(E145:E174,'RW Futures and Index Data (Q4)'!C143:C172)/VAR('RW Futures and Index Data (Q4)'!C143:C172)</f>
        <v>1.0543488193943036</v>
      </c>
      <c r="G145" s="10"/>
      <c r="H145" s="59">
        <v>1.0610365755247209E-2</v>
      </c>
      <c r="I145" s="56">
        <f>COVAR(H145:H174,'RW Futures and Index Data (Q4)'!F143:F172)/VAR('RW Futures and Index Data (Q4)'!F143:F172)</f>
        <v>1.5222956309742408</v>
      </c>
      <c r="J145" s="10"/>
      <c r="K145" s="59">
        <v>5.7592067366496469E-3</v>
      </c>
      <c r="L145" s="57">
        <f>COVAR(K145:K174,'RW Futures and Index Data (Q4)'!F143:F172)/VAR('RW Futures and Index Data (Q4)'!F143:F172)</f>
        <v>-0.10459931779132677</v>
      </c>
      <c r="M145" s="10"/>
      <c r="N145" s="59">
        <v>4.2870459666636052E-2</v>
      </c>
      <c r="O145" s="58">
        <f>COVAR(N145:N174,'RW Futures and Index Data (Q4)'!F143:F172)/VAR('RW Futures and Index Data (Q4)'!F143:F172)</f>
        <v>-0.55369020655143808</v>
      </c>
      <c r="P145" s="10"/>
    </row>
    <row r="146" spans="1:16" x14ac:dyDescent="0.25">
      <c r="A146" s="23">
        <v>41992</v>
      </c>
      <c r="B146" s="52">
        <v>5.798645003999936E-2</v>
      </c>
      <c r="C146" s="53">
        <f>COVAR(B146:B175,'RW Futures and Index Data (Q4)'!C144:C173)/VAR('RW Futures and Index Data (Q4)'!C144:C173)</f>
        <v>1.8756877952348741</v>
      </c>
      <c r="D146" s="10"/>
      <c r="E146" s="59">
        <v>1.0129017636857363E-2</v>
      </c>
      <c r="F146" s="56">
        <f>COVAR(E146:E175,'RW Futures and Index Data (Q4)'!C144:C173)/VAR('RW Futures and Index Data (Q4)'!C144:C173)</f>
        <v>1.0406676346545922</v>
      </c>
      <c r="G146" s="10"/>
      <c r="H146" s="59">
        <v>2.0174490910809695E-2</v>
      </c>
      <c r="I146" s="56">
        <f>COVAR(H146:H175,'RW Futures and Index Data (Q4)'!F144:F173)/VAR('RW Futures and Index Data (Q4)'!F144:F173)</f>
        <v>1.4762091064499869</v>
      </c>
      <c r="J146" s="10"/>
      <c r="K146" s="59">
        <v>1.3374507154909399E-2</v>
      </c>
      <c r="L146" s="57">
        <f>COVAR(K146:K175,'RW Futures and Index Data (Q4)'!F144:F173)/VAR('RW Futures and Index Data (Q4)'!F144:F173)</f>
        <v>-0.1037397309932603</v>
      </c>
      <c r="M146" s="10"/>
      <c r="N146" s="59">
        <v>6.4691757674295802E-2</v>
      </c>
      <c r="O146" s="58">
        <f>COVAR(N146:N175,'RW Futures and Index Data (Q4)'!F144:F173)/VAR('RW Futures and Index Data (Q4)'!F144:F173)</f>
        <v>-0.55477205336251689</v>
      </c>
      <c r="P146" s="10"/>
    </row>
    <row r="147" spans="1:16" x14ac:dyDescent="0.25">
      <c r="A147" s="23">
        <v>41991</v>
      </c>
      <c r="B147" s="52">
        <v>3.8600549056143629E-2</v>
      </c>
      <c r="C147" s="53">
        <f>COVAR(B147:B176,'RW Futures and Index Data (Q4)'!C145:C174)/VAR('RW Futures and Index Data (Q4)'!C145:C174)</f>
        <v>1.7883365928384629</v>
      </c>
      <c r="D147" s="10"/>
      <c r="E147" s="59">
        <v>1.1634286558189988E-2</v>
      </c>
      <c r="F147" s="56">
        <f>COVAR(E147:E176,'RW Futures and Index Data (Q4)'!C145:C174)/VAR('RW Futures and Index Data (Q4)'!C145:C174)</f>
        <v>1.0515364921156964</v>
      </c>
      <c r="G147" s="10"/>
      <c r="H147" s="59">
        <v>-7.2564172335598531E-4</v>
      </c>
      <c r="I147" s="56">
        <f>COVAR(H147:H176,'RW Futures and Index Data (Q4)'!F145:F174)/VAR('RW Futures and Index Data (Q4)'!F145:F174)</f>
        <v>1.4199732547528685</v>
      </c>
      <c r="J147" s="10"/>
      <c r="K147" s="59">
        <v>5.0705001503430491E-3</v>
      </c>
      <c r="L147" s="57">
        <f>COVAR(K147:K176,'RW Futures and Index Data (Q4)'!F145:F174)/VAR('RW Futures and Index Data (Q4)'!F145:F174)</f>
        <v>-9.8870525004563711E-2</v>
      </c>
      <c r="M147" s="10"/>
      <c r="N147" s="59">
        <v>5.3488897265929536E-2</v>
      </c>
      <c r="O147" s="58">
        <f>COVAR(N147:N176,'RW Futures and Index Data (Q4)'!F145:F174)/VAR('RW Futures and Index Data (Q4)'!F145:F174)</f>
        <v>-0.5394164197162179</v>
      </c>
      <c r="P147" s="10"/>
    </row>
    <row r="148" spans="1:16" x14ac:dyDescent="0.25">
      <c r="A148" s="23">
        <v>41990</v>
      </c>
      <c r="B148" s="52">
        <v>5.8293893861529167E-2</v>
      </c>
      <c r="C148" s="53">
        <f>COVAR(B148:B177,'RW Futures and Index Data (Q4)'!C146:C175)/VAR('RW Futures and Index Data (Q4)'!C146:C175)</f>
        <v>1.6984147867328181</v>
      </c>
      <c r="D148" s="10"/>
      <c r="E148" s="59">
        <v>2.7985688988083623E-3</v>
      </c>
      <c r="F148" s="56">
        <f>COVAR(E148:E177,'RW Futures and Index Data (Q4)'!C146:C175)/VAR('RW Futures and Index Data (Q4)'!C146:C175)</f>
        <v>1.0705290831410563</v>
      </c>
      <c r="G148" s="10"/>
      <c r="H148" s="59">
        <v>1.1759339346196107E-2</v>
      </c>
      <c r="I148" s="56">
        <f>COVAR(H148:H177,'RW Futures and Index Data (Q4)'!F146:F175)/VAR('RW Futures and Index Data (Q4)'!F146:F175)</f>
        <v>1.3456191881093256</v>
      </c>
      <c r="J148" s="10"/>
      <c r="K148" s="59">
        <v>1.1947621417012666E-2</v>
      </c>
      <c r="L148" s="57">
        <f>COVAR(K148:K177,'RW Futures and Index Data (Q4)'!F146:F175)/VAR('RW Futures and Index Data (Q4)'!F146:F175)</f>
        <v>-9.8616668807399277E-2</v>
      </c>
      <c r="M148" s="10"/>
      <c r="N148" s="59">
        <v>5.1452880703759307E-2</v>
      </c>
      <c r="O148" s="58">
        <f>COVAR(N148:N177,'RW Futures and Index Data (Q4)'!F146:F175)/VAR('RW Futures and Index Data (Q4)'!F146:F175)</f>
        <v>-0.53156516901314066</v>
      </c>
      <c r="P148" s="10"/>
    </row>
    <row r="149" spans="1:16" x14ac:dyDescent="0.25">
      <c r="A149" s="23">
        <v>41989</v>
      </c>
      <c r="B149" s="52">
        <v>4.0271358500094445E-2</v>
      </c>
      <c r="C149" s="53">
        <f>COVAR(B149:B178,'RW Futures and Index Data (Q4)'!C147:C176)/VAR('RW Futures and Index Data (Q4)'!C147:C176)</f>
        <v>1.5676452084437507</v>
      </c>
      <c r="D149" s="10"/>
      <c r="E149" s="59">
        <v>-2.5253707419860993E-2</v>
      </c>
      <c r="F149" s="56">
        <f>COVAR(E149:E178,'RW Futures and Index Data (Q4)'!C147:C176)/VAR('RW Futures and Index Data (Q4)'!C147:C176)</f>
        <v>1.0987638363929779</v>
      </c>
      <c r="G149" s="10"/>
      <c r="H149" s="59">
        <v>1.7181211583285894E-2</v>
      </c>
      <c r="I149" s="56">
        <f>COVAR(H149:H178,'RW Futures and Index Data (Q4)'!F147:F176)/VAR('RW Futures and Index Data (Q4)'!F147:F176)</f>
        <v>1.218423029240516</v>
      </c>
      <c r="J149" s="10"/>
      <c r="K149" s="59">
        <v>7.8654053099027621E-3</v>
      </c>
      <c r="L149" s="57">
        <f>COVAR(K149:K178,'RW Futures and Index Data (Q4)'!F147:F176)/VAR('RW Futures and Index Data (Q4)'!F147:F176)</f>
        <v>-9.4157369592848275E-2</v>
      </c>
      <c r="M149" s="10"/>
      <c r="N149" s="59">
        <v>6.3583427300458517E-2</v>
      </c>
      <c r="O149" s="58">
        <f>COVAR(N149:N178,'RW Futures and Index Data (Q4)'!F147:F176)/VAR('RW Futures and Index Data (Q4)'!F147:F176)</f>
        <v>-0.52690057797517098</v>
      </c>
      <c r="P149" s="10"/>
    </row>
    <row r="150" spans="1:16" x14ac:dyDescent="0.25">
      <c r="A150" s="23">
        <v>41988</v>
      </c>
      <c r="B150" s="52">
        <v>4.4976793090061973E-2</v>
      </c>
      <c r="C150" s="53">
        <f>COVAR(B150:B179,'RW Futures and Index Data (Q4)'!C148:C177)/VAR('RW Futures and Index Data (Q4)'!C148:C177)</f>
        <v>1.4890842074492472</v>
      </c>
      <c r="D150" s="10"/>
      <c r="E150" s="59">
        <v>-3.6055885293656664E-2</v>
      </c>
      <c r="F150" s="56">
        <f>COVAR(E150:E179,'RW Futures and Index Data (Q4)'!C148:C177)/VAR('RW Futures and Index Data (Q4)'!C148:C177)</f>
        <v>1.1494712391989208</v>
      </c>
      <c r="G150" s="10"/>
      <c r="H150" s="59">
        <v>-1.6651417658241074E-2</v>
      </c>
      <c r="I150" s="56">
        <f>COVAR(H150:H179,'RW Futures and Index Data (Q4)'!F148:F177)/VAR('RW Futures and Index Data (Q4)'!F148:F177)</f>
        <v>1.1438505030441986</v>
      </c>
      <c r="J150" s="10"/>
      <c r="K150" s="59">
        <v>5.7482527755807755E-3</v>
      </c>
      <c r="L150" s="57">
        <f>COVAR(K150:K179,'RW Futures and Index Data (Q4)'!F148:F177)/VAR('RW Futures and Index Data (Q4)'!F148:F177)</f>
        <v>-9.8109432451841672E-2</v>
      </c>
      <c r="M150" s="10"/>
      <c r="N150" s="59">
        <v>7.1727233115808309E-2</v>
      </c>
      <c r="O150" s="58">
        <f>COVAR(N150:N179,'RW Futures and Index Data (Q4)'!F148:F177)/VAR('RW Futures and Index Data (Q4)'!F148:F177)</f>
        <v>-0.536097572400835</v>
      </c>
      <c r="P150" s="10"/>
    </row>
    <row r="151" spans="1:16" x14ac:dyDescent="0.25">
      <c r="A151" s="23">
        <v>41985</v>
      </c>
      <c r="B151" s="52">
        <v>6.4810650764933087E-2</v>
      </c>
      <c r="C151" s="53">
        <f>COVAR(B151:B180,'RW Futures and Index Data (Q4)'!C149:C178)/VAR('RW Futures and Index Data (Q4)'!C149:C178)</f>
        <v>1.3774528424470502</v>
      </c>
      <c r="D151" s="10"/>
      <c r="E151" s="59">
        <v>-2.6128674707239785E-2</v>
      </c>
      <c r="F151" s="56">
        <f>COVAR(E151:E180,'RW Futures and Index Data (Q4)'!C149:C178)/VAR('RW Futures and Index Data (Q4)'!C149:C178)</f>
        <v>1.1744816877097062</v>
      </c>
      <c r="G151" s="10"/>
      <c r="H151" s="59">
        <v>-2.2923161982819629E-3</v>
      </c>
      <c r="I151" s="56">
        <f>COVAR(H151:H180,'RW Futures and Index Data (Q4)'!F149:F178)/VAR('RW Futures and Index Data (Q4)'!F149:F178)</f>
        <v>0.88550586681080667</v>
      </c>
      <c r="J151" s="10"/>
      <c r="K151" s="59">
        <v>7.525608799466621E-3</v>
      </c>
      <c r="L151" s="57">
        <f>COVAR(K151:K180,'RW Futures and Index Data (Q4)'!F149:F178)/VAR('RW Futures and Index Data (Q4)'!F149:F178)</f>
        <v>-0.11206212534269111</v>
      </c>
      <c r="M151" s="10"/>
      <c r="N151" s="59">
        <v>6.1917282807812279E-2</v>
      </c>
      <c r="O151" s="58">
        <f>COVAR(N151:N180,'RW Futures and Index Data (Q4)'!F149:F178)/VAR('RW Futures and Index Data (Q4)'!F149:F178)</f>
        <v>-0.52799433415608765</v>
      </c>
      <c r="P151" s="10"/>
    </row>
    <row r="152" spans="1:16" x14ac:dyDescent="0.25">
      <c r="A152" s="23">
        <v>41984</v>
      </c>
      <c r="B152" s="52">
        <v>6.5627736223269784E-2</v>
      </c>
      <c r="C152" s="53">
        <f>COVAR(B152:B181,'RW Futures and Index Data (Q4)'!C150:C179)/VAR('RW Futures and Index Data (Q4)'!C150:C179)</f>
        <v>1.2531308121056832</v>
      </c>
      <c r="D152" s="10"/>
      <c r="E152" s="59">
        <v>3.7335102045514823E-3</v>
      </c>
      <c r="F152" s="56">
        <f>COVAR(E152:E181,'RW Futures and Index Data (Q4)'!C150:C179)/VAR('RW Futures and Index Data (Q4)'!C150:C179)</f>
        <v>1.2082492222377741</v>
      </c>
      <c r="G152" s="10"/>
      <c r="H152" s="59">
        <v>1.0096542353404958E-2</v>
      </c>
      <c r="I152" s="56">
        <f>COVAR(H152:H181,'RW Futures and Index Data (Q4)'!F150:F179)/VAR('RW Futures and Index Data (Q4)'!F150:F179)</f>
        <v>0.32665580359777152</v>
      </c>
      <c r="J152" s="10"/>
      <c r="K152" s="59">
        <v>3.1766196797404778E-3</v>
      </c>
      <c r="L152" s="57">
        <f>COVAR(K152:K181,'RW Futures and Index Data (Q4)'!F150:F179)/VAR('RW Futures and Index Data (Q4)'!F150:F179)</f>
        <v>-0.13190623542384231</v>
      </c>
      <c r="M152" s="10"/>
      <c r="N152" s="59">
        <v>6.410786081226294E-2</v>
      </c>
      <c r="O152" s="58">
        <f>COVAR(N152:N181,'RW Futures and Index Data (Q4)'!F150:F179)/VAR('RW Futures and Index Data (Q4)'!F150:F179)</f>
        <v>-0.51677352417374867</v>
      </c>
      <c r="P152" s="10"/>
    </row>
    <row r="153" spans="1:16" x14ac:dyDescent="0.25">
      <c r="A153" s="23">
        <v>41983</v>
      </c>
      <c r="B153" s="52">
        <v>0.1139941173847121</v>
      </c>
      <c r="C153" s="53">
        <f>COVAR(B153:B182,'RW Futures and Index Data (Q4)'!C151:C180)/VAR('RW Futures and Index Data (Q4)'!C151:C180)</f>
        <v>1.2108877371421169</v>
      </c>
      <c r="D153" s="10"/>
      <c r="E153" s="59">
        <v>4.3248311596147282E-2</v>
      </c>
      <c r="F153" s="56">
        <f>COVAR(E153:E182,'RW Futures and Index Data (Q4)'!C151:C180)/VAR('RW Futures and Index Data (Q4)'!C151:C180)</f>
        <v>1.2273149359653257</v>
      </c>
      <c r="G153" s="10"/>
      <c r="H153" s="59">
        <v>1.6301422139130883E-2</v>
      </c>
      <c r="I153" s="56">
        <f>COVAR(H153:H182,'RW Futures and Index Data (Q4)'!F151:F180)/VAR('RW Futures and Index Data (Q4)'!F151:F180)</f>
        <v>-0.13880257573163832</v>
      </c>
      <c r="J153" s="10"/>
      <c r="K153" s="59">
        <v>1.4076990888365337E-3</v>
      </c>
      <c r="L153" s="57">
        <f>COVAR(K153:K182,'RW Futures and Index Data (Q4)'!F151:F180)/VAR('RW Futures and Index Data (Q4)'!F151:F180)</f>
        <v>-0.14992382904965867</v>
      </c>
      <c r="M153" s="10"/>
      <c r="N153" s="59">
        <v>4.7147058590216506E-2</v>
      </c>
      <c r="O153" s="58">
        <f>COVAR(N153:N182,'RW Futures and Index Data (Q4)'!F151:F180)/VAR('RW Futures and Index Data (Q4)'!F151:F180)</f>
        <v>-0.45576192471562033</v>
      </c>
      <c r="P153" s="10"/>
    </row>
    <row r="154" spans="1:16" x14ac:dyDescent="0.25">
      <c r="A154" s="23">
        <v>41982</v>
      </c>
      <c r="B154" s="52">
        <v>0.22157833277732397</v>
      </c>
      <c r="C154" s="53">
        <f>COVAR(B154:B183,'RW Futures and Index Data (Q4)'!C152:C181)/VAR('RW Futures and Index Data (Q4)'!C152:C181)</f>
        <v>1.3872636736261672</v>
      </c>
      <c r="D154" s="10"/>
      <c r="E154" s="59">
        <v>6.7259763824870866E-2</v>
      </c>
      <c r="F154" s="56">
        <f>COVAR(E154:E183,'RW Futures and Index Data (Q4)'!C152:C181)/VAR('RW Futures and Index Data (Q4)'!C152:C181)</f>
        <v>1.3055109470019188</v>
      </c>
      <c r="G154" s="10"/>
      <c r="H154" s="59">
        <v>5.116717182385E-2</v>
      </c>
      <c r="I154" s="56">
        <f>COVAR(H154:H183,'RW Futures and Index Data (Q4)'!F152:F181)/VAR('RW Futures and Index Data (Q4)'!F152:F181)</f>
        <v>-0.39218656482754954</v>
      </c>
      <c r="J154" s="10"/>
      <c r="K154" s="59">
        <v>3.091056194061359E-3</v>
      </c>
      <c r="L154" s="57">
        <f>COVAR(K154:K183,'RW Futures and Index Data (Q4)'!F152:F181)/VAR('RW Futures and Index Data (Q4)'!F152:F181)</f>
        <v>-0.17459878763597042</v>
      </c>
      <c r="M154" s="10"/>
      <c r="N154" s="59">
        <v>4.3734276712301678E-2</v>
      </c>
      <c r="O154" s="58">
        <f>COVAR(N154:N183,'RW Futures and Index Data (Q4)'!F152:F181)/VAR('RW Futures and Index Data (Q4)'!F152:F181)</f>
        <v>-0.46523352698998838</v>
      </c>
      <c r="P154" s="10"/>
    </row>
    <row r="155" spans="1:16" x14ac:dyDescent="0.25">
      <c r="A155" s="23">
        <v>41981</v>
      </c>
      <c r="B155" s="52">
        <v>0.22121120319712828</v>
      </c>
      <c r="C155" s="53">
        <f>COVAR(B155:B184,'RW Futures and Index Data (Q4)'!C153:C182)/VAR('RW Futures and Index Data (Q4)'!C153:C182)</f>
        <v>1.5499408605889153</v>
      </c>
      <c r="D155" s="10"/>
      <c r="E155" s="59">
        <v>7.4485231381075767E-2</v>
      </c>
      <c r="F155" s="56">
        <f>COVAR(E155:E184,'RW Futures and Index Data (Q4)'!C153:C182)/VAR('RW Futures and Index Data (Q4)'!C153:C182)</f>
        <v>1.3292881317228826</v>
      </c>
      <c r="G155" s="10"/>
      <c r="H155" s="59">
        <v>4.5350252455705453E-2</v>
      </c>
      <c r="I155" s="56">
        <f>COVAR(H155:H184,'RW Futures and Index Data (Q4)'!F153:F182)/VAR('RW Futures and Index Data (Q4)'!F153:F182)</f>
        <v>-0.51632246020320582</v>
      </c>
      <c r="J155" s="10"/>
      <c r="K155" s="59">
        <v>1.5809118719340987E-3</v>
      </c>
      <c r="L155" s="57">
        <f>COVAR(K155:K184,'RW Futures and Index Data (Q4)'!F153:F182)/VAR('RW Futures and Index Data (Q4)'!F153:F182)</f>
        <v>-0.18559574558941958</v>
      </c>
      <c r="M155" s="10"/>
      <c r="N155" s="59">
        <v>3.8512062204021591E-2</v>
      </c>
      <c r="O155" s="58">
        <f>COVAR(N155:N184,'RW Futures and Index Data (Q4)'!F153:F182)/VAR('RW Futures and Index Data (Q4)'!F153:F182)</f>
        <v>-0.45085948409173426</v>
      </c>
      <c r="P155" s="10"/>
    </row>
    <row r="156" spans="1:16" x14ac:dyDescent="0.25">
      <c r="A156" s="23">
        <v>41978</v>
      </c>
      <c r="B156" s="52">
        <v>0.23521235583860789</v>
      </c>
      <c r="C156" s="53">
        <f>COVAR(B156:B185,'RW Futures and Index Data (Q4)'!C154:C183)/VAR('RW Futures and Index Data (Q4)'!C154:C183)</f>
        <v>1.6931904694540942</v>
      </c>
      <c r="D156" s="10"/>
      <c r="E156" s="59">
        <v>9.6191319709145962E-2</v>
      </c>
      <c r="F156" s="56">
        <f>COVAR(E156:E185,'RW Futures and Index Data (Q4)'!C154:C183)/VAR('RW Futures and Index Data (Q4)'!C154:C183)</f>
        <v>1.3339136327917143</v>
      </c>
      <c r="G156" s="10"/>
      <c r="H156" s="59">
        <v>5.2716853141718811E-2</v>
      </c>
      <c r="I156" s="56">
        <f>COVAR(H156:H185,'RW Futures and Index Data (Q4)'!F154:F183)/VAR('RW Futures and Index Data (Q4)'!F154:F183)</f>
        <v>-0.47919808029508992</v>
      </c>
      <c r="J156" s="10"/>
      <c r="K156" s="59">
        <v>-2.599192059468125E-3</v>
      </c>
      <c r="L156" s="57">
        <f>COVAR(K156:K185,'RW Futures and Index Data (Q4)'!F154:F183)/VAR('RW Futures and Index Data (Q4)'!F154:F183)</f>
        <v>-0.19401751690404589</v>
      </c>
      <c r="M156" s="10"/>
      <c r="N156" s="59">
        <v>2.674077432513422E-2</v>
      </c>
      <c r="O156" s="58">
        <f>COVAR(N156:N185,'RW Futures and Index Data (Q4)'!F154:F183)/VAR('RW Futures and Index Data (Q4)'!F154:F183)</f>
        <v>-0.45641866137872666</v>
      </c>
      <c r="P156" s="10"/>
    </row>
    <row r="157" spans="1:16" x14ac:dyDescent="0.25">
      <c r="A157" s="23">
        <v>41977</v>
      </c>
      <c r="B157" s="52">
        <v>0.23598071217066874</v>
      </c>
      <c r="C157" s="53">
        <f>COVAR(B157:B186,'RW Futures and Index Data (Q4)'!C155:C184)/VAR('RW Futures and Index Data (Q4)'!C155:C184)</f>
        <v>1.7827419147508383</v>
      </c>
      <c r="D157" s="10"/>
      <c r="E157" s="59">
        <v>6.7349435842173122E-2</v>
      </c>
      <c r="F157" s="56">
        <f>COVAR(E157:E186,'RW Futures and Index Data (Q4)'!C155:C184)/VAR('RW Futures and Index Data (Q4)'!C155:C184)</f>
        <v>1.2777059648212548</v>
      </c>
      <c r="G157" s="10"/>
      <c r="H157" s="59">
        <v>6.474618560570522E-2</v>
      </c>
      <c r="I157" s="56">
        <f>COVAR(H157:H186,'RW Futures and Index Data (Q4)'!F155:F184)/VAR('RW Futures and Index Data (Q4)'!F155:F184)</f>
        <v>-0.4472110957707538</v>
      </c>
      <c r="J157" s="10"/>
      <c r="K157" s="59">
        <v>-6.0524933986823015E-3</v>
      </c>
      <c r="L157" s="57">
        <f>COVAR(K157:K186,'RW Futures and Index Data (Q4)'!F155:F184)/VAR('RW Futures and Index Data (Q4)'!F155:F184)</f>
        <v>-0.19227690760642807</v>
      </c>
      <c r="M157" s="10"/>
      <c r="N157" s="59">
        <v>1.6207118246215568E-2</v>
      </c>
      <c r="O157" s="58">
        <f>COVAR(N157:N186,'RW Futures and Index Data (Q4)'!F155:F184)/VAR('RW Futures and Index Data (Q4)'!F155:F184)</f>
        <v>-0.44361453315606819</v>
      </c>
      <c r="P157" s="10"/>
    </row>
    <row r="158" spans="1:16" x14ac:dyDescent="0.25">
      <c r="A158" s="23">
        <v>41976</v>
      </c>
      <c r="B158" s="52">
        <v>0.22103279553988586</v>
      </c>
      <c r="C158" s="53">
        <f>COVAR(B158:B187,'RW Futures and Index Data (Q4)'!C156:C185)/VAR('RW Futures and Index Data (Q4)'!C156:C185)</f>
        <v>1.8143264538557311</v>
      </c>
      <c r="D158" s="10"/>
      <c r="E158" s="59">
        <v>7.5754830901075154E-2</v>
      </c>
      <c r="F158" s="56">
        <f>COVAR(E158:E187,'RW Futures and Index Data (Q4)'!C156:C185)/VAR('RW Futures and Index Data (Q4)'!C156:C185)</f>
        <v>1.2183116213772098</v>
      </c>
      <c r="G158" s="10"/>
      <c r="H158" s="59">
        <v>6.2440004557068773E-2</v>
      </c>
      <c r="I158" s="56">
        <f>COVAR(H158:H187,'RW Futures and Index Data (Q4)'!F156:F185)/VAR('RW Futures and Index Data (Q4)'!F156:F185)</f>
        <v>-0.31087856722720014</v>
      </c>
      <c r="J158" s="10"/>
      <c r="K158" s="59">
        <v>-1.5207377831355506E-3</v>
      </c>
      <c r="L158" s="57">
        <f>COVAR(K158:K187,'RW Futures and Index Data (Q4)'!F156:F185)/VAR('RW Futures and Index Data (Q4)'!F156:F185)</f>
        <v>-0.18189385059294252</v>
      </c>
      <c r="M158" s="10"/>
      <c r="N158" s="59">
        <v>2.3191215598963755E-2</v>
      </c>
      <c r="O158" s="58">
        <f>COVAR(N158:N187,'RW Futures and Index Data (Q4)'!F156:F185)/VAR('RW Futures and Index Data (Q4)'!F156:F185)</f>
        <v>-0.41439808813394435</v>
      </c>
      <c r="P158" s="10"/>
    </row>
    <row r="159" spans="1:16" x14ac:dyDescent="0.25">
      <c r="A159" s="23">
        <v>41975</v>
      </c>
      <c r="B159" s="52">
        <v>0.24266920077530951</v>
      </c>
      <c r="C159" s="53">
        <f>COVAR(B159:B188,'RW Futures and Index Data (Q4)'!C157:C186)/VAR('RW Futures and Index Data (Q4)'!C157:C186)</f>
        <v>1.8935390289438068</v>
      </c>
      <c r="D159" s="10"/>
      <c r="E159" s="59">
        <v>9.1334959351039524E-2</v>
      </c>
      <c r="F159" s="56">
        <f>COVAR(E159:E188,'RW Futures and Index Data (Q4)'!C157:C186)/VAR('RW Futures and Index Data (Q4)'!C157:C186)</f>
        <v>1.2154023746531457</v>
      </c>
      <c r="G159" s="10"/>
      <c r="H159" s="59">
        <v>0.19971807872542313</v>
      </c>
      <c r="I159" s="56">
        <f>COVAR(H159:H188,'RW Futures and Index Data (Q4)'!F157:F186)/VAR('RW Futures and Index Data (Q4)'!F157:F186)</f>
        <v>-1.3588994622999508E-2</v>
      </c>
      <c r="J159" s="10"/>
      <c r="K159" s="59">
        <v>-5.0287440961601648E-3</v>
      </c>
      <c r="L159" s="57">
        <f>COVAR(K159:K188,'RW Futures and Index Data (Q4)'!F157:F186)/VAR('RW Futures and Index Data (Q4)'!F157:F186)</f>
        <v>-0.17630055471379061</v>
      </c>
      <c r="M159" s="10"/>
      <c r="N159" s="59">
        <v>5.7090540369963971E-3</v>
      </c>
      <c r="O159" s="58">
        <f>COVAR(N159:N188,'RW Futures and Index Data (Q4)'!F157:F186)/VAR('RW Futures and Index Data (Q4)'!F157:F186)</f>
        <v>-0.41018010085378237</v>
      </c>
      <c r="P159" s="10"/>
    </row>
    <row r="160" spans="1:16" x14ac:dyDescent="0.25">
      <c r="A160" s="23">
        <v>41974</v>
      </c>
      <c r="B160" s="52">
        <v>0.22127763098101538</v>
      </c>
      <c r="C160" s="53">
        <f>COVAR(B160:B189,'RW Futures and Index Data (Q4)'!C158:C187)/VAR('RW Futures and Index Data (Q4)'!C158:C187)</f>
        <v>1.9060072441311231</v>
      </c>
      <c r="D160" s="10"/>
      <c r="E160" s="59">
        <v>0.10248499180914172</v>
      </c>
      <c r="F160" s="56">
        <f>COVAR(E160:E189,'RW Futures and Index Data (Q4)'!C158:C187)/VAR('RW Futures and Index Data (Q4)'!C158:C187)</f>
        <v>1.1876044411763156</v>
      </c>
      <c r="G160" s="10"/>
      <c r="H160" s="59">
        <v>0.19033907219384805</v>
      </c>
      <c r="I160" s="56">
        <f>COVAR(H160:H189,'RW Futures and Index Data (Q4)'!F158:F187)/VAR('RW Futures and Index Data (Q4)'!F158:F187)</f>
        <v>0.1608645380603751</v>
      </c>
      <c r="J160" s="10"/>
      <c r="K160" s="59">
        <v>-7.6897718014536931E-3</v>
      </c>
      <c r="L160" s="57">
        <f>COVAR(K160:K189,'RW Futures and Index Data (Q4)'!F158:F187)/VAR('RW Futures and Index Data (Q4)'!F158:F187)</f>
        <v>-0.17035464806054579</v>
      </c>
      <c r="M160" s="10"/>
      <c r="N160" s="59">
        <v>2.8761622598056924E-3</v>
      </c>
      <c r="O160" s="58">
        <f>COVAR(N160:N189,'RW Futures and Index Data (Q4)'!F158:F187)/VAR('RW Futures and Index Data (Q4)'!F158:F187)</f>
        <v>-0.3922956728179835</v>
      </c>
      <c r="P160" s="10"/>
    </row>
    <row r="161" spans="1:16" x14ac:dyDescent="0.25">
      <c r="A161" s="23">
        <v>41971</v>
      </c>
      <c r="B161" s="52">
        <v>0.24439319457606556</v>
      </c>
      <c r="C161" s="53">
        <f>COVAR(B161:B190,'RW Futures and Index Data (Q4)'!C159:C188)/VAR('RW Futures and Index Data (Q4)'!C159:C188)</f>
        <v>1.9256915135784458</v>
      </c>
      <c r="D161" s="10"/>
      <c r="E161" s="59">
        <v>0.11970398971974516</v>
      </c>
      <c r="F161" s="56">
        <f>COVAR(E161:E190,'RW Futures and Index Data (Q4)'!C159:C188)/VAR('RW Futures and Index Data (Q4)'!C159:C188)</f>
        <v>1.1483518203909999</v>
      </c>
      <c r="G161" s="10"/>
      <c r="H161" s="59">
        <v>0.15613905089852587</v>
      </c>
      <c r="I161" s="56">
        <f>COVAR(H161:H190,'RW Futures and Index Data (Q4)'!F159:F188)/VAR('RW Futures and Index Data (Q4)'!F159:F188)</f>
        <v>0.32442847743709796</v>
      </c>
      <c r="J161" s="10"/>
      <c r="K161" s="59">
        <v>-1.5747073852554472E-3</v>
      </c>
      <c r="L161" s="57">
        <f>COVAR(K161:K190,'RW Futures and Index Data (Q4)'!F159:F188)/VAR('RW Futures and Index Data (Q4)'!F159:F188)</f>
        <v>-0.15835528068862242</v>
      </c>
      <c r="M161" s="10"/>
      <c r="N161" s="59">
        <v>4.6271873637933059E-3</v>
      </c>
      <c r="O161" s="58">
        <f>COVAR(N161:N190,'RW Futures and Index Data (Q4)'!F159:F188)/VAR('RW Futures and Index Data (Q4)'!F159:F188)</f>
        <v>-0.36679425841316493</v>
      </c>
      <c r="P161" s="10"/>
    </row>
    <row r="162" spans="1:16" x14ac:dyDescent="0.25">
      <c r="A162" s="23">
        <v>41969</v>
      </c>
      <c r="B162" s="52">
        <v>0.25576319499516509</v>
      </c>
      <c r="C162" s="53">
        <f>COVAR(B162:B191,'RW Futures and Index Data (Q4)'!C160:C189)/VAR('RW Futures and Index Data (Q4)'!C160:C189)</f>
        <v>1.9438902180498456</v>
      </c>
      <c r="D162" s="10"/>
      <c r="E162" s="59">
        <v>0.1181044264633333</v>
      </c>
      <c r="F162" s="56">
        <f>COVAR(E162:E191,'RW Futures and Index Data (Q4)'!C160:C189)/VAR('RW Futures and Index Data (Q4)'!C160:C189)</f>
        <v>1.0873411567236368</v>
      </c>
      <c r="G162" s="10"/>
      <c r="H162" s="59">
        <v>0.15855741401453893</v>
      </c>
      <c r="I162" s="56">
        <f>COVAR(H162:H191,'RW Futures and Index Data (Q4)'!F160:F189)/VAR('RW Futures and Index Data (Q4)'!F160:F189)</f>
        <v>0.4525585357058281</v>
      </c>
      <c r="J162" s="10"/>
      <c r="K162" s="59">
        <v>3.7343406307694949E-3</v>
      </c>
      <c r="L162" s="57">
        <f>COVAR(K162:K191,'RW Futures and Index Data (Q4)'!F160:F189)/VAR('RW Futures and Index Data (Q4)'!F160:F189)</f>
        <v>-0.14725044077110419</v>
      </c>
      <c r="M162" s="10"/>
      <c r="N162" s="59">
        <v>1.4195129719557276E-2</v>
      </c>
      <c r="O162" s="58">
        <f>COVAR(N162:N191,'RW Futures and Index Data (Q4)'!F160:F189)/VAR('RW Futures and Index Data (Q4)'!F160:F189)</f>
        <v>-0.34602382272645943</v>
      </c>
      <c r="P162" s="10"/>
    </row>
    <row r="163" spans="1:16" x14ac:dyDescent="0.25">
      <c r="A163" s="23">
        <v>41968</v>
      </c>
      <c r="B163" s="52">
        <v>0.26973118685685549</v>
      </c>
      <c r="C163" s="53">
        <f>COVAR(B163:B192,'RW Futures and Index Data (Q4)'!C161:C190)/VAR('RW Futures and Index Data (Q4)'!C161:C190)</f>
        <v>2.0287790647712418</v>
      </c>
      <c r="D163" s="10"/>
      <c r="E163" s="59">
        <v>0.1182856033523052</v>
      </c>
      <c r="F163" s="56">
        <f>COVAR(E163:E192,'RW Futures and Index Data (Q4)'!C161:C190)/VAR('RW Futures and Index Data (Q4)'!C161:C190)</f>
        <v>1.0599727868968494</v>
      </c>
      <c r="G163" s="10"/>
      <c r="H163" s="59">
        <v>0.1438925022990496</v>
      </c>
      <c r="I163" s="56">
        <f>COVAR(H163:H192,'RW Futures and Index Data (Q4)'!F161:F190)/VAR('RW Futures and Index Data (Q4)'!F161:F190)</f>
        <v>0.51892039330053086</v>
      </c>
      <c r="J163" s="10"/>
      <c r="K163" s="59">
        <v>6.4276033784094189E-4</v>
      </c>
      <c r="L163" s="57">
        <f>COVAR(K163:K192,'RW Futures and Index Data (Q4)'!F161:F190)/VAR('RW Futures and Index Data (Q4)'!F161:F190)</f>
        <v>-0.13945468769454408</v>
      </c>
      <c r="M163" s="10"/>
      <c r="N163" s="59">
        <v>6.2640514839862327E-4</v>
      </c>
      <c r="O163" s="58">
        <f>COVAR(N163:N192,'RW Futures and Index Data (Q4)'!F161:F190)/VAR('RW Futures and Index Data (Q4)'!F161:F190)</f>
        <v>-0.3382427624455881</v>
      </c>
      <c r="P163" s="10"/>
    </row>
    <row r="164" spans="1:16" x14ac:dyDescent="0.25">
      <c r="A164" s="23">
        <v>41967</v>
      </c>
      <c r="B164" s="52">
        <v>0.28716818673408473</v>
      </c>
      <c r="C164" s="53">
        <f>COVAR(B164:B193,'RW Futures and Index Data (Q4)'!C162:C191)/VAR('RW Futures and Index Data (Q4)'!C162:C191)</f>
        <v>2.1275985224724661</v>
      </c>
      <c r="D164" s="10"/>
      <c r="E164" s="59">
        <v>8.4231689650873909E-2</v>
      </c>
      <c r="F164" s="56">
        <f>COVAR(E164:E193,'RW Futures and Index Data (Q4)'!C162:C191)/VAR('RW Futures and Index Data (Q4)'!C162:C191)</f>
        <v>0.98530539632884362</v>
      </c>
      <c r="G164" s="10"/>
      <c r="H164" s="59">
        <v>0.13199708036143853</v>
      </c>
      <c r="I164" s="56">
        <f>COVAR(H164:H193,'RW Futures and Index Data (Q4)'!F162:F191)/VAR('RW Futures and Index Data (Q4)'!F162:F191)</f>
        <v>0.57470480599702978</v>
      </c>
      <c r="J164" s="10"/>
      <c r="K164" s="59">
        <v>-5.0208112815970374E-3</v>
      </c>
      <c r="L164" s="57">
        <f>COVAR(K164:K193,'RW Futures and Index Data (Q4)'!F162:F191)/VAR('RW Futures and Index Data (Q4)'!F162:F191)</f>
        <v>-0.13314875708111121</v>
      </c>
      <c r="M164" s="10"/>
      <c r="N164" s="59">
        <v>-8.4431622732087375E-3</v>
      </c>
      <c r="O164" s="58">
        <f>COVAR(N164:N193,'RW Futures and Index Data (Q4)'!F162:F191)/VAR('RW Futures and Index Data (Q4)'!F162:F191)</f>
        <v>-0.32643874283834301</v>
      </c>
      <c r="P164" s="10"/>
    </row>
    <row r="165" spans="1:16" x14ac:dyDescent="0.25">
      <c r="A165" s="23">
        <v>41964</v>
      </c>
      <c r="B165" s="52">
        <v>0.25843690318220958</v>
      </c>
      <c r="C165" s="53">
        <f>COVAR(B165:B194,'RW Futures and Index Data (Q4)'!C163:C192)/VAR('RW Futures and Index Data (Q4)'!C163:C192)</f>
        <v>2.1713612558114828</v>
      </c>
      <c r="D165" s="10"/>
      <c r="E165" s="59">
        <v>5.1837351626016881E-2</v>
      </c>
      <c r="F165" s="56">
        <f>COVAR(E165:E194,'RW Futures and Index Data (Q4)'!C163:C192)/VAR('RW Futures and Index Data (Q4)'!C163:C192)</f>
        <v>0.91691752115452363</v>
      </c>
      <c r="G165" s="10"/>
      <c r="H165" s="59">
        <v>0.16317859863524697</v>
      </c>
      <c r="I165" s="56">
        <f>COVAR(H165:H194,'RW Futures and Index Data (Q4)'!F163:F192)/VAR('RW Futures and Index Data (Q4)'!F163:F192)</f>
        <v>0.67824324110065259</v>
      </c>
      <c r="J165" s="10"/>
      <c r="K165" s="59">
        <v>-8.5303871360552508E-3</v>
      </c>
      <c r="L165" s="57">
        <f>COVAR(K165:K194,'RW Futures and Index Data (Q4)'!F163:F192)/VAR('RW Futures and Index Data (Q4)'!F163:F192)</f>
        <v>-0.11589821447609838</v>
      </c>
      <c r="M165" s="10"/>
      <c r="N165" s="59">
        <v>-8.8589321227758866E-3</v>
      </c>
      <c r="O165" s="58">
        <f>COVAR(N165:N194,'RW Futures and Index Data (Q4)'!F163:F192)/VAR('RW Futures and Index Data (Q4)'!F163:F192)</f>
        <v>-0.2871601893459203</v>
      </c>
      <c r="P165" s="10"/>
    </row>
    <row r="166" spans="1:16" x14ac:dyDescent="0.25">
      <c r="A166" s="23">
        <v>41963</v>
      </c>
      <c r="B166" s="52">
        <v>0.24686495611743253</v>
      </c>
      <c r="C166" s="53">
        <f>COVAR(B166:B195,'RW Futures and Index Data (Q4)'!C164:C193)/VAR('RW Futures and Index Data (Q4)'!C164:C193)</f>
        <v>2.2967561762893265</v>
      </c>
      <c r="D166" s="10"/>
      <c r="E166" s="59">
        <v>6.2700396436199402E-2</v>
      </c>
      <c r="F166" s="56">
        <f>COVAR(E166:E195,'RW Futures and Index Data (Q4)'!C164:C193)/VAR('RW Futures and Index Data (Q4)'!C164:C193)</f>
        <v>0.90864846401538391</v>
      </c>
      <c r="G166" s="10"/>
      <c r="H166" s="59">
        <v>0.17134766850263805</v>
      </c>
      <c r="I166" s="56">
        <f>COVAR(H166:H195,'RW Futures and Index Data (Q4)'!F164:F193)/VAR('RW Futures and Index Data (Q4)'!F164:F193)</f>
        <v>0.79341111228771721</v>
      </c>
      <c r="J166" s="10"/>
      <c r="K166" s="59">
        <v>-7.8870273283528913E-3</v>
      </c>
      <c r="L166" s="57">
        <f>COVAR(K166:K195,'RW Futures and Index Data (Q4)'!F164:F193)/VAR('RW Futures and Index Data (Q4)'!F164:F193)</f>
        <v>-9.9333136393285823E-2</v>
      </c>
      <c r="M166" s="10"/>
      <c r="N166" s="59">
        <v>-3.2060023286841766E-3</v>
      </c>
      <c r="O166" s="58">
        <f>COVAR(N166:N195,'RW Futures and Index Data (Q4)'!F164:F193)/VAR('RW Futures and Index Data (Q4)'!F164:F193)</f>
        <v>-0.25453850552764373</v>
      </c>
      <c r="P166" s="10"/>
    </row>
    <row r="167" spans="1:16" x14ac:dyDescent="0.25">
      <c r="A167" s="23">
        <v>41962</v>
      </c>
      <c r="B167" s="52">
        <v>0.23014274984892924</v>
      </c>
      <c r="C167" s="53">
        <f>COVAR(B167:B196,'RW Futures and Index Data (Q4)'!C165:C194)/VAR('RW Futures and Index Data (Q4)'!C165:C194)</f>
        <v>2.3630926897772504</v>
      </c>
      <c r="D167" s="10"/>
      <c r="E167" s="59">
        <v>1.2274132589594311E-2</v>
      </c>
      <c r="F167" s="56">
        <f>COVAR(E167:E196,'RW Futures and Index Data (Q4)'!C165:C194)/VAR('RW Futures and Index Data (Q4)'!C165:C194)</f>
        <v>0.83975175863977169</v>
      </c>
      <c r="G167" s="10"/>
      <c r="H167" s="59">
        <v>0.15894396037896685</v>
      </c>
      <c r="I167" s="56">
        <f>COVAR(H167:H196,'RW Futures and Index Data (Q4)'!F165:F194)/VAR('RW Futures and Index Data (Q4)'!F165:F194)</f>
        <v>0.89037003420244054</v>
      </c>
      <c r="J167" s="10"/>
      <c r="K167" s="59">
        <v>-9.5912609872774723E-3</v>
      </c>
      <c r="L167" s="57">
        <f>COVAR(K167:K196,'RW Futures and Index Data (Q4)'!F165:F194)/VAR('RW Futures and Index Data (Q4)'!F165:F194)</f>
        <v>-8.2242142409334584E-2</v>
      </c>
      <c r="M167" s="10"/>
      <c r="N167" s="59">
        <v>-3.1568643363226734E-3</v>
      </c>
      <c r="O167" s="58">
        <f>COVAR(N167:N196,'RW Futures and Index Data (Q4)'!F165:F194)/VAR('RW Futures and Index Data (Q4)'!F165:F194)</f>
        <v>-0.21809979572775684</v>
      </c>
      <c r="P167" s="10"/>
    </row>
    <row r="168" spans="1:16" x14ac:dyDescent="0.25">
      <c r="A168" s="23">
        <v>41961</v>
      </c>
      <c r="B168" s="52">
        <v>0.20524367092981843</v>
      </c>
      <c r="C168" s="53">
        <f>COVAR(B168:B197,'RW Futures and Index Data (Q4)'!C166:C195)/VAR('RW Futures and Index Data (Q4)'!C166:C195)</f>
        <v>2.3973526811813506</v>
      </c>
      <c r="D168" s="10"/>
      <c r="E168" s="59">
        <v>7.2622834744988651E-3</v>
      </c>
      <c r="F168" s="56">
        <f>COVAR(E168:E197,'RW Futures and Index Data (Q4)'!C166:C195)/VAR('RW Futures and Index Data (Q4)'!C166:C195)</f>
        <v>0.84417796394662747</v>
      </c>
      <c r="G168" s="10"/>
      <c r="H168" s="59">
        <v>0.13541329294025384</v>
      </c>
      <c r="I168" s="56">
        <f>COVAR(H168:H197,'RW Futures and Index Data (Q4)'!F166:F195)/VAR('RW Futures and Index Data (Q4)'!F166:F195)</f>
        <v>0.96237804092824508</v>
      </c>
      <c r="J168" s="10"/>
      <c r="K168" s="59">
        <v>-1.2538080303963084E-2</v>
      </c>
      <c r="L168" s="57">
        <f>COVAR(K168:K197,'RW Futures and Index Data (Q4)'!F166:F195)/VAR('RW Futures and Index Data (Q4)'!F166:F195)</f>
        <v>-6.7139977036063836E-2</v>
      </c>
      <c r="M168" s="10"/>
      <c r="N168" s="59">
        <v>1.510150432730395E-3</v>
      </c>
      <c r="O168" s="58">
        <f>COVAR(N168:N197,'RW Futures and Index Data (Q4)'!F166:F195)/VAR('RW Futures and Index Data (Q4)'!F166:F195)</f>
        <v>-0.18412305751087352</v>
      </c>
      <c r="P168" s="10"/>
    </row>
    <row r="169" spans="1:16" x14ac:dyDescent="0.25">
      <c r="A169" s="23">
        <v>41960</v>
      </c>
      <c r="B169" s="52">
        <v>0.17823938455532828</v>
      </c>
      <c r="C169" s="53">
        <f>COVAR(B169:B198,'RW Futures and Index Data (Q4)'!C167:C196)/VAR('RW Futures and Index Data (Q4)'!C167:C196)</f>
        <v>2.3963216216599879</v>
      </c>
      <c r="D169" s="10"/>
      <c r="E169" s="59">
        <v>-4.8188902984906967E-3</v>
      </c>
      <c r="F169" s="56">
        <f>COVAR(E169:E198,'RW Futures and Index Data (Q4)'!C167:C196)/VAR('RW Futures and Index Data (Q4)'!C167:C196)</f>
        <v>0.80606511488287724</v>
      </c>
      <c r="G169" s="10"/>
      <c r="H169" s="59">
        <v>0.14375062771651392</v>
      </c>
      <c r="I169" s="56">
        <f>COVAR(H169:H198,'RW Futures and Index Data (Q4)'!F167:F196)/VAR('RW Futures and Index Data (Q4)'!F167:F196)</f>
        <v>1.0311094257053213</v>
      </c>
      <c r="J169" s="10"/>
      <c r="K169" s="59">
        <v>-1.1387966694829554E-2</v>
      </c>
      <c r="L169" s="57">
        <f>COVAR(K169:K198,'RW Futures and Index Data (Q4)'!F167:F196)/VAR('RW Futures and Index Data (Q4)'!F167:F196)</f>
        <v>-5.1536029965813752E-2</v>
      </c>
      <c r="M169" s="10"/>
      <c r="N169" s="59">
        <v>3.5292923223322337E-3</v>
      </c>
      <c r="O169" s="58">
        <f>COVAR(N169:N198,'RW Futures and Index Data (Q4)'!F167:F196)/VAR('RW Futures and Index Data (Q4)'!F167:F196)</f>
        <v>-0.15144816213881482</v>
      </c>
      <c r="P169" s="10"/>
    </row>
    <row r="170" spans="1:16" x14ac:dyDescent="0.25">
      <c r="A170" s="23">
        <v>41957</v>
      </c>
      <c r="B170" s="52">
        <v>0.20298513589600353</v>
      </c>
      <c r="C170" s="53">
        <f>COVAR(B170:B199,'RW Futures and Index Data (Q4)'!C168:C197)/VAR('RW Futures and Index Data (Q4)'!C168:C197)</f>
        <v>2.4796155189970497</v>
      </c>
      <c r="D170" s="10"/>
      <c r="E170" s="59">
        <v>1.7105707125022684E-2</v>
      </c>
      <c r="F170" s="56">
        <f>COVAR(E170:E199,'RW Futures and Index Data (Q4)'!C168:C197)/VAR('RW Futures and Index Data (Q4)'!C168:C197)</f>
        <v>0.83724565948975371</v>
      </c>
      <c r="G170" s="10"/>
      <c r="H170" s="59">
        <v>0.18385018682535947</v>
      </c>
      <c r="I170" s="56">
        <f>COVAR(H170:H199,'RW Futures and Index Data (Q4)'!F168:F197)/VAR('RW Futures and Index Data (Q4)'!F168:F197)</f>
        <v>1.1538050588706508</v>
      </c>
      <c r="J170" s="10"/>
      <c r="K170" s="59">
        <v>-7.1778325089142392E-3</v>
      </c>
      <c r="L170" s="57">
        <f>COVAR(K170:K199,'RW Futures and Index Data (Q4)'!F168:F197)/VAR('RW Futures and Index Data (Q4)'!F168:F197)</f>
        <v>-3.4743523972785684E-2</v>
      </c>
      <c r="M170" s="10"/>
      <c r="N170" s="59">
        <v>1.0100791157141575E-3</v>
      </c>
      <c r="O170" s="58">
        <f>COVAR(N170:N199,'RW Futures and Index Data (Q4)'!F168:F197)/VAR('RW Futures and Index Data (Q4)'!F168:F197)</f>
        <v>-0.1297096478748854</v>
      </c>
      <c r="P170" s="10"/>
    </row>
    <row r="171" spans="1:16" x14ac:dyDescent="0.25">
      <c r="A171" s="23">
        <v>41956</v>
      </c>
      <c r="B171" s="52">
        <v>0.17720011279660453</v>
      </c>
      <c r="C171" s="53">
        <f>COVAR(B171:B200,'RW Futures and Index Data (Q4)'!C169:C198)/VAR('RW Futures and Index Data (Q4)'!C169:C198)</f>
        <v>2.4470787074181719</v>
      </c>
      <c r="D171" s="10"/>
      <c r="E171" s="59">
        <v>-8.559963949956173E-3</v>
      </c>
      <c r="F171" s="56">
        <f>COVAR(E171:E200,'RW Futures and Index Data (Q4)'!C169:C198)/VAR('RW Futures and Index Data (Q4)'!C169:C198)</f>
        <v>0.82315091931610285</v>
      </c>
      <c r="G171" s="10"/>
      <c r="H171" s="59">
        <v>0.19687937808127232</v>
      </c>
      <c r="I171" s="56">
        <f>COVAR(H171:H200,'RW Futures and Index Data (Q4)'!F169:F198)/VAR('RW Futures and Index Data (Q4)'!F169:F198)</f>
        <v>1.2305116379289771</v>
      </c>
      <c r="J171" s="10"/>
      <c r="K171" s="59">
        <v>-1.2302674063151553E-3</v>
      </c>
      <c r="L171" s="57">
        <f>COVAR(K171:K200,'RW Futures and Index Data (Q4)'!F169:F198)/VAR('RW Futures and Index Data (Q4)'!F169:F198)</f>
        <v>-2.0453576674979483E-2</v>
      </c>
      <c r="M171" s="10"/>
      <c r="N171" s="59">
        <v>1.7078141327813823E-2</v>
      </c>
      <c r="O171" s="58">
        <f>COVAR(N171:N200,'RW Futures and Index Data (Q4)'!F169:F198)/VAR('RW Futures and Index Data (Q4)'!F169:F198)</f>
        <v>-0.10228226636908054</v>
      </c>
      <c r="P171" s="10"/>
    </row>
    <row r="172" spans="1:16" x14ac:dyDescent="0.25">
      <c r="A172" s="23">
        <v>41955</v>
      </c>
      <c r="B172" s="52">
        <v>0.18592012517774026</v>
      </c>
      <c r="C172" s="53">
        <f>COVAR(B172:B201,'RW Futures and Index Data (Q4)'!C170:C199)/VAR('RW Futures and Index Data (Q4)'!C170:C199)</f>
        <v>2.4512141233882643</v>
      </c>
      <c r="D172" s="10"/>
      <c r="E172" s="59">
        <v>-6.0100304230098489E-3</v>
      </c>
      <c r="F172" s="56">
        <f>COVAR(E172:E201,'RW Futures and Index Data (Q4)'!C170:C199)/VAR('RW Futures and Index Data (Q4)'!C170:C199)</f>
        <v>0.82439459178418706</v>
      </c>
      <c r="G172" s="10"/>
      <c r="H172" s="59">
        <v>0.19101978067993763</v>
      </c>
      <c r="I172" s="56">
        <f>COVAR(H172:H201,'RW Futures and Index Data (Q4)'!F170:F199)/VAR('RW Futures and Index Data (Q4)'!F170:F199)</f>
        <v>1.2993998190940073</v>
      </c>
      <c r="J172" s="10"/>
      <c r="K172" s="59">
        <v>-1.9912228488004891E-3</v>
      </c>
      <c r="L172" s="57">
        <f>COVAR(K172:K201,'RW Futures and Index Data (Q4)'!F170:F199)/VAR('RW Futures and Index Data (Q4)'!F170:F199)</f>
        <v>-9.4669821653554139E-3</v>
      </c>
      <c r="M172" s="10"/>
      <c r="N172" s="59">
        <v>1.2743287853055563E-2</v>
      </c>
      <c r="O172" s="58">
        <f>COVAR(N172:N201,'RW Futures and Index Data (Q4)'!F170:F199)/VAR('RW Futures and Index Data (Q4)'!F170:F199)</f>
        <v>-8.4775645365224403E-2</v>
      </c>
      <c r="P172" s="10"/>
    </row>
    <row r="173" spans="1:16" x14ac:dyDescent="0.25">
      <c r="A173" s="23">
        <v>41954</v>
      </c>
      <c r="B173" s="52">
        <v>0.20367723782478597</v>
      </c>
      <c r="C173" s="53">
        <f>COVAR(B173:B202,'RW Futures and Index Data (Q4)'!C171:C200)/VAR('RW Futures and Index Data (Q4)'!C171:C200)</f>
        <v>2.4864122777773652</v>
      </c>
      <c r="D173" s="10"/>
      <c r="E173" s="59">
        <v>7.8165355861872232E-3</v>
      </c>
      <c r="F173" s="56">
        <f>COVAR(E173:E202,'RW Futures and Index Data (Q4)'!C171:C200)/VAR('RW Futures and Index Data (Q4)'!C171:C200)</f>
        <v>0.86428158302769642</v>
      </c>
      <c r="G173" s="10"/>
      <c r="H173" s="59">
        <v>0.25491303077803207</v>
      </c>
      <c r="I173" s="56">
        <f>COVAR(H173:H202,'RW Futures and Index Data (Q4)'!F171:F200)/VAR('RW Futures and Index Data (Q4)'!F171:F200)</f>
        <v>1.4367637465842118</v>
      </c>
      <c r="J173" s="10"/>
      <c r="K173" s="59">
        <v>1.9693955287338749E-3</v>
      </c>
      <c r="L173" s="57">
        <f>COVAR(K173:K202,'RW Futures and Index Data (Q4)'!F171:F200)/VAR('RW Futures and Index Data (Q4)'!F171:F200)</f>
        <v>7.3376884877973661E-3</v>
      </c>
      <c r="M173" s="10"/>
      <c r="N173" s="59">
        <v>1.4668901056844819E-2</v>
      </c>
      <c r="O173" s="58">
        <f>COVAR(N173:N202,'RW Futures and Index Data (Q4)'!F171:F200)/VAR('RW Futures and Index Data (Q4)'!F171:F200)</f>
        <v>-5.8739845797688373E-2</v>
      </c>
      <c r="P173" s="10"/>
    </row>
    <row r="174" spans="1:16" x14ac:dyDescent="0.25">
      <c r="A174" s="23">
        <v>41953</v>
      </c>
      <c r="B174" s="52">
        <v>0.1891338536039906</v>
      </c>
      <c r="C174" s="53">
        <f>COVAR(B174:B203,'RW Futures and Index Data (Q4)'!C172:C201)/VAR('RW Futures and Index Data (Q4)'!C172:C201)</f>
        <v>2.4327915920213572</v>
      </c>
      <c r="D174" s="10"/>
      <c r="E174" s="59">
        <v>1.1241683841103578E-2</v>
      </c>
      <c r="F174" s="56">
        <f>COVAR(E174:E203,'RW Futures and Index Data (Q4)'!C172:C201)/VAR('RW Futures and Index Data (Q4)'!C172:C201)</f>
        <v>0.90920103875562031</v>
      </c>
      <c r="G174" s="10"/>
      <c r="H174" s="59">
        <v>0.27141696282427219</v>
      </c>
      <c r="I174" s="56">
        <f>COVAR(H174:H203,'RW Futures and Index Data (Q4)'!F172:F201)/VAR('RW Futures and Index Data (Q4)'!F172:F201)</f>
        <v>1.5338225509157619</v>
      </c>
      <c r="J174" s="10"/>
      <c r="K174" s="59">
        <v>1.9694682492332749E-3</v>
      </c>
      <c r="L174" s="57">
        <f>COVAR(K174:K203,'RW Futures and Index Data (Q4)'!F172:F201)/VAR('RW Futures and Index Data (Q4)'!F172:F201)</f>
        <v>2.1875546480002686E-2</v>
      </c>
      <c r="M174" s="10"/>
      <c r="N174" s="59">
        <v>6.6771500960378649E-3</v>
      </c>
      <c r="O174" s="58">
        <f>COVAR(N174:N203,'RW Futures and Index Data (Q4)'!F172:F201)/VAR('RW Futures and Index Data (Q4)'!F172:F201)</f>
        <v>-3.567934748271457E-2</v>
      </c>
      <c r="P174" s="10"/>
    </row>
    <row r="175" spans="1:16" x14ac:dyDescent="0.25">
      <c r="A175" s="23">
        <v>41950</v>
      </c>
      <c r="B175" s="52">
        <v>0.17265788879286914</v>
      </c>
      <c r="C175" s="53">
        <f>COVAR(B175:B204,'RW Futures and Index Data (Q4)'!C173:C202)/VAR('RW Futures and Index Data (Q4)'!C173:C202)</f>
        <v>2.2800345807096387</v>
      </c>
      <c r="D175" s="10"/>
      <c r="E175" s="59">
        <v>-7.9284163558070997E-3</v>
      </c>
      <c r="F175" s="56">
        <f>COVAR(E175:E204,'RW Futures and Index Data (Q4)'!C173:C202)/VAR('RW Futures and Index Data (Q4)'!C173:C202)</f>
        <v>0.93929426478568989</v>
      </c>
      <c r="G175" s="10"/>
      <c r="H175" s="59">
        <v>0.24479636323990128</v>
      </c>
      <c r="I175" s="56">
        <f>COVAR(H175:H204,'RW Futures and Index Data (Q4)'!F173:F202)/VAR('RW Futures and Index Data (Q4)'!F173:F202)</f>
        <v>1.5498138619682209</v>
      </c>
      <c r="J175" s="10"/>
      <c r="K175" s="59">
        <v>8.1317158702394199E-3</v>
      </c>
      <c r="L175" s="57">
        <f>COVAR(K175:K204,'RW Futures and Index Data (Q4)'!F173:F202)/VAR('RW Futures and Index Data (Q4)'!F173:F202)</f>
        <v>3.653446335647946E-2</v>
      </c>
      <c r="M175" s="10"/>
      <c r="N175" s="59">
        <v>2.5506293290963544E-2</v>
      </c>
      <c r="O175" s="58">
        <f>COVAR(N175:N204,'RW Futures and Index Data (Q4)'!F173:F202)/VAR('RW Futures and Index Data (Q4)'!F173:F202)</f>
        <v>1.4657663571174782E-3</v>
      </c>
      <c r="P175" s="10"/>
    </row>
    <row r="176" spans="1:16" x14ac:dyDescent="0.25">
      <c r="A176" s="23">
        <v>41949</v>
      </c>
      <c r="B176" s="52">
        <v>0.19674773489881736</v>
      </c>
      <c r="C176" s="53">
        <f>COVAR(B176:B205,'RW Futures and Index Data (Q4)'!C174:C203)/VAR('RW Futures and Index Data (Q4)'!C174:C203)</f>
        <v>2.0198499968909074</v>
      </c>
      <c r="D176" s="10"/>
      <c r="E176" s="59">
        <v>-1.1782530991040208E-3</v>
      </c>
      <c r="F176" s="56">
        <f>COVAR(E176:E205,'RW Futures and Index Data (Q4)'!C174:C203)/VAR('RW Futures and Index Data (Q4)'!C174:C203)</f>
        <v>1.0165751201971136</v>
      </c>
      <c r="G176" s="10"/>
      <c r="H176" s="59">
        <v>0.23959970228019545</v>
      </c>
      <c r="I176" s="56">
        <f>COVAR(H176:H205,'RW Futures and Index Data (Q4)'!F174:F203)/VAR('RW Futures and Index Data (Q4)'!F174:F203)</f>
        <v>1.5080612531612714</v>
      </c>
      <c r="J176" s="10"/>
      <c r="K176" s="59">
        <v>1.4694841926599311E-2</v>
      </c>
      <c r="L176" s="57">
        <f>COVAR(K176:K205,'RW Futures and Index Data (Q4)'!F174:F203)/VAR('RW Futures and Index Data (Q4)'!F174:F203)</f>
        <v>3.6917408014358895E-2</v>
      </c>
      <c r="M176" s="10"/>
      <c r="N176" s="59">
        <v>2.91716404020117E-2</v>
      </c>
      <c r="O176" s="58">
        <f>COVAR(N176:N205,'RW Futures and Index Data (Q4)'!F174:F203)/VAR('RW Futures and Index Data (Q4)'!F174:F203)</f>
        <v>6.8989645265836895E-3</v>
      </c>
      <c r="P176" s="10"/>
    </row>
    <row r="177" spans="1:16" x14ac:dyDescent="0.25">
      <c r="A177" s="23">
        <v>41948</v>
      </c>
      <c r="B177" s="52">
        <v>0.18000373318485563</v>
      </c>
      <c r="C177" s="53">
        <f>COVAR(B177:B206,'RW Futures and Index Data (Q4)'!C175:C204)/VAR('RW Futures and Index Data (Q4)'!C175:C204)</f>
        <v>1.7591125551751583</v>
      </c>
      <c r="D177" s="10"/>
      <c r="E177" s="59">
        <v>-2.1889439672575506E-3</v>
      </c>
      <c r="F177" s="56">
        <f>COVAR(E177:E206,'RW Futures and Index Data (Q4)'!C175:C204)/VAR('RW Futures and Index Data (Q4)'!C175:C204)</f>
        <v>1.0781332946462736</v>
      </c>
      <c r="G177" s="10"/>
      <c r="H177" s="59">
        <v>0.25682133079605896</v>
      </c>
      <c r="I177" s="56">
        <f>COVAR(H177:H206,'RW Futures and Index Data (Q4)'!F175:F204)/VAR('RW Futures and Index Data (Q4)'!F175:F204)</f>
        <v>1.4705168135957376</v>
      </c>
      <c r="J177" s="10"/>
      <c r="K177" s="59">
        <v>7.8787657665637667E-3</v>
      </c>
      <c r="L177" s="57">
        <f>COVAR(K177:K206,'RW Futures and Index Data (Q4)'!F175:F204)/VAR('RW Futures and Index Data (Q4)'!F175:F204)</f>
        <v>2.8561482889870676E-2</v>
      </c>
      <c r="M177" s="10"/>
      <c r="N177" s="59">
        <v>2.5640745420301814E-2</v>
      </c>
      <c r="O177" s="58">
        <f>COVAR(N177:N206,'RW Futures and Index Data (Q4)'!F175:F204)/VAR('RW Futures and Index Data (Q4)'!F175:F204)</f>
        <v>7.1641800815953225E-3</v>
      </c>
      <c r="P177" s="10"/>
    </row>
    <row r="178" spans="1:16" x14ac:dyDescent="0.25">
      <c r="A178" s="23">
        <v>41947</v>
      </c>
      <c r="B178" s="52">
        <v>0.18423422105099618</v>
      </c>
      <c r="C178" s="53">
        <f>COVAR(B178:B207,'RW Futures and Index Data (Q4)'!C176:C205)/VAR('RW Futures and Index Data (Q4)'!C176:C205)</f>
        <v>1.3381800009849842</v>
      </c>
      <c r="D178" s="10"/>
      <c r="E178" s="59">
        <v>-1.1736915992541785E-3</v>
      </c>
      <c r="F178" s="56">
        <f>COVAR(E178:E207,'RW Futures and Index Data (Q4)'!C176:C205)/VAR('RW Futures and Index Data (Q4)'!C176:C205)</f>
        <v>1.1422660969924381</v>
      </c>
      <c r="G178" s="10"/>
      <c r="H178" s="59">
        <v>0.22347119181060249</v>
      </c>
      <c r="I178" s="56">
        <f>COVAR(H178:H207,'RW Futures and Index Data (Q4)'!F176:F205)/VAR('RW Futures and Index Data (Q4)'!F176:F205)</f>
        <v>1.3248572086771928</v>
      </c>
      <c r="J178" s="10"/>
      <c r="K178" s="59">
        <v>8.7235535198448844E-3</v>
      </c>
      <c r="L178" s="57">
        <f>COVAR(K178:K207,'RW Futures and Index Data (Q4)'!F176:F205)/VAR('RW Futures and Index Data (Q4)'!F176:F205)</f>
        <v>2.4547052309430481E-2</v>
      </c>
      <c r="M178" s="10"/>
      <c r="N178" s="59">
        <v>3.0800840199858293E-2</v>
      </c>
      <c r="O178" s="58">
        <f>COVAR(N178:N207,'RW Futures and Index Data (Q4)'!F176:F205)/VAR('RW Futures and Index Data (Q4)'!F176:F205)</f>
        <v>2.499869937406887E-3</v>
      </c>
      <c r="P178" s="10"/>
    </row>
    <row r="179" spans="1:16" x14ac:dyDescent="0.25">
      <c r="A179" s="23">
        <v>41946</v>
      </c>
      <c r="B179" s="52">
        <v>0.13320271667757022</v>
      </c>
      <c r="C179" s="53">
        <f>COVAR(B179:B208,'RW Futures and Index Data (Q4)'!C177:C206)/VAR('RW Futures and Index Data (Q4)'!C177:C206)</f>
        <v>1.0603408649613195</v>
      </c>
      <c r="D179" s="10"/>
      <c r="E179" s="59">
        <v>-1.6401623874021665E-2</v>
      </c>
      <c r="F179" s="56">
        <f>COVAR(E179:E208,'RW Futures and Index Data (Q4)'!C177:C206)/VAR('RW Futures and Index Data (Q4)'!C177:C206)</f>
        <v>1.2041121908652295</v>
      </c>
      <c r="G179" s="10"/>
      <c r="H179" s="59">
        <v>0.21161738401083463</v>
      </c>
      <c r="I179" s="56">
        <f>COVAR(H179:H208,'RW Futures and Index Data (Q4)'!F177:F206)/VAR('RW Futures and Index Data (Q4)'!F177:F206)</f>
        <v>1.164447539195381</v>
      </c>
      <c r="J179" s="10"/>
      <c r="K179" s="59">
        <v>1.3590090045357828E-2</v>
      </c>
      <c r="L179" s="57">
        <f>COVAR(K179:K208,'RW Futures and Index Data (Q4)'!F177:F206)/VAR('RW Futures and Index Data (Q4)'!F177:F206)</f>
        <v>1.4155266712324479E-2</v>
      </c>
      <c r="M179" s="10"/>
      <c r="N179" s="59">
        <v>4.4499358403246703E-2</v>
      </c>
      <c r="O179" s="58">
        <f>COVAR(N179:N208,'RW Futures and Index Data (Q4)'!F177:F206)/VAR('RW Futures and Index Data (Q4)'!F177:F206)</f>
        <v>-1.9999947878350938E-2</v>
      </c>
      <c r="P179" s="10"/>
    </row>
    <row r="180" spans="1:16" x14ac:dyDescent="0.25">
      <c r="A180" s="23">
        <v>41943</v>
      </c>
      <c r="B180" s="52">
        <v>0.13687274320252807</v>
      </c>
      <c r="C180" s="53">
        <f>COVAR(B180:B209,'RW Futures and Index Data (Q4)'!C178:C207)/VAR('RW Futures and Index Data (Q4)'!C178:C207)</f>
        <v>0.82786622710298352</v>
      </c>
      <c r="D180" s="10"/>
      <c r="E180" s="59">
        <v>-2.256138833029675E-2</v>
      </c>
      <c r="F180" s="56">
        <f>COVAR(E180:E209,'RW Futures and Index Data (Q4)'!C178:C207)/VAR('RW Futures and Index Data (Q4)'!C178:C207)</f>
        <v>1.3270424702010832</v>
      </c>
      <c r="G180" s="10"/>
      <c r="H180" s="59">
        <v>0.23552737857235906</v>
      </c>
      <c r="I180" s="56">
        <f>COVAR(H180:H209,'RW Futures and Index Data (Q4)'!F178:F207)/VAR('RW Futures and Index Data (Q4)'!F178:F207)</f>
        <v>0.95723391956739068</v>
      </c>
      <c r="J180" s="10"/>
      <c r="K180" s="59">
        <v>9.7455293104637963E-3</v>
      </c>
      <c r="L180" s="57">
        <f>COVAR(K180:K209,'RW Futures and Index Data (Q4)'!F178:F207)/VAR('RW Futures and Index Data (Q4)'!F178:F207)</f>
        <v>-9.7747518312093409E-3</v>
      </c>
      <c r="M180" s="10"/>
      <c r="N180" s="59">
        <v>3.5488470249263937E-2</v>
      </c>
      <c r="O180" s="58">
        <f>COVAR(N180:N209,'RW Futures and Index Data (Q4)'!F178:F207)/VAR('RW Futures and Index Data (Q4)'!F178:F207)</f>
        <v>-7.8781767650354745E-2</v>
      </c>
      <c r="P180" s="10"/>
    </row>
    <row r="181" spans="1:16" x14ac:dyDescent="0.25">
      <c r="A181" s="23">
        <v>41942</v>
      </c>
      <c r="B181" s="52">
        <v>0.12881049787922305</v>
      </c>
      <c r="C181" s="53">
        <f>COVAR(B181:B210,'RW Futures and Index Data (Q4)'!C179:C208)/VAR('RW Futures and Index Data (Q4)'!C179:C208)</f>
        <v>0.63034488332156835</v>
      </c>
      <c r="D181" s="10"/>
      <c r="E181" s="59">
        <v>-4.3578792397086064E-2</v>
      </c>
      <c r="F181" s="56">
        <f>COVAR(E181:E210,'RW Futures and Index Data (Q4)'!C179:C208)/VAR('RW Futures and Index Data (Q4)'!C179:C208)</f>
        <v>1.423072180627301</v>
      </c>
      <c r="G181" s="10"/>
      <c r="H181" s="59">
        <v>0.25513065504386345</v>
      </c>
      <c r="I181" s="56">
        <f>COVAR(H181:H210,'RW Futures and Index Data (Q4)'!F179:F208)/VAR('RW Futures and Index Data (Q4)'!F179:F208)</f>
        <v>0.44195200214703995</v>
      </c>
      <c r="J181" s="10"/>
      <c r="K181" s="59">
        <v>1.3371146672591649E-2</v>
      </c>
      <c r="L181" s="57">
        <f>COVAR(K181:K210,'RW Futures and Index Data (Q4)'!F179:F208)/VAR('RW Futures and Index Data (Q4)'!F179:F208)</f>
        <v>-4.1925060274190983E-2</v>
      </c>
      <c r="M181" s="10"/>
      <c r="N181" s="59">
        <v>4.1895965892803533E-2</v>
      </c>
      <c r="O181" s="58">
        <f>COVAR(N181:N210,'RW Futures and Index Data (Q4)'!F179:F208)/VAR('RW Futures and Index Data (Q4)'!F179:F208)</f>
        <v>-0.16594643575949877</v>
      </c>
      <c r="P181" s="10"/>
    </row>
    <row r="182" spans="1:16" x14ac:dyDescent="0.25">
      <c r="A182" s="23">
        <v>41941</v>
      </c>
      <c r="B182" s="52">
        <v>9.4335229979931601E-2</v>
      </c>
      <c r="C182" s="53">
        <f>COVAR(B182:B211,'RW Futures and Index Data (Q4)'!C180:C209)/VAR('RW Futures and Index Data (Q4)'!C180:C209)</f>
        <v>0.57862381677952446</v>
      </c>
      <c r="D182" s="10"/>
      <c r="E182" s="59">
        <v>-5.2570685620226709E-2</v>
      </c>
      <c r="F182" s="56">
        <f>COVAR(E182:E211,'RW Futures and Index Data (Q4)'!C180:C209)/VAR('RW Futures and Index Data (Q4)'!C180:C209)</f>
        <v>1.4280775280013063</v>
      </c>
      <c r="G182" s="10"/>
      <c r="H182" s="59">
        <v>0.22798043211700247</v>
      </c>
      <c r="I182" s="56">
        <f>COVAR(H182:H211,'RW Futures and Index Data (Q4)'!F180:F209)/VAR('RW Futures and Index Data (Q4)'!F180:F209)</f>
        <v>-6.3219698661868856E-2</v>
      </c>
      <c r="J182" s="10"/>
      <c r="K182" s="59">
        <v>1.4485928371791967E-2</v>
      </c>
      <c r="L182" s="57">
        <f>COVAR(K182:K211,'RW Futures and Index Data (Q4)'!F180:F209)/VAR('RW Futures and Index Data (Q4)'!F180:F209)</f>
        <v>-7.4966091438230978E-2</v>
      </c>
      <c r="M182" s="10"/>
      <c r="N182" s="59">
        <v>4.5880564302511306E-2</v>
      </c>
      <c r="O182" s="58">
        <f>COVAR(N182:N211,'RW Futures and Index Data (Q4)'!F180:F209)/VAR('RW Futures and Index Data (Q4)'!F180:F209)</f>
        <v>-0.24465190968359218</v>
      </c>
      <c r="P182" s="10"/>
    </row>
    <row r="183" spans="1:16" x14ac:dyDescent="0.25">
      <c r="A183" s="23">
        <v>41940</v>
      </c>
      <c r="B183" s="52">
        <v>-8.2239823438631232E-3</v>
      </c>
      <c r="C183" s="53">
        <f>COVAR(B183:B212,'RW Futures and Index Data (Q4)'!C181:C210)/VAR('RW Futures and Index Data (Q4)'!C181:C210)</f>
        <v>0.60442845162737613</v>
      </c>
      <c r="D183" s="10"/>
      <c r="E183" s="59">
        <v>-6.8147909451117261E-2</v>
      </c>
      <c r="F183" s="56">
        <f>COVAR(E183:E212,'RW Futures and Index Data (Q4)'!C181:C210)/VAR('RW Futures and Index Data (Q4)'!C181:C210)</f>
        <v>1.4729761746872732</v>
      </c>
      <c r="G183" s="10"/>
      <c r="H183" s="59">
        <v>0.18277188792583465</v>
      </c>
      <c r="I183" s="56">
        <f>COVAR(H183:H212,'RW Futures and Index Data (Q4)'!F181:F210)/VAR('RW Futures and Index Data (Q4)'!F181:F210)</f>
        <v>-0.28729439914363547</v>
      </c>
      <c r="J183" s="10"/>
      <c r="K183" s="59">
        <v>1.7773885411462631E-2</v>
      </c>
      <c r="L183" s="57">
        <f>COVAR(K183:K212,'RW Futures and Index Data (Q4)'!F181:F210)/VAR('RW Futures and Index Data (Q4)'!F181:F210)</f>
        <v>-0.10196271825008064</v>
      </c>
      <c r="M183" s="10"/>
      <c r="N183" s="59">
        <v>5.8303810057245276E-2</v>
      </c>
      <c r="O183" s="58">
        <f>COVAR(N183:N212,'RW Futures and Index Data (Q4)'!F181:F210)/VAR('RW Futures and Index Data (Q4)'!F181:F210)</f>
        <v>-0.318949090827646</v>
      </c>
      <c r="P183" s="10"/>
    </row>
    <row r="184" spans="1:16" x14ac:dyDescent="0.25">
      <c r="A184" s="23">
        <v>41939</v>
      </c>
      <c r="B184" s="52">
        <v>5.4749086325394103E-3</v>
      </c>
      <c r="C184" s="53">
        <f>COVAR(B184:B213,'RW Futures and Index Data (Q4)'!C182:C211)/VAR('RW Futures and Index Data (Q4)'!C182:C211)</f>
        <v>0.61313704143303427</v>
      </c>
      <c r="D184" s="10"/>
      <c r="E184" s="59">
        <v>-6.7301315775557313E-2</v>
      </c>
      <c r="F184" s="56">
        <f>COVAR(E184:E213,'RW Futures and Index Data (Q4)'!C182:C211)/VAR('RW Futures and Index Data (Q4)'!C182:C211)</f>
        <v>1.4967525440113032</v>
      </c>
      <c r="G184" s="10"/>
      <c r="H184" s="59">
        <v>0.22572292475336142</v>
      </c>
      <c r="I184" s="56">
        <f>COVAR(H184:H213,'RW Futures and Index Data (Q4)'!F182:F211)/VAR('RW Futures and Index Data (Q4)'!F182:F211)</f>
        <v>-0.48819439853810809</v>
      </c>
      <c r="J184" s="10"/>
      <c r="K184" s="59">
        <v>2.1476214501912505E-2</v>
      </c>
      <c r="L184" s="57">
        <f>COVAR(K184:K213,'RW Futures and Index Data (Q4)'!F182:F211)/VAR('RW Futures and Index Data (Q4)'!F182:F211)</f>
        <v>-0.12802824942751637</v>
      </c>
      <c r="M184" s="10"/>
      <c r="N184" s="59">
        <v>5.9281832888691488E-2</v>
      </c>
      <c r="O184" s="58">
        <f>COVAR(N184:N213,'RW Futures and Index Data (Q4)'!F182:F211)/VAR('RW Futures and Index Data (Q4)'!F182:F211)</f>
        <v>-0.38718911640802922</v>
      </c>
      <c r="P184" s="10"/>
    </row>
    <row r="185" spans="1:16" x14ac:dyDescent="0.25">
      <c r="A185" s="23">
        <v>41936</v>
      </c>
      <c r="B185" s="52">
        <v>-1.7901520450802733E-2</v>
      </c>
      <c r="C185" s="53">
        <f>COVAR(B185:B214,'RW Futures and Index Data (Q4)'!C183:C212)/VAR('RW Futures and Index Data (Q4)'!C183:C212)</f>
        <v>0.64085816342467794</v>
      </c>
      <c r="D185" s="10"/>
      <c r="E185" s="59">
        <v>-5.9009844868834316E-2</v>
      </c>
      <c r="F185" s="56">
        <f>COVAR(E185:E214,'RW Futures and Index Data (Q4)'!C183:C212)/VAR('RW Futures and Index Data (Q4)'!C183:C212)</f>
        <v>1.5199592020920005</v>
      </c>
      <c r="G185" s="10"/>
      <c r="H185" s="59">
        <v>0.18024308664186828</v>
      </c>
      <c r="I185" s="56">
        <f>COVAR(H185:H214,'RW Futures and Index Data (Q4)'!F183:F212)/VAR('RW Futures and Index Data (Q4)'!F183:F212)</f>
        <v>-0.57588105917573684</v>
      </c>
      <c r="J185" s="10"/>
      <c r="K185" s="59">
        <v>2.2107509653191748E-2</v>
      </c>
      <c r="L185" s="57">
        <f>COVAR(K185:K214,'RW Futures and Index Data (Q4)'!F183:F212)/VAR('RW Futures and Index Data (Q4)'!F183:F212)</f>
        <v>-0.13807558251348015</v>
      </c>
      <c r="M185" s="10"/>
      <c r="N185" s="59">
        <v>6.3213960475257069E-2</v>
      </c>
      <c r="O185" s="58">
        <f>COVAR(N185:N214,'RW Futures and Index Data (Q4)'!F183:F212)/VAR('RW Futures and Index Data (Q4)'!F183:F212)</f>
        <v>-0.41032664233759752</v>
      </c>
      <c r="P185" s="10"/>
    </row>
    <row r="186" spans="1:16" x14ac:dyDescent="0.25">
      <c r="A186" s="23">
        <v>41935</v>
      </c>
      <c r="B186" s="52">
        <v>-5.4044277648095385E-3</v>
      </c>
      <c r="C186" s="53">
        <f>COVAR(B186:B215,'RW Futures and Index Data (Q4)'!C184:C213)/VAR('RW Futures and Index Data (Q4)'!C184:C213)</f>
        <v>0.64036209075690453</v>
      </c>
      <c r="D186" s="10"/>
      <c r="E186" s="59">
        <v>-3.2090050798755154E-2</v>
      </c>
      <c r="F186" s="56">
        <f>COVAR(E186:E215,'RW Futures and Index Data (Q4)'!C184:C213)/VAR('RW Futures and Index Data (Q4)'!C184:C213)</f>
        <v>1.5115542503888428</v>
      </c>
      <c r="G186" s="10"/>
      <c r="H186" s="59">
        <v>0.2153038837882566</v>
      </c>
      <c r="I186" s="56">
        <f>COVAR(H186:H215,'RW Futures and Index Data (Q4)'!F184:F213)/VAR('RW Futures and Index Data (Q4)'!F184:F213)</f>
        <v>-0.65020826425565148</v>
      </c>
      <c r="J186" s="10"/>
      <c r="K186" s="59">
        <v>2.0655239419705929E-2</v>
      </c>
      <c r="L186" s="57">
        <f>COVAR(K186:K215,'RW Futures and Index Data (Q4)'!F184:F213)/VAR('RW Futures and Index Data (Q4)'!F184:F213)</f>
        <v>-0.14133276062615513</v>
      </c>
      <c r="M186" s="10"/>
      <c r="N186" s="59">
        <v>5.6964414868117874E-2</v>
      </c>
      <c r="O186" s="58">
        <f>COVAR(N186:N215,'RW Futures and Index Data (Q4)'!F184:F213)/VAR('RW Futures and Index Data (Q4)'!F184:F213)</f>
        <v>-0.40906857025875892</v>
      </c>
      <c r="P186" s="10"/>
    </row>
    <row r="187" spans="1:16" x14ac:dyDescent="0.25">
      <c r="A187" s="23">
        <v>41934</v>
      </c>
      <c r="B187" s="52">
        <v>1.1213232158058251E-3</v>
      </c>
      <c r="C187" s="53">
        <f>COVAR(B187:B216,'RW Futures and Index Data (Q4)'!C185:C214)/VAR('RW Futures and Index Data (Q4)'!C185:C214)</f>
        <v>0.638938044130684</v>
      </c>
      <c r="D187" s="10"/>
      <c r="E187" s="59">
        <v>-4.9034393633791584E-2</v>
      </c>
      <c r="F187" s="56">
        <f>COVAR(E187:E216,'RW Futures and Index Data (Q4)'!C185:C214)/VAR('RW Futures and Index Data (Q4)'!C185:C214)</f>
        <v>1.4982367740247406</v>
      </c>
      <c r="G187" s="10"/>
      <c r="H187" s="59">
        <v>0.16154188588364793</v>
      </c>
      <c r="I187" s="56">
        <f>COVAR(H187:H216,'RW Futures and Index Data (Q4)'!F185:F214)/VAR('RW Futures and Index Data (Q4)'!F185:F214)</f>
        <v>-0.60756178722984333</v>
      </c>
      <c r="J187" s="10"/>
      <c r="K187" s="59">
        <v>2.0489310608658551E-2</v>
      </c>
      <c r="L187" s="57">
        <f>COVAR(K187:K216,'RW Futures and Index Data (Q4)'!F185:F214)/VAR('RW Futures and Index Data (Q4)'!F185:F214)</f>
        <v>-0.13577644865903468</v>
      </c>
      <c r="M187" s="10"/>
      <c r="N187" s="59">
        <v>5.7488222126671262E-2</v>
      </c>
      <c r="O187" s="58">
        <f>COVAR(N187:N216,'RW Futures and Index Data (Q4)'!F185:F214)/VAR('RW Futures and Index Data (Q4)'!F185:F214)</f>
        <v>-0.39477396379396418</v>
      </c>
      <c r="P187" s="10"/>
    </row>
    <row r="188" spans="1:16" x14ac:dyDescent="0.25">
      <c r="A188" s="23">
        <v>41933</v>
      </c>
      <c r="B188" s="52">
        <v>-1.8748551416075454E-2</v>
      </c>
      <c r="C188" s="53">
        <f>COVAR(B188:B217,'RW Futures and Index Data (Q4)'!C186:C215)/VAR('RW Futures and Index Data (Q4)'!C186:C215)</f>
        <v>0.66848373913511616</v>
      </c>
      <c r="D188" s="10"/>
      <c r="E188" s="59">
        <v>-7.6372712384857322E-2</v>
      </c>
      <c r="F188" s="56">
        <f>COVAR(E188:E217,'RW Futures and Index Data (Q4)'!C186:C215)/VAR('RW Futures and Index Data (Q4)'!C186:C215)</f>
        <v>1.5103483685427275</v>
      </c>
      <c r="G188" s="10"/>
      <c r="H188" s="59">
        <v>7.0976303320020584E-3</v>
      </c>
      <c r="I188" s="56">
        <f>COVAR(H188:H217,'RW Futures and Index Data (Q4)'!F186:F215)/VAR('RW Futures and Index Data (Q4)'!F186:F215)</f>
        <v>-0.52195533365621993</v>
      </c>
      <c r="J188" s="10"/>
      <c r="K188" s="59">
        <v>1.7519576610328436E-2</v>
      </c>
      <c r="L188" s="57">
        <f>COVAR(K188:K217,'RW Futures and Index Data (Q4)'!F186:F215)/VAR('RW Futures and Index Data (Q4)'!F186:F215)</f>
        <v>-0.12068603605133059</v>
      </c>
      <c r="M188" s="10"/>
      <c r="N188" s="59">
        <v>5.577478743584563E-2</v>
      </c>
      <c r="O188" s="58">
        <f>COVAR(N188:N217,'RW Futures and Index Data (Q4)'!F186:F215)/VAR('RW Futures and Index Data (Q4)'!F186:F215)</f>
        <v>-0.3683344100224003</v>
      </c>
      <c r="P188" s="10"/>
    </row>
    <row r="189" spans="1:16" x14ac:dyDescent="0.25">
      <c r="A189" s="23">
        <v>41932</v>
      </c>
      <c r="B189" s="52">
        <v>-1.6460761251055445E-2</v>
      </c>
      <c r="C189" s="53">
        <f>COVAR(B189:B218,'RW Futures and Index Data (Q4)'!C187:C216)/VAR('RW Futures and Index Data (Q4)'!C187:C216)</f>
        <v>0.67784209597750389</v>
      </c>
      <c r="D189" s="10"/>
      <c r="E189" s="59">
        <v>-8.6041062550428871E-2</v>
      </c>
      <c r="F189" s="56">
        <f>COVAR(E189:E218,'RW Futures and Index Data (Q4)'!C187:C216)/VAR('RW Futures and Index Data (Q4)'!C187:C216)</f>
        <v>1.4931873047235096</v>
      </c>
      <c r="G189" s="10"/>
      <c r="H189" s="59">
        <v>3.4300221336720504E-2</v>
      </c>
      <c r="I189" s="56">
        <f>COVAR(H189:H218,'RW Futures and Index Data (Q4)'!F187:F216)/VAR('RW Futures and Index Data (Q4)'!F187:F216)</f>
        <v>-0.53469022469000171</v>
      </c>
      <c r="J189" s="10"/>
      <c r="K189" s="59">
        <v>1.8440922344128419E-2</v>
      </c>
      <c r="L189" s="57">
        <f>COVAR(K189:K218,'RW Futures and Index Data (Q4)'!F187:F216)/VAR('RW Futures and Index Data (Q4)'!F187:F216)</f>
        <v>-0.1128199926076637</v>
      </c>
      <c r="M189" s="10"/>
      <c r="N189" s="59">
        <v>5.1151333054097137E-2</v>
      </c>
      <c r="O189" s="58">
        <f>COVAR(N189:N218,'RW Futures and Index Data (Q4)'!F187:F216)/VAR('RW Futures and Index Data (Q4)'!F187:F216)</f>
        <v>-0.35109797034742701</v>
      </c>
      <c r="P189" s="10"/>
    </row>
    <row r="190" spans="1:16" x14ac:dyDescent="0.25">
      <c r="A190" s="23">
        <v>41929</v>
      </c>
      <c r="B190" s="52">
        <v>-3.0007449564466993E-2</v>
      </c>
      <c r="C190" s="53">
        <f>COVAR(B190:B219,'RW Futures and Index Data (Q4)'!C188:C217)/VAR('RW Futures and Index Data (Q4)'!C188:C217)</f>
        <v>0.69817454258686107</v>
      </c>
      <c r="D190" s="10"/>
      <c r="E190" s="59">
        <v>-0.10098641001635544</v>
      </c>
      <c r="F190" s="56">
        <f>COVAR(E190:E219,'RW Futures and Index Data (Q4)'!C188:C217)/VAR('RW Futures and Index Data (Q4)'!C188:C217)</f>
        <v>1.4601903193141654</v>
      </c>
      <c r="G190" s="10"/>
      <c r="H190" s="59">
        <v>1.9640125297785138E-2</v>
      </c>
      <c r="I190" s="56">
        <f>COVAR(H190:H219,'RW Futures and Index Data (Q4)'!F188:F217)/VAR('RW Futures and Index Data (Q4)'!F188:F217)</f>
        <v>-0.52787001597017291</v>
      </c>
      <c r="J190" s="10"/>
      <c r="K190" s="59">
        <v>1.7400170782913671E-2</v>
      </c>
      <c r="L190" s="57">
        <f>COVAR(K190:K219,'RW Futures and Index Data (Q4)'!F188:F217)/VAR('RW Futures and Index Data (Q4)'!F188:F217)</f>
        <v>-0.10235496625419908</v>
      </c>
      <c r="M190" s="10"/>
      <c r="N190" s="59">
        <v>5.292395091791291E-2</v>
      </c>
      <c r="O190" s="58">
        <f>COVAR(N190:N219,'RW Futures and Index Data (Q4)'!F188:F217)/VAR('RW Futures and Index Data (Q4)'!F188:F217)</f>
        <v>-0.33028418649104835</v>
      </c>
      <c r="P190" s="10"/>
    </row>
    <row r="191" spans="1:16" x14ac:dyDescent="0.25">
      <c r="A191" s="23">
        <v>41928</v>
      </c>
      <c r="B191" s="52">
        <v>-4.527972591848739E-2</v>
      </c>
      <c r="C191" s="53">
        <f>COVAR(B191:B220,'RW Futures and Index Data (Q4)'!C189:C218)/VAR('RW Futures and Index Data (Q4)'!C189:C218)</f>
        <v>0.72753565507582174</v>
      </c>
      <c r="D191" s="10"/>
      <c r="E191" s="59">
        <v>-0.10869702908159451</v>
      </c>
      <c r="F191" s="56">
        <f>COVAR(E191:E220,'RW Futures and Index Data (Q4)'!C189:C218)/VAR('RW Futures and Index Data (Q4)'!C189:C218)</f>
        <v>1.4217836208669445</v>
      </c>
      <c r="G191" s="10"/>
      <c r="H191" s="59">
        <v>2.4150354624623338E-2</v>
      </c>
      <c r="I191" s="56">
        <f>COVAR(H191:H220,'RW Futures and Index Data (Q4)'!F189:F218)/VAR('RW Futures and Index Data (Q4)'!F189:F218)</f>
        <v>-0.53655572594190637</v>
      </c>
      <c r="J191" s="10"/>
      <c r="K191" s="59">
        <v>1.2802641560659467E-2</v>
      </c>
      <c r="L191" s="57">
        <f>COVAR(K191:K220,'RW Futures and Index Data (Q4)'!F189:F218)/VAR('RW Futures and Index Data (Q4)'!F189:F218)</f>
        <v>-8.6862614567754751E-2</v>
      </c>
      <c r="M191" s="10"/>
      <c r="N191" s="59">
        <v>4.829569801503375E-2</v>
      </c>
      <c r="O191" s="58">
        <f>COVAR(N191:N220,'RW Futures and Index Data (Q4)'!F189:F218)/VAR('RW Futures and Index Data (Q4)'!F189:F218)</f>
        <v>-0.30266288461612251</v>
      </c>
      <c r="P191" s="10"/>
    </row>
    <row r="192" spans="1:16" x14ac:dyDescent="0.25">
      <c r="A192" s="23">
        <v>41927</v>
      </c>
      <c r="B192" s="52">
        <v>-5.23318516677167E-2</v>
      </c>
      <c r="C192" s="53">
        <f>COVAR(B192:B221,'RW Futures and Index Data (Q4)'!C190:C219)/VAR('RW Futures and Index Data (Q4)'!C190:C219)</f>
        <v>0.76453865234740592</v>
      </c>
      <c r="D192" s="10"/>
      <c r="E192" s="59">
        <v>-0.1203049730085296</v>
      </c>
      <c r="F192" s="56">
        <f>COVAR(E192:E221,'RW Futures and Index Data (Q4)'!C190:C219)/VAR('RW Futures and Index Data (Q4)'!C190:C219)</f>
        <v>1.3801685709371943</v>
      </c>
      <c r="G192" s="10"/>
      <c r="H192" s="59">
        <v>7.6305675743903123E-2</v>
      </c>
      <c r="I192" s="56">
        <f>COVAR(H192:H221,'RW Futures and Index Data (Q4)'!F190:F219)/VAR('RW Futures and Index Data (Q4)'!F190:F219)</f>
        <v>-0.57083946191247847</v>
      </c>
      <c r="J192" s="10"/>
      <c r="K192" s="59">
        <v>1.1521802116463142E-2</v>
      </c>
      <c r="L192" s="57">
        <f>COVAR(K192:K221,'RW Futures and Index Data (Q4)'!F190:F219)/VAR('RW Futures and Index Data (Q4)'!F190:F219)</f>
        <v>-7.6201529225555231E-2</v>
      </c>
      <c r="M192" s="10"/>
      <c r="N192" s="59">
        <v>5.463895688838849E-2</v>
      </c>
      <c r="O192" s="58">
        <f>COVAR(N192:N221,'RW Futures and Index Data (Q4)'!F190:F219)/VAR('RW Futures and Index Data (Q4)'!F190:F219)</f>
        <v>-0.2826794536794609</v>
      </c>
      <c r="P192" s="10"/>
    </row>
    <row r="193" spans="1:16" x14ac:dyDescent="0.25">
      <c r="A193" s="23">
        <v>41926</v>
      </c>
      <c r="B193" s="52">
        <v>-6.5387822694871534E-2</v>
      </c>
      <c r="C193" s="53">
        <f>COVAR(B193:B222,'RW Futures and Index Data (Q4)'!C191:C220)/VAR('RW Futures and Index Data (Q4)'!C191:C220)</f>
        <v>0.78374898351422317</v>
      </c>
      <c r="D193" s="10"/>
      <c r="E193" s="59">
        <v>-8.2403097396751668E-2</v>
      </c>
      <c r="F193" s="56">
        <f>COVAR(E193:E222,'RW Futures and Index Data (Q4)'!C191:C220)/VAR('RW Futures and Index Data (Q4)'!C191:C220)</f>
        <v>1.272394075983039</v>
      </c>
      <c r="G193" s="10"/>
      <c r="H193" s="59">
        <v>9.6447289911182121E-2</v>
      </c>
      <c r="I193" s="56">
        <f>COVAR(H193:H222,'RW Futures and Index Data (Q4)'!F191:F220)/VAR('RW Futures and Index Data (Q4)'!F191:F220)</f>
        <v>-0.56742152976407001</v>
      </c>
      <c r="J193" s="10"/>
      <c r="K193" s="59">
        <v>1.3967573870072636E-2</v>
      </c>
      <c r="L193" s="57">
        <f>COVAR(K193:K222,'RW Futures and Index Data (Q4)'!F191:F220)/VAR('RW Futures and Index Data (Q4)'!F191:F220)</f>
        <v>-6.2649494816589379E-2</v>
      </c>
      <c r="M193" s="10"/>
      <c r="N193" s="59">
        <v>5.9381761911875941E-2</v>
      </c>
      <c r="O193" s="58">
        <f>COVAR(N193:N222,'RW Futures and Index Data (Q4)'!F191:F220)/VAR('RW Futures and Index Data (Q4)'!F191:F220)</f>
        <v>-0.24565235565692561</v>
      </c>
      <c r="P193" s="10"/>
    </row>
    <row r="194" spans="1:16" x14ac:dyDescent="0.25">
      <c r="A194" s="23">
        <v>41925</v>
      </c>
      <c r="B194" s="52">
        <v>-5.6677480384338175E-2</v>
      </c>
      <c r="C194" s="53">
        <f>COVAR(B194:B223,'RW Futures and Index Data (Q4)'!C192:C221)/VAR('RW Futures and Index Data (Q4)'!C192:C221)</f>
        <v>0.76357894337386878</v>
      </c>
      <c r="D194" s="10"/>
      <c r="E194" s="59">
        <v>-6.18237748032473E-2</v>
      </c>
      <c r="F194" s="56">
        <f>COVAR(E194:E223,'RW Futures and Index Data (Q4)'!C192:C221)/VAR('RW Futures and Index Data (Q4)'!C192:C221)</f>
        <v>1.2089519516095613</v>
      </c>
      <c r="G194" s="10"/>
      <c r="H194" s="59">
        <v>6.0978313108901006E-2</v>
      </c>
      <c r="I194" s="56">
        <f>COVAR(H194:H223,'RW Futures and Index Data (Q4)'!F192:F221)/VAR('RW Futures and Index Data (Q4)'!F192:F221)</f>
        <v>-0.46740365194366279</v>
      </c>
      <c r="J194" s="10"/>
      <c r="K194" s="59">
        <v>6.0219042486227004E-3</v>
      </c>
      <c r="L194" s="57">
        <f>COVAR(K194:K223,'RW Futures and Index Data (Q4)'!F192:F221)/VAR('RW Futures and Index Data (Q4)'!F192:F221)</f>
        <v>-4.0065430861237303E-2</v>
      </c>
      <c r="M194" s="10"/>
      <c r="N194" s="59">
        <v>3.8276747041162018E-2</v>
      </c>
      <c r="O194" s="58">
        <f>COVAR(N194:N223,'RW Futures and Index Data (Q4)'!F192:F221)/VAR('RW Futures and Index Data (Q4)'!F192:F221)</f>
        <v>-0.18821063431045279</v>
      </c>
      <c r="P194" s="10"/>
    </row>
    <row r="195" spans="1:16" x14ac:dyDescent="0.25">
      <c r="A195" s="23">
        <v>41922</v>
      </c>
      <c r="B195" s="52">
        <v>-4.8665753751509722E-2</v>
      </c>
      <c r="C195" s="53">
        <f>COVAR(B195:B224,'RW Futures and Index Data (Q4)'!C193:C222)/VAR('RW Futures and Index Data (Q4)'!C193:C222)</f>
        <v>0.76776793747773253</v>
      </c>
      <c r="D195" s="10"/>
      <c r="E195" s="59">
        <v>-5.419788685958149E-2</v>
      </c>
      <c r="F195" s="56">
        <f>COVAR(E195:E224,'RW Futures and Index Data (Q4)'!C193:C222)/VAR('RW Futures and Index Data (Q4)'!C193:C222)</f>
        <v>1.1829078696660609</v>
      </c>
      <c r="G195" s="10"/>
      <c r="H195" s="59">
        <v>2.2256843731840226E-2</v>
      </c>
      <c r="I195" s="56">
        <f>COVAR(H195:H224,'RW Futures and Index Data (Q4)'!F193:F222)/VAR('RW Futures and Index Data (Q4)'!F193:F222)</f>
        <v>-0.37760989176098364</v>
      </c>
      <c r="J195" s="10"/>
      <c r="K195" s="59">
        <v>5.1044057256708353E-3</v>
      </c>
      <c r="L195" s="57">
        <f>COVAR(K195:K224,'RW Futures and Index Data (Q4)'!F193:F222)/VAR('RW Futures and Index Data (Q4)'!F193:F222)</f>
        <v>-2.2967564005453387E-2</v>
      </c>
      <c r="M195" s="10"/>
      <c r="N195" s="59">
        <v>3.7273607132080722E-2</v>
      </c>
      <c r="O195" s="58">
        <f>COVAR(N195:N224,'RW Futures and Index Data (Q4)'!F193:F222)/VAR('RW Futures and Index Data (Q4)'!F193:F222)</f>
        <v>-0.15062938240636123</v>
      </c>
      <c r="P195" s="10"/>
    </row>
    <row r="196" spans="1:16" x14ac:dyDescent="0.25">
      <c r="A196" s="23">
        <v>41921</v>
      </c>
      <c r="B196" s="52">
        <v>-3.5479037147801873E-2</v>
      </c>
      <c r="C196" s="53">
        <f>COVAR(B196:B225,'RW Futures and Index Data (Q4)'!C194:C223)/VAR('RW Futures and Index Data (Q4)'!C194:C223)</f>
        <v>0.77391975578521166</v>
      </c>
      <c r="D196" s="10"/>
      <c r="E196" s="59">
        <v>-1.7003983298878644E-2</v>
      </c>
      <c r="F196" s="56">
        <f>COVAR(E196:E225,'RW Futures and Index Data (Q4)'!C194:C223)/VAR('RW Futures and Index Data (Q4)'!C194:C223)</f>
        <v>1.1160464047974052</v>
      </c>
      <c r="G196" s="10"/>
      <c r="H196" s="59">
        <v>4.1994218324595156E-2</v>
      </c>
      <c r="I196" s="56">
        <f>COVAR(H196:H225,'RW Futures and Index Data (Q4)'!F194:F223)/VAR('RW Futures and Index Data (Q4)'!F194:F223)</f>
        <v>-0.35672585255029948</v>
      </c>
      <c r="J196" s="10"/>
      <c r="K196" s="59">
        <v>-2.2624831847432025E-3</v>
      </c>
      <c r="L196" s="57">
        <f>COVAR(K196:K225,'RW Futures and Index Data (Q4)'!F194:F223)/VAR('RW Futures and Index Data (Q4)'!F194:F223)</f>
        <v>-3.9947219933875785E-3</v>
      </c>
      <c r="M196" s="10"/>
      <c r="N196" s="59">
        <v>1.3218995583196502E-2</v>
      </c>
      <c r="O196" s="58">
        <f>COVAR(N196:N225,'RW Futures and Index Data (Q4)'!F194:F223)/VAR('RW Futures and Index Data (Q4)'!F194:F223)</f>
        <v>-9.8385060821783651E-2</v>
      </c>
      <c r="P196" s="10"/>
    </row>
    <row r="197" spans="1:16" x14ac:dyDescent="0.25">
      <c r="A197" s="23">
        <v>41920</v>
      </c>
      <c r="B197" s="52">
        <v>-3.2106240935118047E-2</v>
      </c>
      <c r="C197" s="53">
        <f>COVAR(B197:B226,'RW Futures and Index Data (Q4)'!C195:C224)/VAR('RW Futures and Index Data (Q4)'!C195:C224)</f>
        <v>0.76894645863719591</v>
      </c>
      <c r="D197" s="10"/>
      <c r="E197" s="59">
        <v>-5.9682790162374211E-3</v>
      </c>
      <c r="F197" s="56">
        <f>COVAR(E197:E226,'RW Futures and Index Data (Q4)'!C195:C224)/VAR('RW Futures and Index Data (Q4)'!C195:C224)</f>
        <v>1.0967773863837731</v>
      </c>
      <c r="G197" s="10"/>
      <c r="H197" s="59">
        <v>6.2225274064088287E-2</v>
      </c>
      <c r="I197" s="56">
        <f>COVAR(H197:H226,'RW Futures and Index Data (Q4)'!F195:F224)/VAR('RW Futures and Index Data (Q4)'!F195:F224)</f>
        <v>-0.26014664678629079</v>
      </c>
      <c r="J197" s="10"/>
      <c r="K197" s="59">
        <v>-2.3518144532969076E-3</v>
      </c>
      <c r="L197" s="57">
        <f>COVAR(K197:K226,'RW Futures and Index Data (Q4)'!F195:F224)/VAR('RW Futures and Index Data (Q4)'!F195:F224)</f>
        <v>1.0030149854962466E-2</v>
      </c>
      <c r="M197" s="10"/>
      <c r="N197" s="59">
        <v>3.9344683701050265E-3</v>
      </c>
      <c r="O197" s="58">
        <f>COVAR(N197:N226,'RW Futures and Index Data (Q4)'!F195:F224)/VAR('RW Futures and Index Data (Q4)'!F195:F224)</f>
        <v>-6.0362936516382672E-2</v>
      </c>
      <c r="P197" s="10"/>
    </row>
    <row r="198" spans="1:16" x14ac:dyDescent="0.25">
      <c r="A198" s="23">
        <v>41919</v>
      </c>
      <c r="B198" s="52">
        <v>-2.1968431080913287E-2</v>
      </c>
      <c r="C198" s="53">
        <f>COVAR(B198:B227,'RW Futures and Index Data (Q4)'!C196:C225)/VAR('RW Futures and Index Data (Q4)'!C196:C225)</f>
        <v>0.75322921229646989</v>
      </c>
      <c r="D198" s="10"/>
      <c r="E198" s="59">
        <v>5.6234378802959561E-3</v>
      </c>
      <c r="F198" s="56">
        <f>COVAR(E198:E227,'RW Futures and Index Data (Q4)'!C196:C225)/VAR('RW Futures and Index Data (Q4)'!C196:C225)</f>
        <v>1.0661299510650228</v>
      </c>
      <c r="G198" s="10"/>
      <c r="H198" s="59">
        <v>5.4437771679384905E-2</v>
      </c>
      <c r="I198" s="56">
        <f>COVAR(H198:H227,'RW Futures and Index Data (Q4)'!F196:F225)/VAR('RW Futures and Index Data (Q4)'!F196:F225)</f>
        <v>-0.1273685254142996</v>
      </c>
      <c r="J198" s="10"/>
      <c r="K198" s="59">
        <v>3.9878147064433822E-3</v>
      </c>
      <c r="L198" s="57">
        <f>COVAR(K198:K227,'RW Futures and Index Data (Q4)'!F196:F225)/VAR('RW Futures and Index Data (Q4)'!F196:F225)</f>
        <v>1.6439639461919935E-2</v>
      </c>
      <c r="M198" s="10"/>
      <c r="N198" s="59">
        <v>1.3608518478344767E-2</v>
      </c>
      <c r="O198" s="58">
        <f>COVAR(N198:N227,'RW Futures and Index Data (Q4)'!F196:F225)/VAR('RW Futures and Index Data (Q4)'!F196:F225)</f>
        <v>-5.4319186256774871E-2</v>
      </c>
      <c r="P198" s="10"/>
    </row>
    <row r="199" spans="1:16" x14ac:dyDescent="0.25">
      <c r="A199" s="23">
        <v>41918</v>
      </c>
      <c r="B199" s="52">
        <v>-4.0049807130403181E-2</v>
      </c>
      <c r="C199" s="53">
        <f>COVAR(B199:B228,'RW Futures and Index Data (Q4)'!C197:C226)/VAR('RW Futures and Index Data (Q4)'!C197:C226)</f>
        <v>0.82988638704783713</v>
      </c>
      <c r="D199" s="10"/>
      <c r="E199" s="59">
        <v>-2.1820077418694628E-2</v>
      </c>
      <c r="F199" s="56">
        <f>COVAR(E199:E228,'RW Futures and Index Data (Q4)'!C197:C226)/VAR('RW Futures and Index Data (Q4)'!C197:C226)</f>
        <v>1.1413079678651221</v>
      </c>
      <c r="G199" s="10"/>
      <c r="H199" s="59">
        <v>1.4263550738025099E-3</v>
      </c>
      <c r="I199" s="56">
        <f>COVAR(H199:H228,'RW Futures and Index Data (Q4)'!F197:F226)/VAR('RW Futures and Index Data (Q4)'!F197:F226)</f>
        <v>4.3599055650310851E-2</v>
      </c>
      <c r="J199" s="10"/>
      <c r="K199" s="59">
        <v>5.4990526508991167E-4</v>
      </c>
      <c r="L199" s="57">
        <f>COVAR(K199:K228,'RW Futures and Index Data (Q4)'!F197:F226)/VAR('RW Futures and Index Data (Q4)'!F197:F226)</f>
        <v>3.8092814415660689E-2</v>
      </c>
      <c r="M199" s="10"/>
      <c r="N199" s="59">
        <v>2.1989139558503235E-2</v>
      </c>
      <c r="O199" s="58">
        <f>COVAR(N199:N228,'RW Futures and Index Data (Q4)'!F197:F226)/VAR('RW Futures and Index Data (Q4)'!F197:F226)</f>
        <v>-4.1802218535001878E-2</v>
      </c>
      <c r="P199" s="10"/>
    </row>
    <row r="200" spans="1:16" x14ac:dyDescent="0.25">
      <c r="A200" s="23">
        <v>41915</v>
      </c>
      <c r="B200" s="52">
        <v>-1.9581574409147873E-2</v>
      </c>
      <c r="C200" s="53">
        <f>COVAR(B200:B229,'RW Futures and Index Data (Q4)'!C198:C227)/VAR('RW Futures and Index Data (Q4)'!C198:C227)</f>
        <v>0.80793943749206909</v>
      </c>
      <c r="D200" s="10"/>
      <c r="E200" s="59">
        <v>4.764855839722193E-3</v>
      </c>
      <c r="F200" s="56">
        <f>COVAR(E200:E229,'RW Futures and Index Data (Q4)'!C198:C227)/VAR('RW Futures and Index Data (Q4)'!C198:C227)</f>
        <v>1.0545065351418066</v>
      </c>
      <c r="G200" s="10"/>
      <c r="H200" s="59">
        <v>2.4647507494171217E-2</v>
      </c>
      <c r="I200" s="56">
        <f>COVAR(H200:H229,'RW Futures and Index Data (Q4)'!F198:F227)/VAR('RW Futures and Index Data (Q4)'!F198:F227)</f>
        <v>6.5862385732428044E-2</v>
      </c>
      <c r="J200" s="10"/>
      <c r="K200" s="59">
        <v>-2.3878893294665415E-3</v>
      </c>
      <c r="L200" s="57">
        <f>COVAR(K200:K229,'RW Futures and Index Data (Q4)'!F198:F227)/VAR('RW Futures and Index Data (Q4)'!F198:F227)</f>
        <v>4.243369623835519E-2</v>
      </c>
      <c r="M200" s="10"/>
      <c r="N200" s="59">
        <v>5.1203558028389828E-3</v>
      </c>
      <c r="O200" s="58">
        <f>COVAR(N200:N229,'RW Futures and Index Data (Q4)'!F198:F227)/VAR('RW Futures and Index Data (Q4)'!F198:F227)</f>
        <v>-2.8224883391286759E-2</v>
      </c>
      <c r="P200" s="10"/>
    </row>
    <row r="201" spans="1:16" x14ac:dyDescent="0.25">
      <c r="A201" s="23">
        <v>41914</v>
      </c>
      <c r="B201" s="52">
        <v>-1.8973535924513563E-2</v>
      </c>
      <c r="C201" s="53">
        <f>COVAR(B201:B230,'RW Futures and Index Data (Q4)'!C199:C228)/VAR('RW Futures and Index Data (Q4)'!C199:C228)</f>
        <v>0.82591630514541103</v>
      </c>
      <c r="D201" s="10"/>
      <c r="E201" s="59">
        <v>1.9721824950961864E-2</v>
      </c>
      <c r="F201" s="56">
        <f>COVAR(E201:E230,'RW Futures and Index Data (Q4)'!C199:C228)/VAR('RW Futures and Index Data (Q4)'!C199:C228)</f>
        <v>1.0348895176527788</v>
      </c>
      <c r="G201" s="10"/>
      <c r="H201" s="59">
        <v>6.8966066096685097E-3</v>
      </c>
      <c r="I201" s="56">
        <f>COVAR(H201:H230,'RW Futures and Index Data (Q4)'!F199:F228)/VAR('RW Futures and Index Data (Q4)'!F199:F228)</f>
        <v>0.14057329481769668</v>
      </c>
      <c r="J201" s="10"/>
      <c r="K201" s="59">
        <v>-1.309031075028444E-3</v>
      </c>
      <c r="L201" s="57">
        <f>COVAR(K201:K230,'RW Futures and Index Data (Q4)'!F199:F228)/VAR('RW Futures and Index Data (Q4)'!F199:F228)</f>
        <v>4.1110869778760405E-2</v>
      </c>
      <c r="M201" s="10"/>
      <c r="N201" s="59">
        <v>8.2913044195576102E-3</v>
      </c>
      <c r="O201" s="58">
        <f>COVAR(N201:N230,'RW Futures and Index Data (Q4)'!F199:F228)/VAR('RW Futures and Index Data (Q4)'!F199:F228)</f>
        <v>-4.5463737248918445E-2</v>
      </c>
      <c r="P201" s="10"/>
    </row>
    <row r="202" spans="1:16" x14ac:dyDescent="0.25">
      <c r="A202" s="23">
        <v>41913</v>
      </c>
      <c r="B202" s="52">
        <v>-2.794901088770807E-2</v>
      </c>
      <c r="C202" s="53">
        <f>COVAR(B202:B231,'RW Futures and Index Data (Q4)'!C200:C229)/VAR('RW Futures and Index Data (Q4)'!C200:C229)</f>
        <v>0.91771847324210432</v>
      </c>
      <c r="D202" s="10"/>
      <c r="E202" s="59">
        <v>7.2944454439594075E-3</v>
      </c>
      <c r="F202" s="56">
        <f>COVAR(E202:E231,'RW Futures and Index Data (Q4)'!C200:C229)/VAR('RW Futures and Index Data (Q4)'!C200:C229)</f>
        <v>1.1682650791403397</v>
      </c>
      <c r="G202" s="10"/>
      <c r="H202" s="59">
        <v>-2.4782464756223588E-2</v>
      </c>
      <c r="I202" s="56">
        <f>COVAR(H202:H231,'RW Futures and Index Data (Q4)'!F200:F229)/VAR('RW Futures and Index Data (Q4)'!F200:F229)</f>
        <v>0.19775295938084575</v>
      </c>
      <c r="J202" s="10"/>
      <c r="K202" s="59">
        <v>-2.9152735451392076E-3</v>
      </c>
      <c r="L202" s="57">
        <f>COVAR(K202:K231,'RW Futures and Index Data (Q4)'!F200:F229)/VAR('RW Futures and Index Data (Q4)'!F200:F229)</f>
        <v>4.1084002169964384E-2</v>
      </c>
      <c r="M202" s="10"/>
      <c r="N202" s="59">
        <v>9.6030505921322895E-3</v>
      </c>
      <c r="O202" s="58">
        <f>COVAR(N202:N231,'RW Futures and Index Data (Q4)'!F200:F229)/VAR('RW Futures and Index Data (Q4)'!F200:F229)</f>
        <v>-6.8435531015503856E-2</v>
      </c>
      <c r="P202" s="10"/>
    </row>
    <row r="203" spans="1:16" x14ac:dyDescent="0.25">
      <c r="A203" s="23">
        <v>41912</v>
      </c>
      <c r="B203" s="52">
        <v>-2.8630899838274049E-2</v>
      </c>
      <c r="C203" s="53">
        <f>COVAR(B203:B232,'RW Futures and Index Data (Q4)'!C201:C230)/VAR('RW Futures and Index Data (Q4)'!C201:C230)</f>
        <v>0.93536271072967181</v>
      </c>
      <c r="D203" s="10"/>
      <c r="E203" s="59">
        <v>-5.7455129782423286E-3</v>
      </c>
      <c r="F203" s="56">
        <f>COVAR(E203:E232,'RW Futures and Index Data (Q4)'!C201:C230)/VAR('RW Futures and Index Data (Q4)'!C201:C230)</f>
        <v>1.2630109928691247</v>
      </c>
      <c r="G203" s="10"/>
      <c r="H203" s="59">
        <v>-3.9960074826658198E-2</v>
      </c>
      <c r="I203" s="56">
        <f>COVAR(H203:H232,'RW Futures and Index Data (Q4)'!F201:F230)/VAR('RW Futures and Index Data (Q4)'!F201:F230)</f>
        <v>0.16383741926133336</v>
      </c>
      <c r="J203" s="10"/>
      <c r="K203" s="59">
        <v>5.9871062423377808E-4</v>
      </c>
      <c r="L203" s="57">
        <f>COVAR(K203:K232,'RW Futures and Index Data (Q4)'!F201:F230)/VAR('RW Futures and Index Data (Q4)'!F201:F230)</f>
        <v>3.1727704782203311E-2</v>
      </c>
      <c r="M203" s="10"/>
      <c r="N203" s="59">
        <v>2.4183368780528181E-2</v>
      </c>
      <c r="O203" s="58">
        <f>COVAR(N203:N232,'RW Futures and Index Data (Q4)'!F201:F230)/VAR('RW Futures and Index Data (Q4)'!F201:F230)</f>
        <v>-0.11538118836073794</v>
      </c>
      <c r="P203" s="10"/>
    </row>
    <row r="204" spans="1:16" x14ac:dyDescent="0.25">
      <c r="A204" s="23">
        <v>41911</v>
      </c>
      <c r="B204" s="52">
        <v>-7.58142275224305E-3</v>
      </c>
      <c r="C204" s="53">
        <f>COVAR(B204:B233,'RW Futures and Index Data (Q4)'!C202:C231)/VAR('RW Futures and Index Data (Q4)'!C202:C231)</f>
        <v>0.883166452561711</v>
      </c>
      <c r="D204" s="10"/>
      <c r="E204" s="59">
        <v>1.3620987829472408E-2</v>
      </c>
      <c r="F204" s="56">
        <f>COVAR(E204:E233,'RW Futures and Index Data (Q4)'!C202:C231)/VAR('RW Futures and Index Data (Q4)'!C202:C231)</f>
        <v>1.2327431030511711</v>
      </c>
      <c r="G204" s="10"/>
      <c r="H204" s="59">
        <v>-3.4196405923701656E-2</v>
      </c>
      <c r="I204" s="56">
        <f>COVAR(H204:H233,'RW Futures and Index Data (Q4)'!F202:F231)/VAR('RW Futures and Index Data (Q4)'!F202:F231)</f>
        <v>1.8599662974925799E-2</v>
      </c>
      <c r="J204" s="10"/>
      <c r="K204" s="59">
        <v>-7.6812849193114152E-3</v>
      </c>
      <c r="L204" s="57">
        <f>COVAR(K204:K233,'RW Futures and Index Data (Q4)'!F202:F231)/VAR('RW Futures and Index Data (Q4)'!F202:F231)</f>
        <v>2.6851783592994255E-2</v>
      </c>
      <c r="M204" s="10"/>
      <c r="N204" s="59">
        <v>3.0579821473726287E-3</v>
      </c>
      <c r="O204" s="58">
        <f>COVAR(N204:N233,'RW Futures and Index Data (Q4)'!F202:F231)/VAR('RW Futures and Index Data (Q4)'!F202:F231)</f>
        <v>-0.1199895484158922</v>
      </c>
      <c r="P204" s="10"/>
    </row>
    <row r="205" spans="1:16" x14ac:dyDescent="0.25">
      <c r="A205" s="23">
        <v>41908</v>
      </c>
      <c r="B205" s="52">
        <v>-1.5817525154167233E-2</v>
      </c>
      <c r="C205" s="53">
        <f>COVAR(B205:B234,'RW Futures and Index Data (Q4)'!C203:C232)/VAR('RW Futures and Index Data (Q4)'!C203:C232)</f>
        <v>0.7826583909290955</v>
      </c>
      <c r="D205" s="10"/>
      <c r="E205" s="59">
        <v>2.4364324329062104E-2</v>
      </c>
      <c r="F205" s="56">
        <f>COVAR(E205:E234,'RW Futures and Index Data (Q4)'!C203:C232)/VAR('RW Futures and Index Data (Q4)'!C203:C232)</f>
        <v>1.2122742392998098</v>
      </c>
      <c r="G205" s="10"/>
      <c r="H205" s="59">
        <v>-1.8322252060093747E-2</v>
      </c>
      <c r="I205" s="56">
        <f>COVAR(H205:H234,'RW Futures and Index Data (Q4)'!F203:F232)/VAR('RW Futures and Index Data (Q4)'!F203:F232)</f>
        <v>-0.11244511450486365</v>
      </c>
      <c r="J205" s="10"/>
      <c r="K205" s="59">
        <v>-9.7713120479924198E-3</v>
      </c>
      <c r="L205" s="57">
        <f>COVAR(K205:K234,'RW Futures and Index Data (Q4)'!F203:F232)/VAR('RW Futures and Index Data (Q4)'!F203:F232)</f>
        <v>-3.9651707287219E-2</v>
      </c>
      <c r="M205" s="10"/>
      <c r="N205" s="59">
        <v>5.6357138886689029E-3</v>
      </c>
      <c r="O205" s="58">
        <f>COVAR(N205:N234,'RW Futures and Index Data (Q4)'!F203:F232)/VAR('RW Futures and Index Data (Q4)'!F203:F232)</f>
        <v>-0.23611332815948724</v>
      </c>
      <c r="P205" s="10"/>
    </row>
    <row r="206" spans="1:16" x14ac:dyDescent="0.25">
      <c r="A206" s="23">
        <v>41907</v>
      </c>
      <c r="B206" s="52">
        <v>8.3258090325930567E-3</v>
      </c>
      <c r="C206" s="53">
        <f>COVAR(B206:B235,'RW Futures and Index Data (Q4)'!C204:C233)/VAR('RW Futures and Index Data (Q4)'!C204:C233)</f>
        <v>0.78696445773847068</v>
      </c>
      <c r="D206" s="10"/>
      <c r="E206" s="59">
        <v>2.0699807022113603E-2</v>
      </c>
      <c r="F206" s="56">
        <f>COVAR(E206:E235,'RW Futures and Index Data (Q4)'!C204:C233)/VAR('RW Futures and Index Data (Q4)'!C204:C233)</f>
        <v>1.2049594789081057</v>
      </c>
      <c r="G206" s="10"/>
      <c r="H206" s="59">
        <v>-2.3642991392740287E-2</v>
      </c>
      <c r="I206" s="56">
        <f>COVAR(H206:H235,'RW Futures and Index Data (Q4)'!F204:F233)/VAR('RW Futures and Index Data (Q4)'!F204:F233)</f>
        <v>-5.4068594677962593E-2</v>
      </c>
      <c r="J206" s="10"/>
      <c r="K206" s="59">
        <v>-1.1584220937013723E-2</v>
      </c>
      <c r="L206" s="57">
        <f>COVAR(K206:K235,'RW Futures and Index Data (Q4)'!F204:F233)/VAR('RW Futures and Index Data (Q4)'!F204:F233)</f>
        <v>-0.11058765130052274</v>
      </c>
      <c r="M206" s="10"/>
      <c r="N206" s="59">
        <v>-1.2278774700803297E-2</v>
      </c>
      <c r="O206" s="58">
        <f>COVAR(N206:N235,'RW Futures and Index Data (Q4)'!F204:F233)/VAR('RW Futures and Index Data (Q4)'!F204:F233)</f>
        <v>-0.37544335855314354</v>
      </c>
      <c r="P206" s="10"/>
    </row>
    <row r="207" spans="1:16" x14ac:dyDescent="0.25">
      <c r="A207" s="23">
        <v>41906</v>
      </c>
      <c r="B207" s="52">
        <v>-8.5168252761583796E-3</v>
      </c>
      <c r="C207" s="53">
        <f>COVAR(B207:B236,'RW Futures and Index Data (Q4)'!C205:C234)/VAR('RW Futures and Index Data (Q4)'!C205:C234)</f>
        <v>0.77761566774584012</v>
      </c>
      <c r="D207" s="10"/>
      <c r="E207" s="59">
        <v>2.2032001040733551E-2</v>
      </c>
      <c r="F207" s="56">
        <f>COVAR(E207:E236,'RW Futures and Index Data (Q4)'!C205:C234)/VAR('RW Futures and Index Data (Q4)'!C205:C234)</f>
        <v>1.233771884489935</v>
      </c>
      <c r="G207" s="10"/>
      <c r="H207" s="59">
        <v>-1.9076005754195546E-2</v>
      </c>
      <c r="I207" s="56">
        <f>COVAR(H207:H236,'RW Futures and Index Data (Q4)'!F205:F234)/VAR('RW Futures and Index Data (Q4)'!F205:F234)</f>
        <v>3.4917820683518778E-2</v>
      </c>
      <c r="J207" s="10"/>
      <c r="K207" s="59">
        <v>-5.923703319014928E-3</v>
      </c>
      <c r="L207" s="57">
        <f>COVAR(K207:K236,'RW Futures and Index Data (Q4)'!F205:F234)/VAR('RW Futures and Index Data (Q4)'!F205:F234)</f>
        <v>-0.16746049266652682</v>
      </c>
      <c r="M207" s="10"/>
      <c r="N207" s="59">
        <v>-4.253055838498998E-5</v>
      </c>
      <c r="O207" s="58">
        <f>COVAR(N207:N236,'RW Futures and Index Data (Q4)'!F205:F234)/VAR('RW Futures and Index Data (Q4)'!F205:F234)</f>
        <v>-0.51490890608552842</v>
      </c>
      <c r="P207" s="10"/>
    </row>
    <row r="208" spans="1:16" x14ac:dyDescent="0.25">
      <c r="A208" s="23">
        <v>41905</v>
      </c>
      <c r="B208" s="52">
        <v>1.4094549530675238E-2</v>
      </c>
      <c r="C208" s="53">
        <f>COVAR(B208:B237,'RW Futures and Index Data (Q4)'!C206:C235)/VAR('RW Futures and Index Data (Q4)'!C206:C235)</f>
        <v>0.73872525001146794</v>
      </c>
      <c r="D208" s="10"/>
      <c r="E208" s="59">
        <v>5.0999043538309419E-2</v>
      </c>
      <c r="F208" s="56">
        <f>COVAR(E208:E237,'RW Futures and Index Data (Q4)'!C206:C235)/VAR('RW Futures and Index Data (Q4)'!C206:C235)</f>
        <v>1.3298496092313641</v>
      </c>
      <c r="G208" s="10"/>
      <c r="H208" s="59">
        <v>-8.7902756006972282E-3</v>
      </c>
      <c r="I208" s="56">
        <f>COVAR(H208:H237,'RW Futures and Index Data (Q4)'!F206:F235)/VAR('RW Futures and Index Data (Q4)'!F206:F235)</f>
        <v>0.14853118865875917</v>
      </c>
      <c r="J208" s="10"/>
      <c r="K208" s="59">
        <v>-7.7829156576523228E-3</v>
      </c>
      <c r="L208" s="57">
        <f>COVAR(K208:K237,'RW Futures and Index Data (Q4)'!F206:F235)/VAR('RW Futures and Index Data (Q4)'!F206:F235)</f>
        <v>-0.17205480840091544</v>
      </c>
      <c r="M208" s="10"/>
      <c r="N208" s="59">
        <v>-3.7923520152665091E-3</v>
      </c>
      <c r="O208" s="58">
        <f>COVAR(N208:N237,'RW Futures and Index Data (Q4)'!F206:F235)/VAR('RW Futures and Index Data (Q4)'!F206:F235)</f>
        <v>-0.50512150749928453</v>
      </c>
      <c r="P208" s="10"/>
    </row>
    <row r="209" spans="1:16" x14ac:dyDescent="0.25">
      <c r="A209" s="23">
        <v>41904</v>
      </c>
      <c r="B209" s="52">
        <v>1.2196344599069375E-2</v>
      </c>
      <c r="C209" s="53">
        <f>COVAR(B209:B238,'RW Futures and Index Data (Q4)'!C207:C236)/VAR('RW Futures and Index Data (Q4)'!C207:C236)</f>
        <v>0.72302295046142051</v>
      </c>
      <c r="D209" s="10"/>
      <c r="E209" s="59">
        <v>6.4697682995013883E-2</v>
      </c>
      <c r="F209" s="56">
        <f>COVAR(E209:E238,'RW Futures and Index Data (Q4)'!C207:C236)/VAR('RW Futures and Index Data (Q4)'!C207:C236)</f>
        <v>1.4055860271504088</v>
      </c>
      <c r="G209" s="10"/>
      <c r="H209" s="59">
        <v>-2.7756404584685535E-2</v>
      </c>
      <c r="I209" s="56">
        <f>COVAR(H209:H238,'RW Futures and Index Data (Q4)'!F207:F236)/VAR('RW Futures and Index Data (Q4)'!F207:F236)</f>
        <v>0.20765706423836297</v>
      </c>
      <c r="J209" s="10"/>
      <c r="K209" s="59">
        <v>-3.4233739213167524E-3</v>
      </c>
      <c r="L209" s="57">
        <f>COVAR(K209:K238,'RW Futures and Index Data (Q4)'!F207:F236)/VAR('RW Futures and Index Data (Q4)'!F207:F236)</f>
        <v>-0.17316324948163159</v>
      </c>
      <c r="M209" s="10"/>
      <c r="N209" s="59">
        <v>8.3078073158051602E-3</v>
      </c>
      <c r="O209" s="58">
        <f>COVAR(N209:N238,'RW Futures and Index Data (Q4)'!F207:F236)/VAR('RW Futures and Index Data (Q4)'!F207:F236)</f>
        <v>-0.49081616810895934</v>
      </c>
      <c r="P209" s="10"/>
    </row>
    <row r="210" spans="1:16" x14ac:dyDescent="0.25">
      <c r="A210" s="23">
        <v>41901</v>
      </c>
      <c r="B210" s="52">
        <v>1.760659247230123E-2</v>
      </c>
      <c r="C210" s="53">
        <f>COVAR(B210:B239,'RW Futures and Index Data (Q4)'!C208:C237)/VAR('RW Futures and Index Data (Q4)'!C208:C237)</f>
        <v>0.66046174195957885</v>
      </c>
      <c r="D210" s="10"/>
      <c r="E210" s="59">
        <v>7.6983732729240861E-2</v>
      </c>
      <c r="F210" s="56">
        <f>COVAR(E210:E239,'RW Futures and Index Data (Q4)'!C208:C237)/VAR('RW Futures and Index Data (Q4)'!C208:C237)</f>
        <v>1.4399271407676442</v>
      </c>
      <c r="G210" s="10"/>
      <c r="H210" s="59">
        <v>-3.2023500911088632E-2</v>
      </c>
      <c r="I210" s="56">
        <f>COVAR(H210:H239,'RW Futures and Index Data (Q4)'!F208:F237)/VAR('RW Futures and Index Data (Q4)'!F208:F237)</f>
        <v>0.14110527740221748</v>
      </c>
      <c r="J210" s="10"/>
      <c r="K210" s="59">
        <v>-5.5253878947593149E-3</v>
      </c>
      <c r="L210" s="57">
        <f>COVAR(K210:K239,'RW Futures and Index Data (Q4)'!F208:F237)/VAR('RW Futures and Index Data (Q4)'!F208:F237)</f>
        <v>-0.15995001081605908</v>
      </c>
      <c r="M210" s="10"/>
      <c r="N210" s="59">
        <v>-4.3997418135774957E-3</v>
      </c>
      <c r="O210" s="58">
        <f>COVAR(N210:N239,'RW Futures and Index Data (Q4)'!F208:F237)/VAR('RW Futures and Index Data (Q4)'!F208:F237)</f>
        <v>-0.45503757063850886</v>
      </c>
      <c r="P210" s="10"/>
    </row>
    <row r="211" spans="1:16" x14ac:dyDescent="0.25">
      <c r="A211" s="23">
        <v>41900</v>
      </c>
      <c r="B211" s="52">
        <v>2.9469279152585237E-2</v>
      </c>
      <c r="C211" s="53">
        <f>COVAR(B211:B240,'RW Futures and Index Data (Q4)'!C209:C238)/VAR('RW Futures and Index Data (Q4)'!C209:C238)</f>
        <v>0.55440433512140619</v>
      </c>
      <c r="D211" s="10"/>
      <c r="E211" s="59">
        <v>7.7475577212317681E-2</v>
      </c>
      <c r="F211" s="56">
        <f>COVAR(E211:E240,'RW Futures and Index Data (Q4)'!C209:C238)/VAR('RW Futures and Index Data (Q4)'!C209:C238)</f>
        <v>1.4303150941851881</v>
      </c>
      <c r="G211" s="10"/>
      <c r="H211" s="59">
        <v>-1.7482507129015668E-2</v>
      </c>
      <c r="I211" s="56">
        <f>COVAR(H211:H240,'RW Futures and Index Data (Q4)'!F209:F238)/VAR('RW Futures and Index Data (Q4)'!F209:F238)</f>
        <v>0.11442891028028884</v>
      </c>
      <c r="J211" s="10"/>
      <c r="K211" s="59">
        <v>-6.0343853452118346E-3</v>
      </c>
      <c r="L211" s="57">
        <f>COVAR(K211:K240,'RW Futures and Index Data (Q4)'!F209:F238)/VAR('RW Futures and Index Data (Q4)'!F209:F238)</f>
        <v>-0.13720537538331071</v>
      </c>
      <c r="M211" s="10"/>
      <c r="N211" s="59">
        <v>-5.7005585311860063E-3</v>
      </c>
      <c r="O211" s="58">
        <f>COVAR(N211:N240,'RW Futures and Index Data (Q4)'!F209:F238)/VAR('RW Futures and Index Data (Q4)'!F209:F238)</f>
        <v>-0.41102959165927211</v>
      </c>
      <c r="P211" s="10"/>
    </row>
    <row r="212" spans="1:16" x14ac:dyDescent="0.25">
      <c r="A212" s="23">
        <v>41899</v>
      </c>
      <c r="B212" s="52">
        <v>3.737315424446197E-2</v>
      </c>
      <c r="C212" s="53">
        <f>COVAR(B212:B241,'RW Futures and Index Data (Q4)'!C210:C239)/VAR('RW Futures and Index Data (Q4)'!C210:C239)</f>
        <v>0.45915894121568618</v>
      </c>
      <c r="D212" s="10"/>
      <c r="E212" s="59">
        <v>9.1839135504249603E-2</v>
      </c>
      <c r="F212" s="56">
        <f>COVAR(E212:E241,'RW Futures and Index Data (Q4)'!C210:C239)/VAR('RW Futures and Index Data (Q4)'!C210:C239)</f>
        <v>1.621938119143465</v>
      </c>
      <c r="G212" s="10"/>
      <c r="H212" s="59">
        <v>2.435525242211467E-3</v>
      </c>
      <c r="I212" s="56">
        <f>COVAR(H212:H241,'RW Futures and Index Data (Q4)'!F210:F239)/VAR('RW Futures and Index Data (Q4)'!F210:F239)</f>
        <v>0.11934986893617743</v>
      </c>
      <c r="J212" s="10"/>
      <c r="K212" s="59">
        <v>-1.015892775156646E-2</v>
      </c>
      <c r="L212" s="57">
        <f>COVAR(K212:K241,'RW Futures and Index Data (Q4)'!F210:F239)/VAR('RW Futures and Index Data (Q4)'!F210:F239)</f>
        <v>-0.11638798290629043</v>
      </c>
      <c r="M212" s="10"/>
      <c r="N212" s="59">
        <v>-2.0314487994802621E-2</v>
      </c>
      <c r="O212" s="58">
        <f>COVAR(N212:N241,'RW Futures and Index Data (Q4)'!F210:F239)/VAR('RW Futures and Index Data (Q4)'!F210:F239)</f>
        <v>-0.37284284123509198</v>
      </c>
      <c r="P212" s="10"/>
    </row>
    <row r="213" spans="1:16" x14ac:dyDescent="0.25">
      <c r="A213" s="23">
        <v>41898</v>
      </c>
      <c r="B213" s="52">
        <v>2.4921602292307554E-2</v>
      </c>
      <c r="C213" s="53">
        <f>COVAR(B213:B242,'RW Futures and Index Data (Q4)'!C211:C240)/VAR('RW Futures and Index Data (Q4)'!C211:C240)</f>
        <v>0.29851504415892605</v>
      </c>
      <c r="D213" s="10"/>
      <c r="E213" s="59">
        <v>7.8433606052784821E-2</v>
      </c>
      <c r="F213" s="56">
        <f>COVAR(E213:E242,'RW Futures and Index Data (Q4)'!C211:C240)/VAR('RW Futures and Index Data (Q4)'!C211:C240)</f>
        <v>1.6867746995944461</v>
      </c>
      <c r="G213" s="10"/>
      <c r="H213" s="59">
        <v>-1.7793987031587521E-2</v>
      </c>
      <c r="I213" s="56">
        <f>COVAR(H213:H242,'RW Futures and Index Data (Q4)'!F211:F240)/VAR('RW Futures and Index Data (Q4)'!F211:F240)</f>
        <v>9.5363966204999262E-2</v>
      </c>
      <c r="J213" s="10"/>
      <c r="K213" s="59">
        <v>-9.3483911905917205E-3</v>
      </c>
      <c r="L213" s="57">
        <f>COVAR(K213:K242,'RW Futures and Index Data (Q4)'!F211:F240)/VAR('RW Futures and Index Data (Q4)'!F211:F240)</f>
        <v>-9.5229945388267206E-2</v>
      </c>
      <c r="M213" s="10"/>
      <c r="N213" s="59">
        <v>-1.4321101018478166E-2</v>
      </c>
      <c r="O213" s="58">
        <f>COVAR(N213:N242,'RW Futures and Index Data (Q4)'!F211:F240)/VAR('RW Futures and Index Data (Q4)'!F211:F240)</f>
        <v>-0.32304883976285576</v>
      </c>
      <c r="P213" s="10"/>
    </row>
    <row r="214" spans="1:16" x14ac:dyDescent="0.25">
      <c r="A214" s="23">
        <v>41897</v>
      </c>
      <c r="B214" s="52">
        <v>3.4074872747964724E-2</v>
      </c>
      <c r="C214" s="53">
        <f>COVAR(B214:B243,'RW Futures and Index Data (Q4)'!C212:C241)/VAR('RW Futures and Index Data (Q4)'!C212:C241)</f>
        <v>0.15453230473035201</v>
      </c>
      <c r="D214" s="10"/>
      <c r="E214" s="59">
        <v>7.8486442595287365E-2</v>
      </c>
      <c r="F214" s="56">
        <f>COVAR(E214:E243,'RW Futures and Index Data (Q4)'!C212:C241)/VAR('RW Futures and Index Data (Q4)'!C212:C241)</f>
        <v>1.765783426363398</v>
      </c>
      <c r="G214" s="10"/>
      <c r="H214" s="59">
        <v>-2.2114666323189147E-2</v>
      </c>
      <c r="I214" s="56">
        <f>COVAR(H214:H243,'RW Futures and Index Data (Q4)'!F212:F241)/VAR('RW Futures and Index Data (Q4)'!F212:F241)</f>
        <v>8.7771330334999814E-2</v>
      </c>
      <c r="J214" s="10"/>
      <c r="K214" s="59">
        <v>-8.3997224273458793E-3</v>
      </c>
      <c r="L214" s="57">
        <f>COVAR(K214:K243,'RW Futures and Index Data (Q4)'!F212:F241)/VAR('RW Futures and Index Data (Q4)'!F212:F241)</f>
        <v>-7.6467624244740059E-2</v>
      </c>
      <c r="M214" s="10"/>
      <c r="N214" s="59">
        <v>-1.1183605663232954E-2</v>
      </c>
      <c r="O214" s="58">
        <f>COVAR(N214:N243,'RW Futures and Index Data (Q4)'!F212:F241)/VAR('RW Futures and Index Data (Q4)'!F212:F241)</f>
        <v>-0.27547719777980162</v>
      </c>
      <c r="P214" s="10"/>
    </row>
    <row r="215" spans="1:16" x14ac:dyDescent="0.25">
      <c r="A215" s="23">
        <v>41894</v>
      </c>
      <c r="B215" s="52">
        <v>1.3617253945068963E-2</v>
      </c>
      <c r="C215" s="53">
        <f>COVAR(B215:B244,'RW Futures and Index Data (Q4)'!C213:C242)/VAR('RW Futures and Index Data (Q4)'!C213:C242)</f>
        <v>-9.5667370342982332E-3</v>
      </c>
      <c r="D215" s="10"/>
      <c r="E215" s="59">
        <v>5.0721424609120769E-2</v>
      </c>
      <c r="F215" s="56">
        <f>COVAR(E215:E244,'RW Futures and Index Data (Q4)'!C213:C242)/VAR('RW Futures and Index Data (Q4)'!C213:C242)</f>
        <v>1.7002969127288932</v>
      </c>
      <c r="G215" s="10"/>
      <c r="H215" s="59">
        <v>-4.0275811307568743E-2</v>
      </c>
      <c r="I215" s="56">
        <f>COVAR(H215:H244,'RW Futures and Index Data (Q4)'!F213:F242)/VAR('RW Futures and Index Data (Q4)'!F213:F242)</f>
        <v>6.1584728263125589E-2</v>
      </c>
      <c r="J215" s="10"/>
      <c r="K215" s="59">
        <v>-7.2297128721797721E-3</v>
      </c>
      <c r="L215" s="57">
        <f>COVAR(K215:K244,'RW Futures and Index Data (Q4)'!F213:F242)/VAR('RW Futures and Index Data (Q4)'!F213:F242)</f>
        <v>-6.3153879594434664E-2</v>
      </c>
      <c r="M215" s="10"/>
      <c r="N215" s="59">
        <v>-3.9464747394278854E-3</v>
      </c>
      <c r="O215" s="58">
        <f>COVAR(N215:N244,'RW Futures and Index Data (Q4)'!F213:F242)/VAR('RW Futures and Index Data (Q4)'!F213:F242)</f>
        <v>-0.23830871981069943</v>
      </c>
      <c r="P215" s="10"/>
    </row>
    <row r="216" spans="1:16" x14ac:dyDescent="0.25">
      <c r="A216" s="23">
        <v>41893</v>
      </c>
      <c r="B216" s="52">
        <v>1.2454046047154277E-2</v>
      </c>
      <c r="C216" s="53">
        <f>COVAR(B216:B245,'RW Futures and Index Data (Q4)'!C214:C243)/VAR('RW Futures and Index Data (Q4)'!C214:C243)</f>
        <v>-0.13714054519831861</v>
      </c>
      <c r="D216" s="10"/>
      <c r="E216" s="59">
        <v>5.6063096570697635E-2</v>
      </c>
      <c r="F216" s="56">
        <f>COVAR(E216:E245,'RW Futures and Index Data (Q4)'!C214:C243)/VAR('RW Futures and Index Data (Q4)'!C214:C243)</f>
        <v>1.816390133220388</v>
      </c>
      <c r="G216" s="10"/>
      <c r="H216" s="59">
        <v>-8.7244723779854594E-3</v>
      </c>
      <c r="I216" s="56">
        <f>COVAR(H216:H245,'RW Futures and Index Data (Q4)'!F214:F243)/VAR('RW Futures and Index Data (Q4)'!F214:F243)</f>
        <v>9.5990404162314691E-2</v>
      </c>
      <c r="J216" s="10"/>
      <c r="K216" s="59">
        <v>-7.23231943630398E-3</v>
      </c>
      <c r="L216" s="57">
        <f>COVAR(K216:K245,'RW Futures and Index Data (Q4)'!F214:F243)/VAR('RW Futures and Index Data (Q4)'!F214:F243)</f>
        <v>-4.4877429616621334E-2</v>
      </c>
      <c r="M216" s="10"/>
      <c r="N216" s="59">
        <v>-8.0421943742312596E-3</v>
      </c>
      <c r="O216" s="58">
        <f>COVAR(N216:N245,'RW Futures and Index Data (Q4)'!F214:F243)/VAR('RW Futures and Index Data (Q4)'!F214:F243)</f>
        <v>-0.20307092862170362</v>
      </c>
      <c r="P216" s="10"/>
    </row>
    <row r="217" spans="1:16" x14ac:dyDescent="0.25">
      <c r="A217" s="23">
        <v>41892</v>
      </c>
      <c r="B217" s="52">
        <v>2.0613409561659246E-2</v>
      </c>
      <c r="C217" s="53">
        <f>COVAR(B217:B246,'RW Futures and Index Data (Q4)'!C215:C244)/VAR('RW Futures and Index Data (Q4)'!C215:C244)</f>
        <v>-0.26895626228297292</v>
      </c>
      <c r="D217" s="10"/>
      <c r="E217" s="59">
        <v>6.6943811821721377E-2</v>
      </c>
      <c r="F217" s="56">
        <f>COVAR(E217:E246,'RW Futures and Index Data (Q4)'!C215:C244)/VAR('RW Futures and Index Data (Q4)'!C215:C244)</f>
        <v>1.8750544615069793</v>
      </c>
      <c r="G217" s="10"/>
      <c r="H217" s="59">
        <v>9.3684445265587168E-3</v>
      </c>
      <c r="I217" s="56">
        <f>COVAR(H217:H246,'RW Futures and Index Data (Q4)'!F215:F244)/VAR('RW Futures and Index Data (Q4)'!F215:F244)</f>
        <v>0.11458389708166969</v>
      </c>
      <c r="J217" s="10"/>
      <c r="K217" s="59">
        <v>2.7176397258910079E-3</v>
      </c>
      <c r="L217" s="57">
        <f>COVAR(K217:K246,'RW Futures and Index Data (Q4)'!F215:F244)/VAR('RW Futures and Index Data (Q4)'!F215:F244)</f>
        <v>-2.0413835613214588E-2</v>
      </c>
      <c r="M217" s="10"/>
      <c r="N217" s="59">
        <v>1.0216569284796195E-2</v>
      </c>
      <c r="O217" s="58">
        <f>COVAR(N217:N246,'RW Futures and Index Data (Q4)'!F215:F244)/VAR('RW Futures and Index Data (Q4)'!F215:F244)</f>
        <v>-0.15809511717232486</v>
      </c>
      <c r="P217" s="10"/>
    </row>
    <row r="218" spans="1:16" x14ac:dyDescent="0.25">
      <c r="A218" s="23">
        <v>41891</v>
      </c>
      <c r="B218" s="52">
        <v>1.5104727901420034E-2</v>
      </c>
      <c r="C218" s="53">
        <f>COVAR(B218:B247,'RW Futures and Index Data (Q4)'!C216:C245)/VAR('RW Futures and Index Data (Q4)'!C216:C245)</f>
        <v>-0.27933073811382808</v>
      </c>
      <c r="D218" s="10"/>
      <c r="E218" s="59">
        <v>4.6143184928264303E-2</v>
      </c>
      <c r="F218" s="56">
        <f>COVAR(E218:E247,'RW Futures and Index Data (Q4)'!C216:C245)/VAR('RW Futures and Index Data (Q4)'!C216:C245)</f>
        <v>1.6882856960715387</v>
      </c>
      <c r="G218" s="10"/>
      <c r="H218" s="59">
        <v>-3.624579004579509E-2</v>
      </c>
      <c r="I218" s="56">
        <f>COVAR(H218:H247,'RW Futures and Index Data (Q4)'!F216:F245)/VAR('RW Futures and Index Data (Q4)'!F216:F245)</f>
        <v>6.8957855382986127E-2</v>
      </c>
      <c r="J218" s="10"/>
      <c r="K218" s="59">
        <v>6.9562979387960411E-4</v>
      </c>
      <c r="L218" s="57">
        <f>COVAR(K218:K247,'RW Futures and Index Data (Q4)'!F216:F245)/VAR('RW Futures and Index Data (Q4)'!F216:F245)</f>
        <v>-1.4236193787809425E-2</v>
      </c>
      <c r="M218" s="10"/>
      <c r="N218" s="59">
        <v>1.0552469781941243E-2</v>
      </c>
      <c r="O218" s="58">
        <f>COVAR(N218:N247,'RW Futures and Index Data (Q4)'!F216:F245)/VAR('RW Futures and Index Data (Q4)'!F216:F245)</f>
        <v>-0.13940344177244748</v>
      </c>
      <c r="P218" s="10"/>
    </row>
    <row r="219" spans="1:16" x14ac:dyDescent="0.25">
      <c r="A219" s="23">
        <v>41890</v>
      </c>
      <c r="B219" s="52">
        <v>5.5660767328478133E-3</v>
      </c>
      <c r="C219" s="53">
        <f>COVAR(B219:B248,'RW Futures and Index Data (Q4)'!C217:C246)/VAR('RW Futures and Index Data (Q4)'!C217:C246)</f>
        <v>-0.22767891141564783</v>
      </c>
      <c r="D219" s="10"/>
      <c r="E219" s="59">
        <v>3.379990979158598E-2</v>
      </c>
      <c r="F219" s="56">
        <f>COVAR(E219:E248,'RW Futures and Index Data (Q4)'!C217:C246)/VAR('RW Futures and Index Data (Q4)'!C217:C246)</f>
        <v>1.5309240379070601</v>
      </c>
      <c r="G219" s="10"/>
      <c r="H219" s="59">
        <v>-2.7425034974122631E-2</v>
      </c>
      <c r="I219" s="56">
        <f>COVAR(H219:H248,'RW Futures and Index Data (Q4)'!F217:F246)/VAR('RW Futures and Index Data (Q4)'!F217:F246)</f>
        <v>8.8801061688955032E-2</v>
      </c>
      <c r="J219" s="10"/>
      <c r="K219" s="59">
        <v>-2.3128503810072587E-3</v>
      </c>
      <c r="L219" s="57">
        <f>COVAR(K219:K248,'RW Futures and Index Data (Q4)'!F217:F246)/VAR('RW Futures and Index Data (Q4)'!F217:F246)</f>
        <v>-8.5746736154176766E-3</v>
      </c>
      <c r="M219" s="10"/>
      <c r="N219" s="59">
        <v>2.8461807735575828E-3</v>
      </c>
      <c r="O219" s="58">
        <f>COVAR(N219:N248,'RW Futures and Index Data (Q4)'!F217:F246)/VAR('RW Futures and Index Data (Q4)'!F217:F246)</f>
        <v>-0.12706789443140323</v>
      </c>
      <c r="P219" s="10"/>
    </row>
    <row r="220" spans="1:16" x14ac:dyDescent="0.25">
      <c r="A220" s="23">
        <v>41887</v>
      </c>
      <c r="B220" s="52">
        <v>9.1550726892148937E-3</v>
      </c>
      <c r="C220" s="53">
        <f>COVAR(B220:B249,'RW Futures and Index Data (Q4)'!C218:C247)/VAR('RW Futures and Index Data (Q4)'!C218:C247)</f>
        <v>-0.15097312173338179</v>
      </c>
      <c r="D220" s="10"/>
      <c r="E220" s="59">
        <v>5.3130893880414698E-2</v>
      </c>
      <c r="F220" s="56">
        <f>COVAR(E220:E249,'RW Futures and Index Data (Q4)'!C218:C247)/VAR('RW Futures and Index Data (Q4)'!C218:C247)</f>
        <v>1.3751877652286666</v>
      </c>
      <c r="G220" s="10"/>
      <c r="H220" s="59">
        <v>-2.7833794576664017E-2</v>
      </c>
      <c r="I220" s="56">
        <f>COVAR(H220:H249,'RW Futures and Index Data (Q4)'!F218:F247)/VAR('RW Futures and Index Data (Q4)'!F218:F247)</f>
        <v>0.17329675627026911</v>
      </c>
      <c r="J220" s="10"/>
      <c r="K220" s="59">
        <v>1.3040335985690099E-3</v>
      </c>
      <c r="L220" s="57">
        <f>COVAR(K220:K249,'RW Futures and Index Data (Q4)'!F218:F247)/VAR('RW Futures and Index Data (Q4)'!F218:F247)</f>
        <v>8.9810222008978313E-3</v>
      </c>
      <c r="M220" s="10"/>
      <c r="N220" s="59">
        <v>7.2755210871839893E-3</v>
      </c>
      <c r="O220" s="58">
        <f>COVAR(N220:N249,'RW Futures and Index Data (Q4)'!F218:F247)/VAR('RW Futures and Index Data (Q4)'!F218:F247)</f>
        <v>-9.0829668093419066E-2</v>
      </c>
      <c r="P220" s="10"/>
    </row>
    <row r="221" spans="1:16" x14ac:dyDescent="0.25">
      <c r="A221" s="23">
        <v>41886</v>
      </c>
      <c r="B221" s="52">
        <v>-7.0668029156184531E-4</v>
      </c>
      <c r="C221" s="53">
        <f>COVAR(B221:B250,'RW Futures and Index Data (Q4)'!C219:C248)/VAR('RW Futures and Index Data (Q4)'!C219:C248)</f>
        <v>-7.3663450896311738E-2</v>
      </c>
      <c r="D221" s="10"/>
      <c r="E221" s="59">
        <v>5.2106597243018138E-2</v>
      </c>
      <c r="F221" s="56">
        <f>COVAR(E221:E250,'RW Futures and Index Data (Q4)'!C219:C248)/VAR('RW Futures and Index Data (Q4)'!C219:C248)</f>
        <v>1.1241952409020466</v>
      </c>
      <c r="G221" s="10"/>
      <c r="H221" s="59">
        <v>-8.4833485005856191E-2</v>
      </c>
      <c r="I221" s="56">
        <f>COVAR(H221:H250,'RW Futures and Index Data (Q4)'!F219:F248)/VAR('RW Futures and Index Data (Q4)'!F219:F248)</f>
        <v>0.36546662206251779</v>
      </c>
      <c r="J221" s="10"/>
      <c r="K221" s="59">
        <v>1.814259865745349E-3</v>
      </c>
      <c r="L221" s="57">
        <f>COVAR(K221:K250,'RW Futures and Index Data (Q4)'!F219:F248)/VAR('RW Futures and Index Data (Q4)'!F219:F248)</f>
        <v>2.2785268070822859E-2</v>
      </c>
      <c r="M221" s="10"/>
      <c r="N221" s="59">
        <v>5.4478856622892646E-3</v>
      </c>
      <c r="O221" s="58">
        <f>COVAR(N221:N250,'RW Futures and Index Data (Q4)'!F219:F248)/VAR('RW Futures and Index Data (Q4)'!F219:F248)</f>
        <v>-5.6075490465019175E-2</v>
      </c>
      <c r="P221" s="10"/>
    </row>
    <row r="222" spans="1:16" x14ac:dyDescent="0.25">
      <c r="A222" s="23">
        <v>41885</v>
      </c>
      <c r="B222" s="52">
        <v>-3.6238176281518819E-2</v>
      </c>
      <c r="C222" s="53">
        <f>COVAR(B222:B251,'RW Futures and Index Data (Q4)'!C220:C249)/VAR('RW Futures and Index Data (Q4)'!C220:C249)</f>
        <v>8.6833876584960987E-2</v>
      </c>
      <c r="D222" s="10"/>
      <c r="E222" s="59">
        <v>3.2125110746537899E-2</v>
      </c>
      <c r="F222" s="56">
        <f>COVAR(E222:E251,'RW Futures and Index Data (Q4)'!C220:C249)/VAR('RW Futures and Index Data (Q4)'!C220:C249)</f>
        <v>1.0257651480007628</v>
      </c>
      <c r="G222" s="10"/>
      <c r="H222" s="59">
        <v>-9.6966580976863836E-2</v>
      </c>
      <c r="I222" s="56">
        <f>COVAR(H222:H251,'RW Futures and Index Data (Q4)'!F220:F249)/VAR('RW Futures and Index Data (Q4)'!F220:F249)</f>
        <v>0.59558390450417209</v>
      </c>
      <c r="J222" s="10"/>
      <c r="K222" s="59">
        <v>5.5178192441225349E-3</v>
      </c>
      <c r="L222" s="57">
        <f>COVAR(K222:K251,'RW Futures and Index Data (Q4)'!F220:F249)/VAR('RW Futures and Index Data (Q4)'!F220:F249)</f>
        <v>3.077270498644619E-2</v>
      </c>
      <c r="M222" s="10"/>
      <c r="N222" s="59">
        <v>1.9255016046721973E-2</v>
      </c>
      <c r="O222" s="58">
        <f>COVAR(N222:N251,'RW Futures and Index Data (Q4)'!F220:F249)/VAR('RW Futures and Index Data (Q4)'!F220:F249)</f>
        <v>-3.2088974798641624E-2</v>
      </c>
      <c r="P222" s="10"/>
    </row>
    <row r="223" spans="1:16" x14ac:dyDescent="0.25">
      <c r="A223" s="23">
        <v>41884</v>
      </c>
      <c r="B223" s="52">
        <v>-2.66295952001806E-2</v>
      </c>
      <c r="C223" s="53">
        <f>COVAR(B223:B252,'RW Futures and Index Data (Q4)'!C221:C250)/VAR('RW Futures and Index Data (Q4)'!C221:C250)</f>
        <v>0.19095319833108954</v>
      </c>
      <c r="D223" s="10"/>
      <c r="E223" s="59">
        <v>4.0784696718660918E-2</v>
      </c>
      <c r="F223" s="56">
        <f>COVAR(E223:E252,'RW Futures and Index Data (Q4)'!C221:C250)/VAR('RW Futures and Index Data (Q4)'!C221:C250)</f>
        <v>0.96800542054658734</v>
      </c>
      <c r="G223" s="10"/>
      <c r="H223" s="59">
        <v>9.5585346913471536E-3</v>
      </c>
      <c r="I223" s="56">
        <f>COVAR(H223:H252,'RW Futures and Index Data (Q4)'!F221:F250)/VAR('RW Futures and Index Data (Q4)'!F221:F250)</f>
        <v>0.81110704355779428</v>
      </c>
      <c r="J223" s="10"/>
      <c r="K223" s="59">
        <v>8.7172609135586221E-3</v>
      </c>
      <c r="L223" s="57">
        <f>COVAR(K223:K252,'RW Futures and Index Data (Q4)'!F221:F250)/VAR('RW Futures and Index Data (Q4)'!F221:F250)</f>
        <v>3.8447361617317856E-2</v>
      </c>
      <c r="M223" s="10"/>
      <c r="N223" s="59">
        <v>2.4121180110753482E-2</v>
      </c>
      <c r="O223" s="58">
        <f>COVAR(N223:N252,'RW Futures and Index Data (Q4)'!F221:F250)/VAR('RW Futures and Index Data (Q4)'!F221:F250)</f>
        <v>-1.4007523285847322E-2</v>
      </c>
      <c r="P223" s="10"/>
    </row>
    <row r="224" spans="1:16" x14ac:dyDescent="0.25">
      <c r="A224" s="23">
        <v>41880</v>
      </c>
      <c r="B224" s="52">
        <v>-2.7663323255882832E-2</v>
      </c>
      <c r="C224" s="53">
        <f>COVAR(B224:B253,'RW Futures and Index Data (Q4)'!C222:C251)/VAR('RW Futures and Index Data (Q4)'!C222:C251)</f>
        <v>0.25654329946308441</v>
      </c>
      <c r="D224" s="10"/>
      <c r="E224" s="59">
        <v>2.3275724774736606E-2</v>
      </c>
      <c r="F224" s="56">
        <f>COVAR(E224:E253,'RW Futures and Index Data (Q4)'!C222:C251)/VAR('RW Futures and Index Data (Q4)'!C222:C251)</f>
        <v>0.93217363563915956</v>
      </c>
      <c r="G224" s="10"/>
      <c r="H224" s="59">
        <v>3.2873574712643627E-2</v>
      </c>
      <c r="I224" s="56">
        <f>COVAR(H224:H253,'RW Futures and Index Data (Q4)'!F222:F251)/VAR('RW Futures and Index Data (Q4)'!F222:F251)</f>
        <v>0.92453032394050227</v>
      </c>
      <c r="J224" s="10"/>
      <c r="K224" s="59">
        <v>8.5522283994698967E-3</v>
      </c>
      <c r="L224" s="57">
        <f>COVAR(K224:K253,'RW Futures and Index Data (Q4)'!F222:F251)/VAR('RW Futures and Index Data (Q4)'!F222:F251)</f>
        <v>4.2182673954745002E-2</v>
      </c>
      <c r="M224" s="10"/>
      <c r="N224" s="59">
        <v>1.7125472673125142E-2</v>
      </c>
      <c r="O224" s="58">
        <f>COVAR(N224:N253,'RW Futures and Index Data (Q4)'!F222:F251)/VAR('RW Futures and Index Data (Q4)'!F222:F251)</f>
        <v>4.5941641823021503E-4</v>
      </c>
      <c r="P224" s="10"/>
    </row>
    <row r="225" spans="1:16" x14ac:dyDescent="0.25">
      <c r="A225" s="23">
        <v>41879</v>
      </c>
      <c r="B225" s="52">
        <v>-2.8715435310689208E-2</v>
      </c>
      <c r="C225" s="53">
        <f>COVAR(B225:B254,'RW Futures and Index Data (Q4)'!C223:C252)/VAR('RW Futures and Index Data (Q4)'!C223:C252)</f>
        <v>0.35538621299433781</v>
      </c>
      <c r="D225" s="10"/>
      <c r="E225" s="59">
        <v>3.637933831230189E-2</v>
      </c>
      <c r="F225" s="56">
        <f>COVAR(E225:E254,'RW Futures and Index Data (Q4)'!C223:C252)/VAR('RW Futures and Index Data (Q4)'!C223:C252)</f>
        <v>0.90785372515193807</v>
      </c>
      <c r="G225" s="10"/>
      <c r="H225" s="59">
        <v>3.2220665649288938E-2</v>
      </c>
      <c r="I225" s="56">
        <f>COVAR(H225:H254,'RW Futures and Index Data (Q4)'!F223:F252)/VAR('RW Futures and Index Data (Q4)'!F223:F252)</f>
        <v>1.0371463451521814</v>
      </c>
      <c r="J225" s="10"/>
      <c r="K225" s="59">
        <v>1.413785014767166E-2</v>
      </c>
      <c r="L225" s="57">
        <f>COVAR(K225:K254,'RW Futures and Index Data (Q4)'!F223:F252)/VAR('RW Futures and Index Data (Q4)'!F223:F252)</f>
        <v>4.9909625104606371E-2</v>
      </c>
      <c r="M225" s="10"/>
      <c r="N225" s="59">
        <v>3.7137680838900122E-2</v>
      </c>
      <c r="O225" s="58">
        <f>COVAR(N225:N254,'RW Futures and Index Data (Q4)'!F223:F252)/VAR('RW Futures and Index Data (Q4)'!F223:F252)</f>
        <v>4.0399692517891619E-2</v>
      </c>
      <c r="P225" s="10"/>
    </row>
    <row r="226" spans="1:16" x14ac:dyDescent="0.25">
      <c r="A226" s="23">
        <v>41878</v>
      </c>
      <c r="B226" s="52">
        <v>-2.3574138806013556E-2</v>
      </c>
      <c r="C226" s="53">
        <f>COVAR(B226:B255,'RW Futures and Index Data (Q4)'!C224:C253)/VAR('RW Futures and Index Data (Q4)'!C224:C253)</f>
        <v>0.4146838173852308</v>
      </c>
      <c r="D226" s="10"/>
      <c r="E226" s="59">
        <v>2.8453882703278088E-2</v>
      </c>
      <c r="F226" s="56">
        <f>COVAR(E226:E255,'RW Futures and Index Data (Q4)'!C224:C253)/VAR('RW Futures and Index Data (Q4)'!C224:C253)</f>
        <v>0.88815172745870541</v>
      </c>
      <c r="G226" s="10"/>
      <c r="H226" s="59">
        <v>2.4838274603472099E-2</v>
      </c>
      <c r="I226" s="56">
        <f>COVAR(H226:H255,'RW Futures and Index Data (Q4)'!F224:F253)/VAR('RW Futures and Index Data (Q4)'!F224:F253)</f>
        <v>1.126843238638046</v>
      </c>
      <c r="J226" s="10"/>
      <c r="K226" s="59">
        <v>1.3380873137495586E-2</v>
      </c>
      <c r="L226" s="57">
        <f>COVAR(K226:K255,'RW Futures and Index Data (Q4)'!F224:F253)/VAR('RW Futures and Index Data (Q4)'!F224:F253)</f>
        <v>4.4166117701867937E-2</v>
      </c>
      <c r="M226" s="10"/>
      <c r="N226" s="59">
        <v>4.159939455647943E-2</v>
      </c>
      <c r="O226" s="58">
        <f>COVAR(N226:N255,'RW Futures and Index Data (Q4)'!F224:F253)/VAR('RW Futures and Index Data (Q4)'!F224:F253)</f>
        <v>3.4929168033816071E-2</v>
      </c>
      <c r="P226" s="10"/>
    </row>
    <row r="227" spans="1:16" x14ac:dyDescent="0.25">
      <c r="A227" s="23">
        <v>41877</v>
      </c>
      <c r="B227" s="52">
        <v>-1.5431005439047185E-3</v>
      </c>
      <c r="C227" s="53">
        <f>COVAR(B227:B256,'RW Futures and Index Data (Q4)'!C225:C254)/VAR('RW Futures and Index Data (Q4)'!C225:C254)</f>
        <v>0.53744325593916364</v>
      </c>
      <c r="D227" s="10"/>
      <c r="E227" s="59">
        <v>4.6527769091712523E-2</v>
      </c>
      <c r="F227" s="56">
        <f>COVAR(E227:E256,'RW Futures and Index Data (Q4)'!C225:C254)/VAR('RW Futures and Index Data (Q4)'!C225:C254)</f>
        <v>0.78575646781810138</v>
      </c>
      <c r="G227" s="10"/>
      <c r="H227" s="59">
        <v>4.8400291845768439E-2</v>
      </c>
      <c r="I227" s="56">
        <f>COVAR(H227:H256,'RW Futures and Index Data (Q4)'!F225:F254)/VAR('RW Futures and Index Data (Q4)'!F225:F254)</f>
        <v>1.3672277357921989</v>
      </c>
      <c r="J227" s="10"/>
      <c r="K227" s="59">
        <v>9.8391213881536821E-3</v>
      </c>
      <c r="L227" s="57">
        <f>COVAR(K227:K256,'RW Futures and Index Data (Q4)'!F225:F254)/VAR('RW Futures and Index Data (Q4)'!F225:F254)</f>
        <v>4.2848266208731813E-2</v>
      </c>
      <c r="M227" s="10"/>
      <c r="N227" s="59">
        <v>3.2834192638773851E-2</v>
      </c>
      <c r="O227" s="58">
        <f>COVAR(N227:N256,'RW Futures and Index Data (Q4)'!F225:F254)/VAR('RW Futures and Index Data (Q4)'!F225:F254)</f>
        <v>6.8708259156048451E-3</v>
      </c>
      <c r="P227" s="10"/>
    </row>
    <row r="228" spans="1:16" x14ac:dyDescent="0.25">
      <c r="A228" s="23">
        <v>41876</v>
      </c>
      <c r="B228" s="52">
        <v>-2.4821380532995874E-2</v>
      </c>
      <c r="C228" s="53">
        <f>COVAR(B228:B257,'RW Futures and Index Data (Q4)'!C226:C255)/VAR('RW Futures and Index Data (Q4)'!C226:C255)</f>
        <v>0.63752711079155711</v>
      </c>
      <c r="D228" s="10"/>
      <c r="E228" s="59">
        <v>3.5253644643302717E-2</v>
      </c>
      <c r="F228" s="56">
        <f>COVAR(E228:E257,'RW Futures and Index Data (Q4)'!C226:C255)/VAR('RW Futures and Index Data (Q4)'!C226:C255)</f>
        <v>0.74129586794690816</v>
      </c>
      <c r="G228" s="10"/>
      <c r="H228" s="59">
        <v>5.6450703249705692E-2</v>
      </c>
      <c r="I228" s="56">
        <f>COVAR(H228:H257,'RW Futures and Index Data (Q4)'!F226:F255)/VAR('RW Futures and Index Data (Q4)'!F226:F255)</f>
        <v>1.4994914910360748</v>
      </c>
      <c r="J228" s="10"/>
      <c r="K228" s="59">
        <v>1.1973247630452821E-2</v>
      </c>
      <c r="L228" s="57">
        <f>COVAR(K228:K257,'RW Futures and Index Data (Q4)'!F226:F255)/VAR('RW Futures and Index Data (Q4)'!F226:F255)</f>
        <v>4.511494385697213E-2</v>
      </c>
      <c r="M228" s="10"/>
      <c r="N228" s="59">
        <v>3.7014649272639755E-2</v>
      </c>
      <c r="O228" s="58">
        <f>COVAR(N228:N257,'RW Futures and Index Data (Q4)'!F226:F255)/VAR('RW Futures and Index Data (Q4)'!F226:F255)</f>
        <v>-3.0606996735353185E-2</v>
      </c>
      <c r="P228" s="10"/>
    </row>
    <row r="229" spans="1:16" x14ac:dyDescent="0.25">
      <c r="A229" s="23">
        <v>41873</v>
      </c>
      <c r="B229" s="52">
        <v>-2.4115435493621384E-2</v>
      </c>
      <c r="C229" s="53">
        <f>COVAR(B229:B258,'RW Futures and Index Data (Q4)'!C227:C256)/VAR('RW Futures and Index Data (Q4)'!C227:C256)</f>
        <v>0.7453188682699261</v>
      </c>
      <c r="D229" s="10"/>
      <c r="E229" s="59">
        <v>3.142808203649694E-2</v>
      </c>
      <c r="F229" s="56">
        <f>COVAR(E229:E258,'RW Futures and Index Data (Q4)'!C227:C256)/VAR('RW Futures and Index Data (Q4)'!C227:C256)</f>
        <v>0.69153318811997522</v>
      </c>
      <c r="G229" s="10"/>
      <c r="H229" s="59">
        <v>3.4930495632890857E-2</v>
      </c>
      <c r="I229" s="56">
        <f>COVAR(H229:H258,'RW Futures and Index Data (Q4)'!F227:F256)/VAR('RW Futures and Index Data (Q4)'!F227:F256)</f>
        <v>1.5197723193132078</v>
      </c>
      <c r="J229" s="10"/>
      <c r="K229" s="59">
        <v>1.3684881526624171E-2</v>
      </c>
      <c r="L229" s="57">
        <f>COVAR(K229:K258,'RW Futures and Index Data (Q4)'!F227:F256)/VAR('RW Futures and Index Data (Q4)'!F227:F256)</f>
        <v>3.1344246310406727E-2</v>
      </c>
      <c r="M229" s="10"/>
      <c r="N229" s="59">
        <v>4.5903664996338245E-2</v>
      </c>
      <c r="O229" s="58">
        <f>COVAR(N229:N258,'RW Futures and Index Data (Q4)'!F227:F256)/VAR('RW Futures and Index Data (Q4)'!F227:F256)</f>
        <v>-8.9551216837169711E-2</v>
      </c>
      <c r="P229" s="10"/>
    </row>
    <row r="230" spans="1:16" x14ac:dyDescent="0.25">
      <c r="A230" s="23">
        <v>41872</v>
      </c>
      <c r="B230" s="52">
        <v>-2.0486801852254266E-2</v>
      </c>
      <c r="C230" s="53">
        <f>COVAR(B230:B259,'RW Futures and Index Data (Q4)'!C228:C257)/VAR('RW Futures and Index Data (Q4)'!C228:C257)</f>
        <v>0.77273014829847542</v>
      </c>
      <c r="D230" s="10"/>
      <c r="E230" s="59">
        <v>1.701611894312216E-2</v>
      </c>
      <c r="F230" s="56">
        <f>COVAR(E230:E259,'RW Futures and Index Data (Q4)'!C228:C257)/VAR('RW Futures and Index Data (Q4)'!C228:C257)</f>
        <v>0.69173128396300232</v>
      </c>
      <c r="G230" s="10"/>
      <c r="H230" s="59">
        <v>3.5479448702341321E-2</v>
      </c>
      <c r="I230" s="56">
        <f>COVAR(H230:H259,'RW Futures and Index Data (Q4)'!F228:F257)/VAR('RW Futures and Index Data (Q4)'!F228:F257)</f>
        <v>1.5799034907632767</v>
      </c>
      <c r="J230" s="10"/>
      <c r="K230" s="59">
        <v>1.0971726226998824E-2</v>
      </c>
      <c r="L230" s="57">
        <f>COVAR(K230:K259,'RW Futures and Index Data (Q4)'!F228:F257)/VAR('RW Futures and Index Data (Q4)'!F228:F257)</f>
        <v>1.5030852439299714E-2</v>
      </c>
      <c r="M230" s="10"/>
      <c r="N230" s="59">
        <v>3.9875568143844742E-2</v>
      </c>
      <c r="O230" s="58">
        <f>COVAR(N230:N259,'RW Futures and Index Data (Q4)'!F228:F257)/VAR('RW Futures and Index Data (Q4)'!F228:F257)</f>
        <v>-0.15327790148381193</v>
      </c>
      <c r="P230" s="10"/>
    </row>
    <row r="231" spans="1:16" x14ac:dyDescent="0.25">
      <c r="A231" s="23">
        <v>41871</v>
      </c>
      <c r="B231" s="52">
        <v>-3.8656288271160522E-3</v>
      </c>
      <c r="C231" s="53">
        <f>COVAR(B231:B260,'RW Futures and Index Data (Q4)'!C229:C258)/VAR('RW Futures and Index Data (Q4)'!C229:C258)</f>
        <v>0.77271808852066326</v>
      </c>
      <c r="D231" s="10"/>
      <c r="E231" s="59">
        <v>7.0157301923359228E-3</v>
      </c>
      <c r="F231" s="56">
        <f>COVAR(E231:E260,'RW Futures and Index Data (Q4)'!C229:C258)/VAR('RW Futures and Index Data (Q4)'!C229:C258)</f>
        <v>0.69693257801573461</v>
      </c>
      <c r="G231" s="10"/>
      <c r="H231" s="59">
        <v>2.7850095599454505E-2</v>
      </c>
      <c r="I231" s="56">
        <f>COVAR(H231:H260,'RW Futures and Index Data (Q4)'!F229:F258)/VAR('RW Futures and Index Data (Q4)'!F229:F258)</f>
        <v>1.6557946466871596</v>
      </c>
      <c r="J231" s="10"/>
      <c r="K231" s="59">
        <v>7.585121176846954E-3</v>
      </c>
      <c r="L231" s="57">
        <f>COVAR(K231:K260,'RW Futures and Index Data (Q4)'!F229:F258)/VAR('RW Futures and Index Data (Q4)'!F229:F258)</f>
        <v>-2.2554108690445501E-3</v>
      </c>
      <c r="M231" s="10"/>
      <c r="N231" s="59">
        <v>2.9651394576243106E-2</v>
      </c>
      <c r="O231" s="58">
        <f>COVAR(N231:N260,'RW Futures and Index Data (Q4)'!F229:F258)/VAR('RW Futures and Index Data (Q4)'!F229:F258)</f>
        <v>-0.20904587903621846</v>
      </c>
      <c r="P231" s="10"/>
    </row>
    <row r="232" spans="1:16" x14ac:dyDescent="0.25">
      <c r="A232" s="23">
        <v>41870</v>
      </c>
      <c r="B232" s="52">
        <v>4.9736393187524985E-3</v>
      </c>
      <c r="C232" s="53">
        <f>COVAR(B232:B261,'RW Futures and Index Data (Q4)'!C230:C259)/VAR('RW Futures and Index Data (Q4)'!C230:C259)</f>
        <v>0.70007333312544562</v>
      </c>
      <c r="D232" s="10"/>
      <c r="E232" s="59">
        <v>1.5363549389558084E-2</v>
      </c>
      <c r="F232" s="56">
        <f>COVAR(E232:E261,'RW Futures and Index Data (Q4)'!C230:C259)/VAR('RW Futures and Index Data (Q4)'!C230:C259)</f>
        <v>0.7151288286687314</v>
      </c>
      <c r="G232" s="10"/>
      <c r="H232" s="59">
        <v>1.4144521460607962E-2</v>
      </c>
      <c r="I232" s="56">
        <f>COVAR(H232:H261,'RW Futures and Index Data (Q4)'!F230:F259)/VAR('RW Futures and Index Data (Q4)'!F230:F259)</f>
        <v>1.6184973942329257</v>
      </c>
      <c r="J232" s="10"/>
      <c r="K232" s="59">
        <v>7.2618120098200123E-3</v>
      </c>
      <c r="L232" s="57">
        <f>COVAR(K232:K261,'RW Futures and Index Data (Q4)'!F230:F259)/VAR('RW Futures and Index Data (Q4)'!F230:F259)</f>
        <v>-2.3438983728363914E-2</v>
      </c>
      <c r="M232" s="10"/>
      <c r="N232" s="59">
        <v>3.044560485119141E-2</v>
      </c>
      <c r="O232" s="58">
        <f>COVAR(N232:N261,'RW Futures and Index Data (Q4)'!F230:F259)/VAR('RW Futures and Index Data (Q4)'!F230:F259)</f>
        <v>-0.2619772517191884</v>
      </c>
      <c r="P232" s="10"/>
    </row>
    <row r="233" spans="1:16" x14ac:dyDescent="0.25">
      <c r="A233" s="23">
        <v>41869</v>
      </c>
      <c r="B233" s="52">
        <v>-3.4709260182982371E-3</v>
      </c>
      <c r="C233" s="53">
        <f>COVAR(B233:B262,'RW Futures and Index Data (Q4)'!C231:C260)/VAR('RW Futures and Index Data (Q4)'!C231:C260)</f>
        <v>0.66302616864140751</v>
      </c>
      <c r="D233" s="10"/>
      <c r="E233" s="59">
        <v>6.1486086465751821E-3</v>
      </c>
      <c r="F233" s="56">
        <f>COVAR(E233:E262,'RW Futures and Index Data (Q4)'!C231:C260)/VAR('RW Futures and Index Data (Q4)'!C231:C260)</f>
        <v>0.78661742597731332</v>
      </c>
      <c r="G233" s="10"/>
      <c r="H233" s="59">
        <v>1.3958148242765533E-2</v>
      </c>
      <c r="I233" s="56">
        <f>COVAR(H233:H262,'RW Futures and Index Data (Q4)'!F231:F260)/VAR('RW Futures and Index Data (Q4)'!F231:F260)</f>
        <v>1.6342823704760698</v>
      </c>
      <c r="J233" s="10"/>
      <c r="K233" s="59">
        <v>8.7784280211480326E-3</v>
      </c>
      <c r="L233" s="57">
        <f>COVAR(K233:K262,'RW Futures and Index Data (Q4)'!F231:F260)/VAR('RW Futures and Index Data (Q4)'!F231:F260)</f>
        <v>-4.1831701095488678E-2</v>
      </c>
      <c r="M233" s="10"/>
      <c r="N233" s="59">
        <v>3.2407987382505832E-2</v>
      </c>
      <c r="O233" s="58">
        <f>COVAR(N233:N262,'RW Futures and Index Data (Q4)'!F231:F260)/VAR('RW Futures and Index Data (Q4)'!F231:F260)</f>
        <v>-0.30928502400571972</v>
      </c>
      <c r="P233" s="10"/>
    </row>
    <row r="234" spans="1:16" x14ac:dyDescent="0.25">
      <c r="A234" s="23">
        <v>41866</v>
      </c>
      <c r="B234" s="52">
        <v>-2.4693789481832207E-3</v>
      </c>
      <c r="C234" s="53">
        <f>COVAR(B234:B263,'RW Futures and Index Data (Q4)'!C232:C261)/VAR('RW Futures and Index Data (Q4)'!C232:C261)</f>
        <v>0.56552620191485203</v>
      </c>
      <c r="D234" s="10"/>
      <c r="E234" s="59">
        <v>4.2977599484215201E-3</v>
      </c>
      <c r="F234" s="56">
        <f>COVAR(E234:E263,'RW Futures and Index Data (Q4)'!C232:C261)/VAR('RW Futures and Index Data (Q4)'!C232:C261)</f>
        <v>0.81823939680565438</v>
      </c>
      <c r="G234" s="10"/>
      <c r="H234" s="59">
        <v>3.6557107673327316E-3</v>
      </c>
      <c r="I234" s="56">
        <f>COVAR(H234:H263,'RW Futures and Index Data (Q4)'!F232:F261)/VAR('RW Futures and Index Data (Q4)'!F232:F261)</f>
        <v>1.4830931532175846</v>
      </c>
      <c r="J234" s="10"/>
      <c r="K234" s="59">
        <v>1.1071344195693777E-2</v>
      </c>
      <c r="L234" s="57">
        <f>COVAR(K234:K263,'RW Futures and Index Data (Q4)'!F232:F261)/VAR('RW Futures and Index Data (Q4)'!F232:F261)</f>
        <v>-5.408894340439796E-2</v>
      </c>
      <c r="M234" s="10"/>
      <c r="N234" s="59">
        <v>3.6433806784040179E-2</v>
      </c>
      <c r="O234" s="58">
        <f>COVAR(N234:N263,'RW Futures and Index Data (Q4)'!F232:F261)/VAR('RW Futures and Index Data (Q4)'!F232:F261)</f>
        <v>-0.31820228011187374</v>
      </c>
      <c r="P234" s="10"/>
    </row>
    <row r="235" spans="1:16" x14ac:dyDescent="0.25">
      <c r="A235" s="23">
        <v>41865</v>
      </c>
      <c r="B235" s="52">
        <v>-2.8372441442703455E-2</v>
      </c>
      <c r="C235" s="53">
        <f>COVAR(B235:B264,'RW Futures and Index Data (Q4)'!C233:C262)/VAR('RW Futures and Index Data (Q4)'!C233:C262)</f>
        <v>0.50780137242555423</v>
      </c>
      <c r="D235" s="10"/>
      <c r="E235" s="59">
        <v>1.5379356279814349E-3</v>
      </c>
      <c r="F235" s="56">
        <f>COVAR(E235:E264,'RW Futures and Index Data (Q4)'!C233:C262)/VAR('RW Futures and Index Data (Q4)'!C233:C262)</f>
        <v>0.87202874776327377</v>
      </c>
      <c r="G235" s="10"/>
      <c r="H235" s="59">
        <v>-2.0760913043478268E-2</v>
      </c>
      <c r="I235" s="56">
        <f>COVAR(H235:H264,'RW Futures and Index Data (Q4)'!F233:F262)/VAR('RW Futures and Index Data (Q4)'!F233:F262)</f>
        <v>1.2951425735038025</v>
      </c>
      <c r="J235" s="10"/>
      <c r="K235" s="59">
        <v>1.712895130307146E-2</v>
      </c>
      <c r="L235" s="57">
        <f>COVAR(K235:K264,'RW Futures and Index Data (Q4)'!F233:F262)/VAR('RW Futures and Index Data (Q4)'!F233:F262)</f>
        <v>-5.9339340312241029E-2</v>
      </c>
      <c r="M235" s="10"/>
      <c r="N235" s="59">
        <v>5.8575955984456529E-2</v>
      </c>
      <c r="O235" s="58">
        <f>COVAR(N235:N264,'RW Futures and Index Data (Q4)'!F233:F262)/VAR('RW Futures and Index Data (Q4)'!F233:F262)</f>
        <v>-0.31001280584463675</v>
      </c>
      <c r="P235" s="10"/>
    </row>
    <row r="236" spans="1:16" x14ac:dyDescent="0.25">
      <c r="A236" s="23">
        <v>41864</v>
      </c>
      <c r="B236" s="52">
        <v>-1.6558078031494894E-2</v>
      </c>
      <c r="C236" s="53">
        <f>COVAR(B236:B265,'RW Futures and Index Data (Q4)'!C234:C263)/VAR('RW Futures and Index Data (Q4)'!C234:C263)</f>
        <v>0.45227016841041567</v>
      </c>
      <c r="D236" s="10"/>
      <c r="E236" s="59">
        <v>-7.0946297441405459E-3</v>
      </c>
      <c r="F236" s="56">
        <f>COVAR(E236:E265,'RW Futures and Index Data (Q4)'!C234:C263)/VAR('RW Futures and Index Data (Q4)'!C234:C263)</f>
        <v>0.98193857800568363</v>
      </c>
      <c r="G236" s="10"/>
      <c r="H236" s="59">
        <v>-4.4563802034635502E-2</v>
      </c>
      <c r="I236" s="56">
        <f>COVAR(H236:H265,'RW Futures and Index Data (Q4)'!F234:F263)/VAR('RW Futures and Index Data (Q4)'!F234:F263)</f>
        <v>1.2431549121840366</v>
      </c>
      <c r="J236" s="10"/>
      <c r="K236" s="59">
        <v>1.5368529132436803E-2</v>
      </c>
      <c r="L236" s="57">
        <f>COVAR(K236:K265,'RW Futures and Index Data (Q4)'!F234:F263)/VAR('RW Futures and Index Data (Q4)'!F234:F263)</f>
        <v>-5.7975108164549552E-2</v>
      </c>
      <c r="M236" s="10"/>
      <c r="N236" s="59">
        <v>5.4818242491036173E-2</v>
      </c>
      <c r="O236" s="58">
        <f>COVAR(N236:N265,'RW Futures and Index Data (Q4)'!F234:F263)/VAR('RW Futures and Index Data (Q4)'!F234:F263)</f>
        <v>-0.29050393576943828</v>
      </c>
      <c r="P236" s="10"/>
    </row>
    <row r="237" spans="1:16" x14ac:dyDescent="0.25">
      <c r="A237" s="23">
        <v>41863</v>
      </c>
      <c r="B237" s="52">
        <v>-1.3996823473460318E-2</v>
      </c>
      <c r="C237" s="53">
        <f>COVAR(B237:B266,'RW Futures and Index Data (Q4)'!C235:C264)/VAR('RW Futures and Index Data (Q4)'!C235:C264)</f>
        <v>0.37661380651274767</v>
      </c>
      <c r="D237" s="10"/>
      <c r="E237" s="59">
        <v>-2.0321777800328067E-2</v>
      </c>
      <c r="F237" s="56">
        <f>COVAR(E237:E266,'RW Futures and Index Data (Q4)'!C235:C264)/VAR('RW Futures and Index Data (Q4)'!C235:C264)</f>
        <v>1.0407367215157206</v>
      </c>
      <c r="G237" s="10"/>
      <c r="H237" s="59">
        <v>-5.0297400599031539E-2</v>
      </c>
      <c r="I237" s="56">
        <f>COVAR(H237:H266,'RW Futures and Index Data (Q4)'!F235:F264)/VAR('RW Futures and Index Data (Q4)'!F235:F264)</f>
        <v>1.2101359386810637</v>
      </c>
      <c r="J237" s="10"/>
      <c r="K237" s="59">
        <v>1.3231932683625214E-2</v>
      </c>
      <c r="L237" s="57">
        <f>COVAR(K237:K266,'RW Futures and Index Data (Q4)'!F235:F264)/VAR('RW Futures and Index Data (Q4)'!F235:F264)</f>
        <v>-5.5279627502214573E-2</v>
      </c>
      <c r="M237" s="10"/>
      <c r="N237" s="59">
        <v>4.2625371275860635E-2</v>
      </c>
      <c r="O237" s="58">
        <f>COVAR(N237:N266,'RW Futures and Index Data (Q4)'!F235:F264)/VAR('RW Futures and Index Data (Q4)'!F235:F264)</f>
        <v>-0.26725185696103571</v>
      </c>
      <c r="P237" s="10"/>
    </row>
    <row r="238" spans="1:16" x14ac:dyDescent="0.25">
      <c r="A238" s="23">
        <v>41862</v>
      </c>
      <c r="B238" s="52">
        <v>-1.8436379209439191E-2</v>
      </c>
      <c r="C238" s="53">
        <f>COVAR(B238:B267,'RW Futures and Index Data (Q4)'!C236:C265)/VAR('RW Futures and Index Data (Q4)'!C236:C265)</f>
        <v>0.33462011923511631</v>
      </c>
      <c r="D238" s="10"/>
      <c r="E238" s="59">
        <v>-2.5294814151296197E-2</v>
      </c>
      <c r="F238" s="56">
        <f>COVAR(E238:E267,'RW Futures and Index Data (Q4)'!C236:C265)/VAR('RW Futures and Index Data (Q4)'!C236:C265)</f>
        <v>1.113696748874015</v>
      </c>
      <c r="G238" s="10"/>
      <c r="H238" s="59">
        <v>-4.4617468637456303E-2</v>
      </c>
      <c r="I238" s="56">
        <f>COVAR(H238:H267,'RW Futures and Index Data (Q4)'!F236:F265)/VAR('RW Futures and Index Data (Q4)'!F236:F265)</f>
        <v>1.2006278457643527</v>
      </c>
      <c r="J238" s="10"/>
      <c r="K238" s="59">
        <v>7.6082179355625446E-3</v>
      </c>
      <c r="L238" s="57">
        <f>COVAR(K238:K267,'RW Futures and Index Data (Q4)'!F236:F265)/VAR('RW Futures and Index Data (Q4)'!F236:F265)</f>
        <v>-5.2636129642406909E-2</v>
      </c>
      <c r="M238" s="10"/>
      <c r="N238" s="59">
        <v>2.4784915050197531E-2</v>
      </c>
      <c r="O238" s="58">
        <f>COVAR(N238:N267,'RW Futures and Index Data (Q4)'!F236:F265)/VAR('RW Futures and Index Data (Q4)'!F236:F265)</f>
        <v>-0.26063138336141556</v>
      </c>
      <c r="P238" s="10"/>
    </row>
    <row r="239" spans="1:16" x14ac:dyDescent="0.25">
      <c r="A239" s="23">
        <v>41859</v>
      </c>
      <c r="B239" s="52">
        <v>-6.1698517026309574E-4</v>
      </c>
      <c r="C239" s="53">
        <f>COVAR(B239:B268,'RW Futures and Index Data (Q4)'!C237:C266)/VAR('RW Futures and Index Data (Q4)'!C237:C266)</f>
        <v>0.22833887962254046</v>
      </c>
      <c r="D239" s="10"/>
      <c r="E239" s="59">
        <v>-2.0570409312605897E-2</v>
      </c>
      <c r="F239" s="56">
        <f>COVAR(E239:E268,'RW Futures and Index Data (Q4)'!C237:C266)/VAR('RW Futures and Index Data (Q4)'!C237:C266)</f>
        <v>1.1146824742659085</v>
      </c>
      <c r="G239" s="10"/>
      <c r="H239" s="59">
        <v>9.9770201729747487E-3</v>
      </c>
      <c r="I239" s="56">
        <f>COVAR(H239:H268,'RW Futures and Index Data (Q4)'!F237:F266)/VAR('RW Futures and Index Data (Q4)'!F237:F266)</f>
        <v>1.1127085845724911</v>
      </c>
      <c r="J239" s="10"/>
      <c r="K239" s="59">
        <v>4.2169292732081587E-3</v>
      </c>
      <c r="L239" s="57">
        <f>COVAR(K239:K268,'RW Futures and Index Data (Q4)'!F237:F266)/VAR('RW Futures and Index Data (Q4)'!F237:F266)</f>
        <v>-4.9250364980663902E-2</v>
      </c>
      <c r="M239" s="10"/>
      <c r="N239" s="59">
        <v>2.284622312475415E-2</v>
      </c>
      <c r="O239" s="58">
        <f>COVAR(N239:N268,'RW Futures and Index Data (Q4)'!F237:F266)/VAR('RW Futures and Index Data (Q4)'!F237:F266)</f>
        <v>-0.2504597781733105</v>
      </c>
      <c r="P239" s="10"/>
    </row>
    <row r="240" spans="1:16" x14ac:dyDescent="0.25">
      <c r="A240" s="23">
        <v>41858</v>
      </c>
      <c r="B240" s="52">
        <v>5.6384136553333519E-3</v>
      </c>
      <c r="C240" s="53">
        <f>COVAR(B240:B269,'RW Futures and Index Data (Q4)'!C238:C267)/VAR('RW Futures and Index Data (Q4)'!C238:C267)</f>
        <v>0.14250746327886046</v>
      </c>
      <c r="D240" s="10"/>
      <c r="E240" s="59">
        <v>-1.703459573395949E-2</v>
      </c>
      <c r="F240" s="56">
        <f>COVAR(E240:E269,'RW Futures and Index Data (Q4)'!C238:C267)/VAR('RW Futures and Index Data (Q4)'!C238:C267)</f>
        <v>1.1381598985311967</v>
      </c>
      <c r="G240" s="10"/>
      <c r="H240" s="59">
        <v>5.9353042668068845E-3</v>
      </c>
      <c r="I240" s="56">
        <f>COVAR(H240:H269,'RW Futures and Index Data (Q4)'!F238:F267)/VAR('RW Futures and Index Data (Q4)'!F238:F267)</f>
        <v>1.0769851422639116</v>
      </c>
      <c r="J240" s="10"/>
      <c r="K240" s="59">
        <v>2.8703448625599925E-3</v>
      </c>
      <c r="L240" s="57">
        <f>COVAR(K240:K269,'RW Futures and Index Data (Q4)'!F238:F267)/VAR('RW Futures and Index Data (Q4)'!F238:F267)</f>
        <v>-4.9683362696765695E-2</v>
      </c>
      <c r="M240" s="10"/>
      <c r="N240" s="59">
        <v>2.5464057213034463E-2</v>
      </c>
      <c r="O240" s="58">
        <f>COVAR(N240:N269,'RW Futures and Index Data (Q4)'!F238:F267)/VAR('RW Futures and Index Data (Q4)'!F238:F267)</f>
        <v>-0.25688967852066796</v>
      </c>
      <c r="P240" s="10"/>
    </row>
    <row r="241" spans="1:16" x14ac:dyDescent="0.25">
      <c r="A241" s="23">
        <v>41857</v>
      </c>
      <c r="B241" s="52">
        <v>3.827764480843765E-4</v>
      </c>
      <c r="C241" s="53">
        <f>COVAR(B241:B270,'RW Futures and Index Data (Q4)'!C239:C268)/VAR('RW Futures and Index Data (Q4)'!C239:C268)</f>
        <v>9.3849863025185623E-2</v>
      </c>
      <c r="D241" s="10"/>
      <c r="E241" s="59">
        <v>-4.9376379474486032E-2</v>
      </c>
      <c r="F241" s="56">
        <f>COVAR(E241:E270,'RW Futures and Index Data (Q4)'!C239:C268)/VAR('RW Futures and Index Data (Q4)'!C239:C268)</f>
        <v>1.2658678665949814</v>
      </c>
      <c r="G241" s="10"/>
      <c r="H241" s="59">
        <v>-2.9800883660063837E-3</v>
      </c>
      <c r="I241" s="56">
        <f>COVAR(H241:H270,'RW Futures and Index Data (Q4)'!F239:F268)/VAR('RW Futures and Index Data (Q4)'!F239:F268)</f>
        <v>1.0577049857544472</v>
      </c>
      <c r="J241" s="10"/>
      <c r="K241" s="59">
        <v>2.9550538366764911E-3</v>
      </c>
      <c r="L241" s="57">
        <f>COVAR(K241:K270,'RW Futures and Index Data (Q4)'!F239:F268)/VAR('RW Futures and Index Data (Q4)'!F239:F268)</f>
        <v>-5.372601410405381E-2</v>
      </c>
      <c r="M241" s="10"/>
      <c r="N241" s="59">
        <v>2.6142754164673043E-2</v>
      </c>
      <c r="O241" s="58">
        <f>COVAR(N241:N270,'RW Futures and Index Data (Q4)'!F239:F268)/VAR('RW Futures and Index Data (Q4)'!F239:F268)</f>
        <v>-0.26542363179730138</v>
      </c>
      <c r="P241" s="10"/>
    </row>
    <row r="242" spans="1:16" x14ac:dyDescent="0.25">
      <c r="A242" s="23">
        <v>41856</v>
      </c>
      <c r="B242" s="52">
        <v>7.7968273005852851E-3</v>
      </c>
      <c r="C242" s="53">
        <f>COVAR(B242:B271,'RW Futures and Index Data (Q4)'!C240:C269)/VAR('RW Futures and Index Data (Q4)'!C240:C269)</f>
        <v>2.2148082686830543E-2</v>
      </c>
      <c r="D242" s="10"/>
      <c r="E242" s="59">
        <v>-4.9779138452768379E-2</v>
      </c>
      <c r="F242" s="56">
        <f>COVAR(E242:E271,'RW Futures and Index Data (Q4)'!C240:C269)/VAR('RW Futures and Index Data (Q4)'!C240:C269)</f>
        <v>1.2623798819180807</v>
      </c>
      <c r="G242" s="10"/>
      <c r="H242" s="59">
        <v>5.1100423831385022E-3</v>
      </c>
      <c r="I242" s="56">
        <f>COVAR(H242:H271,'RW Futures and Index Data (Q4)'!F240:F269)/VAR('RW Futures and Index Data (Q4)'!F240:F269)</f>
        <v>1.0270663832155302</v>
      </c>
      <c r="J242" s="10"/>
      <c r="K242" s="59">
        <v>2.1906146019508022E-3</v>
      </c>
      <c r="L242" s="57">
        <f>COVAR(K242:K271,'RW Futures and Index Data (Q4)'!F240:F269)/VAR('RW Futures and Index Data (Q4)'!F240:F269)</f>
        <v>-5.9410463032704156E-2</v>
      </c>
      <c r="M242" s="10"/>
      <c r="N242" s="59">
        <v>2.1522639846074165E-2</v>
      </c>
      <c r="O242" s="58">
        <f>COVAR(N242:N271,'RW Futures and Index Data (Q4)'!F240:F269)/VAR('RW Futures and Index Data (Q4)'!F240:F269)</f>
        <v>-0.27444174336141441</v>
      </c>
      <c r="P242" s="10"/>
    </row>
    <row r="243" spans="1:16" x14ac:dyDescent="0.25">
      <c r="A243" s="23">
        <v>41855</v>
      </c>
      <c r="B243" s="52">
        <v>1.3234500773802171E-2</v>
      </c>
      <c r="C243" s="53">
        <f>COVAR(B243:B272,'RW Futures and Index Data (Q4)'!C241:C270)/VAR('RW Futures and Index Data (Q4)'!C241:C270)</f>
        <v>-6.5620688297039431E-2</v>
      </c>
      <c r="D243" s="10"/>
      <c r="E243" s="59">
        <v>-3.263119581334939E-2</v>
      </c>
      <c r="F243" s="56">
        <f>COVAR(E243:E272,'RW Futures and Index Data (Q4)'!C241:C270)/VAR('RW Futures and Index Data (Q4)'!C241:C270)</f>
        <v>1.2291135154928126</v>
      </c>
      <c r="G243" s="10"/>
      <c r="H243" s="59">
        <v>6.8683064207921696E-3</v>
      </c>
      <c r="I243" s="56">
        <f>COVAR(H243:H272,'RW Futures and Index Data (Q4)'!F241:F270)/VAR('RW Futures and Index Data (Q4)'!F241:F270)</f>
        <v>0.98994152645900479</v>
      </c>
      <c r="J243" s="10"/>
      <c r="K243" s="59">
        <v>4.9746848406220234E-3</v>
      </c>
      <c r="L243" s="57">
        <f>COVAR(K243:K272,'RW Futures and Index Data (Q4)'!F241:F270)/VAR('RW Futures and Index Data (Q4)'!F241:F270)</f>
        <v>-6.4620679834216516E-2</v>
      </c>
      <c r="M243" s="10"/>
      <c r="N243" s="59">
        <v>2.3529010249699001E-2</v>
      </c>
      <c r="O243" s="58">
        <f>COVAR(N243:N272,'RW Futures and Index Data (Q4)'!F241:F270)/VAR('RW Futures and Index Data (Q4)'!F241:F270)</f>
        <v>-0.28390683904673281</v>
      </c>
      <c r="P243" s="10"/>
    </row>
    <row r="244" spans="1:16" x14ac:dyDescent="0.25">
      <c r="A244" s="23">
        <v>41852</v>
      </c>
      <c r="B244" s="52">
        <v>1.2841963547291835E-2</v>
      </c>
      <c r="C244" s="53">
        <f>COVAR(B244:B273,'RW Futures and Index Data (Q4)'!C242:C271)/VAR('RW Futures and Index Data (Q4)'!C242:C271)</f>
        <v>-0.15946499128493663</v>
      </c>
      <c r="D244" s="10"/>
      <c r="E244" s="59">
        <v>-2.4615364750322444E-2</v>
      </c>
      <c r="F244" s="56">
        <f>COVAR(E244:E273,'RW Futures and Index Data (Q4)'!C242:C271)/VAR('RW Futures and Index Data (Q4)'!C242:C271)</f>
        <v>1.2695539815105841</v>
      </c>
      <c r="G244" s="10"/>
      <c r="H244" s="59">
        <v>1.8617681782085338E-2</v>
      </c>
      <c r="I244" s="56">
        <f>COVAR(H244:H273,'RW Futures and Index Data (Q4)'!F242:F271)/VAR('RW Futures and Index Data (Q4)'!F242:F271)</f>
        <v>0.89571287880970485</v>
      </c>
      <c r="J244" s="10"/>
      <c r="K244" s="59">
        <v>8.1953278463591239E-3</v>
      </c>
      <c r="L244" s="57">
        <f>COVAR(K244:K273,'RW Futures and Index Data (Q4)'!F242:F271)/VAR('RW Futures and Index Data (Q4)'!F242:F271)</f>
        <v>-6.6881312843169685E-2</v>
      </c>
      <c r="M244" s="10"/>
      <c r="N244" s="59">
        <v>3.0569510260882726E-2</v>
      </c>
      <c r="O244" s="58">
        <f>COVAR(N244:N273,'RW Futures and Index Data (Q4)'!F242:F271)/VAR('RW Futures and Index Data (Q4)'!F242:F271)</f>
        <v>-0.29031377838033484</v>
      </c>
      <c r="P244" s="10"/>
    </row>
    <row r="245" spans="1:16" x14ac:dyDescent="0.25">
      <c r="A245" s="23">
        <v>41851</v>
      </c>
      <c r="B245" s="52">
        <v>1.1074483299630566E-2</v>
      </c>
      <c r="C245" s="53">
        <f>COVAR(B245:B274,'RW Futures and Index Data (Q4)'!C243:C272)/VAR('RW Futures and Index Data (Q4)'!C243:C272)</f>
        <v>-0.29866944140678098</v>
      </c>
      <c r="D245" s="10"/>
      <c r="E245" s="59">
        <v>-3.5980959956475878E-2</v>
      </c>
      <c r="F245" s="56">
        <f>COVAR(E245:E274,'RW Futures and Index Data (Q4)'!C243:C272)/VAR('RW Futures and Index Data (Q4)'!C243:C272)</f>
        <v>1.4548519791543686</v>
      </c>
      <c r="G245" s="10"/>
      <c r="H245" s="59">
        <v>1.6273906089200985E-2</v>
      </c>
      <c r="I245" s="56">
        <f>COVAR(H245:H274,'RW Futures and Index Data (Q4)'!F243:F272)/VAR('RW Futures and Index Data (Q4)'!F243:F272)</f>
        <v>0.83829228609511097</v>
      </c>
      <c r="J245" s="10"/>
      <c r="K245" s="59">
        <v>7.855886048114824E-3</v>
      </c>
      <c r="L245" s="57">
        <f>COVAR(K245:K274,'RW Futures and Index Data (Q4)'!F243:F272)/VAR('RW Futures and Index Data (Q4)'!F243:F272)</f>
        <v>-6.9812128985400179E-2</v>
      </c>
      <c r="M245" s="10"/>
      <c r="N245" s="59">
        <v>3.0040504321176664E-2</v>
      </c>
      <c r="O245" s="58">
        <f>COVAR(N245:N274,'RW Futures and Index Data (Q4)'!F243:F272)/VAR('RW Futures and Index Data (Q4)'!F243:F272)</f>
        <v>-0.29622734695676972</v>
      </c>
      <c r="P245" s="10"/>
    </row>
    <row r="246" spans="1:16" x14ac:dyDescent="0.25">
      <c r="A246" s="23">
        <v>41850</v>
      </c>
      <c r="B246" s="52">
        <v>3.2806620609668879E-3</v>
      </c>
      <c r="C246" s="53">
        <f>COVAR(B246:B275,'RW Futures and Index Data (Q4)'!C244:C273)/VAR('RW Futures and Index Data (Q4)'!C244:C273)</f>
        <v>-0.51383926004959846</v>
      </c>
      <c r="D246" s="10"/>
      <c r="E246" s="59">
        <v>-2.6758109439495636E-2</v>
      </c>
      <c r="F246" s="56">
        <f>COVAR(E246:E275,'RW Futures and Index Data (Q4)'!C244:C273)/VAR('RW Futures and Index Data (Q4)'!C244:C273)</f>
        <v>1.5763491733529689</v>
      </c>
      <c r="G246" s="10"/>
      <c r="H246" s="59">
        <v>1.0806606265449936E-2</v>
      </c>
      <c r="I246" s="56">
        <f>COVAR(H246:H275,'RW Futures and Index Data (Q4)'!F244:F273)/VAR('RW Futures and Index Data (Q4)'!F244:F273)</f>
        <v>0.78797593576735092</v>
      </c>
      <c r="J246" s="10"/>
      <c r="K246" s="59">
        <v>4.6391592768455503E-3</v>
      </c>
      <c r="L246" s="57">
        <f>COVAR(K246:K275,'RW Futures and Index Data (Q4)'!F244:F273)/VAR('RW Futures and Index Data (Q4)'!F244:F273)</f>
        <v>-7.6774248403324627E-2</v>
      </c>
      <c r="M246" s="10"/>
      <c r="N246" s="59">
        <v>2.9866115024083095E-2</v>
      </c>
      <c r="O246" s="58">
        <f>COVAR(N246:N275,'RW Futures and Index Data (Q4)'!F244:F273)/VAR('RW Futures and Index Data (Q4)'!F244:F273)</f>
        <v>-0.31428451706363592</v>
      </c>
      <c r="P246" s="10"/>
    </row>
    <row r="247" spans="1:16" x14ac:dyDescent="0.25">
      <c r="A247" s="23">
        <v>41849</v>
      </c>
      <c r="B247" s="52">
        <v>1.3301774044866654E-2</v>
      </c>
      <c r="C247" s="53">
        <f>COVAR(B247:B276,'RW Futures and Index Data (Q4)'!C245:C274)/VAR('RW Futures and Index Data (Q4)'!C245:C274)</f>
        <v>-0.65746416092554871</v>
      </c>
      <c r="D247" s="10"/>
      <c r="E247" s="59">
        <v>-5.6496808801957954E-3</v>
      </c>
      <c r="F247" s="56">
        <f>COVAR(E247:E276,'RW Futures and Index Data (Q4)'!C245:C274)/VAR('RW Futures and Index Data (Q4)'!C245:C274)</f>
        <v>1.5194514795738632</v>
      </c>
      <c r="G247" s="10"/>
      <c r="H247" s="59">
        <v>8.5747257109122677E-2</v>
      </c>
      <c r="I247" s="56">
        <f>COVAR(H247:H276,'RW Futures and Index Data (Q4)'!F245:F274)/VAR('RW Futures and Index Data (Q4)'!F245:F274)</f>
        <v>0.67748055762590853</v>
      </c>
      <c r="J247" s="10"/>
      <c r="K247" s="59">
        <v>3.8725309473843783E-3</v>
      </c>
      <c r="L247" s="57">
        <f>COVAR(K247:K276,'RW Futures and Index Data (Q4)'!F245:F274)/VAR('RW Futures and Index Data (Q4)'!F245:F274)</f>
        <v>-8.3208151297409036E-2</v>
      </c>
      <c r="M247" s="10"/>
      <c r="N247" s="59">
        <v>1.9704754266869795E-2</v>
      </c>
      <c r="O247" s="58">
        <f>COVAR(N247:N276,'RW Futures and Index Data (Q4)'!F245:F274)/VAR('RW Futures and Index Data (Q4)'!F245:F274)</f>
        <v>-0.31714569853100155</v>
      </c>
      <c r="P247" s="10"/>
    </row>
    <row r="248" spans="1:16" x14ac:dyDescent="0.25">
      <c r="A248" s="23">
        <v>41848</v>
      </c>
      <c r="B248" s="52">
        <v>1.2760315382644327E-2</v>
      </c>
      <c r="C248" s="53">
        <f>COVAR(B248:B277,'RW Futures and Index Data (Q4)'!C246:C275)/VAR('RW Futures and Index Data (Q4)'!C246:C275)</f>
        <v>-0.73130559372544968</v>
      </c>
      <c r="D248" s="10"/>
      <c r="E248" s="59">
        <v>8.9562633758266674E-3</v>
      </c>
      <c r="F248" s="56">
        <f>COVAR(E248:E277,'RW Futures and Index Data (Q4)'!C246:C275)/VAR('RW Futures and Index Data (Q4)'!C246:C275)</f>
        <v>1.4864310201563884</v>
      </c>
      <c r="G248" s="10"/>
      <c r="H248" s="59">
        <v>0.12026296185862617</v>
      </c>
      <c r="I248" s="56">
        <f>COVAR(H248:H277,'RW Futures and Index Data (Q4)'!F246:F275)/VAR('RW Futures and Index Data (Q4)'!F246:F275)</f>
        <v>0.67228931667340053</v>
      </c>
      <c r="J248" s="10"/>
      <c r="K248" s="59">
        <v>1.4325346677400708E-2</v>
      </c>
      <c r="L248" s="57">
        <f>COVAR(K248:K277,'RW Futures and Index Data (Q4)'!F246:F275)/VAR('RW Futures and Index Data (Q4)'!F246:F275)</f>
        <v>-9.385395064925911E-2</v>
      </c>
      <c r="M248" s="10"/>
      <c r="N248" s="59">
        <v>4.2038443895478395E-2</v>
      </c>
      <c r="O248" s="58">
        <f>COVAR(N248:N277,'RW Futures and Index Data (Q4)'!F246:F275)/VAR('RW Futures and Index Data (Q4)'!F246:F275)</f>
        <v>-0.33722282447188207</v>
      </c>
      <c r="P248" s="10"/>
    </row>
    <row r="249" spans="1:16" x14ac:dyDescent="0.25">
      <c r="A249" s="23">
        <v>41845</v>
      </c>
      <c r="B249" s="52">
        <v>1.8930724737683091E-2</v>
      </c>
      <c r="C249" s="53">
        <f>COVAR(B249:B278,'RW Futures and Index Data (Q4)'!C247:C276)/VAR('RW Futures and Index Data (Q4)'!C247:C276)</f>
        <v>-0.76504396201600811</v>
      </c>
      <c r="D249" s="10"/>
      <c r="E249" s="59">
        <v>-1.7220351561744174E-3</v>
      </c>
      <c r="F249" s="56">
        <f>COVAR(E249:E278,'RW Futures and Index Data (Q4)'!C247:C276)/VAR('RW Futures and Index Data (Q4)'!C247:C276)</f>
        <v>1.4931744139938361</v>
      </c>
      <c r="G249" s="10"/>
      <c r="H249" s="59">
        <v>0.14235430479722555</v>
      </c>
      <c r="I249" s="56">
        <f>COVAR(H249:H278,'RW Futures and Index Data (Q4)'!F247:F276)/VAR('RW Futures and Index Data (Q4)'!F247:F276)</f>
        <v>0.73906703787394901</v>
      </c>
      <c r="J249" s="10"/>
      <c r="K249" s="59">
        <v>9.9694863016108748E-3</v>
      </c>
      <c r="L249" s="57">
        <f>COVAR(K249:K278,'RW Futures and Index Data (Q4)'!F247:F276)/VAR('RW Futures and Index Data (Q4)'!F247:F276)</f>
        <v>-8.8630350749323419E-2</v>
      </c>
      <c r="M249" s="10"/>
      <c r="N249" s="59">
        <v>3.0044358067351284E-2</v>
      </c>
      <c r="O249" s="58">
        <f>COVAR(N249:N278,'RW Futures and Index Data (Q4)'!F247:F276)/VAR('RW Futures and Index Data (Q4)'!F247:F276)</f>
        <v>-0.32041294525497738</v>
      </c>
      <c r="P249" s="10"/>
    </row>
    <row r="250" spans="1:16" x14ac:dyDescent="0.25">
      <c r="A250" s="23">
        <v>41844</v>
      </c>
      <c r="B250" s="52">
        <v>1.6470305029908872E-2</v>
      </c>
      <c r="C250" s="53">
        <f>COVAR(B250:B279,'RW Futures and Index Data (Q4)'!C248:C277)/VAR('RW Futures and Index Data (Q4)'!C248:C277)</f>
        <v>-0.80553325245087914</v>
      </c>
      <c r="D250" s="10"/>
      <c r="E250" s="59">
        <v>-1.5453295112596299E-3</v>
      </c>
      <c r="F250" s="56">
        <f>COVAR(E250:E279,'RW Futures and Index Data (Q4)'!C248:C277)/VAR('RW Futures and Index Data (Q4)'!C248:C277)</f>
        <v>1.4726845813927281</v>
      </c>
      <c r="G250" s="10"/>
      <c r="H250" s="59">
        <v>0.19024757037615525</v>
      </c>
      <c r="I250" s="56">
        <f>COVAR(H250:H279,'RW Futures and Index Data (Q4)'!F248:F277)/VAR('RW Futures and Index Data (Q4)'!F248:F277)</f>
        <v>0.85292009815458281</v>
      </c>
      <c r="J250" s="10"/>
      <c r="K250" s="59">
        <v>1.1069135352724357E-2</v>
      </c>
      <c r="L250" s="57">
        <f>COVAR(K250:K279,'RW Futures and Index Data (Q4)'!F248:F277)/VAR('RW Futures and Index Data (Q4)'!F248:F277)</f>
        <v>-8.7563463102875203E-2</v>
      </c>
      <c r="M250" s="10"/>
      <c r="N250" s="59">
        <v>3.4046324789718918E-2</v>
      </c>
      <c r="O250" s="58">
        <f>COVAR(N250:N279,'RW Futures and Index Data (Q4)'!F248:F277)/VAR('RW Futures and Index Data (Q4)'!F248:F277)</f>
        <v>-0.31298248779028703</v>
      </c>
      <c r="P250" s="10"/>
    </row>
    <row r="251" spans="1:16" x14ac:dyDescent="0.25">
      <c r="A251" s="23">
        <v>41843</v>
      </c>
      <c r="B251" s="52">
        <v>5.1801492204907928E-2</v>
      </c>
      <c r="C251" s="53">
        <f>COVAR(B251:B280,'RW Futures and Index Data (Q4)'!C249:C278)/VAR('RW Futures and Index Data (Q4)'!C249:C278)</f>
        <v>-0.80890768987945427</v>
      </c>
      <c r="D251" s="10"/>
      <c r="E251" s="59">
        <v>-1.5437391768724495E-3</v>
      </c>
      <c r="F251" s="56">
        <f>COVAR(E251:E280,'RW Futures and Index Data (Q4)'!C249:C278)/VAR('RW Futures and Index Data (Q4)'!C249:C278)</f>
        <v>1.4614177550228231</v>
      </c>
      <c r="G251" s="10"/>
      <c r="H251" s="59">
        <v>0.2064259867705498</v>
      </c>
      <c r="I251" s="56">
        <f>COVAR(H251:H280,'RW Futures and Index Data (Q4)'!F249:F278)/VAR('RW Futures and Index Data (Q4)'!F249:F278)</f>
        <v>1.0015277793373456</v>
      </c>
      <c r="J251" s="10"/>
      <c r="K251" s="59">
        <v>7.0059010749894401E-3</v>
      </c>
      <c r="L251" s="57">
        <f>COVAR(K251:K280,'RW Futures and Index Data (Q4)'!F249:F278)/VAR('RW Futures and Index Data (Q4)'!F249:F278)</f>
        <v>-8.4341577598480183E-2</v>
      </c>
      <c r="M251" s="10"/>
      <c r="N251" s="59">
        <v>2.1431394704065188E-2</v>
      </c>
      <c r="O251" s="58">
        <f>COVAR(N251:N280,'RW Futures and Index Data (Q4)'!F249:F278)/VAR('RW Futures and Index Data (Q4)'!F249:F278)</f>
        <v>-0.29788416818538049</v>
      </c>
      <c r="P251" s="10"/>
    </row>
    <row r="252" spans="1:16" x14ac:dyDescent="0.25">
      <c r="A252" s="23">
        <v>41842</v>
      </c>
      <c r="B252" s="52">
        <v>4.0060202726530436E-2</v>
      </c>
      <c r="C252" s="53">
        <f>COVAR(B252:B281,'RW Futures and Index Data (Q4)'!C250:C279)/VAR('RW Futures and Index Data (Q4)'!C250:C279)</f>
        <v>-0.69020519005430681</v>
      </c>
      <c r="D252" s="10"/>
      <c r="E252" s="59">
        <v>-4.4543485954022799E-3</v>
      </c>
      <c r="F252" s="56">
        <f>COVAR(E252:E281,'RW Futures and Index Data (Q4)'!C250:C279)/VAR('RW Futures and Index Data (Q4)'!C250:C279)</f>
        <v>1.3682643222068578</v>
      </c>
      <c r="G252" s="10"/>
      <c r="H252" s="59">
        <v>7.7356834620571524E-2</v>
      </c>
      <c r="I252" s="56">
        <f>COVAR(H252:H281,'RW Futures and Index Data (Q4)'!F250:F279)/VAR('RW Futures and Index Data (Q4)'!F250:F279)</f>
        <v>1.1998582451066582</v>
      </c>
      <c r="J252" s="10"/>
      <c r="K252" s="59">
        <v>1.4235538861495867E-2</v>
      </c>
      <c r="L252" s="57">
        <f>COVAR(K252:K281,'RW Futures and Index Data (Q4)'!F250:F279)/VAR('RW Futures and Index Data (Q4)'!F250:F279)</f>
        <v>-8.680286009685409E-2</v>
      </c>
      <c r="M252" s="10"/>
      <c r="N252" s="59">
        <v>3.82757925158419E-2</v>
      </c>
      <c r="O252" s="58">
        <f>COVAR(N252:N281,'RW Futures and Index Data (Q4)'!F250:F279)/VAR('RW Futures and Index Data (Q4)'!F250:F279)</f>
        <v>-0.30011202477464111</v>
      </c>
      <c r="P252" s="10"/>
    </row>
    <row r="253" spans="1:16" x14ac:dyDescent="0.25">
      <c r="A253" s="23">
        <v>41841</v>
      </c>
      <c r="B253" s="52">
        <v>3.2718770970834754E-2</v>
      </c>
      <c r="C253" s="53">
        <f>COVAR(B253:B282,'RW Futures and Index Data (Q4)'!C251:C280)/VAR('RW Futures and Index Data (Q4)'!C251:C280)</f>
        <v>-0.52327254458737782</v>
      </c>
      <c r="D253" s="10"/>
      <c r="E253" s="59">
        <v>6.5045392763196652E-3</v>
      </c>
      <c r="F253" s="56">
        <f>COVAR(E253:E282,'RW Futures and Index Data (Q4)'!C251:C280)/VAR('RW Futures and Index Data (Q4)'!C251:C280)</f>
        <v>1.1866965947041654</v>
      </c>
      <c r="G253" s="10"/>
      <c r="H253" s="59">
        <v>6.5132223310479853E-2</v>
      </c>
      <c r="I253" s="56">
        <f>COVAR(H253:H282,'RW Futures and Index Data (Q4)'!F251:F280)/VAR('RW Futures and Index Data (Q4)'!F251:F280)</f>
        <v>1.2470850166920842</v>
      </c>
      <c r="J253" s="10"/>
      <c r="K253" s="59">
        <v>1.3819519409173253E-2</v>
      </c>
      <c r="L253" s="57">
        <f>COVAR(K253:K282,'RW Futures and Index Data (Q4)'!F251:F280)/VAR('RW Futures and Index Data (Q4)'!F251:F280)</f>
        <v>-7.6264439049793353E-2</v>
      </c>
      <c r="M253" s="10"/>
      <c r="N253" s="59">
        <v>4.1500867264215868E-2</v>
      </c>
      <c r="O253" s="58">
        <f>COVAR(N253:N282,'RW Futures and Index Data (Q4)'!F251:F280)/VAR('RW Futures and Index Data (Q4)'!F251:F280)</f>
        <v>-0.27239379479356807</v>
      </c>
      <c r="P253" s="10"/>
    </row>
    <row r="254" spans="1:16" x14ac:dyDescent="0.25">
      <c r="A254" s="23">
        <v>41838</v>
      </c>
      <c r="B254" s="52">
        <v>3.1235300924990606E-2</v>
      </c>
      <c r="C254" s="53">
        <f>COVAR(B254:B283,'RW Futures and Index Data (Q4)'!C252:C281)/VAR('RW Futures and Index Data (Q4)'!C252:C281)</f>
        <v>-0.37315089094536752</v>
      </c>
      <c r="D254" s="10"/>
      <c r="E254" s="59">
        <v>8.581496074696604E-3</v>
      </c>
      <c r="F254" s="56">
        <f>COVAR(E254:E283,'RW Futures and Index Data (Q4)'!C252:C281)/VAR('RW Futures and Index Data (Q4)'!C252:C281)</f>
        <v>1.1394030225206593</v>
      </c>
      <c r="G254" s="10"/>
      <c r="H254" s="59">
        <v>3.9518060240963937E-2</v>
      </c>
      <c r="I254" s="56">
        <f>COVAR(H254:H283,'RW Futures and Index Data (Q4)'!F252:F281)/VAR('RW Futures and Index Data (Q4)'!F252:F281)</f>
        <v>1.3940622522515604</v>
      </c>
      <c r="J254" s="10"/>
      <c r="K254" s="59">
        <v>1.1170082328964659E-2</v>
      </c>
      <c r="L254" s="57">
        <f>COVAR(K254:K283,'RW Futures and Index Data (Q4)'!F252:F281)/VAR('RW Futures and Index Data (Q4)'!F252:F281)</f>
        <v>-6.5940324868038122E-2</v>
      </c>
      <c r="M254" s="10"/>
      <c r="N254" s="59">
        <v>3.5509274101329869E-2</v>
      </c>
      <c r="O254" s="58">
        <f>COVAR(N254:N283,'RW Futures and Index Data (Q4)'!F252:F281)/VAR('RW Futures and Index Data (Q4)'!F252:F281)</f>
        <v>-0.22741426900271311</v>
      </c>
      <c r="P254" s="10"/>
    </row>
    <row r="255" spans="1:16" x14ac:dyDescent="0.25">
      <c r="A255" s="23">
        <v>41837</v>
      </c>
      <c r="B255" s="52">
        <v>3.3802799701968533E-2</v>
      </c>
      <c r="C255" s="53">
        <f>COVAR(B255:B284,'RW Futures and Index Data (Q4)'!C253:C282)/VAR('RW Futures and Index Data (Q4)'!C253:C282)</f>
        <v>-0.39825709739149723</v>
      </c>
      <c r="D255" s="10"/>
      <c r="E255" s="59">
        <v>1.6072187537156113E-2</v>
      </c>
      <c r="F255" s="56">
        <f>COVAR(E255:E284,'RW Futures and Index Data (Q4)'!C253:C282)/VAR('RW Futures and Index Data (Q4)'!C253:C282)</f>
        <v>1.1681533810652207</v>
      </c>
      <c r="G255" s="10"/>
      <c r="H255" s="59">
        <v>4.7941889780675151E-2</v>
      </c>
      <c r="I255" s="56">
        <f>COVAR(H255:H284,'RW Futures and Index Data (Q4)'!F253:F282)/VAR('RW Futures and Index Data (Q4)'!F253:F282)</f>
        <v>1.4049425840287839</v>
      </c>
      <c r="J255" s="10"/>
      <c r="K255" s="59">
        <v>9.121988577268203E-3</v>
      </c>
      <c r="L255" s="57">
        <f>COVAR(K255:K284,'RW Futures and Index Data (Q4)'!F253:F282)/VAR('RW Futures and Index Data (Q4)'!F253:F282)</f>
        <v>-6.4296510948636157E-2</v>
      </c>
      <c r="M255" s="10"/>
      <c r="N255" s="59">
        <v>2.8903417964637246E-2</v>
      </c>
      <c r="O255" s="58">
        <f>COVAR(N255:N284,'RW Futures and Index Data (Q4)'!F253:F282)/VAR('RW Futures and Index Data (Q4)'!F253:F282)</f>
        <v>-0.17082764505946685</v>
      </c>
      <c r="P255" s="10"/>
    </row>
    <row r="256" spans="1:16" x14ac:dyDescent="0.25">
      <c r="A256" s="23">
        <v>41836</v>
      </c>
      <c r="B256" s="52">
        <v>2.667045586794714E-2</v>
      </c>
      <c r="C256" s="53">
        <f>COVAR(B256:B285,'RW Futures and Index Data (Q4)'!C254:C283)/VAR('RW Futures and Index Data (Q4)'!C254:C283)</f>
        <v>-0.35681467039733633</v>
      </c>
      <c r="D256" s="10"/>
      <c r="E256" s="59">
        <v>-1.132603122473208E-3</v>
      </c>
      <c r="F256" s="56">
        <f>COVAR(E256:E285,'RW Futures and Index Data (Q4)'!C254:C283)/VAR('RW Futures and Index Data (Q4)'!C254:C283)</f>
        <v>1.4125904115061416</v>
      </c>
      <c r="G256" s="10"/>
      <c r="H256" s="59">
        <v>6.8361071677936369E-2</v>
      </c>
      <c r="I256" s="56">
        <f>COVAR(H256:H285,'RW Futures and Index Data (Q4)'!F254:F283)/VAR('RW Futures and Index Data (Q4)'!F254:F283)</f>
        <v>1.4634536466685724</v>
      </c>
      <c r="J256" s="10"/>
      <c r="K256" s="59">
        <v>1.2612584967956586E-2</v>
      </c>
      <c r="L256" s="57">
        <f>COVAR(K256:K285,'RW Futures and Index Data (Q4)'!F254:F283)/VAR('RW Futures and Index Data (Q4)'!F254:F283)</f>
        <v>-6.2111230284693106E-2</v>
      </c>
      <c r="M256" s="10"/>
      <c r="N256" s="59">
        <v>3.2227705304765264E-2</v>
      </c>
      <c r="O256" s="58">
        <f>COVAR(N256:N285,'RW Futures and Index Data (Q4)'!F254:F283)/VAR('RW Futures and Index Data (Q4)'!F254:F283)</f>
        <v>-0.11297086537696718</v>
      </c>
      <c r="P256" s="10"/>
    </row>
    <row r="257" spans="1:16" x14ac:dyDescent="0.25">
      <c r="A257" s="23">
        <v>41835</v>
      </c>
      <c r="B257" s="52">
        <v>5.3161838758821744E-2</v>
      </c>
      <c r="C257" s="53">
        <f>COVAR(B257:B286,'RW Futures and Index Data (Q4)'!C255:C284)/VAR('RW Futures and Index Data (Q4)'!C255:C284)</f>
        <v>-0.29066255456837631</v>
      </c>
      <c r="D257" s="10"/>
      <c r="E257" s="59">
        <v>1.1364456838387937E-2</v>
      </c>
      <c r="F257" s="56">
        <f>COVAR(E257:E286,'RW Futures and Index Data (Q4)'!C255:C284)/VAR('RW Futures and Index Data (Q4)'!C255:C284)</f>
        <v>1.3716457482070221</v>
      </c>
      <c r="G257" s="10"/>
      <c r="H257" s="59">
        <v>0.10489235130911001</v>
      </c>
      <c r="I257" s="56">
        <f>COVAR(H257:H286,'RW Futures and Index Data (Q4)'!F255:F284)/VAR('RW Futures and Index Data (Q4)'!F255:F284)</f>
        <v>1.4779276353589978</v>
      </c>
      <c r="J257" s="10"/>
      <c r="K257" s="59">
        <v>1.093364046994294E-2</v>
      </c>
      <c r="L257" s="57">
        <f>COVAR(K257:K286,'RW Futures and Index Data (Q4)'!F255:F284)/VAR('RW Futures and Index Data (Q4)'!F255:F284)</f>
        <v>-4.7841184506310801E-2</v>
      </c>
      <c r="M257" s="10"/>
      <c r="N257" s="59">
        <v>1.9836803099786415E-2</v>
      </c>
      <c r="O257" s="58">
        <f>COVAR(N257:N286,'RW Futures and Index Data (Q4)'!F255:F284)/VAR('RW Futures and Index Data (Q4)'!F255:F284)</f>
        <v>-7.999501263000694E-2</v>
      </c>
      <c r="P257" s="10"/>
    </row>
    <row r="258" spans="1:16" x14ac:dyDescent="0.25">
      <c r="A258" s="23">
        <v>41834</v>
      </c>
      <c r="B258" s="52">
        <v>4.9498359743131104E-2</v>
      </c>
      <c r="C258" s="53">
        <f>COVAR(B258:B287,'RW Futures and Index Data (Q4)'!C256:C285)/VAR('RW Futures and Index Data (Q4)'!C256:C285)</f>
        <v>-0.11304516793033005</v>
      </c>
      <c r="D258" s="10"/>
      <c r="E258" s="59">
        <v>7.5381203914055561E-3</v>
      </c>
      <c r="F258" s="56">
        <f>COVAR(E258:E287,'RW Futures and Index Data (Q4)'!C256:C285)/VAR('RW Futures and Index Data (Q4)'!C256:C285)</f>
        <v>1.4088578128943507</v>
      </c>
      <c r="G258" s="10"/>
      <c r="H258" s="59">
        <v>0.11691480022881917</v>
      </c>
      <c r="I258" s="56">
        <f>COVAR(H258:H287,'RW Futures and Index Data (Q4)'!F256:F285)/VAR('RW Futures and Index Data (Q4)'!F256:F285)</f>
        <v>1.5884916432171035</v>
      </c>
      <c r="J258" s="10"/>
      <c r="K258" s="59">
        <v>8.0413336615923203E-3</v>
      </c>
      <c r="L258" s="57">
        <f>COVAR(K258:K287,'RW Futures and Index Data (Q4)'!F256:F285)/VAR('RW Futures and Index Data (Q4)'!F256:F285)</f>
        <v>-4.7936232683196044E-2</v>
      </c>
      <c r="M258" s="10"/>
      <c r="N258" s="59">
        <v>1.4170948033576547E-2</v>
      </c>
      <c r="O258" s="58">
        <f>COVAR(N258:N287,'RW Futures and Index Data (Q4)'!F256:F285)/VAR('RW Futures and Index Data (Q4)'!F256:F285)</f>
        <v>-8.5848099728669219E-2</v>
      </c>
      <c r="P258" s="10"/>
    </row>
    <row r="259" spans="1:16" x14ac:dyDescent="0.25">
      <c r="A259" s="23">
        <v>41831</v>
      </c>
      <c r="B259" s="52">
        <v>3.5172319560004661E-2</v>
      </c>
      <c r="C259" s="53">
        <f>COVAR(B259:B288,'RW Futures and Index Data (Q4)'!C257:C286)/VAR('RW Futures and Index Data (Q4)'!C257:C286)</f>
        <v>-5.2008664022961237E-3</v>
      </c>
      <c r="D259" s="10"/>
      <c r="E259" s="59">
        <v>1.1886208525653696E-2</v>
      </c>
      <c r="F259" s="56">
        <f>COVAR(E259:E288,'RW Futures and Index Data (Q4)'!C257:C286)/VAR('RW Futures and Index Data (Q4)'!C257:C286)</f>
        <v>1.3949568423146659</v>
      </c>
      <c r="G259" s="10"/>
      <c r="H259" s="59">
        <v>0.13102565384615383</v>
      </c>
      <c r="I259" s="56">
        <f>COVAR(H259:H288,'RW Futures and Index Data (Q4)'!F257:F286)/VAR('RW Futures and Index Data (Q4)'!F257:F286)</f>
        <v>1.6406001816168299</v>
      </c>
      <c r="J259" s="10"/>
      <c r="K259" s="59">
        <v>4.5505596904387158E-3</v>
      </c>
      <c r="L259" s="57">
        <f>COVAR(K259:K288,'RW Futures and Index Data (Q4)'!F257:F286)/VAR('RW Futures and Index Data (Q4)'!F257:F286)</f>
        <v>-5.8623491821510963E-2</v>
      </c>
      <c r="M259" s="10"/>
      <c r="N259" s="59">
        <v>3.7326667213795073E-3</v>
      </c>
      <c r="O259" s="58">
        <f>COVAR(N259:N288,'RW Futures and Index Data (Q4)'!F257:F286)/VAR('RW Futures and Index Data (Q4)'!F257:F286)</f>
        <v>-0.12033624951948856</v>
      </c>
      <c r="P259" s="10"/>
    </row>
    <row r="260" spans="1:16" x14ac:dyDescent="0.25">
      <c r="A260" s="23">
        <v>41830</v>
      </c>
      <c r="B260" s="52">
        <v>1.0101002862141328E-2</v>
      </c>
      <c r="C260" s="53">
        <f>COVAR(B260:B289,'RW Futures and Index Data (Q4)'!C258:C287)/VAR('RW Futures and Index Data (Q4)'!C258:C287)</f>
        <v>5.628867354240958E-2</v>
      </c>
      <c r="D260" s="10"/>
      <c r="E260" s="59">
        <v>1.7637847345440605E-2</v>
      </c>
      <c r="F260" s="56">
        <f>COVAR(E260:E289,'RW Futures and Index Data (Q4)'!C258:C287)/VAR('RW Futures and Index Data (Q4)'!C258:C287)</f>
        <v>1.3959480801685689</v>
      </c>
      <c r="G260" s="10"/>
      <c r="H260" s="59">
        <v>0.1305517137035086</v>
      </c>
      <c r="I260" s="56">
        <f>COVAR(H260:H289,'RW Futures and Index Data (Q4)'!F258:F287)/VAR('RW Futures and Index Data (Q4)'!F258:F287)</f>
        <v>1.7397217415091322</v>
      </c>
      <c r="J260" s="10"/>
      <c r="K260" s="59">
        <v>1.0762412343614525E-3</v>
      </c>
      <c r="L260" s="57">
        <f>COVAR(K260:K289,'RW Futures and Index Data (Q4)'!F258:F287)/VAR('RW Futures and Index Data (Q4)'!F258:F287)</f>
        <v>-7.5834940237260992E-2</v>
      </c>
      <c r="M260" s="10"/>
      <c r="N260" s="59">
        <v>5.8794939335493623E-4</v>
      </c>
      <c r="O260" s="58">
        <f>COVAR(N260:N289,'RW Futures and Index Data (Q4)'!F258:F287)/VAR('RW Futures and Index Data (Q4)'!F258:F287)</f>
        <v>-0.15694024469882714</v>
      </c>
      <c r="P260" s="10"/>
    </row>
    <row r="261" spans="1:16" x14ac:dyDescent="0.25">
      <c r="A261" s="23">
        <v>41829</v>
      </c>
      <c r="B261" s="52">
        <v>4.0527020177580919E-3</v>
      </c>
      <c r="C261" s="53">
        <f>COVAR(B261:B290,'RW Futures and Index Data (Q4)'!C259:C288)/VAR('RW Futures and Index Data (Q4)'!C259:C288)</f>
        <v>-2.9162435825484567E-3</v>
      </c>
      <c r="D261" s="10"/>
      <c r="E261" s="59">
        <v>2.2904417846662195E-2</v>
      </c>
      <c r="F261" s="56">
        <f>COVAR(E261:E290,'RW Futures and Index Data (Q4)'!C259:C288)/VAR('RW Futures and Index Data (Q4)'!C259:C288)</f>
        <v>1.4400094627212077</v>
      </c>
      <c r="G261" s="10"/>
      <c r="H261" s="59">
        <v>0.10933995855516954</v>
      </c>
      <c r="I261" s="56">
        <f>COVAR(H261:H290,'RW Futures and Index Data (Q4)'!F259:F288)/VAR('RW Futures and Index Data (Q4)'!F259:F288)</f>
        <v>1.8141588173435192</v>
      </c>
      <c r="J261" s="10"/>
      <c r="K261" s="59">
        <v>-1.8681594383977984E-3</v>
      </c>
      <c r="L261" s="57">
        <f>COVAR(K261:K290,'RW Futures and Index Data (Q4)'!F259:F288)/VAR('RW Futures and Index Data (Q4)'!F259:F288)</f>
        <v>-8.7026258709879512E-2</v>
      </c>
      <c r="M261" s="10"/>
      <c r="N261" s="59">
        <v>-6.1904650292733399E-3</v>
      </c>
      <c r="O261" s="58">
        <f>COVAR(N261:N290,'RW Futures and Index Data (Q4)'!F259:F288)/VAR('RW Futures and Index Data (Q4)'!F259:F288)</f>
        <v>-0.17943964863060119</v>
      </c>
      <c r="P261" s="10"/>
    </row>
    <row r="262" spans="1:16" x14ac:dyDescent="0.25">
      <c r="A262" s="23">
        <v>41828</v>
      </c>
      <c r="B262" s="52">
        <v>1.103836411352499E-2</v>
      </c>
      <c r="C262" s="53">
        <f>COVAR(B262:B291,'RW Futures and Index Data (Q4)'!C260:C289)/VAR('RW Futures and Index Data (Q4)'!C260:C289)</f>
        <v>7.350171505769762E-2</v>
      </c>
      <c r="D262" s="10"/>
      <c r="E262" s="59">
        <v>4.5946003562951754E-2</v>
      </c>
      <c r="F262" s="56">
        <f>COVAR(E262:E291,'RW Futures and Index Data (Q4)'!C260:C289)/VAR('RW Futures and Index Data (Q4)'!C260:C289)</f>
        <v>1.3059043682626883</v>
      </c>
      <c r="G262" s="10"/>
      <c r="H262" s="59">
        <v>0.12865708444647095</v>
      </c>
      <c r="I262" s="56">
        <f>COVAR(H262:H291,'RW Futures and Index Data (Q4)'!F260:F289)/VAR('RW Futures and Index Data (Q4)'!F260:F289)</f>
        <v>1.8360143098501094</v>
      </c>
      <c r="J262" s="10"/>
      <c r="K262" s="59">
        <v>-4.0266282138324838E-3</v>
      </c>
      <c r="L262" s="57">
        <f>COVAR(K262:K291,'RW Futures and Index Data (Q4)'!F260:F289)/VAR('RW Futures and Index Data (Q4)'!F260:F289)</f>
        <v>-9.6317139997515774E-2</v>
      </c>
      <c r="M262" s="10"/>
      <c r="N262" s="59">
        <v>-1.1735756202591818E-2</v>
      </c>
      <c r="O262" s="58">
        <f>COVAR(N262:N291,'RW Futures and Index Data (Q4)'!F260:F289)/VAR('RW Futures and Index Data (Q4)'!F260:F289)</f>
        <v>-0.19884780153065568</v>
      </c>
      <c r="P262" s="10"/>
    </row>
    <row r="263" spans="1:16" x14ac:dyDescent="0.25">
      <c r="A263" s="23">
        <v>41827</v>
      </c>
      <c r="B263" s="52">
        <v>3.54310002316649E-3</v>
      </c>
      <c r="C263" s="53">
        <f>COVAR(B263:B292,'RW Futures and Index Data (Q4)'!C261:C290)/VAR('RW Futures and Index Data (Q4)'!C261:C290)</f>
        <v>0.23584601708534966</v>
      </c>
      <c r="D263" s="10"/>
      <c r="E263" s="59">
        <v>3.3841803522350666E-2</v>
      </c>
      <c r="F263" s="56">
        <f>COVAR(E263:E292,'RW Futures and Index Data (Q4)'!C261:C290)/VAR('RW Futures and Index Data (Q4)'!C261:C290)</f>
        <v>1.3640721445788657</v>
      </c>
      <c r="G263" s="10"/>
      <c r="H263" s="59">
        <v>0.1067925357232109</v>
      </c>
      <c r="I263" s="56">
        <f>COVAR(H263:H292,'RW Futures and Index Data (Q4)'!F261:F290)/VAR('RW Futures and Index Data (Q4)'!F261:F290)</f>
        <v>1.8385809382582319</v>
      </c>
      <c r="J263" s="10"/>
      <c r="K263" s="59">
        <v>-8.7083976829949172E-4</v>
      </c>
      <c r="L263" s="57">
        <f>COVAR(K263:K292,'RW Futures and Index Data (Q4)'!F261:F290)/VAR('RW Futures and Index Data (Q4)'!F261:F290)</f>
        <v>-0.10820554366364842</v>
      </c>
      <c r="M263" s="10"/>
      <c r="N263" s="59">
        <v>-3.287131881923866E-4</v>
      </c>
      <c r="O263" s="58">
        <f>COVAR(N263:N292,'RW Futures and Index Data (Q4)'!F261:F290)/VAR('RW Futures and Index Data (Q4)'!F261:F290)</f>
        <v>-0.22365010913047209</v>
      </c>
      <c r="P263" s="10"/>
    </row>
    <row r="264" spans="1:16" x14ac:dyDescent="0.25">
      <c r="A264" s="23">
        <v>41823</v>
      </c>
      <c r="B264" s="52">
        <v>2.2021014259082206E-2</v>
      </c>
      <c r="C264" s="53">
        <f>COVAR(B264:B293,'RW Futures and Index Data (Q4)'!C262:C291)/VAR('RW Futures and Index Data (Q4)'!C262:C291)</f>
        <v>0.11202777555370076</v>
      </c>
      <c r="D264" s="10"/>
      <c r="E264" s="59">
        <v>3.7865336089013102E-2</v>
      </c>
      <c r="F264" s="56">
        <f>COVAR(E264:E293,'RW Futures and Index Data (Q4)'!C262:C291)/VAR('RW Futures and Index Data (Q4)'!C262:C291)</f>
        <v>1.3780931091151523</v>
      </c>
      <c r="G264" s="10"/>
      <c r="H264" s="59">
        <v>0.14115599822044178</v>
      </c>
      <c r="I264" s="56">
        <f>COVAR(H264:H293,'RW Futures and Index Data (Q4)'!F262:F291)/VAR('RW Futures and Index Data (Q4)'!F262:F291)</f>
        <v>1.7259162535406105</v>
      </c>
      <c r="J264" s="10"/>
      <c r="K264" s="59">
        <v>-1.0629091406044733E-3</v>
      </c>
      <c r="L264" s="57">
        <f>COVAR(K264:K293,'RW Futures and Index Data (Q4)'!F262:F291)/VAR('RW Futures and Index Data (Q4)'!F262:F291)</f>
        <v>-0.10665686718854527</v>
      </c>
      <c r="M264" s="10"/>
      <c r="N264" s="59">
        <v>-5.6230757746518201E-3</v>
      </c>
      <c r="O264" s="58">
        <f>COVAR(N264:N293,'RW Futures and Index Data (Q4)'!F262:F291)/VAR('RW Futures and Index Data (Q4)'!F262:F291)</f>
        <v>-0.22007973210216356</v>
      </c>
      <c r="P264" s="10"/>
    </row>
    <row r="265" spans="1:16" x14ac:dyDescent="0.25">
      <c r="A265" s="23">
        <v>41822</v>
      </c>
      <c r="B265" s="52">
        <v>3.4102295818699835E-2</v>
      </c>
      <c r="C265" s="53">
        <f>COVAR(B265:B294,'RW Futures and Index Data (Q4)'!C263:C292)/VAR('RW Futures and Index Data (Q4)'!C263:C292)</f>
        <v>-5.733715201827435E-2</v>
      </c>
      <c r="D265" s="10"/>
      <c r="E265" s="59">
        <v>5.5872813009388622E-2</v>
      </c>
      <c r="F265" s="56">
        <f>COVAR(E265:E294,'RW Futures and Index Data (Q4)'!C263:C292)/VAR('RW Futures and Index Data (Q4)'!C263:C292)</f>
        <v>1.1610791688139455</v>
      </c>
      <c r="G265" s="10"/>
      <c r="H265" s="59">
        <v>0.1863516513847856</v>
      </c>
      <c r="I265" s="56">
        <f>COVAR(H265:H294,'RW Futures and Index Data (Q4)'!F263:F292)/VAR('RW Futures and Index Data (Q4)'!F263:F292)</f>
        <v>1.5015821816820036</v>
      </c>
      <c r="J265" s="10"/>
      <c r="K265" s="59">
        <v>-1.7474143865996439E-3</v>
      </c>
      <c r="L265" s="57">
        <f>COVAR(K265:K294,'RW Futures and Index Data (Q4)'!F263:F292)/VAR('RW Futures and Index Data (Q4)'!F263:F292)</f>
        <v>-9.4871519326077611E-2</v>
      </c>
      <c r="M265" s="10"/>
      <c r="N265" s="59">
        <v>-7.5638368385261279E-3</v>
      </c>
      <c r="O265" s="58">
        <f>COVAR(N265:N294,'RW Futures and Index Data (Q4)'!F263:F292)/VAR('RW Futures and Index Data (Q4)'!F263:F292)</f>
        <v>-0.20173661638934837</v>
      </c>
      <c r="P265" s="10"/>
    </row>
    <row r="266" spans="1:16" x14ac:dyDescent="0.25">
      <c r="A266" s="23">
        <v>41821</v>
      </c>
      <c r="B266" s="52">
        <v>2.2560640213854954E-2</v>
      </c>
      <c r="C266" s="53">
        <f>COVAR(B266:B295,'RW Futures and Index Data (Q4)'!C264:C293)/VAR('RW Futures and Index Data (Q4)'!C264:C293)</f>
        <v>1.4945370451901209E-2</v>
      </c>
      <c r="D266" s="10"/>
      <c r="E266" s="59">
        <v>5.1522144121298297E-2</v>
      </c>
      <c r="F266" s="56">
        <f>COVAR(E266:E295,'RW Futures and Index Data (Q4)'!C264:C293)/VAR('RW Futures and Index Data (Q4)'!C264:C293)</f>
        <v>1.1577926228311664</v>
      </c>
      <c r="G266" s="10"/>
      <c r="H266" s="59">
        <v>0.21797155566853066</v>
      </c>
      <c r="I266" s="56">
        <f>COVAR(H266:H295,'RW Futures and Index Data (Q4)'!F264:F293)/VAR('RW Futures and Index Data (Q4)'!F264:F293)</f>
        <v>1.4679617796910376</v>
      </c>
      <c r="J266" s="10"/>
      <c r="K266" s="59">
        <v>-1.0678949060564102E-3</v>
      </c>
      <c r="L266" s="57">
        <f>COVAR(K266:K295,'RW Futures and Index Data (Q4)'!F264:F293)/VAR('RW Futures and Index Data (Q4)'!F264:F293)</f>
        <v>-8.9088239344567333E-2</v>
      </c>
      <c r="M266" s="10"/>
      <c r="N266" s="59">
        <v>-5.3967698014639742E-3</v>
      </c>
      <c r="O266" s="58">
        <f>COVAR(N266:N295,'RW Futures and Index Data (Q4)'!F264:F293)/VAR('RW Futures and Index Data (Q4)'!F264:F293)</f>
        <v>-0.20595880724971563</v>
      </c>
      <c r="P266" s="10"/>
    </row>
    <row r="267" spans="1:16" x14ac:dyDescent="0.25">
      <c r="A267" s="23">
        <v>41820</v>
      </c>
      <c r="B267" s="52">
        <v>3.0444395946148672E-2</v>
      </c>
      <c r="C267" s="53">
        <f>COVAR(B267:B296,'RW Futures and Index Data (Q4)'!C265:C294)/VAR('RW Futures and Index Data (Q4)'!C265:C294)</f>
        <v>2.4657394994940501E-2</v>
      </c>
      <c r="D267" s="10"/>
      <c r="E267" s="59">
        <v>5.2697392163700174E-2</v>
      </c>
      <c r="F267" s="56">
        <f>COVAR(E267:E296,'RW Futures and Index Data (Q4)'!C265:C294)/VAR('RW Futures and Index Data (Q4)'!C265:C294)</f>
        <v>1.1019950824953249</v>
      </c>
      <c r="G267" s="10"/>
      <c r="H267" s="59">
        <v>0.21646179404268584</v>
      </c>
      <c r="I267" s="56">
        <f>COVAR(H267:H296,'RW Futures and Index Data (Q4)'!F265:F294)/VAR('RW Futures and Index Data (Q4)'!F265:F294)</f>
        <v>1.4413483793023785</v>
      </c>
      <c r="J267" s="10"/>
      <c r="K267" s="59">
        <v>6.3368570064969987E-4</v>
      </c>
      <c r="L267" s="57">
        <f>COVAR(K267:K296,'RW Futures and Index Data (Q4)'!F265:F294)/VAR('RW Futures and Index Data (Q4)'!F265:F294)</f>
        <v>-8.9632783089731369E-2</v>
      </c>
      <c r="M267" s="10"/>
      <c r="N267" s="59">
        <v>-7.9359305243742462E-4</v>
      </c>
      <c r="O267" s="58">
        <f>COVAR(N267:N296,'RW Futures and Index Data (Q4)'!F265:F294)/VAR('RW Futures and Index Data (Q4)'!F265:F294)</f>
        <v>-0.21590170885192125</v>
      </c>
      <c r="P267" s="10"/>
    </row>
    <row r="268" spans="1:16" x14ac:dyDescent="0.25">
      <c r="A268" s="23">
        <v>41817</v>
      </c>
      <c r="B268" s="52">
        <v>1.6638436786229338E-3</v>
      </c>
      <c r="C268" s="53">
        <f>COVAR(B268:B297,'RW Futures and Index Data (Q4)'!C266:C295)/VAR('RW Futures and Index Data (Q4)'!C266:C295)</f>
        <v>-6.2756423810330003E-2</v>
      </c>
      <c r="D268" s="10"/>
      <c r="E268" s="59">
        <v>3.4358127845256714E-2</v>
      </c>
      <c r="F268" s="56">
        <f>COVAR(E268:E297,'RW Futures and Index Data (Q4)'!C266:C295)/VAR('RW Futures and Index Data (Q4)'!C266:C295)</f>
        <v>0.86603278496587188</v>
      </c>
      <c r="G268" s="10"/>
      <c r="H268" s="59">
        <v>0.15719359299670144</v>
      </c>
      <c r="I268" s="56">
        <f>COVAR(H268:H297,'RW Futures and Index Data (Q4)'!F266:F295)/VAR('RW Futures and Index Data (Q4)'!F266:F295)</f>
        <v>1.2938225839713073</v>
      </c>
      <c r="J268" s="10"/>
      <c r="K268" s="59">
        <v>4.5189569112489281E-3</v>
      </c>
      <c r="L268" s="57">
        <f>COVAR(K268:K297,'RW Futures and Index Data (Q4)'!F266:F295)/VAR('RW Futures and Index Data (Q4)'!F266:F295)</f>
        <v>-9.2744599917644305E-2</v>
      </c>
      <c r="M268" s="10"/>
      <c r="N268" s="59">
        <v>9.8780929287045627E-3</v>
      </c>
      <c r="O268" s="58">
        <f>COVAR(N268:N297,'RW Futures and Index Data (Q4)'!F266:F295)/VAR('RW Futures and Index Data (Q4)'!F266:F295)</f>
        <v>-0.22160085121904999</v>
      </c>
      <c r="P268" s="10"/>
    </row>
    <row r="269" spans="1:16" x14ac:dyDescent="0.25">
      <c r="A269" s="23">
        <v>41816</v>
      </c>
      <c r="B269" s="52">
        <v>-2.5260887236743246E-3</v>
      </c>
      <c r="C269" s="53">
        <f>COVAR(B269:B298,'RW Futures and Index Data (Q4)'!C267:C296)/VAR('RW Futures and Index Data (Q4)'!C267:C296)</f>
        <v>0.12326315424687993</v>
      </c>
      <c r="D269" s="10"/>
      <c r="E269" s="59">
        <v>3.7473930688417534E-2</v>
      </c>
      <c r="F269" s="56">
        <f>COVAR(E269:E298,'RW Futures and Index Data (Q4)'!C267:C296)/VAR('RW Futures and Index Data (Q4)'!C267:C296)</f>
        <v>0.7874189798799498</v>
      </c>
      <c r="G269" s="10"/>
      <c r="H269" s="59">
        <v>0.1644695570639787</v>
      </c>
      <c r="I269" s="56">
        <f>COVAR(H269:H298,'RW Futures and Index Data (Q4)'!F267:F296)/VAR('RW Futures and Index Data (Q4)'!F267:F296)</f>
        <v>1.1828006016087682</v>
      </c>
      <c r="J269" s="10"/>
      <c r="K269" s="59">
        <v>4.5174014687312525E-3</v>
      </c>
      <c r="L269" s="57">
        <f>COVAR(K269:K298,'RW Futures and Index Data (Q4)'!F267:F296)/VAR('RW Futures and Index Data (Q4)'!F267:F296)</f>
        <v>-0.10231155930380226</v>
      </c>
      <c r="M269" s="10"/>
      <c r="N269" s="59">
        <v>-6.5747499004120691E-5</v>
      </c>
      <c r="O269" s="58">
        <f>COVAR(N269:N298,'RW Futures and Index Data (Q4)'!F267:F296)/VAR('RW Futures and Index Data (Q4)'!F267:F296)</f>
        <v>-0.25535023391060063</v>
      </c>
      <c r="P269" s="10"/>
    </row>
    <row r="270" spans="1:16" x14ac:dyDescent="0.25">
      <c r="A270" s="23">
        <v>41815</v>
      </c>
      <c r="B270" s="52">
        <v>7.2789157483121869E-3</v>
      </c>
      <c r="C270" s="53">
        <f>COVAR(B270:B299,'RW Futures and Index Data (Q4)'!C268:C297)/VAR('RW Futures and Index Data (Q4)'!C268:C297)</f>
        <v>0.4893390355511707</v>
      </c>
      <c r="D270" s="10"/>
      <c r="E270" s="59">
        <v>5.5129814824555368E-2</v>
      </c>
      <c r="F270" s="56">
        <f>COVAR(E270:E299,'RW Futures and Index Data (Q4)'!C268:C297)/VAR('RW Futures and Index Data (Q4)'!C268:C297)</f>
        <v>0.78705002280718661</v>
      </c>
      <c r="G270" s="10"/>
      <c r="H270" s="59">
        <v>0.17953391952959041</v>
      </c>
      <c r="I270" s="56">
        <f>COVAR(H270:H299,'RW Futures and Index Data (Q4)'!F268:F297)/VAR('RW Futures and Index Data (Q4)'!F268:F297)</f>
        <v>1.180573953521475</v>
      </c>
      <c r="J270" s="10"/>
      <c r="K270" s="59">
        <v>3.5067662338525984E-3</v>
      </c>
      <c r="L270" s="57">
        <f>COVAR(K270:K299,'RW Futures and Index Data (Q4)'!F268:F297)/VAR('RW Futures and Index Data (Q4)'!F268:F297)</f>
        <v>-0.11753654234095454</v>
      </c>
      <c r="M270" s="10"/>
      <c r="N270" s="59">
        <v>-1.37905719558018E-3</v>
      </c>
      <c r="O270" s="58">
        <f>COVAR(N270:N299,'RW Futures and Index Data (Q4)'!F268:F297)/VAR('RW Futures and Index Data (Q4)'!F268:F297)</f>
        <v>-0.28606525542470257</v>
      </c>
      <c r="P270" s="10"/>
    </row>
    <row r="271" spans="1:16" x14ac:dyDescent="0.25">
      <c r="A271" s="23">
        <v>41814</v>
      </c>
      <c r="B271" s="52">
        <v>-3.8120825436782635E-3</v>
      </c>
      <c r="C271" s="53">
        <f>COVAR(B271:B300,'RW Futures and Index Data (Q4)'!C269:C298)/VAR('RW Futures and Index Data (Q4)'!C269:C298)</f>
        <v>0.63574559001035225</v>
      </c>
      <c r="D271" s="10"/>
      <c r="E271" s="59">
        <v>5.2043561853749143E-2</v>
      </c>
      <c r="F271" s="56">
        <f>COVAR(E271:E300,'RW Futures and Index Data (Q4)'!C269:C298)/VAR('RW Futures and Index Data (Q4)'!C269:C298)</f>
        <v>0.76018367883690097</v>
      </c>
      <c r="G271" s="10"/>
      <c r="H271" s="59">
        <v>0.16621317097517374</v>
      </c>
      <c r="I271" s="56">
        <f>COVAR(H271:H300,'RW Futures and Index Data (Q4)'!F269:F298)/VAR('RW Futures and Index Data (Q4)'!F269:F298)</f>
        <v>1.1778874978029963</v>
      </c>
      <c r="J271" s="10"/>
      <c r="K271" s="59">
        <v>3.4237370838618997E-3</v>
      </c>
      <c r="L271" s="57">
        <f>COVAR(K271:K300,'RW Futures and Index Data (Q4)'!F269:F298)/VAR('RW Futures and Index Data (Q4)'!F269:F298)</f>
        <v>-0.12880814743388594</v>
      </c>
      <c r="M271" s="10"/>
      <c r="N271" s="59">
        <v>1.7845760423467194E-3</v>
      </c>
      <c r="O271" s="58">
        <f>COVAR(N271:N300,'RW Futures and Index Data (Q4)'!F269:F298)/VAR('RW Futures and Index Data (Q4)'!F269:F298)</f>
        <v>-0.30477360004625581</v>
      </c>
      <c r="P271" s="10"/>
    </row>
    <row r="272" spans="1:16" x14ac:dyDescent="0.25">
      <c r="A272" s="23">
        <v>41813</v>
      </c>
      <c r="B272" s="52">
        <v>-1.8284102584166906E-2</v>
      </c>
      <c r="C272" s="53">
        <f>COVAR(B272:B301,'RW Futures and Index Data (Q4)'!C270:C299)/VAR('RW Futures and Index Data (Q4)'!C270:C299)</f>
        <v>0.69310079798336532</v>
      </c>
      <c r="D272" s="10"/>
      <c r="E272" s="59">
        <v>4.6755260264805587E-2</v>
      </c>
      <c r="F272" s="56">
        <f>COVAR(E272:E301,'RW Futures and Index Data (Q4)'!C270:C299)/VAR('RW Futures and Index Data (Q4)'!C270:C299)</f>
        <v>0.80121500851993299</v>
      </c>
      <c r="G272" s="10"/>
      <c r="H272" s="59">
        <v>0.15701102885200058</v>
      </c>
      <c r="I272" s="56">
        <f>COVAR(H272:H301,'RW Futures and Index Data (Q4)'!F270:F299)/VAR('RW Futures and Index Data (Q4)'!F270:F299)</f>
        <v>1.1752245031066246</v>
      </c>
      <c r="J272" s="10"/>
      <c r="K272" s="59">
        <v>7.4038374933227402E-3</v>
      </c>
      <c r="L272" s="57">
        <f>COVAR(K272:K301,'RW Futures and Index Data (Q4)'!F270:F299)/VAR('RW Futures and Index Data (Q4)'!F270:F299)</f>
        <v>-0.13031389517432801</v>
      </c>
      <c r="M272" s="10"/>
      <c r="N272" s="59">
        <v>1.0029845006368721E-2</v>
      </c>
      <c r="O272" s="58">
        <f>COVAR(N272:N301,'RW Futures and Index Data (Q4)'!F270:F299)/VAR('RW Futures and Index Data (Q4)'!F270:F299)</f>
        <v>-0.30459570553339826</v>
      </c>
      <c r="P272" s="10"/>
    </row>
    <row r="273" spans="1:16" x14ac:dyDescent="0.25">
      <c r="A273" s="23">
        <v>41810</v>
      </c>
      <c r="B273" s="52">
        <v>-8.6639012671932969E-3</v>
      </c>
      <c r="C273" s="53">
        <f>COVAR(B273:B302,'RW Futures and Index Data (Q4)'!C271:C300)/VAR('RW Futures and Index Data (Q4)'!C271:C300)</f>
        <v>0.81563562088849262</v>
      </c>
      <c r="D273" s="10"/>
      <c r="E273" s="59">
        <v>6.6033266484093023E-2</v>
      </c>
      <c r="F273" s="56">
        <f>COVAR(E273:E302,'RW Futures and Index Data (Q4)'!C271:C300)/VAR('RW Futures and Index Data (Q4)'!C271:C300)</f>
        <v>0.84126713093867955</v>
      </c>
      <c r="G273" s="10"/>
      <c r="H273" s="59">
        <v>0.11622692737398044</v>
      </c>
      <c r="I273" s="56">
        <f>COVAR(H273:H302,'RW Futures and Index Data (Q4)'!F271:F300)/VAR('RW Futures and Index Data (Q4)'!F271:F300)</f>
        <v>1.1237899717343593</v>
      </c>
      <c r="J273" s="10"/>
      <c r="K273" s="59">
        <v>6.9112638327211151E-3</v>
      </c>
      <c r="L273" s="57">
        <f>COVAR(K273:K302,'RW Futures and Index Data (Q4)'!F271:F300)/VAR('RW Futures and Index Data (Q4)'!F271:F300)</f>
        <v>-0.1290403982648288</v>
      </c>
      <c r="M273" s="10"/>
      <c r="N273" s="59">
        <v>8.5559226593250326E-3</v>
      </c>
      <c r="O273" s="58">
        <f>COVAR(N273:N302,'RW Futures and Index Data (Q4)'!F271:F300)/VAR('RW Futures and Index Data (Q4)'!F271:F300)</f>
        <v>-0.29512000524527165</v>
      </c>
      <c r="P273" s="10"/>
    </row>
    <row r="274" spans="1:16" x14ac:dyDescent="0.25">
      <c r="A274" s="23">
        <v>41809</v>
      </c>
      <c r="B274" s="52">
        <v>-4.3835795589998172E-3</v>
      </c>
      <c r="C274" s="53">
        <f>COVAR(B274:B303,'RW Futures and Index Data (Q4)'!C272:C301)/VAR('RW Futures and Index Data (Q4)'!C272:C301)</f>
        <v>0.97990384114328399</v>
      </c>
      <c r="D274" s="10"/>
      <c r="E274" s="59">
        <v>7.5242608043124326E-2</v>
      </c>
      <c r="F274" s="56">
        <f>COVAR(E274:E303,'RW Futures and Index Data (Q4)'!C272:C301)/VAR('RW Futures and Index Data (Q4)'!C272:C301)</f>
        <v>0.7710571184494589</v>
      </c>
      <c r="G274" s="10"/>
      <c r="H274" s="59">
        <v>0.15116273511207412</v>
      </c>
      <c r="I274" s="56">
        <f>COVAR(H274:H303,'RW Futures and Index Data (Q4)'!F272:F301)/VAR('RW Futures and Index Data (Q4)'!F272:F301)</f>
        <v>1.1258595264663156</v>
      </c>
      <c r="J274" s="10"/>
      <c r="K274" s="59">
        <v>4.4439685232027237E-3</v>
      </c>
      <c r="L274" s="57">
        <f>COVAR(K274:K303,'RW Futures and Index Data (Q4)'!F272:F301)/VAR('RW Futures and Index Data (Q4)'!F272:F301)</f>
        <v>-0.1337504832613656</v>
      </c>
      <c r="M274" s="10"/>
      <c r="N274" s="59">
        <v>7.6305599260013679E-3</v>
      </c>
      <c r="O274" s="58">
        <f>COVAR(N274:N303,'RW Futures and Index Data (Q4)'!F272:F301)/VAR('RW Futures and Index Data (Q4)'!F272:F301)</f>
        <v>-0.2948200606357565</v>
      </c>
      <c r="P274" s="10"/>
    </row>
    <row r="275" spans="1:16" x14ac:dyDescent="0.25">
      <c r="A275" s="23">
        <v>41808</v>
      </c>
      <c r="B275" s="52">
        <v>-8.6547500175149228E-4</v>
      </c>
      <c r="C275" s="53">
        <f>COVAR(B275:B304,'RW Futures and Index Data (Q4)'!C273:C302)/VAR('RW Futures and Index Data (Q4)'!C273:C302)</f>
        <v>1.1789102647745371</v>
      </c>
      <c r="D275" s="10"/>
      <c r="E275" s="59">
        <v>7.1301657855876943E-2</v>
      </c>
      <c r="F275" s="56">
        <f>COVAR(E275:E304,'RW Futures and Index Data (Q4)'!C273:C302)/VAR('RW Futures and Index Data (Q4)'!C273:C302)</f>
        <v>0.65736312785041962</v>
      </c>
      <c r="G275" s="10"/>
      <c r="H275" s="59">
        <v>0.17919073124576723</v>
      </c>
      <c r="I275" s="56">
        <f>COVAR(H275:H304,'RW Futures and Index Data (Q4)'!F273:F302)/VAR('RW Futures and Index Data (Q4)'!F273:F302)</f>
        <v>1.1133698702289414</v>
      </c>
      <c r="J275" s="10"/>
      <c r="K275" s="59">
        <v>1.3956779609796133E-3</v>
      </c>
      <c r="L275" s="57">
        <f>COVAR(K275:K304,'RW Futures and Index Data (Q4)'!F273:F302)/VAR('RW Futures and Index Data (Q4)'!F273:F302)</f>
        <v>-0.13879246413933644</v>
      </c>
      <c r="M275" s="10"/>
      <c r="N275" s="59">
        <v>-3.1662250616499854E-3</v>
      </c>
      <c r="O275" s="58">
        <f>COVAR(N275:N304,'RW Futures and Index Data (Q4)'!F273:F302)/VAR('RW Futures and Index Data (Q4)'!F273:F302)</f>
        <v>-0.30188981739059523</v>
      </c>
      <c r="P275" s="10"/>
    </row>
    <row r="276" spans="1:16" x14ac:dyDescent="0.25">
      <c r="A276" s="23">
        <v>41807</v>
      </c>
      <c r="B276" s="52">
        <v>1.4131375264132995E-2</v>
      </c>
      <c r="C276" s="53">
        <f>COVAR(B276:B305,'RW Futures and Index Data (Q4)'!C274:C303)/VAR('RW Futures and Index Data (Q4)'!C274:C303)</f>
        <v>1.3858404411217737</v>
      </c>
      <c r="D276" s="10"/>
      <c r="E276" s="59">
        <v>5.3909395539174065E-2</v>
      </c>
      <c r="F276" s="56">
        <f>COVAR(E276:E305,'RW Futures and Index Data (Q4)'!C274:C303)/VAR('RW Futures and Index Data (Q4)'!C274:C303)</f>
        <v>0.5065658084930944</v>
      </c>
      <c r="G276" s="10"/>
      <c r="H276" s="59">
        <v>0.12664149646904188</v>
      </c>
      <c r="I276" s="56">
        <f>COVAR(H276:H305,'RW Futures and Index Data (Q4)'!F274:F303)/VAR('RW Futures and Index Data (Q4)'!F274:F303)</f>
        <v>1.0326561347459398</v>
      </c>
      <c r="J276" s="10"/>
      <c r="K276" s="59">
        <v>5.2044901643657493E-3</v>
      </c>
      <c r="L276" s="57">
        <f>COVAR(K276:K305,'RW Futures and Index Data (Q4)'!F274:F303)/VAR('RW Futures and Index Data (Q4)'!F274:F303)</f>
        <v>-0.13387644955276279</v>
      </c>
      <c r="M276" s="10"/>
      <c r="N276" s="59">
        <v>5.4458283328080448E-3</v>
      </c>
      <c r="O276" s="58">
        <f>COVAR(N276:N305,'RW Futures and Index Data (Q4)'!F274:F303)/VAR('RW Futures and Index Data (Q4)'!F274:F303)</f>
        <v>-0.28692820091434418</v>
      </c>
      <c r="P276" s="10"/>
    </row>
    <row r="277" spans="1:16" x14ac:dyDescent="0.25">
      <c r="A277" s="23">
        <v>41806</v>
      </c>
      <c r="B277" s="52">
        <v>2.8478662804921173E-2</v>
      </c>
      <c r="C277" s="53">
        <f>COVAR(B277:B306,'RW Futures and Index Data (Q4)'!C275:C304)/VAR('RW Futures and Index Data (Q4)'!C275:C304)</f>
        <v>1.5514317893924856</v>
      </c>
      <c r="D277" s="10"/>
      <c r="E277" s="59">
        <v>2.4298094008033067E-2</v>
      </c>
      <c r="F277" s="56">
        <f>COVAR(E277:E306,'RW Futures and Index Data (Q4)'!C275:C304)/VAR('RW Futures and Index Data (Q4)'!C275:C304)</f>
        <v>0.36496134615391079</v>
      </c>
      <c r="G277" s="10"/>
      <c r="H277" s="59">
        <v>6.57409113451628E-2</v>
      </c>
      <c r="I277" s="56">
        <f>COVAR(H277:H306,'RW Futures and Index Data (Q4)'!F275:F304)/VAR('RW Futures and Index Data (Q4)'!F275:F304)</f>
        <v>0.99130639392966358</v>
      </c>
      <c r="J277" s="10"/>
      <c r="K277" s="59">
        <v>-3.8284309644898151E-4</v>
      </c>
      <c r="L277" s="57">
        <f>COVAR(K277:K306,'RW Futures and Index Data (Q4)'!F275:F304)/VAR('RW Futures and Index Data (Q4)'!F275:F304)</f>
        <v>-0.13908848602714879</v>
      </c>
      <c r="M277" s="10"/>
      <c r="N277" s="59">
        <v>-5.795306894531449E-3</v>
      </c>
      <c r="O277" s="58">
        <f>COVAR(N277:N306,'RW Futures and Index Data (Q4)'!F275:F304)/VAR('RW Futures and Index Data (Q4)'!F275:F304)</f>
        <v>-0.29873622977164094</v>
      </c>
      <c r="P277" s="10"/>
    </row>
    <row r="278" spans="1:16" x14ac:dyDescent="0.25">
      <c r="A278" s="23">
        <v>41803</v>
      </c>
      <c r="B278" s="52">
        <v>1.6932867928431516E-2</v>
      </c>
      <c r="C278" s="53">
        <f>COVAR(B278:B307,'RW Futures and Index Data (Q4)'!C276:C305)/VAR('RW Futures and Index Data (Q4)'!C276:C305)</f>
        <v>1.6729747648875295</v>
      </c>
      <c r="D278" s="10"/>
      <c r="E278" s="59">
        <v>-2.0853238556926001E-3</v>
      </c>
      <c r="F278" s="56">
        <f>COVAR(E278:E307,'RW Futures and Index Data (Q4)'!C276:C305)/VAR('RW Futures and Index Data (Q4)'!C276:C305)</f>
        <v>0.15882233663326953</v>
      </c>
      <c r="G278" s="10"/>
      <c r="H278" s="59">
        <v>1.4528453403983566E-2</v>
      </c>
      <c r="I278" s="56">
        <f>COVAR(H278:H307,'RW Futures and Index Data (Q4)'!F276:F305)/VAR('RW Futures and Index Data (Q4)'!F276:F305)</f>
        <v>0.98215288776773568</v>
      </c>
      <c r="J278" s="10"/>
      <c r="K278" s="59">
        <v>4.7000810922832592E-3</v>
      </c>
      <c r="L278" s="57">
        <f>COVAR(K278:K307,'RW Futures and Index Data (Q4)'!F276:F305)/VAR('RW Futures and Index Data (Q4)'!F276:F305)</f>
        <v>-0.13041281574658226</v>
      </c>
      <c r="M278" s="10"/>
      <c r="N278" s="59">
        <v>6.1630532136640603E-3</v>
      </c>
      <c r="O278" s="58">
        <f>COVAR(N278:N307,'RW Futures and Index Data (Q4)'!F276:F305)/VAR('RW Futures and Index Data (Q4)'!F276:F305)</f>
        <v>-0.27656690500781805</v>
      </c>
      <c r="P278" s="10"/>
    </row>
    <row r="279" spans="1:16" x14ac:dyDescent="0.25">
      <c r="A279" s="23">
        <v>41802</v>
      </c>
      <c r="B279" s="52">
        <v>3.5560524396557547E-2</v>
      </c>
      <c r="C279" s="53">
        <f>COVAR(B279:B308,'RW Futures and Index Data (Q4)'!C277:C306)/VAR('RW Futures and Index Data (Q4)'!C277:C306)</f>
        <v>1.8474423648366327</v>
      </c>
      <c r="D279" s="10"/>
      <c r="E279" s="59">
        <v>7.8842345700531613E-3</v>
      </c>
      <c r="F279" s="56">
        <f>COVAR(E279:E308,'RW Futures and Index Data (Q4)'!C277:C306)/VAR('RW Futures and Index Data (Q4)'!C277:C306)</f>
        <v>3.9999823014321492E-2</v>
      </c>
      <c r="G279" s="10"/>
      <c r="H279" s="59">
        <v>-4.5354620118788214E-3</v>
      </c>
      <c r="I279" s="56">
        <f>COVAR(H279:H308,'RW Futures and Index Data (Q4)'!F277:F306)/VAR('RW Futures and Index Data (Q4)'!F277:F306)</f>
        <v>1.0394012450071777</v>
      </c>
      <c r="J279" s="10"/>
      <c r="K279" s="59">
        <v>2.2421904561873429E-3</v>
      </c>
      <c r="L279" s="57">
        <f>COVAR(K279:K308,'RW Futures and Index Data (Q4)'!F277:F306)/VAR('RW Futures and Index Data (Q4)'!F277:F306)</f>
        <v>-0.13022591853803875</v>
      </c>
      <c r="M279" s="10"/>
      <c r="N279" s="59">
        <v>-2.3979737356611963E-3</v>
      </c>
      <c r="O279" s="58">
        <f>COVAR(N279:N308,'RW Futures and Index Data (Q4)'!F277:F306)/VAR('RW Futures and Index Data (Q4)'!F277:F306)</f>
        <v>-0.27783234748929947</v>
      </c>
      <c r="P279" s="10"/>
    </row>
    <row r="280" spans="1:16" x14ac:dyDescent="0.25">
      <c r="A280" s="23">
        <v>41801</v>
      </c>
      <c r="B280" s="52">
        <v>2.9502672061743951E-2</v>
      </c>
      <c r="C280" s="53">
        <f>COVAR(B280:B309,'RW Futures and Index Data (Q4)'!C278:C307)/VAR('RW Futures and Index Data (Q4)'!C278:C307)</f>
        <v>1.9216702175519296</v>
      </c>
      <c r="D280" s="10"/>
      <c r="E280" s="59">
        <v>-1.4768996522708244E-2</v>
      </c>
      <c r="F280" s="56">
        <f>COVAR(E280:E309,'RW Futures and Index Data (Q4)'!C278:C307)/VAR('RW Futures and Index Data (Q4)'!C278:C307)</f>
        <v>-3.5863781149366412E-2</v>
      </c>
      <c r="G280" s="10"/>
      <c r="H280" s="59">
        <v>-1.2495357558325093E-2</v>
      </c>
      <c r="I280" s="56">
        <f>COVAR(H280:H309,'RW Futures and Index Data (Q4)'!F278:F307)/VAR('RW Futures and Index Data (Q4)'!F278:F307)</f>
        <v>1.1219526603889727</v>
      </c>
      <c r="J280" s="10"/>
      <c r="K280" s="59">
        <v>4.529713732819074E-3</v>
      </c>
      <c r="L280" s="57">
        <f>COVAR(K280:K309,'RW Futures and Index Data (Q4)'!F278:F307)/VAR('RW Futures and Index Data (Q4)'!F278:F307)</f>
        <v>-0.12708222360622626</v>
      </c>
      <c r="M280" s="10"/>
      <c r="N280" s="59">
        <v>4.2838824990407698E-3</v>
      </c>
      <c r="O280" s="58">
        <f>COVAR(N280:N309,'RW Futures and Index Data (Q4)'!F278:F307)/VAR('RW Futures and Index Data (Q4)'!F278:F307)</f>
        <v>-0.27107069926608046</v>
      </c>
      <c r="P280" s="10"/>
    </row>
    <row r="281" spans="1:16" x14ac:dyDescent="0.25">
      <c r="A281" s="23">
        <v>41800</v>
      </c>
      <c r="B281" s="52">
        <v>5.1685061182648262E-2</v>
      </c>
      <c r="C281" s="53">
        <f>COVAR(B281:B310,'RW Futures and Index Data (Q4)'!C279:C308)/VAR('RW Futures and Index Data (Q4)'!C279:C308)</f>
        <v>2.0855513743876317</v>
      </c>
      <c r="D281" s="10"/>
      <c r="E281" s="59">
        <v>4.2691190468799878E-3</v>
      </c>
      <c r="F281" s="56">
        <f>COVAR(E281:E310,'RW Futures and Index Data (Q4)'!C279:C308)/VAR('RW Futures and Index Data (Q4)'!C279:C308)</f>
        <v>-7.0546776179149076E-2</v>
      </c>
      <c r="G281" s="10"/>
      <c r="H281" s="59">
        <v>-9.7981626503829133E-4</v>
      </c>
      <c r="I281" s="56">
        <f>COVAR(H281:H310,'RW Futures and Index Data (Q4)'!F279:F308)/VAR('RW Futures and Index Data (Q4)'!F279:F308)</f>
        <v>1.2224707652147051</v>
      </c>
      <c r="J281" s="10"/>
      <c r="K281" s="59">
        <v>5.5073095202866629E-3</v>
      </c>
      <c r="L281" s="57">
        <f>COVAR(K281:K310,'RW Futures and Index Data (Q4)'!F279:F308)/VAR('RW Futures and Index Data (Q4)'!F279:F308)</f>
        <v>-0.12169686011187897</v>
      </c>
      <c r="M281" s="10"/>
      <c r="N281" s="59">
        <v>6.1022911681527514E-3</v>
      </c>
      <c r="O281" s="58">
        <f>COVAR(N281:N310,'RW Futures and Index Data (Q4)'!F279:F308)/VAR('RW Futures and Index Data (Q4)'!F279:F308)</f>
        <v>-0.25417484804808943</v>
      </c>
      <c r="P281" s="10"/>
    </row>
    <row r="282" spans="1:16" x14ac:dyDescent="0.25">
      <c r="A282" s="23">
        <v>41799</v>
      </c>
      <c r="B282" s="52">
        <v>5.9134970899538342E-2</v>
      </c>
      <c r="C282" s="53">
        <f>COVAR(B282:B311,'RW Futures and Index Data (Q4)'!C280:C309)/VAR('RW Futures and Index Data (Q4)'!C280:C309)</f>
        <v>2.2184803040819983</v>
      </c>
      <c r="D282" s="10"/>
      <c r="E282" s="59">
        <v>-3.9168731815736324E-3</v>
      </c>
      <c r="F282" s="56">
        <f>COVAR(E282:E311,'RW Futures and Index Data (Q4)'!C280:C309)/VAR('RW Futures and Index Data (Q4)'!C280:C309)</f>
        <v>-9.7316395320407978E-2</v>
      </c>
      <c r="G282" s="10"/>
      <c r="H282" s="59">
        <v>2.4971739867693854E-2</v>
      </c>
      <c r="I282" s="56">
        <f>COVAR(H282:H311,'RW Futures and Index Data (Q4)'!F280:F309)/VAR('RW Futures and Index Data (Q4)'!F280:F309)</f>
        <v>1.4085365224497188</v>
      </c>
      <c r="J282" s="10"/>
      <c r="K282" s="59">
        <v>7.5553132703625181E-3</v>
      </c>
      <c r="L282" s="57">
        <f>COVAR(K282:K311,'RW Futures and Index Data (Q4)'!F280:F309)/VAR('RW Futures and Index Data (Q4)'!F280:F309)</f>
        <v>-0.10923779479981031</v>
      </c>
      <c r="M282" s="10"/>
      <c r="N282" s="59">
        <v>8.4685012837018014E-3</v>
      </c>
      <c r="O282" s="58">
        <f>COVAR(N282:N311,'RW Futures and Index Data (Q4)'!F280:F309)/VAR('RW Futures and Index Data (Q4)'!F280:F309)</f>
        <v>-0.23231887622155273</v>
      </c>
      <c r="P282" s="10"/>
    </row>
    <row r="283" spans="1:16" x14ac:dyDescent="0.25">
      <c r="A283" s="23">
        <v>41796</v>
      </c>
      <c r="B283" s="52">
        <v>5.7401114222070726E-2</v>
      </c>
      <c r="C283" s="53">
        <f>COVAR(B283:B312,'RW Futures and Index Data (Q4)'!C281:C310)/VAR('RW Futures and Index Data (Q4)'!C281:C310)</f>
        <v>2.288638939684041</v>
      </c>
      <c r="D283" s="10"/>
      <c r="E283" s="59">
        <v>2.2230037090745114E-2</v>
      </c>
      <c r="F283" s="56">
        <f>COVAR(E283:E312,'RW Futures and Index Data (Q4)'!C281:C310)/VAR('RW Futures and Index Data (Q4)'!C281:C310)</f>
        <v>-2.2668720014748189E-2</v>
      </c>
      <c r="G283" s="10"/>
      <c r="H283" s="59">
        <v>7.0553348001461957E-2</v>
      </c>
      <c r="I283" s="56">
        <f>COVAR(H283:H312,'RW Futures and Index Data (Q4)'!F281:F310)/VAR('RW Futures and Index Data (Q4)'!F281:F310)</f>
        <v>1.634566177167567</v>
      </c>
      <c r="J283" s="10"/>
      <c r="K283" s="59">
        <v>9.604700070272143E-3</v>
      </c>
      <c r="L283" s="57">
        <f>COVAR(K283:K312,'RW Futures and Index Data (Q4)'!F281:F310)/VAR('RW Futures and Index Data (Q4)'!F281:F310)</f>
        <v>-0.1056475808478102</v>
      </c>
      <c r="M283" s="10"/>
      <c r="N283" s="59">
        <v>1.0822408348953427E-2</v>
      </c>
      <c r="O283" s="58">
        <f>COVAR(N283:N312,'RW Futures and Index Data (Q4)'!F281:F310)/VAR('RW Futures and Index Data (Q4)'!F281:F310)</f>
        <v>-0.22269419441449476</v>
      </c>
      <c r="P283" s="10"/>
    </row>
    <row r="284" spans="1:16" x14ac:dyDescent="0.25">
      <c r="A284" s="23">
        <v>41795</v>
      </c>
      <c r="B284" s="52">
        <v>7.275187598093269E-2</v>
      </c>
      <c r="C284" s="53">
        <f>COVAR(B284:B313,'RW Futures and Index Data (Q4)'!C282:C311)/VAR('RW Futures and Index Data (Q4)'!C282:C311)</f>
        <v>2.3057500881808068</v>
      </c>
      <c r="D284" s="10"/>
      <c r="E284" s="59">
        <v>1.0656818291094661E-2</v>
      </c>
      <c r="F284" s="56">
        <f>COVAR(E284:E313,'RW Futures and Index Data (Q4)'!C282:C311)/VAR('RW Futures and Index Data (Q4)'!C282:C311)</f>
        <v>-5.8369454847326925E-2</v>
      </c>
      <c r="G284" s="10"/>
      <c r="H284" s="59">
        <v>6.953249762271807E-2</v>
      </c>
      <c r="I284" s="56">
        <f>COVAR(H284:H313,'RW Futures and Index Data (Q4)'!F282:F311)/VAR('RW Futures and Index Data (Q4)'!F282:F311)</f>
        <v>1.6302497879578093</v>
      </c>
      <c r="J284" s="10"/>
      <c r="K284" s="59">
        <v>1.0452904143340547E-2</v>
      </c>
      <c r="L284" s="57">
        <f>COVAR(K284:K313,'RW Futures and Index Data (Q4)'!F282:F311)/VAR('RW Futures and Index Data (Q4)'!F282:F311)</f>
        <v>-0.10466028215531095</v>
      </c>
      <c r="M284" s="10"/>
      <c r="N284" s="59">
        <v>7.3637993827788684E-3</v>
      </c>
      <c r="O284" s="58">
        <f>COVAR(N284:N313,'RW Futures and Index Data (Q4)'!F282:F311)/VAR('RW Futures and Index Data (Q4)'!F282:F311)</f>
        <v>-0.21031506963407062</v>
      </c>
      <c r="P284" s="10"/>
    </row>
    <row r="285" spans="1:16" x14ac:dyDescent="0.25">
      <c r="A285" s="23">
        <v>41794</v>
      </c>
      <c r="B285" s="52">
        <v>1.5382294581064881E-2</v>
      </c>
      <c r="C285" s="53">
        <f>COVAR(B285:B314,'RW Futures and Index Data (Q4)'!C283:C312)/VAR('RW Futures and Index Data (Q4)'!C283:C312)</f>
        <v>2.1923454848757129</v>
      </c>
      <c r="D285" s="10"/>
      <c r="E285" s="59">
        <v>9.9078740688811617E-3</v>
      </c>
      <c r="F285" s="56">
        <f>COVAR(E285:E314,'RW Futures and Index Data (Q4)'!C283:C312)/VAR('RW Futures and Index Data (Q4)'!C283:C312)</f>
        <v>-7.7034830768068496E-2</v>
      </c>
      <c r="G285" s="10"/>
      <c r="H285" s="59">
        <v>3.4987755215439842E-2</v>
      </c>
      <c r="I285" s="56">
        <f>COVAR(H285:H314,'RW Futures and Index Data (Q4)'!F283:F312)/VAR('RW Futures and Index Data (Q4)'!F283:F312)</f>
        <v>1.5526906704809973</v>
      </c>
      <c r="J285" s="10"/>
      <c r="K285" s="59">
        <v>8.1500348948777557E-3</v>
      </c>
      <c r="L285" s="57">
        <f>COVAR(K285:K314,'RW Futures and Index Data (Q4)'!F283:F312)/VAR('RW Futures and Index Data (Q4)'!F283:F312)</f>
        <v>-9.8968313058455562E-2</v>
      </c>
      <c r="M285" s="10"/>
      <c r="N285" s="59">
        <v>8.8136678984729322E-3</v>
      </c>
      <c r="O285" s="58">
        <f>COVAR(N285:N314,'RW Futures and Index Data (Q4)'!F283:F312)/VAR('RW Futures and Index Data (Q4)'!F283:F312)</f>
        <v>-0.1801994878928076</v>
      </c>
      <c r="P285" s="10"/>
    </row>
    <row r="286" spans="1:16" x14ac:dyDescent="0.25">
      <c r="A286" s="23">
        <v>41793</v>
      </c>
      <c r="B286" s="52">
        <v>1.4412131026377839E-2</v>
      </c>
      <c r="C286" s="53">
        <f>COVAR(B286:B315,'RW Futures and Index Data (Q4)'!C284:C313)/VAR('RW Futures and Index Data (Q4)'!C284:C313)</f>
        <v>2.253180119152792</v>
      </c>
      <c r="D286" s="10"/>
      <c r="E286" s="59">
        <v>7.478271747133558E-3</v>
      </c>
      <c r="F286" s="56">
        <f>COVAR(E286:E315,'RW Futures and Index Data (Q4)'!C284:C313)/VAR('RW Futures and Index Data (Q4)'!C284:C313)</f>
        <v>-6.7984915935507428E-2</v>
      </c>
      <c r="G286" s="10"/>
      <c r="H286" s="59">
        <v>-4.4625525946705435E-3</v>
      </c>
      <c r="I286" s="56">
        <f>COVAR(H286:H315,'RW Futures and Index Data (Q4)'!F284:F313)/VAR('RW Futures and Index Data (Q4)'!F284:F313)</f>
        <v>1.4637850000213164</v>
      </c>
      <c r="J286" s="10"/>
      <c r="K286" s="59">
        <v>6.189021713917775E-3</v>
      </c>
      <c r="L286" s="57">
        <f>COVAR(K286:K315,'RW Futures and Index Data (Q4)'!F284:F313)/VAR('RW Futures and Index Data (Q4)'!F284:F313)</f>
        <v>-9.0747880010735832E-2</v>
      </c>
      <c r="M286" s="10"/>
      <c r="N286" s="59">
        <v>1.0270085525586392E-2</v>
      </c>
      <c r="O286" s="58">
        <f>COVAR(N286:N315,'RW Futures and Index Data (Q4)'!F284:F313)/VAR('RW Futures and Index Data (Q4)'!F284:F313)</f>
        <v>-0.15764399457772532</v>
      </c>
      <c r="P286" s="10"/>
    </row>
    <row r="287" spans="1:16" x14ac:dyDescent="0.25">
      <c r="A287" s="23">
        <v>41792</v>
      </c>
      <c r="B287" s="52">
        <v>8.3314370115095127E-3</v>
      </c>
      <c r="C287" s="53">
        <f>COVAR(B287:B316,'RW Futures and Index Data (Q4)'!C285:C314)/VAR('RW Futures and Index Data (Q4)'!C285:C314)</f>
        <v>2.283165837482954</v>
      </c>
      <c r="D287" s="10"/>
      <c r="E287" s="59">
        <v>2.4233920676834941E-3</v>
      </c>
      <c r="F287" s="56">
        <f>COVAR(E287:E316,'RW Futures and Index Data (Q4)'!C285:C314)/VAR('RW Futures and Index Data (Q4)'!C285:C314)</f>
        <v>-7.9929176642969363E-2</v>
      </c>
      <c r="G287" s="10"/>
      <c r="H287" s="59">
        <v>-2.6243427627221649E-2</v>
      </c>
      <c r="I287" s="56">
        <f>COVAR(H287:H316,'RW Futures and Index Data (Q4)'!F285:F314)/VAR('RW Futures and Index Data (Q4)'!F285:F314)</f>
        <v>1.4654651143266617</v>
      </c>
      <c r="J287" s="10"/>
      <c r="K287" s="59">
        <v>8.9249372472717248E-3</v>
      </c>
      <c r="L287" s="57">
        <f>COVAR(K287:K316,'RW Futures and Index Data (Q4)'!F285:F314)/VAR('RW Futures and Index Data (Q4)'!F285:F314)</f>
        <v>-8.5838465964401506E-2</v>
      </c>
      <c r="M287" s="10"/>
      <c r="N287" s="59">
        <v>1.6312105056584203E-2</v>
      </c>
      <c r="O287" s="58">
        <f>COVAR(N287:N316,'RW Futures and Index Data (Q4)'!F285:F314)/VAR('RW Futures and Index Data (Q4)'!F285:F314)</f>
        <v>-0.15029992404368436</v>
      </c>
      <c r="P287" s="10"/>
    </row>
    <row r="288" spans="1:16" x14ac:dyDescent="0.25">
      <c r="A288" s="23">
        <v>41789</v>
      </c>
      <c r="B288" s="52">
        <v>2.2921176086525552E-2</v>
      </c>
      <c r="C288" s="53">
        <f>COVAR(B288:B317,'RW Futures and Index Data (Q4)'!C286:C315)/VAR('RW Futures and Index Data (Q4)'!C286:C315)</f>
        <v>2.2999140088242043</v>
      </c>
      <c r="D288" s="10"/>
      <c r="E288" s="59">
        <v>1.1877733465932572E-2</v>
      </c>
      <c r="F288" s="56">
        <f>COVAR(E288:E317,'RW Futures and Index Data (Q4)'!C286:C315)/VAR('RW Futures and Index Data (Q4)'!C286:C315)</f>
        <v>-5.7701730275657522E-4</v>
      </c>
      <c r="G288" s="10"/>
      <c r="H288" s="59">
        <v>-3.3222846071483403E-3</v>
      </c>
      <c r="I288" s="56">
        <f>COVAR(H288:H317,'RW Futures and Index Data (Q4)'!F286:F315)/VAR('RW Futures and Index Data (Q4)'!F286:F315)</f>
        <v>1.5145954279623519</v>
      </c>
      <c r="J288" s="10"/>
      <c r="K288" s="59">
        <v>1.4057037414378026E-2</v>
      </c>
      <c r="L288" s="57">
        <f>COVAR(K288:K317,'RW Futures and Index Data (Q4)'!F286:F315)/VAR('RW Futures and Index Data (Q4)'!F286:F315)</f>
        <v>-7.6497900637345045E-2</v>
      </c>
      <c r="M288" s="10"/>
      <c r="N288" s="59">
        <v>3.2436255632850353E-2</v>
      </c>
      <c r="O288" s="58">
        <f>COVAR(N288:N317,'RW Futures and Index Data (Q4)'!F286:F315)/VAR('RW Futures and Index Data (Q4)'!F286:F315)</f>
        <v>-0.13544962027588311</v>
      </c>
      <c r="P288" s="10"/>
    </row>
    <row r="289" spans="1:16" x14ac:dyDescent="0.25">
      <c r="A289" s="23">
        <v>41788</v>
      </c>
      <c r="B289" s="52">
        <v>3.5037201376053595E-2</v>
      </c>
      <c r="C289" s="53">
        <f>COVAR(B289:B318,'RW Futures and Index Data (Q4)'!C287:C316)/VAR('RW Futures and Index Data (Q4)'!C287:C316)</f>
        <v>2.308354945246565</v>
      </c>
      <c r="D289" s="10"/>
      <c r="E289" s="59">
        <v>2.4614831932899151E-2</v>
      </c>
      <c r="F289" s="56">
        <f>COVAR(E289:E318,'RW Futures and Index Data (Q4)'!C287:C316)/VAR('RW Futures and Index Data (Q4)'!C287:C316)</f>
        <v>0.10909243503918338</v>
      </c>
      <c r="G289" s="10"/>
      <c r="H289" s="59">
        <v>-1.1262971827245227E-2</v>
      </c>
      <c r="I289" s="56">
        <f>COVAR(H289:H318,'RW Futures and Index Data (Q4)'!F287:F316)/VAR('RW Futures and Index Data (Q4)'!F287:F316)</f>
        <v>1.5455134009347693</v>
      </c>
      <c r="J289" s="10"/>
      <c r="K289" s="59">
        <v>2.1106834577356182E-2</v>
      </c>
      <c r="L289" s="57">
        <f>COVAR(K289:K318,'RW Futures and Index Data (Q4)'!F287:F316)/VAR('RW Futures and Index Data (Q4)'!F287:F316)</f>
        <v>-6.8552328895867445E-2</v>
      </c>
      <c r="M289" s="10"/>
      <c r="N289" s="59">
        <v>3.9317856760352488E-2</v>
      </c>
      <c r="O289" s="58">
        <f>COVAR(N289:N318,'RW Futures and Index Data (Q4)'!F287:F316)/VAR('RW Futures and Index Data (Q4)'!F287:F316)</f>
        <v>-0.14328803776291293</v>
      </c>
      <c r="P289" s="10"/>
    </row>
    <row r="290" spans="1:16" x14ac:dyDescent="0.25">
      <c r="A290" s="23">
        <v>41787</v>
      </c>
      <c r="B290" s="52">
        <v>2.7300706240414696E-2</v>
      </c>
      <c r="C290" s="53">
        <f>COVAR(B290:B319,'RW Futures and Index Data (Q4)'!C288:C317)/VAR('RW Futures and Index Data (Q4)'!C288:C317)</f>
        <v>2.1349082316351424</v>
      </c>
      <c r="D290" s="10"/>
      <c r="E290" s="59">
        <v>2.5595479400233101E-2</v>
      </c>
      <c r="F290" s="56">
        <f>COVAR(E290:E319,'RW Futures and Index Data (Q4)'!C288:C317)/VAR('RW Futures and Index Data (Q4)'!C288:C317)</f>
        <v>0.19081421508489557</v>
      </c>
      <c r="G290" s="10"/>
      <c r="H290" s="59">
        <v>2.6854297705408037E-2</v>
      </c>
      <c r="I290" s="56">
        <f>COVAR(H290:H319,'RW Futures and Index Data (Q4)'!F288:F317)/VAR('RW Futures and Index Data (Q4)'!F288:F317)</f>
        <v>1.6457042914962012</v>
      </c>
      <c r="J290" s="10"/>
      <c r="K290" s="59">
        <v>1.5059699114361003E-2</v>
      </c>
      <c r="L290" s="57">
        <f>COVAR(K290:K319,'RW Futures and Index Data (Q4)'!F288:F317)/VAR('RW Futures and Index Data (Q4)'!F288:F317)</f>
        <v>-7.8545509102819086E-2</v>
      </c>
      <c r="M290" s="10"/>
      <c r="N290" s="59">
        <v>2.8372975992375871E-2</v>
      </c>
      <c r="O290" s="58">
        <f>COVAR(N290:N319,'RW Futures and Index Data (Q4)'!F288:F317)/VAR('RW Futures and Index Data (Q4)'!F288:F317)</f>
        <v>-0.18171518638487361</v>
      </c>
      <c r="P290" s="10"/>
    </row>
    <row r="291" spans="1:16" x14ac:dyDescent="0.25">
      <c r="A291" s="23">
        <v>41786</v>
      </c>
      <c r="B291" s="52">
        <v>4.9762472446933215E-2</v>
      </c>
      <c r="C291" s="53">
        <f>COVAR(B291:B320,'RW Futures and Index Data (Q4)'!C289:C318)/VAR('RW Futures and Index Data (Q4)'!C289:C318)</f>
        <v>2.0460350351777614</v>
      </c>
      <c r="D291" s="10"/>
      <c r="E291" s="59">
        <v>6.2444531551719695E-3</v>
      </c>
      <c r="F291" s="56">
        <f>COVAR(E291:E320,'RW Futures and Index Data (Q4)'!C289:C318)/VAR('RW Futures and Index Data (Q4)'!C289:C318)</f>
        <v>0.24750040398182893</v>
      </c>
      <c r="G291" s="10"/>
      <c r="H291" s="59">
        <v>3.8431655612762405E-2</v>
      </c>
      <c r="I291" s="56">
        <f>COVAR(H291:H320,'RW Futures and Index Data (Q4)'!F289:F318)/VAR('RW Futures and Index Data (Q4)'!F289:F318)</f>
        <v>1.7207955167458173</v>
      </c>
      <c r="J291" s="10"/>
      <c r="K291" s="59">
        <v>1.8461999274896668E-2</v>
      </c>
      <c r="L291" s="57">
        <f>COVAR(K291:K320,'RW Futures and Index Data (Q4)'!F289:F318)/VAR('RW Futures and Index Data (Q4)'!F289:F318)</f>
        <v>-6.8840728196635878E-2</v>
      </c>
      <c r="M291" s="10"/>
      <c r="N291" s="59">
        <v>3.5170892286772393E-2</v>
      </c>
      <c r="O291" s="58">
        <f>COVAR(N291:N320,'RW Futures and Index Data (Q4)'!F289:F318)/VAR('RW Futures and Index Data (Q4)'!F289:F318)</f>
        <v>-0.18133838943868127</v>
      </c>
      <c r="P291" s="10"/>
    </row>
    <row r="292" spans="1:16" x14ac:dyDescent="0.25">
      <c r="A292" s="23">
        <v>41782</v>
      </c>
      <c r="B292" s="52">
        <v>6.9127732500543493E-2</v>
      </c>
      <c r="C292" s="53">
        <f>COVAR(B292:B321,'RW Futures and Index Data (Q4)'!C290:C319)/VAR('RW Futures and Index Data (Q4)'!C290:C319)</f>
        <v>2.0908338882702839</v>
      </c>
      <c r="D292" s="10"/>
      <c r="E292" s="59">
        <v>2.0154725075642643E-2</v>
      </c>
      <c r="F292" s="56">
        <f>COVAR(E292:E321,'RW Futures and Index Data (Q4)'!C290:C319)/VAR('RW Futures and Index Data (Q4)'!C290:C319)</f>
        <v>0.46450625815961122</v>
      </c>
      <c r="G292" s="10"/>
      <c r="H292" s="59">
        <v>6.9639318032786779E-2</v>
      </c>
      <c r="I292" s="56">
        <f>COVAR(H292:H321,'RW Futures and Index Data (Q4)'!F290:F319)/VAR('RW Futures and Index Data (Q4)'!F290:F319)</f>
        <v>1.7965057478440416</v>
      </c>
      <c r="J292" s="10"/>
      <c r="K292" s="59">
        <v>1.5771493144554283E-2</v>
      </c>
      <c r="L292" s="57">
        <f>COVAR(K292:K321,'RW Futures and Index Data (Q4)'!F290:F319)/VAR('RW Futures and Index Data (Q4)'!F290:F319)</f>
        <v>-9.0172020133164874E-2</v>
      </c>
      <c r="M292" s="10"/>
      <c r="N292" s="59">
        <v>2.8930967240168304E-2</v>
      </c>
      <c r="O292" s="58">
        <f>COVAR(N292:N321,'RW Futures and Index Data (Q4)'!F290:F319)/VAR('RW Futures and Index Data (Q4)'!F290:F319)</f>
        <v>-0.25195456842743741</v>
      </c>
      <c r="P292" s="10"/>
    </row>
    <row r="293" spans="1:16" x14ac:dyDescent="0.25">
      <c r="A293" s="23">
        <v>41781</v>
      </c>
      <c r="B293" s="52">
        <v>8.0561310271713316E-2</v>
      </c>
      <c r="C293" s="53">
        <f>COVAR(B293:B322,'RW Futures and Index Data (Q4)'!C291:C320)/VAR('RW Futures and Index Data (Q4)'!C291:C320)</f>
        <v>2.0199529780787184</v>
      </c>
      <c r="D293" s="10"/>
      <c r="E293" s="59">
        <v>1.5915638420550771E-2</v>
      </c>
      <c r="F293" s="56">
        <f>COVAR(E293:E322,'RW Futures and Index Data (Q4)'!C291:C320)/VAR('RW Futures and Index Data (Q4)'!C291:C320)</f>
        <v>0.60806621154446294</v>
      </c>
      <c r="G293" s="10"/>
      <c r="H293" s="59">
        <v>6.0789513157894604E-2</v>
      </c>
      <c r="I293" s="56">
        <f>COVAR(H293:H322,'RW Futures and Index Data (Q4)'!F291:F320)/VAR('RW Futures and Index Data (Q4)'!F291:F320)</f>
        <v>1.3922989896838867</v>
      </c>
      <c r="J293" s="10"/>
      <c r="K293" s="59">
        <v>1.2884529419554536E-2</v>
      </c>
      <c r="L293" s="57">
        <f>COVAR(K293:K322,'RW Futures and Index Data (Q4)'!F291:F320)/VAR('RW Futures and Index Data (Q4)'!F291:F320)</f>
        <v>-0.11424272429663673</v>
      </c>
      <c r="M293" s="10"/>
      <c r="N293" s="59">
        <v>2.026127098662811E-2</v>
      </c>
      <c r="O293" s="58">
        <f>COVAR(N293:N322,'RW Futures and Index Data (Q4)'!F291:F320)/VAR('RW Futures and Index Data (Q4)'!F291:F320)</f>
        <v>-0.33140061519380215</v>
      </c>
      <c r="P293" s="10"/>
    </row>
    <row r="294" spans="1:16" x14ac:dyDescent="0.25">
      <c r="A294" s="23">
        <v>41780</v>
      </c>
      <c r="B294" s="52">
        <v>4.0762357718612696E-2</v>
      </c>
      <c r="C294" s="53">
        <f>COVAR(B294:B323,'RW Futures and Index Data (Q4)'!C292:C321)/VAR('RW Futures and Index Data (Q4)'!C292:C321)</f>
        <v>1.3944521451914407</v>
      </c>
      <c r="D294" s="10"/>
      <c r="E294" s="59">
        <v>1.1459317320311468E-2</v>
      </c>
      <c r="F294" s="56">
        <f>COVAR(E294:E323,'RW Futures and Index Data (Q4)'!C292:C321)/VAR('RW Futures and Index Data (Q4)'!C292:C321)</f>
        <v>0.67637740415826275</v>
      </c>
      <c r="G294" s="10"/>
      <c r="H294" s="59">
        <v>5.1103505605484489E-2</v>
      </c>
      <c r="I294" s="56">
        <f>COVAR(H294:H323,'RW Futures and Index Data (Q4)'!F292:F321)/VAR('RW Futures and Index Data (Q4)'!F292:F321)</f>
        <v>0.35959500848311715</v>
      </c>
      <c r="J294" s="10"/>
      <c r="K294" s="59">
        <v>1.2465224857456381E-2</v>
      </c>
      <c r="L294" s="57">
        <f>COVAR(K294:K323,'RW Futures and Index Data (Q4)'!F292:F321)/VAR('RW Futures and Index Data (Q4)'!F292:F321)</f>
        <v>-0.13157603912671118</v>
      </c>
      <c r="M294" s="10"/>
      <c r="N294" s="59">
        <v>2.3052458715952628E-2</v>
      </c>
      <c r="O294" s="58">
        <f>COVAR(N294:N323,'RW Futures and Index Data (Q4)'!F292:F321)/VAR('RW Futures and Index Data (Q4)'!F292:F321)</f>
        <v>-0.35532490735917271</v>
      </c>
      <c r="P294" s="10"/>
    </row>
    <row r="295" spans="1:16" x14ac:dyDescent="0.25">
      <c r="A295" s="23">
        <v>41779</v>
      </c>
      <c r="B295" s="52">
        <v>1.4248107495821616E-2</v>
      </c>
      <c r="C295" s="53">
        <f>COVAR(B295:B324,'RW Futures and Index Data (Q4)'!C293:C322)/VAR('RW Futures and Index Data (Q4)'!C293:C322)</f>
        <v>1.2803534568222255</v>
      </c>
      <c r="D295" s="10"/>
      <c r="E295" s="59">
        <v>-9.1067567864229204E-3</v>
      </c>
      <c r="F295" s="56">
        <f>COVAR(E295:E324,'RW Futures and Index Data (Q4)'!C293:C322)/VAR('RW Futures and Index Data (Q4)'!C293:C322)</f>
        <v>0.68223075613017292</v>
      </c>
      <c r="G295" s="10"/>
      <c r="H295" s="59">
        <v>-3.4008558649793352E-2</v>
      </c>
      <c r="I295" s="56">
        <f>COVAR(H295:H324,'RW Futures and Index Data (Q4)'!F293:F322)/VAR('RW Futures and Index Data (Q4)'!F293:F322)</f>
        <v>0.24995571610362335</v>
      </c>
      <c r="J295" s="10"/>
      <c r="K295" s="59">
        <v>1.4184997754487672E-2</v>
      </c>
      <c r="L295" s="57">
        <f>COVAR(K295:K324,'RW Futures and Index Data (Q4)'!F293:F322)/VAR('RW Futures and Index Data (Q4)'!F293:F322)</f>
        <v>-0.1524552761253424</v>
      </c>
      <c r="M295" s="10"/>
      <c r="N295" s="59">
        <v>3.4020664066479744E-2</v>
      </c>
      <c r="O295" s="58">
        <f>COVAR(N295:N324,'RW Futures and Index Data (Q4)'!F293:F322)/VAR('RW Futures and Index Data (Q4)'!F293:F322)</f>
        <v>-0.40267601177569096</v>
      </c>
      <c r="P295" s="10"/>
    </row>
    <row r="296" spans="1:16" x14ac:dyDescent="0.25">
      <c r="A296" s="23">
        <v>41778</v>
      </c>
      <c r="B296" s="52">
        <v>2.824880627276416E-2</v>
      </c>
      <c r="C296" s="53">
        <f>COVAR(B296:B325,'RW Futures and Index Data (Q4)'!C294:C323)/VAR('RW Futures and Index Data (Q4)'!C294:C323)</f>
        <v>1.1883600449166143</v>
      </c>
      <c r="D296" s="10"/>
      <c r="E296" s="59">
        <v>1.7441841324123075E-2</v>
      </c>
      <c r="F296" s="56">
        <f>COVAR(E296:E325,'RW Futures and Index Data (Q4)'!C294:C323)/VAR('RW Futures and Index Data (Q4)'!C294:C323)</f>
        <v>0.76277438316377433</v>
      </c>
      <c r="G296" s="10"/>
      <c r="H296" s="59">
        <v>-3.9822983777986876E-2</v>
      </c>
      <c r="I296" s="56">
        <f>COVAR(H296:H325,'RW Futures and Index Data (Q4)'!F294:F323)/VAR('RW Futures and Index Data (Q4)'!F294:F323)</f>
        <v>9.7250196240998288E-2</v>
      </c>
      <c r="J296" s="10"/>
      <c r="K296" s="59">
        <v>1.6927810148547717E-2</v>
      </c>
      <c r="L296" s="57">
        <f>COVAR(K296:K325,'RW Futures and Index Data (Q4)'!F294:F323)/VAR('RW Futures and Index Data (Q4)'!F294:F323)</f>
        <v>-0.16637042134785804</v>
      </c>
      <c r="M296" s="10"/>
      <c r="N296" s="59">
        <v>3.5239436131925927E-2</v>
      </c>
      <c r="O296" s="58">
        <f>COVAR(N296:N325,'RW Futures and Index Data (Q4)'!F294:F323)/VAR('RW Futures and Index Data (Q4)'!F294:F323)</f>
        <v>-0.4259587292878963</v>
      </c>
      <c r="P296" s="10"/>
    </row>
    <row r="297" spans="1:16" x14ac:dyDescent="0.25">
      <c r="A297" s="23">
        <v>41775</v>
      </c>
      <c r="B297" s="52">
        <v>3.6121757758209805E-2</v>
      </c>
      <c r="C297" s="53">
        <f>COVAR(B297:B326,'RW Futures and Index Data (Q4)'!C295:C324)/VAR('RW Futures and Index Data (Q4)'!C295:C324)</f>
        <v>0.71970317618857427</v>
      </c>
      <c r="D297" s="10"/>
      <c r="E297" s="59">
        <v>2.1018295954924326E-2</v>
      </c>
      <c r="F297" s="56">
        <f>COVAR(E297:E326,'RW Futures and Index Data (Q4)'!C295:C324)/VAR('RW Futures and Index Data (Q4)'!C295:C324)</f>
        <v>0.77148801551895108</v>
      </c>
      <c r="G297" s="10"/>
      <c r="H297" s="59">
        <v>-1.0139670211922747E-3</v>
      </c>
      <c r="I297" s="56">
        <f>COVAR(H297:H326,'RW Futures and Index Data (Q4)'!F295:F324)/VAR('RW Futures and Index Data (Q4)'!F295:F324)</f>
        <v>-0.40383037726157972</v>
      </c>
      <c r="J297" s="10"/>
      <c r="K297" s="59">
        <v>1.9619677292668447E-2</v>
      </c>
      <c r="L297" s="57">
        <f>COVAR(K297:K326,'RW Futures and Index Data (Q4)'!F295:F324)/VAR('RW Futures and Index Data (Q4)'!F295:F324)</f>
        <v>-0.19959160062841882</v>
      </c>
      <c r="M297" s="10"/>
      <c r="N297" s="59">
        <v>3.5409524072371967E-2</v>
      </c>
      <c r="O297" s="58">
        <f>COVAR(N297:N326,'RW Futures and Index Data (Q4)'!F295:F324)/VAR('RW Futures and Index Data (Q4)'!F295:F324)</f>
        <v>-0.47865617183600018</v>
      </c>
      <c r="P297" s="10"/>
    </row>
    <row r="298" spans="1:16" x14ac:dyDescent="0.25">
      <c r="A298" s="23">
        <v>41774</v>
      </c>
      <c r="B298" s="52">
        <v>1.2067869939752729E-2</v>
      </c>
      <c r="C298" s="53">
        <f>COVAR(B298:B327,'RW Futures and Index Data (Q4)'!C296:C325)/VAR('RW Futures and Index Data (Q4)'!C296:C325)</f>
        <v>0.40203688497252721</v>
      </c>
      <c r="D298" s="10"/>
      <c r="E298" s="59">
        <v>-4.4547520847206812E-3</v>
      </c>
      <c r="F298" s="56">
        <f>COVAR(E298:E327,'RW Futures and Index Data (Q4)'!C296:C325)/VAR('RW Futures and Index Data (Q4)'!C296:C325)</f>
        <v>0.6069792323756491</v>
      </c>
      <c r="G298" s="10"/>
      <c r="H298" s="59">
        <v>-2.3375037499999918E-2</v>
      </c>
      <c r="I298" s="56">
        <f>COVAR(H298:H327,'RW Futures and Index Data (Q4)'!F296:F325)/VAR('RW Futures and Index Data (Q4)'!F296:F325)</f>
        <v>-0.62324349408474355</v>
      </c>
      <c r="J298" s="10"/>
      <c r="K298" s="59">
        <v>2.3007624167128204E-2</v>
      </c>
      <c r="L298" s="57">
        <f>COVAR(K298:K327,'RW Futures and Index Data (Q4)'!F296:F325)/VAR('RW Futures and Index Data (Q4)'!F296:F325)</f>
        <v>-0.17349514248775089</v>
      </c>
      <c r="M298" s="10"/>
      <c r="N298" s="59">
        <v>4.9378363742611509E-2</v>
      </c>
      <c r="O298" s="58">
        <f>COVAR(N298:N327,'RW Futures and Index Data (Q4)'!F296:F325)/VAR('RW Futures and Index Data (Q4)'!F296:F325)</f>
        <v>-0.36399356334122573</v>
      </c>
      <c r="P298" s="10"/>
    </row>
    <row r="299" spans="1:16" x14ac:dyDescent="0.25">
      <c r="A299" s="23">
        <v>41773</v>
      </c>
      <c r="B299" s="52">
        <v>-3.3337824642706293E-2</v>
      </c>
      <c r="C299" s="53">
        <f>COVAR(B299:B328,'RW Futures and Index Data (Q4)'!C297:C326)/VAR('RW Futures and Index Data (Q4)'!C297:C326)</f>
        <v>0.77518309369940797</v>
      </c>
      <c r="D299" s="10"/>
      <c r="E299" s="59">
        <v>-5.6929248354948836E-3</v>
      </c>
      <c r="F299" s="56">
        <f>COVAR(E299:E328,'RW Futures and Index Data (Q4)'!C297:C326)/VAR('RW Futures and Index Data (Q4)'!C297:C326)</f>
        <v>0.50299685683894202</v>
      </c>
      <c r="G299" s="10"/>
      <c r="H299" s="59">
        <v>-8.841685050043091E-2</v>
      </c>
      <c r="I299" s="56">
        <f>COVAR(H299:H328,'RW Futures and Index Data (Q4)'!F297:F326)/VAR('RW Futures and Index Data (Q4)'!F297:F326)</f>
        <v>-0.32889542134594296</v>
      </c>
      <c r="J299" s="10"/>
      <c r="K299" s="59">
        <v>2.8258044803144644E-2</v>
      </c>
      <c r="L299" s="57">
        <f>COVAR(K299:K328,'RW Futures and Index Data (Q4)'!F297:F326)/VAR('RW Futures and Index Data (Q4)'!F297:F326)</f>
        <v>-0.16254435886817378</v>
      </c>
      <c r="M299" s="10"/>
      <c r="N299" s="59">
        <v>5.9368433256921538E-2</v>
      </c>
      <c r="O299" s="58">
        <f>COVAR(N299:N328,'RW Futures and Index Data (Q4)'!F297:F326)/VAR('RW Futures and Index Data (Q4)'!F297:F326)</f>
        <v>-0.31162974410970706</v>
      </c>
      <c r="P299" s="10"/>
    </row>
    <row r="300" spans="1:16" x14ac:dyDescent="0.25">
      <c r="A300" s="23">
        <v>41772</v>
      </c>
      <c r="B300" s="52">
        <v>-2.051344123785126E-2</v>
      </c>
      <c r="C300" s="53">
        <f>COVAR(B300:B329,'RW Futures and Index Data (Q4)'!C298:C327)/VAR('RW Futures and Index Data (Q4)'!C298:C327)</f>
        <v>0.87192271962117263</v>
      </c>
      <c r="D300" s="10"/>
      <c r="E300" s="59">
        <v>-1.5940577920570131E-3</v>
      </c>
      <c r="F300" s="56">
        <f>COVAR(E300:E329,'RW Futures and Index Data (Q4)'!C298:C327)/VAR('RW Futures and Index Data (Q4)'!C298:C327)</f>
        <v>0.45448134505470084</v>
      </c>
      <c r="G300" s="10"/>
      <c r="H300" s="59">
        <v>-9.8563532590103864E-2</v>
      </c>
      <c r="I300" s="56">
        <f>COVAR(H300:H329,'RW Futures and Index Data (Q4)'!F298:F327)/VAR('RW Futures and Index Data (Q4)'!F298:F327)</f>
        <v>-0.14997568714540102</v>
      </c>
      <c r="J300" s="10"/>
      <c r="K300" s="59">
        <v>2.8392400498079562E-2</v>
      </c>
      <c r="L300" s="57">
        <f>COVAR(K300:K329,'RW Futures and Index Data (Q4)'!F298:F327)/VAR('RW Futures and Index Data (Q4)'!F298:F327)</f>
        <v>-0.14635787689217725</v>
      </c>
      <c r="M300" s="10"/>
      <c r="N300" s="59">
        <v>5.5599606373426536E-2</v>
      </c>
      <c r="O300" s="58">
        <f>COVAR(N300:N329,'RW Futures and Index Data (Q4)'!F298:F327)/VAR('RW Futures and Index Data (Q4)'!F298:F327)</f>
        <v>-0.25160417841393984</v>
      </c>
      <c r="P300" s="10"/>
    </row>
    <row r="301" spans="1:16" x14ac:dyDescent="0.25">
      <c r="A301" s="23">
        <v>41771</v>
      </c>
      <c r="B301" s="52">
        <v>-1.2296220758169274E-2</v>
      </c>
      <c r="C301" s="53">
        <f>COVAR(B301:B330,'RW Futures and Index Data (Q4)'!C299:C328)/VAR('RW Futures and Index Data (Q4)'!C299:C328)</f>
        <v>0.90748683524026286</v>
      </c>
      <c r="D301" s="10"/>
      <c r="E301" s="59">
        <v>-1.0998737826198535E-2</v>
      </c>
      <c r="F301" s="56">
        <f>COVAR(E301:E330,'RW Futures and Index Data (Q4)'!C299:C328)/VAR('RW Futures and Index Data (Q4)'!C299:C328)</f>
        <v>0.48554085307541966</v>
      </c>
      <c r="G301" s="10"/>
      <c r="H301" s="59">
        <v>-9.6467877161965809E-2</v>
      </c>
      <c r="I301" s="56">
        <f>COVAR(H301:H330,'RW Futures and Index Data (Q4)'!F299:F328)/VAR('RW Futures and Index Data (Q4)'!F299:F328)</f>
        <v>-3.8383809564365212E-2</v>
      </c>
      <c r="J301" s="10"/>
      <c r="K301" s="59">
        <v>2.1890303276173029E-2</v>
      </c>
      <c r="L301" s="57">
        <f>COVAR(K301:K330,'RW Futures and Index Data (Q4)'!F299:F328)/VAR('RW Futures and Index Data (Q4)'!F299:F328)</f>
        <v>-0.14465016487667817</v>
      </c>
      <c r="M301" s="10"/>
      <c r="N301" s="59">
        <v>3.8291143653740534E-2</v>
      </c>
      <c r="O301" s="58">
        <f>COVAR(N301:N330,'RW Futures and Index Data (Q4)'!F299:F328)/VAR('RW Futures and Index Data (Q4)'!F299:F328)</f>
        <v>-0.23165494968471026</v>
      </c>
      <c r="P301" s="10"/>
    </row>
    <row r="302" spans="1:16" x14ac:dyDescent="0.25">
      <c r="A302" s="23">
        <v>41768</v>
      </c>
      <c r="B302" s="52">
        <v>-1.9271765152171771E-2</v>
      </c>
      <c r="C302" s="53">
        <f>COVAR(B302:B331,'RW Futures and Index Data (Q4)'!C300:C329)/VAR('RW Futures and Index Data (Q4)'!C300:C329)</f>
        <v>0.85605756345492212</v>
      </c>
      <c r="D302" s="10"/>
      <c r="E302" s="59">
        <v>-2.6070108717846541E-2</v>
      </c>
      <c r="F302" s="56">
        <f>COVAR(E302:E331,'RW Futures and Index Data (Q4)'!C300:C329)/VAR('RW Futures and Index Data (Q4)'!C300:C329)</f>
        <v>0.5330072156840564</v>
      </c>
      <c r="G302" s="10"/>
      <c r="H302" s="59">
        <v>-3.9674940248566104E-2</v>
      </c>
      <c r="I302" s="56">
        <f>COVAR(H302:H331,'RW Futures and Index Data (Q4)'!F300:F329)/VAR('RW Futures and Index Data (Q4)'!F300:F329)</f>
        <v>-3.1967451050372554E-2</v>
      </c>
      <c r="J302" s="10"/>
      <c r="K302" s="59">
        <v>1.5563996312103257E-2</v>
      </c>
      <c r="L302" s="57">
        <f>COVAR(K302:K331,'RW Futures and Index Data (Q4)'!F300:F329)/VAR('RW Futures and Index Data (Q4)'!F300:F329)</f>
        <v>-0.14926964743374557</v>
      </c>
      <c r="M302" s="10"/>
      <c r="N302" s="59">
        <v>2.0574391709247575E-2</v>
      </c>
      <c r="O302" s="58">
        <f>COVAR(N302:N331,'RW Futures and Index Data (Q4)'!F300:F329)/VAR('RW Futures and Index Data (Q4)'!F300:F329)</f>
        <v>-0.22676372540147299</v>
      </c>
      <c r="P302" s="10"/>
    </row>
    <row r="303" spans="1:16" x14ac:dyDescent="0.25">
      <c r="A303" s="23">
        <v>41767</v>
      </c>
      <c r="B303" s="52">
        <v>-6.0351653574254316E-3</v>
      </c>
      <c r="C303" s="53">
        <f>COVAR(B303:B332,'RW Futures and Index Data (Q4)'!C301:C330)/VAR('RW Futures and Index Data (Q4)'!C301:C330)</f>
        <v>0.81310529483945282</v>
      </c>
      <c r="D303" s="10"/>
      <c r="E303" s="59">
        <v>-1.3754925737567425E-2</v>
      </c>
      <c r="F303" s="56">
        <f>COVAR(E303:E332,'RW Futures and Index Data (Q4)'!C301:C330)/VAR('RW Futures and Index Data (Q4)'!C301:C330)</f>
        <v>0.57767213464763423</v>
      </c>
      <c r="G303" s="10"/>
      <c r="H303" s="59">
        <v>-6.4878521138523215E-2</v>
      </c>
      <c r="I303" s="56">
        <f>COVAR(H303:H332,'RW Futures and Index Data (Q4)'!F301:F330)/VAR('RW Futures and Index Data (Q4)'!F301:F330)</f>
        <v>-2.5406876045908672E-3</v>
      </c>
      <c r="J303" s="10"/>
      <c r="K303" s="59">
        <v>1.8057432370606419E-2</v>
      </c>
      <c r="L303" s="57">
        <f>COVAR(K303:K332,'RW Futures and Index Data (Q4)'!F301:F330)/VAR('RW Futures and Index Data (Q4)'!F301:F330)</f>
        <v>-0.14859765367855315</v>
      </c>
      <c r="M303" s="10"/>
      <c r="N303" s="59">
        <v>2.2189926334924115E-2</v>
      </c>
      <c r="O303" s="58">
        <f>COVAR(N303:N332,'RW Futures and Index Data (Q4)'!F301:F330)/VAR('RW Futures and Index Data (Q4)'!F301:F330)</f>
        <v>-0.21478487862213405</v>
      </c>
      <c r="P303" s="10"/>
    </row>
    <row r="304" spans="1:16" x14ac:dyDescent="0.25">
      <c r="A304" s="23">
        <v>41766</v>
      </c>
      <c r="B304" s="52">
        <v>-2.2570388595903323E-2</v>
      </c>
      <c r="C304" s="53">
        <f>COVAR(B304:B333,'RW Futures and Index Data (Q4)'!C302:C331)/VAR('RW Futures and Index Data (Q4)'!C302:C331)</f>
        <v>0.77787313860042484</v>
      </c>
      <c r="D304" s="10"/>
      <c r="E304" s="59">
        <v>-1.614924763601433E-2</v>
      </c>
      <c r="F304" s="56">
        <f>COVAR(E304:E333,'RW Futures and Index Data (Q4)'!C302:C331)/VAR('RW Futures and Index Data (Q4)'!C302:C331)</f>
        <v>0.62277912998486995</v>
      </c>
      <c r="G304" s="10"/>
      <c r="H304" s="59">
        <v>-0.11734688351917633</v>
      </c>
      <c r="I304" s="56">
        <f>COVAR(H304:H333,'RW Futures and Index Data (Q4)'!F302:F331)/VAR('RW Futures and Index Data (Q4)'!F302:F331)</f>
        <v>0.11549046824833115</v>
      </c>
      <c r="J304" s="10"/>
      <c r="K304" s="59">
        <v>1.8391737393199215E-2</v>
      </c>
      <c r="L304" s="57">
        <f>COVAR(K304:K333,'RW Futures and Index Data (Q4)'!F302:F331)/VAR('RW Futures and Index Data (Q4)'!F302:F331)</f>
        <v>-0.13754659126234892</v>
      </c>
      <c r="M304" s="10"/>
      <c r="N304" s="59">
        <v>1.9717425971321978E-2</v>
      </c>
      <c r="O304" s="58">
        <f>COVAR(N304:N333,'RW Futures and Index Data (Q4)'!F302:F331)/VAR('RW Futures and Index Data (Q4)'!F302:F331)</f>
        <v>-0.18644442738862094</v>
      </c>
      <c r="P304" s="10"/>
    </row>
    <row r="305" spans="1:16" x14ac:dyDescent="0.25">
      <c r="A305" s="23">
        <v>41765</v>
      </c>
      <c r="B305" s="52">
        <v>-3.236274928261107E-2</v>
      </c>
      <c r="C305" s="53">
        <f>COVAR(B305:B334,'RW Futures and Index Data (Q4)'!C303:C332)/VAR('RW Futures and Index Data (Q4)'!C303:C332)</f>
        <v>0.78644599417151373</v>
      </c>
      <c r="D305" s="10"/>
      <c r="E305" s="59">
        <v>-3.2131370304980811E-3</v>
      </c>
      <c r="F305" s="56">
        <f>COVAR(E305:E334,'RW Futures and Index Data (Q4)'!C303:C332)/VAR('RW Futures and Index Data (Q4)'!C303:C332)</f>
        <v>0.66286746284640419</v>
      </c>
      <c r="G305" s="10"/>
      <c r="H305" s="59">
        <v>-0.11972071238225779</v>
      </c>
      <c r="I305" s="56">
        <f>COVAR(H305:H334,'RW Futures and Index Data (Q4)'!F303:F332)/VAR('RW Futures and Index Data (Q4)'!F303:F332)</f>
        <v>0.28207044794531905</v>
      </c>
      <c r="J305" s="10"/>
      <c r="K305" s="59">
        <v>1.8394962056649033E-2</v>
      </c>
      <c r="L305" s="57">
        <f>COVAR(K305:K334,'RW Futures and Index Data (Q4)'!F303:F332)/VAR('RW Futures and Index Data (Q4)'!F303:F332)</f>
        <v>-0.11131037439256163</v>
      </c>
      <c r="M305" s="10"/>
      <c r="N305" s="59">
        <v>2.9250009171448488E-2</v>
      </c>
      <c r="O305" s="58">
        <f>COVAR(N305:N334,'RW Futures and Index Data (Q4)'!F303:F332)/VAR('RW Futures and Index Data (Q4)'!F303:F332)</f>
        <v>-0.14645499198639833</v>
      </c>
      <c r="P305" s="10"/>
    </row>
    <row r="306" spans="1:16" x14ac:dyDescent="0.25">
      <c r="A306" s="23">
        <v>41764</v>
      </c>
      <c r="B306" s="52">
        <v>-5.9706926844564912E-2</v>
      </c>
      <c r="C306" s="53">
        <f>COVAR(B306:B335,'RW Futures and Index Data (Q4)'!C304:C333)/VAR('RW Futures and Index Data (Q4)'!C304:C333)</f>
        <v>0.98102442214776986</v>
      </c>
      <c r="D306" s="10"/>
      <c r="E306" s="59">
        <v>3.4788951600405627E-2</v>
      </c>
      <c r="F306" s="56">
        <f>COVAR(E306:E335,'RW Futures and Index Data (Q4)'!C304:C333)/VAR('RW Futures and Index Data (Q4)'!C304:C333)</f>
        <v>0.49408276318631789</v>
      </c>
      <c r="G306" s="10"/>
      <c r="H306" s="59">
        <v>-0.11620313289501472</v>
      </c>
      <c r="I306" s="56">
        <f>COVAR(H306:H335,'RW Futures and Index Data (Q4)'!F304:F333)/VAR('RW Futures and Index Data (Q4)'!F304:F333)</f>
        <v>0.48491720278244588</v>
      </c>
      <c r="J306" s="10"/>
      <c r="K306" s="59">
        <v>2.2154056234332753E-2</v>
      </c>
      <c r="L306" s="57">
        <f>COVAR(K306:K335,'RW Futures and Index Data (Q4)'!F304:F333)/VAR('RW Futures and Index Data (Q4)'!F304:F333)</f>
        <v>-0.10302544202982201</v>
      </c>
      <c r="M306" s="10"/>
      <c r="N306" s="59">
        <v>4.1008673578045052E-2</v>
      </c>
      <c r="O306" s="58">
        <f>COVAR(N306:N335,'RW Futures and Index Data (Q4)'!F304:F333)/VAR('RW Futures and Index Data (Q4)'!F304:F333)</f>
        <v>-0.14152287162501817</v>
      </c>
      <c r="P306" s="10"/>
    </row>
    <row r="307" spans="1:16" x14ac:dyDescent="0.25">
      <c r="A307" s="23">
        <v>41761</v>
      </c>
      <c r="B307" s="52">
        <v>-6.1698731224088976E-2</v>
      </c>
      <c r="C307" s="53">
        <f>COVAR(B307:B336,'RW Futures and Index Data (Q4)'!C305:C334)/VAR('RW Futures and Index Data (Q4)'!C305:C334)</f>
        <v>1.164725608832009</v>
      </c>
      <c r="D307" s="10"/>
      <c r="E307" s="59">
        <v>9.0182266054080973E-2</v>
      </c>
      <c r="F307" s="56">
        <f>COVAR(E307:E336,'RW Futures and Index Data (Q4)'!C305:C334)/VAR('RW Futures and Index Data (Q4)'!C305:C334)</f>
        <v>0.28066457490888946</v>
      </c>
      <c r="G307" s="10"/>
      <c r="H307" s="59">
        <v>-8.4225964951494925E-2</v>
      </c>
      <c r="I307" s="56">
        <f>COVAR(H307:H336,'RW Futures and Index Data (Q4)'!F305:F334)/VAR('RW Futures and Index Data (Q4)'!F305:F334)</f>
        <v>0.61515273611398491</v>
      </c>
      <c r="J307" s="10"/>
      <c r="K307" s="59">
        <v>2.0778514016479122E-2</v>
      </c>
      <c r="L307" s="57">
        <f>COVAR(K307:K336,'RW Futures and Index Data (Q4)'!F305:F334)/VAR('RW Futures and Index Data (Q4)'!F305:F334)</f>
        <v>-9.5795111751796572E-2</v>
      </c>
      <c r="M307" s="10"/>
      <c r="N307" s="59">
        <v>3.2943766786043271E-2</v>
      </c>
      <c r="O307" s="58">
        <f>COVAR(N307:N336,'RW Futures and Index Data (Q4)'!F305:F334)/VAR('RW Futures and Index Data (Q4)'!F305:F334)</f>
        <v>-0.13008031518782956</v>
      </c>
      <c r="P307" s="10"/>
    </row>
    <row r="308" spans="1:16" x14ac:dyDescent="0.25">
      <c r="A308" s="23">
        <v>41760</v>
      </c>
      <c r="B308" s="52">
        <v>-8.4836805831044138E-2</v>
      </c>
      <c r="C308" s="53">
        <f>COVAR(B308:B337,'RW Futures and Index Data (Q4)'!C306:C335)/VAR('RW Futures and Index Data (Q4)'!C306:C335)</f>
        <v>1.2802687219324709</v>
      </c>
      <c r="D308" s="10"/>
      <c r="E308" s="59">
        <v>6.5129919119973234E-2</v>
      </c>
      <c r="F308" s="56">
        <f>COVAR(E308:E337,'RW Futures and Index Data (Q4)'!C306:C335)/VAR('RW Futures and Index Data (Q4)'!C306:C335)</f>
        <v>0.17342239896691386</v>
      </c>
      <c r="G308" s="10"/>
      <c r="H308" s="59">
        <v>-0.10499176950100353</v>
      </c>
      <c r="I308" s="56">
        <f>COVAR(H308:H337,'RW Futures and Index Data (Q4)'!F306:F335)/VAR('RW Futures and Index Data (Q4)'!F306:F335)</f>
        <v>0.73558563819216438</v>
      </c>
      <c r="J308" s="10"/>
      <c r="K308" s="59">
        <v>2.5304069362843462E-2</v>
      </c>
      <c r="L308" s="57">
        <f>COVAR(K308:K337,'RW Futures and Index Data (Q4)'!F306:F335)/VAR('RW Futures and Index Data (Q4)'!F306:F335)</f>
        <v>-8.967923876717962E-2</v>
      </c>
      <c r="M308" s="10"/>
      <c r="N308" s="59">
        <v>4.6606960143086962E-2</v>
      </c>
      <c r="O308" s="58">
        <f>COVAR(N308:N337,'RW Futures and Index Data (Q4)'!F306:F335)/VAR('RW Futures and Index Data (Q4)'!F306:F335)</f>
        <v>-0.12831609673037322</v>
      </c>
      <c r="P308" s="10"/>
    </row>
    <row r="309" spans="1:16" x14ac:dyDescent="0.25">
      <c r="A309" s="23">
        <v>41759</v>
      </c>
      <c r="B309" s="52">
        <v>-7.0913405870504431E-2</v>
      </c>
      <c r="C309" s="53">
        <f>COVAR(B309:B338,'RW Futures and Index Data (Q4)'!C307:C336)/VAR('RW Futures and Index Data (Q4)'!C307:C336)</f>
        <v>1.3339542925669663</v>
      </c>
      <c r="D309" s="10"/>
      <c r="E309" s="59">
        <v>7.2495042125966469E-2</v>
      </c>
      <c r="F309" s="56">
        <f>COVAR(E309:E338,'RW Futures and Index Data (Q4)'!C307:C336)/VAR('RW Futures and Index Data (Q4)'!C307:C336)</f>
        <v>0.27260271256687624</v>
      </c>
      <c r="G309" s="10"/>
      <c r="H309" s="59">
        <v>-0.10913456648918152</v>
      </c>
      <c r="I309" s="56">
        <f>COVAR(H309:H338,'RW Futures and Index Data (Q4)'!F307:F336)/VAR('RW Futures and Index Data (Q4)'!F307:F336)</f>
        <v>0.80617862448738831</v>
      </c>
      <c r="J309" s="10"/>
      <c r="K309" s="59">
        <v>2.6673023739879342E-2</v>
      </c>
      <c r="L309" s="57">
        <f>COVAR(K309:K338,'RW Futures and Index Data (Q4)'!F307:F336)/VAR('RW Futures and Index Data (Q4)'!F307:F336)</f>
        <v>-8.1276408603521977E-2</v>
      </c>
      <c r="M309" s="10"/>
      <c r="N309" s="59">
        <v>5.1469307799099751E-2</v>
      </c>
      <c r="O309" s="58">
        <f>COVAR(N309:N338,'RW Futures and Index Data (Q4)'!F307:F336)/VAR('RW Futures and Index Data (Q4)'!F307:F336)</f>
        <v>-0.13226022445815641</v>
      </c>
      <c r="P309" s="10"/>
    </row>
    <row r="310" spans="1:16" x14ac:dyDescent="0.25">
      <c r="A310" s="23">
        <v>41758</v>
      </c>
      <c r="B310" s="52">
        <v>-9.4763684330690712E-2</v>
      </c>
      <c r="C310" s="53">
        <f>COVAR(B310:B339,'RW Futures and Index Data (Q4)'!C308:C337)/VAR('RW Futures and Index Data (Q4)'!C308:C337)</f>
        <v>1.4379001259543975</v>
      </c>
      <c r="D310" s="10"/>
      <c r="E310" s="59">
        <v>4.5901054796653851E-2</v>
      </c>
      <c r="F310" s="56">
        <f>COVAR(E310:E339,'RW Futures and Index Data (Q4)'!C308:C337)/VAR('RW Futures and Index Data (Q4)'!C308:C337)</f>
        <v>0.36482084011310428</v>
      </c>
      <c r="G310" s="10"/>
      <c r="H310" s="59">
        <v>-0.10106792687288491</v>
      </c>
      <c r="I310" s="56">
        <f>COVAR(H310:H339,'RW Futures and Index Data (Q4)'!F308:F337)/VAR('RW Futures and Index Data (Q4)'!F308:F337)</f>
        <v>0.73421581538893554</v>
      </c>
      <c r="J310" s="10"/>
      <c r="K310" s="59">
        <v>2.3799169065722658E-2</v>
      </c>
      <c r="L310" s="57">
        <f>COVAR(K310:K339,'RW Futures and Index Data (Q4)'!F308:F337)/VAR('RW Futures and Index Data (Q4)'!F308:F337)</f>
        <v>-7.6287010803043578E-2</v>
      </c>
      <c r="M310" s="10"/>
      <c r="N310" s="59">
        <v>3.8466017854213108E-2</v>
      </c>
      <c r="O310" s="58">
        <f>COVAR(N310:N339,'RW Futures and Index Data (Q4)'!F308:F337)/VAR('RW Futures and Index Data (Q4)'!F308:F337)</f>
        <v>-0.13326018963071948</v>
      </c>
      <c r="P310" s="10"/>
    </row>
    <row r="311" spans="1:16" x14ac:dyDescent="0.25">
      <c r="A311" s="23">
        <v>41757</v>
      </c>
      <c r="B311" s="52">
        <v>-0.10485404120782127</v>
      </c>
      <c r="C311" s="53">
        <f>COVAR(B311:B340,'RW Futures and Index Data (Q4)'!C309:C338)/VAR('RW Futures and Index Data (Q4)'!C309:C338)</f>
        <v>1.5392827859212044</v>
      </c>
      <c r="D311" s="10"/>
      <c r="E311" s="59">
        <v>4.1873669107912459E-2</v>
      </c>
      <c r="F311" s="56">
        <f>COVAR(E311:E340,'RW Futures and Index Data (Q4)'!C309:C338)/VAR('RW Futures and Index Data (Q4)'!C309:C338)</f>
        <v>0.47200498455766515</v>
      </c>
      <c r="G311" s="10"/>
      <c r="H311" s="59">
        <v>-0.13540193415215218</v>
      </c>
      <c r="I311" s="56">
        <f>COVAR(H311:H340,'RW Futures and Index Data (Q4)'!F309:F338)/VAR('RW Futures and Index Data (Q4)'!F309:F338)</f>
        <v>0.74078275038181907</v>
      </c>
      <c r="J311" s="10"/>
      <c r="K311" s="59">
        <v>1.3583364705805234E-2</v>
      </c>
      <c r="L311" s="57">
        <f>COVAR(K311:K340,'RW Futures and Index Data (Q4)'!F309:F338)/VAR('RW Futures and Index Data (Q4)'!F309:F338)</f>
        <v>-6.8188541964757585E-2</v>
      </c>
      <c r="M311" s="10"/>
      <c r="N311" s="59">
        <v>2.6130308602834385E-2</v>
      </c>
      <c r="O311" s="58">
        <f>COVAR(N311:N340,'RW Futures and Index Data (Q4)'!F309:F338)/VAR('RW Futures and Index Data (Q4)'!F309:F338)</f>
        <v>-0.14164252318380741</v>
      </c>
      <c r="P311" s="10"/>
    </row>
    <row r="312" spans="1:16" x14ac:dyDescent="0.25">
      <c r="A312" s="23">
        <v>41754</v>
      </c>
      <c r="B312" s="52">
        <v>-9.9919563941660017E-2</v>
      </c>
      <c r="C312" s="53">
        <f>COVAR(B312:B341,'RW Futures and Index Data (Q4)'!C310:C339)/VAR('RW Futures and Index Data (Q4)'!C310:C339)</f>
        <v>1.5915446783523537</v>
      </c>
      <c r="D312" s="10"/>
      <c r="E312" s="59">
        <v>7.465362368070716E-3</v>
      </c>
      <c r="F312" s="56">
        <f>COVAR(E312:E341,'RW Futures and Index Data (Q4)'!C310:C339)/VAR('RW Futures and Index Data (Q4)'!C310:C339)</f>
        <v>0.55239786755616305</v>
      </c>
      <c r="G312" s="10"/>
      <c r="H312" s="59">
        <v>-0.14811562140170043</v>
      </c>
      <c r="I312" s="56">
        <f>COVAR(H312:H341,'RW Futures and Index Data (Q4)'!F310:F339)/VAR('RW Futures and Index Data (Q4)'!F310:F339)</f>
        <v>0.74928484108357496</v>
      </c>
      <c r="J312" s="10"/>
      <c r="K312" s="59">
        <v>1.6550453397763842E-2</v>
      </c>
      <c r="L312" s="57">
        <f>COVAR(K312:K341,'RW Futures and Index Data (Q4)'!F310:F339)/VAR('RW Futures and Index Data (Q4)'!F310:F339)</f>
        <v>-7.4223392794592377E-2</v>
      </c>
      <c r="M312" s="10"/>
      <c r="N312" s="59">
        <v>3.1241968509358342E-2</v>
      </c>
      <c r="O312" s="58">
        <f>COVAR(N312:N341,'RW Futures and Index Data (Q4)'!F310:F339)/VAR('RW Futures and Index Data (Q4)'!F310:F339)</f>
        <v>-0.16270590512018826</v>
      </c>
      <c r="P312" s="10"/>
    </row>
    <row r="313" spans="1:16" x14ac:dyDescent="0.25">
      <c r="A313" s="23">
        <v>41753</v>
      </c>
      <c r="B313" s="52">
        <v>-9.892653661034434E-2</v>
      </c>
      <c r="C313" s="53">
        <f>COVAR(B313:B342,'RW Futures and Index Data (Q4)'!C311:C340)/VAR('RW Futures and Index Data (Q4)'!C311:C340)</f>
        <v>1.6178420205162261</v>
      </c>
      <c r="D313" s="10"/>
      <c r="E313" s="59">
        <v>2.7648121800091241E-2</v>
      </c>
      <c r="F313" s="56">
        <f>COVAR(E313:E342,'RW Futures and Index Data (Q4)'!C311:C340)/VAR('RW Futures and Index Data (Q4)'!C311:C340)</f>
        <v>0.57552225190659034</v>
      </c>
      <c r="G313" s="10"/>
      <c r="H313" s="59">
        <v>-0.1406475973968756</v>
      </c>
      <c r="I313" s="56">
        <f>COVAR(H313:H342,'RW Futures and Index Data (Q4)'!F311:F340)/VAR('RW Futures and Index Data (Q4)'!F311:F340)</f>
        <v>0.73756587100242177</v>
      </c>
      <c r="J313" s="10"/>
      <c r="K313" s="59">
        <v>1.6446679156458144E-2</v>
      </c>
      <c r="L313" s="57">
        <f>COVAR(K313:K342,'RW Futures and Index Data (Q4)'!F311:F340)/VAR('RW Futures and Index Data (Q4)'!F311:F340)</f>
        <v>-7.3496226077615745E-2</v>
      </c>
      <c r="M313" s="10"/>
      <c r="N313" s="59">
        <v>2.8533597455148385E-2</v>
      </c>
      <c r="O313" s="58">
        <f>COVAR(N313:N342,'RW Futures and Index Data (Q4)'!F311:F340)/VAR('RW Futures and Index Data (Q4)'!F311:F340)</f>
        <v>-0.1669459113474398</v>
      </c>
      <c r="P313" s="10"/>
    </row>
    <row r="314" spans="1:16" x14ac:dyDescent="0.25">
      <c r="A314" s="23">
        <v>41752</v>
      </c>
      <c r="B314" s="52">
        <v>-5.1544538978423815E-2</v>
      </c>
      <c r="C314" s="53">
        <f>COVAR(B314:B343,'RW Futures and Index Data (Q4)'!C312:C341)/VAR('RW Futures and Index Data (Q4)'!C312:C341)</f>
        <v>1.5953020694507549</v>
      </c>
      <c r="D314" s="10"/>
      <c r="E314" s="59">
        <v>3.1188348450794656E-2</v>
      </c>
      <c r="F314" s="56">
        <f>COVAR(E314:E343,'RW Futures and Index Data (Q4)'!C312:C341)/VAR('RW Futures and Index Data (Q4)'!C312:C341)</f>
        <v>0.59835475729586529</v>
      </c>
      <c r="G314" s="10"/>
      <c r="H314" s="59">
        <v>-0.13930409817960743</v>
      </c>
      <c r="I314" s="56">
        <f>COVAR(H314:H343,'RW Futures and Index Data (Q4)'!F312:F341)/VAR('RW Futures and Index Data (Q4)'!F312:F341)</f>
        <v>0.68696263499345778</v>
      </c>
      <c r="J314" s="10"/>
      <c r="K314" s="59">
        <v>1.5484618934700656E-2</v>
      </c>
      <c r="L314" s="57">
        <f>COVAR(K314:K343,'RW Futures and Index Data (Q4)'!F312:F341)/VAR('RW Futures and Index Data (Q4)'!F312:F341)</f>
        <v>-6.8858714013948455E-2</v>
      </c>
      <c r="M314" s="10"/>
      <c r="N314" s="59">
        <v>2.7244682350078708E-2</v>
      </c>
      <c r="O314" s="58">
        <f>COVAR(N314:N343,'RW Futures and Index Data (Q4)'!F312:F341)/VAR('RW Futures and Index Data (Q4)'!F312:F341)</f>
        <v>-0.16582715287828698</v>
      </c>
      <c r="P314" s="10"/>
    </row>
    <row r="315" spans="1:16" x14ac:dyDescent="0.25">
      <c r="A315" s="23">
        <v>41751</v>
      </c>
      <c r="B315" s="52">
        <v>-7.6426366238109722E-2</v>
      </c>
      <c r="C315" s="53">
        <f>COVAR(B315:B344,'RW Futures and Index Data (Q4)'!C313:C342)/VAR('RW Futures and Index Data (Q4)'!C313:C342)</f>
        <v>1.6632076058979526</v>
      </c>
      <c r="D315" s="10"/>
      <c r="E315" s="59">
        <v>2.0046077311388633E-2</v>
      </c>
      <c r="F315" s="56">
        <f>COVAR(E315:E344,'RW Futures and Index Data (Q4)'!C313:C342)/VAR('RW Futures and Index Data (Q4)'!C313:C342)</f>
        <v>0.67961649801015278</v>
      </c>
      <c r="G315" s="10"/>
      <c r="H315" s="59">
        <v>-0.12923281891861871</v>
      </c>
      <c r="I315" s="56">
        <f>COVAR(H315:H344,'RW Futures and Index Data (Q4)'!F313:F342)/VAR('RW Futures and Index Data (Q4)'!F313:F342)</f>
        <v>0.67731729148301101</v>
      </c>
      <c r="J315" s="10"/>
      <c r="K315" s="59">
        <v>1.8898326432276846E-2</v>
      </c>
      <c r="L315" s="57">
        <f>COVAR(K315:K344,'RW Futures and Index Data (Q4)'!F313:F342)/VAR('RW Futures and Index Data (Q4)'!F313:F342)</f>
        <v>-6.7545720723954636E-2</v>
      </c>
      <c r="M315" s="10"/>
      <c r="N315" s="59">
        <v>3.9094988823891397E-2</v>
      </c>
      <c r="O315" s="58">
        <f>COVAR(N315:N344,'RW Futures and Index Data (Q4)'!F313:F342)/VAR('RW Futures and Index Data (Q4)'!F313:F342)</f>
        <v>-0.17466396608287027</v>
      </c>
      <c r="P315" s="10"/>
    </row>
    <row r="316" spans="1:16" x14ac:dyDescent="0.25">
      <c r="A316" s="23">
        <v>41750</v>
      </c>
      <c r="B316" s="52">
        <v>-7.5754881263930818E-2</v>
      </c>
      <c r="C316" s="53">
        <f>COVAR(B316:B345,'RW Futures and Index Data (Q4)'!C314:C343)/VAR('RW Futures and Index Data (Q4)'!C314:C343)</f>
        <v>1.6732885230155992</v>
      </c>
      <c r="D316" s="10"/>
      <c r="E316" s="59">
        <v>2.7005264034348775E-2</v>
      </c>
      <c r="F316" s="56">
        <f>COVAR(E316:E345,'RW Futures and Index Data (Q4)'!C314:C343)/VAR('RW Futures and Index Data (Q4)'!C314:C343)</f>
        <v>0.73188684118830261</v>
      </c>
      <c r="G316" s="10"/>
      <c r="H316" s="59">
        <v>-0.11276199993875158</v>
      </c>
      <c r="I316" s="56">
        <f>COVAR(H316:H345,'RW Futures and Index Data (Q4)'!F314:F343)/VAR('RW Futures and Index Data (Q4)'!F314:F343)</f>
        <v>0.64233693630716526</v>
      </c>
      <c r="J316" s="10"/>
      <c r="K316" s="59">
        <v>2.0255370718198051E-2</v>
      </c>
      <c r="L316" s="57">
        <f>COVAR(K316:K345,'RW Futures and Index Data (Q4)'!F314:F343)/VAR('RW Futures and Index Data (Q4)'!F314:F343)</f>
        <v>-6.4514187755899746E-2</v>
      </c>
      <c r="M316" s="10"/>
      <c r="N316" s="59">
        <v>4.0386469004926928E-2</v>
      </c>
      <c r="O316" s="58">
        <f>COVAR(N316:N345,'RW Futures and Index Data (Q4)'!F314:F343)/VAR('RW Futures and Index Data (Q4)'!F314:F343)</f>
        <v>-0.1770350846772728</v>
      </c>
      <c r="P316" s="10"/>
    </row>
    <row r="317" spans="1:16" x14ac:dyDescent="0.25">
      <c r="A317" s="23">
        <v>41746</v>
      </c>
      <c r="B317" s="52">
        <v>-7.2594221647246271E-2</v>
      </c>
      <c r="C317" s="53">
        <f>COVAR(B317:B346,'RW Futures and Index Data (Q4)'!C315:C344)/VAR('RW Futures and Index Data (Q4)'!C315:C344)</f>
        <v>1.7198477321250625</v>
      </c>
      <c r="D317" s="10"/>
      <c r="E317" s="59">
        <v>6.5748148524078509E-3</v>
      </c>
      <c r="F317" s="56">
        <f>COVAR(E317:E346,'RW Futures and Index Data (Q4)'!C315:C344)/VAR('RW Futures and Index Data (Q4)'!C315:C344)</f>
        <v>0.82297080007571488</v>
      </c>
      <c r="G317" s="10"/>
      <c r="H317" s="59">
        <v>-0.14860744448667207</v>
      </c>
      <c r="I317" s="56">
        <f>COVAR(H317:H346,'RW Futures and Index Data (Q4)'!F315:F344)/VAR('RW Futures and Index Data (Q4)'!F315:F344)</f>
        <v>0.67225761998137112</v>
      </c>
      <c r="J317" s="10"/>
      <c r="K317" s="59">
        <v>2.0087950654472664E-2</v>
      </c>
      <c r="L317" s="57">
        <f>COVAR(K317:K346,'RW Futures and Index Data (Q4)'!F315:F344)/VAR('RW Futures and Index Data (Q4)'!F315:F344)</f>
        <v>-5.7427301841772291E-2</v>
      </c>
      <c r="M317" s="10"/>
      <c r="N317" s="59">
        <v>3.9635363848519178E-2</v>
      </c>
      <c r="O317" s="58">
        <f>COVAR(N317:N346,'RW Futures and Index Data (Q4)'!F315:F344)/VAR('RW Futures and Index Data (Q4)'!F315:F344)</f>
        <v>-0.17572168860247722</v>
      </c>
      <c r="P317" s="10"/>
    </row>
    <row r="318" spans="1:16" x14ac:dyDescent="0.25">
      <c r="A318" s="23">
        <v>41745</v>
      </c>
      <c r="B318" s="52">
        <v>-7.8072355902136903E-2</v>
      </c>
      <c r="C318" s="53">
        <f>COVAR(B318:B347,'RW Futures and Index Data (Q4)'!C316:C345)/VAR('RW Futures and Index Data (Q4)'!C316:C345)</f>
        <v>1.7478888581930361</v>
      </c>
      <c r="D318" s="10"/>
      <c r="E318" s="59">
        <v>-9.7306371955636628E-3</v>
      </c>
      <c r="F318" s="56">
        <f>COVAR(E318:E347,'RW Futures and Index Data (Q4)'!C316:C345)/VAR('RW Futures and Index Data (Q4)'!C316:C345)</f>
        <v>0.84647854526976174</v>
      </c>
      <c r="G318" s="10"/>
      <c r="H318" s="59">
        <v>-0.14572976216216216</v>
      </c>
      <c r="I318" s="56">
        <f>COVAR(H318:H347,'RW Futures and Index Data (Q4)'!F316:F345)/VAR('RW Futures and Index Data (Q4)'!F316:F345)</f>
        <v>0.69492002806480346</v>
      </c>
      <c r="J318" s="10"/>
      <c r="K318" s="59">
        <v>1.7117079543109259E-2</v>
      </c>
      <c r="L318" s="57">
        <f>COVAR(K318:K347,'RW Futures and Index Data (Q4)'!F316:F345)/VAR('RW Futures and Index Data (Q4)'!F316:F345)</f>
        <v>-5.0576206905664493E-2</v>
      </c>
      <c r="M318" s="10"/>
      <c r="N318" s="59">
        <v>4.1960246017297642E-2</v>
      </c>
      <c r="O318" s="58">
        <f>COVAR(N318:N347,'RW Futures and Index Data (Q4)'!F316:F345)/VAR('RW Futures and Index Data (Q4)'!F316:F345)</f>
        <v>-0.17066174719628416</v>
      </c>
      <c r="P318" s="10"/>
    </row>
    <row r="319" spans="1:16" x14ac:dyDescent="0.25">
      <c r="A319" s="23">
        <v>41744</v>
      </c>
      <c r="B319" s="52">
        <v>-6.4772619692687328E-2</v>
      </c>
      <c r="C319" s="53">
        <f>COVAR(B319:B348,'RW Futures and Index Data (Q4)'!C317:C346)/VAR('RW Futures and Index Data (Q4)'!C317:C346)</f>
        <v>1.7512727599118643</v>
      </c>
      <c r="D319" s="10"/>
      <c r="E319" s="59">
        <v>-9.7949532430238184E-3</v>
      </c>
      <c r="F319" s="56">
        <f>COVAR(E319:E348,'RW Futures and Index Data (Q4)'!C317:C346)/VAR('RW Futures and Index Data (Q4)'!C317:C346)</f>
        <v>0.78742139301880731</v>
      </c>
      <c r="G319" s="10"/>
      <c r="H319" s="59">
        <v>-0.16085421910389064</v>
      </c>
      <c r="I319" s="56">
        <f>COVAR(H319:H348,'RW Futures and Index Data (Q4)'!F317:F346)/VAR('RW Futures and Index Data (Q4)'!F317:F346)</f>
        <v>0.73063357931385353</v>
      </c>
      <c r="J319" s="10"/>
      <c r="K319" s="59">
        <v>1.9309057417539632E-2</v>
      </c>
      <c r="L319" s="57">
        <f>COVAR(K319:K348,'RW Futures and Index Data (Q4)'!F317:F346)/VAR('RW Futures and Index Data (Q4)'!F317:F346)</f>
        <v>-4.546178107810523E-2</v>
      </c>
      <c r="M319" s="10"/>
      <c r="N319" s="59">
        <v>4.6887255827365193E-2</v>
      </c>
      <c r="O319" s="58">
        <f>COVAR(N319:N348,'RW Futures and Index Data (Q4)'!F317:F346)/VAR('RW Futures and Index Data (Q4)'!F317:F346)</f>
        <v>-0.15728497436697197</v>
      </c>
      <c r="P319" s="10"/>
    </row>
    <row r="320" spans="1:16" x14ac:dyDescent="0.25">
      <c r="A320" s="23">
        <v>41743</v>
      </c>
      <c r="B320" s="52">
        <v>-8.4197278514608898E-2</v>
      </c>
      <c r="C320" s="53">
        <f>COVAR(B320:B349,'RW Futures and Index Data (Q4)'!C318:C347)/VAR('RW Futures and Index Data (Q4)'!C318:C347)</f>
        <v>1.8453843947425077</v>
      </c>
      <c r="D320" s="10"/>
      <c r="E320" s="59">
        <v>-6.9004846974061174E-3</v>
      </c>
      <c r="F320" s="56">
        <f>COVAR(E320:E349,'RW Futures and Index Data (Q4)'!C318:C347)/VAR('RW Futures and Index Data (Q4)'!C318:C347)</f>
        <v>0.72280780595931982</v>
      </c>
      <c r="G320" s="10"/>
      <c r="H320" s="59">
        <v>-0.18289841538513862</v>
      </c>
      <c r="I320" s="56">
        <f>COVAR(H320:H349,'RW Futures and Index Data (Q4)'!F318:F347)/VAR('RW Futures and Index Data (Q4)'!F318:F347)</f>
        <v>0.77517697102349892</v>
      </c>
      <c r="J320" s="10"/>
      <c r="K320" s="59">
        <v>1.5818998131342132E-2</v>
      </c>
      <c r="L320" s="57">
        <f>COVAR(K320:K349,'RW Futures and Index Data (Q4)'!F318:F347)/VAR('RW Futures and Index Data (Q4)'!F318:F347)</f>
        <v>-3.4446275275300961E-2</v>
      </c>
      <c r="M320" s="10"/>
      <c r="N320" s="59">
        <v>3.5271698524815154E-2</v>
      </c>
      <c r="O320" s="58">
        <f>COVAR(N320:N349,'RW Futures and Index Data (Q4)'!F318:F347)/VAR('RW Futures and Index Data (Q4)'!F318:F347)</f>
        <v>-0.13025731911977126</v>
      </c>
      <c r="P320" s="10"/>
    </row>
    <row r="321" spans="1:16" x14ac:dyDescent="0.25">
      <c r="A321" s="23">
        <v>41740</v>
      </c>
      <c r="B321" s="52">
        <v>-0.10860314044346331</v>
      </c>
      <c r="C321" s="53">
        <f>COVAR(B321:B350,'RW Futures and Index Data (Q4)'!C319:C348)/VAR('RW Futures and Index Data (Q4)'!C319:C348)</f>
        <v>1.9008598970813859</v>
      </c>
      <c r="D321" s="10"/>
      <c r="E321" s="59">
        <v>-1.8511138219042822E-2</v>
      </c>
      <c r="F321" s="56">
        <f>COVAR(E321:E350,'RW Futures and Index Data (Q4)'!C319:C348)/VAR('RW Futures and Index Data (Q4)'!C319:C348)</f>
        <v>0.57959820144591478</v>
      </c>
      <c r="G321" s="10"/>
      <c r="H321" s="59">
        <v>-0.19575992396919994</v>
      </c>
      <c r="I321" s="56">
        <f>COVAR(H321:H350,'RW Futures and Index Data (Q4)'!F319:F348)/VAR('RW Futures and Index Data (Q4)'!F319:F348)</f>
        <v>0.79028592265204456</v>
      </c>
      <c r="J321" s="10"/>
      <c r="K321" s="59">
        <v>1.3147046273275009E-2</v>
      </c>
      <c r="L321" s="57">
        <f>COVAR(K321:K350,'RW Futures and Index Data (Q4)'!F319:F348)/VAR('RW Futures and Index Data (Q4)'!F319:F348)</f>
        <v>-3.0278985948530918E-2</v>
      </c>
      <c r="M321" s="10"/>
      <c r="N321" s="59">
        <v>3.1047339290355636E-2</v>
      </c>
      <c r="O321" s="58">
        <f>COVAR(N321:N350,'RW Futures and Index Data (Q4)'!F319:F348)/VAR('RW Futures and Index Data (Q4)'!F319:F348)</f>
        <v>-0.11793777425052412</v>
      </c>
      <c r="P321" s="10"/>
    </row>
    <row r="322" spans="1:16" x14ac:dyDescent="0.25">
      <c r="A322" s="23">
        <v>41739</v>
      </c>
      <c r="B322" s="52">
        <v>-0.1120393801019276</v>
      </c>
      <c r="C322" s="53">
        <f>COVAR(B322:B351,'RW Futures and Index Data (Q4)'!C320:C349)/VAR('RW Futures and Index Data (Q4)'!C320:C349)</f>
        <v>1.8770707940346048</v>
      </c>
      <c r="D322" s="10"/>
      <c r="E322" s="59">
        <v>-1.1256997638796618E-3</v>
      </c>
      <c r="F322" s="56">
        <f>COVAR(E322:E351,'RW Futures and Index Data (Q4)'!C320:C349)/VAR('RW Futures and Index Data (Q4)'!C320:C349)</f>
        <v>0.3891719000422294</v>
      </c>
      <c r="G322" s="10"/>
      <c r="H322" s="59">
        <v>-0.18129916662072243</v>
      </c>
      <c r="I322" s="56">
        <f>COVAR(H322:H351,'RW Futures and Index Data (Q4)'!F320:F349)/VAR('RW Futures and Index Data (Q4)'!F320:F349)</f>
        <v>0.75365338928858716</v>
      </c>
      <c r="J322" s="10"/>
      <c r="K322" s="59">
        <v>7.0206282250848684E-3</v>
      </c>
      <c r="L322" s="57">
        <f>COVAR(K322:K351,'RW Futures and Index Data (Q4)'!F320:F349)/VAR('RW Futures and Index Data (Q4)'!F320:F349)</f>
        <v>-3.2531265762444361E-2</v>
      </c>
      <c r="M322" s="10"/>
      <c r="N322" s="59">
        <v>1.8205280502443966E-2</v>
      </c>
      <c r="O322" s="58">
        <f>COVAR(N322:N351,'RW Futures and Index Data (Q4)'!F320:F349)/VAR('RW Futures and Index Data (Q4)'!F320:F349)</f>
        <v>-0.11535558129232364</v>
      </c>
      <c r="P322" s="10"/>
    </row>
    <row r="323" spans="1:16" x14ac:dyDescent="0.25">
      <c r="A323" s="23">
        <v>41738</v>
      </c>
      <c r="B323" s="52">
        <v>-0.10794900487470416</v>
      </c>
      <c r="C323" s="53">
        <f>COVAR(B323:B352,'RW Futures and Index Data (Q4)'!C321:C350)/VAR('RW Futures and Index Data (Q4)'!C321:C350)</f>
        <v>1.6645348896001715</v>
      </c>
      <c r="D323" s="10"/>
      <c r="E323" s="59">
        <v>-1.2354132211690905E-2</v>
      </c>
      <c r="F323" s="56">
        <f>COVAR(E323:E352,'RW Futures and Index Data (Q4)'!C321:C350)/VAR('RW Futures and Index Data (Q4)'!C321:C350)</f>
        <v>0.18981219038613373</v>
      </c>
      <c r="G323" s="10"/>
      <c r="H323" s="59">
        <v>-0.18831303250493747</v>
      </c>
      <c r="I323" s="56">
        <f>COVAR(H323:H352,'RW Futures and Index Data (Q4)'!F321:F350)/VAR('RW Futures and Index Data (Q4)'!F321:F350)</f>
        <v>0.727154572549089</v>
      </c>
      <c r="J323" s="10"/>
      <c r="K323" s="59">
        <v>8.9690784009224256E-3</v>
      </c>
      <c r="L323" s="57">
        <f>COVAR(K323:K352,'RW Futures and Index Data (Q4)'!F321:F350)/VAR('RW Futures and Index Data (Q4)'!F321:F350)</f>
        <v>-4.6824471731656589E-2</v>
      </c>
      <c r="M323" s="10"/>
      <c r="N323" s="59">
        <v>1.6763633702731262E-2</v>
      </c>
      <c r="O323" s="58">
        <f>COVAR(N323:N352,'RW Futures and Index Data (Q4)'!F321:F350)/VAR('RW Futures and Index Data (Q4)'!F321:F350)</f>
        <v>-0.13566007450248771</v>
      </c>
      <c r="P323" s="10"/>
    </row>
    <row r="324" spans="1:16" x14ac:dyDescent="0.25">
      <c r="A324" s="23">
        <v>41737</v>
      </c>
      <c r="B324" s="52">
        <v>-8.2817766074090415E-2</v>
      </c>
      <c r="C324" s="53">
        <f>COVAR(B324:B353,'RW Futures and Index Data (Q4)'!C322:C351)/VAR('RW Futures and Index Data (Q4)'!C322:C351)</f>
        <v>1.4346355993386273</v>
      </c>
      <c r="D324" s="10"/>
      <c r="E324" s="59">
        <v>1.5631764327543651E-2</v>
      </c>
      <c r="F324" s="56">
        <f>COVAR(E324:E353,'RW Futures and Index Data (Q4)'!C322:C351)/VAR('RW Futures and Index Data (Q4)'!C322:C351)</f>
        <v>3.5183143191812892E-2</v>
      </c>
      <c r="G324" s="10"/>
      <c r="H324" s="59">
        <v>-0.13809526984126985</v>
      </c>
      <c r="I324" s="56">
        <f>COVAR(H324:H353,'RW Futures and Index Data (Q4)'!F322:F351)/VAR('RW Futures and Index Data (Q4)'!F322:F351)</f>
        <v>0.66517917287483053</v>
      </c>
      <c r="J324" s="10"/>
      <c r="K324" s="59">
        <v>6.9964058514437877E-3</v>
      </c>
      <c r="L324" s="57">
        <f>COVAR(K324:K353,'RW Futures and Index Data (Q4)'!F322:F351)/VAR('RW Futures and Index Data (Q4)'!F322:F351)</f>
        <v>-5.824875036304588E-2</v>
      </c>
      <c r="M324" s="10"/>
      <c r="N324" s="59">
        <v>7.9713808964594346E-3</v>
      </c>
      <c r="O324" s="58">
        <f>COVAR(N324:N353,'RW Futures and Index Data (Q4)'!F322:F351)/VAR('RW Futures and Index Data (Q4)'!F322:F351)</f>
        <v>-0.15779739421670269</v>
      </c>
      <c r="P324" s="10"/>
    </row>
    <row r="325" spans="1:16" x14ac:dyDescent="0.25">
      <c r="A325" s="23">
        <v>41736</v>
      </c>
      <c r="B325" s="52">
        <v>-0.10402018802619883</v>
      </c>
      <c r="C325" s="53">
        <f>COVAR(B325:B354,'RW Futures and Index Data (Q4)'!C323:C352)/VAR('RW Futures and Index Data (Q4)'!C323:C352)</f>
        <v>1.3084511463091244</v>
      </c>
      <c r="D325" s="10"/>
      <c r="E325" s="59">
        <v>-1.422394026804541E-2</v>
      </c>
      <c r="F325" s="56">
        <f>COVAR(E325:E354,'RW Futures and Index Data (Q4)'!C323:C352)/VAR('RW Futures and Index Data (Q4)'!C323:C352)</f>
        <v>-4.5142058895080633E-2</v>
      </c>
      <c r="G325" s="10"/>
      <c r="H325" s="59">
        <v>-0.13886538509106527</v>
      </c>
      <c r="I325" s="56">
        <f>COVAR(H325:H354,'RW Futures and Index Data (Q4)'!F323:F352)/VAR('RW Futures and Index Data (Q4)'!F323:F352)</f>
        <v>0.68440076627098323</v>
      </c>
      <c r="J325" s="10"/>
      <c r="K325" s="59">
        <v>7.8566159551594072E-3</v>
      </c>
      <c r="L325" s="57">
        <f>COVAR(K325:K354,'RW Futures and Index Data (Q4)'!F323:F352)/VAR('RW Futures and Index Data (Q4)'!F323:F352)</f>
        <v>-7.7414257361822614E-2</v>
      </c>
      <c r="M325" s="10"/>
      <c r="N325" s="59">
        <v>1.8510776849788968E-2</v>
      </c>
      <c r="O325" s="58">
        <f>COVAR(N325:N354,'RW Futures and Index Data (Q4)'!F323:F352)/VAR('RW Futures and Index Data (Q4)'!F323:F352)</f>
        <v>-0.20542641106774195</v>
      </c>
      <c r="P325" s="10"/>
    </row>
    <row r="326" spans="1:16" x14ac:dyDescent="0.25">
      <c r="A326" s="23">
        <v>41733</v>
      </c>
      <c r="B326" s="52">
        <v>-0.10435470180717121</v>
      </c>
      <c r="C326" s="53">
        <f>COVAR(B326:B355,'RW Futures and Index Data (Q4)'!C324:C353)/VAR('RW Futures and Index Data (Q4)'!C324:C353)</f>
        <v>0.996782581070078</v>
      </c>
      <c r="D326" s="10"/>
      <c r="E326" s="59">
        <v>-5.1728119130113326E-3</v>
      </c>
      <c r="F326" s="56">
        <f>COVAR(E326:E355,'RW Futures and Index Data (Q4)'!C324:C353)/VAR('RW Futures and Index Data (Q4)'!C324:C353)</f>
        <v>-0.20395006019117171</v>
      </c>
      <c r="G326" s="10"/>
      <c r="H326" s="59">
        <v>-0.16569734588135765</v>
      </c>
      <c r="I326" s="56">
        <f>COVAR(H326:H355,'RW Futures and Index Data (Q4)'!F324:F353)/VAR('RW Futures and Index Data (Q4)'!F324:F353)</f>
        <v>0.65352105881298728</v>
      </c>
      <c r="J326" s="10"/>
      <c r="K326" s="59">
        <v>8.4658986214662946E-3</v>
      </c>
      <c r="L326" s="57">
        <f>COVAR(K326:K355,'RW Futures and Index Data (Q4)'!F324:F353)/VAR('RW Futures and Index Data (Q4)'!F324:F353)</f>
        <v>-0.10124640701238398</v>
      </c>
      <c r="M326" s="10"/>
      <c r="N326" s="59">
        <v>2.148465945125122E-2</v>
      </c>
      <c r="O326" s="58">
        <f>COVAR(N326:N355,'RW Futures and Index Data (Q4)'!F324:F353)/VAR('RW Futures and Index Data (Q4)'!F324:F353)</f>
        <v>-0.24173180823748031</v>
      </c>
      <c r="P326" s="10"/>
    </row>
    <row r="327" spans="1:16" x14ac:dyDescent="0.25">
      <c r="A327" s="23">
        <v>41732</v>
      </c>
      <c r="B327" s="52">
        <v>-8.1745469030030771E-2</v>
      </c>
      <c r="C327" s="53">
        <f>COVAR(B327:B356,'RW Futures and Index Data (Q4)'!C325:C354)/VAR('RW Futures and Index Data (Q4)'!C325:C354)</f>
        <v>0.73600616905822625</v>
      </c>
      <c r="D327" s="10"/>
      <c r="E327" s="59">
        <v>6.7292257004973877E-3</v>
      </c>
      <c r="F327" s="56">
        <f>COVAR(E327:E356,'RW Futures and Index Data (Q4)'!C325:C354)/VAR('RW Futures and Index Data (Q4)'!C325:C354)</f>
        <v>-0.45460554809236475</v>
      </c>
      <c r="G327" s="10"/>
      <c r="H327" s="59">
        <v>-0.18200411507144842</v>
      </c>
      <c r="I327" s="56">
        <f>COVAR(H327:H356,'RW Futures and Index Data (Q4)'!F325:F354)/VAR('RW Futures and Index Data (Q4)'!F325:F354)</f>
        <v>0.49489225470020881</v>
      </c>
      <c r="J327" s="10"/>
      <c r="K327" s="59">
        <v>9.9454525455593412E-3</v>
      </c>
      <c r="L327" s="57">
        <f>COVAR(K327:K356,'RW Futures and Index Data (Q4)'!F325:F354)/VAR('RW Futures and Index Data (Q4)'!F325:F354)</f>
        <v>-0.11871815717867021</v>
      </c>
      <c r="M327" s="10"/>
      <c r="N327" s="59">
        <v>2.446539257979663E-2</v>
      </c>
      <c r="O327" s="58">
        <f>COVAR(N327:N356,'RW Futures and Index Data (Q4)'!F325:F354)/VAR('RW Futures and Index Data (Q4)'!F325:F354)</f>
        <v>-0.25836953540392482</v>
      </c>
      <c r="P327" s="10"/>
    </row>
    <row r="328" spans="1:16" x14ac:dyDescent="0.25">
      <c r="A328" s="23">
        <v>41731</v>
      </c>
      <c r="B328" s="52">
        <v>-3.738361304789628E-2</v>
      </c>
      <c r="C328" s="53">
        <f>COVAR(B328:B357,'RW Futures and Index Data (Q4)'!C326:C355)/VAR('RW Futures and Index Data (Q4)'!C326:C355)</f>
        <v>0.68328523296070898</v>
      </c>
      <c r="D328" s="10"/>
      <c r="E328" s="59">
        <v>1.1043201931912439E-2</v>
      </c>
      <c r="F328" s="56">
        <f>COVAR(E328:E357,'RW Futures and Index Data (Q4)'!C326:C355)/VAR('RW Futures and Index Data (Q4)'!C326:C355)</f>
        <v>-0.57317135912226447</v>
      </c>
      <c r="G328" s="10"/>
      <c r="H328" s="59">
        <v>-0.140554863927429</v>
      </c>
      <c r="I328" s="56">
        <f>COVAR(H328:H357,'RW Futures and Index Data (Q4)'!F326:F355)/VAR('RW Futures and Index Data (Q4)'!F326:F355)</f>
        <v>0.33219942968295019</v>
      </c>
      <c r="J328" s="10"/>
      <c r="K328" s="59">
        <v>6.4879134265651839E-3</v>
      </c>
      <c r="L328" s="57">
        <f>COVAR(K328:K357,'RW Futures and Index Data (Q4)'!F326:F355)/VAR('RW Futures and Index Data (Q4)'!F326:F355)</f>
        <v>-0.12700845247564418</v>
      </c>
      <c r="M328" s="10"/>
      <c r="N328" s="59">
        <v>1.5088736015496318E-2</v>
      </c>
      <c r="O328" s="58">
        <f>COVAR(N328:N357,'RW Futures and Index Data (Q4)'!F326:F355)/VAR('RW Futures and Index Data (Q4)'!F326:F355)</f>
        <v>-0.27103370850502589</v>
      </c>
      <c r="P328" s="10"/>
    </row>
    <row r="329" spans="1:16" x14ac:dyDescent="0.25">
      <c r="A329" s="23">
        <v>41730</v>
      </c>
      <c r="B329" s="52">
        <v>-3.9380645525998181E-2</v>
      </c>
      <c r="C329" s="53">
        <f>COVAR(B329:B358,'RW Futures and Index Data (Q4)'!C327:C356)/VAR('RW Futures and Index Data (Q4)'!C327:C356)</f>
        <v>0.62350496622328744</v>
      </c>
      <c r="D329" s="10"/>
      <c r="E329" s="59">
        <v>1.9543102449035787E-2</v>
      </c>
      <c r="F329" s="56">
        <f>COVAR(E329:E358,'RW Futures and Index Data (Q4)'!C327:C356)/VAR('RW Futures and Index Data (Q4)'!C327:C356)</f>
        <v>-0.65873050538980837</v>
      </c>
      <c r="G329" s="10"/>
      <c r="H329" s="59">
        <v>-0.12093220938580396</v>
      </c>
      <c r="I329" s="56">
        <f>COVAR(H329:H358,'RW Futures and Index Data (Q4)'!F327:F356)/VAR('RW Futures and Index Data (Q4)'!F327:F356)</f>
        <v>0.2084876327436482</v>
      </c>
      <c r="J329" s="10"/>
      <c r="K329" s="59">
        <v>5.6227574796345881E-3</v>
      </c>
      <c r="L329" s="57">
        <f>COVAR(K329:K358,'RW Futures and Index Data (Q4)'!F327:F356)/VAR('RW Futures and Index Data (Q4)'!F327:F356)</f>
        <v>-0.13399921192955561</v>
      </c>
      <c r="M329" s="10"/>
      <c r="N329" s="59">
        <v>1.5994333576078157E-2</v>
      </c>
      <c r="O329" s="58">
        <f>COVAR(N329:N358,'RW Futures and Index Data (Q4)'!F327:F356)/VAR('RW Futures and Index Data (Q4)'!F327:F356)</f>
        <v>-0.28443778044120638</v>
      </c>
      <c r="P329" s="10"/>
    </row>
    <row r="330" spans="1:16" x14ac:dyDescent="0.25">
      <c r="A330" s="23">
        <v>41729</v>
      </c>
      <c r="B330" s="52">
        <v>-4.1004137839804389E-2</v>
      </c>
      <c r="C330" s="53">
        <f>COVAR(B330:B359,'RW Futures and Index Data (Q4)'!C328:C357)/VAR('RW Futures and Index Data (Q4)'!C328:C357)</f>
        <v>0.61402709089706731</v>
      </c>
      <c r="D330" s="10"/>
      <c r="E330" s="59">
        <v>3.2158398247373432E-2</v>
      </c>
      <c r="F330" s="56">
        <f>COVAR(E330:E359,'RW Futures and Index Data (Q4)'!C328:C357)/VAR('RW Futures and Index Data (Q4)'!C328:C357)</f>
        <v>-0.66961850082491003</v>
      </c>
      <c r="G330" s="10"/>
      <c r="H330" s="59">
        <v>-9.6757324199943984E-2</v>
      </c>
      <c r="I330" s="56">
        <f>COVAR(H330:H359,'RW Futures and Index Data (Q4)'!F328:F357)/VAR('RW Futures and Index Data (Q4)'!F328:F357)</f>
        <v>0.18565091732707245</v>
      </c>
      <c r="J330" s="10"/>
      <c r="K330" s="59">
        <v>5.709522352001617E-3</v>
      </c>
      <c r="L330" s="57">
        <f>COVAR(K330:K359,'RW Futures and Index Data (Q4)'!F328:F357)/VAR('RW Futures and Index Data (Q4)'!F328:F357)</f>
        <v>-0.1357770324694583</v>
      </c>
      <c r="M330" s="10"/>
      <c r="N330" s="59">
        <v>1.9368831831896971E-2</v>
      </c>
      <c r="O330" s="58">
        <f>COVAR(N330:N359,'RW Futures and Index Data (Q4)'!F328:F357)/VAR('RW Futures and Index Data (Q4)'!F328:F357)</f>
        <v>-0.29398515786272122</v>
      </c>
      <c r="P330" s="10"/>
    </row>
    <row r="331" spans="1:16" x14ac:dyDescent="0.25">
      <c r="A331" s="23">
        <v>41726</v>
      </c>
      <c r="B331" s="52">
        <v>-4.5120741259008668E-2</v>
      </c>
      <c r="C331" s="53">
        <f>COVAR(B331:B360,'RW Futures and Index Data (Q4)'!C329:C358)/VAR('RW Futures and Index Data (Q4)'!C329:C358)</f>
        <v>0.53766155740724886</v>
      </c>
      <c r="D331" s="10"/>
      <c r="E331" s="59">
        <v>2.7350047132073119E-2</v>
      </c>
      <c r="F331" s="56">
        <f>COVAR(E331:E360,'RW Futures and Index Data (Q4)'!C329:C358)/VAR('RW Futures and Index Data (Q4)'!C329:C358)</f>
        <v>-0.74414538336815583</v>
      </c>
      <c r="G331" s="10"/>
      <c r="H331" s="59">
        <v>-0.12605744125326368</v>
      </c>
      <c r="I331" s="56">
        <f>COVAR(H331:H360,'RW Futures and Index Data (Q4)'!F329:F358)/VAR('RW Futures and Index Data (Q4)'!F329:F358)</f>
        <v>0.12958728567935676</v>
      </c>
      <c r="J331" s="10"/>
      <c r="K331" s="59">
        <v>7.0917847804436995E-3</v>
      </c>
      <c r="L331" s="57">
        <f>COVAR(K331:K360,'RW Futures and Index Data (Q4)'!F329:F358)/VAR('RW Futures and Index Data (Q4)'!F329:F358)</f>
        <v>-0.1434997928430744</v>
      </c>
      <c r="M331" s="10"/>
      <c r="N331" s="59">
        <v>2.3824379173453814E-2</v>
      </c>
      <c r="O331" s="58">
        <f>COVAR(N331:N360,'RW Futures and Index Data (Q4)'!F329:F358)/VAR('RW Futures and Index Data (Q4)'!F329:F358)</f>
        <v>-0.31775872244232617</v>
      </c>
      <c r="P331" s="10"/>
    </row>
    <row r="332" spans="1:16" x14ac:dyDescent="0.25">
      <c r="A332" s="23">
        <v>41725</v>
      </c>
      <c r="B332" s="52">
        <v>-6.1548700648200838E-2</v>
      </c>
      <c r="C332" s="53">
        <f>COVAR(B332:B361,'RW Futures and Index Data (Q4)'!C330:C359)/VAR('RW Futures and Index Data (Q4)'!C330:C359)</f>
        <v>0.44467106708844956</v>
      </c>
      <c r="D332" s="10"/>
      <c r="E332" s="59">
        <v>1.7621886889437777E-2</v>
      </c>
      <c r="F332" s="56">
        <f>COVAR(E332:E361,'RW Futures and Index Data (Q4)'!C330:C359)/VAR('RW Futures and Index Data (Q4)'!C330:C359)</f>
        <v>-0.83544902877837313</v>
      </c>
      <c r="G332" s="10"/>
      <c r="H332" s="59">
        <v>-0.12133758348208856</v>
      </c>
      <c r="I332" s="56">
        <f>COVAR(H332:H361,'RW Futures and Index Data (Q4)'!F330:F359)/VAR('RW Futures and Index Data (Q4)'!F330:F359)</f>
        <v>7.4842555595673349E-2</v>
      </c>
      <c r="J332" s="10"/>
      <c r="K332" s="59">
        <v>9.257710268064212E-3</v>
      </c>
      <c r="L332" s="57">
        <f>COVAR(K332:K361,'RW Futures and Index Data (Q4)'!F330:F359)/VAR('RW Futures and Index Data (Q4)'!F330:F359)</f>
        <v>-0.15399234698443082</v>
      </c>
      <c r="M332" s="10"/>
      <c r="N332" s="59">
        <v>2.866933856684506E-2</v>
      </c>
      <c r="O332" s="58">
        <f>COVAR(N332:N361,'RW Futures and Index Data (Q4)'!F330:F359)/VAR('RW Futures and Index Data (Q4)'!F330:F359)</f>
        <v>-0.34270034298289731</v>
      </c>
      <c r="P332" s="10"/>
    </row>
    <row r="333" spans="1:16" x14ac:dyDescent="0.25">
      <c r="A333" s="23">
        <v>41724</v>
      </c>
      <c r="B333" s="52">
        <v>-3.6956015362049399E-2</v>
      </c>
      <c r="C333" s="53">
        <f>COVAR(B333:B362,'RW Futures and Index Data (Q4)'!C331:C360)/VAR('RW Futures and Index Data (Q4)'!C331:C360)</f>
        <v>0.33551558606617649</v>
      </c>
      <c r="D333" s="10"/>
      <c r="E333" s="59">
        <v>1.932858262935544E-2</v>
      </c>
      <c r="F333" s="56">
        <f>COVAR(E333:E362,'RW Futures and Index Data (Q4)'!C331:C360)/VAR('RW Futures and Index Data (Q4)'!C331:C360)</f>
        <v>-0.90233640767908041</v>
      </c>
      <c r="G333" s="10"/>
      <c r="H333" s="59">
        <v>-8.8082922702759747E-2</v>
      </c>
      <c r="I333" s="56">
        <f>COVAR(H333:H362,'RW Futures and Index Data (Q4)'!F331:F360)/VAR('RW Futures and Index Data (Q4)'!F331:F360)</f>
        <v>-2.3430332361100204E-3</v>
      </c>
      <c r="J333" s="10"/>
      <c r="K333" s="59">
        <v>1.1950024942783743E-2</v>
      </c>
      <c r="L333" s="57">
        <f>COVAR(K333:K362,'RW Futures and Index Data (Q4)'!F331:F360)/VAR('RW Futures and Index Data (Q4)'!F331:F360)</f>
        <v>-0.15169306561547097</v>
      </c>
      <c r="M333" s="10"/>
      <c r="N333" s="59">
        <v>3.5083399218597267E-2</v>
      </c>
      <c r="O333" s="58">
        <f>COVAR(N333:N362,'RW Futures and Index Data (Q4)'!F331:F360)/VAR('RW Futures and Index Data (Q4)'!F331:F360)</f>
        <v>-0.35158830534215058</v>
      </c>
      <c r="P333" s="10"/>
    </row>
    <row r="334" spans="1:16" x14ac:dyDescent="0.25">
      <c r="A334" s="23">
        <v>41723</v>
      </c>
      <c r="B334" s="52">
        <v>-3.7873063286629427E-2</v>
      </c>
      <c r="C334" s="53">
        <f>COVAR(B334:B363,'RW Futures and Index Data (Q4)'!C332:C361)/VAR('RW Futures and Index Data (Q4)'!C332:C361)</f>
        <v>0.30628687706489838</v>
      </c>
      <c r="D334" s="10"/>
      <c r="E334" s="59">
        <v>2.6495783921792526E-2</v>
      </c>
      <c r="F334" s="56">
        <f>COVAR(E334:E363,'RW Futures and Index Data (Q4)'!C332:C361)/VAR('RW Futures and Index Data (Q4)'!C332:C361)</f>
        <v>-0.8993811457202382</v>
      </c>
      <c r="G334" s="10"/>
      <c r="H334" s="59">
        <v>-4.9706318257421889E-2</v>
      </c>
      <c r="I334" s="56">
        <f>COVAR(H334:H363,'RW Futures and Index Data (Q4)'!F332:F361)/VAR('RW Futures and Index Data (Q4)'!F332:F361)</f>
        <v>2.336285351418679E-2</v>
      </c>
      <c r="J334" s="10"/>
      <c r="K334" s="59">
        <v>1.5894371242014316E-2</v>
      </c>
      <c r="L334" s="57">
        <f>COVAR(K334:K363,'RW Futures and Index Data (Q4)'!F332:F361)/VAR('RW Futures and Index Data (Q4)'!F332:F361)</f>
        <v>-0.13993124366251922</v>
      </c>
      <c r="M334" s="10"/>
      <c r="N334" s="59">
        <v>3.57416121940628E-2</v>
      </c>
      <c r="O334" s="58">
        <f>COVAR(N334:N363,'RW Futures and Index Data (Q4)'!F332:F361)/VAR('RW Futures and Index Data (Q4)'!F332:F361)</f>
        <v>-0.34828006128345718</v>
      </c>
      <c r="P334" s="10"/>
    </row>
    <row r="335" spans="1:16" x14ac:dyDescent="0.25">
      <c r="A335" s="23">
        <v>41722</v>
      </c>
      <c r="B335" s="52">
        <v>-1.5905916084585026E-2</v>
      </c>
      <c r="C335" s="53">
        <f>COVAR(B335:B364,'RW Futures and Index Data (Q4)'!C333:C362)/VAR('RW Futures and Index Data (Q4)'!C333:C362)</f>
        <v>0.29931435560875419</v>
      </c>
      <c r="D335" s="10"/>
      <c r="E335" s="59">
        <v>-1.4221362971617024E-3</v>
      </c>
      <c r="F335" s="56">
        <f>COVAR(E335:E364,'RW Futures and Index Data (Q4)'!C333:C362)/VAR('RW Futures and Index Data (Q4)'!C333:C362)</f>
        <v>-0.87908223950331199</v>
      </c>
      <c r="G335" s="10"/>
      <c r="H335" s="59">
        <v>-1.3770182772786965E-2</v>
      </c>
      <c r="I335" s="56">
        <f>COVAR(H335:H364,'RW Futures and Index Data (Q4)'!F333:F362)/VAR('RW Futures and Index Data (Q4)'!F333:F362)</f>
        <v>6.1517551483987326E-2</v>
      </c>
      <c r="J335" s="10"/>
      <c r="K335" s="59">
        <v>8.9304998363486376E-3</v>
      </c>
      <c r="L335" s="57">
        <f>COVAR(K335:K364,'RW Futures and Index Data (Q4)'!F333:F362)/VAR('RW Futures and Index Data (Q4)'!F333:F362)</f>
        <v>-0.12924644801603472</v>
      </c>
      <c r="M335" s="10"/>
      <c r="N335" s="59">
        <v>2.2388254707194966E-2</v>
      </c>
      <c r="O335" s="58">
        <f>COVAR(N335:N364,'RW Futures and Index Data (Q4)'!F333:F362)/VAR('RW Futures and Index Data (Q4)'!F333:F362)</f>
        <v>-0.3484399373484533</v>
      </c>
      <c r="P335" s="10"/>
    </row>
    <row r="336" spans="1:16" x14ac:dyDescent="0.25">
      <c r="A336" s="23">
        <v>41719</v>
      </c>
      <c r="B336" s="52">
        <v>2.7108552082018011E-3</v>
      </c>
      <c r="C336" s="53">
        <f>COVAR(B336:B365,'RW Futures and Index Data (Q4)'!C334:C363)/VAR('RW Futures and Index Data (Q4)'!C334:C363)</f>
        <v>0.31091772483769586</v>
      </c>
      <c r="D336" s="10"/>
      <c r="E336" s="59">
        <v>-1.2574554266476023E-2</v>
      </c>
      <c r="F336" s="56">
        <f>COVAR(E336:E365,'RW Futures and Index Data (Q4)'!C334:C363)/VAR('RW Futures and Index Data (Q4)'!C334:C363)</f>
        <v>-0.7976162926444873</v>
      </c>
      <c r="G336" s="10"/>
      <c r="H336" s="59">
        <v>-1.6631555236022777E-2</v>
      </c>
      <c r="I336" s="56">
        <f>COVAR(H336:H365,'RW Futures and Index Data (Q4)'!F334:F363)/VAR('RW Futures and Index Data (Q4)'!F334:F363)</f>
        <v>8.0023232008141765E-2</v>
      </c>
      <c r="J336" s="10"/>
      <c r="K336" s="59">
        <v>6.4995193370984694E-3</v>
      </c>
      <c r="L336" s="57">
        <f>COVAR(K336:K365,'RW Futures and Index Data (Q4)'!F334:F363)/VAR('RW Futures and Index Data (Q4)'!F334:F363)</f>
        <v>-0.1262660038573151</v>
      </c>
      <c r="M336" s="10"/>
      <c r="N336" s="59">
        <v>2.0307057121047745E-2</v>
      </c>
      <c r="O336" s="58">
        <f>COVAR(N336:N365,'RW Futures and Index Data (Q4)'!F334:F363)/VAR('RW Futures and Index Data (Q4)'!F334:F363)</f>
        <v>-0.36798664596883918</v>
      </c>
      <c r="P336" s="10"/>
    </row>
    <row r="337" spans="1:16" x14ac:dyDescent="0.25">
      <c r="A337" s="23">
        <v>41718</v>
      </c>
      <c r="B337" s="52">
        <v>8.9845901863219169E-3</v>
      </c>
      <c r="C337" s="53">
        <f>COVAR(B337:B366,'RW Futures and Index Data (Q4)'!C335:C364)/VAR('RW Futures and Index Data (Q4)'!C335:C364)</f>
        <v>0.30896299332470184</v>
      </c>
      <c r="D337" s="10"/>
      <c r="E337" s="59">
        <v>5.7814891689800252E-3</v>
      </c>
      <c r="F337" s="56">
        <f>COVAR(E337:E366,'RW Futures and Index Data (Q4)'!C335:C364)/VAR('RW Futures and Index Data (Q4)'!C335:C364)</f>
        <v>-0.67238614258422358</v>
      </c>
      <c r="G337" s="10"/>
      <c r="H337" s="59">
        <v>-9.3468099261643234E-3</v>
      </c>
      <c r="I337" s="56">
        <f>COVAR(H337:H366,'RW Futures and Index Data (Q4)'!F335:F364)/VAR('RW Futures and Index Data (Q4)'!F335:F364)</f>
        <v>3.7406343145761391E-2</v>
      </c>
      <c r="J337" s="10"/>
      <c r="K337" s="59">
        <v>5.0320313198126687E-3</v>
      </c>
      <c r="L337" s="57">
        <f>COVAR(K337:K366,'RW Futures and Index Data (Q4)'!F335:F364)/VAR('RW Futures and Index Data (Q4)'!F335:F364)</f>
        <v>-0.1188259832422041</v>
      </c>
      <c r="M337" s="10"/>
      <c r="N337" s="59">
        <v>1.5945424061705848E-2</v>
      </c>
      <c r="O337" s="58">
        <f>COVAR(N337:N366,'RW Futures and Index Data (Q4)'!F335:F364)/VAR('RW Futures and Index Data (Q4)'!F335:F364)</f>
        <v>-0.37924742624254959</v>
      </c>
      <c r="P337" s="10"/>
    </row>
    <row r="338" spans="1:16" x14ac:dyDescent="0.25">
      <c r="A338" s="23">
        <v>41717</v>
      </c>
      <c r="B338" s="52">
        <v>1.4656059800086885E-2</v>
      </c>
      <c r="C338" s="53">
        <f>COVAR(B338:B367,'RW Futures and Index Data (Q4)'!C336:C365)/VAR('RW Futures and Index Data (Q4)'!C336:C365)</f>
        <v>0.32789676681696722</v>
      </c>
      <c r="D338" s="10"/>
      <c r="E338" s="59">
        <v>4.1917628594852818E-2</v>
      </c>
      <c r="F338" s="56">
        <f>COVAR(E338:E367,'RW Futures and Index Data (Q4)'!C336:C365)/VAR('RW Futures and Index Data (Q4)'!C336:C365)</f>
        <v>-0.49555256847635859</v>
      </c>
      <c r="G338" s="10"/>
      <c r="H338" s="59">
        <v>-1.5895220535976473E-2</v>
      </c>
      <c r="I338" s="56">
        <f>COVAR(H338:H367,'RW Futures and Index Data (Q4)'!F336:F365)/VAR('RW Futures and Index Data (Q4)'!F336:F365)</f>
        <v>-6.7279986792585025E-2</v>
      </c>
      <c r="J338" s="10"/>
      <c r="K338" s="59">
        <v>4.6917324680952888E-3</v>
      </c>
      <c r="L338" s="57">
        <f>COVAR(K338:K367,'RW Futures and Index Data (Q4)'!F336:F365)/VAR('RW Futures and Index Data (Q4)'!F336:F365)</f>
        <v>-0.1056208553079447</v>
      </c>
      <c r="M338" s="10"/>
      <c r="N338" s="59">
        <v>5.9043489308885366E-3</v>
      </c>
      <c r="O338" s="58">
        <f>COVAR(N338:N367,'RW Futures and Index Data (Q4)'!F336:F365)/VAR('RW Futures and Index Data (Q4)'!F336:F365)</f>
        <v>-0.39103808457501971</v>
      </c>
      <c r="P338" s="10"/>
    </row>
    <row r="339" spans="1:16" x14ac:dyDescent="0.25">
      <c r="A339" s="23">
        <v>41716</v>
      </c>
      <c r="B339" s="52">
        <v>3.9949086791905231E-2</v>
      </c>
      <c r="C339" s="53">
        <f>COVAR(B339:B368,'RW Futures and Index Data (Q4)'!C337:C366)/VAR('RW Futures and Index Data (Q4)'!C337:C366)</f>
        <v>0.37817888257497295</v>
      </c>
      <c r="D339" s="10"/>
      <c r="E339" s="59">
        <v>5.4119856699938351E-2</v>
      </c>
      <c r="F339" s="56">
        <f>COVAR(E339:E368,'RW Futures and Index Data (Q4)'!C337:C366)/VAR('RW Futures and Index Data (Q4)'!C337:C366)</f>
        <v>-0.3915961945642214</v>
      </c>
      <c r="G339" s="10"/>
      <c r="H339" s="59">
        <v>-0.1142857206937381</v>
      </c>
      <c r="I339" s="56">
        <f>COVAR(H339:H368,'RW Futures and Index Data (Q4)'!F337:F366)/VAR('RW Futures and Index Data (Q4)'!F337:F366)</f>
        <v>-0.32401266267858075</v>
      </c>
      <c r="J339" s="10"/>
      <c r="K339" s="59">
        <v>2.3517565103114979E-3</v>
      </c>
      <c r="L339" s="57">
        <f>COVAR(K339:K368,'RW Futures and Index Data (Q4)'!F337:F366)/VAR('RW Futures and Index Data (Q4)'!F337:F366)</f>
        <v>-9.8936597754867725E-2</v>
      </c>
      <c r="M339" s="10"/>
      <c r="N339" s="59">
        <v>3.3636793052538305E-3</v>
      </c>
      <c r="O339" s="58">
        <f>COVAR(N339:N368,'RW Futures and Index Data (Q4)'!F337:F366)/VAR('RW Futures and Index Data (Q4)'!F337:F366)</f>
        <v>-0.40686116868194228</v>
      </c>
      <c r="P339" s="10"/>
    </row>
    <row r="340" spans="1:16" x14ac:dyDescent="0.25">
      <c r="A340" s="23">
        <v>41715</v>
      </c>
      <c r="B340" s="52">
        <v>5.7229845572102311E-2</v>
      </c>
      <c r="C340" s="53">
        <f>COVAR(B340:B369,'RW Futures and Index Data (Q4)'!C338:C367)/VAR('RW Futures and Index Data (Q4)'!C338:C367)</f>
        <v>0.37127672772942927</v>
      </c>
      <c r="D340" s="10"/>
      <c r="E340" s="59">
        <v>6.148242306242846E-2</v>
      </c>
      <c r="F340" s="56">
        <f>COVAR(E340:E369,'RW Futures and Index Data (Q4)'!C338:C367)/VAR('RW Futures and Index Data (Q4)'!C338:C367)</f>
        <v>-0.3046921238236931</v>
      </c>
      <c r="G340" s="10"/>
      <c r="H340" s="59">
        <v>-9.5397007511993315E-2</v>
      </c>
      <c r="I340" s="56">
        <f>COVAR(H340:H369,'RW Futures and Index Data (Q4)'!F338:F367)/VAR('RW Futures and Index Data (Q4)'!F338:F367)</f>
        <v>-0.40021487521710408</v>
      </c>
      <c r="J340" s="10"/>
      <c r="K340" s="59">
        <v>6.4111021725059558E-3</v>
      </c>
      <c r="L340" s="57">
        <f>COVAR(K340:K369,'RW Futures and Index Data (Q4)'!F338:F367)/VAR('RW Futures and Index Data (Q4)'!F338:F367)</f>
        <v>-8.9386939235969298E-2</v>
      </c>
      <c r="M340" s="10"/>
      <c r="N340" s="59">
        <v>1.8721187484547208E-3</v>
      </c>
      <c r="O340" s="58">
        <f>COVAR(N340:N369,'RW Futures and Index Data (Q4)'!F338:F367)/VAR('RW Futures and Index Data (Q4)'!F338:F367)</f>
        <v>-0.43445888057267795</v>
      </c>
      <c r="P340" s="10"/>
    </row>
    <row r="341" spans="1:16" x14ac:dyDescent="0.25">
      <c r="A341" s="23">
        <v>41712</v>
      </c>
      <c r="B341" s="52">
        <v>5.0186628396071242E-2</v>
      </c>
      <c r="C341" s="53">
        <f>COVAR(B341:B370,'RW Futures and Index Data (Q4)'!C339:C368)/VAR('RW Futures and Index Data (Q4)'!C339:C368)</f>
        <v>0.31977611635962455</v>
      </c>
      <c r="D341" s="10"/>
      <c r="E341" s="59">
        <v>8.869312937615792E-2</v>
      </c>
      <c r="F341" s="56">
        <f>COVAR(E341:E370,'RW Futures and Index Data (Q4)'!C339:C368)/VAR('RW Futures and Index Data (Q4)'!C339:C368)</f>
        <v>-0.23432634468834398</v>
      </c>
      <c r="G341" s="10"/>
      <c r="H341" s="59">
        <v>-0.10983955613927143</v>
      </c>
      <c r="I341" s="56">
        <f>COVAR(H341:H370,'RW Futures and Index Data (Q4)'!F339:F368)/VAR('RW Futures and Index Data (Q4)'!F339:F368)</f>
        <v>-0.50289183854898356</v>
      </c>
      <c r="J341" s="10"/>
      <c r="K341" s="59">
        <v>-1.5095133967889529E-3</v>
      </c>
      <c r="L341" s="57">
        <f>COVAR(K341:K370,'RW Futures and Index Data (Q4)'!F339:F368)/VAR('RW Futures and Index Data (Q4)'!F339:F368)</f>
        <v>-8.8658625190580709E-2</v>
      </c>
      <c r="M341" s="10"/>
      <c r="N341" s="59">
        <v>-1.2334925320190093E-2</v>
      </c>
      <c r="O341" s="58">
        <f>COVAR(N341:N370,'RW Futures and Index Data (Q4)'!F339:F368)/VAR('RW Futures and Index Data (Q4)'!F339:F368)</f>
        <v>-0.46922018434495383</v>
      </c>
      <c r="P341" s="10"/>
    </row>
    <row r="342" spans="1:16" x14ac:dyDescent="0.25">
      <c r="A342" s="23">
        <v>41711</v>
      </c>
      <c r="B342" s="52">
        <v>2.6634774303524456E-2</v>
      </c>
      <c r="C342" s="53">
        <f>COVAR(B342:B371,'RW Futures and Index Data (Q4)'!C340:C369)/VAR('RW Futures and Index Data (Q4)'!C340:C369)</f>
        <v>0.27171577766955635</v>
      </c>
      <c r="D342" s="10"/>
      <c r="E342" s="59">
        <v>5.9746449793350198E-2</v>
      </c>
      <c r="F342" s="56">
        <f>COVAR(E342:E371,'RW Futures and Index Data (Q4)'!C340:C369)/VAR('RW Futures and Index Data (Q4)'!C340:C369)</f>
        <v>-0.23944049241366613</v>
      </c>
      <c r="G342" s="10"/>
      <c r="H342" s="59">
        <v>-0.14774769505209184</v>
      </c>
      <c r="I342" s="56">
        <f>COVAR(H342:H371,'RW Futures and Index Data (Q4)'!F340:F369)/VAR('RW Futures and Index Data (Q4)'!F340:F369)</f>
        <v>-0.45059471352151642</v>
      </c>
      <c r="J342" s="10"/>
      <c r="K342" s="59">
        <v>6.2265215329149193E-3</v>
      </c>
      <c r="L342" s="57">
        <f>COVAR(K342:K371,'RW Futures and Index Data (Q4)'!F340:F369)/VAR('RW Futures and Index Data (Q4)'!F340:F369)</f>
        <v>-6.8188403066651859E-2</v>
      </c>
      <c r="M342" s="10"/>
      <c r="N342" s="59">
        <v>7.217433753901048E-3</v>
      </c>
      <c r="O342" s="58">
        <f>COVAR(N342:N371,'RW Futures and Index Data (Q4)'!F340:F369)/VAR('RW Futures and Index Data (Q4)'!F340:F369)</f>
        <v>-0.42273891263251362</v>
      </c>
      <c r="P342" s="10"/>
    </row>
    <row r="343" spans="1:16" x14ac:dyDescent="0.25">
      <c r="A343" s="23">
        <v>41710</v>
      </c>
      <c r="B343" s="52">
        <v>1.3488367914293864E-3</v>
      </c>
      <c r="C343" s="53">
        <f>COVAR(B343:B372,'RW Futures and Index Data (Q4)'!C341:C370)/VAR('RW Futures and Index Data (Q4)'!C341:C370)</f>
        <v>0.24202076628098479</v>
      </c>
      <c r="D343" s="10"/>
      <c r="E343" s="59">
        <v>5.0747061904749202E-2</v>
      </c>
      <c r="F343" s="56">
        <f>COVAR(E343:E372,'RW Futures and Index Data (Q4)'!C341:C370)/VAR('RW Futures and Index Data (Q4)'!C341:C370)</f>
        <v>-0.21098433016788243</v>
      </c>
      <c r="G343" s="10"/>
      <c r="H343" s="59">
        <v>-0.15446998156855918</v>
      </c>
      <c r="I343" s="56">
        <f>COVAR(H343:H372,'RW Futures and Index Data (Q4)'!F341:F370)/VAR('RW Futures and Index Data (Q4)'!F341:F370)</f>
        <v>-0.40541013265881631</v>
      </c>
      <c r="J343" s="10"/>
      <c r="K343" s="59">
        <v>1.0390241474886208E-2</v>
      </c>
      <c r="L343" s="57">
        <f>COVAR(K343:K372,'RW Futures and Index Data (Q4)'!F341:F370)/VAR('RW Futures and Index Data (Q4)'!F341:F370)</f>
        <v>-5.9938101121440303E-2</v>
      </c>
      <c r="M343" s="10"/>
      <c r="N343" s="59">
        <v>1.3772850482935084E-2</v>
      </c>
      <c r="O343" s="58">
        <f>COVAR(N343:N372,'RW Futures and Index Data (Q4)'!F341:F370)/VAR('RW Futures and Index Data (Q4)'!F341:F370)</f>
        <v>-0.41102828195852398</v>
      </c>
      <c r="P343" s="10"/>
    </row>
    <row r="344" spans="1:16" x14ac:dyDescent="0.25">
      <c r="A344" s="23">
        <v>41709</v>
      </c>
      <c r="B344" s="52">
        <v>4.3236621506236972E-2</v>
      </c>
      <c r="C344" s="53">
        <f>COVAR(B344:B373,'RW Futures and Index Data (Q4)'!C342:C371)/VAR('RW Futures and Index Data (Q4)'!C342:C371)</f>
        <v>0.32434634125065848</v>
      </c>
      <c r="D344" s="10"/>
      <c r="E344" s="59">
        <v>8.8105785516291446E-2</v>
      </c>
      <c r="F344" s="56">
        <f>COVAR(E344:E373,'RW Futures and Index Data (Q4)'!C342:C371)/VAR('RW Futures and Index Data (Q4)'!C342:C371)</f>
        <v>-0.10944851112029239</v>
      </c>
      <c r="G344" s="10"/>
      <c r="H344" s="59">
        <v>-0.13552165974620112</v>
      </c>
      <c r="I344" s="56">
        <f>COVAR(H344:H373,'RW Futures and Index Data (Q4)'!F342:F371)/VAR('RW Futures and Index Data (Q4)'!F342:F371)</f>
        <v>-0.18148784511390481</v>
      </c>
      <c r="J344" s="10"/>
      <c r="K344" s="59">
        <v>7.3554030121727454E-3</v>
      </c>
      <c r="L344" s="57">
        <f>COVAR(K344:K373,'RW Futures and Index Data (Q4)'!F342:F371)/VAR('RW Futures and Index Data (Q4)'!F342:F371)</f>
        <v>-5.0622056693724375E-2</v>
      </c>
      <c r="M344" s="10"/>
      <c r="N344" s="59">
        <v>-2.556642690152211E-3</v>
      </c>
      <c r="O344" s="58">
        <f>COVAR(N344:N373,'RW Futures and Index Data (Q4)'!F342:F371)/VAR('RW Futures and Index Data (Q4)'!F342:F371)</f>
        <v>-0.39376462411147795</v>
      </c>
      <c r="P344" s="10"/>
    </row>
    <row r="345" spans="1:16" x14ac:dyDescent="0.25">
      <c r="A345" s="23">
        <v>41708</v>
      </c>
      <c r="B345" s="52">
        <v>3.0002974408930516E-2</v>
      </c>
      <c r="C345" s="53">
        <f>COVAR(B345:B374,'RW Futures and Index Data (Q4)'!C343:C372)/VAR('RW Futures and Index Data (Q4)'!C343:C372)</f>
        <v>0.28368380778372648</v>
      </c>
      <c r="D345" s="10"/>
      <c r="E345" s="59">
        <v>7.2252698041987307E-2</v>
      </c>
      <c r="F345" s="56">
        <f>COVAR(E345:E374,'RW Futures and Index Data (Q4)'!C343:C372)/VAR('RW Futures and Index Data (Q4)'!C343:C372)</f>
        <v>-9.9708271491033659E-2</v>
      </c>
      <c r="G345" s="10"/>
      <c r="H345" s="59">
        <v>-0.1497124351843121</v>
      </c>
      <c r="I345" s="56">
        <f>COVAR(H345:H374,'RW Futures and Index Data (Q4)'!F343:F372)/VAR('RW Futures and Index Data (Q4)'!F343:F372)</f>
        <v>2.0989082742885263E-2</v>
      </c>
      <c r="J345" s="10"/>
      <c r="K345" s="59">
        <v>5.793200230787221E-3</v>
      </c>
      <c r="L345" s="57">
        <f>COVAR(K345:K374,'RW Futures and Index Data (Q4)'!F343:F372)/VAR('RW Futures and Index Data (Q4)'!F343:F372)</f>
        <v>-3.707410192504032E-2</v>
      </c>
      <c r="M345" s="10"/>
      <c r="N345" s="59">
        <v>-1.3035899705280407E-3</v>
      </c>
      <c r="O345" s="58">
        <f>COVAR(N345:N374,'RW Futures and Index Data (Q4)'!F343:F372)/VAR('RW Futures and Index Data (Q4)'!F343:F372)</f>
        <v>-0.34832889136368383</v>
      </c>
      <c r="P345" s="10"/>
    </row>
    <row r="346" spans="1:16" x14ac:dyDescent="0.25">
      <c r="A346" s="23">
        <v>41705</v>
      </c>
      <c r="B346" s="52">
        <v>4.4799010532371009E-2</v>
      </c>
      <c r="C346" s="53">
        <f>COVAR(B346:B375,'RW Futures and Index Data (Q4)'!C344:C373)/VAR('RW Futures and Index Data (Q4)'!C344:C373)</f>
        <v>0.29778680655666906</v>
      </c>
      <c r="D346" s="10"/>
      <c r="E346" s="59">
        <v>9.1186025696929907E-2</v>
      </c>
      <c r="F346" s="56">
        <f>COVAR(E346:E375,'RW Futures and Index Data (Q4)'!C344:C373)/VAR('RW Futures and Index Data (Q4)'!C344:C373)</f>
        <v>-1.4548177158347192E-2</v>
      </c>
      <c r="G346" s="10"/>
      <c r="H346" s="59">
        <v>-0.11445091191375012</v>
      </c>
      <c r="I346" s="56">
        <f>COVAR(H346:H375,'RW Futures and Index Data (Q4)'!F344:F373)/VAR('RW Futures and Index Data (Q4)'!F344:F373)</f>
        <v>0.44719965670376405</v>
      </c>
      <c r="J346" s="10"/>
      <c r="K346" s="59">
        <v>1.0335519027272699E-2</v>
      </c>
      <c r="L346" s="57">
        <f>COVAR(K346:K375,'RW Futures and Index Data (Q4)'!F344:F373)/VAR('RW Futures and Index Data (Q4)'!F344:F373)</f>
        <v>-1.2201995375015547E-2</v>
      </c>
      <c r="M346" s="10"/>
      <c r="N346" s="59">
        <v>-1.5072829843768565E-3</v>
      </c>
      <c r="O346" s="58">
        <f>COVAR(N346:N375,'RW Futures and Index Data (Q4)'!F344:F373)/VAR('RW Futures and Index Data (Q4)'!F344:F373)</f>
        <v>-0.27198047222683974</v>
      </c>
      <c r="P346" s="10"/>
    </row>
    <row r="347" spans="1:16" x14ac:dyDescent="0.25">
      <c r="A347" s="23">
        <v>41704</v>
      </c>
      <c r="B347" s="52">
        <v>2.1317721851239257E-2</v>
      </c>
      <c r="C347" s="53">
        <f>COVAR(B347:B376,'RW Futures and Index Data (Q4)'!C345:C374)/VAR('RW Futures and Index Data (Q4)'!C345:C374)</f>
        <v>0.31421267353345378</v>
      </c>
      <c r="D347" s="10"/>
      <c r="E347" s="59">
        <v>0.10561756550227708</v>
      </c>
      <c r="F347" s="56">
        <f>COVAR(E347:E376,'RW Futures and Index Data (Q4)'!C345:C374)/VAR('RW Futures and Index Data (Q4)'!C345:C374)</f>
        <v>-3.4282134283792509E-2</v>
      </c>
      <c r="G347" s="10"/>
      <c r="H347" s="59">
        <v>-9.5443006152102328E-2</v>
      </c>
      <c r="I347" s="56">
        <f>COVAR(H347:H376,'RW Futures and Index Data (Q4)'!F345:F374)/VAR('RW Futures and Index Data (Q4)'!F345:F374)</f>
        <v>0.77657412998301956</v>
      </c>
      <c r="J347" s="10"/>
      <c r="K347" s="59">
        <v>9.9783645344657668E-3</v>
      </c>
      <c r="L347" s="57">
        <f>COVAR(K347:K376,'RW Futures and Index Data (Q4)'!F345:F374)/VAR('RW Futures and Index Data (Q4)'!F345:F374)</f>
        <v>-2.0481375148855658E-4</v>
      </c>
      <c r="M347" s="10"/>
      <c r="N347" s="59">
        <v>-9.877396942379546E-3</v>
      </c>
      <c r="O347" s="58">
        <f>COVAR(N347:N376,'RW Futures and Index Data (Q4)'!F345:F374)/VAR('RW Futures and Index Data (Q4)'!F345:F374)</f>
        <v>-0.16689164814936192</v>
      </c>
      <c r="P347" s="10"/>
    </row>
    <row r="348" spans="1:16" x14ac:dyDescent="0.25">
      <c r="A348" s="23">
        <v>41703</v>
      </c>
      <c r="B348" s="52">
        <v>-1.7465560518419965E-2</v>
      </c>
      <c r="C348" s="53">
        <f>COVAR(B348:B377,'RW Futures and Index Data (Q4)'!C346:C375)/VAR('RW Futures and Index Data (Q4)'!C346:C375)</f>
        <v>0.65578894323637604</v>
      </c>
      <c r="D348" s="10"/>
      <c r="E348" s="59">
        <v>0.10968994296021695</v>
      </c>
      <c r="F348" s="56">
        <f>COVAR(E348:E377,'RW Futures and Index Data (Q4)'!C346:C375)/VAR('RW Futures and Index Data (Q4)'!C346:C375)</f>
        <v>-0.18437273547164948</v>
      </c>
      <c r="G348" s="10"/>
      <c r="H348" s="59">
        <v>-0.11129123487229409</v>
      </c>
      <c r="I348" s="56">
        <f>COVAR(H348:H377,'RW Futures and Index Data (Q4)'!F346:F375)/VAR('RW Futures and Index Data (Q4)'!F346:F375)</f>
        <v>0.98431588712010432</v>
      </c>
      <c r="J348" s="10"/>
      <c r="K348" s="59">
        <v>1.2938385865586932E-2</v>
      </c>
      <c r="L348" s="57">
        <f>COVAR(K348:K377,'RW Futures and Index Data (Q4)'!F346:F375)/VAR('RW Futures and Index Data (Q4)'!F346:F375)</f>
        <v>-2.2364441448694162E-4</v>
      </c>
      <c r="M348" s="10"/>
      <c r="N348" s="59">
        <v>2.8253632045389665E-3</v>
      </c>
      <c r="O348" s="58">
        <f>COVAR(N348:N377,'RW Futures and Index Data (Q4)'!F346:F375)/VAR('RW Futures and Index Data (Q4)'!F346:F375)</f>
        <v>-0.11554025304521202</v>
      </c>
      <c r="P348" s="10"/>
    </row>
    <row r="349" spans="1:16" x14ac:dyDescent="0.25">
      <c r="A349" s="23">
        <v>41702</v>
      </c>
      <c r="B349" s="52">
        <v>-4.1969241597905049E-2</v>
      </c>
      <c r="C349" s="53">
        <f>COVAR(B349:B378,'RW Futures and Index Data (Q4)'!C347:C376)/VAR('RW Futures and Index Data (Q4)'!C347:C376)</f>
        <v>1.0925434962123237</v>
      </c>
      <c r="D349" s="10"/>
      <c r="E349" s="59">
        <v>0.10769235532521582</v>
      </c>
      <c r="F349" s="56">
        <f>COVAR(E349:E378,'RW Futures and Index Data (Q4)'!C347:C376)/VAR('RW Futures and Index Data (Q4)'!C347:C376)</f>
        <v>-0.34649530627422631</v>
      </c>
      <c r="G349" s="10"/>
      <c r="H349" s="59">
        <v>-0.10501327383213055</v>
      </c>
      <c r="I349" s="56">
        <f>COVAR(H349:H378,'RW Futures and Index Data (Q4)'!F347:F376)/VAR('RW Futures and Index Data (Q4)'!F347:F376)</f>
        <v>1.1443662438887816</v>
      </c>
      <c r="J349" s="10"/>
      <c r="K349" s="59">
        <v>1.9875624669249525E-2</v>
      </c>
      <c r="L349" s="57">
        <f>COVAR(K349:K378,'RW Futures and Index Data (Q4)'!F347:F376)/VAR('RW Futures and Index Data (Q4)'!F347:F376)</f>
        <v>-3.2744212668524941E-3</v>
      </c>
      <c r="M349" s="10"/>
      <c r="N349" s="59">
        <v>2.7132133097652167E-2</v>
      </c>
      <c r="O349" s="58">
        <f>COVAR(N349:N378,'RW Futures and Index Data (Q4)'!F347:F376)/VAR('RW Futures and Index Data (Q4)'!F347:F376)</f>
        <v>-0.10539557609381862</v>
      </c>
      <c r="P349" s="10"/>
    </row>
    <row r="350" spans="1:16" x14ac:dyDescent="0.25">
      <c r="A350" s="23">
        <v>41701</v>
      </c>
      <c r="B350" s="52">
        <v>-2.5971401907368241E-2</v>
      </c>
      <c r="C350" s="53">
        <f>COVAR(B350:B379,'RW Futures and Index Data (Q4)'!C348:C377)/VAR('RW Futures and Index Data (Q4)'!C348:C377)</f>
        <v>1.5629328322304861</v>
      </c>
      <c r="D350" s="10"/>
      <c r="E350" s="59">
        <v>0.10090680287760589</v>
      </c>
      <c r="F350" s="56">
        <f>COVAR(E350:E379,'RW Futures and Index Data (Q4)'!C348:C377)/VAR('RW Futures and Index Data (Q4)'!C348:C377)</f>
        <v>-0.46354401165319353</v>
      </c>
      <c r="G350" s="10"/>
      <c r="H350" s="59">
        <v>-8.9590945742183181E-2</v>
      </c>
      <c r="I350" s="56">
        <f>COVAR(H350:H379,'RW Futures and Index Data (Q4)'!F348:F377)/VAR('RW Futures and Index Data (Q4)'!F348:F377)</f>
        <v>1.2752013765994039</v>
      </c>
      <c r="J350" s="10"/>
      <c r="K350" s="59">
        <v>1.7922108417910199E-2</v>
      </c>
      <c r="L350" s="57">
        <f>COVAR(K350:K379,'RW Futures and Index Data (Q4)'!F348:F377)/VAR('RW Futures and Index Data (Q4)'!F348:F377)</f>
        <v>-6.044853984095053E-3</v>
      </c>
      <c r="M350" s="10"/>
      <c r="N350" s="59">
        <v>2.2412551811572312E-2</v>
      </c>
      <c r="O350" s="58">
        <f>COVAR(N350:N379,'RW Futures and Index Data (Q4)'!F348:F377)/VAR('RW Futures and Index Data (Q4)'!F348:F377)</f>
        <v>-0.10578608640345216</v>
      </c>
      <c r="P350" s="10"/>
    </row>
    <row r="351" spans="1:16" x14ac:dyDescent="0.25">
      <c r="A351" s="23">
        <v>41698</v>
      </c>
      <c r="B351" s="52">
        <v>-4.4538126072306228E-2</v>
      </c>
      <c r="C351" s="53">
        <f>COVAR(B351:B380,'RW Futures and Index Data (Q4)'!C349:C378)/VAR('RW Futures and Index Data (Q4)'!C349:C378)</f>
        <v>1.8025850630135996</v>
      </c>
      <c r="D351" s="10"/>
      <c r="E351" s="59">
        <v>8.604421297679643E-2</v>
      </c>
      <c r="F351" s="56">
        <f>COVAR(E351:E380,'RW Futures and Index Data (Q4)'!C349:C378)/VAR('RW Futures and Index Data (Q4)'!C349:C378)</f>
        <v>-0.47477458905219827</v>
      </c>
      <c r="G351" s="10"/>
      <c r="H351" s="59">
        <v>-0.11328684471703432</v>
      </c>
      <c r="I351" s="56">
        <f>COVAR(H351:H380,'RW Futures and Index Data (Q4)'!F349:F378)/VAR('RW Futures and Index Data (Q4)'!F349:F378)</f>
        <v>1.3161582136882253</v>
      </c>
      <c r="J351" s="10"/>
      <c r="K351" s="59">
        <v>2.2001156049797244E-2</v>
      </c>
      <c r="L351" s="57">
        <f>COVAR(K351:K380,'RW Futures and Index Data (Q4)'!F349:F378)/VAR('RW Futures and Index Data (Q4)'!F349:F378)</f>
        <v>-5.4642466102883995E-4</v>
      </c>
      <c r="M351" s="10"/>
      <c r="N351" s="59">
        <v>3.8813464499536376E-2</v>
      </c>
      <c r="O351" s="58">
        <f>COVAR(N351:N380,'RW Futures and Index Data (Q4)'!F349:F378)/VAR('RW Futures and Index Data (Q4)'!F349:F378)</f>
        <v>-0.10786565964074223</v>
      </c>
      <c r="P351" s="10"/>
    </row>
    <row r="352" spans="1:16" x14ac:dyDescent="0.25">
      <c r="A352" s="23">
        <v>41697</v>
      </c>
      <c r="B352" s="52">
        <v>2.0639564659212351E-2</v>
      </c>
      <c r="C352" s="53">
        <f>COVAR(B352:B381,'RW Futures and Index Data (Q4)'!C350:C379)/VAR('RW Futures and Index Data (Q4)'!C350:C379)</f>
        <v>1.8738439101972981</v>
      </c>
      <c r="D352" s="10"/>
      <c r="E352" s="59">
        <v>8.5523834280412769E-2</v>
      </c>
      <c r="F352" s="56">
        <f>COVAR(E352:E381,'RW Futures and Index Data (Q4)'!C350:C379)/VAR('RW Futures and Index Data (Q4)'!C350:C379)</f>
        <v>-0.47547474538338069</v>
      </c>
      <c r="G352" s="10"/>
      <c r="H352" s="59">
        <v>-0.11586688978976134</v>
      </c>
      <c r="I352" s="56">
        <f>COVAR(H352:H381,'RW Futures and Index Data (Q4)'!F350:F379)/VAR('RW Futures and Index Data (Q4)'!F350:F379)</f>
        <v>1.3859687247215942</v>
      </c>
      <c r="J352" s="10"/>
      <c r="K352" s="59">
        <v>2.0483797335763221E-2</v>
      </c>
      <c r="L352" s="57">
        <f>COVAR(K352:K381,'RW Futures and Index Data (Q4)'!F350:F379)/VAR('RW Futures and Index Data (Q4)'!F350:F379)</f>
        <v>-1.5021480327647785E-3</v>
      </c>
      <c r="M352" s="10"/>
      <c r="N352" s="59">
        <v>3.6247579844443045E-2</v>
      </c>
      <c r="O352" s="58">
        <f>COVAR(N352:N381,'RW Futures and Index Data (Q4)'!F350:F379)/VAR('RW Futures and Index Data (Q4)'!F350:F379)</f>
        <v>-0.1220169576789692</v>
      </c>
      <c r="P352" s="10"/>
    </row>
    <row r="353" spans="1:16" x14ac:dyDescent="0.25">
      <c r="A353" s="23">
        <v>41696</v>
      </c>
      <c r="B353" s="52">
        <v>1.3084794043652259E-2</v>
      </c>
      <c r="C353" s="53">
        <f>COVAR(B353:B382,'RW Futures and Index Data (Q4)'!C351:C380)/VAR('RW Futures and Index Data (Q4)'!C351:C380)</f>
        <v>1.9291556937571344</v>
      </c>
      <c r="D353" s="10"/>
      <c r="E353" s="59">
        <v>7.8827104258444747E-2</v>
      </c>
      <c r="F353" s="56">
        <f>COVAR(E353:E382,'RW Futures and Index Data (Q4)'!C351:C380)/VAR('RW Futures and Index Data (Q4)'!C351:C380)</f>
        <v>-0.49911030536750461</v>
      </c>
      <c r="G353" s="10"/>
      <c r="H353" s="59">
        <v>-0.12182883447794035</v>
      </c>
      <c r="I353" s="56">
        <f>COVAR(H353:H382,'RW Futures and Index Data (Q4)'!F351:F380)/VAR('RW Futures and Index Data (Q4)'!F351:F380)</f>
        <v>1.4625933092912637</v>
      </c>
      <c r="J353" s="10"/>
      <c r="K353" s="59">
        <v>2.3489165337746032E-2</v>
      </c>
      <c r="L353" s="57">
        <f>COVAR(K353:K382,'RW Futures and Index Data (Q4)'!F351:F380)/VAR('RW Futures and Index Data (Q4)'!F351:F380)</f>
        <v>-7.4701978879036426E-3</v>
      </c>
      <c r="M353" s="10"/>
      <c r="N353" s="59">
        <v>4.2623134375369576E-2</v>
      </c>
      <c r="O353" s="58">
        <f>COVAR(N353:N382,'RW Futures and Index Data (Q4)'!F351:F380)/VAR('RW Futures and Index Data (Q4)'!F351:F380)</f>
        <v>-0.14555819994968355</v>
      </c>
      <c r="P353" s="10"/>
    </row>
    <row r="354" spans="1:16" x14ac:dyDescent="0.25">
      <c r="A354" s="23">
        <v>41695</v>
      </c>
      <c r="B354" s="52">
        <v>1.7370533383583853E-2</v>
      </c>
      <c r="C354" s="53">
        <f>COVAR(B354:B383,'RW Futures and Index Data (Q4)'!C352:C381)/VAR('RW Futures and Index Data (Q4)'!C352:C381)</f>
        <v>1.9593129980093569</v>
      </c>
      <c r="D354" s="10"/>
      <c r="E354" s="59">
        <v>6.1698123062665866E-2</v>
      </c>
      <c r="F354" s="56">
        <f>COVAR(E354:E383,'RW Futures and Index Data (Q4)'!C352:C381)/VAR('RW Futures and Index Data (Q4)'!C352:C381)</f>
        <v>-0.50895596033090895</v>
      </c>
      <c r="G354" s="10"/>
      <c r="H354" s="59">
        <v>-9.1713077053828473E-2</v>
      </c>
      <c r="I354" s="56">
        <f>COVAR(H354:H383,'RW Futures and Index Data (Q4)'!F352:F381)/VAR('RW Futures and Index Data (Q4)'!F352:F381)</f>
        <v>1.505000015941206</v>
      </c>
      <c r="J354" s="10"/>
      <c r="K354" s="59">
        <v>2.2011958936289711E-2</v>
      </c>
      <c r="L354" s="57">
        <f>COVAR(K354:K383,'RW Futures and Index Data (Q4)'!F352:F381)/VAR('RW Futures and Index Data (Q4)'!F352:F381)</f>
        <v>-9.8291499041964943E-3</v>
      </c>
      <c r="M354" s="10"/>
      <c r="N354" s="59">
        <v>3.5862006610600572E-2</v>
      </c>
      <c r="O354" s="58">
        <f>COVAR(N354:N383,'RW Futures and Index Data (Q4)'!F352:F381)/VAR('RW Futures and Index Data (Q4)'!F352:F381)</f>
        <v>-0.14716845274179752</v>
      </c>
      <c r="P354" s="10"/>
    </row>
    <row r="355" spans="1:16" x14ac:dyDescent="0.25">
      <c r="A355" s="23">
        <v>41694</v>
      </c>
      <c r="B355" s="52">
        <v>3.9375750402705467E-2</v>
      </c>
      <c r="C355" s="53">
        <f>COVAR(B355:B384,'RW Futures and Index Data (Q4)'!C353:C382)/VAR('RW Futures and Index Data (Q4)'!C353:C382)</f>
        <v>2.0119429974337315</v>
      </c>
      <c r="D355" s="10"/>
      <c r="E355" s="59">
        <v>5.2522595127811655E-2</v>
      </c>
      <c r="F355" s="56">
        <f>COVAR(E355:E384,'RW Futures and Index Data (Q4)'!C353:C382)/VAR('RW Futures and Index Data (Q4)'!C353:C382)</f>
        <v>-0.49008860310489266</v>
      </c>
      <c r="G355" s="10"/>
      <c r="H355" s="59">
        <v>-5.9472927116670626E-2</v>
      </c>
      <c r="I355" s="56">
        <f>COVAR(H355:H384,'RW Futures and Index Data (Q4)'!F353:F382)/VAR('RW Futures and Index Data (Q4)'!F353:F382)</f>
        <v>1.5536034710025308</v>
      </c>
      <c r="J355" s="10"/>
      <c r="K355" s="59">
        <v>1.569531087249687E-2</v>
      </c>
      <c r="L355" s="57">
        <f>COVAR(K355:K384,'RW Futures and Index Data (Q4)'!F353:F382)/VAR('RW Futures and Index Data (Q4)'!F353:F382)</f>
        <v>-1.5537235051752285E-2</v>
      </c>
      <c r="M355" s="10"/>
      <c r="N355" s="59">
        <v>2.5677369618767321E-2</v>
      </c>
      <c r="O355" s="58">
        <f>COVAR(N355:N384,'RW Futures and Index Data (Q4)'!F353:F382)/VAR('RW Futures and Index Data (Q4)'!F353:F382)</f>
        <v>-0.16102112967955692</v>
      </c>
      <c r="P355" s="10"/>
    </row>
    <row r="356" spans="1:16" x14ac:dyDescent="0.25">
      <c r="A356" s="23">
        <v>41691</v>
      </c>
      <c r="B356" s="52">
        <v>2.472611953404491E-2</v>
      </c>
      <c r="C356" s="53">
        <f>COVAR(B356:B385,'RW Futures and Index Data (Q4)'!C354:C383)/VAR('RW Futures and Index Data (Q4)'!C354:C383)</f>
        <v>2.0076426590797394</v>
      </c>
      <c r="D356" s="10"/>
      <c r="E356" s="59">
        <v>0.12630309910458837</v>
      </c>
      <c r="F356" s="56">
        <f>COVAR(E356:E385,'RW Futures and Index Data (Q4)'!C354:C383)/VAR('RW Futures and Index Data (Q4)'!C354:C383)</f>
        <v>-0.5869237762308559</v>
      </c>
      <c r="G356" s="10"/>
      <c r="H356" s="59">
        <v>-4.7247919196338639E-2</v>
      </c>
      <c r="I356" s="56">
        <f>COVAR(H356:H385,'RW Futures and Index Data (Q4)'!F354:F383)/VAR('RW Futures and Index Data (Q4)'!F354:F383)</f>
        <v>1.5549303242377492</v>
      </c>
      <c r="J356" s="10"/>
      <c r="K356" s="59">
        <v>1.3715866414646172E-2</v>
      </c>
      <c r="L356" s="57">
        <f>COVAR(K356:K385,'RW Futures and Index Data (Q4)'!F354:F383)/VAR('RW Futures and Index Data (Q4)'!F354:F383)</f>
        <v>-1.9209824139710022E-2</v>
      </c>
      <c r="M356" s="10"/>
      <c r="N356" s="59">
        <v>2.1663623683958466E-2</v>
      </c>
      <c r="O356" s="58">
        <f>COVAR(N356:N385,'RW Futures and Index Data (Q4)'!F354:F383)/VAR('RW Futures and Index Data (Q4)'!F354:F383)</f>
        <v>-0.17561109245902651</v>
      </c>
      <c r="P356" s="10"/>
    </row>
    <row r="357" spans="1:16" x14ac:dyDescent="0.25">
      <c r="A357" s="23">
        <v>41690</v>
      </c>
      <c r="B357" s="52">
        <v>8.3483442013008169E-3</v>
      </c>
      <c r="C357" s="53">
        <f>COVAR(B357:B386,'RW Futures and Index Data (Q4)'!C355:C384)/VAR('RW Futures and Index Data (Q4)'!C355:C384)</f>
        <v>2.0070712990036483</v>
      </c>
      <c r="D357" s="10"/>
      <c r="E357" s="59">
        <v>0.1314620086878513</v>
      </c>
      <c r="F357" s="56">
        <f>COVAR(E357:E386,'RW Futures and Index Data (Q4)'!C355:C384)/VAR('RW Futures and Index Data (Q4)'!C355:C384)</f>
        <v>-0.67792225940217887</v>
      </c>
      <c r="G357" s="10"/>
      <c r="H357" s="59">
        <v>-3.9294481941367532E-2</v>
      </c>
      <c r="I357" s="56">
        <f>COVAR(H357:H386,'RW Futures and Index Data (Q4)'!F355:F384)/VAR('RW Futures and Index Data (Q4)'!F355:F384)</f>
        <v>1.5380038651878745</v>
      </c>
      <c r="J357" s="10"/>
      <c r="K357" s="59">
        <v>1.8678945266016989E-2</v>
      </c>
      <c r="L357" s="57">
        <f>COVAR(K357:K386,'RW Futures and Index Data (Q4)'!F355:F384)/VAR('RW Futures and Index Data (Q4)'!F355:F384)</f>
        <v>-2.849531485072801E-2</v>
      </c>
      <c r="M357" s="10"/>
      <c r="N357" s="59">
        <v>3.6466250137758838E-2</v>
      </c>
      <c r="O357" s="58">
        <f>COVAR(N357:N386,'RW Futures and Index Data (Q4)'!F355:F384)/VAR('RW Futures and Index Data (Q4)'!F355:F384)</f>
        <v>-0.20761972075468815</v>
      </c>
      <c r="P357" s="10"/>
    </row>
    <row r="358" spans="1:16" x14ac:dyDescent="0.25">
      <c r="A358" s="23">
        <v>41689</v>
      </c>
      <c r="B358" s="52">
        <v>7.3925423558103276E-3</v>
      </c>
      <c r="C358" s="53">
        <f>COVAR(B358:B387,'RW Futures and Index Data (Q4)'!C356:C385)/VAR('RW Futures and Index Data (Q4)'!C356:C385)</f>
        <v>2.0235690376619053</v>
      </c>
      <c r="D358" s="10"/>
      <c r="E358" s="59">
        <v>0.12090782173167058</v>
      </c>
      <c r="F358" s="56">
        <f>COVAR(E358:E387,'RW Futures and Index Data (Q4)'!C356:C385)/VAR('RW Futures and Index Data (Q4)'!C356:C385)</f>
        <v>-0.75278708755679513</v>
      </c>
      <c r="G358" s="10"/>
      <c r="H358" s="59">
        <v>-4.0106413871509261E-2</v>
      </c>
      <c r="I358" s="56">
        <f>COVAR(H358:H387,'RW Futures and Index Data (Q4)'!F356:F385)/VAR('RW Futures and Index Data (Q4)'!F356:F385)</f>
        <v>1.5211202162513373</v>
      </c>
      <c r="J358" s="10"/>
      <c r="K358" s="59">
        <v>1.9943675911626935E-2</v>
      </c>
      <c r="L358" s="57">
        <f>COVAR(K358:K387,'RW Futures and Index Data (Q4)'!F356:F385)/VAR('RW Futures and Index Data (Q4)'!F356:F385)</f>
        <v>-3.6843338686333917E-2</v>
      </c>
      <c r="M358" s="10"/>
      <c r="N358" s="59">
        <v>3.705554675542988E-2</v>
      </c>
      <c r="O358" s="58">
        <f>COVAR(N358:N387,'RW Futures and Index Data (Q4)'!F356:F385)/VAR('RW Futures and Index Data (Q4)'!F356:F385)</f>
        <v>-0.23807667535202517</v>
      </c>
      <c r="P358" s="10"/>
    </row>
    <row r="359" spans="1:16" x14ac:dyDescent="0.25">
      <c r="A359" s="23">
        <v>41688</v>
      </c>
      <c r="B359" s="52">
        <v>1.2521016494775994E-2</v>
      </c>
      <c r="C359" s="53">
        <f>COVAR(B359:B388,'RW Futures and Index Data (Q4)'!C357:C386)/VAR('RW Futures and Index Data (Q4)'!C357:C386)</f>
        <v>2.0164603706015565</v>
      </c>
      <c r="D359" s="10"/>
      <c r="E359" s="59">
        <v>9.8383562970026039E-2</v>
      </c>
      <c r="F359" s="56">
        <f>COVAR(E359:E388,'RW Futures and Index Data (Q4)'!C357:C386)/VAR('RW Futures and Index Data (Q4)'!C357:C386)</f>
        <v>-0.77197182298660805</v>
      </c>
      <c r="G359" s="10"/>
      <c r="H359" s="59">
        <v>-6.6315080245288427E-2</v>
      </c>
      <c r="I359" s="56">
        <f>COVAR(H359:H388,'RW Futures and Index Data (Q4)'!F357:F386)/VAR('RW Futures and Index Data (Q4)'!F357:F386)</f>
        <v>1.513569444883438</v>
      </c>
      <c r="J359" s="10"/>
      <c r="K359" s="59">
        <v>1.6899241998044934E-2</v>
      </c>
      <c r="L359" s="57">
        <f>COVAR(K359:K388,'RW Futures and Index Data (Q4)'!F357:F386)/VAR('RW Futures and Index Data (Q4)'!F357:F386)</f>
        <v>-3.7758362653468262E-2</v>
      </c>
      <c r="M359" s="10"/>
      <c r="N359" s="59">
        <v>3.6766744111691896E-2</v>
      </c>
      <c r="O359" s="58">
        <f>COVAR(N359:N388,'RW Futures and Index Data (Q4)'!F357:F386)/VAR('RW Futures and Index Data (Q4)'!F357:F386)</f>
        <v>-0.2578533036508554</v>
      </c>
      <c r="P359" s="10"/>
    </row>
    <row r="360" spans="1:16" x14ac:dyDescent="0.25">
      <c r="A360" s="23">
        <v>41684</v>
      </c>
      <c r="B360" s="52">
        <v>3.0193549957663768E-2</v>
      </c>
      <c r="C360" s="53">
        <f>COVAR(B360:B389,'RW Futures and Index Data (Q4)'!C358:C387)/VAR('RW Futures and Index Data (Q4)'!C358:C387)</f>
        <v>1.9993971528730976</v>
      </c>
      <c r="D360" s="10"/>
      <c r="E360" s="59">
        <v>0.11962196960645866</v>
      </c>
      <c r="F360" s="56">
        <f>COVAR(E360:E389,'RW Futures and Index Data (Q4)'!C358:C387)/VAR('RW Futures and Index Data (Q4)'!C358:C387)</f>
        <v>-0.82247263781154922</v>
      </c>
      <c r="G360" s="10"/>
      <c r="H360" s="59">
        <v>-5.8783080936309351E-2</v>
      </c>
      <c r="I360" s="56">
        <f>COVAR(H360:H389,'RW Futures and Index Data (Q4)'!F358:F387)/VAR('RW Futures and Index Data (Q4)'!F358:F387)</f>
        <v>1.4549619546469248</v>
      </c>
      <c r="J360" s="10"/>
      <c r="K360" s="59">
        <v>1.7237672233030521E-2</v>
      </c>
      <c r="L360" s="57">
        <f>COVAR(K360:K389,'RW Futures and Index Data (Q4)'!F358:F387)/VAR('RW Futures and Index Data (Q4)'!F358:F387)</f>
        <v>-3.6926222293546453E-2</v>
      </c>
      <c r="M360" s="10"/>
      <c r="N360" s="59">
        <v>4.3791182748485591E-2</v>
      </c>
      <c r="O360" s="58">
        <f>COVAR(N360:N389,'RW Futures and Index Data (Q4)'!F358:F387)/VAR('RW Futures and Index Data (Q4)'!F358:F387)</f>
        <v>-0.28335109645272555</v>
      </c>
      <c r="P360" s="10"/>
    </row>
    <row r="361" spans="1:16" x14ac:dyDescent="0.25">
      <c r="A361" s="23">
        <v>41683</v>
      </c>
      <c r="B361" s="52">
        <v>2.3726461945823063E-2</v>
      </c>
      <c r="C361" s="53">
        <f>COVAR(B361:B390,'RW Futures and Index Data (Q4)'!C359:C388)/VAR('RW Futures and Index Data (Q4)'!C359:C388)</f>
        <v>2.0171091379237014</v>
      </c>
      <c r="D361" s="10"/>
      <c r="E361" s="59">
        <v>0.11482000865738562</v>
      </c>
      <c r="F361" s="56">
        <f>COVAR(E361:E390,'RW Futures and Index Data (Q4)'!C359:C388)/VAR('RW Futures and Index Data (Q4)'!C359:C388)</f>
        <v>-0.84316417979406499</v>
      </c>
      <c r="G361" s="10"/>
      <c r="H361" s="59">
        <v>-7.9088903323013993E-2</v>
      </c>
      <c r="I361" s="56">
        <f>COVAR(H361:H390,'RW Futures and Index Data (Q4)'!F359:F388)/VAR('RW Futures and Index Data (Q4)'!F359:F388)</f>
        <v>1.4260755569892136</v>
      </c>
      <c r="J361" s="10"/>
      <c r="K361" s="59">
        <v>1.7356288487092142E-2</v>
      </c>
      <c r="L361" s="57">
        <f>COVAR(K361:K390,'RW Futures and Index Data (Q4)'!F359:F388)/VAR('RW Futures and Index Data (Q4)'!F359:F388)</f>
        <v>-3.5979487549899887E-2</v>
      </c>
      <c r="M361" s="10"/>
      <c r="N361" s="59">
        <v>4.5829153879532791E-2</v>
      </c>
      <c r="O361" s="58">
        <f>COVAR(N361:N390,'RW Futures and Index Data (Q4)'!F359:F388)/VAR('RW Futures and Index Data (Q4)'!F359:F388)</f>
        <v>-0.30195726454035082</v>
      </c>
      <c r="P361" s="10"/>
    </row>
    <row r="362" spans="1:16" x14ac:dyDescent="0.25">
      <c r="A362" s="23">
        <v>41682</v>
      </c>
      <c r="B362" s="52">
        <v>1.5582271056442387E-2</v>
      </c>
      <c r="C362" s="53">
        <f>COVAR(B362:B391,'RW Futures and Index Data (Q4)'!C360:C389)/VAR('RW Futures and Index Data (Q4)'!C360:C389)</f>
        <v>2.0038720393731748</v>
      </c>
      <c r="D362" s="10"/>
      <c r="E362" s="59">
        <v>0.11335617740721893</v>
      </c>
      <c r="F362" s="56">
        <f>COVAR(E362:E391,'RW Futures and Index Data (Q4)'!C360:C389)/VAR('RW Futures and Index Data (Q4)'!C360:C389)</f>
        <v>-0.84373214790071671</v>
      </c>
      <c r="G362" s="10"/>
      <c r="H362" s="59">
        <v>-6.6344169549371501E-2</v>
      </c>
      <c r="I362" s="56">
        <f>COVAR(H362:H391,'RW Futures and Index Data (Q4)'!F360:F389)/VAR('RW Futures and Index Data (Q4)'!F360:F389)</f>
        <v>1.3657334504714436</v>
      </c>
      <c r="J362" s="10"/>
      <c r="K362" s="59">
        <v>1.6939262366689745E-2</v>
      </c>
      <c r="L362" s="57">
        <f>COVAR(K362:K391,'RW Futures and Index Data (Q4)'!F360:F389)/VAR('RW Futures and Index Data (Q4)'!F360:F389)</f>
        <v>-4.124295306867104E-2</v>
      </c>
      <c r="M362" s="10"/>
      <c r="N362" s="59">
        <v>4.5240349346357567E-2</v>
      </c>
      <c r="O362" s="58">
        <f>COVAR(N362:N391,'RW Futures and Index Data (Q4)'!F360:F389)/VAR('RW Futures and Index Data (Q4)'!F360:F389)</f>
        <v>-0.3362872472441345</v>
      </c>
      <c r="P362" s="10"/>
    </row>
    <row r="363" spans="1:16" x14ac:dyDescent="0.25">
      <c r="A363" s="23">
        <v>41681</v>
      </c>
      <c r="B363" s="52">
        <v>8.5057085294595325E-3</v>
      </c>
      <c r="C363" s="53">
        <f>COVAR(B363:B392,'RW Futures and Index Data (Q4)'!C361:C390)/VAR('RW Futures and Index Data (Q4)'!C361:C390)</f>
        <v>2.0027877800690344</v>
      </c>
      <c r="D363" s="10"/>
      <c r="E363" s="59">
        <v>9.8901131921454777E-2</v>
      </c>
      <c r="F363" s="56">
        <f>COVAR(E363:E392,'RW Futures and Index Data (Q4)'!C361:C390)/VAR('RW Futures and Index Data (Q4)'!C361:C390)</f>
        <v>-0.80819921940612516</v>
      </c>
      <c r="G363" s="10"/>
      <c r="H363" s="59">
        <v>-9.977475080117737E-2</v>
      </c>
      <c r="I363" s="56">
        <f>COVAR(H363:H392,'RW Futures and Index Data (Q4)'!F361:F390)/VAR('RW Futures and Index Data (Q4)'!F361:F390)</f>
        <v>1.3659175417655887</v>
      </c>
      <c r="J363" s="10"/>
      <c r="K363" s="59">
        <v>1.468236049988958E-2</v>
      </c>
      <c r="L363" s="57">
        <f>COVAR(K363:K392,'RW Futures and Index Data (Q4)'!F361:F390)/VAR('RW Futures and Index Data (Q4)'!F361:F390)</f>
        <v>-4.8960994643461181E-2</v>
      </c>
      <c r="M363" s="10"/>
      <c r="N363" s="59">
        <v>4.2515921230072529E-2</v>
      </c>
      <c r="O363" s="58">
        <f>COVAR(N363:N392,'RW Futures and Index Data (Q4)'!F361:F390)/VAR('RW Futures and Index Data (Q4)'!F361:F390)</f>
        <v>-0.36753971130153745</v>
      </c>
      <c r="P363" s="10"/>
    </row>
    <row r="364" spans="1:16" x14ac:dyDescent="0.25">
      <c r="A364" s="23">
        <v>41680</v>
      </c>
      <c r="B364" s="52">
        <v>6.427959484762491E-3</v>
      </c>
      <c r="C364" s="53">
        <f>COVAR(B364:B393,'RW Futures and Index Data (Q4)'!C362:C391)/VAR('RW Futures and Index Data (Q4)'!C362:C391)</f>
        <v>1.9448835716347337</v>
      </c>
      <c r="D364" s="10"/>
      <c r="E364" s="59">
        <v>0.11533845879967752</v>
      </c>
      <c r="F364" s="56">
        <f>COVAR(E364:E393,'RW Futures and Index Data (Q4)'!C362:C391)/VAR('RW Futures and Index Data (Q4)'!C362:C391)</f>
        <v>-0.78835788348320512</v>
      </c>
      <c r="G364" s="10"/>
      <c r="H364" s="59">
        <v>-0.11672382883934751</v>
      </c>
      <c r="I364" s="56">
        <f>COVAR(H364:H393,'RW Futures and Index Data (Q4)'!F362:F391)/VAR('RW Futures and Index Data (Q4)'!F362:F391)</f>
        <v>1.3099520794502408</v>
      </c>
      <c r="J364" s="10"/>
      <c r="K364" s="59">
        <v>1.5178492473281846E-2</v>
      </c>
      <c r="L364" s="57">
        <f>COVAR(K364:K393,'RW Futures and Index Data (Q4)'!F362:F391)/VAR('RW Futures and Index Data (Q4)'!F362:F391)</f>
        <v>-5.4093060506913253E-2</v>
      </c>
      <c r="M364" s="10"/>
      <c r="N364" s="59">
        <v>4.1284546511404008E-2</v>
      </c>
      <c r="O364" s="58">
        <f>COVAR(N364:N393,'RW Futures and Index Data (Q4)'!F362:F391)/VAR('RW Futures and Index Data (Q4)'!F362:F391)</f>
        <v>-0.39267560556455261</v>
      </c>
      <c r="P364" s="10"/>
    </row>
    <row r="365" spans="1:16" x14ac:dyDescent="0.25">
      <c r="A365" s="23">
        <v>41677</v>
      </c>
      <c r="B365" s="52">
        <v>4.0060447671452781E-3</v>
      </c>
      <c r="C365" s="53">
        <f>COVAR(B365:B394,'RW Futures and Index Data (Q4)'!C363:C392)/VAR('RW Futures and Index Data (Q4)'!C363:C392)</f>
        <v>1.8904558213451843</v>
      </c>
      <c r="D365" s="10"/>
      <c r="E365" s="59">
        <v>0.1024301868275137</v>
      </c>
      <c r="F365" s="56">
        <f>COVAR(E365:E394,'RW Futures and Index Data (Q4)'!C363:C392)/VAR('RW Futures and Index Data (Q4)'!C363:C392)</f>
        <v>-0.72607617223405319</v>
      </c>
      <c r="G365" s="10"/>
      <c r="H365" s="59">
        <v>-0.13378794274525707</v>
      </c>
      <c r="I365" s="56">
        <f>COVAR(H365:H394,'RW Futures and Index Data (Q4)'!F363:F392)/VAR('RW Futures and Index Data (Q4)'!F363:F392)</f>
        <v>1.2392842726439071</v>
      </c>
      <c r="J365" s="10"/>
      <c r="K365" s="59">
        <v>2.0311510935783428E-2</v>
      </c>
      <c r="L365" s="57">
        <f>COVAR(K365:K394,'RW Futures and Index Data (Q4)'!F363:F392)/VAR('RW Futures and Index Data (Q4)'!F363:F392)</f>
        <v>-6.2993977590819497E-2</v>
      </c>
      <c r="M365" s="10"/>
      <c r="N365" s="59">
        <v>5.4549288049657196E-2</v>
      </c>
      <c r="O365" s="58">
        <f>COVAR(N365:N394,'RW Futures and Index Data (Q4)'!F363:F392)/VAR('RW Futures and Index Data (Q4)'!F363:F392)</f>
        <v>-0.42972081399786533</v>
      </c>
      <c r="P365" s="10"/>
    </row>
    <row r="366" spans="1:16" x14ac:dyDescent="0.25">
      <c r="A366" s="23">
        <v>41676</v>
      </c>
      <c r="B366" s="52">
        <v>7.1752974841159389E-3</v>
      </c>
      <c r="C366" s="53">
        <f>COVAR(B366:B395,'RW Futures and Index Data (Q4)'!C364:C393)/VAR('RW Futures and Index Data (Q4)'!C364:C393)</f>
        <v>1.8309484263708038</v>
      </c>
      <c r="D366" s="10"/>
      <c r="E366" s="59">
        <v>0.10156875855936232</v>
      </c>
      <c r="F366" s="56">
        <f>COVAR(E366:E395,'RW Futures and Index Data (Q4)'!C364:C393)/VAR('RW Futures and Index Data (Q4)'!C364:C393)</f>
        <v>-0.66339955651181637</v>
      </c>
      <c r="G366" s="10"/>
      <c r="H366" s="59">
        <v>-0.11656264778564285</v>
      </c>
      <c r="I366" s="56">
        <f>COVAR(H366:H395,'RW Futures and Index Data (Q4)'!F364:F393)/VAR('RW Futures and Index Data (Q4)'!F364:F393)</f>
        <v>1.0962302887577748</v>
      </c>
      <c r="J366" s="10"/>
      <c r="K366" s="59">
        <v>1.8979384720724246E-2</v>
      </c>
      <c r="L366" s="57">
        <f>COVAR(K366:K395,'RW Futures and Index Data (Q4)'!F364:F393)/VAR('RW Futures and Index Data (Q4)'!F364:F393)</f>
        <v>-5.5642216982662758E-2</v>
      </c>
      <c r="M366" s="10"/>
      <c r="N366" s="59">
        <v>4.8608229346398746E-2</v>
      </c>
      <c r="O366" s="58">
        <f>COVAR(N366:N395,'RW Futures and Index Data (Q4)'!F364:F393)/VAR('RW Futures and Index Data (Q4)'!F364:F393)</f>
        <v>-0.43731438730865413</v>
      </c>
      <c r="P366" s="10"/>
    </row>
    <row r="367" spans="1:16" x14ac:dyDescent="0.25">
      <c r="A367" s="23">
        <v>41675</v>
      </c>
      <c r="B367" s="52">
        <v>1.2801073419876907E-3</v>
      </c>
      <c r="C367" s="53">
        <f>COVAR(B367:B396,'RW Futures and Index Data (Q4)'!C365:C394)/VAR('RW Futures and Index Data (Q4)'!C365:C394)</f>
        <v>1.8571287952321527</v>
      </c>
      <c r="D367" s="10"/>
      <c r="E367" s="59">
        <v>8.8241260809337474E-2</v>
      </c>
      <c r="F367" s="56">
        <f>COVAR(E367:E396,'RW Futures and Index Data (Q4)'!C365:C394)/VAR('RW Futures and Index Data (Q4)'!C365:C394)</f>
        <v>-0.63144209109993055</v>
      </c>
      <c r="G367" s="10"/>
      <c r="H367" s="59">
        <v>-0.10797084042836302</v>
      </c>
      <c r="I367" s="56">
        <f>COVAR(H367:H396,'RW Futures and Index Data (Q4)'!F365:F394)/VAR('RW Futures and Index Data (Q4)'!F365:F394)</f>
        <v>0.96434996145453022</v>
      </c>
      <c r="J367" s="10"/>
      <c r="K367" s="59">
        <v>1.5089985037475717E-2</v>
      </c>
      <c r="L367" s="57">
        <f>COVAR(K367:K396,'RW Futures and Index Data (Q4)'!F365:F394)/VAR('RW Futures and Index Data (Q4)'!F365:F394)</f>
        <v>-4.771990388159876E-2</v>
      </c>
      <c r="M367" s="10"/>
      <c r="N367" s="59">
        <v>4.3686663735616582E-2</v>
      </c>
      <c r="O367" s="58">
        <f>COVAR(N367:N396,'RW Futures and Index Data (Q4)'!F365:F394)/VAR('RW Futures and Index Data (Q4)'!F365:F394)</f>
        <v>-0.46490501364360698</v>
      </c>
      <c r="P367" s="10"/>
    </row>
    <row r="368" spans="1:16" x14ac:dyDescent="0.25">
      <c r="A368" s="23">
        <v>41674</v>
      </c>
      <c r="B368" s="52">
        <v>-1.1099381680801712E-2</v>
      </c>
      <c r="C368" s="53">
        <f>COVAR(B368:B397,'RW Futures and Index Data (Q4)'!C366:C395)/VAR('RW Futures and Index Data (Q4)'!C366:C395)</f>
        <v>1.9889249343005664</v>
      </c>
      <c r="D368" s="10"/>
      <c r="E368" s="59">
        <v>8.4481332789222874E-2</v>
      </c>
      <c r="F368" s="56">
        <f>COVAR(E368:E397,'RW Futures and Index Data (Q4)'!C366:C395)/VAR('RW Futures and Index Data (Q4)'!C366:C395)</f>
        <v>-0.66675569297007709</v>
      </c>
      <c r="G368" s="10"/>
      <c r="H368" s="59">
        <v>-1.2232681564245729E-2</v>
      </c>
      <c r="I368" s="56">
        <f>COVAR(H368:H397,'RW Futures and Index Data (Q4)'!F366:F395)/VAR('RW Futures and Index Data (Q4)'!F366:F395)</f>
        <v>0.73018413300330842</v>
      </c>
      <c r="J368" s="10"/>
      <c r="K368" s="59">
        <v>1.5789318353698123E-2</v>
      </c>
      <c r="L368" s="57">
        <f>COVAR(K368:K397,'RW Futures and Index Data (Q4)'!F366:F395)/VAR('RW Futures and Index Data (Q4)'!F366:F395)</f>
        <v>-5.8576630369286398E-2</v>
      </c>
      <c r="M368" s="10"/>
      <c r="N368" s="59">
        <v>3.9793428621635263E-2</v>
      </c>
      <c r="O368" s="58">
        <f>COVAR(N368:N397,'RW Futures and Index Data (Q4)'!F366:F395)/VAR('RW Futures and Index Data (Q4)'!F366:F395)</f>
        <v>-0.54235296185329496</v>
      </c>
      <c r="P368" s="10"/>
    </row>
    <row r="369" spans="1:16" x14ac:dyDescent="0.25">
      <c r="A369" s="23">
        <v>41673</v>
      </c>
      <c r="B369" s="52">
        <v>-6.621327714627756E-3</v>
      </c>
      <c r="C369" s="53">
        <f>COVAR(B369:B398,'RW Futures and Index Data (Q4)'!C367:C396)/VAR('RW Futures and Index Data (Q4)'!C367:C396)</f>
        <v>1.963552116496498</v>
      </c>
      <c r="D369" s="10"/>
      <c r="E369" s="59">
        <v>8.4955368945390353E-2</v>
      </c>
      <c r="F369" s="56">
        <f>COVAR(E369:E398,'RW Futures and Index Data (Q4)'!C367:C396)/VAR('RW Futures and Index Data (Q4)'!C367:C396)</f>
        <v>-0.6893740315120287</v>
      </c>
      <c r="G369" s="10"/>
      <c r="H369" s="59">
        <v>-2.6094474495474751E-2</v>
      </c>
      <c r="I369" s="56">
        <f>COVAR(H369:H398,'RW Futures and Index Data (Q4)'!F367:F396)/VAR('RW Futures and Index Data (Q4)'!F367:F396)</f>
        <v>0.84696939953370409</v>
      </c>
      <c r="J369" s="10"/>
      <c r="K369" s="59">
        <v>1.7438006620904778E-2</v>
      </c>
      <c r="L369" s="57">
        <f>COVAR(K369:K398,'RW Futures and Index Data (Q4)'!F367:F396)/VAR('RW Futures and Index Data (Q4)'!F367:F396)</f>
        <v>-6.8209679151791228E-2</v>
      </c>
      <c r="M369" s="10"/>
      <c r="N369" s="59">
        <v>4.3557053704636362E-2</v>
      </c>
      <c r="O369" s="58">
        <f>COVAR(N369:N398,'RW Futures and Index Data (Q4)'!F367:F396)/VAR('RW Futures and Index Data (Q4)'!F367:F396)</f>
        <v>-0.64321642640498811</v>
      </c>
      <c r="P369" s="10"/>
    </row>
    <row r="370" spans="1:16" x14ac:dyDescent="0.25">
      <c r="A370" s="23">
        <v>41670</v>
      </c>
      <c r="B370" s="52">
        <v>-1.2078862647162847E-2</v>
      </c>
      <c r="C370" s="53">
        <f>COVAR(B370:B399,'RW Futures and Index Data (Q4)'!C368:C397)/VAR('RW Futures and Index Data (Q4)'!C368:C397)</f>
        <v>2.1894449226792738</v>
      </c>
      <c r="D370" s="10"/>
      <c r="E370" s="59">
        <v>6.7431862003183296E-2</v>
      </c>
      <c r="F370" s="56">
        <f>COVAR(E370:E399,'RW Futures and Index Data (Q4)'!C368:C397)/VAR('RW Futures and Index Data (Q4)'!C368:C397)</f>
        <v>-0.83965093402263891</v>
      </c>
      <c r="G370" s="10"/>
      <c r="H370" s="59">
        <v>7.0922086414166863E-3</v>
      </c>
      <c r="I370" s="56">
        <f>COVAR(H370:H399,'RW Futures and Index Data (Q4)'!F368:F397)/VAR('RW Futures and Index Data (Q4)'!F368:F397)</f>
        <v>0.75660479488981325</v>
      </c>
      <c r="J370" s="10"/>
      <c r="K370" s="59">
        <v>2.7080574250091694E-2</v>
      </c>
      <c r="L370" s="57">
        <f>COVAR(K370:K399,'RW Futures and Index Data (Q4)'!F368:F397)/VAR('RW Futures and Index Data (Q4)'!F368:F397)</f>
        <v>-7.0122905455520412E-2</v>
      </c>
      <c r="M370" s="10"/>
      <c r="N370" s="59">
        <v>7.0980667034092004E-2</v>
      </c>
      <c r="O370" s="58">
        <f>COVAR(N370:N399,'RW Futures and Index Data (Q4)'!F368:F397)/VAR('RW Futures and Index Data (Q4)'!F368:F397)</f>
        <v>-0.74128663208991141</v>
      </c>
      <c r="P370" s="10"/>
    </row>
    <row r="371" spans="1:16" x14ac:dyDescent="0.25">
      <c r="A371" s="23">
        <v>41669</v>
      </c>
      <c r="B371" s="52">
        <v>3.7143149130258735E-4</v>
      </c>
      <c r="C371" s="53">
        <f>COVAR(B371:B400,'RW Futures and Index Data (Q4)'!C369:C398)/VAR('RW Futures and Index Data (Q4)'!C369:C398)</f>
        <v>1.8971439755699588</v>
      </c>
      <c r="D371" s="10"/>
      <c r="E371" s="59">
        <v>8.3231086989282721E-2</v>
      </c>
      <c r="F371" s="56">
        <f>COVAR(E371:E400,'RW Futures and Index Data (Q4)'!C369:C398)/VAR('RW Futures and Index Data (Q4)'!C369:C398)</f>
        <v>-1.0894163243018098</v>
      </c>
      <c r="G371" s="10"/>
      <c r="H371" s="59">
        <v>1.7366087460374491E-2</v>
      </c>
      <c r="I371" s="56">
        <f>COVAR(H371:H400,'RW Futures and Index Data (Q4)'!F369:F398)/VAR('RW Futures and Index Data (Q4)'!F369:F398)</f>
        <v>0.52940219036876457</v>
      </c>
      <c r="J371" s="10"/>
      <c r="K371" s="59">
        <v>1.89847661671394E-2</v>
      </c>
      <c r="L371" s="57">
        <f>COVAR(K371:K400,'RW Futures and Index Data (Q4)'!F369:F398)/VAR('RW Futures and Index Data (Q4)'!F369:F398)</f>
        <v>3.1375585282905308E-2</v>
      </c>
      <c r="M371" s="10"/>
      <c r="N371" s="59">
        <v>5.7058588280067157E-2</v>
      </c>
      <c r="O371" s="58">
        <f>COVAR(N371:N400,'RW Futures and Index Data (Q4)'!F369:F398)/VAR('RW Futures and Index Data (Q4)'!F369:F398)</f>
        <v>-0.38314146249812886</v>
      </c>
      <c r="P371" s="10"/>
    </row>
    <row r="372" spans="1:16" x14ac:dyDescent="0.25">
      <c r="A372" s="23">
        <v>41668</v>
      </c>
      <c r="B372" s="52">
        <v>3.5779620539389434E-2</v>
      </c>
      <c r="C372" s="53">
        <f>COVAR(B372:B401,'RW Futures and Index Data (Q4)'!C370:C399)/VAR('RW Futures and Index Data (Q4)'!C370:C399)</f>
        <v>1.5997533897224978</v>
      </c>
      <c r="D372" s="10"/>
      <c r="E372" s="59">
        <v>0.11711891609498437</v>
      </c>
      <c r="F372" s="56">
        <f>COVAR(E372:E401,'RW Futures and Index Data (Q4)'!C370:C399)/VAR('RW Futures and Index Data (Q4)'!C370:C399)</f>
        <v>-1.036928376746866</v>
      </c>
      <c r="G372" s="10"/>
      <c r="H372" s="59">
        <v>4.0117745172665531E-2</v>
      </c>
      <c r="I372" s="56">
        <f>COVAR(H372:H401,'RW Futures and Index Data (Q4)'!F370:F399)/VAR('RW Futures and Index Data (Q4)'!F370:F399)</f>
        <v>0.37907433719441402</v>
      </c>
      <c r="J372" s="10"/>
      <c r="K372" s="59">
        <v>1.5919247662825597E-2</v>
      </c>
      <c r="L372" s="57">
        <f>COVAR(K372:K401,'RW Futures and Index Data (Q4)'!F370:F399)/VAR('RW Futures and Index Data (Q4)'!F370:F399)</f>
        <v>6.705089528193868E-2</v>
      </c>
      <c r="M372" s="10"/>
      <c r="N372" s="59">
        <v>4.4743461870206724E-2</v>
      </c>
      <c r="O372" s="58">
        <f>COVAR(N372:N401,'RW Futures and Index Data (Q4)'!F370:F399)/VAR('RW Futures and Index Data (Q4)'!F370:F399)</f>
        <v>-0.1457927317587365</v>
      </c>
      <c r="P372" s="10"/>
    </row>
    <row r="373" spans="1:16" x14ac:dyDescent="0.25">
      <c r="A373" s="23">
        <v>41667</v>
      </c>
      <c r="B373" s="52">
        <v>4.5102268836729964E-2</v>
      </c>
      <c r="C373" s="53">
        <f>COVAR(B373:B402,'RW Futures and Index Data (Q4)'!C371:C400)/VAR('RW Futures and Index Data (Q4)'!C371:C400)</f>
        <v>1.5164714456881871</v>
      </c>
      <c r="D373" s="10"/>
      <c r="E373" s="59">
        <v>8.5672662351172546E-2</v>
      </c>
      <c r="F373" s="56">
        <f>COVAR(E373:E402,'RW Futures and Index Data (Q4)'!C371:C400)/VAR('RW Futures and Index Data (Q4)'!C371:C400)</f>
        <v>-0.67900171247475705</v>
      </c>
      <c r="G373" s="10"/>
      <c r="H373" s="59">
        <v>1.9471673761399577E-2</v>
      </c>
      <c r="I373" s="56">
        <f>COVAR(H373:H402,'RW Futures and Index Data (Q4)'!F371:F400)/VAR('RW Futures and Index Data (Q4)'!F371:F400)</f>
        <v>0.3974380306960601</v>
      </c>
      <c r="J373" s="10"/>
      <c r="K373" s="59">
        <v>1.8417306651454801E-2</v>
      </c>
      <c r="L373" s="57">
        <f>COVAR(K373:K402,'RW Futures and Index Data (Q4)'!F371:F400)/VAR('RW Futures and Index Data (Q4)'!F371:F400)</f>
        <v>0.14566201389265557</v>
      </c>
      <c r="M373" s="10"/>
      <c r="N373" s="59">
        <v>5.2441605124512014E-2</v>
      </c>
      <c r="O373" s="58">
        <f>COVAR(N373:N402,'RW Futures and Index Data (Q4)'!F371:F400)/VAR('RW Futures and Index Data (Q4)'!F371:F400)</f>
        <v>0.21202756596631175</v>
      </c>
      <c r="P373" s="10"/>
    </row>
    <row r="374" spans="1:16" x14ac:dyDescent="0.25">
      <c r="A374" s="23">
        <v>41666</v>
      </c>
      <c r="B374" s="52">
        <v>6.5586456719960884E-2</v>
      </c>
      <c r="C374" s="53">
        <f>COVAR(B374:B403,'RW Futures and Index Data (Q4)'!C372:C401)/VAR('RW Futures and Index Data (Q4)'!C372:C401)</f>
        <v>1.516035498954545</v>
      </c>
      <c r="D374" s="10"/>
      <c r="E374" s="59">
        <v>9.2806904162679116E-2</v>
      </c>
      <c r="F374" s="56">
        <f>COVAR(E374:E403,'RW Futures and Index Data (Q4)'!C372:C401)/VAR('RW Futures and Index Data (Q4)'!C372:C401)</f>
        <v>-0.64844702277831745</v>
      </c>
      <c r="G374" s="10"/>
      <c r="H374" s="59">
        <v>5.6158518371004496E-2</v>
      </c>
      <c r="I374" s="56">
        <f>COVAR(H374:H403,'RW Futures and Index Data (Q4)'!F372:F401)/VAR('RW Futures and Index Data (Q4)'!F372:F401)</f>
        <v>0.22236082206217855</v>
      </c>
      <c r="J374" s="10"/>
      <c r="K374" s="59">
        <v>1.7198608652692515E-2</v>
      </c>
      <c r="L374" s="57">
        <f>COVAR(K374:K403,'RW Futures and Index Data (Q4)'!F372:F401)/VAR('RW Futures and Index Data (Q4)'!F372:F401)</f>
        <v>0.18668670695847606</v>
      </c>
      <c r="M374" s="10"/>
      <c r="N374" s="59">
        <v>4.0012522224495806E-2</v>
      </c>
      <c r="O374" s="58">
        <f>COVAR(N374:N403,'RW Futures and Index Data (Q4)'!F372:F401)/VAR('RW Futures and Index Data (Q4)'!F372:F401)</f>
        <v>0.36623737604290901</v>
      </c>
      <c r="P374" s="10"/>
    </row>
    <row r="375" spans="1:16" x14ac:dyDescent="0.25">
      <c r="A375" s="23">
        <v>41663</v>
      </c>
      <c r="B375" s="52">
        <v>6.281950816151527E-2</v>
      </c>
      <c r="C375" s="53">
        <f>COVAR(B375:B404,'RW Futures and Index Data (Q4)'!C373:C402)/VAR('RW Futures and Index Data (Q4)'!C373:C402)</f>
        <v>1.680771506057035</v>
      </c>
      <c r="D375" s="10"/>
      <c r="E375" s="59">
        <v>8.7127460149215796E-2</v>
      </c>
      <c r="F375" s="56">
        <f>COVAR(E375:E404,'RW Futures and Index Data (Q4)'!C373:C402)/VAR('RW Futures and Index Data (Q4)'!C373:C402)</f>
        <v>-0.54619341621641992</v>
      </c>
      <c r="G375" s="10"/>
      <c r="H375" s="59">
        <v>3.9247157766734819E-2</v>
      </c>
      <c r="I375" s="56">
        <f>COVAR(H375:H404,'RW Futures and Index Data (Q4)'!F373:F402)/VAR('RW Futures and Index Data (Q4)'!F373:F402)</f>
        <v>0.25204327970324875</v>
      </c>
      <c r="J375" s="10"/>
      <c r="K375" s="59">
        <v>1.5033250948916388E-2</v>
      </c>
      <c r="L375" s="57">
        <f>COVAR(K375:K404,'RW Futures and Index Data (Q4)'!F373:F402)/VAR('RW Futures and Index Data (Q4)'!F373:F402)</f>
        <v>0.24288658544399691</v>
      </c>
      <c r="M375" s="10"/>
      <c r="N375" s="59">
        <v>4.2535752154693629E-2</v>
      </c>
      <c r="O375" s="58">
        <f>COVAR(N375:N404,'RW Futures and Index Data (Q4)'!F373:F402)/VAR('RW Futures and Index Data (Q4)'!F373:F402)</f>
        <v>0.55883878666174436</v>
      </c>
      <c r="P375" s="10"/>
    </row>
    <row r="376" spans="1:16" x14ac:dyDescent="0.25">
      <c r="A376" s="23">
        <v>41662</v>
      </c>
      <c r="B376" s="52">
        <v>7.5804722636056976E-2</v>
      </c>
      <c r="C376" s="53">
        <f>COVAR(B376:B405,'RW Futures and Index Data (Q4)'!C374:C403)/VAR('RW Futures and Index Data (Q4)'!C374:C403)</f>
        <v>1.8121867324236114</v>
      </c>
      <c r="D376" s="10"/>
      <c r="E376" s="59">
        <v>7.1531629247085782E-2</v>
      </c>
      <c r="F376" s="56">
        <f>COVAR(E376:E405,'RW Futures and Index Data (Q4)'!C374:C403)/VAR('RW Futures and Index Data (Q4)'!C374:C403)</f>
        <v>-0.42220177768730011</v>
      </c>
      <c r="G376" s="10"/>
      <c r="H376" s="59">
        <v>2.7738713567839302E-2</v>
      </c>
      <c r="I376" s="56">
        <f>COVAR(H376:H405,'RW Futures and Index Data (Q4)'!F374:F403)/VAR('RW Futures and Index Data (Q4)'!F374:F403)</f>
        <v>0.29690265610842409</v>
      </c>
      <c r="J376" s="10"/>
      <c r="K376" s="59">
        <v>1.5277286352734842E-2</v>
      </c>
      <c r="L376" s="57">
        <f>COVAR(K376:K405,'RW Futures and Index Data (Q4)'!F374:F403)/VAR('RW Futures and Index Data (Q4)'!F374:F403)</f>
        <v>0.26689413135060419</v>
      </c>
      <c r="M376" s="10"/>
      <c r="N376" s="59">
        <v>4.5890389499514406E-2</v>
      </c>
      <c r="O376" s="58">
        <f>COVAR(N376:N405,'RW Futures and Index Data (Q4)'!F374:F403)/VAR('RW Futures and Index Data (Q4)'!F374:F403)</f>
        <v>0.58638394208393185</v>
      </c>
      <c r="P376" s="10"/>
    </row>
    <row r="377" spans="1:16" x14ac:dyDescent="0.25">
      <c r="A377" s="23">
        <v>41661</v>
      </c>
      <c r="B377" s="52">
        <v>0.14451191403086283</v>
      </c>
      <c r="C377" s="53">
        <f>COVAR(B377:B406,'RW Futures and Index Data (Q4)'!C375:C404)/VAR('RW Futures and Index Data (Q4)'!C375:C404)</f>
        <v>1.5673231142727908</v>
      </c>
      <c r="D377" s="10"/>
      <c r="E377" s="59">
        <v>5.3368903962393466E-2</v>
      </c>
      <c r="F377" s="56">
        <f>COVAR(E377:E406,'RW Futures and Index Data (Q4)'!C375:C404)/VAR('RW Futures and Index Data (Q4)'!C375:C404)</f>
        <v>-0.31791713174297681</v>
      </c>
      <c r="G377" s="10"/>
      <c r="H377" s="59">
        <v>5.0280500812520001E-2</v>
      </c>
      <c r="I377" s="56">
        <f>COVAR(H377:H406,'RW Futures and Index Data (Q4)'!F375:F404)/VAR('RW Futures and Index Data (Q4)'!F375:F404)</f>
        <v>0.38566918953727825</v>
      </c>
      <c r="J377" s="10"/>
      <c r="K377" s="59">
        <v>1.3136735027941882E-2</v>
      </c>
      <c r="L377" s="57">
        <f>COVAR(K377:K406,'RW Futures and Index Data (Q4)'!F375:F404)/VAR('RW Futures and Index Data (Q4)'!F375:F404)</f>
        <v>0.28298458934783977</v>
      </c>
      <c r="M377" s="10"/>
      <c r="N377" s="59">
        <v>3.1174580266041918E-2</v>
      </c>
      <c r="O377" s="58">
        <f>COVAR(N377:N406,'RW Futures and Index Data (Q4)'!F375:F404)/VAR('RW Futures and Index Data (Q4)'!F375:F404)</f>
        <v>0.55803802390891799</v>
      </c>
      <c r="P377" s="10"/>
    </row>
    <row r="378" spans="1:16" x14ac:dyDescent="0.25">
      <c r="A378" s="23">
        <v>41660</v>
      </c>
      <c r="B378" s="52">
        <v>0.15576175795156444</v>
      </c>
      <c r="C378" s="53">
        <f>COVAR(B378:B407,'RW Futures and Index Data (Q4)'!C376:C405)/VAR('RW Futures and Index Data (Q4)'!C376:C405)</f>
        <v>1.4774560275205928</v>
      </c>
      <c r="D378" s="10"/>
      <c r="E378" s="59">
        <v>4.5515670846187462E-2</v>
      </c>
      <c r="F378" s="56">
        <f>COVAR(E378:E407,'RW Futures and Index Data (Q4)'!C376:C405)/VAR('RW Futures and Index Data (Q4)'!C376:C405)</f>
        <v>-0.26485691739029016</v>
      </c>
      <c r="G378" s="10"/>
      <c r="H378" s="59">
        <v>4.8481863070638065E-2</v>
      </c>
      <c r="I378" s="56">
        <f>COVAR(H378:H407,'RW Futures and Index Data (Q4)'!F376:F405)/VAR('RW Futures and Index Data (Q4)'!F376:F405)</f>
        <v>0.41747136000812546</v>
      </c>
      <c r="J378" s="10"/>
      <c r="K378" s="59">
        <v>1.3353729201490028E-2</v>
      </c>
      <c r="L378" s="57">
        <f>COVAR(K378:K407,'RW Futures and Index Data (Q4)'!F376:F405)/VAR('RW Futures and Index Data (Q4)'!F376:F405)</f>
        <v>0.30418425452852088</v>
      </c>
      <c r="M378" s="10"/>
      <c r="N378" s="59">
        <v>2.4080733958045553E-2</v>
      </c>
      <c r="O378" s="58">
        <f>COVAR(N378:N407,'RW Futures and Index Data (Q4)'!F376:F405)/VAR('RW Futures and Index Data (Q4)'!F376:F405)</f>
        <v>0.55544458705549127</v>
      </c>
      <c r="P378" s="10"/>
    </row>
    <row r="379" spans="1:16" x14ac:dyDescent="0.25">
      <c r="A379" s="23">
        <v>41656</v>
      </c>
      <c r="B379" s="52">
        <v>0.14890769119573899</v>
      </c>
      <c r="C379" s="53">
        <f>COVAR(B379:B408,'RW Futures and Index Data (Q4)'!C377:C406)/VAR('RW Futures and Index Data (Q4)'!C377:C406)</f>
        <v>1.6562751637093174</v>
      </c>
      <c r="D379" s="10"/>
      <c r="E379" s="59">
        <v>5.8921147236675075E-2</v>
      </c>
      <c r="F379" s="56">
        <f>COVAR(E379:E408,'RW Futures and Index Data (Q4)'!C377:C406)/VAR('RW Futures and Index Data (Q4)'!C377:C406)</f>
        <v>-0.27589353304969966</v>
      </c>
      <c r="G379" s="10"/>
      <c r="H379" s="59">
        <v>2.3790778374058519E-2</v>
      </c>
      <c r="I379" s="56">
        <f>COVAR(H379:H408,'RW Futures and Index Data (Q4)'!F377:F406)/VAR('RW Futures and Index Data (Q4)'!F377:F406)</f>
        <v>0.4208025614605298</v>
      </c>
      <c r="J379" s="10"/>
      <c r="K379" s="59">
        <v>1.7340348821569318E-2</v>
      </c>
      <c r="L379" s="57">
        <f>COVAR(K379:K408,'RW Futures and Index Data (Q4)'!F377:F406)/VAR('RW Futures and Index Data (Q4)'!F377:F406)</f>
        <v>0.32217501389460934</v>
      </c>
      <c r="M379" s="10"/>
      <c r="N379" s="59">
        <v>2.9003285670633483E-2</v>
      </c>
      <c r="O379" s="58">
        <f>COVAR(N379:N408,'RW Futures and Index Data (Q4)'!F377:F406)/VAR('RW Futures and Index Data (Q4)'!F377:F406)</f>
        <v>0.58409453538740608</v>
      </c>
      <c r="P379" s="10"/>
    </row>
    <row r="380" spans="1:16" x14ac:dyDescent="0.25">
      <c r="A380" s="23">
        <v>41655</v>
      </c>
      <c r="B380" s="52">
        <v>0.15105835573065507</v>
      </c>
      <c r="C380" s="53">
        <f>COVAR(B380:B409,'RW Futures and Index Data (Q4)'!C378:C407)/VAR('RW Futures and Index Data (Q4)'!C378:C407)</f>
        <v>1.274769403244431</v>
      </c>
      <c r="D380" s="10"/>
      <c r="E380" s="59">
        <v>7.3984860769639837E-2</v>
      </c>
      <c r="F380" s="56">
        <f>COVAR(E380:E409,'RW Futures and Index Data (Q4)'!C378:C407)/VAR('RW Futures and Index Data (Q4)'!C378:C407)</f>
        <v>-0.28933342408431839</v>
      </c>
      <c r="G380" s="10"/>
      <c r="H380" s="59">
        <v>3.7150781907058006E-2</v>
      </c>
      <c r="I380" s="56">
        <f>COVAR(H380:H409,'RW Futures and Index Data (Q4)'!F378:F407)/VAR('RW Futures and Index Data (Q4)'!F378:F407)</f>
        <v>0.50318277647148968</v>
      </c>
      <c r="J380" s="10"/>
      <c r="K380" s="59">
        <v>2.0908126892463352E-2</v>
      </c>
      <c r="L380" s="57">
        <f>COVAR(K380:K409,'RW Futures and Index Data (Q4)'!F378:F407)/VAR('RW Futures and Index Data (Q4)'!F378:F407)</f>
        <v>0.33480327193392545</v>
      </c>
      <c r="M380" s="10"/>
      <c r="N380" s="59">
        <v>3.3142248651337303E-2</v>
      </c>
      <c r="O380" s="58">
        <f>COVAR(N380:N409,'RW Futures and Index Data (Q4)'!F378:F407)/VAR('RW Futures and Index Data (Q4)'!F378:F407)</f>
        <v>0.5864797712875659</v>
      </c>
      <c r="P380" s="10"/>
    </row>
    <row r="381" spans="1:16" x14ac:dyDescent="0.25">
      <c r="A381" s="23">
        <v>41654</v>
      </c>
      <c r="B381" s="52">
        <v>9.3864051492932088E-2</v>
      </c>
      <c r="C381" s="53">
        <f>COVAR(B381:B410,'RW Futures and Index Data (Q4)'!C379:C408)/VAR('RW Futures and Index Data (Q4)'!C379:C408)</f>
        <v>1.0152926516322984</v>
      </c>
      <c r="D381" s="10"/>
      <c r="E381" s="59">
        <v>7.434980922443768E-2</v>
      </c>
      <c r="F381" s="56">
        <f>COVAR(E381:E410,'RW Futures and Index Data (Q4)'!C379:C408)/VAR('RW Futures and Index Data (Q4)'!C379:C408)</f>
        <v>-0.3559415129107551</v>
      </c>
      <c r="G381" s="10"/>
      <c r="H381" s="59">
        <v>5.8582866025435054E-2</v>
      </c>
      <c r="I381" s="56">
        <f>COVAR(H381:H410,'RW Futures and Index Data (Q4)'!F379:F408)/VAR('RW Futures and Index Data (Q4)'!F379:F408)</f>
        <v>0.4102577675548213</v>
      </c>
      <c r="J381" s="10"/>
      <c r="K381" s="59">
        <v>1.7515615143019581E-2</v>
      </c>
      <c r="L381" s="57">
        <f>COVAR(K381:K410,'RW Futures and Index Data (Q4)'!F379:F408)/VAR('RW Futures and Index Data (Q4)'!F379:F408)</f>
        <v>0.33559174165869049</v>
      </c>
      <c r="M381" s="10"/>
      <c r="N381" s="59">
        <v>2.5927944017699378E-2</v>
      </c>
      <c r="O381" s="58">
        <f>COVAR(N381:N410,'RW Futures and Index Data (Q4)'!F379:F408)/VAR('RW Futures and Index Data (Q4)'!F379:F408)</f>
        <v>0.5618156416118687</v>
      </c>
      <c r="P381" s="10"/>
    </row>
    <row r="382" spans="1:16" x14ac:dyDescent="0.25">
      <c r="A382" s="23">
        <v>41653</v>
      </c>
      <c r="B382" s="52">
        <v>0.10909539729646323</v>
      </c>
      <c r="C382" s="53">
        <f>COVAR(B382:B411,'RW Futures and Index Data (Q4)'!C380:C409)/VAR('RW Futures and Index Data (Q4)'!C380:C409)</f>
        <v>0.62577488767518774</v>
      </c>
      <c r="D382" s="10"/>
      <c r="E382" s="59">
        <v>6.503968251807124E-2</v>
      </c>
      <c r="F382" s="56">
        <f>COVAR(E382:E411,'RW Futures and Index Data (Q4)'!C380:C409)/VAR('RW Futures and Index Data (Q4)'!C380:C409)</f>
        <v>-0.34364854677191115</v>
      </c>
      <c r="G382" s="10"/>
      <c r="H382" s="59">
        <v>5.7072670223791588E-2</v>
      </c>
      <c r="I382" s="56">
        <f>COVAR(H382:H411,'RW Futures and Index Data (Q4)'!F380:F409)/VAR('RW Futures and Index Data (Q4)'!F380:F409)</f>
        <v>0.32856203476259227</v>
      </c>
      <c r="J382" s="10"/>
      <c r="K382" s="59">
        <v>1.1839514569837561E-2</v>
      </c>
      <c r="L382" s="57">
        <f>COVAR(K382:K411,'RW Futures and Index Data (Q4)'!F380:F409)/VAR('RW Futures and Index Data (Q4)'!F380:F409)</f>
        <v>0.33284589826472855</v>
      </c>
      <c r="M382" s="10"/>
      <c r="N382" s="59">
        <v>9.3629219135971109E-3</v>
      </c>
      <c r="O382" s="58">
        <f>COVAR(N382:N411,'RW Futures and Index Data (Q4)'!F380:F409)/VAR('RW Futures and Index Data (Q4)'!F380:F409)</f>
        <v>0.52133331602833688</v>
      </c>
      <c r="P382" s="10"/>
    </row>
    <row r="383" spans="1:16" x14ac:dyDescent="0.25">
      <c r="A383" s="23">
        <v>41652</v>
      </c>
      <c r="B383" s="52">
        <v>8.5409202580070342E-2</v>
      </c>
      <c r="C383" s="53">
        <f>COVAR(B383:B412,'RW Futures and Index Data (Q4)'!C381:C410)/VAR('RW Futures and Index Data (Q4)'!C381:C410)</f>
        <v>0.37853694390095183</v>
      </c>
      <c r="D383" s="10"/>
      <c r="E383" s="59">
        <v>6.5777696439800915E-2</v>
      </c>
      <c r="F383" s="56">
        <f>COVAR(E383:E412,'RW Futures and Index Data (Q4)'!C381:C410)/VAR('RW Futures and Index Data (Q4)'!C381:C410)</f>
        <v>-0.1925781410061104</v>
      </c>
      <c r="G383" s="10"/>
      <c r="H383" s="59">
        <v>2.9493230111903967E-2</v>
      </c>
      <c r="I383" s="56">
        <f>COVAR(H383:H412,'RW Futures and Index Data (Q4)'!F381:F410)/VAR('RW Futures and Index Data (Q4)'!F381:F410)</f>
        <v>0.32311571217840157</v>
      </c>
      <c r="J383" s="10"/>
      <c r="K383" s="59">
        <v>1.4154632298217118E-2</v>
      </c>
      <c r="L383" s="57">
        <f>COVAR(K383:K412,'RW Futures and Index Data (Q4)'!F381:F410)/VAR('RW Futures and Index Data (Q4)'!F381:F410)</f>
        <v>0.32960422691703312</v>
      </c>
      <c r="M383" s="10"/>
      <c r="N383" s="59">
        <v>1.4142896989969067E-2</v>
      </c>
      <c r="O383" s="58">
        <f>COVAR(N383:N412,'RW Futures and Index Data (Q4)'!F381:F410)/VAR('RW Futures and Index Data (Q4)'!F381:F410)</f>
        <v>0.50802575768933078</v>
      </c>
      <c r="P383" s="10"/>
    </row>
    <row r="384" spans="1:16" x14ac:dyDescent="0.25">
      <c r="A384" s="23">
        <v>41649</v>
      </c>
      <c r="B384" s="52">
        <v>7.5887083853785953E-2</v>
      </c>
      <c r="C384" s="53">
        <f>COVAR(B384:B413,'RW Futures and Index Data (Q4)'!C382:C411)/VAR('RW Futures and Index Data (Q4)'!C382:C411)</f>
        <v>9.4439124120497903E-2</v>
      </c>
      <c r="D384" s="10"/>
      <c r="E384" s="59">
        <v>7.569357424291856E-2</v>
      </c>
      <c r="F384" s="56">
        <f>COVAR(E384:E413,'RW Futures and Index Data (Q4)'!C382:C411)/VAR('RW Futures and Index Data (Q4)'!C382:C411)</f>
        <v>-3.2418705706979058E-2</v>
      </c>
      <c r="G384" s="10"/>
      <c r="H384" s="59">
        <v>-2.0075996295916498E-2</v>
      </c>
      <c r="I384" s="56">
        <f>COVAR(H384:H413,'RW Futures and Index Data (Q4)'!F382:F411)/VAR('RW Futures and Index Data (Q4)'!F382:F411)</f>
        <v>0.35986096289505903</v>
      </c>
      <c r="J384" s="10"/>
      <c r="K384" s="59">
        <v>1.2329115195287788E-2</v>
      </c>
      <c r="L384" s="57">
        <f>COVAR(K384:K413,'RW Futures and Index Data (Q4)'!F382:F411)/VAR('RW Futures and Index Data (Q4)'!F382:F411)</f>
        <v>0.35809112173583035</v>
      </c>
      <c r="M384" s="10"/>
      <c r="N384" s="59">
        <v>1.0879269638797151E-2</v>
      </c>
      <c r="O384" s="58">
        <f>COVAR(N384:N413,'RW Futures and Index Data (Q4)'!F382:F411)/VAR('RW Futures and Index Data (Q4)'!F382:F411)</f>
        <v>0.59148139978024672</v>
      </c>
      <c r="P384" s="10"/>
    </row>
    <row r="385" spans="1:16" x14ac:dyDescent="0.25">
      <c r="A385" s="23">
        <v>41648</v>
      </c>
      <c r="B385" s="52">
        <v>8.4023711245115429E-2</v>
      </c>
      <c r="C385" s="53">
        <f>COVAR(B385:B414,'RW Futures and Index Data (Q4)'!C383:C412)/VAR('RW Futures and Index Data (Q4)'!C383:C412)</f>
        <v>-0.1597577596167469</v>
      </c>
      <c r="D385" s="10"/>
      <c r="E385" s="59">
        <v>1.0082781743639302E-2</v>
      </c>
      <c r="F385" s="56">
        <f>COVAR(E385:E414,'RW Futures and Index Data (Q4)'!C383:C412)/VAR('RW Futures and Index Data (Q4)'!C383:C412)</f>
        <v>8.8679524572705028E-3</v>
      </c>
      <c r="G385" s="10"/>
      <c r="H385" s="59">
        <v>-9.732165450121455E-4</v>
      </c>
      <c r="I385" s="56">
        <f>COVAR(H385:H414,'RW Futures and Index Data (Q4)'!F383:F412)/VAR('RW Futures and Index Data (Q4)'!F383:F412)</f>
        <v>0.4055403982285436</v>
      </c>
      <c r="J385" s="10"/>
      <c r="K385" s="59">
        <v>9.6059170360021096E-3</v>
      </c>
      <c r="L385" s="57">
        <f>COVAR(K385:K414,'RW Futures and Index Data (Q4)'!F383:F412)/VAR('RW Futures and Index Data (Q4)'!F383:F412)</f>
        <v>0.35589748370062735</v>
      </c>
      <c r="M385" s="10"/>
      <c r="N385" s="59">
        <v>6.1586793492900416E-3</v>
      </c>
      <c r="O385" s="58">
        <f>COVAR(N385:N414,'RW Futures and Index Data (Q4)'!F383:F412)/VAR('RW Futures and Index Data (Q4)'!F383:F412)</f>
        <v>0.60046801542023609</v>
      </c>
      <c r="P385" s="10"/>
    </row>
    <row r="386" spans="1:16" x14ac:dyDescent="0.25">
      <c r="A386" s="23">
        <v>41647</v>
      </c>
      <c r="B386" s="52">
        <v>9.0359659791484637E-2</v>
      </c>
      <c r="C386" s="53">
        <f>COVAR(B386:B415,'RW Futures and Index Data (Q4)'!C384:C413)/VAR('RW Futures and Index Data (Q4)'!C384:C413)</f>
        <v>-0.25034932217594408</v>
      </c>
      <c r="D386" s="10"/>
      <c r="E386" s="59">
        <v>7.8491133722342621E-3</v>
      </c>
      <c r="F386" s="56">
        <f>COVAR(E386:E415,'RW Futures and Index Data (Q4)'!C384:C413)/VAR('RW Futures and Index Data (Q4)'!C384:C413)</f>
        <v>-0.11507650235535803</v>
      </c>
      <c r="G386" s="10"/>
      <c r="H386" s="59">
        <v>4.9022549019617223E-4</v>
      </c>
      <c r="I386" s="56">
        <f>COVAR(H386:H415,'RW Futures and Index Data (Q4)'!F384:F413)/VAR('RW Futures and Index Data (Q4)'!F384:F413)</f>
        <v>0.48496730876162419</v>
      </c>
      <c r="J386" s="10"/>
      <c r="K386" s="59">
        <v>4.3440265787004773E-3</v>
      </c>
      <c r="L386" s="57">
        <f>COVAR(K386:K415,'RW Futures and Index Data (Q4)'!F384:F413)/VAR('RW Futures and Index Data (Q4)'!F384:F413)</f>
        <v>0.36036708812299378</v>
      </c>
      <c r="M386" s="10"/>
      <c r="N386" s="59">
        <v>-7.4054337014616278E-3</v>
      </c>
      <c r="O386" s="58">
        <f>COVAR(N386:N415,'RW Futures and Index Data (Q4)'!F384:F413)/VAR('RW Futures and Index Data (Q4)'!F384:F413)</f>
        <v>0.6194355222422453</v>
      </c>
      <c r="P386" s="10"/>
    </row>
    <row r="387" spans="1:16" x14ac:dyDescent="0.25">
      <c r="A387" s="23">
        <v>41646</v>
      </c>
      <c r="B387" s="52">
        <v>0.10048040234950362</v>
      </c>
      <c r="C387" s="53">
        <f>COVAR(B387:B416,'RW Futures and Index Data (Q4)'!C385:C414)/VAR('RW Futures and Index Data (Q4)'!C385:C414)</f>
        <v>-0.1898213601155905</v>
      </c>
      <c r="D387" s="10"/>
      <c r="E387" s="59">
        <v>1.1711855422524176E-2</v>
      </c>
      <c r="F387" s="56">
        <f>COVAR(E387:E416,'RW Futures and Index Data (Q4)'!C385:C414)/VAR('RW Futures and Index Data (Q4)'!C385:C414)</f>
        <v>-0.1320384847387249</v>
      </c>
      <c r="G387" s="10"/>
      <c r="H387" s="59">
        <v>1.0851336366242137E-3</v>
      </c>
      <c r="I387" s="56">
        <f>COVAR(H387:H416,'RW Futures and Index Data (Q4)'!F385:F414)/VAR('RW Futures and Index Data (Q4)'!F385:F414)</f>
        <v>0.53271936593322111</v>
      </c>
      <c r="J387" s="10"/>
      <c r="K387" s="59">
        <v>4.0765169206162799E-3</v>
      </c>
      <c r="L387" s="57">
        <f>COVAR(K387:K416,'RW Futures and Index Data (Q4)'!F385:F414)/VAR('RW Futures and Index Data (Q4)'!F385:F414)</f>
        <v>0.36457181375841774</v>
      </c>
      <c r="M387" s="10"/>
      <c r="N387" s="59">
        <v>-9.4843124129677658E-3</v>
      </c>
      <c r="O387" s="58">
        <f>COVAR(N387:N416,'RW Futures and Index Data (Q4)'!F385:F414)/VAR('RW Futures and Index Data (Q4)'!F385:F414)</f>
        <v>0.62487161098328692</v>
      </c>
      <c r="P387" s="10"/>
    </row>
    <row r="388" spans="1:16" x14ac:dyDescent="0.25">
      <c r="A388" s="23">
        <v>41645</v>
      </c>
      <c r="B388" s="52">
        <v>9.5933111821317585E-2</v>
      </c>
      <c r="C388" s="53">
        <f>COVAR(B388:B417,'RW Futures and Index Data (Q4)'!C386:C415)/VAR('RW Futures and Index Data (Q4)'!C386:C415)</f>
        <v>-0.15849050821389199</v>
      </c>
      <c r="D388" s="10"/>
      <c r="E388" s="59">
        <v>3.3193990950264762E-2</v>
      </c>
      <c r="F388" s="56">
        <f>COVAR(E388:E417,'RW Futures and Index Data (Q4)'!C386:C415)/VAR('RW Futures and Index Data (Q4)'!C386:C415)</f>
        <v>-0.26674758323368258</v>
      </c>
      <c r="G388" s="10"/>
      <c r="H388" s="59">
        <v>3.6267595655781193E-3</v>
      </c>
      <c r="I388" s="56">
        <f>COVAR(H388:H417,'RW Futures and Index Data (Q4)'!F386:F415)/VAR('RW Futures and Index Data (Q4)'!F386:F415)</f>
        <v>0.57771903396589563</v>
      </c>
      <c r="J388" s="10"/>
      <c r="K388" s="59">
        <v>1.0147237560442335E-2</v>
      </c>
      <c r="L388" s="57">
        <f>COVAR(K388:K417,'RW Futures and Index Data (Q4)'!F386:F415)/VAR('RW Futures and Index Data (Q4)'!F386:F415)</f>
        <v>0.36832205892962605</v>
      </c>
      <c r="M388" s="10"/>
      <c r="N388" s="59">
        <v>-3.9131462046185783E-3</v>
      </c>
      <c r="O388" s="58">
        <f>COVAR(N388:N417,'RW Futures and Index Data (Q4)'!F386:F415)/VAR('RW Futures and Index Data (Q4)'!F386:F415)</f>
        <v>0.62974982390249068</v>
      </c>
      <c r="P388" s="10"/>
    </row>
    <row r="389" spans="1:16" x14ac:dyDescent="0.25">
      <c r="A389" s="23">
        <v>41642</v>
      </c>
      <c r="B389" s="52">
        <v>9.0372495816527953E-2</v>
      </c>
      <c r="C389" s="53">
        <f>COVAR(B389:B418,'RW Futures and Index Data (Q4)'!C387:C416)/VAR('RW Futures and Index Data (Q4)'!C387:C416)</f>
        <v>-9.9540426804211948E-2</v>
      </c>
      <c r="D389" s="10"/>
      <c r="E389" s="59">
        <v>3.2315084818519635E-2</v>
      </c>
      <c r="F389" s="56">
        <f>COVAR(E389:E418,'RW Futures and Index Data (Q4)'!C387:C416)/VAR('RW Futures and Index Data (Q4)'!C387:C416)</f>
        <v>-0.43185735382550439</v>
      </c>
      <c r="G389" s="10"/>
      <c r="H389" s="59">
        <v>5.6346280887848987E-3</v>
      </c>
      <c r="I389" s="56">
        <f>COVAR(H389:H418,'RW Futures and Index Data (Q4)'!F387:F416)/VAR('RW Futures and Index Data (Q4)'!F387:F416)</f>
        <v>0.56782303917610633</v>
      </c>
      <c r="J389" s="10"/>
      <c r="K389" s="59">
        <v>1.4489898095372711E-2</v>
      </c>
      <c r="L389" s="57">
        <f>COVAR(K389:K418,'RW Futures and Index Data (Q4)'!F387:F416)/VAR('RW Futures and Index Data (Q4)'!F387:F416)</f>
        <v>0.37044939833533808</v>
      </c>
      <c r="M389" s="10"/>
      <c r="N389" s="59">
        <v>2.8340295849316188E-3</v>
      </c>
      <c r="O389" s="58">
        <f>COVAR(N389:N418,'RW Futures and Index Data (Q4)'!F387:F416)/VAR('RW Futures and Index Data (Q4)'!F387:F416)</f>
        <v>0.63448092471462603</v>
      </c>
      <c r="P389" s="10"/>
    </row>
    <row r="390" spans="1:16" x14ac:dyDescent="0.25">
      <c r="A390" s="23">
        <v>41641</v>
      </c>
      <c r="B390" s="52">
        <v>0.11629320315378844</v>
      </c>
      <c r="C390" s="53">
        <f>COVAR(B390:B419,'RW Futures and Index Data (Q4)'!C388:C417)/VAR('RW Futures and Index Data (Q4)'!C388:C417)</f>
        <v>-9.7575194860037476E-2</v>
      </c>
      <c r="D390" s="10"/>
      <c r="E390" s="59">
        <v>4.2615076356620429E-2</v>
      </c>
      <c r="F390" s="56">
        <f>COVAR(E390:E419,'RW Futures and Index Data (Q4)'!C388:C417)/VAR('RW Futures and Index Data (Q4)'!C388:C417)</f>
        <v>-0.58784921937987034</v>
      </c>
      <c r="G390" s="10"/>
      <c r="H390" s="59">
        <v>2.7936880154017185E-2</v>
      </c>
      <c r="I390" s="56">
        <f>COVAR(H390:H419,'RW Futures and Index Data (Q4)'!F388:F417)/VAR('RW Futures and Index Data (Q4)'!F388:F417)</f>
        <v>0.92579716514687249</v>
      </c>
      <c r="J390" s="10"/>
      <c r="K390" s="59">
        <v>1.424025472978907E-2</v>
      </c>
      <c r="L390" s="57">
        <f>COVAR(K390:K419,'RW Futures and Index Data (Q4)'!F388:F417)/VAR('RW Futures and Index Data (Q4)'!F388:F417)</f>
        <v>0.3416876647122265</v>
      </c>
      <c r="M390" s="10"/>
      <c r="N390" s="59">
        <v>2.8284519745636061E-4</v>
      </c>
      <c r="O390" s="58">
        <f>COVAR(N390:N419,'RW Futures and Index Data (Q4)'!F388:F417)/VAR('RW Futures and Index Data (Q4)'!F388:F417)</f>
        <v>0.55827151653984219</v>
      </c>
      <c r="P390" s="10"/>
    </row>
    <row r="391" spans="1:16" x14ac:dyDescent="0.25">
      <c r="A391" s="23">
        <v>41639</v>
      </c>
      <c r="B391" s="52">
        <v>0.11966156059935229</v>
      </c>
      <c r="C391" s="53">
        <f>COVAR(B391:B420,'RW Futures and Index Data (Q4)'!C389:C418)/VAR('RW Futures and Index Data (Q4)'!C389:C418)</f>
        <v>6.0606861007038167E-2</v>
      </c>
      <c r="D391" s="10"/>
      <c r="E391" s="59">
        <v>3.8878516516914097E-2</v>
      </c>
      <c r="F391" s="56">
        <f>COVAR(E391:E420,'RW Futures and Index Data (Q4)'!C389:C418)/VAR('RW Futures and Index Data (Q4)'!C389:C418)</f>
        <v>-0.66220208978292672</v>
      </c>
      <c r="G391" s="10"/>
      <c r="H391" s="59">
        <v>1.7887639073708383E-2</v>
      </c>
      <c r="I391" s="56">
        <f>COVAR(H391:H420,'RW Futures and Index Data (Q4)'!F389:F418)/VAR('RW Futures and Index Data (Q4)'!F389:F418)</f>
        <v>1.2458680886059661</v>
      </c>
      <c r="J391" s="10"/>
      <c r="K391" s="59">
        <v>8.388981893063141E-3</v>
      </c>
      <c r="L391" s="57">
        <f>COVAR(K391:K420,'RW Futures and Index Data (Q4)'!F389:F418)/VAR('RW Futures and Index Data (Q4)'!F389:F418)</f>
        <v>0.32660510189564107</v>
      </c>
      <c r="M391" s="10"/>
      <c r="N391" s="59">
        <v>-1.6745675507247926E-2</v>
      </c>
      <c r="O391" s="58">
        <f>COVAR(N391:N420,'RW Futures and Index Data (Q4)'!F389:F418)/VAR('RW Futures and Index Data (Q4)'!F389:F418)</f>
        <v>0.53845801461827125</v>
      </c>
      <c r="P391" s="10"/>
    </row>
    <row r="392" spans="1:16" x14ac:dyDescent="0.25">
      <c r="A392" s="23">
        <v>41638</v>
      </c>
      <c r="B392" s="52">
        <v>0.11395696856523063</v>
      </c>
      <c r="C392" s="53">
        <f>COVAR(B392:B421,'RW Futures and Index Data (Q4)'!C390:C419)/VAR('RW Futures and Index Data (Q4)'!C390:C419)</f>
        <v>0.19869713751959495</v>
      </c>
      <c r="D392" s="10"/>
      <c r="E392" s="59">
        <v>5.1946857650362999E-2</v>
      </c>
      <c r="F392" s="56">
        <f>COVAR(E392:E421,'RW Futures and Index Data (Q4)'!C390:C419)/VAR('RW Futures and Index Data (Q4)'!C390:C419)</f>
        <v>-0.75026155641508707</v>
      </c>
      <c r="G392" s="10"/>
      <c r="H392" s="59">
        <v>4.523588215367802E-2</v>
      </c>
      <c r="I392" s="56">
        <f>COVAR(H392:H421,'RW Futures and Index Data (Q4)'!F390:F419)/VAR('RW Futures and Index Data (Q4)'!F390:F419)</f>
        <v>1.5345483955963308</v>
      </c>
      <c r="J392" s="10"/>
      <c r="K392" s="59">
        <v>2.9360794202430984E-3</v>
      </c>
      <c r="L392" s="57">
        <f>COVAR(K392:K421,'RW Futures and Index Data (Q4)'!F390:F419)/VAR('RW Futures and Index Data (Q4)'!F390:F419)</f>
        <v>0.33775144925206257</v>
      </c>
      <c r="M392" s="10"/>
      <c r="N392" s="59">
        <v>-2.7172237890135342E-2</v>
      </c>
      <c r="O392" s="58">
        <f>COVAR(N392:N421,'RW Futures and Index Data (Q4)'!F390:F419)/VAR('RW Futures and Index Data (Q4)'!F390:F419)</f>
        <v>0.56664410513546815</v>
      </c>
      <c r="P392" s="10"/>
    </row>
    <row r="393" spans="1:16" x14ac:dyDescent="0.25">
      <c r="A393" s="23">
        <v>41635</v>
      </c>
      <c r="B393" s="52">
        <v>9.3613884077495824E-2</v>
      </c>
      <c r="C393" s="53">
        <f>COVAR(B393:B422,'RW Futures and Index Data (Q4)'!C391:C420)/VAR('RW Futures and Index Data (Q4)'!C391:C420)</f>
        <v>0.30580677995892225</v>
      </c>
      <c r="D393" s="10"/>
      <c r="E393" s="59">
        <v>4.8324710026776962E-2</v>
      </c>
      <c r="F393" s="56">
        <f>COVAR(E393:E422,'RW Futures and Index Data (Q4)'!C391:C420)/VAR('RW Futures and Index Data (Q4)'!C391:C420)</f>
        <v>-0.82857650378776082</v>
      </c>
      <c r="G393" s="10"/>
      <c r="H393" s="59">
        <v>4.0093859623358208E-2</v>
      </c>
      <c r="I393" s="56">
        <f>COVAR(H393:H422,'RW Futures and Index Data (Q4)'!F391:F420)/VAR('RW Futures and Index Data (Q4)'!F391:F420)</f>
        <v>1.6111960648079524</v>
      </c>
      <c r="J393" s="10"/>
      <c r="K393" s="59">
        <v>9.979042839024288E-3</v>
      </c>
      <c r="L393" s="57">
        <f>COVAR(K393:K422,'RW Futures and Index Data (Q4)'!F391:F420)/VAR('RW Futures and Index Data (Q4)'!F391:F420)</f>
        <v>0.34462329690163435</v>
      </c>
      <c r="M393" s="10"/>
      <c r="N393" s="59">
        <v>-1.5074970723895631E-2</v>
      </c>
      <c r="O393" s="58">
        <f>COVAR(N393:N422,'RW Futures and Index Data (Q4)'!F391:F420)/VAR('RW Futures and Index Data (Q4)'!F391:F420)</f>
        <v>0.58494130706941061</v>
      </c>
      <c r="P393" s="10"/>
    </row>
    <row r="394" spans="1:16" x14ac:dyDescent="0.25">
      <c r="A394" s="23">
        <v>41634</v>
      </c>
      <c r="B394" s="52">
        <v>9.7526865523477779E-2</v>
      </c>
      <c r="C394" s="53">
        <f>COVAR(B394:B423,'RW Futures and Index Data (Q4)'!C392:C421)/VAR('RW Futures and Index Data (Q4)'!C392:C421)</f>
        <v>0.31866729662290266</v>
      </c>
      <c r="D394" s="10"/>
      <c r="E394" s="59">
        <v>5.0640126379814188E-2</v>
      </c>
      <c r="F394" s="56">
        <f>COVAR(E394:E423,'RW Futures and Index Data (Q4)'!C392:C421)/VAR('RW Futures and Index Data (Q4)'!C392:C421)</f>
        <v>-0.91689672991245119</v>
      </c>
      <c r="G394" s="10"/>
      <c r="H394" s="59">
        <v>6.5275272463173106E-2</v>
      </c>
      <c r="I394" s="56">
        <f>COVAR(H394:H423,'RW Futures and Index Data (Q4)'!F392:F421)/VAR('RW Futures and Index Data (Q4)'!F392:F421)</f>
        <v>1.7373950749019189</v>
      </c>
      <c r="J394" s="10"/>
      <c r="K394" s="59">
        <v>6.9794236322489045E-3</v>
      </c>
      <c r="L394" s="57">
        <f>COVAR(K394:K423,'RW Futures and Index Data (Q4)'!F392:F421)/VAR('RW Futures and Index Data (Q4)'!F392:F421)</f>
        <v>0.34684046668712304</v>
      </c>
      <c r="M394" s="10"/>
      <c r="N394" s="59">
        <v>-1.983523449600888E-2</v>
      </c>
      <c r="O394" s="58">
        <f>COVAR(N394:N423,'RW Futures and Index Data (Q4)'!F392:F421)/VAR('RW Futures and Index Data (Q4)'!F392:F421)</f>
        <v>0.59918352874260594</v>
      </c>
      <c r="P394" s="10"/>
    </row>
    <row r="395" spans="1:16" x14ac:dyDescent="0.25">
      <c r="A395" s="23">
        <v>41632</v>
      </c>
      <c r="B395" s="52">
        <v>0.10221243652985756</v>
      </c>
      <c r="C395" s="53">
        <f>COVAR(B395:B424,'RW Futures and Index Data (Q4)'!C393:C422)/VAR('RW Futures and Index Data (Q4)'!C393:C422)</f>
        <v>0.33486040760547114</v>
      </c>
      <c r="D395" s="10"/>
      <c r="E395" s="59">
        <v>5.9800936333790355E-2</v>
      </c>
      <c r="F395" s="56">
        <f>COVAR(E395:E424,'RW Futures and Index Data (Q4)'!C393:C422)/VAR('RW Futures and Index Data (Q4)'!C393:C422)</f>
        <v>-0.95084161845795667</v>
      </c>
      <c r="G395" s="10"/>
      <c r="H395" s="59">
        <v>6.5037334440767536E-2</v>
      </c>
      <c r="I395" s="56">
        <f>COVAR(H395:H424,'RW Futures and Index Data (Q4)'!F393:F422)/VAR('RW Futures and Index Data (Q4)'!F393:F422)</f>
        <v>1.7916508262710453</v>
      </c>
      <c r="J395" s="10"/>
      <c r="K395" s="59">
        <v>1.3369999259843057E-2</v>
      </c>
      <c r="L395" s="57">
        <f>COVAR(K395:K424,'RW Futures and Index Data (Q4)'!F393:F422)/VAR('RW Futures and Index Data (Q4)'!F393:F422)</f>
        <v>0.3508187030411738</v>
      </c>
      <c r="M395" s="10"/>
      <c r="N395" s="59">
        <v>-1.0987333924806997E-2</v>
      </c>
      <c r="O395" s="58">
        <f>COVAR(N395:N424,'RW Futures and Index Data (Q4)'!F393:F422)/VAR('RW Futures and Index Data (Q4)'!F393:F422)</f>
        <v>0.61055445156697064</v>
      </c>
      <c r="P395" s="10"/>
    </row>
    <row r="396" spans="1:16" x14ac:dyDescent="0.25">
      <c r="A396" s="23">
        <v>41631</v>
      </c>
      <c r="B396" s="52">
        <v>0.10542272143064668</v>
      </c>
      <c r="C396" s="53">
        <f>COVAR(B396:B425,'RW Futures and Index Data (Q4)'!C394:C423)/VAR('RW Futures and Index Data (Q4)'!C394:C423)</f>
        <v>0.325904756565502</v>
      </c>
      <c r="D396" s="10"/>
      <c r="E396" s="59">
        <v>4.7660492796270271E-2</v>
      </c>
      <c r="F396" s="56">
        <f>COVAR(E396:E425,'RW Futures and Index Data (Q4)'!C394:C423)/VAR('RW Futures and Index Data (Q4)'!C394:C423)</f>
        <v>-0.98492674911424272</v>
      </c>
      <c r="G396" s="10"/>
      <c r="H396" s="59">
        <v>8.5934183751534166E-2</v>
      </c>
      <c r="I396" s="56">
        <f>COVAR(H396:H425,'RW Futures and Index Data (Q4)'!F394:F423)/VAR('RW Futures and Index Data (Q4)'!F394:F423)</f>
        <v>2.0035020038058091</v>
      </c>
      <c r="J396" s="10"/>
      <c r="K396" s="59">
        <v>1.6427072078795568E-2</v>
      </c>
      <c r="L396" s="57">
        <f>COVAR(K396:K425,'RW Futures and Index Data (Q4)'!F394:F423)/VAR('RW Futures and Index Data (Q4)'!F394:F423)</f>
        <v>0.34990016049779377</v>
      </c>
      <c r="M396" s="10"/>
      <c r="N396" s="59">
        <v>-3.515891320631459E-3</v>
      </c>
      <c r="O396" s="58">
        <f>COVAR(N396:N425,'RW Futures and Index Data (Q4)'!F394:F423)/VAR('RW Futures and Index Data (Q4)'!F394:F423)</f>
        <v>0.62948855556628802</v>
      </c>
      <c r="P396" s="10"/>
    </row>
    <row r="397" spans="1:16" x14ac:dyDescent="0.25">
      <c r="A397" s="23">
        <v>41628</v>
      </c>
      <c r="B397" s="52">
        <v>9.6355441482050441E-2</v>
      </c>
      <c r="C397" s="53">
        <f>COVAR(B397:B426,'RW Futures and Index Data (Q4)'!C395:C424)/VAR('RW Futures and Index Data (Q4)'!C395:C424)</f>
        <v>0.3315562878117097</v>
      </c>
      <c r="D397" s="10"/>
      <c r="E397" s="59">
        <v>5.9738506145499803E-2</v>
      </c>
      <c r="F397" s="56">
        <f>COVAR(E397:E426,'RW Futures and Index Data (Q4)'!C395:C424)/VAR('RW Futures and Index Data (Q4)'!C395:C424)</f>
        <v>-1.063115746420733</v>
      </c>
      <c r="G397" s="10"/>
      <c r="H397" s="59">
        <v>9.0317148809943903E-2</v>
      </c>
      <c r="I397" s="56">
        <f>COVAR(H397:H426,'RW Futures and Index Data (Q4)'!F395:F424)/VAR('RW Futures and Index Data (Q4)'!F395:F424)</f>
        <v>2.1748743665539809</v>
      </c>
      <c r="J397" s="10"/>
      <c r="K397" s="59">
        <v>1.7412150079527233E-2</v>
      </c>
      <c r="L397" s="57">
        <f>COVAR(K397:K426,'RW Futures and Index Data (Q4)'!F395:F424)/VAR('RW Futures and Index Data (Q4)'!F395:F424)</f>
        <v>0.33845152302326448</v>
      </c>
      <c r="M397" s="10"/>
      <c r="N397" s="59">
        <v>9.2077367935923249E-3</v>
      </c>
      <c r="O397" s="58">
        <f>COVAR(N397:N426,'RW Futures and Index Data (Q4)'!F395:F424)/VAR('RW Futures and Index Data (Q4)'!F395:F424)</f>
        <v>0.62942541488496906</v>
      </c>
      <c r="P397" s="10"/>
    </row>
    <row r="398" spans="1:16" x14ac:dyDescent="0.25">
      <c r="A398" s="23">
        <v>41627</v>
      </c>
      <c r="B398" s="52">
        <v>9.1364168504572518E-2</v>
      </c>
      <c r="C398" s="53">
        <f>COVAR(B398:B427,'RW Futures and Index Data (Q4)'!C396:C425)/VAR('RW Futures and Index Data (Q4)'!C396:C425)</f>
        <v>0.3803251317508769</v>
      </c>
      <c r="D398" s="10"/>
      <c r="E398" s="59">
        <v>6.3404858455820889E-2</v>
      </c>
      <c r="F398" s="56">
        <f>COVAR(E398:E427,'RW Futures and Index Data (Q4)'!C396:C425)/VAR('RW Futures and Index Data (Q4)'!C396:C425)</f>
        <v>-1.0334116327778216</v>
      </c>
      <c r="G398" s="10"/>
      <c r="H398" s="59">
        <v>9.8257409232470838E-2</v>
      </c>
      <c r="I398" s="56">
        <f>COVAR(H398:H427,'RW Futures and Index Data (Q4)'!F396:F425)/VAR('RW Futures and Index Data (Q4)'!F396:F425)</f>
        <v>2.1658659313213198</v>
      </c>
      <c r="J398" s="10"/>
      <c r="K398" s="59">
        <v>1.7299778978424385E-2</v>
      </c>
      <c r="L398" s="57">
        <f>COVAR(K398:K427,'RW Futures and Index Data (Q4)'!F396:F425)/VAR('RW Futures and Index Data (Q4)'!F396:F425)</f>
        <v>0.30253718152073855</v>
      </c>
      <c r="M398" s="10"/>
      <c r="N398" s="59">
        <v>1.1123946081268876E-2</v>
      </c>
      <c r="O398" s="58">
        <f>COVAR(N398:N427,'RW Futures and Index Data (Q4)'!F396:F425)/VAR('RW Futures and Index Data (Q4)'!F396:F425)</f>
        <v>0.56561924687251697</v>
      </c>
      <c r="P398" s="10"/>
    </row>
    <row r="399" spans="1:16" x14ac:dyDescent="0.25">
      <c r="A399" s="23">
        <v>41626</v>
      </c>
      <c r="B399" s="52">
        <v>0.10411426880634789</v>
      </c>
      <c r="C399" s="53">
        <f>COVAR(B399:B428,'RW Futures and Index Data (Q4)'!C397:C426)/VAR('RW Futures and Index Data (Q4)'!C397:C426)</f>
        <v>0.38367113391724206</v>
      </c>
      <c r="D399" s="10"/>
      <c r="E399" s="59">
        <v>7.4477094014513856E-2</v>
      </c>
      <c r="F399" s="56">
        <f>COVAR(E399:E428,'RW Futures and Index Data (Q4)'!C397:C426)/VAR('RW Futures and Index Data (Q4)'!C397:C426)</f>
        <v>-1.0508190149818692</v>
      </c>
      <c r="G399" s="10"/>
      <c r="H399" s="59">
        <v>9.9653347053726193E-2</v>
      </c>
      <c r="I399" s="56">
        <f>COVAR(H399:H428,'RW Futures and Index Data (Q4)'!F397:F426)/VAR('RW Futures and Index Data (Q4)'!F397:F426)</f>
        <v>2.263975841885344</v>
      </c>
      <c r="J399" s="10"/>
      <c r="K399" s="59">
        <v>2.6936802564978546E-3</v>
      </c>
      <c r="L399" s="57">
        <f>COVAR(K399:K428,'RW Futures and Index Data (Q4)'!F397:F426)/VAR('RW Futures and Index Data (Q4)'!F397:F426)</f>
        <v>0.27658995035283312</v>
      </c>
      <c r="M399" s="10"/>
      <c r="N399" s="59">
        <v>-2.8165083544320124E-2</v>
      </c>
      <c r="O399" s="58">
        <f>COVAR(N399:N428,'RW Futures and Index Data (Q4)'!F397:F426)/VAR('RW Futures and Index Data (Q4)'!F397:F426)</f>
        <v>0.50150432358994668</v>
      </c>
      <c r="P399" s="10"/>
    </row>
    <row r="400" spans="1:16" x14ac:dyDescent="0.25">
      <c r="A400" s="23">
        <v>41625</v>
      </c>
      <c r="B400" s="52">
        <v>8.423948388692426E-2</v>
      </c>
      <c r="C400" s="53">
        <f>COVAR(B400:B429,'RW Futures and Index Data (Q4)'!C398:C427)/VAR('RW Futures and Index Data (Q4)'!C398:C427)</f>
        <v>0.46759896020677211</v>
      </c>
      <c r="D400" s="10"/>
      <c r="E400" s="59">
        <v>7.3619228926768754E-2</v>
      </c>
      <c r="F400" s="56">
        <f>COVAR(E400:E429,'RW Futures and Index Data (Q4)'!C398:C427)/VAR('RW Futures and Index Data (Q4)'!C398:C427)</f>
        <v>-1.0427932430698557</v>
      </c>
      <c r="G400" s="10"/>
      <c r="H400" s="59">
        <v>8.1715737841786762E-2</v>
      </c>
      <c r="I400" s="56">
        <f>COVAR(H400:H429,'RW Futures and Index Data (Q4)'!F398:F427)/VAR('RW Futures and Index Data (Q4)'!F398:F427)</f>
        <v>2.269599657468456</v>
      </c>
      <c r="J400" s="10"/>
      <c r="K400" s="59">
        <v>6.2071467872539809E-3</v>
      </c>
      <c r="L400" s="57">
        <f>COVAR(K400:K429,'RW Futures and Index Data (Q4)'!F398:F427)/VAR('RW Futures and Index Data (Q4)'!F398:F427)</f>
        <v>0.28366388565925338</v>
      </c>
      <c r="M400" s="10"/>
      <c r="N400" s="59">
        <v>-1.8978566265386299E-2</v>
      </c>
      <c r="O400" s="58">
        <f>COVAR(N400:N429,'RW Futures and Index Data (Q4)'!F398:F427)/VAR('RW Futures and Index Data (Q4)'!F398:F427)</f>
        <v>0.52466244845519061</v>
      </c>
      <c r="P400" s="10"/>
    </row>
    <row r="401" spans="1:16" x14ac:dyDescent="0.25">
      <c r="A401" s="23">
        <v>41624</v>
      </c>
      <c r="B401" s="52">
        <v>8.2642238054929207E-2</v>
      </c>
      <c r="C401" s="53">
        <f>COVAR(B401:B430,'RW Futures and Index Data (Q4)'!C399:C428)/VAR('RW Futures and Index Data (Q4)'!C399:C428)</f>
        <v>0.61044181433706346</v>
      </c>
      <c r="D401" s="10"/>
      <c r="E401" s="59">
        <v>6.5574689163964139E-2</v>
      </c>
      <c r="F401" s="56">
        <f>COVAR(E401:E430,'RW Futures and Index Data (Q4)'!C399:C428)/VAR('RW Futures and Index Data (Q4)'!C399:C428)</f>
        <v>-1.0392464436850204</v>
      </c>
      <c r="G401" s="10"/>
      <c r="H401" s="59">
        <v>5.6148327526658326E-2</v>
      </c>
      <c r="I401" s="56">
        <f>COVAR(H401:H430,'RW Futures and Index Data (Q4)'!F399:F428)/VAR('RW Futures and Index Data (Q4)'!F399:F428)</f>
        <v>2.2828391220306661</v>
      </c>
      <c r="J401" s="10"/>
      <c r="K401" s="59">
        <v>7.3540516867407479E-3</v>
      </c>
      <c r="L401" s="57">
        <f>COVAR(K401:K430,'RW Futures and Index Data (Q4)'!F399:F428)/VAR('RW Futures and Index Data (Q4)'!F399:F428)</f>
        <v>0.29039555793617439</v>
      </c>
      <c r="M401" s="10"/>
      <c r="N401" s="59">
        <v>-1.3545255508307208E-2</v>
      </c>
      <c r="O401" s="58">
        <f>COVAR(N401:N430,'RW Futures and Index Data (Q4)'!F399:F428)/VAR('RW Futures and Index Data (Q4)'!F399:F428)</f>
        <v>0.5350504500747657</v>
      </c>
      <c r="P401" s="10"/>
    </row>
    <row r="402" spans="1:16" x14ac:dyDescent="0.25">
      <c r="A402" s="23">
        <v>41621</v>
      </c>
      <c r="B402" s="52">
        <v>5.9820680144867966E-2</v>
      </c>
      <c r="C402" s="53">
        <f>COVAR(B402:B431,'RW Futures and Index Data (Q4)'!C400:C429)/VAR('RW Futures and Index Data (Q4)'!C400:C429)</f>
        <v>0.79047059955219956</v>
      </c>
      <c r="D402" s="10"/>
      <c r="E402" s="59">
        <v>6.1377734526126826E-2</v>
      </c>
      <c r="F402" s="56">
        <f>COVAR(E402:E431,'RW Futures and Index Data (Q4)'!C400:C429)/VAR('RW Futures and Index Data (Q4)'!C400:C429)</f>
        <v>-0.99898086409157816</v>
      </c>
      <c r="G402" s="10"/>
      <c r="H402" s="59">
        <v>4.2644359599398829E-2</v>
      </c>
      <c r="I402" s="56">
        <f>COVAR(H402:H431,'RW Futures and Index Data (Q4)'!F400:F429)/VAR('RW Futures and Index Data (Q4)'!F400:F429)</f>
        <v>2.2753136822235054</v>
      </c>
      <c r="J402" s="10"/>
      <c r="K402" s="59">
        <v>6.6703565948289523E-5</v>
      </c>
      <c r="L402" s="57">
        <f>COVAR(K402:K431,'RW Futures and Index Data (Q4)'!F400:F429)/VAR('RW Futures and Index Data (Q4)'!F400:F429)</f>
        <v>0.30217512803936258</v>
      </c>
      <c r="M402" s="10"/>
      <c r="N402" s="59">
        <v>-2.9672549745542454E-2</v>
      </c>
      <c r="O402" s="58">
        <f>COVAR(N402:N431,'RW Futures and Index Data (Q4)'!F400:F429)/VAR('RW Futures and Index Data (Q4)'!F400:F429)</f>
        <v>0.55515503666195543</v>
      </c>
      <c r="P402" s="10"/>
    </row>
    <row r="403" spans="1:16" x14ac:dyDescent="0.25">
      <c r="A403" s="23">
        <v>41620</v>
      </c>
      <c r="B403" s="52">
        <v>4.3277671870516787E-2</v>
      </c>
      <c r="C403" s="53">
        <f>COVAR(B403:B432,'RW Futures and Index Data (Q4)'!C401:C430)/VAR('RW Futures and Index Data (Q4)'!C401:C430)</f>
        <v>0.97013379848241077</v>
      </c>
      <c r="D403" s="10"/>
      <c r="E403" s="59">
        <v>7.9346064123298365E-2</v>
      </c>
      <c r="F403" s="56">
        <f>COVAR(E403:E432,'RW Futures and Index Data (Q4)'!C401:C430)/VAR('RW Futures and Index Data (Q4)'!C401:C430)</f>
        <v>-0.87807955339608956</v>
      </c>
      <c r="G403" s="10"/>
      <c r="H403" s="59">
        <v>6.2638851705875576E-2</v>
      </c>
      <c r="I403" s="56">
        <f>COVAR(H403:H432,'RW Futures and Index Data (Q4)'!F401:F430)/VAR('RW Futures and Index Data (Q4)'!F401:F430)</f>
        <v>2.2455082561674469</v>
      </c>
      <c r="J403" s="10"/>
      <c r="K403" s="59">
        <v>-4.5982934076538307E-4</v>
      </c>
      <c r="L403" s="57">
        <f>COVAR(K403:K432,'RW Futures and Index Data (Q4)'!F401:F430)/VAR('RW Futures and Index Data (Q4)'!F401:F430)</f>
        <v>0.30720547730474018</v>
      </c>
      <c r="M403" s="10"/>
      <c r="N403" s="59">
        <v>-2.5169684763675759E-2</v>
      </c>
      <c r="O403" s="58">
        <f>COVAR(N403:N432,'RW Futures and Index Data (Q4)'!F401:F430)/VAR('RW Futures and Index Data (Q4)'!F401:F430)</f>
        <v>0.56027973176981816</v>
      </c>
      <c r="P403" s="10"/>
    </row>
    <row r="404" spans="1:16" x14ac:dyDescent="0.25">
      <c r="A404" s="23">
        <v>41619</v>
      </c>
      <c r="B404" s="52">
        <v>3.6514295605887037E-2</v>
      </c>
      <c r="C404" s="53">
        <f>COVAR(B404:B433,'RW Futures and Index Data (Q4)'!C402:C431)/VAR('RW Futures and Index Data (Q4)'!C402:C431)</f>
        <v>1.148511669061181</v>
      </c>
      <c r="D404" s="10"/>
      <c r="E404" s="59">
        <v>8.1354531996989277E-2</v>
      </c>
      <c r="F404" s="56">
        <f>COVAR(E404:E433,'RW Futures and Index Data (Q4)'!C402:C431)/VAR('RW Futures and Index Data (Q4)'!C402:C431)</f>
        <v>-0.60790768239193538</v>
      </c>
      <c r="G404" s="10"/>
      <c r="H404" s="59">
        <v>3.2778389336970193E-2</v>
      </c>
      <c r="I404" s="56">
        <f>COVAR(H404:H433,'RW Futures and Index Data (Q4)'!F402:F431)/VAR('RW Futures and Index Data (Q4)'!F402:F431)</f>
        <v>2.3208817479135528</v>
      </c>
      <c r="J404" s="10"/>
      <c r="K404" s="59">
        <v>-5.8669587007027513E-3</v>
      </c>
      <c r="L404" s="57">
        <f>COVAR(K404:K433,'RW Futures and Index Data (Q4)'!F402:F431)/VAR('RW Futures and Index Data (Q4)'!F402:F431)</f>
        <v>0.32532647134987852</v>
      </c>
      <c r="M404" s="10"/>
      <c r="N404" s="59">
        <v>-4.039290289061459E-2</v>
      </c>
      <c r="O404" s="58">
        <f>COVAR(N404:N433,'RW Futures and Index Data (Q4)'!F402:F431)/VAR('RW Futures and Index Data (Q4)'!F402:F431)</f>
        <v>0.60253306350990121</v>
      </c>
      <c r="P404" s="10"/>
    </row>
    <row r="405" spans="1:16" x14ac:dyDescent="0.25">
      <c r="A405" s="23">
        <v>41618</v>
      </c>
      <c r="B405" s="52">
        <v>1.1067339307050172E-2</v>
      </c>
      <c r="C405" s="53">
        <f>COVAR(B405:B434,'RW Futures and Index Data (Q4)'!C403:C432)/VAR('RW Futures and Index Data (Q4)'!C403:C432)</f>
        <v>1.2392234994769504</v>
      </c>
      <c r="D405" s="10"/>
      <c r="E405" s="59">
        <v>8.200705529940211E-2</v>
      </c>
      <c r="F405" s="56">
        <f>COVAR(E405:E434,'RW Futures and Index Data (Q4)'!C403:C432)/VAR('RW Futures and Index Data (Q4)'!C403:C432)</f>
        <v>-0.30594458314883538</v>
      </c>
      <c r="G405" s="10"/>
      <c r="H405" s="59">
        <v>2.2085280371551663E-2</v>
      </c>
      <c r="I405" s="56">
        <f>COVAR(H405:H434,'RW Futures and Index Data (Q4)'!F403:F432)/VAR('RW Futures and Index Data (Q4)'!F403:F432)</f>
        <v>2.3912870318821673</v>
      </c>
      <c r="J405" s="10"/>
      <c r="K405" s="59">
        <v>-5.588014641117578E-3</v>
      </c>
      <c r="L405" s="57">
        <f>COVAR(K405:K434,'RW Futures and Index Data (Q4)'!F403:F432)/VAR('RW Futures and Index Data (Q4)'!F403:F432)</f>
        <v>0.36024130981403002</v>
      </c>
      <c r="M405" s="10"/>
      <c r="N405" s="59">
        <v>-3.468658809426306E-2</v>
      </c>
      <c r="O405" s="58">
        <f>COVAR(N405:N434,'RW Futures and Index Data (Q4)'!F403:F432)/VAR('RW Futures and Index Data (Q4)'!F403:F432)</f>
        <v>0.66786922540199412</v>
      </c>
      <c r="P405" s="10"/>
    </row>
    <row r="406" spans="1:16" x14ac:dyDescent="0.25">
      <c r="A406" s="23">
        <v>41617</v>
      </c>
      <c r="B406" s="52">
        <v>-2.1576869778185515E-2</v>
      </c>
      <c r="C406" s="53">
        <f>COVAR(B406:B435,'RW Futures and Index Data (Q4)'!C404:C433)/VAR('RW Futures and Index Data (Q4)'!C404:C433)</f>
        <v>1.2365988357187443</v>
      </c>
      <c r="D406" s="10"/>
      <c r="E406" s="59">
        <v>8.4466831441829315E-2</v>
      </c>
      <c r="F406" s="56">
        <f>COVAR(E406:E435,'RW Futures and Index Data (Q4)'!C404:C433)/VAR('RW Futures and Index Data (Q4)'!C404:C433)</f>
        <v>-4.4185726918319582E-2</v>
      </c>
      <c r="G406" s="10"/>
      <c r="H406" s="59">
        <v>9.9129576177123813E-3</v>
      </c>
      <c r="I406" s="56">
        <f>COVAR(H406:H435,'RW Futures and Index Data (Q4)'!F404:F433)/VAR('RW Futures and Index Data (Q4)'!F404:F433)</f>
        <v>2.5474139923415891</v>
      </c>
      <c r="J406" s="10"/>
      <c r="K406" s="59">
        <v>-4.7801400360087953E-3</v>
      </c>
      <c r="L406" s="57">
        <f>COVAR(K406:K435,'RW Futures and Index Data (Q4)'!F404:F433)/VAR('RW Futures and Index Data (Q4)'!F404:F433)</f>
        <v>0.38418099787400795</v>
      </c>
      <c r="M406" s="10"/>
      <c r="N406" s="59">
        <v>-3.3047785268594421E-2</v>
      </c>
      <c r="O406" s="58">
        <f>COVAR(N406:N435,'RW Futures and Index Data (Q4)'!F404:F433)/VAR('RW Futures and Index Data (Q4)'!F404:F433)</f>
        <v>0.76768735288121259</v>
      </c>
      <c r="P406" s="10"/>
    </row>
    <row r="407" spans="1:16" x14ac:dyDescent="0.25">
      <c r="A407" s="23">
        <v>41614</v>
      </c>
      <c r="B407" s="52">
        <v>-5.3303449479181753E-3</v>
      </c>
      <c r="C407" s="53">
        <f>COVAR(B407:B436,'RW Futures and Index Data (Q4)'!C405:C434)/VAR('RW Futures and Index Data (Q4)'!C405:C434)</f>
        <v>1.1375042798070005</v>
      </c>
      <c r="D407" s="10"/>
      <c r="E407" s="59">
        <v>9.2833605041018119E-2</v>
      </c>
      <c r="F407" s="56">
        <f>COVAR(E407:E436,'RW Futures and Index Data (Q4)'!C405:C434)/VAR('RW Futures and Index Data (Q4)'!C405:C434)</f>
        <v>0.16408026772554168</v>
      </c>
      <c r="G407" s="10"/>
      <c r="H407" s="59">
        <v>1.4236631520227805E-2</v>
      </c>
      <c r="I407" s="56">
        <f>COVAR(H407:H436,'RW Futures and Index Data (Q4)'!F405:F434)/VAR('RW Futures and Index Data (Q4)'!F405:F434)</f>
        <v>2.6165943360448254</v>
      </c>
      <c r="J407" s="10"/>
      <c r="K407" s="59">
        <v>-7.4118291884298637E-3</v>
      </c>
      <c r="L407" s="57">
        <f>COVAR(K407:K436,'RW Futures and Index Data (Q4)'!F405:F434)/VAR('RW Futures and Index Data (Q4)'!F405:F434)</f>
        <v>0.44467349560074126</v>
      </c>
      <c r="M407" s="10"/>
      <c r="N407" s="59">
        <v>-3.8689180506235821E-2</v>
      </c>
      <c r="O407" s="58">
        <f>COVAR(N407:N436,'RW Futures and Index Data (Q4)'!F405:F434)/VAR('RW Futures and Index Data (Q4)'!F405:F434)</f>
        <v>0.8833787413985833</v>
      </c>
      <c r="P407" s="10"/>
    </row>
    <row r="408" spans="1:16" x14ac:dyDescent="0.25">
      <c r="A408" s="23">
        <v>41613</v>
      </c>
      <c r="B408" s="52">
        <v>-3.8506436514986753E-3</v>
      </c>
      <c r="C408" s="53">
        <f>COVAR(B408:B437,'RW Futures and Index Data (Q4)'!C406:C435)/VAR('RW Futures and Index Data (Q4)'!C406:C435)</f>
        <v>1.0583298141106492</v>
      </c>
      <c r="D408" s="10"/>
      <c r="E408" s="59">
        <v>6.1237599960255684E-2</v>
      </c>
      <c r="F408" s="56">
        <f>COVAR(E408:E437,'RW Futures and Index Data (Q4)'!C406:C435)/VAR('RW Futures and Index Data (Q4)'!C406:C435)</f>
        <v>0.3981053242831607</v>
      </c>
      <c r="G408" s="10"/>
      <c r="H408" s="59">
        <v>2.5610012099213542E-2</v>
      </c>
      <c r="I408" s="56">
        <f>COVAR(H408:H437,'RW Futures and Index Data (Q4)'!F406:F435)/VAR('RW Futures and Index Data (Q4)'!F406:F435)</f>
        <v>2.6535525310281307</v>
      </c>
      <c r="J408" s="10"/>
      <c r="K408" s="59">
        <v>-7.9488063586605762E-3</v>
      </c>
      <c r="L408" s="57">
        <f>COVAR(K408:K437,'RW Futures and Index Data (Q4)'!F406:F435)/VAR('RW Futures and Index Data (Q4)'!F406:F435)</f>
        <v>0.4871048348932896</v>
      </c>
      <c r="M408" s="10"/>
      <c r="N408" s="59">
        <v>-4.4202642392391911E-2</v>
      </c>
      <c r="O408" s="58">
        <f>COVAR(N408:N437,'RW Futures and Index Data (Q4)'!F406:F435)/VAR('RW Futures and Index Data (Q4)'!F406:F435)</f>
        <v>0.99782626371584837</v>
      </c>
      <c r="P408" s="10"/>
    </row>
    <row r="409" spans="1:16" x14ac:dyDescent="0.25">
      <c r="A409" s="23">
        <v>41612</v>
      </c>
      <c r="B409" s="52">
        <v>-3.9043360750062872E-3</v>
      </c>
      <c r="C409" s="53">
        <f>COVAR(B409:B438,'RW Futures and Index Data (Q4)'!C407:C436)/VAR('RW Futures and Index Data (Q4)'!C407:C436)</f>
        <v>0.96500968440024981</v>
      </c>
      <c r="D409" s="10"/>
      <c r="E409" s="59">
        <v>5.6036354315028625E-2</v>
      </c>
      <c r="F409" s="56">
        <f>COVAR(E409:E438,'RW Futures and Index Data (Q4)'!C407:C436)/VAR('RW Futures and Index Data (Q4)'!C407:C436)</f>
        <v>0.67113269536614195</v>
      </c>
      <c r="G409" s="10"/>
      <c r="H409" s="59">
        <v>5.9481564021068856E-4</v>
      </c>
      <c r="I409" s="56">
        <f>COVAR(H409:H438,'RW Futures and Index Data (Q4)'!F407:F436)/VAR('RW Futures and Index Data (Q4)'!F407:F436)</f>
        <v>2.8342004994895746</v>
      </c>
      <c r="J409" s="10"/>
      <c r="K409" s="59">
        <v>-1.0129485708314845E-2</v>
      </c>
      <c r="L409" s="57">
        <f>COVAR(K409:K438,'RW Futures and Index Data (Q4)'!F407:F436)/VAR('RW Futures and Index Data (Q4)'!F407:F436)</f>
        <v>0.52811700120595639</v>
      </c>
      <c r="M409" s="10"/>
      <c r="N409" s="59">
        <v>-4.5226410891096469E-2</v>
      </c>
      <c r="O409" s="58">
        <f>COVAR(N409:N438,'RW Futures and Index Data (Q4)'!F407:F436)/VAR('RW Futures and Index Data (Q4)'!F407:F436)</f>
        <v>1.0437101783512794</v>
      </c>
      <c r="P409" s="10"/>
    </row>
    <row r="410" spans="1:16" x14ac:dyDescent="0.25">
      <c r="A410" s="23">
        <v>41611</v>
      </c>
      <c r="B410" s="52">
        <v>2.1418134645390552E-2</v>
      </c>
      <c r="C410" s="53">
        <f>COVAR(B410:B439,'RW Futures and Index Data (Q4)'!C408:C437)/VAR('RW Futures and Index Data (Q4)'!C408:C437)</f>
        <v>0.85908762798887461</v>
      </c>
      <c r="D410" s="10"/>
      <c r="E410" s="59">
        <v>5.9063569412908024E-2</v>
      </c>
      <c r="F410" s="56">
        <f>COVAR(E410:E439,'RW Futures and Index Data (Q4)'!C408:C437)/VAR('RW Futures and Index Data (Q4)'!C408:C437)</f>
        <v>0.8715443873647627</v>
      </c>
      <c r="G410" s="10"/>
      <c r="H410" s="59">
        <v>9.1146627656612633E-2</v>
      </c>
      <c r="I410" s="56">
        <f>COVAR(H410:H439,'RW Futures and Index Data (Q4)'!F408:F437)/VAR('RW Futures and Index Data (Q4)'!F408:F437)</f>
        <v>2.504174212780343</v>
      </c>
      <c r="J410" s="10"/>
      <c r="K410" s="59">
        <v>-8.9787265188813192E-3</v>
      </c>
      <c r="L410" s="57">
        <f>COVAR(K410:K439,'RW Futures and Index Data (Q4)'!F408:F437)/VAR('RW Futures and Index Data (Q4)'!F408:F437)</f>
        <v>0.5513281841051102</v>
      </c>
      <c r="M410" s="10"/>
      <c r="N410" s="59">
        <v>-4.623609456553146E-2</v>
      </c>
      <c r="O410" s="58">
        <f>COVAR(N410:N439,'RW Futures and Index Data (Q4)'!F408:F437)/VAR('RW Futures and Index Data (Q4)'!F408:F437)</f>
        <v>1.0847221664261117</v>
      </c>
      <c r="P410" s="10"/>
    </row>
    <row r="411" spans="1:16" x14ac:dyDescent="0.25">
      <c r="A411" s="23">
        <v>41610</v>
      </c>
      <c r="B411" s="52">
        <v>1.0890334345367458E-2</v>
      </c>
      <c r="C411" s="53">
        <f>COVAR(B411:B440,'RW Futures and Index Data (Q4)'!C409:C438)/VAR('RW Futures and Index Data (Q4)'!C409:C438)</f>
        <v>0.79596216316044499</v>
      </c>
      <c r="D411" s="10"/>
      <c r="E411" s="59">
        <v>7.0798291816288161E-2</v>
      </c>
      <c r="F411" s="56">
        <f>COVAR(E411:E440,'RW Futures and Index Data (Q4)'!C409:C438)/VAR('RW Futures and Index Data (Q4)'!C409:C438)</f>
        <v>1.1692616955081421</v>
      </c>
      <c r="G411" s="10"/>
      <c r="H411" s="59">
        <v>9.7219272442544469E-2</v>
      </c>
      <c r="I411" s="56">
        <f>COVAR(H411:H440,'RW Futures and Index Data (Q4)'!F409:F438)/VAR('RW Futures and Index Data (Q4)'!F409:F438)</f>
        <v>2.5445309482919751</v>
      </c>
      <c r="J411" s="10"/>
      <c r="K411" s="59">
        <v>-6.0112420418877432E-3</v>
      </c>
      <c r="L411" s="57">
        <f>COVAR(K411:K440,'RW Futures and Index Data (Q4)'!F409:F438)/VAR('RW Futures and Index Data (Q4)'!F409:F438)</f>
        <v>0.56918338700090321</v>
      </c>
      <c r="M411" s="10"/>
      <c r="N411" s="59">
        <v>-3.3295246313631011E-2</v>
      </c>
      <c r="O411" s="58">
        <f>COVAR(N411:N440,'RW Futures and Index Data (Q4)'!F409:F438)/VAR('RW Futures and Index Data (Q4)'!F409:F438)</f>
        <v>1.0925306734054794</v>
      </c>
      <c r="P411" s="10"/>
    </row>
    <row r="412" spans="1:16" x14ac:dyDescent="0.25">
      <c r="A412" s="23">
        <v>41607</v>
      </c>
      <c r="B412" s="52">
        <v>2.7517956848809755E-2</v>
      </c>
      <c r="C412" s="53">
        <f>COVAR(B412:B441,'RW Futures and Index Data (Q4)'!C410:C439)/VAR('RW Futures and Index Data (Q4)'!C410:C439)</f>
        <v>0.73088192514297501</v>
      </c>
      <c r="D412" s="10"/>
      <c r="E412" s="59">
        <v>7.8907822450355214E-2</v>
      </c>
      <c r="F412" s="56">
        <f>COVAR(E412:E441,'RW Futures and Index Data (Q4)'!C410:C439)/VAR('RW Futures and Index Data (Q4)'!C410:C439)</f>
        <v>1.3709910964037375</v>
      </c>
      <c r="G412" s="10"/>
      <c r="H412" s="59">
        <v>9.0202859300819949E-2</v>
      </c>
      <c r="I412" s="56">
        <f>COVAR(H412:H441,'RW Futures and Index Data (Q4)'!F410:F439)/VAR('RW Futures and Index Data (Q4)'!F410:F439)</f>
        <v>2.4012515977292685</v>
      </c>
      <c r="J412" s="10"/>
      <c r="K412" s="59">
        <v>-2.4923369577223298E-3</v>
      </c>
      <c r="L412" s="57">
        <f>COVAR(K412:K441,'RW Futures and Index Data (Q4)'!F410:F439)/VAR('RW Futures and Index Data (Q4)'!F410:F439)</f>
        <v>0.57261991889533803</v>
      </c>
      <c r="M412" s="10"/>
      <c r="N412" s="59">
        <v>-2.6095339141025908E-2</v>
      </c>
      <c r="O412" s="58">
        <f>COVAR(N412:N441,'RW Futures and Index Data (Q4)'!F410:F439)/VAR('RW Futures and Index Data (Q4)'!F410:F439)</f>
        <v>1.0922127545209304</v>
      </c>
      <c r="P412" s="10"/>
    </row>
    <row r="413" spans="1:16" x14ac:dyDescent="0.25">
      <c r="A413" s="23">
        <v>41605</v>
      </c>
      <c r="B413" s="52">
        <v>1.7068171432988999E-2</v>
      </c>
      <c r="C413" s="53">
        <f>COVAR(B413:B442,'RW Futures and Index Data (Q4)'!C411:C440)/VAR('RW Futures and Index Data (Q4)'!C411:C440)</f>
        <v>0.71751818508882248</v>
      </c>
      <c r="D413" s="10"/>
      <c r="E413" s="59">
        <v>6.908393134121793E-2</v>
      </c>
      <c r="F413" s="56">
        <f>COVAR(E413:E442,'RW Futures and Index Data (Q4)'!C411:C440)/VAR('RW Futures and Index Data (Q4)'!C411:C440)</f>
        <v>1.5524347743596623</v>
      </c>
      <c r="G413" s="10"/>
      <c r="H413" s="59">
        <v>9.6846581608340365E-2</v>
      </c>
      <c r="I413" s="56">
        <f>COVAR(H413:H442,'RW Futures and Index Data (Q4)'!F411:F440)/VAR('RW Futures and Index Data (Q4)'!F411:F440)</f>
        <v>2.2723896562921286</v>
      </c>
      <c r="J413" s="10"/>
      <c r="K413" s="59">
        <v>-3.5216660138803757E-4</v>
      </c>
      <c r="L413" s="57">
        <f>COVAR(K413:K442,'RW Futures and Index Data (Q4)'!F411:F440)/VAR('RW Futures and Index Data (Q4)'!F411:F440)</f>
        <v>0.56180357290365512</v>
      </c>
      <c r="M413" s="10"/>
      <c r="N413" s="59">
        <v>-2.1578800772288798E-2</v>
      </c>
      <c r="O413" s="58">
        <f>COVAR(N413:N442,'RW Futures and Index Data (Q4)'!F411:F440)/VAR('RW Futures and Index Data (Q4)'!F411:F440)</f>
        <v>1.0616590571757756</v>
      </c>
      <c r="P413" s="10"/>
    </row>
    <row r="414" spans="1:16" x14ac:dyDescent="0.25">
      <c r="A414" s="23">
        <v>41604</v>
      </c>
      <c r="B414" s="52">
        <v>3.0877449406483626E-2</v>
      </c>
      <c r="C414" s="53">
        <f>COVAR(B414:B443,'RW Futures and Index Data (Q4)'!C412:C441)/VAR('RW Futures and Index Data (Q4)'!C412:C441)</f>
        <v>0.6263684897856211</v>
      </c>
      <c r="D414" s="10"/>
      <c r="E414" s="59">
        <v>5.7737250145126762E-2</v>
      </c>
      <c r="F414" s="56">
        <f>COVAR(E414:E443,'RW Futures and Index Data (Q4)'!C412:C441)/VAR('RW Futures and Index Data (Q4)'!C412:C441)</f>
        <v>1.579320545973258</v>
      </c>
      <c r="G414" s="10"/>
      <c r="H414" s="59">
        <v>0.11745517512088677</v>
      </c>
      <c r="I414" s="56">
        <f>COVAR(H414:H443,'RW Futures and Index Data (Q4)'!F412:F441)/VAR('RW Futures and Index Data (Q4)'!F412:F441)</f>
        <v>2.2535746205048297</v>
      </c>
      <c r="J414" s="10"/>
      <c r="K414" s="59">
        <v>1.7381657983308596E-3</v>
      </c>
      <c r="L414" s="57">
        <f>COVAR(K414:K443,'RW Futures and Index Data (Q4)'!F412:F441)/VAR('RW Futures and Index Data (Q4)'!F412:F441)</f>
        <v>0.57398404093757238</v>
      </c>
      <c r="M414" s="10"/>
      <c r="N414" s="59">
        <v>-1.9753499608059832E-2</v>
      </c>
      <c r="O414" s="58">
        <f>COVAR(N414:N443,'RW Futures and Index Data (Q4)'!F412:F441)/VAR('RW Futures and Index Data (Q4)'!F412:F441)</f>
        <v>1.0674188115374215</v>
      </c>
      <c r="P414" s="10"/>
    </row>
    <row r="415" spans="1:16" x14ac:dyDescent="0.25">
      <c r="A415" s="23">
        <v>41603</v>
      </c>
      <c r="B415" s="52">
        <v>4.2434306063982685E-2</v>
      </c>
      <c r="C415" s="53">
        <f>COVAR(B415:B444,'RW Futures and Index Data (Q4)'!C413:C442)/VAR('RW Futures and Index Data (Q4)'!C413:C442)</f>
        <v>0.4454087385105287</v>
      </c>
      <c r="D415" s="10"/>
      <c r="E415" s="59">
        <v>5.1091873220998396E-2</v>
      </c>
      <c r="F415" s="56">
        <f>COVAR(E415:E444,'RW Futures and Index Data (Q4)'!C413:C442)/VAR('RW Futures and Index Data (Q4)'!C413:C442)</f>
        <v>1.4354932242620382</v>
      </c>
      <c r="G415" s="10"/>
      <c r="H415" s="59">
        <v>0.129317980513729</v>
      </c>
      <c r="I415" s="56">
        <f>COVAR(H415:H444,'RW Futures and Index Data (Q4)'!F413:F442)/VAR('RW Futures and Index Data (Q4)'!F413:F442)</f>
        <v>2.2343873991613536</v>
      </c>
      <c r="J415" s="10"/>
      <c r="K415" s="59">
        <v>8.9377671890882304E-3</v>
      </c>
      <c r="L415" s="57">
        <f>COVAR(K415:K444,'RW Futures and Index Data (Q4)'!F413:F442)/VAR('RW Futures and Index Data (Q4)'!F413:F442)</f>
        <v>0.57958693096123393</v>
      </c>
      <c r="M415" s="10"/>
      <c r="N415" s="59">
        <v>-9.1581275589244227E-3</v>
      </c>
      <c r="O415" s="58">
        <f>COVAR(N415:N444,'RW Futures and Index Data (Q4)'!F413:F442)/VAR('RW Futures and Index Data (Q4)'!F413:F442)</f>
        <v>1.0784350771712758</v>
      </c>
      <c r="P415" s="10"/>
    </row>
    <row r="416" spans="1:16" x14ac:dyDescent="0.25">
      <c r="A416" s="23">
        <v>41600</v>
      </c>
      <c r="B416" s="52">
        <v>5.7314151218769815E-2</v>
      </c>
      <c r="C416" s="53">
        <f>COVAR(B416:B445,'RW Futures and Index Data (Q4)'!C414:C443)/VAR('RW Futures and Index Data (Q4)'!C414:C443)</f>
        <v>0.49088258861872908</v>
      </c>
      <c r="D416" s="10"/>
      <c r="E416" s="59">
        <v>6.6351741125954433E-2</v>
      </c>
      <c r="F416" s="56">
        <f>COVAR(E416:E445,'RW Futures and Index Data (Q4)'!C414:C443)/VAR('RW Futures and Index Data (Q4)'!C414:C443)</f>
        <v>1.3240039967155743</v>
      </c>
      <c r="G416" s="10"/>
      <c r="H416" s="59">
        <v>0.13618024953844143</v>
      </c>
      <c r="I416" s="56">
        <f>COVAR(H416:H445,'RW Futures and Index Data (Q4)'!F414:F443)/VAR('RW Futures and Index Data (Q4)'!F414:F443)</f>
        <v>2.052132191196578</v>
      </c>
      <c r="J416" s="10"/>
      <c r="K416" s="59">
        <v>1.4383579069363828E-2</v>
      </c>
      <c r="L416" s="57">
        <f>COVAR(K416:K445,'RW Futures and Index Data (Q4)'!F414:F443)/VAR('RW Futures and Index Data (Q4)'!F414:F443)</f>
        <v>0.51159770073848598</v>
      </c>
      <c r="M416" s="10"/>
      <c r="N416" s="59">
        <v>-4.8246446363697792E-4</v>
      </c>
      <c r="O416" s="58">
        <f>COVAR(N416:N445,'RW Futures and Index Data (Q4)'!F414:F443)/VAR('RW Futures and Index Data (Q4)'!F414:F443)</f>
        <v>0.96108514994262861</v>
      </c>
      <c r="P416" s="10"/>
    </row>
    <row r="417" spans="1:16" x14ac:dyDescent="0.25">
      <c r="A417" s="23">
        <v>41599</v>
      </c>
      <c r="B417" s="52">
        <v>4.6984012781399853E-2</v>
      </c>
      <c r="C417" s="53">
        <f>COVAR(B417:B446,'RW Futures and Index Data (Q4)'!C415:C444)/VAR('RW Futures and Index Data (Q4)'!C415:C444)</f>
        <v>0.49259126617133009</v>
      </c>
      <c r="D417" s="10"/>
      <c r="E417" s="59">
        <v>4.6844882285635547E-2</v>
      </c>
      <c r="F417" s="56">
        <f>COVAR(E417:E446,'RW Futures and Index Data (Q4)'!C415:C444)/VAR('RW Futures and Index Data (Q4)'!C415:C444)</f>
        <v>1.2014306704530755</v>
      </c>
      <c r="G417" s="10"/>
      <c r="H417" s="59">
        <v>0.12604855686641403</v>
      </c>
      <c r="I417" s="56">
        <f>COVAR(H417:H446,'RW Futures and Index Data (Q4)'!F415:F444)/VAR('RW Futures and Index Data (Q4)'!F415:F444)</f>
        <v>2.0132698492816963</v>
      </c>
      <c r="J417" s="10"/>
      <c r="K417" s="59">
        <v>1.2790590192947038E-2</v>
      </c>
      <c r="L417" s="57">
        <f>COVAR(K417:K446,'RW Futures and Index Data (Q4)'!F415:F444)/VAR('RW Futures and Index Data (Q4)'!F415:F444)</f>
        <v>0.44867226617200534</v>
      </c>
      <c r="M417" s="10"/>
      <c r="N417" s="59">
        <v>-4.0267358384254992E-3</v>
      </c>
      <c r="O417" s="58">
        <f>COVAR(N417:N446,'RW Futures and Index Data (Q4)'!F415:F444)/VAR('RW Futures and Index Data (Q4)'!F415:F444)</f>
        <v>0.86356481792254958</v>
      </c>
      <c r="P417" s="10"/>
    </row>
    <row r="418" spans="1:16" x14ac:dyDescent="0.25">
      <c r="A418" s="23">
        <v>41598</v>
      </c>
      <c r="B418" s="52">
        <v>5.1079963610879409E-2</v>
      </c>
      <c r="C418" s="53">
        <f>COVAR(B418:B447,'RW Futures and Index Data (Q4)'!C416:C445)/VAR('RW Futures and Index Data (Q4)'!C416:C445)</f>
        <v>0.44094119438756035</v>
      </c>
      <c r="D418" s="10"/>
      <c r="E418" s="59">
        <v>2.812429758594881E-2</v>
      </c>
      <c r="F418" s="56">
        <f>COVAR(E418:E447,'RW Futures and Index Data (Q4)'!C416:C445)/VAR('RW Futures and Index Data (Q4)'!C416:C445)</f>
        <v>1.0390446139662233</v>
      </c>
      <c r="G418" s="10"/>
      <c r="H418" s="59">
        <v>0.13306457362303514</v>
      </c>
      <c r="I418" s="56">
        <f>COVAR(H418:H447,'RW Futures and Index Data (Q4)'!F416:F445)/VAR('RW Futures and Index Data (Q4)'!F416:F445)</f>
        <v>2.0050578405833246</v>
      </c>
      <c r="J418" s="10"/>
      <c r="K418" s="59">
        <v>6.1362486912275305E-3</v>
      </c>
      <c r="L418" s="57">
        <f>COVAR(K418:K447,'RW Futures and Index Data (Q4)'!F416:F445)/VAR('RW Futures and Index Data (Q4)'!F416:F445)</f>
        <v>0.44810657444981727</v>
      </c>
      <c r="M418" s="10"/>
      <c r="N418" s="59">
        <v>-2.1181652925122418E-2</v>
      </c>
      <c r="O418" s="58">
        <f>COVAR(N418:N447,'RW Futures and Index Data (Q4)'!F416:F445)/VAR('RW Futures and Index Data (Q4)'!F416:F445)</f>
        <v>0.85900166676567824</v>
      </c>
      <c r="P418" s="10"/>
    </row>
    <row r="419" spans="1:16" x14ac:dyDescent="0.25">
      <c r="A419" s="23">
        <v>41597</v>
      </c>
      <c r="B419" s="52">
        <v>5.0206317706720904E-2</v>
      </c>
      <c r="C419" s="53">
        <f>COVAR(B419:B448,'RW Futures and Index Data (Q4)'!C417:C446)/VAR('RW Futures and Index Data (Q4)'!C417:C446)</f>
        <v>0.33685276438212153</v>
      </c>
      <c r="D419" s="10"/>
      <c r="E419" s="59">
        <v>1.3476504593920025E-2</v>
      </c>
      <c r="F419" s="56">
        <f>COVAR(E419:E448,'RW Futures and Index Data (Q4)'!C417:C446)/VAR('RW Futures and Index Data (Q4)'!C417:C446)</f>
        <v>0.69186357864461712</v>
      </c>
      <c r="G419" s="10"/>
      <c r="H419" s="59">
        <v>0.14947443687189566</v>
      </c>
      <c r="I419" s="56">
        <f>COVAR(H419:H448,'RW Futures and Index Data (Q4)'!F417:F446)/VAR('RW Futures and Index Data (Q4)'!F417:F446)</f>
        <v>1.9564320764008636</v>
      </c>
      <c r="J419" s="10"/>
      <c r="K419" s="59">
        <v>5.520829283098827E-3</v>
      </c>
      <c r="L419" s="57">
        <f>COVAR(K419:K448,'RW Futures and Index Data (Q4)'!F417:F446)/VAR('RW Futures and Index Data (Q4)'!F417:F446)</f>
        <v>0.44241994772609849</v>
      </c>
      <c r="M419" s="10"/>
      <c r="N419" s="59">
        <v>-2.3075838591739672E-2</v>
      </c>
      <c r="O419" s="58">
        <f>COVAR(N419:N448,'RW Futures and Index Data (Q4)'!F417:F446)/VAR('RW Futures and Index Data (Q4)'!F417:F446)</f>
        <v>0.82978075761747894</v>
      </c>
      <c r="P419" s="10"/>
    </row>
    <row r="420" spans="1:16" x14ac:dyDescent="0.25">
      <c r="A420" s="23">
        <v>41596</v>
      </c>
      <c r="B420" s="52">
        <v>7.5817371426453839E-2</v>
      </c>
      <c r="C420" s="53">
        <f>COVAR(B420:B449,'RW Futures and Index Data (Q4)'!C418:C447)/VAR('RW Futures and Index Data (Q4)'!C418:C447)</f>
        <v>0.50075978841714186</v>
      </c>
      <c r="D420" s="10"/>
      <c r="E420" s="59">
        <v>1.6924050176891248E-2</v>
      </c>
      <c r="F420" s="56">
        <f>COVAR(E420:E449,'RW Futures and Index Data (Q4)'!C418:C447)/VAR('RW Futures and Index Data (Q4)'!C418:C447)</f>
        <v>0.42791557235753158</v>
      </c>
      <c r="G420" s="10"/>
      <c r="H420" s="59">
        <v>0.18267177540613</v>
      </c>
      <c r="I420" s="56">
        <f>COVAR(H420:H449,'RW Futures and Index Data (Q4)'!F418:F447)/VAR('RW Futures and Index Data (Q4)'!F418:F447)</f>
        <v>1.9783668320400141</v>
      </c>
      <c r="J420" s="10"/>
      <c r="K420" s="59">
        <v>1.1281456509818266E-2</v>
      </c>
      <c r="L420" s="57">
        <f>COVAR(K420:K449,'RW Futures and Index Data (Q4)'!F418:F447)/VAR('RW Futures and Index Data (Q4)'!F418:F447)</f>
        <v>0.47009664773818416</v>
      </c>
      <c r="M420" s="10"/>
      <c r="N420" s="59">
        <v>-4.5527735042534268E-3</v>
      </c>
      <c r="O420" s="58">
        <f>COVAR(N420:N449,'RW Futures and Index Data (Q4)'!F418:F447)/VAR('RW Futures and Index Data (Q4)'!F418:F447)</f>
        <v>0.88365843172446812</v>
      </c>
      <c r="P420" s="10"/>
    </row>
    <row r="421" spans="1:16" x14ac:dyDescent="0.25">
      <c r="A421" s="23">
        <v>41593</v>
      </c>
      <c r="B421" s="52">
        <v>9.7376327150895392E-2</v>
      </c>
      <c r="C421" s="53">
        <f>COVAR(B421:B450,'RW Futures and Index Data (Q4)'!C419:C448)/VAR('RW Futures and Index Data (Q4)'!C419:C448)</f>
        <v>0.5654048290262369</v>
      </c>
      <c r="D421" s="10"/>
      <c r="E421" s="59">
        <v>5.4449990983116425E-3</v>
      </c>
      <c r="F421" s="56">
        <f>COVAR(E421:E450,'RW Futures and Index Data (Q4)'!C419:C448)/VAR('RW Futures and Index Data (Q4)'!C419:C448)</f>
        <v>-1.9735649166154459E-2</v>
      </c>
      <c r="G421" s="10"/>
      <c r="H421" s="59">
        <v>0.15387339395370803</v>
      </c>
      <c r="I421" s="56">
        <f>COVAR(H421:H450,'RW Futures and Index Data (Q4)'!F419:F448)/VAR('RW Futures and Index Data (Q4)'!F419:F448)</f>
        <v>1.9263599186698352</v>
      </c>
      <c r="J421" s="10"/>
      <c r="K421" s="59">
        <v>1.2678801832573861E-2</v>
      </c>
      <c r="L421" s="57">
        <f>COVAR(K421:K450,'RW Futures and Index Data (Q4)'!F419:F448)/VAR('RW Futures and Index Data (Q4)'!F419:F448)</f>
        <v>0.49248659197284139</v>
      </c>
      <c r="M421" s="10"/>
      <c r="N421" s="59">
        <v>-4.9670002750622499E-3</v>
      </c>
      <c r="O421" s="58">
        <f>COVAR(N421:N450,'RW Futures and Index Data (Q4)'!F419:F448)/VAR('RW Futures and Index Data (Q4)'!F419:F448)</f>
        <v>0.92032129463328716</v>
      </c>
      <c r="P421" s="10"/>
    </row>
    <row r="422" spans="1:16" x14ac:dyDescent="0.25">
      <c r="A422" s="23">
        <v>41592</v>
      </c>
      <c r="B422" s="52">
        <v>8.6289629322664485E-2</v>
      </c>
      <c r="C422" s="53">
        <f>COVAR(B422:B451,'RW Futures and Index Data (Q4)'!C420:C449)/VAR('RW Futures and Index Data (Q4)'!C420:C449)</f>
        <v>0.36834728174431547</v>
      </c>
      <c r="D422" s="10"/>
      <c r="E422" s="59">
        <v>3.7586139382546069E-3</v>
      </c>
      <c r="F422" s="56">
        <f>COVAR(E422:E451,'RW Futures and Index Data (Q4)'!C420:C449)/VAR('RW Futures and Index Data (Q4)'!C420:C449)</f>
        <v>-0.40300078496075642</v>
      </c>
      <c r="G422" s="10"/>
      <c r="H422" s="59">
        <v>0.1253731257261339</v>
      </c>
      <c r="I422" s="56">
        <f>COVAR(H422:H451,'RW Futures and Index Data (Q4)'!F420:F449)/VAR('RW Futures and Index Data (Q4)'!F420:F449)</f>
        <v>1.9277995448843015</v>
      </c>
      <c r="J422" s="10"/>
      <c r="K422" s="59">
        <v>7.9933356049872728E-3</v>
      </c>
      <c r="L422" s="57">
        <f>COVAR(K422:K451,'RW Futures and Index Data (Q4)'!F420:F449)/VAR('RW Futures and Index Data (Q4)'!F420:F449)</f>
        <v>0.49860717095764145</v>
      </c>
      <c r="M422" s="10"/>
      <c r="N422" s="59">
        <v>-1.0637235323154859E-2</v>
      </c>
      <c r="O422" s="58">
        <f>COVAR(N422:N451,'RW Futures and Index Data (Q4)'!F420:F449)/VAR('RW Futures and Index Data (Q4)'!F420:F449)</f>
        <v>0.93307025702149415</v>
      </c>
      <c r="P422" s="10"/>
    </row>
    <row r="423" spans="1:16" x14ac:dyDescent="0.25">
      <c r="A423" s="23">
        <v>41591</v>
      </c>
      <c r="B423" s="52">
        <v>5.2890642415917677E-2</v>
      </c>
      <c r="C423" s="53">
        <f>COVAR(B423:B452,'RW Futures and Index Data (Q4)'!C421:C450)/VAR('RW Futures and Index Data (Q4)'!C421:C450)</f>
        <v>0.21634752446081962</v>
      </c>
      <c r="D423" s="10"/>
      <c r="E423" s="59">
        <v>-8.5009253821720643E-3</v>
      </c>
      <c r="F423" s="56">
        <f>COVAR(E423:E452,'RW Futures and Index Data (Q4)'!C421:C450)/VAR('RW Futures and Index Data (Q4)'!C421:C450)</f>
        <v>-0.74463605844328407</v>
      </c>
      <c r="G423" s="10"/>
      <c r="H423" s="59">
        <v>0.10578118685124083</v>
      </c>
      <c r="I423" s="56">
        <f>COVAR(H423:H452,'RW Futures and Index Data (Q4)'!F421:F450)/VAR('RW Futures and Index Data (Q4)'!F421:F450)</f>
        <v>1.8979555799139232</v>
      </c>
      <c r="J423" s="10"/>
      <c r="K423" s="59">
        <v>9.7721704942703713E-3</v>
      </c>
      <c r="L423" s="57">
        <f>COVAR(K423:K452,'RW Futures and Index Data (Q4)'!F421:F450)/VAR('RW Futures and Index Data (Q4)'!F421:F450)</f>
        <v>0.49223930467294919</v>
      </c>
      <c r="M423" s="10"/>
      <c r="N423" s="59">
        <v>-8.6047251348043696E-3</v>
      </c>
      <c r="O423" s="58">
        <f>COVAR(N423:N452,'RW Futures and Index Data (Q4)'!F421:F450)/VAR('RW Futures and Index Data (Q4)'!F421:F450)</f>
        <v>0.91116714621968287</v>
      </c>
      <c r="P423" s="10"/>
    </row>
    <row r="424" spans="1:16" x14ac:dyDescent="0.25">
      <c r="A424" s="23">
        <v>41590</v>
      </c>
      <c r="B424" s="52">
        <v>6.1138977317589882E-2</v>
      </c>
      <c r="C424" s="53">
        <f>COVAR(B424:B453,'RW Futures and Index Data (Q4)'!C422:C451)/VAR('RW Futures and Index Data (Q4)'!C422:C451)</f>
        <v>0.31559286554334443</v>
      </c>
      <c r="D424" s="10"/>
      <c r="E424" s="59">
        <v>-2.1091828406234248E-2</v>
      </c>
      <c r="F424" s="56">
        <f>COVAR(E424:E453,'RW Futures and Index Data (Q4)'!C422:C451)/VAR('RW Futures and Index Data (Q4)'!C422:C451)</f>
        <v>-1.020166045547428</v>
      </c>
      <c r="G424" s="10"/>
      <c r="H424" s="59">
        <v>0.12105924150891068</v>
      </c>
      <c r="I424" s="56">
        <f>COVAR(H424:H453,'RW Futures and Index Data (Q4)'!F422:F451)/VAR('RW Futures and Index Data (Q4)'!F422:F451)</f>
        <v>1.8384497183153432</v>
      </c>
      <c r="J424" s="10"/>
      <c r="K424" s="59">
        <v>3.3095286293425286E-3</v>
      </c>
      <c r="L424" s="57">
        <f>COVAR(K424:K453,'RW Futures and Index Data (Q4)'!F422:F451)/VAR('RW Futures and Index Data (Q4)'!F422:F451)</f>
        <v>0.48198241464412983</v>
      </c>
      <c r="M424" s="10"/>
      <c r="N424" s="59">
        <v>-1.5420399283583408E-2</v>
      </c>
      <c r="O424" s="58">
        <f>COVAR(N424:N453,'RW Futures and Index Data (Q4)'!F422:F451)/VAR('RW Futures and Index Data (Q4)'!F422:F451)</f>
        <v>0.9019565995233283</v>
      </c>
      <c r="P424" s="10"/>
    </row>
    <row r="425" spans="1:16" x14ac:dyDescent="0.25">
      <c r="A425" s="23">
        <v>41589</v>
      </c>
      <c r="B425" s="52">
        <v>3.3625247016576765E-2</v>
      </c>
      <c r="C425" s="53">
        <f>COVAR(B425:B454,'RW Futures and Index Data (Q4)'!C423:C452)/VAR('RW Futures and Index Data (Q4)'!C423:C452)</f>
        <v>0.28439061010652944</v>
      </c>
      <c r="D425" s="10"/>
      <c r="E425" s="59">
        <v>-1.6125662785424932E-2</v>
      </c>
      <c r="F425" s="56">
        <f>COVAR(E425:E454,'RW Futures and Index Data (Q4)'!C423:C452)/VAR('RW Futures and Index Data (Q4)'!C423:C452)</f>
        <v>-1.1260580567862222</v>
      </c>
      <c r="G425" s="10"/>
      <c r="H425" s="59">
        <v>8.6470011456199813E-2</v>
      </c>
      <c r="I425" s="56">
        <f>COVAR(H425:H454,'RW Futures and Index Data (Q4)'!F423:F452)/VAR('RW Futures and Index Data (Q4)'!F423:F452)</f>
        <v>1.8808410689968156</v>
      </c>
      <c r="J425" s="10"/>
      <c r="K425" s="59">
        <v>1.5397471048272937E-3</v>
      </c>
      <c r="L425" s="57">
        <f>COVAR(K425:K454,'RW Futures and Index Data (Q4)'!F423:F452)/VAR('RW Futures and Index Data (Q4)'!F423:F452)</f>
        <v>0.47120418807721848</v>
      </c>
      <c r="M425" s="10"/>
      <c r="N425" s="59">
        <v>-2.0595870624097623E-2</v>
      </c>
      <c r="O425" s="58">
        <f>COVAR(N425:N454,'RW Futures and Index Data (Q4)'!F423:F452)/VAR('RW Futures and Index Data (Q4)'!F423:F452)</f>
        <v>0.89549280758451411</v>
      </c>
      <c r="P425" s="10"/>
    </row>
    <row r="426" spans="1:16" x14ac:dyDescent="0.25">
      <c r="A426" s="23">
        <v>41586</v>
      </c>
      <c r="B426" s="52">
        <v>3.1311487928065818E-2</v>
      </c>
      <c r="C426" s="53">
        <f>COVAR(B426:B455,'RW Futures and Index Data (Q4)'!C424:C453)/VAR('RW Futures and Index Data (Q4)'!C424:C453)</f>
        <v>0.21850433289202775</v>
      </c>
      <c r="D426" s="10"/>
      <c r="E426" s="59">
        <v>-3.5699648607775081E-2</v>
      </c>
      <c r="F426" s="56">
        <f>COVAR(E426:E455,'RW Futures and Index Data (Q4)'!C424:C453)/VAR('RW Futures and Index Data (Q4)'!C424:C453)</f>
        <v>-1.3002645053862922</v>
      </c>
      <c r="G426" s="10"/>
      <c r="H426" s="59">
        <v>6.5100658498866704E-2</v>
      </c>
      <c r="I426" s="56">
        <f>COVAR(H426:H455,'RW Futures and Index Data (Q4)'!F424:F453)/VAR('RW Futures and Index Data (Q4)'!F424:F453)</f>
        <v>1.876604061175285</v>
      </c>
      <c r="J426" s="10"/>
      <c r="K426" s="59">
        <v>3.8420576567956832E-3</v>
      </c>
      <c r="L426" s="57">
        <f>COVAR(K426:K455,'RW Futures and Index Data (Q4)'!F424:F453)/VAR('RW Futures and Index Data (Q4)'!F424:F453)</f>
        <v>0.44113573979976423</v>
      </c>
      <c r="M426" s="10"/>
      <c r="N426" s="59">
        <v>-2.3663829725756536E-2</v>
      </c>
      <c r="O426" s="58">
        <f>COVAR(N426:N455,'RW Futures and Index Data (Q4)'!F424:F453)/VAR('RW Futures and Index Data (Q4)'!F424:F453)</f>
        <v>0.85471343244440756</v>
      </c>
      <c r="P426" s="10"/>
    </row>
    <row r="427" spans="1:16" x14ac:dyDescent="0.25">
      <c r="A427" s="23">
        <v>41585</v>
      </c>
      <c r="B427" s="52">
        <v>3.7624229230730943E-2</v>
      </c>
      <c r="C427" s="53">
        <f>COVAR(B427:B456,'RW Futures and Index Data (Q4)'!C425:C454)/VAR('RW Futures and Index Data (Q4)'!C425:C454)</f>
        <v>0.36674013268415173</v>
      </c>
      <c r="D427" s="10"/>
      <c r="E427" s="59">
        <v>-1.7013268409081128E-2</v>
      </c>
      <c r="F427" s="56">
        <f>COVAR(E427:E456,'RW Futures and Index Data (Q4)'!C425:C454)/VAR('RW Futures and Index Data (Q4)'!C425:C454)</f>
        <v>-1.3921826315561934</v>
      </c>
      <c r="G427" s="10"/>
      <c r="H427" s="59">
        <v>8.9059116393516602E-2</v>
      </c>
      <c r="I427" s="56">
        <f>COVAR(H427:H456,'RW Futures and Index Data (Q4)'!F425:F454)/VAR('RW Futures and Index Data (Q4)'!F425:F454)</f>
        <v>1.7725318815996074</v>
      </c>
      <c r="J427" s="10"/>
      <c r="K427" s="59">
        <v>4.5154259090542936E-3</v>
      </c>
      <c r="L427" s="57">
        <f>COVAR(K427:K456,'RW Futures and Index Data (Q4)'!F425:F454)/VAR('RW Futures and Index Data (Q4)'!F425:F454)</f>
        <v>0.42368710243446506</v>
      </c>
      <c r="M427" s="10"/>
      <c r="N427" s="59">
        <v>-2.2941275473649991E-2</v>
      </c>
      <c r="O427" s="58">
        <f>COVAR(N427:N456,'RW Futures and Index Data (Q4)'!F425:F454)/VAR('RW Futures and Index Data (Q4)'!F425:F454)</f>
        <v>0.80516941552316212</v>
      </c>
      <c r="P427" s="10"/>
    </row>
    <row r="428" spans="1:16" x14ac:dyDescent="0.25">
      <c r="A428" s="23">
        <v>41584</v>
      </c>
      <c r="B428" s="52">
        <v>1.5799032155436876E-2</v>
      </c>
      <c r="C428" s="53">
        <f>COVAR(B428:B457,'RW Futures and Index Data (Q4)'!C426:C455)/VAR('RW Futures and Index Data (Q4)'!C426:C455)</f>
        <v>0.24624868372034686</v>
      </c>
      <c r="D428" s="10"/>
      <c r="E428" s="59">
        <v>-4.1222023481524261E-2</v>
      </c>
      <c r="F428" s="56">
        <f>COVAR(E428:E457,'RW Futures and Index Data (Q4)'!C426:C455)/VAR('RW Futures and Index Data (Q4)'!C426:C455)</f>
        <v>-1.4258202538234837</v>
      </c>
      <c r="G428" s="10"/>
      <c r="H428" s="59">
        <v>5.6051271014670778E-2</v>
      </c>
      <c r="I428" s="56">
        <f>COVAR(H428:H457,'RW Futures and Index Data (Q4)'!F426:F455)/VAR('RW Futures and Index Data (Q4)'!F426:F455)</f>
        <v>1.7825295365591853</v>
      </c>
      <c r="J428" s="10"/>
      <c r="K428" s="59">
        <v>1.2217069068825026E-2</v>
      </c>
      <c r="L428" s="57">
        <f>COVAR(K428:K457,'RW Futures and Index Data (Q4)'!F426:F455)/VAR('RW Futures and Index Data (Q4)'!F426:F455)</f>
        <v>0.42294408456748661</v>
      </c>
      <c r="M428" s="10"/>
      <c r="N428" s="59">
        <v>-3.511007036245406E-4</v>
      </c>
      <c r="O428" s="58">
        <f>COVAR(N428:N457,'RW Futures and Index Data (Q4)'!F426:F455)/VAR('RW Futures and Index Data (Q4)'!F426:F455)</f>
        <v>0.74833616592456242</v>
      </c>
      <c r="P428" s="10"/>
    </row>
    <row r="429" spans="1:16" x14ac:dyDescent="0.25">
      <c r="A429" s="23">
        <v>41583</v>
      </c>
      <c r="B429" s="52">
        <v>2.8208331254508945E-2</v>
      </c>
      <c r="C429" s="53">
        <f>COVAR(B429:B458,'RW Futures and Index Data (Q4)'!C427:C456)/VAR('RW Futures and Index Data (Q4)'!C427:C456)</f>
        <v>8.3855307797177064E-2</v>
      </c>
      <c r="D429" s="10"/>
      <c r="E429" s="59">
        <v>-3.6073856934869419E-2</v>
      </c>
      <c r="F429" s="56">
        <f>COVAR(E429:E458,'RW Futures and Index Data (Q4)'!C427:C456)/VAR('RW Futures and Index Data (Q4)'!C427:C456)</f>
        <v>-1.2471896324180956</v>
      </c>
      <c r="G429" s="10"/>
      <c r="H429" s="59">
        <v>9.1468264136367772E-2</v>
      </c>
      <c r="I429" s="56">
        <f>COVAR(H429:H458,'RW Futures and Index Data (Q4)'!F427:F456)/VAR('RW Futures and Index Data (Q4)'!F427:F456)</f>
        <v>1.3567985126827706</v>
      </c>
      <c r="J429" s="10"/>
      <c r="K429" s="59">
        <v>9.3836331107177706E-3</v>
      </c>
      <c r="L429" s="57">
        <f>COVAR(K429:K458,'RW Futures and Index Data (Q4)'!F427:F456)/VAR('RW Futures and Index Data (Q4)'!F427:F456)</f>
        <v>0.41195276602736824</v>
      </c>
      <c r="M429" s="10"/>
      <c r="N429" s="59">
        <v>-6.323072621503667E-3</v>
      </c>
      <c r="O429" s="58">
        <f>COVAR(N429:N458,'RW Futures and Index Data (Q4)'!F427:F456)/VAR('RW Futures and Index Data (Q4)'!F427:F456)</f>
        <v>0.67857281216952503</v>
      </c>
      <c r="P429" s="10"/>
    </row>
    <row r="430" spans="1:16" x14ac:dyDescent="0.25">
      <c r="A430" s="23">
        <v>41582</v>
      </c>
      <c r="B430" s="52">
        <v>3.0329909333530081E-2</v>
      </c>
      <c r="C430" s="53">
        <f>COVAR(B430:B459,'RW Futures and Index Data (Q4)'!C428:C457)/VAR('RW Futures and Index Data (Q4)'!C428:C457)</f>
        <v>0.17759604319835717</v>
      </c>
      <c r="D430" s="10"/>
      <c r="E430" s="59">
        <v>-4.8458085669173756E-2</v>
      </c>
      <c r="F430" s="56">
        <f>COVAR(E430:E459,'RW Futures and Index Data (Q4)'!C428:C457)/VAR('RW Futures and Index Data (Q4)'!C428:C457)</f>
        <v>-1.0288217189325457</v>
      </c>
      <c r="G430" s="10"/>
      <c r="H430" s="59">
        <v>0.10636102005730663</v>
      </c>
      <c r="I430" s="56">
        <f>COVAR(H430:H459,'RW Futures and Index Data (Q4)'!F428:F457)/VAR('RW Futures and Index Data (Q4)'!F428:F457)</f>
        <v>1.1543585350080454</v>
      </c>
      <c r="J430" s="10"/>
      <c r="K430" s="59">
        <v>5.7611090296563194E-3</v>
      </c>
      <c r="L430" s="57">
        <f>COVAR(K430:K459,'RW Futures and Index Data (Q4)'!F428:F457)/VAR('RW Futures and Index Data (Q4)'!F428:F457)</f>
        <v>0.39299348184048255</v>
      </c>
      <c r="M430" s="10"/>
      <c r="N430" s="59">
        <v>-1.3754425260009584E-2</v>
      </c>
      <c r="O430" s="58">
        <f>COVAR(N430:N459,'RW Futures and Index Data (Q4)'!F428:F457)/VAR('RW Futures and Index Data (Q4)'!F428:F457)</f>
        <v>0.59409154732354263</v>
      </c>
      <c r="P430" s="10"/>
    </row>
    <row r="431" spans="1:16" x14ac:dyDescent="0.25">
      <c r="A431" s="23">
        <v>41579</v>
      </c>
      <c r="B431" s="52">
        <v>1.5930491672100144E-2</v>
      </c>
      <c r="C431" s="53">
        <f>COVAR(B431:B460,'RW Futures and Index Data (Q4)'!C429:C458)/VAR('RW Futures and Index Data (Q4)'!C429:C458)</f>
        <v>0.26045146202925185</v>
      </c>
      <c r="D431" s="10"/>
      <c r="E431" s="59">
        <v>-3.8081165370921433E-2</v>
      </c>
      <c r="F431" s="56">
        <f>COVAR(E431:E460,'RW Futures and Index Data (Q4)'!C429:C458)/VAR('RW Futures and Index Data (Q4)'!C429:C458)</f>
        <v>-0.87368406873877358</v>
      </c>
      <c r="G431" s="10"/>
      <c r="H431" s="59">
        <v>0.11551147892870794</v>
      </c>
      <c r="I431" s="56">
        <f>COVAR(H431:H460,'RW Futures and Index Data (Q4)'!F429:F458)/VAR('RW Futures and Index Data (Q4)'!F429:F458)</f>
        <v>0.97430556869055152</v>
      </c>
      <c r="J431" s="10"/>
      <c r="K431" s="59">
        <v>1.318903906031399E-2</v>
      </c>
      <c r="L431" s="57">
        <f>COVAR(K431:K460,'RW Futures and Index Data (Q4)'!F429:F458)/VAR('RW Futures and Index Data (Q4)'!F429:F458)</f>
        <v>0.38050440388391171</v>
      </c>
      <c r="M431" s="10"/>
      <c r="N431" s="59">
        <v>2.2781032516139277E-4</v>
      </c>
      <c r="O431" s="58">
        <f>COVAR(N431:N460,'RW Futures and Index Data (Q4)'!F429:F458)/VAR('RW Futures and Index Data (Q4)'!F429:F458)</f>
        <v>0.50123931474776418</v>
      </c>
      <c r="P431" s="10"/>
    </row>
    <row r="432" spans="1:16" x14ac:dyDescent="0.25">
      <c r="A432" s="23">
        <v>41578</v>
      </c>
      <c r="B432" s="52">
        <v>1.487973719889446E-2</v>
      </c>
      <c r="C432" s="53">
        <f>COVAR(B432:B461,'RW Futures and Index Data (Q4)'!C430:C459)/VAR('RW Futures and Index Data (Q4)'!C430:C459)</f>
        <v>0.29142123986737462</v>
      </c>
      <c r="D432" s="10"/>
      <c r="E432" s="59">
        <v>-5.1384254851303046E-2</v>
      </c>
      <c r="F432" s="56">
        <f>COVAR(E432:E461,'RW Futures and Index Data (Q4)'!C430:C459)/VAR('RW Futures and Index Data (Q4)'!C430:C459)</f>
        <v>-0.80016823680374183</v>
      </c>
      <c r="G432" s="10"/>
      <c r="H432" s="59">
        <v>9.0206480788868726E-2</v>
      </c>
      <c r="I432" s="56">
        <f>COVAR(H432:H461,'RW Futures and Index Data (Q4)'!F430:F459)/VAR('RW Futures and Index Data (Q4)'!F430:F459)</f>
        <v>0.89653373095638322</v>
      </c>
      <c r="J432" s="10"/>
      <c r="K432" s="59">
        <v>1.5511772670226076E-2</v>
      </c>
      <c r="L432" s="57">
        <f>COVAR(K432:K461,'RW Futures and Index Data (Q4)'!F430:F459)/VAR('RW Futures and Index Data (Q4)'!F430:F459)</f>
        <v>0.41809373024443064</v>
      </c>
      <c r="M432" s="10"/>
      <c r="N432" s="59">
        <v>1.0065359433352405E-2</v>
      </c>
      <c r="O432" s="58">
        <f>COVAR(N432:N461,'RW Futures and Index Data (Q4)'!F430:F459)/VAR('RW Futures and Index Data (Q4)'!F430:F459)</f>
        <v>0.51558849737657864</v>
      </c>
      <c r="P432" s="10"/>
    </row>
    <row r="433" spans="1:16" x14ac:dyDescent="0.25">
      <c r="A433" s="23">
        <v>41577</v>
      </c>
      <c r="B433" s="52">
        <v>-1.0863581139465173E-2</v>
      </c>
      <c r="C433" s="53">
        <f>COVAR(B433:B462,'RW Futures and Index Data (Q4)'!C431:C460)/VAR('RW Futures and Index Data (Q4)'!C431:C460)</f>
        <v>0.22886974591246217</v>
      </c>
      <c r="D433" s="10"/>
      <c r="E433" s="59">
        <v>-6.0820623775472482E-2</v>
      </c>
      <c r="F433" s="56">
        <f>COVAR(E433:E462,'RW Futures and Index Data (Q4)'!C431:C460)/VAR('RW Futures and Index Data (Q4)'!C431:C460)</f>
        <v>-0.7913340480661003</v>
      </c>
      <c r="G433" s="10"/>
      <c r="H433" s="59">
        <v>0.13642774703707983</v>
      </c>
      <c r="I433" s="56">
        <f>COVAR(H433:H462,'RW Futures and Index Data (Q4)'!F431:F460)/VAR('RW Futures and Index Data (Q4)'!F431:F460)</f>
        <v>0.79975637272476052</v>
      </c>
      <c r="J433" s="10"/>
      <c r="K433" s="59">
        <v>2.4307461727924418E-2</v>
      </c>
      <c r="L433" s="57">
        <f>COVAR(K433:K462,'RW Futures and Index Data (Q4)'!F431:F460)/VAR('RW Futures and Index Data (Q4)'!F431:F460)</f>
        <v>0.4730644231458781</v>
      </c>
      <c r="M433" s="10"/>
      <c r="N433" s="59">
        <v>2.8612122285754937E-2</v>
      </c>
      <c r="O433" s="58">
        <f>COVAR(N433:N462,'RW Futures and Index Data (Q4)'!F431:F460)/VAR('RW Futures and Index Data (Q4)'!F431:F460)</f>
        <v>0.58867456964521236</v>
      </c>
      <c r="P433" s="10"/>
    </row>
    <row r="434" spans="1:16" x14ac:dyDescent="0.25">
      <c r="A434" s="23">
        <v>41576</v>
      </c>
      <c r="B434" s="52">
        <v>4.6787529176756326E-2</v>
      </c>
      <c r="C434" s="53">
        <f>COVAR(B434:B463,'RW Futures and Index Data (Q4)'!C432:C461)/VAR('RW Futures and Index Data (Q4)'!C432:C461)</f>
        <v>0.1910480654125209</v>
      </c>
      <c r="D434" s="10"/>
      <c r="E434" s="59">
        <v>-6.2577648429116395E-2</v>
      </c>
      <c r="F434" s="56">
        <f>COVAR(E434:E463,'RW Futures and Index Data (Q4)'!C432:C461)/VAR('RW Futures and Index Data (Q4)'!C432:C461)</f>
        <v>-0.82227040882680735</v>
      </c>
      <c r="G434" s="10"/>
      <c r="H434" s="59">
        <v>0.15220736542093416</v>
      </c>
      <c r="I434" s="56">
        <f>COVAR(H434:H463,'RW Futures and Index Data (Q4)'!F432:F461)/VAR('RW Futures and Index Data (Q4)'!F432:F461)</f>
        <v>0.82442609676949719</v>
      </c>
      <c r="J434" s="10"/>
      <c r="K434" s="59">
        <v>2.6640028994491693E-2</v>
      </c>
      <c r="L434" s="57">
        <f>COVAR(K434:K463,'RW Futures and Index Data (Q4)'!F432:F461)/VAR('RW Futures and Index Data (Q4)'!F432:F461)</f>
        <v>0.53666376980247876</v>
      </c>
      <c r="M434" s="10"/>
      <c r="N434" s="59">
        <v>3.182314100984196E-2</v>
      </c>
      <c r="O434" s="58">
        <f>COVAR(N434:N463,'RW Futures and Index Data (Q4)'!F432:F461)/VAR('RW Futures and Index Data (Q4)'!F432:F461)</f>
        <v>0.68862295046423849</v>
      </c>
      <c r="P434" s="10"/>
    </row>
    <row r="435" spans="1:16" x14ac:dyDescent="0.25">
      <c r="A435" s="23">
        <v>41575</v>
      </c>
      <c r="B435" s="52">
        <v>5.4686369013832392E-2</v>
      </c>
      <c r="C435" s="53">
        <f>COVAR(B435:B464,'RW Futures and Index Data (Q4)'!C433:C462)/VAR('RW Futures and Index Data (Q4)'!C433:C462)</f>
        <v>0.23584305077994017</v>
      </c>
      <c r="D435" s="10"/>
      <c r="E435" s="59">
        <v>-5.8264459839175609E-2</v>
      </c>
      <c r="F435" s="56">
        <f>COVAR(E435:E464,'RW Futures and Index Data (Q4)'!C433:C462)/VAR('RW Futures and Index Data (Q4)'!C433:C462)</f>
        <v>-0.77801455243883588</v>
      </c>
      <c r="G435" s="10"/>
      <c r="H435" s="59">
        <v>0.21285730062919139</v>
      </c>
      <c r="I435" s="56">
        <f>COVAR(H435:H464,'RW Futures and Index Data (Q4)'!F433:F462)/VAR('RW Futures and Index Data (Q4)'!F433:F462)</f>
        <v>1.007957344477822</v>
      </c>
      <c r="J435" s="10"/>
      <c r="K435" s="59">
        <v>2.215846248008102E-2</v>
      </c>
      <c r="L435" s="57">
        <f>COVAR(K435:K464,'RW Futures and Index Data (Q4)'!F433:F462)/VAR('RW Futures and Index Data (Q4)'!F433:F462)</f>
        <v>0.54823365425433679</v>
      </c>
      <c r="M435" s="10"/>
      <c r="N435" s="59">
        <v>3.1937153356190295E-2</v>
      </c>
      <c r="O435" s="58">
        <f>COVAR(N435:N464,'RW Futures and Index Data (Q4)'!F433:F462)/VAR('RW Futures and Index Data (Q4)'!F433:F462)</f>
        <v>0.74474354174862045</v>
      </c>
      <c r="P435" s="10"/>
    </row>
    <row r="436" spans="1:16" x14ac:dyDescent="0.25">
      <c r="A436" s="23">
        <v>41572</v>
      </c>
      <c r="B436" s="52">
        <v>5.9916469375180803E-2</v>
      </c>
      <c r="C436" s="53">
        <f>COVAR(B436:B465,'RW Futures and Index Data (Q4)'!C434:C463)/VAR('RW Futures and Index Data (Q4)'!C434:C463)</f>
        <v>0.40480133155582781</v>
      </c>
      <c r="D436" s="10"/>
      <c r="E436" s="59">
        <v>-5.5405134711348891E-2</v>
      </c>
      <c r="F436" s="56">
        <f>COVAR(E436:E465,'RW Futures and Index Data (Q4)'!C434:C463)/VAR('RW Futures and Index Data (Q4)'!C434:C463)</f>
        <v>-0.6046180086211429</v>
      </c>
      <c r="G436" s="10"/>
      <c r="H436" s="59">
        <v>0.23337481070828847</v>
      </c>
      <c r="I436" s="56">
        <f>COVAR(H436:H465,'RW Futures and Index Data (Q4)'!F434:F463)/VAR('RW Futures and Index Data (Q4)'!F434:F463)</f>
        <v>1.211386039031513</v>
      </c>
      <c r="J436" s="10"/>
      <c r="K436" s="59">
        <v>3.5715611624023369E-2</v>
      </c>
      <c r="L436" s="57">
        <f>COVAR(K436:K465,'RW Futures and Index Data (Q4)'!F434:F463)/VAR('RW Futures and Index Data (Q4)'!F434:F463)</f>
        <v>0.5585537860100821</v>
      </c>
      <c r="M436" s="10"/>
      <c r="N436" s="59">
        <v>4.3319985498890823E-2</v>
      </c>
      <c r="O436" s="58">
        <f>COVAR(N436:N465,'RW Futures and Index Data (Q4)'!F434:F463)/VAR('RW Futures and Index Data (Q4)'!F434:F463)</f>
        <v>0.74982006541550505</v>
      </c>
      <c r="P436" s="10"/>
    </row>
    <row r="437" spans="1:16" x14ac:dyDescent="0.25">
      <c r="A437" s="23">
        <v>41571</v>
      </c>
      <c r="B437" s="52">
        <v>7.2235666993014647E-2</v>
      </c>
      <c r="C437" s="53">
        <f>COVAR(B437:B466,'RW Futures and Index Data (Q4)'!C435:C464)/VAR('RW Futures and Index Data (Q4)'!C435:C464)</f>
        <v>0.64509970326511012</v>
      </c>
      <c r="D437" s="10"/>
      <c r="E437" s="59">
        <v>-3.4239410128622749E-2</v>
      </c>
      <c r="F437" s="56">
        <f>COVAR(E437:E466,'RW Futures and Index Data (Q4)'!C435:C464)/VAR('RW Futures and Index Data (Q4)'!C435:C464)</f>
        <v>-0.42438655551436127</v>
      </c>
      <c r="G437" s="10"/>
      <c r="H437" s="59">
        <v>0.23913041930121914</v>
      </c>
      <c r="I437" s="56">
        <f>COVAR(H437:H466,'RW Futures and Index Data (Q4)'!F435:F464)/VAR('RW Futures and Index Data (Q4)'!F435:F464)</f>
        <v>1.3327852772778255</v>
      </c>
      <c r="J437" s="10"/>
      <c r="K437" s="59">
        <v>3.7512339392337113E-2</v>
      </c>
      <c r="L437" s="57">
        <f>COVAR(K437:K466,'RW Futures and Index Data (Q4)'!F435:F464)/VAR('RW Futures and Index Data (Q4)'!F435:F464)</f>
        <v>0.56387621715234959</v>
      </c>
      <c r="M437" s="10"/>
      <c r="N437" s="59">
        <v>5.5548170293970189E-2</v>
      </c>
      <c r="O437" s="58">
        <f>COVAR(N437:N466,'RW Futures and Index Data (Q4)'!F435:F464)/VAR('RW Futures and Index Data (Q4)'!F435:F464)</f>
        <v>0.76057518518264011</v>
      </c>
      <c r="P437" s="10"/>
    </row>
    <row r="438" spans="1:16" x14ac:dyDescent="0.25">
      <c r="A438" s="23">
        <v>41570</v>
      </c>
      <c r="B438" s="52">
        <v>7.3597905954527976E-2</v>
      </c>
      <c r="C438" s="53">
        <f>COVAR(B438:B467,'RW Futures and Index Data (Q4)'!C436:C465)/VAR('RW Futures and Index Data (Q4)'!C436:C465)</f>
        <v>0.804740838136625</v>
      </c>
      <c r="D438" s="10"/>
      <c r="E438" s="59">
        <v>-3.285205059254992E-2</v>
      </c>
      <c r="F438" s="56">
        <f>COVAR(E438:E467,'RW Futures and Index Data (Q4)'!C436:C465)/VAR('RW Futures and Index Data (Q4)'!C436:C465)</f>
        <v>-0.27387158494494851</v>
      </c>
      <c r="G438" s="10"/>
      <c r="H438" s="59">
        <v>0.26893077987421377</v>
      </c>
      <c r="I438" s="56">
        <f>COVAR(H438:H467,'RW Futures and Index Data (Q4)'!F436:F465)/VAR('RW Futures and Index Data (Q4)'!F436:F465)</f>
        <v>1.3966063339943082</v>
      </c>
      <c r="J438" s="10"/>
      <c r="K438" s="59">
        <v>3.8813445154357362E-2</v>
      </c>
      <c r="L438" s="57">
        <f>COVAR(K438:K467,'RW Futures and Index Data (Q4)'!F436:F465)/VAR('RW Futures and Index Data (Q4)'!F436:F465)</f>
        <v>0.56968988316076952</v>
      </c>
      <c r="M438" s="10"/>
      <c r="N438" s="59">
        <v>4.4641560141522429E-2</v>
      </c>
      <c r="O438" s="58">
        <f>COVAR(N438:N467,'RW Futures and Index Data (Q4)'!F436:F465)/VAR('RW Futures and Index Data (Q4)'!F436:F465)</f>
        <v>0.74118494960479009</v>
      </c>
      <c r="P438" s="10"/>
    </row>
    <row r="439" spans="1:16" x14ac:dyDescent="0.25">
      <c r="A439" s="23">
        <v>41569</v>
      </c>
      <c r="B439" s="52">
        <v>7.4732527214066424E-2</v>
      </c>
      <c r="C439" s="53">
        <f>COVAR(B439:B468,'RW Futures and Index Data (Q4)'!C437:C466)/VAR('RW Futures and Index Data (Q4)'!C437:C466)</f>
        <v>0.9122251515090174</v>
      </c>
      <c r="D439" s="10"/>
      <c r="E439" s="59">
        <v>-2.6959187229634085E-2</v>
      </c>
      <c r="F439" s="56">
        <f>COVAR(E439:E468,'RW Futures and Index Data (Q4)'!C437:C466)/VAR('RW Futures and Index Data (Q4)'!C437:C466)</f>
        <v>-0.18426228547741483</v>
      </c>
      <c r="G439" s="10"/>
      <c r="H439" s="59">
        <v>0.14974331477112868</v>
      </c>
      <c r="I439" s="56">
        <f>COVAR(H439:H468,'RW Futures and Index Data (Q4)'!F437:F466)/VAR('RW Futures and Index Data (Q4)'!F437:F466)</f>
        <v>1.3900010025181004</v>
      </c>
      <c r="J439" s="10"/>
      <c r="K439" s="59">
        <v>4.054823215246306E-2</v>
      </c>
      <c r="L439" s="57">
        <f>COVAR(K439:K468,'RW Futures and Index Data (Q4)'!F437:F466)/VAR('RW Futures and Index Data (Q4)'!F437:F466)</f>
        <v>0.57614692374790433</v>
      </c>
      <c r="M439" s="10"/>
      <c r="N439" s="59">
        <v>5.2774923731435885E-2</v>
      </c>
      <c r="O439" s="58">
        <f>COVAR(N439:N468,'RW Futures and Index Data (Q4)'!F437:F466)/VAR('RW Futures and Index Data (Q4)'!F437:F466)</f>
        <v>0.7439116517957669</v>
      </c>
      <c r="P439" s="10"/>
    </row>
    <row r="440" spans="1:16" x14ac:dyDescent="0.25">
      <c r="A440" s="23">
        <v>41568</v>
      </c>
      <c r="B440" s="52">
        <v>7.3372313837198222E-2</v>
      </c>
      <c r="C440" s="53">
        <f>COVAR(B440:B469,'RW Futures and Index Data (Q4)'!C438:C467)/VAR('RW Futures and Index Data (Q4)'!C438:C467)</f>
        <v>0.98192044516615362</v>
      </c>
      <c r="D440" s="10"/>
      <c r="E440" s="59">
        <v>-2.5990306584340317E-2</v>
      </c>
      <c r="F440" s="56">
        <f>COVAR(E440:E469,'RW Futures and Index Data (Q4)'!C438:C467)/VAR('RW Futures and Index Data (Q4)'!C438:C467)</f>
        <v>-0.10516864646377257</v>
      </c>
      <c r="G440" s="10"/>
      <c r="H440" s="59">
        <v>0.15311956441858787</v>
      </c>
      <c r="I440" s="56">
        <f>COVAR(H440:H469,'RW Futures and Index Data (Q4)'!F438:F467)/VAR('RW Futures and Index Data (Q4)'!F438:F467)</f>
        <v>1.4775135157442327</v>
      </c>
      <c r="J440" s="10"/>
      <c r="K440" s="59">
        <v>4.0071151078803657E-2</v>
      </c>
      <c r="L440" s="57">
        <f>COVAR(K440:K469,'RW Futures and Index Data (Q4)'!F438:F467)/VAR('RW Futures and Index Data (Q4)'!F438:F467)</f>
        <v>0.5862279844003232</v>
      </c>
      <c r="M440" s="10"/>
      <c r="N440" s="59">
        <v>4.7271139187990308E-2</v>
      </c>
      <c r="O440" s="58">
        <f>COVAR(N440:N469,'RW Futures and Index Data (Q4)'!F438:F467)/VAR('RW Futures and Index Data (Q4)'!F438:F467)</f>
        <v>0.75736857317917061</v>
      </c>
      <c r="P440" s="10"/>
    </row>
    <row r="441" spans="1:16" x14ac:dyDescent="0.25">
      <c r="A441" s="23">
        <v>41565</v>
      </c>
      <c r="B441" s="52">
        <v>8.3698980411741619E-2</v>
      </c>
      <c r="C441" s="53">
        <f>COVAR(B441:B470,'RW Futures and Index Data (Q4)'!C439:C468)/VAR('RW Futures and Index Data (Q4)'!C439:C468)</f>
        <v>1.2765118209183524</v>
      </c>
      <c r="D441" s="10"/>
      <c r="E441" s="59">
        <v>-2.1901130102945476E-2</v>
      </c>
      <c r="F441" s="56">
        <f>COVAR(E441:E470,'RW Futures and Index Data (Q4)'!C439:C468)/VAR('RW Futures and Index Data (Q4)'!C439:C468)</f>
        <v>-2.2686437546887848E-2</v>
      </c>
      <c r="G441" s="10"/>
      <c r="H441" s="59">
        <v>0.15893458598306154</v>
      </c>
      <c r="I441" s="56">
        <f>COVAR(H441:H470,'RW Futures and Index Data (Q4)'!F439:F468)/VAR('RW Futures and Index Data (Q4)'!F439:F468)</f>
        <v>1.5614452288560086</v>
      </c>
      <c r="J441" s="10"/>
      <c r="K441" s="59">
        <v>3.8615073989507254E-2</v>
      </c>
      <c r="L441" s="57">
        <f>COVAR(K441:K470,'RW Futures and Index Data (Q4)'!F439:F468)/VAR('RW Futures and Index Data (Q4)'!F439:F468)</f>
        <v>0.59876770194903417</v>
      </c>
      <c r="M441" s="10"/>
      <c r="N441" s="59">
        <v>4.4925956353864205E-2</v>
      </c>
      <c r="O441" s="58">
        <f>COVAR(N441:N470,'RW Futures and Index Data (Q4)'!F439:F468)/VAR('RW Futures and Index Data (Q4)'!F439:F468)</f>
        <v>0.77884577253936638</v>
      </c>
      <c r="P441" s="10"/>
    </row>
    <row r="442" spans="1:16" x14ac:dyDescent="0.25">
      <c r="A442" s="23">
        <v>41564</v>
      </c>
      <c r="B442" s="52">
        <v>0.12265468194128082</v>
      </c>
      <c r="C442" s="53">
        <f>COVAR(B442:B471,'RW Futures and Index Data (Q4)'!C440:C469)/VAR('RW Futures and Index Data (Q4)'!C440:C469)</f>
        <v>1.718325712578193</v>
      </c>
      <c r="D442" s="10"/>
      <c r="E442" s="59">
        <v>-1.4870436113789243E-2</v>
      </c>
      <c r="F442" s="56">
        <f>COVAR(E442:E471,'RW Futures and Index Data (Q4)'!C440:C469)/VAR('RW Futures and Index Data (Q4)'!C440:C469)</f>
        <v>0.1237660823475894</v>
      </c>
      <c r="G442" s="10"/>
      <c r="H442" s="59">
        <v>0.18974954304017078</v>
      </c>
      <c r="I442" s="56">
        <f>COVAR(H442:H471,'RW Futures and Index Data (Q4)'!F440:F469)/VAR('RW Futures and Index Data (Q4)'!F440:F469)</f>
        <v>1.6669516866937171</v>
      </c>
      <c r="J442" s="10"/>
      <c r="K442" s="59">
        <v>3.6747742448447251E-2</v>
      </c>
      <c r="L442" s="57">
        <f>COVAR(K442:K471,'RW Futures and Index Data (Q4)'!F440:F469)/VAR('RW Futures and Index Data (Q4)'!F440:F469)</f>
        <v>0.57862037463399452</v>
      </c>
      <c r="M442" s="10"/>
      <c r="N442" s="59">
        <v>4.0935135200583339E-2</v>
      </c>
      <c r="O442" s="58">
        <f>COVAR(N442:N471,'RW Futures and Index Data (Q4)'!F440:F469)/VAR('RW Futures and Index Data (Q4)'!F440:F469)</f>
        <v>0.75974566249267117</v>
      </c>
      <c r="P442" s="10"/>
    </row>
    <row r="443" spans="1:16" x14ac:dyDescent="0.25">
      <c r="A443" s="23">
        <v>41563</v>
      </c>
      <c r="B443" s="52">
        <v>0.12231845369381222</v>
      </c>
      <c r="C443" s="53">
        <f>COVAR(B443:B472,'RW Futures and Index Data (Q4)'!C441:C470)/VAR('RW Futures and Index Data (Q4)'!C441:C470)</f>
        <v>2.0611978116071183</v>
      </c>
      <c r="D443" s="10"/>
      <c r="E443" s="59">
        <v>9.3895578278058167E-4</v>
      </c>
      <c r="F443" s="56">
        <f>COVAR(E443:E472,'RW Futures and Index Data (Q4)'!C441:C470)/VAR('RW Futures and Index Data (Q4)'!C441:C470)</f>
        <v>0.28438606431103119</v>
      </c>
      <c r="G443" s="10"/>
      <c r="H443" s="59">
        <v>0.19214314244041764</v>
      </c>
      <c r="I443" s="56">
        <f>COVAR(H443:H472,'RW Futures and Index Data (Q4)'!F441:F470)/VAR('RW Futures and Index Data (Q4)'!F441:F470)</f>
        <v>1.8374726676986608</v>
      </c>
      <c r="J443" s="10"/>
      <c r="K443" s="59">
        <v>3.8099787606156177E-2</v>
      </c>
      <c r="L443" s="57">
        <f>COVAR(K443:K472,'RW Futures and Index Data (Q4)'!F441:F470)/VAR('RW Futures and Index Data (Q4)'!F441:F470)</f>
        <v>0.56698420952349582</v>
      </c>
      <c r="M443" s="10"/>
      <c r="N443" s="59">
        <v>3.9202347525751025E-2</v>
      </c>
      <c r="O443" s="58">
        <f>COVAR(N443:N472,'RW Futures and Index Data (Q4)'!F441:F470)/VAR('RW Futures and Index Data (Q4)'!F441:F470)</f>
        <v>0.75963738006930648</v>
      </c>
      <c r="P443" s="10"/>
    </row>
    <row r="444" spans="1:16" x14ac:dyDescent="0.25">
      <c r="A444" s="23">
        <v>41562</v>
      </c>
      <c r="B444" s="52">
        <v>0.1102094132117879</v>
      </c>
      <c r="C444" s="53">
        <f>COVAR(B444:B473,'RW Futures and Index Data (Q4)'!C442:C471)/VAR('RW Futures and Index Data (Q4)'!C442:C471)</f>
        <v>2.3417574107035217</v>
      </c>
      <c r="D444" s="10"/>
      <c r="E444" s="59">
        <v>1.7919188894315319E-3</v>
      </c>
      <c r="F444" s="56">
        <f>COVAR(E444:E473,'RW Futures and Index Data (Q4)'!C442:C471)/VAR('RW Futures and Index Data (Q4)'!C442:C471)</f>
        <v>0.34875667912598185</v>
      </c>
      <c r="G444" s="10"/>
      <c r="H444" s="59">
        <v>0.16092540510570408</v>
      </c>
      <c r="I444" s="56">
        <f>COVAR(H444:H473,'RW Futures and Index Data (Q4)'!F442:F471)/VAR('RW Futures and Index Data (Q4)'!F442:F471)</f>
        <v>1.9718694285731448</v>
      </c>
      <c r="J444" s="10"/>
      <c r="K444" s="59">
        <v>3.1999079343679293E-2</v>
      </c>
      <c r="L444" s="57">
        <f>COVAR(K444:K473,'RW Futures and Index Data (Q4)'!F442:F471)/VAR('RW Futures and Index Data (Q4)'!F442:F471)</f>
        <v>0.55497627833670771</v>
      </c>
      <c r="M444" s="10"/>
      <c r="N444" s="59">
        <v>3.4984304808777678E-2</v>
      </c>
      <c r="O444" s="58">
        <f>COVAR(N444:N473,'RW Futures and Index Data (Q4)'!F442:F471)/VAR('RW Futures and Index Data (Q4)'!F442:F471)</f>
        <v>0.75796236909564807</v>
      </c>
      <c r="P444" s="10"/>
    </row>
    <row r="445" spans="1:16" x14ac:dyDescent="0.25">
      <c r="A445" s="23">
        <v>41561</v>
      </c>
      <c r="B445" s="52">
        <v>8.6156944714545824E-2</v>
      </c>
      <c r="C445" s="53">
        <f>COVAR(B445:B474,'RW Futures and Index Data (Q4)'!C443:C472)/VAR('RW Futures and Index Data (Q4)'!C443:C472)</f>
        <v>2.3602302380229081</v>
      </c>
      <c r="D445" s="10"/>
      <c r="E445" s="59">
        <v>-1.4477250282687315E-2</v>
      </c>
      <c r="F445" s="56">
        <f>COVAR(E445:E474,'RW Futures and Index Data (Q4)'!C443:C472)/VAR('RW Futures and Index Data (Q4)'!C443:C472)</f>
        <v>0.33009575898239812</v>
      </c>
      <c r="G445" s="10"/>
      <c r="H445" s="59">
        <v>0.15870131168831159</v>
      </c>
      <c r="I445" s="56">
        <f>COVAR(H445:H474,'RW Futures and Index Data (Q4)'!F443:F472)/VAR('RW Futures and Index Data (Q4)'!F443:F472)</f>
        <v>2.0027613632792058</v>
      </c>
      <c r="J445" s="10"/>
      <c r="K445" s="59">
        <v>1.5973411957524775E-2</v>
      </c>
      <c r="L445" s="57">
        <f>COVAR(K445:K474,'RW Futures and Index Data (Q4)'!F443:F472)/VAR('RW Futures and Index Data (Q4)'!F443:F472)</f>
        <v>0.51119382232087551</v>
      </c>
      <c r="M445" s="10"/>
      <c r="N445" s="59">
        <v>7.9225364186823466E-3</v>
      </c>
      <c r="O445" s="58">
        <f>COVAR(N445:N474,'RW Futures and Index Data (Q4)'!F443:F472)/VAR('RW Futures and Index Data (Q4)'!F443:F472)</f>
        <v>0.69595628320010161</v>
      </c>
      <c r="P445" s="10"/>
    </row>
    <row r="446" spans="1:16" x14ac:dyDescent="0.25">
      <c r="A446" s="23">
        <v>41558</v>
      </c>
      <c r="B446" s="52">
        <v>9.27578715062507E-2</v>
      </c>
      <c r="C446" s="53">
        <f>COVAR(B446:B475,'RW Futures and Index Data (Q4)'!C444:C473)/VAR('RW Futures and Index Data (Q4)'!C444:C473)</f>
        <v>2.5235584755518077</v>
      </c>
      <c r="D446" s="10"/>
      <c r="E446" s="59">
        <v>-8.1870085301460893E-4</v>
      </c>
      <c r="F446" s="56">
        <f>COVAR(E446:E475,'RW Futures and Index Data (Q4)'!C444:C473)/VAR('RW Futures and Index Data (Q4)'!C444:C473)</f>
        <v>0.44134171655838283</v>
      </c>
      <c r="G446" s="10"/>
      <c r="H446" s="59">
        <v>0.19226214481542692</v>
      </c>
      <c r="I446" s="56">
        <f>COVAR(H446:H475,'RW Futures and Index Data (Q4)'!F444:F473)/VAR('RW Futures and Index Data (Q4)'!F444:F473)</f>
        <v>2.1569287406099997</v>
      </c>
      <c r="J446" s="10"/>
      <c r="K446" s="59">
        <v>1.2083475266764898E-2</v>
      </c>
      <c r="L446" s="57">
        <f>COVAR(K446:K475,'RW Futures and Index Data (Q4)'!F444:F473)/VAR('RW Futures and Index Data (Q4)'!F444:F473)</f>
        <v>0.51067319625955188</v>
      </c>
      <c r="M446" s="10"/>
      <c r="N446" s="59">
        <v>6.3715556424139841E-3</v>
      </c>
      <c r="O446" s="58">
        <f>COVAR(N446:N475,'RW Futures and Index Data (Q4)'!F444:F473)/VAR('RW Futures and Index Data (Q4)'!F444:F473)</f>
        <v>0.72861660903218151</v>
      </c>
      <c r="P446" s="10"/>
    </row>
    <row r="447" spans="1:16" x14ac:dyDescent="0.25">
      <c r="A447" s="23">
        <v>41557</v>
      </c>
      <c r="B447" s="52">
        <v>0.10193783566187542</v>
      </c>
      <c r="C447" s="53">
        <f>COVAR(B447:B476,'RW Futures and Index Data (Q4)'!C445:C474)/VAR('RW Futures and Index Data (Q4)'!C445:C474)</f>
        <v>2.8135217669026966</v>
      </c>
      <c r="D447" s="10"/>
      <c r="E447" s="59">
        <v>9.012793335912983E-3</v>
      </c>
      <c r="F447" s="56">
        <f>COVAR(E447:E476,'RW Futures and Index Data (Q4)'!C445:C474)/VAR('RW Futures and Index Data (Q4)'!C445:C474)</f>
        <v>0.50533966072488934</v>
      </c>
      <c r="G447" s="10"/>
      <c r="H447" s="59">
        <v>0.20828258503562846</v>
      </c>
      <c r="I447" s="56">
        <f>COVAR(H447:H476,'RW Futures and Index Data (Q4)'!F445:F474)/VAR('RW Futures and Index Data (Q4)'!F445:F474)</f>
        <v>2.3867883338087919</v>
      </c>
      <c r="J447" s="10"/>
      <c r="K447" s="59">
        <v>1.1211658730924778E-2</v>
      </c>
      <c r="L447" s="57">
        <f>COVAR(K447:K476,'RW Futures and Index Data (Q4)'!F445:F474)/VAR('RW Futures and Index Data (Q4)'!F445:F474)</f>
        <v>0.54525888718025384</v>
      </c>
      <c r="M447" s="10"/>
      <c r="N447" s="59">
        <v>2.3901756395616758E-4</v>
      </c>
      <c r="O447" s="58">
        <f>COVAR(N447:N476,'RW Futures and Index Data (Q4)'!F445:F474)/VAR('RW Futures and Index Data (Q4)'!F445:F474)</f>
        <v>0.79023734306558568</v>
      </c>
      <c r="P447" s="10"/>
    </row>
    <row r="448" spans="1:16" x14ac:dyDescent="0.25">
      <c r="A448" s="23">
        <v>41556</v>
      </c>
      <c r="B448" s="52">
        <v>7.789248388728609E-2</v>
      </c>
      <c r="C448" s="53">
        <f>COVAR(B448:B477,'RW Futures and Index Data (Q4)'!C446:C475)/VAR('RW Futures and Index Data (Q4)'!C446:C475)</f>
        <v>2.9230449882568474</v>
      </c>
      <c r="D448" s="10"/>
      <c r="E448" s="59">
        <v>1.7367743280851666E-2</v>
      </c>
      <c r="F448" s="56">
        <f>COVAR(E448:E477,'RW Futures and Index Data (Q4)'!C446:C475)/VAR('RW Futures and Index Data (Q4)'!C446:C475)</f>
        <v>0.53290939273423743</v>
      </c>
      <c r="G448" s="10"/>
      <c r="H448" s="59">
        <v>0.16107835732506315</v>
      </c>
      <c r="I448" s="56">
        <f>COVAR(H448:H477,'RW Futures and Index Data (Q4)'!F446:F475)/VAR('RW Futures and Index Data (Q4)'!F446:F475)</f>
        <v>2.391749122226257</v>
      </c>
      <c r="J448" s="10"/>
      <c r="K448" s="59">
        <v>9.8761801709748021E-3</v>
      </c>
      <c r="L448" s="57">
        <f>COVAR(K448:K477,'RW Futures and Index Data (Q4)'!F446:F475)/VAR('RW Futures and Index Data (Q4)'!F446:F475)</f>
        <v>0.52715653673627449</v>
      </c>
      <c r="M448" s="10"/>
      <c r="N448" s="59">
        <v>-6.0797453924721356E-4</v>
      </c>
      <c r="O448" s="58">
        <f>COVAR(N448:N477,'RW Futures and Index Data (Q4)'!F446:F475)/VAR('RW Futures and Index Data (Q4)'!F446:F475)</f>
        <v>0.77495383158759445</v>
      </c>
      <c r="P448" s="10"/>
    </row>
    <row r="449" spans="1:16" x14ac:dyDescent="0.25">
      <c r="A449" s="23">
        <v>41555</v>
      </c>
      <c r="B449" s="52">
        <v>4.9312246537278837E-2</v>
      </c>
      <c r="C449" s="53">
        <f>COVAR(B449:B478,'RW Futures and Index Data (Q4)'!C447:C476)/VAR('RW Futures and Index Data (Q4)'!C447:C476)</f>
        <v>2.9682137220778051</v>
      </c>
      <c r="D449" s="10"/>
      <c r="E449" s="59">
        <v>1.2869713941347838E-2</v>
      </c>
      <c r="F449" s="56">
        <f>COVAR(E449:E478,'RW Futures and Index Data (Q4)'!C447:C476)/VAR('RW Futures and Index Data (Q4)'!C447:C476)</f>
        <v>0.50502808018371226</v>
      </c>
      <c r="G449" s="10"/>
      <c r="H449" s="59">
        <v>0.14289589203086561</v>
      </c>
      <c r="I449" s="56">
        <f>COVAR(H449:H478,'RW Futures and Index Data (Q4)'!F447:F476)/VAR('RW Futures and Index Data (Q4)'!F447:F476)</f>
        <v>2.4297399936769462</v>
      </c>
      <c r="J449" s="10"/>
      <c r="K449" s="59">
        <v>9.4338556302591137E-3</v>
      </c>
      <c r="L449" s="57">
        <f>COVAR(K449:K478,'RW Futures and Index Data (Q4)'!F447:F476)/VAR('RW Futures and Index Data (Q4)'!F447:F476)</f>
        <v>0.50644876037273212</v>
      </c>
      <c r="M449" s="10"/>
      <c r="N449" s="59">
        <v>5.7433172703682533E-3</v>
      </c>
      <c r="O449" s="58">
        <f>COVAR(N449:N478,'RW Futures and Index Data (Q4)'!F447:F476)/VAR('RW Futures and Index Data (Q4)'!F447:F476)</f>
        <v>0.74784218051669882</v>
      </c>
      <c r="P449" s="10"/>
    </row>
    <row r="450" spans="1:16" x14ac:dyDescent="0.25">
      <c r="A450" s="23">
        <v>41554</v>
      </c>
      <c r="B450" s="52">
        <v>4.7999090402589317E-2</v>
      </c>
      <c r="C450" s="53">
        <f>COVAR(B450:B479,'RW Futures and Index Data (Q4)'!C448:C477)/VAR('RW Futures and Index Data (Q4)'!C448:C477)</f>
        <v>3.0710290372697697</v>
      </c>
      <c r="D450" s="10"/>
      <c r="E450" s="59">
        <v>2.2720449597986692E-2</v>
      </c>
      <c r="F450" s="56">
        <f>COVAR(E450:E479,'RW Futures and Index Data (Q4)'!C448:C477)/VAR('RW Futures and Index Data (Q4)'!C448:C477)</f>
        <v>0.51575952580325235</v>
      </c>
      <c r="G450" s="10"/>
      <c r="H450" s="59">
        <v>0.15477973122106303</v>
      </c>
      <c r="I450" s="56">
        <f>COVAR(H450:H479,'RW Futures and Index Data (Q4)'!F448:F477)/VAR('RW Futures and Index Data (Q4)'!F448:F477)</f>
        <v>2.4734787671361347</v>
      </c>
      <c r="J450" s="10"/>
      <c r="K450" s="59">
        <v>1.1751929342434853E-2</v>
      </c>
      <c r="L450" s="57">
        <f>COVAR(K450:K479,'RW Futures and Index Data (Q4)'!F448:F477)/VAR('RW Futures and Index Data (Q4)'!F448:F477)</f>
        <v>0.50881040174055947</v>
      </c>
      <c r="M450" s="10"/>
      <c r="N450" s="59">
        <v>5.6446906004730124E-3</v>
      </c>
      <c r="O450" s="58">
        <f>COVAR(N450:N479,'RW Futures and Index Data (Q4)'!F448:F477)/VAR('RW Futures and Index Data (Q4)'!F448:F477)</f>
        <v>0.75487295224884843</v>
      </c>
      <c r="P450" s="10"/>
    </row>
    <row r="451" spans="1:16" x14ac:dyDescent="0.25">
      <c r="A451" s="23">
        <v>41551</v>
      </c>
      <c r="B451" s="52">
        <v>6.4742868222066541E-2</v>
      </c>
      <c r="C451" s="53">
        <f>COVAR(B451:B480,'RW Futures and Index Data (Q4)'!C449:C478)/VAR('RW Futures and Index Data (Q4)'!C449:C478)</f>
        <v>3.1436825973377704</v>
      </c>
      <c r="D451" s="10"/>
      <c r="E451" s="59">
        <v>1.4733810393059432E-2</v>
      </c>
      <c r="F451" s="56">
        <f>COVAR(E451:E480,'RW Futures and Index Data (Q4)'!C449:C478)/VAR('RW Futures and Index Data (Q4)'!C449:C478)</f>
        <v>0.5042383741365577</v>
      </c>
      <c r="G451" s="10"/>
      <c r="H451" s="59">
        <v>0.15809066823681261</v>
      </c>
      <c r="I451" s="56">
        <f>COVAR(H451:H480,'RW Futures and Index Data (Q4)'!F449:F478)/VAR('RW Futures and Index Data (Q4)'!F449:F478)</f>
        <v>2.4823135211880909</v>
      </c>
      <c r="J451" s="10"/>
      <c r="K451" s="59">
        <v>1.6250005703482007E-2</v>
      </c>
      <c r="L451" s="57">
        <f>COVAR(K451:K480,'RW Futures and Index Data (Q4)'!F449:F478)/VAR('RW Futures and Index Data (Q4)'!F449:F478)</f>
        <v>0.5068859610010209</v>
      </c>
      <c r="M451" s="10"/>
      <c r="N451" s="59">
        <v>1.8022285137345051E-2</v>
      </c>
      <c r="O451" s="58">
        <f>COVAR(N451:N480,'RW Futures and Index Data (Q4)'!F449:F478)/VAR('RW Futures and Index Data (Q4)'!F449:F478)</f>
        <v>0.76204090459414542</v>
      </c>
      <c r="P451" s="10"/>
    </row>
    <row r="452" spans="1:16" x14ac:dyDescent="0.25">
      <c r="A452" s="23">
        <v>41550</v>
      </c>
      <c r="B452" s="52">
        <v>6.3539866255904798E-2</v>
      </c>
      <c r="C452" s="53">
        <f>COVAR(B452:B481,'RW Futures and Index Data (Q4)'!C450:C479)/VAR('RW Futures and Index Data (Q4)'!C450:C479)</f>
        <v>3.2061453745406481</v>
      </c>
      <c r="D452" s="10"/>
      <c r="E452" s="59">
        <v>1.9582786812611941E-2</v>
      </c>
      <c r="F452" s="56">
        <f>COVAR(E452:E481,'RW Futures and Index Data (Q4)'!C450:C479)/VAR('RW Futures and Index Data (Q4)'!C450:C479)</f>
        <v>0.50375532957913793</v>
      </c>
      <c r="G452" s="10"/>
      <c r="H452" s="59">
        <v>0.17368213182000103</v>
      </c>
      <c r="I452" s="56">
        <f>COVAR(H452:H481,'RW Futures and Index Data (Q4)'!F450:F479)/VAR('RW Futures and Index Data (Q4)'!F450:F479)</f>
        <v>2.5034903367639947</v>
      </c>
      <c r="J452" s="10"/>
      <c r="K452" s="59">
        <v>1.6539159091369715E-2</v>
      </c>
      <c r="L452" s="57">
        <f>COVAR(K452:K481,'RW Futures and Index Data (Q4)'!F450:F479)/VAR('RW Futures and Index Data (Q4)'!F450:F479)</f>
        <v>0.5045391531047021</v>
      </c>
      <c r="M452" s="10"/>
      <c r="N452" s="59">
        <v>1.8953373280129027E-2</v>
      </c>
      <c r="O452" s="58">
        <f>COVAR(N452:N481,'RW Futures and Index Data (Q4)'!F450:F479)/VAR('RW Futures and Index Data (Q4)'!F450:F479)</f>
        <v>0.76387147449888582</v>
      </c>
      <c r="P452" s="10"/>
    </row>
    <row r="453" spans="1:16" x14ac:dyDescent="0.25">
      <c r="A453" s="23">
        <v>41549</v>
      </c>
      <c r="B453" s="52">
        <v>5.4381820342026099E-2</v>
      </c>
      <c r="C453" s="53">
        <f>COVAR(B453:B482,'RW Futures and Index Data (Q4)'!C451:C480)/VAR('RW Futures and Index Data (Q4)'!C451:C480)</f>
        <v>3.2470314545017462</v>
      </c>
      <c r="D453" s="10"/>
      <c r="E453" s="59">
        <v>2.0620340633062062E-2</v>
      </c>
      <c r="F453" s="56">
        <f>COVAR(E453:E482,'RW Futures and Index Data (Q4)'!C451:C480)/VAR('RW Futures and Index Data (Q4)'!C451:C480)</f>
        <v>0.49145799851296312</v>
      </c>
      <c r="G453" s="10"/>
      <c r="H453" s="59">
        <v>0.15705006177278236</v>
      </c>
      <c r="I453" s="56">
        <f>COVAR(H453:H482,'RW Futures and Index Data (Q4)'!F451:F480)/VAR('RW Futures and Index Data (Q4)'!F451:F480)</f>
        <v>2.4980261149334062</v>
      </c>
      <c r="J453" s="10"/>
      <c r="K453" s="59">
        <v>2.437262916120142E-2</v>
      </c>
      <c r="L453" s="57">
        <f>COVAR(K453:K482,'RW Futures and Index Data (Q4)'!F451:F480)/VAR('RW Futures and Index Data (Q4)'!F451:F480)</f>
        <v>0.49843326895430368</v>
      </c>
      <c r="M453" s="10"/>
      <c r="N453" s="59">
        <v>3.0794545554751585E-2</v>
      </c>
      <c r="O453" s="58">
        <f>COVAR(N453:N482,'RW Futures and Index Data (Q4)'!F451:F480)/VAR('RW Futures and Index Data (Q4)'!F451:F480)</f>
        <v>0.76426137948516382</v>
      </c>
      <c r="P453" s="10"/>
    </row>
    <row r="454" spans="1:16" x14ac:dyDescent="0.25">
      <c r="A454" s="23">
        <v>41548</v>
      </c>
      <c r="B454" s="52">
        <v>7.5284532198984788E-2</v>
      </c>
      <c r="C454" s="53">
        <f>COVAR(B454:B483,'RW Futures and Index Data (Q4)'!C452:C481)/VAR('RW Futures and Index Data (Q4)'!C452:C481)</f>
        <v>3.4772089251378544</v>
      </c>
      <c r="D454" s="10"/>
      <c r="E454" s="59">
        <v>2.8359622962522701E-2</v>
      </c>
      <c r="F454" s="56">
        <f>COVAR(E454:E483,'RW Futures and Index Data (Q4)'!C452:C481)/VAR('RW Futures and Index Data (Q4)'!C452:C481)</f>
        <v>0.4638914169734169</v>
      </c>
      <c r="G454" s="10"/>
      <c r="H454" s="59">
        <v>0.18895304722735928</v>
      </c>
      <c r="I454" s="56">
        <f>COVAR(H454:H483,'RW Futures and Index Data (Q4)'!F452:F481)/VAR('RW Futures and Index Data (Q4)'!F452:F481)</f>
        <v>2.6174789475995319</v>
      </c>
      <c r="J454" s="10"/>
      <c r="K454" s="59">
        <v>2.853699670750065E-2</v>
      </c>
      <c r="L454" s="57">
        <f>COVAR(K454:K483,'RW Futures and Index Data (Q4)'!F452:F481)/VAR('RW Futures and Index Data (Q4)'!F452:F481)</f>
        <v>0.4886372095838889</v>
      </c>
      <c r="M454" s="10"/>
      <c r="N454" s="59">
        <v>4.2964525484478822E-2</v>
      </c>
      <c r="O454" s="58">
        <f>COVAR(N454:N483,'RW Futures and Index Data (Q4)'!F452:F481)/VAR('RW Futures and Index Data (Q4)'!F452:F481)</f>
        <v>0.75633830090020882</v>
      </c>
      <c r="P454" s="10"/>
    </row>
    <row r="455" spans="1:16" x14ac:dyDescent="0.25">
      <c r="A455" s="23">
        <v>41547</v>
      </c>
      <c r="B455" s="52">
        <v>0.11546010165829879</v>
      </c>
      <c r="C455" s="53">
        <f>COVAR(B455:B484,'RW Futures and Index Data (Q4)'!C453:C482)/VAR('RW Futures and Index Data (Q4)'!C453:C482)</f>
        <v>3.6119401712941399</v>
      </c>
      <c r="D455" s="10"/>
      <c r="E455" s="59">
        <v>3.404718326664935E-2</v>
      </c>
      <c r="F455" s="56">
        <f>COVAR(E455:E484,'RW Futures and Index Data (Q4)'!C453:C482)/VAR('RW Futures and Index Data (Q4)'!C453:C482)</f>
        <v>0.40170885307645865</v>
      </c>
      <c r="G455" s="10"/>
      <c r="H455" s="59">
        <v>0.20517662442706919</v>
      </c>
      <c r="I455" s="56">
        <f>COVAR(H455:H484,'RW Futures and Index Data (Q4)'!F453:F482)/VAR('RW Futures and Index Data (Q4)'!F453:F482)</f>
        <v>2.6840890641249926</v>
      </c>
      <c r="J455" s="10"/>
      <c r="K455" s="59">
        <v>1.9297347999421843E-2</v>
      </c>
      <c r="L455" s="57">
        <f>COVAR(K455:K484,'RW Futures and Index Data (Q4)'!F453:F482)/VAR('RW Futures and Index Data (Q4)'!F453:F482)</f>
        <v>0.46004423384836418</v>
      </c>
      <c r="M455" s="10"/>
      <c r="N455" s="59">
        <v>2.9993445885549086E-2</v>
      </c>
      <c r="O455" s="58">
        <f>COVAR(N455:N484,'RW Futures and Index Data (Q4)'!F453:F482)/VAR('RW Futures and Index Data (Q4)'!F453:F482)</f>
        <v>0.71136066771326534</v>
      </c>
      <c r="P455" s="10"/>
    </row>
    <row r="456" spans="1:16" x14ac:dyDescent="0.25">
      <c r="A456" s="23">
        <v>41544</v>
      </c>
      <c r="B456" s="52">
        <v>9.2124853398595885E-2</v>
      </c>
      <c r="C456" s="53">
        <f>COVAR(B456:B485,'RW Futures and Index Data (Q4)'!C454:C483)/VAR('RW Futures and Index Data (Q4)'!C454:C483)</f>
        <v>3.3508540979243571</v>
      </c>
      <c r="D456" s="10"/>
      <c r="E456" s="59">
        <v>9.6489579418743698E-3</v>
      </c>
      <c r="F456" s="56">
        <f>COVAR(E456:E485,'RW Futures and Index Data (Q4)'!C454:C483)/VAR('RW Futures and Index Data (Q4)'!C454:C483)</f>
        <v>0.30681046573115495</v>
      </c>
      <c r="G456" s="10"/>
      <c r="H456" s="59">
        <v>0.20217150351370239</v>
      </c>
      <c r="I456" s="56">
        <f>COVAR(H456:H485,'RW Futures and Index Data (Q4)'!F454:F483)/VAR('RW Futures and Index Data (Q4)'!F454:F483)</f>
        <v>2.6647019080861152</v>
      </c>
      <c r="J456" s="10"/>
      <c r="K456" s="59">
        <v>2.6579311555807728E-2</v>
      </c>
      <c r="L456" s="57">
        <f>COVAR(K456:K485,'RW Futures and Index Data (Q4)'!F454:F483)/VAR('RW Futures and Index Data (Q4)'!F454:F483)</f>
        <v>0.4450466329379214</v>
      </c>
      <c r="M456" s="10"/>
      <c r="N456" s="59">
        <v>4.109313132455128E-2</v>
      </c>
      <c r="O456" s="58">
        <f>COVAR(N456:N485,'RW Futures and Index Data (Q4)'!F454:F483)/VAR('RW Futures and Index Data (Q4)'!F454:F483)</f>
        <v>0.66261737601161386</v>
      </c>
      <c r="P456" s="10"/>
    </row>
    <row r="457" spans="1:16" x14ac:dyDescent="0.25">
      <c r="A457" s="23">
        <v>41543</v>
      </c>
      <c r="B457" s="52">
        <v>0.1150580481472443</v>
      </c>
      <c r="C457" s="53">
        <f>COVAR(B457:B486,'RW Futures and Index Data (Q4)'!C455:C484)/VAR('RW Futures and Index Data (Q4)'!C455:C484)</f>
        <v>2.8864038859749721</v>
      </c>
      <c r="D457" s="10"/>
      <c r="E457" s="59">
        <v>1.0916590847613206E-2</v>
      </c>
      <c r="F457" s="56">
        <f>COVAR(E457:E486,'RW Futures and Index Data (Q4)'!C455:C484)/VAR('RW Futures and Index Data (Q4)'!C455:C484)</f>
        <v>0.2967805996307587</v>
      </c>
      <c r="G457" s="10"/>
      <c r="H457" s="59">
        <v>0.19377296761820451</v>
      </c>
      <c r="I457" s="56">
        <f>COVAR(H457:H486,'RW Futures and Index Data (Q4)'!F455:F484)/VAR('RW Futures and Index Data (Q4)'!F455:F484)</f>
        <v>2.4663394650622013</v>
      </c>
      <c r="J457" s="10"/>
      <c r="K457" s="59">
        <v>2.3213983152609252E-2</v>
      </c>
      <c r="L457" s="57">
        <f>COVAR(K457:K486,'RW Futures and Index Data (Q4)'!F455:F484)/VAR('RW Futures and Index Data (Q4)'!F455:F484)</f>
        <v>0.38012445084692065</v>
      </c>
      <c r="M457" s="10"/>
      <c r="N457" s="59">
        <v>3.3580628121828049E-2</v>
      </c>
      <c r="O457" s="58">
        <f>COVAR(N457:N486,'RW Futures and Index Data (Q4)'!F455:F484)/VAR('RW Futures and Index Data (Q4)'!F455:F484)</f>
        <v>0.52400340860448935</v>
      </c>
      <c r="P457" s="10"/>
    </row>
    <row r="458" spans="1:16" x14ac:dyDescent="0.25">
      <c r="A458" s="23">
        <v>41542</v>
      </c>
      <c r="B458" s="52">
        <v>0.11286151920647858</v>
      </c>
      <c r="C458" s="53">
        <f>COVAR(B458:B487,'RW Futures and Index Data (Q4)'!C456:C485)/VAR('RW Futures and Index Data (Q4)'!C456:C485)</f>
        <v>1.6682468323435797</v>
      </c>
      <c r="D458" s="10"/>
      <c r="E458" s="59">
        <v>2.9128535497000563E-3</v>
      </c>
      <c r="F458" s="56">
        <f>COVAR(E458:E487,'RW Futures and Index Data (Q4)'!C456:C485)/VAR('RW Futures and Index Data (Q4)'!C456:C485)</f>
        <v>0.31321526789978232</v>
      </c>
      <c r="G458" s="10"/>
      <c r="H458" s="59">
        <v>0.19849830716723549</v>
      </c>
      <c r="I458" s="56">
        <f>COVAR(H458:H487,'RW Futures and Index Data (Q4)'!F456:F485)/VAR('RW Futures and Index Data (Q4)'!F456:F485)</f>
        <v>1.7943048926428193</v>
      </c>
      <c r="J458" s="10"/>
      <c r="K458" s="59">
        <v>1.8908389349132637E-2</v>
      </c>
      <c r="L458" s="57">
        <f>COVAR(K458:K487,'RW Futures and Index Data (Q4)'!F456:F485)/VAR('RW Futures and Index Data (Q4)'!F456:F485)</f>
        <v>0.2995771514798955</v>
      </c>
      <c r="M458" s="10"/>
      <c r="N458" s="59">
        <v>2.7480466189656383E-2</v>
      </c>
      <c r="O458" s="58">
        <f>COVAR(N458:N487,'RW Futures and Index Data (Q4)'!F456:F485)/VAR('RW Futures and Index Data (Q4)'!F456:F485)</f>
        <v>0.31897623819081827</v>
      </c>
      <c r="P458" s="10"/>
    </row>
    <row r="459" spans="1:16" x14ac:dyDescent="0.25">
      <c r="A459" s="23">
        <v>41541</v>
      </c>
      <c r="B459" s="52">
        <v>7.4067784466576025E-2</v>
      </c>
      <c r="C459" s="53">
        <f>COVAR(B459:B488,'RW Futures and Index Data (Q4)'!C457:C486)/VAR('RW Futures and Index Data (Q4)'!C457:C486)</f>
        <v>1.0720189700556886</v>
      </c>
      <c r="D459" s="10"/>
      <c r="E459" s="59">
        <v>-9.6842074542495826E-3</v>
      </c>
      <c r="F459" s="56">
        <f>COVAR(E459:E488,'RW Futures and Index Data (Q4)'!C457:C486)/VAR('RW Futures and Index Data (Q4)'!C457:C486)</f>
        <v>0.43930479666264877</v>
      </c>
      <c r="G459" s="10"/>
      <c r="H459" s="59">
        <v>0.16070243875754775</v>
      </c>
      <c r="I459" s="56">
        <f>COVAR(H459:H488,'RW Futures and Index Data (Q4)'!F457:F486)/VAR('RW Futures and Index Data (Q4)'!F457:F486)</f>
        <v>1.3563225129201166</v>
      </c>
      <c r="J459" s="10"/>
      <c r="K459" s="59">
        <v>1.4176990868711492E-2</v>
      </c>
      <c r="L459" s="57">
        <f>COVAR(K459:K488,'RW Futures and Index Data (Q4)'!F457:F486)/VAR('RW Futures and Index Data (Q4)'!F457:F486)</f>
        <v>0.23631985950758383</v>
      </c>
      <c r="M459" s="10"/>
      <c r="N459" s="59">
        <v>2.0756349317886835E-2</v>
      </c>
      <c r="O459" s="58">
        <f>COVAR(N459:N488,'RW Futures and Index Data (Q4)'!F457:F486)/VAR('RW Futures and Index Data (Q4)'!F457:F486)</f>
        <v>0.13987762345831731</v>
      </c>
      <c r="P459" s="10"/>
    </row>
    <row r="460" spans="1:16" x14ac:dyDescent="0.25">
      <c r="A460" s="23">
        <v>41540</v>
      </c>
      <c r="B460" s="52">
        <v>8.0715492019998614E-2</v>
      </c>
      <c r="C460" s="53">
        <f>COVAR(B460:B489,'RW Futures and Index Data (Q4)'!C458:C487)/VAR('RW Futures and Index Data (Q4)'!C458:C487)</f>
        <v>0.82784839486041828</v>
      </c>
      <c r="D460" s="10"/>
      <c r="E460" s="59">
        <v>-9.7382416895364088E-3</v>
      </c>
      <c r="F460" s="56">
        <f>COVAR(E460:E489,'RW Futures and Index Data (Q4)'!C458:C487)/VAR('RW Futures and Index Data (Q4)'!C458:C487)</f>
        <v>0.51140469961071333</v>
      </c>
      <c r="G460" s="10"/>
      <c r="H460" s="59">
        <v>0.1675524935542787</v>
      </c>
      <c r="I460" s="56">
        <f>COVAR(H460:H489,'RW Futures and Index Data (Q4)'!F458:F487)/VAR('RW Futures and Index Data (Q4)'!F458:F487)</f>
        <v>1.1370973003497336</v>
      </c>
      <c r="J460" s="10"/>
      <c r="K460" s="59">
        <v>9.3686489235003112E-3</v>
      </c>
      <c r="L460" s="57">
        <f>COVAR(K460:K489,'RW Futures and Index Data (Q4)'!F458:F487)/VAR('RW Futures and Index Data (Q4)'!F458:F487)</f>
        <v>0.1990583514595215</v>
      </c>
      <c r="M460" s="10"/>
      <c r="N460" s="59">
        <v>2.0210985505585866E-2</v>
      </c>
      <c r="O460" s="58">
        <f>COVAR(N460:N489,'RW Futures and Index Data (Q4)'!F458:F487)/VAR('RW Futures and Index Data (Q4)'!F458:F487)</f>
        <v>2.4441148958689794E-2</v>
      </c>
      <c r="P460" s="10"/>
    </row>
    <row r="461" spans="1:16" x14ac:dyDescent="0.25">
      <c r="A461" s="23">
        <v>41537</v>
      </c>
      <c r="B461" s="52">
        <v>9.3691573955029028E-2</v>
      </c>
      <c r="C461" s="53">
        <f>COVAR(B461:B490,'RW Futures and Index Data (Q4)'!C459:C488)/VAR('RW Futures and Index Data (Q4)'!C459:C488)</f>
        <v>0.62516792339751648</v>
      </c>
      <c r="D461" s="10"/>
      <c r="E461" s="59">
        <v>-7.4328602461563031E-3</v>
      </c>
      <c r="F461" s="56">
        <f>COVAR(E461:E490,'RW Futures and Index Data (Q4)'!C459:C488)/VAR('RW Futures and Index Data (Q4)'!C459:C488)</f>
        <v>0.57498954998399865</v>
      </c>
      <c r="G461" s="10"/>
      <c r="H461" s="59">
        <v>0.14381845700199958</v>
      </c>
      <c r="I461" s="56">
        <f>COVAR(H461:H490,'RW Futures and Index Data (Q4)'!F459:F488)/VAR('RW Futures and Index Data (Q4)'!F459:F488)</f>
        <v>0.99738504526561911</v>
      </c>
      <c r="J461" s="10"/>
      <c r="K461" s="59">
        <v>-3.630395576271761E-4</v>
      </c>
      <c r="L461" s="57">
        <f>COVAR(K461:K490,'RW Futures and Index Data (Q4)'!F459:F488)/VAR('RW Futures and Index Data (Q4)'!F459:F488)</f>
        <v>0.20256357174907635</v>
      </c>
      <c r="M461" s="10"/>
      <c r="N461" s="59">
        <v>-5.2666656976779747E-3</v>
      </c>
      <c r="O461" s="58">
        <f>COVAR(N461:N490,'RW Futures and Index Data (Q4)'!F459:F488)/VAR('RW Futures and Index Data (Q4)'!F459:F488)</f>
        <v>-1.2358814159990074E-2</v>
      </c>
      <c r="P461" s="10"/>
    </row>
    <row r="462" spans="1:16" x14ac:dyDescent="0.25">
      <c r="A462" s="23">
        <v>41536</v>
      </c>
      <c r="B462" s="52">
        <v>0.10781807939885435</v>
      </c>
      <c r="C462" s="53">
        <f>COVAR(B462:B491,'RW Futures and Index Data (Q4)'!C460:C489)/VAR('RW Futures and Index Data (Q4)'!C460:C489)</f>
        <v>0.50877579144444596</v>
      </c>
      <c r="D462" s="10"/>
      <c r="E462" s="59">
        <v>1.0891370502201791E-3</v>
      </c>
      <c r="F462" s="56">
        <f>COVAR(E462:E491,'RW Futures and Index Data (Q4)'!C460:C489)/VAR('RW Futures and Index Data (Q4)'!C460:C489)</f>
        <v>0.60886931612430906</v>
      </c>
      <c r="G462" s="10"/>
      <c r="H462" s="59">
        <v>0.13059653768818391</v>
      </c>
      <c r="I462" s="56">
        <f>COVAR(H462:H491,'RW Futures and Index Data (Q4)'!F460:F489)/VAR('RW Futures and Index Data (Q4)'!F460:F489)</f>
        <v>0.9407895027697728</v>
      </c>
      <c r="J462" s="10"/>
      <c r="K462" s="59">
        <v>-6.7871010469181536E-3</v>
      </c>
      <c r="L462" s="57">
        <f>COVAR(K462:K491,'RW Futures and Index Data (Q4)'!F460:F489)/VAR('RW Futures and Index Data (Q4)'!F460:F489)</f>
        <v>0.21571336815723424</v>
      </c>
      <c r="M462" s="10"/>
      <c r="N462" s="59">
        <v>-1.9234544197582526E-2</v>
      </c>
      <c r="O462" s="58">
        <f>COVAR(N462:N491,'RW Futures and Index Data (Q4)'!F460:F489)/VAR('RW Futures and Index Data (Q4)'!F460:F489)</f>
        <v>-1.1117054672209994E-2</v>
      </c>
      <c r="P462" s="10"/>
    </row>
    <row r="463" spans="1:16" x14ac:dyDescent="0.25">
      <c r="A463" s="23">
        <v>41535</v>
      </c>
      <c r="B463" s="52">
        <v>7.9041768375985422E-2</v>
      </c>
      <c r="C463" s="53">
        <f>COVAR(B463:B492,'RW Futures and Index Data (Q4)'!C461:C490)/VAR('RW Futures and Index Data (Q4)'!C461:C490)</f>
        <v>0.39871800361608939</v>
      </c>
      <c r="D463" s="10"/>
      <c r="E463" s="59">
        <v>4.641106361156444E-3</v>
      </c>
      <c r="F463" s="56">
        <f>COVAR(E463:E492,'RW Futures and Index Data (Q4)'!C461:C490)/VAR('RW Futures and Index Data (Q4)'!C461:C490)</f>
        <v>0.59221802114754796</v>
      </c>
      <c r="G463" s="10"/>
      <c r="H463" s="59">
        <v>0.11966603657124364</v>
      </c>
      <c r="I463" s="56">
        <f>COVAR(H463:H492,'RW Futures and Index Data (Q4)'!F461:F490)/VAR('RW Futures and Index Data (Q4)'!F461:F490)</f>
        <v>0.87446913540276539</v>
      </c>
      <c r="J463" s="10"/>
      <c r="K463" s="59">
        <v>-7.6673569335832248E-3</v>
      </c>
      <c r="L463" s="57">
        <f>COVAR(K463:K492,'RW Futures and Index Data (Q4)'!F461:F490)/VAR('RW Futures and Index Data (Q4)'!F461:F490)</f>
        <v>0.22373438306571403</v>
      </c>
      <c r="M463" s="10"/>
      <c r="N463" s="59">
        <v>-2.2826960346823078E-2</v>
      </c>
      <c r="O463" s="58">
        <f>COVAR(N463:N492,'RW Futures and Index Data (Q4)'!F461:F490)/VAR('RW Futures and Index Data (Q4)'!F461:F490)</f>
        <v>1.0073491009150821E-2</v>
      </c>
      <c r="P463" s="10"/>
    </row>
    <row r="464" spans="1:16" x14ac:dyDescent="0.25">
      <c r="A464" s="23">
        <v>41534</v>
      </c>
      <c r="B464" s="52">
        <v>6.9558401831169014E-2</v>
      </c>
      <c r="C464" s="53">
        <f>COVAR(B464:B493,'RW Futures and Index Data (Q4)'!C462:C491)/VAR('RW Futures and Index Data (Q4)'!C462:C491)</f>
        <v>0.333571748448446</v>
      </c>
      <c r="D464" s="10"/>
      <c r="E464" s="59">
        <v>5.8954031764695269E-3</v>
      </c>
      <c r="F464" s="56">
        <f>COVAR(E464:E493,'RW Futures and Index Data (Q4)'!C462:C491)/VAR('RW Futures and Index Data (Q4)'!C462:C491)</f>
        <v>0.59087358792635258</v>
      </c>
      <c r="G464" s="10"/>
      <c r="H464" s="59">
        <v>9.1456909480449822E-2</v>
      </c>
      <c r="I464" s="56">
        <f>COVAR(H464:H493,'RW Futures and Index Data (Q4)'!F462:F491)/VAR('RW Futures and Index Data (Q4)'!F462:F491)</f>
        <v>0.81312826447801079</v>
      </c>
      <c r="J464" s="10"/>
      <c r="K464" s="59">
        <v>7.7798459697264732E-4</v>
      </c>
      <c r="L464" s="57">
        <f>COVAR(K464:K493,'RW Futures and Index Data (Q4)'!F462:F491)/VAR('RW Futures and Index Data (Q4)'!F462:F491)</f>
        <v>0.23957981516371218</v>
      </c>
      <c r="M464" s="10"/>
      <c r="N464" s="59">
        <v>-1.4353124195840783E-2</v>
      </c>
      <c r="O464" s="58">
        <f>COVAR(N464:N493,'RW Futures and Index Data (Q4)'!F462:F491)/VAR('RW Futures and Index Data (Q4)'!F462:F491)</f>
        <v>4.1866570994259812E-2</v>
      </c>
      <c r="P464" s="10"/>
    </row>
    <row r="465" spans="1:16" x14ac:dyDescent="0.25">
      <c r="A465" s="23">
        <v>41533</v>
      </c>
      <c r="B465" s="52">
        <v>4.9556762234363561E-2</v>
      </c>
      <c r="C465" s="53">
        <f>COVAR(B465:B494,'RW Futures and Index Data (Q4)'!C463:C492)/VAR('RW Futures and Index Data (Q4)'!C463:C492)</f>
        <v>0.38817517250890532</v>
      </c>
      <c r="D465" s="10"/>
      <c r="E465" s="59">
        <v>5.5816373164097044E-5</v>
      </c>
      <c r="F465" s="56">
        <f>COVAR(E465:E494,'RW Futures and Index Data (Q4)'!C463:C492)/VAR('RW Futures and Index Data (Q4)'!C463:C492)</f>
        <v>0.57974897918987822</v>
      </c>
      <c r="G465" s="10"/>
      <c r="H465" s="59">
        <v>6.8387423183213336E-2</v>
      </c>
      <c r="I465" s="56">
        <f>COVAR(H465:H494,'RW Futures and Index Data (Q4)'!F463:F492)/VAR('RW Futures and Index Data (Q4)'!F463:F492)</f>
        <v>0.78819301571811606</v>
      </c>
      <c r="J465" s="10"/>
      <c r="K465" s="59">
        <v>-1.1516085001704424E-2</v>
      </c>
      <c r="L465" s="57">
        <f>COVAR(K465:K494,'RW Futures and Index Data (Q4)'!F463:F492)/VAR('RW Futures and Index Data (Q4)'!F463:F492)</f>
        <v>0.25149154475800622</v>
      </c>
      <c r="M465" s="10"/>
      <c r="N465" s="59">
        <v>-1.9114145317530529E-2</v>
      </c>
      <c r="O465" s="58">
        <f>COVAR(N465:N494,'RW Futures and Index Data (Q4)'!F463:F492)/VAR('RW Futures and Index Data (Q4)'!F463:F492)</f>
        <v>6.7356007555074413E-2</v>
      </c>
      <c r="P465" s="10"/>
    </row>
    <row r="466" spans="1:16" x14ac:dyDescent="0.25">
      <c r="A466" s="23">
        <v>41530</v>
      </c>
      <c r="B466" s="52">
        <v>2.8120417205185877E-2</v>
      </c>
      <c r="C466" s="53">
        <f>COVAR(B466:B495,'RW Futures and Index Data (Q4)'!C464:C493)/VAR('RW Futures and Index Data (Q4)'!C464:C493)</f>
        <v>0.49812115829506659</v>
      </c>
      <c r="D466" s="10"/>
      <c r="E466" s="59">
        <v>1.9436621280068955E-3</v>
      </c>
      <c r="F466" s="56">
        <f>COVAR(E466:E495,'RW Futures and Index Data (Q4)'!C464:C493)/VAR('RW Futures and Index Data (Q4)'!C464:C493)</f>
        <v>0.58238423978850939</v>
      </c>
      <c r="G466" s="10"/>
      <c r="H466" s="59">
        <v>5.593664686266564E-2</v>
      </c>
      <c r="I466" s="56">
        <f>COVAR(H466:H495,'RW Futures and Index Data (Q4)'!F464:F493)/VAR('RW Futures and Index Data (Q4)'!F464:F493)</f>
        <v>0.8352361810752913</v>
      </c>
      <c r="J466" s="10"/>
      <c r="K466" s="59">
        <v>-1.3559782011877686E-2</v>
      </c>
      <c r="L466" s="57">
        <f>COVAR(K466:K495,'RW Futures and Index Data (Q4)'!F464:F493)/VAR('RW Futures and Index Data (Q4)'!F464:F493)</f>
        <v>0.27015073353337993</v>
      </c>
      <c r="M466" s="10"/>
      <c r="N466" s="59">
        <v>-2.4300150288205202E-2</v>
      </c>
      <c r="O466" s="58">
        <f>COVAR(N466:N495,'RW Futures and Index Data (Q4)'!F464:F493)/VAR('RW Futures and Index Data (Q4)'!F464:F493)</f>
        <v>7.2902133856297124E-2</v>
      </c>
      <c r="P466" s="10"/>
    </row>
    <row r="467" spans="1:16" x14ac:dyDescent="0.25">
      <c r="A467" s="23">
        <v>41529</v>
      </c>
      <c r="B467" s="52">
        <v>2.9068641373777737E-2</v>
      </c>
      <c r="C467" s="53">
        <f>COVAR(B467:B496,'RW Futures and Index Data (Q4)'!C465:C494)/VAR('RW Futures and Index Data (Q4)'!C465:C494)</f>
        <v>0.58572613483059144</v>
      </c>
      <c r="D467" s="10"/>
      <c r="E467" s="59">
        <v>-6.5776524666979475E-3</v>
      </c>
      <c r="F467" s="56">
        <f>COVAR(E467:E496,'RW Futures and Index Data (Q4)'!C465:C494)/VAR('RW Futures and Index Data (Q4)'!C465:C494)</f>
        <v>0.56885987798899174</v>
      </c>
      <c r="G467" s="10"/>
      <c r="H467" s="59">
        <v>5.0475687103594069E-2</v>
      </c>
      <c r="I467" s="56">
        <f>COVAR(H467:H496,'RW Futures and Index Data (Q4)'!F465:F494)/VAR('RW Futures and Index Data (Q4)'!F465:F494)</f>
        <v>0.8574974976340104</v>
      </c>
      <c r="J467" s="10"/>
      <c r="K467" s="59">
        <v>-1.8431446275391061E-2</v>
      </c>
      <c r="L467" s="57">
        <f>COVAR(K467:K496,'RW Futures and Index Data (Q4)'!F465:F494)/VAR('RW Futures and Index Data (Q4)'!F465:F494)</f>
        <v>0.27959423501974218</v>
      </c>
      <c r="M467" s="10"/>
      <c r="N467" s="59">
        <v>-2.531639998434132E-2</v>
      </c>
      <c r="O467" s="58">
        <f>COVAR(N467:N496,'RW Futures and Index Data (Q4)'!F465:F494)/VAR('RW Futures and Index Data (Q4)'!F465:F494)</f>
        <v>9.0195037070498418E-2</v>
      </c>
      <c r="P467" s="10"/>
    </row>
    <row r="468" spans="1:16" x14ac:dyDescent="0.25">
      <c r="A468" s="23">
        <v>41528</v>
      </c>
      <c r="B468" s="52">
        <v>3.4779045860854785E-2</v>
      </c>
      <c r="C468" s="53">
        <f>COVAR(B468:B497,'RW Futures and Index Data (Q4)'!C466:C495)/VAR('RW Futures and Index Data (Q4)'!C466:C495)</f>
        <v>0.65149023014686946</v>
      </c>
      <c r="D468" s="10"/>
      <c r="E468" s="59">
        <v>-6.1494616713501093E-3</v>
      </c>
      <c r="F468" s="56">
        <f>COVAR(E468:E497,'RW Futures and Index Data (Q4)'!C466:C495)/VAR('RW Futures and Index Data (Q4)'!C466:C495)</f>
        <v>0.58448562808617621</v>
      </c>
      <c r="G468" s="10"/>
      <c r="H468" s="59">
        <v>5.5922845794855069E-2</v>
      </c>
      <c r="I468" s="56">
        <f>COVAR(H468:H497,'RW Futures and Index Data (Q4)'!F466:F495)/VAR('RW Futures and Index Data (Q4)'!F466:F495)</f>
        <v>0.90303585635698436</v>
      </c>
      <c r="J468" s="10"/>
      <c r="K468" s="59">
        <v>-1.4199016110880591E-2</v>
      </c>
      <c r="L468" s="57">
        <f>COVAR(K468:K497,'RW Futures and Index Data (Q4)'!F466:F495)/VAR('RW Futures and Index Data (Q4)'!F466:F495)</f>
        <v>0.28216951010759461</v>
      </c>
      <c r="M468" s="10"/>
      <c r="N468" s="59">
        <v>-1.8391840208470955E-2</v>
      </c>
      <c r="O468" s="58">
        <f>COVAR(N468:N497,'RW Futures and Index Data (Q4)'!F466:F495)/VAR('RW Futures and Index Data (Q4)'!F466:F495)</f>
        <v>8.7436116904685807E-2</v>
      </c>
      <c r="P468" s="10"/>
    </row>
    <row r="469" spans="1:16" x14ac:dyDescent="0.25">
      <c r="A469" s="23">
        <v>41527</v>
      </c>
      <c r="B469" s="52">
        <v>5.4480964102869622E-2</v>
      </c>
      <c r="C469" s="53">
        <f>COVAR(B469:B498,'RW Futures and Index Data (Q4)'!C467:C496)/VAR('RW Futures and Index Data (Q4)'!C467:C496)</f>
        <v>0.67332769482797628</v>
      </c>
      <c r="D469" s="10"/>
      <c r="E469" s="59">
        <v>-6.2278017626304916E-4</v>
      </c>
      <c r="F469" s="56">
        <f>COVAR(E469:E498,'RW Futures and Index Data (Q4)'!C467:C496)/VAR('RW Futures and Index Data (Q4)'!C467:C496)</f>
        <v>0.58238367787249179</v>
      </c>
      <c r="G469" s="10"/>
      <c r="H469" s="59">
        <v>7.8263143463020324E-2</v>
      </c>
      <c r="I469" s="56">
        <f>COVAR(H469:H498,'RW Futures and Index Data (Q4)'!F467:F496)/VAR('RW Futures and Index Data (Q4)'!F467:F496)</f>
        <v>0.91639562152624321</v>
      </c>
      <c r="J469" s="10"/>
      <c r="K469" s="59">
        <v>-2.1352137869747101E-2</v>
      </c>
      <c r="L469" s="57">
        <f>COVAR(K469:K498,'RW Futures and Index Data (Q4)'!F467:F496)/VAR('RW Futures and Index Data (Q4)'!F467:F496)</f>
        <v>0.28269682616708236</v>
      </c>
      <c r="M469" s="10"/>
      <c r="N469" s="59">
        <v>-3.5999143223332086E-2</v>
      </c>
      <c r="O469" s="58">
        <f>COVAR(N469:N498,'RW Futures and Index Data (Q4)'!F467:F496)/VAR('RW Futures and Index Data (Q4)'!F467:F496)</f>
        <v>8.8371127772640154E-2</v>
      </c>
      <c r="P469" s="10"/>
    </row>
    <row r="470" spans="1:16" x14ac:dyDescent="0.25">
      <c r="A470" s="23">
        <v>41526</v>
      </c>
      <c r="B470" s="52">
        <v>-3.4002882632438114E-2</v>
      </c>
      <c r="C470" s="53">
        <f>COVAR(B470:B499,'RW Futures and Index Data (Q4)'!C468:C497)/VAR('RW Futures and Index Data (Q4)'!C468:C497)</f>
        <v>0.7345675768999711</v>
      </c>
      <c r="D470" s="10"/>
      <c r="E470" s="59">
        <v>-1.4568131829210129E-3</v>
      </c>
      <c r="F470" s="56">
        <f>COVAR(E470:E499,'RW Futures and Index Data (Q4)'!C468:C497)/VAR('RW Futures and Index Data (Q4)'!C468:C497)</f>
        <v>0.57838509368731938</v>
      </c>
      <c r="G470" s="10"/>
      <c r="H470" s="59">
        <v>6.6124501636461774E-2</v>
      </c>
      <c r="I470" s="56">
        <f>COVAR(H470:H499,'RW Futures and Index Data (Q4)'!F468:F497)/VAR('RW Futures and Index Data (Q4)'!F468:F497)</f>
        <v>0.93054900422101461</v>
      </c>
      <c r="J470" s="10"/>
      <c r="K470" s="59">
        <v>-2.5835643070818648E-2</v>
      </c>
      <c r="L470" s="57">
        <f>COVAR(K470:K499,'RW Futures and Index Data (Q4)'!F468:F497)/VAR('RW Futures and Index Data (Q4)'!F468:F497)</f>
        <v>0.27519874685623585</v>
      </c>
      <c r="M470" s="10"/>
      <c r="N470" s="59">
        <v>-4.1019537977233345E-2</v>
      </c>
      <c r="O470" s="58">
        <f>COVAR(N470:N499,'RW Futures and Index Data (Q4)'!F468:F497)/VAR('RW Futures and Index Data (Q4)'!F468:F497)</f>
        <v>7.9177594797311138E-2</v>
      </c>
      <c r="P470" s="10"/>
    </row>
    <row r="471" spans="1:16" x14ac:dyDescent="0.25">
      <c r="A471" s="23">
        <v>41523</v>
      </c>
      <c r="B471" s="52">
        <v>-6.8191084844519745E-2</v>
      </c>
      <c r="C471" s="53">
        <f>COVAR(B471:B500,'RW Futures and Index Data (Q4)'!C469:C498)/VAR('RW Futures and Index Data (Q4)'!C469:C498)</f>
        <v>0.79176665760641929</v>
      </c>
      <c r="D471" s="10"/>
      <c r="E471" s="59">
        <v>-1.2412048767856954E-2</v>
      </c>
      <c r="F471" s="56">
        <f>COVAR(E471:E500,'RW Futures and Index Data (Q4)'!C469:C498)/VAR('RW Futures and Index Data (Q4)'!C469:C498)</f>
        <v>0.57269612687349902</v>
      </c>
      <c r="G471" s="10"/>
      <c r="H471" s="59">
        <v>4.6168078969234694E-2</v>
      </c>
      <c r="I471" s="56">
        <f>COVAR(H471:H500,'RW Futures and Index Data (Q4)'!F469:F498)/VAR('RW Futures and Index Data (Q4)'!F469:F498)</f>
        <v>0.94591564104612336</v>
      </c>
      <c r="J471" s="10"/>
      <c r="K471" s="59">
        <v>-2.1273896599667275E-2</v>
      </c>
      <c r="L471" s="57">
        <f>COVAR(K471:K500,'RW Futures and Index Data (Q4)'!F469:F498)/VAR('RW Futures and Index Data (Q4)'!F469:F498)</f>
        <v>0.2597434095949171</v>
      </c>
      <c r="M471" s="10"/>
      <c r="N471" s="59">
        <v>-3.4635220808937994E-2</v>
      </c>
      <c r="O471" s="58">
        <f>COVAR(N471:N500,'RW Futures and Index Data (Q4)'!F469:F498)/VAR('RW Futures and Index Data (Q4)'!F469:F498)</f>
        <v>6.470764445115168E-2</v>
      </c>
      <c r="P471" s="10"/>
    </row>
    <row r="472" spans="1:16" x14ac:dyDescent="0.25">
      <c r="A472" s="23">
        <v>41522</v>
      </c>
      <c r="B472" s="52">
        <v>-8.3872220517774543E-2</v>
      </c>
      <c r="C472" s="53">
        <f>COVAR(B472:B501,'RW Futures and Index Data (Q4)'!C470:C499)/VAR('RW Futures and Index Data (Q4)'!C470:C499)</f>
        <v>0.82940928258600743</v>
      </c>
      <c r="D472" s="10"/>
      <c r="E472" s="59">
        <v>-2.062279935102318E-2</v>
      </c>
      <c r="F472" s="56">
        <f>COVAR(E472:E501,'RW Futures and Index Data (Q4)'!C470:C499)/VAR('RW Futures and Index Data (Q4)'!C470:C499)</f>
        <v>0.56994191514622417</v>
      </c>
      <c r="G472" s="10"/>
      <c r="H472" s="59">
        <v>-4.9026575950803508E-3</v>
      </c>
      <c r="I472" s="56">
        <f>COVAR(H472:H501,'RW Futures and Index Data (Q4)'!F470:F499)/VAR('RW Futures and Index Data (Q4)'!F470:F499)</f>
        <v>1.0161392235572755</v>
      </c>
      <c r="J472" s="10"/>
      <c r="K472" s="59">
        <v>-2.5439866208677997E-2</v>
      </c>
      <c r="L472" s="57">
        <f>COVAR(K472:K501,'RW Futures and Index Data (Q4)'!F470:F499)/VAR('RW Futures and Index Data (Q4)'!F470:F499)</f>
        <v>0.24955785980691647</v>
      </c>
      <c r="M472" s="10"/>
      <c r="N472" s="59">
        <v>-4.2152256469168869E-2</v>
      </c>
      <c r="O472" s="58">
        <f>COVAR(N472:N501,'RW Futures and Index Data (Q4)'!F470:F499)/VAR('RW Futures and Index Data (Q4)'!F470:F499)</f>
        <v>5.6424167990133917E-2</v>
      </c>
      <c r="P472" s="10"/>
    </row>
    <row r="473" spans="1:16" x14ac:dyDescent="0.25">
      <c r="A473" s="23">
        <v>41521</v>
      </c>
      <c r="B473" s="52">
        <v>-9.2877850636134296E-2</v>
      </c>
      <c r="C473" s="53">
        <f>COVAR(B473:B502,'RW Futures and Index Data (Q4)'!C471:C500)/VAR('RW Futures and Index Data (Q4)'!C471:C500)</f>
        <v>0.86530018816720233</v>
      </c>
      <c r="D473" s="10"/>
      <c r="E473" s="59">
        <v>-1.3701481761791201E-2</v>
      </c>
      <c r="F473" s="56">
        <f>COVAR(E473:E502,'RW Futures and Index Data (Q4)'!C471:C500)/VAR('RW Futures and Index Data (Q4)'!C471:C500)</f>
        <v>0.54903869377728198</v>
      </c>
      <c r="G473" s="10"/>
      <c r="H473" s="59">
        <v>-1.1937960679145543E-2</v>
      </c>
      <c r="I473" s="56">
        <f>COVAR(H473:H502,'RW Futures and Index Data (Q4)'!F471:F500)/VAR('RW Futures and Index Data (Q4)'!F471:F500)</f>
        <v>1.0715505171194846</v>
      </c>
      <c r="J473" s="10"/>
      <c r="K473" s="59">
        <v>-2.582441995203355E-2</v>
      </c>
      <c r="L473" s="57">
        <f>COVAR(K473:K502,'RW Futures and Index Data (Q4)'!F471:F500)/VAR('RW Futures and Index Data (Q4)'!F471:F500)</f>
        <v>0.23348119961545916</v>
      </c>
      <c r="M473" s="10"/>
      <c r="N473" s="59">
        <v>-4.1040037301940058E-2</v>
      </c>
      <c r="O473" s="58">
        <f>COVAR(N473:N502,'RW Futures and Index Data (Q4)'!F471:F500)/VAR('RW Futures and Index Data (Q4)'!F471:F500)</f>
        <v>3.6164754997767667E-2</v>
      </c>
      <c r="P473" s="10"/>
    </row>
    <row r="474" spans="1:16" x14ac:dyDescent="0.25">
      <c r="A474" s="23">
        <v>41520</v>
      </c>
      <c r="B474" s="52">
        <v>-5.4805875401300996E-2</v>
      </c>
      <c r="C474" s="53">
        <f>COVAR(B474:B503,'RW Futures and Index Data (Q4)'!C472:C501)/VAR('RW Futures and Index Data (Q4)'!C472:C501)</f>
        <v>0.86478529812458849</v>
      </c>
      <c r="D474" s="10"/>
      <c r="E474" s="59">
        <v>-1.8840307047136573E-3</v>
      </c>
      <c r="F474" s="56">
        <f>COVAR(E474:E503,'RW Futures and Index Data (Q4)'!C472:C501)/VAR('RW Futures and Index Data (Q4)'!C472:C501)</f>
        <v>0.54528105921176862</v>
      </c>
      <c r="G474" s="10"/>
      <c r="H474" s="59">
        <v>5.8784713568200697E-3</v>
      </c>
      <c r="I474" s="56">
        <f>COVAR(H474:H503,'RW Futures and Index Data (Q4)'!F472:F501)/VAR('RW Futures and Index Data (Q4)'!F472:F501)</f>
        <v>1.0949493406542115</v>
      </c>
      <c r="J474" s="10"/>
      <c r="K474" s="59">
        <v>-1.8942434777736161E-2</v>
      </c>
      <c r="L474" s="57">
        <f>COVAR(K474:K503,'RW Futures and Index Data (Q4)'!F472:F501)/VAR('RW Futures and Index Data (Q4)'!F472:F501)</f>
        <v>0.22359931902945437</v>
      </c>
      <c r="M474" s="10"/>
      <c r="N474" s="59">
        <v>-2.784132733319522E-2</v>
      </c>
      <c r="O474" s="58">
        <f>COVAR(N474:N503,'RW Futures and Index Data (Q4)'!F472:F501)/VAR('RW Futures and Index Data (Q4)'!F472:F501)</f>
        <v>2.6452380417064599E-2</v>
      </c>
      <c r="P474" s="10"/>
    </row>
    <row r="475" spans="1:16" x14ac:dyDescent="0.25">
      <c r="A475" s="23">
        <v>41516</v>
      </c>
      <c r="B475" s="52">
        <v>-5.956871270261066E-2</v>
      </c>
      <c r="C475" s="53">
        <f>COVAR(B475:B504,'RW Futures and Index Data (Q4)'!C473:C502)/VAR('RW Futures and Index Data (Q4)'!C473:C502)</f>
        <v>0.90811128748438308</v>
      </c>
      <c r="D475" s="10"/>
      <c r="E475" s="59">
        <v>-1.5021931438454317E-2</v>
      </c>
      <c r="F475" s="56">
        <f>COVAR(E475:E504,'RW Futures and Index Data (Q4)'!C473:C502)/VAR('RW Futures and Index Data (Q4)'!C473:C502)</f>
        <v>0.56793130120010415</v>
      </c>
      <c r="G475" s="10"/>
      <c r="H475" s="59">
        <v>-1.0546939692176904E-2</v>
      </c>
      <c r="I475" s="56">
        <f>COVAR(H475:H504,'RW Futures and Index Data (Q4)'!F473:F502)/VAR('RW Futures and Index Data (Q4)'!F473:F502)</f>
        <v>1.1550761319756733</v>
      </c>
      <c r="J475" s="10"/>
      <c r="K475" s="59">
        <v>-2.0129229056749742E-2</v>
      </c>
      <c r="L475" s="57">
        <f>COVAR(K475:K504,'RW Futures and Index Data (Q4)'!F473:F502)/VAR('RW Futures and Index Data (Q4)'!F473:F502)</f>
        <v>0.22636270303189412</v>
      </c>
      <c r="M475" s="10"/>
      <c r="N475" s="59">
        <v>-3.8037774357925325E-2</v>
      </c>
      <c r="O475" s="58">
        <f>COVAR(N475:N504,'RW Futures and Index Data (Q4)'!F473:F502)/VAR('RW Futures and Index Data (Q4)'!F473:F502)</f>
        <v>3.2090302171744925E-2</v>
      </c>
      <c r="P475" s="10"/>
    </row>
    <row r="476" spans="1:16" x14ac:dyDescent="0.25">
      <c r="A476" s="23">
        <v>41515</v>
      </c>
      <c r="B476" s="52">
        <v>-8.6174388607554997E-2</v>
      </c>
      <c r="C476" s="53">
        <f>COVAR(B476:B505,'RW Futures and Index Data (Q4)'!C474:C503)/VAR('RW Futures and Index Data (Q4)'!C474:C503)</f>
        <v>0.95460963394202114</v>
      </c>
      <c r="D476" s="10"/>
      <c r="E476" s="59">
        <v>-9.0109064230075031E-3</v>
      </c>
      <c r="F476" s="56">
        <f>COVAR(E476:E505,'RW Futures and Index Data (Q4)'!C474:C503)/VAR('RW Futures and Index Data (Q4)'!C474:C503)</f>
        <v>0.58010492481196763</v>
      </c>
      <c r="G476" s="10"/>
      <c r="H476" s="59">
        <v>-5.0135003854801297E-2</v>
      </c>
      <c r="I476" s="56">
        <f>COVAR(H476:H505,'RW Futures and Index Data (Q4)'!F474:F503)/VAR('RW Futures and Index Data (Q4)'!F474:F503)</f>
        <v>1.2194730005745995</v>
      </c>
      <c r="J476" s="10"/>
      <c r="K476" s="59">
        <v>-1.7786778207365406E-2</v>
      </c>
      <c r="L476" s="57">
        <f>COVAR(K476:K505,'RW Futures and Index Data (Q4)'!F474:F503)/VAR('RW Futures and Index Data (Q4)'!F474:F503)</f>
        <v>0.23089272275251546</v>
      </c>
      <c r="M476" s="10"/>
      <c r="N476" s="59">
        <v>-2.8379828244213701E-2</v>
      </c>
      <c r="O476" s="58">
        <f>COVAR(N476:N505,'RW Futures and Index Data (Q4)'!F474:F503)/VAR('RW Futures and Index Data (Q4)'!F474:F503)</f>
        <v>3.1477797335403637E-2</v>
      </c>
      <c r="P476" s="10"/>
    </row>
    <row r="477" spans="1:16" x14ac:dyDescent="0.25">
      <c r="A477" s="23">
        <v>41514</v>
      </c>
      <c r="B477" s="52">
        <v>-7.4907924300736672E-2</v>
      </c>
      <c r="C477" s="53">
        <f>COVAR(B477:B506,'RW Futures and Index Data (Q4)'!C475:C504)/VAR('RW Futures and Index Data (Q4)'!C475:C504)</f>
        <v>0.96227868005073369</v>
      </c>
      <c r="D477" s="10"/>
      <c r="E477" s="59">
        <v>-1.4438205699459083E-2</v>
      </c>
      <c r="F477" s="56">
        <f>COVAR(E477:E506,'RW Futures and Index Data (Q4)'!C475:C504)/VAR('RW Futures and Index Data (Q4)'!C475:C504)</f>
        <v>0.59620633612178842</v>
      </c>
      <c r="G477" s="10"/>
      <c r="H477" s="59">
        <v>-3.2693356702300003E-2</v>
      </c>
      <c r="I477" s="56">
        <f>COVAR(H477:H506,'RW Futures and Index Data (Q4)'!F475:F504)/VAR('RW Futures and Index Data (Q4)'!F475:F504)</f>
        <v>1.1897438169893897</v>
      </c>
      <c r="J477" s="10"/>
      <c r="K477" s="59">
        <v>-1.5569833373420217E-2</v>
      </c>
      <c r="L477" s="57">
        <f>COVAR(K477:K506,'RW Futures and Index Data (Q4)'!F475:F504)/VAR('RW Futures and Index Data (Q4)'!F475:F504)</f>
        <v>0.22883513571571151</v>
      </c>
      <c r="M477" s="10"/>
      <c r="N477" s="59">
        <v>-2.5854483247400251E-2</v>
      </c>
      <c r="O477" s="58">
        <f>COVAR(N477:N506,'RW Futures and Index Data (Q4)'!F475:F504)/VAR('RW Futures and Index Data (Q4)'!F475:F504)</f>
        <v>4.1005436253083817E-2</v>
      </c>
      <c r="P477" s="10"/>
    </row>
    <row r="478" spans="1:16" x14ac:dyDescent="0.25">
      <c r="A478" s="23">
        <v>41513</v>
      </c>
      <c r="B478" s="52">
        <v>-8.1026102480606821E-2</v>
      </c>
      <c r="C478" s="53">
        <f>COVAR(B478:B507,'RW Futures and Index Data (Q4)'!C476:C505)/VAR('RW Futures and Index Data (Q4)'!C476:C505)</f>
        <v>0.99730097241788396</v>
      </c>
      <c r="D478" s="10"/>
      <c r="E478" s="59">
        <v>-6.5401281817220047E-3</v>
      </c>
      <c r="F478" s="56">
        <f>COVAR(E478:E507,'RW Futures and Index Data (Q4)'!C476:C505)/VAR('RW Futures and Index Data (Q4)'!C476:C505)</f>
        <v>0.5986388860302887</v>
      </c>
      <c r="G478" s="10"/>
      <c r="H478" s="59">
        <v>-3.5882634417461534E-2</v>
      </c>
      <c r="I478" s="56">
        <f>COVAR(H478:H507,'RW Futures and Index Data (Q4)'!F476:F505)/VAR('RW Futures and Index Data (Q4)'!F476:F505)</f>
        <v>1.1918661362770369</v>
      </c>
      <c r="J478" s="10"/>
      <c r="K478" s="59">
        <v>-1.1119256123817034E-2</v>
      </c>
      <c r="L478" s="57">
        <f>COVAR(K478:K507,'RW Futures and Index Data (Q4)'!F476:F505)/VAR('RW Futures and Index Data (Q4)'!F476:F505)</f>
        <v>0.2304270467907602</v>
      </c>
      <c r="M478" s="10"/>
      <c r="N478" s="59">
        <v>-1.828305413892084E-2</v>
      </c>
      <c r="O478" s="58">
        <f>COVAR(N478:N507,'RW Futures and Index Data (Q4)'!F476:F505)/VAR('RW Futures and Index Data (Q4)'!F476:F505)</f>
        <v>4.2391824889851409E-2</v>
      </c>
      <c r="P478" s="10"/>
    </row>
    <row r="479" spans="1:16" x14ac:dyDescent="0.25">
      <c r="A479" s="23">
        <v>41512</v>
      </c>
      <c r="B479" s="52">
        <v>-7.9881499307061787E-2</v>
      </c>
      <c r="C479" s="53">
        <f>COVAR(B479:B508,'RW Futures and Index Data (Q4)'!C477:C506)/VAR('RW Futures and Index Data (Q4)'!C477:C506)</f>
        <v>0.9568856180114319</v>
      </c>
      <c r="D479" s="10"/>
      <c r="E479" s="59">
        <v>-2.1192622516532422E-2</v>
      </c>
      <c r="F479" s="56">
        <f>COVAR(E479:E508,'RW Futures and Index Data (Q4)'!C477:C506)/VAR('RW Futures and Index Data (Q4)'!C477:C506)</f>
        <v>0.65150170943720898</v>
      </c>
      <c r="G479" s="10"/>
      <c r="H479" s="59">
        <v>-2.6420578863515676E-2</v>
      </c>
      <c r="I479" s="56">
        <f>COVAR(H479:H508,'RW Futures and Index Data (Q4)'!F477:F506)/VAR('RW Futures and Index Data (Q4)'!F477:F506)</f>
        <v>1.177049286152152</v>
      </c>
      <c r="J479" s="10"/>
      <c r="K479" s="59">
        <v>-1.3876814732145526E-2</v>
      </c>
      <c r="L479" s="57">
        <f>COVAR(K479:K508,'RW Futures and Index Data (Q4)'!F477:F506)/VAR('RW Futures and Index Data (Q4)'!F477:F506)</f>
        <v>0.25561263623961678</v>
      </c>
      <c r="M479" s="10"/>
      <c r="N479" s="59">
        <v>-2.2627835578242772E-2</v>
      </c>
      <c r="O479" s="58">
        <f>COVAR(N479:N508,'RW Futures and Index Data (Q4)'!F477:F506)/VAR('RW Futures and Index Data (Q4)'!F477:F506)</f>
        <v>8.40554125763983E-2</v>
      </c>
      <c r="P479" s="10"/>
    </row>
    <row r="480" spans="1:16" x14ac:dyDescent="0.25">
      <c r="A480" s="23">
        <v>41509</v>
      </c>
      <c r="B480" s="52">
        <v>-7.422746937325464E-2</v>
      </c>
      <c r="C480" s="53">
        <f>COVAR(B480:B509,'RW Futures and Index Data (Q4)'!C478:C507)/VAR('RW Futures and Index Data (Q4)'!C478:C507)</f>
        <v>0.86416343757721048</v>
      </c>
      <c r="D480" s="10"/>
      <c r="E480" s="59">
        <v>-1.2647745559242418E-2</v>
      </c>
      <c r="F480" s="56">
        <f>COVAR(E480:E509,'RW Futures and Index Data (Q4)'!C478:C507)/VAR('RW Futures and Index Data (Q4)'!C478:C507)</f>
        <v>0.65113075766857442</v>
      </c>
      <c r="G480" s="10"/>
      <c r="H480" s="59">
        <v>5.7502006652874194E-3</v>
      </c>
      <c r="I480" s="56">
        <f>COVAR(H480:H509,'RW Futures and Index Data (Q4)'!F478:F507)/VAR('RW Futures and Index Data (Q4)'!F478:F507)</f>
        <v>1.1223725506648747</v>
      </c>
      <c r="J480" s="10"/>
      <c r="K480" s="59">
        <v>-1.4378726293564514E-2</v>
      </c>
      <c r="L480" s="57">
        <f>COVAR(K480:K509,'RW Futures and Index Data (Q4)'!F478:F507)/VAR('RW Futures and Index Data (Q4)'!F478:F507)</f>
        <v>0.26409314424721247</v>
      </c>
      <c r="M480" s="10"/>
      <c r="N480" s="59">
        <v>-3.3007429282205791E-2</v>
      </c>
      <c r="O480" s="58">
        <f>COVAR(N480:N509,'RW Futures and Index Data (Q4)'!F478:F507)/VAR('RW Futures and Index Data (Q4)'!F478:F507)</f>
        <v>0.11402874121928913</v>
      </c>
      <c r="P480" s="10"/>
    </row>
    <row r="481" spans="1:16" x14ac:dyDescent="0.25">
      <c r="A481" s="23">
        <v>41508</v>
      </c>
      <c r="B481" s="52">
        <v>-5.6870562862847085E-2</v>
      </c>
      <c r="C481" s="53">
        <f>COVAR(B481:B510,'RW Futures and Index Data (Q4)'!C479:C508)/VAR('RW Futures and Index Data (Q4)'!C479:C508)</f>
        <v>0.7655703724646663</v>
      </c>
      <c r="D481" s="10"/>
      <c r="E481" s="59">
        <v>-1.6281966965519978E-2</v>
      </c>
      <c r="F481" s="56">
        <f>COVAR(E481:E510,'RW Futures and Index Data (Q4)'!C479:C508)/VAR('RW Futures and Index Data (Q4)'!C479:C508)</f>
        <v>0.662163100927737</v>
      </c>
      <c r="G481" s="10"/>
      <c r="H481" s="59">
        <v>1.4627793136745559E-3</v>
      </c>
      <c r="I481" s="56">
        <f>COVAR(H481:H510,'RW Futures and Index Data (Q4)'!F479:F508)/VAR('RW Futures and Index Data (Q4)'!F479:F508)</f>
        <v>1.1212870043901528</v>
      </c>
      <c r="J481" s="10"/>
      <c r="K481" s="59">
        <v>-1.7853970059958701E-2</v>
      </c>
      <c r="L481" s="57">
        <f>COVAR(K481:K510,'RW Futures and Index Data (Q4)'!F479:F508)/VAR('RW Futures and Index Data (Q4)'!F479:F508)</f>
        <v>0.27949190302025001</v>
      </c>
      <c r="M481" s="10"/>
      <c r="N481" s="59">
        <v>-3.451738771963142E-2</v>
      </c>
      <c r="O481" s="58">
        <f>COVAR(N481:N510,'RW Futures and Index Data (Q4)'!F479:F508)/VAR('RW Futures and Index Data (Q4)'!F479:F508)</f>
        <v>0.13869938967944445</v>
      </c>
      <c r="P481" s="10"/>
    </row>
    <row r="482" spans="1:16" x14ac:dyDescent="0.25">
      <c r="A482" s="23">
        <v>41507</v>
      </c>
      <c r="B482" s="52">
        <v>-6.0140349085242351E-2</v>
      </c>
      <c r="C482" s="53">
        <f>COVAR(B482:B511,'RW Futures and Index Data (Q4)'!C480:C509)/VAR('RW Futures and Index Data (Q4)'!C480:C509)</f>
        <v>0.57806685101585165</v>
      </c>
      <c r="D482" s="10"/>
      <c r="E482" s="59">
        <v>-1.5039147231703409E-2</v>
      </c>
      <c r="F482" s="56">
        <f>COVAR(E482:E511,'RW Futures and Index Data (Q4)'!C480:C509)/VAR('RW Futures and Index Data (Q4)'!C480:C509)</f>
        <v>0.59873543173004096</v>
      </c>
      <c r="G482" s="10"/>
      <c r="H482" s="59">
        <v>-5.1464767108271303E-3</v>
      </c>
      <c r="I482" s="56">
        <f>COVAR(H482:H511,'RW Futures and Index Data (Q4)'!F480:F509)/VAR('RW Futures and Index Data (Q4)'!F480:F509)</f>
        <v>1.0688430639345827</v>
      </c>
      <c r="J482" s="10"/>
      <c r="K482" s="59">
        <v>-1.8164280268487043E-2</v>
      </c>
      <c r="L482" s="57">
        <f>COVAR(K482:K511,'RW Futures and Index Data (Q4)'!F480:F509)/VAR('RW Futures and Index Data (Q4)'!F480:F509)</f>
        <v>0.3000798988945777</v>
      </c>
      <c r="M482" s="10"/>
      <c r="N482" s="59">
        <v>-3.9832026102578189E-2</v>
      </c>
      <c r="O482" s="58">
        <f>COVAR(N482:N511,'RW Futures and Index Data (Q4)'!F480:F509)/VAR('RW Futures and Index Data (Q4)'!F480:F509)</f>
        <v>0.17370823491724102</v>
      </c>
      <c r="P482" s="10"/>
    </row>
    <row r="483" spans="1:16" x14ac:dyDescent="0.25">
      <c r="A483" s="23">
        <v>41506</v>
      </c>
      <c r="B483" s="52">
        <v>-5.9175333061829871E-2</v>
      </c>
      <c r="C483" s="53">
        <f>COVAR(B483:B512,'RW Futures and Index Data (Q4)'!C481:C510)/VAR('RW Futures and Index Data (Q4)'!C481:C510)</f>
        <v>0.29704135218850353</v>
      </c>
      <c r="D483" s="10"/>
      <c r="E483" s="59">
        <v>-1.7594739323590014E-2</v>
      </c>
      <c r="F483" s="56">
        <f>COVAR(E483:E512,'RW Futures and Index Data (Q4)'!C481:C510)/VAR('RW Futures and Index Data (Q4)'!C481:C510)</f>
        <v>0.51416891093471062</v>
      </c>
      <c r="G483" s="10"/>
      <c r="H483" s="59">
        <v>-1.299900534552334E-2</v>
      </c>
      <c r="I483" s="56">
        <f>COVAR(H483:H512,'RW Futures and Index Data (Q4)'!F481:F510)/VAR('RW Futures and Index Data (Q4)'!F481:F510)</f>
        <v>1.0100527503246775</v>
      </c>
      <c r="J483" s="10"/>
      <c r="K483" s="59">
        <v>-2.5395669660491449E-2</v>
      </c>
      <c r="L483" s="57">
        <f>COVAR(K483:K512,'RW Futures and Index Data (Q4)'!F481:F510)/VAR('RW Futures and Index Data (Q4)'!F481:F510)</f>
        <v>0.34740002534874526</v>
      </c>
      <c r="M483" s="10"/>
      <c r="N483" s="59">
        <v>-5.0304398316855847E-2</v>
      </c>
      <c r="O483" s="58">
        <f>COVAR(N483:N512,'RW Futures and Index Data (Q4)'!F481:F510)/VAR('RW Futures and Index Data (Q4)'!F481:F510)</f>
        <v>0.22493264637066607</v>
      </c>
      <c r="P483" s="10"/>
    </row>
    <row r="484" spans="1:16" x14ac:dyDescent="0.25">
      <c r="A484" s="23">
        <v>41505</v>
      </c>
      <c r="B484" s="52">
        <v>-7.0489947608926129E-2</v>
      </c>
      <c r="C484" s="53">
        <f>COVAR(B484:B513,'RW Futures and Index Data (Q4)'!C482:C511)/VAR('RW Futures and Index Data (Q4)'!C482:C511)</f>
        <v>1.0631098602221211E-2</v>
      </c>
      <c r="D484" s="10"/>
      <c r="E484" s="59">
        <v>-8.3402391951218346E-3</v>
      </c>
      <c r="F484" s="56">
        <f>COVAR(E484:E513,'RW Futures and Index Data (Q4)'!C482:C511)/VAR('RW Futures and Index Data (Q4)'!C482:C511)</f>
        <v>0.37160556725706229</v>
      </c>
      <c r="G484" s="10"/>
      <c r="H484" s="59">
        <v>1.909601567391106E-2</v>
      </c>
      <c r="I484" s="56">
        <f>COVAR(H484:H513,'RW Futures and Index Data (Q4)'!F482:F511)/VAR('RW Futures and Index Data (Q4)'!F482:F511)</f>
        <v>0.84187391881911267</v>
      </c>
      <c r="J484" s="10"/>
      <c r="K484" s="59">
        <v>-7.9556166484954227E-3</v>
      </c>
      <c r="L484" s="57">
        <f>COVAR(K484:K513,'RW Futures and Index Data (Q4)'!F482:F511)/VAR('RW Futures and Index Data (Q4)'!F482:F511)</f>
        <v>0.3827948638149517</v>
      </c>
      <c r="M484" s="10"/>
      <c r="N484" s="59">
        <v>-2.8532951352819969E-2</v>
      </c>
      <c r="O484" s="58">
        <f>COVAR(N484:N513,'RW Futures and Index Data (Q4)'!F482:F511)/VAR('RW Futures and Index Data (Q4)'!F482:F511)</f>
        <v>0.26816434799052502</v>
      </c>
      <c r="P484" s="10"/>
    </row>
    <row r="485" spans="1:16" x14ac:dyDescent="0.25">
      <c r="A485" s="23">
        <v>41502</v>
      </c>
      <c r="B485" s="52">
        <v>-6.3553576511100607E-2</v>
      </c>
      <c r="C485" s="53">
        <f>COVAR(B485:B514,'RW Futures and Index Data (Q4)'!C483:C512)/VAR('RW Futures and Index Data (Q4)'!C483:C512)</f>
        <v>-0.29140885911432818</v>
      </c>
      <c r="D485" s="10"/>
      <c r="E485" s="59">
        <v>-8.3990294169078439E-4</v>
      </c>
      <c r="F485" s="56">
        <f>COVAR(E485:E514,'RW Futures and Index Data (Q4)'!C483:C512)/VAR('RW Futures and Index Data (Q4)'!C483:C512)</f>
        <v>0.32163560245749911</v>
      </c>
      <c r="G485" s="10"/>
      <c r="H485" s="59">
        <v>7.0588512110727475E-3</v>
      </c>
      <c r="I485" s="56">
        <f>COVAR(H485:H514,'RW Futures and Index Data (Q4)'!F483:F512)/VAR('RW Futures and Index Data (Q4)'!F483:F512)</f>
        <v>0.79178341015081</v>
      </c>
      <c r="J485" s="10"/>
      <c r="K485" s="59">
        <v>-1.6873903460918771E-2</v>
      </c>
      <c r="L485" s="57">
        <f>COVAR(K485:K514,'RW Futures and Index Data (Q4)'!F483:F512)/VAR('RW Futures and Index Data (Q4)'!F483:F512)</f>
        <v>0.50662779509343181</v>
      </c>
      <c r="M485" s="10"/>
      <c r="N485" s="59">
        <v>-4.3505230372196779E-2</v>
      </c>
      <c r="O485" s="58">
        <f>COVAR(N485:N514,'RW Futures and Index Data (Q4)'!F483:F512)/VAR('RW Futures and Index Data (Q4)'!F483:F512)</f>
        <v>0.38121860825045573</v>
      </c>
      <c r="P485" s="10"/>
    </row>
    <row r="486" spans="1:16" x14ac:dyDescent="0.25">
      <c r="A486" s="23">
        <v>41501</v>
      </c>
      <c r="B486" s="52">
        <v>-7.7887543477241361E-2</v>
      </c>
      <c r="C486" s="53">
        <f>COVAR(B486:B515,'RW Futures and Index Data (Q4)'!C484:C513)/VAR('RW Futures and Index Data (Q4)'!C484:C513)</f>
        <v>-0.46459663880277108</v>
      </c>
      <c r="D486" s="10"/>
      <c r="E486" s="59">
        <v>6.1168681618399834E-3</v>
      </c>
      <c r="F486" s="56">
        <f>COVAR(E486:E515,'RW Futures and Index Data (Q4)'!C484:C513)/VAR('RW Futures and Index Data (Q4)'!C484:C513)</f>
        <v>0.27322679839926589</v>
      </c>
      <c r="G486" s="10"/>
      <c r="H486" s="59">
        <v>1.680097265208147E-2</v>
      </c>
      <c r="I486" s="56">
        <f>COVAR(H486:H515,'RW Futures and Index Data (Q4)'!F484:F513)/VAR('RW Futures and Index Data (Q4)'!F484:F513)</f>
        <v>0.63626201133805449</v>
      </c>
      <c r="J486" s="10"/>
      <c r="K486" s="59">
        <v>-1.0594046694724302E-2</v>
      </c>
      <c r="L486" s="57">
        <f>COVAR(K486:K515,'RW Futures and Index Data (Q4)'!F484:F513)/VAR('RW Futures and Index Data (Q4)'!F484:F513)</f>
        <v>0.59197966458258078</v>
      </c>
      <c r="M486" s="10"/>
      <c r="N486" s="59">
        <v>-3.4114997544635539E-2</v>
      </c>
      <c r="O486" s="58">
        <f>COVAR(N486:N515,'RW Futures and Index Data (Q4)'!F484:F513)/VAR('RW Futures and Index Data (Q4)'!F484:F513)</f>
        <v>0.47148911596520643</v>
      </c>
      <c r="P486" s="10"/>
    </row>
    <row r="487" spans="1:16" x14ac:dyDescent="0.25">
      <c r="A487" s="23">
        <v>41500</v>
      </c>
      <c r="B487" s="52">
        <v>-8.6687803189923529E-2</v>
      </c>
      <c r="C487" s="53">
        <f>COVAR(B487:B516,'RW Futures and Index Data (Q4)'!C485:C514)/VAR('RW Futures and Index Data (Q4)'!C485:C514)</f>
        <v>-0.61619786124891585</v>
      </c>
      <c r="D487" s="10"/>
      <c r="E487" s="59">
        <v>1.7175600801274893E-2</v>
      </c>
      <c r="F487" s="56">
        <f>COVAR(E487:E516,'RW Futures and Index Data (Q4)'!C485:C514)/VAR('RW Futures and Index Data (Q4)'!C485:C514)</f>
        <v>0.26037405146659959</v>
      </c>
      <c r="G487" s="10"/>
      <c r="H487" s="59">
        <v>3.0239128839356644E-2</v>
      </c>
      <c r="I487" s="56">
        <f>COVAR(H487:H516,'RW Futures and Index Data (Q4)'!F485:F514)/VAR('RW Futures and Index Data (Q4)'!F485:F514)</f>
        <v>0.51338451431098509</v>
      </c>
      <c r="J487" s="10"/>
      <c r="K487" s="59">
        <v>2.5285851210845589E-3</v>
      </c>
      <c r="L487" s="57">
        <f>COVAR(K487:K516,'RW Futures and Index Data (Q4)'!F485:F514)/VAR('RW Futures and Index Data (Q4)'!F485:F514)</f>
        <v>0.68256678343416022</v>
      </c>
      <c r="M487" s="10"/>
      <c r="N487" s="59">
        <v>-2.1356059923598125E-2</v>
      </c>
      <c r="O487" s="58">
        <f>COVAR(N487:N516,'RW Futures and Index Data (Q4)'!F485:F514)/VAR('RW Futures and Index Data (Q4)'!F485:F514)</f>
        <v>0.57795744635589308</v>
      </c>
      <c r="P487" s="10"/>
    </row>
    <row r="488" spans="1:16" x14ac:dyDescent="0.25">
      <c r="A488" s="23">
        <v>41499</v>
      </c>
      <c r="B488" s="52">
        <v>-4.4701669383310327E-2</v>
      </c>
      <c r="C488" s="53">
        <f>COVAR(B488:B517,'RW Futures and Index Data (Q4)'!C486:C515)/VAR('RW Futures and Index Data (Q4)'!C486:C515)</f>
        <v>-0.48323400909498437</v>
      </c>
      <c r="D488" s="10"/>
      <c r="E488" s="59">
        <v>4.3394211904268731E-2</v>
      </c>
      <c r="F488" s="56">
        <f>COVAR(E488:E517,'RW Futures and Index Data (Q4)'!C486:C515)/VAR('RW Futures and Index Data (Q4)'!C486:C515)</f>
        <v>0.25523863404787023</v>
      </c>
      <c r="G488" s="10"/>
      <c r="H488" s="59">
        <v>6.7603944462210297E-2</v>
      </c>
      <c r="I488" s="56">
        <f>COVAR(H488:H517,'RW Futures and Index Data (Q4)'!F486:F515)/VAR('RW Futures and Index Data (Q4)'!F486:F515)</f>
        <v>0.5115324741686581</v>
      </c>
      <c r="J488" s="10"/>
      <c r="K488" s="59">
        <v>-3.1151834710912985E-3</v>
      </c>
      <c r="L488" s="57">
        <f>COVAR(K488:K517,'RW Futures and Index Data (Q4)'!F486:F515)/VAR('RW Futures and Index Data (Q4)'!F486:F515)</f>
        <v>0.6365202400611728</v>
      </c>
      <c r="M488" s="10"/>
      <c r="N488" s="59">
        <v>-4.1775547974646443E-2</v>
      </c>
      <c r="O488" s="58">
        <f>COVAR(N488:N517,'RW Futures and Index Data (Q4)'!F486:F515)/VAR('RW Futures and Index Data (Q4)'!F486:F515)</f>
        <v>0.4722033119521461</v>
      </c>
      <c r="P488" s="10"/>
    </row>
    <row r="489" spans="1:16" x14ac:dyDescent="0.25">
      <c r="A489" s="23">
        <v>41498</v>
      </c>
      <c r="B489" s="52">
        <v>-3.2444456080232609E-2</v>
      </c>
      <c r="C489" s="53">
        <f>COVAR(B489:B518,'RW Futures and Index Data (Q4)'!C487:C516)/VAR('RW Futures and Index Data (Q4)'!C487:C516)</f>
        <v>-0.34501542982880873</v>
      </c>
      <c r="D489" s="10"/>
      <c r="E489" s="59">
        <v>4.0386698548501077E-2</v>
      </c>
      <c r="F489" s="56">
        <f>COVAR(E489:E518,'RW Futures and Index Data (Q4)'!C487:C516)/VAR('RW Futures and Index Data (Q4)'!C487:C516)</f>
        <v>0.26691474086492722</v>
      </c>
      <c r="G489" s="10"/>
      <c r="H489" s="59">
        <v>7.5603843424269845E-2</v>
      </c>
      <c r="I489" s="56">
        <f>COVAR(H489:H518,'RW Futures and Index Data (Q4)'!F487:F516)/VAR('RW Futures and Index Data (Q4)'!F487:F516)</f>
        <v>0.56832918987078951</v>
      </c>
      <c r="J489" s="10"/>
      <c r="K489" s="59">
        <v>-4.3298293912552577E-3</v>
      </c>
      <c r="L489" s="57">
        <f>COVAR(K489:K518,'RW Futures and Index Data (Q4)'!F487:F516)/VAR('RW Futures and Index Data (Q4)'!F487:F516)</f>
        <v>0.61818849158322442</v>
      </c>
      <c r="M489" s="10"/>
      <c r="N489" s="59">
        <v>-4.6095043257864621E-2</v>
      </c>
      <c r="O489" s="58">
        <f>COVAR(N489:N518,'RW Futures and Index Data (Q4)'!F487:F516)/VAR('RW Futures and Index Data (Q4)'!F487:F516)</f>
        <v>0.43211920382711227</v>
      </c>
      <c r="P489" s="10"/>
    </row>
    <row r="490" spans="1:16" x14ac:dyDescent="0.25">
      <c r="A490" s="23">
        <v>41495</v>
      </c>
      <c r="B490" s="52">
        <v>-2.9478486486800959E-2</v>
      </c>
      <c r="C490" s="53">
        <f>COVAR(B490:B519,'RW Futures and Index Data (Q4)'!C488:C517)/VAR('RW Futures and Index Data (Q4)'!C488:C517)</f>
        <v>-0.23635949004853105</v>
      </c>
      <c r="D490" s="10"/>
      <c r="E490" s="59">
        <v>4.6416261029097905E-2</v>
      </c>
      <c r="F490" s="56">
        <f>COVAR(E490:E519,'RW Futures and Index Data (Q4)'!C488:C517)/VAR('RW Futures and Index Data (Q4)'!C488:C517)</f>
        <v>0.19080839687457651</v>
      </c>
      <c r="G490" s="10"/>
      <c r="H490" s="59">
        <v>8.3333363112255254E-2</v>
      </c>
      <c r="I490" s="56">
        <f>COVAR(H490:H519,'RW Futures and Index Data (Q4)'!F488:F517)/VAR('RW Futures and Index Data (Q4)'!F488:F517)</f>
        <v>0.60393338829487497</v>
      </c>
      <c r="J490" s="10"/>
      <c r="K490" s="59">
        <v>5.9794740658052348E-3</v>
      </c>
      <c r="L490" s="57">
        <f>COVAR(K490:K519,'RW Futures and Index Data (Q4)'!F488:F517)/VAR('RW Futures and Index Data (Q4)'!F488:F517)</f>
        <v>0.58802952924477303</v>
      </c>
      <c r="M490" s="10"/>
      <c r="N490" s="59">
        <v>-3.271680579318037E-2</v>
      </c>
      <c r="O490" s="58">
        <f>COVAR(N490:N519,'RW Futures and Index Data (Q4)'!F488:F517)/VAR('RW Futures and Index Data (Q4)'!F488:F517)</f>
        <v>0.37572842547395929</v>
      </c>
      <c r="P490" s="10"/>
    </row>
    <row r="491" spans="1:16" x14ac:dyDescent="0.25">
      <c r="A491" s="23">
        <v>41494</v>
      </c>
      <c r="B491" s="52">
        <v>-1.6087575209224769E-2</v>
      </c>
      <c r="C491" s="53">
        <f>COVAR(B491:B520,'RW Futures and Index Data (Q4)'!C489:C518)/VAR('RW Futures and Index Data (Q4)'!C489:C518)</f>
        <v>-0.10827065328778991</v>
      </c>
      <c r="D491" s="10"/>
      <c r="E491" s="59">
        <v>4.1765302169953555E-2</v>
      </c>
      <c r="F491" s="56">
        <f>COVAR(E491:E520,'RW Futures and Index Data (Q4)'!C489:C518)/VAR('RW Futures and Index Data (Q4)'!C489:C518)</f>
        <v>0.15733655008330844</v>
      </c>
      <c r="G491" s="10"/>
      <c r="H491" s="59">
        <v>9.803054275577483E-2</v>
      </c>
      <c r="I491" s="56">
        <f>COVAR(H491:H520,'RW Futures and Index Data (Q4)'!F489:F518)/VAR('RW Futures and Index Data (Q4)'!F489:F518)</f>
        <v>0.69925813298592754</v>
      </c>
      <c r="J491" s="10"/>
      <c r="K491" s="59">
        <v>9.1125052775693494E-3</v>
      </c>
      <c r="L491" s="57">
        <f>COVAR(K491:K520,'RW Futures and Index Data (Q4)'!F489:F518)/VAR('RW Futures and Index Data (Q4)'!F489:F518)</f>
        <v>0.5845102384125106</v>
      </c>
      <c r="M491" s="10"/>
      <c r="N491" s="59">
        <v>-2.4126239588610043E-2</v>
      </c>
      <c r="O491" s="58">
        <f>COVAR(N491:N520,'RW Futures and Index Data (Q4)'!F489:F518)/VAR('RW Futures and Index Data (Q4)'!F489:F518)</f>
        <v>0.35270404808376798</v>
      </c>
      <c r="P491" s="10"/>
    </row>
    <row r="492" spans="1:16" x14ac:dyDescent="0.25">
      <c r="A492" s="23">
        <v>41493</v>
      </c>
      <c r="B492" s="52">
        <v>-1.8886338835198635E-2</v>
      </c>
      <c r="C492" s="53">
        <f>COVAR(B492:B521,'RW Futures and Index Data (Q4)'!C490:C519)/VAR('RW Futures and Index Data (Q4)'!C490:C519)</f>
        <v>-4.1073708929114383E-2</v>
      </c>
      <c r="D492" s="10"/>
      <c r="E492" s="59">
        <v>2.5169251606390386E-2</v>
      </c>
      <c r="F492" s="56">
        <f>COVAR(E492:E521,'RW Futures and Index Data (Q4)'!C490:C519)/VAR('RW Futures and Index Data (Q4)'!C490:C519)</f>
        <v>0.10953300333796612</v>
      </c>
      <c r="G492" s="10"/>
      <c r="H492" s="59">
        <v>9.1882475880733949E-2</v>
      </c>
      <c r="I492" s="56">
        <f>COVAR(H492:H521,'RW Futures and Index Data (Q4)'!F490:F519)/VAR('RW Futures and Index Data (Q4)'!F490:F519)</f>
        <v>0.73052078984243418</v>
      </c>
      <c r="J492" s="10"/>
      <c r="K492" s="59">
        <v>8.4913575044280876E-3</v>
      </c>
      <c r="L492" s="57">
        <f>COVAR(K492:K521,'RW Futures and Index Data (Q4)'!F490:F519)/VAR('RW Futures and Index Data (Q4)'!F490:F519)</f>
        <v>0.56454021354318784</v>
      </c>
      <c r="M492" s="10"/>
      <c r="N492" s="59">
        <v>-1.9011069585854301E-2</v>
      </c>
      <c r="O492" s="58">
        <f>COVAR(N492:N521,'RW Futures and Index Data (Q4)'!F490:F519)/VAR('RW Futures and Index Data (Q4)'!F490:F519)</f>
        <v>0.34463828640092103</v>
      </c>
      <c r="P492" s="10"/>
    </row>
    <row r="493" spans="1:16" x14ac:dyDescent="0.25">
      <c r="A493" s="23">
        <v>41492</v>
      </c>
      <c r="B493" s="52">
        <v>-6.8984086215648777E-3</v>
      </c>
      <c r="C493" s="53">
        <f>COVAR(B493:B522,'RW Futures and Index Data (Q4)'!C491:C520)/VAR('RW Futures and Index Data (Q4)'!C491:C520)</f>
        <v>6.0716716048148558E-2</v>
      </c>
      <c r="D493" s="10"/>
      <c r="E493" s="59">
        <v>3.9837236050712654E-2</v>
      </c>
      <c r="F493" s="56">
        <f>COVAR(E493:E522,'RW Futures and Index Data (Q4)'!C491:C520)/VAR('RW Futures and Index Data (Q4)'!C491:C520)</f>
        <v>0.10923928588200467</v>
      </c>
      <c r="G493" s="10"/>
      <c r="H493" s="59">
        <v>9.3571517153733907E-2</v>
      </c>
      <c r="I493" s="56">
        <f>COVAR(H493:H522,'RW Futures and Index Data (Q4)'!F491:F520)/VAR('RW Futures and Index Data (Q4)'!F491:F520)</f>
        <v>0.76704807185420676</v>
      </c>
      <c r="J493" s="10"/>
      <c r="K493" s="59">
        <v>1.5475926620703406E-2</v>
      </c>
      <c r="L493" s="57">
        <f>COVAR(K493:K522,'RW Futures and Index Data (Q4)'!F491:F520)/VAR('RW Futures and Index Data (Q4)'!F491:F520)</f>
        <v>0.55673531911586827</v>
      </c>
      <c r="M493" s="10"/>
      <c r="N493" s="59">
        <v>-1.1666151869356045E-2</v>
      </c>
      <c r="O493" s="58">
        <f>COVAR(N493:N522,'RW Futures and Index Data (Q4)'!F491:F520)/VAR('RW Futures and Index Data (Q4)'!F491:F520)</f>
        <v>0.33136703340804258</v>
      </c>
      <c r="P493" s="10"/>
    </row>
    <row r="494" spans="1:16" x14ac:dyDescent="0.25">
      <c r="A494" s="23">
        <v>41491</v>
      </c>
      <c r="B494" s="52">
        <v>1.3409400607056199E-2</v>
      </c>
      <c r="C494" s="53">
        <f>COVAR(B494:B523,'RW Futures and Index Data (Q4)'!C492:C521)/VAR('RW Futures and Index Data (Q4)'!C492:C521)</f>
        <v>0.17002077619392897</v>
      </c>
      <c r="D494" s="10"/>
      <c r="E494" s="59">
        <v>4.7804429246428803E-2</v>
      </c>
      <c r="F494" s="56">
        <f>COVAR(E494:E523,'RW Futures and Index Data (Q4)'!C492:C521)/VAR('RW Futures and Index Data (Q4)'!C492:C521)</f>
        <v>9.9138519419930224E-2</v>
      </c>
      <c r="G494" s="10"/>
      <c r="H494" s="59">
        <v>0.1065960867666691</v>
      </c>
      <c r="I494" s="56">
        <f>COVAR(H494:H523,'RW Futures and Index Data (Q4)'!F492:F521)/VAR('RW Futures and Index Data (Q4)'!F492:F521)</f>
        <v>0.79504292176044622</v>
      </c>
      <c r="J494" s="10"/>
      <c r="K494" s="59">
        <v>2.0943808289322075E-2</v>
      </c>
      <c r="L494" s="57">
        <f>COVAR(K494:K523,'RW Futures and Index Data (Q4)'!F492:F521)/VAR('RW Futures and Index Data (Q4)'!F492:F521)</f>
        <v>0.55355151971009831</v>
      </c>
      <c r="M494" s="10"/>
      <c r="N494" s="59">
        <v>-1.2611272160389042E-2</v>
      </c>
      <c r="O494" s="58">
        <f>COVAR(N494:N523,'RW Futures and Index Data (Q4)'!F492:F521)/VAR('RW Futures and Index Data (Q4)'!F492:F521)</f>
        <v>0.30999216056113604</v>
      </c>
      <c r="P494" s="10"/>
    </row>
    <row r="495" spans="1:16" x14ac:dyDescent="0.25">
      <c r="A495" s="23">
        <v>41488</v>
      </c>
      <c r="B495" s="52">
        <v>3.5171321900881569E-2</v>
      </c>
      <c r="C495" s="53">
        <f>COVAR(B495:B524,'RW Futures and Index Data (Q4)'!C493:C522)/VAR('RW Futures and Index Data (Q4)'!C493:C522)</f>
        <v>0.28331298020054735</v>
      </c>
      <c r="D495" s="10"/>
      <c r="E495" s="59">
        <v>4.5679780283209404E-2</v>
      </c>
      <c r="F495" s="56">
        <f>COVAR(E495:E524,'RW Futures and Index Data (Q4)'!C493:C522)/VAR('RW Futures and Index Data (Q4)'!C493:C522)</f>
        <v>4.2307865706086703E-2</v>
      </c>
      <c r="G495" s="10"/>
      <c r="H495" s="59">
        <v>0.11981091387765064</v>
      </c>
      <c r="I495" s="56">
        <f>COVAR(H495:H524,'RW Futures and Index Data (Q4)'!F493:F522)/VAR('RW Futures and Index Data (Q4)'!F493:F522)</f>
        <v>0.8580732776123754</v>
      </c>
      <c r="J495" s="10"/>
      <c r="K495" s="59">
        <v>2.3700400618812845E-2</v>
      </c>
      <c r="L495" s="57">
        <f>COVAR(K495:K524,'RW Futures and Index Data (Q4)'!F493:F522)/VAR('RW Futures and Index Data (Q4)'!F493:F522)</f>
        <v>0.5714057151146309</v>
      </c>
      <c r="M495" s="10"/>
      <c r="N495" s="59">
        <v>-2.427194999118476E-2</v>
      </c>
      <c r="O495" s="58">
        <f>COVAR(N495:N524,'RW Futures and Index Data (Q4)'!F493:F522)/VAR('RW Futures and Index Data (Q4)'!F493:F522)</f>
        <v>0.29319214290184903</v>
      </c>
      <c r="P495" s="10"/>
    </row>
    <row r="496" spans="1:16" x14ac:dyDescent="0.25">
      <c r="A496" s="23">
        <v>41487</v>
      </c>
      <c r="B496" s="52">
        <v>2.5069621792436436E-2</v>
      </c>
      <c r="C496" s="53">
        <f>COVAR(B496:B525,'RW Futures and Index Data (Q4)'!C494:C523)/VAR('RW Futures and Index Data (Q4)'!C494:C523)</f>
        <v>0.34728094200083326</v>
      </c>
      <c r="D496" s="10"/>
      <c r="E496" s="59">
        <v>3.2765990729624495E-2</v>
      </c>
      <c r="F496" s="56">
        <f>COVAR(E496:E525,'RW Futures and Index Data (Q4)'!C494:C523)/VAR('RW Futures and Index Data (Q4)'!C494:C523)</f>
        <v>-3.6651975122606872E-2</v>
      </c>
      <c r="G496" s="10"/>
      <c r="H496" s="59">
        <v>0.11065455108092981</v>
      </c>
      <c r="I496" s="56">
        <f>COVAR(H496:H525,'RW Futures and Index Data (Q4)'!F494:F523)/VAR('RW Futures and Index Data (Q4)'!F494:F523)</f>
        <v>0.875065213547774</v>
      </c>
      <c r="J496" s="10"/>
      <c r="K496" s="59">
        <v>2.0896695741046578E-2</v>
      </c>
      <c r="L496" s="57">
        <f>COVAR(K496:K525,'RW Futures and Index Data (Q4)'!F494:F523)/VAR('RW Futures and Index Data (Q4)'!F494:F523)</f>
        <v>0.56550568408497026</v>
      </c>
      <c r="M496" s="10"/>
      <c r="N496" s="59">
        <v>-1.2620505219693379E-2</v>
      </c>
      <c r="O496" s="58">
        <f>COVAR(N496:N525,'RW Futures and Index Data (Q4)'!F494:F523)/VAR('RW Futures and Index Data (Q4)'!F494:F523)</f>
        <v>0.29704233106413225</v>
      </c>
      <c r="P496" s="10"/>
    </row>
    <row r="497" spans="1:16" x14ac:dyDescent="0.25">
      <c r="A497" s="23">
        <v>41486</v>
      </c>
      <c r="B497" s="52">
        <v>3.9784397538460414E-3</v>
      </c>
      <c r="C497" s="53">
        <f>COVAR(B497:B526,'RW Futures and Index Data (Q4)'!C495:C524)/VAR('RW Futures and Index Data (Q4)'!C495:C524)</f>
        <v>0.44784709043376542</v>
      </c>
      <c r="D497" s="10"/>
      <c r="E497" s="59">
        <v>4.9017504454938798E-2</v>
      </c>
      <c r="F497" s="56">
        <f>COVAR(E497:E526,'RW Futures and Index Data (Q4)'!C495:C524)/VAR('RW Futures and Index Data (Q4)'!C495:C524)</f>
        <v>-9.565845691233929E-2</v>
      </c>
      <c r="G497" s="10"/>
      <c r="H497" s="59">
        <v>0.11202590908670573</v>
      </c>
      <c r="I497" s="56">
        <f>COVAR(H497:H526,'RW Futures and Index Data (Q4)'!F495:F524)/VAR('RW Futures and Index Data (Q4)'!F495:F524)</f>
        <v>0.93894391760269436</v>
      </c>
      <c r="J497" s="10"/>
      <c r="K497" s="59">
        <v>7.5243470670514068E-3</v>
      </c>
      <c r="L497" s="57">
        <f>COVAR(K497:K526,'RW Futures and Index Data (Q4)'!F495:F524)/VAR('RW Futures and Index Data (Q4)'!F495:F524)</f>
        <v>0.55821200377884195</v>
      </c>
      <c r="M497" s="10"/>
      <c r="N497" s="59">
        <v>-3.9934966902616775E-2</v>
      </c>
      <c r="O497" s="58">
        <f>COVAR(N497:N526,'RW Futures and Index Data (Q4)'!F495:F524)/VAR('RW Futures and Index Data (Q4)'!F495:F524)</f>
        <v>0.26382550862875881</v>
      </c>
      <c r="P497" s="10"/>
    </row>
    <row r="498" spans="1:16" x14ac:dyDescent="0.25">
      <c r="A498" s="23">
        <v>41485</v>
      </c>
      <c r="B498" s="52">
        <v>-3.0772665476415328E-2</v>
      </c>
      <c r="C498" s="53">
        <f>COVAR(B498:B527,'RW Futures and Index Data (Q4)'!C496:C525)/VAR('RW Futures and Index Data (Q4)'!C496:C525)</f>
        <v>0.49188886593658865</v>
      </c>
      <c r="D498" s="10"/>
      <c r="E498" s="59">
        <v>1.2400085734391331E-2</v>
      </c>
      <c r="F498" s="56">
        <f>COVAR(E498:E527,'RW Futures and Index Data (Q4)'!C496:C525)/VAR('RW Futures and Index Data (Q4)'!C496:C525)</f>
        <v>-0.11647911748055857</v>
      </c>
      <c r="G498" s="10"/>
      <c r="H498" s="59">
        <v>7.7078580789240458E-2</v>
      </c>
      <c r="I498" s="56">
        <f>COVAR(H498:H527,'RW Futures and Index Data (Q4)'!F496:F525)/VAR('RW Futures and Index Data (Q4)'!F496:F525)</f>
        <v>0.92908384262794708</v>
      </c>
      <c r="J498" s="10"/>
      <c r="K498" s="59">
        <v>1.630179563951728E-3</v>
      </c>
      <c r="L498" s="57">
        <f>COVAR(K498:K527,'RW Futures and Index Data (Q4)'!F496:F525)/VAR('RW Futures and Index Data (Q4)'!F496:F525)</f>
        <v>0.53769132865741665</v>
      </c>
      <c r="M498" s="10"/>
      <c r="N498" s="59">
        <v>-3.7139350637002244E-2</v>
      </c>
      <c r="O498" s="58">
        <f>COVAR(N498:N527,'RW Futures and Index Data (Q4)'!F496:F525)/VAR('RW Futures and Index Data (Q4)'!F496:F525)</f>
        <v>0.25528065054661275</v>
      </c>
      <c r="P498" s="10"/>
    </row>
    <row r="499" spans="1:16" x14ac:dyDescent="0.25">
      <c r="A499" s="23">
        <v>41484</v>
      </c>
      <c r="B499" s="52">
        <v>4.0378286107653594E-2</v>
      </c>
      <c r="C499" s="53">
        <f>COVAR(B499:B528,'RW Futures and Index Data (Q4)'!C497:C526)/VAR('RW Futures and Index Data (Q4)'!C497:C526)</f>
        <v>0.5338142873638374</v>
      </c>
      <c r="D499" s="10"/>
      <c r="E499" s="59">
        <v>6.2826946184826316E-3</v>
      </c>
      <c r="F499" s="56">
        <f>COVAR(E499:E528,'RW Futures and Index Data (Q4)'!C497:C526)/VAR('RW Futures and Index Data (Q4)'!C497:C526)</f>
        <v>-9.8921329788234189E-2</v>
      </c>
      <c r="G499" s="10"/>
      <c r="H499" s="59">
        <v>7.095946500628969E-2</v>
      </c>
      <c r="I499" s="56">
        <f>COVAR(H499:H528,'RW Futures and Index Data (Q4)'!F497:F526)/VAR('RW Futures and Index Data (Q4)'!F497:F526)</f>
        <v>0.93277694950118706</v>
      </c>
      <c r="J499" s="10"/>
      <c r="K499" s="59">
        <v>-1.2658087396587914E-2</v>
      </c>
      <c r="L499" s="57">
        <f>COVAR(K499:K528,'RW Futures and Index Data (Q4)'!F497:F526)/VAR('RW Futures and Index Data (Q4)'!F497:F526)</f>
        <v>0.5266745929034502</v>
      </c>
      <c r="M499" s="10"/>
      <c r="N499" s="59">
        <v>-5.0534799014134379E-2</v>
      </c>
      <c r="O499" s="58">
        <f>COVAR(N499:N528,'RW Futures and Index Data (Q4)'!F497:F526)/VAR('RW Futures and Index Data (Q4)'!F497:F526)</f>
        <v>0.24841473955131063</v>
      </c>
      <c r="P499" s="10"/>
    </row>
    <row r="500" spans="1:16" x14ac:dyDescent="0.25">
      <c r="A500" s="23">
        <v>41481</v>
      </c>
      <c r="B500" s="52">
        <v>5.2755655696924419E-2</v>
      </c>
      <c r="C500" s="53">
        <f>COVAR(B500:B529,'RW Futures and Index Data (Q4)'!C498:C527)/VAR('RW Futures and Index Data (Q4)'!C498:C527)</f>
        <v>0.541442799609271</v>
      </c>
      <c r="D500" s="10"/>
      <c r="E500" s="59">
        <v>1.1297089971255003E-2</v>
      </c>
      <c r="F500" s="56">
        <f>COVAR(E500:E529,'RW Futures and Index Data (Q4)'!C498:C527)/VAR('RW Futures and Index Data (Q4)'!C498:C527)</f>
        <v>-8.3115487365552243E-2</v>
      </c>
      <c r="G500" s="10"/>
      <c r="H500" s="59">
        <v>7.5404279230280036E-2</v>
      </c>
      <c r="I500" s="56">
        <f>COVAR(H500:H529,'RW Futures and Index Data (Q4)'!F498:F527)/VAR('RW Futures and Index Data (Q4)'!F498:F527)</f>
        <v>0.95117588576890633</v>
      </c>
      <c r="J500" s="10"/>
      <c r="K500" s="59">
        <v>-1.486374526484846E-2</v>
      </c>
      <c r="L500" s="57">
        <f>COVAR(K500:K529,'RW Futures and Index Data (Q4)'!F498:F527)/VAR('RW Futures and Index Data (Q4)'!F498:F527)</f>
        <v>0.52076472402168594</v>
      </c>
      <c r="M500" s="10"/>
      <c r="N500" s="59">
        <v>-4.9677547272245715E-2</v>
      </c>
      <c r="O500" s="58">
        <f>COVAR(N500:N529,'RW Futures and Index Data (Q4)'!F498:F527)/VAR('RW Futures and Index Data (Q4)'!F498:F527)</f>
        <v>0.24743409719600448</v>
      </c>
      <c r="P500" s="10"/>
    </row>
    <row r="501" spans="1:16" x14ac:dyDescent="0.25">
      <c r="A501" s="23">
        <v>41480</v>
      </c>
      <c r="B501" s="52">
        <v>6.7816316359555318E-2</v>
      </c>
      <c r="C501" s="53">
        <f>COVAR(B501:B530,'RW Futures and Index Data (Q4)'!C499:C528)/VAR('RW Futures and Index Data (Q4)'!C499:C528)</f>
        <v>0.51481319946238135</v>
      </c>
      <c r="D501" s="10"/>
      <c r="E501" s="59">
        <v>1.1261749265472298E-2</v>
      </c>
      <c r="F501" s="56">
        <f>COVAR(E501:E530,'RW Futures and Index Data (Q4)'!C499:C528)/VAR('RW Futures and Index Data (Q4)'!C499:C528)</f>
        <v>-3.9991585938441362E-2</v>
      </c>
      <c r="G501" s="10"/>
      <c r="H501" s="59">
        <v>0.13701047783513198</v>
      </c>
      <c r="I501" s="56">
        <f>COVAR(H501:H530,'RW Futures and Index Data (Q4)'!F499:F528)/VAR('RW Futures and Index Data (Q4)'!F499:F528)</f>
        <v>0.97174786688874915</v>
      </c>
      <c r="J501" s="10"/>
      <c r="K501" s="59">
        <v>-1.4665579364522174E-2</v>
      </c>
      <c r="L501" s="57">
        <f>COVAR(K501:K530,'RW Futures and Index Data (Q4)'!F499:F528)/VAR('RW Futures and Index Data (Q4)'!F499:F528)</f>
        <v>0.51391204821780501</v>
      </c>
      <c r="M501" s="10"/>
      <c r="N501" s="59">
        <v>-4.7730479355185151E-2</v>
      </c>
      <c r="O501" s="58">
        <f>COVAR(N501:N530,'RW Futures and Index Data (Q4)'!F499:F528)/VAR('RW Futures and Index Data (Q4)'!F499:F528)</f>
        <v>0.24593173469265348</v>
      </c>
      <c r="P501" s="10"/>
    </row>
    <row r="502" spans="1:16" x14ac:dyDescent="0.25">
      <c r="A502" s="23">
        <v>41479</v>
      </c>
      <c r="B502" s="52">
        <v>6.7818942757899903E-2</v>
      </c>
      <c r="C502" s="53">
        <f>COVAR(B502:B531,'RW Futures and Index Data (Q4)'!C500:C529)/VAR('RW Futures and Index Data (Q4)'!C500:C529)</f>
        <v>0.49206908236151353</v>
      </c>
      <c r="D502" s="10"/>
      <c r="E502" s="59">
        <v>5.6366838228303351E-3</v>
      </c>
      <c r="F502" s="56">
        <f>COVAR(E502:E531,'RW Futures and Index Data (Q4)'!C500:C529)/VAR('RW Futures and Index Data (Q4)'!C500:C529)</f>
        <v>-4.8125909408073438E-3</v>
      </c>
      <c r="G502" s="10"/>
      <c r="H502" s="59">
        <v>0.1610144205249191</v>
      </c>
      <c r="I502" s="56">
        <f>COVAR(H502:H531,'RW Futures and Index Data (Q4)'!F500:F529)/VAR('RW Futures and Index Data (Q4)'!F500:F529)</f>
        <v>0.91800000516508407</v>
      </c>
      <c r="J502" s="10"/>
      <c r="K502" s="59">
        <v>-1.637045986106811E-2</v>
      </c>
      <c r="L502" s="57">
        <f>COVAR(K502:K531,'RW Futures and Index Data (Q4)'!F500:F529)/VAR('RW Futures and Index Data (Q4)'!F500:F529)</f>
        <v>0.49839619675728397</v>
      </c>
      <c r="M502" s="10"/>
      <c r="N502" s="59">
        <v>-5.5782143236622894E-2</v>
      </c>
      <c r="O502" s="58">
        <f>COVAR(N502:N531,'RW Futures and Index Data (Q4)'!F500:F529)/VAR('RW Futures and Index Data (Q4)'!F500:F529)</f>
        <v>0.22606022063011832</v>
      </c>
      <c r="P502" s="10"/>
    </row>
    <row r="503" spans="1:16" x14ac:dyDescent="0.25">
      <c r="A503" s="23">
        <v>41478</v>
      </c>
      <c r="B503" s="52">
        <v>4.2422575686719588E-2</v>
      </c>
      <c r="C503" s="53">
        <f>COVAR(B503:B532,'RW Futures and Index Data (Q4)'!C501:C530)/VAR('RW Futures and Index Data (Q4)'!C501:C530)</f>
        <v>0.49810587275292245</v>
      </c>
      <c r="D503" s="10"/>
      <c r="E503" s="59">
        <v>2.0290497322454693E-2</v>
      </c>
      <c r="F503" s="56">
        <f>COVAR(E503:E532,'RW Futures and Index Data (Q4)'!C501:C530)/VAR('RW Futures and Index Data (Q4)'!C501:C530)</f>
        <v>3.5588704067180607E-2</v>
      </c>
      <c r="G503" s="10"/>
      <c r="H503" s="59">
        <v>0.1323965275856962</v>
      </c>
      <c r="I503" s="56">
        <f>COVAR(H503:H532,'RW Futures and Index Data (Q4)'!F501:F530)/VAR('RW Futures and Index Data (Q4)'!F501:F530)</f>
        <v>0.84709263692813264</v>
      </c>
      <c r="J503" s="10"/>
      <c r="K503" s="59">
        <v>-4.6055141973132541E-3</v>
      </c>
      <c r="L503" s="57">
        <f>COVAR(K503:K532,'RW Futures and Index Data (Q4)'!F501:F530)/VAR('RW Futures and Index Data (Q4)'!F501:F530)</f>
        <v>0.49795893081867304</v>
      </c>
      <c r="M503" s="10"/>
      <c r="N503" s="59">
        <v>-4.063121656602553E-2</v>
      </c>
      <c r="O503" s="58">
        <f>COVAR(N503:N532,'RW Futures and Index Data (Q4)'!F501:F530)/VAR('RW Futures and Index Data (Q4)'!F501:F530)</f>
        <v>0.22566418269980626</v>
      </c>
      <c r="P503" s="10"/>
    </row>
    <row r="504" spans="1:16" x14ac:dyDescent="0.25">
      <c r="A504" s="23">
        <v>41477</v>
      </c>
      <c r="B504" s="52">
        <v>4.9649331278755593E-2</v>
      </c>
      <c r="C504" s="53">
        <f>COVAR(B504:B533,'RW Futures and Index Data (Q4)'!C502:C531)/VAR('RW Futures and Index Data (Q4)'!C502:C531)</f>
        <v>0.54715978417568567</v>
      </c>
      <c r="D504" s="10"/>
      <c r="E504" s="59">
        <v>1.703519879160198E-2</v>
      </c>
      <c r="F504" s="56">
        <f>COVAR(E504:E533,'RW Futures and Index Data (Q4)'!C502:C531)/VAR('RW Futures and Index Data (Q4)'!C502:C531)</f>
        <v>2.617967794323393E-2</v>
      </c>
      <c r="G504" s="10"/>
      <c r="H504" s="59">
        <v>0.12247888402452145</v>
      </c>
      <c r="I504" s="56">
        <f>COVAR(H504:H533,'RW Futures and Index Data (Q4)'!F502:F531)/VAR('RW Futures and Index Data (Q4)'!F502:F531)</f>
        <v>0.79907501491143951</v>
      </c>
      <c r="J504" s="10"/>
      <c r="K504" s="59">
        <v>-3.1950033150717205E-3</v>
      </c>
      <c r="L504" s="57">
        <f>COVAR(K504:K533,'RW Futures and Index Data (Q4)'!F502:F531)/VAR('RW Futures and Index Data (Q4)'!F502:F531)</f>
        <v>0.46327134866287945</v>
      </c>
      <c r="M504" s="10"/>
      <c r="N504" s="59">
        <v>-4.2216053574323897E-2</v>
      </c>
      <c r="O504" s="58">
        <f>COVAR(N504:N533,'RW Futures and Index Data (Q4)'!F502:F531)/VAR('RW Futures and Index Data (Q4)'!F502:F531)</f>
        <v>0.19627901055981956</v>
      </c>
      <c r="P504" s="10"/>
    </row>
    <row r="505" spans="1:16" x14ac:dyDescent="0.25">
      <c r="A505" s="23">
        <v>41474</v>
      </c>
      <c r="B505" s="52">
        <v>4.8757739833759306E-2</v>
      </c>
      <c r="C505" s="53">
        <f>COVAR(B505:B534,'RW Futures and Index Data (Q4)'!C503:C532)/VAR('RW Futures and Index Data (Q4)'!C503:C532)</f>
        <v>0.60474408452877915</v>
      </c>
      <c r="D505" s="10"/>
      <c r="E505" s="59">
        <v>-6.2264091550233713E-3</v>
      </c>
      <c r="F505" s="56">
        <f>COVAR(E505:E534,'RW Futures and Index Data (Q4)'!C503:C532)/VAR('RW Futures and Index Data (Q4)'!C503:C532)</f>
        <v>1.7876527038005192E-2</v>
      </c>
      <c r="G505" s="10"/>
      <c r="H505" s="59">
        <v>0.12267282259095369</v>
      </c>
      <c r="I505" s="56">
        <f>COVAR(H505:H534,'RW Futures and Index Data (Q4)'!F503:F532)/VAR('RW Futures and Index Data (Q4)'!F503:F532)</f>
        <v>0.76013485736673492</v>
      </c>
      <c r="J505" s="10"/>
      <c r="K505" s="59">
        <v>-3.5281459553985206E-3</v>
      </c>
      <c r="L505" s="57">
        <f>COVAR(K505:K534,'RW Futures and Index Data (Q4)'!F503:F532)/VAR('RW Futures and Index Data (Q4)'!F503:F532)</f>
        <v>0.41879887351698059</v>
      </c>
      <c r="M505" s="10"/>
      <c r="N505" s="59">
        <v>-2.6726109742351345E-2</v>
      </c>
      <c r="O505" s="58">
        <f>COVAR(N505:N534,'RW Futures and Index Data (Q4)'!F503:F532)/VAR('RW Futures and Index Data (Q4)'!F503:F532)</f>
        <v>0.15504096780615409</v>
      </c>
      <c r="P505" s="10"/>
    </row>
    <row r="506" spans="1:16" x14ac:dyDescent="0.25">
      <c r="A506" s="23">
        <v>41473</v>
      </c>
      <c r="B506" s="52">
        <v>5.5462892237563732E-2</v>
      </c>
      <c r="C506" s="53">
        <f>COVAR(B506:B535,'RW Futures and Index Data (Q4)'!C504:C533)/VAR('RW Futures and Index Data (Q4)'!C504:C533)</f>
        <v>0.64053583720670504</v>
      </c>
      <c r="D506" s="10"/>
      <c r="E506" s="59">
        <v>8.0744792605647042E-4</v>
      </c>
      <c r="F506" s="56">
        <f>COVAR(E506:E535,'RW Futures and Index Data (Q4)'!C504:C533)/VAR('RW Futures and Index Data (Q4)'!C504:C533)</f>
        <v>3.9433113587054584E-2</v>
      </c>
      <c r="G506" s="10"/>
      <c r="H506" s="59">
        <v>0.10556513044226712</v>
      </c>
      <c r="I506" s="56">
        <f>COVAR(H506:H535,'RW Futures and Index Data (Q4)'!F504:F533)/VAR('RW Futures and Index Data (Q4)'!F504:F533)</f>
        <v>0.74981654433171574</v>
      </c>
      <c r="J506" s="10"/>
      <c r="K506" s="59">
        <v>-8.8420744385587779E-3</v>
      </c>
      <c r="L506" s="57">
        <f>COVAR(K506:K535,'RW Futures and Index Data (Q4)'!F504:F533)/VAR('RW Futures and Index Data (Q4)'!F504:F533)</f>
        <v>0.38528546917390977</v>
      </c>
      <c r="M506" s="10"/>
      <c r="N506" s="59">
        <v>-3.278778149806072E-2</v>
      </c>
      <c r="O506" s="58">
        <f>COVAR(N506:N535,'RW Futures and Index Data (Q4)'!F504:F533)/VAR('RW Futures and Index Data (Q4)'!F504:F533)</f>
        <v>0.10068527235001302</v>
      </c>
      <c r="P506" s="10"/>
    </row>
    <row r="507" spans="1:16" x14ac:dyDescent="0.25">
      <c r="A507" s="23">
        <v>41472</v>
      </c>
      <c r="B507" s="52">
        <v>6.5012492943457012E-2</v>
      </c>
      <c r="C507" s="53">
        <f>COVAR(B507:B536,'RW Futures and Index Data (Q4)'!C505:C534)/VAR('RW Futures and Index Data (Q4)'!C505:C534)</f>
        <v>0.67261544380911331</v>
      </c>
      <c r="D507" s="10"/>
      <c r="E507" s="59">
        <v>-1.5733935341205818E-2</v>
      </c>
      <c r="F507" s="56">
        <f>COVAR(E507:E536,'RW Futures and Index Data (Q4)'!C505:C534)/VAR('RW Futures and Index Data (Q4)'!C505:C534)</f>
        <v>8.9175078116879761E-2</v>
      </c>
      <c r="G507" s="10"/>
      <c r="H507" s="59">
        <v>0.10108151697423251</v>
      </c>
      <c r="I507" s="56">
        <f>COVAR(H507:H536,'RW Futures and Index Data (Q4)'!F505:F534)/VAR('RW Futures and Index Data (Q4)'!F505:F534)</f>
        <v>0.760538041105697</v>
      </c>
      <c r="J507" s="10"/>
      <c r="K507" s="59">
        <v>-1.8136925784759783E-2</v>
      </c>
      <c r="L507" s="57">
        <f>COVAR(K507:K536,'RW Futures and Index Data (Q4)'!F505:F534)/VAR('RW Futures and Index Data (Q4)'!F505:F534)</f>
        <v>0.36050993163897288</v>
      </c>
      <c r="M507" s="10"/>
      <c r="N507" s="59">
        <v>-6.4868493542189931E-2</v>
      </c>
      <c r="O507" s="58">
        <f>COVAR(N507:N536,'RW Futures and Index Data (Q4)'!F505:F534)/VAR('RW Futures and Index Data (Q4)'!F505:F534)</f>
        <v>5.3708817345167088E-2</v>
      </c>
      <c r="P507" s="10"/>
    </row>
    <row r="508" spans="1:16" x14ac:dyDescent="0.25">
      <c r="A508" s="23">
        <v>41471</v>
      </c>
      <c r="B508" s="52">
        <v>7.0082374881391019E-2</v>
      </c>
      <c r="C508" s="53">
        <f>COVAR(B508:B537,'RW Futures and Index Data (Q4)'!C506:C535)/VAR('RW Futures and Index Data (Q4)'!C506:C535)</f>
        <v>0.68508932217978091</v>
      </c>
      <c r="D508" s="10"/>
      <c r="E508" s="59">
        <v>-3.2416815836162627E-3</v>
      </c>
      <c r="F508" s="56">
        <f>COVAR(E508:E537,'RW Futures and Index Data (Q4)'!C506:C535)/VAR('RW Futures and Index Data (Q4)'!C506:C535)</f>
        <v>0.17168602467264443</v>
      </c>
      <c r="G508" s="10"/>
      <c r="H508" s="59">
        <v>9.0645846818588005E-2</v>
      </c>
      <c r="I508" s="56">
        <f>COVAR(H508:H537,'RW Futures and Index Data (Q4)'!F506:F535)/VAR('RW Futures and Index Data (Q4)'!F506:F535)</f>
        <v>0.8932414463335161</v>
      </c>
      <c r="J508" s="10"/>
      <c r="K508" s="59">
        <v>-1.134245359497088E-2</v>
      </c>
      <c r="L508" s="57">
        <f>COVAR(K508:K537,'RW Futures and Index Data (Q4)'!F506:F535)/VAR('RW Futures and Index Data (Q4)'!F506:F535)</f>
        <v>0.33821561712250409</v>
      </c>
      <c r="M508" s="10"/>
      <c r="N508" s="59">
        <v>-5.3612945239840171E-2</v>
      </c>
      <c r="O508" s="58">
        <f>COVAR(N508:N537,'RW Futures and Index Data (Q4)'!F506:F535)/VAR('RW Futures and Index Data (Q4)'!F506:F535)</f>
        <v>6.8903318657530549E-2</v>
      </c>
      <c r="P508" s="10"/>
    </row>
    <row r="509" spans="1:16" x14ac:dyDescent="0.25">
      <c r="A509" s="23">
        <v>41470</v>
      </c>
      <c r="B509" s="52">
        <v>5.0943441961532887E-2</v>
      </c>
      <c r="C509" s="53">
        <f>COVAR(B509:B538,'RW Futures and Index Data (Q4)'!C507:C536)/VAR('RW Futures and Index Data (Q4)'!C507:C536)</f>
        <v>0.70693418829885102</v>
      </c>
      <c r="D509" s="10"/>
      <c r="E509" s="59">
        <v>-1.5514745919610107E-2</v>
      </c>
      <c r="F509" s="56">
        <f>COVAR(E509:E538,'RW Futures and Index Data (Q4)'!C507:C536)/VAR('RW Futures and Index Data (Q4)'!C507:C536)</f>
        <v>0.17409610323378924</v>
      </c>
      <c r="G509" s="10"/>
      <c r="H509" s="59">
        <v>6.6001380869525894E-2</v>
      </c>
      <c r="I509" s="56">
        <f>COVAR(H509:H538,'RW Futures and Index Data (Q4)'!F507:F536)/VAR('RW Futures and Index Data (Q4)'!F507:F536)</f>
        <v>1.0535163042118725</v>
      </c>
      <c r="J509" s="10"/>
      <c r="K509" s="59">
        <v>-1.6478229139644252E-2</v>
      </c>
      <c r="L509" s="57">
        <f>COVAR(K509:K538,'RW Futures and Index Data (Q4)'!F507:F536)/VAR('RW Futures and Index Data (Q4)'!F507:F536)</f>
        <v>0.27862534833537983</v>
      </c>
      <c r="M509" s="10"/>
      <c r="N509" s="59">
        <v>-4.2309983376938143E-2</v>
      </c>
      <c r="O509" s="58">
        <f>COVAR(N509:N538,'RW Futures and Index Data (Q4)'!F507:F536)/VAR('RW Futures and Index Data (Q4)'!F507:F536)</f>
        <v>4.2083414684493496E-2</v>
      </c>
      <c r="P509" s="10"/>
    </row>
    <row r="510" spans="1:16" x14ac:dyDescent="0.25">
      <c r="A510" s="23">
        <v>41467</v>
      </c>
      <c r="B510" s="52">
        <v>5.5829936503192679E-2</v>
      </c>
      <c r="C510" s="53">
        <f>COVAR(B510:B539,'RW Futures and Index Data (Q4)'!C508:C537)/VAR('RW Futures and Index Data (Q4)'!C508:C537)</f>
        <v>0.77513081636546977</v>
      </c>
      <c r="D510" s="10"/>
      <c r="E510" s="59">
        <v>1.0642182948704448E-2</v>
      </c>
      <c r="F510" s="56">
        <f>COVAR(E510:E539,'RW Futures and Index Data (Q4)'!C508:C537)/VAR('RW Futures and Index Data (Q4)'!C508:C537)</f>
        <v>0.17484786105796107</v>
      </c>
      <c r="G510" s="10"/>
      <c r="H510" s="59">
        <v>8.0149292725540278E-2</v>
      </c>
      <c r="I510" s="56">
        <f>COVAR(H510:H539,'RW Futures and Index Data (Q4)'!F508:F537)/VAR('RW Futures and Index Data (Q4)'!F508:F537)</f>
        <v>1.2196343562708472</v>
      </c>
      <c r="J510" s="10"/>
      <c r="K510" s="59">
        <v>-1.8883727267358985E-2</v>
      </c>
      <c r="L510" s="57">
        <f>COVAR(K510:K539,'RW Futures and Index Data (Q4)'!F508:F537)/VAR('RW Futures and Index Data (Q4)'!F508:F537)</f>
        <v>0.25203207211840467</v>
      </c>
      <c r="M510" s="10"/>
      <c r="N510" s="59">
        <v>-5.4385238282380621E-2</v>
      </c>
      <c r="O510" s="58">
        <f>COVAR(N510:N539,'RW Futures and Index Data (Q4)'!F508:F537)/VAR('RW Futures and Index Data (Q4)'!F508:F537)</f>
        <v>2.1800363448477647E-2</v>
      </c>
      <c r="P510" s="10"/>
    </row>
    <row r="511" spans="1:16" x14ac:dyDescent="0.25">
      <c r="A511" s="23">
        <v>41466</v>
      </c>
      <c r="B511" s="52">
        <v>7.0618621928404846E-2</v>
      </c>
      <c r="C511" s="53">
        <f>COVAR(B511:B540,'RW Futures and Index Data (Q4)'!C509:C538)/VAR('RW Futures and Index Data (Q4)'!C509:C538)</f>
        <v>0.75768228494727163</v>
      </c>
      <c r="D511" s="10"/>
      <c r="E511" s="59">
        <v>4.8946416494365597E-2</v>
      </c>
      <c r="F511" s="56">
        <f>COVAR(E511:E540,'RW Futures and Index Data (Q4)'!C509:C538)/VAR('RW Futures and Index Data (Q4)'!C509:C538)</f>
        <v>5.1589101467304263E-2</v>
      </c>
      <c r="G511" s="10"/>
      <c r="H511" s="59">
        <v>9.8101678072694432E-2</v>
      </c>
      <c r="I511" s="56">
        <f>COVAR(H511:H540,'RW Futures and Index Data (Q4)'!F509:F538)/VAR('RW Futures and Index Data (Q4)'!F509:F538)</f>
        <v>1.2568430116252822</v>
      </c>
      <c r="J511" s="10"/>
      <c r="K511" s="59">
        <v>-2.7697280798711699E-2</v>
      </c>
      <c r="L511" s="57">
        <f>COVAR(K511:K540,'RW Futures and Index Data (Q4)'!F509:F538)/VAR('RW Futures and Index Data (Q4)'!F509:F538)</f>
        <v>0.22593068773891797</v>
      </c>
      <c r="M511" s="10"/>
      <c r="N511" s="59">
        <v>-5.4378321964343557E-2</v>
      </c>
      <c r="O511" s="58">
        <f>COVAR(N511:N540,'RW Futures and Index Data (Q4)'!F509:F538)/VAR('RW Futures and Index Data (Q4)'!F509:F538)</f>
        <v>8.7699407695352571E-3</v>
      </c>
      <c r="P511" s="10"/>
    </row>
    <row r="512" spans="1:16" x14ac:dyDescent="0.25">
      <c r="A512" s="23">
        <v>41465</v>
      </c>
      <c r="B512" s="52">
        <v>4.9328888973175555E-2</v>
      </c>
      <c r="C512" s="53">
        <f>COVAR(B512:B541,'RW Futures and Index Data (Q4)'!C510:C539)/VAR('RW Futures and Index Data (Q4)'!C510:C539)</f>
        <v>0.81882974105921724</v>
      </c>
      <c r="D512" s="10"/>
      <c r="E512" s="59">
        <v>3.5769838007867039E-2</v>
      </c>
      <c r="F512" s="56">
        <f>COVAR(E512:E541,'RW Futures and Index Data (Q4)'!C510:C539)/VAR('RW Futures and Index Data (Q4)'!C510:C539)</f>
        <v>1.351390598715713E-2</v>
      </c>
      <c r="G512" s="10"/>
      <c r="H512" s="59">
        <v>7.838642091910053E-2</v>
      </c>
      <c r="I512" s="56">
        <f>COVAR(H512:H541,'RW Futures and Index Data (Q4)'!F510:F539)/VAR('RW Futures and Index Data (Q4)'!F510:F539)</f>
        <v>1.3475210951479255</v>
      </c>
      <c r="J512" s="10"/>
      <c r="K512" s="59">
        <v>-2.9821990236326701E-2</v>
      </c>
      <c r="L512" s="57">
        <f>COVAR(K512:K541,'RW Futures and Index Data (Q4)'!F510:F539)/VAR('RW Futures and Index Data (Q4)'!F510:F539)</f>
        <v>0.23393720737289911</v>
      </c>
      <c r="M512" s="10"/>
      <c r="N512" s="59">
        <v>-5.6802315075260568E-2</v>
      </c>
      <c r="O512" s="58">
        <f>COVAR(N512:N541,'RW Futures and Index Data (Q4)'!F510:F539)/VAR('RW Futures and Index Data (Q4)'!F510:F539)</f>
        <v>6.8558471775905039E-3</v>
      </c>
      <c r="P512" s="10"/>
    </row>
    <row r="513" spans="1:16" x14ac:dyDescent="0.25">
      <c r="A513" s="23">
        <v>41464</v>
      </c>
      <c r="B513" s="52">
        <v>4.8052071321151857E-2</v>
      </c>
      <c r="C513" s="53">
        <f>COVAR(B513:B542,'RW Futures and Index Data (Q4)'!C511:C540)/VAR('RW Futures and Index Data (Q4)'!C511:C540)</f>
        <v>0.84044677676706803</v>
      </c>
      <c r="D513" s="10"/>
      <c r="E513" s="59">
        <v>3.2653507138399762E-2</v>
      </c>
      <c r="F513" s="56">
        <f>COVAR(E513:E542,'RW Futures and Index Data (Q4)'!C511:C540)/VAR('RW Futures and Index Data (Q4)'!C511:C540)</f>
        <v>-1.7010314850203285E-2</v>
      </c>
      <c r="G513" s="10"/>
      <c r="H513" s="59">
        <v>7.5343460619191616E-2</v>
      </c>
      <c r="I513" s="56">
        <f>COVAR(H513:H542,'RW Futures and Index Data (Q4)'!F511:F540)/VAR('RW Futures and Index Data (Q4)'!F511:F540)</f>
        <v>1.3807404688194465</v>
      </c>
      <c r="J513" s="10"/>
      <c r="K513" s="59">
        <v>-3.9905976901087992E-2</v>
      </c>
      <c r="L513" s="57">
        <f>COVAR(K513:K542,'RW Futures and Index Data (Q4)'!F511:F540)/VAR('RW Futures and Index Data (Q4)'!F511:F540)</f>
        <v>0.24365108055039861</v>
      </c>
      <c r="M513" s="10"/>
      <c r="N513" s="59">
        <v>-7.0005747324869083E-2</v>
      </c>
      <c r="O513" s="58">
        <f>COVAR(N513:N542,'RW Futures and Index Data (Q4)'!F511:F540)/VAR('RW Futures and Index Data (Q4)'!F511:F540)</f>
        <v>1.3563082822458675E-2</v>
      </c>
      <c r="P513" s="10"/>
    </row>
    <row r="514" spans="1:16" x14ac:dyDescent="0.25">
      <c r="A514" s="23">
        <v>41463</v>
      </c>
      <c r="B514" s="52">
        <v>3.9826668692623191E-2</v>
      </c>
      <c r="C514" s="53">
        <f>COVAR(B514:B543,'RW Futures and Index Data (Q4)'!C512:C541)/VAR('RW Futures and Index Data (Q4)'!C512:C541)</f>
        <v>0.84605560621655496</v>
      </c>
      <c r="D514" s="10"/>
      <c r="E514" s="59">
        <v>9.18410587958296E-3</v>
      </c>
      <c r="F514" s="56">
        <f>COVAR(E514:E543,'RW Futures and Index Data (Q4)'!C512:C541)/VAR('RW Futures and Index Data (Q4)'!C512:C541)</f>
        <v>-2.4663040660286212E-2</v>
      </c>
      <c r="G514" s="10"/>
      <c r="H514" s="59">
        <v>6.0628256284721571E-2</v>
      </c>
      <c r="I514" s="56">
        <f>COVAR(H514:H543,'RW Futures and Index Data (Q4)'!F512:F541)/VAR('RW Futures and Index Data (Q4)'!F512:F541)</f>
        <v>1.3679705193447613</v>
      </c>
      <c r="J514" s="10"/>
      <c r="K514" s="59">
        <v>-3.7505468394594343E-2</v>
      </c>
      <c r="L514" s="57">
        <f>COVAR(K514:K543,'RW Futures and Index Data (Q4)'!F512:F541)/VAR('RW Futures and Index Data (Q4)'!F512:F541)</f>
        <v>0.25653549673953985</v>
      </c>
      <c r="M514" s="10"/>
      <c r="N514" s="59">
        <v>-5.2135478669035673E-2</v>
      </c>
      <c r="O514" s="58">
        <f>COVAR(N514:N543,'RW Futures and Index Data (Q4)'!F512:F541)/VAR('RW Futures and Index Data (Q4)'!F512:F541)</f>
        <v>1.5035909997488672E-2</v>
      </c>
      <c r="P514" s="10"/>
    </row>
    <row r="515" spans="1:16" x14ac:dyDescent="0.25">
      <c r="A515" s="23">
        <v>41460</v>
      </c>
      <c r="B515" s="52">
        <v>4.2394079557891873E-2</v>
      </c>
      <c r="C515" s="53">
        <f>COVAR(B515:B544,'RW Futures and Index Data (Q4)'!C513:C542)/VAR('RW Futures and Index Data (Q4)'!C513:C542)</f>
        <v>0.88531448286429426</v>
      </c>
      <c r="D515" s="10"/>
      <c r="E515" s="59">
        <v>1.4533907911167931E-2</v>
      </c>
      <c r="F515" s="56">
        <f>COVAR(E515:E544,'RW Futures and Index Data (Q4)'!C513:C542)/VAR('RW Futures and Index Data (Q4)'!C513:C542)</f>
        <v>-3.5315856203921067E-2</v>
      </c>
      <c r="G515" s="10"/>
      <c r="H515" s="59">
        <v>7.1885620720773202E-2</v>
      </c>
      <c r="I515" s="56">
        <f>COVAR(H515:H544,'RW Futures and Index Data (Q4)'!F513:F542)/VAR('RW Futures and Index Data (Q4)'!F513:F542)</f>
        <v>1.3839282800443793</v>
      </c>
      <c r="J515" s="10"/>
      <c r="K515" s="59">
        <v>-4.7610952905352999E-2</v>
      </c>
      <c r="L515" s="57">
        <f>COVAR(K515:K544,'RW Futures and Index Data (Q4)'!F513:F542)/VAR('RW Futures and Index Data (Q4)'!F513:F542)</f>
        <v>0.26523673059217062</v>
      </c>
      <c r="M515" s="10"/>
      <c r="N515" s="59">
        <v>-7.7102957646867143E-2</v>
      </c>
      <c r="O515" s="58">
        <f>COVAR(N515:N544,'RW Futures and Index Data (Q4)'!F513:F542)/VAR('RW Futures and Index Data (Q4)'!F513:F542)</f>
        <v>2.2447148904740543E-2</v>
      </c>
      <c r="P515" s="10"/>
    </row>
    <row r="516" spans="1:16" x14ac:dyDescent="0.25">
      <c r="A516" s="23">
        <v>41458</v>
      </c>
      <c r="B516" s="52">
        <v>7.1252016213276148E-2</v>
      </c>
      <c r="C516" s="53">
        <f>COVAR(B516:B545,'RW Futures and Index Data (Q4)'!C514:C543)/VAR('RW Futures and Index Data (Q4)'!C514:C543)</f>
        <v>0.8934518218194224</v>
      </c>
      <c r="D516" s="10"/>
      <c r="E516" s="59">
        <v>5.5592877272063745E-3</v>
      </c>
      <c r="F516" s="56">
        <f>COVAR(E516:E545,'RW Futures and Index Data (Q4)'!C514:C543)/VAR('RW Futures and Index Data (Q4)'!C514:C543)</f>
        <v>-5.2814014550641226E-2</v>
      </c>
      <c r="G516" s="10"/>
      <c r="H516" s="59">
        <v>6.3575170189234642E-2</v>
      </c>
      <c r="I516" s="56">
        <f>COVAR(H516:H545,'RW Futures and Index Data (Q4)'!F514:F543)/VAR('RW Futures and Index Data (Q4)'!F514:F543)</f>
        <v>1.385332810916678</v>
      </c>
      <c r="J516" s="10"/>
      <c r="K516" s="59">
        <v>-5.599077546731368E-2</v>
      </c>
      <c r="L516" s="57">
        <f>COVAR(K516:K545,'RW Futures and Index Data (Q4)'!F514:F543)/VAR('RW Futures and Index Data (Q4)'!F514:F543)</f>
        <v>0.26806535129023429</v>
      </c>
      <c r="M516" s="10"/>
      <c r="N516" s="59">
        <v>-8.4709042719236516E-2</v>
      </c>
      <c r="O516" s="58">
        <f>COVAR(N516:N545,'RW Futures and Index Data (Q4)'!F514:F543)/VAR('RW Futures and Index Data (Q4)'!F514:F543)</f>
        <v>2.2866074118013432E-2</v>
      </c>
      <c r="P516" s="10"/>
    </row>
    <row r="517" spans="1:16" x14ac:dyDescent="0.25">
      <c r="A517" s="23">
        <v>41457</v>
      </c>
      <c r="B517" s="52">
        <v>3.8303502297173608E-2</v>
      </c>
      <c r="C517" s="53">
        <f>COVAR(B517:B546,'RW Futures and Index Data (Q4)'!C515:C544)/VAR('RW Futures and Index Data (Q4)'!C515:C544)</f>
        <v>0.93955904714971183</v>
      </c>
      <c r="D517" s="10"/>
      <c r="E517" s="59">
        <v>5.7272708883693291E-3</v>
      </c>
      <c r="F517" s="56">
        <f>COVAR(E517:E546,'RW Futures and Index Data (Q4)'!C515:C544)/VAR('RW Futures and Index Data (Q4)'!C515:C544)</f>
        <v>-0.10258334650725837</v>
      </c>
      <c r="G517" s="10"/>
      <c r="H517" s="59">
        <v>5.3568784870005048E-2</v>
      </c>
      <c r="I517" s="56">
        <f>COVAR(H517:H546,'RW Futures and Index Data (Q4)'!F515:F544)/VAR('RW Futures and Index Data (Q4)'!F515:F544)</f>
        <v>1.3835749987662105</v>
      </c>
      <c r="J517" s="10"/>
      <c r="K517" s="59">
        <v>-4.2911339082159494E-2</v>
      </c>
      <c r="L517" s="57">
        <f>COVAR(K517:K546,'RW Futures and Index Data (Q4)'!F515:F544)/VAR('RW Futures and Index Data (Q4)'!F515:F544)</f>
        <v>0.2771081108724035</v>
      </c>
      <c r="M517" s="10"/>
      <c r="N517" s="59">
        <v>-4.7918263133093886E-2</v>
      </c>
      <c r="O517" s="58">
        <f>COVAR(N517:N546,'RW Futures and Index Data (Q4)'!F515:F544)/VAR('RW Futures and Index Data (Q4)'!F515:F544)</f>
        <v>2.9273990771194639E-2</v>
      </c>
      <c r="P517" s="10"/>
    </row>
    <row r="518" spans="1:16" x14ac:dyDescent="0.25">
      <c r="A518" s="23">
        <v>41456</v>
      </c>
      <c r="B518" s="52">
        <v>2.0324993022783788E-2</v>
      </c>
      <c r="C518" s="53">
        <f>COVAR(B518:B547,'RW Futures and Index Data (Q4)'!C516:C545)/VAR('RW Futures and Index Data (Q4)'!C516:C545)</f>
        <v>0.97579929793952691</v>
      </c>
      <c r="D518" s="10"/>
      <c r="E518" s="59">
        <v>-7.4473265889314355E-3</v>
      </c>
      <c r="F518" s="56">
        <f>COVAR(E518:E547,'RW Futures and Index Data (Q4)'!C516:C545)/VAR('RW Futures and Index Data (Q4)'!C516:C545)</f>
        <v>-0.13871047702568312</v>
      </c>
      <c r="G518" s="10"/>
      <c r="H518" s="59">
        <v>3.5672040724453513E-2</v>
      </c>
      <c r="I518" s="56">
        <f>COVAR(H518:H547,'RW Futures and Index Data (Q4)'!F516:F545)/VAR('RW Futures and Index Data (Q4)'!F516:F545)</f>
        <v>1.3807980628937158</v>
      </c>
      <c r="J518" s="10"/>
      <c r="K518" s="59">
        <v>-4.7705041264431758E-2</v>
      </c>
      <c r="L518" s="57">
        <f>COVAR(K518:K547,'RW Futures and Index Data (Q4)'!F516:F545)/VAR('RW Futures and Index Data (Q4)'!F516:F545)</f>
        <v>0.31242785535572493</v>
      </c>
      <c r="M518" s="10"/>
      <c r="N518" s="59">
        <v>-5.9243773700911051E-2</v>
      </c>
      <c r="O518" s="58">
        <f>COVAR(N518:N547,'RW Futures and Index Data (Q4)'!F516:F545)/VAR('RW Futures and Index Data (Q4)'!F516:F545)</f>
        <v>8.935050635553321E-2</v>
      </c>
      <c r="P518" s="10"/>
    </row>
    <row r="519" spans="1:16" x14ac:dyDescent="0.25">
      <c r="A519" s="23">
        <v>41453</v>
      </c>
      <c r="B519" s="52">
        <v>1.9877755407461173E-2</v>
      </c>
      <c r="C519" s="53">
        <f>COVAR(B519:B548,'RW Futures and Index Data (Q4)'!C517:C546)/VAR('RW Futures and Index Data (Q4)'!C517:C546)</f>
        <v>1.001766363142639</v>
      </c>
      <c r="D519" s="10"/>
      <c r="E519" s="59">
        <v>3.3961719839090909E-2</v>
      </c>
      <c r="F519" s="56">
        <f>COVAR(E519:E548,'RW Futures and Index Data (Q4)'!C517:C546)/VAR('RW Futures and Index Data (Q4)'!C517:C546)</f>
        <v>-0.21733300955613916</v>
      </c>
      <c r="G519" s="10"/>
      <c r="H519" s="59">
        <v>3.4146296108017893E-2</v>
      </c>
      <c r="I519" s="56">
        <f>COVAR(H519:H548,'RW Futures and Index Data (Q4)'!F517:F546)/VAR('RW Futures and Index Data (Q4)'!F517:F546)</f>
        <v>1.3954906785224059</v>
      </c>
      <c r="J519" s="10"/>
      <c r="K519" s="59">
        <v>-4.7152537335349187E-2</v>
      </c>
      <c r="L519" s="57">
        <f>COVAR(K519:K548,'RW Futures and Index Data (Q4)'!F517:F546)/VAR('RW Futures and Index Data (Q4)'!F517:F546)</f>
        <v>0.33450696280444264</v>
      </c>
      <c r="M519" s="10"/>
      <c r="N519" s="59">
        <v>-5.1239755132205467E-2</v>
      </c>
      <c r="O519" s="58">
        <f>COVAR(N519:N548,'RW Futures and Index Data (Q4)'!F517:F546)/VAR('RW Futures and Index Data (Q4)'!F517:F546)</f>
        <v>0.1153617336820188</v>
      </c>
      <c r="P519" s="10"/>
    </row>
    <row r="520" spans="1:16" x14ac:dyDescent="0.25">
      <c r="A520" s="23">
        <v>41452</v>
      </c>
      <c r="B520" s="52">
        <v>-9.8607886321842031E-3</v>
      </c>
      <c r="C520" s="53">
        <f>COVAR(B520:B549,'RW Futures and Index Data (Q4)'!C518:C547)/VAR('RW Futures and Index Data (Q4)'!C518:C547)</f>
        <v>1.0594890042832421</v>
      </c>
      <c r="D520" s="10"/>
      <c r="E520" s="59">
        <v>1.9278145727471108E-2</v>
      </c>
      <c r="F520" s="56">
        <f>COVAR(E520:E549,'RW Futures and Index Data (Q4)'!C518:C547)/VAR('RW Futures and Index Data (Q4)'!C518:C547)</f>
        <v>-0.2194529845759981</v>
      </c>
      <c r="G520" s="10"/>
      <c r="H520" s="59">
        <v>-1.1655836149897514E-3</v>
      </c>
      <c r="I520" s="56">
        <f>COVAR(H520:H549,'RW Futures and Index Data (Q4)'!F518:F547)/VAR('RW Futures and Index Data (Q4)'!F518:F547)</f>
        <v>1.4265436250964025</v>
      </c>
      <c r="J520" s="10"/>
      <c r="K520" s="59">
        <v>-5.0718514029008399E-2</v>
      </c>
      <c r="L520" s="57">
        <f>COVAR(K520:K549,'RW Futures and Index Data (Q4)'!F518:F547)/VAR('RW Futures and Index Data (Q4)'!F518:F547)</f>
        <v>0.36591398895530625</v>
      </c>
      <c r="M520" s="10"/>
      <c r="N520" s="59">
        <v>-5.4279835296141443E-2</v>
      </c>
      <c r="O520" s="58">
        <f>COVAR(N520:N549,'RW Futures and Index Data (Q4)'!F518:F547)/VAR('RW Futures and Index Data (Q4)'!F518:F547)</f>
        <v>0.15719213753719591</v>
      </c>
      <c r="P520" s="10"/>
    </row>
    <row r="521" spans="1:16" x14ac:dyDescent="0.25">
      <c r="A521" s="23">
        <v>41451</v>
      </c>
      <c r="B521" s="52">
        <v>2.4805290705546934E-2</v>
      </c>
      <c r="C521" s="53">
        <f>COVAR(B521:B550,'RW Futures and Index Data (Q4)'!C519:C548)/VAR('RW Futures and Index Data (Q4)'!C519:C548)</f>
        <v>1.0212961528162154</v>
      </c>
      <c r="D521" s="10"/>
      <c r="E521" s="59">
        <v>2.8989126149797428E-2</v>
      </c>
      <c r="F521" s="56">
        <f>COVAR(E521:E550,'RW Futures and Index Data (Q4)'!C519:C548)/VAR('RW Futures and Index Data (Q4)'!C519:C548)</f>
        <v>-0.22083941998154041</v>
      </c>
      <c r="G521" s="10"/>
      <c r="H521" s="59">
        <v>1.5875378742839619E-2</v>
      </c>
      <c r="I521" s="56">
        <f>COVAR(H521:H550,'RW Futures and Index Data (Q4)'!F519:F548)/VAR('RW Futures and Index Data (Q4)'!F519:F548)</f>
        <v>1.3826443813541667</v>
      </c>
      <c r="J521" s="10"/>
      <c r="K521" s="59">
        <v>-5.4229142255384111E-2</v>
      </c>
      <c r="L521" s="57">
        <f>COVAR(K521:K550,'RW Futures and Index Data (Q4)'!F519:F548)/VAR('RW Futures and Index Data (Q4)'!F519:F548)</f>
        <v>0.387478991295233</v>
      </c>
      <c r="M521" s="10"/>
      <c r="N521" s="59">
        <v>-7.2586071641951855E-2</v>
      </c>
      <c r="O521" s="58">
        <f>COVAR(N521:N550,'RW Futures and Index Data (Q4)'!F519:F548)/VAR('RW Futures and Index Data (Q4)'!F519:F548)</f>
        <v>0.19343448013302486</v>
      </c>
      <c r="P521" s="10"/>
    </row>
    <row r="522" spans="1:16" x14ac:dyDescent="0.25">
      <c r="A522" s="23">
        <v>41450</v>
      </c>
      <c r="B522" s="52">
        <v>4.8965784523866684E-3</v>
      </c>
      <c r="C522" s="53">
        <f>COVAR(B522:B551,'RW Futures and Index Data (Q4)'!C520:C549)/VAR('RW Futures and Index Data (Q4)'!C520:C549)</f>
        <v>1.0722238310099617</v>
      </c>
      <c r="D522" s="10"/>
      <c r="E522" s="59">
        <v>8.3202569397951009E-3</v>
      </c>
      <c r="F522" s="56">
        <f>COVAR(E522:E551,'RW Futures and Index Data (Q4)'!C520:C549)/VAR('RW Futures and Index Data (Q4)'!C520:C549)</f>
        <v>-0.21440127394452921</v>
      </c>
      <c r="G522" s="10"/>
      <c r="H522" s="59">
        <v>1.6674155625253873E-2</v>
      </c>
      <c r="I522" s="56">
        <f>COVAR(H522:H551,'RW Futures and Index Data (Q4)'!F520:F549)/VAR('RW Futures and Index Data (Q4)'!F520:F549)</f>
        <v>1.3667894847634559</v>
      </c>
      <c r="J522" s="10"/>
      <c r="K522" s="59">
        <v>-5.841838904357266E-2</v>
      </c>
      <c r="L522" s="57">
        <f>COVAR(K522:K551,'RW Futures and Index Data (Q4)'!F520:F549)/VAR('RW Futures and Index Data (Q4)'!F520:F549)</f>
        <v>0.42241593397240423</v>
      </c>
      <c r="M522" s="10"/>
      <c r="N522" s="59">
        <v>-7.2426088029686531E-2</v>
      </c>
      <c r="O522" s="58">
        <f>COVAR(N522:N551,'RW Futures and Index Data (Q4)'!F520:F549)/VAR('RW Futures and Index Data (Q4)'!F520:F549)</f>
        <v>0.22354476973985729</v>
      </c>
      <c r="P522" s="10"/>
    </row>
    <row r="523" spans="1:16" x14ac:dyDescent="0.25">
      <c r="A523" s="23">
        <v>41449</v>
      </c>
      <c r="B523" s="52">
        <v>2.6667691210175981E-3</v>
      </c>
      <c r="C523" s="53">
        <f>COVAR(B523:B552,'RW Futures and Index Data (Q4)'!C521:C550)/VAR('RW Futures and Index Data (Q4)'!C521:C550)</f>
        <v>1.1226252680625792</v>
      </c>
      <c r="D523" s="10"/>
      <c r="E523" s="59">
        <v>9.8193811205904424E-5</v>
      </c>
      <c r="F523" s="56">
        <f>COVAR(E523:E552,'RW Futures and Index Data (Q4)'!C521:C550)/VAR('RW Futures and Index Data (Q4)'!C521:C550)</f>
        <v>-0.29014944792765773</v>
      </c>
      <c r="G523" s="10"/>
      <c r="H523" s="59">
        <v>3.1748381232010514E-2</v>
      </c>
      <c r="I523" s="56">
        <f>COVAR(H523:H552,'RW Futures and Index Data (Q4)'!F521:F550)/VAR('RW Futures and Index Data (Q4)'!F521:F550)</f>
        <v>1.3810385852770251</v>
      </c>
      <c r="J523" s="10"/>
      <c r="K523" s="59">
        <v>-6.2239418144650061E-2</v>
      </c>
      <c r="L523" s="57">
        <f>COVAR(K523:K552,'RW Futures and Index Data (Q4)'!F521:F550)/VAR('RW Futures and Index Data (Q4)'!F521:F550)</f>
        <v>0.42815304202236915</v>
      </c>
      <c r="M523" s="10"/>
      <c r="N523" s="59">
        <v>-7.223892102126217E-2</v>
      </c>
      <c r="O523" s="58">
        <f>COVAR(N523:N552,'RW Futures and Index Data (Q4)'!F521:F550)/VAR('RW Futures and Index Data (Q4)'!F521:F550)</f>
        <v>0.22166753958593</v>
      </c>
      <c r="P523" s="10"/>
    </row>
    <row r="524" spans="1:16" x14ac:dyDescent="0.25">
      <c r="A524" s="23">
        <v>41446</v>
      </c>
      <c r="B524" s="52">
        <v>-1.8618647185767445E-3</v>
      </c>
      <c r="C524" s="53">
        <f>COVAR(B524:B553,'RW Futures and Index Data (Q4)'!C522:C551)/VAR('RW Futures and Index Data (Q4)'!C522:C551)</f>
        <v>1.1747576095899166</v>
      </c>
      <c r="D524" s="10"/>
      <c r="E524" s="59">
        <v>1.4430093327062243E-2</v>
      </c>
      <c r="F524" s="56">
        <f>COVAR(E524:E553,'RW Futures and Index Data (Q4)'!C522:C551)/VAR('RW Futures and Index Data (Q4)'!C522:C551)</f>
        <v>-0.44107850701005391</v>
      </c>
      <c r="G524" s="10"/>
      <c r="H524" s="59">
        <v>4.2346780340413392E-2</v>
      </c>
      <c r="I524" s="56">
        <f>COVAR(H524:H553,'RW Futures and Index Data (Q4)'!F522:F551)/VAR('RW Futures and Index Data (Q4)'!F522:F551)</f>
        <v>1.4636645255806704</v>
      </c>
      <c r="J524" s="10"/>
      <c r="K524" s="59">
        <v>-6.7834744203161823E-2</v>
      </c>
      <c r="L524" s="57">
        <f>COVAR(K524:K553,'RW Futures and Index Data (Q4)'!F522:F551)/VAR('RW Futures and Index Data (Q4)'!F522:F551)</f>
        <v>0.4031065582674519</v>
      </c>
      <c r="M524" s="10"/>
      <c r="N524" s="59">
        <v>-7.4065082059853515E-2</v>
      </c>
      <c r="O524" s="58">
        <f>COVAR(N524:N553,'RW Futures and Index Data (Q4)'!F522:F551)/VAR('RW Futures and Index Data (Q4)'!F522:F551)</f>
        <v>0.19030983923916034</v>
      </c>
      <c r="P524" s="10"/>
    </row>
    <row r="525" spans="1:16" x14ac:dyDescent="0.25">
      <c r="A525" s="23">
        <v>41445</v>
      </c>
      <c r="B525" s="52">
        <v>6.0369337031389581E-3</v>
      </c>
      <c r="C525" s="53">
        <f>COVAR(B525:B554,'RW Futures and Index Data (Q4)'!C523:C552)/VAR('RW Futures and Index Data (Q4)'!C523:C552)</f>
        <v>1.1856107419383626</v>
      </c>
      <c r="D525" s="10"/>
      <c r="E525" s="59">
        <v>3.224488285007987E-2</v>
      </c>
      <c r="F525" s="56">
        <f>COVAR(E525:E554,'RW Futures and Index Data (Q4)'!C523:C552)/VAR('RW Futures and Index Data (Q4)'!C523:C552)</f>
        <v>-0.58477401775785598</v>
      </c>
      <c r="G525" s="10"/>
      <c r="H525" s="59">
        <v>4.8307676923077025E-2</v>
      </c>
      <c r="I525" s="56">
        <f>COVAR(H525:H554,'RW Futures and Index Data (Q4)'!F523:F552)/VAR('RW Futures and Index Data (Q4)'!F523:F552)</f>
        <v>1.4991613780790201</v>
      </c>
      <c r="J525" s="10"/>
      <c r="K525" s="59">
        <v>-6.4149123106031714E-2</v>
      </c>
      <c r="L525" s="57">
        <f>COVAR(K525:K554,'RW Futures and Index Data (Q4)'!F523:F552)/VAR('RW Futures and Index Data (Q4)'!F523:F552)</f>
        <v>0.24658309325442793</v>
      </c>
      <c r="M525" s="10"/>
      <c r="N525" s="59">
        <v>-8.4959276923369242E-2</v>
      </c>
      <c r="O525" s="58">
        <f>COVAR(N525:N554,'RW Futures and Index Data (Q4)'!F523:F552)/VAR('RW Futures and Index Data (Q4)'!F523:F552)</f>
        <v>2.9869226438189365E-2</v>
      </c>
      <c r="P525" s="10"/>
    </row>
    <row r="526" spans="1:16" x14ac:dyDescent="0.25">
      <c r="A526" s="23">
        <v>41444</v>
      </c>
      <c r="B526" s="52">
        <v>1.1602465009108442E-3</v>
      </c>
      <c r="C526" s="53">
        <f>COVAR(B526:B555,'RW Futures and Index Data (Q4)'!C524:C553)/VAR('RW Futures and Index Data (Q4)'!C524:C553)</f>
        <v>1.2254201998736201</v>
      </c>
      <c r="D526" s="10"/>
      <c r="E526" s="59">
        <v>2.7375596710070615E-2</v>
      </c>
      <c r="F526" s="56">
        <f>COVAR(E526:E555,'RW Futures and Index Data (Q4)'!C524:C553)/VAR('RW Futures and Index Data (Q4)'!C524:C553)</f>
        <v>-0.73249839390438831</v>
      </c>
      <c r="G526" s="10"/>
      <c r="H526" s="59">
        <v>4.7267130743670505E-2</v>
      </c>
      <c r="I526" s="56">
        <f>COVAR(H526:H555,'RW Futures and Index Data (Q4)'!F524:F553)/VAR('RW Futures and Index Data (Q4)'!F524:F553)</f>
        <v>1.5942919075005781</v>
      </c>
      <c r="J526" s="10"/>
      <c r="K526" s="59">
        <v>-6.1309862205918719E-2</v>
      </c>
      <c r="L526" s="57">
        <f>COVAR(K526:K555,'RW Futures and Index Data (Q4)'!F524:F553)/VAR('RW Futures and Index Data (Q4)'!F524:F553)</f>
        <v>5.7667751998545444E-2</v>
      </c>
      <c r="M526" s="10"/>
      <c r="N526" s="59">
        <v>-7.9177077611931712E-2</v>
      </c>
      <c r="O526" s="58">
        <f>COVAR(N526:N555,'RW Futures and Index Data (Q4)'!F524:F553)/VAR('RW Futures and Index Data (Q4)'!F524:F553)</f>
        <v>-0.24602142226776944</v>
      </c>
      <c r="P526" s="10"/>
    </row>
    <row r="527" spans="1:16" x14ac:dyDescent="0.25">
      <c r="A527" s="23">
        <v>41443</v>
      </c>
      <c r="B527" s="52">
        <v>2.0667462280403059E-2</v>
      </c>
      <c r="C527" s="53">
        <f>COVAR(B527:B556,'RW Futures and Index Data (Q4)'!C525:C554)/VAR('RW Futures and Index Data (Q4)'!C525:C554)</f>
        <v>1.1464213961972496</v>
      </c>
      <c r="D527" s="10"/>
      <c r="E527" s="59">
        <v>6.7281205529485577E-2</v>
      </c>
      <c r="F527" s="56">
        <f>COVAR(E527:E556,'RW Futures and Index Data (Q4)'!C525:C554)/VAR('RW Futures and Index Data (Q4)'!C525:C554)</f>
        <v>-0.85471468021627417</v>
      </c>
      <c r="G527" s="10"/>
      <c r="H527" s="59">
        <v>5.8841494727189358E-2</v>
      </c>
      <c r="I527" s="56">
        <f>COVAR(H527:H556,'RW Futures and Index Data (Q4)'!F525:F554)/VAR('RW Futures and Index Data (Q4)'!F525:F554)</f>
        <v>1.5192662619591071</v>
      </c>
      <c r="J527" s="10"/>
      <c r="K527" s="59">
        <v>-5.0243534537967927E-2</v>
      </c>
      <c r="L527" s="57">
        <f>COVAR(K527:K556,'RW Futures and Index Data (Q4)'!F525:F554)/VAR('RW Futures and Index Data (Q4)'!F525:F554)</f>
        <v>-0.12089888764023865</v>
      </c>
      <c r="M527" s="10"/>
      <c r="N527" s="59">
        <v>-6.622332533107067E-2</v>
      </c>
      <c r="O527" s="58">
        <f>COVAR(N527:N556,'RW Futures and Index Data (Q4)'!F525:F554)/VAR('RW Futures and Index Data (Q4)'!F525:F554)</f>
        <v>-0.47839373393858242</v>
      </c>
      <c r="P527" s="10"/>
    </row>
    <row r="528" spans="1:16" x14ac:dyDescent="0.25">
      <c r="A528" s="23">
        <v>41442</v>
      </c>
      <c r="B528" s="52">
        <v>2.5348290452864353E-2</v>
      </c>
      <c r="C528" s="53">
        <f>COVAR(B528:B557,'RW Futures and Index Data (Q4)'!C526:C555)/VAR('RW Futures and Index Data (Q4)'!C526:C555)</f>
        <v>1.0769248323307963</v>
      </c>
      <c r="D528" s="10"/>
      <c r="E528" s="59">
        <v>6.4469660819034047E-2</v>
      </c>
      <c r="F528" s="56">
        <f>COVAR(E528:E557,'RW Futures and Index Data (Q4)'!C526:C555)/VAR('RW Futures and Index Data (Q4)'!C526:C555)</f>
        <v>-0.7936734510615806</v>
      </c>
      <c r="G528" s="10"/>
      <c r="H528" s="59">
        <v>7.1111822466918939E-2</v>
      </c>
      <c r="I528" s="56">
        <f>COVAR(H528:H557,'RW Futures and Index Data (Q4)'!F526:F555)/VAR('RW Futures and Index Data (Q4)'!F526:F555)</f>
        <v>1.4129056371643605</v>
      </c>
      <c r="J528" s="10"/>
      <c r="K528" s="59">
        <v>-3.5707852156424691E-2</v>
      </c>
      <c r="L528" s="57">
        <f>COVAR(K528:K557,'RW Futures and Index Data (Q4)'!F526:F555)/VAR('RW Futures and Index Data (Q4)'!F526:F555)</f>
        <v>-0.2383692539499534</v>
      </c>
      <c r="M528" s="10"/>
      <c r="N528" s="59">
        <v>-5.4986405246681191E-2</v>
      </c>
      <c r="O528" s="58">
        <f>COVAR(N528:N557,'RW Futures and Index Data (Q4)'!F526:F555)/VAR('RW Futures and Index Data (Q4)'!F526:F555)</f>
        <v>-0.64068724027513257</v>
      </c>
      <c r="P528" s="10"/>
    </row>
    <row r="529" spans="1:16" x14ac:dyDescent="0.25">
      <c r="A529" s="23">
        <v>41439</v>
      </c>
      <c r="B529" s="52">
        <v>2.12104197567895E-2</v>
      </c>
      <c r="C529" s="53">
        <f>COVAR(B529:B558,'RW Futures and Index Data (Q4)'!C527:C556)/VAR('RW Futures and Index Data (Q4)'!C527:C556)</f>
        <v>0.99344885432200813</v>
      </c>
      <c r="D529" s="10"/>
      <c r="E529" s="59">
        <v>7.2454423135582147E-2</v>
      </c>
      <c r="F529" s="56">
        <f>COVAR(E529:E558,'RW Futures and Index Data (Q4)'!C527:C556)/VAR('RW Futures and Index Data (Q4)'!C527:C556)</f>
        <v>-0.72912721249022372</v>
      </c>
      <c r="G529" s="10"/>
      <c r="H529" s="59">
        <v>9.7002042018553558E-2</v>
      </c>
      <c r="I529" s="56">
        <f>COVAR(H529:H558,'RW Futures and Index Data (Q4)'!F527:F556)/VAR('RW Futures and Index Data (Q4)'!F527:F556)</f>
        <v>1.3566328361293378</v>
      </c>
      <c r="J529" s="10"/>
      <c r="K529" s="59">
        <v>-3.4519804447117441E-2</v>
      </c>
      <c r="L529" s="57">
        <f>COVAR(K529:K558,'RW Futures and Index Data (Q4)'!F527:F556)/VAR('RW Futures and Index Data (Q4)'!F527:F556)</f>
        <v>-0.33429271251239795</v>
      </c>
      <c r="M529" s="10"/>
      <c r="N529" s="59">
        <v>-5.9166899996098032E-2</v>
      </c>
      <c r="O529" s="58">
        <f>COVAR(N529:N558,'RW Futures and Index Data (Q4)'!F527:F556)/VAR('RW Futures and Index Data (Q4)'!F527:F556)</f>
        <v>-0.78925809676087444</v>
      </c>
      <c r="P529" s="10"/>
    </row>
    <row r="530" spans="1:16" x14ac:dyDescent="0.25">
      <c r="A530" s="23">
        <v>41438</v>
      </c>
      <c r="B530" s="52">
        <v>9.5896044813204018E-3</v>
      </c>
      <c r="C530" s="53">
        <f>COVAR(B530:B559,'RW Futures and Index Data (Q4)'!C528:C557)/VAR('RW Futures and Index Data (Q4)'!C528:C557)</f>
        <v>0.80798054716433509</v>
      </c>
      <c r="D530" s="10"/>
      <c r="E530" s="59">
        <v>5.9566038902339802E-2</v>
      </c>
      <c r="F530" s="56">
        <f>COVAR(E530:E559,'RW Futures and Index Data (Q4)'!C528:C557)/VAR('RW Futures and Index Data (Q4)'!C528:C557)</f>
        <v>-0.62052278087339308</v>
      </c>
      <c r="G530" s="10"/>
      <c r="H530" s="59">
        <v>6.4989780815817078E-2</v>
      </c>
      <c r="I530" s="56">
        <f>COVAR(H530:H559,'RW Futures and Index Data (Q4)'!F528:F557)/VAR('RW Futures and Index Data (Q4)'!F528:F557)</f>
        <v>1.2322772281230732</v>
      </c>
      <c r="J530" s="10"/>
      <c r="K530" s="59">
        <v>-3.3271806346729549E-2</v>
      </c>
      <c r="L530" s="57">
        <f>COVAR(K530:K559,'RW Futures and Index Data (Q4)'!F528:F557)/VAR('RW Futures and Index Data (Q4)'!F528:F557)</f>
        <v>-0.40880728318166021</v>
      </c>
      <c r="M530" s="10"/>
      <c r="N530" s="59">
        <v>-5.6527423481068206E-2</v>
      </c>
      <c r="O530" s="58">
        <f>COVAR(N530:N559,'RW Futures and Index Data (Q4)'!F528:F557)/VAR('RW Futures and Index Data (Q4)'!F528:F557)</f>
        <v>-0.90822518088528392</v>
      </c>
      <c r="P530" s="10"/>
    </row>
    <row r="531" spans="1:16" x14ac:dyDescent="0.25">
      <c r="A531" s="23">
        <v>41437</v>
      </c>
      <c r="B531" s="52">
        <v>4.0958649727009799E-2</v>
      </c>
      <c r="C531" s="53">
        <f>COVAR(B531:B560,'RW Futures and Index Data (Q4)'!C529:C558)/VAR('RW Futures and Index Data (Q4)'!C529:C558)</f>
        <v>0.46909528745741397</v>
      </c>
      <c r="D531" s="10"/>
      <c r="E531" s="59">
        <v>5.7072404170276814E-2</v>
      </c>
      <c r="F531" s="56">
        <f>COVAR(E531:E560,'RW Futures and Index Data (Q4)'!C529:C558)/VAR('RW Futures and Index Data (Q4)'!C529:C558)</f>
        <v>-0.5748264877527367</v>
      </c>
      <c r="G531" s="10"/>
      <c r="H531" s="59">
        <v>6.6687604067706685E-2</v>
      </c>
      <c r="I531" s="56">
        <f>COVAR(H531:H560,'RW Futures and Index Data (Q4)'!F529:F558)/VAR('RW Futures and Index Data (Q4)'!F529:F558)</f>
        <v>1.0231031981246026</v>
      </c>
      <c r="J531" s="10"/>
      <c r="K531" s="59">
        <v>-4.1705167779905072E-2</v>
      </c>
      <c r="L531" s="57">
        <f>COVAR(K531:K560,'RW Futures and Index Data (Q4)'!F529:F558)/VAR('RW Futures and Index Data (Q4)'!F529:F558)</f>
        <v>-0.43490694523384982</v>
      </c>
      <c r="M531" s="10"/>
      <c r="N531" s="59">
        <v>-7.6586299466704699E-2</v>
      </c>
      <c r="O531" s="58">
        <f>COVAR(N531:N560,'RW Futures and Index Data (Q4)'!F529:F558)/VAR('RW Futures and Index Data (Q4)'!F529:F558)</f>
        <v>-0.96576924823980559</v>
      </c>
      <c r="P531" s="10"/>
    </row>
    <row r="532" spans="1:16" x14ac:dyDescent="0.25">
      <c r="A532" s="23">
        <v>41436</v>
      </c>
      <c r="B532" s="52">
        <v>8.1065221561381628E-2</v>
      </c>
      <c r="C532" s="53">
        <f>COVAR(B532:B561,'RW Futures and Index Data (Q4)'!C530:C559)/VAR('RW Futures and Index Data (Q4)'!C530:C559)</f>
        <v>0.41836731581512765</v>
      </c>
      <c r="D532" s="10"/>
      <c r="E532" s="59">
        <v>3.4143180260245432E-2</v>
      </c>
      <c r="F532" s="56">
        <f>COVAR(E532:E561,'RW Futures and Index Data (Q4)'!C530:C559)/VAR('RW Futures and Index Data (Q4)'!C530:C559)</f>
        <v>-0.50866932597386783</v>
      </c>
      <c r="G532" s="10"/>
      <c r="H532" s="59">
        <v>8.2292652614355477E-2</v>
      </c>
      <c r="I532" s="56">
        <f>COVAR(H532:H561,'RW Futures and Index Data (Q4)'!F530:F559)/VAR('RW Futures and Index Data (Q4)'!F530:F559)</f>
        <v>1.0394756608897662</v>
      </c>
      <c r="J532" s="10"/>
      <c r="K532" s="59">
        <v>-5.1874471931373844E-2</v>
      </c>
      <c r="L532" s="57">
        <f>COVAR(K532:K561,'RW Futures and Index Data (Q4)'!F530:F559)/VAR('RW Futures and Index Data (Q4)'!F530:F559)</f>
        <v>-0.46421028507645984</v>
      </c>
      <c r="M532" s="10"/>
      <c r="N532" s="59">
        <v>-9.2004272895875094E-2</v>
      </c>
      <c r="O532" s="58">
        <f>COVAR(N532:N561,'RW Futures and Index Data (Q4)'!F530:F559)/VAR('RW Futures and Index Data (Q4)'!F530:F559)</f>
        <v>-1.0470362921843253</v>
      </c>
      <c r="P532" s="10"/>
    </row>
    <row r="533" spans="1:16" x14ac:dyDescent="0.25">
      <c r="A533" s="23">
        <v>41435</v>
      </c>
      <c r="B533" s="52">
        <v>6.8439929803481903E-2</v>
      </c>
      <c r="C533" s="53">
        <f>COVAR(B533:B562,'RW Futures and Index Data (Q4)'!C531:C560)/VAR('RW Futures and Index Data (Q4)'!C531:C560)</f>
        <v>0.43963560123929013</v>
      </c>
      <c r="D533" s="10"/>
      <c r="E533" s="59">
        <v>1.1914930053686934E-2</v>
      </c>
      <c r="F533" s="56">
        <f>COVAR(E533:E562,'RW Futures and Index Data (Q4)'!C531:C560)/VAR('RW Futures and Index Data (Q4)'!C531:C560)</f>
        <v>-0.62661730081976119</v>
      </c>
      <c r="G533" s="10"/>
      <c r="H533" s="59">
        <v>8.1910117586650566E-2</v>
      </c>
      <c r="I533" s="56">
        <f>COVAR(H533:H562,'RW Futures and Index Data (Q4)'!F531:F560)/VAR('RW Futures and Index Data (Q4)'!F531:F560)</f>
        <v>1.0071604826875844</v>
      </c>
      <c r="J533" s="10"/>
      <c r="K533" s="59">
        <v>-4.4359291155497083E-2</v>
      </c>
      <c r="L533" s="57">
        <f>COVAR(K533:K562,'RW Futures and Index Data (Q4)'!F531:F560)/VAR('RW Futures and Index Data (Q4)'!F531:F560)</f>
        <v>-0.49208104869350588</v>
      </c>
      <c r="M533" s="10"/>
      <c r="N533" s="59">
        <v>-6.9365285207246385E-2</v>
      </c>
      <c r="O533" s="58">
        <f>COVAR(N533:N562,'RW Futures and Index Data (Q4)'!F531:F560)/VAR('RW Futures and Index Data (Q4)'!F531:F560)</f>
        <v>-1.1037478801452232</v>
      </c>
      <c r="P533" s="10"/>
    </row>
    <row r="534" spans="1:16" x14ac:dyDescent="0.25">
      <c r="A534" s="23">
        <v>41432</v>
      </c>
      <c r="B534" s="52">
        <v>8.7935059641155666E-2</v>
      </c>
      <c r="C534" s="53">
        <f>COVAR(B534:B563,'RW Futures and Index Data (Q4)'!C532:C561)/VAR('RW Futures and Index Data (Q4)'!C532:C561)</f>
        <v>0.45983958976573502</v>
      </c>
      <c r="D534" s="10"/>
      <c r="E534" s="59">
        <v>1.3383503061721758E-2</v>
      </c>
      <c r="F534" s="56">
        <f>COVAR(E534:E563,'RW Futures and Index Data (Q4)'!C532:C561)/VAR('RW Futures and Index Data (Q4)'!C532:C561)</f>
        <v>-0.88134466510831133</v>
      </c>
      <c r="G534" s="10"/>
      <c r="H534" s="59">
        <v>8.6220409371055018E-2</v>
      </c>
      <c r="I534" s="56">
        <f>COVAR(H534:H563,'RW Futures and Index Data (Q4)'!F532:F561)/VAR('RW Futures and Index Data (Q4)'!F532:F561)</f>
        <v>0.96484104286627059</v>
      </c>
      <c r="J534" s="10"/>
      <c r="K534" s="59">
        <v>-4.4190508126306427E-2</v>
      </c>
      <c r="L534" s="57">
        <f>COVAR(K534:K563,'RW Futures and Index Data (Q4)'!F532:F561)/VAR('RW Futures and Index Data (Q4)'!F532:F561)</f>
        <v>-0.48576197683092387</v>
      </c>
      <c r="M534" s="10"/>
      <c r="N534" s="59">
        <v>-7.9784479293143584E-2</v>
      </c>
      <c r="O534" s="58">
        <f>COVAR(N534:N563,'RW Futures and Index Data (Q4)'!F532:F561)/VAR('RW Futures and Index Data (Q4)'!F532:F561)</f>
        <v>-1.1032264653595563</v>
      </c>
      <c r="P534" s="10"/>
    </row>
    <row r="535" spans="1:16" x14ac:dyDescent="0.25">
      <c r="A535" s="23">
        <v>41431</v>
      </c>
      <c r="B535" s="52">
        <v>7.7975940548869804E-2</v>
      </c>
      <c r="C535" s="53">
        <f>COVAR(B535:B564,'RW Futures and Index Data (Q4)'!C533:C562)/VAR('RW Futures and Index Data (Q4)'!C533:C562)</f>
        <v>0.52116253658912037</v>
      </c>
      <c r="D535" s="10"/>
      <c r="E535" s="59">
        <v>6.684785291710682E-3</v>
      </c>
      <c r="F535" s="56">
        <f>COVAR(E535:E564,'RW Futures and Index Data (Q4)'!C533:C562)/VAR('RW Futures and Index Data (Q4)'!C533:C562)</f>
        <v>-1.0136906645216843</v>
      </c>
      <c r="G535" s="10"/>
      <c r="H535" s="59">
        <v>0.12361002616615679</v>
      </c>
      <c r="I535" s="56">
        <f>COVAR(H535:H564,'RW Futures and Index Data (Q4)'!F533:F562)/VAR('RW Futures and Index Data (Q4)'!F533:F562)</f>
        <v>0.98941356039660322</v>
      </c>
      <c r="J535" s="10"/>
      <c r="K535" s="59">
        <v>-4.1151792104948015E-2</v>
      </c>
      <c r="L535" s="57">
        <f>COVAR(K535:K564,'RW Futures and Index Data (Q4)'!F533:F562)/VAR('RW Futures and Index Data (Q4)'!F533:F562)</f>
        <v>-0.48106833988730768</v>
      </c>
      <c r="M535" s="10"/>
      <c r="N535" s="59">
        <v>-7.8744215656964545E-2</v>
      </c>
      <c r="O535" s="58">
        <f>COVAR(N535:N564,'RW Futures and Index Data (Q4)'!F533:F562)/VAR('RW Futures and Index Data (Q4)'!F533:F562)</f>
        <v>-1.1155988804990882</v>
      </c>
      <c r="P535" s="10"/>
    </row>
    <row r="536" spans="1:16" x14ac:dyDescent="0.25">
      <c r="A536" s="23">
        <v>41430</v>
      </c>
      <c r="B536" s="52">
        <v>6.4700372854978649E-2</v>
      </c>
      <c r="C536" s="53">
        <f>COVAR(B536:B565,'RW Futures and Index Data (Q4)'!C534:C563)/VAR('RW Futures and Index Data (Q4)'!C534:C563)</f>
        <v>0.58985727948942868</v>
      </c>
      <c r="D536" s="10"/>
      <c r="E536" s="59">
        <v>2.6399165639606759E-2</v>
      </c>
      <c r="F536" s="56">
        <f>COVAR(E536:E565,'RW Futures and Index Data (Q4)'!C534:C563)/VAR('RW Futures and Index Data (Q4)'!C534:C563)</f>
        <v>-1.1474768991306667</v>
      </c>
      <c r="G536" s="10"/>
      <c r="H536" s="59">
        <v>0.10729677299542106</v>
      </c>
      <c r="I536" s="56">
        <f>COVAR(H536:H565,'RW Futures and Index Data (Q4)'!F534:F563)/VAR('RW Futures and Index Data (Q4)'!F534:F563)</f>
        <v>0.98794080717244015</v>
      </c>
      <c r="J536" s="10"/>
      <c r="K536" s="59">
        <v>-3.3893714276794773E-2</v>
      </c>
      <c r="L536" s="57">
        <f>COVAR(K536:K565,'RW Futures and Index Data (Q4)'!F534:F563)/VAR('RW Futures and Index Data (Q4)'!F534:F563)</f>
        <v>-0.48355903026743063</v>
      </c>
      <c r="M536" s="10"/>
      <c r="N536" s="59">
        <v>-5.3381009572772364E-2</v>
      </c>
      <c r="O536" s="58">
        <f>COVAR(N536:N565,'RW Futures and Index Data (Q4)'!F534:F563)/VAR('RW Futures and Index Data (Q4)'!F534:F563)</f>
        <v>-1.1329988783413709</v>
      </c>
      <c r="P536" s="10"/>
    </row>
    <row r="537" spans="1:16" x14ac:dyDescent="0.25">
      <c r="A537" s="23">
        <v>41429</v>
      </c>
      <c r="B537" s="52">
        <v>6.2761433039603576E-2</v>
      </c>
      <c r="C537" s="53">
        <f>COVAR(B537:B566,'RW Futures and Index Data (Q4)'!C535:C564)/VAR('RW Futures and Index Data (Q4)'!C535:C564)</f>
        <v>0.63490043594607692</v>
      </c>
      <c r="D537" s="10"/>
      <c r="E537" s="59">
        <v>1.626694086468139E-2</v>
      </c>
      <c r="F537" s="56">
        <f>COVAR(E537:E566,'RW Futures and Index Data (Q4)'!C535:C564)/VAR('RW Futures and Index Data (Q4)'!C535:C564)</f>
        <v>-1.2751831052609064</v>
      </c>
      <c r="G537" s="10"/>
      <c r="H537" s="59">
        <v>0.17309324228118284</v>
      </c>
      <c r="I537" s="56">
        <f>COVAR(H537:H566,'RW Futures and Index Data (Q4)'!F535:F564)/VAR('RW Futures and Index Data (Q4)'!F535:F564)</f>
        <v>1.0574452168337283</v>
      </c>
      <c r="J537" s="10"/>
      <c r="K537" s="59">
        <v>-3.8572740131437078E-2</v>
      </c>
      <c r="L537" s="57">
        <f>COVAR(K537:K566,'RW Futures and Index Data (Q4)'!F535:F564)/VAR('RW Futures and Index Data (Q4)'!F535:F564)</f>
        <v>-0.48765492551255923</v>
      </c>
      <c r="M537" s="10"/>
      <c r="N537" s="59">
        <v>-5.6894014039714724E-2</v>
      </c>
      <c r="O537" s="58">
        <f>COVAR(N537:N566,'RW Futures and Index Data (Q4)'!F535:F564)/VAR('RW Futures and Index Data (Q4)'!F535:F564)</f>
        <v>-1.1498590215243512</v>
      </c>
      <c r="P537" s="10"/>
    </row>
    <row r="538" spans="1:16" x14ac:dyDescent="0.25">
      <c r="A538" s="23">
        <v>41428</v>
      </c>
      <c r="B538" s="52">
        <v>8.9764423653633907E-2</v>
      </c>
      <c r="C538" s="53">
        <f>COVAR(B538:B567,'RW Futures and Index Data (Q4)'!C536:C565)/VAR('RW Futures and Index Data (Q4)'!C536:C565)</f>
        <v>0.70086126888575606</v>
      </c>
      <c r="D538" s="10"/>
      <c r="E538" s="59">
        <v>1.6656335393308241E-2</v>
      </c>
      <c r="F538" s="56">
        <f>COVAR(E538:E567,'RW Futures and Index Data (Q4)'!C536:C565)/VAR('RW Futures and Index Data (Q4)'!C536:C565)</f>
        <v>-1.3340489208101605</v>
      </c>
      <c r="G538" s="10"/>
      <c r="H538" s="59">
        <v>0.18777515767397301</v>
      </c>
      <c r="I538" s="56">
        <f>COVAR(H538:H567,'RW Futures and Index Data (Q4)'!F536:F565)/VAR('RW Futures and Index Data (Q4)'!F536:F565)</f>
        <v>1.0913092972507101</v>
      </c>
      <c r="J538" s="10"/>
      <c r="K538" s="59">
        <v>-3.6775567247737007E-2</v>
      </c>
      <c r="L538" s="57">
        <f>COVAR(K538:K567,'RW Futures and Index Data (Q4)'!F536:F565)/VAR('RW Futures and Index Data (Q4)'!F536:F565)</f>
        <v>-0.46151726025827705</v>
      </c>
      <c r="M538" s="10"/>
      <c r="N538" s="59">
        <v>-6.7382700815315055E-2</v>
      </c>
      <c r="O538" s="58">
        <f>COVAR(N538:N567,'RW Futures and Index Data (Q4)'!F536:F565)/VAR('RW Futures and Index Data (Q4)'!F536:F565)</f>
        <v>-1.1175927965915358</v>
      </c>
      <c r="P538" s="10"/>
    </row>
    <row r="539" spans="1:16" x14ac:dyDescent="0.25">
      <c r="A539" s="23">
        <v>41425</v>
      </c>
      <c r="B539" s="52">
        <v>0.10389756350699919</v>
      </c>
      <c r="C539" s="53">
        <f>COVAR(B539:B568,'RW Futures and Index Data (Q4)'!C537:C566)/VAR('RW Futures and Index Data (Q4)'!C537:C566)</f>
        <v>0.82602293721308573</v>
      </c>
      <c r="D539" s="10"/>
      <c r="E539" s="59">
        <v>1.1060159468166963E-2</v>
      </c>
      <c r="F539" s="56">
        <f>COVAR(E539:E568,'RW Futures and Index Data (Q4)'!C537:C566)/VAR('RW Futures and Index Data (Q4)'!C537:C566)</f>
        <v>-1.4054405486095205</v>
      </c>
      <c r="G539" s="10"/>
      <c r="H539" s="59">
        <v>0.19704269257221463</v>
      </c>
      <c r="I539" s="56">
        <f>COVAR(H539:H568,'RW Futures and Index Data (Q4)'!F537:F566)/VAR('RW Futures and Index Data (Q4)'!F537:F566)</f>
        <v>1.1283868770041068</v>
      </c>
      <c r="J539" s="10"/>
      <c r="K539" s="59">
        <v>-3.1708586804351069E-2</v>
      </c>
      <c r="L539" s="57">
        <f>COVAR(K539:K568,'RW Futures and Index Data (Q4)'!F537:F566)/VAR('RW Futures and Index Data (Q4)'!F537:F566)</f>
        <v>-0.43204379848463859</v>
      </c>
      <c r="M539" s="10"/>
      <c r="N539" s="59">
        <v>-6.1982573581975786E-2</v>
      </c>
      <c r="O539" s="58">
        <f>COVAR(N539:N568,'RW Futures and Index Data (Q4)'!F537:F566)/VAR('RW Futures and Index Data (Q4)'!F537:F566)</f>
        <v>-1.1009600463790992</v>
      </c>
      <c r="P539" s="10"/>
    </row>
    <row r="540" spans="1:16" x14ac:dyDescent="0.25">
      <c r="A540" s="23">
        <v>41424</v>
      </c>
      <c r="B540" s="52">
        <v>8.8476450537620766E-2</v>
      </c>
      <c r="C540" s="53">
        <f>COVAR(B540:B569,'RW Futures and Index Data (Q4)'!C538:C567)/VAR('RW Futures and Index Data (Q4)'!C538:C567)</f>
        <v>0.88476429121243061</v>
      </c>
      <c r="D540" s="10"/>
      <c r="E540" s="59">
        <v>-1.6635107420169271E-2</v>
      </c>
      <c r="F540" s="56">
        <f>COVAR(E540:E569,'RW Futures and Index Data (Q4)'!C538:C567)/VAR('RW Futures and Index Data (Q4)'!C538:C567)</f>
        <v>-1.4600279590344161</v>
      </c>
      <c r="G540" s="10"/>
      <c r="H540" s="59">
        <v>0.17965815384615391</v>
      </c>
      <c r="I540" s="56">
        <f>COVAR(H540:H569,'RW Futures and Index Data (Q4)'!F538:F567)/VAR('RW Futures and Index Data (Q4)'!F538:F567)</f>
        <v>1.1568679176418313</v>
      </c>
      <c r="J540" s="10"/>
      <c r="K540" s="59">
        <v>-2.8836202119204568E-2</v>
      </c>
      <c r="L540" s="57">
        <f>COVAR(K540:K569,'RW Futures and Index Data (Q4)'!F538:F567)/VAR('RW Futures and Index Data (Q4)'!F538:F567)</f>
        <v>-0.4055086628492004</v>
      </c>
      <c r="M540" s="10"/>
      <c r="N540" s="59">
        <v>-6.6243127464001295E-2</v>
      </c>
      <c r="O540" s="58">
        <f>COVAR(N540:N569,'RW Futures and Index Data (Q4)'!F538:F567)/VAR('RW Futures and Index Data (Q4)'!F538:F567)</f>
        <v>-1.0808796632503272</v>
      </c>
      <c r="P540" s="10"/>
    </row>
    <row r="541" spans="1:16" x14ac:dyDescent="0.25">
      <c r="A541" s="23">
        <v>41423</v>
      </c>
      <c r="B541" s="52">
        <v>0.12361003874161702</v>
      </c>
      <c r="C541" s="53">
        <f>COVAR(B541:B570,'RW Futures and Index Data (Q4)'!C539:C568)/VAR('RW Futures and Index Data (Q4)'!C539:C568)</f>
        <v>1.0381983256872518</v>
      </c>
      <c r="D541" s="10"/>
      <c r="E541" s="59">
        <v>1.0953581684089997E-2</v>
      </c>
      <c r="F541" s="56">
        <f>COVAR(E541:E570,'RW Futures and Index Data (Q4)'!C539:C568)/VAR('RW Futures and Index Data (Q4)'!C539:C568)</f>
        <v>-1.4574299498798451</v>
      </c>
      <c r="G541" s="10"/>
      <c r="H541" s="59">
        <v>0.21603759902460951</v>
      </c>
      <c r="I541" s="56">
        <f>COVAR(H541:H570,'RW Futures and Index Data (Q4)'!F539:F568)/VAR('RW Futures and Index Data (Q4)'!F539:F568)</f>
        <v>1.2374294971109006</v>
      </c>
      <c r="J541" s="10"/>
      <c r="K541" s="59">
        <v>-2.2528562960903109E-2</v>
      </c>
      <c r="L541" s="57">
        <f>COVAR(K541:K570,'RW Futures and Index Data (Q4)'!F539:F568)/VAR('RW Futures and Index Data (Q4)'!F539:F568)</f>
        <v>-0.38910931685745326</v>
      </c>
      <c r="M541" s="10"/>
      <c r="N541" s="59">
        <v>-6.5040299211389874E-2</v>
      </c>
      <c r="O541" s="58">
        <f>COVAR(N541:N570,'RW Futures and Index Data (Q4)'!F539:F568)/VAR('RW Futures and Index Data (Q4)'!F539:F568)</f>
        <v>-1.0945172150271767</v>
      </c>
      <c r="P541" s="10"/>
    </row>
    <row r="542" spans="1:16" x14ac:dyDescent="0.25">
      <c r="A542" s="23">
        <v>41422</v>
      </c>
      <c r="B542" s="52">
        <v>0.10008390163950787</v>
      </c>
      <c r="C542" s="53">
        <f>COVAR(B542:B571,'RW Futures and Index Data (Q4)'!C540:C569)/VAR('RW Futures and Index Data (Q4)'!C540:C569)</f>
        <v>1.0442279188737011</v>
      </c>
      <c r="D542" s="10"/>
      <c r="E542" s="59">
        <v>2.3524532369159079E-3</v>
      </c>
      <c r="F542" s="56">
        <f>COVAR(E542:E571,'RW Futures and Index Data (Q4)'!C540:C569)/VAR('RW Futures and Index Data (Q4)'!C540:C569)</f>
        <v>-1.4955416517714561</v>
      </c>
      <c r="G542" s="10"/>
      <c r="H542" s="59">
        <v>0.18070817440404086</v>
      </c>
      <c r="I542" s="56">
        <f>COVAR(H542:H571,'RW Futures and Index Data (Q4)'!F540:F569)/VAR('RW Futures and Index Data (Q4)'!F540:F569)</f>
        <v>1.217850514463477</v>
      </c>
      <c r="J542" s="10"/>
      <c r="K542" s="59">
        <v>-2.2882087798315798E-2</v>
      </c>
      <c r="L542" s="57">
        <f>COVAR(K542:K571,'RW Futures and Index Data (Q4)'!F540:F569)/VAR('RW Futures and Index Data (Q4)'!F540:F569)</f>
        <v>-0.37799544680861014</v>
      </c>
      <c r="M542" s="10"/>
      <c r="N542" s="59">
        <v>-6.0470820635918687E-2</v>
      </c>
      <c r="O542" s="58">
        <f>COVAR(N542:N571,'RW Futures and Index Data (Q4)'!F540:F569)/VAR('RW Futures and Index Data (Q4)'!F540:F569)</f>
        <v>-1.0937141787266076</v>
      </c>
      <c r="P542" s="10"/>
    </row>
    <row r="543" spans="1:16" x14ac:dyDescent="0.25">
      <c r="A543" s="23">
        <v>41418</v>
      </c>
      <c r="B543" s="52">
        <v>9.5015873778106608E-2</v>
      </c>
      <c r="C543" s="53">
        <f>COVAR(B543:B572,'RW Futures and Index Data (Q4)'!C541:C570)/VAR('RW Futures and Index Data (Q4)'!C541:C570)</f>
        <v>1.0615854136832332</v>
      </c>
      <c r="D543" s="10"/>
      <c r="E543" s="59">
        <v>1.4054511397134206E-2</v>
      </c>
      <c r="F543" s="56">
        <f>COVAR(E543:E572,'RW Futures and Index Data (Q4)'!C541:C570)/VAR('RW Futures and Index Data (Q4)'!C541:C570)</f>
        <v>-1.5114040910535678</v>
      </c>
      <c r="G543" s="10"/>
      <c r="H543" s="59">
        <v>0.15516367381441953</v>
      </c>
      <c r="I543" s="56">
        <f>COVAR(H543:H572,'RW Futures and Index Data (Q4)'!F541:F570)/VAR('RW Futures and Index Data (Q4)'!F541:F570)</f>
        <v>1.2142163790827136</v>
      </c>
      <c r="J543" s="10"/>
      <c r="K543" s="59">
        <v>-2.1098561453831044E-2</v>
      </c>
      <c r="L543" s="57">
        <f>COVAR(K543:K572,'RW Futures and Index Data (Q4)'!F541:F570)/VAR('RW Futures and Index Data (Q4)'!F541:F570)</f>
        <v>-0.35547159484691393</v>
      </c>
      <c r="M543" s="10"/>
      <c r="N543" s="59">
        <v>-6.4747849433572369E-2</v>
      </c>
      <c r="O543" s="58">
        <f>COVAR(N543:N572,'RW Futures and Index Data (Q4)'!F541:F570)/VAR('RW Futures and Index Data (Q4)'!F541:F570)</f>
        <v>-1.0704016522858779</v>
      </c>
      <c r="P543" s="10"/>
    </row>
    <row r="544" spans="1:16" x14ac:dyDescent="0.25">
      <c r="A544" s="23">
        <v>41417</v>
      </c>
      <c r="B544" s="52">
        <v>0.12084347920809035</v>
      </c>
      <c r="C544" s="53">
        <f>COVAR(B544:B573,'RW Futures and Index Data (Q4)'!C542:C571)/VAR('RW Futures and Index Data (Q4)'!C542:C571)</f>
        <v>0.99400114576601051</v>
      </c>
      <c r="D544" s="10"/>
      <c r="E544" s="59">
        <v>1.5066752638673853E-2</v>
      </c>
      <c r="F544" s="56">
        <f>COVAR(E544:E573,'RW Futures and Index Data (Q4)'!C542:C571)/VAR('RW Futures and Index Data (Q4)'!C542:C571)</f>
        <v>-1.4805111432674927</v>
      </c>
      <c r="G544" s="10"/>
      <c r="H544" s="59">
        <v>0.17341956595946795</v>
      </c>
      <c r="I544" s="56">
        <f>COVAR(H544:H573,'RW Futures and Index Data (Q4)'!F542:F571)/VAR('RW Futures and Index Data (Q4)'!F542:F571)</f>
        <v>1.1852144869195125</v>
      </c>
      <c r="J544" s="10"/>
      <c r="K544" s="59">
        <v>-1.3375999515124803E-2</v>
      </c>
      <c r="L544" s="57">
        <f>COVAR(K544:K573,'RW Futures and Index Data (Q4)'!F542:F571)/VAR('RW Futures and Index Data (Q4)'!F542:F571)</f>
        <v>-0.33606426684852186</v>
      </c>
      <c r="M544" s="10"/>
      <c r="N544" s="59">
        <v>-4.8309922788349891E-2</v>
      </c>
      <c r="O544" s="58">
        <f>COVAR(N544:N573,'RW Futures and Index Data (Q4)'!F542:F571)/VAR('RW Futures and Index Data (Q4)'!F542:F571)</f>
        <v>-1.0367082106696333</v>
      </c>
      <c r="P544" s="10"/>
    </row>
    <row r="545" spans="1:16" x14ac:dyDescent="0.25">
      <c r="A545" s="23">
        <v>41416</v>
      </c>
      <c r="B545" s="52">
        <v>7.647988915277959E-2</v>
      </c>
      <c r="C545" s="53">
        <f>COVAR(B545:B574,'RW Futures and Index Data (Q4)'!C543:C572)/VAR('RW Futures and Index Data (Q4)'!C543:C572)</f>
        <v>0.91883790013893274</v>
      </c>
      <c r="D545" s="10"/>
      <c r="E545" s="59">
        <v>4.6699515699353267E-3</v>
      </c>
      <c r="F545" s="56">
        <f>COVAR(E545:E574,'RW Futures and Index Data (Q4)'!C543:C572)/VAR('RW Futures and Index Data (Q4)'!C543:C572)</f>
        <v>-1.3259370144969336</v>
      </c>
      <c r="G545" s="10"/>
      <c r="H545" s="59">
        <v>0.12428521904280543</v>
      </c>
      <c r="I545" s="56">
        <f>COVAR(H545:H574,'RW Futures and Index Data (Q4)'!F543:F572)/VAR('RW Futures and Index Data (Q4)'!F543:F572)</f>
        <v>1.0868404921029264</v>
      </c>
      <c r="J545" s="10"/>
      <c r="K545" s="59">
        <v>-1.239018984920659E-2</v>
      </c>
      <c r="L545" s="57">
        <f>COVAR(K545:K574,'RW Futures and Index Data (Q4)'!F543:F572)/VAR('RW Futures and Index Data (Q4)'!F543:F572)</f>
        <v>-0.3172309362360709</v>
      </c>
      <c r="M545" s="10"/>
      <c r="N545" s="59">
        <v>-4.1351462897923019E-2</v>
      </c>
      <c r="O545" s="58">
        <f>COVAR(N545:N574,'RW Futures and Index Data (Q4)'!F543:F572)/VAR('RW Futures and Index Data (Q4)'!F543:F572)</f>
        <v>-0.98387516769375405</v>
      </c>
      <c r="P545" s="10"/>
    </row>
    <row r="546" spans="1:16" x14ac:dyDescent="0.25">
      <c r="A546" s="23">
        <v>41415</v>
      </c>
      <c r="B546" s="52">
        <v>7.6663146506202651E-2</v>
      </c>
      <c r="C546" s="53">
        <f>COVAR(B546:B575,'RW Futures and Index Data (Q4)'!C544:C573)/VAR('RW Futures and Index Data (Q4)'!C544:C573)</f>
        <v>0.89445130137400297</v>
      </c>
      <c r="D546" s="10"/>
      <c r="E546" s="59">
        <v>-1.0590966548474468E-2</v>
      </c>
      <c r="F546" s="56">
        <f>COVAR(E546:E575,'RW Futures and Index Data (Q4)'!C544:C573)/VAR('RW Futures and Index Data (Q4)'!C544:C573)</f>
        <v>-1.22082271332534</v>
      </c>
      <c r="G546" s="10"/>
      <c r="H546" s="59">
        <v>0.12055672569679277</v>
      </c>
      <c r="I546" s="56">
        <f>COVAR(H546:H575,'RW Futures and Index Data (Q4)'!F544:F573)/VAR('RW Futures and Index Data (Q4)'!F544:F573)</f>
        <v>1.0419306616881967</v>
      </c>
      <c r="J546" s="10"/>
      <c r="K546" s="59">
        <v>-8.4821810810574716E-3</v>
      </c>
      <c r="L546" s="57">
        <f>COVAR(K546:K575,'RW Futures and Index Data (Q4)'!F544:F573)/VAR('RW Futures and Index Data (Q4)'!F544:F573)</f>
        <v>-0.30268748243373306</v>
      </c>
      <c r="M546" s="10"/>
      <c r="N546" s="59">
        <v>-3.1656026332230414E-2</v>
      </c>
      <c r="O546" s="58">
        <f>COVAR(N546:N575,'RW Futures and Index Data (Q4)'!F544:F573)/VAR('RW Futures and Index Data (Q4)'!F544:F573)</f>
        <v>-0.94512554651295577</v>
      </c>
      <c r="P546" s="10"/>
    </row>
    <row r="547" spans="1:16" x14ac:dyDescent="0.25">
      <c r="A547" s="23">
        <v>41414</v>
      </c>
      <c r="B547" s="52">
        <v>8.918411537210047E-2</v>
      </c>
      <c r="C547" s="53">
        <f>COVAR(B547:B576,'RW Futures and Index Data (Q4)'!C545:C574)/VAR('RW Futures and Index Data (Q4)'!C545:C574)</f>
        <v>0.8616280595132968</v>
      </c>
      <c r="D547" s="10"/>
      <c r="E547" s="59">
        <v>1.0461173193974549E-2</v>
      </c>
      <c r="F547" s="56">
        <f>COVAR(E547:E576,'RW Futures and Index Data (Q4)'!C545:C574)/VAR('RW Futures and Index Data (Q4)'!C545:C574)</f>
        <v>-1.0855242045481874</v>
      </c>
      <c r="G547" s="10"/>
      <c r="H547" s="59">
        <v>0.12581236879894564</v>
      </c>
      <c r="I547" s="56">
        <f>COVAR(H547:H576,'RW Futures and Index Data (Q4)'!F545:F574)/VAR('RW Futures and Index Data (Q4)'!F545:F574)</f>
        <v>1.0176635751809044</v>
      </c>
      <c r="J547" s="10"/>
      <c r="K547" s="59">
        <v>6.5666517305995598E-5</v>
      </c>
      <c r="L547" s="57">
        <f>COVAR(K547:K576,'RW Futures and Index Data (Q4)'!F545:F574)/VAR('RW Futures and Index Data (Q4)'!F545:F574)</f>
        <v>-0.28944339826691595</v>
      </c>
      <c r="M547" s="10"/>
      <c r="N547" s="59">
        <v>-1.5173361550864573E-2</v>
      </c>
      <c r="O547" s="58">
        <f>COVAR(N547:N576,'RW Futures and Index Data (Q4)'!F545:F574)/VAR('RW Futures and Index Data (Q4)'!F545:F574)</f>
        <v>-0.91792878582161119</v>
      </c>
      <c r="P547" s="10"/>
    </row>
    <row r="548" spans="1:16" x14ac:dyDescent="0.25">
      <c r="A548" s="23">
        <v>41411</v>
      </c>
      <c r="B548" s="52">
        <v>0.10435792718013048</v>
      </c>
      <c r="C548" s="53">
        <f>COVAR(B548:B577,'RW Futures and Index Data (Q4)'!C546:C575)/VAR('RW Futures and Index Data (Q4)'!C546:C575)</f>
        <v>0.80777351727828572</v>
      </c>
      <c r="D548" s="10"/>
      <c r="E548" s="59">
        <v>-6.5919322785669143E-3</v>
      </c>
      <c r="F548" s="56">
        <f>COVAR(E548:E577,'RW Futures and Index Data (Q4)'!C546:C575)/VAR('RW Futures and Index Data (Q4)'!C546:C575)</f>
        <v>-0.98085137795690724</v>
      </c>
      <c r="G548" s="10"/>
      <c r="H548" s="59">
        <v>0.16317059834938119</v>
      </c>
      <c r="I548" s="56">
        <f>COVAR(H548:H577,'RW Futures and Index Data (Q4)'!F546:F575)/VAR('RW Futures and Index Data (Q4)'!F546:F575)</f>
        <v>0.97637052774699051</v>
      </c>
      <c r="J548" s="10"/>
      <c r="K548" s="59">
        <v>-6.3055537009889528E-3</v>
      </c>
      <c r="L548" s="57">
        <f>COVAR(K548:K577,'RW Futures and Index Data (Q4)'!F546:F575)/VAR('RW Futures and Index Data (Q4)'!F546:F575)</f>
        <v>-0.28963689058247483</v>
      </c>
      <c r="M548" s="10"/>
      <c r="N548" s="59">
        <v>-3.6283848399761953E-2</v>
      </c>
      <c r="O548" s="58">
        <f>COVAR(N548:N577,'RW Futures and Index Data (Q4)'!F546:F575)/VAR('RW Futures and Index Data (Q4)'!F546:F575)</f>
        <v>-0.92043036323675909</v>
      </c>
      <c r="P548" s="10"/>
    </row>
    <row r="549" spans="1:16" x14ac:dyDescent="0.25">
      <c r="A549" s="23">
        <v>41410</v>
      </c>
      <c r="B549" s="52">
        <v>0.1119634838765593</v>
      </c>
      <c r="C549" s="53">
        <f>COVAR(B549:B578,'RW Futures and Index Data (Q4)'!C547:C576)/VAR('RW Futures and Index Data (Q4)'!C547:C576)</f>
        <v>0.74254571184575491</v>
      </c>
      <c r="D549" s="10"/>
      <c r="E549" s="59">
        <v>1.1213766406939607E-2</v>
      </c>
      <c r="F549" s="56">
        <f>COVAR(E549:E578,'RW Futures and Index Data (Q4)'!C547:C576)/VAR('RW Futures and Index Data (Q4)'!C547:C576)</f>
        <v>-0.87289976338247988</v>
      </c>
      <c r="G549" s="10"/>
      <c r="H549" s="59">
        <v>0.15305774529569893</v>
      </c>
      <c r="I549" s="56">
        <f>COVAR(H549:H578,'RW Futures and Index Data (Q4)'!F547:F576)/VAR('RW Futures and Index Data (Q4)'!F547:F576)</f>
        <v>0.88450965543554227</v>
      </c>
      <c r="J549" s="10"/>
      <c r="K549" s="59">
        <v>-4.1587078479879969E-3</v>
      </c>
      <c r="L549" s="57">
        <f>COVAR(K549:K578,'RW Futures and Index Data (Q4)'!F547:F576)/VAR('RW Futures and Index Data (Q4)'!F547:F576)</f>
        <v>-0.27672422792990503</v>
      </c>
      <c r="M549" s="10"/>
      <c r="N549" s="59">
        <v>-3.7504837558182347E-2</v>
      </c>
      <c r="O549" s="58">
        <f>COVAR(N549:N578,'RW Futures and Index Data (Q4)'!F547:F576)/VAR('RW Futures and Index Data (Q4)'!F547:F576)</f>
        <v>-0.89126120365600625</v>
      </c>
      <c r="P549" s="10"/>
    </row>
    <row r="550" spans="1:16" x14ac:dyDescent="0.25">
      <c r="A550" s="23">
        <v>41409</v>
      </c>
      <c r="B550" s="52">
        <v>9.0637248180995389E-2</v>
      </c>
      <c r="C550" s="53">
        <f>COVAR(B550:B579,'RW Futures and Index Data (Q4)'!C548:C577)/VAR('RW Futures and Index Data (Q4)'!C548:C577)</f>
        <v>0.62402715586812718</v>
      </c>
      <c r="D550" s="10"/>
      <c r="E550" s="59">
        <v>2.7476132217047144E-2</v>
      </c>
      <c r="F550" s="56">
        <f>COVAR(E550:E579,'RW Futures and Index Data (Q4)'!C548:C577)/VAR('RW Futures and Index Data (Q4)'!C548:C577)</f>
        <v>-0.78691086580452207</v>
      </c>
      <c r="G550" s="10"/>
      <c r="H550" s="59">
        <v>0.15520462141627811</v>
      </c>
      <c r="I550" s="56">
        <f>COVAR(H550:H579,'RW Futures and Index Data (Q4)'!F548:F577)/VAR('RW Futures and Index Data (Q4)'!F548:F577)</f>
        <v>0.77569703857204964</v>
      </c>
      <c r="J550" s="10"/>
      <c r="K550" s="59">
        <v>1.0638484379072999E-3</v>
      </c>
      <c r="L550" s="57">
        <f>COVAR(K550:K579,'RW Futures and Index Data (Q4)'!F548:F577)/VAR('RW Futures and Index Data (Q4)'!F548:F577)</f>
        <v>-0.26447622065924992</v>
      </c>
      <c r="M550" s="10"/>
      <c r="N550" s="59">
        <v>-3.2632319656093367E-2</v>
      </c>
      <c r="O550" s="58">
        <f>COVAR(N550:N579,'RW Futures and Index Data (Q4)'!F548:F577)/VAR('RW Futures and Index Data (Q4)'!F548:F577)</f>
        <v>-0.83286148607351729</v>
      </c>
      <c r="P550" s="10"/>
    </row>
    <row r="551" spans="1:16" x14ac:dyDescent="0.25">
      <c r="A551" s="23">
        <v>41408</v>
      </c>
      <c r="B551" s="52">
        <v>9.3784490321485281E-2</v>
      </c>
      <c r="C551" s="53">
        <f>COVAR(B551:B580,'RW Futures and Index Data (Q4)'!C549:C578)/VAR('RW Futures and Index Data (Q4)'!C549:C578)</f>
        <v>0.56806787096322053</v>
      </c>
      <c r="D551" s="10"/>
      <c r="E551" s="59">
        <v>3.1112084466769163E-2</v>
      </c>
      <c r="F551" s="56">
        <f>COVAR(E551:E580,'RW Futures and Index Data (Q4)'!C549:C578)/VAR('RW Futures and Index Data (Q4)'!C549:C578)</f>
        <v>-0.73907161811854205</v>
      </c>
      <c r="G551" s="10"/>
      <c r="H551" s="59">
        <v>0.1219308355091171</v>
      </c>
      <c r="I551" s="56">
        <f>COVAR(H551:H580,'RW Futures and Index Data (Q4)'!F549:F578)/VAR('RW Futures and Index Data (Q4)'!F549:F578)</f>
        <v>0.62544008794278549</v>
      </c>
      <c r="J551" s="10"/>
      <c r="K551" s="59">
        <v>-4.406756919416166E-4</v>
      </c>
      <c r="L551" s="57">
        <f>COVAR(K551:K580,'RW Futures and Index Data (Q4)'!F549:F578)/VAR('RW Futures and Index Data (Q4)'!F549:F578)</f>
        <v>-0.26219251547738331</v>
      </c>
      <c r="M551" s="10"/>
      <c r="N551" s="59">
        <v>-2.3261871163086423E-2</v>
      </c>
      <c r="O551" s="58">
        <f>COVAR(N551:N580,'RW Futures and Index Data (Q4)'!F549:F578)/VAR('RW Futures and Index Data (Q4)'!F549:F578)</f>
        <v>-0.78093221201657481</v>
      </c>
      <c r="P551" s="10"/>
    </row>
    <row r="552" spans="1:16" x14ac:dyDescent="0.25">
      <c r="A552" s="23">
        <v>41407</v>
      </c>
      <c r="B552" s="52">
        <v>9.4506884360712418E-2</v>
      </c>
      <c r="C552" s="53">
        <f>COVAR(B552:B581,'RW Futures and Index Data (Q4)'!C550:C579)/VAR('RW Futures and Index Data (Q4)'!C550:C579)</f>
        <v>0.47402597608444452</v>
      </c>
      <c r="D552" s="10"/>
      <c r="E552" s="59">
        <v>2.8439170852814888E-2</v>
      </c>
      <c r="F552" s="56">
        <f>COVAR(E552:E581,'RW Futures and Index Data (Q4)'!C550:C579)/VAR('RW Futures and Index Data (Q4)'!C550:C579)</f>
        <v>-0.68453384038501397</v>
      </c>
      <c r="G552" s="10"/>
      <c r="H552" s="59">
        <v>0.10175735564853539</v>
      </c>
      <c r="I552" s="56">
        <f>COVAR(H552:H581,'RW Futures and Index Data (Q4)'!F550:F579)/VAR('RW Futures and Index Data (Q4)'!F550:F579)</f>
        <v>0.5165673689380077</v>
      </c>
      <c r="J552" s="10"/>
      <c r="K552" s="59">
        <v>1.3825049951003976E-3</v>
      </c>
      <c r="L552" s="57">
        <f>COVAR(K552:K581,'RW Futures and Index Data (Q4)'!F550:F579)/VAR('RW Futures and Index Data (Q4)'!F550:F579)</f>
        <v>-0.25783625275479727</v>
      </c>
      <c r="M552" s="10"/>
      <c r="N552" s="59">
        <v>-1.8173958913262678E-2</v>
      </c>
      <c r="O552" s="58">
        <f>COVAR(N552:N581,'RW Futures and Index Data (Q4)'!F550:F579)/VAR('RW Futures and Index Data (Q4)'!F550:F579)</f>
        <v>-0.74439974768996453</v>
      </c>
      <c r="P552" s="10"/>
    </row>
    <row r="553" spans="1:16" x14ac:dyDescent="0.25">
      <c r="A553" s="23">
        <v>41404</v>
      </c>
      <c r="B553" s="52">
        <v>6.5376553041563312E-2</v>
      </c>
      <c r="C553" s="53">
        <f>COVAR(B553:B582,'RW Futures and Index Data (Q4)'!C551:C580)/VAR('RW Futures and Index Data (Q4)'!C551:C580)</f>
        <v>0.41482765056447657</v>
      </c>
      <c r="D553" s="10"/>
      <c r="E553" s="59">
        <v>2.805608144051619E-2</v>
      </c>
      <c r="F553" s="56">
        <f>COVAR(E553:E582,'RW Futures and Index Data (Q4)'!C551:C580)/VAR('RW Futures and Index Data (Q4)'!C551:C580)</f>
        <v>-0.63060432862053373</v>
      </c>
      <c r="G553" s="10"/>
      <c r="H553" s="59">
        <v>7.5521711236805178E-2</v>
      </c>
      <c r="I553" s="56">
        <f>COVAR(H553:H582,'RW Futures and Index Data (Q4)'!F551:F580)/VAR('RW Futures and Index Data (Q4)'!F551:F580)</f>
        <v>0.46478373772007264</v>
      </c>
      <c r="J553" s="10"/>
      <c r="K553" s="59">
        <v>8.0990355928380886E-3</v>
      </c>
      <c r="L553" s="57">
        <f>COVAR(K553:K582,'RW Futures and Index Data (Q4)'!F551:F580)/VAR('RW Futures and Index Data (Q4)'!F551:F580)</f>
        <v>-0.24776711811642177</v>
      </c>
      <c r="M553" s="10"/>
      <c r="N553" s="59">
        <v>1.5313518431061546E-3</v>
      </c>
      <c r="O553" s="58">
        <f>COVAR(N553:N582,'RW Futures and Index Data (Q4)'!F551:F580)/VAR('RW Futures and Index Data (Q4)'!F551:F580)</f>
        <v>-0.68122414118054597</v>
      </c>
      <c r="P553" s="10"/>
    </row>
    <row r="554" spans="1:16" x14ac:dyDescent="0.25">
      <c r="A554" s="23">
        <v>41403</v>
      </c>
      <c r="B554" s="52">
        <v>6.8120658642450982E-2</v>
      </c>
      <c r="C554" s="53">
        <f>COVAR(B554:B583,'RW Futures and Index Data (Q4)'!C552:C581)/VAR('RW Futures and Index Data (Q4)'!C552:C581)</f>
        <v>0.40420034679561223</v>
      </c>
      <c r="D554" s="10"/>
      <c r="E554" s="59">
        <v>3.6076713498854884E-2</v>
      </c>
      <c r="F554" s="56">
        <f>COVAR(E554:E583,'RW Futures and Index Data (Q4)'!C552:C581)/VAR('RW Futures and Index Data (Q4)'!C552:C581)</f>
        <v>-0.54346697716770143</v>
      </c>
      <c r="G554" s="10"/>
      <c r="H554" s="59">
        <v>8.0452127659574435E-2</v>
      </c>
      <c r="I554" s="56">
        <f>COVAR(H554:H583,'RW Futures and Index Data (Q4)'!F552:F581)/VAR('RW Futures and Index Data (Q4)'!F552:F581)</f>
        <v>0.48507760379111181</v>
      </c>
      <c r="J554" s="10"/>
      <c r="K554" s="59">
        <v>1.0619440716012063E-2</v>
      </c>
      <c r="L554" s="57">
        <f>COVAR(K554:K583,'RW Futures and Index Data (Q4)'!F552:F581)/VAR('RW Futures and Index Data (Q4)'!F552:F581)</f>
        <v>-0.25336478879290675</v>
      </c>
      <c r="M554" s="10"/>
      <c r="N554" s="59">
        <v>5.1736222200959858E-3</v>
      </c>
      <c r="O554" s="58">
        <f>COVAR(N554:N583,'RW Futures and Index Data (Q4)'!F552:F581)/VAR('RW Futures and Index Data (Q4)'!F552:F581)</f>
        <v>-0.65052946072434759</v>
      </c>
      <c r="P554" s="10"/>
    </row>
    <row r="555" spans="1:16" x14ac:dyDescent="0.25">
      <c r="A555" s="23">
        <v>41402</v>
      </c>
      <c r="B555" s="52">
        <v>5.1460236592827169E-2</v>
      </c>
      <c r="C555" s="53">
        <f>COVAR(B555:B584,'RW Futures and Index Data (Q4)'!C553:C582)/VAR('RW Futures and Index Data (Q4)'!C553:C582)</f>
        <v>0.38996822063928022</v>
      </c>
      <c r="D555" s="10"/>
      <c r="E555" s="59">
        <v>2.9185537803327444E-2</v>
      </c>
      <c r="F555" s="56">
        <f>COVAR(E555:E584,'RW Futures and Index Data (Q4)'!C553:C582)/VAR('RW Futures and Index Data (Q4)'!C553:C582)</f>
        <v>-0.50172759983979753</v>
      </c>
      <c r="G555" s="10"/>
      <c r="H555" s="59">
        <v>6.0235049305747523E-2</v>
      </c>
      <c r="I555" s="56">
        <f>COVAR(H555:H584,'RW Futures and Index Data (Q4)'!F553:F582)/VAR('RW Futures and Index Data (Q4)'!F553:F582)</f>
        <v>0.54994393056684099</v>
      </c>
      <c r="J555" s="10"/>
      <c r="K555" s="59">
        <v>1.4451497671197355E-2</v>
      </c>
      <c r="L555" s="57">
        <f>COVAR(K555:K584,'RW Futures and Index Data (Q4)'!F553:F582)/VAR('RW Futures and Index Data (Q4)'!F553:F582)</f>
        <v>-0.25628137057612727</v>
      </c>
      <c r="M555" s="10"/>
      <c r="N555" s="59">
        <v>2.3745712262607022E-2</v>
      </c>
      <c r="O555" s="58">
        <f>COVAR(N555:N584,'RW Futures and Index Data (Q4)'!F553:F582)/VAR('RW Futures and Index Data (Q4)'!F553:F582)</f>
        <v>-0.65333222973986449</v>
      </c>
      <c r="P555" s="10"/>
    </row>
    <row r="556" spans="1:16" x14ac:dyDescent="0.25">
      <c r="A556" s="23">
        <v>41401</v>
      </c>
      <c r="B556" s="52">
        <v>6.2848265232981815E-2</v>
      </c>
      <c r="C556" s="53">
        <f>COVAR(B556:B585,'RW Futures and Index Data (Q4)'!C554:C583)/VAR('RW Futures and Index Data (Q4)'!C554:C583)</f>
        <v>0.42419436870588639</v>
      </c>
      <c r="D556" s="10"/>
      <c r="E556" s="59">
        <v>2.0181468599537622E-2</v>
      </c>
      <c r="F556" s="56">
        <f>COVAR(E556:E585,'RW Futures and Index Data (Q4)'!C554:C583)/VAR('RW Futures and Index Data (Q4)'!C554:C583)</f>
        <v>-0.40205390075467723</v>
      </c>
      <c r="G556" s="10"/>
      <c r="H556" s="59">
        <v>8.3816483084586446E-2</v>
      </c>
      <c r="I556" s="56">
        <f>COVAR(H556:H585,'RW Futures and Index Data (Q4)'!F554:F583)/VAR('RW Futures and Index Data (Q4)'!F554:F583)</f>
        <v>0.59337906247450922</v>
      </c>
      <c r="J556" s="10"/>
      <c r="K556" s="59">
        <v>1.6039942089810522E-2</v>
      </c>
      <c r="L556" s="57">
        <f>COVAR(K556:K585,'RW Futures and Index Data (Q4)'!F554:F583)/VAR('RW Futures and Index Data (Q4)'!F554:F583)</f>
        <v>-0.25565863310047532</v>
      </c>
      <c r="M556" s="10"/>
      <c r="N556" s="59">
        <v>2.1186434175024749E-2</v>
      </c>
      <c r="O556" s="58">
        <f>COVAR(N556:N585,'RW Futures and Index Data (Q4)'!F554:F583)/VAR('RW Futures and Index Data (Q4)'!F554:F583)</f>
        <v>-0.64129132671298783</v>
      </c>
      <c r="P556" s="10"/>
    </row>
    <row r="557" spans="1:16" x14ac:dyDescent="0.25">
      <c r="A557" s="23">
        <v>41400</v>
      </c>
      <c r="B557" s="52">
        <v>7.362944819412931E-2</v>
      </c>
      <c r="C557" s="53">
        <f>COVAR(B557:B586,'RW Futures and Index Data (Q4)'!C555:C584)/VAR('RW Futures and Index Data (Q4)'!C555:C584)</f>
        <v>0.40812493852037557</v>
      </c>
      <c r="D557" s="10"/>
      <c r="E557" s="59">
        <v>1.9824313631019663E-2</v>
      </c>
      <c r="F557" s="56">
        <f>COVAR(E557:E586,'RW Futures and Index Data (Q4)'!C555:C584)/VAR('RW Futures and Index Data (Q4)'!C555:C584)</f>
        <v>-0.29990925473955021</v>
      </c>
      <c r="G557" s="10"/>
      <c r="H557" s="59">
        <v>9.0742250362931598E-2</v>
      </c>
      <c r="I557" s="56">
        <f>COVAR(H557:H586,'RW Futures and Index Data (Q4)'!F555:F584)/VAR('RW Futures and Index Data (Q4)'!F555:F584)</f>
        <v>0.63089032121684585</v>
      </c>
      <c r="J557" s="10"/>
      <c r="K557" s="59">
        <v>1.8683765283955323E-2</v>
      </c>
      <c r="L557" s="57">
        <f>COVAR(K557:K586,'RW Futures and Index Data (Q4)'!F555:F584)/VAR('RW Futures and Index Data (Q4)'!F555:F584)</f>
        <v>-0.26560148186854293</v>
      </c>
      <c r="M557" s="10"/>
      <c r="N557" s="59">
        <v>2.8261889740097024E-2</v>
      </c>
      <c r="O557" s="58">
        <f>COVAR(N557:N586,'RW Futures and Index Data (Q4)'!F555:F584)/VAR('RW Futures and Index Data (Q4)'!F555:F584)</f>
        <v>-0.6570272702884361</v>
      </c>
      <c r="P557" s="10"/>
    </row>
    <row r="558" spans="1:16" x14ac:dyDescent="0.25">
      <c r="A558" s="23">
        <v>41397</v>
      </c>
      <c r="B558" s="52">
        <v>9.0792665749026336E-2</v>
      </c>
      <c r="C558" s="53">
        <f>COVAR(B558:B587,'RW Futures and Index Data (Q4)'!C556:C585)/VAR('RW Futures and Index Data (Q4)'!C556:C585)</f>
        <v>0.37588316451571191</v>
      </c>
      <c r="D558" s="10"/>
      <c r="E558" s="59">
        <v>2.9526226418011836E-2</v>
      </c>
      <c r="F558" s="56">
        <f>COVAR(E558:E587,'RW Futures and Index Data (Q4)'!C556:C585)/VAR('RW Futures and Index Data (Q4)'!C556:C585)</f>
        <v>-0.15644591648291206</v>
      </c>
      <c r="G558" s="10"/>
      <c r="H558" s="59">
        <v>7.2197932419991062E-2</v>
      </c>
      <c r="I558" s="56">
        <f>COVAR(H558:H587,'RW Futures and Index Data (Q4)'!F556:F585)/VAR('RW Futures and Index Data (Q4)'!F556:F585)</f>
        <v>0.64507643755676569</v>
      </c>
      <c r="J558" s="10"/>
      <c r="K558" s="59">
        <v>2.0123776873219423E-2</v>
      </c>
      <c r="L558" s="57">
        <f>COVAR(K558:K587,'RW Futures and Index Data (Q4)'!F556:F585)/VAR('RW Futures and Index Data (Q4)'!F556:F585)</f>
        <v>-0.27722984834453479</v>
      </c>
      <c r="M558" s="10"/>
      <c r="N558" s="59">
        <v>3.3516720129931343E-2</v>
      </c>
      <c r="O558" s="58">
        <f>COVAR(N558:N587,'RW Futures and Index Data (Q4)'!F556:F585)/VAR('RW Futures and Index Data (Q4)'!F556:F585)</f>
        <v>-0.68179383345858613</v>
      </c>
      <c r="P558" s="10"/>
    </row>
    <row r="559" spans="1:16" x14ac:dyDescent="0.25">
      <c r="A559" s="23">
        <v>41396</v>
      </c>
      <c r="B559" s="52">
        <v>0.12149416319430717</v>
      </c>
      <c r="C559" s="53">
        <f>COVAR(B559:B588,'RW Futures and Index Data (Q4)'!C557:C586)/VAR('RW Futures and Index Data (Q4)'!C557:C586)</f>
        <v>0.3239499558911153</v>
      </c>
      <c r="D559" s="10"/>
      <c r="E559" s="59">
        <v>4.0318845843780426E-2</v>
      </c>
      <c r="F559" s="56">
        <f>COVAR(E559:E588,'RW Futures and Index Data (Q4)'!C557:C586)/VAR('RW Futures and Index Data (Q4)'!C557:C586)</f>
        <v>-6.4362938210568363E-2</v>
      </c>
      <c r="G559" s="10"/>
      <c r="H559" s="59">
        <v>9.3253682207577793E-2</v>
      </c>
      <c r="I559" s="56">
        <f>COVAR(H559:H588,'RW Futures and Index Data (Q4)'!F557:F586)/VAR('RW Futures and Index Data (Q4)'!F557:F586)</f>
        <v>0.63143084575819119</v>
      </c>
      <c r="J559" s="10"/>
      <c r="K559" s="59">
        <v>2.0292230561988367E-2</v>
      </c>
      <c r="L559" s="57">
        <f>COVAR(K559:K588,'RW Futures and Index Data (Q4)'!F557:F586)/VAR('RW Futures and Index Data (Q4)'!F557:F586)</f>
        <v>-0.28583351351981645</v>
      </c>
      <c r="M559" s="10"/>
      <c r="N559" s="59">
        <v>3.511567428656992E-2</v>
      </c>
      <c r="O559" s="58">
        <f>COVAR(N559:N588,'RW Futures and Index Data (Q4)'!F557:F586)/VAR('RW Futures and Index Data (Q4)'!F557:F586)</f>
        <v>-0.70400594558014584</v>
      </c>
      <c r="P559" s="10"/>
    </row>
    <row r="560" spans="1:16" x14ac:dyDescent="0.25">
      <c r="A560" s="23">
        <v>41395</v>
      </c>
      <c r="B560" s="52">
        <v>0.11153350969178866</v>
      </c>
      <c r="C560" s="53">
        <f>COVAR(B560:B589,'RW Futures and Index Data (Q4)'!C558:C587)/VAR('RW Futures and Index Data (Q4)'!C558:C587)</f>
        <v>0.19298972885115778</v>
      </c>
      <c r="D560" s="10"/>
      <c r="E560" s="59">
        <v>4.4302332938179312E-2</v>
      </c>
      <c r="F560" s="56">
        <f>COVAR(E560:E589,'RW Futures and Index Data (Q4)'!C558:C587)/VAR('RW Futures and Index Data (Q4)'!C558:C587)</f>
        <v>-1.2694200199454471E-2</v>
      </c>
      <c r="G560" s="10"/>
      <c r="H560" s="59">
        <v>9.7152733439987315E-2</v>
      </c>
      <c r="I560" s="56">
        <f>COVAR(H560:H589,'RW Futures and Index Data (Q4)'!F558:F587)/VAR('RW Futures and Index Data (Q4)'!F558:F587)</f>
        <v>0.62415681065543305</v>
      </c>
      <c r="J560" s="10"/>
      <c r="K560" s="59">
        <v>3.0062606656399815E-2</v>
      </c>
      <c r="L560" s="57">
        <f>COVAR(K560:K589,'RW Futures and Index Data (Q4)'!F558:F587)/VAR('RW Futures and Index Data (Q4)'!F558:F587)</f>
        <v>-0.28735714149365993</v>
      </c>
      <c r="M560" s="10"/>
      <c r="N560" s="59">
        <v>6.0923596044843098E-2</v>
      </c>
      <c r="O560" s="58">
        <f>COVAR(N560:N589,'RW Futures and Index Data (Q4)'!F558:F587)/VAR('RW Futures and Index Data (Q4)'!F558:F587)</f>
        <v>-0.72275204458769449</v>
      </c>
      <c r="P560" s="10"/>
    </row>
    <row r="561" spans="1:16" x14ac:dyDescent="0.25">
      <c r="A561" s="23">
        <v>41394</v>
      </c>
      <c r="B561" s="52">
        <v>4.1988350662502727E-2</v>
      </c>
      <c r="C561" s="53">
        <f>COVAR(B561:B590,'RW Futures and Index Data (Q4)'!C559:C588)/VAR('RW Futures and Index Data (Q4)'!C559:C588)</f>
        <v>0.3240980887982855</v>
      </c>
      <c r="D561" s="10"/>
      <c r="E561" s="59">
        <v>3.5584744418101666E-2</v>
      </c>
      <c r="F561" s="56">
        <f>COVAR(E561:E590,'RW Futures and Index Data (Q4)'!C559:C588)/VAR('RW Futures and Index Data (Q4)'!C559:C588)</f>
        <v>-8.1776505516754264E-2</v>
      </c>
      <c r="G561" s="10"/>
      <c r="H561" s="59">
        <v>7.3380307155530344E-2</v>
      </c>
      <c r="I561" s="56">
        <f>COVAR(H561:H590,'RW Futures and Index Data (Q4)'!F559:F588)/VAR('RW Futures and Index Data (Q4)'!F559:F588)</f>
        <v>0.76723917668391517</v>
      </c>
      <c r="J561" s="10"/>
      <c r="K561" s="59">
        <v>3.1098385520155425E-2</v>
      </c>
      <c r="L561" s="57">
        <f>COVAR(K561:K590,'RW Futures and Index Data (Q4)'!F559:F588)/VAR('RW Futures and Index Data (Q4)'!F559:F588)</f>
        <v>-0.28700162786135308</v>
      </c>
      <c r="M561" s="10"/>
      <c r="N561" s="59">
        <v>7.254021459015636E-2</v>
      </c>
      <c r="O561" s="58">
        <f>COVAR(N561:N590,'RW Futures and Index Data (Q4)'!F559:F588)/VAR('RW Futures and Index Data (Q4)'!F559:F588)</f>
        <v>-0.76619390512125762</v>
      </c>
      <c r="P561" s="10"/>
    </row>
    <row r="562" spans="1:16" x14ac:dyDescent="0.25">
      <c r="A562" s="23">
        <v>41393</v>
      </c>
      <c r="B562" s="52">
        <v>7.9871818099904957E-2</v>
      </c>
      <c r="C562" s="53">
        <f>COVAR(B562:B591,'RW Futures and Index Data (Q4)'!C560:C589)/VAR('RW Futures and Index Data (Q4)'!C560:C589)</f>
        <v>0.19474068919106682</v>
      </c>
      <c r="D562" s="10"/>
      <c r="E562" s="59">
        <v>7.551485570380545E-2</v>
      </c>
      <c r="F562" s="56">
        <f>COVAR(E562:E591,'RW Futures and Index Data (Q4)'!C560:C589)/VAR('RW Futures and Index Data (Q4)'!C560:C589)</f>
        <v>-7.0572066849693929E-2</v>
      </c>
      <c r="G562" s="10"/>
      <c r="H562" s="59">
        <v>8.2691354220167712E-2</v>
      </c>
      <c r="I562" s="56">
        <f>COVAR(H562:H591,'RW Futures and Index Data (Q4)'!F560:F589)/VAR('RW Futures and Index Data (Q4)'!F560:F589)</f>
        <v>0.7798908014975876</v>
      </c>
      <c r="J562" s="10"/>
      <c r="K562" s="59">
        <v>2.3527415583275868E-2</v>
      </c>
      <c r="L562" s="57">
        <f>COVAR(K562:K591,'RW Futures and Index Data (Q4)'!F560:F589)/VAR('RW Futures and Index Data (Q4)'!F560:F589)</f>
        <v>-0.26906203992680072</v>
      </c>
      <c r="M562" s="10"/>
      <c r="N562" s="59">
        <v>4.97908614757685E-2</v>
      </c>
      <c r="O562" s="58">
        <f>COVAR(N562:N591,'RW Futures and Index Data (Q4)'!F560:F589)/VAR('RW Futures and Index Data (Q4)'!F560:F589)</f>
        <v>-0.73401722950736292</v>
      </c>
      <c r="P562" s="10"/>
    </row>
    <row r="563" spans="1:16" x14ac:dyDescent="0.25">
      <c r="A563" s="23">
        <v>41390</v>
      </c>
      <c r="B563" s="52">
        <v>6.2187552497441789E-2</v>
      </c>
      <c r="C563" s="53">
        <f>COVAR(B563:B592,'RW Futures and Index Data (Q4)'!C561:C590)/VAR('RW Futures and Index Data (Q4)'!C561:C590)</f>
        <v>0.16390582771809178</v>
      </c>
      <c r="D563" s="10"/>
      <c r="E563" s="59">
        <v>9.6034804875289259E-2</v>
      </c>
      <c r="F563" s="56">
        <f>COVAR(E563:E592,'RW Futures and Index Data (Q4)'!C561:C590)/VAR('RW Futures and Index Data (Q4)'!C561:C590)</f>
        <v>-7.4911962818754743E-2</v>
      </c>
      <c r="G563" s="10"/>
      <c r="H563" s="59">
        <v>9.0613759937980598E-2</v>
      </c>
      <c r="I563" s="56">
        <f>COVAR(H563:H592,'RW Futures and Index Data (Q4)'!F561:F590)/VAR('RW Futures and Index Data (Q4)'!F561:F590)</f>
        <v>0.8507233889531276</v>
      </c>
      <c r="J563" s="10"/>
      <c r="K563" s="59">
        <v>2.7003486920026853E-2</v>
      </c>
      <c r="L563" s="57">
        <f>COVAR(K563:K592,'RW Futures and Index Data (Q4)'!F561:F590)/VAR('RW Futures and Index Data (Q4)'!F561:F590)</f>
        <v>-0.2651447254789836</v>
      </c>
      <c r="M563" s="10"/>
      <c r="N563" s="59">
        <v>5.6299643001405331E-2</v>
      </c>
      <c r="O563" s="58">
        <f>COVAR(N563:N592,'RW Futures and Index Data (Q4)'!F561:F590)/VAR('RW Futures and Index Data (Q4)'!F561:F590)</f>
        <v>-0.7487204876904574</v>
      </c>
      <c r="P563" s="10"/>
    </row>
    <row r="564" spans="1:16" x14ac:dyDescent="0.25">
      <c r="A564" s="23">
        <v>41389</v>
      </c>
      <c r="B564" s="52">
        <v>5.4746071895266368E-2</v>
      </c>
      <c r="C564" s="53">
        <f>COVAR(B564:B593,'RW Futures and Index Data (Q4)'!C562:C591)/VAR('RW Futures and Index Data (Q4)'!C562:C591)</f>
        <v>0.1106649496846476</v>
      </c>
      <c r="D564" s="10"/>
      <c r="E564" s="59">
        <v>8.5733680685598612E-2</v>
      </c>
      <c r="F564" s="56">
        <f>COVAR(E564:E593,'RW Futures and Index Data (Q4)'!C562:C591)/VAR('RW Futures and Index Data (Q4)'!C562:C591)</f>
        <v>-0.10343527886880659</v>
      </c>
      <c r="G564" s="10"/>
      <c r="H564" s="59">
        <v>6.4322471086148747E-2</v>
      </c>
      <c r="I564" s="56">
        <f>COVAR(H564:H593,'RW Futures and Index Data (Q4)'!F562:F591)/VAR('RW Futures and Index Data (Q4)'!F562:F591)</f>
        <v>0.93914891857501226</v>
      </c>
      <c r="J564" s="10"/>
      <c r="K564" s="59">
        <v>2.9417975927392925E-2</v>
      </c>
      <c r="L564" s="57">
        <f>COVAR(K564:K593,'RW Futures and Index Data (Q4)'!F562:F591)/VAR('RW Futures and Index Data (Q4)'!F562:F591)</f>
        <v>-0.25146918427705184</v>
      </c>
      <c r="M564" s="10"/>
      <c r="N564" s="59">
        <v>6.8225304176754875E-2</v>
      </c>
      <c r="O564" s="58">
        <f>COVAR(N564:N593,'RW Futures and Index Data (Q4)'!F562:F591)/VAR('RW Futures and Index Data (Q4)'!F562:F591)</f>
        <v>-0.74645959143553542</v>
      </c>
      <c r="P564" s="10"/>
    </row>
    <row r="565" spans="1:16" x14ac:dyDescent="0.25">
      <c r="A565" s="23">
        <v>41388</v>
      </c>
      <c r="B565" s="52">
        <v>5.0416977766692739E-2</v>
      </c>
      <c r="C565" s="53">
        <f>COVAR(B565:B594,'RW Futures and Index Data (Q4)'!C563:C592)/VAR('RW Futures and Index Data (Q4)'!C563:C592)</f>
        <v>0.13206314245102549</v>
      </c>
      <c r="D565" s="10"/>
      <c r="E565" s="59">
        <v>6.9573024303843711E-2</v>
      </c>
      <c r="F565" s="56">
        <f>COVAR(E565:E594,'RW Futures and Index Data (Q4)'!C563:C592)/VAR('RW Futures and Index Data (Q4)'!C563:C592)</f>
        <v>-0.16070435145375894</v>
      </c>
      <c r="G565" s="10"/>
      <c r="H565" s="59">
        <v>7.2615209327199892E-2</v>
      </c>
      <c r="I565" s="56">
        <f>COVAR(H565:H594,'RW Futures and Index Data (Q4)'!F563:F592)/VAR('RW Futures and Index Data (Q4)'!F563:F592)</f>
        <v>0.98839673982929177</v>
      </c>
      <c r="J565" s="10"/>
      <c r="K565" s="59">
        <v>2.7093929425604513E-2</v>
      </c>
      <c r="L565" s="57">
        <f>COVAR(K565:K594,'RW Futures and Index Data (Q4)'!F563:F592)/VAR('RW Futures and Index Data (Q4)'!F563:F592)</f>
        <v>-0.24177142685631614</v>
      </c>
      <c r="M565" s="10"/>
      <c r="N565" s="59">
        <v>6.3490096927910189E-2</v>
      </c>
      <c r="O565" s="58">
        <f>COVAR(N565:N594,'RW Futures and Index Data (Q4)'!F563:F592)/VAR('RW Futures and Index Data (Q4)'!F563:F592)</f>
        <v>-0.75339387883856679</v>
      </c>
      <c r="P565" s="10"/>
    </row>
    <row r="566" spans="1:16" x14ac:dyDescent="0.25">
      <c r="A566" s="23">
        <v>41387</v>
      </c>
      <c r="B566" s="52">
        <v>4.825251309639067E-2</v>
      </c>
      <c r="C566" s="53">
        <f>COVAR(B566:B595,'RW Futures and Index Data (Q4)'!C564:C593)/VAR('RW Futures and Index Data (Q4)'!C564:C593)</f>
        <v>0.1655538973815367</v>
      </c>
      <c r="D566" s="10"/>
      <c r="E566" s="59">
        <v>7.5353225555035763E-2</v>
      </c>
      <c r="F566" s="56">
        <f>COVAR(E566:E595,'RW Futures and Index Data (Q4)'!C564:C593)/VAR('RW Futures and Index Data (Q4)'!C564:C593)</f>
        <v>-0.20235875978825127</v>
      </c>
      <c r="G566" s="10"/>
      <c r="H566" s="59">
        <v>7.7028588737713122E-3</v>
      </c>
      <c r="I566" s="56">
        <f>COVAR(H566:H595,'RW Futures and Index Data (Q4)'!F564:F593)/VAR('RW Futures and Index Data (Q4)'!F564:F593)</f>
        <v>1.0676497072060849</v>
      </c>
      <c r="J566" s="10"/>
      <c r="K566" s="59">
        <v>2.8115642802422958E-2</v>
      </c>
      <c r="L566" s="57">
        <f>COVAR(K566:K595,'RW Futures and Index Data (Q4)'!F564:F593)/VAR('RW Futures and Index Data (Q4)'!F564:F593)</f>
        <v>-0.23522909577817641</v>
      </c>
      <c r="M566" s="10"/>
      <c r="N566" s="59">
        <v>6.4865337532580281E-2</v>
      </c>
      <c r="O566" s="58">
        <f>COVAR(N566:N595,'RW Futures and Index Data (Q4)'!F564:F593)/VAR('RW Futures and Index Data (Q4)'!F564:F593)</f>
        <v>-0.75188024214672922</v>
      </c>
      <c r="P566" s="10"/>
    </row>
    <row r="567" spans="1:16" x14ac:dyDescent="0.25">
      <c r="A567" s="23">
        <v>41386</v>
      </c>
      <c r="B567" s="52">
        <v>3.6670850639835884E-2</v>
      </c>
      <c r="C567" s="53">
        <f>COVAR(B567:B596,'RW Futures and Index Data (Q4)'!C565:C594)/VAR('RW Futures and Index Data (Q4)'!C565:C594)</f>
        <v>0.17466763581664455</v>
      </c>
      <c r="D567" s="10"/>
      <c r="E567" s="59">
        <v>9.0114272642819682E-2</v>
      </c>
      <c r="F567" s="56">
        <f>COVAR(E567:E596,'RW Futures and Index Data (Q4)'!C565:C594)/VAR('RW Futures and Index Data (Q4)'!C565:C594)</f>
        <v>-0.28748373345274381</v>
      </c>
      <c r="G567" s="10"/>
      <c r="H567" s="59">
        <v>8.8828150173758669E-3</v>
      </c>
      <c r="I567" s="56">
        <f>COVAR(H567:H596,'RW Futures and Index Data (Q4)'!F565:F594)/VAR('RW Futures and Index Data (Q4)'!F565:F594)</f>
        <v>1.0644075640352635</v>
      </c>
      <c r="J567" s="10"/>
      <c r="K567" s="59">
        <v>2.6745003405049594E-2</v>
      </c>
      <c r="L567" s="57">
        <f>COVAR(K567:K596,'RW Futures and Index Data (Q4)'!F565:F594)/VAR('RW Futures and Index Data (Q4)'!F565:F594)</f>
        <v>-0.22675133010203199</v>
      </c>
      <c r="M567" s="10"/>
      <c r="N567" s="59">
        <v>6.1075344392107489E-2</v>
      </c>
      <c r="O567" s="58">
        <f>COVAR(N567:N596,'RW Futures and Index Data (Q4)'!F565:F594)/VAR('RW Futures and Index Data (Q4)'!F565:F594)</f>
        <v>-0.74540700839869123</v>
      </c>
      <c r="P567" s="10"/>
    </row>
    <row r="568" spans="1:16" x14ac:dyDescent="0.25">
      <c r="A568" s="23">
        <v>41383</v>
      </c>
      <c r="B568" s="52">
        <v>1.4580016535935991E-2</v>
      </c>
      <c r="C568" s="53">
        <f>COVAR(B568:B597,'RW Futures and Index Data (Q4)'!C566:C595)/VAR('RW Futures and Index Data (Q4)'!C566:C595)</f>
        <v>0.20665947114972472</v>
      </c>
      <c r="D568" s="10"/>
      <c r="E568" s="59">
        <v>0.10815165350303735</v>
      </c>
      <c r="F568" s="56">
        <f>COVAR(E568:E597,'RW Futures and Index Data (Q4)'!C566:C595)/VAR('RW Futures and Index Data (Q4)'!C566:C595)</f>
        <v>-0.29558240866383739</v>
      </c>
      <c r="G568" s="10"/>
      <c r="H568" s="59">
        <v>-7.8471342177949266E-3</v>
      </c>
      <c r="I568" s="56">
        <f>COVAR(H568:H597,'RW Futures and Index Data (Q4)'!F566:F595)/VAR('RW Futures and Index Data (Q4)'!F566:F595)</f>
        <v>1.1007060117217993</v>
      </c>
      <c r="J568" s="10"/>
      <c r="K568" s="59">
        <v>2.7467867554600511E-2</v>
      </c>
      <c r="L568" s="57">
        <f>COVAR(K568:K597,'RW Futures and Index Data (Q4)'!F566:F595)/VAR('RW Futures and Index Data (Q4)'!F566:F595)</f>
        <v>-0.22459567935143626</v>
      </c>
      <c r="M568" s="10"/>
      <c r="N568" s="59">
        <v>7.2494702845767423E-2</v>
      </c>
      <c r="O568" s="58">
        <f>COVAR(N568:N597,'RW Futures and Index Data (Q4)'!F566:F595)/VAR('RW Futures and Index Data (Q4)'!F566:F595)</f>
        <v>-0.77901284843193808</v>
      </c>
      <c r="P568" s="10"/>
    </row>
    <row r="569" spans="1:16" x14ac:dyDescent="0.25">
      <c r="A569" s="23">
        <v>41382</v>
      </c>
      <c r="B569" s="52">
        <v>2.0476814476895866E-2</v>
      </c>
      <c r="C569" s="53">
        <f>COVAR(B569:B598,'RW Futures and Index Data (Q4)'!C567:C596)/VAR('RW Futures and Index Data (Q4)'!C567:C596)</f>
        <v>9.8169114702759019E-2</v>
      </c>
      <c r="D569" s="10"/>
      <c r="E569" s="59">
        <v>0.11584266172460644</v>
      </c>
      <c r="F569" s="56">
        <f>COVAR(E569:E598,'RW Futures and Index Data (Q4)'!C567:C596)/VAR('RW Futures and Index Data (Q4)'!C567:C596)</f>
        <v>-0.18506368855266961</v>
      </c>
      <c r="G569" s="10"/>
      <c r="H569" s="59">
        <v>-2.2393048128342308E-2</v>
      </c>
      <c r="I569" s="56">
        <f>COVAR(H569:H598,'RW Futures and Index Data (Q4)'!F567:F596)/VAR('RW Futures and Index Data (Q4)'!F567:F596)</f>
        <v>1.1104666925932618</v>
      </c>
      <c r="J569" s="10"/>
      <c r="K569" s="59">
        <v>2.782209952414938E-2</v>
      </c>
      <c r="L569" s="57">
        <f>COVAR(K569:K598,'RW Futures and Index Data (Q4)'!F567:F596)/VAR('RW Futures and Index Data (Q4)'!F567:F596)</f>
        <v>-0.21597089793219951</v>
      </c>
      <c r="M569" s="10"/>
      <c r="N569" s="59">
        <v>7.2736817110918617E-2</v>
      </c>
      <c r="O569" s="58">
        <f>COVAR(N569:N598,'RW Futures and Index Data (Q4)'!F567:F596)/VAR('RW Futures and Index Data (Q4)'!F567:F596)</f>
        <v>-0.78270237104353413</v>
      </c>
      <c r="P569" s="10"/>
    </row>
    <row r="570" spans="1:16" x14ac:dyDescent="0.25">
      <c r="A570" s="23">
        <v>41381</v>
      </c>
      <c r="B570" s="52">
        <v>5.6071868364990785E-3</v>
      </c>
      <c r="C570" s="53">
        <f>COVAR(B570:B599,'RW Futures and Index Data (Q4)'!C568:C597)/VAR('RW Futures and Index Data (Q4)'!C568:C597)</f>
        <v>-9.6710337572363195E-3</v>
      </c>
      <c r="D570" s="10"/>
      <c r="E570" s="59">
        <v>8.6406183213239673E-2</v>
      </c>
      <c r="F570" s="56">
        <f>COVAR(E570:E599,'RW Futures and Index Data (Q4)'!C568:C597)/VAR('RW Futures and Index Data (Q4)'!C568:C597)</f>
        <v>0.23308002260687766</v>
      </c>
      <c r="G570" s="10"/>
      <c r="H570" s="59">
        <v>-2.5923381904439324E-2</v>
      </c>
      <c r="I570" s="56">
        <f>COVAR(H570:H599,'RW Futures and Index Data (Q4)'!F568:F597)/VAR('RW Futures and Index Data (Q4)'!F568:F597)</f>
        <v>1.0599056402723088</v>
      </c>
      <c r="J570" s="10"/>
      <c r="K570" s="59">
        <v>2.2685878492012312E-2</v>
      </c>
      <c r="L570" s="57">
        <f>COVAR(K570:K599,'RW Futures and Index Data (Q4)'!F568:F597)/VAR('RW Futures and Index Data (Q4)'!F568:F597)</f>
        <v>-0.19531426396887169</v>
      </c>
      <c r="M570" s="10"/>
      <c r="N570" s="59">
        <v>6.3790188132941017E-2</v>
      </c>
      <c r="O570" s="58">
        <f>COVAR(N570:N599,'RW Futures and Index Data (Q4)'!F568:F597)/VAR('RW Futures and Index Data (Q4)'!F568:F597)</f>
        <v>-0.78490198996691973</v>
      </c>
      <c r="P570" s="10"/>
    </row>
    <row r="571" spans="1:16" x14ac:dyDescent="0.25">
      <c r="A571" s="23">
        <v>41380</v>
      </c>
      <c r="B571" s="52">
        <v>7.2643719582710098E-3</v>
      </c>
      <c r="C571" s="53">
        <f>COVAR(B571:B600,'RW Futures and Index Data (Q4)'!C569:C598)/VAR('RW Futures and Index Data (Q4)'!C569:C598)</f>
        <v>-0.30714703484552636</v>
      </c>
      <c r="D571" s="10"/>
      <c r="E571" s="59">
        <v>8.0831496335243891E-2</v>
      </c>
      <c r="F571" s="56">
        <f>COVAR(E571:E600,'RW Futures and Index Data (Q4)'!C569:C598)/VAR('RW Futures and Index Data (Q4)'!C569:C598)</f>
        <v>0.50891233214321174</v>
      </c>
      <c r="G571" s="10"/>
      <c r="H571" s="59">
        <v>-1.7312272883099111E-2</v>
      </c>
      <c r="I571" s="56">
        <f>COVAR(H571:H600,'RW Futures and Index Data (Q4)'!F569:F598)/VAR('RW Futures and Index Data (Q4)'!F569:F598)</f>
        <v>0.83202342068025137</v>
      </c>
      <c r="J571" s="10"/>
      <c r="K571" s="59">
        <v>1.8428113490835507E-2</v>
      </c>
      <c r="L571" s="57">
        <f>COVAR(K571:K600,'RW Futures and Index Data (Q4)'!F569:F598)/VAR('RW Futures and Index Data (Q4)'!F569:F598)</f>
        <v>-0.16756713917059132</v>
      </c>
      <c r="M571" s="10"/>
      <c r="N571" s="59">
        <v>5.3024664088632711E-2</v>
      </c>
      <c r="O571" s="58">
        <f>COVAR(N571:N600,'RW Futures and Index Data (Q4)'!F569:F598)/VAR('RW Futures and Index Data (Q4)'!F569:F598)</f>
        <v>-0.75224890689218671</v>
      </c>
      <c r="P571" s="10"/>
    </row>
    <row r="572" spans="1:16" x14ac:dyDescent="0.25">
      <c r="A572" s="23">
        <v>41379</v>
      </c>
      <c r="B572" s="52">
        <v>2.7575096860409154E-2</v>
      </c>
      <c r="C572" s="53">
        <f>COVAR(B572:B601,'RW Futures and Index Data (Q4)'!C570:C599)/VAR('RW Futures and Index Data (Q4)'!C570:C599)</f>
        <v>-0.36693166963229684</v>
      </c>
      <c r="D572" s="10"/>
      <c r="E572" s="59">
        <v>9.6246214729753587E-2</v>
      </c>
      <c r="F572" s="56">
        <f>COVAR(E572:E601,'RW Futures and Index Data (Q4)'!C570:C599)/VAR('RW Futures and Index Data (Q4)'!C570:C599)</f>
        <v>0.77048632171981901</v>
      </c>
      <c r="G572" s="10"/>
      <c r="H572" s="59">
        <v>6.8294519378522267E-3</v>
      </c>
      <c r="I572" s="56">
        <f>COVAR(H572:H601,'RW Futures and Index Data (Q4)'!F570:F599)/VAR('RW Futures and Index Data (Q4)'!F570:F599)</f>
        <v>0.4732822538033391</v>
      </c>
      <c r="J572" s="10"/>
      <c r="K572" s="59">
        <v>1.403443209092714E-2</v>
      </c>
      <c r="L572" s="57">
        <f>COVAR(K572:K601,'RW Futures and Index Data (Q4)'!F570:F599)/VAR('RW Futures and Index Data (Q4)'!F570:F599)</f>
        <v>-0.13204897466716714</v>
      </c>
      <c r="M572" s="10"/>
      <c r="N572" s="59">
        <v>3.6587024696714598E-2</v>
      </c>
      <c r="O572" s="58">
        <f>COVAR(N572:N601,'RW Futures and Index Data (Q4)'!F570:F599)/VAR('RW Futures and Index Data (Q4)'!F570:F599)</f>
        <v>-0.65569569612508583</v>
      </c>
      <c r="P572" s="10"/>
    </row>
    <row r="573" spans="1:16" x14ac:dyDescent="0.25">
      <c r="A573" s="23">
        <v>41376</v>
      </c>
      <c r="B573" s="52">
        <v>1.1222514669740224E-2</v>
      </c>
      <c r="C573" s="53">
        <f>COVAR(B573:B602,'RW Futures and Index Data (Q4)'!C571:C600)/VAR('RW Futures and Index Data (Q4)'!C571:C600)</f>
        <v>-0.35386825483890461</v>
      </c>
      <c r="D573" s="10"/>
      <c r="E573" s="59">
        <v>8.2321858431364303E-2</v>
      </c>
      <c r="F573" s="56">
        <f>COVAR(E573:E602,'RW Futures and Index Data (Q4)'!C571:C600)/VAR('RW Futures and Index Data (Q4)'!C571:C600)</f>
        <v>1.2682589067180223</v>
      </c>
      <c r="G573" s="10"/>
      <c r="H573" s="59">
        <v>-1.4796989242893743E-2</v>
      </c>
      <c r="I573" s="56">
        <f>COVAR(H573:H602,'RW Futures and Index Data (Q4)'!F571:F600)/VAR('RW Futures and Index Data (Q4)'!F571:F600)</f>
        <v>-2.0920947024965872E-2</v>
      </c>
      <c r="J573" s="10"/>
      <c r="K573" s="59">
        <v>1.418321554524149E-2</v>
      </c>
      <c r="L573" s="57">
        <f>COVAR(K573:K602,'RW Futures and Index Data (Q4)'!F571:F600)/VAR('RW Futures and Index Data (Q4)'!F571:F600)</f>
        <v>-0.10753132568120745</v>
      </c>
      <c r="M573" s="10"/>
      <c r="N573" s="59">
        <v>4.2165363526039057E-2</v>
      </c>
      <c r="O573" s="58">
        <f>COVAR(N573:N602,'RW Futures and Index Data (Q4)'!F571:F600)/VAR('RW Futures and Index Data (Q4)'!F571:F600)</f>
        <v>-0.64494393915083525</v>
      </c>
      <c r="P573" s="10"/>
    </row>
    <row r="574" spans="1:16" x14ac:dyDescent="0.25">
      <c r="A574" s="23">
        <v>41375</v>
      </c>
      <c r="B574" s="52">
        <v>4.8519710056133425E-2</v>
      </c>
      <c r="C574" s="53">
        <f>COVAR(B574:B603,'RW Futures and Index Data (Q4)'!C572:C601)/VAR('RW Futures and Index Data (Q4)'!C572:C601)</f>
        <v>-0.13996603378005942</v>
      </c>
      <c r="D574" s="10"/>
      <c r="E574" s="59">
        <v>0.11574230804924635</v>
      </c>
      <c r="F574" s="56">
        <f>COVAR(E574:E603,'RW Futures and Index Data (Q4)'!C572:C601)/VAR('RW Futures and Index Data (Q4)'!C572:C601)</f>
        <v>1.3636652674635807</v>
      </c>
      <c r="G574" s="10"/>
      <c r="H574" s="59">
        <v>3.3188532288245698E-2</v>
      </c>
      <c r="I574" s="56">
        <f>COVAR(H574:H603,'RW Futures and Index Data (Q4)'!F572:F601)/VAR('RW Futures and Index Data (Q4)'!F572:F601)</f>
        <v>-8.9020268689832857E-2</v>
      </c>
      <c r="J574" s="10"/>
      <c r="K574" s="59">
        <v>1.3090266524408145E-2</v>
      </c>
      <c r="L574" s="57">
        <f>COVAR(K574:K603,'RW Futures and Index Data (Q4)'!F572:F601)/VAR('RW Futures and Index Data (Q4)'!F572:F601)</f>
        <v>-0.10182777509579742</v>
      </c>
      <c r="M574" s="10"/>
      <c r="N574" s="59">
        <v>2.7708954213294223E-2</v>
      </c>
      <c r="O574" s="58">
        <f>COVAR(N574:N603,'RW Futures and Index Data (Q4)'!F572:F601)/VAR('RW Futures and Index Data (Q4)'!F572:F601)</f>
        <v>-0.62306307585495069</v>
      </c>
      <c r="P574" s="10"/>
    </row>
    <row r="575" spans="1:16" x14ac:dyDescent="0.25">
      <c r="A575" s="23">
        <v>41374</v>
      </c>
      <c r="B575" s="52">
        <v>5.660614386699292E-2</v>
      </c>
      <c r="C575" s="53">
        <f>COVAR(B575:B604,'RW Futures and Index Data (Q4)'!C573:C602)/VAR('RW Futures and Index Data (Q4)'!C573:C602)</f>
        <v>-0.30464437085277618</v>
      </c>
      <c r="D575" s="10"/>
      <c r="E575" s="59">
        <v>0.11549400428455425</v>
      </c>
      <c r="F575" s="56">
        <f>COVAR(E575:E604,'RW Futures and Index Data (Q4)'!C573:C602)/VAR('RW Futures and Index Data (Q4)'!C573:C602)</f>
        <v>1.0659714283243154</v>
      </c>
      <c r="G575" s="10"/>
      <c r="H575" s="59">
        <v>5.7446753282029972E-2</v>
      </c>
      <c r="I575" s="56">
        <f>COVAR(H575:H604,'RW Futures and Index Data (Q4)'!F573:F602)/VAR('RW Futures and Index Data (Q4)'!F573:F602)</f>
        <v>-3.0399319497872914E-2</v>
      </c>
      <c r="J575" s="10"/>
      <c r="K575" s="59">
        <v>1.0387117890959585E-2</v>
      </c>
      <c r="L575" s="57">
        <f>COVAR(K575:K604,'RW Futures and Index Data (Q4)'!F573:F602)/VAR('RW Futures and Index Data (Q4)'!F573:F602)</f>
        <v>-0.10544885148088709</v>
      </c>
      <c r="M575" s="10"/>
      <c r="N575" s="59">
        <v>1.8136161307116927E-2</v>
      </c>
      <c r="O575" s="58">
        <f>COVAR(N575:N604,'RW Futures and Index Data (Q4)'!F573:F602)/VAR('RW Futures and Index Data (Q4)'!F573:F602)</f>
        <v>-0.62973412592565814</v>
      </c>
      <c r="P575" s="10"/>
    </row>
    <row r="576" spans="1:16" x14ac:dyDescent="0.25">
      <c r="A576" s="23">
        <v>41373</v>
      </c>
      <c r="B576" s="52">
        <v>4.4536263105666718E-2</v>
      </c>
      <c r="C576" s="53">
        <f>COVAR(B576:B605,'RW Futures and Index Data (Q4)'!C574:C603)/VAR('RW Futures and Index Data (Q4)'!C574:C603)</f>
        <v>-0.30761242530633481</v>
      </c>
      <c r="D576" s="10"/>
      <c r="E576" s="59">
        <v>0.10056998156893937</v>
      </c>
      <c r="F576" s="56">
        <f>COVAR(E576:E605,'RW Futures and Index Data (Q4)'!C574:C603)/VAR('RW Futures and Index Data (Q4)'!C574:C603)</f>
        <v>0.9198484430359456</v>
      </c>
      <c r="G576" s="10"/>
      <c r="H576" s="59">
        <v>6.1560216903594922E-2</v>
      </c>
      <c r="I576" s="56">
        <f>COVAR(H576:H605,'RW Futures and Index Data (Q4)'!F574:F603)/VAR('RW Futures and Index Data (Q4)'!F574:F603)</f>
        <v>-2.096734140614274E-3</v>
      </c>
      <c r="J576" s="10"/>
      <c r="K576" s="59">
        <v>1.005389898392095E-2</v>
      </c>
      <c r="L576" s="57">
        <f>COVAR(K576:K605,'RW Futures and Index Data (Q4)'!F574:F603)/VAR('RW Futures and Index Data (Q4)'!F574:F603)</f>
        <v>-9.9526352194089299E-2</v>
      </c>
      <c r="M576" s="10"/>
      <c r="N576" s="59">
        <v>1.8076986295187059E-2</v>
      </c>
      <c r="O576" s="58">
        <f>COVAR(N576:N605,'RW Futures and Index Data (Q4)'!F574:F603)/VAR('RW Futures and Index Data (Q4)'!F574:F603)</f>
        <v>-0.60072032332640579</v>
      </c>
      <c r="P576" s="10"/>
    </row>
    <row r="577" spans="1:16" x14ac:dyDescent="0.25">
      <c r="A577" s="23">
        <v>41372</v>
      </c>
      <c r="B577" s="52">
        <v>4.3844621922756621E-2</v>
      </c>
      <c r="C577" s="53">
        <f>COVAR(B577:B606,'RW Futures and Index Data (Q4)'!C575:C604)/VAR('RW Futures and Index Data (Q4)'!C575:C604)</f>
        <v>5.9121346077936593E-2</v>
      </c>
      <c r="D577" s="10"/>
      <c r="E577" s="59">
        <v>8.3184203744147034E-2</v>
      </c>
      <c r="F577" s="56">
        <f>COVAR(E577:E606,'RW Futures and Index Data (Q4)'!C575:C604)/VAR('RW Futures and Index Data (Q4)'!C575:C604)</f>
        <v>1.1665284667027478</v>
      </c>
      <c r="G577" s="10"/>
      <c r="H577" s="59">
        <v>3.8015367446285309E-2</v>
      </c>
      <c r="I577" s="56">
        <f>COVAR(H577:H606,'RW Futures and Index Data (Q4)'!F575:F604)/VAR('RW Futures and Index Data (Q4)'!F575:F604)</f>
        <v>2.5166083057679384E-2</v>
      </c>
      <c r="J577" s="10"/>
      <c r="K577" s="59">
        <v>1.2393991814984462E-2</v>
      </c>
      <c r="L577" s="57">
        <f>COVAR(K577:K606,'RW Futures and Index Data (Q4)'!F575:F604)/VAR('RW Futures and Index Data (Q4)'!F575:F604)</f>
        <v>-7.7717910469989535E-2</v>
      </c>
      <c r="M577" s="10"/>
      <c r="N577" s="59">
        <v>2.9210598882395411E-2</v>
      </c>
      <c r="O577" s="58">
        <f>COVAR(N577:N606,'RW Futures and Index Data (Q4)'!F575:F604)/VAR('RW Futures and Index Data (Q4)'!F575:F604)</f>
        <v>-0.54413290490485045</v>
      </c>
      <c r="P577" s="10"/>
    </row>
    <row r="578" spans="1:16" x14ac:dyDescent="0.25">
      <c r="A578" s="23">
        <v>41369</v>
      </c>
      <c r="B578" s="52">
        <v>6.6713668519824187E-2</v>
      </c>
      <c r="C578" s="53">
        <f>COVAR(B578:B607,'RW Futures and Index Data (Q4)'!C576:C605)/VAR('RW Futures and Index Data (Q4)'!C576:C605)</f>
        <v>-0.24422761015411321</v>
      </c>
      <c r="D578" s="10"/>
      <c r="E578" s="59">
        <v>7.9924345435952837E-2</v>
      </c>
      <c r="F578" s="56">
        <f>COVAR(E578:E607,'RW Futures and Index Data (Q4)'!C576:C605)/VAR('RW Futures and Index Data (Q4)'!C576:C605)</f>
        <v>0.93871066201405673</v>
      </c>
      <c r="G578" s="10"/>
      <c r="H578" s="59">
        <v>6.8965517241379448E-2</v>
      </c>
      <c r="I578" s="56">
        <f>COVAR(H578:H607,'RW Futures and Index Data (Q4)'!F576:F605)/VAR('RW Futures and Index Data (Q4)'!F576:F605)</f>
        <v>7.9938646590999821E-2</v>
      </c>
      <c r="J578" s="10"/>
      <c r="K578" s="59">
        <v>1.0131309496495433E-2</v>
      </c>
      <c r="L578" s="57">
        <f>COVAR(K578:K607,'RW Futures and Index Data (Q4)'!F576:F605)/VAR('RW Futures and Index Data (Q4)'!F576:F605)</f>
        <v>-9.7878216906122167E-2</v>
      </c>
      <c r="M578" s="10"/>
      <c r="N578" s="59">
        <v>2.578426487385399E-2</v>
      </c>
      <c r="O578" s="58">
        <f>COVAR(N578:N607,'RW Futures and Index Data (Q4)'!F576:F605)/VAR('RW Futures and Index Data (Q4)'!F576:F605)</f>
        <v>-0.58842759915838783</v>
      </c>
      <c r="P578" s="10"/>
    </row>
    <row r="579" spans="1:16" x14ac:dyDescent="0.25">
      <c r="A579" s="23">
        <v>41368</v>
      </c>
      <c r="B579" s="52">
        <v>3.5940606463825242E-2</v>
      </c>
      <c r="C579" s="53">
        <f>COVAR(B579:B608,'RW Futures and Index Data (Q4)'!C577:C606)/VAR('RW Futures and Index Data (Q4)'!C577:C606)</f>
        <v>-7.1549342467025698E-2</v>
      </c>
      <c r="D579" s="10"/>
      <c r="E579" s="59">
        <v>6.0391198259607481E-2</v>
      </c>
      <c r="F579" s="56">
        <f>COVAR(E579:E608,'RW Futures and Index Data (Q4)'!C577:C606)/VAR('RW Futures and Index Data (Q4)'!C577:C606)</f>
        <v>1.1156151673225279</v>
      </c>
      <c r="G579" s="10"/>
      <c r="H579" s="59">
        <v>4.5632084517045479E-2</v>
      </c>
      <c r="I579" s="56">
        <f>COVAR(H579:H608,'RW Futures and Index Data (Q4)'!F577:F606)/VAR('RW Futures and Index Data (Q4)'!F577:F606)</f>
        <v>-2.7590047612782539E-2</v>
      </c>
      <c r="J579" s="10"/>
      <c r="K579" s="59">
        <v>1.5195323023388552E-2</v>
      </c>
      <c r="L579" s="57">
        <f>COVAR(K579:K608,'RW Futures and Index Data (Q4)'!F577:F606)/VAR('RW Futures and Index Data (Q4)'!F577:F606)</f>
        <v>-6.8181773679575161E-2</v>
      </c>
      <c r="M579" s="10"/>
      <c r="N579" s="59">
        <v>5.4010975185563082E-2</v>
      </c>
      <c r="O579" s="58">
        <f>COVAR(N579:N608,'RW Futures and Index Data (Q4)'!F577:F606)/VAR('RW Futures and Index Data (Q4)'!F577:F606)</f>
        <v>-0.52975345950874309</v>
      </c>
      <c r="P579" s="10"/>
    </row>
    <row r="580" spans="1:16" x14ac:dyDescent="0.25">
      <c r="A580" s="23">
        <v>41367</v>
      </c>
      <c r="B580" s="52">
        <v>5.7418637004931661E-2</v>
      </c>
      <c r="C580" s="53">
        <f>COVAR(B580:B609,'RW Futures and Index Data (Q4)'!C578:C607)/VAR('RW Futures and Index Data (Q4)'!C578:C607)</f>
        <v>-0.53045911295259807</v>
      </c>
      <c r="D580" s="10"/>
      <c r="E580" s="59">
        <v>7.6631559504487079E-2</v>
      </c>
      <c r="F580" s="56">
        <f>COVAR(E580:E609,'RW Futures and Index Data (Q4)'!C578:C607)/VAR('RW Futures and Index Data (Q4)'!C578:C607)</f>
        <v>0.65372181020949605</v>
      </c>
      <c r="G580" s="10"/>
      <c r="H580" s="59">
        <v>8.8149745547073666E-2</v>
      </c>
      <c r="I580" s="56">
        <f>COVAR(H580:H609,'RW Futures and Index Data (Q4)'!F578:F607)/VAR('RW Futures and Index Data (Q4)'!F578:F607)</f>
        <v>-0.14424115057595499</v>
      </c>
      <c r="J580" s="10"/>
      <c r="K580" s="59">
        <v>1.2763358822972526E-2</v>
      </c>
      <c r="L580" s="57">
        <f>COVAR(K580:K609,'RW Futures and Index Data (Q4)'!F578:F607)/VAR('RW Futures and Index Data (Q4)'!F578:F607)</f>
        <v>-5.9822279867010761E-2</v>
      </c>
      <c r="M580" s="10"/>
      <c r="N580" s="59">
        <v>3.386406735684111E-2</v>
      </c>
      <c r="O580" s="58">
        <f>COVAR(N580:N609,'RW Futures and Index Data (Q4)'!F578:F607)/VAR('RW Futures and Index Data (Q4)'!F578:F607)</f>
        <v>-0.43843722228595944</v>
      </c>
      <c r="P580" s="10"/>
    </row>
    <row r="581" spans="1:16" x14ac:dyDescent="0.25">
      <c r="A581" s="23">
        <v>41366</v>
      </c>
      <c r="B581" s="52">
        <v>6.0030882523865348E-2</v>
      </c>
      <c r="C581" s="53">
        <f>COVAR(B581:B610,'RW Futures and Index Data (Q4)'!C579:C608)/VAR('RW Futures and Index Data (Q4)'!C579:C608)</f>
        <v>-0.87091194546640549</v>
      </c>
      <c r="D581" s="10"/>
      <c r="E581" s="59">
        <v>7.3540276107609381E-2</v>
      </c>
      <c r="F581" s="56">
        <f>COVAR(E581:E610,'RW Futures and Index Data (Q4)'!C579:C608)/VAR('RW Futures and Index Data (Q4)'!C579:C608)</f>
        <v>0.2355628405299349</v>
      </c>
      <c r="G581" s="10"/>
      <c r="H581" s="59">
        <v>7.6576576576576683E-2</v>
      </c>
      <c r="I581" s="56">
        <f>COVAR(H581:H610,'RW Futures and Index Data (Q4)'!F579:F608)/VAR('RW Futures and Index Data (Q4)'!F579:F608)</f>
        <v>3.2291823496824862E-3</v>
      </c>
      <c r="J581" s="10"/>
      <c r="K581" s="59">
        <v>8.9847497091983808E-3</v>
      </c>
      <c r="L581" s="57">
        <f>COVAR(K581:K610,'RW Futures and Index Data (Q4)'!F579:F608)/VAR('RW Futures and Index Data (Q4)'!F579:F608)</f>
        <v>-5.7926206690459059E-2</v>
      </c>
      <c r="M581" s="10"/>
      <c r="N581" s="59">
        <v>2.7644847630751368E-2</v>
      </c>
      <c r="O581" s="58">
        <f>COVAR(N581:N610,'RW Futures and Index Data (Q4)'!F579:F608)/VAR('RW Futures and Index Data (Q4)'!F579:F608)</f>
        <v>-0.34303708000737398</v>
      </c>
      <c r="P581" s="10"/>
    </row>
    <row r="582" spans="1:16" x14ac:dyDescent="0.25">
      <c r="A582" s="23">
        <v>41365</v>
      </c>
      <c r="B582" s="52">
        <v>6.5604960312898752E-2</v>
      </c>
      <c r="C582" s="53">
        <f>COVAR(B582:B611,'RW Futures and Index Data (Q4)'!C580:C609)/VAR('RW Futures and Index Data (Q4)'!C580:C609)</f>
        <v>-0.803301475003393</v>
      </c>
      <c r="D582" s="10"/>
      <c r="E582" s="59">
        <v>7.3967018391305261E-2</v>
      </c>
      <c r="F582" s="56">
        <f>COVAR(E582:E611,'RW Futures and Index Data (Q4)'!C580:C609)/VAR('RW Futures and Index Data (Q4)'!C580:C609)</f>
        <v>0.1973383190619179</v>
      </c>
      <c r="G582" s="10"/>
      <c r="H582" s="59">
        <v>8.4021542477171529E-2</v>
      </c>
      <c r="I582" s="56">
        <f>COVAR(H582:H611,'RW Futures and Index Data (Q4)'!F580:F609)/VAR('RW Futures and Index Data (Q4)'!F580:F609)</f>
        <v>-5.7628362211534959E-2</v>
      </c>
      <c r="J582" s="10"/>
      <c r="K582" s="59">
        <v>6.6277661596412241E-3</v>
      </c>
      <c r="L582" s="57">
        <f>COVAR(K582:K611,'RW Futures and Index Data (Q4)'!F580:F609)/VAR('RW Futures and Index Data (Q4)'!F580:F609)</f>
        <v>-4.1894325332091649E-2</v>
      </c>
      <c r="M582" s="10"/>
      <c r="N582" s="59">
        <v>2.1563886269108545E-2</v>
      </c>
      <c r="O582" s="58">
        <f>COVAR(N582:N611,'RW Futures and Index Data (Q4)'!F580:F609)/VAR('RW Futures and Index Data (Q4)'!F580:F609)</f>
        <v>-0.20086178835526836</v>
      </c>
      <c r="P582" s="10"/>
    </row>
    <row r="583" spans="1:16" x14ac:dyDescent="0.25">
      <c r="A583" s="23">
        <v>41361</v>
      </c>
      <c r="B583" s="52">
        <v>5.9244265978130262E-2</v>
      </c>
      <c r="C583" s="53">
        <f>COVAR(B583:B612,'RW Futures and Index Data (Q4)'!C581:C610)/VAR('RW Futures and Index Data (Q4)'!C581:C610)</f>
        <v>-0.69092906754742067</v>
      </c>
      <c r="D583" s="10"/>
      <c r="E583" s="59">
        <v>8.1059694712711128E-2</v>
      </c>
      <c r="F583" s="56">
        <f>COVAR(E583:E612,'RW Futures and Index Data (Q4)'!C581:C610)/VAR('RW Futures and Index Data (Q4)'!C581:C610)</f>
        <v>-9.9817490992986632E-2</v>
      </c>
      <c r="G583" s="10"/>
      <c r="H583" s="59">
        <v>8.611664715863232E-2</v>
      </c>
      <c r="I583" s="56">
        <f>COVAR(H583:H612,'RW Futures and Index Data (Q4)'!F581:F610)/VAR('RW Futures and Index Data (Q4)'!F581:F610)</f>
        <v>-3.6893017046946371E-2</v>
      </c>
      <c r="J583" s="10"/>
      <c r="K583" s="59">
        <v>6.459042543302207E-3</v>
      </c>
      <c r="L583" s="57">
        <f>COVAR(K583:K612,'RW Futures and Index Data (Q4)'!F581:F610)/VAR('RW Futures and Index Data (Q4)'!F581:F610)</f>
        <v>-5.4548302576857687E-2</v>
      </c>
      <c r="M583" s="10"/>
      <c r="N583" s="59">
        <v>2.0615907733463557E-2</v>
      </c>
      <c r="O583" s="58">
        <f>COVAR(N583:N612,'RW Futures and Index Data (Q4)'!F581:F610)/VAR('RW Futures and Index Data (Q4)'!F581:F610)</f>
        <v>-9.5440358354406271E-2</v>
      </c>
      <c r="P583" s="10"/>
    </row>
    <row r="584" spans="1:16" x14ac:dyDescent="0.25">
      <c r="A584" s="23">
        <v>41360</v>
      </c>
      <c r="B584" s="52">
        <v>8.8857551423320524E-2</v>
      </c>
      <c r="C584" s="53">
        <f>COVAR(B584:B613,'RW Futures and Index Data (Q4)'!C582:C611)/VAR('RW Futures and Index Data (Q4)'!C582:C611)</f>
        <v>-0.71651683282954071</v>
      </c>
      <c r="D584" s="10"/>
      <c r="E584" s="59">
        <v>8.3419492858729516E-2</v>
      </c>
      <c r="F584" s="56">
        <f>COVAR(E584:E613,'RW Futures and Index Data (Q4)'!C582:C611)/VAR('RW Futures and Index Data (Q4)'!C582:C611)</f>
        <v>-0.40709174741463533</v>
      </c>
      <c r="G584" s="10"/>
      <c r="H584" s="59">
        <v>0.1124023606319231</v>
      </c>
      <c r="I584" s="56">
        <f>COVAR(H584:H613,'RW Futures and Index Data (Q4)'!F582:F611)/VAR('RW Futures and Index Data (Q4)'!F582:F611)</f>
        <v>5.3911362881406695E-2</v>
      </c>
      <c r="J584" s="10"/>
      <c r="K584" s="59">
        <v>7.4872446422233896E-3</v>
      </c>
      <c r="L584" s="57">
        <f>COVAR(K584:K613,'RW Futures and Index Data (Q4)'!F582:F611)/VAR('RW Futures and Index Data (Q4)'!F582:F611)</f>
        <v>-6.8240769617196093E-2</v>
      </c>
      <c r="M584" s="10"/>
      <c r="N584" s="59">
        <v>1.0038866281893322E-2</v>
      </c>
      <c r="O584" s="58">
        <f>COVAR(N584:N613,'RW Futures and Index Data (Q4)'!F582:F611)/VAR('RW Futures and Index Data (Q4)'!F582:F611)</f>
        <v>-3.0284384009240901E-2</v>
      </c>
      <c r="P584" s="10"/>
    </row>
    <row r="585" spans="1:16" x14ac:dyDescent="0.25">
      <c r="A585" s="23">
        <v>41359</v>
      </c>
      <c r="B585" s="52">
        <v>8.9746061103976649E-2</v>
      </c>
      <c r="C585" s="53">
        <f>COVAR(B585:B614,'RW Futures and Index Data (Q4)'!C583:C612)/VAR('RW Futures and Index Data (Q4)'!C583:C612)</f>
        <v>-0.47492675886702806</v>
      </c>
      <c r="D585" s="10"/>
      <c r="E585" s="59">
        <v>8.2018934792017051E-2</v>
      </c>
      <c r="F585" s="56">
        <f>COVAR(E585:E614,'RW Futures and Index Data (Q4)'!C583:C612)/VAR('RW Futures and Index Data (Q4)'!C583:C612)</f>
        <v>-0.53783191822834697</v>
      </c>
      <c r="G585" s="10"/>
      <c r="H585" s="59">
        <v>9.3065344921238413E-2</v>
      </c>
      <c r="I585" s="56">
        <f>COVAR(H585:H614,'RW Futures and Index Data (Q4)'!F583:F612)/VAR('RW Futures and Index Data (Q4)'!F583:F612)</f>
        <v>0.13470423800235812</v>
      </c>
      <c r="J585" s="10"/>
      <c r="K585" s="59">
        <v>1.0869715689489023E-2</v>
      </c>
      <c r="L585" s="57">
        <f>COVAR(K585:K614,'RW Futures and Index Data (Q4)'!F583:F612)/VAR('RW Futures and Index Data (Q4)'!F583:F612)</f>
        <v>-0.15055885682644915</v>
      </c>
      <c r="M585" s="10"/>
      <c r="N585" s="59">
        <v>2.4390915506161903E-2</v>
      </c>
      <c r="O585" s="58">
        <f>COVAR(N585:N614,'RW Futures and Index Data (Q4)'!F583:F612)/VAR('RW Futures and Index Data (Q4)'!F583:F612)</f>
        <v>-0.16244226326923217</v>
      </c>
      <c r="P585" s="10"/>
    </row>
    <row r="586" spans="1:16" x14ac:dyDescent="0.25">
      <c r="A586" s="23">
        <v>41358</v>
      </c>
      <c r="B586" s="52">
        <v>7.0237155694675701E-2</v>
      </c>
      <c r="C586" s="53">
        <f>COVAR(B586:B615,'RW Futures and Index Data (Q4)'!C584:C613)/VAR('RW Futures and Index Data (Q4)'!C584:C613)</f>
        <v>4.1413945062413568E-2</v>
      </c>
      <c r="D586" s="10"/>
      <c r="E586" s="59">
        <v>8.1251519909963488E-2</v>
      </c>
      <c r="F586" s="56">
        <f>COVAR(E586:E615,'RW Futures and Index Data (Q4)'!C584:C613)/VAR('RW Futures and Index Data (Q4)'!C584:C613)</f>
        <v>-0.35545177777281645</v>
      </c>
      <c r="G586" s="10"/>
      <c r="H586" s="59">
        <v>0.10364508468335787</v>
      </c>
      <c r="I586" s="56">
        <f>COVAR(H586:H615,'RW Futures and Index Data (Q4)'!F584:F613)/VAR('RW Futures and Index Data (Q4)'!F584:F613)</f>
        <v>0.25248858626573811</v>
      </c>
      <c r="J586" s="10"/>
      <c r="K586" s="59">
        <v>4.967170418359812E-3</v>
      </c>
      <c r="L586" s="57">
        <f>COVAR(K586:K615,'RW Futures and Index Data (Q4)'!F584:F613)/VAR('RW Futures and Index Data (Q4)'!F584:F613)</f>
        <v>-0.14972898269459645</v>
      </c>
      <c r="M586" s="10"/>
      <c r="N586" s="59">
        <v>7.4702611581518585E-3</v>
      </c>
      <c r="O586" s="58">
        <f>COVAR(N586:N615,'RW Futures and Index Data (Q4)'!F584:F613)/VAR('RW Futures and Index Data (Q4)'!F584:F613)</f>
        <v>-0.24377846471622866</v>
      </c>
      <c r="P586" s="10"/>
    </row>
    <row r="587" spans="1:16" x14ac:dyDescent="0.25">
      <c r="A587" s="23">
        <v>41355</v>
      </c>
      <c r="B587" s="52">
        <v>5.1275398492228952E-2</v>
      </c>
      <c r="C587" s="53">
        <f>COVAR(B587:B616,'RW Futures and Index Data (Q4)'!C585:C614)/VAR('RW Futures and Index Data (Q4)'!C585:C614)</f>
        <v>0.39498091354734144</v>
      </c>
      <c r="D587" s="10"/>
      <c r="E587" s="59">
        <v>6.6001152729431967E-2</v>
      </c>
      <c r="F587" s="56">
        <f>COVAR(E587:E616,'RW Futures and Index Data (Q4)'!C585:C614)/VAR('RW Futures and Index Data (Q4)'!C585:C614)</f>
        <v>-0.20264833932710452</v>
      </c>
      <c r="G587" s="10"/>
      <c r="H587" s="59">
        <v>9.1276343594557607E-2</v>
      </c>
      <c r="I587" s="56">
        <f>COVAR(H587:H616,'RW Futures and Index Data (Q4)'!F585:F614)/VAR('RW Futures and Index Data (Q4)'!F585:F614)</f>
        <v>0.38944292047608348</v>
      </c>
      <c r="J587" s="10"/>
      <c r="K587" s="59">
        <v>3.2857751498382992E-3</v>
      </c>
      <c r="L587" s="57">
        <f>COVAR(K587:K616,'RW Futures and Index Data (Q4)'!F585:F614)/VAR('RW Futures and Index Data (Q4)'!F585:F614)</f>
        <v>-0.17258424591415733</v>
      </c>
      <c r="M587" s="10"/>
      <c r="N587" s="59">
        <v>3.7749094532986138E-3</v>
      </c>
      <c r="O587" s="58">
        <f>COVAR(N587:N616,'RW Futures and Index Data (Q4)'!F585:F614)/VAR('RW Futures and Index Data (Q4)'!F585:F614)</f>
        <v>-0.34781242781313398</v>
      </c>
      <c r="P587" s="10"/>
    </row>
    <row r="588" spans="1:16" x14ac:dyDescent="0.25">
      <c r="A588" s="23">
        <v>41354</v>
      </c>
      <c r="B588" s="52">
        <v>1.6651643344221423E-2</v>
      </c>
      <c r="C588" s="53">
        <f>COVAR(B588:B617,'RW Futures and Index Data (Q4)'!C586:C615)/VAR('RW Futures and Index Data (Q4)'!C586:C615)</f>
        <v>0.61189271085953589</v>
      </c>
      <c r="D588" s="10"/>
      <c r="E588" s="59">
        <v>7.6327213326622179E-2</v>
      </c>
      <c r="F588" s="56">
        <f>COVAR(E588:E617,'RW Futures and Index Data (Q4)'!C586:C615)/VAR('RW Futures and Index Data (Q4)'!C586:C615)</f>
        <v>-0.19266632443250351</v>
      </c>
      <c r="G588" s="10"/>
      <c r="H588" s="59">
        <v>6.8430658183041171E-2</v>
      </c>
      <c r="I588" s="56">
        <f>COVAR(H588:H617,'RW Futures and Index Data (Q4)'!F586:F615)/VAR('RW Futures and Index Data (Q4)'!F586:F615)</f>
        <v>0.48779560323793153</v>
      </c>
      <c r="J588" s="10"/>
      <c r="K588" s="59">
        <v>2.7820390384853955E-3</v>
      </c>
      <c r="L588" s="57">
        <f>COVAR(K588:K617,'RW Futures and Index Data (Q4)'!F586:F615)/VAR('RW Futures and Index Data (Q4)'!F586:F615)</f>
        <v>-0.18036217955746389</v>
      </c>
      <c r="M588" s="10"/>
      <c r="N588" s="59">
        <v>3.9447656124340646E-3</v>
      </c>
      <c r="O588" s="58">
        <f>COVAR(N588:N617,'RW Futures and Index Data (Q4)'!F586:F615)/VAR('RW Futures and Index Data (Q4)'!F586:F615)</f>
        <v>-0.38966943238424134</v>
      </c>
      <c r="P588" s="10"/>
    </row>
    <row r="589" spans="1:16" x14ac:dyDescent="0.25">
      <c r="A589" s="23">
        <v>41353</v>
      </c>
      <c r="B589" s="52">
        <v>6.8306149241716962E-3</v>
      </c>
      <c r="C589" s="53">
        <f>COVAR(B589:B618,'RW Futures and Index Data (Q4)'!C587:C616)/VAR('RW Futures and Index Data (Q4)'!C587:C616)</f>
        <v>0.72492022596115824</v>
      </c>
      <c r="D589" s="10"/>
      <c r="E589" s="59">
        <v>7.8343771535221318E-2</v>
      </c>
      <c r="F589" s="56">
        <f>COVAR(E589:E618,'RW Futures and Index Data (Q4)'!C587:C616)/VAR('RW Futures and Index Data (Q4)'!C587:C616)</f>
        <v>-0.15567409312382552</v>
      </c>
      <c r="G589" s="10"/>
      <c r="H589" s="59">
        <v>5.6325190369573619E-2</v>
      </c>
      <c r="I589" s="56">
        <f>COVAR(H589:H618,'RW Futures and Index Data (Q4)'!F587:F616)/VAR('RW Futures and Index Data (Q4)'!F587:F616)</f>
        <v>0.55656418917663975</v>
      </c>
      <c r="J589" s="10"/>
      <c r="K589" s="59">
        <v>4.8842735867493658E-3</v>
      </c>
      <c r="L589" s="57">
        <f>COVAR(K589:K618,'RW Futures and Index Data (Q4)'!F587:F616)/VAR('RW Futures and Index Data (Q4)'!F587:F616)</f>
        <v>-0.18449350234911036</v>
      </c>
      <c r="M589" s="10"/>
      <c r="N589" s="59">
        <v>7.0439595264035759E-3</v>
      </c>
      <c r="O589" s="58">
        <f>COVAR(N589:N618,'RW Futures and Index Data (Q4)'!F587:F616)/VAR('RW Futures and Index Data (Q4)'!F587:F616)</f>
        <v>-0.4209996691642946</v>
      </c>
      <c r="P589" s="10"/>
    </row>
    <row r="590" spans="1:16" x14ac:dyDescent="0.25">
      <c r="A590" s="23">
        <v>41352</v>
      </c>
      <c r="B590" s="52">
        <v>-7.1755470701295732E-3</v>
      </c>
      <c r="C590" s="53">
        <f>COVAR(B590:B619,'RW Futures and Index Data (Q4)'!C588:C617)/VAR('RW Futures and Index Data (Q4)'!C588:C617)</f>
        <v>0.82580943730121881</v>
      </c>
      <c r="D590" s="10"/>
      <c r="E590" s="59">
        <v>8.4090382682438403E-2</v>
      </c>
      <c r="F590" s="56">
        <f>COVAR(E590:E619,'RW Futures and Index Data (Q4)'!C588:C617)/VAR('RW Futures and Index Data (Q4)'!C588:C617)</f>
        <v>-0.140208509870799</v>
      </c>
      <c r="G590" s="10"/>
      <c r="H590" s="59">
        <v>7.3220175706009138E-2</v>
      </c>
      <c r="I590" s="56">
        <f>COVAR(H590:H619,'RW Futures and Index Data (Q4)'!F588:F617)/VAR('RW Futures and Index Data (Q4)'!F588:F617)</f>
        <v>0.55860452698048613</v>
      </c>
      <c r="J590" s="10"/>
      <c r="K590" s="59">
        <v>4.2116821898239287E-3</v>
      </c>
      <c r="L590" s="57">
        <f>COVAR(K590:K619,'RW Futures and Index Data (Q4)'!F588:F617)/VAR('RW Futures and Index Data (Q4)'!F588:F617)</f>
        <v>-0.18693334746565754</v>
      </c>
      <c r="M590" s="10"/>
      <c r="N590" s="59">
        <v>-4.7941963860682613E-3</v>
      </c>
      <c r="O590" s="58">
        <f>COVAR(N590:N619,'RW Futures and Index Data (Q4)'!F588:F617)/VAR('RW Futures and Index Data (Q4)'!F588:F617)</f>
        <v>-0.43571251507404168</v>
      </c>
      <c r="P590" s="10"/>
    </row>
    <row r="591" spans="1:16" x14ac:dyDescent="0.25">
      <c r="A591" s="23">
        <v>41351</v>
      </c>
      <c r="B591" s="52">
        <v>-2.006510421717711E-2</v>
      </c>
      <c r="C591" s="53">
        <f>COVAR(B591:B620,'RW Futures and Index Data (Q4)'!C589:C618)/VAR('RW Futures and Index Data (Q4)'!C589:C618)</f>
        <v>0.79555743591444794</v>
      </c>
      <c r="D591" s="10"/>
      <c r="E591" s="59">
        <v>6.4958402585246988E-2</v>
      </c>
      <c r="F591" s="56">
        <f>COVAR(E591:E620,'RW Futures and Index Data (Q4)'!C589:C618)/VAR('RW Futures and Index Data (Q4)'!C589:C618)</f>
        <v>2.5119819098379091E-4</v>
      </c>
      <c r="G591" s="10"/>
      <c r="H591" s="59">
        <v>8.6697674418604542E-2</v>
      </c>
      <c r="I591" s="56">
        <f>COVAR(H591:H620,'RW Futures and Index Data (Q4)'!F589:F618)/VAR('RW Futures and Index Data (Q4)'!F589:F618)</f>
        <v>0.5419216931860974</v>
      </c>
      <c r="J591" s="10"/>
      <c r="K591" s="59">
        <v>9.7827478160019687E-3</v>
      </c>
      <c r="L591" s="57">
        <f>COVAR(K591:K620,'RW Futures and Index Data (Q4)'!F589:F618)/VAR('RW Futures and Index Data (Q4)'!F589:F618)</f>
        <v>-0.18589465225183777</v>
      </c>
      <c r="M591" s="10"/>
      <c r="N591" s="59">
        <v>1.4676873436305193E-2</v>
      </c>
      <c r="O591" s="58">
        <f>COVAR(N591:N620,'RW Futures and Index Data (Q4)'!F589:F618)/VAR('RW Futures and Index Data (Q4)'!F589:F618)</f>
        <v>-0.44166547827067421</v>
      </c>
      <c r="P591" s="10"/>
    </row>
    <row r="592" spans="1:16" x14ac:dyDescent="0.25">
      <c r="A592" s="23">
        <v>41348</v>
      </c>
      <c r="B592" s="52">
        <v>1.1193039098091662E-2</v>
      </c>
      <c r="C592" s="53">
        <f>COVAR(B592:B621,'RW Futures and Index Data (Q4)'!C590:C619)/VAR('RW Futures and Index Data (Q4)'!C590:C619)</f>
        <v>0.79385194563891581</v>
      </c>
      <c r="D592" s="10"/>
      <c r="E592" s="59">
        <v>7.834895476036241E-2</v>
      </c>
      <c r="F592" s="56">
        <f>COVAR(E592:E621,'RW Futures and Index Data (Q4)'!C590:C619)/VAR('RW Futures and Index Data (Q4)'!C590:C619)</f>
        <v>-6.0229420455796885E-2</v>
      </c>
      <c r="G592" s="10"/>
      <c r="H592" s="59">
        <v>0.10109192584886895</v>
      </c>
      <c r="I592" s="56">
        <f>COVAR(H592:H621,'RW Futures and Index Data (Q4)'!F590:F619)/VAR('RW Futures and Index Data (Q4)'!F590:F619)</f>
        <v>0.50292864913784063</v>
      </c>
      <c r="J592" s="10"/>
      <c r="K592" s="59">
        <v>6.06466097868541E-3</v>
      </c>
      <c r="L592" s="57">
        <f>COVAR(K592:K621,'RW Futures and Index Data (Q4)'!F590:F619)/VAR('RW Futures and Index Data (Q4)'!F590:F619)</f>
        <v>-0.1906204911862853</v>
      </c>
      <c r="M592" s="10"/>
      <c r="N592" s="59">
        <v>-1.1063684497284454E-3</v>
      </c>
      <c r="O592" s="58">
        <f>COVAR(N592:N621,'RW Futures and Index Data (Q4)'!F590:F619)/VAR('RW Futures and Index Data (Q4)'!F590:F619)</f>
        <v>-0.44736855938075842</v>
      </c>
      <c r="P592" s="10"/>
    </row>
    <row r="593" spans="1:16" x14ac:dyDescent="0.25">
      <c r="A593" s="23">
        <v>41347</v>
      </c>
      <c r="B593" s="52">
        <v>2.045883591387021E-3</v>
      </c>
      <c r="C593" s="53">
        <f>COVAR(B593:B622,'RW Futures and Index Data (Q4)'!C591:C620)/VAR('RW Futures and Index Data (Q4)'!C591:C620)</f>
        <v>0.76872407045473112</v>
      </c>
      <c r="D593" s="10"/>
      <c r="E593" s="59">
        <v>6.4188013703338154E-2</v>
      </c>
      <c r="F593" s="56">
        <f>COVAR(E593:E622,'RW Futures and Index Data (Q4)'!C591:C620)/VAR('RW Futures and Index Data (Q4)'!C591:C620)</f>
        <v>4.515829709258997E-2</v>
      </c>
      <c r="G593" s="10"/>
      <c r="H593" s="59">
        <v>8.1632594373558742E-2</v>
      </c>
      <c r="I593" s="56">
        <f>COVAR(H593:H622,'RW Futures and Index Data (Q4)'!F591:F620)/VAR('RW Futures and Index Data (Q4)'!F591:F620)</f>
        <v>0.49808291704092778</v>
      </c>
      <c r="J593" s="10"/>
      <c r="K593" s="59">
        <v>7.0038739687259266E-3</v>
      </c>
      <c r="L593" s="57">
        <f>COVAR(K593:K622,'RW Futures and Index Data (Q4)'!F591:F620)/VAR('RW Futures and Index Data (Q4)'!F591:F620)</f>
        <v>-0.19124977842782517</v>
      </c>
      <c r="M593" s="10"/>
      <c r="N593" s="59">
        <v>4.0560894154453297E-3</v>
      </c>
      <c r="O593" s="58">
        <f>COVAR(N593:N622,'RW Futures and Index Data (Q4)'!F591:F620)/VAR('RW Futures and Index Data (Q4)'!F591:F620)</f>
        <v>-0.45517868323227489</v>
      </c>
      <c r="P593" s="10"/>
    </row>
    <row r="594" spans="1:16" x14ac:dyDescent="0.25">
      <c r="A594" s="23">
        <v>41346</v>
      </c>
      <c r="B594" s="52">
        <v>1.9560757717295152E-2</v>
      </c>
      <c r="C594" s="53">
        <f>COVAR(B594:B623,'RW Futures and Index Data (Q4)'!C592:C621)/VAR('RW Futures and Index Data (Q4)'!C592:C621)</f>
        <v>0.80680301273784227</v>
      </c>
      <c r="D594" s="10"/>
      <c r="E594" s="59">
        <v>3.3450191149029251E-2</v>
      </c>
      <c r="F594" s="56">
        <f>COVAR(E594:E623,'RW Futures and Index Data (Q4)'!C592:C621)/VAR('RW Futures and Index Data (Q4)'!C592:C621)</f>
        <v>-1.4181881129708689E-2</v>
      </c>
      <c r="G594" s="10"/>
      <c r="H594" s="59">
        <v>8.0296023687252971E-2</v>
      </c>
      <c r="I594" s="56">
        <f>COVAR(H594:H623,'RW Futures and Index Data (Q4)'!F592:F621)/VAR('RW Futures and Index Data (Q4)'!F592:F621)</f>
        <v>0.50123173324618797</v>
      </c>
      <c r="J594" s="10"/>
      <c r="K594" s="59">
        <v>3.0419961174972254E-3</v>
      </c>
      <c r="L594" s="57">
        <f>COVAR(K594:K623,'RW Futures and Index Data (Q4)'!F592:F621)/VAR('RW Futures and Index Data (Q4)'!F592:F621)</f>
        <v>-0.18923948600856366</v>
      </c>
      <c r="M594" s="10"/>
      <c r="N594" s="59">
        <v>-1.3604278645326096E-2</v>
      </c>
      <c r="O594" s="58">
        <f>COVAR(N594:N623,'RW Futures and Index Data (Q4)'!F592:F621)/VAR('RW Futures and Index Data (Q4)'!F592:F621)</f>
        <v>-0.45371222801182054</v>
      </c>
      <c r="P594" s="10"/>
    </row>
    <row r="595" spans="1:16" x14ac:dyDescent="0.25">
      <c r="A595" s="23">
        <v>41345</v>
      </c>
      <c r="B595" s="52">
        <v>3.0295589685559232E-2</v>
      </c>
      <c r="C595" s="53">
        <f>COVAR(B595:B624,'RW Futures and Index Data (Q4)'!C593:C622)/VAR('RW Futures and Index Data (Q4)'!C593:C622)</f>
        <v>0.81320871498428582</v>
      </c>
      <c r="D595" s="10"/>
      <c r="E595" s="59">
        <v>3.4938052276625831E-2</v>
      </c>
      <c r="F595" s="56">
        <f>COVAR(E595:E624,'RW Futures and Index Data (Q4)'!C593:C622)/VAR('RW Futures and Index Data (Q4)'!C593:C622)</f>
        <v>2.6459217855905174E-3</v>
      </c>
      <c r="G595" s="10"/>
      <c r="H595" s="59">
        <v>8.4261264211928921E-2</v>
      </c>
      <c r="I595" s="56">
        <f>COVAR(H595:H624,'RW Futures and Index Data (Q4)'!F593:F622)/VAR('RW Futures and Index Data (Q4)'!F593:F622)</f>
        <v>0.48658434153160901</v>
      </c>
      <c r="J595" s="10"/>
      <c r="K595" s="59">
        <v>3.3768141936503238E-3</v>
      </c>
      <c r="L595" s="57">
        <f>COVAR(K595:K624,'RW Futures and Index Data (Q4)'!F593:F622)/VAR('RW Futures and Index Data (Q4)'!F593:F622)</f>
        <v>-0.16995603500723644</v>
      </c>
      <c r="M595" s="10"/>
      <c r="N595" s="59">
        <v>-5.7775104345637596E-3</v>
      </c>
      <c r="O595" s="58">
        <f>COVAR(N595:N624,'RW Futures and Index Data (Q4)'!F593:F622)/VAR('RW Futures and Index Data (Q4)'!F593:F622)</f>
        <v>-0.4366151883976595</v>
      </c>
      <c r="P595" s="10"/>
    </row>
    <row r="596" spans="1:16" x14ac:dyDescent="0.25">
      <c r="A596" s="23">
        <v>41344</v>
      </c>
      <c r="B596" s="52">
        <v>2.2194721533287831E-2</v>
      </c>
      <c r="C596" s="53">
        <f>COVAR(B596:B625,'RW Futures and Index Data (Q4)'!C594:C623)/VAR('RW Futures and Index Data (Q4)'!C594:C623)</f>
        <v>0.90869028486276293</v>
      </c>
      <c r="D596" s="10"/>
      <c r="E596" s="59">
        <v>3.1607897575115951E-2</v>
      </c>
      <c r="F596" s="56">
        <f>COVAR(E596:E625,'RW Futures and Index Data (Q4)'!C594:C623)/VAR('RW Futures and Index Data (Q4)'!C594:C623)</f>
        <v>6.227721098033593E-2</v>
      </c>
      <c r="G596" s="10"/>
      <c r="H596" s="59">
        <v>9.0333434351526076E-2</v>
      </c>
      <c r="I596" s="56">
        <f>COVAR(H596:H625,'RW Futures and Index Data (Q4)'!F594:F623)/VAR('RW Futures and Index Data (Q4)'!F594:F623)</f>
        <v>0.48229012793107329</v>
      </c>
      <c r="J596" s="10"/>
      <c r="K596" s="59">
        <v>9.491467687101629E-4</v>
      </c>
      <c r="L596" s="57">
        <f>COVAR(K596:K625,'RW Futures and Index Data (Q4)'!F594:F623)/VAR('RW Futures and Index Data (Q4)'!F594:F623)</f>
        <v>-0.15008724897943732</v>
      </c>
      <c r="M596" s="10"/>
      <c r="N596" s="59">
        <v>-6.4471601957626357E-3</v>
      </c>
      <c r="O596" s="58">
        <f>COVAR(N596:N625,'RW Futures and Index Data (Q4)'!F594:F623)/VAR('RW Futures and Index Data (Q4)'!F594:F623)</f>
        <v>-0.44733418143466819</v>
      </c>
      <c r="P596" s="10"/>
    </row>
    <row r="597" spans="1:16" x14ac:dyDescent="0.25">
      <c r="A597" s="23">
        <v>41341</v>
      </c>
      <c r="B597" s="52">
        <v>3.306634540565434E-2</v>
      </c>
      <c r="C597" s="53">
        <f>COVAR(B597:B626,'RW Futures and Index Data (Q4)'!C595:C624)/VAR('RW Futures and Index Data (Q4)'!C595:C624)</f>
        <v>0.95117364483504618</v>
      </c>
      <c r="D597" s="10"/>
      <c r="E597" s="59">
        <v>1.7004430005998827E-2</v>
      </c>
      <c r="F597" s="56">
        <f>COVAR(E597:E626,'RW Futures and Index Data (Q4)'!C595:C624)/VAR('RW Futures and Index Data (Q4)'!C595:C624)</f>
        <v>5.8995029008076363E-2</v>
      </c>
      <c r="G597" s="10"/>
      <c r="H597" s="59">
        <v>8.6360268464793721E-2</v>
      </c>
      <c r="I597" s="56">
        <f>COVAR(H597:H626,'RW Futures and Index Data (Q4)'!F595:F624)/VAR('RW Futures and Index Data (Q4)'!F595:F624)</f>
        <v>0.50755936103555377</v>
      </c>
      <c r="J597" s="10"/>
      <c r="K597" s="59">
        <v>-3.3154288253776087E-3</v>
      </c>
      <c r="L597" s="57">
        <f>COVAR(K597:K626,'RW Futures and Index Data (Q4)'!F595:F624)/VAR('RW Futures and Index Data (Q4)'!F595:F624)</f>
        <v>-0.13471038736696528</v>
      </c>
      <c r="M597" s="10"/>
      <c r="N597" s="59">
        <v>-1.902744515874577E-2</v>
      </c>
      <c r="O597" s="58">
        <f>COVAR(N597:N626,'RW Futures and Index Data (Q4)'!F595:F624)/VAR('RW Futures and Index Data (Q4)'!F595:F624)</f>
        <v>-0.43639376787739181</v>
      </c>
      <c r="P597" s="10"/>
    </row>
    <row r="598" spans="1:16" x14ac:dyDescent="0.25">
      <c r="A598" s="23">
        <v>41340</v>
      </c>
      <c r="B598" s="52">
        <v>7.3126926333526576E-3</v>
      </c>
      <c r="C598" s="53">
        <f>COVAR(B598:B627,'RW Futures and Index Data (Q4)'!C596:C625)/VAR('RW Futures and Index Data (Q4)'!C596:C625)</f>
        <v>1.0067220767803116</v>
      </c>
      <c r="D598" s="10"/>
      <c r="E598" s="59">
        <v>-1.1274694004131836E-2</v>
      </c>
      <c r="F598" s="56">
        <f>COVAR(E598:E627,'RW Futures and Index Data (Q4)'!C596:C625)/VAR('RW Futures and Index Data (Q4)'!C596:C625)</f>
        <v>7.4907795243634875E-2</v>
      </c>
      <c r="G598" s="10"/>
      <c r="H598" s="59">
        <v>9.9595777272906361E-2</v>
      </c>
      <c r="I598" s="56">
        <f>COVAR(H598:H627,'RW Futures and Index Data (Q4)'!F596:F625)/VAR('RW Futures and Index Data (Q4)'!F596:F625)</f>
        <v>0.52008051193669858</v>
      </c>
      <c r="J598" s="10"/>
      <c r="K598" s="59">
        <v>-4.8155753134070389E-3</v>
      </c>
      <c r="L598" s="57">
        <f>COVAR(K598:K627,'RW Futures and Index Data (Q4)'!F596:F625)/VAR('RW Futures and Index Data (Q4)'!F596:F625)</f>
        <v>-0.13059326026089571</v>
      </c>
      <c r="M598" s="10"/>
      <c r="N598" s="59">
        <v>-2.3537323283339906E-2</v>
      </c>
      <c r="O598" s="58">
        <f>COVAR(N598:N627,'RW Futures and Index Data (Q4)'!F596:F625)/VAR('RW Futures and Index Data (Q4)'!F596:F625)</f>
        <v>-0.43811012794244958</v>
      </c>
      <c r="P598" s="10"/>
    </row>
    <row r="599" spans="1:16" x14ac:dyDescent="0.25">
      <c r="A599" s="23">
        <v>41339</v>
      </c>
      <c r="B599" s="52">
        <v>8.075456164860384E-3</v>
      </c>
      <c r="C599" s="53">
        <f>COVAR(B599:B628,'RW Futures and Index Data (Q4)'!C597:C626)/VAR('RW Futures and Index Data (Q4)'!C597:C626)</f>
        <v>1.0474280642269753</v>
      </c>
      <c r="D599" s="10"/>
      <c r="E599" s="59">
        <v>6.2790763250550885E-3</v>
      </c>
      <c r="F599" s="56">
        <f>COVAR(E599:E628,'RW Futures and Index Data (Q4)'!C597:C626)/VAR('RW Futures and Index Data (Q4)'!C597:C626)</f>
        <v>2.8812185322550872E-2</v>
      </c>
      <c r="G599" s="10"/>
      <c r="H599" s="59">
        <v>0.10981572019556229</v>
      </c>
      <c r="I599" s="56">
        <f>COVAR(H599:H628,'RW Futures and Index Data (Q4)'!F597:F626)/VAR('RW Futures and Index Data (Q4)'!F597:F626)</f>
        <v>0.52047330868181252</v>
      </c>
      <c r="J599" s="10"/>
      <c r="K599" s="59">
        <v>-5.8494314969721461E-3</v>
      </c>
      <c r="L599" s="57">
        <f>COVAR(K599:K628,'RW Futures and Index Data (Q4)'!F597:F626)/VAR('RW Futures and Index Data (Q4)'!F597:F626)</f>
        <v>-0.12448285963728131</v>
      </c>
      <c r="M599" s="10"/>
      <c r="N599" s="59">
        <v>-2.6763754047966382E-2</v>
      </c>
      <c r="O599" s="58">
        <f>COVAR(N599:N628,'RW Futures and Index Data (Q4)'!F597:F626)/VAR('RW Futures and Index Data (Q4)'!F597:F626)</f>
        <v>-0.43980154455003073</v>
      </c>
      <c r="P599" s="10"/>
    </row>
    <row r="600" spans="1:16" x14ac:dyDescent="0.25">
      <c r="A600" s="23">
        <v>41338</v>
      </c>
      <c r="B600" s="52">
        <v>1.4773192933738244E-2</v>
      </c>
      <c r="C600" s="53">
        <f>COVAR(B600:B629,'RW Futures and Index Data (Q4)'!C598:C627)/VAR('RW Futures and Index Data (Q4)'!C598:C627)</f>
        <v>1.0792072764780842</v>
      </c>
      <c r="D600" s="10"/>
      <c r="E600" s="59">
        <v>2.008409567994951E-2</v>
      </c>
      <c r="F600" s="56">
        <f>COVAR(E600:E629,'RW Futures and Index Data (Q4)'!C598:C627)/VAR('RW Futures and Index Data (Q4)'!C598:C627)</f>
        <v>2.9105735754092091E-2</v>
      </c>
      <c r="G600" s="10"/>
      <c r="H600" s="59">
        <v>9.9095663184036953E-2</v>
      </c>
      <c r="I600" s="56">
        <f>COVAR(H600:H629,'RW Futures and Index Data (Q4)'!F598:F627)/VAR('RW Futures and Index Data (Q4)'!F598:F627)</f>
        <v>0.52685148124359116</v>
      </c>
      <c r="J600" s="10"/>
      <c r="K600" s="59">
        <v>-4.0001391072771453E-3</v>
      </c>
      <c r="L600" s="57">
        <f>COVAR(K600:K629,'RW Futures and Index Data (Q4)'!F598:F627)/VAR('RW Futures and Index Data (Q4)'!F598:F627)</f>
        <v>-0.12080185014010339</v>
      </c>
      <c r="M600" s="10"/>
      <c r="N600" s="59">
        <v>-2.2640338356510359E-2</v>
      </c>
      <c r="O600" s="58">
        <f>COVAR(N600:N629,'RW Futures and Index Data (Q4)'!F598:F627)/VAR('RW Futures and Index Data (Q4)'!F598:F627)</f>
        <v>-0.44669215057135758</v>
      </c>
      <c r="P600" s="10"/>
    </row>
    <row r="601" spans="1:16" x14ac:dyDescent="0.25">
      <c r="A601" s="23">
        <v>41337</v>
      </c>
      <c r="B601" s="52">
        <v>9.9217261057116257E-3</v>
      </c>
      <c r="C601" s="53">
        <f>COVAR(B601:B630,'RW Futures and Index Data (Q4)'!C599:C628)/VAR('RW Futures and Index Data (Q4)'!C599:C628)</f>
        <v>1.1110250495479996</v>
      </c>
      <c r="D601" s="10"/>
      <c r="E601" s="59">
        <v>1.1573846856993697E-3</v>
      </c>
      <c r="F601" s="56">
        <f>COVAR(E601:E630,'RW Futures and Index Data (Q4)'!C599:C628)/VAR('RW Futures and Index Data (Q4)'!C599:C628)</f>
        <v>6.4248150058175052E-2</v>
      </c>
      <c r="G601" s="10"/>
      <c r="H601" s="59">
        <v>0.12483195698098704</v>
      </c>
      <c r="I601" s="56">
        <f>COVAR(H601:H630,'RW Futures and Index Data (Q4)'!F599:F628)/VAR('RW Futures and Index Data (Q4)'!F599:F628)</f>
        <v>0.51826880616542415</v>
      </c>
      <c r="J601" s="10"/>
      <c r="K601" s="59">
        <v>1.5659295959724595E-4</v>
      </c>
      <c r="L601" s="57">
        <f>COVAR(K601:K630,'RW Futures and Index Data (Q4)'!F599:F628)/VAR('RW Futures and Index Data (Q4)'!F599:F628)</f>
        <v>-0.11971157053413098</v>
      </c>
      <c r="M601" s="10"/>
      <c r="N601" s="59">
        <v>-1.5167531936094658E-2</v>
      </c>
      <c r="O601" s="58">
        <f>COVAR(N601:N630,'RW Futures and Index Data (Q4)'!F599:F628)/VAR('RW Futures and Index Data (Q4)'!F599:F628)</f>
        <v>-0.45619360475633242</v>
      </c>
      <c r="P601" s="10"/>
    </row>
    <row r="602" spans="1:16" x14ac:dyDescent="0.25">
      <c r="A602" s="23">
        <v>41334</v>
      </c>
      <c r="B602" s="52">
        <v>9.8969531112678144E-3</v>
      </c>
      <c r="C602" s="53">
        <f>COVAR(B602:B631,'RW Futures and Index Data (Q4)'!C600:C629)/VAR('RW Futures and Index Data (Q4)'!C600:C629)</f>
        <v>1.1398744684197217</v>
      </c>
      <c r="D602" s="10"/>
      <c r="E602" s="59">
        <v>8.3759802171354814E-3</v>
      </c>
      <c r="F602" s="56">
        <f>COVAR(E602:E631,'RW Futures and Index Data (Q4)'!C600:C629)/VAR('RW Futures and Index Data (Q4)'!C600:C629)</f>
        <v>8.2880635959925425E-2</v>
      </c>
      <c r="G602" s="10"/>
      <c r="H602" s="59">
        <v>0.12265789067027222</v>
      </c>
      <c r="I602" s="56">
        <f>COVAR(H602:H631,'RW Futures and Index Data (Q4)'!F600:F629)/VAR('RW Futures and Index Data (Q4)'!F600:F629)</f>
        <v>0.55942427124168537</v>
      </c>
      <c r="J602" s="10"/>
      <c r="K602" s="59">
        <v>1.8243334528738053E-3</v>
      </c>
      <c r="L602" s="57">
        <f>COVAR(K602:K631,'RW Futures and Index Data (Q4)'!F600:F629)/VAR('RW Futures and Index Data (Q4)'!F600:F629)</f>
        <v>-0.11507916795003878</v>
      </c>
      <c r="M602" s="10"/>
      <c r="N602" s="59">
        <v>-1.0435853812717499E-2</v>
      </c>
      <c r="O602" s="58">
        <f>COVAR(N602:N631,'RW Futures and Index Data (Q4)'!F600:F629)/VAR('RW Futures and Index Data (Q4)'!F600:F629)</f>
        <v>-0.47389764229672016</v>
      </c>
      <c r="P602" s="10"/>
    </row>
    <row r="603" spans="1:16" x14ac:dyDescent="0.25">
      <c r="A603" s="23">
        <v>41333</v>
      </c>
      <c r="B603" s="52">
        <v>-9.1731584055374515E-3</v>
      </c>
      <c r="C603" s="53">
        <f>COVAR(B603:B632,'RW Futures and Index Data (Q4)'!C601:C630)/VAR('RW Futures and Index Data (Q4)'!C601:C630)</f>
        <v>1.1536607868700679</v>
      </c>
      <c r="D603" s="10"/>
      <c r="E603" s="59">
        <v>-2.8069885848469589E-3</v>
      </c>
      <c r="F603" s="56">
        <f>COVAR(E603:E632,'RW Futures and Index Data (Q4)'!C601:C630)/VAR('RW Futures and Index Data (Q4)'!C601:C630)</f>
        <v>0.14094184658861503</v>
      </c>
      <c r="G603" s="10"/>
      <c r="H603" s="59">
        <v>0.11229216805983122</v>
      </c>
      <c r="I603" s="56">
        <f>COVAR(H603:H632,'RW Futures and Index Data (Q4)'!F601:F630)/VAR('RW Futures and Index Data (Q4)'!F601:F630)</f>
        <v>0.61629437096561079</v>
      </c>
      <c r="J603" s="10"/>
      <c r="K603" s="59">
        <v>3.572816308895721E-3</v>
      </c>
      <c r="L603" s="57">
        <f>COVAR(K603:K632,'RW Futures and Index Data (Q4)'!F601:F630)/VAR('RW Futures and Index Data (Q4)'!F601:F630)</f>
        <v>-0.10623180362082885</v>
      </c>
      <c r="M603" s="10"/>
      <c r="N603" s="59">
        <v>2.5187941784046153E-3</v>
      </c>
      <c r="O603" s="58">
        <f>COVAR(N603:N632,'RW Futures and Index Data (Q4)'!F601:F630)/VAR('RW Futures and Index Data (Q4)'!F601:F630)</f>
        <v>-0.48364227122737197</v>
      </c>
      <c r="P603" s="10"/>
    </row>
    <row r="604" spans="1:16" x14ac:dyDescent="0.25">
      <c r="A604" s="23">
        <v>41332</v>
      </c>
      <c r="B604" s="52">
        <v>-7.6492996034263072E-3</v>
      </c>
      <c r="C604" s="53">
        <f>COVAR(B604:B633,'RW Futures and Index Data (Q4)'!C602:C631)/VAR('RW Futures and Index Data (Q4)'!C602:C631)</f>
        <v>1.0835641094685347</v>
      </c>
      <c r="D604" s="10"/>
      <c r="E604" s="59">
        <v>4.4663493354311079E-3</v>
      </c>
      <c r="F604" s="56">
        <f>COVAR(E604:E633,'RW Futures and Index Data (Q4)'!C602:C631)/VAR('RW Futures and Index Data (Q4)'!C602:C631)</f>
        <v>0.17742117218269682</v>
      </c>
      <c r="G604" s="10"/>
      <c r="H604" s="59">
        <v>8.6495896744365419E-2</v>
      </c>
      <c r="I604" s="56">
        <f>COVAR(H604:H633,'RW Futures and Index Data (Q4)'!F602:F631)/VAR('RW Futures and Index Data (Q4)'!F602:F631)</f>
        <v>0.64501496447079409</v>
      </c>
      <c r="J604" s="10"/>
      <c r="K604" s="59">
        <v>-4.5550740207167539E-4</v>
      </c>
      <c r="L604" s="57">
        <f>COVAR(K604:K633,'RW Futures and Index Data (Q4)'!F602:F631)/VAR('RW Futures and Index Data (Q4)'!F602:F631)</f>
        <v>-8.9613909467175401E-2</v>
      </c>
      <c r="M604" s="10"/>
      <c r="N604" s="59">
        <v>-1.2855512558795024E-2</v>
      </c>
      <c r="O604" s="58">
        <f>COVAR(N604:N633,'RW Futures and Index Data (Q4)'!F602:F631)/VAR('RW Futures and Index Data (Q4)'!F602:F631)</f>
        <v>-0.45675429100251552</v>
      </c>
      <c r="P604" s="10"/>
    </row>
    <row r="605" spans="1:16" x14ac:dyDescent="0.25">
      <c r="A605" s="23">
        <v>41331</v>
      </c>
      <c r="B605" s="52">
        <v>-1.513432798459724E-3</v>
      </c>
      <c r="C605" s="53">
        <f>COVAR(B605:B634,'RW Futures and Index Data (Q4)'!C603:C632)/VAR('RW Futures and Index Data (Q4)'!C603:C632)</f>
        <v>0.95465201443684489</v>
      </c>
      <c r="D605" s="10"/>
      <c r="E605" s="59">
        <v>2.3326918651667139E-3</v>
      </c>
      <c r="F605" s="56">
        <f>COVAR(E605:E634,'RW Futures and Index Data (Q4)'!C603:C632)/VAR('RW Futures and Index Data (Q4)'!C603:C632)</f>
        <v>0.24449710034278807</v>
      </c>
      <c r="G605" s="10"/>
      <c r="H605" s="59">
        <v>9.0891528367425645E-2</v>
      </c>
      <c r="I605" s="56">
        <f>COVAR(H605:H634,'RW Futures and Index Data (Q4)'!F603:F632)/VAR('RW Futures and Index Data (Q4)'!F603:F632)</f>
        <v>0.63327006658630625</v>
      </c>
      <c r="J605" s="10"/>
      <c r="K605" s="59">
        <v>-7.87777610199214E-4</v>
      </c>
      <c r="L605" s="57">
        <f>COVAR(K605:K634,'RW Futures and Index Data (Q4)'!F603:F632)/VAR('RW Futures and Index Data (Q4)'!F603:F632)</f>
        <v>-7.9092269570700757E-2</v>
      </c>
      <c r="M605" s="10"/>
      <c r="N605" s="59">
        <v>-1.2636500676748597E-2</v>
      </c>
      <c r="O605" s="58">
        <f>COVAR(N605:N634,'RW Futures and Index Data (Q4)'!F603:F632)/VAR('RW Futures and Index Data (Q4)'!F603:F632)</f>
        <v>-0.46192120447465407</v>
      </c>
      <c r="P605" s="10"/>
    </row>
    <row r="606" spans="1:16" x14ac:dyDescent="0.25">
      <c r="A606" s="23">
        <v>41330</v>
      </c>
      <c r="B606" s="52">
        <v>-1.5481594634784046E-2</v>
      </c>
      <c r="C606" s="53">
        <f>COVAR(B606:B635,'RW Futures and Index Data (Q4)'!C604:C633)/VAR('RW Futures and Index Data (Q4)'!C604:C633)</f>
        <v>0.84351688666114788</v>
      </c>
      <c r="D606" s="10"/>
      <c r="E606" s="59">
        <v>-2.1227550379349314E-2</v>
      </c>
      <c r="F606" s="56">
        <f>COVAR(E606:E635,'RW Futures and Index Data (Q4)'!C604:C633)/VAR('RW Futures and Index Data (Q4)'!C604:C633)</f>
        <v>0.35600824799906466</v>
      </c>
      <c r="G606" s="10"/>
      <c r="H606" s="59">
        <v>7.7707190701781448E-2</v>
      </c>
      <c r="I606" s="56">
        <f>COVAR(H606:H635,'RW Futures and Index Data (Q4)'!F604:F633)/VAR('RW Futures and Index Data (Q4)'!F604:F633)</f>
        <v>0.65084312291272384</v>
      </c>
      <c r="J606" s="10"/>
      <c r="K606" s="59">
        <v>-1.2825152866782208E-3</v>
      </c>
      <c r="L606" s="57">
        <f>COVAR(K606:K635,'RW Futures and Index Data (Q4)'!F604:F633)/VAR('RW Futures and Index Data (Q4)'!F604:F633)</f>
        <v>-6.6103066391139539E-2</v>
      </c>
      <c r="M606" s="10"/>
      <c r="N606" s="59">
        <v>-5.1580179657628733E-3</v>
      </c>
      <c r="O606" s="58">
        <f>COVAR(N606:N635,'RW Futures and Index Data (Q4)'!F604:F633)/VAR('RW Futures and Index Data (Q4)'!F604:F633)</f>
        <v>-0.4785410428050676</v>
      </c>
      <c r="P606" s="10"/>
    </row>
    <row r="607" spans="1:16" x14ac:dyDescent="0.25">
      <c r="A607" s="23">
        <v>41327</v>
      </c>
      <c r="B607" s="52">
        <v>-3.0660361704518579E-2</v>
      </c>
      <c r="C607" s="53">
        <f>COVAR(B607:B636,'RW Futures and Index Data (Q4)'!C605:C634)/VAR('RW Futures and Index Data (Q4)'!C605:C634)</f>
        <v>0.59252585639493727</v>
      </c>
      <c r="D607" s="10"/>
      <c r="E607" s="59">
        <v>-1.6423767355135732E-2</v>
      </c>
      <c r="F607" s="56">
        <f>COVAR(E607:E636,'RW Futures and Index Data (Q4)'!C605:C634)/VAR('RW Futures and Index Data (Q4)'!C605:C634)</f>
        <v>0.41960260440165831</v>
      </c>
      <c r="G607" s="10"/>
      <c r="H607" s="59">
        <v>7.6566104474746544E-2</v>
      </c>
      <c r="I607" s="56">
        <f>COVAR(H607:H636,'RW Futures and Index Data (Q4)'!F605:F634)/VAR('RW Futures and Index Data (Q4)'!F605:F634)</f>
        <v>0.59755006782041298</v>
      </c>
      <c r="J607" s="10"/>
      <c r="K607" s="59">
        <v>-2.019277562026911E-3</v>
      </c>
      <c r="L607" s="57">
        <f>COVAR(K607:K636,'RW Futures and Index Data (Q4)'!F605:F634)/VAR('RW Futures and Index Data (Q4)'!F605:F634)</f>
        <v>-4.0453708676204646E-2</v>
      </c>
      <c r="M607" s="10"/>
      <c r="N607" s="59">
        <v>-2.1272759784266571E-3</v>
      </c>
      <c r="O607" s="58">
        <f>COVAR(N607:N636,'RW Futures and Index Data (Q4)'!F605:F634)/VAR('RW Futures and Index Data (Q4)'!F605:F634)</f>
        <v>-0.48292025167312058</v>
      </c>
      <c r="P607" s="10"/>
    </row>
    <row r="608" spans="1:16" x14ac:dyDescent="0.25">
      <c r="A608" s="23">
        <v>41326</v>
      </c>
      <c r="B608" s="52">
        <v>-4.6336869246239587E-3</v>
      </c>
      <c r="C608" s="53">
        <f>COVAR(B608:B637,'RW Futures and Index Data (Q4)'!C606:C635)/VAR('RW Futures and Index Data (Q4)'!C606:C635)</f>
        <v>0.23129546359273495</v>
      </c>
      <c r="D608" s="10"/>
      <c r="E608" s="59">
        <v>4.4413971359498206E-3</v>
      </c>
      <c r="F608" s="56">
        <f>COVAR(E608:E637,'RW Futures and Index Data (Q4)'!C606:C635)/VAR('RW Futures and Index Data (Q4)'!C606:C635)</f>
        <v>0.46879484588675935</v>
      </c>
      <c r="G608" s="10"/>
      <c r="H608" s="59">
        <v>0.10129059642727012</v>
      </c>
      <c r="I608" s="56">
        <f>COVAR(H608:H637,'RW Futures and Index Data (Q4)'!F606:F635)/VAR('RW Futures and Index Data (Q4)'!F606:F635)</f>
        <v>0.44965287259853542</v>
      </c>
      <c r="J608" s="10"/>
      <c r="K608" s="59">
        <v>-6.0949067981955762E-3</v>
      </c>
      <c r="L608" s="57">
        <f>COVAR(K608:K637,'RW Futures and Index Data (Q4)'!F606:F635)/VAR('RW Futures and Index Data (Q4)'!F606:F635)</f>
        <v>-1.2112915218641187E-2</v>
      </c>
      <c r="M608" s="10"/>
      <c r="N608" s="59">
        <v>-1.2627890465268576E-2</v>
      </c>
      <c r="O608" s="58">
        <f>COVAR(N608:N637,'RW Futures and Index Data (Q4)'!F606:F635)/VAR('RW Futures and Index Data (Q4)'!F606:F635)</f>
        <v>-0.43843021617236994</v>
      </c>
      <c r="P608" s="10"/>
    </row>
    <row r="609" spans="1:16" x14ac:dyDescent="0.25">
      <c r="A609" s="23">
        <v>41325</v>
      </c>
      <c r="B609" s="52">
        <v>-2.4834289083188521E-2</v>
      </c>
      <c r="C609" s="53">
        <f>COVAR(B609:B638,'RW Futures and Index Data (Q4)'!C607:C636)/VAR('RW Futures and Index Data (Q4)'!C607:C636)</f>
        <v>-0.2324843579236828</v>
      </c>
      <c r="D609" s="10"/>
      <c r="E609" s="59">
        <v>-2.113156857164844E-3</v>
      </c>
      <c r="F609" s="56">
        <f>COVAR(E609:E638,'RW Futures and Index Data (Q4)'!C607:C636)/VAR('RW Futures and Index Data (Q4)'!C607:C636)</f>
        <v>0.62685783047692645</v>
      </c>
      <c r="G609" s="10"/>
      <c r="H609" s="59">
        <v>8.69221866243024E-2</v>
      </c>
      <c r="I609" s="56">
        <f>COVAR(H609:H638,'RW Futures and Index Data (Q4)'!F607:F636)/VAR('RW Futures and Index Data (Q4)'!F607:F636)</f>
        <v>0.45153182918565454</v>
      </c>
      <c r="J609" s="10"/>
      <c r="K609" s="59">
        <v>-6.2654987095339676E-3</v>
      </c>
      <c r="L609" s="57">
        <f>COVAR(K609:K638,'RW Futures and Index Data (Q4)'!F607:F636)/VAR('RW Futures and Index Data (Q4)'!F607:F636)</f>
        <v>3.1209130001648546E-3</v>
      </c>
      <c r="M609" s="10"/>
      <c r="N609" s="59">
        <v>-1.60363397495078E-2</v>
      </c>
      <c r="O609" s="58">
        <f>COVAR(N609:N638,'RW Futures and Index Data (Q4)'!F607:F636)/VAR('RW Futures and Index Data (Q4)'!F607:F636)</f>
        <v>-0.4397034741312536</v>
      </c>
      <c r="P609" s="10"/>
    </row>
    <row r="610" spans="1:16" x14ac:dyDescent="0.25">
      <c r="A610" s="23">
        <v>41324</v>
      </c>
      <c r="B610" s="52">
        <v>-2.2666997461610827E-2</v>
      </c>
      <c r="C610" s="53">
        <f>COVAR(B610:B639,'RW Futures and Index Data (Q4)'!C608:C637)/VAR('RW Futures and Index Data (Q4)'!C608:C637)</f>
        <v>-0.57066600325101868</v>
      </c>
      <c r="D610" s="10"/>
      <c r="E610" s="59">
        <v>1.1379789127576201E-2</v>
      </c>
      <c r="F610" s="56">
        <f>COVAR(E610:E639,'RW Futures and Index Data (Q4)'!C608:C637)/VAR('RW Futures and Index Data (Q4)'!C608:C637)</f>
        <v>0.73547808936044767</v>
      </c>
      <c r="G610" s="10"/>
      <c r="H610" s="59">
        <v>0.11804998223307783</v>
      </c>
      <c r="I610" s="56">
        <f>COVAR(H610:H639,'RW Futures and Index Data (Q4)'!F608:F637)/VAR('RW Futures and Index Data (Q4)'!F608:F637)</f>
        <v>0.25949892731172264</v>
      </c>
      <c r="J610" s="10"/>
      <c r="K610" s="59">
        <v>-8.1713829306142571E-3</v>
      </c>
      <c r="L610" s="57">
        <f>COVAR(K610:K639,'RW Futures and Index Data (Q4)'!F608:F637)/VAR('RW Futures and Index Data (Q4)'!F608:F637)</f>
        <v>2.2719506039758836E-2</v>
      </c>
      <c r="M610" s="10"/>
      <c r="N610" s="59">
        <v>-2.2660071296068618E-2</v>
      </c>
      <c r="O610" s="58">
        <f>COVAR(N610:N639,'RW Futures and Index Data (Q4)'!F608:F637)/VAR('RW Futures and Index Data (Q4)'!F608:F637)</f>
        <v>-0.41579649758984155</v>
      </c>
      <c r="P610" s="10"/>
    </row>
    <row r="611" spans="1:16" x14ac:dyDescent="0.25">
      <c r="A611" s="23">
        <v>41320</v>
      </c>
      <c r="B611" s="52">
        <v>3.3193662803365775E-4</v>
      </c>
      <c r="C611" s="53">
        <f>COVAR(B611:B640,'RW Futures and Index Data (Q4)'!C609:C638)/VAR('RW Futures and Index Data (Q4)'!C609:C638)</f>
        <v>-0.6175643145412405</v>
      </c>
      <c r="D611" s="10"/>
      <c r="E611" s="59">
        <v>2.3742283903254169E-3</v>
      </c>
      <c r="F611" s="56">
        <f>COVAR(E611:E640,'RW Futures and Index Data (Q4)'!C609:C638)/VAR('RW Futures and Index Data (Q4)'!C609:C638)</f>
        <v>0.73172719405080178</v>
      </c>
      <c r="G611" s="10"/>
      <c r="H611" s="59">
        <v>0.11735212105725656</v>
      </c>
      <c r="I611" s="56">
        <f>COVAR(H611:H640,'RW Futures and Index Data (Q4)'!F609:F638)/VAR('RW Futures and Index Data (Q4)'!F609:F638)</f>
        <v>1.5052508657186525E-2</v>
      </c>
      <c r="J611" s="10"/>
      <c r="K611" s="59">
        <v>-8.9292993411058674E-3</v>
      </c>
      <c r="L611" s="57">
        <f>COVAR(K611:K640,'RW Futures and Index Data (Q4)'!F609:F638)/VAR('RW Futures and Index Data (Q4)'!F609:F638)</f>
        <v>4.2975501164549693E-2</v>
      </c>
      <c r="M611" s="10"/>
      <c r="N611" s="59">
        <v>-1.91855593137914E-2</v>
      </c>
      <c r="O611" s="58">
        <f>COVAR(N611:N640,'RW Futures and Index Data (Q4)'!F609:F638)/VAR('RW Futures and Index Data (Q4)'!F609:F638)</f>
        <v>-0.38407355796839399</v>
      </c>
      <c r="P611" s="10"/>
    </row>
    <row r="612" spans="1:16" x14ac:dyDescent="0.25">
      <c r="A612" s="23">
        <v>41319</v>
      </c>
      <c r="B612" s="52">
        <v>9.9075751176831428E-3</v>
      </c>
      <c r="C612" s="53">
        <f>COVAR(B612:B641,'RW Futures and Index Data (Q4)'!C610:C639)/VAR('RW Futures and Index Data (Q4)'!C610:C639)</f>
        <v>-0.87055331329530261</v>
      </c>
      <c r="D612" s="10"/>
      <c r="E612" s="59">
        <v>-1.3104660011757696E-2</v>
      </c>
      <c r="F612" s="56">
        <f>COVAR(E612:E641,'RW Futures and Index Data (Q4)'!C610:C639)/VAR('RW Futures and Index Data (Q4)'!C610:C639)</f>
        <v>0.84742141923474257</v>
      </c>
      <c r="G612" s="10"/>
      <c r="H612" s="59">
        <v>0.10757850860142004</v>
      </c>
      <c r="I612" s="56">
        <f>COVAR(H612:H641,'RW Futures and Index Data (Q4)'!F610:F639)/VAR('RW Futures and Index Data (Q4)'!F610:F639)</f>
        <v>-0.13655115551347277</v>
      </c>
      <c r="J612" s="10"/>
      <c r="K612" s="59">
        <v>-7.0354494552289371E-3</v>
      </c>
      <c r="L612" s="57">
        <f>COVAR(K612:K641,'RW Futures and Index Data (Q4)'!F610:F639)/VAR('RW Futures and Index Data (Q4)'!F610:F639)</f>
        <v>5.7123357403039636E-2</v>
      </c>
      <c r="M612" s="10"/>
      <c r="N612" s="59">
        <v>-1.3861854442911548E-2</v>
      </c>
      <c r="O612" s="58">
        <f>COVAR(N612:N641,'RW Futures and Index Data (Q4)'!F610:F639)/VAR('RW Futures and Index Data (Q4)'!F610:F639)</f>
        <v>-0.34771643579339562</v>
      </c>
      <c r="P612" s="10"/>
    </row>
    <row r="613" spans="1:16" x14ac:dyDescent="0.25">
      <c r="A613" s="23">
        <v>41318</v>
      </c>
      <c r="B613" s="52">
        <v>5.202351931469007E-3</v>
      </c>
      <c r="C613" s="53">
        <f>COVAR(B613:B642,'RW Futures and Index Data (Q4)'!C611:C640)/VAR('RW Futures and Index Data (Q4)'!C611:C640)</f>
        <v>-1.0012563368272824</v>
      </c>
      <c r="D613" s="10"/>
      <c r="E613" s="59">
        <v>-2.6931331022941429E-2</v>
      </c>
      <c r="F613" s="56">
        <f>COVAR(E613:E642,'RW Futures and Index Data (Q4)'!C611:C640)/VAR('RW Futures and Index Data (Q4)'!C611:C640)</f>
        <v>0.87683725492031672</v>
      </c>
      <c r="G613" s="10"/>
      <c r="H613" s="59">
        <v>0.12250303460042744</v>
      </c>
      <c r="I613" s="56">
        <f>COVAR(H613:H642,'RW Futures and Index Data (Q4)'!F611:F640)/VAR('RW Futures and Index Data (Q4)'!F611:F640)</f>
        <v>-0.36044341038505312</v>
      </c>
      <c r="J613" s="10"/>
      <c r="K613" s="59">
        <v>-7.113589011891186E-3</v>
      </c>
      <c r="L613" s="57">
        <f>COVAR(K613:K642,'RW Futures and Index Data (Q4)'!F611:F640)/VAR('RW Futures and Index Data (Q4)'!F611:F640)</f>
        <v>8.2708314879303496E-2</v>
      </c>
      <c r="M613" s="10"/>
      <c r="N613" s="59">
        <v>-7.1264463532191291E-3</v>
      </c>
      <c r="O613" s="58">
        <f>COVAR(N613:N642,'RW Futures and Index Data (Q4)'!F611:F640)/VAR('RW Futures and Index Data (Q4)'!F611:F640)</f>
        <v>-0.28675538131325634</v>
      </c>
      <c r="P613" s="10"/>
    </row>
    <row r="614" spans="1:16" x14ac:dyDescent="0.25">
      <c r="A614" s="23">
        <v>41317</v>
      </c>
      <c r="B614" s="52">
        <v>-1.825074012245298E-3</v>
      </c>
      <c r="C614" s="53">
        <f>COVAR(B614:B643,'RW Futures and Index Data (Q4)'!C612:C641)/VAR('RW Futures and Index Data (Q4)'!C612:C641)</f>
        <v>-1.2328276000016245</v>
      </c>
      <c r="D614" s="10"/>
      <c r="E614" s="59">
        <v>-4.595996739085062E-3</v>
      </c>
      <c r="F614" s="56">
        <f>COVAR(E614:E643,'RW Futures and Index Data (Q4)'!C612:C641)/VAR('RW Futures and Index Data (Q4)'!C612:C641)</f>
        <v>0.89896721565748616</v>
      </c>
      <c r="G614" s="10"/>
      <c r="H614" s="59">
        <v>0.10460000000000003</v>
      </c>
      <c r="I614" s="56">
        <f>COVAR(H614:H643,'RW Futures and Index Data (Q4)'!F612:F641)/VAR('RW Futures and Index Data (Q4)'!F612:F641)</f>
        <v>-0.47192484819469327</v>
      </c>
      <c r="J614" s="10"/>
      <c r="K614" s="59">
        <v>-1.5246872708986281E-2</v>
      </c>
      <c r="L614" s="57">
        <f>COVAR(K614:K643,'RW Futures and Index Data (Q4)'!F612:F641)/VAR('RW Futures and Index Data (Q4)'!F612:F641)</f>
        <v>0.11972411100609083</v>
      </c>
      <c r="M614" s="10"/>
      <c r="N614" s="59">
        <v>-2.9381198691437849E-2</v>
      </c>
      <c r="O614" s="58">
        <f>COVAR(N614:N643,'RW Futures and Index Data (Q4)'!F612:F641)/VAR('RW Futures and Index Data (Q4)'!F612:F641)</f>
        <v>-0.13211469638502618</v>
      </c>
      <c r="P614" s="10"/>
    </row>
    <row r="615" spans="1:16" x14ac:dyDescent="0.25">
      <c r="A615" s="23">
        <v>41316</v>
      </c>
      <c r="B615" s="52">
        <v>3.4437265828895836E-2</v>
      </c>
      <c r="C615" s="53">
        <f>COVAR(B615:B644,'RW Futures and Index Data (Q4)'!C613:C642)/VAR('RW Futures and Index Data (Q4)'!C613:C642)</f>
        <v>-0.94662848795440624</v>
      </c>
      <c r="D615" s="10"/>
      <c r="E615" s="59">
        <v>1.2457310137926392E-2</v>
      </c>
      <c r="F615" s="56">
        <f>COVAR(E615:E644,'RW Futures and Index Data (Q4)'!C613:C642)/VAR('RW Futures and Index Data (Q4)'!C613:C642)</f>
        <v>0.91396129513328372</v>
      </c>
      <c r="G615" s="10"/>
      <c r="H615" s="59">
        <v>0.12138730638702122</v>
      </c>
      <c r="I615" s="56">
        <f>COVAR(H615:H644,'RW Futures and Index Data (Q4)'!F613:F642)/VAR('RW Futures and Index Data (Q4)'!F613:F642)</f>
        <v>-0.44303664745091675</v>
      </c>
      <c r="J615" s="10"/>
      <c r="K615" s="59">
        <v>-1.0646488101536233E-2</v>
      </c>
      <c r="L615" s="57">
        <f>COVAR(K615:K644,'RW Futures and Index Data (Q4)'!F613:F642)/VAR('RW Futures and Index Data (Q4)'!F613:F642)</f>
        <v>0.10846594420489716</v>
      </c>
      <c r="M615" s="10"/>
      <c r="N615" s="59">
        <v>-3.45000108903456E-2</v>
      </c>
      <c r="O615" s="58">
        <f>COVAR(N615:N644,'RW Futures and Index Data (Q4)'!F613:F642)/VAR('RW Futures and Index Data (Q4)'!F613:F642)</f>
        <v>-0.12502341641534917</v>
      </c>
      <c r="P615" s="10"/>
    </row>
    <row r="616" spans="1:16" x14ac:dyDescent="0.25">
      <c r="A616" s="23">
        <v>41313</v>
      </c>
      <c r="B616" s="52">
        <v>5.1665043738016836E-2</v>
      </c>
      <c r="C616" s="53">
        <f>COVAR(B616:B645,'RW Futures and Index Data (Q4)'!C614:C643)/VAR('RW Futures and Index Data (Q4)'!C614:C643)</f>
        <v>-0.92113998099647443</v>
      </c>
      <c r="D616" s="10"/>
      <c r="E616" s="59">
        <v>1.8208716234459299E-2</v>
      </c>
      <c r="F616" s="56">
        <f>COVAR(E616:E645,'RW Futures and Index Data (Q4)'!C614:C643)/VAR('RW Futures and Index Data (Q4)'!C614:C643)</f>
        <v>0.88147594169887178</v>
      </c>
      <c r="G616" s="10"/>
      <c r="H616" s="59">
        <v>0.13816891722408009</v>
      </c>
      <c r="I616" s="56">
        <f>COVAR(H616:H645,'RW Futures and Index Data (Q4)'!F614:F643)/VAR('RW Futures and Index Data (Q4)'!F614:F643)</f>
        <v>-0.50307730835922515</v>
      </c>
      <c r="J616" s="10"/>
      <c r="K616" s="59">
        <v>-1.4862688945317504E-2</v>
      </c>
      <c r="L616" s="57">
        <f>COVAR(K616:K645,'RW Futures and Index Data (Q4)'!F614:F643)/VAR('RW Futures and Index Data (Q4)'!F614:F643)</f>
        <v>0.12485230508024105</v>
      </c>
      <c r="M616" s="10"/>
      <c r="N616" s="59">
        <v>-4.8820565853711417E-2</v>
      </c>
      <c r="O616" s="58">
        <f>COVAR(N616:N645,'RW Futures and Index Data (Q4)'!F614:F643)/VAR('RW Futures and Index Data (Q4)'!F614:F643)</f>
        <v>-0.15154158306977975</v>
      </c>
      <c r="P616" s="10"/>
    </row>
    <row r="617" spans="1:16" x14ac:dyDescent="0.25">
      <c r="A617" s="23">
        <v>41312</v>
      </c>
      <c r="B617" s="52">
        <v>5.6224980351869513E-2</v>
      </c>
      <c r="C617" s="53">
        <f>COVAR(B617:B646,'RW Futures and Index Data (Q4)'!C615:C644)/VAR('RW Futures and Index Data (Q4)'!C615:C644)</f>
        <v>-0.8671796747658872</v>
      </c>
      <c r="D617" s="10"/>
      <c r="E617" s="59">
        <v>-4.8542737341350506E-4</v>
      </c>
      <c r="F617" s="56">
        <f>COVAR(E617:E646,'RW Futures and Index Data (Q4)'!C615:C644)/VAR('RW Futures and Index Data (Q4)'!C615:C644)</f>
        <v>0.6413149546893171</v>
      </c>
      <c r="G617" s="10"/>
      <c r="H617" s="59">
        <v>0.14548492892976572</v>
      </c>
      <c r="I617" s="56">
        <f>COVAR(H617:H646,'RW Futures and Index Data (Q4)'!F615:F644)/VAR('RW Futures and Index Data (Q4)'!F615:F644)</f>
        <v>-0.22703127725296679</v>
      </c>
      <c r="J617" s="10"/>
      <c r="K617" s="59">
        <v>-1.2175025089032121E-2</v>
      </c>
      <c r="L617" s="57">
        <f>COVAR(K617:K646,'RW Futures and Index Data (Q4)'!F615:F644)/VAR('RW Futures and Index Data (Q4)'!F615:F644)</f>
        <v>9.5089946493259803E-2</v>
      </c>
      <c r="M617" s="10"/>
      <c r="N617" s="59">
        <v>-4.2654459242916554E-2</v>
      </c>
      <c r="O617" s="58">
        <f>COVAR(N617:N646,'RW Futures and Index Data (Q4)'!F615:F644)/VAR('RW Futures and Index Data (Q4)'!F615:F644)</f>
        <v>-0.17048317096096977</v>
      </c>
      <c r="P617" s="10"/>
    </row>
    <row r="618" spans="1:16" x14ac:dyDescent="0.25">
      <c r="A618" s="23">
        <v>41311</v>
      </c>
      <c r="B618" s="52">
        <v>4.8744679057135087E-2</v>
      </c>
      <c r="C618" s="53">
        <f>COVAR(B618:B647,'RW Futures and Index Data (Q4)'!C616:C645)/VAR('RW Futures and Index Data (Q4)'!C616:C645)</f>
        <v>-0.72404081440720891</v>
      </c>
      <c r="D618" s="10"/>
      <c r="E618" s="59">
        <v>-8.2244804833974117E-3</v>
      </c>
      <c r="F618" s="56">
        <f>COVAR(E618:E647,'RW Futures and Index Data (Q4)'!C616:C645)/VAR('RW Futures and Index Data (Q4)'!C616:C645)</f>
        <v>0.60127991536383307</v>
      </c>
      <c r="G618" s="10"/>
      <c r="H618" s="59">
        <v>0.15131162009185206</v>
      </c>
      <c r="I618" s="56">
        <f>COVAR(H618:H647,'RW Futures and Index Data (Q4)'!F616:F645)/VAR('RW Futures and Index Data (Q4)'!F616:F645)</f>
        <v>0.1539945151241528</v>
      </c>
      <c r="J618" s="10"/>
      <c r="K618" s="59">
        <v>-1.1146337923087724E-2</v>
      </c>
      <c r="L618" s="57">
        <f>COVAR(K618:K647,'RW Futures and Index Data (Q4)'!F616:F645)/VAR('RW Futures and Index Data (Q4)'!F616:F645)</f>
        <v>6.434703994435835E-2</v>
      </c>
      <c r="M618" s="10"/>
      <c r="N618" s="59">
        <v>-4.3133088715782919E-2</v>
      </c>
      <c r="O618" s="58">
        <f>COVAR(N618:N647,'RW Futures and Index Data (Q4)'!F616:F645)/VAR('RW Futures and Index Data (Q4)'!F616:F645)</f>
        <v>-0.18810059503003487</v>
      </c>
      <c r="P618" s="10"/>
    </row>
    <row r="619" spans="1:16" x14ac:dyDescent="0.25">
      <c r="A619" s="23">
        <v>41310</v>
      </c>
      <c r="B619" s="52">
        <v>6.3765153129161423E-2</v>
      </c>
      <c r="C619" s="53">
        <f>COVAR(B619:B648,'RW Futures and Index Data (Q4)'!C617:C646)/VAR('RW Futures and Index Data (Q4)'!C617:C646)</f>
        <v>-0.58653654281803025</v>
      </c>
      <c r="D619" s="10"/>
      <c r="E619" s="59">
        <v>-7.9671174020383706E-3</v>
      </c>
      <c r="F619" s="56">
        <f>COVAR(E619:E648,'RW Futures and Index Data (Q4)'!C617:C646)/VAR('RW Futures and Index Data (Q4)'!C617:C646)</f>
        <v>0.61750398945616203</v>
      </c>
      <c r="G619" s="10"/>
      <c r="H619" s="59">
        <v>0.12466297707245344</v>
      </c>
      <c r="I619" s="56">
        <f>COVAR(H619:H648,'RW Futures and Index Data (Q4)'!F617:F646)/VAR('RW Futures and Index Data (Q4)'!F617:F646)</f>
        <v>0.43783570895632329</v>
      </c>
      <c r="J619" s="10"/>
      <c r="K619" s="59">
        <v>-1.0070532163348633E-2</v>
      </c>
      <c r="L619" s="57">
        <f>COVAR(K619:K648,'RW Futures and Index Data (Q4)'!F617:F646)/VAR('RW Futures and Index Data (Q4)'!F617:F646)</f>
        <v>4.2565901990652862E-2</v>
      </c>
      <c r="M619" s="10"/>
      <c r="N619" s="59">
        <v>-3.7551028794326258E-2</v>
      </c>
      <c r="O619" s="58">
        <f>COVAR(N619:N648,'RW Futures and Index Data (Q4)'!F617:F646)/VAR('RW Futures and Index Data (Q4)'!F617:F646)</f>
        <v>-0.20432430085989392</v>
      </c>
      <c r="P619" s="10"/>
    </row>
    <row r="620" spans="1:16" x14ac:dyDescent="0.25">
      <c r="A620" s="23">
        <v>41309</v>
      </c>
      <c r="B620" s="52">
        <v>5.8101722199290773E-2</v>
      </c>
      <c r="C620" s="53">
        <f>COVAR(B620:B649,'RW Futures and Index Data (Q4)'!C618:C647)/VAR('RW Futures and Index Data (Q4)'!C618:C647)</f>
        <v>-0.60775957272590031</v>
      </c>
      <c r="D620" s="10"/>
      <c r="E620" s="59">
        <v>-2.1676412091733432E-3</v>
      </c>
      <c r="F620" s="56">
        <f>COVAR(E620:E649,'RW Futures and Index Data (Q4)'!C618:C647)/VAR('RW Futures and Index Data (Q4)'!C618:C647)</f>
        <v>0.52847117618701023</v>
      </c>
      <c r="G620" s="10"/>
      <c r="H620" s="59">
        <v>0.11816101518618671</v>
      </c>
      <c r="I620" s="56">
        <f>COVAR(H620:H649,'RW Futures and Index Data (Q4)'!F618:F647)/VAR('RW Futures and Index Data (Q4)'!F618:F647)</f>
        <v>0.61199935630508551</v>
      </c>
      <c r="J620" s="10"/>
      <c r="K620" s="59">
        <v>-1.329623494767207E-2</v>
      </c>
      <c r="L620" s="57">
        <f>COVAR(K620:K649,'RW Futures and Index Data (Q4)'!F618:F647)/VAR('RW Futures and Index Data (Q4)'!F618:F647)</f>
        <v>2.3691793991947496E-2</v>
      </c>
      <c r="M620" s="10"/>
      <c r="N620" s="59">
        <v>-4.7088394388922095E-2</v>
      </c>
      <c r="O620" s="58">
        <f>COVAR(N620:N649,'RW Futures and Index Data (Q4)'!F618:F647)/VAR('RW Futures and Index Data (Q4)'!F618:F647)</f>
        <v>-0.22133386631052412</v>
      </c>
      <c r="P620" s="10"/>
    </row>
    <row r="621" spans="1:16" x14ac:dyDescent="0.25">
      <c r="A621" s="23">
        <v>41306</v>
      </c>
      <c r="B621" s="52">
        <v>2.7482534575678619E-2</v>
      </c>
      <c r="C621" s="53">
        <f>COVAR(B621:B650,'RW Futures and Index Data (Q4)'!C619:C648)/VAR('RW Futures and Index Data (Q4)'!C619:C648)</f>
        <v>-0.66068868659512858</v>
      </c>
      <c r="D621" s="10"/>
      <c r="E621" s="59">
        <v>-3.1072132049483558E-2</v>
      </c>
      <c r="F621" s="56">
        <f>COVAR(E621:E650,'RW Futures and Index Data (Q4)'!C619:C648)/VAR('RW Futures and Index Data (Q4)'!C619:C648)</f>
        <v>0.60575152816817024</v>
      </c>
      <c r="G621" s="10"/>
      <c r="H621" s="59">
        <v>9.5031976707152133E-2</v>
      </c>
      <c r="I621" s="56">
        <f>COVAR(H621:H650,'RW Futures and Index Data (Q4)'!F619:F648)/VAR('RW Futures and Index Data (Q4)'!F619:F648)</f>
        <v>1.0715836160541445</v>
      </c>
      <c r="J621" s="10"/>
      <c r="K621" s="59">
        <v>-9.5891009770188163E-3</v>
      </c>
      <c r="L621" s="57">
        <f>COVAR(K621:K650,'RW Futures and Index Data (Q4)'!F619:F648)/VAR('RW Futures and Index Data (Q4)'!F619:F648)</f>
        <v>-2.9116198912683269E-2</v>
      </c>
      <c r="M621" s="10"/>
      <c r="N621" s="59">
        <v>-2.8048946623334459E-2</v>
      </c>
      <c r="O621" s="58">
        <f>COVAR(N621:N650,'RW Futures and Index Data (Q4)'!F619:F648)/VAR('RW Futures and Index Data (Q4)'!F619:F648)</f>
        <v>-0.2726866287262017</v>
      </c>
      <c r="P621" s="10"/>
    </row>
    <row r="622" spans="1:16" x14ac:dyDescent="0.25">
      <c r="A622" s="23">
        <v>41305</v>
      </c>
      <c r="B622" s="52">
        <v>6.3019552089319752E-2</v>
      </c>
      <c r="C622" s="53">
        <f>COVAR(B622:B651,'RW Futures and Index Data (Q4)'!C620:C649)/VAR('RW Futures and Index Data (Q4)'!C620:C649)</f>
        <v>-0.14699831012647988</v>
      </c>
      <c r="D622" s="10"/>
      <c r="E622" s="59">
        <v>-4.1914765762648964E-2</v>
      </c>
      <c r="F622" s="56">
        <f>COVAR(E622:E651,'RW Futures and Index Data (Q4)'!C620:C649)/VAR('RW Futures and Index Data (Q4)'!C620:C649)</f>
        <v>0.21527435990810342</v>
      </c>
      <c r="G622" s="10"/>
      <c r="H622" s="59">
        <v>0.10905358473471538</v>
      </c>
      <c r="I622" s="56">
        <f>COVAR(H622:H651,'RW Futures and Index Data (Q4)'!F620:F649)/VAR('RW Futures and Index Data (Q4)'!F620:F649)</f>
        <v>1.1392107194646464</v>
      </c>
      <c r="J622" s="10"/>
      <c r="K622" s="59">
        <v>-1.1934704684589348E-2</v>
      </c>
      <c r="L622" s="57">
        <f>COVAR(K622:K651,'RW Futures and Index Data (Q4)'!F620:F649)/VAR('RW Futures and Index Data (Q4)'!F620:F649)</f>
        <v>-1.3646239273524204E-2</v>
      </c>
      <c r="M622" s="10"/>
      <c r="N622" s="59">
        <v>-4.0182860078606275E-2</v>
      </c>
      <c r="O622" s="58">
        <f>COVAR(N622:N651,'RW Futures and Index Data (Q4)'!F620:F649)/VAR('RW Futures and Index Data (Q4)'!F620:F649)</f>
        <v>-0.26057677545459973</v>
      </c>
      <c r="P622" s="10"/>
    </row>
    <row r="623" spans="1:16" x14ac:dyDescent="0.25">
      <c r="A623" s="23">
        <v>41304</v>
      </c>
      <c r="B623" s="52">
        <v>4.7704376454449804E-2</v>
      </c>
      <c r="C623" s="53">
        <f>COVAR(B623:B652,'RW Futures and Index Data (Q4)'!C621:C650)/VAR('RW Futures and Index Data (Q4)'!C621:C650)</f>
        <v>2.7968721184687007E-2</v>
      </c>
      <c r="D623" s="10"/>
      <c r="E623" s="59">
        <v>-2.2377977441909835E-2</v>
      </c>
      <c r="F623" s="56">
        <f>COVAR(E623:E652,'RW Futures and Index Data (Q4)'!C621:C650)/VAR('RW Futures and Index Data (Q4)'!C621:C650)</f>
        <v>0.12104585585398886</v>
      </c>
      <c r="G623" s="10"/>
      <c r="H623" s="59">
        <v>0.11397359851607569</v>
      </c>
      <c r="I623" s="56">
        <f>COVAR(H623:H652,'RW Futures and Index Data (Q4)'!F621:F650)/VAR('RW Futures and Index Data (Q4)'!F621:F650)</f>
        <v>1.3052092146422656</v>
      </c>
      <c r="J623" s="10"/>
      <c r="K623" s="59">
        <v>-5.4976222442865152E-3</v>
      </c>
      <c r="L623" s="57">
        <f>COVAR(K623:K652,'RW Futures and Index Data (Q4)'!F621:F650)/VAR('RW Futures and Index Data (Q4)'!F621:F650)</f>
        <v>-2.6252669718889185E-3</v>
      </c>
      <c r="M623" s="10"/>
      <c r="N623" s="59">
        <v>-2.432812154603925E-2</v>
      </c>
      <c r="O623" s="58">
        <f>COVAR(N623:N652,'RW Futures and Index Data (Q4)'!F621:F650)/VAR('RW Futures and Index Data (Q4)'!F621:F650)</f>
        <v>-0.33298029338972557</v>
      </c>
      <c r="P623" s="10"/>
    </row>
    <row r="624" spans="1:16" x14ac:dyDescent="0.25">
      <c r="A624" s="23">
        <v>41303</v>
      </c>
      <c r="B624" s="52">
        <v>3.9428604610649565E-2</v>
      </c>
      <c r="C624" s="53">
        <f>COVAR(B624:B653,'RW Futures and Index Data (Q4)'!C622:C651)/VAR('RW Futures and Index Data (Q4)'!C622:C651)</f>
        <v>0.12845171159006935</v>
      </c>
      <c r="D624" s="10"/>
      <c r="E624" s="59">
        <v>-2.9796193697939621E-3</v>
      </c>
      <c r="F624" s="56">
        <f>COVAR(E624:E653,'RW Futures and Index Data (Q4)'!C622:C651)/VAR('RW Futures and Index Data (Q4)'!C622:C651)</f>
        <v>0.12392256141255265</v>
      </c>
      <c r="G624" s="10"/>
      <c r="H624" s="59">
        <v>0.12837698429319366</v>
      </c>
      <c r="I624" s="56">
        <f>COVAR(H624:H653,'RW Futures and Index Data (Q4)'!F622:F651)/VAR('RW Futures and Index Data (Q4)'!F622:F651)</f>
        <v>1.3125670579375384</v>
      </c>
      <c r="J624" s="10"/>
      <c r="K624" s="59">
        <v>-8.716203784328469E-3</v>
      </c>
      <c r="L624" s="57">
        <f>COVAR(K624:K653,'RW Futures and Index Data (Q4)'!F622:F651)/VAR('RW Futures and Index Data (Q4)'!F622:F651)</f>
        <v>2.0839312813156055E-2</v>
      </c>
      <c r="M624" s="10"/>
      <c r="N624" s="59">
        <v>-3.895716134272631E-2</v>
      </c>
      <c r="O624" s="58">
        <f>COVAR(N624:N653,'RW Futures and Index Data (Q4)'!F622:F651)/VAR('RW Futures and Index Data (Q4)'!F622:F651)</f>
        <v>-0.35316560392480195</v>
      </c>
      <c r="P624" s="10"/>
    </row>
    <row r="625" spans="1:16" x14ac:dyDescent="0.25">
      <c r="A625" s="23">
        <v>41302</v>
      </c>
      <c r="B625" s="52">
        <v>6.7020822637040789E-2</v>
      </c>
      <c r="C625" s="53">
        <f>COVAR(B625:B654,'RW Futures and Index Data (Q4)'!C623:C652)/VAR('RW Futures and Index Data (Q4)'!C623:C652)</f>
        <v>0.45233362175938341</v>
      </c>
      <c r="D625" s="10"/>
      <c r="E625" s="59">
        <v>2.7560578459626672E-3</v>
      </c>
      <c r="F625" s="56">
        <f>COVAR(E625:E654,'RW Futures and Index Data (Q4)'!C623:C652)/VAR('RW Futures and Index Data (Q4)'!C623:C652)</f>
        <v>9.8276247161501573E-2</v>
      </c>
      <c r="G625" s="10"/>
      <c r="H625" s="59">
        <v>0.13749995471398391</v>
      </c>
      <c r="I625" s="56">
        <f>COVAR(H625:H654,'RW Futures and Index Data (Q4)'!F623:F652)/VAR('RW Futures and Index Data (Q4)'!F623:F652)</f>
        <v>1.2051889168479977</v>
      </c>
      <c r="J625" s="10"/>
      <c r="K625" s="59">
        <v>-8.5956678019390997E-3</v>
      </c>
      <c r="L625" s="57">
        <f>COVAR(K625:K654,'RW Futures and Index Data (Q4)'!F623:F652)/VAR('RW Futures and Index Data (Q4)'!F623:F652)</f>
        <v>2.7739752686807565E-2</v>
      </c>
      <c r="M625" s="10"/>
      <c r="N625" s="59">
        <v>-5.172002470426118E-2</v>
      </c>
      <c r="O625" s="58">
        <f>COVAR(N625:N654,'RW Futures and Index Data (Q4)'!F623:F652)/VAR('RW Futures and Index Data (Q4)'!F623:F652)</f>
        <v>-0.42891566356857574</v>
      </c>
      <c r="P625" s="10"/>
    </row>
    <row r="626" spans="1:16" x14ac:dyDescent="0.25">
      <c r="A626" s="23">
        <v>41299</v>
      </c>
      <c r="B626" s="52">
        <v>6.2160370195234238E-2</v>
      </c>
      <c r="C626" s="53">
        <f>COVAR(B626:B655,'RW Futures and Index Data (Q4)'!C624:C653)/VAR('RW Futures and Index Data (Q4)'!C624:C653)</f>
        <v>0.56992676536121711</v>
      </c>
      <c r="D626" s="10"/>
      <c r="E626" s="59">
        <v>-2.3208217417762467E-2</v>
      </c>
      <c r="F626" s="56">
        <f>COVAR(E626:E655,'RW Futures and Index Data (Q4)'!C624:C653)/VAR('RW Futures and Index Data (Q4)'!C624:C653)</f>
        <v>2.9109195257491182E-2</v>
      </c>
      <c r="G626" s="10"/>
      <c r="H626" s="59">
        <v>0.14955262355246335</v>
      </c>
      <c r="I626" s="56">
        <f>COVAR(H626:H655,'RW Futures and Index Data (Q4)'!F624:F653)/VAR('RW Futures and Index Data (Q4)'!F624:F653)</f>
        <v>1.2495875580283469</v>
      </c>
      <c r="J626" s="10"/>
      <c r="K626" s="59">
        <v>-5.6212097670002015E-3</v>
      </c>
      <c r="L626" s="57">
        <f>COVAR(K626:K655,'RW Futures and Index Data (Q4)'!F624:F653)/VAR('RW Futures and Index Data (Q4)'!F624:F653)</f>
        <v>4.0962643563218333E-2</v>
      </c>
      <c r="M626" s="10"/>
      <c r="N626" s="59">
        <v>-3.9298712841284722E-2</v>
      </c>
      <c r="O626" s="58">
        <f>COVAR(N626:N655,'RW Futures and Index Data (Q4)'!F624:F653)/VAR('RW Futures and Index Data (Q4)'!F624:F653)</f>
        <v>-0.44998251263607114</v>
      </c>
      <c r="P626" s="10"/>
    </row>
    <row r="627" spans="1:16" x14ac:dyDescent="0.25">
      <c r="A627" s="23">
        <v>41298</v>
      </c>
      <c r="B627" s="52">
        <v>8.0876322517899224E-2</v>
      </c>
      <c r="C627" s="53">
        <f>COVAR(B627:B656,'RW Futures and Index Data (Q4)'!C625:C654)/VAR('RW Futures and Index Data (Q4)'!C625:C654)</f>
        <v>0.54391479627200823</v>
      </c>
      <c r="D627" s="10"/>
      <c r="E627" s="59">
        <v>-3.0559842711608942E-2</v>
      </c>
      <c r="F627" s="56">
        <f>COVAR(E627:E656,'RW Futures and Index Data (Q4)'!C625:C654)/VAR('RW Futures and Index Data (Q4)'!C625:C654)</f>
        <v>-5.5927569185027455E-2</v>
      </c>
      <c r="G627" s="10"/>
      <c r="H627" s="59">
        <v>0.15150233396116519</v>
      </c>
      <c r="I627" s="56">
        <f>COVAR(H627:H656,'RW Futures and Index Data (Q4)'!F625:F654)/VAR('RW Futures and Index Data (Q4)'!F625:F654)</f>
        <v>1.2299615069513705</v>
      </c>
      <c r="J627" s="10"/>
      <c r="K627" s="59">
        <v>-6.3523564379864839E-3</v>
      </c>
      <c r="L627" s="57">
        <f>COVAR(K627:K656,'RW Futures and Index Data (Q4)'!F625:F654)/VAR('RW Futures and Index Data (Q4)'!F625:F654)</f>
        <v>5.2069746050544631E-2</v>
      </c>
      <c r="M627" s="10"/>
      <c r="N627" s="59">
        <v>-3.5078018075067607E-2</v>
      </c>
      <c r="O627" s="58">
        <f>COVAR(N627:N656,'RW Futures and Index Data (Q4)'!F625:F654)/VAR('RW Futures and Index Data (Q4)'!F625:F654)</f>
        <v>-0.46473408384470788</v>
      </c>
      <c r="P627" s="10"/>
    </row>
    <row r="628" spans="1:16" x14ac:dyDescent="0.25">
      <c r="A628" s="23">
        <v>41297</v>
      </c>
      <c r="B628" s="52">
        <v>7.1591702597032514E-2</v>
      </c>
      <c r="C628" s="53">
        <f>COVAR(B628:B657,'RW Futures and Index Data (Q4)'!C626:C655)/VAR('RW Futures and Index Data (Q4)'!C626:C655)</f>
        <v>0.43588711102917288</v>
      </c>
      <c r="D628" s="10"/>
      <c r="E628" s="59">
        <v>-3.9335055084672832E-2</v>
      </c>
      <c r="F628" s="56">
        <f>COVAR(E628:E657,'RW Futures and Index Data (Q4)'!C626:C655)/VAR('RW Futures and Index Data (Q4)'!C626:C655)</f>
        <v>-8.4534835473870876E-2</v>
      </c>
      <c r="G628" s="10"/>
      <c r="H628" s="59">
        <v>0.13341863313804914</v>
      </c>
      <c r="I628" s="56">
        <f>COVAR(H628:H657,'RW Futures and Index Data (Q4)'!F626:F655)/VAR('RW Futures and Index Data (Q4)'!F626:F655)</f>
        <v>1.231966421912998</v>
      </c>
      <c r="J628" s="10"/>
      <c r="K628" s="59">
        <v>-4.8391409715505818E-3</v>
      </c>
      <c r="L628" s="57">
        <f>COVAR(K628:K657,'RW Futures and Index Data (Q4)'!F626:F655)/VAR('RW Futures and Index Data (Q4)'!F626:F655)</f>
        <v>4.9556694269289228E-2</v>
      </c>
      <c r="M628" s="10"/>
      <c r="N628" s="59">
        <v>-3.3029167232982437E-2</v>
      </c>
      <c r="O628" s="58">
        <f>COVAR(N628:N657,'RW Futures and Index Data (Q4)'!F626:F655)/VAR('RW Futures and Index Data (Q4)'!F626:F655)</f>
        <v>-0.49740327667174333</v>
      </c>
      <c r="P628" s="10"/>
    </row>
    <row r="629" spans="1:16" x14ac:dyDescent="0.25">
      <c r="A629" s="23">
        <v>41296</v>
      </c>
      <c r="B629" s="52">
        <v>6.9891009616662503E-2</v>
      </c>
      <c r="C629" s="53">
        <f>COVAR(B629:B658,'RW Futures and Index Data (Q4)'!C627:C656)/VAR('RW Futures and Index Data (Q4)'!C627:C656)</f>
        <v>0.36546525191299217</v>
      </c>
      <c r="D629" s="10"/>
      <c r="E629" s="59">
        <v>-2.8086289780451468E-2</v>
      </c>
      <c r="F629" s="56">
        <f>COVAR(E629:E658,'RW Futures and Index Data (Q4)'!C627:C656)/VAR('RW Futures and Index Data (Q4)'!C627:C656)</f>
        <v>-4.0797837822256766E-2</v>
      </c>
      <c r="G629" s="10"/>
      <c r="H629" s="59">
        <v>0.1337035882101667</v>
      </c>
      <c r="I629" s="56">
        <f>COVAR(H629:H658,'RW Futures and Index Data (Q4)'!F627:F656)/VAR('RW Futures and Index Data (Q4)'!F627:F656)</f>
        <v>1.1973416520708775</v>
      </c>
      <c r="J629" s="10"/>
      <c r="K629" s="59">
        <v>-7.1113245733157582E-3</v>
      </c>
      <c r="L629" s="57">
        <f>COVAR(K629:K658,'RW Futures and Index Data (Q4)'!F627:F656)/VAR('RW Futures and Index Data (Q4)'!F627:F656)</f>
        <v>3.3356917042286494E-2</v>
      </c>
      <c r="M629" s="10"/>
      <c r="N629" s="59">
        <v>-3.7011441328456907E-2</v>
      </c>
      <c r="O629" s="58">
        <f>COVAR(N629:N658,'RW Futures and Index Data (Q4)'!F627:F656)/VAR('RW Futures and Index Data (Q4)'!F627:F656)</f>
        <v>-0.56435982376430538</v>
      </c>
      <c r="P629" s="10"/>
    </row>
    <row r="630" spans="1:16" x14ac:dyDescent="0.25">
      <c r="A630" s="23">
        <v>41292</v>
      </c>
      <c r="B630" s="52">
        <v>7.0683278757415424E-2</v>
      </c>
      <c r="C630" s="53">
        <f>COVAR(B630:B659,'RW Futures and Index Data (Q4)'!C628:C657)/VAR('RW Futures and Index Data (Q4)'!C628:C657)</f>
        <v>0.26960051787253736</v>
      </c>
      <c r="D630" s="10"/>
      <c r="E630" s="59">
        <v>-2.2756734043233307E-2</v>
      </c>
      <c r="F630" s="56">
        <f>COVAR(E630:E659,'RW Futures and Index Data (Q4)'!C628:C657)/VAR('RW Futures and Index Data (Q4)'!C628:C657)</f>
        <v>-5.3708723408455256E-2</v>
      </c>
      <c r="G630" s="10"/>
      <c r="H630" s="59">
        <v>0.12413644214162356</v>
      </c>
      <c r="I630" s="56">
        <f>COVAR(H630:H659,'RW Futures and Index Data (Q4)'!F628:F657)/VAR('RW Futures and Index Data (Q4)'!F628:F657)</f>
        <v>1.0100113509456201</v>
      </c>
      <c r="J630" s="10"/>
      <c r="K630" s="59">
        <v>-7.4494631044419446E-3</v>
      </c>
      <c r="L630" s="57">
        <f>COVAR(K630:K659,'RW Futures and Index Data (Q4)'!F628:F657)/VAR('RW Futures and Index Data (Q4)'!F628:F657)</f>
        <v>2.8906249679942379E-2</v>
      </c>
      <c r="M630" s="10"/>
      <c r="N630" s="59">
        <v>-3.1305074305624347E-2</v>
      </c>
      <c r="O630" s="58">
        <f>COVAR(N630:N659,'RW Futures and Index Data (Q4)'!F628:F657)/VAR('RW Futures and Index Data (Q4)'!F628:F657)</f>
        <v>-0.60495074395785531</v>
      </c>
      <c r="P630" s="10"/>
    </row>
    <row r="631" spans="1:16" x14ac:dyDescent="0.25">
      <c r="A631" s="23">
        <v>41291</v>
      </c>
      <c r="B631" s="52">
        <v>6.6006612594370573E-2</v>
      </c>
      <c r="C631" s="53">
        <f>COVAR(B631:B660,'RW Futures and Index Data (Q4)'!C629:C658)/VAR('RW Futures and Index Data (Q4)'!C629:C658)</f>
        <v>0.14642299887921775</v>
      </c>
      <c r="D631" s="10"/>
      <c r="E631" s="59">
        <v>-2.5112164005642867E-2</v>
      </c>
      <c r="F631" s="56">
        <f>COVAR(E631:E660,'RW Futures and Index Data (Q4)'!C629:C658)/VAR('RW Futures and Index Data (Q4)'!C629:C658)</f>
        <v>-6.1354153599461211E-2</v>
      </c>
      <c r="G631" s="10"/>
      <c r="H631" s="59">
        <v>0.11717738454898585</v>
      </c>
      <c r="I631" s="56">
        <f>COVAR(H631:H660,'RW Futures and Index Data (Q4)'!F629:F658)/VAR('RW Futures and Index Data (Q4)'!F629:F658)</f>
        <v>0.80852274223279408</v>
      </c>
      <c r="J631" s="10"/>
      <c r="K631" s="59">
        <v>-9.8043681335503452E-3</v>
      </c>
      <c r="L631" s="57">
        <f>COVAR(K631:K660,'RW Futures and Index Data (Q4)'!F629:F658)/VAR('RW Futures and Index Data (Q4)'!F629:F658)</f>
        <v>2.503133132535983E-2</v>
      </c>
      <c r="M631" s="10"/>
      <c r="N631" s="59">
        <v>-4.208765509568535E-2</v>
      </c>
      <c r="O631" s="58">
        <f>COVAR(N631:N660,'RW Futures and Index Data (Q4)'!F629:F658)/VAR('RW Futures and Index Data (Q4)'!F629:F658)</f>
        <v>-0.6334783128493775</v>
      </c>
      <c r="P631" s="10"/>
    </row>
    <row r="632" spans="1:16" x14ac:dyDescent="0.25">
      <c r="A632" s="23">
        <v>41290</v>
      </c>
      <c r="B632" s="52">
        <v>7.983255906701503E-2</v>
      </c>
      <c r="C632" s="53">
        <f>COVAR(B632:B661,'RW Futures and Index Data (Q4)'!C630:C659)/VAR('RW Futures and Index Data (Q4)'!C630:C659)</f>
        <v>0.1368870044151064</v>
      </c>
      <c r="D632" s="10"/>
      <c r="E632" s="59">
        <v>-2.7707810032656988E-2</v>
      </c>
      <c r="F632" s="56">
        <f>COVAR(E632:E661,'RW Futures and Index Data (Q4)'!C630:C659)/VAR('RW Futures and Index Data (Q4)'!C630:C659)</f>
        <v>-1.9196978139655832E-2</v>
      </c>
      <c r="G632" s="10"/>
      <c r="H632" s="59">
        <v>0.11340651789527589</v>
      </c>
      <c r="I632" s="56">
        <f>COVAR(H632:H661,'RW Futures and Index Data (Q4)'!F630:F659)/VAR('RW Futures and Index Data (Q4)'!F630:F659)</f>
        <v>0.62906518812633982</v>
      </c>
      <c r="J632" s="10"/>
      <c r="K632" s="59">
        <v>-1.0950828834507709E-2</v>
      </c>
      <c r="L632" s="57">
        <f>COVAR(K632:K661,'RW Futures and Index Data (Q4)'!F630:F659)/VAR('RW Futures and Index Data (Q4)'!F630:F659)</f>
        <v>2.221592884017435E-2</v>
      </c>
      <c r="M632" s="10"/>
      <c r="N632" s="59">
        <v>-4.7381227827829608E-2</v>
      </c>
      <c r="O632" s="58">
        <f>COVAR(N632:N661,'RW Futures and Index Data (Q4)'!F630:F659)/VAR('RW Futures and Index Data (Q4)'!F630:F659)</f>
        <v>-0.66659191063548928</v>
      </c>
      <c r="P632" s="10"/>
    </row>
    <row r="633" spans="1:16" x14ac:dyDescent="0.25">
      <c r="A633" s="23">
        <v>41289</v>
      </c>
      <c r="B633" s="52">
        <v>8.5439387665427358E-2</v>
      </c>
      <c r="C633" s="53">
        <f>COVAR(B633:B662,'RW Futures and Index Data (Q4)'!C631:C660)/VAR('RW Futures and Index Data (Q4)'!C631:C660)</f>
        <v>0.13779577384761119</v>
      </c>
      <c r="D633" s="10"/>
      <c r="E633" s="59">
        <v>-3.2701899981415261E-2</v>
      </c>
      <c r="F633" s="56">
        <f>COVAR(E633:E662,'RW Futures and Index Data (Q4)'!C631:C660)/VAR('RW Futures and Index Data (Q4)'!C631:C660)</f>
        <v>5.9128771463775966E-2</v>
      </c>
      <c r="G633" s="10"/>
      <c r="H633" s="59">
        <v>0.11037433155080212</v>
      </c>
      <c r="I633" s="56">
        <f>COVAR(H633:H662,'RW Futures and Index Data (Q4)'!F631:F660)/VAR('RW Futures and Index Data (Q4)'!F631:F660)</f>
        <v>0.42039481628814496</v>
      </c>
      <c r="J633" s="10"/>
      <c r="K633" s="59">
        <v>-7.1976255794690136E-3</v>
      </c>
      <c r="L633" s="57">
        <f>COVAR(K633:K662,'RW Futures and Index Data (Q4)'!F631:F660)/VAR('RW Futures and Index Data (Q4)'!F631:F660)</f>
        <v>2.388659625010707E-2</v>
      </c>
      <c r="M633" s="10"/>
      <c r="N633" s="59">
        <v>-3.8245136503004762E-2</v>
      </c>
      <c r="O633" s="58">
        <f>COVAR(N633:N662,'RW Futures and Index Data (Q4)'!F631:F660)/VAR('RW Futures and Index Data (Q4)'!F631:F660)</f>
        <v>-0.66130404373121088</v>
      </c>
      <c r="P633" s="10"/>
    </row>
    <row r="634" spans="1:16" x14ac:dyDescent="0.25">
      <c r="A634" s="23">
        <v>41288</v>
      </c>
      <c r="B634" s="52">
        <v>7.9453687673275653E-2</v>
      </c>
      <c r="C634" s="53">
        <f>COVAR(B634:B663,'RW Futures and Index Data (Q4)'!C632:C661)/VAR('RW Futures and Index Data (Q4)'!C632:C661)</f>
        <v>0.14813074273088059</v>
      </c>
      <c r="D634" s="10"/>
      <c r="E634" s="59">
        <v>-2.6075565722613048E-2</v>
      </c>
      <c r="F634" s="56">
        <f>COVAR(E634:E663,'RW Futures and Index Data (Q4)'!C632:C661)/VAR('RW Futures and Index Data (Q4)'!C632:C661)</f>
        <v>0.15916929567580165</v>
      </c>
      <c r="G634" s="10"/>
      <c r="H634" s="59">
        <v>0.10091353303590389</v>
      </c>
      <c r="I634" s="56">
        <f>COVAR(H634:H663,'RW Futures and Index Data (Q4)'!F632:F661)/VAR('RW Futures and Index Data (Q4)'!F632:F661)</f>
        <v>0.25805819649539941</v>
      </c>
      <c r="J634" s="10"/>
      <c r="K634" s="59">
        <v>-6.3016617987338153E-3</v>
      </c>
      <c r="L634" s="57">
        <f>COVAR(K634:K663,'RW Futures and Index Data (Q4)'!F632:F661)/VAR('RW Futures and Index Data (Q4)'!F632:F661)</f>
        <v>2.3426676667586233E-2</v>
      </c>
      <c r="M634" s="10"/>
      <c r="N634" s="59">
        <v>-3.4700231840651519E-2</v>
      </c>
      <c r="O634" s="58">
        <f>COVAR(N634:N663,'RW Futures and Index Data (Q4)'!F632:F661)/VAR('RW Futures and Index Data (Q4)'!F632:F661)</f>
        <v>-0.66817387010433782</v>
      </c>
      <c r="P634" s="10"/>
    </row>
    <row r="635" spans="1:16" x14ac:dyDescent="0.25">
      <c r="A635" s="23">
        <v>41285</v>
      </c>
      <c r="B635" s="52">
        <v>7.3074513432898947E-2</v>
      </c>
      <c r="C635" s="53">
        <f>COVAR(B635:B664,'RW Futures and Index Data (Q4)'!C633:C662)/VAR('RW Futures and Index Data (Q4)'!C633:C662)</f>
        <v>0.15409393364414023</v>
      </c>
      <c r="D635" s="10"/>
      <c r="E635" s="59">
        <v>-1.2286460146232914E-2</v>
      </c>
      <c r="F635" s="56">
        <f>COVAR(E635:E664,'RW Futures and Index Data (Q4)'!C633:C662)/VAR('RW Futures and Index Data (Q4)'!C633:C662)</f>
        <v>0.20395794784356783</v>
      </c>
      <c r="G635" s="10"/>
      <c r="H635" s="59">
        <v>0.10805635584212925</v>
      </c>
      <c r="I635" s="56">
        <f>COVAR(H635:H664,'RW Futures and Index Data (Q4)'!F633:F662)/VAR('RW Futures and Index Data (Q4)'!F633:F662)</f>
        <v>0.15983101975856026</v>
      </c>
      <c r="J635" s="10"/>
      <c r="K635" s="59">
        <v>-4.3760665086381989E-3</v>
      </c>
      <c r="L635" s="57">
        <f>COVAR(K635:K664,'RW Futures and Index Data (Q4)'!F633:F662)/VAR('RW Futures and Index Data (Q4)'!F633:F662)</f>
        <v>2.6811480730523654E-2</v>
      </c>
      <c r="M635" s="10"/>
      <c r="N635" s="59">
        <v>-3.8234681390680314E-2</v>
      </c>
      <c r="O635" s="58">
        <f>COVAR(N635:N664,'RW Futures and Index Data (Q4)'!F633:F662)/VAR('RW Futures and Index Data (Q4)'!F633:F662)</f>
        <v>-0.67120950604188845</v>
      </c>
      <c r="P635" s="10"/>
    </row>
    <row r="636" spans="1:16" x14ac:dyDescent="0.25">
      <c r="A636" s="23">
        <v>41284</v>
      </c>
      <c r="B636" s="52">
        <v>8.7596257435245795E-2</v>
      </c>
      <c r="C636" s="53">
        <f>COVAR(B636:B665,'RW Futures and Index Data (Q4)'!C634:C663)/VAR('RW Futures and Index Data (Q4)'!C634:C663)</f>
        <v>0.16262689739651545</v>
      </c>
      <c r="D636" s="10"/>
      <c r="E636" s="59">
        <v>-2.3827901366730186E-2</v>
      </c>
      <c r="F636" s="56">
        <f>COVAR(E636:E665,'RW Futures and Index Data (Q4)'!C634:C663)/VAR('RW Futures and Index Data (Q4)'!C634:C663)</f>
        <v>0.20028900340183109</v>
      </c>
      <c r="G636" s="10"/>
      <c r="H636" s="59">
        <v>9.4140067696213192E-2</v>
      </c>
      <c r="I636" s="56">
        <f>COVAR(H636:H665,'RW Futures and Index Data (Q4)'!F634:F663)/VAR('RW Futures and Index Data (Q4)'!F634:F663)</f>
        <v>8.4978424212080406E-2</v>
      </c>
      <c r="J636" s="10"/>
      <c r="K636" s="59">
        <v>-2.4806930884827549E-3</v>
      </c>
      <c r="L636" s="57">
        <f>COVAR(K636:K665,'RW Futures and Index Data (Q4)'!F634:F663)/VAR('RW Futures and Index Data (Q4)'!F634:F663)</f>
        <v>3.1082639989567291E-2</v>
      </c>
      <c r="M636" s="10"/>
      <c r="N636" s="59">
        <v>-3.8199665881415434E-2</v>
      </c>
      <c r="O636" s="58">
        <f>COVAR(N636:N665,'RW Futures and Index Data (Q4)'!F634:F663)/VAR('RW Futures and Index Data (Q4)'!F634:F663)</f>
        <v>-0.66132432960392407</v>
      </c>
      <c r="P636" s="10"/>
    </row>
    <row r="637" spans="1:16" x14ac:dyDescent="0.25">
      <c r="A637" s="23">
        <v>41283</v>
      </c>
      <c r="B637" s="52">
        <v>8.9754900573630447E-2</v>
      </c>
      <c r="C637" s="53">
        <f>COVAR(B637:B666,'RW Futures and Index Data (Q4)'!C635:C664)/VAR('RW Futures and Index Data (Q4)'!C635:C664)</f>
        <v>0.14674443836302742</v>
      </c>
      <c r="D637" s="10"/>
      <c r="E637" s="59">
        <v>-3.1606773759791262E-2</v>
      </c>
      <c r="F637" s="56">
        <f>COVAR(E637:E666,'RW Futures and Index Data (Q4)'!C635:C664)/VAR('RW Futures and Index Data (Q4)'!C635:C664)</f>
        <v>0.18881677307920153</v>
      </c>
      <c r="G637" s="10"/>
      <c r="H637" s="59">
        <v>8.7853673169694613E-2</v>
      </c>
      <c r="I637" s="56">
        <f>COVAR(H637:H666,'RW Futures and Index Data (Q4)'!F635:F664)/VAR('RW Futures and Index Data (Q4)'!F635:F664)</f>
        <v>1.5034836385597113E-2</v>
      </c>
      <c r="J637" s="10"/>
      <c r="K637" s="59">
        <v>-3.5586664948663582E-3</v>
      </c>
      <c r="L637" s="57">
        <f>COVAR(K637:K666,'RW Futures and Index Data (Q4)'!F635:F664)/VAR('RW Futures and Index Data (Q4)'!F635:F664)</f>
        <v>3.5772698851691473E-2</v>
      </c>
      <c r="M637" s="10"/>
      <c r="N637" s="59">
        <v>-4.655381915840473E-2</v>
      </c>
      <c r="O637" s="58">
        <f>COVAR(N637:N666,'RW Futures and Index Data (Q4)'!F635:F664)/VAR('RW Futures and Index Data (Q4)'!F635:F664)</f>
        <v>-0.64175421091164353</v>
      </c>
      <c r="P637" s="10"/>
    </row>
    <row r="638" spans="1:16" x14ac:dyDescent="0.25">
      <c r="A638" s="23">
        <v>41282</v>
      </c>
      <c r="B638" s="52">
        <v>0.10226185339613347</v>
      </c>
      <c r="C638" s="53">
        <f>COVAR(B638:B667,'RW Futures and Index Data (Q4)'!C636:C665)/VAR('RW Futures and Index Data (Q4)'!C636:C665)</f>
        <v>0.12189693574342972</v>
      </c>
      <c r="D638" s="10"/>
      <c r="E638" s="59">
        <v>-2.0088556437151905E-2</v>
      </c>
      <c r="F638" s="56">
        <f>COVAR(E638:E667,'RW Futures and Index Data (Q4)'!C636:C665)/VAR('RW Futures and Index Data (Q4)'!C636:C665)</f>
        <v>0.18118080266354022</v>
      </c>
      <c r="G638" s="10"/>
      <c r="H638" s="59">
        <v>8.3707987234167947E-2</v>
      </c>
      <c r="I638" s="56">
        <f>COVAR(H638:H667,'RW Futures and Index Data (Q4)'!F636:F665)/VAR('RW Futures and Index Data (Q4)'!F636:F665)</f>
        <v>-6.4461994059956701E-2</v>
      </c>
      <c r="J638" s="10"/>
      <c r="K638" s="59">
        <v>-4.2163979266551799E-3</v>
      </c>
      <c r="L638" s="57">
        <f>COVAR(K638:K667,'RW Futures and Index Data (Q4)'!F636:F665)/VAR('RW Futures and Index Data (Q4)'!F636:F665)</f>
        <v>3.7976267635320887E-2</v>
      </c>
      <c r="M638" s="10"/>
      <c r="N638" s="59">
        <v>-4.52787103691078E-2</v>
      </c>
      <c r="O638" s="58">
        <f>COVAR(N638:N667,'RW Futures and Index Data (Q4)'!F636:F665)/VAR('RW Futures and Index Data (Q4)'!F636:F665)</f>
        <v>-0.61384924241364591</v>
      </c>
      <c r="P638" s="10"/>
    </row>
    <row r="639" spans="1:16" x14ac:dyDescent="0.25">
      <c r="A639" s="23">
        <v>41281</v>
      </c>
      <c r="B639" s="52">
        <v>8.2241103404112392E-2</v>
      </c>
      <c r="C639" s="53">
        <f>COVAR(B639:B668,'RW Futures and Index Data (Q4)'!C637:C666)/VAR('RW Futures and Index Data (Q4)'!C637:C666)</f>
        <v>8.3675428864331602E-2</v>
      </c>
      <c r="D639" s="10"/>
      <c r="E639" s="59">
        <v>-3.6547909695057168E-2</v>
      </c>
      <c r="F639" s="56">
        <f>COVAR(E639:E668,'RW Futures and Index Data (Q4)'!C637:C666)/VAR('RW Futures and Index Data (Q4)'!C637:C666)</f>
        <v>0.1503448020393568</v>
      </c>
      <c r="G639" s="10"/>
      <c r="H639" s="59">
        <v>4.8363275538047645E-2</v>
      </c>
      <c r="I639" s="56">
        <f>COVAR(H639:H668,'RW Futures and Index Data (Q4)'!F637:F666)/VAR('RW Futures and Index Data (Q4)'!F637:F666)</f>
        <v>-0.14603398853961494</v>
      </c>
      <c r="J639" s="10"/>
      <c r="K639" s="59">
        <v>-3.315177988322815E-3</v>
      </c>
      <c r="L639" s="57">
        <f>COVAR(K639:K668,'RW Futures and Index Data (Q4)'!F637:F666)/VAR('RW Futures and Index Data (Q4)'!F637:F666)</f>
        <v>3.9902213649581846E-2</v>
      </c>
      <c r="M639" s="10"/>
      <c r="N639" s="59">
        <v>-4.0645128159725652E-2</v>
      </c>
      <c r="O639" s="58">
        <f>COVAR(N639:N668,'RW Futures and Index Data (Q4)'!F637:F666)/VAR('RW Futures and Index Data (Q4)'!F637:F666)</f>
        <v>-0.58643902942777348</v>
      </c>
      <c r="P639" s="10"/>
    </row>
    <row r="640" spans="1:16" x14ac:dyDescent="0.25">
      <c r="A640" s="23">
        <v>41278</v>
      </c>
      <c r="B640" s="52">
        <v>6.596004834217184E-2</v>
      </c>
      <c r="C640" s="53">
        <f>COVAR(B640:B669,'RW Futures and Index Data (Q4)'!C638:C667)/VAR('RW Futures and Index Data (Q4)'!C638:C667)</f>
        <v>2.5250725936486803E-2</v>
      </c>
      <c r="D640" s="10"/>
      <c r="E640" s="59">
        <v>-3.9656564359410007E-2</v>
      </c>
      <c r="F640" s="56">
        <f>COVAR(E640:E669,'RW Futures and Index Data (Q4)'!C638:C667)/VAR('RW Futures and Index Data (Q4)'!C638:C667)</f>
        <v>0.12598252553855371</v>
      </c>
      <c r="G640" s="10"/>
      <c r="H640" s="59">
        <v>5.5026412698412575E-2</v>
      </c>
      <c r="I640" s="56">
        <f>COVAR(H640:H669,'RW Futures and Index Data (Q4)'!F638:F667)/VAR('RW Futures and Index Data (Q4)'!F638:F667)</f>
        <v>-0.19305696084138416</v>
      </c>
      <c r="J640" s="10"/>
      <c r="K640" s="59">
        <v>-2.5872329088159063E-3</v>
      </c>
      <c r="L640" s="57">
        <f>COVAR(K640:K669,'RW Futures and Index Data (Q4)'!F638:F667)/VAR('RW Futures and Index Data (Q4)'!F638:F667)</f>
        <v>3.9341272381450729E-2</v>
      </c>
      <c r="M640" s="10"/>
      <c r="N640" s="59">
        <v>-4.2394086983871593E-2</v>
      </c>
      <c r="O640" s="58">
        <f>COVAR(N640:N669,'RW Futures and Index Data (Q4)'!F638:F667)/VAR('RW Futures and Index Data (Q4)'!F638:F667)</f>
        <v>-0.55801621403726698</v>
      </c>
      <c r="P640" s="10"/>
    </row>
    <row r="641" spans="1:16" x14ac:dyDescent="0.25">
      <c r="A641" s="23">
        <v>41277</v>
      </c>
      <c r="B641" s="52">
        <v>6.893494890973062E-2</v>
      </c>
      <c r="C641" s="53">
        <f>COVAR(B641:B670,'RW Futures and Index Data (Q4)'!C639:C668)/VAR('RW Futures and Index Data (Q4)'!C639:C668)</f>
        <v>-9.3948303312192654E-3</v>
      </c>
      <c r="D641" s="10"/>
      <c r="E641" s="59">
        <v>-3.4573471318230742E-2</v>
      </c>
      <c r="F641" s="56">
        <f>COVAR(E641:E670,'RW Futures and Index Data (Q4)'!C639:C668)/VAR('RW Futures and Index Data (Q4)'!C639:C668)</f>
        <v>0.14964891153173002</v>
      </c>
      <c r="G641" s="10"/>
      <c r="H641" s="59">
        <v>6.699379276709605E-2</v>
      </c>
      <c r="I641" s="56">
        <f>COVAR(H641:H670,'RW Futures and Index Data (Q4)'!F639:F668)/VAR('RW Futures and Index Data (Q4)'!F639:F668)</f>
        <v>-0.24817327494325755</v>
      </c>
      <c r="J641" s="10"/>
      <c r="K641" s="59">
        <v>-3.8302690737375134E-3</v>
      </c>
      <c r="L641" s="57">
        <f>COVAR(K641:K670,'RW Futures and Index Data (Q4)'!F639:F668)/VAR('RW Futures and Index Data (Q4)'!F639:F668)</f>
        <v>3.674816643924908E-2</v>
      </c>
      <c r="M641" s="10"/>
      <c r="N641" s="59">
        <v>-4.3722160770376273E-2</v>
      </c>
      <c r="O641" s="58">
        <f>COVAR(N641:N670,'RW Futures and Index Data (Q4)'!F639:F668)/VAR('RW Futures and Index Data (Q4)'!F639:F668)</f>
        <v>-0.53308779108672244</v>
      </c>
      <c r="P641" s="10"/>
    </row>
    <row r="642" spans="1:16" x14ac:dyDescent="0.25">
      <c r="A642" s="23">
        <v>41276</v>
      </c>
      <c r="B642" s="52">
        <v>6.2593976129076134E-2</v>
      </c>
      <c r="C642" s="53">
        <f>COVAR(B642:B671,'RW Futures and Index Data (Q4)'!C640:C669)/VAR('RW Futures and Index Data (Q4)'!C640:C669)</f>
        <v>-1.2464764278450349E-2</v>
      </c>
      <c r="D642" s="10"/>
      <c r="E642" s="59">
        <v>-1.8915945972550086E-2</v>
      </c>
      <c r="F642" s="56">
        <f>COVAR(E642:E671,'RW Futures and Index Data (Q4)'!C640:C669)/VAR('RW Futures and Index Data (Q4)'!C640:C669)</f>
        <v>0.18250499688293589</v>
      </c>
      <c r="G642" s="10"/>
      <c r="H642" s="59">
        <v>6.1904760564831962E-2</v>
      </c>
      <c r="I642" s="56">
        <f>COVAR(H642:H671,'RW Futures and Index Data (Q4)'!F640:F669)/VAR('RW Futures and Index Data (Q4)'!F640:F669)</f>
        <v>-0.27565011347320212</v>
      </c>
      <c r="J642" s="10"/>
      <c r="K642" s="59">
        <v>-2.5972075923444971E-3</v>
      </c>
      <c r="L642" s="57">
        <f>COVAR(K642:K671,'RW Futures and Index Data (Q4)'!F640:F669)/VAR('RW Futures and Index Data (Q4)'!F640:F669)</f>
        <v>3.5720175925795634E-2</v>
      </c>
      <c r="M642" s="10"/>
      <c r="N642" s="59">
        <v>-4.797342654064396E-2</v>
      </c>
      <c r="O642" s="58">
        <f>COVAR(N642:N671,'RW Futures and Index Data (Q4)'!F640:F669)/VAR('RW Futures and Index Data (Q4)'!F640:F669)</f>
        <v>-0.50115547324253851</v>
      </c>
      <c r="P642" s="10"/>
    </row>
    <row r="643" spans="1:16" x14ac:dyDescent="0.25">
      <c r="A643" s="23">
        <v>41274</v>
      </c>
      <c r="B643" s="52">
        <v>6.6804058117365894E-2</v>
      </c>
      <c r="C643" s="53">
        <f>COVAR(B643:B672,'RW Futures and Index Data (Q4)'!C641:C670)/VAR('RW Futures and Index Data (Q4)'!C641:C670)</f>
        <v>3.4242627286291488E-2</v>
      </c>
      <c r="D643" s="10"/>
      <c r="E643" s="59">
        <v>-3.6997564788300408E-2</v>
      </c>
      <c r="F643" s="56">
        <f>COVAR(E643:E672,'RW Futures and Index Data (Q4)'!C641:C670)/VAR('RW Futures and Index Data (Q4)'!C641:C670)</f>
        <v>0.18983177246775601</v>
      </c>
      <c r="G643" s="10"/>
      <c r="H643" s="59">
        <v>6.0670366157623334E-2</v>
      </c>
      <c r="I643" s="56">
        <f>COVAR(H643:H672,'RW Futures and Index Data (Q4)'!F641:F670)/VAR('RW Futures and Index Data (Q4)'!F641:F670)</f>
        <v>-0.32911619977009654</v>
      </c>
      <c r="J643" s="10"/>
      <c r="K643" s="59">
        <v>-2.6188662572279586E-4</v>
      </c>
      <c r="L643" s="57">
        <f>COVAR(K643:K672,'RW Futures and Index Data (Q4)'!F641:F670)/VAR('RW Futures and Index Data (Q4)'!F641:F670)</f>
        <v>2.3252734916847165E-2</v>
      </c>
      <c r="M643" s="10"/>
      <c r="N643" s="59">
        <v>-4.4573787761281403E-2</v>
      </c>
      <c r="O643" s="58">
        <f>COVAR(N643:N672,'RW Futures and Index Data (Q4)'!F641:F670)/VAR('RW Futures and Index Data (Q4)'!F641:F670)</f>
        <v>-0.47257890988948392</v>
      </c>
      <c r="P643" s="10"/>
    </row>
    <row r="644" spans="1:16" x14ac:dyDescent="0.25">
      <c r="A644" s="23">
        <v>41271</v>
      </c>
      <c r="B644" s="52">
        <v>6.2153988736033616E-2</v>
      </c>
      <c r="C644" s="53">
        <f>COVAR(B644:B673,'RW Futures and Index Data (Q4)'!C642:C671)/VAR('RW Futures and Index Data (Q4)'!C642:C671)</f>
        <v>9.5678724755065225E-2</v>
      </c>
      <c r="D644" s="10"/>
      <c r="E644" s="59">
        <v>-4.0336945191978724E-2</v>
      </c>
      <c r="F644" s="56">
        <f>COVAR(E644:E673,'RW Futures and Index Data (Q4)'!C642:C671)/VAR('RW Futures and Index Data (Q4)'!C642:C671)</f>
        <v>0.22771631630469436</v>
      </c>
      <c r="G644" s="10"/>
      <c r="H644" s="59">
        <v>5.2585810517166376E-2</v>
      </c>
      <c r="I644" s="56">
        <f>COVAR(H644:H673,'RW Futures and Index Data (Q4)'!F642:F671)/VAR('RW Futures and Index Data (Q4)'!F642:F671)</f>
        <v>-0.32915611803252492</v>
      </c>
      <c r="J644" s="10"/>
      <c r="K644" s="59">
        <v>5.4523685575214031E-4</v>
      </c>
      <c r="L644" s="57">
        <f>COVAR(K644:K673,'RW Futures and Index Data (Q4)'!F642:F671)/VAR('RW Futures and Index Data (Q4)'!F642:F671)</f>
        <v>1.5889971806407464E-2</v>
      </c>
      <c r="M644" s="10"/>
      <c r="N644" s="59">
        <v>-3.706875099912943E-2</v>
      </c>
      <c r="O644" s="58">
        <f>COVAR(N644:N673,'RW Futures and Index Data (Q4)'!F642:F671)/VAR('RW Futures and Index Data (Q4)'!F642:F671)</f>
        <v>-0.43422877538895893</v>
      </c>
      <c r="P644" s="10"/>
    </row>
    <row r="645" spans="1:16" x14ac:dyDescent="0.25">
      <c r="A645" s="23">
        <v>41270</v>
      </c>
      <c r="B645" s="52">
        <v>6.1785667991286708E-2</v>
      </c>
      <c r="C645" s="53">
        <f>COVAR(B645:B674,'RW Futures and Index Data (Q4)'!C643:C672)/VAR('RW Futures and Index Data (Q4)'!C643:C672)</f>
        <v>0.16548108447825163</v>
      </c>
      <c r="D645" s="10"/>
      <c r="E645" s="59">
        <v>-4.1359540756706559E-2</v>
      </c>
      <c r="F645" s="56">
        <f>COVAR(E645:E674,'RW Futures and Index Data (Q4)'!C643:C672)/VAR('RW Futures and Index Data (Q4)'!C643:C672)</f>
        <v>0.25788591821234175</v>
      </c>
      <c r="G645" s="10"/>
      <c r="H645" s="59">
        <v>3.8194399383923772E-2</v>
      </c>
      <c r="I645" s="56">
        <f>COVAR(H645:H674,'RW Futures and Index Data (Q4)'!F643:F672)/VAR('RW Futures and Index Data (Q4)'!F643:F672)</f>
        <v>-0.33571709948673994</v>
      </c>
      <c r="J645" s="10"/>
      <c r="K645" s="59">
        <v>6.1686353430872032E-3</v>
      </c>
      <c r="L645" s="57">
        <f>COVAR(K645:K674,'RW Futures and Index Data (Q4)'!F643:F672)/VAR('RW Futures and Index Data (Q4)'!F643:F672)</f>
        <v>9.7471854296822587E-3</v>
      </c>
      <c r="M645" s="10"/>
      <c r="N645" s="59">
        <v>-2.099537298927201E-2</v>
      </c>
      <c r="O645" s="58">
        <f>COVAR(N645:N674,'RW Futures and Index Data (Q4)'!F643:F672)/VAR('RW Futures and Index Data (Q4)'!F643:F672)</f>
        <v>-0.38903943194907642</v>
      </c>
      <c r="P645" s="10"/>
    </row>
    <row r="646" spans="1:16" x14ac:dyDescent="0.25">
      <c r="A646" s="23">
        <v>41269</v>
      </c>
      <c r="B646" s="52">
        <v>6.752409033199136E-2</v>
      </c>
      <c r="C646" s="53">
        <f>COVAR(B646:B675,'RW Futures and Index Data (Q4)'!C644:C673)/VAR('RW Futures and Index Data (Q4)'!C644:C673)</f>
        <v>0.19924308846929198</v>
      </c>
      <c r="D646" s="10"/>
      <c r="E646" s="59">
        <v>-3.3793648953812983E-2</v>
      </c>
      <c r="F646" s="56">
        <f>COVAR(E646:E675,'RW Futures and Index Data (Q4)'!C644:C673)/VAR('RW Futures and Index Data (Q4)'!C644:C673)</f>
        <v>0.28539382736538965</v>
      </c>
      <c r="G646" s="10"/>
      <c r="H646" s="59">
        <v>3.6395147313691645E-2</v>
      </c>
      <c r="I646" s="56">
        <f>COVAR(H646:H675,'RW Futures and Index Data (Q4)'!F644:F673)/VAR('RW Futures and Index Data (Q4)'!F644:F673)</f>
        <v>-0.34956032967003597</v>
      </c>
      <c r="J646" s="10"/>
      <c r="K646" s="59">
        <v>1.9579147443853362E-3</v>
      </c>
      <c r="L646" s="57">
        <f>COVAR(K646:K675,'RW Futures and Index Data (Q4)'!F644:F673)/VAR('RW Futures and Index Data (Q4)'!F644:F673)</f>
        <v>-7.0132470447782785E-3</v>
      </c>
      <c r="M646" s="10"/>
      <c r="N646" s="59">
        <v>-2.8473229015258283E-2</v>
      </c>
      <c r="O646" s="58">
        <f>COVAR(N646:N675,'RW Futures and Index Data (Q4)'!F644:F673)/VAR('RW Futures and Index Data (Q4)'!F644:F673)</f>
        <v>-0.38450378799412788</v>
      </c>
      <c r="P646" s="10"/>
    </row>
    <row r="647" spans="1:16" x14ac:dyDescent="0.25">
      <c r="A647" s="23">
        <v>41267</v>
      </c>
      <c r="B647" s="52">
        <v>5.375733328104193E-2</v>
      </c>
      <c r="C647" s="53">
        <f>COVAR(B647:B676,'RW Futures and Index Data (Q4)'!C645:C674)/VAR('RW Futures and Index Data (Q4)'!C645:C674)</f>
        <v>0.20520240337324283</v>
      </c>
      <c r="D647" s="10"/>
      <c r="E647" s="59">
        <v>-4.4493476777808016E-2</v>
      </c>
      <c r="F647" s="56">
        <f>COVAR(E647:E676,'RW Futures and Index Data (Q4)'!C645:C674)/VAR('RW Futures and Index Data (Q4)'!C645:C674)</f>
        <v>0.2766967536640737</v>
      </c>
      <c r="G647" s="10"/>
      <c r="H647" s="59">
        <v>2.7357323232322095E-3</v>
      </c>
      <c r="I647" s="56">
        <f>COVAR(H647:H676,'RW Futures and Index Data (Q4)'!F645:F674)/VAR('RW Futures and Index Data (Q4)'!F645:F674)</f>
        <v>-0.38951450194890913</v>
      </c>
      <c r="J647" s="10"/>
      <c r="K647" s="59">
        <v>7.9120287527745248E-4</v>
      </c>
      <c r="L647" s="57">
        <f>COVAR(K647:K676,'RW Futures and Index Data (Q4)'!F645:F674)/VAR('RW Futures and Index Data (Q4)'!F645:F674)</f>
        <v>-1.5822391785752923E-2</v>
      </c>
      <c r="M647" s="10"/>
      <c r="N647" s="59">
        <v>-3.080423275031996E-2</v>
      </c>
      <c r="O647" s="58">
        <f>COVAR(N647:N676,'RW Futures and Index Data (Q4)'!F645:F674)/VAR('RW Futures and Index Data (Q4)'!F645:F674)</f>
        <v>-0.36303483340984449</v>
      </c>
      <c r="P647" s="10"/>
    </row>
    <row r="648" spans="1:16" x14ac:dyDescent="0.25">
      <c r="A648" s="23">
        <v>41264</v>
      </c>
      <c r="B648" s="52">
        <v>5.7882002717707159E-2</v>
      </c>
      <c r="C648" s="53">
        <f>COVAR(B648:B677,'RW Futures and Index Data (Q4)'!C646:C675)/VAR('RW Futures and Index Data (Q4)'!C646:C675)</f>
        <v>0.20912656588497941</v>
      </c>
      <c r="D648" s="10"/>
      <c r="E648" s="59">
        <v>-5.0038819522549516E-2</v>
      </c>
      <c r="F648" s="56">
        <f>COVAR(E648:E677,'RW Futures and Index Data (Q4)'!C646:C675)/VAR('RW Futures and Index Data (Q4)'!C646:C675)</f>
        <v>0.27646435054892365</v>
      </c>
      <c r="G648" s="10"/>
      <c r="H648" s="59">
        <v>1.0479983451686881E-2</v>
      </c>
      <c r="I648" s="56">
        <f>COVAR(H648:H677,'RW Futures and Index Data (Q4)'!F646:F675)/VAR('RW Futures and Index Data (Q4)'!F646:F675)</f>
        <v>-0.39782310852353314</v>
      </c>
      <c r="J648" s="10"/>
      <c r="K648" s="59">
        <v>-2.2066099235229508E-4</v>
      </c>
      <c r="L648" s="57">
        <f>COVAR(K648:K677,'RW Futures and Index Data (Q4)'!F646:F675)/VAR('RW Futures and Index Data (Q4)'!F646:F675)</f>
        <v>-2.6901627800620637E-2</v>
      </c>
      <c r="M648" s="10"/>
      <c r="N648" s="59">
        <v>-3.1063856636854736E-2</v>
      </c>
      <c r="O648" s="58">
        <f>COVAR(N648:N677,'RW Futures and Index Data (Q4)'!F646:F675)/VAR('RW Futures and Index Data (Q4)'!F646:F675)</f>
        <v>-0.33297498060957953</v>
      </c>
      <c r="P648" s="10"/>
    </row>
    <row r="649" spans="1:16" x14ac:dyDescent="0.25">
      <c r="A649" s="23">
        <v>41263</v>
      </c>
      <c r="B649" s="52">
        <v>5.7301398395815051E-2</v>
      </c>
      <c r="C649" s="53">
        <f>COVAR(B649:B678,'RW Futures and Index Data (Q4)'!C647:C676)/VAR('RW Futures and Index Data (Q4)'!C647:C676)</f>
        <v>0.21931873168236082</v>
      </c>
      <c r="D649" s="10"/>
      <c r="E649" s="59">
        <v>-4.8393786700403174E-2</v>
      </c>
      <c r="F649" s="56">
        <f>COVAR(E649:E678,'RW Futures and Index Data (Q4)'!C647:C676)/VAR('RW Futures and Index Data (Q4)'!C647:C676)</f>
        <v>0.31215203899007199</v>
      </c>
      <c r="G649" s="10"/>
      <c r="H649" s="59">
        <v>2.6697992310978247E-2</v>
      </c>
      <c r="I649" s="56">
        <f>COVAR(H649:H678,'RW Futures and Index Data (Q4)'!F647:F676)/VAR('RW Futures and Index Data (Q4)'!F647:F676)</f>
        <v>-0.40491054867294174</v>
      </c>
      <c r="J649" s="10"/>
      <c r="K649" s="59">
        <v>6.0403069765047057E-4</v>
      </c>
      <c r="L649" s="57">
        <f>COVAR(K649:K678,'RW Futures and Index Data (Q4)'!F647:F676)/VAR('RW Futures and Index Data (Q4)'!F647:F676)</f>
        <v>-4.0166434864977514E-2</v>
      </c>
      <c r="M649" s="10"/>
      <c r="N649" s="59">
        <v>-2.7698962039107378E-2</v>
      </c>
      <c r="O649" s="58">
        <f>COVAR(N649:N678,'RW Futures and Index Data (Q4)'!F647:F676)/VAR('RW Futures and Index Data (Q4)'!F647:F676)</f>
        <v>-0.29918101495391802</v>
      </c>
      <c r="P649" s="10"/>
    </row>
    <row r="650" spans="1:16" x14ac:dyDescent="0.25">
      <c r="A650" s="23">
        <v>41262</v>
      </c>
      <c r="B650" s="52">
        <v>7.570051164488012E-2</v>
      </c>
      <c r="C650" s="53">
        <f>COVAR(B650:B679,'RW Futures and Index Data (Q4)'!C648:C677)/VAR('RW Futures and Index Data (Q4)'!C648:C677)</f>
        <v>0.26048138187721898</v>
      </c>
      <c r="D650" s="10"/>
      <c r="E650" s="59">
        <v>-2.9096929651203696E-2</v>
      </c>
      <c r="F650" s="56">
        <f>COVAR(E650:E679,'RW Futures and Index Data (Q4)'!C648:C677)/VAR('RW Futures and Index Data (Q4)'!C648:C677)</f>
        <v>0.40314392741743932</v>
      </c>
      <c r="G650" s="10"/>
      <c r="H650" s="59">
        <v>3.3667121244406628E-2</v>
      </c>
      <c r="I650" s="56">
        <f>COVAR(H650:H679,'RW Futures and Index Data (Q4)'!F648:F677)/VAR('RW Futures and Index Data (Q4)'!F648:F677)</f>
        <v>-0.48350274541004501</v>
      </c>
      <c r="J650" s="10"/>
      <c r="K650" s="59">
        <v>-3.5885398655672862E-3</v>
      </c>
      <c r="L650" s="57">
        <f>COVAR(K650:K679,'RW Futures and Index Data (Q4)'!F648:F677)/VAR('RW Futures and Index Data (Q4)'!F648:F677)</f>
        <v>-6.291955022045996E-2</v>
      </c>
      <c r="M650" s="10"/>
      <c r="N650" s="59">
        <v>-3.7127342961700394E-2</v>
      </c>
      <c r="O650" s="58">
        <f>COVAR(N650:N679,'RW Futures and Index Data (Q4)'!F648:F677)/VAR('RW Futures and Index Data (Q4)'!F648:F677)</f>
        <v>-0.25869588818516775</v>
      </c>
      <c r="P650" s="10"/>
    </row>
    <row r="651" spans="1:16" x14ac:dyDescent="0.25">
      <c r="A651" s="23">
        <v>41261</v>
      </c>
      <c r="B651" s="52">
        <v>4.8725780305367339E-2</v>
      </c>
      <c r="C651" s="53">
        <f>COVAR(B651:B680,'RW Futures and Index Data (Q4)'!C649:C678)/VAR('RW Futures and Index Data (Q4)'!C649:C678)</f>
        <v>0.24710420253763574</v>
      </c>
      <c r="D651" s="10"/>
      <c r="E651" s="59">
        <v>-8.5744627352278835E-3</v>
      </c>
      <c r="F651" s="56">
        <f>COVAR(E651:E680,'RW Futures and Index Data (Q4)'!C649:C678)/VAR('RW Futures and Index Data (Q4)'!C649:C678)</f>
        <v>0.44115034251206159</v>
      </c>
      <c r="G651" s="10"/>
      <c r="H651" s="59">
        <v>1.6949089413076157E-2</v>
      </c>
      <c r="I651" s="56">
        <f>COVAR(H651:H680,'RW Futures and Index Data (Q4)'!F649:F678)/VAR('RW Futures and Index Data (Q4)'!F649:F678)</f>
        <v>-0.55639129423169409</v>
      </c>
      <c r="J651" s="10"/>
      <c r="K651" s="59">
        <v>-5.5558781339112295E-3</v>
      </c>
      <c r="L651" s="57">
        <f>COVAR(K651:K680,'RW Futures and Index Data (Q4)'!F649:F678)/VAR('RW Futures and Index Data (Q4)'!F649:F678)</f>
        <v>-7.5640208903950387E-2</v>
      </c>
      <c r="M651" s="10"/>
      <c r="N651" s="59">
        <v>-2.3001163052072782E-2</v>
      </c>
      <c r="O651" s="58">
        <f>COVAR(N651:N680,'RW Futures and Index Data (Q4)'!F649:F678)/VAR('RW Futures and Index Data (Q4)'!F649:F678)</f>
        <v>-0.17805103154965266</v>
      </c>
      <c r="P651" s="10"/>
    </row>
    <row r="652" spans="1:16" x14ac:dyDescent="0.25">
      <c r="A652" s="23">
        <v>41260</v>
      </c>
      <c r="B652" s="52">
        <v>5.0117891478504761E-2</v>
      </c>
      <c r="C652" s="53">
        <f>COVAR(B652:B681,'RW Futures and Index Data (Q4)'!C650:C679)/VAR('RW Futures and Index Data (Q4)'!C650:C679)</f>
        <v>0.28245859319822592</v>
      </c>
      <c r="D652" s="10"/>
      <c r="E652" s="59">
        <v>-2.7344387429328099E-2</v>
      </c>
      <c r="F652" s="56">
        <f>COVAR(E652:E681,'RW Futures and Index Data (Q4)'!C650:C679)/VAR('RW Futures and Index Data (Q4)'!C650:C679)</f>
        <v>0.3921533005751362</v>
      </c>
      <c r="G652" s="10"/>
      <c r="H652" s="59">
        <v>-9.7959183673468342E-3</v>
      </c>
      <c r="I652" s="56">
        <f>COVAR(H652:H681,'RW Futures and Index Data (Q4)'!F650:F679)/VAR('RW Futures and Index Data (Q4)'!F650:F679)</f>
        <v>-0.59978104695952228</v>
      </c>
      <c r="J652" s="10"/>
      <c r="K652" s="59">
        <v>-7.3867657065859182E-3</v>
      </c>
      <c r="L652" s="57">
        <f>COVAR(K652:K681,'RW Futures and Index Data (Q4)'!F650:F679)/VAR('RW Futures and Index Data (Q4)'!F650:F679)</f>
        <v>-8.2829355808234445E-2</v>
      </c>
      <c r="M652" s="10"/>
      <c r="N652" s="59">
        <v>-8.563383725331164E-3</v>
      </c>
      <c r="O652" s="58">
        <f>COVAR(N652:N681,'RW Futures and Index Data (Q4)'!F650:F679)/VAR('RW Futures and Index Data (Q4)'!F650:F679)</f>
        <v>-0.11177824497031885</v>
      </c>
      <c r="P652" s="10"/>
    </row>
    <row r="653" spans="1:16" x14ac:dyDescent="0.25">
      <c r="A653" s="23">
        <v>41257</v>
      </c>
      <c r="B653" s="52">
        <v>5.6369464362106658E-2</v>
      </c>
      <c r="C653" s="53">
        <f>COVAR(B653:B682,'RW Futures and Index Data (Q4)'!C651:C680)/VAR('RW Futures and Index Data (Q4)'!C651:C680)</f>
        <v>0.32688960851086352</v>
      </c>
      <c r="D653" s="10"/>
      <c r="E653" s="59">
        <v>-3.5504857585951677E-2</v>
      </c>
      <c r="F653" s="56">
        <f>COVAR(E653:E682,'RW Futures and Index Data (Q4)'!C651:C680)/VAR('RW Futures and Index Data (Q4)'!C651:C680)</f>
        <v>0.37879000968237131</v>
      </c>
      <c r="G653" s="10"/>
      <c r="H653" s="59">
        <v>-1.1182459905105357E-2</v>
      </c>
      <c r="I653" s="56">
        <f>COVAR(H653:H682,'RW Futures and Index Data (Q4)'!F651:F680)/VAR('RW Futures and Index Data (Q4)'!F651:F680)</f>
        <v>-0.57685404726106826</v>
      </c>
      <c r="J653" s="10"/>
      <c r="K653" s="59">
        <v>-9.7148689735522264E-3</v>
      </c>
      <c r="L653" s="57">
        <f>COVAR(K653:K682,'RW Futures and Index Data (Q4)'!F651:F680)/VAR('RW Futures and Index Data (Q4)'!F651:F680)</f>
        <v>-8.9370962051954161E-2</v>
      </c>
      <c r="M653" s="10"/>
      <c r="N653" s="59">
        <v>-7.8120665627555708E-3</v>
      </c>
      <c r="O653" s="58">
        <f>COVAR(N653:N682,'RW Futures and Index Data (Q4)'!F651:F680)/VAR('RW Futures and Index Data (Q4)'!F651:F680)</f>
        <v>-7.4270304476219559E-2</v>
      </c>
      <c r="P653" s="10"/>
    </row>
    <row r="654" spans="1:16" x14ac:dyDescent="0.25">
      <c r="A654" s="23">
        <v>41256</v>
      </c>
      <c r="B654" s="52">
        <v>2.6226780056274768E-2</v>
      </c>
      <c r="C654" s="53">
        <f>COVAR(B654:B683,'RW Futures and Index Data (Q4)'!C652:C681)/VAR('RW Futures and Index Data (Q4)'!C652:C681)</f>
        <v>0.34765383346637407</v>
      </c>
      <c r="D654" s="10"/>
      <c r="E654" s="59">
        <v>-4.4399371076335514E-2</v>
      </c>
      <c r="F654" s="56">
        <f>COVAR(E654:E683,'RW Futures and Index Data (Q4)'!C652:C681)/VAR('RW Futures and Index Data (Q4)'!C652:C681)</f>
        <v>0.41329377982764343</v>
      </c>
      <c r="G654" s="10"/>
      <c r="H654" s="59">
        <v>-1.1104106432013316E-2</v>
      </c>
      <c r="I654" s="56">
        <f>COVAR(H654:H683,'RW Futures and Index Data (Q4)'!F652:F681)/VAR('RW Futures and Index Data (Q4)'!F652:F681)</f>
        <v>-0.51255775562534678</v>
      </c>
      <c r="J654" s="10"/>
      <c r="K654" s="59">
        <v>-6.0284871813239826E-3</v>
      </c>
      <c r="L654" s="57">
        <f>COVAR(K654:K683,'RW Futures and Index Data (Q4)'!F652:F681)/VAR('RW Futures and Index Data (Q4)'!F652:F681)</f>
        <v>-8.4345780261321043E-2</v>
      </c>
      <c r="M654" s="10"/>
      <c r="N654" s="59">
        <v>1.2948956054355198E-2</v>
      </c>
      <c r="O654" s="58">
        <f>COVAR(N654:N683,'RW Futures and Index Data (Q4)'!F652:F681)/VAR('RW Futures and Index Data (Q4)'!F652:F681)</f>
        <v>-3.7751797330237841E-2</v>
      </c>
      <c r="P654" s="10"/>
    </row>
    <row r="655" spans="1:16" x14ac:dyDescent="0.25">
      <c r="A655" s="23">
        <v>41255</v>
      </c>
      <c r="B655" s="52">
        <v>2.5450273051430106E-2</v>
      </c>
      <c r="C655" s="53">
        <f>COVAR(B655:B684,'RW Futures and Index Data (Q4)'!C653:C682)/VAR('RW Futures and Index Data (Q4)'!C653:C682)</f>
        <v>0.40829987735436091</v>
      </c>
      <c r="D655" s="10"/>
      <c r="E655" s="59">
        <v>-3.4140990093733503E-2</v>
      </c>
      <c r="F655" s="56">
        <f>COVAR(E655:E684,'RW Futures and Index Data (Q4)'!C653:C682)/VAR('RW Futures and Index Data (Q4)'!C653:C682)</f>
        <v>0.4222224248810606</v>
      </c>
      <c r="G655" s="10"/>
      <c r="H655" s="59">
        <v>-4.0081859301355438E-2</v>
      </c>
      <c r="I655" s="56">
        <f>COVAR(H655:H684,'RW Futures and Index Data (Q4)'!F653:F682)/VAR('RW Futures and Index Data (Q4)'!F653:F682)</f>
        <v>-0.49853224722448225</v>
      </c>
      <c r="J655" s="10"/>
      <c r="K655" s="59">
        <v>-8.7132762957697896E-3</v>
      </c>
      <c r="L655" s="57">
        <f>COVAR(K655:K684,'RW Futures and Index Data (Q4)'!F653:F682)/VAR('RW Futures and Index Data (Q4)'!F653:F682)</f>
        <v>-9.0066581461285586E-2</v>
      </c>
      <c r="M655" s="10"/>
      <c r="N655" s="59">
        <v>4.6696860277950503E-3</v>
      </c>
      <c r="O655" s="58">
        <f>COVAR(N655:N684,'RW Futures and Index Data (Q4)'!F653:F682)/VAR('RW Futures and Index Data (Q4)'!F653:F682)</f>
        <v>-2.9580127236449792E-2</v>
      </c>
      <c r="P655" s="10"/>
    </row>
    <row r="656" spans="1:16" x14ac:dyDescent="0.25">
      <c r="A656" s="23">
        <v>41254</v>
      </c>
      <c r="B656" s="52">
        <v>6.8199641797732635E-2</v>
      </c>
      <c r="C656" s="53">
        <f>COVAR(B656:B685,'RW Futures and Index Data (Q4)'!C654:C683)/VAR('RW Futures and Index Data (Q4)'!C654:C683)</f>
        <v>0.58657310669461493</v>
      </c>
      <c r="D656" s="10"/>
      <c r="E656" s="59">
        <v>-8.1087689959273845E-3</v>
      </c>
      <c r="F656" s="56">
        <f>COVAR(E656:E685,'RW Futures and Index Data (Q4)'!C654:C683)/VAR('RW Futures and Index Data (Q4)'!C654:C683)</f>
        <v>0.46280102965328512</v>
      </c>
      <c r="G656" s="10"/>
      <c r="H656" s="59">
        <v>-1.1503931991132865E-2</v>
      </c>
      <c r="I656" s="56">
        <f>COVAR(H656:H685,'RW Futures and Index Data (Q4)'!F654:F683)/VAR('RW Futures and Index Data (Q4)'!F654:F683)</f>
        <v>-0.37901077700367841</v>
      </c>
      <c r="J656" s="10"/>
      <c r="K656" s="59">
        <v>-1.1515264054879237E-2</v>
      </c>
      <c r="L656" s="57">
        <f>COVAR(K656:K685,'RW Futures and Index Data (Q4)'!F654:F683)/VAR('RW Futures and Index Data (Q4)'!F654:F683)</f>
        <v>-9.8699997687752186E-2</v>
      </c>
      <c r="M656" s="10"/>
      <c r="N656" s="59">
        <v>-4.2870253545851389E-3</v>
      </c>
      <c r="O656" s="58">
        <f>COVAR(N656:N685,'RW Futures and Index Data (Q4)'!F654:F683)/VAR('RW Futures and Index Data (Q4)'!F654:F683)</f>
        <v>-1.3067560661031406E-2</v>
      </c>
      <c r="P656" s="10"/>
    </row>
    <row r="657" spans="1:16" x14ac:dyDescent="0.25">
      <c r="A657" s="23">
        <v>41253</v>
      </c>
      <c r="B657" s="52">
        <v>7.9066830842003055E-2</v>
      </c>
      <c r="C657" s="53">
        <f>COVAR(B657:B686,'RW Futures and Index Data (Q4)'!C655:C684)/VAR('RW Futures and Index Data (Q4)'!C655:C684)</f>
        <v>0.66383801326840675</v>
      </c>
      <c r="D657" s="10"/>
      <c r="E657" s="59">
        <v>-2.0801787556823159E-2</v>
      </c>
      <c r="F657" s="56">
        <f>COVAR(E657:E686,'RW Futures and Index Data (Q4)'!C655:C684)/VAR('RW Futures and Index Data (Q4)'!C655:C684)</f>
        <v>0.41375123856507617</v>
      </c>
      <c r="G657" s="10"/>
      <c r="H657" s="59">
        <v>-3.1379046890566586E-2</v>
      </c>
      <c r="I657" s="56">
        <f>COVAR(H657:H686,'RW Futures and Index Data (Q4)'!F655:F684)/VAR('RW Futures and Index Data (Q4)'!F655:F684)</f>
        <v>-0.2578537339368025</v>
      </c>
      <c r="J657" s="10"/>
      <c r="K657" s="59">
        <v>-5.426249722017884E-3</v>
      </c>
      <c r="L657" s="57">
        <f>COVAR(K657:K686,'RW Futures and Index Data (Q4)'!F655:F684)/VAR('RW Futures and Index Data (Q4)'!F655:F684)</f>
        <v>-9.725869108565055E-2</v>
      </c>
      <c r="M657" s="10"/>
      <c r="N657" s="59">
        <v>1.3323454083025599E-2</v>
      </c>
      <c r="O657" s="58">
        <f>COVAR(N657:N686,'RW Futures and Index Data (Q4)'!F655:F684)/VAR('RW Futures and Index Data (Q4)'!F655:F684)</f>
        <v>4.8036975455311187E-2</v>
      </c>
      <c r="P657" s="10"/>
    </row>
    <row r="658" spans="1:16" x14ac:dyDescent="0.25">
      <c r="A658" s="23">
        <v>41250</v>
      </c>
      <c r="B658" s="52">
        <v>8.3280137369077023E-2</v>
      </c>
      <c r="C658" s="53">
        <f>COVAR(B658:B687,'RW Futures and Index Data (Q4)'!C656:C685)/VAR('RW Futures and Index Data (Q4)'!C656:C685)</f>
        <v>0.68705091635002769</v>
      </c>
      <c r="D658" s="10"/>
      <c r="E658" s="59">
        <v>-3.9308849413223435E-2</v>
      </c>
      <c r="F658" s="56">
        <f>COVAR(E658:E687,'RW Futures and Index Data (Q4)'!C656:C685)/VAR('RW Futures and Index Data (Q4)'!C656:C685)</f>
        <v>0.41767004796980828</v>
      </c>
      <c r="G658" s="10"/>
      <c r="H658" s="59">
        <v>-1.9271092615370966E-2</v>
      </c>
      <c r="I658" s="56">
        <f>COVAR(H658:H687,'RW Futures and Index Data (Q4)'!F656:F685)/VAR('RW Futures and Index Data (Q4)'!F656:F685)</f>
        <v>-2.7665581401144373E-2</v>
      </c>
      <c r="J658" s="10"/>
      <c r="K658" s="59">
        <v>3.1621934643308869E-3</v>
      </c>
      <c r="L658" s="57">
        <f>COVAR(K658:K687,'RW Futures and Index Data (Q4)'!F656:F685)/VAR('RW Futures and Index Data (Q4)'!F656:F685)</f>
        <v>-0.10022309591473226</v>
      </c>
      <c r="M658" s="10"/>
      <c r="N658" s="59">
        <v>3.6123291205827135E-2</v>
      </c>
      <c r="O658" s="58">
        <f>COVAR(N658:N687,'RW Futures and Index Data (Q4)'!F656:F685)/VAR('RW Futures and Index Data (Q4)'!F656:F685)</f>
        <v>6.963298550982791E-2</v>
      </c>
      <c r="P658" s="10"/>
    </row>
    <row r="659" spans="1:16" x14ac:dyDescent="0.25">
      <c r="A659" s="23">
        <v>41249</v>
      </c>
      <c r="B659" s="52">
        <v>9.0885202630021977E-2</v>
      </c>
      <c r="C659" s="53">
        <f>COVAR(B659:B688,'RW Futures and Index Data (Q4)'!C657:C686)/VAR('RW Futures and Index Data (Q4)'!C657:C686)</f>
        <v>0.56739745122593499</v>
      </c>
      <c r="D659" s="10"/>
      <c r="E659" s="59">
        <v>-2.7244996719906323E-2</v>
      </c>
      <c r="F659" s="56">
        <f>COVAR(E659:E688,'RW Futures and Index Data (Q4)'!C657:C686)/VAR('RW Futures and Index Data (Q4)'!C657:C686)</f>
        <v>0.67774155928356483</v>
      </c>
      <c r="G659" s="10"/>
      <c r="H659" s="59">
        <v>6.556243235421122E-2</v>
      </c>
      <c r="I659" s="56">
        <f>COVAR(H659:H688,'RW Futures and Index Data (Q4)'!F657:F686)/VAR('RW Futures and Index Data (Q4)'!F657:F686)</f>
        <v>0.29101230906170478</v>
      </c>
      <c r="J659" s="10"/>
      <c r="K659" s="59">
        <v>-6.0808699748582384E-4</v>
      </c>
      <c r="L659" s="57">
        <f>COVAR(K659:K688,'RW Futures and Index Data (Q4)'!F657:F686)/VAR('RW Futures and Index Data (Q4)'!F657:F686)</f>
        <v>-0.10912569904820361</v>
      </c>
      <c r="M659" s="10"/>
      <c r="N659" s="59">
        <v>2.6298754249953538E-2</v>
      </c>
      <c r="O659" s="58">
        <f>COVAR(N659:N688,'RW Futures and Index Data (Q4)'!F657:F686)/VAR('RW Futures and Index Data (Q4)'!F657:F686)</f>
        <v>2.6410289463613332E-2</v>
      </c>
      <c r="P659" s="10"/>
    </row>
    <row r="660" spans="1:16" x14ac:dyDescent="0.25">
      <c r="A660" s="23">
        <v>41248</v>
      </c>
      <c r="B660" s="52">
        <v>8.9100868513525056E-2</v>
      </c>
      <c r="C660" s="53">
        <f>COVAR(B660:B689,'RW Futures and Index Data (Q4)'!C658:C687)/VAR('RW Futures and Index Data (Q4)'!C658:C687)</f>
        <v>0.27430871776163646</v>
      </c>
      <c r="D660" s="10"/>
      <c r="E660" s="59">
        <v>-3.0071921755837727E-2</v>
      </c>
      <c r="F660" s="56">
        <f>COVAR(E660:E689,'RW Futures and Index Data (Q4)'!C658:C687)/VAR('RW Futures and Index Data (Q4)'!C658:C687)</f>
        <v>0.97605249912465197</v>
      </c>
      <c r="G660" s="10"/>
      <c r="H660" s="59">
        <v>8.4230178557315183E-2</v>
      </c>
      <c r="I660" s="56">
        <f>COVAR(H660:H689,'RW Futures and Index Data (Q4)'!F658:F687)/VAR('RW Futures and Index Data (Q4)'!F658:F687)</f>
        <v>0.35930098242051495</v>
      </c>
      <c r="J660" s="10"/>
      <c r="K660" s="59">
        <v>-9.2513248418590877E-4</v>
      </c>
      <c r="L660" s="57">
        <f>COVAR(K660:K689,'RW Futures and Index Data (Q4)'!F658:F687)/VAR('RW Futures and Index Data (Q4)'!F658:F687)</f>
        <v>-8.3964048363938046E-2</v>
      </c>
      <c r="M660" s="10"/>
      <c r="N660" s="59">
        <v>2.5650430144579683E-2</v>
      </c>
      <c r="O660" s="58">
        <f>COVAR(N660:N689,'RW Futures and Index Data (Q4)'!F658:F687)/VAR('RW Futures and Index Data (Q4)'!F658:F687)</f>
        <v>-5.1835106934833425E-3</v>
      </c>
      <c r="P660" s="10"/>
    </row>
    <row r="661" spans="1:16" x14ac:dyDescent="0.25">
      <c r="A661" s="23">
        <v>41247</v>
      </c>
      <c r="B661" s="52">
        <v>6.7653131503015773E-2</v>
      </c>
      <c r="C661" s="53">
        <f>COVAR(B661:B690,'RW Futures and Index Data (Q4)'!C659:C688)/VAR('RW Futures and Index Data (Q4)'!C659:C688)</f>
        <v>0.1955266021953995</v>
      </c>
      <c r="D661" s="10"/>
      <c r="E661" s="59">
        <v>-4.4965571337253873E-2</v>
      </c>
      <c r="F661" s="56">
        <f>COVAR(E661:E690,'RW Futures and Index Data (Q4)'!C659:C688)/VAR('RW Futures and Index Data (Q4)'!C659:C688)</f>
        <v>1.1965714940592038</v>
      </c>
      <c r="G661" s="10"/>
      <c r="H661" s="59">
        <v>9.8581609895546318E-2</v>
      </c>
      <c r="I661" s="56">
        <f>COVAR(H661:H690,'RW Futures and Index Data (Q4)'!F659:F688)/VAR('RW Futures and Index Data (Q4)'!F659:F688)</f>
        <v>0.31421694884094137</v>
      </c>
      <c r="J661" s="10"/>
      <c r="K661" s="59">
        <v>9.5114498704296224E-4</v>
      </c>
      <c r="L661" s="57">
        <f>COVAR(K661:K690,'RW Futures and Index Data (Q4)'!F659:F688)/VAR('RW Futures and Index Data (Q4)'!F659:F688)</f>
        <v>-4.5083634963026573E-2</v>
      </c>
      <c r="M661" s="10"/>
      <c r="N661" s="59">
        <v>3.8083070938253138E-2</v>
      </c>
      <c r="O661" s="58">
        <f>COVAR(N661:N690,'RW Futures and Index Data (Q4)'!F659:F688)/VAR('RW Futures and Index Data (Q4)'!F659:F688)</f>
        <v>-8.4301334934244535E-2</v>
      </c>
      <c r="P661" s="10"/>
    </row>
    <row r="662" spans="1:16" x14ac:dyDescent="0.25">
      <c r="A662" s="23">
        <v>41246</v>
      </c>
      <c r="B662" s="52">
        <v>5.6888549468757432E-2</v>
      </c>
      <c r="C662" s="53">
        <f>COVAR(B662:B691,'RW Futures and Index Data (Q4)'!C660:C689)/VAR('RW Futures and Index Data (Q4)'!C660:C689)</f>
        <v>0.29425326693460274</v>
      </c>
      <c r="D662" s="10"/>
      <c r="E662" s="59">
        <v>-5.5921702028626452E-2</v>
      </c>
      <c r="F662" s="56">
        <f>COVAR(E662:E691,'RW Futures and Index Data (Q4)'!C660:C689)/VAR('RW Futures and Index Data (Q4)'!C660:C689)</f>
        <v>1.3950978093038828</v>
      </c>
      <c r="G662" s="10"/>
      <c r="H662" s="59">
        <v>0.10546225808791077</v>
      </c>
      <c r="I662" s="56">
        <f>COVAR(H662:H691,'RW Futures and Index Data (Q4)'!F660:F689)/VAR('RW Futures and Index Data (Q4)'!F660:F689)</f>
        <v>0.11358578361771009</v>
      </c>
      <c r="J662" s="10"/>
      <c r="K662" s="59">
        <v>-3.4547678235613555E-3</v>
      </c>
      <c r="L662" s="57">
        <f>COVAR(K662:K691,'RW Futures and Index Data (Q4)'!F660:F689)/VAR('RW Futures and Index Data (Q4)'!F660:F689)</f>
        <v>3.1844967653311393E-2</v>
      </c>
      <c r="M662" s="10"/>
      <c r="N662" s="59">
        <v>3.1925783795899276E-2</v>
      </c>
      <c r="O662" s="58">
        <f>COVAR(N662:N691,'RW Futures and Index Data (Q4)'!F660:F689)/VAR('RW Futures and Index Data (Q4)'!F660:F689)</f>
        <v>-0.26566391550664342</v>
      </c>
      <c r="P662" s="10"/>
    </row>
    <row r="663" spans="1:16" x14ac:dyDescent="0.25">
      <c r="A663" s="23">
        <v>41243</v>
      </c>
      <c r="B663" s="52">
        <v>5.007845822388024E-2</v>
      </c>
      <c r="C663" s="53">
        <f>COVAR(B663:B692,'RW Futures and Index Data (Q4)'!C661:C690)/VAR('RW Futures and Index Data (Q4)'!C661:C690)</f>
        <v>0.39464407616741659</v>
      </c>
      <c r="D663" s="10"/>
      <c r="E663" s="59">
        <v>-7.3394510478637986E-2</v>
      </c>
      <c r="F663" s="56">
        <f>COVAR(E663:E692,'RW Futures and Index Data (Q4)'!C661:C690)/VAR('RW Futures and Index Data (Q4)'!C661:C690)</f>
        <v>1.531513797810713</v>
      </c>
      <c r="G663" s="10"/>
      <c r="H663" s="59">
        <v>9.5925469245041528E-2</v>
      </c>
      <c r="I663" s="56">
        <f>COVAR(H663:H692,'RW Futures and Index Data (Q4)'!F661:F690)/VAR('RW Futures and Index Data (Q4)'!F661:F690)</f>
        <v>-0.10283954117782901</v>
      </c>
      <c r="J663" s="10"/>
      <c r="K663" s="59">
        <v>-2.5663570602172392E-3</v>
      </c>
      <c r="L663" s="57">
        <f>COVAR(K663:K692,'RW Futures and Index Data (Q4)'!F661:F690)/VAR('RW Futures and Index Data (Q4)'!F661:F690)</f>
        <v>0.10430575425501887</v>
      </c>
      <c r="M663" s="10"/>
      <c r="N663" s="59">
        <v>3.9923668839459525E-2</v>
      </c>
      <c r="O663" s="58">
        <f>COVAR(N663:N692,'RW Futures and Index Data (Q4)'!F661:F690)/VAR('RW Futures and Index Data (Q4)'!F661:F690)</f>
        <v>-0.40561014534977335</v>
      </c>
      <c r="P663" s="10"/>
    </row>
    <row r="664" spans="1:16" x14ac:dyDescent="0.25">
      <c r="A664" s="23">
        <v>41242</v>
      </c>
      <c r="B664" s="52">
        <v>5.2592794125960962E-2</v>
      </c>
      <c r="C664" s="53">
        <f>COVAR(B664:B693,'RW Futures and Index Data (Q4)'!C662:C691)/VAR('RW Futures and Index Data (Q4)'!C662:C691)</f>
        <v>0.46972738791676871</v>
      </c>
      <c r="D664" s="10"/>
      <c r="E664" s="59">
        <v>-6.5203637598725939E-2</v>
      </c>
      <c r="F664" s="56">
        <f>COVAR(E664:E693,'RW Futures and Index Data (Q4)'!C662:C691)/VAR('RW Futures and Index Data (Q4)'!C662:C691)</f>
        <v>1.467291595167467</v>
      </c>
      <c r="G664" s="10"/>
      <c r="H664" s="59">
        <v>8.8883685309816496E-2</v>
      </c>
      <c r="I664" s="56">
        <f>COVAR(H664:H693,'RW Futures and Index Data (Q4)'!F662:F691)/VAR('RW Futures and Index Data (Q4)'!F662:F691)</f>
        <v>-0.27434036460195527</v>
      </c>
      <c r="J664" s="10"/>
      <c r="K664" s="59">
        <v>-5.5370115223177807E-3</v>
      </c>
      <c r="L664" s="57">
        <f>COVAR(K664:K693,'RW Futures and Index Data (Q4)'!F662:F691)/VAR('RW Futures and Index Data (Q4)'!F662:F691)</f>
        <v>0.16546264186256873</v>
      </c>
      <c r="M664" s="10"/>
      <c r="N664" s="59">
        <v>3.2602413611665604E-2</v>
      </c>
      <c r="O664" s="58">
        <f>COVAR(N664:N693,'RW Futures and Index Data (Q4)'!F662:F691)/VAR('RW Futures and Index Data (Q4)'!F662:F691)</f>
        <v>-0.49123879934627707</v>
      </c>
      <c r="P664" s="10"/>
    </row>
    <row r="665" spans="1:16" x14ac:dyDescent="0.25">
      <c r="A665" s="23">
        <v>41241</v>
      </c>
      <c r="B665" s="52">
        <v>5.216813112312324E-2</v>
      </c>
      <c r="C665" s="53">
        <f>COVAR(B665:B694,'RW Futures and Index Data (Q4)'!C663:C692)/VAR('RW Futures and Index Data (Q4)'!C663:C692)</f>
        <v>0.53428701690601743</v>
      </c>
      <c r="D665" s="10"/>
      <c r="E665" s="59">
        <v>-5.2151759677159348E-2</v>
      </c>
      <c r="F665" s="56">
        <f>COVAR(E665:E694,'RW Futures and Index Data (Q4)'!C663:C692)/VAR('RW Futures and Index Data (Q4)'!C663:C692)</f>
        <v>1.5148818273901183</v>
      </c>
      <c r="G665" s="10"/>
      <c r="H665" s="59">
        <v>7.2368372397079384E-2</v>
      </c>
      <c r="I665" s="56">
        <f>COVAR(H665:H694,'RW Futures and Index Data (Q4)'!F663:F692)/VAR('RW Futures and Index Data (Q4)'!F663:F692)</f>
        <v>-0.25822743548961447</v>
      </c>
      <c r="J665" s="10"/>
      <c r="K665" s="59">
        <v>-7.395395406922467E-3</v>
      </c>
      <c r="L665" s="57">
        <f>COVAR(K665:K694,'RW Futures and Index Data (Q4)'!F663:F692)/VAR('RW Futures and Index Data (Q4)'!F663:F692)</f>
        <v>0.2136565003584138</v>
      </c>
      <c r="M665" s="10"/>
      <c r="N665" s="59">
        <v>2.5823851927275543E-2</v>
      </c>
      <c r="O665" s="58">
        <f>COVAR(N665:N694,'RW Futures and Index Data (Q4)'!F663:F692)/VAR('RW Futures and Index Data (Q4)'!F663:F692)</f>
        <v>-0.59037850134686842</v>
      </c>
      <c r="P665" s="10"/>
    </row>
    <row r="666" spans="1:16" x14ac:dyDescent="0.25">
      <c r="A666" s="23">
        <v>41240</v>
      </c>
      <c r="B666" s="52">
        <v>5.5343427166547166E-2</v>
      </c>
      <c r="C666" s="53">
        <f>COVAR(B666:B695,'RW Futures and Index Data (Q4)'!C664:C693)/VAR('RW Futures and Index Data (Q4)'!C664:C693)</f>
        <v>0.552113230289631</v>
      </c>
      <c r="D666" s="10"/>
      <c r="E666" s="59">
        <v>-4.2713076659160909E-2</v>
      </c>
      <c r="F666" s="56">
        <f>COVAR(E666:E695,'RW Futures and Index Data (Q4)'!C664:C693)/VAR('RW Futures and Index Data (Q4)'!C664:C693)</f>
        <v>1.5631241669315497</v>
      </c>
      <c r="G666" s="10"/>
      <c r="H666" s="59">
        <v>6.7196346587885314E-2</v>
      </c>
      <c r="I666" s="56">
        <f>COVAR(H666:H695,'RW Futures and Index Data (Q4)'!F664:F693)/VAR('RW Futures and Index Data (Q4)'!F664:F693)</f>
        <v>-0.22540179731713306</v>
      </c>
      <c r="J666" s="10"/>
      <c r="K666" s="59">
        <v>-8.7711708796297527E-3</v>
      </c>
      <c r="L666" s="57">
        <f>COVAR(K666:K695,'RW Futures and Index Data (Q4)'!F664:F693)/VAR('RW Futures and Index Data (Q4)'!F664:F693)</f>
        <v>0.24975478204766885</v>
      </c>
      <c r="M666" s="10"/>
      <c r="N666" s="59">
        <v>1.1480301070367016E-2</v>
      </c>
      <c r="O666" s="58">
        <f>COVAR(N666:N695,'RW Futures and Index Data (Q4)'!F664:F693)/VAR('RW Futures and Index Data (Q4)'!F664:F693)</f>
        <v>-0.62650515931780704</v>
      </c>
      <c r="P666" s="10"/>
    </row>
    <row r="667" spans="1:16" x14ac:dyDescent="0.25">
      <c r="A667" s="23">
        <v>41239</v>
      </c>
      <c r="B667" s="52">
        <v>5.751020554715458E-2</v>
      </c>
      <c r="C667" s="53">
        <f>COVAR(B667:B696,'RW Futures and Index Data (Q4)'!C665:C694)/VAR('RW Futures and Index Data (Q4)'!C665:C694)</f>
        <v>0.55169423494572367</v>
      </c>
      <c r="D667" s="10"/>
      <c r="E667" s="59">
        <v>-3.8141120743431012E-2</v>
      </c>
      <c r="F667" s="56">
        <f>COVAR(E667:E696,'RW Futures and Index Data (Q4)'!C665:C694)/VAR('RW Futures and Index Data (Q4)'!C665:C694)</f>
        <v>1.540580469125179</v>
      </c>
      <c r="G667" s="10"/>
      <c r="H667" s="59">
        <v>7.4534113767331212E-2</v>
      </c>
      <c r="I667" s="56">
        <f>COVAR(H667:H696,'RW Futures and Index Data (Q4)'!F665:F694)/VAR('RW Futures and Index Data (Q4)'!F665:F694)</f>
        <v>-0.18590964033766003</v>
      </c>
      <c r="J667" s="10"/>
      <c r="K667" s="59">
        <v>-5.539717897092955E-3</v>
      </c>
      <c r="L667" s="57">
        <f>COVAR(K667:K696,'RW Futures and Index Data (Q4)'!F665:F694)/VAR('RW Futures and Index Data (Q4)'!F665:F694)</f>
        <v>0.25390135184931706</v>
      </c>
      <c r="M667" s="10"/>
      <c r="N667" s="59">
        <v>1.0647735118026969E-2</v>
      </c>
      <c r="O667" s="58">
        <f>COVAR(N667:N696,'RW Futures and Index Data (Q4)'!F665:F694)/VAR('RW Futures and Index Data (Q4)'!F665:F694)</f>
        <v>-0.61594334092056824</v>
      </c>
      <c r="P667" s="10"/>
    </row>
    <row r="668" spans="1:16" x14ac:dyDescent="0.25">
      <c r="A668" s="23">
        <v>41236</v>
      </c>
      <c r="B668" s="52">
        <v>6.1430426934391935E-2</v>
      </c>
      <c r="C668" s="53">
        <f>COVAR(B668:B697,'RW Futures and Index Data (Q4)'!C666:C695)/VAR('RW Futures and Index Data (Q4)'!C666:C695)</f>
        <v>0.57648002958554556</v>
      </c>
      <c r="D668" s="10"/>
      <c r="E668" s="59">
        <v>-2.7502760324151998E-2</v>
      </c>
      <c r="F668" s="56">
        <f>COVAR(E668:E697,'RW Futures and Index Data (Q4)'!C666:C695)/VAR('RW Futures and Index Data (Q4)'!C666:C695)</f>
        <v>1.5370965912953767</v>
      </c>
      <c r="G668" s="10"/>
      <c r="H668" s="59">
        <v>8.9006393744250234E-2</v>
      </c>
      <c r="I668" s="56">
        <f>COVAR(H668:H697,'RW Futures and Index Data (Q4)'!F666:F695)/VAR('RW Futures and Index Data (Q4)'!F666:F695)</f>
        <v>-0.16847022037504153</v>
      </c>
      <c r="J668" s="10"/>
      <c r="K668" s="59">
        <v>-4.9751301733732545E-3</v>
      </c>
      <c r="L668" s="57">
        <f>COVAR(K668:K697,'RW Futures and Index Data (Q4)'!F666:F695)/VAR('RW Futures and Index Data (Q4)'!F666:F695)</f>
        <v>0.26768428869699112</v>
      </c>
      <c r="M668" s="10"/>
      <c r="N668" s="59">
        <v>9.2188241081929689E-3</v>
      </c>
      <c r="O668" s="58">
        <f>COVAR(N668:N697,'RW Futures and Index Data (Q4)'!F666:F695)/VAR('RW Futures and Index Data (Q4)'!F666:F695)</f>
        <v>-0.60322999641071218</v>
      </c>
      <c r="P668" s="10"/>
    </row>
    <row r="669" spans="1:16" x14ac:dyDescent="0.25">
      <c r="A669" s="23">
        <v>41234</v>
      </c>
      <c r="B669" s="52">
        <v>8.0366220882499784E-2</v>
      </c>
      <c r="C669" s="53">
        <f>COVAR(B669:B698,'RW Futures and Index Data (Q4)'!C667:C696)/VAR('RW Futures and Index Data (Q4)'!C667:C696)</f>
        <v>0.55638117374635809</v>
      </c>
      <c r="D669" s="10"/>
      <c r="E669" s="59">
        <v>-2.8947368096398307E-2</v>
      </c>
      <c r="F669" s="56">
        <f>COVAR(E669:E698,'RW Futures and Index Data (Q4)'!C667:C696)/VAR('RW Futures and Index Data (Q4)'!C667:C696)</f>
        <v>1.5209369735624696</v>
      </c>
      <c r="G669" s="10"/>
      <c r="H669" s="59">
        <v>8.0741054877834895E-2</v>
      </c>
      <c r="I669" s="56">
        <f>COVAR(H669:H698,'RW Futures and Index Data (Q4)'!F667:F696)/VAR('RW Futures and Index Data (Q4)'!F667:F696)</f>
        <v>-0.16788563907140952</v>
      </c>
      <c r="J669" s="10"/>
      <c r="K669" s="59">
        <v>-3.3548474866544886E-3</v>
      </c>
      <c r="L669" s="57">
        <f>COVAR(K669:K698,'RW Futures and Index Data (Q4)'!F667:F696)/VAR('RW Futures and Index Data (Q4)'!F667:F696)</f>
        <v>0.27070996684058307</v>
      </c>
      <c r="M669" s="10"/>
      <c r="N669" s="59">
        <v>1.1399730762807536E-2</v>
      </c>
      <c r="O669" s="58">
        <f>COVAR(N669:N698,'RW Futures and Index Data (Q4)'!F667:F696)/VAR('RW Futures and Index Data (Q4)'!F667:F696)</f>
        <v>-0.58746297012884174</v>
      </c>
      <c r="P669" s="10"/>
    </row>
    <row r="670" spans="1:16" x14ac:dyDescent="0.25">
      <c r="A670" s="23">
        <v>41233</v>
      </c>
      <c r="B670" s="52">
        <v>7.5036815621479569E-2</v>
      </c>
      <c r="C670" s="53">
        <f>COVAR(B670:B699,'RW Futures and Index Data (Q4)'!C668:C697)/VAR('RW Futures and Index Data (Q4)'!C668:C697)</f>
        <v>0.54295964532593743</v>
      </c>
      <c r="D670" s="10"/>
      <c r="E670" s="59">
        <v>-4.9382698599891861E-2</v>
      </c>
      <c r="F670" s="56">
        <f>COVAR(E670:E699,'RW Futures and Index Data (Q4)'!C668:C697)/VAR('RW Futures and Index Data (Q4)'!C668:C697)</f>
        <v>1.4897376508827078</v>
      </c>
      <c r="G670" s="10"/>
      <c r="H670" s="59">
        <v>7.2294671065995519E-2</v>
      </c>
      <c r="I670" s="56">
        <f>COVAR(H670:H699,'RW Futures and Index Data (Q4)'!F668:F697)/VAR('RW Futures and Index Data (Q4)'!F668:F697)</f>
        <v>-0.15887443870561324</v>
      </c>
      <c r="J670" s="10"/>
      <c r="K670" s="59">
        <v>-1.9673608428293354E-3</v>
      </c>
      <c r="L670" s="57">
        <f>COVAR(K670:K699,'RW Futures and Index Data (Q4)'!F668:F697)/VAR('RW Futures and Index Data (Q4)'!F668:F697)</f>
        <v>0.24502066136335054</v>
      </c>
      <c r="M670" s="10"/>
      <c r="N670" s="59">
        <v>1.9516236271929222E-2</v>
      </c>
      <c r="O670" s="58">
        <f>COVAR(N670:N699,'RW Futures and Index Data (Q4)'!F668:F697)/VAR('RW Futures and Index Data (Q4)'!F668:F697)</f>
        <v>-0.56701167106485106</v>
      </c>
      <c r="P670" s="10"/>
    </row>
    <row r="671" spans="1:16" x14ac:dyDescent="0.25">
      <c r="A671" s="23">
        <v>41232</v>
      </c>
      <c r="B671" s="52">
        <v>5.7456450915048363E-2</v>
      </c>
      <c r="C671" s="53">
        <f>COVAR(B671:B700,'RW Futures and Index Data (Q4)'!C669:C698)/VAR('RW Futures and Index Data (Q4)'!C669:C698)</f>
        <v>0.56679609762227778</v>
      </c>
      <c r="D671" s="10"/>
      <c r="E671" s="59">
        <v>-5.9991342338825637E-2</v>
      </c>
      <c r="F671" s="56">
        <f>COVAR(E671:E700,'RW Futures and Index Data (Q4)'!C669:C698)/VAR('RW Futures and Index Data (Q4)'!C669:C698)</f>
        <v>1.4390833948490733</v>
      </c>
      <c r="G671" s="10"/>
      <c r="H671" s="59">
        <v>3.6804307971177952E-2</v>
      </c>
      <c r="I671" s="56">
        <f>COVAR(H671:H700,'RW Futures and Index Data (Q4)'!F669:F698)/VAR('RW Futures and Index Data (Q4)'!F669:F698)</f>
        <v>-0.11570533500113221</v>
      </c>
      <c r="J671" s="10"/>
      <c r="K671" s="59">
        <v>-1.6412024700992456E-3</v>
      </c>
      <c r="L671" s="57">
        <f>COVAR(K671:K700,'RW Futures and Index Data (Q4)'!F669:F698)/VAR('RW Futures and Index Data (Q4)'!F669:F698)</f>
        <v>0.21598788274358949</v>
      </c>
      <c r="M671" s="10"/>
      <c r="N671" s="59">
        <v>1.8253278554296593E-2</v>
      </c>
      <c r="O671" s="58">
        <f>COVAR(N671:N700,'RW Futures and Index Data (Q4)'!F669:F698)/VAR('RW Futures and Index Data (Q4)'!F669:F698)</f>
        <v>-0.53433411267632758</v>
      </c>
      <c r="P671" s="10"/>
    </row>
    <row r="672" spans="1:16" x14ac:dyDescent="0.25">
      <c r="A672" s="23">
        <v>41229</v>
      </c>
      <c r="B672" s="52">
        <v>4.0839793495822452E-2</v>
      </c>
      <c r="C672" s="53">
        <f>COVAR(B672:B701,'RW Futures and Index Data (Q4)'!C670:C699)/VAR('RW Futures and Index Data (Q4)'!C670:C699)</f>
        <v>0.60689544135761164</v>
      </c>
      <c r="D672" s="10"/>
      <c r="E672" s="59">
        <v>-6.3526342662300395E-2</v>
      </c>
      <c r="F672" s="56">
        <f>COVAR(E672:E701,'RW Futures and Index Data (Q4)'!C670:C699)/VAR('RW Futures and Index Data (Q4)'!C670:C699)</f>
        <v>1.3586933376908057</v>
      </c>
      <c r="G672" s="10"/>
      <c r="H672" s="59">
        <v>6.0994800810263428E-2</v>
      </c>
      <c r="I672" s="56">
        <f>COVAR(H672:H701,'RW Futures and Index Data (Q4)'!F670:F699)/VAR('RW Futures and Index Data (Q4)'!F670:F699)</f>
        <v>-0.10665495661719725</v>
      </c>
      <c r="J672" s="10"/>
      <c r="K672" s="59">
        <v>4.1138690346602669E-3</v>
      </c>
      <c r="L672" s="57">
        <f>COVAR(K672:K701,'RW Futures and Index Data (Q4)'!F670:F699)/VAR('RW Futures and Index Data (Q4)'!F670:F699)</f>
        <v>0.18620213726003629</v>
      </c>
      <c r="M672" s="10"/>
      <c r="N672" s="59">
        <v>3.7226600029267809E-2</v>
      </c>
      <c r="O672" s="58">
        <f>COVAR(N672:N701,'RW Futures and Index Data (Q4)'!F670:F699)/VAR('RW Futures and Index Data (Q4)'!F670:F699)</f>
        <v>-0.50954533525618262</v>
      </c>
      <c r="P672" s="10"/>
    </row>
    <row r="673" spans="1:16" x14ac:dyDescent="0.25">
      <c r="A673" s="23">
        <v>41228</v>
      </c>
      <c r="B673" s="52">
        <v>2.4138131942729402E-2</v>
      </c>
      <c r="C673" s="53">
        <f>COVAR(B673:B702,'RW Futures and Index Data (Q4)'!C671:C700)/VAR('RW Futures and Index Data (Q4)'!C671:C700)</f>
        <v>0.6469193555162408</v>
      </c>
      <c r="D673" s="10"/>
      <c r="E673" s="59">
        <v>-6.6131807564992151E-2</v>
      </c>
      <c r="F673" s="56">
        <f>COVAR(E673:E702,'RW Futures and Index Data (Q4)'!C671:C700)/VAR('RW Futures and Index Data (Q4)'!C671:C700)</f>
        <v>1.337688381376662</v>
      </c>
      <c r="G673" s="10"/>
      <c r="H673" s="59">
        <v>2.4716098864395519E-2</v>
      </c>
      <c r="I673" s="56">
        <f>COVAR(H673:H702,'RW Futures and Index Data (Q4)'!F671:F700)/VAR('RW Futures and Index Data (Q4)'!F671:F700)</f>
        <v>-9.9268662774914293E-2</v>
      </c>
      <c r="J673" s="10"/>
      <c r="K673" s="59">
        <v>-5.7504030201516176E-4</v>
      </c>
      <c r="L673" s="57">
        <f>COVAR(K673:K702,'RW Futures and Index Data (Q4)'!F671:F700)/VAR('RW Futures and Index Data (Q4)'!F671:F700)</f>
        <v>0.17821934387806901</v>
      </c>
      <c r="M673" s="10"/>
      <c r="N673" s="59">
        <v>2.957474314511499E-2</v>
      </c>
      <c r="O673" s="58">
        <f>COVAR(N673:N702,'RW Futures and Index Data (Q4)'!F671:F700)/VAR('RW Futures and Index Data (Q4)'!F671:F700)</f>
        <v>-0.47906424328257613</v>
      </c>
      <c r="P673" s="10"/>
    </row>
    <row r="674" spans="1:16" x14ac:dyDescent="0.25">
      <c r="A674" s="23">
        <v>41227</v>
      </c>
      <c r="B674" s="52">
        <v>1.3031089964397946E-2</v>
      </c>
      <c r="C674" s="53">
        <f>COVAR(B674:B703,'RW Futures and Index Data (Q4)'!C672:C701)/VAR('RW Futures and Index Data (Q4)'!C672:C701)</f>
        <v>0.64037656769278073</v>
      </c>
      <c r="D674" s="10"/>
      <c r="E674" s="59">
        <v>-6.5093940320556154E-2</v>
      </c>
      <c r="F674" s="56">
        <f>COVAR(E674:E703,'RW Futures and Index Data (Q4)'!C672:C701)/VAR('RW Futures and Index Data (Q4)'!C672:C701)</f>
        <v>1.2927673194609364</v>
      </c>
      <c r="G674" s="10"/>
      <c r="H674" s="59">
        <v>3.4808062762363923E-2</v>
      </c>
      <c r="I674" s="56">
        <f>COVAR(H674:H703,'RW Futures and Index Data (Q4)'!F672:F701)/VAR('RW Futures and Index Data (Q4)'!F672:F701)</f>
        <v>-0.18012231568449316</v>
      </c>
      <c r="J674" s="10"/>
      <c r="K674" s="59">
        <v>-1.7237049290761419E-3</v>
      </c>
      <c r="L674" s="57">
        <f>COVAR(K674:K703,'RW Futures and Index Data (Q4)'!F672:F701)/VAR('RW Futures and Index Data (Q4)'!F672:F701)</f>
        <v>0.16528933371640306</v>
      </c>
      <c r="M674" s="10"/>
      <c r="N674" s="59">
        <v>1.762010138467951E-2</v>
      </c>
      <c r="O674" s="58">
        <f>COVAR(N674:N703,'RW Futures and Index Data (Q4)'!F672:F701)/VAR('RW Futures and Index Data (Q4)'!F672:F701)</f>
        <v>-0.44328308933046279</v>
      </c>
      <c r="P674" s="10"/>
    </row>
    <row r="675" spans="1:16" x14ac:dyDescent="0.25">
      <c r="A675" s="23">
        <v>41226</v>
      </c>
      <c r="B675" s="52">
        <v>3.1433467535130211E-2</v>
      </c>
      <c r="C675" s="53">
        <f>COVAR(B675:B704,'RW Futures and Index Data (Q4)'!C673:C702)/VAR('RW Futures and Index Data (Q4)'!C673:C702)</f>
        <v>0.59282372336232425</v>
      </c>
      <c r="D675" s="10"/>
      <c r="E675" s="59">
        <v>-5.3221934292378315E-2</v>
      </c>
      <c r="F675" s="56">
        <f>COVAR(E675:E704,'RW Futures and Index Data (Q4)'!C673:C702)/VAR('RW Futures and Index Data (Q4)'!C673:C702)</f>
        <v>1.2249231043577471</v>
      </c>
      <c r="G675" s="10"/>
      <c r="H675" s="59">
        <v>3.1508379888268045E-2</v>
      </c>
      <c r="I675" s="56">
        <f>COVAR(H675:H704,'RW Futures and Index Data (Q4)'!F673:F702)/VAR('RW Futures and Index Data (Q4)'!F673:F702)</f>
        <v>-0.25905897397886685</v>
      </c>
      <c r="J675" s="10"/>
      <c r="K675" s="59">
        <v>9.0349954288826417E-4</v>
      </c>
      <c r="L675" s="57">
        <f>COVAR(K675:K704,'RW Futures and Index Data (Q4)'!F673:F702)/VAR('RW Futures and Index Data (Q4)'!F673:F702)</f>
        <v>0.15362751598435231</v>
      </c>
      <c r="M675" s="10"/>
      <c r="N675" s="59">
        <v>1.9959788285380808E-2</v>
      </c>
      <c r="O675" s="58">
        <f>COVAR(N675:N704,'RW Futures and Index Data (Q4)'!F673:F702)/VAR('RW Futures and Index Data (Q4)'!F673:F702)</f>
        <v>-0.41190504117020127</v>
      </c>
      <c r="P675" s="10"/>
    </row>
    <row r="676" spans="1:16" x14ac:dyDescent="0.25">
      <c r="A676" s="23">
        <v>41225</v>
      </c>
      <c r="B676" s="52">
        <v>4.1834259354285752E-2</v>
      </c>
      <c r="C676" s="53">
        <f>COVAR(B676:B705,'RW Futures and Index Data (Q4)'!C674:C703)/VAR('RW Futures and Index Data (Q4)'!C674:C703)</f>
        <v>0.56749642221043706</v>
      </c>
      <c r="D676" s="10"/>
      <c r="E676" s="59">
        <v>-3.4055741959010177E-2</v>
      </c>
      <c r="F676" s="56">
        <f>COVAR(E676:E705,'RW Futures and Index Data (Q4)'!C674:C703)/VAR('RW Futures and Index Data (Q4)'!C674:C703)</f>
        <v>1.1317429252114493</v>
      </c>
      <c r="G676" s="10"/>
      <c r="H676" s="59">
        <v>7.1235323010926166E-2</v>
      </c>
      <c r="I676" s="56">
        <f>COVAR(H676:H705,'RW Futures and Index Data (Q4)'!F674:F703)/VAR('RW Futures and Index Data (Q4)'!F674:F703)</f>
        <v>-0.33771130569340535</v>
      </c>
      <c r="J676" s="10"/>
      <c r="K676" s="59">
        <v>-8.2160797180752532E-4</v>
      </c>
      <c r="L676" s="57">
        <f>COVAR(K676:K705,'RW Futures and Index Data (Q4)'!F674:F703)/VAR('RW Futures and Index Data (Q4)'!F674:F703)</f>
        <v>0.14447535779483589</v>
      </c>
      <c r="M676" s="10"/>
      <c r="N676" s="59">
        <v>1.7601691521283769E-2</v>
      </c>
      <c r="O676" s="58">
        <f>COVAR(N676:N705,'RW Futures and Index Data (Q4)'!F674:F703)/VAR('RW Futures and Index Data (Q4)'!F674:F703)</f>
        <v>-0.37286713269122579</v>
      </c>
      <c r="P676" s="10"/>
    </row>
    <row r="677" spans="1:16" x14ac:dyDescent="0.25">
      <c r="A677" s="23">
        <v>41222</v>
      </c>
      <c r="B677" s="52">
        <v>6.6726289817151896E-2</v>
      </c>
      <c r="C677" s="53">
        <f>COVAR(B677:B706,'RW Futures and Index Data (Q4)'!C675:C704)/VAR('RW Futures and Index Data (Q4)'!C675:C704)</f>
        <v>0.52572003404328094</v>
      </c>
      <c r="D677" s="10"/>
      <c r="E677" s="59">
        <v>-2.3946739762848224E-2</v>
      </c>
      <c r="F677" s="56">
        <f>COVAR(E677:E706,'RW Futures and Index Data (Q4)'!C675:C704)/VAR('RW Futures and Index Data (Q4)'!C675:C704)</f>
        <v>1.0488364365456149</v>
      </c>
      <c r="G677" s="10"/>
      <c r="H677" s="59">
        <v>8.3825511131303987E-2</v>
      </c>
      <c r="I677" s="56">
        <f>COVAR(H677:H706,'RW Futures and Index Data (Q4)'!F675:F704)/VAR('RW Futures and Index Data (Q4)'!F675:F704)</f>
        <v>-0.36829744435515244</v>
      </c>
      <c r="J677" s="10"/>
      <c r="K677" s="59">
        <v>1.4334062630032562E-3</v>
      </c>
      <c r="L677" s="57">
        <f>COVAR(K677:K706,'RW Futures and Index Data (Q4)'!F675:F704)/VAR('RW Futures and Index Data (Q4)'!F675:F704)</f>
        <v>0.13129009948789191</v>
      </c>
      <c r="M677" s="10"/>
      <c r="N677" s="59">
        <v>1.7989671458326306E-2</v>
      </c>
      <c r="O677" s="58">
        <f>COVAR(N677:N706,'RW Futures and Index Data (Q4)'!F675:F704)/VAR('RW Futures and Index Data (Q4)'!F675:F704)</f>
        <v>-0.31497731531113105</v>
      </c>
      <c r="P677" s="10"/>
    </row>
    <row r="678" spans="1:16" x14ac:dyDescent="0.25">
      <c r="A678" s="23">
        <v>41221</v>
      </c>
      <c r="B678" s="52">
        <v>6.73585885272594E-2</v>
      </c>
      <c r="C678" s="53">
        <f>COVAR(B678:B707,'RW Futures and Index Data (Q4)'!C676:C705)/VAR('RW Futures and Index Data (Q4)'!C676:C705)</f>
        <v>0.54241701411968357</v>
      </c>
      <c r="D678" s="10"/>
      <c r="E678" s="59">
        <v>-2.6088877132141142E-2</v>
      </c>
      <c r="F678" s="56">
        <f>COVAR(E678:E707,'RW Futures and Index Data (Q4)'!C676:C705)/VAR('RW Futures and Index Data (Q4)'!C676:C705)</f>
        <v>0.97252806848689399</v>
      </c>
      <c r="G678" s="10"/>
      <c r="H678" s="59">
        <v>6.7730949497420756E-2</v>
      </c>
      <c r="I678" s="56">
        <f>COVAR(H678:H707,'RW Futures and Index Data (Q4)'!F676:F705)/VAR('RW Futures and Index Data (Q4)'!F676:F705)</f>
        <v>-0.3969274958192755</v>
      </c>
      <c r="J678" s="10"/>
      <c r="K678" s="59">
        <v>3.4936881939833242E-3</v>
      </c>
      <c r="L678" s="57">
        <f>COVAR(K678:K707,'RW Futures and Index Data (Q4)'!F676:F705)/VAR('RW Futures and Index Data (Q4)'!F676:F705)</f>
        <v>0.11554130271415666</v>
      </c>
      <c r="M678" s="10"/>
      <c r="N678" s="59">
        <v>1.6868609114872202E-2</v>
      </c>
      <c r="O678" s="58">
        <f>COVAR(N678:N707,'RW Futures and Index Data (Q4)'!F676:F705)/VAR('RW Futures and Index Data (Q4)'!F676:F705)</f>
        <v>-0.25910393735132636</v>
      </c>
      <c r="P678" s="10"/>
    </row>
    <row r="679" spans="1:16" x14ac:dyDescent="0.25">
      <c r="A679" s="23">
        <v>41220</v>
      </c>
      <c r="B679" s="52">
        <v>7.1989080786174942E-2</v>
      </c>
      <c r="C679" s="53">
        <f>COVAR(B679:B708,'RW Futures and Index Data (Q4)'!C677:C706)/VAR('RW Futures and Index Data (Q4)'!C677:C706)</f>
        <v>0.53374091269487811</v>
      </c>
      <c r="D679" s="10"/>
      <c r="E679" s="59">
        <v>-2.5994195109870999E-2</v>
      </c>
      <c r="F679" s="56">
        <f>COVAR(E679:E708,'RW Futures and Index Data (Q4)'!C677:C706)/VAR('RW Futures and Index Data (Q4)'!C677:C706)</f>
        <v>0.84661495007871479</v>
      </c>
      <c r="G679" s="10"/>
      <c r="H679" s="59">
        <v>0.1091940177453552</v>
      </c>
      <c r="I679" s="56">
        <f>COVAR(H679:H708,'RW Futures and Index Data (Q4)'!F677:F706)/VAR('RW Futures and Index Data (Q4)'!F677:F706)</f>
        <v>-0.44452070945072547</v>
      </c>
      <c r="J679" s="10"/>
      <c r="K679" s="59">
        <v>5.4740793693341949E-3</v>
      </c>
      <c r="L679" s="57">
        <f>COVAR(K679:K708,'RW Futures and Index Data (Q4)'!F677:F706)/VAR('RW Futures and Index Data (Q4)'!F677:F706)</f>
        <v>9.6475861685459213E-2</v>
      </c>
      <c r="M679" s="10"/>
      <c r="N679" s="59">
        <v>8.5087808457318115E-3</v>
      </c>
      <c r="O679" s="58">
        <f>COVAR(N679:N708,'RW Futures and Index Data (Q4)'!F677:F706)/VAR('RW Futures and Index Data (Q4)'!F677:F706)</f>
        <v>-0.18723283454355505</v>
      </c>
      <c r="P679" s="10"/>
    </row>
    <row r="680" spans="1:16" x14ac:dyDescent="0.25">
      <c r="A680" s="23">
        <v>41219</v>
      </c>
      <c r="B680" s="52">
        <v>5.9453016895083755E-2</v>
      </c>
      <c r="C680" s="53">
        <f>COVAR(B680:B709,'RW Futures and Index Data (Q4)'!C678:C707)/VAR('RW Futures and Index Data (Q4)'!C678:C707)</f>
        <v>0.51568268158542052</v>
      </c>
      <c r="D680" s="10"/>
      <c r="E680" s="59">
        <v>-1.4409244328023041E-2</v>
      </c>
      <c r="F680" s="56">
        <f>COVAR(E680:E709,'RW Futures and Index Data (Q4)'!C678:C707)/VAR('RW Futures and Index Data (Q4)'!C678:C707)</f>
        <v>0.66512407609345936</v>
      </c>
      <c r="G680" s="10"/>
      <c r="H680" s="59">
        <v>0.12845344172153195</v>
      </c>
      <c r="I680" s="56">
        <f>COVAR(H680:H709,'RW Futures and Index Data (Q4)'!F678:F707)/VAR('RW Futures and Index Data (Q4)'!F678:F707)</f>
        <v>-0.41936774636545315</v>
      </c>
      <c r="J680" s="10"/>
      <c r="K680" s="59">
        <v>9.2873162758486671E-3</v>
      </c>
      <c r="L680" s="57">
        <f>COVAR(K680:K709,'RW Futures and Index Data (Q4)'!F678:F707)/VAR('RW Futures and Index Data (Q4)'!F678:F707)</f>
        <v>6.6320168140386687E-2</v>
      </c>
      <c r="M680" s="10"/>
      <c r="N680" s="59">
        <v>4.4465525819226137E-3</v>
      </c>
      <c r="O680" s="58">
        <f>COVAR(N680:N709,'RW Futures and Index Data (Q4)'!F678:F707)/VAR('RW Futures and Index Data (Q4)'!F678:F707)</f>
        <v>-0.16015438114132152</v>
      </c>
      <c r="P680" s="10"/>
    </row>
    <row r="681" spans="1:16" x14ac:dyDescent="0.25">
      <c r="A681" s="23">
        <v>41218</v>
      </c>
      <c r="B681" s="52">
        <v>7.5669181656365714E-2</v>
      </c>
      <c r="C681" s="53">
        <f>COVAR(B681:B710,'RW Futures and Index Data (Q4)'!C679:C708)/VAR('RW Futures and Index Data (Q4)'!C679:C708)</f>
        <v>0.47237136751889552</v>
      </c>
      <c r="D681" s="10"/>
      <c r="E681" s="59">
        <v>1.727954704788659E-2</v>
      </c>
      <c r="F681" s="56">
        <f>COVAR(E681:E710,'RW Futures and Index Data (Q4)'!C679:C708)/VAR('RW Futures and Index Data (Q4)'!C679:C708)</f>
        <v>0.51560170975345243</v>
      </c>
      <c r="G681" s="10"/>
      <c r="H681" s="59">
        <v>0.15702484802950889</v>
      </c>
      <c r="I681" s="56">
        <f>COVAR(H681:H710,'RW Futures and Index Data (Q4)'!F679:F708)/VAR('RW Futures and Index Data (Q4)'!F679:F708)</f>
        <v>-0.38997740327286778</v>
      </c>
      <c r="J681" s="10"/>
      <c r="K681" s="59">
        <v>9.2165184845622861E-3</v>
      </c>
      <c r="L681" s="57">
        <f>COVAR(K681:K710,'RW Futures and Index Data (Q4)'!F679:F708)/VAR('RW Futures and Index Data (Q4)'!F679:F708)</f>
        <v>3.5031122655731606E-2</v>
      </c>
      <c r="M681" s="10"/>
      <c r="N681" s="59">
        <v>-3.7106208251543871E-3</v>
      </c>
      <c r="O681" s="58">
        <f>COVAR(N681:N710,'RW Futures and Index Data (Q4)'!F679:F708)/VAR('RW Futures and Index Data (Q4)'!F679:F708)</f>
        <v>-0.17336979773092073</v>
      </c>
      <c r="P681" s="10"/>
    </row>
    <row r="682" spans="1:16" x14ac:dyDescent="0.25">
      <c r="A682" s="23">
        <v>41215</v>
      </c>
      <c r="B682" s="52">
        <v>4.8148121100586749E-2</v>
      </c>
      <c r="C682" s="53">
        <f>COVAR(B682:B711,'RW Futures and Index Data (Q4)'!C680:C709)/VAR('RW Futures and Index Data (Q4)'!C680:C709)</f>
        <v>0.48596787046373768</v>
      </c>
      <c r="D682" s="10"/>
      <c r="E682" s="59">
        <v>1.6922702711058113E-2</v>
      </c>
      <c r="F682" s="56">
        <f>COVAR(E682:E711,'RW Futures and Index Data (Q4)'!C680:C709)/VAR('RW Futures and Index Data (Q4)'!C680:C709)</f>
        <v>0.38901808600941012</v>
      </c>
      <c r="G682" s="10"/>
      <c r="H682" s="59">
        <v>0.13757361277800673</v>
      </c>
      <c r="I682" s="56">
        <f>COVAR(H682:H711,'RW Futures and Index Data (Q4)'!F680:F709)/VAR('RW Futures and Index Data (Q4)'!F680:F709)</f>
        <v>-0.33282177563638349</v>
      </c>
      <c r="J682" s="10"/>
      <c r="K682" s="59">
        <v>1.5619915255369099E-2</v>
      </c>
      <c r="L682" s="57">
        <f>COVAR(K682:K711,'RW Futures and Index Data (Q4)'!F680:F709)/VAR('RW Futures and Index Data (Q4)'!F680:F709)</f>
        <v>7.5833547309831905E-4</v>
      </c>
      <c r="M682" s="10"/>
      <c r="N682" s="59">
        <v>1.3639448769077855E-2</v>
      </c>
      <c r="O682" s="58">
        <f>COVAR(N682:N711,'RW Futures and Index Data (Q4)'!F680:F709)/VAR('RW Futures and Index Data (Q4)'!F680:F709)</f>
        <v>-0.20774246692298989</v>
      </c>
      <c r="P682" s="10"/>
    </row>
    <row r="683" spans="1:16" x14ac:dyDescent="0.25">
      <c r="A683" s="23">
        <v>41214</v>
      </c>
      <c r="B683" s="52">
        <v>6.5299715319174112E-2</v>
      </c>
      <c r="C683" s="53">
        <f>COVAR(B683:B712,'RW Futures and Index Data (Q4)'!C681:C710)/VAR('RW Futures and Index Data (Q4)'!C681:C710)</f>
        <v>0.45536772087725091</v>
      </c>
      <c r="D683" s="10"/>
      <c r="E683" s="59">
        <v>2.4727120301816452E-2</v>
      </c>
      <c r="F683" s="56">
        <f>COVAR(E683:E712,'RW Futures and Index Data (Q4)'!C681:C710)/VAR('RW Futures and Index Data (Q4)'!C681:C710)</f>
        <v>0.26172997428365913</v>
      </c>
      <c r="G683" s="10"/>
      <c r="H683" s="59">
        <v>0.13995703701831941</v>
      </c>
      <c r="I683" s="56">
        <f>COVAR(H683:H712,'RW Futures and Index Data (Q4)'!F681:F710)/VAR('RW Futures and Index Data (Q4)'!F681:F710)</f>
        <v>-0.31977018932157958</v>
      </c>
      <c r="J683" s="10"/>
      <c r="K683" s="59">
        <v>1.6973731254946722E-2</v>
      </c>
      <c r="L683" s="57">
        <f>COVAR(K683:K712,'RW Futures and Index Data (Q4)'!F681:F710)/VAR('RW Futures and Index Data (Q4)'!F681:F710)</f>
        <v>-2.6773036255085803E-2</v>
      </c>
      <c r="M683" s="10"/>
      <c r="N683" s="59">
        <v>9.1131877806265305E-3</v>
      </c>
      <c r="O683" s="58">
        <f>COVAR(N683:N712,'RW Futures and Index Data (Q4)'!F681:F710)/VAR('RW Futures and Index Data (Q4)'!F681:F710)</f>
        <v>-0.21453567198090948</v>
      </c>
      <c r="P683" s="10"/>
    </row>
    <row r="684" spans="1:16" x14ac:dyDescent="0.25">
      <c r="A684" s="23">
        <v>41213</v>
      </c>
      <c r="B684" s="52">
        <v>6.7438324975415131E-2</v>
      </c>
      <c r="C684" s="53">
        <f>COVAR(B684:B713,'RW Futures and Index Data (Q4)'!C682:C711)/VAR('RW Futures and Index Data (Q4)'!C682:C711)</f>
        <v>0.42950602981432218</v>
      </c>
      <c r="D684" s="10"/>
      <c r="E684" s="59">
        <v>3.212760739967857E-2</v>
      </c>
      <c r="F684" s="56">
        <f>COVAR(E684:E713,'RW Futures and Index Data (Q4)'!C682:C711)/VAR('RW Futures and Index Data (Q4)'!C682:C711)</f>
        <v>0.14634468444575499</v>
      </c>
      <c r="G684" s="10"/>
      <c r="H684" s="59">
        <v>0.16706443116637559</v>
      </c>
      <c r="I684" s="56">
        <f>COVAR(H684:H713,'RW Futures and Index Data (Q4)'!F682:F711)/VAR('RW Futures and Index Data (Q4)'!F682:F711)</f>
        <v>-0.29208551262645627</v>
      </c>
      <c r="J684" s="10"/>
      <c r="K684" s="59">
        <v>1.8126115678042787E-2</v>
      </c>
      <c r="L684" s="57">
        <f>COVAR(K684:K713,'RW Futures and Index Data (Q4)'!F682:F711)/VAR('RW Futures and Index Data (Q4)'!F682:F711)</f>
        <v>-4.8883484778283942E-2</v>
      </c>
      <c r="M684" s="10"/>
      <c r="N684" s="59">
        <v>1.2357519050265608E-2</v>
      </c>
      <c r="O684" s="58">
        <f>COVAR(N684:N713,'RW Futures and Index Data (Q4)'!F682:F711)/VAR('RW Futures and Index Data (Q4)'!F682:F711)</f>
        <v>-0.22623023223102284</v>
      </c>
      <c r="P684" s="10"/>
    </row>
    <row r="685" spans="1:16" x14ac:dyDescent="0.25">
      <c r="A685" s="23">
        <v>41208</v>
      </c>
      <c r="B685" s="52">
        <v>3.8156427451760733E-2</v>
      </c>
      <c r="C685" s="53">
        <f>COVAR(B685:B714,'RW Futures and Index Data (Q4)'!C683:C712)/VAR('RW Futures and Index Data (Q4)'!C683:C712)</f>
        <v>0.42256814078392874</v>
      </c>
      <c r="D685" s="10"/>
      <c r="E685" s="59">
        <v>3.5163330170246532E-2</v>
      </c>
      <c r="F685" s="56">
        <f>COVAR(E685:E714,'RW Futures and Index Data (Q4)'!C683:C712)/VAR('RW Futures and Index Data (Q4)'!C683:C712)</f>
        <v>-4.0487460284977265E-3</v>
      </c>
      <c r="G685" s="10"/>
      <c r="H685" s="59">
        <v>0.14186773684900245</v>
      </c>
      <c r="I685" s="56">
        <f>COVAR(H685:H714,'RW Futures and Index Data (Q4)'!F683:F712)/VAR('RW Futures and Index Data (Q4)'!F683:F712)</f>
        <v>-0.2037872257925033</v>
      </c>
      <c r="J685" s="10"/>
      <c r="K685" s="59">
        <v>2.4312397862357615E-2</v>
      </c>
      <c r="L685" s="57">
        <f>COVAR(K685:K714,'RW Futures and Index Data (Q4)'!F683:F712)/VAR('RW Futures and Index Data (Q4)'!F683:F712)</f>
        <v>-8.0216826566073582E-2</v>
      </c>
      <c r="M685" s="10"/>
      <c r="N685" s="59">
        <v>2.7416401392930556E-2</v>
      </c>
      <c r="O685" s="58">
        <f>COVAR(N685:N714,'RW Futures and Index Data (Q4)'!F683:F712)/VAR('RW Futures and Index Data (Q4)'!F683:F712)</f>
        <v>-0.24863406048285261</v>
      </c>
      <c r="P685" s="10"/>
    </row>
    <row r="686" spans="1:16" x14ac:dyDescent="0.25">
      <c r="A686" s="23">
        <v>41207</v>
      </c>
      <c r="B686" s="52">
        <v>3.3166543081395661E-2</v>
      </c>
      <c r="C686" s="53">
        <f>COVAR(B686:B715,'RW Futures and Index Data (Q4)'!C684:C713)/VAR('RW Futures and Index Data (Q4)'!C684:C713)</f>
        <v>0.29995080878731956</v>
      </c>
      <c r="D686" s="10"/>
      <c r="E686" s="59">
        <v>4.8863667629941654E-2</v>
      </c>
      <c r="F686" s="56">
        <f>COVAR(E686:E715,'RW Futures and Index Data (Q4)'!C684:C713)/VAR('RW Futures and Index Data (Q4)'!C684:C713)</f>
        <v>-0.22236455422602569</v>
      </c>
      <c r="G686" s="10"/>
      <c r="H686" s="59">
        <v>0.16582431205353343</v>
      </c>
      <c r="I686" s="56">
        <f>COVAR(H686:H715,'RW Futures and Index Data (Q4)'!F684:F713)/VAR('RW Futures and Index Data (Q4)'!F684:F713)</f>
        <v>-0.13905437536371457</v>
      </c>
      <c r="J686" s="10"/>
      <c r="K686" s="59">
        <v>2.4294071879324974E-2</v>
      </c>
      <c r="L686" s="57">
        <f>COVAR(K686:K715,'RW Futures and Index Data (Q4)'!F684:F713)/VAR('RW Futures and Index Data (Q4)'!F684:F713)</f>
        <v>-0.11947469859888991</v>
      </c>
      <c r="M686" s="10"/>
      <c r="N686" s="59">
        <v>2.6538824459558796E-2</v>
      </c>
      <c r="O686" s="58">
        <f>COVAR(N686:N715,'RW Futures and Index Data (Q4)'!F684:F713)/VAR('RW Futures and Index Data (Q4)'!F684:F713)</f>
        <v>-0.27048935797981671</v>
      </c>
      <c r="P686" s="10"/>
    </row>
    <row r="687" spans="1:16" x14ac:dyDescent="0.25">
      <c r="A687" s="23">
        <v>41206</v>
      </c>
      <c r="B687" s="52">
        <v>2.4581028526919013E-2</v>
      </c>
      <c r="C687" s="53">
        <f>COVAR(B687:B716,'RW Futures and Index Data (Q4)'!C685:C714)/VAR('RW Futures and Index Data (Q4)'!C685:C714)</f>
        <v>7.7951867067402134E-2</v>
      </c>
      <c r="D687" s="10"/>
      <c r="E687" s="59">
        <v>6.1439713652559513E-2</v>
      </c>
      <c r="F687" s="56">
        <f>COVAR(E687:E716,'RW Futures and Index Data (Q4)'!C685:C714)/VAR('RW Futures and Index Data (Q4)'!C685:C714)</f>
        <v>-0.48546190436537268</v>
      </c>
      <c r="G687" s="10"/>
      <c r="H687" s="59">
        <v>0.15008442062560423</v>
      </c>
      <c r="I687" s="56">
        <f>COVAR(H687:H716,'RW Futures and Index Data (Q4)'!F685:F714)/VAR('RW Futures and Index Data (Q4)'!F685:F714)</f>
        <v>1.146834766793443E-3</v>
      </c>
      <c r="J687" s="10"/>
      <c r="K687" s="59">
        <v>2.2774166765123782E-2</v>
      </c>
      <c r="L687" s="57">
        <f>COVAR(K687:K716,'RW Futures and Index Data (Q4)'!F685:F714)/VAR('RW Futures and Index Data (Q4)'!F685:F714)</f>
        <v>-0.16418464256838139</v>
      </c>
      <c r="M687" s="10"/>
      <c r="N687" s="59">
        <v>2.3782704802578492E-2</v>
      </c>
      <c r="O687" s="58">
        <f>COVAR(N687:N716,'RW Futures and Index Data (Q4)'!F685:F714)/VAR('RW Futures and Index Data (Q4)'!F685:F714)</f>
        <v>-0.30655139946598076</v>
      </c>
      <c r="P687" s="10"/>
    </row>
    <row r="688" spans="1:16" x14ac:dyDescent="0.25">
      <c r="A688" s="23">
        <v>41205</v>
      </c>
      <c r="B688" s="52">
        <v>1.1186902847160729E-2</v>
      </c>
      <c r="C688" s="53">
        <f>COVAR(B688:B717,'RW Futures and Index Data (Q4)'!C686:C715)/VAR('RW Futures and Index Data (Q4)'!C686:C715)</f>
        <v>-0.17501412961557769</v>
      </c>
      <c r="D688" s="10"/>
      <c r="E688" s="59">
        <v>2.7317540458983824E-2</v>
      </c>
      <c r="F688" s="56">
        <f>COVAR(E688:E717,'RW Futures and Index Data (Q4)'!C686:C715)/VAR('RW Futures and Index Data (Q4)'!C686:C715)</f>
        <v>-0.67711835161831058</v>
      </c>
      <c r="G688" s="10"/>
      <c r="H688" s="59">
        <v>4.7469903614457909E-2</v>
      </c>
      <c r="I688" s="56">
        <f>COVAR(H688:H717,'RW Futures and Index Data (Q4)'!F686:F715)/VAR('RW Futures and Index Data (Q4)'!F686:F715)</f>
        <v>0.17951826044661989</v>
      </c>
      <c r="J688" s="10"/>
      <c r="K688" s="59">
        <v>1.9574584468297074E-2</v>
      </c>
      <c r="L688" s="57">
        <f>COVAR(K688:K717,'RW Futures and Index Data (Q4)'!F686:F715)/VAR('RW Futures and Index Data (Q4)'!F686:F715)</f>
        <v>-0.20627447463897172</v>
      </c>
      <c r="M688" s="10"/>
      <c r="N688" s="59">
        <v>1.6851982023986523E-3</v>
      </c>
      <c r="O688" s="58">
        <f>COVAR(N688:N717,'RW Futures and Index Data (Q4)'!F686:F715)/VAR('RW Futures and Index Data (Q4)'!F686:F715)</f>
        <v>-0.31836652817579475</v>
      </c>
      <c r="P688" s="10"/>
    </row>
    <row r="689" spans="1:16" x14ac:dyDescent="0.25">
      <c r="A689" s="23">
        <v>41204</v>
      </c>
      <c r="B689" s="52">
        <v>2.3827304903448976E-2</v>
      </c>
      <c r="C689" s="53">
        <f>COVAR(B689:B718,'RW Futures and Index Data (Q4)'!C687:C716)/VAR('RW Futures and Index Data (Q4)'!C687:C716)</f>
        <v>-0.58297842152382839</v>
      </c>
      <c r="D689" s="10"/>
      <c r="E689" s="59">
        <v>4.0353700033360695E-2</v>
      </c>
      <c r="F689" s="56">
        <f>COVAR(E689:E718,'RW Futures and Index Data (Q4)'!C687:C716)/VAR('RW Futures and Index Data (Q4)'!C687:C716)</f>
        <v>-1.1100059929682091</v>
      </c>
      <c r="G689" s="10"/>
      <c r="H689" s="59">
        <v>3.3615575991079893E-2</v>
      </c>
      <c r="I689" s="56">
        <f>COVAR(H689:H718,'RW Futures and Index Data (Q4)'!F687:F716)/VAR('RW Futures and Index Data (Q4)'!F687:F716)</f>
        <v>0.16159508852740909</v>
      </c>
      <c r="J689" s="10"/>
      <c r="K689" s="59">
        <v>2.7786084054218119E-2</v>
      </c>
      <c r="L689" s="57">
        <f>COVAR(K689:K718,'RW Futures and Index Data (Q4)'!F687:F716)/VAR('RW Futures and Index Data (Q4)'!F687:F716)</f>
        <v>-0.25504085253310677</v>
      </c>
      <c r="M689" s="10"/>
      <c r="N689" s="59">
        <v>7.6824514993389936E-3</v>
      </c>
      <c r="O689" s="58">
        <f>COVAR(N689:N718,'RW Futures and Index Data (Q4)'!F687:F716)/VAR('RW Futures and Index Data (Q4)'!F687:F716)</f>
        <v>-0.34788392449025879</v>
      </c>
      <c r="P689" s="10"/>
    </row>
    <row r="690" spans="1:16" x14ac:dyDescent="0.25">
      <c r="A690" s="23">
        <v>41201</v>
      </c>
      <c r="B690" s="52">
        <v>5.7114554794568839E-2</v>
      </c>
      <c r="C690" s="53">
        <f>COVAR(B690:B719,'RW Futures and Index Data (Q4)'!C688:C717)/VAR('RW Futures and Index Data (Q4)'!C688:C717)</f>
        <v>-0.88364062420246647</v>
      </c>
      <c r="D690" s="10"/>
      <c r="E690" s="59">
        <v>5.8483309425196861E-2</v>
      </c>
      <c r="F690" s="56">
        <f>COVAR(E690:E719,'RW Futures and Index Data (Q4)'!C688:C717)/VAR('RW Futures and Index Data (Q4)'!C688:C717)</f>
        <v>-1.3519681417157765</v>
      </c>
      <c r="G690" s="10"/>
      <c r="H690" s="59">
        <v>2.1245800156726169E-2</v>
      </c>
      <c r="I690" s="56">
        <f>COVAR(H690:H719,'RW Futures and Index Data (Q4)'!F688:F717)/VAR('RW Futures and Index Data (Q4)'!F688:F717)</f>
        <v>8.7413222364138315E-2</v>
      </c>
      <c r="J690" s="10"/>
      <c r="K690" s="59">
        <v>2.3975633822062248E-2</v>
      </c>
      <c r="L690" s="57">
        <f>COVAR(K690:K719,'RW Futures and Index Data (Q4)'!F688:F717)/VAR('RW Futures and Index Data (Q4)'!F688:F717)</f>
        <v>-0.28513556291188291</v>
      </c>
      <c r="M690" s="10"/>
      <c r="N690" s="59">
        <v>-1.8909737333725807E-2</v>
      </c>
      <c r="O690" s="58">
        <f>COVAR(N690:N719,'RW Futures and Index Data (Q4)'!F688:F717)/VAR('RW Futures and Index Data (Q4)'!F688:F717)</f>
        <v>-0.35198346830488864</v>
      </c>
      <c r="P690" s="10"/>
    </row>
    <row r="691" spans="1:16" x14ac:dyDescent="0.25">
      <c r="A691" s="23">
        <v>41200</v>
      </c>
      <c r="B691" s="52">
        <v>8.7737110706874066E-2</v>
      </c>
      <c r="C691" s="53">
        <f>COVAR(B691:B720,'RW Futures and Index Data (Q4)'!C689:C718)/VAR('RW Futures and Index Data (Q4)'!C689:C718)</f>
        <v>-1.1380306286302935</v>
      </c>
      <c r="D691" s="10"/>
      <c r="E691" s="59">
        <v>7.2702329426994616E-2</v>
      </c>
      <c r="F691" s="56">
        <f>COVAR(E691:E720,'RW Futures and Index Data (Q4)'!C689:C718)/VAR('RW Futures and Index Data (Q4)'!C689:C718)</f>
        <v>-1.579775243032792</v>
      </c>
      <c r="G691" s="10"/>
      <c r="H691" s="59">
        <v>2.5958272053413944E-2</v>
      </c>
      <c r="I691" s="56">
        <f>COVAR(H691:H720,'RW Futures and Index Data (Q4)'!F689:F718)/VAR('RW Futures and Index Data (Q4)'!F689:F718)</f>
        <v>-4.7962650047882756E-2</v>
      </c>
      <c r="J691" s="10"/>
      <c r="K691" s="59">
        <v>2.7255436652082077E-2</v>
      </c>
      <c r="L691" s="57">
        <f>COVAR(K691:K720,'RW Futures and Index Data (Q4)'!F689:F718)/VAR('RW Futures and Index Data (Q4)'!F689:F718)</f>
        <v>-0.32588876667543526</v>
      </c>
      <c r="M691" s="10"/>
      <c r="N691" s="59">
        <v>-1.877793934376859E-2</v>
      </c>
      <c r="O691" s="58">
        <f>COVAR(N691:N720,'RW Futures and Index Data (Q4)'!F689:F718)/VAR('RW Futures and Index Data (Q4)'!F689:F718)</f>
        <v>-0.41267699563895993</v>
      </c>
      <c r="P691" s="10"/>
    </row>
    <row r="692" spans="1:16" x14ac:dyDescent="0.25">
      <c r="A692" s="23">
        <v>41199</v>
      </c>
      <c r="B692" s="52">
        <v>9.3824666737310825E-2</v>
      </c>
      <c r="C692" s="53">
        <f>COVAR(B692:B721,'RW Futures and Index Data (Q4)'!C690:C719)/VAR('RW Futures and Index Data (Q4)'!C690:C719)</f>
        <v>-1.2275125521307133</v>
      </c>
      <c r="D692" s="10"/>
      <c r="E692" s="59">
        <v>9.9129604770373358E-2</v>
      </c>
      <c r="F692" s="56">
        <f>COVAR(E692:E721,'RW Futures and Index Data (Q4)'!C690:C719)/VAR('RW Futures and Index Data (Q4)'!C690:C719)</f>
        <v>-1.7452247060017851</v>
      </c>
      <c r="G692" s="10"/>
      <c r="H692" s="59">
        <v>3.3694393109371612E-2</v>
      </c>
      <c r="I692" s="56">
        <f>COVAR(H692:H721,'RW Futures and Index Data (Q4)'!F690:F719)/VAR('RW Futures and Index Data (Q4)'!F690:F719)</f>
        <v>-0.20115156286236993</v>
      </c>
      <c r="J692" s="10"/>
      <c r="K692" s="59">
        <v>2.5329549286154718E-2</v>
      </c>
      <c r="L692" s="57">
        <f>COVAR(K692:K721,'RW Futures and Index Data (Q4)'!F690:F719)/VAR('RW Futures and Index Data (Q4)'!F690:F719)</f>
        <v>-0.34758594389907144</v>
      </c>
      <c r="M692" s="10"/>
      <c r="N692" s="59">
        <v>-2.9574089667800951E-2</v>
      </c>
      <c r="O692" s="58">
        <f>COVAR(N692:N721,'RW Futures and Index Data (Q4)'!F690:F719)/VAR('RW Futures and Index Data (Q4)'!F690:F719)</f>
        <v>-0.4515649611035723</v>
      </c>
      <c r="P692" s="10"/>
    </row>
    <row r="693" spans="1:16" x14ac:dyDescent="0.25">
      <c r="A693" s="23">
        <v>41198</v>
      </c>
      <c r="B693" s="52">
        <v>0.10084939203367327</v>
      </c>
      <c r="C693" s="53">
        <f>COVAR(B693:B722,'RW Futures and Index Data (Q4)'!C691:C720)/VAR('RW Futures and Index Data (Q4)'!C691:C720)</f>
        <v>-1.2136855852839066</v>
      </c>
      <c r="D693" s="10"/>
      <c r="E693" s="59">
        <v>8.1402120607147133E-2</v>
      </c>
      <c r="F693" s="56">
        <f>COVAR(E693:E722,'RW Futures and Index Data (Q4)'!C691:C720)/VAR('RW Futures and Index Data (Q4)'!C691:C720)</f>
        <v>-1.6500514220898823</v>
      </c>
      <c r="G693" s="10"/>
      <c r="H693" s="59">
        <v>2.9383635227338001E-2</v>
      </c>
      <c r="I693" s="56">
        <f>COVAR(H693:H722,'RW Futures and Index Data (Q4)'!F691:F720)/VAR('RW Futures and Index Data (Q4)'!F691:F720)</f>
        <v>-0.27448106693299157</v>
      </c>
      <c r="J693" s="10"/>
      <c r="K693" s="59">
        <v>2.9399207479517742E-2</v>
      </c>
      <c r="L693" s="57">
        <f>COVAR(K693:K722,'RW Futures and Index Data (Q4)'!F691:F720)/VAR('RW Futures and Index Data (Q4)'!F691:F720)</f>
        <v>-0.3713232830035964</v>
      </c>
      <c r="M693" s="10"/>
      <c r="N693" s="59">
        <v>-2.8140004595951451E-2</v>
      </c>
      <c r="O693" s="58">
        <f>COVAR(N693:N722,'RW Futures and Index Data (Q4)'!F691:F720)/VAR('RW Futures and Index Data (Q4)'!F691:F720)</f>
        <v>-0.51721408623165421</v>
      </c>
      <c r="P693" s="10"/>
    </row>
    <row r="694" spans="1:16" x14ac:dyDescent="0.25">
      <c r="A694" s="23">
        <v>41197</v>
      </c>
      <c r="B694" s="52">
        <v>0.10618294124910777</v>
      </c>
      <c r="C694" s="53">
        <f>COVAR(B694:B723,'RW Futures and Index Data (Q4)'!C692:C721)/VAR('RW Futures and Index Data (Q4)'!C692:C721)</f>
        <v>-1.201924718957303</v>
      </c>
      <c r="D694" s="10"/>
      <c r="E694" s="59">
        <v>9.6204791493326836E-2</v>
      </c>
      <c r="F694" s="56">
        <f>COVAR(E694:E723,'RW Futures and Index Data (Q4)'!C692:C721)/VAR('RW Futures and Index Data (Q4)'!C692:C721)</f>
        <v>-1.6564441036578297</v>
      </c>
      <c r="G694" s="10"/>
      <c r="H694" s="59">
        <v>8.2249005646943374E-2</v>
      </c>
      <c r="I694" s="56">
        <f>COVAR(H694:H723,'RW Futures and Index Data (Q4)'!F692:F721)/VAR('RW Futures and Index Data (Q4)'!F692:F721)</f>
        <v>-0.40545771498206445</v>
      </c>
      <c r="J694" s="10"/>
      <c r="K694" s="59">
        <v>2.6863507967508804E-2</v>
      </c>
      <c r="L694" s="57">
        <f>COVAR(K694:K723,'RW Futures and Index Data (Q4)'!F692:F721)/VAR('RW Futures and Index Data (Q4)'!F692:F721)</f>
        <v>-0.37508730297161375</v>
      </c>
      <c r="M694" s="10"/>
      <c r="N694" s="59">
        <v>-3.538629986546693E-2</v>
      </c>
      <c r="O694" s="58">
        <f>COVAR(N694:N723,'RW Futures and Index Data (Q4)'!F692:F721)/VAR('RW Futures and Index Data (Q4)'!F692:F721)</f>
        <v>-0.55866268534500518</v>
      </c>
      <c r="P694" s="10"/>
    </row>
    <row r="695" spans="1:16" x14ac:dyDescent="0.25">
      <c r="A695" s="23">
        <v>41194</v>
      </c>
      <c r="B695" s="52">
        <v>8.8468708436482357E-2</v>
      </c>
      <c r="C695" s="53">
        <f>COVAR(B695:B724,'RW Futures and Index Data (Q4)'!C693:C722)/VAR('RW Futures and Index Data (Q4)'!C693:C722)</f>
        <v>-1.1175327739403806</v>
      </c>
      <c r="D695" s="10"/>
      <c r="E695" s="59">
        <v>8.748244051441123E-2</v>
      </c>
      <c r="F695" s="56">
        <f>COVAR(E695:E724,'RW Futures and Index Data (Q4)'!C693:C722)/VAR('RW Futures and Index Data (Q4)'!C693:C722)</f>
        <v>-1.599305561477492</v>
      </c>
      <c r="G695" s="10"/>
      <c r="H695" s="59">
        <v>7.9656864697472241E-2</v>
      </c>
      <c r="I695" s="56">
        <f>COVAR(H695:H724,'RW Futures and Index Data (Q4)'!F693:F722)/VAR('RW Futures and Index Data (Q4)'!F693:F722)</f>
        <v>-0.41862390080429968</v>
      </c>
      <c r="J695" s="10"/>
      <c r="K695" s="59">
        <v>2.7958595635424466E-2</v>
      </c>
      <c r="L695" s="57">
        <f>COVAR(K695:K724,'RW Futures and Index Data (Q4)'!F693:F722)/VAR('RW Futures and Index Data (Q4)'!F693:F722)</f>
        <v>-0.37942867200485558</v>
      </c>
      <c r="M695" s="10"/>
      <c r="N695" s="59">
        <v>-2.6473181243698352E-2</v>
      </c>
      <c r="O695" s="58">
        <f>COVAR(N695:N724,'RW Futures and Index Data (Q4)'!F693:F722)/VAR('RW Futures and Index Data (Q4)'!F693:F722)</f>
        <v>-0.63990376286179029</v>
      </c>
      <c r="P695" s="10"/>
    </row>
    <row r="696" spans="1:16" x14ac:dyDescent="0.25">
      <c r="A696" s="23">
        <v>41193</v>
      </c>
      <c r="B696" s="52">
        <v>8.4756266382547629E-2</v>
      </c>
      <c r="C696" s="53">
        <f>COVAR(B696:B725,'RW Futures and Index Data (Q4)'!C694:C723)/VAR('RW Futures and Index Data (Q4)'!C694:C723)</f>
        <v>-1.0098764711167727</v>
      </c>
      <c r="D696" s="10"/>
      <c r="E696" s="59">
        <v>6.9788138646396547E-2</v>
      </c>
      <c r="F696" s="56">
        <f>COVAR(E696:E725,'RW Futures and Index Data (Q4)'!C694:C723)/VAR('RW Futures and Index Data (Q4)'!C694:C723)</f>
        <v>-1.432218668967588</v>
      </c>
      <c r="G696" s="10"/>
      <c r="H696" s="59">
        <v>7.9731822142663722E-2</v>
      </c>
      <c r="I696" s="56">
        <f>COVAR(H696:H725,'RW Futures and Index Data (Q4)'!F694:F723)/VAR('RW Futures and Index Data (Q4)'!F694:F723)</f>
        <v>-0.31658596963463914</v>
      </c>
      <c r="J696" s="10"/>
      <c r="K696" s="59">
        <v>2.2361296929483077E-2</v>
      </c>
      <c r="L696" s="57">
        <f>COVAR(K696:K725,'RW Futures and Index Data (Q4)'!F694:F723)/VAR('RW Futures and Index Data (Q4)'!F694:F723)</f>
        <v>-0.35225069030476724</v>
      </c>
      <c r="M696" s="10"/>
      <c r="N696" s="59">
        <v>-2.5249338778441932E-2</v>
      </c>
      <c r="O696" s="58">
        <f>COVAR(N696:N725,'RW Futures and Index Data (Q4)'!F694:F723)/VAR('RW Futures and Index Data (Q4)'!F694:F723)</f>
        <v>-0.66936821923788992</v>
      </c>
      <c r="P696" s="10"/>
    </row>
    <row r="697" spans="1:16" x14ac:dyDescent="0.25">
      <c r="A697" s="23">
        <v>41192</v>
      </c>
      <c r="B697" s="52">
        <v>9.7474415592887276E-2</v>
      </c>
      <c r="C697" s="53">
        <f>COVAR(B697:B726,'RW Futures and Index Data (Q4)'!C695:C724)/VAR('RW Futures and Index Data (Q4)'!C695:C724)</f>
        <v>-0.84104626585401454</v>
      </c>
      <c r="D697" s="10"/>
      <c r="E697" s="59">
        <v>6.4071480064828989E-2</v>
      </c>
      <c r="F697" s="56">
        <f>COVAR(E697:E726,'RW Futures and Index Data (Q4)'!C695:C724)/VAR('RW Futures and Index Data (Q4)'!C695:C724)</f>
        <v>-1.2629424174391459</v>
      </c>
      <c r="G697" s="10"/>
      <c r="H697" s="59">
        <v>8.2130413140865999E-2</v>
      </c>
      <c r="I697" s="56">
        <f>COVAR(H697:H726,'RW Futures and Index Data (Q4)'!F695:F724)/VAR('RW Futures and Index Data (Q4)'!F695:F724)</f>
        <v>-0.16099328382583816</v>
      </c>
      <c r="J697" s="10"/>
      <c r="K697" s="59">
        <v>2.8258557542595319E-2</v>
      </c>
      <c r="L697" s="57">
        <f>COVAR(K697:K726,'RW Futures and Index Data (Q4)'!F695:F724)/VAR('RW Futures and Index Data (Q4)'!F695:F724)</f>
        <v>-0.30595371758550499</v>
      </c>
      <c r="M697" s="10"/>
      <c r="N697" s="59">
        <v>-1.3944399225957804E-2</v>
      </c>
      <c r="O697" s="58">
        <f>COVAR(N697:N726,'RW Futures and Index Data (Q4)'!F695:F724)/VAR('RW Futures and Index Data (Q4)'!F695:F724)</f>
        <v>-0.64693425161227547</v>
      </c>
      <c r="P697" s="10"/>
    </row>
    <row r="698" spans="1:16" x14ac:dyDescent="0.25">
      <c r="A698" s="23">
        <v>41191</v>
      </c>
      <c r="B698" s="52">
        <v>7.3425975655688314E-2</v>
      </c>
      <c r="C698" s="53">
        <f>COVAR(B698:B727,'RW Futures and Index Data (Q4)'!C696:C725)/VAR('RW Futures and Index Data (Q4)'!C696:C725)</f>
        <v>-0.63011233523438326</v>
      </c>
      <c r="D698" s="10"/>
      <c r="E698" s="59">
        <v>6.9070748941327142E-2</v>
      </c>
      <c r="F698" s="56">
        <f>COVAR(E698:E727,'RW Futures and Index Data (Q4)'!C696:C725)/VAR('RW Futures and Index Data (Q4)'!C696:C725)</f>
        <v>-1.1069126907521873</v>
      </c>
      <c r="G698" s="10"/>
      <c r="H698" s="59">
        <v>7.5258263649778723E-2</v>
      </c>
      <c r="I698" s="56">
        <f>COVAR(H698:H727,'RW Futures and Index Data (Q4)'!F696:F725)/VAR('RW Futures and Index Data (Q4)'!F696:F725)</f>
        <v>4.455709473335185E-2</v>
      </c>
      <c r="J698" s="10"/>
      <c r="K698" s="59">
        <v>2.5245728650208799E-2</v>
      </c>
      <c r="L698" s="57">
        <f>COVAR(K698:K727,'RW Futures and Index Data (Q4)'!F696:F725)/VAR('RW Futures and Index Data (Q4)'!F696:F725)</f>
        <v>-0.24282506481357433</v>
      </c>
      <c r="M698" s="10"/>
      <c r="N698" s="59">
        <v>-1.5641807129269547E-2</v>
      </c>
      <c r="O698" s="58">
        <f>COVAR(N698:N727,'RW Futures and Index Data (Q4)'!F696:F725)/VAR('RW Futures and Index Data (Q4)'!F696:F725)</f>
        <v>-0.62975288764924742</v>
      </c>
      <c r="P698" s="10"/>
    </row>
    <row r="699" spans="1:16" x14ac:dyDescent="0.25">
      <c r="A699" s="23">
        <v>41190</v>
      </c>
      <c r="B699" s="52">
        <v>7.3312421569196262E-2</v>
      </c>
      <c r="C699" s="53">
        <f>COVAR(B699:B728,'RW Futures and Index Data (Q4)'!C697:C726)/VAR('RW Futures and Index Data (Q4)'!C697:C726)</f>
        <v>-0.54513293327387147</v>
      </c>
      <c r="D699" s="10"/>
      <c r="E699" s="59">
        <v>8.8246825469648904E-2</v>
      </c>
      <c r="F699" s="56">
        <f>COVAR(E699:E728,'RW Futures and Index Data (Q4)'!C697:C726)/VAR('RW Futures and Index Data (Q4)'!C697:C726)</f>
        <v>-1.0041818622303784</v>
      </c>
      <c r="G699" s="10"/>
      <c r="H699" s="59">
        <v>7.474799974172619E-2</v>
      </c>
      <c r="I699" s="56">
        <f>COVAR(H699:H728,'RW Futures and Index Data (Q4)'!F697:F726)/VAR('RW Futures and Index Data (Q4)'!F697:F726)</f>
        <v>0.23170366333015027</v>
      </c>
      <c r="J699" s="10"/>
      <c r="K699" s="59">
        <v>2.1271729924349891E-2</v>
      </c>
      <c r="L699" s="57">
        <f>COVAR(K699:K728,'RW Futures and Index Data (Q4)'!F697:F726)/VAR('RW Futures and Index Data (Q4)'!F697:F726)</f>
        <v>-0.19607741354739089</v>
      </c>
      <c r="M699" s="10"/>
      <c r="N699" s="59">
        <v>-2.6807072442229463E-2</v>
      </c>
      <c r="O699" s="58">
        <f>COVAR(N699:N728,'RW Futures and Index Data (Q4)'!F697:F726)/VAR('RW Futures and Index Data (Q4)'!F697:F726)</f>
        <v>-0.61272485973530022</v>
      </c>
      <c r="P699" s="10"/>
    </row>
    <row r="700" spans="1:16" x14ac:dyDescent="0.25">
      <c r="A700" s="23">
        <v>41187</v>
      </c>
      <c r="B700" s="52">
        <v>8.655805270357142E-2</v>
      </c>
      <c r="C700" s="53">
        <f>COVAR(B700:B729,'RW Futures and Index Data (Q4)'!C698:C727)/VAR('RW Futures and Index Data (Q4)'!C698:C727)</f>
        <v>-0.56770847031785232</v>
      </c>
      <c r="D700" s="10"/>
      <c r="E700" s="59">
        <v>8.6672163176530592E-2</v>
      </c>
      <c r="F700" s="56">
        <f>COVAR(E700:E729,'RW Futures and Index Data (Q4)'!C698:C727)/VAR('RW Futures and Index Data (Q4)'!C698:C727)</f>
        <v>-1.0028098720514764</v>
      </c>
      <c r="G700" s="10"/>
      <c r="H700" s="59">
        <v>9.8348558047818502E-2</v>
      </c>
      <c r="I700" s="56">
        <f>COVAR(H700:H729,'RW Futures and Index Data (Q4)'!F698:F727)/VAR('RW Futures and Index Data (Q4)'!F698:F727)</f>
        <v>0.35447817052700986</v>
      </c>
      <c r="J700" s="10"/>
      <c r="K700" s="59">
        <v>2.1628188608763255E-2</v>
      </c>
      <c r="L700" s="57">
        <f>COVAR(K700:K729,'RW Futures and Index Data (Q4)'!F698:F727)/VAR('RW Futures and Index Data (Q4)'!F698:F727)</f>
        <v>-0.16848491256389872</v>
      </c>
      <c r="M700" s="10"/>
      <c r="N700" s="59">
        <v>-2.2721623553090708E-2</v>
      </c>
      <c r="O700" s="58">
        <f>COVAR(N700:N729,'RW Futures and Index Data (Q4)'!F698:F727)/VAR('RW Futures and Index Data (Q4)'!F698:F727)</f>
        <v>-0.5845035352526331</v>
      </c>
      <c r="P700" s="10"/>
    </row>
    <row r="701" spans="1:16" x14ac:dyDescent="0.25">
      <c r="A701" s="23">
        <v>41186</v>
      </c>
      <c r="B701" s="52">
        <v>0.10737401917255363</v>
      </c>
      <c r="C701" s="53">
        <f>COVAR(B701:B730,'RW Futures and Index Data (Q4)'!C699:C728)/VAR('RW Futures and Index Data (Q4)'!C699:C728)</f>
        <v>-0.52051954627358166</v>
      </c>
      <c r="D701" s="10"/>
      <c r="E701" s="59">
        <v>8.3503322265086943E-2</v>
      </c>
      <c r="F701" s="56">
        <f>COVAR(E701:E730,'RW Futures and Index Data (Q4)'!C699:C728)/VAR('RW Futures and Index Data (Q4)'!C699:C728)</f>
        <v>-0.95958736689678925</v>
      </c>
      <c r="G701" s="10"/>
      <c r="H701" s="59">
        <v>0.10275499869061822</v>
      </c>
      <c r="I701" s="56">
        <f>COVAR(H701:H730,'RW Futures and Index Data (Q4)'!F699:F728)/VAR('RW Futures and Index Data (Q4)'!F699:F728)</f>
        <v>0.49575260746216571</v>
      </c>
      <c r="J701" s="10"/>
      <c r="K701" s="59">
        <v>2.0220293794536826E-2</v>
      </c>
      <c r="L701" s="57">
        <f>COVAR(K701:K730,'RW Futures and Index Data (Q4)'!F699:F728)/VAR('RW Futures and Index Data (Q4)'!F699:F728)</f>
        <v>-0.13761277229618499</v>
      </c>
      <c r="M701" s="10"/>
      <c r="N701" s="59">
        <v>-2.5212620127447072E-2</v>
      </c>
      <c r="O701" s="58">
        <f>COVAR(N701:N730,'RW Futures and Index Data (Q4)'!F699:F728)/VAR('RW Futures and Index Data (Q4)'!F699:F728)</f>
        <v>-0.50650965892156907</v>
      </c>
      <c r="P701" s="10"/>
    </row>
    <row r="702" spans="1:16" x14ac:dyDescent="0.25">
      <c r="A702" s="23">
        <v>41185</v>
      </c>
      <c r="B702" s="52">
        <v>9.8466336513903352E-2</v>
      </c>
      <c r="C702" s="53">
        <f>COVAR(B702:B731,'RW Futures and Index Data (Q4)'!C700:C729)/VAR('RW Futures and Index Data (Q4)'!C700:C729)</f>
        <v>-0.58667084752049647</v>
      </c>
      <c r="D702" s="10"/>
      <c r="E702" s="59">
        <v>8.7830362491963854E-2</v>
      </c>
      <c r="F702" s="56">
        <f>COVAR(E702:E731,'RW Futures and Index Data (Q4)'!C700:C729)/VAR('RW Futures and Index Data (Q4)'!C700:C729)</f>
        <v>-1.0847845142055705</v>
      </c>
      <c r="G702" s="10"/>
      <c r="H702" s="59">
        <v>0.11883410859078469</v>
      </c>
      <c r="I702" s="56">
        <f>COVAR(H702:H731,'RW Futures and Index Data (Q4)'!F700:F729)/VAR('RW Futures and Index Data (Q4)'!F700:F729)</f>
        <v>0.5728625657517632</v>
      </c>
      <c r="J702" s="10"/>
      <c r="K702" s="59">
        <v>2.2924356701968573E-2</v>
      </c>
      <c r="L702" s="57">
        <f>COVAR(K702:K731,'RW Futures and Index Data (Q4)'!F700:F729)/VAR('RW Futures and Index Data (Q4)'!F700:F729)</f>
        <v>-0.13016935300307003</v>
      </c>
      <c r="M702" s="10"/>
      <c r="N702" s="59">
        <v>-1.3367950664139649E-2</v>
      </c>
      <c r="O702" s="58">
        <f>COVAR(N702:N731,'RW Futures and Index Data (Q4)'!F700:F729)/VAR('RW Futures and Index Data (Q4)'!F700:F729)</f>
        <v>-0.48888596380276367</v>
      </c>
      <c r="P702" s="10"/>
    </row>
    <row r="703" spans="1:16" x14ac:dyDescent="0.25">
      <c r="A703" s="23">
        <v>41184</v>
      </c>
      <c r="B703" s="52">
        <v>8.1342673102829721E-2</v>
      </c>
      <c r="C703" s="53">
        <f>COVAR(B703:B732,'RW Futures and Index Data (Q4)'!C701:C730)/VAR('RW Futures and Index Data (Q4)'!C701:C730)</f>
        <v>-0.38589903239600215</v>
      </c>
      <c r="D703" s="10"/>
      <c r="E703" s="59">
        <v>7.7042681379776878E-2</v>
      </c>
      <c r="F703" s="56">
        <f>COVAR(E703:E732,'RW Futures and Index Data (Q4)'!C701:C730)/VAR('RW Futures and Index Data (Q4)'!C701:C730)</f>
        <v>-0.94055427742854225</v>
      </c>
      <c r="G703" s="10"/>
      <c r="H703" s="59">
        <v>0.10716056421778797</v>
      </c>
      <c r="I703" s="56">
        <f>COVAR(H703:H732,'RW Futures and Index Data (Q4)'!F701:F730)/VAR('RW Futures and Index Data (Q4)'!F701:F730)</f>
        <v>0.67918279775643042</v>
      </c>
      <c r="J703" s="10"/>
      <c r="K703" s="59">
        <v>2.4534639853118545E-2</v>
      </c>
      <c r="L703" s="57">
        <f>COVAR(K703:K732,'RW Futures and Index Data (Q4)'!F701:F730)/VAR('RW Futures and Index Data (Q4)'!F701:F730)</f>
        <v>-0.11582607844882697</v>
      </c>
      <c r="M703" s="10"/>
      <c r="N703" s="59">
        <v>3.2674868823765468E-3</v>
      </c>
      <c r="O703" s="58">
        <f>COVAR(N703:N732,'RW Futures and Index Data (Q4)'!F701:F730)/VAR('RW Futures and Index Data (Q4)'!F701:F730)</f>
        <v>-0.46602459938234386</v>
      </c>
      <c r="P703" s="10"/>
    </row>
    <row r="704" spans="1:16" x14ac:dyDescent="0.25">
      <c r="A704" s="23">
        <v>41183</v>
      </c>
      <c r="B704" s="52">
        <v>6.6499406275434492E-2</v>
      </c>
      <c r="C704" s="53">
        <f>COVAR(B704:B733,'RW Futures and Index Data (Q4)'!C702:C731)/VAR('RW Futures and Index Data (Q4)'!C702:C731)</f>
        <v>-0.13438739592123888</v>
      </c>
      <c r="D704" s="10"/>
      <c r="E704" s="59">
        <v>6.9002170148739106E-2</v>
      </c>
      <c r="F704" s="56">
        <f>COVAR(E704:E733,'RW Futures and Index Data (Q4)'!C702:C731)/VAR('RW Futures and Index Data (Q4)'!C702:C731)</f>
        <v>-0.62204064493366962</v>
      </c>
      <c r="G704" s="10"/>
      <c r="H704" s="59">
        <v>0.11512581322886084</v>
      </c>
      <c r="I704" s="56">
        <f>COVAR(H704:H733,'RW Futures and Index Data (Q4)'!F702:F731)/VAR('RW Futures and Index Data (Q4)'!F702:F731)</f>
        <v>0.78172832197794417</v>
      </c>
      <c r="J704" s="10"/>
      <c r="K704" s="59">
        <v>2.9712999887928637E-2</v>
      </c>
      <c r="L704" s="57">
        <f>COVAR(K704:K733,'RW Futures and Index Data (Q4)'!F702:F731)/VAR('RW Futures and Index Data (Q4)'!F702:F731)</f>
        <v>-9.8511903971226306E-2</v>
      </c>
      <c r="M704" s="10"/>
      <c r="N704" s="59">
        <v>1.9497836643140198E-2</v>
      </c>
      <c r="O704" s="58">
        <f>COVAR(N704:N733,'RW Futures and Index Data (Q4)'!F702:F731)/VAR('RW Futures and Index Data (Q4)'!F702:F731)</f>
        <v>-0.41854023937768881</v>
      </c>
      <c r="P704" s="10"/>
    </row>
    <row r="705" spans="1:16" x14ac:dyDescent="0.25">
      <c r="A705" s="23">
        <v>41180</v>
      </c>
      <c r="B705" s="52">
        <v>6.6869494883058822E-2</v>
      </c>
      <c r="C705" s="53">
        <f>COVAR(B705:B734,'RW Futures and Index Data (Q4)'!C703:C732)/VAR('RW Futures and Index Data (Q4)'!C703:C732)</f>
        <v>4.7063252663509761E-2</v>
      </c>
      <c r="D705" s="10"/>
      <c r="E705" s="59">
        <v>4.3441629693611317E-2</v>
      </c>
      <c r="F705" s="56">
        <f>COVAR(E705:E734,'RW Futures and Index Data (Q4)'!C703:C732)/VAR('RW Futures and Index Data (Q4)'!C703:C732)</f>
        <v>-0.33392524573539617</v>
      </c>
      <c r="G705" s="10"/>
      <c r="H705" s="59">
        <v>0.10955480240120052</v>
      </c>
      <c r="I705" s="56">
        <f>COVAR(H705:H734,'RW Futures and Index Data (Q4)'!F703:F732)/VAR('RW Futures and Index Data (Q4)'!F703:F732)</f>
        <v>0.90557171213733734</v>
      </c>
      <c r="J705" s="10"/>
      <c r="K705" s="59">
        <v>3.1107754033958157E-2</v>
      </c>
      <c r="L705" s="57">
        <f>COVAR(K705:K734,'RW Futures and Index Data (Q4)'!F703:F732)/VAR('RW Futures and Index Data (Q4)'!F703:F732)</f>
        <v>-7.4055662699588548E-2</v>
      </c>
      <c r="M705" s="10"/>
      <c r="N705" s="59">
        <v>2.5416988856060918E-2</v>
      </c>
      <c r="O705" s="58">
        <f>COVAR(N705:N734,'RW Futures and Index Data (Q4)'!F703:F732)/VAR('RW Futures and Index Data (Q4)'!F703:F732)</f>
        <v>-0.34052419301698278</v>
      </c>
      <c r="P705" s="10"/>
    </row>
    <row r="706" spans="1:16" x14ac:dyDescent="0.25">
      <c r="A706" s="23">
        <v>41179</v>
      </c>
      <c r="B706" s="52">
        <v>4.3437695473124815E-2</v>
      </c>
      <c r="C706" s="53">
        <f>COVAR(B706:B735,'RW Futures and Index Data (Q4)'!C704:C733)/VAR('RW Futures and Index Data (Q4)'!C704:C733)</f>
        <v>0.28537886768756382</v>
      </c>
      <c r="D706" s="10"/>
      <c r="E706" s="59">
        <v>5.0517432644702875E-2</v>
      </c>
      <c r="F706" s="56">
        <f>COVAR(E706:E735,'RW Futures and Index Data (Q4)'!C704:C733)/VAR('RW Futures and Index Data (Q4)'!C704:C733)</f>
        <v>-0.17342443256649423</v>
      </c>
      <c r="G706" s="10"/>
      <c r="H706" s="59">
        <v>9.0954205251757569E-2</v>
      </c>
      <c r="I706" s="56">
        <f>COVAR(H706:H735,'RW Futures and Index Data (Q4)'!F704:F733)/VAR('RW Futures and Index Data (Q4)'!F704:F733)</f>
        <v>1.0294502554528802</v>
      </c>
      <c r="J706" s="10"/>
      <c r="K706" s="59">
        <v>3.1227679273037712E-2</v>
      </c>
      <c r="L706" s="57">
        <f>COVAR(K706:K735,'RW Futures and Index Data (Q4)'!F704:F733)/VAR('RW Futures and Index Data (Q4)'!F704:F733)</f>
        <v>-3.6387759796443847E-2</v>
      </c>
      <c r="M706" s="10"/>
      <c r="N706" s="59">
        <v>2.3726283892473443E-2</v>
      </c>
      <c r="O706" s="58">
        <f>COVAR(N706:N735,'RW Futures and Index Data (Q4)'!F704:F733)/VAR('RW Futures and Index Data (Q4)'!F704:F733)</f>
        <v>-0.2332864548466983</v>
      </c>
      <c r="P706" s="10"/>
    </row>
    <row r="707" spans="1:16" x14ac:dyDescent="0.25">
      <c r="A707" s="23">
        <v>41178</v>
      </c>
      <c r="B707" s="52">
        <v>3.2618846003698021E-2</v>
      </c>
      <c r="C707" s="53">
        <f>COVAR(B707:B736,'RW Futures and Index Data (Q4)'!C705:C734)/VAR('RW Futures and Index Data (Q4)'!C705:C734)</f>
        <v>0.33943600092682918</v>
      </c>
      <c r="D707" s="10"/>
      <c r="E707" s="59">
        <v>3.915945510001495E-2</v>
      </c>
      <c r="F707" s="56">
        <f>COVAR(E707:E736,'RW Futures and Index Data (Q4)'!C705:C734)/VAR('RW Futures and Index Data (Q4)'!C705:C734)</f>
        <v>-0.15527668274053499</v>
      </c>
      <c r="G707" s="10"/>
      <c r="H707" s="59">
        <v>9.3243503035564723E-2</v>
      </c>
      <c r="I707" s="56">
        <f>COVAR(H707:H736,'RW Futures and Index Data (Q4)'!F705:F734)/VAR('RW Futures and Index Data (Q4)'!F705:F734)</f>
        <v>1.0174245736202605</v>
      </c>
      <c r="J707" s="10"/>
      <c r="K707" s="59">
        <v>3.0332773904939936E-2</v>
      </c>
      <c r="L707" s="57">
        <f>COVAR(K707:K736,'RW Futures and Index Data (Q4)'!F705:F734)/VAR('RW Futures and Index Data (Q4)'!F705:F734)</f>
        <v>-1.1950009024800373E-2</v>
      </c>
      <c r="M707" s="10"/>
      <c r="N707" s="59">
        <v>2.8137859177532087E-2</v>
      </c>
      <c r="O707" s="58">
        <f>COVAR(N707:N736,'RW Futures and Index Data (Q4)'!F705:F734)/VAR('RW Futures and Index Data (Q4)'!F705:F734)</f>
        <v>-0.14848041156661221</v>
      </c>
      <c r="P707" s="10"/>
    </row>
    <row r="708" spans="1:16" x14ac:dyDescent="0.25">
      <c r="A708" s="23">
        <v>41177</v>
      </c>
      <c r="B708" s="52">
        <v>2.680929785708841E-2</v>
      </c>
      <c r="C708" s="53">
        <f>COVAR(B708:B737,'RW Futures and Index Data (Q4)'!C706:C735)/VAR('RW Futures and Index Data (Q4)'!C706:C735)</f>
        <v>0.42314123726407682</v>
      </c>
      <c r="D708" s="10"/>
      <c r="E708" s="59">
        <v>3.1288415155092064E-2</v>
      </c>
      <c r="F708" s="56">
        <f>COVAR(E708:E737,'RW Futures and Index Data (Q4)'!C706:C735)/VAR('RW Futures and Index Data (Q4)'!C706:C735)</f>
        <v>-0.24161768777696341</v>
      </c>
      <c r="G708" s="10"/>
      <c r="H708" s="59">
        <v>8.0163471032089317E-2</v>
      </c>
      <c r="I708" s="56">
        <f>COVAR(H708:H737,'RW Futures and Index Data (Q4)'!F706:F735)/VAR('RW Futures and Index Data (Q4)'!F706:F735)</f>
        <v>1.0686638795194381</v>
      </c>
      <c r="J708" s="10"/>
      <c r="K708" s="59">
        <v>2.7800747084257837E-2</v>
      </c>
      <c r="L708" s="57">
        <f>COVAR(K708:K737,'RW Futures and Index Data (Q4)'!F706:F735)/VAR('RW Futures and Index Data (Q4)'!F706:F735)</f>
        <v>-6.8515707711599228E-3</v>
      </c>
      <c r="M708" s="10"/>
      <c r="N708" s="59">
        <v>2.6684645706963828E-2</v>
      </c>
      <c r="O708" s="58">
        <f>COVAR(N708:N737,'RW Futures and Index Data (Q4)'!F706:F735)/VAR('RW Futures and Index Data (Q4)'!F706:F735)</f>
        <v>-0.11813160321505092</v>
      </c>
      <c r="P708" s="10"/>
    </row>
    <row r="709" spans="1:16" x14ac:dyDescent="0.25">
      <c r="A709" s="23">
        <v>41176</v>
      </c>
      <c r="B709" s="52">
        <v>3.7711074090035934E-2</v>
      </c>
      <c r="C709" s="53">
        <f>COVAR(B709:B738,'RW Futures and Index Data (Q4)'!C707:C736)/VAR('RW Futures and Index Data (Q4)'!C707:C736)</f>
        <v>0.42242950949700386</v>
      </c>
      <c r="D709" s="10"/>
      <c r="E709" s="59">
        <v>2.5433985051018793E-2</v>
      </c>
      <c r="F709" s="56">
        <f>COVAR(E709:E738,'RW Futures and Index Data (Q4)'!C707:C736)/VAR('RW Futures and Index Data (Q4)'!C707:C736)</f>
        <v>-0.34345584670307899</v>
      </c>
      <c r="G709" s="10"/>
      <c r="H709" s="59">
        <v>8.5340799589953775E-2</v>
      </c>
      <c r="I709" s="56">
        <f>COVAR(H709:H738,'RW Futures and Index Data (Q4)'!F707:F736)/VAR('RW Futures and Index Data (Q4)'!F707:F736)</f>
        <v>1.0968911233542109</v>
      </c>
      <c r="J709" s="10"/>
      <c r="K709" s="59">
        <v>2.0111383747559275E-2</v>
      </c>
      <c r="L709" s="57">
        <f>COVAR(K709:K738,'RW Futures and Index Data (Q4)'!F707:F736)/VAR('RW Futures and Index Data (Q4)'!F707:F736)</f>
        <v>-2.529358418724606E-2</v>
      </c>
      <c r="M709" s="10"/>
      <c r="N709" s="59">
        <v>1.4865768449989769E-3</v>
      </c>
      <c r="O709" s="58">
        <f>COVAR(N709:N738,'RW Futures and Index Data (Q4)'!F707:F736)/VAR('RW Futures and Index Data (Q4)'!F707:F736)</f>
        <v>-0.15751852541612657</v>
      </c>
      <c r="P709" s="10"/>
    </row>
    <row r="710" spans="1:16" x14ac:dyDescent="0.25">
      <c r="A710" s="23">
        <v>41173</v>
      </c>
      <c r="B710" s="52">
        <v>4.4006389254682698E-2</v>
      </c>
      <c r="C710" s="53">
        <f>COVAR(B710:B739,'RW Futures and Index Data (Q4)'!C708:C737)/VAR('RW Futures and Index Data (Q4)'!C708:C737)</f>
        <v>0.45973068074495899</v>
      </c>
      <c r="D710" s="10"/>
      <c r="E710" s="59">
        <v>2.5884972729344202E-2</v>
      </c>
      <c r="F710" s="56">
        <f>COVAR(E710:E739,'RW Futures and Index Data (Q4)'!C708:C737)/VAR('RW Futures and Index Data (Q4)'!C708:C737)</f>
        <v>-0.43956255077600442</v>
      </c>
      <c r="G710" s="10"/>
      <c r="H710" s="59">
        <v>7.6238885704644765E-2</v>
      </c>
      <c r="I710" s="56">
        <f>COVAR(H710:H739,'RW Futures and Index Data (Q4)'!F708:F737)/VAR('RW Futures and Index Data (Q4)'!F708:F737)</f>
        <v>1.090041086371736</v>
      </c>
      <c r="J710" s="10"/>
      <c r="K710" s="59">
        <v>1.3500728220931846E-2</v>
      </c>
      <c r="L710" s="57">
        <f>COVAR(K710:K739,'RW Futures and Index Data (Q4)'!F708:F737)/VAR('RW Futures and Index Data (Q4)'!F708:F737)</f>
        <v>-4.8945118842693459E-2</v>
      </c>
      <c r="M710" s="10"/>
      <c r="N710" s="59">
        <v>-2.174321625532305E-2</v>
      </c>
      <c r="O710" s="58">
        <f>COVAR(N710:N739,'RW Futures and Index Data (Q4)'!F708:F737)/VAR('RW Futures and Index Data (Q4)'!F708:F737)</f>
        <v>-0.20542529908872445</v>
      </c>
      <c r="P710" s="10"/>
    </row>
    <row r="711" spans="1:16" x14ac:dyDescent="0.25">
      <c r="A711" s="23">
        <v>41172</v>
      </c>
      <c r="B711" s="52">
        <v>4.7556349880720106E-2</v>
      </c>
      <c r="C711" s="53">
        <f>COVAR(B711:B740,'RW Futures and Index Data (Q4)'!C709:C738)/VAR('RW Futures and Index Data (Q4)'!C709:C738)</f>
        <v>0.50354826594323676</v>
      </c>
      <c r="D711" s="10"/>
      <c r="E711" s="59">
        <v>1.722277225830382E-2</v>
      </c>
      <c r="F711" s="56">
        <f>COVAR(E711:E740,'RW Futures and Index Data (Q4)'!C709:C738)/VAR('RW Futures and Index Data (Q4)'!C709:C738)</f>
        <v>-0.23415799883395619</v>
      </c>
      <c r="G711" s="10"/>
      <c r="H711" s="59">
        <v>7.4411621078796175E-2</v>
      </c>
      <c r="I711" s="56">
        <f>COVAR(H711:H740,'RW Futures and Index Data (Q4)'!F709:F738)/VAR('RW Futures and Index Data (Q4)'!F709:F738)</f>
        <v>1.0764754296705485</v>
      </c>
      <c r="J711" s="10"/>
      <c r="K711" s="59">
        <v>9.8844751920665885E-3</v>
      </c>
      <c r="L711" s="57">
        <f>COVAR(K711:K740,'RW Futures and Index Data (Q4)'!F709:F738)/VAR('RW Futures and Index Data (Q4)'!F709:F738)</f>
        <v>-5.965621357583404E-2</v>
      </c>
      <c r="M711" s="10"/>
      <c r="N711" s="59">
        <v>-3.0951304619441511E-2</v>
      </c>
      <c r="O711" s="58">
        <f>COVAR(N711:N740,'RW Futures and Index Data (Q4)'!F709:F738)/VAR('RW Futures and Index Data (Q4)'!F709:F738)</f>
        <v>-0.22484232707611057</v>
      </c>
      <c r="P711" s="10"/>
    </row>
    <row r="712" spans="1:16" x14ac:dyDescent="0.25">
      <c r="A712" s="23">
        <v>41171</v>
      </c>
      <c r="B712" s="52">
        <v>4.924429483255266E-2</v>
      </c>
      <c r="C712" s="53">
        <f>COVAR(B712:B741,'RW Futures and Index Data (Q4)'!C710:C739)/VAR('RW Futures and Index Data (Q4)'!C710:C739)</f>
        <v>0.56818977025936679</v>
      </c>
      <c r="D712" s="10"/>
      <c r="E712" s="59">
        <v>2.3428831297213959E-2</v>
      </c>
      <c r="F712" s="56">
        <f>COVAR(E712:E741,'RW Futures and Index Data (Q4)'!C710:C739)/VAR('RW Futures and Index Data (Q4)'!C710:C739)</f>
        <v>-4.6493350841611873E-2</v>
      </c>
      <c r="G712" s="10"/>
      <c r="H712" s="59">
        <v>5.0953790160642498E-2</v>
      </c>
      <c r="I712" s="56">
        <f>COVAR(H712:H741,'RW Futures and Index Data (Q4)'!F710:F739)/VAR('RW Futures and Index Data (Q4)'!F710:F739)</f>
        <v>1.0528416403890284</v>
      </c>
      <c r="J712" s="10"/>
      <c r="K712" s="59">
        <v>1.090947332253589E-2</v>
      </c>
      <c r="L712" s="57">
        <f>COVAR(K712:K741,'RW Futures and Index Data (Q4)'!F710:F739)/VAR('RW Futures and Index Data (Q4)'!F710:F739)</f>
        <v>-6.7510157621230776E-2</v>
      </c>
      <c r="M712" s="10"/>
      <c r="N712" s="59">
        <v>-2.7191818496501985E-2</v>
      </c>
      <c r="O712" s="58">
        <f>COVAR(N712:N741,'RW Futures and Index Data (Q4)'!F710:F739)/VAR('RW Futures and Index Data (Q4)'!F710:F739)</f>
        <v>-0.23436628938481974</v>
      </c>
      <c r="P712" s="10"/>
    </row>
    <row r="713" spans="1:16" x14ac:dyDescent="0.25">
      <c r="A713" s="23">
        <v>41170</v>
      </c>
      <c r="B713" s="52">
        <v>2.9498146261180302E-2</v>
      </c>
      <c r="C713" s="53">
        <f>COVAR(B713:B742,'RW Futures and Index Data (Q4)'!C711:C740)/VAR('RW Futures and Index Data (Q4)'!C711:C740)</f>
        <v>0.66369536391788542</v>
      </c>
      <c r="D713" s="10"/>
      <c r="E713" s="59">
        <v>1.9832206276104714E-2</v>
      </c>
      <c r="F713" s="56">
        <f>COVAR(E713:E742,'RW Futures and Index Data (Q4)'!C711:C740)/VAR('RW Futures and Index Data (Q4)'!C711:C740)</f>
        <v>0.23849236953417807</v>
      </c>
      <c r="G713" s="10"/>
      <c r="H713" s="59">
        <v>5.7279862294224992E-2</v>
      </c>
      <c r="I713" s="56">
        <f>COVAR(H713:H742,'RW Futures and Index Data (Q4)'!F711:F740)/VAR('RW Futures and Index Data (Q4)'!F711:F740)</f>
        <v>1.0491323286893273</v>
      </c>
      <c r="J713" s="10"/>
      <c r="K713" s="59">
        <v>1.1071918696031524E-2</v>
      </c>
      <c r="L713" s="57">
        <f>COVAR(K713:K742,'RW Futures and Index Data (Q4)'!F711:F740)/VAR('RW Futures and Index Data (Q4)'!F711:F740)</f>
        <v>-6.9151902316394065E-2</v>
      </c>
      <c r="M713" s="10"/>
      <c r="N713" s="59">
        <v>-3.0293439526068999E-2</v>
      </c>
      <c r="O713" s="58">
        <f>COVAR(N713:N742,'RW Futures and Index Data (Q4)'!F711:F740)/VAR('RW Futures and Index Data (Q4)'!F711:F740)</f>
        <v>-0.23921724824418236</v>
      </c>
      <c r="P713" s="10"/>
    </row>
    <row r="714" spans="1:16" x14ac:dyDescent="0.25">
      <c r="A714" s="23">
        <v>41169</v>
      </c>
      <c r="B714" s="52">
        <v>2.6739090407504218E-2</v>
      </c>
      <c r="C714" s="53">
        <f>COVAR(B714:B743,'RW Futures and Index Data (Q4)'!C712:C741)/VAR('RW Futures and Index Data (Q4)'!C712:C741)</f>
        <v>0.72550071651370751</v>
      </c>
      <c r="D714" s="10"/>
      <c r="E714" s="59">
        <v>1.1357215316416536E-2</v>
      </c>
      <c r="F714" s="56">
        <f>COVAR(E714:E743,'RW Futures and Index Data (Q4)'!C712:C741)/VAR('RW Futures and Index Data (Q4)'!C712:C741)</f>
        <v>0.5021923314753507</v>
      </c>
      <c r="G714" s="10"/>
      <c r="H714" s="59">
        <v>5.9999974683544233E-2</v>
      </c>
      <c r="I714" s="56">
        <f>COVAR(H714:H743,'RW Futures and Index Data (Q4)'!F712:F741)/VAR('RW Futures and Index Data (Q4)'!F712:F741)</f>
        <v>1.0401917000810414</v>
      </c>
      <c r="J714" s="10"/>
      <c r="K714" s="59">
        <v>6.5382388344565889E-3</v>
      </c>
      <c r="L714" s="57">
        <f>COVAR(K714:K743,'RW Futures and Index Data (Q4)'!F712:F741)/VAR('RW Futures and Index Data (Q4)'!F712:F741)</f>
        <v>-7.2603427963427433E-2</v>
      </c>
      <c r="M714" s="10"/>
      <c r="N714" s="59">
        <v>-4.1748491226615281E-2</v>
      </c>
      <c r="O714" s="58">
        <f>COVAR(N714:N743,'RW Futures and Index Data (Q4)'!F712:F741)/VAR('RW Futures and Index Data (Q4)'!F712:F741)</f>
        <v>-0.24379835658726048</v>
      </c>
      <c r="P714" s="10"/>
    </row>
    <row r="715" spans="1:16" x14ac:dyDescent="0.25">
      <c r="A715" s="23">
        <v>41166</v>
      </c>
      <c r="B715" s="52">
        <v>2.3407764441109036E-2</v>
      </c>
      <c r="C715" s="53">
        <f>COVAR(B715:B744,'RW Futures and Index Data (Q4)'!C713:C742)/VAR('RW Futures and Index Data (Q4)'!C713:C742)</f>
        <v>0.71533458195218524</v>
      </c>
      <c r="D715" s="10"/>
      <c r="E715" s="59">
        <v>-1.5969345881795549E-3</v>
      </c>
      <c r="F715" s="56">
        <f>COVAR(E715:E744,'RW Futures and Index Data (Q4)'!C713:C742)/VAR('RW Futures and Index Data (Q4)'!C713:C742)</f>
        <v>0.48422805016169296</v>
      </c>
      <c r="G715" s="10"/>
      <c r="H715" s="59">
        <v>5.4568449006677788E-2</v>
      </c>
      <c r="I715" s="56">
        <f>COVAR(H715:H744,'RW Futures and Index Data (Q4)'!F713:F742)/VAR('RW Futures and Index Data (Q4)'!F713:F742)</f>
        <v>1.029978934694032</v>
      </c>
      <c r="J715" s="10"/>
      <c r="K715" s="59">
        <v>-1.7900082439069598E-3</v>
      </c>
      <c r="L715" s="57">
        <f>COVAR(K715:K744,'RW Futures and Index Data (Q4)'!F713:F742)/VAR('RW Futures and Index Data (Q4)'!F713:F742)</f>
        <v>-9.2811909378892402E-2</v>
      </c>
      <c r="M715" s="10"/>
      <c r="N715" s="59">
        <v>-5.8794147286427179E-2</v>
      </c>
      <c r="O715" s="58">
        <f>COVAR(N715:N744,'RW Futures and Index Data (Q4)'!F713:F742)/VAR('RW Futures and Index Data (Q4)'!F713:F742)</f>
        <v>-0.26457543592068311</v>
      </c>
      <c r="P715" s="10"/>
    </row>
    <row r="716" spans="1:16" x14ac:dyDescent="0.25">
      <c r="A716" s="23">
        <v>41165</v>
      </c>
      <c r="B716" s="52">
        <v>2.6704628045497003E-2</v>
      </c>
      <c r="C716" s="53">
        <f>COVAR(B716:B745,'RW Futures and Index Data (Q4)'!C714:C743)/VAR('RW Futures and Index Data (Q4)'!C714:C743)</f>
        <v>0.68255933836217664</v>
      </c>
      <c r="D716" s="10"/>
      <c r="E716" s="59">
        <v>-2.5972161621483636E-3</v>
      </c>
      <c r="F716" s="56">
        <f>COVAR(E716:E745,'RW Futures and Index Data (Q4)'!C714:C743)/VAR('RW Futures and Index Data (Q4)'!C714:C743)</f>
        <v>0.35158459014888988</v>
      </c>
      <c r="G716" s="10"/>
      <c r="H716" s="59">
        <v>5.9198751191598786E-2</v>
      </c>
      <c r="I716" s="56">
        <f>COVAR(H716:H745,'RW Futures and Index Data (Q4)'!F714:F743)/VAR('RW Futures and Index Data (Q4)'!F714:F743)</f>
        <v>1.0695336215921458</v>
      </c>
      <c r="J716" s="10"/>
      <c r="K716" s="59">
        <v>-3.8771443718872423E-3</v>
      </c>
      <c r="L716" s="57">
        <f>COVAR(K716:K745,'RW Futures and Index Data (Q4)'!F714:F743)/VAR('RW Futures and Index Data (Q4)'!F714:F743)</f>
        <v>-0.11105089507901703</v>
      </c>
      <c r="M716" s="10"/>
      <c r="N716" s="59">
        <v>-6.9592819594648136E-2</v>
      </c>
      <c r="O716" s="58">
        <f>COVAR(N716:N745,'RW Futures and Index Data (Q4)'!F714:F743)/VAR('RW Futures and Index Data (Q4)'!F714:F743)</f>
        <v>-0.28073600370176599</v>
      </c>
      <c r="P716" s="10"/>
    </row>
    <row r="717" spans="1:16" x14ac:dyDescent="0.25">
      <c r="A717" s="23">
        <v>41164</v>
      </c>
      <c r="B717" s="52">
        <v>4.5942589906394105E-2</v>
      </c>
      <c r="C717" s="53">
        <f>COVAR(B717:B746,'RW Futures and Index Data (Q4)'!C715:C744)/VAR('RW Futures and Index Data (Q4)'!C715:C744)</f>
        <v>0.45978882202627486</v>
      </c>
      <c r="D717" s="10"/>
      <c r="E717" s="59">
        <v>2.6764709077730986E-2</v>
      </c>
      <c r="F717" s="56">
        <f>COVAR(E717:E746,'RW Futures and Index Data (Q4)'!C715:C744)/VAR('RW Futures and Index Data (Q4)'!C715:C744)</f>
        <v>9.4661847037251098E-2</v>
      </c>
      <c r="G717" s="10"/>
      <c r="H717" s="59">
        <v>8.5250989265115651E-2</v>
      </c>
      <c r="I717" s="56">
        <f>COVAR(H717:H746,'RW Futures and Index Data (Q4)'!F715:F744)/VAR('RW Futures and Index Data (Q4)'!F715:F744)</f>
        <v>1.1569546754686246</v>
      </c>
      <c r="J717" s="10"/>
      <c r="K717" s="59">
        <v>-2.9029802206981259E-4</v>
      </c>
      <c r="L717" s="57">
        <f>COVAR(K717:K746,'RW Futures and Index Data (Q4)'!F715:F744)/VAR('RW Futures and Index Data (Q4)'!F715:F744)</f>
        <v>-0.14397068440034189</v>
      </c>
      <c r="M717" s="10"/>
      <c r="N717" s="59">
        <v>-5.9614113119003997E-2</v>
      </c>
      <c r="O717" s="58">
        <f>COVAR(N717:N746,'RW Futures and Index Data (Q4)'!F715:F744)/VAR('RW Futures and Index Data (Q4)'!F715:F744)</f>
        <v>-0.28881051757724613</v>
      </c>
      <c r="P717" s="10"/>
    </row>
    <row r="718" spans="1:16" x14ac:dyDescent="0.25">
      <c r="A718" s="23">
        <v>41163</v>
      </c>
      <c r="B718" s="52">
        <v>4.8850112450487648E-2</v>
      </c>
      <c r="C718" s="53">
        <f>COVAR(B718:B747,'RW Futures and Index Data (Q4)'!C716:C745)/VAR('RW Futures and Index Data (Q4)'!C716:C745)</f>
        <v>0.37731352584302658</v>
      </c>
      <c r="D718" s="10"/>
      <c r="E718" s="59">
        <v>5.6458804134389418E-3</v>
      </c>
      <c r="F718" s="56">
        <f>COVAR(E718:E747,'RW Futures and Index Data (Q4)'!C716:C745)/VAR('RW Futures and Index Data (Q4)'!C716:C745)</f>
        <v>-0.32716339916723453</v>
      </c>
      <c r="G718" s="10"/>
      <c r="H718" s="59">
        <v>8.8157842105263118E-2</v>
      </c>
      <c r="I718" s="56">
        <f>COVAR(H718:H747,'RW Futures and Index Data (Q4)'!F716:F745)/VAR('RW Futures and Index Data (Q4)'!F716:F745)</f>
        <v>1.1973462204635241</v>
      </c>
      <c r="J718" s="10"/>
      <c r="K718" s="59">
        <v>-4.9447739435917182E-3</v>
      </c>
      <c r="L718" s="57">
        <f>COVAR(K718:K747,'RW Futures and Index Data (Q4)'!F716:F745)/VAR('RW Futures and Index Data (Q4)'!F716:F745)</f>
        <v>-0.17193162531903483</v>
      </c>
      <c r="M718" s="10"/>
      <c r="N718" s="59">
        <v>-5.0548220299072022E-2</v>
      </c>
      <c r="O718" s="58">
        <f>COVAR(N718:N747,'RW Futures and Index Data (Q4)'!F716:F745)/VAR('RW Futures and Index Data (Q4)'!F716:F745)</f>
        <v>-0.28811399971092738</v>
      </c>
      <c r="P718" s="10"/>
    </row>
    <row r="719" spans="1:16" x14ac:dyDescent="0.25">
      <c r="A719" s="23">
        <v>41162</v>
      </c>
      <c r="B719" s="52">
        <v>2.0477904159915683E-2</v>
      </c>
      <c r="C719" s="53">
        <f>COVAR(B719:B748,'RW Futures and Index Data (Q4)'!C717:C746)/VAR('RW Futures and Index Data (Q4)'!C717:C746)</f>
        <v>0.32277878781511365</v>
      </c>
      <c r="D719" s="10"/>
      <c r="E719" s="59">
        <v>3.622457855231076E-3</v>
      </c>
      <c r="F719" s="56">
        <f>COVAR(E719:E748,'RW Futures and Index Data (Q4)'!C717:C746)/VAR('RW Futures and Index Data (Q4)'!C717:C746)</f>
        <v>-0.47180909671616161</v>
      </c>
      <c r="G719" s="10"/>
      <c r="H719" s="59">
        <v>6.1506868272680482E-2</v>
      </c>
      <c r="I719" s="56">
        <f>COVAR(H719:H748,'RW Futures and Index Data (Q4)'!F717:F746)/VAR('RW Futures and Index Data (Q4)'!F717:F746)</f>
        <v>1.1253310310632041</v>
      </c>
      <c r="J719" s="10"/>
      <c r="K719" s="59">
        <v>-4.0643640799680192E-3</v>
      </c>
      <c r="L719" s="57">
        <f>COVAR(K719:K748,'RW Futures and Index Data (Q4)'!F717:F746)/VAR('RW Futures and Index Data (Q4)'!F717:F746)</f>
        <v>-0.15234673486960026</v>
      </c>
      <c r="M719" s="10"/>
      <c r="N719" s="59">
        <v>-4.3370454705032757E-2</v>
      </c>
      <c r="O719" s="58">
        <f>COVAR(N719:N748,'RW Futures and Index Data (Q4)'!F717:F746)/VAR('RW Futures and Index Data (Q4)'!F717:F746)</f>
        <v>-0.25147796684544155</v>
      </c>
      <c r="P719" s="10"/>
    </row>
    <row r="720" spans="1:16" x14ac:dyDescent="0.25">
      <c r="A720" s="23">
        <v>41159</v>
      </c>
      <c r="B720" s="52">
        <v>-1.4840170585681545E-2</v>
      </c>
      <c r="C720" s="53">
        <f>COVAR(B720:B749,'RW Futures and Index Data (Q4)'!C718:C747)/VAR('RW Futures and Index Data (Q4)'!C718:C747)</f>
        <v>0.23085408123436765</v>
      </c>
      <c r="D720" s="10"/>
      <c r="E720" s="59">
        <v>-4.9460666001321929E-3</v>
      </c>
      <c r="F720" s="56">
        <f>COVAR(E720:E749,'RW Futures and Index Data (Q4)'!C718:C747)/VAR('RW Futures and Index Data (Q4)'!C718:C747)</f>
        <v>-0.66253929341528595</v>
      </c>
      <c r="G720" s="10"/>
      <c r="H720" s="59">
        <v>4.5927454960670078E-2</v>
      </c>
      <c r="I720" s="56">
        <f>COVAR(H720:H749,'RW Futures and Index Data (Q4)'!F718:F747)/VAR('RW Futures and Index Data (Q4)'!F718:F747)</f>
        <v>1.080291573174746</v>
      </c>
      <c r="J720" s="10"/>
      <c r="K720" s="59">
        <v>2.1905320856063781E-4</v>
      </c>
      <c r="L720" s="57">
        <f>COVAR(K720:K749,'RW Futures and Index Data (Q4)'!F718:F747)/VAR('RW Futures and Index Data (Q4)'!F718:F747)</f>
        <v>-0.11951481243529764</v>
      </c>
      <c r="M720" s="10"/>
      <c r="N720" s="59">
        <v>-3.5397422100957088E-2</v>
      </c>
      <c r="O720" s="58">
        <f>COVAR(N720:N749,'RW Futures and Index Data (Q4)'!F718:F747)/VAR('RW Futures and Index Data (Q4)'!F718:F747)</f>
        <v>-0.20329187075872895</v>
      </c>
      <c r="P720" s="10"/>
    </row>
    <row r="721" spans="1:16" x14ac:dyDescent="0.25">
      <c r="A721" s="23">
        <v>41158</v>
      </c>
      <c r="B721" s="52">
        <v>6.1179637418715682E-3</v>
      </c>
      <c r="C721" s="53">
        <f>COVAR(B721:B750,'RW Futures and Index Data (Q4)'!C719:C748)/VAR('RW Futures and Index Data (Q4)'!C719:C748)</f>
        <v>6.2690599649015577E-2</v>
      </c>
      <c r="D721" s="10"/>
      <c r="E721" s="59">
        <v>-2.3281573333673089E-2</v>
      </c>
      <c r="F721" s="56">
        <f>COVAR(E721:E750,'RW Futures and Index Data (Q4)'!C719:C748)/VAR('RW Futures and Index Data (Q4)'!C719:C748)</f>
        <v>-0.94895171918925325</v>
      </c>
      <c r="G721" s="10"/>
      <c r="H721" s="59">
        <v>4.2660002141029052E-2</v>
      </c>
      <c r="I721" s="56">
        <f>COVAR(H721:H750,'RW Futures and Index Data (Q4)'!F719:F748)/VAR('RW Futures and Index Data (Q4)'!F719:F748)</f>
        <v>1.0538037344911662</v>
      </c>
      <c r="J721" s="10"/>
      <c r="K721" s="59">
        <v>2.8791207482925518E-3</v>
      </c>
      <c r="L721" s="57">
        <f>COVAR(K721:K750,'RW Futures and Index Data (Q4)'!F719:F748)/VAR('RW Futures and Index Data (Q4)'!F719:F748)</f>
        <v>-0.10241707636373262</v>
      </c>
      <c r="M721" s="10"/>
      <c r="N721" s="59">
        <v>-3.0534814625864604E-2</v>
      </c>
      <c r="O721" s="58">
        <f>COVAR(N721:N750,'RW Futures and Index Data (Q4)'!F719:F748)/VAR('RW Futures and Index Data (Q4)'!F719:F748)</f>
        <v>-0.18471958753313522</v>
      </c>
      <c r="P721" s="10"/>
    </row>
    <row r="722" spans="1:16" x14ac:dyDescent="0.25">
      <c r="A722" s="23">
        <v>41157</v>
      </c>
      <c r="B722" s="52">
        <v>2.3268212507799868E-2</v>
      </c>
      <c r="C722" s="53">
        <f>COVAR(B722:B751,'RW Futures and Index Data (Q4)'!C720:C749)/VAR('RW Futures and Index Data (Q4)'!C720:C749)</f>
        <v>-1.3174142064188312E-2</v>
      </c>
      <c r="D722" s="10"/>
      <c r="E722" s="59">
        <v>2.1001624613768755E-2</v>
      </c>
      <c r="F722" s="56">
        <f>COVAR(E722:E751,'RW Futures and Index Data (Q4)'!C720:C749)/VAR('RW Futures and Index Data (Q4)'!C720:C749)</f>
        <v>-0.9500782471980056</v>
      </c>
      <c r="G722" s="10"/>
      <c r="H722" s="59">
        <v>0.10887419867549664</v>
      </c>
      <c r="I722" s="56">
        <f>COVAR(H722:H751,'RW Futures and Index Data (Q4)'!F720:F749)/VAR('RW Futures and Index Data (Q4)'!F720:F749)</f>
        <v>1.0985243162342724</v>
      </c>
      <c r="J722" s="10"/>
      <c r="K722" s="59">
        <v>-3.9290059237658825E-3</v>
      </c>
      <c r="L722" s="57">
        <f>COVAR(K722:K751,'RW Futures and Index Data (Q4)'!F720:F749)/VAR('RW Futures and Index Data (Q4)'!F720:F749)</f>
        <v>-7.1911015607710224E-2</v>
      </c>
      <c r="M722" s="10"/>
      <c r="N722" s="59">
        <v>-4.4373036166385216E-2</v>
      </c>
      <c r="O722" s="58">
        <f>COVAR(N722:N751,'RW Futures and Index Data (Q4)'!F720:F749)/VAR('RW Futures and Index Data (Q4)'!F720:F749)</f>
        <v>-0.15439487616798819</v>
      </c>
      <c r="P722" s="10"/>
    </row>
    <row r="723" spans="1:16" x14ac:dyDescent="0.25">
      <c r="A723" s="23">
        <v>41156</v>
      </c>
      <c r="B723" s="52">
        <v>4.6043432476089663E-2</v>
      </c>
      <c r="C723" s="53">
        <f>COVAR(B723:B752,'RW Futures and Index Data (Q4)'!C721:C750)/VAR('RW Futures and Index Data (Q4)'!C721:C750)</f>
        <v>-5.2870619481279434E-2</v>
      </c>
      <c r="D723" s="10"/>
      <c r="E723" s="59">
        <v>1.923980008981685E-2</v>
      </c>
      <c r="F723" s="56">
        <f>COVAR(E723:E752,'RW Futures and Index Data (Q4)'!C721:C750)/VAR('RW Futures and Index Data (Q4)'!C721:C750)</f>
        <v>-1.0130757997263198</v>
      </c>
      <c r="G723" s="10"/>
      <c r="H723" s="59">
        <v>2.6203099677578612E-2</v>
      </c>
      <c r="I723" s="56">
        <f>COVAR(H723:H752,'RW Futures and Index Data (Q4)'!F721:F750)/VAR('RW Futures and Index Data (Q4)'!F721:F750)</f>
        <v>0.81057451121245339</v>
      </c>
      <c r="J723" s="10"/>
      <c r="K723" s="59">
        <v>2.056542713466003E-3</v>
      </c>
      <c r="L723" s="57">
        <f>COVAR(K723:K752,'RW Futures and Index Data (Q4)'!F721:F750)/VAR('RW Futures and Index Data (Q4)'!F721:F750)</f>
        <v>-2.1041053952518939E-2</v>
      </c>
      <c r="M723" s="10"/>
      <c r="N723" s="59">
        <v>-3.7089067775948892E-2</v>
      </c>
      <c r="O723" s="58">
        <f>COVAR(N723:N752,'RW Futures and Index Data (Q4)'!F721:F750)/VAR('RW Futures and Index Data (Q4)'!F721:F750)</f>
        <v>-0.1054321026679373</v>
      </c>
      <c r="P723" s="10"/>
    </row>
    <row r="724" spans="1:16" x14ac:dyDescent="0.25">
      <c r="A724" s="23">
        <v>41152</v>
      </c>
      <c r="B724" s="52">
        <v>4.9637585702026366E-2</v>
      </c>
      <c r="C724" s="53">
        <f>COVAR(B724:B753,'RW Futures and Index Data (Q4)'!C722:C751)/VAR('RW Futures and Index Data (Q4)'!C722:C751)</f>
        <v>-5.836326426862188E-2</v>
      </c>
      <c r="D724" s="10"/>
      <c r="E724" s="59">
        <v>1.3117871779615431E-2</v>
      </c>
      <c r="F724" s="56">
        <f>COVAR(E724:E753,'RW Futures and Index Data (Q4)'!C722:C751)/VAR('RW Futures and Index Data (Q4)'!C722:C751)</f>
        <v>-0.99064781917499811</v>
      </c>
      <c r="G724" s="10"/>
      <c r="H724" s="59">
        <v>4.2145515088351626E-2</v>
      </c>
      <c r="I724" s="56">
        <f>COVAR(H724:H753,'RW Futures and Index Data (Q4)'!F722:F751)/VAR('RW Futures and Index Data (Q4)'!F722:F751)</f>
        <v>0.83936591870741906</v>
      </c>
      <c r="J724" s="10"/>
      <c r="K724" s="59">
        <v>3.551649782135291E-3</v>
      </c>
      <c r="L724" s="57">
        <f>COVAR(K724:K753,'RW Futures and Index Data (Q4)'!F722:F751)/VAR('RW Futures and Index Data (Q4)'!F722:F751)</f>
        <v>0.10809019136951102</v>
      </c>
      <c r="M724" s="10"/>
      <c r="N724" s="59">
        <v>-3.0034492760942166E-2</v>
      </c>
      <c r="O724" s="58">
        <f>COVAR(N724:N753,'RW Futures and Index Data (Q4)'!F722:F751)/VAR('RW Futures and Index Data (Q4)'!F722:F751)</f>
        <v>0.16122349108647577</v>
      </c>
      <c r="P724" s="10"/>
    </row>
    <row r="725" spans="1:16" x14ac:dyDescent="0.25">
      <c r="A725" s="23">
        <v>41151</v>
      </c>
      <c r="B725" s="52">
        <v>3.2116901686004118E-2</v>
      </c>
      <c r="C725" s="53">
        <f>COVAR(B725:B754,'RW Futures and Index Data (Q4)'!C723:C752)/VAR('RW Futures and Index Data (Q4)'!C723:C752)</f>
        <v>-9.1572101967669239E-2</v>
      </c>
      <c r="D725" s="10"/>
      <c r="E725" s="59">
        <v>-5.0844042019967395E-3</v>
      </c>
      <c r="F725" s="56">
        <f>COVAR(E725:E754,'RW Futures and Index Data (Q4)'!C723:C752)/VAR('RW Futures and Index Data (Q4)'!C723:C752)</f>
        <v>-1.0304725558086321</v>
      </c>
      <c r="G725" s="10"/>
      <c r="H725" s="59">
        <v>9.2754828096135444E-3</v>
      </c>
      <c r="I725" s="56">
        <f>COVAR(H725:H754,'RW Futures and Index Data (Q4)'!F723:F752)/VAR('RW Futures and Index Data (Q4)'!F723:F752)</f>
        <v>0.82672815828071511</v>
      </c>
      <c r="J725" s="10"/>
      <c r="K725" s="59">
        <v>7.5205581406514455E-3</v>
      </c>
      <c r="L725" s="57">
        <f>COVAR(K725:K754,'RW Futures and Index Data (Q4)'!F723:F752)/VAR('RW Futures and Index Data (Q4)'!F723:F752)</f>
        <v>0.18205995943554673</v>
      </c>
      <c r="M725" s="10"/>
      <c r="N725" s="59">
        <v>-2.1412881784857452E-2</v>
      </c>
      <c r="O725" s="58">
        <f>COVAR(N725:N754,'RW Futures and Index Data (Q4)'!F723:F752)/VAR('RW Futures and Index Data (Q4)'!F723:F752)</f>
        <v>0.30357399924854156</v>
      </c>
      <c r="P725" s="10"/>
    </row>
    <row r="726" spans="1:16" x14ac:dyDescent="0.25">
      <c r="A726" s="23">
        <v>41150</v>
      </c>
      <c r="B726" s="52">
        <v>9.2640500330427589E-3</v>
      </c>
      <c r="C726" s="53">
        <f>COVAR(B726:B755,'RW Futures and Index Data (Q4)'!C724:C753)/VAR('RW Futures and Index Data (Q4)'!C724:C753)</f>
        <v>-5.6891398907615742E-2</v>
      </c>
      <c r="D726" s="10"/>
      <c r="E726" s="59">
        <v>-6.6804950210728187E-3</v>
      </c>
      <c r="F726" s="56">
        <f>COVAR(E726:E755,'RW Futures and Index Data (Q4)'!C724:C753)/VAR('RW Futures and Index Data (Q4)'!C724:C753)</f>
        <v>-1.0032600402515739</v>
      </c>
      <c r="G726" s="10"/>
      <c r="H726" s="59">
        <v>-1.0101010101010166E-2</v>
      </c>
      <c r="I726" s="56">
        <f>COVAR(H726:H755,'RW Futures and Index Data (Q4)'!F724:F753)/VAR('RW Futures and Index Data (Q4)'!F724:F753)</f>
        <v>0.91327376159920437</v>
      </c>
      <c r="J726" s="10"/>
      <c r="K726" s="59">
        <v>-2.6333643286239328E-3</v>
      </c>
      <c r="L726" s="57">
        <f>COVAR(K726:K755,'RW Futures and Index Data (Q4)'!F724:F753)/VAR('RW Futures and Index Data (Q4)'!F724:F753)</f>
        <v>0.22846510173303416</v>
      </c>
      <c r="M726" s="10"/>
      <c r="N726" s="59">
        <v>-2.9635158537175021E-2</v>
      </c>
      <c r="O726" s="58">
        <f>COVAR(N726:N755,'RW Futures and Index Data (Q4)'!F724:F753)/VAR('RW Futures and Index Data (Q4)'!F724:F753)</f>
        <v>0.42241217061750946</v>
      </c>
      <c r="P726" s="10"/>
    </row>
    <row r="727" spans="1:16" x14ac:dyDescent="0.25">
      <c r="A727" s="23">
        <v>41149</v>
      </c>
      <c r="B727" s="52">
        <v>2.2706778291915697E-2</v>
      </c>
      <c r="C727" s="53">
        <f>COVAR(B727:B756,'RW Futures and Index Data (Q4)'!C725:C754)/VAR('RW Futures and Index Data (Q4)'!C725:C754)</f>
        <v>-9.9811234475241262E-2</v>
      </c>
      <c r="D727" s="10"/>
      <c r="E727" s="59">
        <v>-2.0027250220892134E-2</v>
      </c>
      <c r="F727" s="56">
        <f>COVAR(E727:E756,'RW Futures and Index Data (Q4)'!C725:C754)/VAR('RW Futures and Index Data (Q4)'!C725:C754)</f>
        <v>-1.0674900554623508</v>
      </c>
      <c r="G727" s="10"/>
      <c r="H727" s="59">
        <v>-1.6686772270218753E-2</v>
      </c>
      <c r="I727" s="56">
        <f>COVAR(H727:H756,'RW Futures and Index Data (Q4)'!F725:F754)/VAR('RW Futures and Index Data (Q4)'!F725:F754)</f>
        <v>1.0884491657015805</v>
      </c>
      <c r="J727" s="10"/>
      <c r="K727" s="59">
        <v>-2.2218643664726478E-3</v>
      </c>
      <c r="L727" s="57">
        <f>COVAR(K727:K756,'RW Futures and Index Data (Q4)'!F725:F754)/VAR('RW Futures and Index Data (Q4)'!F725:F754)</f>
        <v>0.26675221612286143</v>
      </c>
      <c r="M727" s="10"/>
      <c r="N727" s="59">
        <v>-2.2847916493752174E-2</v>
      </c>
      <c r="O727" s="58">
        <f>COVAR(N727:N756,'RW Futures and Index Data (Q4)'!F725:F754)/VAR('RW Futures and Index Data (Q4)'!F725:F754)</f>
        <v>0.46488817506321906</v>
      </c>
      <c r="P727" s="10"/>
    </row>
    <row r="728" spans="1:16" x14ac:dyDescent="0.25">
      <c r="A728" s="23">
        <v>41148</v>
      </c>
      <c r="B728" s="52">
        <v>-1.5948379543426761E-3</v>
      </c>
      <c r="C728" s="53">
        <f>COVAR(B728:B757,'RW Futures and Index Data (Q4)'!C726:C755)/VAR('RW Futures and Index Data (Q4)'!C726:C755)</f>
        <v>2.4562470943643885E-2</v>
      </c>
      <c r="D728" s="10"/>
      <c r="E728" s="59">
        <v>-2.5261630477667829E-2</v>
      </c>
      <c r="F728" s="56">
        <f>COVAR(E728:E757,'RW Futures and Index Data (Q4)'!C726:C755)/VAR('RW Futures and Index Data (Q4)'!C726:C755)</f>
        <v>-0.84493788604485176</v>
      </c>
      <c r="G728" s="10"/>
      <c r="H728" s="59">
        <v>-2.1885617032918914E-2</v>
      </c>
      <c r="I728" s="56">
        <f>COVAR(H728:H757,'RW Futures and Index Data (Q4)'!F726:F755)/VAR('RW Futures and Index Data (Q4)'!F726:F755)</f>
        <v>1.1970917704230775</v>
      </c>
      <c r="J728" s="10"/>
      <c r="K728" s="59">
        <v>1.6014666314960735E-3</v>
      </c>
      <c r="L728" s="57">
        <f>COVAR(K728:K757,'RW Futures and Index Data (Q4)'!F726:F755)/VAR('RW Futures and Index Data (Q4)'!F726:F755)</f>
        <v>0.27101575186934412</v>
      </c>
      <c r="M728" s="10"/>
      <c r="N728" s="59">
        <v>-2.1072623531594226E-2</v>
      </c>
      <c r="O728" s="58">
        <f>COVAR(N728:N757,'RW Futures and Index Data (Q4)'!F726:F755)/VAR('RW Futures and Index Data (Q4)'!F726:F755)</f>
        <v>0.47424768398412309</v>
      </c>
      <c r="P728" s="10"/>
    </row>
    <row r="729" spans="1:16" x14ac:dyDescent="0.25">
      <c r="A729" s="23">
        <v>41145</v>
      </c>
      <c r="B729" s="52">
        <v>-2.7560262764318999E-3</v>
      </c>
      <c r="C729" s="53">
        <f>COVAR(B729:B758,'RW Futures and Index Data (Q4)'!C727:C756)/VAR('RW Futures and Index Data (Q4)'!C727:C756)</f>
        <v>0.19442736981487133</v>
      </c>
      <c r="D729" s="10"/>
      <c r="E729" s="59">
        <v>-2.5797697351933602E-2</v>
      </c>
      <c r="F729" s="56">
        <f>COVAR(E729:E758,'RW Futures and Index Data (Q4)'!C727:C756)/VAR('RW Futures and Index Data (Q4)'!C727:C756)</f>
        <v>-0.56756226449219671</v>
      </c>
      <c r="G729" s="10"/>
      <c r="H729" s="59">
        <v>-8.0685081629091604E-3</v>
      </c>
      <c r="I729" s="56">
        <f>COVAR(H729:H758,'RW Futures and Index Data (Q4)'!F727:F756)/VAR('RW Futures and Index Data (Q4)'!F727:F756)</f>
        <v>1.2397545742598173</v>
      </c>
      <c r="J729" s="10"/>
      <c r="K729" s="59">
        <v>5.6980205825387653E-3</v>
      </c>
      <c r="L729" s="57">
        <f>COVAR(K729:K758,'RW Futures and Index Data (Q4)'!F727:F756)/VAR('RW Futures and Index Data (Q4)'!F727:F756)</f>
        <v>0.23831924829415094</v>
      </c>
      <c r="M729" s="10"/>
      <c r="N729" s="59">
        <v>-2.2875314310100703E-2</v>
      </c>
      <c r="O729" s="58">
        <f>COVAR(N729:N758,'RW Futures and Index Data (Q4)'!F727:F756)/VAR('RW Futures and Index Data (Q4)'!F727:F756)</f>
        <v>0.3992029133045259</v>
      </c>
      <c r="P729" s="10"/>
    </row>
    <row r="730" spans="1:16" x14ac:dyDescent="0.25">
      <c r="A730" s="23">
        <v>41144</v>
      </c>
      <c r="B730" s="52">
        <v>-2.1636530494408834E-3</v>
      </c>
      <c r="C730" s="53">
        <f>COVAR(B730:B759,'RW Futures and Index Data (Q4)'!C728:C757)/VAR('RW Futures and Index Data (Q4)'!C728:C757)</f>
        <v>0.36520223642607025</v>
      </c>
      <c r="D730" s="10"/>
      <c r="E730" s="59">
        <v>-5.305647078860054E-3</v>
      </c>
      <c r="F730" s="56">
        <f>COVAR(E730:E759,'RW Futures and Index Data (Q4)'!C728:C757)/VAR('RW Futures and Index Data (Q4)'!C728:C757)</f>
        <v>-0.26436229606804335</v>
      </c>
      <c r="G730" s="10"/>
      <c r="H730" s="59">
        <v>-1.8991940589237921E-2</v>
      </c>
      <c r="I730" s="56">
        <f>COVAR(H730:H759,'RW Futures and Index Data (Q4)'!F728:F757)/VAR('RW Futures and Index Data (Q4)'!F728:F757)</f>
        <v>1.2632603437157865</v>
      </c>
      <c r="J730" s="10"/>
      <c r="K730" s="59">
        <v>4.4413029770258294E-3</v>
      </c>
      <c r="L730" s="57">
        <f>COVAR(K730:K759,'RW Futures and Index Data (Q4)'!F728:F757)/VAR('RW Futures and Index Data (Q4)'!F728:F757)</f>
        <v>0.20546549305593395</v>
      </c>
      <c r="M730" s="10"/>
      <c r="N730" s="59">
        <v>-3.6192828007252542E-2</v>
      </c>
      <c r="O730" s="58">
        <f>COVAR(N730:N759,'RW Futures and Index Data (Q4)'!F728:F757)/VAR('RW Futures and Index Data (Q4)'!F728:F757)</f>
        <v>0.32342120424028814</v>
      </c>
      <c r="P730" s="10"/>
    </row>
    <row r="731" spans="1:16" x14ac:dyDescent="0.25">
      <c r="A731" s="23">
        <v>41143</v>
      </c>
      <c r="B731" s="52">
        <v>2.6398004328235247E-2</v>
      </c>
      <c r="C731" s="53">
        <f>COVAR(B731:B760,'RW Futures and Index Data (Q4)'!C729:C758)/VAR('RW Futures and Index Data (Q4)'!C729:C758)</f>
        <v>0.19421246455657729</v>
      </c>
      <c r="D731" s="10"/>
      <c r="E731" s="59">
        <v>-1.5412971163506595E-2</v>
      </c>
      <c r="F731" s="56">
        <f>COVAR(E731:E760,'RW Futures and Index Data (Q4)'!C729:C758)/VAR('RW Futures and Index Data (Q4)'!C729:C758)</f>
        <v>-0.52938520109501586</v>
      </c>
      <c r="G731" s="10"/>
      <c r="H731" s="59">
        <v>-3.1370657127670176E-2</v>
      </c>
      <c r="I731" s="56">
        <f>COVAR(H731:H760,'RW Futures and Index Data (Q4)'!F729:F758)/VAR('RW Futures and Index Data (Q4)'!F729:F758)</f>
        <v>1.3133780570839131</v>
      </c>
      <c r="J731" s="10"/>
      <c r="K731" s="59">
        <v>6.1249883729019849E-3</v>
      </c>
      <c r="L731" s="57">
        <f>COVAR(K731:K760,'RW Futures and Index Data (Q4)'!F729:F758)/VAR('RW Futures and Index Data (Q4)'!F729:F758)</f>
        <v>0.18569817713470352</v>
      </c>
      <c r="M731" s="10"/>
      <c r="N731" s="59">
        <v>-3.0784872193191815E-2</v>
      </c>
      <c r="O731" s="58">
        <f>COVAR(N731:N760,'RW Futures and Index Data (Q4)'!F729:F758)/VAR('RW Futures and Index Data (Q4)'!F729:F758)</f>
        <v>0.28558973463122694</v>
      </c>
      <c r="P731" s="10"/>
    </row>
    <row r="732" spans="1:16" x14ac:dyDescent="0.25">
      <c r="A732" s="23">
        <v>41142</v>
      </c>
      <c r="B732" s="52">
        <v>4.6292740094534102E-2</v>
      </c>
      <c r="C732" s="53">
        <f>COVAR(B732:B761,'RW Futures and Index Data (Q4)'!C730:C759)/VAR('RW Futures and Index Data (Q4)'!C730:C759)</f>
        <v>0.29097262860217288</v>
      </c>
      <c r="D732" s="10"/>
      <c r="E732" s="59">
        <v>0</v>
      </c>
      <c r="F732" s="56">
        <f>COVAR(E732:E761,'RW Futures and Index Data (Q4)'!C730:C759)/VAR('RW Futures and Index Data (Q4)'!C730:C759)</f>
        <v>-0.33668774975588578</v>
      </c>
      <c r="G732" s="10"/>
      <c r="H732" s="59">
        <v>-1.276389235326969E-2</v>
      </c>
      <c r="I732" s="56">
        <f>COVAR(H732:H761,'RW Futures and Index Data (Q4)'!F730:F759)/VAR('RW Futures and Index Data (Q4)'!F730:F759)</f>
        <v>1.3585031885513681</v>
      </c>
      <c r="J732" s="10"/>
      <c r="K732" s="59">
        <v>5.7057427650650805E-3</v>
      </c>
      <c r="L732" s="57">
        <f>COVAR(K732:K761,'RW Futures and Index Data (Q4)'!F730:F759)/VAR('RW Futures and Index Data (Q4)'!F730:F759)</f>
        <v>0.1869081071036533</v>
      </c>
      <c r="M732" s="10"/>
      <c r="N732" s="59">
        <v>-3.7352882799663645E-2</v>
      </c>
      <c r="O732" s="58">
        <f>COVAR(N732:N761,'RW Futures and Index Data (Q4)'!F730:F759)/VAR('RW Futures and Index Data (Q4)'!F730:F759)</f>
        <v>0.29599566605512989</v>
      </c>
      <c r="P732" s="10"/>
    </row>
    <row r="733" spans="1:16" x14ac:dyDescent="0.25">
      <c r="A733" s="23">
        <v>41141</v>
      </c>
      <c r="B733" s="52">
        <v>5.794559279619893E-2</v>
      </c>
      <c r="C733" s="53">
        <f>COVAR(B733:B762,'RW Futures and Index Data (Q4)'!C731:C760)/VAR('RW Futures and Index Data (Q4)'!C731:C760)</f>
        <v>0.4278619874939818</v>
      </c>
      <c r="D733" s="10"/>
      <c r="E733" s="59">
        <v>4.1980091657292329E-2</v>
      </c>
      <c r="F733" s="56">
        <f>COVAR(E733:E762,'RW Futures and Index Data (Q4)'!C731:C760)/VAR('RW Futures and Index Data (Q4)'!C731:C760)</f>
        <v>-0.12019600410614648</v>
      </c>
      <c r="G733" s="10"/>
      <c r="H733" s="59">
        <v>-1.254916369461534E-2</v>
      </c>
      <c r="I733" s="56">
        <f>COVAR(H733:H762,'RW Futures and Index Data (Q4)'!F731:F760)/VAR('RW Futures and Index Data (Q4)'!F731:F760)</f>
        <v>1.3506734882611986</v>
      </c>
      <c r="J733" s="10"/>
      <c r="K733" s="59">
        <v>5.0428130510125069E-3</v>
      </c>
      <c r="L733" s="57">
        <f>COVAR(K733:K762,'RW Futures and Index Data (Q4)'!F731:F760)/VAR('RW Futures and Index Data (Q4)'!F731:F760)</f>
        <v>0.18971008779394291</v>
      </c>
      <c r="M733" s="10"/>
      <c r="N733" s="59">
        <v>-4.6281856631103624E-2</v>
      </c>
      <c r="O733" s="58">
        <f>COVAR(N733:N762,'RW Futures and Index Data (Q4)'!F731:F760)/VAR('RW Futures and Index Data (Q4)'!F731:F760)</f>
        <v>0.2998278090753097</v>
      </c>
      <c r="P733" s="10"/>
    </row>
    <row r="734" spans="1:16" x14ac:dyDescent="0.25">
      <c r="A734" s="23">
        <v>41138</v>
      </c>
      <c r="B734" s="52">
        <v>4.9864572421365772E-2</v>
      </c>
      <c r="C734" s="53">
        <f>COVAR(B734:B763,'RW Futures and Index Data (Q4)'!C732:C761)/VAR('RW Futures and Index Data (Q4)'!C732:C761)</f>
        <v>0.51281720863338043</v>
      </c>
      <c r="D734" s="10"/>
      <c r="E734" s="59">
        <v>5.7529652174989732E-2</v>
      </c>
      <c r="F734" s="56">
        <f>COVAR(E734:E763,'RW Futures and Index Data (Q4)'!C732:C761)/VAR('RW Futures and Index Data (Q4)'!C732:C761)</f>
        <v>5.4926214146960771E-2</v>
      </c>
      <c r="G734" s="10"/>
      <c r="H734" s="59">
        <v>-1.9617435498220592E-2</v>
      </c>
      <c r="I734" s="56">
        <f>COVAR(H734:H763,'RW Futures and Index Data (Q4)'!F732:F761)/VAR('RW Futures and Index Data (Q4)'!F732:F761)</f>
        <v>1.3912778699441155</v>
      </c>
      <c r="J734" s="10"/>
      <c r="K734" s="59">
        <v>5.0459471786312715E-3</v>
      </c>
      <c r="L734" s="57">
        <f>COVAR(K734:K763,'RW Futures and Index Data (Q4)'!F732:F761)/VAR('RW Futures and Index Data (Q4)'!F732:F761)</f>
        <v>0.18483500124055305</v>
      </c>
      <c r="M734" s="10"/>
      <c r="N734" s="59">
        <v>-4.9306943606550968E-2</v>
      </c>
      <c r="O734" s="58">
        <f>COVAR(N734:N763,'RW Futures and Index Data (Q4)'!F732:F761)/VAR('RW Futures and Index Data (Q4)'!F732:F761)</f>
        <v>0.33199333689779303</v>
      </c>
      <c r="P734" s="10"/>
    </row>
    <row r="735" spans="1:16" x14ac:dyDescent="0.25">
      <c r="A735" s="23">
        <v>41137</v>
      </c>
      <c r="B735" s="52">
        <v>4.2525950306579796E-2</v>
      </c>
      <c r="C735" s="53">
        <f>COVAR(B735:B764,'RW Futures and Index Data (Q4)'!C733:C762)/VAR('RW Futures and Index Data (Q4)'!C733:C762)</f>
        <v>0.56915063133863331</v>
      </c>
      <c r="D735" s="10"/>
      <c r="E735" s="59">
        <v>2.8720613468496969E-2</v>
      </c>
      <c r="F735" s="56">
        <f>COVAR(E735:E764,'RW Futures and Index Data (Q4)'!C733:C762)/VAR('RW Futures and Index Data (Q4)'!C733:C762)</f>
        <v>0.13105493767883095</v>
      </c>
      <c r="G735" s="10"/>
      <c r="H735" s="59">
        <v>-1.0787030870629266E-2</v>
      </c>
      <c r="I735" s="56">
        <f>COVAR(H735:H764,'RW Futures and Index Data (Q4)'!F733:F762)/VAR('RW Futures and Index Data (Q4)'!F733:F762)</f>
        <v>1.4244764163055705</v>
      </c>
      <c r="J735" s="10"/>
      <c r="K735" s="59">
        <v>2.0003900589737889E-3</v>
      </c>
      <c r="L735" s="57">
        <f>COVAR(K735:K764,'RW Futures and Index Data (Q4)'!F733:F762)/VAR('RW Futures and Index Data (Q4)'!F733:F762)</f>
        <v>0.17152780281392183</v>
      </c>
      <c r="M735" s="10"/>
      <c r="N735" s="59">
        <v>-4.9332985915675143E-2</v>
      </c>
      <c r="O735" s="58">
        <f>COVAR(N735:N764,'RW Futures and Index Data (Q4)'!F733:F762)/VAR('RW Futures and Index Data (Q4)'!F733:F762)</f>
        <v>0.3319787390325597</v>
      </c>
      <c r="P735" s="10"/>
    </row>
    <row r="736" spans="1:16" x14ac:dyDescent="0.25">
      <c r="A736" s="23">
        <v>41136</v>
      </c>
      <c r="B736" s="52">
        <v>3.6877478604622205E-2</v>
      </c>
      <c r="C736" s="53">
        <f>COVAR(B736:B765,'RW Futures and Index Data (Q4)'!C734:C763)/VAR('RW Futures and Index Data (Q4)'!C734:C763)</f>
        <v>0.59685938376471837</v>
      </c>
      <c r="D736" s="10"/>
      <c r="E736" s="59">
        <v>5.8540112247110532E-2</v>
      </c>
      <c r="F736" s="56">
        <f>COVAR(E736:E765,'RW Futures and Index Data (Q4)'!C734:C763)/VAR('RW Futures and Index Data (Q4)'!C734:C763)</f>
        <v>0.24739153599821845</v>
      </c>
      <c r="G736" s="10"/>
      <c r="H736" s="59">
        <v>-1.5946934050389494E-2</v>
      </c>
      <c r="I736" s="56">
        <f>COVAR(H736:H765,'RW Futures and Index Data (Q4)'!F734:F763)/VAR('RW Futures and Index Data (Q4)'!F734:F763)</f>
        <v>1.4476625579912712</v>
      </c>
      <c r="J736" s="10"/>
      <c r="K736" s="59">
        <v>1.3225033480483983E-3</v>
      </c>
      <c r="L736" s="57">
        <f>COVAR(K736:K765,'RW Futures and Index Data (Q4)'!F734:F763)/VAR('RW Futures and Index Data (Q4)'!F734:F763)</f>
        <v>0.14078037680270161</v>
      </c>
      <c r="M736" s="10"/>
      <c r="N736" s="59">
        <v>-4.5606384496754804E-2</v>
      </c>
      <c r="O736" s="58">
        <f>COVAR(N736:N765,'RW Futures and Index Data (Q4)'!F734:F763)/VAR('RW Futures and Index Data (Q4)'!F734:F763)</f>
        <v>0.29236797756352867</v>
      </c>
      <c r="P736" s="10"/>
    </row>
    <row r="737" spans="1:16" x14ac:dyDescent="0.25">
      <c r="A737" s="23">
        <v>41135</v>
      </c>
      <c r="B737" s="52">
        <v>1.7864386610789484E-2</v>
      </c>
      <c r="C737" s="53">
        <f>COVAR(B737:B766,'RW Futures and Index Data (Q4)'!C735:C764)/VAR('RW Futures and Index Data (Q4)'!C735:C764)</f>
        <v>0.57639858328847526</v>
      </c>
      <c r="D737" s="10"/>
      <c r="E737" s="59">
        <v>5.8371363663449305E-2</v>
      </c>
      <c r="F737" s="56">
        <f>COVAR(E737:E766,'RW Futures and Index Data (Q4)'!C735:C764)/VAR('RW Futures and Index Data (Q4)'!C735:C764)</f>
        <v>0.20301851653764555</v>
      </c>
      <c r="G737" s="10"/>
      <c r="H737" s="59">
        <v>-6.0671533317229409E-2</v>
      </c>
      <c r="I737" s="56">
        <f>COVAR(H737:H766,'RW Futures and Index Data (Q4)'!F735:F764)/VAR('RW Futures and Index Data (Q4)'!F735:F764)</f>
        <v>1.5506099518753402</v>
      </c>
      <c r="J737" s="10"/>
      <c r="K737" s="59">
        <v>6.8334523056878815E-3</v>
      </c>
      <c r="L737" s="57">
        <f>COVAR(K737:K766,'RW Futures and Index Data (Q4)'!F735:F764)/VAR('RW Futures and Index Data (Q4)'!F735:F764)</f>
        <v>7.8672591258896835E-2</v>
      </c>
      <c r="M737" s="10"/>
      <c r="N737" s="59">
        <v>-2.8457822496656182E-2</v>
      </c>
      <c r="O737" s="58">
        <f>COVAR(N737:N766,'RW Futures and Index Data (Q4)'!F735:F764)/VAR('RW Futures and Index Data (Q4)'!F735:F764)</f>
        <v>0.1768349497328241</v>
      </c>
      <c r="P737" s="10"/>
    </row>
    <row r="738" spans="1:16" x14ac:dyDescent="0.25">
      <c r="A738" s="23">
        <v>41134</v>
      </c>
      <c r="B738" s="52">
        <v>2.8098826110900754E-2</v>
      </c>
      <c r="C738" s="53">
        <f>COVAR(B738:B767,'RW Futures and Index Data (Q4)'!C736:C765)/VAR('RW Futures and Index Data (Q4)'!C736:C765)</f>
        <v>0.51465327477285827</v>
      </c>
      <c r="D738" s="10"/>
      <c r="E738" s="59">
        <v>6.2186032342040898E-2</v>
      </c>
      <c r="F738" s="56">
        <f>COVAR(E738:E767,'RW Futures and Index Data (Q4)'!C736:C765)/VAR('RW Futures and Index Data (Q4)'!C736:C765)</f>
        <v>0.10397517808326975</v>
      </c>
      <c r="G738" s="10"/>
      <c r="H738" s="59">
        <v>-6.0890470779554007E-2</v>
      </c>
      <c r="I738" s="56">
        <f>COVAR(H738:H767,'RW Futures and Index Data (Q4)'!F736:F765)/VAR('RW Futures and Index Data (Q4)'!F736:F765)</f>
        <v>1.6192404607590529</v>
      </c>
      <c r="J738" s="10"/>
      <c r="K738" s="59">
        <v>1.4159050292333442E-2</v>
      </c>
      <c r="L738" s="57">
        <f>COVAR(K738:K767,'RW Futures and Index Data (Q4)'!F736:F765)/VAR('RW Futures and Index Data (Q4)'!F736:F765)</f>
        <v>1.349625687985179E-2</v>
      </c>
      <c r="M738" s="10"/>
      <c r="N738" s="59">
        <v>-9.5719548410555522E-3</v>
      </c>
      <c r="O738" s="58">
        <f>COVAR(N738:N767,'RW Futures and Index Data (Q4)'!F736:F765)/VAR('RW Futures and Index Data (Q4)'!F736:F765)</f>
        <v>6.5413579791765958E-2</v>
      </c>
      <c r="P738" s="10"/>
    </row>
    <row r="739" spans="1:16" x14ac:dyDescent="0.25">
      <c r="A739" s="23">
        <v>41131</v>
      </c>
      <c r="B739" s="52">
        <v>1.3426063513197084E-2</v>
      </c>
      <c r="C739" s="53">
        <f>COVAR(B739:B768,'RW Futures and Index Data (Q4)'!C737:C766)/VAR('RW Futures and Index Data (Q4)'!C737:C766)</f>
        <v>0.51375305063792165</v>
      </c>
      <c r="D739" s="10"/>
      <c r="E739" s="59">
        <v>6.1409789922061808E-2</v>
      </c>
      <c r="F739" s="56">
        <f>COVAR(E739:E768,'RW Futures and Index Data (Q4)'!C737:C766)/VAR('RW Futures and Index Data (Q4)'!C737:C766)</f>
        <v>4.5447285115698587E-2</v>
      </c>
      <c r="G739" s="10"/>
      <c r="H739" s="59">
        <v>-3.6719708040132581E-2</v>
      </c>
      <c r="I739" s="56">
        <f>COVAR(H739:H768,'RW Futures and Index Data (Q4)'!F737:F766)/VAR('RW Futures and Index Data (Q4)'!F737:F766)</f>
        <v>1.5823984001553959</v>
      </c>
      <c r="J739" s="10"/>
      <c r="K739" s="59">
        <v>1.9617676334797052E-2</v>
      </c>
      <c r="L739" s="57">
        <f>COVAR(K739:K768,'RW Futures and Index Data (Q4)'!F737:F766)/VAR('RW Futures and Index Data (Q4)'!F737:F766)</f>
        <v>-4.296038595875748E-2</v>
      </c>
      <c r="M739" s="10"/>
      <c r="N739" s="59">
        <v>-3.6864607879887323E-3</v>
      </c>
      <c r="O739" s="58">
        <f>COVAR(N739:N768,'RW Futures and Index Data (Q4)'!F737:F766)/VAR('RW Futures and Index Data (Q4)'!F737:F766)</f>
        <v>-9.1551122015203837E-3</v>
      </c>
      <c r="P739" s="10"/>
    </row>
    <row r="740" spans="1:16" x14ac:dyDescent="0.25">
      <c r="A740" s="23">
        <v>41130</v>
      </c>
      <c r="B740" s="52">
        <v>4.4164014651054906E-2</v>
      </c>
      <c r="C740" s="53">
        <f>COVAR(B740:B769,'RW Futures and Index Data (Q4)'!C738:C767)/VAR('RW Futures and Index Data (Q4)'!C738:C767)</f>
        <v>0.41464811397123608</v>
      </c>
      <c r="D740" s="10"/>
      <c r="E740" s="59">
        <v>6.7544889835693178E-2</v>
      </c>
      <c r="F740" s="56">
        <f>COVAR(E740:E769,'RW Futures and Index Data (Q4)'!C738:C767)/VAR('RW Futures and Index Data (Q4)'!C738:C767)</f>
        <v>3.8566086390085672E-2</v>
      </c>
      <c r="G740" s="10"/>
      <c r="H740" s="59">
        <v>-2.0817844898034399E-2</v>
      </c>
      <c r="I740" s="56">
        <f>COVAR(H740:H769,'RW Futures and Index Data (Q4)'!F738:F767)/VAR('RW Futures and Index Data (Q4)'!F738:F767)</f>
        <v>1.4987287041535371</v>
      </c>
      <c r="J740" s="10"/>
      <c r="K740" s="59">
        <v>2.7169055889160854E-2</v>
      </c>
      <c r="L740" s="57">
        <f>COVAR(K740:K769,'RW Futures and Index Data (Q4)'!F738:F767)/VAR('RW Futures and Index Data (Q4)'!F738:F767)</f>
        <v>-6.5314946306682706E-2</v>
      </c>
      <c r="M740" s="10"/>
      <c r="N740" s="59">
        <v>8.2776546095624237E-3</v>
      </c>
      <c r="O740" s="58">
        <f>COVAR(N740:N769,'RW Futures and Index Data (Q4)'!F738:F767)/VAR('RW Futures and Index Data (Q4)'!F738:F767)</f>
        <v>-5.3970812370435814E-2</v>
      </c>
      <c r="P740" s="10"/>
    </row>
    <row r="741" spans="1:16" x14ac:dyDescent="0.25">
      <c r="A741" s="23">
        <v>41129</v>
      </c>
      <c r="B741" s="52">
        <v>5.7521375500464877E-2</v>
      </c>
      <c r="C741" s="53">
        <f>COVAR(B741:B770,'RW Futures and Index Data (Q4)'!C739:C768)/VAR('RW Futures and Index Data (Q4)'!C739:C768)</f>
        <v>0.49681448983130783</v>
      </c>
      <c r="D741" s="10"/>
      <c r="E741" s="59">
        <v>8.8495542852394582E-2</v>
      </c>
      <c r="F741" s="56">
        <f>COVAR(E741:E770,'RW Futures and Index Data (Q4)'!C739:C768)/VAR('RW Futures and Index Data (Q4)'!C739:C768)</f>
        <v>0.32895021260424279</v>
      </c>
      <c r="G741" s="10"/>
      <c r="H741" s="59">
        <v>2.6275115919629055E-2</v>
      </c>
      <c r="I741" s="56">
        <f>COVAR(H741:H770,'RW Futures and Index Data (Q4)'!F739:F768)/VAR('RW Futures and Index Data (Q4)'!F739:F768)</f>
        <v>1.395453404316179</v>
      </c>
      <c r="J741" s="10"/>
      <c r="K741" s="59">
        <v>2.3997478029608832E-2</v>
      </c>
      <c r="L741" s="57">
        <f>COVAR(K741:K770,'RW Futures and Index Data (Q4)'!F739:F768)/VAR('RW Futures and Index Data (Q4)'!F739:F768)</f>
        <v>-3.6896244462070057E-2</v>
      </c>
      <c r="M741" s="10"/>
      <c r="N741" s="59">
        <v>-9.8251720125309694E-3</v>
      </c>
      <c r="O741" s="58">
        <f>COVAR(N741:N770,'RW Futures and Index Data (Q4)'!F739:F768)/VAR('RW Futures and Index Data (Q4)'!F739:F768)</f>
        <v>-5.3261207711543072E-2</v>
      </c>
      <c r="P741" s="10"/>
    </row>
    <row r="742" spans="1:16" x14ac:dyDescent="0.25">
      <c r="A742" s="23">
        <v>41128</v>
      </c>
      <c r="B742" s="52">
        <v>6.2459425594252549E-2</v>
      </c>
      <c r="C742" s="53">
        <f>COVAR(B742:B771,'RW Futures and Index Data (Q4)'!C740:C769)/VAR('RW Futures and Index Data (Q4)'!C740:C769)</f>
        <v>0.5359225130833758</v>
      </c>
      <c r="D742" s="10"/>
      <c r="E742" s="59">
        <v>8.7096052335293273E-2</v>
      </c>
      <c r="F742" s="56">
        <f>COVAR(E742:E771,'RW Futures and Index Data (Q4)'!C740:C769)/VAR('RW Futures and Index Data (Q4)'!C740:C769)</f>
        <v>0.58723988533107274</v>
      </c>
      <c r="G742" s="10"/>
      <c r="H742" s="59">
        <v>1.7197177032781674E-2</v>
      </c>
      <c r="I742" s="56">
        <f>COVAR(H742:H771,'RW Futures and Index Data (Q4)'!F740:F769)/VAR('RW Futures and Index Data (Q4)'!F740:F769)</f>
        <v>1.1972473156010119</v>
      </c>
      <c r="J742" s="10"/>
      <c r="K742" s="59">
        <v>2.6252561640311978E-2</v>
      </c>
      <c r="L742" s="57">
        <f>COVAR(K742:K771,'RW Futures and Index Data (Q4)'!F740:F769)/VAR('RW Futures and Index Data (Q4)'!F740:F769)</f>
        <v>2.1763296912423714E-2</v>
      </c>
      <c r="M742" s="10"/>
      <c r="N742" s="59">
        <v>-6.6851417234674582E-3</v>
      </c>
      <c r="O742" s="58">
        <f>COVAR(N742:N771,'RW Futures and Index Data (Q4)'!F740:F769)/VAR('RW Futures and Index Data (Q4)'!F740:F769)</f>
        <v>-9.0034595270957432E-2</v>
      </c>
      <c r="P742" s="10"/>
    </row>
    <row r="743" spans="1:16" x14ac:dyDescent="0.25">
      <c r="A743" s="23">
        <v>41127</v>
      </c>
      <c r="B743" s="52">
        <v>5.8785262778353164E-2</v>
      </c>
      <c r="C743" s="53">
        <f>COVAR(B743:B772,'RW Futures and Index Data (Q4)'!C741:C770)/VAR('RW Futures and Index Data (Q4)'!C741:C770)</f>
        <v>0.5371962970177262</v>
      </c>
      <c r="D743" s="10"/>
      <c r="E743" s="59">
        <v>9.8352429548667075E-2</v>
      </c>
      <c r="F743" s="56">
        <f>COVAR(E743:E772,'RW Futures and Index Data (Q4)'!C741:C770)/VAR('RW Futures and Index Data (Q4)'!C741:C770)</f>
        <v>0.84785648967989291</v>
      </c>
      <c r="G743" s="10"/>
      <c r="H743" s="59">
        <v>1.4641664526072518E-2</v>
      </c>
      <c r="I743" s="56">
        <f>COVAR(H743:H772,'RW Futures and Index Data (Q4)'!F741:F770)/VAR('RW Futures and Index Data (Q4)'!F741:F770)</f>
        <v>1.0588526846855089</v>
      </c>
      <c r="J743" s="10"/>
      <c r="K743" s="59">
        <v>3.0570702322882948E-2</v>
      </c>
      <c r="L743" s="57">
        <f>COVAR(K743:K772,'RW Futures and Index Data (Q4)'!F741:F770)/VAR('RW Futures and Index Data (Q4)'!F741:F770)</f>
        <v>7.5660271463325962E-2</v>
      </c>
      <c r="M743" s="10"/>
      <c r="N743" s="59">
        <v>2.1310298676691097E-4</v>
      </c>
      <c r="O743" s="58">
        <f>COVAR(N743:N772,'RW Futures and Index Data (Q4)'!F741:F770)/VAR('RW Futures and Index Data (Q4)'!F741:F770)</f>
        <v>-9.3852400575055089E-2</v>
      </c>
      <c r="P743" s="10"/>
    </row>
    <row r="744" spans="1:16" x14ac:dyDescent="0.25">
      <c r="A744" s="23">
        <v>41124</v>
      </c>
      <c r="B744" s="52">
        <v>8.0481590117379431E-2</v>
      </c>
      <c r="C744" s="53">
        <f>COVAR(B744:B773,'RW Futures and Index Data (Q4)'!C742:C771)/VAR('RW Futures and Index Data (Q4)'!C742:C771)</f>
        <v>0.63369249508720771</v>
      </c>
      <c r="D744" s="10"/>
      <c r="E744" s="59">
        <v>0.11812014069397092</v>
      </c>
      <c r="F744" s="56">
        <f>COVAR(E744:E773,'RW Futures and Index Data (Q4)'!C742:C771)/VAR('RW Futures and Index Data (Q4)'!C742:C771)</f>
        <v>1.1290015482536229</v>
      </c>
      <c r="G744" s="10"/>
      <c r="H744" s="59">
        <v>7.9304681504219765E-3</v>
      </c>
      <c r="I744" s="56">
        <f>COVAR(H744:H773,'RW Futures and Index Data (Q4)'!F742:F771)/VAR('RW Futures and Index Data (Q4)'!F742:F771)</f>
        <v>0.94078865361042496</v>
      </c>
      <c r="J744" s="10"/>
      <c r="K744" s="59">
        <v>3.7038627289635695E-2</v>
      </c>
      <c r="L744" s="57">
        <f>COVAR(K744:K773,'RW Futures and Index Data (Q4)'!F742:F771)/VAR('RW Futures and Index Data (Q4)'!F742:F771)</f>
        <v>0.11598101352640916</v>
      </c>
      <c r="M744" s="10"/>
      <c r="N744" s="59">
        <v>9.255126472731634E-3</v>
      </c>
      <c r="O744" s="58">
        <f>COVAR(N744:N773,'RW Futures and Index Data (Q4)'!F742:F771)/VAR('RW Futures and Index Data (Q4)'!F742:F771)</f>
        <v>-0.11327043728204701</v>
      </c>
      <c r="P744" s="10"/>
    </row>
    <row r="745" spans="1:16" x14ac:dyDescent="0.25">
      <c r="A745" s="23">
        <v>41123</v>
      </c>
      <c r="B745" s="52">
        <v>4.8259288785591714E-2</v>
      </c>
      <c r="C745" s="53">
        <f>COVAR(B745:B774,'RW Futures and Index Data (Q4)'!C743:C772)/VAR('RW Futures and Index Data (Q4)'!C743:C772)</f>
        <v>0.54821975445985371</v>
      </c>
      <c r="D745" s="10"/>
      <c r="E745" s="59">
        <v>9.8805414117197898E-2</v>
      </c>
      <c r="F745" s="56">
        <f>COVAR(E745:E774,'RW Futures and Index Data (Q4)'!C743:C772)/VAR('RW Futures and Index Data (Q4)'!C743:C772)</f>
        <v>1.1563170802233329</v>
      </c>
      <c r="G745" s="10"/>
      <c r="H745" s="59">
        <v>-1.9023829311043072E-2</v>
      </c>
      <c r="I745" s="56">
        <f>COVAR(H745:H774,'RW Futures and Index Data (Q4)'!F743:F772)/VAR('RW Futures and Index Data (Q4)'!F743:F772)</f>
        <v>0.76354748280804929</v>
      </c>
      <c r="J745" s="10"/>
      <c r="K745" s="59">
        <v>3.8322828934201691E-2</v>
      </c>
      <c r="L745" s="57">
        <f>COVAR(K745:K774,'RW Futures and Index Data (Q4)'!F743:F772)/VAR('RW Futures and Index Data (Q4)'!F743:F772)</f>
        <v>0.15807887241091362</v>
      </c>
      <c r="M745" s="10"/>
      <c r="N745" s="59">
        <v>2.3545865307043501E-2</v>
      </c>
      <c r="O745" s="58">
        <f>COVAR(N745:N774,'RW Futures and Index Data (Q4)'!F743:F772)/VAR('RW Futures and Index Data (Q4)'!F743:F772)</f>
        <v>-0.14443819225376714</v>
      </c>
      <c r="P745" s="10"/>
    </row>
    <row r="746" spans="1:16" x14ac:dyDescent="0.25">
      <c r="A746" s="23">
        <v>41122</v>
      </c>
      <c r="B746" s="52">
        <v>8.1938426305381062E-2</v>
      </c>
      <c r="C746" s="53">
        <f>COVAR(B746:B775,'RW Futures and Index Data (Q4)'!C744:C773)/VAR('RW Futures and Index Data (Q4)'!C744:C773)</f>
        <v>0.62051287260764587</v>
      </c>
      <c r="D746" s="10"/>
      <c r="E746" s="59">
        <v>0.11305445918918644</v>
      </c>
      <c r="F746" s="56">
        <f>COVAR(E746:E775,'RW Futures and Index Data (Q4)'!C744:C773)/VAR('RW Futures and Index Data (Q4)'!C744:C773)</f>
        <v>1.2547778442187933</v>
      </c>
      <c r="G746" s="10"/>
      <c r="H746" s="59">
        <v>-2.498722526804642E-2</v>
      </c>
      <c r="I746" s="56">
        <f>COVAR(H746:H775,'RW Futures and Index Data (Q4)'!F744:F773)/VAR('RW Futures and Index Data (Q4)'!F744:F773)</f>
        <v>0.69903271788182908</v>
      </c>
      <c r="J746" s="10"/>
      <c r="K746" s="59">
        <v>4.0019661725896993E-2</v>
      </c>
      <c r="L746" s="57">
        <f>COVAR(K746:K775,'RW Futures and Index Data (Q4)'!F744:F773)/VAR('RW Futures and Index Data (Q4)'!F744:F773)</f>
        <v>0.1857812319432543</v>
      </c>
      <c r="M746" s="10"/>
      <c r="N746" s="59">
        <v>2.6458969529410403E-2</v>
      </c>
      <c r="O746" s="58">
        <f>COVAR(N746:N775,'RW Futures and Index Data (Q4)'!F744:F773)/VAR('RW Futures and Index Data (Q4)'!F744:F773)</f>
        <v>-0.19097764037567785</v>
      </c>
      <c r="P746" s="10"/>
    </row>
    <row r="747" spans="1:16" x14ac:dyDescent="0.25">
      <c r="A747" s="23">
        <v>41121</v>
      </c>
      <c r="B747" s="52">
        <v>3.9725933459309859E-2</v>
      </c>
      <c r="C747" s="53">
        <f>COVAR(B747:B776,'RW Futures and Index Data (Q4)'!C745:C774)/VAR('RW Futures and Index Data (Q4)'!C745:C774)</f>
        <v>0.6373378858622577</v>
      </c>
      <c r="D747" s="10"/>
      <c r="E747" s="59">
        <v>0.12930374986366933</v>
      </c>
      <c r="F747" s="56">
        <f>COVAR(E747:E776,'RW Futures and Index Data (Q4)'!C745:C774)/VAR('RW Futures and Index Data (Q4)'!C745:C774)</f>
        <v>1.333827305385807</v>
      </c>
      <c r="G747" s="10"/>
      <c r="H747" s="59">
        <v>-6.1728395061728447E-2</v>
      </c>
      <c r="I747" s="56">
        <f>COVAR(H747:H776,'RW Futures and Index Data (Q4)'!F745:F774)/VAR('RW Futures and Index Data (Q4)'!F745:F774)</f>
        <v>0.57010136221134122</v>
      </c>
      <c r="J747" s="10"/>
      <c r="K747" s="59">
        <v>4.093330814987084E-2</v>
      </c>
      <c r="L747" s="57">
        <f>COVAR(K747:K776,'RW Futures and Index Data (Q4)'!F745:F774)/VAR('RW Futures and Index Data (Q4)'!F745:F774)</f>
        <v>0.23567555652686839</v>
      </c>
      <c r="M747" s="10"/>
      <c r="N747" s="59">
        <v>2.6098883627503122E-2</v>
      </c>
      <c r="O747" s="58">
        <f>COVAR(N747:N776,'RW Futures and Index Data (Q4)'!F745:F774)/VAR('RW Futures and Index Data (Q4)'!F745:F774)</f>
        <v>-0.2393380001697118</v>
      </c>
      <c r="P747" s="10"/>
    </row>
    <row r="748" spans="1:16" x14ac:dyDescent="0.25">
      <c r="A748" s="23">
        <v>41120</v>
      </c>
      <c r="B748" s="52">
        <v>6.3617729585560889E-2</v>
      </c>
      <c r="C748" s="53">
        <f>COVAR(B748:B777,'RW Futures and Index Data (Q4)'!C746:C775)/VAR('RW Futures and Index Data (Q4)'!C746:C775)</f>
        <v>0.65266293177893686</v>
      </c>
      <c r="D748" s="10"/>
      <c r="E748" s="59">
        <v>0.12592401694308153</v>
      </c>
      <c r="F748" s="56">
        <f>COVAR(E748:E777,'RW Futures and Index Data (Q4)'!C746:C775)/VAR('RW Futures and Index Data (Q4)'!C746:C775)</f>
        <v>1.4239069498203358</v>
      </c>
      <c r="G748" s="10"/>
      <c r="H748" s="59">
        <v>-4.1748550055290989E-2</v>
      </c>
      <c r="I748" s="56">
        <f>COVAR(H748:H777,'RW Futures and Index Data (Q4)'!F746:F775)/VAR('RW Futures and Index Data (Q4)'!F746:F775)</f>
        <v>0.38560052063154615</v>
      </c>
      <c r="J748" s="10"/>
      <c r="K748" s="59">
        <v>4.2543326129334202E-2</v>
      </c>
      <c r="L748" s="57">
        <f>COVAR(K748:K777,'RW Futures and Index Data (Q4)'!F746:F775)/VAR('RW Futures and Index Data (Q4)'!F746:F775)</f>
        <v>0.27221110753784361</v>
      </c>
      <c r="M748" s="10"/>
      <c r="N748" s="59">
        <v>3.6351958094199777E-2</v>
      </c>
      <c r="O748" s="58">
        <f>COVAR(N748:N777,'RW Futures and Index Data (Q4)'!F746:F775)/VAR('RW Futures and Index Data (Q4)'!F746:F775)</f>
        <v>-0.26802445436547229</v>
      </c>
      <c r="P748" s="10"/>
    </row>
    <row r="749" spans="1:16" x14ac:dyDescent="0.25">
      <c r="A749" s="23">
        <v>41117</v>
      </c>
      <c r="B749" s="52">
        <v>8.9425476519721991E-2</v>
      </c>
      <c r="C749" s="53">
        <f>COVAR(B749:B778,'RW Futures and Index Data (Q4)'!C747:C776)/VAR('RW Futures and Index Data (Q4)'!C747:C776)</f>
        <v>0.70364480997707035</v>
      </c>
      <c r="D749" s="10"/>
      <c r="E749" s="59">
        <v>0.14491636876453895</v>
      </c>
      <c r="F749" s="56">
        <f>COVAR(E749:E778,'RW Futures and Index Data (Q4)'!C747:C776)/VAR('RW Futures and Index Data (Q4)'!C747:C776)</f>
        <v>1.5019014871412784</v>
      </c>
      <c r="G749" s="10"/>
      <c r="H749" s="59">
        <v>1.01602745786189E-3</v>
      </c>
      <c r="I749" s="56">
        <f>COVAR(H749:H778,'RW Futures and Index Data (Q4)'!F747:F776)/VAR('RW Futures and Index Data (Q4)'!F747:F776)</f>
        <v>0.37633780914796955</v>
      </c>
      <c r="J749" s="10"/>
      <c r="K749" s="59">
        <v>3.6237165424368278E-2</v>
      </c>
      <c r="L749" s="57">
        <f>COVAR(K749:K778,'RW Futures and Index Data (Q4)'!F747:F776)/VAR('RW Futures and Index Data (Q4)'!F747:F776)</f>
        <v>0.28211855611216713</v>
      </c>
      <c r="M749" s="10"/>
      <c r="N749" s="59">
        <v>2.0764127020283407E-2</v>
      </c>
      <c r="O749" s="58">
        <f>COVAR(N749:N778,'RW Futures and Index Data (Q4)'!F747:F776)/VAR('RW Futures and Index Data (Q4)'!F747:F776)</f>
        <v>-0.30699178739533584</v>
      </c>
      <c r="P749" s="10"/>
    </row>
    <row r="750" spans="1:16" x14ac:dyDescent="0.25">
      <c r="A750" s="23">
        <v>41116</v>
      </c>
      <c r="B750" s="52">
        <v>9.0709419252210433E-2</v>
      </c>
      <c r="C750" s="53">
        <f>COVAR(B750:B779,'RW Futures and Index Data (Q4)'!C748:C777)/VAR('RW Futures and Index Data (Q4)'!C748:C777)</f>
        <v>0.71980216027947685</v>
      </c>
      <c r="D750" s="10"/>
      <c r="E750" s="59">
        <v>0.15819208413324048</v>
      </c>
      <c r="F750" s="56">
        <f>COVAR(E750:E779,'RW Futures and Index Data (Q4)'!C748:C777)/VAR('RW Futures and Index Data (Q4)'!C748:C777)</f>
        <v>1.4897591496645066</v>
      </c>
      <c r="G750" s="10"/>
      <c r="H750" s="59">
        <v>1.2449110456069334E-2</v>
      </c>
      <c r="I750" s="56">
        <f>COVAR(H750:H779,'RW Futures and Index Data (Q4)'!F748:F777)/VAR('RW Futures and Index Data (Q4)'!F748:F777)</f>
        <v>0.39314185532751894</v>
      </c>
      <c r="J750" s="10"/>
      <c r="K750" s="59">
        <v>3.3132700123048142E-2</v>
      </c>
      <c r="L750" s="57">
        <f>COVAR(K750:K779,'RW Futures and Index Data (Q4)'!F748:F777)/VAR('RW Futures and Index Data (Q4)'!F748:F777)</f>
        <v>0.27008089421404408</v>
      </c>
      <c r="M750" s="10"/>
      <c r="N750" s="59">
        <v>1.864423723198505E-2</v>
      </c>
      <c r="O750" s="58">
        <f>COVAR(N750:N779,'RW Futures and Index Data (Q4)'!F748:F777)/VAR('RW Futures and Index Data (Q4)'!F748:F777)</f>
        <v>-0.32245568069718278</v>
      </c>
      <c r="P750" s="10"/>
    </row>
    <row r="751" spans="1:16" x14ac:dyDescent="0.25">
      <c r="A751" s="23">
        <v>41115</v>
      </c>
      <c r="B751" s="52">
        <v>8.8247919101034578E-2</v>
      </c>
      <c r="C751" s="53">
        <f>COVAR(B751:B780,'RW Futures and Index Data (Q4)'!C749:C778)/VAR('RW Futures and Index Data (Q4)'!C749:C778)</f>
        <v>0.71105150148086016</v>
      </c>
      <c r="D751" s="10"/>
      <c r="E751" s="59">
        <v>0.11704046884601182</v>
      </c>
      <c r="F751" s="56">
        <f>COVAR(E751:E780,'RW Futures and Index Data (Q4)'!C749:C778)/VAR('RW Futures and Index Data (Q4)'!C749:C778)</f>
        <v>1.4373957849182197</v>
      </c>
      <c r="G751" s="10"/>
      <c r="H751" s="59">
        <v>-3.1306157780185973E-2</v>
      </c>
      <c r="I751" s="56">
        <f>COVAR(H751:H780,'RW Futures and Index Data (Q4)'!F749:F778)/VAR('RW Futures and Index Data (Q4)'!F749:F778)</f>
        <v>0.43820617319929128</v>
      </c>
      <c r="J751" s="10"/>
      <c r="K751" s="59">
        <v>4.2306286327043363E-2</v>
      </c>
      <c r="L751" s="57">
        <f>COVAR(K751:K780,'RW Futures and Index Data (Q4)'!F749:F778)/VAR('RW Futures and Index Data (Q4)'!F749:F778)</f>
        <v>0.25351845902818865</v>
      </c>
      <c r="M751" s="10"/>
      <c r="N751" s="59">
        <v>4.4009203949160192E-2</v>
      </c>
      <c r="O751" s="58">
        <f>COVAR(N751:N780,'RW Futures and Index Data (Q4)'!F749:F778)/VAR('RW Futures and Index Data (Q4)'!F749:F778)</f>
        <v>-0.32628464244964273</v>
      </c>
      <c r="P751" s="10"/>
    </row>
    <row r="752" spans="1:16" x14ac:dyDescent="0.25">
      <c r="A752" s="23">
        <v>41114</v>
      </c>
      <c r="B752" s="52">
        <v>6.3533467471380334E-2</v>
      </c>
      <c r="C752" s="53">
        <f>COVAR(B752:B781,'RW Futures and Index Data (Q4)'!C750:C779)/VAR('RW Futures and Index Data (Q4)'!C750:C779)</f>
        <v>0.83386711178173512</v>
      </c>
      <c r="D752" s="10"/>
      <c r="E752" s="59">
        <v>0.10989577086302038</v>
      </c>
      <c r="F752" s="56">
        <f>COVAR(E752:E781,'RW Futures and Index Data (Q4)'!C750:C779)/VAR('RW Futures and Index Data (Q4)'!C750:C779)</f>
        <v>1.4505948025075761</v>
      </c>
      <c r="G752" s="10"/>
      <c r="H752" s="59">
        <v>2.5051600592675527E-2</v>
      </c>
      <c r="I752" s="56">
        <f>COVAR(H752:H781,'RW Futures and Index Data (Q4)'!F750:F779)/VAR('RW Futures and Index Data (Q4)'!F750:F779)</f>
        <v>0.52051482056414478</v>
      </c>
      <c r="J752" s="10"/>
      <c r="K752" s="59">
        <v>3.9418414363134646E-2</v>
      </c>
      <c r="L752" s="57">
        <f>COVAR(K752:K781,'RW Futures and Index Data (Q4)'!F750:F779)/VAR('RW Futures and Index Data (Q4)'!F750:F779)</f>
        <v>0.24487644396694783</v>
      </c>
      <c r="M752" s="10"/>
      <c r="N752" s="59">
        <v>5.2316581810067708E-2</v>
      </c>
      <c r="O752" s="58">
        <f>COVAR(N752:N781,'RW Futures and Index Data (Q4)'!F750:F779)/VAR('RW Futures and Index Data (Q4)'!F750:F779)</f>
        <v>-0.33498868077453742</v>
      </c>
      <c r="P752" s="10"/>
    </row>
    <row r="753" spans="1:16" x14ac:dyDescent="0.25">
      <c r="A753" s="23">
        <v>41113</v>
      </c>
      <c r="B753" s="52">
        <v>4.6858979723986227E-2</v>
      </c>
      <c r="C753" s="53">
        <f>COVAR(B753:B782,'RW Futures and Index Data (Q4)'!C751:C780)/VAR('RW Futures and Index Data (Q4)'!C751:C780)</f>
        <v>0.89629479228493036</v>
      </c>
      <c r="D753" s="10"/>
      <c r="E753" s="59">
        <v>0.11085085784368776</v>
      </c>
      <c r="F753" s="56">
        <f>COVAR(E753:E782,'RW Futures and Index Data (Q4)'!C751:C780)/VAR('RW Futures and Index Data (Q4)'!C751:C780)</f>
        <v>1.4477487903012243</v>
      </c>
      <c r="G753" s="10"/>
      <c r="H753" s="59">
        <v>1.2788747457226357E-3</v>
      </c>
      <c r="I753" s="56">
        <f>COVAR(H753:H782,'RW Futures and Index Data (Q4)'!F751:F780)/VAR('RW Futures and Index Data (Q4)'!F751:F780)</f>
        <v>0.54834029446523658</v>
      </c>
      <c r="J753" s="10"/>
      <c r="K753" s="59">
        <v>4.1190562383827567E-2</v>
      </c>
      <c r="L753" s="57">
        <f>COVAR(K753:K782,'RW Futures and Index Data (Q4)'!F751:F780)/VAR('RW Futures and Index Data (Q4)'!F751:F780)</f>
        <v>0.2357833234481107</v>
      </c>
      <c r="M753" s="10"/>
      <c r="N753" s="59">
        <v>5.9968221010980205E-2</v>
      </c>
      <c r="O753" s="58">
        <f>COVAR(N753:N782,'RW Futures and Index Data (Q4)'!F751:F780)/VAR('RW Futures and Index Data (Q4)'!F751:F780)</f>
        <v>-0.33110768806041097</v>
      </c>
      <c r="P753" s="10"/>
    </row>
    <row r="754" spans="1:16" x14ac:dyDescent="0.25">
      <c r="A754" s="23">
        <v>41110</v>
      </c>
      <c r="B754" s="52">
        <v>6.9789432023227516E-2</v>
      </c>
      <c r="C754" s="53">
        <f>COVAR(B754:B783,'RW Futures and Index Data (Q4)'!C752:C781)/VAR('RW Futures and Index Data (Q4)'!C752:C781)</f>
        <v>0.9685396093600589</v>
      </c>
      <c r="D754" s="10"/>
      <c r="E754" s="59">
        <v>0.13706508632011283</v>
      </c>
      <c r="F754" s="56">
        <f>COVAR(E754:E783,'RW Futures and Index Data (Q4)'!C752:C781)/VAR('RW Futures and Index Data (Q4)'!C752:C781)</f>
        <v>1.481820034933635</v>
      </c>
      <c r="G754" s="10"/>
      <c r="H754" s="59">
        <v>5.5011847262315783E-2</v>
      </c>
      <c r="I754" s="56">
        <f>COVAR(H754:H783,'RW Futures and Index Data (Q4)'!F752:F781)/VAR('RW Futures and Index Data (Q4)'!F752:F781)</f>
        <v>0.6451546514111991</v>
      </c>
      <c r="J754" s="10"/>
      <c r="K754" s="59">
        <v>3.6513932135413096E-2</v>
      </c>
      <c r="L754" s="57">
        <f>COVAR(K754:K783,'RW Futures and Index Data (Q4)'!F752:F781)/VAR('RW Futures and Index Data (Q4)'!F752:F781)</f>
        <v>0.22515656773680598</v>
      </c>
      <c r="M754" s="10"/>
      <c r="N754" s="59">
        <v>4.2070323784364039E-2</v>
      </c>
      <c r="O754" s="58">
        <f>COVAR(N754:N783,'RW Futures and Index Data (Q4)'!F752:F781)/VAR('RW Futures and Index Data (Q4)'!F752:F781)</f>
        <v>-0.34602539864569287</v>
      </c>
      <c r="P754" s="10"/>
    </row>
    <row r="755" spans="1:16" x14ac:dyDescent="0.25">
      <c r="A755" s="23">
        <v>41109</v>
      </c>
      <c r="B755" s="52">
        <v>7.8658422583311349E-2</v>
      </c>
      <c r="C755" s="53">
        <f>COVAR(B755:B784,'RW Futures and Index Data (Q4)'!C753:C782)/VAR('RW Futures and Index Data (Q4)'!C753:C782)</f>
        <v>1.0124996832190367</v>
      </c>
      <c r="D755" s="10"/>
      <c r="E755" s="59">
        <v>0.14104069478414782</v>
      </c>
      <c r="F755" s="56">
        <f>COVAR(E755:E784,'RW Futures and Index Data (Q4)'!C753:C782)/VAR('RW Futures and Index Data (Q4)'!C753:C782)</f>
        <v>1.4577420824089111</v>
      </c>
      <c r="G755" s="10"/>
      <c r="H755" s="59">
        <v>4.8024786986831991E-2</v>
      </c>
      <c r="I755" s="56">
        <f>COVAR(H755:H784,'RW Futures and Index Data (Q4)'!F753:F782)/VAR('RW Futures and Index Data (Q4)'!F753:F782)</f>
        <v>0.71103894838397275</v>
      </c>
      <c r="J755" s="10"/>
      <c r="K755" s="59">
        <v>3.9695339699079346E-2</v>
      </c>
      <c r="L755" s="57">
        <f>COVAR(K755:K784,'RW Futures and Index Data (Q4)'!F753:F782)/VAR('RW Futures and Index Data (Q4)'!F753:F782)</f>
        <v>0.21705695623387181</v>
      </c>
      <c r="M755" s="10"/>
      <c r="N755" s="59">
        <v>4.0971473449667339E-2</v>
      </c>
      <c r="O755" s="58">
        <f>COVAR(N755:N784,'RW Futures and Index Data (Q4)'!F753:F782)/VAR('RW Futures and Index Data (Q4)'!F753:F782)</f>
        <v>-0.34818043302008811</v>
      </c>
      <c r="P755" s="10"/>
    </row>
    <row r="756" spans="1:16" x14ac:dyDescent="0.25">
      <c r="A756" s="23">
        <v>41108</v>
      </c>
      <c r="B756" s="52">
        <v>7.3452615729207471E-2</v>
      </c>
      <c r="C756" s="53">
        <f>COVAR(B756:B785,'RW Futures and Index Data (Q4)'!C754:C783)/VAR('RW Futures and Index Data (Q4)'!C754:C783)</f>
        <v>1.0559880370722283</v>
      </c>
      <c r="D756" s="10"/>
      <c r="E756" s="59">
        <v>0.15888892323948323</v>
      </c>
      <c r="F756" s="56">
        <f>COVAR(E756:E785,'RW Futures and Index Data (Q4)'!C754:C783)/VAR('RW Futures and Index Data (Q4)'!C754:C783)</f>
        <v>1.4693111413588205</v>
      </c>
      <c r="G756" s="10"/>
      <c r="H756" s="59">
        <v>8.5016974940514967E-2</v>
      </c>
      <c r="I756" s="56">
        <f>COVAR(H756:H785,'RW Futures and Index Data (Q4)'!F754:F783)/VAR('RW Futures and Index Data (Q4)'!F754:F783)</f>
        <v>0.78976640068697779</v>
      </c>
      <c r="J756" s="10"/>
      <c r="K756" s="59">
        <v>4.2769635783883153E-2</v>
      </c>
      <c r="L756" s="57">
        <f>COVAR(K756:K785,'RW Futures and Index Data (Q4)'!F754:F783)/VAR('RW Futures and Index Data (Q4)'!F754:F783)</f>
        <v>0.21118137162965611</v>
      </c>
      <c r="M756" s="10"/>
      <c r="N756" s="59">
        <v>2.8159264739364254E-2</v>
      </c>
      <c r="O756" s="58">
        <f>COVAR(N756:N785,'RW Futures and Index Data (Q4)'!F754:F783)/VAR('RW Futures and Index Data (Q4)'!F754:F783)</f>
        <v>-0.36110958189358411</v>
      </c>
      <c r="P756" s="10"/>
    </row>
    <row r="757" spans="1:16" x14ac:dyDescent="0.25">
      <c r="A757" s="23">
        <v>41107</v>
      </c>
      <c r="B757" s="52">
        <v>9.8676333034418917E-2</v>
      </c>
      <c r="C757" s="53">
        <f>COVAR(B757:B786,'RW Futures and Index Data (Q4)'!C755:C784)/VAR('RW Futures and Index Data (Q4)'!C755:C784)</f>
        <v>1.081092739777481</v>
      </c>
      <c r="D757" s="10"/>
      <c r="E757" s="59">
        <v>0.17203728856775924</v>
      </c>
      <c r="F757" s="56">
        <f>COVAR(E757:E786,'RW Futures and Index Data (Q4)'!C755:C784)/VAR('RW Futures and Index Data (Q4)'!C755:C784)</f>
        <v>1.4570257195433123</v>
      </c>
      <c r="G757" s="10"/>
      <c r="H757" s="59">
        <v>8.3941629719978428E-2</v>
      </c>
      <c r="I757" s="56">
        <f>COVAR(H757:H786,'RW Futures and Index Data (Q4)'!F755:F784)/VAR('RW Futures and Index Data (Q4)'!F755:F784)</f>
        <v>0.83989072930922459</v>
      </c>
      <c r="J757" s="10"/>
      <c r="K757" s="59">
        <v>4.3111302010691244E-2</v>
      </c>
      <c r="L757" s="57">
        <f>COVAR(K757:K786,'RW Futures and Index Data (Q4)'!F755:F784)/VAR('RW Futures and Index Data (Q4)'!F755:F784)</f>
        <v>0.20211931863929061</v>
      </c>
      <c r="M757" s="10"/>
      <c r="N757" s="59">
        <v>3.2366047809190723E-2</v>
      </c>
      <c r="O757" s="58">
        <f>COVAR(N757:N786,'RW Futures and Index Data (Q4)'!F755:F784)/VAR('RW Futures and Index Data (Q4)'!F755:F784)</f>
        <v>-0.36804822269498516</v>
      </c>
      <c r="P757" s="10"/>
    </row>
    <row r="758" spans="1:16" x14ac:dyDescent="0.25">
      <c r="A758" s="23">
        <v>41106</v>
      </c>
      <c r="B758" s="52">
        <v>0.12670240603501814</v>
      </c>
      <c r="C758" s="53">
        <f>COVAR(B758:B787,'RW Futures and Index Data (Q4)'!C756:C785)/VAR('RW Futures and Index Data (Q4)'!C756:C785)</f>
        <v>1.0982703404512704</v>
      </c>
      <c r="D758" s="10"/>
      <c r="E758" s="59">
        <v>0.19127861427770831</v>
      </c>
      <c r="F758" s="56">
        <f>COVAR(E758:E787,'RW Futures and Index Data (Q4)'!C756:C785)/VAR('RW Futures and Index Data (Q4)'!C756:C785)</f>
        <v>1.4596864105909944</v>
      </c>
      <c r="G758" s="10"/>
      <c r="H758" s="59">
        <v>8.5168561559261446E-2</v>
      </c>
      <c r="I758" s="56">
        <f>COVAR(H758:H787,'RW Futures and Index Data (Q4)'!F756:F785)/VAR('RW Futures and Index Data (Q4)'!F756:F785)</f>
        <v>0.89318589627559231</v>
      </c>
      <c r="J758" s="10"/>
      <c r="K758" s="59">
        <v>3.4356470730352751E-2</v>
      </c>
      <c r="L758" s="57">
        <f>COVAR(K758:K787,'RW Futures and Index Data (Q4)'!F756:F785)/VAR('RW Futures and Index Data (Q4)'!F756:F785)</f>
        <v>0.18752175508230728</v>
      </c>
      <c r="M758" s="10"/>
      <c r="N758" s="59">
        <v>1.1185114742787494E-2</v>
      </c>
      <c r="O758" s="58">
        <f>COVAR(N758:N787,'RW Futures and Index Data (Q4)'!F756:F785)/VAR('RW Futures and Index Data (Q4)'!F756:F785)</f>
        <v>-0.39532349881026146</v>
      </c>
      <c r="P758" s="10"/>
    </row>
    <row r="759" spans="1:16" x14ac:dyDescent="0.25">
      <c r="A759" s="23">
        <v>41103</v>
      </c>
      <c r="B759" s="52">
        <v>0.11378764895083138</v>
      </c>
      <c r="C759" s="53">
        <f>COVAR(B759:B788,'RW Futures and Index Data (Q4)'!C757:C786)/VAR('RW Futures and Index Data (Q4)'!C757:C786)</f>
        <v>1.0512010230119169</v>
      </c>
      <c r="D759" s="10"/>
      <c r="E759" s="59">
        <v>0.16988172702108861</v>
      </c>
      <c r="F759" s="56">
        <f>COVAR(E759:E788,'RW Futures and Index Data (Q4)'!C757:C786)/VAR('RW Futures and Index Data (Q4)'!C757:C786)</f>
        <v>1.4176740442552032</v>
      </c>
      <c r="G759" s="10"/>
      <c r="H759" s="59">
        <v>8.910106308939425E-2</v>
      </c>
      <c r="I759" s="56">
        <f>COVAR(H759:H788,'RW Futures and Index Data (Q4)'!F757:F786)/VAR('RW Futures and Index Data (Q4)'!F757:F786)</f>
        <v>0.9511126438307782</v>
      </c>
      <c r="J759" s="10"/>
      <c r="K759" s="59">
        <v>3.2134917254152517E-2</v>
      </c>
      <c r="L759" s="57">
        <f>COVAR(K759:K788,'RW Futures and Index Data (Q4)'!F757:F786)/VAR('RW Futures and Index Data (Q4)'!F757:F786)</f>
        <v>0.17741476919400406</v>
      </c>
      <c r="M759" s="10"/>
      <c r="N759" s="59">
        <v>5.5626464643945273E-3</v>
      </c>
      <c r="O759" s="58">
        <f>COVAR(N759:N788,'RW Futures and Index Data (Q4)'!F757:F786)/VAR('RW Futures and Index Data (Q4)'!F757:F786)</f>
        <v>-0.41112395192465068</v>
      </c>
      <c r="P759" s="10"/>
    </row>
    <row r="760" spans="1:16" x14ac:dyDescent="0.25">
      <c r="A760" s="23">
        <v>41102</v>
      </c>
      <c r="B760" s="52">
        <v>0.10547881853077867</v>
      </c>
      <c r="C760" s="53">
        <f>COVAR(B760:B789,'RW Futures and Index Data (Q4)'!C758:C787)/VAR('RW Futures and Index Data (Q4)'!C758:C787)</f>
        <v>1.0752269187174599</v>
      </c>
      <c r="D760" s="10"/>
      <c r="E760" s="59">
        <v>0.18195483850106431</v>
      </c>
      <c r="F760" s="56">
        <f>COVAR(E760:E789,'RW Futures and Index Data (Q4)'!C758:C787)/VAR('RW Futures and Index Data (Q4)'!C758:C787)</f>
        <v>1.4525217751952106</v>
      </c>
      <c r="G760" s="10"/>
      <c r="H760" s="59">
        <v>0.11728225936910208</v>
      </c>
      <c r="I760" s="56">
        <f>COVAR(H760:H789,'RW Futures and Index Data (Q4)'!F758:F787)/VAR('RW Futures and Index Data (Q4)'!F758:F787)</f>
        <v>1.0463158312523178</v>
      </c>
      <c r="J760" s="10"/>
      <c r="K760" s="59">
        <v>2.1480152833290189E-2</v>
      </c>
      <c r="L760" s="57">
        <f>COVAR(K760:K789,'RW Futures and Index Data (Q4)'!F758:F787)/VAR('RW Futures and Index Data (Q4)'!F758:F787)</f>
        <v>0.17328799585346275</v>
      </c>
      <c r="M760" s="10"/>
      <c r="N760" s="59">
        <v>-6.9950781794468897E-3</v>
      </c>
      <c r="O760" s="58">
        <f>COVAR(N760:N789,'RW Futures and Index Data (Q4)'!F758:F787)/VAR('RW Futures and Index Data (Q4)'!F758:F787)</f>
        <v>-0.42675611574219829</v>
      </c>
      <c r="P760" s="10"/>
    </row>
    <row r="761" spans="1:16" x14ac:dyDescent="0.25">
      <c r="A761" s="23">
        <v>41101</v>
      </c>
      <c r="B761" s="52">
        <v>6.4583352011344131E-2</v>
      </c>
      <c r="C761" s="53">
        <f>COVAR(B761:B790,'RW Futures and Index Data (Q4)'!C759:C788)/VAR('RW Futures and Index Data (Q4)'!C759:C788)</f>
        <v>1.0546737936512103</v>
      </c>
      <c r="D761" s="10"/>
      <c r="E761" s="59">
        <v>0.15430968861107663</v>
      </c>
      <c r="F761" s="56">
        <f>COVAR(E761:E790,'RW Futures and Index Data (Q4)'!C759:C788)/VAR('RW Futures and Index Data (Q4)'!C759:C788)</f>
        <v>1.4070473404574158</v>
      </c>
      <c r="G761" s="10"/>
      <c r="H761" s="59">
        <v>9.22252839738682E-2</v>
      </c>
      <c r="I761" s="56">
        <f>COVAR(H761:H790,'RW Futures and Index Data (Q4)'!F759:F788)/VAR('RW Futures and Index Data (Q4)'!F759:F788)</f>
        <v>1.0521203858701891</v>
      </c>
      <c r="J761" s="10"/>
      <c r="K761" s="59">
        <v>2.7409823843344672E-2</v>
      </c>
      <c r="L761" s="57">
        <f>COVAR(K761:K790,'RW Futures and Index Data (Q4)'!F759:F788)/VAR('RW Futures and Index Data (Q4)'!F759:F788)</f>
        <v>0.17279300693943664</v>
      </c>
      <c r="M761" s="10"/>
      <c r="N761" s="59">
        <v>1.9254855905298074E-2</v>
      </c>
      <c r="O761" s="58">
        <f>COVAR(N761:N790,'RW Futures and Index Data (Q4)'!F759:F788)/VAR('RW Futures and Index Data (Q4)'!F759:F788)</f>
        <v>-0.41030373441749274</v>
      </c>
      <c r="P761" s="10"/>
    </row>
    <row r="762" spans="1:16" x14ac:dyDescent="0.25">
      <c r="A762" s="23">
        <v>41100</v>
      </c>
      <c r="B762" s="52">
        <v>2.7661914879131055E-2</v>
      </c>
      <c r="C762" s="53">
        <f>COVAR(B762:B791,'RW Futures and Index Data (Q4)'!C760:C789)/VAR('RW Futures and Index Data (Q4)'!C760:C789)</f>
        <v>1.0566886602204897</v>
      </c>
      <c r="D762" s="10"/>
      <c r="E762" s="59">
        <v>0.11391386772901568</v>
      </c>
      <c r="F762" s="56">
        <f>COVAR(E762:E791,'RW Futures and Index Data (Q4)'!C760:C789)/VAR('RW Futures and Index Data (Q4)'!C760:C789)</f>
        <v>1.3807791097407347</v>
      </c>
      <c r="G762" s="10"/>
      <c r="H762" s="59">
        <v>9.4827588761519088E-2</v>
      </c>
      <c r="I762" s="56">
        <f>COVAR(H762:H791,'RW Futures and Index Data (Q4)'!F760:F789)/VAR('RW Futures and Index Data (Q4)'!F760:F789)</f>
        <v>1.0691546012821171</v>
      </c>
      <c r="J762" s="10"/>
      <c r="K762" s="59">
        <v>2.9462490659409424E-2</v>
      </c>
      <c r="L762" s="57">
        <f>COVAR(K762:K791,'RW Futures and Index Data (Q4)'!F760:F789)/VAR('RW Futures and Index Data (Q4)'!F760:F789)</f>
        <v>0.17133429941973743</v>
      </c>
      <c r="M762" s="10"/>
      <c r="N762" s="59">
        <v>2.3807569918379068E-2</v>
      </c>
      <c r="O762" s="58">
        <f>COVAR(N762:N791,'RW Futures and Index Data (Q4)'!F760:F789)/VAR('RW Futures and Index Data (Q4)'!F760:F789)</f>
        <v>-0.40287519938990402</v>
      </c>
      <c r="P762" s="10"/>
    </row>
    <row r="763" spans="1:16" x14ac:dyDescent="0.25">
      <c r="A763" s="23">
        <v>41099</v>
      </c>
      <c r="B763" s="52">
        <v>1.6627859615335083E-2</v>
      </c>
      <c r="C763" s="53">
        <f>COVAR(B763:B792,'RW Futures and Index Data (Q4)'!C761:C790)/VAR('RW Futures and Index Data (Q4)'!C761:C790)</f>
        <v>1.0652421692614233</v>
      </c>
      <c r="D763" s="10"/>
      <c r="E763" s="59">
        <v>0.11258655164183051</v>
      </c>
      <c r="F763" s="56">
        <f>COVAR(E763:E792,'RW Futures and Index Data (Q4)'!C761:C790)/VAR('RW Futures and Index Data (Q4)'!C761:C790)</f>
        <v>1.37446972658768</v>
      </c>
      <c r="G763" s="10"/>
      <c r="H763" s="59">
        <v>8.8337280802314178E-2</v>
      </c>
      <c r="I763" s="56">
        <f>COVAR(H763:H792,'RW Futures and Index Data (Q4)'!F761:F790)/VAR('RW Futures and Index Data (Q4)'!F761:F790)</f>
        <v>1.0722624038121966</v>
      </c>
      <c r="J763" s="10"/>
      <c r="K763" s="59">
        <v>2.8614555242047146E-2</v>
      </c>
      <c r="L763" s="57">
        <f>COVAR(K763:K792,'RW Futures and Index Data (Q4)'!F761:F790)/VAR('RW Futures and Index Data (Q4)'!F761:F790)</f>
        <v>0.16746338155994869</v>
      </c>
      <c r="M763" s="10"/>
      <c r="N763" s="59">
        <v>4.8467005125364837E-2</v>
      </c>
      <c r="O763" s="58">
        <f>COVAR(N763:N792,'RW Futures and Index Data (Q4)'!F761:F790)/VAR('RW Futures and Index Data (Q4)'!F761:F790)</f>
        <v>-0.38939149247142141</v>
      </c>
      <c r="P763" s="10"/>
    </row>
    <row r="764" spans="1:16" x14ac:dyDescent="0.25">
      <c r="A764" s="23">
        <v>41096</v>
      </c>
      <c r="B764" s="52">
        <v>3.5854894645742208E-2</v>
      </c>
      <c r="C764" s="53">
        <f>COVAR(B764:B793,'RW Futures and Index Data (Q4)'!C762:C791)/VAR('RW Futures and Index Data (Q4)'!C762:C791)</f>
        <v>1.1194271188003435</v>
      </c>
      <c r="D764" s="10"/>
      <c r="E764" s="59">
        <v>0.1342326754669092</v>
      </c>
      <c r="F764" s="56">
        <f>COVAR(E764:E793,'RW Futures and Index Data (Q4)'!C762:C791)/VAR('RW Futures and Index Data (Q4)'!C762:C791)</f>
        <v>1.3742360974940884</v>
      </c>
      <c r="G764" s="10"/>
      <c r="H764" s="59">
        <v>9.650537374985535E-2</v>
      </c>
      <c r="I764" s="56">
        <f>COVAR(H764:H793,'RW Futures and Index Data (Q4)'!F762:F791)/VAR('RW Futures and Index Data (Q4)'!F762:F791)</f>
        <v>1.0959917644836992</v>
      </c>
      <c r="J764" s="10"/>
      <c r="K764" s="59">
        <v>3.0384259938583291E-2</v>
      </c>
      <c r="L764" s="57">
        <f>COVAR(K764:K793,'RW Futures and Index Data (Q4)'!F762:F791)/VAR('RW Futures and Index Data (Q4)'!F762:F791)</f>
        <v>0.16391520757685329</v>
      </c>
      <c r="M764" s="10"/>
      <c r="N764" s="59">
        <v>4.3122354464222301E-2</v>
      </c>
      <c r="O764" s="58">
        <f>COVAR(N764:N793,'RW Futures and Index Data (Q4)'!F762:F791)/VAR('RW Futures and Index Data (Q4)'!F762:F791)</f>
        <v>-0.40501035683199932</v>
      </c>
      <c r="P764" s="10"/>
    </row>
    <row r="765" spans="1:16" x14ac:dyDescent="0.25">
      <c r="A765" s="23">
        <v>41095</v>
      </c>
      <c r="B765" s="52">
        <v>4.600484577609687E-2</v>
      </c>
      <c r="C765" s="53">
        <f>COVAR(B765:B794,'RW Futures and Index Data (Q4)'!C763:C792)/VAR('RW Futures and Index Data (Q4)'!C763:C792)</f>
        <v>1.1590795420036919</v>
      </c>
      <c r="D765" s="10"/>
      <c r="E765" s="59">
        <v>0.116054769259748</v>
      </c>
      <c r="F765" s="56">
        <f>COVAR(E765:E794,'RW Futures and Index Data (Q4)'!C763:C792)/VAR('RW Futures and Index Data (Q4)'!C763:C792)</f>
        <v>1.3345802730834544</v>
      </c>
      <c r="G765" s="10"/>
      <c r="H765" s="59">
        <v>9.7469011778917869E-2</v>
      </c>
      <c r="I765" s="56">
        <f>COVAR(H765:H794,'RW Futures and Index Data (Q4)'!F763:F792)/VAR('RW Futures and Index Data (Q4)'!F763:F792)</f>
        <v>1.1167983692677637</v>
      </c>
      <c r="J765" s="10"/>
      <c r="K765" s="59">
        <v>3.2272567514168182E-2</v>
      </c>
      <c r="L765" s="57">
        <f>COVAR(K765:K794,'RW Futures and Index Data (Q4)'!F763:F792)/VAR('RW Futures and Index Data (Q4)'!F763:F792)</f>
        <v>0.15827552002291803</v>
      </c>
      <c r="M765" s="10"/>
      <c r="N765" s="59">
        <v>3.7876794802355285E-2</v>
      </c>
      <c r="O765" s="58">
        <f>COVAR(N765:N794,'RW Futures and Index Data (Q4)'!F763:F792)/VAR('RW Futures and Index Data (Q4)'!F763:F792)</f>
        <v>-0.41461117481656845</v>
      </c>
      <c r="P765" s="10"/>
    </row>
    <row r="766" spans="1:16" x14ac:dyDescent="0.25">
      <c r="A766" s="23">
        <v>41093</v>
      </c>
      <c r="B766" s="52">
        <v>6.5788399197063141E-2</v>
      </c>
      <c r="C766" s="53">
        <f>COVAR(B766:B795,'RW Futures and Index Data (Q4)'!C764:C793)/VAR('RW Futures and Index Data (Q4)'!C764:C793)</f>
        <v>1.2253106190049186</v>
      </c>
      <c r="D766" s="10"/>
      <c r="E766" s="59">
        <v>0.12707480046105846</v>
      </c>
      <c r="F766" s="56">
        <f>COVAR(E766:E795,'RW Futures and Index Data (Q4)'!C764:C793)/VAR('RW Futures and Index Data (Q4)'!C764:C793)</f>
        <v>1.3440430173194107</v>
      </c>
      <c r="G766" s="10"/>
      <c r="H766" s="59">
        <v>0.12247641332563042</v>
      </c>
      <c r="I766" s="56">
        <f>COVAR(H766:H795,'RW Futures and Index Data (Q4)'!F764:F793)/VAR('RW Futures and Index Data (Q4)'!F764:F793)</f>
        <v>1.1783975697239126</v>
      </c>
      <c r="J766" s="10"/>
      <c r="K766" s="59">
        <v>2.9837857336091789E-2</v>
      </c>
      <c r="L766" s="57">
        <f>COVAR(K766:K795,'RW Futures and Index Data (Q4)'!F764:F793)/VAR('RW Futures and Index Data (Q4)'!F764:F793)</f>
        <v>0.14671087676760589</v>
      </c>
      <c r="M766" s="10"/>
      <c r="N766" s="59">
        <v>2.4403470218917978E-2</v>
      </c>
      <c r="O766" s="58">
        <f>COVAR(N766:N795,'RW Futures and Index Data (Q4)'!F764:F793)/VAR('RW Futures and Index Data (Q4)'!F764:F793)</f>
        <v>-0.44740143364677992</v>
      </c>
      <c r="P766" s="10"/>
    </row>
    <row r="767" spans="1:16" x14ac:dyDescent="0.25">
      <c r="A767" s="23">
        <v>41092</v>
      </c>
      <c r="B767" s="52">
        <v>6.7150914585084598E-2</v>
      </c>
      <c r="C767" s="53">
        <f>COVAR(B767:B796,'RW Futures and Index Data (Q4)'!C765:C794)/VAR('RW Futures and Index Data (Q4)'!C765:C794)</f>
        <v>1.2983591202282874</v>
      </c>
      <c r="D767" s="10"/>
      <c r="E767" s="59">
        <v>0.12832199343315831</v>
      </c>
      <c r="F767" s="56">
        <f>COVAR(E767:E796,'RW Futures and Index Data (Q4)'!C765:C794)/VAR('RW Futures and Index Data (Q4)'!C765:C794)</f>
        <v>1.3380694329735598</v>
      </c>
      <c r="G767" s="10"/>
      <c r="H767" s="59">
        <v>0.12327647346437032</v>
      </c>
      <c r="I767" s="56">
        <f>COVAR(H767:H796,'RW Futures and Index Data (Q4)'!F765:F794)/VAR('RW Futures and Index Data (Q4)'!F765:F794)</f>
        <v>1.2169426083925707</v>
      </c>
      <c r="J767" s="10"/>
      <c r="K767" s="59">
        <v>2.9719235219294982E-2</v>
      </c>
      <c r="L767" s="57">
        <f>COVAR(K767:K796,'RW Futures and Index Data (Q4)'!F765:F794)/VAR('RW Futures and Index Data (Q4)'!F765:F794)</f>
        <v>0.13335536543150486</v>
      </c>
      <c r="M767" s="10"/>
      <c r="N767" s="59">
        <v>2.6264172544053999E-2</v>
      </c>
      <c r="O767" s="58">
        <f>COVAR(N767:N796,'RW Futures and Index Data (Q4)'!F765:F794)/VAR('RW Futures and Index Data (Q4)'!F765:F794)</f>
        <v>-0.47743268036689018</v>
      </c>
      <c r="P767" s="10"/>
    </row>
    <row r="768" spans="1:16" x14ac:dyDescent="0.25">
      <c r="A768" s="23">
        <v>41089</v>
      </c>
      <c r="B768" s="52">
        <v>8.9485461543625355E-2</v>
      </c>
      <c r="C768" s="53">
        <f>COVAR(B768:B797,'RW Futures and Index Data (Q4)'!C766:C795)/VAR('RW Futures and Index Data (Q4)'!C766:C795)</f>
        <v>1.330222337348435</v>
      </c>
      <c r="D768" s="10"/>
      <c r="E768" s="59">
        <v>0.12519614132277379</v>
      </c>
      <c r="F768" s="56">
        <f>COVAR(E768:E797,'RW Futures and Index Data (Q4)'!C766:C795)/VAR('RW Futures and Index Data (Q4)'!C766:C795)</f>
        <v>1.2944144547452907</v>
      </c>
      <c r="G768" s="10"/>
      <c r="H768" s="59">
        <v>9.8413527787403199E-2</v>
      </c>
      <c r="I768" s="56">
        <f>COVAR(H768:H797,'RW Futures and Index Data (Q4)'!F766:F795)/VAR('RW Futures and Index Data (Q4)'!F766:F795)</f>
        <v>1.2015189565974935</v>
      </c>
      <c r="J768" s="10"/>
      <c r="K768" s="59">
        <v>2.6087017825461301E-2</v>
      </c>
      <c r="L768" s="57">
        <f>COVAR(K768:K797,'RW Futures and Index Data (Q4)'!F766:F795)/VAR('RW Futures and Index Data (Q4)'!F766:F795)</f>
        <v>0.10743168259490121</v>
      </c>
      <c r="M768" s="10"/>
      <c r="N768" s="59">
        <v>2.2696695437134595E-2</v>
      </c>
      <c r="O768" s="58">
        <f>COVAR(N768:N797,'RW Futures and Index Data (Q4)'!F766:F795)/VAR('RW Futures and Index Data (Q4)'!F766:F795)</f>
        <v>-0.48011815771785959</v>
      </c>
      <c r="P768" s="10"/>
    </row>
    <row r="769" spans="1:16" x14ac:dyDescent="0.25">
      <c r="A769" s="23">
        <v>41088</v>
      </c>
      <c r="B769" s="52">
        <v>9.7567468273179747E-2</v>
      </c>
      <c r="C769" s="53">
        <f>COVAR(B769:B798,'RW Futures and Index Data (Q4)'!C767:C796)/VAR('RW Futures and Index Data (Q4)'!C767:C796)</f>
        <v>1.4840688904801198</v>
      </c>
      <c r="D769" s="10"/>
      <c r="E769" s="59">
        <v>0.11597787286738681</v>
      </c>
      <c r="F769" s="56">
        <f>COVAR(E769:E798,'RW Futures and Index Data (Q4)'!C767:C796)/VAR('RW Futures and Index Data (Q4)'!C767:C796)</f>
        <v>1.3052798904287906</v>
      </c>
      <c r="G769" s="10"/>
      <c r="H769" s="59">
        <v>9.8556983392322328E-2</v>
      </c>
      <c r="I769" s="56">
        <f>COVAR(H769:H798,'RW Futures and Index Data (Q4)'!F767:F796)/VAR('RW Futures and Index Data (Q4)'!F767:F796)</f>
        <v>1.3616932597001847</v>
      </c>
      <c r="J769" s="10"/>
      <c r="K769" s="59">
        <v>2.1819067781359225E-2</v>
      </c>
      <c r="L769" s="57">
        <f>COVAR(K769:K798,'RW Futures and Index Data (Q4)'!F767:F796)/VAR('RW Futures and Index Data (Q4)'!F767:F796)</f>
        <v>7.4897806924464128E-2</v>
      </c>
      <c r="M769" s="10"/>
      <c r="N769" s="59">
        <v>1.0133585479890295E-2</v>
      </c>
      <c r="O769" s="58">
        <f>COVAR(N769:N798,'RW Futures and Index Data (Q4)'!F767:F796)/VAR('RW Futures and Index Data (Q4)'!F767:F796)</f>
        <v>-0.5194119199521845</v>
      </c>
      <c r="P769" s="10"/>
    </row>
    <row r="770" spans="1:16" x14ac:dyDescent="0.25">
      <c r="A770" s="23">
        <v>41087</v>
      </c>
      <c r="B770" s="52">
        <v>5.6603735106772968E-2</v>
      </c>
      <c r="C770" s="53">
        <f>COVAR(B770:B799,'RW Futures and Index Data (Q4)'!C768:C797)/VAR('RW Futures and Index Data (Q4)'!C768:C797)</f>
        <v>1.4386316035715754</v>
      </c>
      <c r="D770" s="10"/>
      <c r="E770" s="59">
        <v>8.1372360903930963E-2</v>
      </c>
      <c r="F770" s="56">
        <f>COVAR(E770:E799,'RW Futures and Index Data (Q4)'!C768:C797)/VAR('RW Futures and Index Data (Q4)'!C768:C797)</f>
        <v>1.1969415890397372</v>
      </c>
      <c r="G770" s="10"/>
      <c r="H770" s="59">
        <v>4.8339212755582395E-2</v>
      </c>
      <c r="I770" s="56">
        <f>COVAR(H770:H799,'RW Futures and Index Data (Q4)'!F768:F797)/VAR('RW Futures and Index Data (Q4)'!F768:F797)</f>
        <v>1.3762535279697627</v>
      </c>
      <c r="J770" s="10"/>
      <c r="K770" s="59">
        <v>1.8112138486111151E-2</v>
      </c>
      <c r="L770" s="57">
        <f>COVAR(K770:K799,'RW Futures and Index Data (Q4)'!F768:F797)/VAR('RW Futures and Index Data (Q4)'!F768:F797)</f>
        <v>2.9136707436779152E-2</v>
      </c>
      <c r="M770" s="10"/>
      <c r="N770" s="59">
        <v>2.3693316420375421E-2</v>
      </c>
      <c r="O770" s="58">
        <f>COVAR(N770:N799,'RW Futures and Index Data (Q4)'!F768:F797)/VAR('RW Futures and Index Data (Q4)'!F768:F797)</f>
        <v>-0.46197788210591911</v>
      </c>
      <c r="P770" s="10"/>
    </row>
    <row r="771" spans="1:16" x14ac:dyDescent="0.25">
      <c r="A771" s="23">
        <v>41086</v>
      </c>
      <c r="B771" s="52">
        <v>5.0285084091535648E-2</v>
      </c>
      <c r="C771" s="53">
        <f>COVAR(B771:B800,'RW Futures and Index Data (Q4)'!C769:C798)/VAR('RW Futures and Index Data (Q4)'!C769:C798)</f>
        <v>1.4123180518444822</v>
      </c>
      <c r="D771" s="10"/>
      <c r="E771" s="59">
        <v>7.1748597292548011E-2</v>
      </c>
      <c r="F771" s="56">
        <f>COVAR(E771:E800,'RW Futures and Index Data (Q4)'!C769:C798)/VAR('RW Futures and Index Data (Q4)'!C769:C798)</f>
        <v>1.1240477918293834</v>
      </c>
      <c r="G771" s="10"/>
      <c r="H771" s="59">
        <v>5.3827372090144099E-2</v>
      </c>
      <c r="I771" s="56">
        <f>COVAR(H771:H800,'RW Futures and Index Data (Q4)'!F769:F798)/VAR('RW Futures and Index Data (Q4)'!F769:F798)</f>
        <v>1.4444828572202431</v>
      </c>
      <c r="J771" s="10"/>
      <c r="K771" s="59">
        <v>8.9814536339871687E-3</v>
      </c>
      <c r="L771" s="57">
        <f>COVAR(K771:K800,'RW Futures and Index Data (Q4)'!F769:F798)/VAR('RW Futures and Index Data (Q4)'!F769:F798)</f>
        <v>-2.7957087030535899E-2</v>
      </c>
      <c r="M771" s="10"/>
      <c r="N771" s="59">
        <v>3.9270203164030626E-2</v>
      </c>
      <c r="O771" s="58">
        <f>COVAR(N771:N800,'RW Futures and Index Data (Q4)'!F769:F798)/VAR('RW Futures and Index Data (Q4)'!F769:F798)</f>
        <v>-0.39920086522246784</v>
      </c>
      <c r="P771" s="10"/>
    </row>
    <row r="772" spans="1:16" x14ac:dyDescent="0.25">
      <c r="A772" s="23">
        <v>41085</v>
      </c>
      <c r="B772" s="52">
        <v>5.8166570192292655E-2</v>
      </c>
      <c r="C772" s="53">
        <f>COVAR(B772:B801,'RW Futures and Index Data (Q4)'!C770:C799)/VAR('RW Futures and Index Data (Q4)'!C770:C799)</f>
        <v>1.3741763534806646</v>
      </c>
      <c r="D772" s="10"/>
      <c r="E772" s="59">
        <v>7.3074000966731445E-2</v>
      </c>
      <c r="F772" s="56">
        <f>COVAR(E772:E801,'RW Futures and Index Data (Q4)'!C770:C799)/VAR('RW Futures and Index Data (Q4)'!C770:C799)</f>
        <v>1.0442149866256867</v>
      </c>
      <c r="G772" s="10"/>
      <c r="H772" s="59">
        <v>5.0458687251519585E-2</v>
      </c>
      <c r="I772" s="56">
        <f>COVAR(H772:H801,'RW Futures and Index Data (Q4)'!F770:F799)/VAR('RW Futures and Index Data (Q4)'!F770:F799)</f>
        <v>1.4198182590199566</v>
      </c>
      <c r="J772" s="10"/>
      <c r="K772" s="59">
        <v>8.1246891842172708E-3</v>
      </c>
      <c r="L772" s="57">
        <f>COVAR(K772:K801,'RW Futures and Index Data (Q4)'!F770:F799)/VAR('RW Futures and Index Data (Q4)'!F770:F799)</f>
        <v>-6.1281313325532459E-2</v>
      </c>
      <c r="M772" s="10"/>
      <c r="N772" s="59">
        <v>4.0612673016545031E-2</v>
      </c>
      <c r="O772" s="58">
        <f>COVAR(N772:N801,'RW Futures and Index Data (Q4)'!F770:F799)/VAR('RW Futures and Index Data (Q4)'!F770:F799)</f>
        <v>-0.38358411141073034</v>
      </c>
      <c r="P772" s="10"/>
    </row>
    <row r="773" spans="1:16" x14ac:dyDescent="0.25">
      <c r="A773" s="23">
        <v>41082</v>
      </c>
      <c r="B773" s="52">
        <v>4.0946079223137977E-2</v>
      </c>
      <c r="C773" s="53">
        <f>COVAR(B773:B802,'RW Futures and Index Data (Q4)'!C771:C800)/VAR('RW Futures and Index Data (Q4)'!C771:C800)</f>
        <v>1.2832052632982913</v>
      </c>
      <c r="D773" s="10"/>
      <c r="E773" s="59">
        <v>5.2455820296641642E-2</v>
      </c>
      <c r="F773" s="56">
        <f>COVAR(E773:E802,'RW Futures and Index Data (Q4)'!C771:C800)/VAR('RW Futures and Index Data (Q4)'!C771:C800)</f>
        <v>0.9286673027280552</v>
      </c>
      <c r="G773" s="10"/>
      <c r="H773" s="59">
        <v>6.6575658031342133E-2</v>
      </c>
      <c r="I773" s="56">
        <f>COVAR(H773:H802,'RW Futures and Index Data (Q4)'!F771:F800)/VAR('RW Futures and Index Data (Q4)'!F771:F800)</f>
        <v>1.3528670379067962</v>
      </c>
      <c r="J773" s="10"/>
      <c r="K773" s="59">
        <v>5.8007957430135093E-3</v>
      </c>
      <c r="L773" s="57">
        <f>COVAR(K773:K802,'RW Futures and Index Data (Q4)'!F771:F800)/VAR('RW Futures and Index Data (Q4)'!F771:F800)</f>
        <v>-6.6180828355224625E-2</v>
      </c>
      <c r="M773" s="10"/>
      <c r="N773" s="59">
        <v>4.8955815613792364E-2</v>
      </c>
      <c r="O773" s="58">
        <f>COVAR(N773:N802,'RW Futures and Index Data (Q4)'!F771:F800)/VAR('RW Futures and Index Data (Q4)'!F771:F800)</f>
        <v>-0.33473825160870824</v>
      </c>
      <c r="P773" s="10"/>
    </row>
    <row r="774" spans="1:16" x14ac:dyDescent="0.25">
      <c r="A774" s="23">
        <v>41081</v>
      </c>
      <c r="B774" s="52">
        <v>6.1619628506981439E-2</v>
      </c>
      <c r="C774" s="53">
        <f>COVAR(B774:B803,'RW Futures and Index Data (Q4)'!C772:C801)/VAR('RW Futures and Index Data (Q4)'!C772:C801)</f>
        <v>1.2318573803837152</v>
      </c>
      <c r="D774" s="10"/>
      <c r="E774" s="59">
        <v>6.8081149142338759E-2</v>
      </c>
      <c r="F774" s="56">
        <f>COVAR(E774:E803,'RW Futures and Index Data (Q4)'!C772:C801)/VAR('RW Futures and Index Data (Q4)'!C772:C801)</f>
        <v>0.8249827966533132</v>
      </c>
      <c r="G774" s="10"/>
      <c r="H774" s="59">
        <v>7.1332795083593803E-2</v>
      </c>
      <c r="I774" s="56">
        <f>COVAR(H774:H803,'RW Futures and Index Data (Q4)'!F772:F801)/VAR('RW Futures and Index Data (Q4)'!F772:F801)</f>
        <v>1.2382424139788897</v>
      </c>
      <c r="J774" s="10"/>
      <c r="K774" s="59">
        <v>3.4828832963673673E-3</v>
      </c>
      <c r="L774" s="57">
        <f>COVAR(K774:K803,'RW Futures and Index Data (Q4)'!F772:F801)/VAR('RW Futures and Index Data (Q4)'!F772:F801)</f>
        <v>-6.5722231652544594E-2</v>
      </c>
      <c r="M774" s="10"/>
      <c r="N774" s="59">
        <v>4.8353272797301949E-2</v>
      </c>
      <c r="O774" s="58">
        <f>COVAR(N774:N803,'RW Futures and Index Data (Q4)'!F772:F801)/VAR('RW Futures and Index Data (Q4)'!F772:F801)</f>
        <v>-0.29559927079939258</v>
      </c>
      <c r="P774" s="10"/>
    </row>
    <row r="775" spans="1:16" x14ac:dyDescent="0.25">
      <c r="A775" s="23">
        <v>41080</v>
      </c>
      <c r="B775" s="52">
        <v>1.2996939468871371E-2</v>
      </c>
      <c r="C775" s="53">
        <f>COVAR(B775:B804,'RW Futures and Index Data (Q4)'!C773:C802)/VAR('RW Futures and Index Data (Q4)'!C773:C802)</f>
        <v>1.116076303013402</v>
      </c>
      <c r="D775" s="10"/>
      <c r="E775" s="59">
        <v>3.884208806327849E-2</v>
      </c>
      <c r="F775" s="56">
        <f>COVAR(E775:E804,'RW Futures and Index Data (Q4)'!C773:C802)/VAR('RW Futures and Index Data (Q4)'!C773:C802)</f>
        <v>0.71048601973013392</v>
      </c>
      <c r="G775" s="10"/>
      <c r="H775" s="59">
        <v>4.7542789731378043E-2</v>
      </c>
      <c r="I775" s="56">
        <f>COVAR(H775:H804,'RW Futures and Index Data (Q4)'!F773:F802)/VAR('RW Futures and Index Data (Q4)'!F773:F802)</f>
        <v>1.1268434571600927</v>
      </c>
      <c r="J775" s="10"/>
      <c r="K775" s="59">
        <v>7.2727424356628934E-3</v>
      </c>
      <c r="L775" s="57">
        <f>COVAR(K775:K804,'RW Futures and Index Data (Q4)'!F773:F802)/VAR('RW Futures and Index Data (Q4)'!F773:F802)</f>
        <v>-6.2209297723993723E-2</v>
      </c>
      <c r="M775" s="10"/>
      <c r="N775" s="59">
        <v>7.1310430077919484E-2</v>
      </c>
      <c r="O775" s="58">
        <f>COVAR(N775:N804,'RW Futures and Index Data (Q4)'!F773:F802)/VAR('RW Futures and Index Data (Q4)'!F773:F802)</f>
        <v>-0.25813381445392625</v>
      </c>
      <c r="P775" s="10"/>
    </row>
    <row r="776" spans="1:16" x14ac:dyDescent="0.25">
      <c r="A776" s="23">
        <v>41079</v>
      </c>
      <c r="B776" s="52">
        <v>4.6003458879756209E-2</v>
      </c>
      <c r="C776" s="53">
        <f>COVAR(B776:B805,'RW Futures and Index Data (Q4)'!C774:C803)/VAR('RW Futures and Index Data (Q4)'!C774:C803)</f>
        <v>1.2226693289526527</v>
      </c>
      <c r="D776" s="10"/>
      <c r="E776" s="59">
        <v>4.0654299707044261E-2</v>
      </c>
      <c r="F776" s="56">
        <f>COVAR(E776:E805,'RW Futures and Index Data (Q4)'!C774:C803)/VAR('RW Futures and Index Data (Q4)'!C774:C803)</f>
        <v>0.62307999311763007</v>
      </c>
      <c r="G776" s="10"/>
      <c r="H776" s="59">
        <v>7.971213434882074E-2</v>
      </c>
      <c r="I776" s="56">
        <f>COVAR(H776:H805,'RW Futures and Index Data (Q4)'!F774:F803)/VAR('RW Futures and Index Data (Q4)'!F774:F803)</f>
        <v>1.0254445899013354</v>
      </c>
      <c r="J776" s="10"/>
      <c r="K776" s="59">
        <v>3.654837098276742E-3</v>
      </c>
      <c r="L776" s="57">
        <f>COVAR(K776:K805,'RW Futures and Index Data (Q4)'!F774:F803)/VAR('RW Futures and Index Data (Q4)'!F774:F803)</f>
        <v>-7.5806801870078738E-2</v>
      </c>
      <c r="M776" s="10"/>
      <c r="N776" s="59">
        <v>6.250797598250335E-2</v>
      </c>
      <c r="O776" s="58">
        <f>COVAR(N776:N805,'RW Futures and Index Data (Q4)'!F774:F803)/VAR('RW Futures and Index Data (Q4)'!F774:F803)</f>
        <v>-0.2917153462388018</v>
      </c>
      <c r="P776" s="10"/>
    </row>
    <row r="777" spans="1:16" x14ac:dyDescent="0.25">
      <c r="A777" s="23">
        <v>41078</v>
      </c>
      <c r="B777" s="52">
        <v>2.9112736001511985E-2</v>
      </c>
      <c r="C777" s="53">
        <f>COVAR(B777:B806,'RW Futures and Index Data (Q4)'!C775:C804)/VAR('RW Futures and Index Data (Q4)'!C775:C804)</f>
        <v>1.1010869636724667</v>
      </c>
      <c r="D777" s="10"/>
      <c r="E777" s="59">
        <v>2.6630597652222532E-2</v>
      </c>
      <c r="F777" s="56">
        <f>COVAR(E777:E806,'RW Futures and Index Data (Q4)'!C775:C804)/VAR('RW Futures and Index Data (Q4)'!C775:C804)</f>
        <v>0.45190081107264995</v>
      </c>
      <c r="G777" s="10"/>
      <c r="H777" s="59">
        <v>8.789743521239668E-2</v>
      </c>
      <c r="I777" s="56">
        <f>COVAR(H777:H806,'RW Futures and Index Data (Q4)'!F775:F804)/VAR('RW Futures and Index Data (Q4)'!F775:F804)</f>
        <v>0.64378004044480974</v>
      </c>
      <c r="J777" s="10"/>
      <c r="K777" s="59">
        <v>1.5092740974245178E-3</v>
      </c>
      <c r="L777" s="57">
        <f>COVAR(K777:K806,'RW Futures and Index Data (Q4)'!F775:F804)/VAR('RW Futures and Index Data (Q4)'!F775:F804)</f>
        <v>-7.7077754809981955E-2</v>
      </c>
      <c r="M777" s="10"/>
      <c r="N777" s="59">
        <v>5.7993458423102773E-2</v>
      </c>
      <c r="O777" s="58">
        <f>COVAR(N777:N806,'RW Futures and Index Data (Q4)'!F775:F804)/VAR('RW Futures and Index Data (Q4)'!F775:F804)</f>
        <v>-0.27988091949829508</v>
      </c>
      <c r="P777" s="10"/>
    </row>
    <row r="778" spans="1:16" x14ac:dyDescent="0.25">
      <c r="A778" s="23">
        <v>41075</v>
      </c>
      <c r="B778" s="52">
        <v>1.5332152990567227E-2</v>
      </c>
      <c r="C778" s="53">
        <f>COVAR(B778:B807,'RW Futures and Index Data (Q4)'!C776:C805)/VAR('RW Futures and Index Data (Q4)'!C776:C805)</f>
        <v>0.91051393547942716</v>
      </c>
      <c r="D778" s="10"/>
      <c r="E778" s="59">
        <v>1.9060359677682381E-2</v>
      </c>
      <c r="F778" s="56">
        <f>COVAR(E778:E807,'RW Futures and Index Data (Q4)'!C776:C805)/VAR('RW Futures and Index Data (Q4)'!C776:C805)</f>
        <v>0.31064524850260955</v>
      </c>
      <c r="G778" s="10"/>
      <c r="H778" s="59">
        <v>4.2637740605812491E-2</v>
      </c>
      <c r="I778" s="56">
        <f>COVAR(H778:H807,'RW Futures and Index Data (Q4)'!F776:F805)/VAR('RW Futures and Index Data (Q4)'!F776:F805)</f>
        <v>0.20285579554766722</v>
      </c>
      <c r="J778" s="10"/>
      <c r="K778" s="59">
        <v>4.9453032935138364E-3</v>
      </c>
      <c r="L778" s="57">
        <f>COVAR(K778:K807,'RW Futures and Index Data (Q4)'!F776:F805)/VAR('RW Futures and Index Data (Q4)'!F776:F805)</f>
        <v>-3.6067738738814865E-2</v>
      </c>
      <c r="M778" s="10"/>
      <c r="N778" s="59">
        <v>7.7712183597517637E-2</v>
      </c>
      <c r="O778" s="58">
        <f>COVAR(N778:N807,'RW Futures and Index Data (Q4)'!F776:F805)/VAR('RW Futures and Index Data (Q4)'!F776:F805)</f>
        <v>-0.27075155288216962</v>
      </c>
      <c r="P778" s="10"/>
    </row>
    <row r="779" spans="1:16" x14ac:dyDescent="0.25">
      <c r="A779" s="23">
        <v>41074</v>
      </c>
      <c r="B779" s="52">
        <v>7.0787619850674055E-3</v>
      </c>
      <c r="C779" s="53">
        <f>COVAR(B779:B808,'RW Futures and Index Data (Q4)'!C777:C806)/VAR('RW Futures and Index Data (Q4)'!C777:C806)</f>
        <v>0.68946143391005876</v>
      </c>
      <c r="D779" s="10"/>
      <c r="E779" s="59">
        <v>1.3531683515381365E-2</v>
      </c>
      <c r="F779" s="56">
        <f>COVAR(E779:E808,'RW Futures and Index Data (Q4)'!C777:C806)/VAR('RW Futures and Index Data (Q4)'!C777:C806)</f>
        <v>0.34550251630350298</v>
      </c>
      <c r="G779" s="10"/>
      <c r="H779" s="59">
        <v>3.17168790711988E-2</v>
      </c>
      <c r="I779" s="56">
        <f>COVAR(H779:H808,'RW Futures and Index Data (Q4)'!F777:F806)/VAR('RW Futures and Index Data (Q4)'!F777:F806)</f>
        <v>9.2973094015310884E-2</v>
      </c>
      <c r="J779" s="10"/>
      <c r="K779" s="59">
        <v>7.1021109384319381E-3</v>
      </c>
      <c r="L779" s="57">
        <f>COVAR(K779:K808,'RW Futures and Index Data (Q4)'!F777:F806)/VAR('RW Futures and Index Data (Q4)'!F777:F806)</f>
        <v>4.7244800302784724E-2</v>
      </c>
      <c r="M779" s="10"/>
      <c r="N779" s="59">
        <v>7.2126895443428429E-2</v>
      </c>
      <c r="O779" s="58">
        <f>COVAR(N779:N808,'RW Futures and Index Data (Q4)'!F777:F806)/VAR('RW Futures and Index Data (Q4)'!F777:F806)</f>
        <v>-0.39522037406072436</v>
      </c>
      <c r="P779" s="10"/>
    </row>
    <row r="780" spans="1:16" x14ac:dyDescent="0.25">
      <c r="A780" s="23">
        <v>41073</v>
      </c>
      <c r="B780" s="52">
        <v>2.5787383560840205E-3</v>
      </c>
      <c r="C780" s="53">
        <f>COVAR(B780:B809,'RW Futures and Index Data (Q4)'!C778:C807)/VAR('RW Futures and Index Data (Q4)'!C778:C807)</f>
        <v>0.61692680866893346</v>
      </c>
      <c r="D780" s="10"/>
      <c r="E780" s="59">
        <v>1.1216897013590632E-3</v>
      </c>
      <c r="F780" s="56">
        <f>COVAR(E780:E809,'RW Futures and Index Data (Q4)'!C778:C807)/VAR('RW Futures and Index Data (Q4)'!C778:C807)</f>
        <v>0.51727321853209052</v>
      </c>
      <c r="G780" s="10"/>
      <c r="H780" s="59">
        <v>-5.1297766027280645E-4</v>
      </c>
      <c r="I780" s="56">
        <f>COVAR(H780:H809,'RW Futures and Index Data (Q4)'!F778:F807)/VAR('RW Futures and Index Data (Q4)'!F778:F807)</f>
        <v>0.40090992429854921</v>
      </c>
      <c r="J780" s="10"/>
      <c r="K780" s="59">
        <v>4.0870942985826719E-3</v>
      </c>
      <c r="L780" s="57">
        <f>COVAR(K780:K809,'RW Futures and Index Data (Q4)'!F778:F807)/VAR('RW Futures and Index Data (Q4)'!F778:F807)</f>
        <v>8.9973158078880872E-2</v>
      </c>
      <c r="M780" s="10"/>
      <c r="N780" s="59">
        <v>7.4557402124012739E-2</v>
      </c>
      <c r="O780" s="58">
        <f>COVAR(N780:N809,'RW Futures and Index Data (Q4)'!F778:F807)/VAR('RW Futures and Index Data (Q4)'!F778:F807)</f>
        <v>-0.42259672306929141</v>
      </c>
      <c r="P780" s="10"/>
    </row>
    <row r="781" spans="1:16" x14ac:dyDescent="0.25">
      <c r="A781" s="23">
        <v>41072</v>
      </c>
      <c r="B781" s="52">
        <v>-5.7883721340595606E-2</v>
      </c>
      <c r="C781" s="53">
        <f>COVAR(B781:B810,'RW Futures and Index Data (Q4)'!C779:C808)/VAR('RW Futures and Index Data (Q4)'!C779:C808)</f>
        <v>0.84821983201719697</v>
      </c>
      <c r="D781" s="10"/>
      <c r="E781" s="59">
        <v>-1.1970717412179366E-2</v>
      </c>
      <c r="F781" s="56">
        <f>COVAR(E781:E810,'RW Futures and Index Data (Q4)'!C779:C808)/VAR('RW Futures and Index Data (Q4)'!C779:C808)</f>
        <v>0.66134480131983231</v>
      </c>
      <c r="G781" s="10"/>
      <c r="H781" s="59">
        <v>-2.9573958417345336E-2</v>
      </c>
      <c r="I781" s="56">
        <f>COVAR(H781:H810,'RW Futures and Index Data (Q4)'!F779:F808)/VAR('RW Futures and Index Data (Q4)'!F779:F808)</f>
        <v>0.82294616514992813</v>
      </c>
      <c r="J781" s="10"/>
      <c r="K781" s="59">
        <v>5.9000955267889399E-3</v>
      </c>
      <c r="L781" s="57">
        <f>COVAR(K781:K810,'RW Futures and Index Data (Q4)'!F779:F808)/VAR('RW Futures and Index Data (Q4)'!F779:F808)</f>
        <v>9.9939371139624991E-2</v>
      </c>
      <c r="M781" s="10"/>
      <c r="N781" s="59">
        <v>7.56499280213212E-2</v>
      </c>
      <c r="O781" s="58">
        <f>COVAR(N781:N810,'RW Futures and Index Data (Q4)'!F779:F808)/VAR('RW Futures and Index Data (Q4)'!F779:F808)</f>
        <v>-0.45732291595535585</v>
      </c>
      <c r="P781" s="10"/>
    </row>
    <row r="782" spans="1:16" x14ac:dyDescent="0.25">
      <c r="A782" s="23">
        <v>41071</v>
      </c>
      <c r="B782" s="52">
        <v>-4.6376910033127161E-2</v>
      </c>
      <c r="C782" s="53">
        <f>COVAR(B782:B811,'RW Futures and Index Data (Q4)'!C780:C809)/VAR('RW Futures and Index Data (Q4)'!C780:C809)</f>
        <v>0.95991493378175241</v>
      </c>
      <c r="D782" s="10"/>
      <c r="E782" s="59">
        <v>-1.3208038031907066E-2</v>
      </c>
      <c r="F782" s="56">
        <f>COVAR(E782:E811,'RW Futures and Index Data (Q4)'!C780:C809)/VAR('RW Futures and Index Data (Q4)'!C780:C809)</f>
        <v>0.74754954441431087</v>
      </c>
      <c r="G782" s="10"/>
      <c r="H782" s="59">
        <v>-9.6251773049644829E-3</v>
      </c>
      <c r="I782" s="56">
        <f>COVAR(H782:H811,'RW Futures and Index Data (Q4)'!F780:F809)/VAR('RW Futures and Index Data (Q4)'!F780:F809)</f>
        <v>1.0215444560351343</v>
      </c>
      <c r="J782" s="10"/>
      <c r="K782" s="59">
        <v>5.5619004477618361E-3</v>
      </c>
      <c r="L782" s="57">
        <f>COVAR(K782:K811,'RW Futures and Index Data (Q4)'!F780:F809)/VAR('RW Futures and Index Data (Q4)'!F780:F809)</f>
        <v>0.11270582828883505</v>
      </c>
      <c r="M782" s="10"/>
      <c r="N782" s="59">
        <v>7.2639442943616794E-2</v>
      </c>
      <c r="O782" s="58">
        <f>COVAR(N782:N811,'RW Futures and Index Data (Q4)'!F780:F809)/VAR('RW Futures and Index Data (Q4)'!F780:F809)</f>
        <v>-0.46430418507927712</v>
      </c>
      <c r="P782" s="10"/>
    </row>
    <row r="783" spans="1:16" x14ac:dyDescent="0.25">
      <c r="A783" s="23">
        <v>41068</v>
      </c>
      <c r="B783" s="52">
        <v>-5.2122878696860164E-2</v>
      </c>
      <c r="C783" s="53">
        <f>COVAR(B783:B812,'RW Futures and Index Data (Q4)'!C781:C810)/VAR('RW Futures and Index Data (Q4)'!C781:C810)</f>
        <v>0.99706213914885677</v>
      </c>
      <c r="D783" s="10"/>
      <c r="E783" s="59">
        <v>-1.9622847184012637E-2</v>
      </c>
      <c r="F783" s="56">
        <f>COVAR(E783:E812,'RW Futures and Index Data (Q4)'!C781:C810)/VAR('RW Futures and Index Data (Q4)'!C781:C810)</f>
        <v>0.80038933943889812</v>
      </c>
      <c r="G783" s="10"/>
      <c r="H783" s="59">
        <v>-5.3566957357523037E-2</v>
      </c>
      <c r="I783" s="56">
        <f>COVAR(H783:H812,'RW Futures and Index Data (Q4)'!F781:F810)/VAR('RW Futures and Index Data (Q4)'!F781:F810)</f>
        <v>1.3180840462381431</v>
      </c>
      <c r="J783" s="10"/>
      <c r="K783" s="59">
        <v>6.5862912916769822E-3</v>
      </c>
      <c r="L783" s="57">
        <f>COVAR(K783:K812,'RW Futures and Index Data (Q4)'!F781:F810)/VAR('RW Futures and Index Data (Q4)'!F781:F810)</f>
        <v>0.12619130685911856</v>
      </c>
      <c r="M783" s="10"/>
      <c r="N783" s="59">
        <v>7.692258288743159E-2</v>
      </c>
      <c r="O783" s="58">
        <f>COVAR(N783:N812,'RW Futures and Index Data (Q4)'!F781:F810)/VAR('RW Futures and Index Data (Q4)'!F781:F810)</f>
        <v>-0.43296407065871795</v>
      </c>
      <c r="P783" s="10"/>
    </row>
    <row r="784" spans="1:16" x14ac:dyDescent="0.25">
      <c r="A784" s="23">
        <v>41067</v>
      </c>
      <c r="B784" s="52">
        <v>-5.4401144874804297E-2</v>
      </c>
      <c r="C784" s="53">
        <f>COVAR(B784:B813,'RW Futures and Index Data (Q4)'!C782:C811)/VAR('RW Futures and Index Data (Q4)'!C782:C811)</f>
        <v>1.0701226611356911</v>
      </c>
      <c r="D784" s="10"/>
      <c r="E784" s="59">
        <v>0</v>
      </c>
      <c r="F784" s="56">
        <f>COVAR(E784:E813,'RW Futures and Index Data (Q4)'!C782:C811)/VAR('RW Futures and Index Data (Q4)'!C782:C811)</f>
        <v>0.76608234850611545</v>
      </c>
      <c r="G784" s="10"/>
      <c r="H784" s="59">
        <v>-5.6746248009102662E-2</v>
      </c>
      <c r="I784" s="56">
        <f>COVAR(H784:H813,'RW Futures and Index Data (Q4)'!F782:F811)/VAR('RW Futures and Index Data (Q4)'!F782:F811)</f>
        <v>1.5332454184946565</v>
      </c>
      <c r="J784" s="10"/>
      <c r="K784" s="59">
        <v>6.1545234461246601E-3</v>
      </c>
      <c r="L784" s="57">
        <f>COVAR(K784:K813,'RW Futures and Index Data (Q4)'!F782:F811)/VAR('RW Futures and Index Data (Q4)'!F782:F811)</f>
        <v>0.13437457342480441</v>
      </c>
      <c r="M784" s="10"/>
      <c r="N784" s="59">
        <v>7.2316465184718348E-2</v>
      </c>
      <c r="O784" s="58">
        <f>COVAR(N784:N813,'RW Futures and Index Data (Q4)'!F782:F811)/VAR('RW Futures and Index Data (Q4)'!F782:F811)</f>
        <v>-0.44326783059650576</v>
      </c>
      <c r="P784" s="10"/>
    </row>
    <row r="785" spans="1:16" x14ac:dyDescent="0.25">
      <c r="A785" s="23">
        <v>41066</v>
      </c>
      <c r="B785" s="52">
        <v>-4.9997592168493754E-2</v>
      </c>
      <c r="C785" s="53">
        <f>COVAR(B785:B814,'RW Futures and Index Data (Q4)'!C783:C812)/VAR('RW Futures and Index Data (Q4)'!C783:C812)</f>
        <v>1.1093457257040618</v>
      </c>
      <c r="D785" s="10"/>
      <c r="E785" s="59">
        <v>-3.6391747653955475E-3</v>
      </c>
      <c r="F785" s="56">
        <f>COVAR(E785:E814,'RW Futures and Index Data (Q4)'!C783:C812)/VAR('RW Futures and Index Data (Q4)'!C783:C812)</f>
        <v>0.77560832537000957</v>
      </c>
      <c r="G785" s="10"/>
      <c r="H785" s="59">
        <v>-6.1561190308761615E-2</v>
      </c>
      <c r="I785" s="56">
        <f>COVAR(H785:H814,'RW Futures and Index Data (Q4)'!F783:F812)/VAR('RW Futures and Index Data (Q4)'!F783:F812)</f>
        <v>1.6665063678397043</v>
      </c>
      <c r="J785" s="10"/>
      <c r="K785" s="59">
        <v>3.9045251444416174E-3</v>
      </c>
      <c r="L785" s="57">
        <f>COVAR(K785:K814,'RW Futures and Index Data (Q4)'!F783:F812)/VAR('RW Futures and Index Data (Q4)'!F783:F812)</f>
        <v>0.13933970363683873</v>
      </c>
      <c r="M785" s="10"/>
      <c r="N785" s="59">
        <v>7.3488614200503344E-2</v>
      </c>
      <c r="O785" s="58">
        <f>COVAR(N785:N814,'RW Futures and Index Data (Q4)'!F783:F812)/VAR('RW Futures and Index Data (Q4)'!F783:F812)</f>
        <v>-0.45958803560031591</v>
      </c>
      <c r="P785" s="10"/>
    </row>
    <row r="786" spans="1:16" x14ac:dyDescent="0.25">
      <c r="A786" s="23">
        <v>41065</v>
      </c>
      <c r="B786" s="52">
        <v>-4.2943542169882609E-2</v>
      </c>
      <c r="C786" s="53">
        <f>COVAR(B786:B815,'RW Futures and Index Data (Q4)'!C784:C813)/VAR('RW Futures and Index Data (Q4)'!C784:C813)</f>
        <v>1.1254765708351784</v>
      </c>
      <c r="D786" s="10"/>
      <c r="E786" s="59">
        <v>-1.379126311017953E-2</v>
      </c>
      <c r="F786" s="56">
        <f>COVAR(E786:E815,'RW Futures and Index Data (Q4)'!C784:C813)/VAR('RW Futures and Index Data (Q4)'!C784:C813)</f>
        <v>0.78924177563895737</v>
      </c>
      <c r="G786" s="10"/>
      <c r="H786" s="59">
        <v>-6.0034303846255743E-2</v>
      </c>
      <c r="I786" s="56">
        <f>COVAR(H786:H815,'RW Futures and Index Data (Q4)'!F784:F813)/VAR('RW Futures and Index Data (Q4)'!F784:F813)</f>
        <v>1.6941850797715061</v>
      </c>
      <c r="J786" s="10"/>
      <c r="K786" s="59">
        <v>3.4665322495393003E-3</v>
      </c>
      <c r="L786" s="57">
        <f>COVAR(K786:K815,'RW Futures and Index Data (Q4)'!F784:F813)/VAR('RW Futures and Index Data (Q4)'!F784:F813)</f>
        <v>0.13474559220234444</v>
      </c>
      <c r="M786" s="10"/>
      <c r="N786" s="59">
        <v>7.8301028799653061E-2</v>
      </c>
      <c r="O786" s="58">
        <f>COVAR(N786:N815,'RW Futures and Index Data (Q4)'!F784:F813)/VAR('RW Futures and Index Data (Q4)'!F784:F813)</f>
        <v>-0.46940191936528958</v>
      </c>
      <c r="P786" s="10"/>
    </row>
    <row r="787" spans="1:16" x14ac:dyDescent="0.25">
      <c r="A787" s="23">
        <v>41064</v>
      </c>
      <c r="B787" s="52">
        <v>-4.1241695489537711E-2</v>
      </c>
      <c r="C787" s="53">
        <f>COVAR(B787:B816,'RW Futures and Index Data (Q4)'!C785:C814)/VAR('RW Futures and Index Data (Q4)'!C785:C814)</f>
        <v>1.0932701767277131</v>
      </c>
      <c r="D787" s="10"/>
      <c r="E787" s="59">
        <v>-2.0120212951949545E-2</v>
      </c>
      <c r="F787" s="56">
        <f>COVAR(E787:E816,'RW Futures and Index Data (Q4)'!C785:C814)/VAR('RW Futures and Index Data (Q4)'!C785:C814)</f>
        <v>0.77367822812690368</v>
      </c>
      <c r="G787" s="10"/>
      <c r="H787" s="59">
        <v>-4.7510765731614835E-2</v>
      </c>
      <c r="I787" s="56">
        <f>COVAR(H787:H816,'RW Futures and Index Data (Q4)'!F785:F814)/VAR('RW Futures and Index Data (Q4)'!F785:F814)</f>
        <v>1.7276235014453833</v>
      </c>
      <c r="J787" s="10"/>
      <c r="K787" s="59">
        <v>8.1479687015251212E-3</v>
      </c>
      <c r="L787" s="57">
        <f>COVAR(K787:K816,'RW Futures and Index Data (Q4)'!F785:F814)/VAR('RW Futures and Index Data (Q4)'!F785:F814)</f>
        <v>0.10920640661337362</v>
      </c>
      <c r="M787" s="10"/>
      <c r="N787" s="59">
        <v>9.4651378538240127E-2</v>
      </c>
      <c r="O787" s="58">
        <f>COVAR(N787:N816,'RW Futures and Index Data (Q4)'!F785:F814)/VAR('RW Futures and Index Data (Q4)'!F785:F814)</f>
        <v>-0.510730046802921</v>
      </c>
      <c r="P787" s="10"/>
    </row>
    <row r="788" spans="1:16" x14ac:dyDescent="0.25">
      <c r="A788" s="23">
        <v>41061</v>
      </c>
      <c r="B788" s="52">
        <v>-3.153433279346296E-2</v>
      </c>
      <c r="C788" s="53">
        <f>COVAR(B788:B817,'RW Futures and Index Data (Q4)'!C786:C815)/VAR('RW Futures and Index Data (Q4)'!C786:C815)</f>
        <v>1.0421853170209419</v>
      </c>
      <c r="D788" s="10"/>
      <c r="E788" s="59">
        <v>-2.1165458175324114E-2</v>
      </c>
      <c r="F788" s="56">
        <f>COVAR(E788:E817,'RW Futures and Index Data (Q4)'!C786:C815)/VAR('RW Futures and Index Data (Q4)'!C786:C815)</f>
        <v>0.7692518833874693</v>
      </c>
      <c r="G788" s="10"/>
      <c r="H788" s="59">
        <v>-4.5074776142072448E-2</v>
      </c>
      <c r="I788" s="56">
        <f>COVAR(H788:H817,'RW Futures and Index Data (Q4)'!F786:F815)/VAR('RW Futures and Index Data (Q4)'!F786:F815)</f>
        <v>1.7636199842479841</v>
      </c>
      <c r="J788" s="10"/>
      <c r="K788" s="59">
        <v>8.4920332566136292E-3</v>
      </c>
      <c r="L788" s="57">
        <f>COVAR(K788:K817,'RW Futures and Index Data (Q4)'!F786:F815)/VAR('RW Futures and Index Data (Q4)'!F786:F815)</f>
        <v>7.815391960483406E-2</v>
      </c>
      <c r="M788" s="10"/>
      <c r="N788" s="59">
        <v>0.10168331150612397</v>
      </c>
      <c r="O788" s="58">
        <f>COVAR(N788:N817,'RW Futures and Index Data (Q4)'!F786:F815)/VAR('RW Futures and Index Data (Q4)'!F786:F815)</f>
        <v>-0.55326578876228882</v>
      </c>
      <c r="P788" s="10"/>
    </row>
    <row r="789" spans="1:16" x14ac:dyDescent="0.25">
      <c r="A789" s="23">
        <v>41060</v>
      </c>
      <c r="B789" s="52">
        <v>-7.063732720341509E-2</v>
      </c>
      <c r="C789" s="53">
        <f>COVAR(B789:B818,'RW Futures and Index Data (Q4)'!C787:C816)/VAR('RW Futures and Index Data (Q4)'!C787:C816)</f>
        <v>1.0842460092695727</v>
      </c>
      <c r="D789" s="10"/>
      <c r="E789" s="59">
        <v>-4.0020628746891163E-2</v>
      </c>
      <c r="F789" s="56">
        <f>COVAR(E789:E818,'RW Futures and Index Data (Q4)'!C787:C816)/VAR('RW Futures and Index Data (Q4)'!C787:C816)</f>
        <v>0.8447665663267343</v>
      </c>
      <c r="G789" s="10"/>
      <c r="H789" s="59">
        <v>-7.8738155923405606E-2</v>
      </c>
      <c r="I789" s="56">
        <f>COVAR(H789:H818,'RW Futures and Index Data (Q4)'!F787:F816)/VAR('RW Futures and Index Data (Q4)'!F787:F816)</f>
        <v>1.9239152482113084</v>
      </c>
      <c r="J789" s="10"/>
      <c r="K789" s="59">
        <v>1.6377910696388387E-2</v>
      </c>
      <c r="L789" s="57">
        <f>COVAR(K789:K818,'RW Futures and Index Data (Q4)'!F787:F816)/VAR('RW Futures and Index Data (Q4)'!F787:F816)</f>
        <v>3.8459177968474777E-2</v>
      </c>
      <c r="M789" s="10"/>
      <c r="N789" s="59">
        <v>0.11851983388128495</v>
      </c>
      <c r="O789" s="58">
        <f>COVAR(N789:N818,'RW Futures and Index Data (Q4)'!F787:F816)/VAR('RW Futures and Index Data (Q4)'!F787:F816)</f>
        <v>-0.59706894222855122</v>
      </c>
      <c r="P789" s="10"/>
    </row>
    <row r="790" spans="1:16" x14ac:dyDescent="0.25">
      <c r="A790" s="23">
        <v>41059</v>
      </c>
      <c r="B790" s="52">
        <v>-4.7629740491802242E-2</v>
      </c>
      <c r="C790" s="53">
        <f>COVAR(B790:B819,'RW Futures and Index Data (Q4)'!C788:C817)/VAR('RW Futures and Index Data (Q4)'!C788:C817)</f>
        <v>0.94858008913901137</v>
      </c>
      <c r="D790" s="10"/>
      <c r="E790" s="59">
        <v>-2.03336380462521E-2</v>
      </c>
      <c r="F790" s="56">
        <f>COVAR(E790:E819,'RW Futures and Index Data (Q4)'!C788:C817)/VAR('RW Futures and Index Data (Q4)'!C788:C817)</f>
        <v>0.79797105667374923</v>
      </c>
      <c r="G790" s="10"/>
      <c r="H790" s="59">
        <v>-5.2337447857280228E-2</v>
      </c>
      <c r="I790" s="56">
        <f>COVAR(H790:H819,'RW Futures and Index Data (Q4)'!F788:F817)/VAR('RW Futures and Index Data (Q4)'!F788:F817)</f>
        <v>1.7854385371514518</v>
      </c>
      <c r="J790" s="10"/>
      <c r="K790" s="59">
        <v>9.9126297560951926E-3</v>
      </c>
      <c r="L790" s="57">
        <f>COVAR(K790:K819,'RW Futures and Index Data (Q4)'!F788:F817)/VAR('RW Futures and Index Data (Q4)'!F788:F817)</f>
        <v>-4.5848372449142803E-3</v>
      </c>
      <c r="M790" s="10"/>
      <c r="N790" s="59">
        <v>9.2768372373477792E-2</v>
      </c>
      <c r="O790" s="58">
        <f>COVAR(N790:N819,'RW Futures and Index Data (Q4)'!F788:F817)/VAR('RW Futures and Index Data (Q4)'!F788:F817)</f>
        <v>-0.62891663915728757</v>
      </c>
      <c r="P790" s="10"/>
    </row>
    <row r="791" spans="1:16" x14ac:dyDescent="0.25">
      <c r="A791" s="23">
        <v>41058</v>
      </c>
      <c r="B791" s="52">
        <v>-3.340382504987105E-2</v>
      </c>
      <c r="C791" s="53">
        <f>COVAR(B791:B820,'RW Futures and Index Data (Q4)'!C789:C818)/VAR('RW Futures and Index Data (Q4)'!C789:C818)</f>
        <v>0.89670996122070434</v>
      </c>
      <c r="D791" s="10"/>
      <c r="E791" s="59">
        <v>-2.6041678191513484E-2</v>
      </c>
      <c r="F791" s="56">
        <f>COVAR(E791:E820,'RW Futures and Index Data (Q4)'!C789:C818)/VAR('RW Futures and Index Data (Q4)'!C789:C818)</f>
        <v>0.76674254809291675</v>
      </c>
      <c r="G791" s="10"/>
      <c r="H791" s="59">
        <v>-4.7961090127669026E-2</v>
      </c>
      <c r="I791" s="56">
        <f>COVAR(H791:H820,'RW Futures and Index Data (Q4)'!F789:F818)/VAR('RW Futures and Index Data (Q4)'!F789:F818)</f>
        <v>1.5072795028036401</v>
      </c>
      <c r="J791" s="10"/>
      <c r="K791" s="59">
        <v>3.5236462781158551E-3</v>
      </c>
      <c r="L791" s="57">
        <f>COVAR(K791:K820,'RW Futures and Index Data (Q4)'!F789:F818)/VAR('RW Futures and Index Data (Q4)'!F789:F818)</f>
        <v>-4.6839639445119437E-2</v>
      </c>
      <c r="M791" s="10"/>
      <c r="N791" s="59">
        <v>8.128108100505349E-2</v>
      </c>
      <c r="O791" s="58">
        <f>COVAR(N791:N820,'RW Futures and Index Data (Q4)'!F789:F818)/VAR('RW Futures and Index Data (Q4)'!F789:F818)</f>
        <v>-0.65160034869710859</v>
      </c>
      <c r="P791" s="10"/>
    </row>
    <row r="792" spans="1:16" x14ac:dyDescent="0.25">
      <c r="A792" s="23">
        <v>41054</v>
      </c>
      <c r="B792" s="52">
        <v>-1.2882064888266043E-2</v>
      </c>
      <c r="C792" s="53">
        <f>COVAR(B792:B821,'RW Futures and Index Data (Q4)'!C790:C819)/VAR('RW Futures and Index Data (Q4)'!C790:C819)</f>
        <v>0.91859285836115179</v>
      </c>
      <c r="D792" s="10"/>
      <c r="E792" s="59">
        <v>-2.3889862592716637E-2</v>
      </c>
      <c r="F792" s="56">
        <f>COVAR(E792:E821,'RW Futures and Index Data (Q4)'!C790:C819)/VAR('RW Futures and Index Data (Q4)'!C790:C819)</f>
        <v>0.77129560468166514</v>
      </c>
      <c r="G792" s="10"/>
      <c r="H792" s="59">
        <v>-5.3548850719878804E-2</v>
      </c>
      <c r="I792" s="56">
        <f>COVAR(H792:H821,'RW Futures and Index Data (Q4)'!F790:F819)/VAR('RW Futures and Index Data (Q4)'!F790:F819)</f>
        <v>1.5173957437705592</v>
      </c>
      <c r="J792" s="10"/>
      <c r="K792" s="59">
        <v>2.4869860916045816E-3</v>
      </c>
      <c r="L792" s="57">
        <f>COVAR(K792:K821,'RW Futures and Index Data (Q4)'!F790:F819)/VAR('RW Futures and Index Data (Q4)'!F790:F819)</f>
        <v>-6.4449419014982953E-2</v>
      </c>
      <c r="M792" s="10"/>
      <c r="N792" s="59">
        <v>5.7611208758306498E-2</v>
      </c>
      <c r="O792" s="58">
        <f>COVAR(N792:N821,'RW Futures and Index Data (Q4)'!F790:F819)/VAR('RW Futures and Index Data (Q4)'!F790:F819)</f>
        <v>-0.7035904937611045</v>
      </c>
      <c r="P792" s="10"/>
    </row>
    <row r="793" spans="1:16" x14ac:dyDescent="0.25">
      <c r="A793" s="23">
        <v>41053</v>
      </c>
      <c r="B793" s="52">
        <v>-1.0215664676529679E-2</v>
      </c>
      <c r="C793" s="53">
        <f>COVAR(B793:B822,'RW Futures and Index Data (Q4)'!C791:C820)/VAR('RW Futures and Index Data (Q4)'!C791:C820)</f>
        <v>0.92611442484707929</v>
      </c>
      <c r="D793" s="10"/>
      <c r="E793" s="59">
        <v>-1.0540225672743708E-2</v>
      </c>
      <c r="F793" s="56">
        <f>COVAR(E793:E822,'RW Futures and Index Data (Q4)'!C791:C820)/VAR('RW Futures and Index Data (Q4)'!C791:C820)</f>
        <v>0.73372723514775784</v>
      </c>
      <c r="G793" s="10"/>
      <c r="H793" s="59">
        <v>-4.1484152499764115E-2</v>
      </c>
      <c r="I793" s="56">
        <f>COVAR(H793:H822,'RW Futures and Index Data (Q4)'!F791:F820)/VAR('RW Futures and Index Data (Q4)'!F791:F820)</f>
        <v>1.4890283934564053</v>
      </c>
      <c r="J793" s="10"/>
      <c r="K793" s="59">
        <v>2.3128361178601509E-3</v>
      </c>
      <c r="L793" s="57">
        <f>COVAR(K793:K822,'RW Futures and Index Data (Q4)'!F791:F820)/VAR('RW Futures and Index Data (Q4)'!F791:F820)</f>
        <v>-8.3404463742261153E-2</v>
      </c>
      <c r="M793" s="10"/>
      <c r="N793" s="59">
        <v>6.0241621225183284E-2</v>
      </c>
      <c r="O793" s="58">
        <f>COVAR(N793:N822,'RW Futures and Index Data (Q4)'!F791:F820)/VAR('RW Futures and Index Data (Q4)'!F791:F820)</f>
        <v>-0.73770989175990953</v>
      </c>
      <c r="P793" s="10"/>
    </row>
    <row r="794" spans="1:16" x14ac:dyDescent="0.25">
      <c r="A794" s="23">
        <v>41052</v>
      </c>
      <c r="B794" s="52">
        <v>-2.5686991617098642E-2</v>
      </c>
      <c r="C794" s="53">
        <f>COVAR(B794:B823,'RW Futures and Index Data (Q4)'!C792:C821)/VAR('RW Futures and Index Data (Q4)'!C792:C821)</f>
        <v>0.95250902853083175</v>
      </c>
      <c r="D794" s="10"/>
      <c r="E794" s="59">
        <v>-4.764411173668659E-3</v>
      </c>
      <c r="F794" s="56">
        <f>COVAR(E794:E823,'RW Futures and Index Data (Q4)'!C792:C821)/VAR('RW Futures and Index Data (Q4)'!C792:C821)</f>
        <v>0.70173580925149126</v>
      </c>
      <c r="G794" s="10"/>
      <c r="H794" s="59">
        <v>-3.6075786038821223E-2</v>
      </c>
      <c r="I794" s="56">
        <f>COVAR(H794:H823,'RW Futures and Index Data (Q4)'!F792:F821)/VAR('RW Futures and Index Data (Q4)'!F792:F821)</f>
        <v>1.4671780006020236</v>
      </c>
      <c r="J794" s="10"/>
      <c r="K794" s="59">
        <v>-1.955474385094691E-4</v>
      </c>
      <c r="L794" s="57">
        <f>COVAR(K794:K823,'RW Futures and Index Data (Q4)'!F792:F821)/VAR('RW Futures and Index Data (Q4)'!F792:F821)</f>
        <v>-0.10165232770775834</v>
      </c>
      <c r="M794" s="10"/>
      <c r="N794" s="59">
        <v>5.4752481077838144E-2</v>
      </c>
      <c r="O794" s="58">
        <f>COVAR(N794:N823,'RW Futures and Index Data (Q4)'!F792:F821)/VAR('RW Futures and Index Data (Q4)'!F792:F821)</f>
        <v>-0.77347536257531591</v>
      </c>
      <c r="P794" s="10"/>
    </row>
    <row r="795" spans="1:16" x14ac:dyDescent="0.25">
      <c r="A795" s="23">
        <v>41051</v>
      </c>
      <c r="B795" s="52">
        <v>-1.3425348548762428E-2</v>
      </c>
      <c r="C795" s="53">
        <f>COVAR(B795:B824,'RW Futures and Index Data (Q4)'!C793:C822)/VAR('RW Futures and Index Data (Q4)'!C793:C822)</f>
        <v>0.94364459267032641</v>
      </c>
      <c r="D795" s="10"/>
      <c r="E795" s="59">
        <v>-2.4301043826039592E-2</v>
      </c>
      <c r="F795" s="56">
        <f>COVAR(E795:E824,'RW Futures and Index Data (Q4)'!C793:C822)/VAR('RW Futures and Index Data (Q4)'!C793:C822)</f>
        <v>0.719912545392009</v>
      </c>
      <c r="G795" s="10"/>
      <c r="H795" s="59">
        <v>-4.8168000209274808E-2</v>
      </c>
      <c r="I795" s="56">
        <f>COVAR(H795:H824,'RW Futures and Index Data (Q4)'!F793:F822)/VAR('RW Futures and Index Data (Q4)'!F793:F822)</f>
        <v>1.4523453346130857</v>
      </c>
      <c r="J795" s="10"/>
      <c r="K795" s="59">
        <v>4.3937335161110536E-3</v>
      </c>
      <c r="L795" s="57">
        <f>COVAR(K795:K824,'RW Futures and Index Data (Q4)'!F793:F822)/VAR('RW Futures and Index Data (Q4)'!F793:F822)</f>
        <v>-0.12761049948116962</v>
      </c>
      <c r="M795" s="10"/>
      <c r="N795" s="59">
        <v>7.591243311321394E-2</v>
      </c>
      <c r="O795" s="58">
        <f>COVAR(N795:N824,'RW Futures and Index Data (Q4)'!F793:F822)/VAR('RW Futures and Index Data (Q4)'!F793:F822)</f>
        <v>-0.81505283355681757</v>
      </c>
      <c r="P795" s="10"/>
    </row>
    <row r="796" spans="1:16" x14ac:dyDescent="0.25">
      <c r="A796" s="23">
        <v>41050</v>
      </c>
      <c r="B796" s="52">
        <v>1.0511074410399113E-2</v>
      </c>
      <c r="C796" s="53">
        <f>COVAR(B796:B825,'RW Futures and Index Data (Q4)'!C794:C823)/VAR('RW Futures and Index Data (Q4)'!C794:C823)</f>
        <v>0.93414116913117784</v>
      </c>
      <c r="D796" s="10"/>
      <c r="E796" s="59">
        <v>-2.6507294854930308E-2</v>
      </c>
      <c r="F796" s="56">
        <f>COVAR(E796:E825,'RW Futures and Index Data (Q4)'!C794:C823)/VAR('RW Futures and Index Data (Q4)'!C794:C823)</f>
        <v>0.70451858764969866</v>
      </c>
      <c r="G796" s="10"/>
      <c r="H796" s="59">
        <v>-4.3691778697001138E-2</v>
      </c>
      <c r="I796" s="56">
        <f>COVAR(H796:H825,'RW Futures and Index Data (Q4)'!F794:F823)/VAR('RW Futures and Index Data (Q4)'!F794:F823)</f>
        <v>1.396943133104747</v>
      </c>
      <c r="J796" s="10"/>
      <c r="K796" s="59">
        <v>2.3944075169612944E-3</v>
      </c>
      <c r="L796" s="57">
        <f>COVAR(K796:K825,'RW Futures and Index Data (Q4)'!F794:F823)/VAR('RW Futures and Index Data (Q4)'!F794:F823)</f>
        <v>-0.11339955260683829</v>
      </c>
      <c r="M796" s="10"/>
      <c r="N796" s="59">
        <v>6.4059885207999212E-2</v>
      </c>
      <c r="O796" s="58">
        <f>COVAR(N796:N825,'RW Futures and Index Data (Q4)'!F794:F823)/VAR('RW Futures and Index Data (Q4)'!F794:F823)</f>
        <v>-0.74663011695269221</v>
      </c>
      <c r="P796" s="10"/>
    </row>
    <row r="797" spans="1:16" x14ac:dyDescent="0.25">
      <c r="A797" s="23">
        <v>41047</v>
      </c>
      <c r="B797" s="52">
        <v>-2.5725082820950984E-3</v>
      </c>
      <c r="C797" s="53">
        <f>COVAR(B797:B826,'RW Futures and Index Data (Q4)'!C795:C824)/VAR('RW Futures and Index Data (Q4)'!C795:C824)</f>
        <v>0.87441253672452468</v>
      </c>
      <c r="D797" s="10"/>
      <c r="E797" s="59">
        <v>-2.2106695910521057E-2</v>
      </c>
      <c r="F797" s="56">
        <f>COVAR(E797:E826,'RW Futures and Index Data (Q4)'!C795:C824)/VAR('RW Futures and Index Data (Q4)'!C795:C824)</f>
        <v>0.6667096791111754</v>
      </c>
      <c r="G797" s="10"/>
      <c r="H797" s="59">
        <v>-3.5278859540307628E-2</v>
      </c>
      <c r="I797" s="56">
        <f>COVAR(H797:H826,'RW Futures and Index Data (Q4)'!F795:F824)/VAR('RW Futures and Index Data (Q4)'!F795:F824)</f>
        <v>1.4154612509788982</v>
      </c>
      <c r="J797" s="10"/>
      <c r="K797" s="59">
        <v>4.0456665835155725E-3</v>
      </c>
      <c r="L797" s="57">
        <f>COVAR(K797:K826,'RW Futures and Index Data (Q4)'!F795:F824)/VAR('RW Futures and Index Data (Q4)'!F795:F824)</f>
        <v>-0.11450868544960818</v>
      </c>
      <c r="M797" s="10"/>
      <c r="N797" s="59">
        <v>6.3149873546705315E-2</v>
      </c>
      <c r="O797" s="58">
        <f>COVAR(N797:N826,'RW Futures and Index Data (Q4)'!F795:F824)/VAR('RW Futures and Index Data (Q4)'!F795:F824)</f>
        <v>-0.76139385430870676</v>
      </c>
      <c r="P797" s="10"/>
    </row>
    <row r="798" spans="1:16" x14ac:dyDescent="0.25">
      <c r="A798" s="23">
        <v>41046</v>
      </c>
      <c r="B798" s="52">
        <v>-5.5624133241470197E-2</v>
      </c>
      <c r="C798" s="53">
        <f>COVAR(B798:B827,'RW Futures and Index Data (Q4)'!C796:C825)/VAR('RW Futures and Index Data (Q4)'!C796:C825)</f>
        <v>0.90240327260894937</v>
      </c>
      <c r="D798" s="10"/>
      <c r="E798" s="59">
        <v>-2.3495988541824997E-2</v>
      </c>
      <c r="F798" s="56">
        <f>COVAR(E798:E827,'RW Futures and Index Data (Q4)'!C796:C825)/VAR('RW Futures and Index Data (Q4)'!C796:C825)</f>
        <v>0.65004986729436287</v>
      </c>
      <c r="G798" s="10"/>
      <c r="H798" s="59">
        <v>-4.7952356249229888E-2</v>
      </c>
      <c r="I798" s="56">
        <f>COVAR(H798:H827,'RW Futures and Index Data (Q4)'!F796:F825)/VAR('RW Futures and Index Data (Q4)'!F796:F825)</f>
        <v>1.3780910114336031</v>
      </c>
      <c r="J798" s="10"/>
      <c r="K798" s="59">
        <v>2.3092231401096175E-3</v>
      </c>
      <c r="L798" s="57">
        <f>COVAR(K798:K827,'RW Futures and Index Data (Q4)'!F796:F825)/VAR('RW Futures and Index Data (Q4)'!F796:F825)</f>
        <v>-0.14756798633713922</v>
      </c>
      <c r="M798" s="10"/>
      <c r="N798" s="59">
        <v>7.7458369756600476E-2</v>
      </c>
      <c r="O798" s="58">
        <f>COVAR(N798:N827,'RW Futures and Index Data (Q4)'!F796:F825)/VAR('RW Futures and Index Data (Q4)'!F796:F825)</f>
        <v>-0.8254539948362517</v>
      </c>
      <c r="P798" s="10"/>
    </row>
    <row r="799" spans="1:16" x14ac:dyDescent="0.25">
      <c r="A799" s="23">
        <v>41045</v>
      </c>
      <c r="B799" s="52">
        <v>-4.7786168478403335E-2</v>
      </c>
      <c r="C799" s="53">
        <f>COVAR(B799:B828,'RW Futures and Index Data (Q4)'!C797:C826)/VAR('RW Futures and Index Data (Q4)'!C797:C826)</f>
        <v>0.80844331708929873</v>
      </c>
      <c r="D799" s="10"/>
      <c r="E799" s="59">
        <v>-2.1862203382046808E-2</v>
      </c>
      <c r="F799" s="56">
        <f>COVAR(E799:E828,'RW Futures and Index Data (Q4)'!C797:C826)/VAR('RW Futures and Index Data (Q4)'!C797:C826)</f>
        <v>0.63806995292419744</v>
      </c>
      <c r="G799" s="10"/>
      <c r="H799" s="59">
        <v>-6.3953537311589148E-2</v>
      </c>
      <c r="I799" s="56">
        <f>COVAR(H799:H828,'RW Futures and Index Data (Q4)'!F797:F826)/VAR('RW Futures and Index Data (Q4)'!F797:F826)</f>
        <v>1.3743291542804985</v>
      </c>
      <c r="J799" s="10"/>
      <c r="K799" s="59">
        <v>1.2786724319438836E-2</v>
      </c>
      <c r="L799" s="57">
        <f>COVAR(K799:K828,'RW Futures and Index Data (Q4)'!F797:F826)/VAR('RW Futures and Index Data (Q4)'!F797:F826)</f>
        <v>-0.20224885606138573</v>
      </c>
      <c r="M799" s="10"/>
      <c r="N799" s="59">
        <v>0.10238457231625375</v>
      </c>
      <c r="O799" s="58">
        <f>COVAR(N799:N828,'RW Futures and Index Data (Q4)'!F797:F826)/VAR('RW Futures and Index Data (Q4)'!F797:F826)</f>
        <v>-0.89082478936581599</v>
      </c>
      <c r="P799" s="10"/>
    </row>
    <row r="800" spans="1:16" x14ac:dyDescent="0.25">
      <c r="A800" s="23">
        <v>41044</v>
      </c>
      <c r="B800" s="52">
        <v>-1.0319759998264733E-2</v>
      </c>
      <c r="C800" s="53">
        <f>COVAR(B800:B829,'RW Futures and Index Data (Q4)'!C798:C827)/VAR('RW Futures and Index Data (Q4)'!C798:C827)</f>
        <v>0.64652761044071871</v>
      </c>
      <c r="D800" s="10"/>
      <c r="E800" s="59">
        <v>-1.7223698562856105E-2</v>
      </c>
      <c r="F800" s="56">
        <f>COVAR(E800:E829,'RW Futures and Index Data (Q4)'!C798:C827)/VAR('RW Futures and Index Data (Q4)'!C798:C827)</f>
        <v>0.55759843637075202</v>
      </c>
      <c r="G800" s="10"/>
      <c r="H800" s="59">
        <v>-5.7368687981420474E-2</v>
      </c>
      <c r="I800" s="56">
        <f>COVAR(H800:H829,'RW Futures and Index Data (Q4)'!F798:F827)/VAR('RW Futures and Index Data (Q4)'!F798:F827)</f>
        <v>1.1073302842050083</v>
      </c>
      <c r="J800" s="10"/>
      <c r="K800" s="59">
        <v>2.2078855633759442E-2</v>
      </c>
      <c r="L800" s="57">
        <f>COVAR(K800:K829,'RW Futures and Index Data (Q4)'!F798:F827)/VAR('RW Futures and Index Data (Q4)'!F798:F827)</f>
        <v>-0.22881789395086519</v>
      </c>
      <c r="M800" s="10"/>
      <c r="N800" s="59">
        <v>9.1035052437444364E-2</v>
      </c>
      <c r="O800" s="58">
        <f>COVAR(N800:N829,'RW Futures and Index Data (Q4)'!F798:F827)/VAR('RW Futures and Index Data (Q4)'!F798:F827)</f>
        <v>-0.88824166181656594</v>
      </c>
      <c r="P800" s="10"/>
    </row>
    <row r="801" spans="1:16" x14ac:dyDescent="0.25">
      <c r="A801" s="23">
        <v>41043</v>
      </c>
      <c r="B801" s="52">
        <v>-3.1156527864616645E-2</v>
      </c>
      <c r="C801" s="53">
        <f>COVAR(B801:B830,'RW Futures and Index Data (Q4)'!C799:C828)/VAR('RW Futures and Index Data (Q4)'!C799:C828)</f>
        <v>0.62665567360487406</v>
      </c>
      <c r="D801" s="10"/>
      <c r="E801" s="59">
        <v>-2.5309924049231936E-2</v>
      </c>
      <c r="F801" s="56">
        <f>COVAR(E801:E830,'RW Futures and Index Data (Q4)'!C799:C828)/VAR('RW Futures and Index Data (Q4)'!C799:C828)</f>
        <v>0.50547949059412933</v>
      </c>
      <c r="G801" s="10"/>
      <c r="H801" s="59">
        <v>-6.3905001262945293E-2</v>
      </c>
      <c r="I801" s="56">
        <f>COVAR(H801:H830,'RW Futures and Index Data (Q4)'!F799:F828)/VAR('RW Futures and Index Data (Q4)'!F799:F828)</f>
        <v>1.0605234850074188</v>
      </c>
      <c r="J801" s="10"/>
      <c r="K801" s="59">
        <v>2.3517816711249306E-2</v>
      </c>
      <c r="L801" s="57">
        <f>COVAR(K801:K830,'RW Futures and Index Data (Q4)'!F799:F828)/VAR('RW Futures and Index Data (Q4)'!F799:F828)</f>
        <v>-0.2385452425487346</v>
      </c>
      <c r="M801" s="10"/>
      <c r="N801" s="59">
        <v>0.10285929413807815</v>
      </c>
      <c r="O801" s="58">
        <f>COVAR(N801:N830,'RW Futures and Index Data (Q4)'!F799:F828)/VAR('RW Futures and Index Data (Q4)'!F799:F828)</f>
        <v>-0.92747256449966387</v>
      </c>
      <c r="P801" s="10"/>
    </row>
    <row r="802" spans="1:16" x14ac:dyDescent="0.25">
      <c r="A802" s="23">
        <v>41040</v>
      </c>
      <c r="B802" s="52">
        <v>-1.899481290283056E-2</v>
      </c>
      <c r="C802" s="53">
        <f>COVAR(B802:B831,'RW Futures and Index Data (Q4)'!C800:C829)/VAR('RW Futures and Index Data (Q4)'!C800:C829)</f>
        <v>0.56204384782523309</v>
      </c>
      <c r="D802" s="10"/>
      <c r="E802" s="59">
        <v>-7.5304356698556729E-3</v>
      </c>
      <c r="F802" s="56">
        <f>COVAR(E802:E831,'RW Futures and Index Data (Q4)'!C800:C829)/VAR('RW Futures and Index Data (Q4)'!C800:C829)</f>
        <v>0.42328718540318122</v>
      </c>
      <c r="G802" s="10"/>
      <c r="H802" s="59">
        <v>-6.3617707297335402E-2</v>
      </c>
      <c r="I802" s="56">
        <f>COVAR(H802:H831,'RW Futures and Index Data (Q4)'!F800:F829)/VAR('RW Futures and Index Data (Q4)'!F800:F829)</f>
        <v>0.97961587439907194</v>
      </c>
      <c r="J802" s="10"/>
      <c r="K802" s="59">
        <v>1.5075236711455497E-2</v>
      </c>
      <c r="L802" s="57">
        <f>COVAR(K802:K831,'RW Futures and Index Data (Q4)'!F800:F829)/VAR('RW Futures and Index Data (Q4)'!F800:F829)</f>
        <v>-0.22176130964485749</v>
      </c>
      <c r="M802" s="10"/>
      <c r="N802" s="59">
        <v>7.9383230130250837E-2</v>
      </c>
      <c r="O802" s="58">
        <f>COVAR(N802:N831,'RW Futures and Index Data (Q4)'!F800:F829)/VAR('RW Futures and Index Data (Q4)'!F800:F829)</f>
        <v>-0.87383974525385888</v>
      </c>
      <c r="P802" s="10"/>
    </row>
    <row r="803" spans="1:16" x14ac:dyDescent="0.25">
      <c r="A803" s="23">
        <v>41039</v>
      </c>
      <c r="B803" s="52">
        <v>-6.7799232239895701E-4</v>
      </c>
      <c r="C803" s="53">
        <f>COVAR(B803:B832,'RW Futures and Index Data (Q4)'!C801:C830)/VAR('RW Futures and Index Data (Q4)'!C801:C830)</f>
        <v>0.47746795109746354</v>
      </c>
      <c r="D803" s="10"/>
      <c r="E803" s="59">
        <v>-9.635509441682788E-3</v>
      </c>
      <c r="F803" s="56">
        <f>COVAR(E803:E832,'RW Futures and Index Data (Q4)'!C801:C830)/VAR('RW Futures and Index Data (Q4)'!C801:C830)</f>
        <v>0.34765835659182592</v>
      </c>
      <c r="G803" s="10"/>
      <c r="H803" s="59">
        <v>-2.9159047123144988E-2</v>
      </c>
      <c r="I803" s="56">
        <f>COVAR(H803:H832,'RW Futures and Index Data (Q4)'!F801:F830)/VAR('RW Futures and Index Data (Q4)'!F801:F830)</f>
        <v>0.85468182070587539</v>
      </c>
      <c r="J803" s="10"/>
      <c r="K803" s="59">
        <v>1.7430239273017456E-2</v>
      </c>
      <c r="L803" s="57">
        <f>COVAR(K803:K832,'RW Futures and Index Data (Q4)'!F801:F830)/VAR('RW Futures and Index Data (Q4)'!F801:F830)</f>
        <v>-0.21895218245490061</v>
      </c>
      <c r="M803" s="10"/>
      <c r="N803" s="59">
        <v>7.0404395517966734E-2</v>
      </c>
      <c r="O803" s="58">
        <f>COVAR(N803:N832,'RW Futures and Index Data (Q4)'!F801:F830)/VAR('RW Futures and Index Data (Q4)'!F801:F830)</f>
        <v>-0.86511389978253606</v>
      </c>
      <c r="P803" s="10"/>
    </row>
    <row r="804" spans="1:16" x14ac:dyDescent="0.25">
      <c r="A804" s="23">
        <v>41038</v>
      </c>
      <c r="B804" s="52">
        <v>-6.9747740089937116E-3</v>
      </c>
      <c r="C804" s="53">
        <f>COVAR(B804:B833,'RW Futures and Index Data (Q4)'!C802:C831)/VAR('RW Futures and Index Data (Q4)'!C802:C831)</f>
        <v>0.45933098214446072</v>
      </c>
      <c r="D804" s="10"/>
      <c r="E804" s="59">
        <v>9.9974059429250861E-3</v>
      </c>
      <c r="F804" s="56">
        <f>COVAR(E804:E833,'RW Futures and Index Data (Q4)'!C802:C831)/VAR('RW Futures and Index Data (Q4)'!C802:C831)</f>
        <v>0.23763859173580304</v>
      </c>
      <c r="G804" s="10"/>
      <c r="H804" s="59">
        <v>-3.1807578578100792E-2</v>
      </c>
      <c r="I804" s="56">
        <f>COVAR(H804:H833,'RW Futures and Index Data (Q4)'!F802:F831)/VAR('RW Futures and Index Data (Q4)'!F802:F831)</f>
        <v>0.75114867984105904</v>
      </c>
      <c r="J804" s="10"/>
      <c r="K804" s="59">
        <v>1.1932287754832238E-2</v>
      </c>
      <c r="L804" s="57">
        <f>COVAR(K804:K833,'RW Futures and Index Data (Q4)'!F802:F831)/VAR('RW Futures and Index Data (Q4)'!F802:F831)</f>
        <v>-0.19802786003185882</v>
      </c>
      <c r="M804" s="10"/>
      <c r="N804" s="59">
        <v>4.3673481800279301E-2</v>
      </c>
      <c r="O804" s="58">
        <f>COVAR(N804:N833,'RW Futures and Index Data (Q4)'!F802:F831)/VAR('RW Futures and Index Data (Q4)'!F802:F831)</f>
        <v>-0.82044301182683232</v>
      </c>
      <c r="P804" s="10"/>
    </row>
    <row r="805" spans="1:16" x14ac:dyDescent="0.25">
      <c r="A805" s="23">
        <v>41037</v>
      </c>
      <c r="B805" s="52">
        <v>-1.6170938472769403E-2</v>
      </c>
      <c r="C805" s="53">
        <f>COVAR(B805:B834,'RW Futures and Index Data (Q4)'!C803:C832)/VAR('RW Futures and Index Data (Q4)'!C803:C832)</f>
        <v>0.40074557289321738</v>
      </c>
      <c r="D805" s="10"/>
      <c r="E805" s="59">
        <v>-5.7426513966896131E-3</v>
      </c>
      <c r="F805" s="56">
        <f>COVAR(E805:E834,'RW Futures and Index Data (Q4)'!C803:C832)/VAR('RW Futures and Index Data (Q4)'!C803:C832)</f>
        <v>0.21450602097750235</v>
      </c>
      <c r="G805" s="10"/>
      <c r="H805" s="59">
        <v>-3.0749430729988814E-2</v>
      </c>
      <c r="I805" s="56">
        <f>COVAR(H805:H834,'RW Futures and Index Data (Q4)'!F803:F832)/VAR('RW Futures and Index Data (Q4)'!F803:F832)</f>
        <v>0.65171597916315815</v>
      </c>
      <c r="J805" s="10"/>
      <c r="K805" s="59">
        <v>1.6033071540185961E-2</v>
      </c>
      <c r="L805" s="57">
        <f>COVAR(K805:K834,'RW Futures and Index Data (Q4)'!F803:F832)/VAR('RW Futures and Index Data (Q4)'!F803:F832)</f>
        <v>-0.20133253243506044</v>
      </c>
      <c r="M805" s="10"/>
      <c r="N805" s="59">
        <v>5.4609947201208486E-2</v>
      </c>
      <c r="O805" s="58">
        <f>COVAR(N805:N834,'RW Futures and Index Data (Q4)'!F803:F832)/VAR('RW Futures and Index Data (Q4)'!F803:F832)</f>
        <v>-0.87547854444751549</v>
      </c>
      <c r="P805" s="10"/>
    </row>
    <row r="806" spans="1:16" x14ac:dyDescent="0.25">
      <c r="A806" s="23">
        <v>41036</v>
      </c>
      <c r="B806" s="52">
        <v>-1.3938716636341719E-2</v>
      </c>
      <c r="C806" s="53">
        <f>COVAR(B806:B835,'RW Futures and Index Data (Q4)'!C804:C833)/VAR('RW Futures and Index Data (Q4)'!C804:C833)</f>
        <v>0.31331370842507539</v>
      </c>
      <c r="D806" s="10"/>
      <c r="E806" s="59">
        <v>-4.3813970468465913E-3</v>
      </c>
      <c r="F806" s="56">
        <f>COVAR(E806:E835,'RW Futures and Index Data (Q4)'!C804:C833)/VAR('RW Futures and Index Data (Q4)'!C804:C833)</f>
        <v>0.15909249623318761</v>
      </c>
      <c r="G806" s="10"/>
      <c r="H806" s="59">
        <v>-2.7286902286902226E-2</v>
      </c>
      <c r="I806" s="56">
        <f>COVAR(H806:H835,'RW Futures and Index Data (Q4)'!F804:F833)/VAR('RW Futures and Index Data (Q4)'!F804:F833)</f>
        <v>0.47990060398966905</v>
      </c>
      <c r="J806" s="10"/>
      <c r="K806" s="59">
        <v>1.5841853348945723E-2</v>
      </c>
      <c r="L806" s="57">
        <f>COVAR(K806:K835,'RW Futures and Index Data (Q4)'!F804:F833)/VAR('RW Futures and Index Data (Q4)'!F804:F833)</f>
        <v>-0.19214348059427391</v>
      </c>
      <c r="M806" s="10"/>
      <c r="N806" s="59">
        <v>5.241366870899955E-2</v>
      </c>
      <c r="O806" s="58">
        <f>COVAR(N806:N835,'RW Futures and Index Data (Q4)'!F804:F833)/VAR('RW Futures and Index Data (Q4)'!F804:F833)</f>
        <v>-0.90243265561728869</v>
      </c>
      <c r="P806" s="10"/>
    </row>
    <row r="807" spans="1:16" x14ac:dyDescent="0.25">
      <c r="A807" s="23">
        <v>41033</v>
      </c>
      <c r="B807" s="52">
        <v>-1.2910153401706426E-2</v>
      </c>
      <c r="C807" s="53">
        <f>COVAR(B807:B836,'RW Futures and Index Data (Q4)'!C805:C834)/VAR('RW Futures and Index Data (Q4)'!C805:C834)</f>
        <v>0.26765466259295179</v>
      </c>
      <c r="D807" s="10"/>
      <c r="E807" s="59">
        <v>-3.1039540976195434E-3</v>
      </c>
      <c r="F807" s="56">
        <f>COVAR(E807:E836,'RW Futures and Index Data (Q4)'!C805:C834)/VAR('RW Futures and Index Data (Q4)'!C805:C834)</f>
        <v>9.4259565184060617E-2</v>
      </c>
      <c r="G807" s="10"/>
      <c r="H807" s="59">
        <v>-2.6804150175364638E-2</v>
      </c>
      <c r="I807" s="56">
        <f>COVAR(H807:H836,'RW Futures and Index Data (Q4)'!F805:F834)/VAR('RW Futures and Index Data (Q4)'!F805:F834)</f>
        <v>0.27723053655441171</v>
      </c>
      <c r="J807" s="10"/>
      <c r="K807" s="59">
        <v>2.1164212603029586E-2</v>
      </c>
      <c r="L807" s="57">
        <f>COVAR(K807:K836,'RW Futures and Index Data (Q4)'!F805:F834)/VAR('RW Futures and Index Data (Q4)'!F805:F834)</f>
        <v>-0.20061157059819371</v>
      </c>
      <c r="M807" s="10"/>
      <c r="N807" s="59">
        <v>5.4360789903825646E-2</v>
      </c>
      <c r="O807" s="58">
        <f>COVAR(N807:N836,'RW Futures and Index Data (Q4)'!F805:F834)/VAR('RW Futures and Index Data (Q4)'!F805:F834)</f>
        <v>-0.9693267144879183</v>
      </c>
      <c r="P807" s="10"/>
    </row>
    <row r="808" spans="1:16" x14ac:dyDescent="0.25">
      <c r="A808" s="23">
        <v>41032</v>
      </c>
      <c r="B808" s="52">
        <v>-8.3347378434444064E-3</v>
      </c>
      <c r="C808" s="53">
        <f>COVAR(B808:B837,'RW Futures and Index Data (Q4)'!C806:C835)/VAR('RW Futures and Index Data (Q4)'!C806:C835)</f>
        <v>0.17158176498947195</v>
      </c>
      <c r="D808" s="10"/>
      <c r="E808" s="59">
        <v>2.1836420216945651E-2</v>
      </c>
      <c r="F808" s="56">
        <f>COVAR(E808:E837,'RW Futures and Index Data (Q4)'!C806:C835)/VAR('RW Futures and Index Data (Q4)'!C806:C835)</f>
        <v>1.7644139879249194E-2</v>
      </c>
      <c r="G808" s="10"/>
      <c r="H808" s="59">
        <v>7.6598254712143543E-3</v>
      </c>
      <c r="I808" s="56">
        <f>COVAR(H808:H837,'RW Futures and Index Data (Q4)'!F806:F835)/VAR('RW Futures and Index Data (Q4)'!F806:F835)</f>
        <v>7.5412940426086275E-2</v>
      </c>
      <c r="J808" s="10"/>
      <c r="K808" s="59">
        <v>2.1634095863590108E-2</v>
      </c>
      <c r="L808" s="57">
        <f>COVAR(K808:K837,'RW Futures and Index Data (Q4)'!F806:F835)/VAR('RW Futures and Index Data (Q4)'!F806:F835)</f>
        <v>-0.16867850807481077</v>
      </c>
      <c r="M808" s="10"/>
      <c r="N808" s="59">
        <v>4.8781456641305621E-2</v>
      </c>
      <c r="O808" s="58">
        <f>COVAR(N808:N837,'RW Futures and Index Data (Q4)'!F806:F835)/VAR('RW Futures and Index Data (Q4)'!F806:F835)</f>
        <v>-0.94859969031781755</v>
      </c>
      <c r="P808" s="10"/>
    </row>
    <row r="809" spans="1:16" x14ac:dyDescent="0.25">
      <c r="A809" s="23">
        <v>41031</v>
      </c>
      <c r="B809" s="52">
        <v>-7.4181065551137682E-3</v>
      </c>
      <c r="C809" s="53">
        <f>COVAR(B809:B838,'RW Futures and Index Data (Q4)'!C807:C836)/VAR('RW Futures and Index Data (Q4)'!C807:C836)</f>
        <v>0.12716578591898325</v>
      </c>
      <c r="D809" s="10"/>
      <c r="E809" s="59">
        <v>4.1755297105967593E-2</v>
      </c>
      <c r="F809" s="56">
        <f>COVAR(E809:E838,'RW Futures and Index Data (Q4)'!C807:C836)/VAR('RW Futures and Index Data (Q4)'!C807:C836)</f>
        <v>-3.0990596975575279E-2</v>
      </c>
      <c r="G809" s="10"/>
      <c r="H809" s="59">
        <v>3.6141402175354553E-2</v>
      </c>
      <c r="I809" s="56">
        <f>COVAR(H809:H838,'RW Futures and Index Data (Q4)'!F807:F836)/VAR('RW Futures and Index Data (Q4)'!F807:F836)</f>
        <v>4.7149270135976151E-3</v>
      </c>
      <c r="J809" s="10"/>
      <c r="K809" s="59">
        <v>2.129459666852207E-2</v>
      </c>
      <c r="L809" s="57">
        <f>COVAR(K809:K838,'RW Futures and Index Data (Q4)'!F807:F836)/VAR('RW Futures and Index Data (Q4)'!F807:F836)</f>
        <v>-0.15522834939496483</v>
      </c>
      <c r="M809" s="10"/>
      <c r="N809" s="59">
        <v>5.0449704124728489E-2</v>
      </c>
      <c r="O809" s="58">
        <f>COVAR(N809:N838,'RW Futures and Index Data (Q4)'!F807:F836)/VAR('RW Futures and Index Data (Q4)'!F807:F836)</f>
        <v>-0.9271957517698125</v>
      </c>
      <c r="P809" s="10"/>
    </row>
    <row r="810" spans="1:16" x14ac:dyDescent="0.25">
      <c r="A810" s="23">
        <v>41030</v>
      </c>
      <c r="B810" s="52">
        <v>4.6595290261817857E-2</v>
      </c>
      <c r="C810" s="53">
        <f>COVAR(B810:B839,'RW Futures and Index Data (Q4)'!C808:C837)/VAR('RW Futures and Index Data (Q4)'!C808:C837)</f>
        <v>0.14710853210705099</v>
      </c>
      <c r="D810" s="10"/>
      <c r="E810" s="59">
        <v>4.2175077566930064E-2</v>
      </c>
      <c r="F810" s="56">
        <f>COVAR(E810:E839,'RW Futures and Index Data (Q4)'!C808:C837)/VAR('RW Futures and Index Data (Q4)'!C808:C837)</f>
        <v>-5.8538245881132239E-2</v>
      </c>
      <c r="G810" s="10"/>
      <c r="H810" s="59">
        <v>5.8355462643091105E-2</v>
      </c>
      <c r="I810" s="56">
        <f>COVAR(H810:H839,'RW Futures and Index Data (Q4)'!F808:F837)/VAR('RW Futures and Index Data (Q4)'!F808:F837)</f>
        <v>-2.1008925592690596E-2</v>
      </c>
      <c r="J810" s="10"/>
      <c r="K810" s="59">
        <v>1.8991567758262828E-2</v>
      </c>
      <c r="L810" s="57">
        <f>COVAR(K810:K839,'RW Futures and Index Data (Q4)'!F808:F837)/VAR('RW Futures and Index Data (Q4)'!F808:F837)</f>
        <v>-0.14638025259055451</v>
      </c>
      <c r="M810" s="10"/>
      <c r="N810" s="59">
        <v>5.4102197955427034E-2</v>
      </c>
      <c r="O810" s="58">
        <f>COVAR(N810:N839,'RW Futures and Index Data (Q4)'!F808:F837)/VAR('RW Futures and Index Data (Q4)'!F808:F837)</f>
        <v>-0.91366138804543717</v>
      </c>
      <c r="P810" s="10"/>
    </row>
    <row r="811" spans="1:16" x14ac:dyDescent="0.25">
      <c r="A811" s="23">
        <v>41029</v>
      </c>
      <c r="B811" s="52">
        <v>5.6385167641443079E-2</v>
      </c>
      <c r="C811" s="53">
        <f>COVAR(B811:B840,'RW Futures and Index Data (Q4)'!C809:C838)/VAR('RW Futures and Index Data (Q4)'!C809:C838)</f>
        <v>0.26996601976213835</v>
      </c>
      <c r="D811" s="10"/>
      <c r="E811" s="59">
        <v>4.2637731449945981E-2</v>
      </c>
      <c r="F811" s="56">
        <f>COVAR(E811:E840,'RW Futures and Index Data (Q4)'!C809:C838)/VAR('RW Futures and Index Data (Q4)'!C809:C838)</f>
        <v>-9.1747143638563441E-2</v>
      </c>
      <c r="G811" s="10"/>
      <c r="H811" s="59">
        <v>5.702816905103969E-2</v>
      </c>
      <c r="I811" s="56">
        <f>COVAR(H811:H840,'RW Futures and Index Data (Q4)'!F809:F838)/VAR('RW Futures and Index Data (Q4)'!F809:F838)</f>
        <v>-2.9179513715387316E-2</v>
      </c>
      <c r="J811" s="10"/>
      <c r="K811" s="59">
        <v>2.0279806378737275E-2</v>
      </c>
      <c r="L811" s="57">
        <f>COVAR(K811:K840,'RW Futures and Index Data (Q4)'!F809:F838)/VAR('RW Futures and Index Data (Q4)'!F809:F838)</f>
        <v>-0.14299448830492409</v>
      </c>
      <c r="M811" s="10"/>
      <c r="N811" s="59">
        <v>5.856677343979988E-2</v>
      </c>
      <c r="O811" s="58">
        <f>COVAR(N811:N840,'RW Futures and Index Data (Q4)'!F809:F838)/VAR('RW Futures and Index Data (Q4)'!F809:F838)</f>
        <v>-0.90636547868621009</v>
      </c>
      <c r="P811" s="10"/>
    </row>
    <row r="812" spans="1:16" x14ac:dyDescent="0.25">
      <c r="A812" s="23">
        <v>41026</v>
      </c>
      <c r="B812" s="52">
        <v>3.4836803098205138E-2</v>
      </c>
      <c r="C812" s="53">
        <f>COVAR(B812:B841,'RW Futures and Index Data (Q4)'!C810:C839)/VAR('RW Futures and Index Data (Q4)'!C810:C839)</f>
        <v>0.43785333525088688</v>
      </c>
      <c r="D812" s="10"/>
      <c r="E812" s="59">
        <v>3.5629526456402161E-2</v>
      </c>
      <c r="F812" s="56">
        <f>COVAR(E812:E841,'RW Futures and Index Data (Q4)'!C810:C839)/VAR('RW Futures and Index Data (Q4)'!C810:C839)</f>
        <v>-7.1520339394520321E-2</v>
      </c>
      <c r="G812" s="10"/>
      <c r="H812" s="59">
        <v>5.8839146567718048E-2</v>
      </c>
      <c r="I812" s="56">
        <f>COVAR(H812:H841,'RW Futures and Index Data (Q4)'!F810:F839)/VAR('RW Futures and Index Data (Q4)'!F810:F839)</f>
        <v>-6.8478812328486103E-3</v>
      </c>
      <c r="J812" s="10"/>
      <c r="K812" s="59">
        <v>2.1600295970855221E-2</v>
      </c>
      <c r="L812" s="57">
        <f>COVAR(K812:K841,'RW Futures and Index Data (Q4)'!F810:F839)/VAR('RW Futures and Index Data (Q4)'!F810:F839)</f>
        <v>-0.10946513343035229</v>
      </c>
      <c r="M812" s="10"/>
      <c r="N812" s="59">
        <v>6.833803100489555E-2</v>
      </c>
      <c r="O812" s="58">
        <f>COVAR(N812:N841,'RW Futures and Index Data (Q4)'!F810:F839)/VAR('RW Futures and Index Data (Q4)'!F810:F839)</f>
        <v>-0.83113898312844126</v>
      </c>
      <c r="P812" s="10"/>
    </row>
    <row r="813" spans="1:16" x14ac:dyDescent="0.25">
      <c r="A813" s="23">
        <v>41025</v>
      </c>
      <c r="B813" s="52">
        <v>5.8621843200310275E-2</v>
      </c>
      <c r="C813" s="53">
        <f>COVAR(B813:B842,'RW Futures and Index Data (Q4)'!C811:C840)/VAR('RW Futures and Index Data (Q4)'!C811:C840)</f>
        <v>0.53102499138855219</v>
      </c>
      <c r="D813" s="10"/>
      <c r="E813" s="59">
        <v>1.1306882351014291E-2</v>
      </c>
      <c r="F813" s="56">
        <f>COVAR(E813:E842,'RW Futures and Index Data (Q4)'!C811:C840)/VAR('RW Futures and Index Data (Q4)'!C811:C840)</f>
        <v>-7.0014004208150432E-2</v>
      </c>
      <c r="G813" s="10"/>
      <c r="H813" s="59">
        <v>9.8448365477571853E-2</v>
      </c>
      <c r="I813" s="56">
        <f>COVAR(H813:H842,'RW Futures and Index Data (Q4)'!F811:F840)/VAR('RW Futures and Index Data (Q4)'!F811:F840)</f>
        <v>-5.0477662266014654E-2</v>
      </c>
      <c r="J813" s="10"/>
      <c r="K813" s="59">
        <v>2.07867303899405E-2</v>
      </c>
      <c r="L813" s="57">
        <f>COVAR(K813:K842,'RW Futures and Index Data (Q4)'!F811:F840)/VAR('RW Futures and Index Data (Q4)'!F811:F840)</f>
        <v>-0.11492676413808402</v>
      </c>
      <c r="M813" s="10"/>
      <c r="N813" s="59">
        <v>5.53166854705196E-2</v>
      </c>
      <c r="O813" s="58">
        <f>COVAR(N813:N842,'RW Futures and Index Data (Q4)'!F811:F840)/VAR('RW Futures and Index Data (Q4)'!F811:F840)</f>
        <v>-0.83064563490843257</v>
      </c>
      <c r="P813" s="10"/>
    </row>
    <row r="814" spans="1:16" x14ac:dyDescent="0.25">
      <c r="A814" s="23">
        <v>41024</v>
      </c>
      <c r="B814" s="52">
        <v>5.2906012531211521E-2</v>
      </c>
      <c r="C814" s="53">
        <f>COVAR(B814:B843,'RW Futures and Index Data (Q4)'!C812:C841)/VAR('RW Futures and Index Data (Q4)'!C812:C841)</f>
        <v>0.68237815893617093</v>
      </c>
      <c r="D814" s="10"/>
      <c r="E814" s="59">
        <v>1.0772478021116916E-2</v>
      </c>
      <c r="F814" s="56">
        <f>COVAR(E814:E843,'RW Futures and Index Data (Q4)'!C812:C841)/VAR('RW Futures and Index Data (Q4)'!C812:C841)</f>
        <v>-0.10694988026936562</v>
      </c>
      <c r="G814" s="10"/>
      <c r="H814" s="59">
        <v>7.7760111464967974E-2</v>
      </c>
      <c r="I814" s="56">
        <f>COVAR(H814:H843,'RW Futures and Index Data (Q4)'!F812:F841)/VAR('RW Futures and Index Data (Q4)'!F812:F841)</f>
        <v>2.7197308056836435E-2</v>
      </c>
      <c r="J814" s="10"/>
      <c r="K814" s="59">
        <v>2.0812438848092585E-2</v>
      </c>
      <c r="L814" s="57">
        <f>COVAR(K814:K843,'RW Futures and Index Data (Q4)'!F812:F841)/VAR('RW Futures and Index Data (Q4)'!F812:F841)</f>
        <v>-9.9891510432887284E-2</v>
      </c>
      <c r="M814" s="10"/>
      <c r="N814" s="59">
        <v>5.6502846967223519E-2</v>
      </c>
      <c r="O814" s="58">
        <f>COVAR(N814:N843,'RW Futures and Index Data (Q4)'!F812:F841)/VAR('RW Futures and Index Data (Q4)'!F812:F841)</f>
        <v>-0.8146623035755105</v>
      </c>
      <c r="P814" s="10"/>
    </row>
    <row r="815" spans="1:16" x14ac:dyDescent="0.25">
      <c r="A815" s="23">
        <v>41023</v>
      </c>
      <c r="B815" s="52">
        <v>4.3169174805688826E-2</v>
      </c>
      <c r="C815" s="53">
        <f>COVAR(B815:B844,'RW Futures and Index Data (Q4)'!C813:C842)/VAR('RW Futures and Index Data (Q4)'!C813:C842)</f>
        <v>0.91813862933656376</v>
      </c>
      <c r="D815" s="10"/>
      <c r="E815" s="59">
        <v>5.4944683532700545E-3</v>
      </c>
      <c r="F815" s="56">
        <f>COVAR(E815:E844,'RW Futures and Index Data (Q4)'!C813:C842)/VAR('RW Futures and Index Data (Q4)'!C813:C842)</f>
        <v>-0.14981379910839857</v>
      </c>
      <c r="G815" s="10"/>
      <c r="H815" s="59">
        <v>9.1760297170671468E-2</v>
      </c>
      <c r="I815" s="56">
        <f>COVAR(H815:H844,'RW Futures and Index Data (Q4)'!F813:F842)/VAR('RW Futures and Index Data (Q4)'!F813:F842)</f>
        <v>7.6102760554754997E-2</v>
      </c>
      <c r="J815" s="10"/>
      <c r="K815" s="59">
        <v>1.6923618855178235E-2</v>
      </c>
      <c r="L815" s="57">
        <f>COVAR(K815:K844,'RW Futures and Index Data (Q4)'!F813:F842)/VAR('RW Futures and Index Data (Q4)'!F813:F842)</f>
        <v>-7.7637988951651998E-2</v>
      </c>
      <c r="M815" s="10"/>
      <c r="N815" s="59">
        <v>5.1799913923488372E-2</v>
      </c>
      <c r="O815" s="58">
        <f>COVAR(N815:N844,'RW Futures and Index Data (Q4)'!F813:F842)/VAR('RW Futures and Index Data (Q4)'!F813:F842)</f>
        <v>-0.78091189085700263</v>
      </c>
      <c r="P815" s="10"/>
    </row>
    <row r="816" spans="1:16" x14ac:dyDescent="0.25">
      <c r="A816" s="23">
        <v>41022</v>
      </c>
      <c r="B816" s="52">
        <v>1.415540622370326E-2</v>
      </c>
      <c r="C816" s="53">
        <f>COVAR(B816:B845,'RW Futures and Index Data (Q4)'!C814:C843)/VAR('RW Futures and Index Data (Q4)'!C814:C843)</f>
        <v>1.1879083900115339</v>
      </c>
      <c r="D816" s="10"/>
      <c r="E816" s="59">
        <v>-2.611755666133142E-4</v>
      </c>
      <c r="F816" s="56">
        <f>COVAR(E816:E845,'RW Futures and Index Data (Q4)'!C814:C843)/VAR('RW Futures and Index Data (Q4)'!C814:C843)</f>
        <v>-0.21367713895602855</v>
      </c>
      <c r="G816" s="10"/>
      <c r="H816" s="59">
        <v>4.9880632790677337E-2</v>
      </c>
      <c r="I816" s="56">
        <f>COVAR(H816:H845,'RW Futures and Index Data (Q4)'!F814:F843)/VAR('RW Futures and Index Data (Q4)'!F814:F843)</f>
        <v>0.31954589094215813</v>
      </c>
      <c r="J816" s="10"/>
      <c r="K816" s="59">
        <v>3.0992225090431536E-3</v>
      </c>
      <c r="L816" s="57">
        <f>COVAR(K816:K845,'RW Futures and Index Data (Q4)'!F814:F843)/VAR('RW Futures and Index Data (Q4)'!F814:F843)</f>
        <v>9.3119112138264869E-3</v>
      </c>
      <c r="M816" s="10"/>
      <c r="N816" s="59">
        <v>3.0580397286365413E-2</v>
      </c>
      <c r="O816" s="58">
        <f>COVAR(N816:N845,'RW Futures and Index Data (Q4)'!F814:F843)/VAR('RW Futures and Index Data (Q4)'!F814:F843)</f>
        <v>-0.67784581302240865</v>
      </c>
      <c r="P816" s="10"/>
    </row>
    <row r="817" spans="1:16" x14ac:dyDescent="0.25">
      <c r="A817" s="23">
        <v>41019</v>
      </c>
      <c r="B817" s="52">
        <v>1.3472924932068198E-2</v>
      </c>
      <c r="C817" s="53">
        <f>COVAR(B817:B846,'RW Futures and Index Data (Q4)'!C815:C844)/VAR('RW Futures and Index Data (Q4)'!C815:C844)</f>
        <v>1.2886441565234683</v>
      </c>
      <c r="D817" s="10"/>
      <c r="E817" s="59">
        <v>1.5658265842235286E-2</v>
      </c>
      <c r="F817" s="56">
        <f>COVAR(E817:E846,'RW Futures and Index Data (Q4)'!C815:C844)/VAR('RW Futures and Index Data (Q4)'!C815:C844)</f>
        <v>-0.31336857414452235</v>
      </c>
      <c r="G817" s="10"/>
      <c r="H817" s="59">
        <v>4.4156583818085515E-2</v>
      </c>
      <c r="I817" s="56">
        <f>COVAR(H817:H846,'RW Futures and Index Data (Q4)'!F815:F844)/VAR('RW Futures and Index Data (Q4)'!F815:F844)</f>
        <v>0.42230198687580178</v>
      </c>
      <c r="J817" s="10"/>
      <c r="K817" s="59">
        <v>2.1514746476385405E-3</v>
      </c>
      <c r="L817" s="57">
        <f>COVAR(K817:K846,'RW Futures and Index Data (Q4)'!F815:F844)/VAR('RW Futures and Index Data (Q4)'!F815:F844)</f>
        <v>5.7345869571298703E-2</v>
      </c>
      <c r="M817" s="10"/>
      <c r="N817" s="59">
        <v>1.9625463988474978E-2</v>
      </c>
      <c r="O817" s="58">
        <f>COVAR(N817:N846,'RW Futures and Index Data (Q4)'!F815:F844)/VAR('RW Futures and Index Data (Q4)'!F815:F844)</f>
        <v>-0.57819257775804045</v>
      </c>
      <c r="P817" s="10"/>
    </row>
    <row r="818" spans="1:16" x14ac:dyDescent="0.25">
      <c r="A818" s="23">
        <v>41018</v>
      </c>
      <c r="B818" s="52">
        <v>3.2772930747672513E-2</v>
      </c>
      <c r="C818" s="53">
        <f>COVAR(B818:B847,'RW Futures and Index Data (Q4)'!C816:C845)/VAR('RW Futures and Index Data (Q4)'!C816:C845)</f>
        <v>1.2988379182096652</v>
      </c>
      <c r="D818" s="10"/>
      <c r="E818" s="59">
        <v>4.153471716000845E-2</v>
      </c>
      <c r="F818" s="56">
        <f>COVAR(E818:E847,'RW Futures and Index Data (Q4)'!C816:C845)/VAR('RW Futures and Index Data (Q4)'!C816:C845)</f>
        <v>-0.34448018759156268</v>
      </c>
      <c r="G818" s="10"/>
      <c r="H818" s="59">
        <v>6.1708864014180742E-2</v>
      </c>
      <c r="I818" s="56">
        <f>COVAR(H818:H847,'RW Futures and Index Data (Q4)'!F816:F845)/VAR('RW Futures and Index Data (Q4)'!F816:F845)</f>
        <v>0.47435745163285126</v>
      </c>
      <c r="J818" s="10"/>
      <c r="K818" s="59">
        <v>2.1914337409167928E-6</v>
      </c>
      <c r="L818" s="57">
        <f>COVAR(K818:K847,'RW Futures and Index Data (Q4)'!F816:F845)/VAR('RW Futures and Index Data (Q4)'!F816:F845)</f>
        <v>8.8571135884971938E-2</v>
      </c>
      <c r="M818" s="10"/>
      <c r="N818" s="59">
        <v>1.2101112098575673E-2</v>
      </c>
      <c r="O818" s="58">
        <f>COVAR(N818:N847,'RW Futures and Index Data (Q4)'!F816:F845)/VAR('RW Futures and Index Data (Q4)'!F816:F845)</f>
        <v>-0.50330890997453892</v>
      </c>
      <c r="P818" s="10"/>
    </row>
    <row r="819" spans="1:16" x14ac:dyDescent="0.25">
      <c r="A819" s="23">
        <v>41017</v>
      </c>
      <c r="B819" s="52">
        <v>2.7295099789742983E-2</v>
      </c>
      <c r="C819" s="53">
        <f>COVAR(B819:B848,'RW Futures and Index Data (Q4)'!C817:C846)/VAR('RW Futures and Index Data (Q4)'!C817:C846)</f>
        <v>1.1457533821934394</v>
      </c>
      <c r="D819" s="10"/>
      <c r="E819" s="59">
        <v>3.7101055618800949E-2</v>
      </c>
      <c r="F819" s="56">
        <f>COVAR(E819:E848,'RW Futures and Index Data (Q4)'!C817:C846)/VAR('RW Futures and Index Data (Q4)'!C817:C846)</f>
        <v>-0.22770022309882709</v>
      </c>
      <c r="G819" s="10"/>
      <c r="H819" s="59">
        <v>5.5794046560999178E-2</v>
      </c>
      <c r="I819" s="56">
        <f>COVAR(H819:H848,'RW Futures and Index Data (Q4)'!F817:F846)/VAR('RW Futures and Index Data (Q4)'!F817:F846)</f>
        <v>0.50537072973224262</v>
      </c>
      <c r="J819" s="10"/>
      <c r="K819" s="59">
        <v>-2.5410515485979612E-4</v>
      </c>
      <c r="L819" s="57">
        <f>COVAR(K819:K848,'RW Futures and Index Data (Q4)'!F817:F846)/VAR('RW Futures and Index Data (Q4)'!F817:F846)</f>
        <v>8.6998047598553827E-2</v>
      </c>
      <c r="M819" s="10"/>
      <c r="N819" s="59">
        <v>1.3939186938651371E-2</v>
      </c>
      <c r="O819" s="58">
        <f>COVAR(N819:N848,'RW Futures and Index Data (Q4)'!F817:F846)/VAR('RW Futures and Index Data (Q4)'!F817:F846)</f>
        <v>-0.46825970919959786</v>
      </c>
      <c r="P819" s="10"/>
    </row>
    <row r="820" spans="1:16" x14ac:dyDescent="0.25">
      <c r="A820" s="23">
        <v>41016</v>
      </c>
      <c r="B820" s="52">
        <v>5.3095818481435852E-2</v>
      </c>
      <c r="C820" s="53">
        <f>COVAR(B820:B849,'RW Futures and Index Data (Q4)'!C818:C847)/VAR('RW Futures and Index Data (Q4)'!C818:C847)</f>
        <v>1.0147657601062583</v>
      </c>
      <c r="D820" s="10"/>
      <c r="E820" s="59">
        <v>4.0686857150859401E-2</v>
      </c>
      <c r="F820" s="56">
        <f>COVAR(E820:E849,'RW Futures and Index Data (Q4)'!C818:C847)/VAR('RW Futures and Index Data (Q4)'!C818:C847)</f>
        <v>-0.15435192761773808</v>
      </c>
      <c r="G820" s="10"/>
      <c r="H820" s="59">
        <v>4.4748177920685972E-2</v>
      </c>
      <c r="I820" s="56">
        <f>COVAR(H820:H849,'RW Futures and Index Data (Q4)'!F818:F847)/VAR('RW Futures and Index Data (Q4)'!F818:F847)</f>
        <v>0.47713109424720285</v>
      </c>
      <c r="J820" s="10"/>
      <c r="K820" s="59">
        <v>-7.7105101653518471E-4</v>
      </c>
      <c r="L820" s="57">
        <f>COVAR(K820:K849,'RW Futures and Index Data (Q4)'!F818:F847)/VAR('RW Futures and Index Data (Q4)'!F818:F847)</f>
        <v>6.73769393164E-2</v>
      </c>
      <c r="M820" s="10"/>
      <c r="N820" s="59">
        <v>2.8486035992536518E-3</v>
      </c>
      <c r="O820" s="58">
        <f>COVAR(N820:N849,'RW Futures and Index Data (Q4)'!F818:F847)/VAR('RW Futures and Index Data (Q4)'!F818:F847)</f>
        <v>-0.50053307868237273</v>
      </c>
      <c r="P820" s="10"/>
    </row>
    <row r="821" spans="1:16" x14ac:dyDescent="0.25">
      <c r="A821" s="23">
        <v>41015</v>
      </c>
      <c r="B821" s="52">
        <v>6.3044269981208823E-2</v>
      </c>
      <c r="C821" s="53">
        <f>COVAR(B821:B850,'RW Futures and Index Data (Q4)'!C819:C848)/VAR('RW Futures and Index Data (Q4)'!C819:C848)</f>
        <v>1.046432544524355</v>
      </c>
      <c r="D821" s="10"/>
      <c r="E821" s="59">
        <v>4.0044140896102753E-2</v>
      </c>
      <c r="F821" s="56">
        <f>COVAR(E821:E850,'RW Futures and Index Data (Q4)'!C819:C848)/VAR('RW Futures and Index Data (Q4)'!C819:C848)</f>
        <v>-0.18038968293070193</v>
      </c>
      <c r="G821" s="10"/>
      <c r="H821" s="59">
        <v>6.1678705774237175E-2</v>
      </c>
      <c r="I821" s="56">
        <f>COVAR(H821:H850,'RW Futures and Index Data (Q4)'!F819:F848)/VAR('RW Futures and Index Data (Q4)'!F819:F848)</f>
        <v>0.54635609791160189</v>
      </c>
      <c r="J821" s="10"/>
      <c r="K821" s="59">
        <v>-1.0271868964180086E-3</v>
      </c>
      <c r="L821" s="57">
        <f>COVAR(K821:K850,'RW Futures and Index Data (Q4)'!F819:F848)/VAR('RW Futures and Index Data (Q4)'!F819:F848)</f>
        <v>0.11142075479068637</v>
      </c>
      <c r="M821" s="10"/>
      <c r="N821" s="59">
        <v>-6.1876151686629521E-3</v>
      </c>
      <c r="O821" s="58">
        <f>COVAR(N821:N850,'RW Futures and Index Data (Q4)'!F819:F848)/VAR('RW Futures and Index Data (Q4)'!F819:F848)</f>
        <v>-0.49625830568654183</v>
      </c>
      <c r="P821" s="10"/>
    </row>
    <row r="822" spans="1:16" x14ac:dyDescent="0.25">
      <c r="A822" s="23">
        <v>41012</v>
      </c>
      <c r="B822" s="52">
        <v>3.9487297180536673E-2</v>
      </c>
      <c r="C822" s="53">
        <f>COVAR(B822:B851,'RW Futures and Index Data (Q4)'!C820:C849)/VAR('RW Futures and Index Data (Q4)'!C820:C849)</f>
        <v>1.1816805538984629</v>
      </c>
      <c r="D822" s="10"/>
      <c r="E822" s="59">
        <v>-2.0023162973690223E-3</v>
      </c>
      <c r="F822" s="56">
        <f>COVAR(E822:E851,'RW Futures and Index Data (Q4)'!C820:C849)/VAR('RW Futures and Index Data (Q4)'!C820:C849)</f>
        <v>-9.4239714108870207E-2</v>
      </c>
      <c r="G822" s="10"/>
      <c r="H822" s="59">
        <v>3.4106102694007712E-2</v>
      </c>
      <c r="I822" s="56">
        <f>COVAR(H822:H851,'RW Futures and Index Data (Q4)'!F820:F849)/VAR('RW Futures and Index Data (Q4)'!F820:F849)</f>
        <v>0.63228838439161217</v>
      </c>
      <c r="J822" s="10"/>
      <c r="K822" s="59">
        <v>-3.8541766731675642E-3</v>
      </c>
      <c r="L822" s="57">
        <f>COVAR(K822:K851,'RW Futures and Index Data (Q4)'!F820:F849)/VAR('RW Futures and Index Data (Q4)'!F820:F849)</f>
        <v>0.15741803099670496</v>
      </c>
      <c r="M822" s="10"/>
      <c r="N822" s="59">
        <v>6.4733125834066652E-3</v>
      </c>
      <c r="O822" s="58">
        <f>COVAR(N822:N851,'RW Futures and Index Data (Q4)'!F820:F849)/VAR('RW Futures and Index Data (Q4)'!F820:F849)</f>
        <v>-0.4293353447219832</v>
      </c>
      <c r="P822" s="10"/>
    </row>
    <row r="823" spans="1:16" x14ac:dyDescent="0.25">
      <c r="A823" s="23">
        <v>41011</v>
      </c>
      <c r="B823" s="52">
        <v>6.0261694679981215E-2</v>
      </c>
      <c r="C823" s="53">
        <f>COVAR(B823:B852,'RW Futures and Index Data (Q4)'!C821:C850)/VAR('RW Futures and Index Data (Q4)'!C821:C850)</f>
        <v>1.2743425711463003</v>
      </c>
      <c r="D823" s="10"/>
      <c r="E823" s="59">
        <v>7.1477429792743408E-3</v>
      </c>
      <c r="F823" s="56">
        <f>COVAR(E823:E852,'RW Futures and Index Data (Q4)'!C821:C850)/VAR('RW Futures and Index Data (Q4)'!C821:C850)</f>
        <v>-0.17724457318614698</v>
      </c>
      <c r="G823" s="10"/>
      <c r="H823" s="59">
        <v>3.4084838115127969E-2</v>
      </c>
      <c r="I823" s="56">
        <f>COVAR(H823:H852,'RW Futures and Index Data (Q4)'!F821:F850)/VAR('RW Futures and Index Data (Q4)'!F821:F850)</f>
        <v>0.65873793948164039</v>
      </c>
      <c r="J823" s="10"/>
      <c r="K823" s="59">
        <v>-5.641214998254096E-3</v>
      </c>
      <c r="L823" s="57">
        <f>COVAR(K823:K852,'RW Futures and Index Data (Q4)'!F821:F850)/VAR('RW Futures and Index Data (Q4)'!F821:F850)</f>
        <v>0.2299996439782854</v>
      </c>
      <c r="M823" s="10"/>
      <c r="N823" s="59">
        <v>-6.1735825374609199E-5</v>
      </c>
      <c r="O823" s="58">
        <f>COVAR(N823:N852,'RW Futures and Index Data (Q4)'!F821:F850)/VAR('RW Futures and Index Data (Q4)'!F821:F850)</f>
        <v>-0.27208878973331468</v>
      </c>
      <c r="P823" s="10"/>
    </row>
    <row r="824" spans="1:16" x14ac:dyDescent="0.25">
      <c r="A824" s="23">
        <v>41010</v>
      </c>
      <c r="B824" s="52">
        <v>3.277006318534248E-2</v>
      </c>
      <c r="C824" s="53">
        <f>COVAR(B824:B853,'RW Futures and Index Data (Q4)'!C822:C851)/VAR('RW Futures and Index Data (Q4)'!C822:C851)</f>
        <v>1.3738312308677361</v>
      </c>
      <c r="D824" s="10"/>
      <c r="E824" s="59">
        <v>2.3989871757554182E-2</v>
      </c>
      <c r="F824" s="56">
        <f>COVAR(E824:E853,'RW Futures and Index Data (Q4)'!C822:C851)/VAR('RW Futures and Index Data (Q4)'!C822:C851)</f>
        <v>-0.21804631896174526</v>
      </c>
      <c r="G824" s="10"/>
      <c r="H824" s="59">
        <v>2.8729573767252825E-2</v>
      </c>
      <c r="I824" s="56">
        <f>COVAR(H824:H853,'RW Futures and Index Data (Q4)'!F822:F851)/VAR('RW Futures and Index Data (Q4)'!F822:F851)</f>
        <v>0.7295582824932999</v>
      </c>
      <c r="J824" s="10"/>
      <c r="K824" s="59">
        <v>-1.0017575694875269E-2</v>
      </c>
      <c r="L824" s="57">
        <f>COVAR(K824:K853,'RW Futures and Index Data (Q4)'!F822:F851)/VAR('RW Futures and Index Data (Q4)'!F822:F851)</f>
        <v>0.27784324036572922</v>
      </c>
      <c r="M824" s="10"/>
      <c r="N824" s="59">
        <v>-6.7382580564313566E-3</v>
      </c>
      <c r="O824" s="58">
        <f>COVAR(N824:N853,'RW Futures and Index Data (Q4)'!F822:F851)/VAR('RW Futures and Index Data (Q4)'!F822:F851)</f>
        <v>-0.19603748582269837</v>
      </c>
      <c r="P824" s="10"/>
    </row>
    <row r="825" spans="1:16" x14ac:dyDescent="0.25">
      <c r="A825" s="23">
        <v>41009</v>
      </c>
      <c r="B825" s="52">
        <v>8.6791319713122039E-3</v>
      </c>
      <c r="C825" s="53">
        <f>COVAR(B825:B854,'RW Futures and Index Data (Q4)'!C823:C852)/VAR('RW Futures and Index Data (Q4)'!C823:C852)</f>
        <v>1.3734694618781269</v>
      </c>
      <c r="D825" s="10"/>
      <c r="E825" s="59">
        <v>1.9358651532470406E-2</v>
      </c>
      <c r="F825" s="56">
        <f>COVAR(E825:E854,'RW Futures and Index Data (Q4)'!C823:C852)/VAR('RW Futures and Index Data (Q4)'!C823:C852)</f>
        <v>-0.18360847349455242</v>
      </c>
      <c r="G825" s="10"/>
      <c r="H825" s="59">
        <v>2.4093195657929556E-2</v>
      </c>
      <c r="I825" s="56">
        <f>COVAR(H825:H854,'RW Futures and Index Data (Q4)'!F823:F852)/VAR('RW Futures and Index Data (Q4)'!F823:F852)</f>
        <v>0.81913273889727911</v>
      </c>
      <c r="J825" s="10"/>
      <c r="K825" s="59">
        <v>-1.2783151967333151E-2</v>
      </c>
      <c r="L825" s="57">
        <f>COVAR(K825:K854,'RW Futures and Index Data (Q4)'!F823:F852)/VAR('RW Futures and Index Data (Q4)'!F823:F852)</f>
        <v>0.31701207106324447</v>
      </c>
      <c r="M825" s="10"/>
      <c r="N825" s="59">
        <v>-1.1981650279799805E-2</v>
      </c>
      <c r="O825" s="58">
        <f>COVAR(N825:N854,'RW Futures and Index Data (Q4)'!F823:F852)/VAR('RW Futures and Index Data (Q4)'!F823:F852)</f>
        <v>-9.0277368889472326E-2</v>
      </c>
      <c r="P825" s="10"/>
    </row>
    <row r="826" spans="1:16" x14ac:dyDescent="0.25">
      <c r="A826" s="23">
        <v>41008</v>
      </c>
      <c r="B826" s="52">
        <v>-1.85792005795965E-2</v>
      </c>
      <c r="C826" s="53">
        <f>COVAR(B826:B855,'RW Futures and Index Data (Q4)'!C824:C853)/VAR('RW Futures and Index Data (Q4)'!C824:C853)</f>
        <v>1.4500512394062204</v>
      </c>
      <c r="D826" s="10"/>
      <c r="E826" s="59">
        <v>1.2990724083441041E-2</v>
      </c>
      <c r="F826" s="56">
        <f>COVAR(E826:E855,'RW Futures and Index Data (Q4)'!C824:C853)/VAR('RW Futures and Index Data (Q4)'!C824:C853)</f>
        <v>-0.1020100463232672</v>
      </c>
      <c r="G826" s="10"/>
      <c r="H826" s="59">
        <v>7.843111111111023E-3</v>
      </c>
      <c r="I826" s="56">
        <f>COVAR(H826:H855,'RW Futures and Index Data (Q4)'!F824:F853)/VAR('RW Futures and Index Data (Q4)'!F824:F853)</f>
        <v>1.0310986423746544</v>
      </c>
      <c r="J826" s="10"/>
      <c r="K826" s="59">
        <v>-1.0832158089194577E-2</v>
      </c>
      <c r="L826" s="57">
        <f>COVAR(K826:K855,'RW Futures and Index Data (Q4)'!F824:F853)/VAR('RW Futures and Index Data (Q4)'!F824:F853)</f>
        <v>0.35497012193637978</v>
      </c>
      <c r="M826" s="10"/>
      <c r="N826" s="59">
        <v>-6.0954589474992993E-3</v>
      </c>
      <c r="O826" s="58">
        <f>COVAR(N826:N855,'RW Futures and Index Data (Q4)'!F824:F853)/VAR('RW Futures and Index Data (Q4)'!F824:F853)</f>
        <v>-2.1135155562308033E-2</v>
      </c>
      <c r="P826" s="10"/>
    </row>
    <row r="827" spans="1:16" x14ac:dyDescent="0.25">
      <c r="A827" s="23">
        <v>41004</v>
      </c>
      <c r="B827" s="52">
        <v>2.2591126618725754E-2</v>
      </c>
      <c r="C827" s="53">
        <f>COVAR(B827:B856,'RW Futures and Index Data (Q4)'!C825:C854)/VAR('RW Futures and Index Data (Q4)'!C825:C854)</f>
        <v>1.056723750130091</v>
      </c>
      <c r="D827" s="10"/>
      <c r="E827" s="59">
        <v>2.6519086114696666E-2</v>
      </c>
      <c r="F827" s="56">
        <f>COVAR(E827:E856,'RW Futures and Index Data (Q4)'!C825:C854)/VAR('RW Futures and Index Data (Q4)'!C825:C854)</f>
        <v>-1.7686703199199655E-2</v>
      </c>
      <c r="G827" s="10"/>
      <c r="H827" s="59">
        <v>-7.7160234640940573E-3</v>
      </c>
      <c r="I827" s="56">
        <f>COVAR(H827:H856,'RW Futures and Index Data (Q4)'!F825:F854)/VAR('RW Futures and Index Data (Q4)'!F825:F854)</f>
        <v>1.2000102397628487</v>
      </c>
      <c r="J827" s="10"/>
      <c r="K827" s="59">
        <v>-7.1086641974281717E-3</v>
      </c>
      <c r="L827" s="57">
        <f>COVAR(K827:K856,'RW Futures and Index Data (Q4)'!F825:F854)/VAR('RW Futures and Index Data (Q4)'!F825:F854)</f>
        <v>0.37733179742081396</v>
      </c>
      <c r="M827" s="10"/>
      <c r="N827" s="59">
        <v>-2.0470409921259702E-2</v>
      </c>
      <c r="O827" s="58">
        <f>COVAR(N827:N856,'RW Futures and Index Data (Q4)'!F825:F854)/VAR('RW Futures and Index Data (Q4)'!F825:F854)</f>
        <v>7.191524770345982E-2</v>
      </c>
      <c r="P827" s="10"/>
    </row>
    <row r="828" spans="1:16" x14ac:dyDescent="0.25">
      <c r="A828" s="23">
        <v>41003</v>
      </c>
      <c r="B828" s="52">
        <v>2.9521875344053816E-2</v>
      </c>
      <c r="C828" s="53">
        <f>COVAR(B828:B857,'RW Futures and Index Data (Q4)'!C826:C855)/VAR('RW Futures and Index Data (Q4)'!C826:C855)</f>
        <v>0.91149488790551947</v>
      </c>
      <c r="D828" s="10"/>
      <c r="E828" s="59">
        <v>2.9146001210954342E-2</v>
      </c>
      <c r="F828" s="56">
        <f>COVAR(E828:E857,'RW Futures and Index Data (Q4)'!C826:C855)/VAR('RW Futures and Index Data (Q4)'!C826:C855)</f>
        <v>0.10701978327639965</v>
      </c>
      <c r="G828" s="10"/>
      <c r="H828" s="59">
        <v>2.2486482876362901E-2</v>
      </c>
      <c r="I828" s="56">
        <f>COVAR(H828:H857,'RW Futures and Index Data (Q4)'!F826:F855)/VAR('RW Futures and Index Data (Q4)'!F826:F855)</f>
        <v>1.2655237476515915</v>
      </c>
      <c r="J828" s="10"/>
      <c r="K828" s="59">
        <v>-9.9190477726793791E-3</v>
      </c>
      <c r="L828" s="57">
        <f>COVAR(K828:K857,'RW Futures and Index Data (Q4)'!F826:F855)/VAR('RW Futures and Index Data (Q4)'!F826:F855)</f>
        <v>0.37977857545673932</v>
      </c>
      <c r="M828" s="10"/>
      <c r="N828" s="59">
        <v>-3.4378161861915557E-2</v>
      </c>
      <c r="O828" s="58">
        <f>COVAR(N828:N857,'RW Futures and Index Data (Q4)'!F826:F855)/VAR('RW Futures and Index Data (Q4)'!F826:F855)</f>
        <v>0.11086840807817862</v>
      </c>
      <c r="P828" s="10"/>
    </row>
    <row r="829" spans="1:16" x14ac:dyDescent="0.25">
      <c r="A829" s="23">
        <v>41002</v>
      </c>
      <c r="B829" s="52">
        <v>2.1462909875839431E-2</v>
      </c>
      <c r="C829" s="53">
        <f>COVAR(B829:B858,'RW Futures and Index Data (Q4)'!C827:C856)/VAR('RW Futures and Index Data (Q4)'!C827:C856)</f>
        <v>0.73068039980763322</v>
      </c>
      <c r="D829" s="10"/>
      <c r="E829" s="59">
        <v>2.1386701443624201E-2</v>
      </c>
      <c r="F829" s="56">
        <f>COVAR(E829:E858,'RW Futures and Index Data (Q4)'!C827:C856)/VAR('RW Futures and Index Data (Q4)'!C827:C856)</f>
        <v>0.30289208146699448</v>
      </c>
      <c r="G829" s="10"/>
      <c r="H829" s="59">
        <v>5.8989224981318422E-3</v>
      </c>
      <c r="I829" s="56">
        <f>COVAR(H829:H858,'RW Futures and Index Data (Q4)'!F827:F856)/VAR('RW Futures and Index Data (Q4)'!F827:F856)</f>
        <v>1.438486094652786</v>
      </c>
      <c r="J829" s="10"/>
      <c r="K829" s="59">
        <v>-1.0794741297639465E-2</v>
      </c>
      <c r="L829" s="57">
        <f>COVAR(K829:K858,'RW Futures and Index Data (Q4)'!F827:F856)/VAR('RW Futures and Index Data (Q4)'!F827:F856)</f>
        <v>0.39079136826730665</v>
      </c>
      <c r="M829" s="10"/>
      <c r="N829" s="59">
        <v>-3.5064139932152738E-2</v>
      </c>
      <c r="O829" s="58">
        <f>COVAR(N829:N858,'RW Futures and Index Data (Q4)'!F827:F856)/VAR('RW Futures and Index Data (Q4)'!F827:F856)</f>
        <v>0.10389525302682134</v>
      </c>
      <c r="P829" s="10"/>
    </row>
    <row r="830" spans="1:16" x14ac:dyDescent="0.25">
      <c r="A830" s="23">
        <v>41001</v>
      </c>
      <c r="B830" s="52">
        <v>3.4376093337327607E-2</v>
      </c>
      <c r="C830" s="53">
        <f>COVAR(B830:B859,'RW Futures and Index Data (Q4)'!C828:C857)/VAR('RW Futures and Index Data (Q4)'!C828:C857)</f>
        <v>0.87343340791670299</v>
      </c>
      <c r="D830" s="10"/>
      <c r="E830" s="59">
        <v>2.4374494016291548E-2</v>
      </c>
      <c r="F830" s="56">
        <f>COVAR(E830:E859,'RW Futures and Index Data (Q4)'!C828:C857)/VAR('RW Futures and Index Data (Q4)'!C828:C857)</f>
        <v>0.27847391063294902</v>
      </c>
      <c r="G830" s="10"/>
      <c r="H830" s="59">
        <v>8.22853426853285E-2</v>
      </c>
      <c r="I830" s="56">
        <f>COVAR(H830:H859,'RW Futures and Index Data (Q4)'!F828:F857)/VAR('RW Futures and Index Data (Q4)'!F828:F857)</f>
        <v>1.3724670194975364</v>
      </c>
      <c r="J830" s="10"/>
      <c r="K830" s="59">
        <v>-1.1337473618127203E-2</v>
      </c>
      <c r="L830" s="57">
        <f>COVAR(K830:K859,'RW Futures and Index Data (Q4)'!F828:F857)/VAR('RW Futures and Index Data (Q4)'!F828:F857)</f>
        <v>0.37120684771942608</v>
      </c>
      <c r="M830" s="10"/>
      <c r="N830" s="59">
        <v>-4.814798240587459E-2</v>
      </c>
      <c r="O830" s="58">
        <f>COVAR(N830:N859,'RW Futures and Index Data (Q4)'!F828:F857)/VAR('RW Futures and Index Data (Q4)'!F828:F857)</f>
        <v>0.12594108171919555</v>
      </c>
      <c r="P830" s="10"/>
    </row>
    <row r="831" spans="1:16" x14ac:dyDescent="0.25">
      <c r="A831" s="23">
        <v>40998</v>
      </c>
      <c r="B831" s="52">
        <v>4.1856441752828211E-2</v>
      </c>
      <c r="C831" s="53">
        <f>COVAR(B831:B860,'RW Futures and Index Data (Q4)'!C829:C858)/VAR('RW Futures and Index Data (Q4)'!C829:C858)</f>
        <v>0.86612767218921416</v>
      </c>
      <c r="D831" s="10"/>
      <c r="E831" s="59">
        <v>2.1223449335469935E-2</v>
      </c>
      <c r="F831" s="56">
        <f>COVAR(E831:E860,'RW Futures and Index Data (Q4)'!C829:C858)/VAR('RW Futures and Index Data (Q4)'!C829:C858)</f>
        <v>0.26958034218160826</v>
      </c>
      <c r="G831" s="10"/>
      <c r="H831" s="59">
        <v>7.0276155318567124E-2</v>
      </c>
      <c r="I831" s="56">
        <f>COVAR(H831:H860,'RW Futures and Index Data (Q4)'!F829:F858)/VAR('RW Futures and Index Data (Q4)'!F829:F858)</f>
        <v>1.3223961381383496</v>
      </c>
      <c r="J831" s="10"/>
      <c r="K831" s="59">
        <v>4.3715495257699022E-3</v>
      </c>
      <c r="L831" s="57">
        <f>COVAR(K831:K860,'RW Futures and Index Data (Q4)'!F829:F858)/VAR('RW Futures and Index Data (Q4)'!F829:F858)</f>
        <v>0.33288447450833203</v>
      </c>
      <c r="M831" s="10"/>
      <c r="N831" s="59">
        <v>-1.918026647419302E-2</v>
      </c>
      <c r="O831" s="58">
        <f>COVAR(N831:N860,'RW Futures and Index Data (Q4)'!F829:F858)/VAR('RW Futures and Index Data (Q4)'!F829:F858)</f>
        <v>9.7940251775498685E-2</v>
      </c>
      <c r="P831" s="10"/>
    </row>
    <row r="832" spans="1:16" x14ac:dyDescent="0.25">
      <c r="A832" s="23">
        <v>40997</v>
      </c>
      <c r="B832" s="52">
        <v>2.5997731980876182E-2</v>
      </c>
      <c r="C832" s="53">
        <f>COVAR(B832:B861,'RW Futures and Index Data (Q4)'!C830:C859)/VAR('RW Futures and Index Data (Q4)'!C830:C859)</f>
        <v>0.72724825373043855</v>
      </c>
      <c r="D832" s="10"/>
      <c r="E832" s="59">
        <v>6.9508986811723794E-3</v>
      </c>
      <c r="F832" s="56">
        <f>COVAR(E832:E861,'RW Futures and Index Data (Q4)'!C830:C859)/VAR('RW Futures and Index Data (Q4)'!C830:C859)</f>
        <v>0.36911538252355752</v>
      </c>
      <c r="G832" s="10"/>
      <c r="H832" s="59">
        <v>4.9166865633246015E-2</v>
      </c>
      <c r="I832" s="56">
        <f>COVAR(H832:H861,'RW Futures and Index Data (Q4)'!F830:F859)/VAR('RW Futures and Index Data (Q4)'!F830:F859)</f>
        <v>1.3106597850019288</v>
      </c>
      <c r="J832" s="10"/>
      <c r="K832" s="59">
        <v>1.4884076159682458E-4</v>
      </c>
      <c r="L832" s="57">
        <f>COVAR(K832:K861,'RW Futures and Index Data (Q4)'!F830:F859)/VAR('RW Futures and Index Data (Q4)'!F830:F859)</f>
        <v>0.31979988786603969</v>
      </c>
      <c r="M832" s="10"/>
      <c r="N832" s="59">
        <v>-3.5377551070064017E-2</v>
      </c>
      <c r="O832" s="58">
        <f>COVAR(N832:N861,'RW Futures and Index Data (Q4)'!F830:F859)/VAR('RW Futures and Index Data (Q4)'!F830:F859)</f>
        <v>0.11326097324430286</v>
      </c>
      <c r="P832" s="10"/>
    </row>
    <row r="833" spans="1:16" x14ac:dyDescent="0.25">
      <c r="A833" s="23">
        <v>40996</v>
      </c>
      <c r="B833" s="52">
        <v>4.5694155275067816E-2</v>
      </c>
      <c r="C833" s="53">
        <f>COVAR(B833:B862,'RW Futures and Index Data (Q4)'!C831:C860)/VAR('RW Futures and Index Data (Q4)'!C831:C860)</f>
        <v>0.42738645671343367</v>
      </c>
      <c r="D833" s="10"/>
      <c r="E833" s="59">
        <v>7.6999918872791007E-3</v>
      </c>
      <c r="F833" s="56">
        <f>COVAR(E833:E862,'RW Futures and Index Data (Q4)'!C831:C860)/VAR('RW Futures and Index Data (Q4)'!C831:C860)</f>
        <v>0.42083947071373173</v>
      </c>
      <c r="G833" s="10"/>
      <c r="H833" s="59">
        <v>5.6846078163432567E-2</v>
      </c>
      <c r="I833" s="56">
        <f>COVAR(H833:H862,'RW Futures and Index Data (Q4)'!F831:F860)/VAR('RW Futures and Index Data (Q4)'!F831:F860)</f>
        <v>1.3600747403445654</v>
      </c>
      <c r="J833" s="10"/>
      <c r="K833" s="59">
        <v>1.0176015652876291E-3</v>
      </c>
      <c r="L833" s="57">
        <f>COVAR(K833:K862,'RW Futures and Index Data (Q4)'!F831:F860)/VAR('RW Futures and Index Data (Q4)'!F831:F860)</f>
        <v>0.32441131190117295</v>
      </c>
      <c r="M833" s="10"/>
      <c r="N833" s="59">
        <v>-1.9037102072067547E-2</v>
      </c>
      <c r="O833" s="58">
        <f>COVAR(N833:N862,'RW Futures and Index Data (Q4)'!F831:F860)/VAR('RW Futures and Index Data (Q4)'!F831:F860)</f>
        <v>0.12394481973199613</v>
      </c>
      <c r="P833" s="10"/>
    </row>
    <row r="834" spans="1:16" x14ac:dyDescent="0.25">
      <c r="A834" s="23">
        <v>40995</v>
      </c>
      <c r="B834" s="52">
        <v>3.6924418812476212E-2</v>
      </c>
      <c r="C834" s="53">
        <f>COVAR(B834:B863,'RW Futures and Index Data (Q4)'!C832:C861)/VAR('RW Futures and Index Data (Q4)'!C832:C861)</f>
        <v>0.43611534334806867</v>
      </c>
      <c r="D834" s="10"/>
      <c r="E834" s="59">
        <v>1.885911292976683E-2</v>
      </c>
      <c r="F834" s="56">
        <f>COVAR(E834:E863,'RW Futures and Index Data (Q4)'!C832:C861)/VAR('RW Futures and Index Data (Q4)'!C832:C861)</f>
        <v>0.41098626338529959</v>
      </c>
      <c r="G834" s="10"/>
      <c r="H834" s="59">
        <v>6.4356433873585583E-2</v>
      </c>
      <c r="I834" s="56">
        <f>COVAR(H834:H863,'RW Futures and Index Data (Q4)'!F832:F861)/VAR('RW Futures and Index Data (Q4)'!F832:F861)</f>
        <v>1.4095481507666405</v>
      </c>
      <c r="J834" s="10"/>
      <c r="K834" s="59">
        <v>-2.685407730640299E-3</v>
      </c>
      <c r="L834" s="57">
        <f>COVAR(K834:K863,'RW Futures and Index Data (Q4)'!F832:F861)/VAR('RW Futures and Index Data (Q4)'!F832:F861)</f>
        <v>0.32051057770845098</v>
      </c>
      <c r="M834" s="10"/>
      <c r="N834" s="59">
        <v>-3.4128911285267516E-2</v>
      </c>
      <c r="O834" s="58">
        <f>COVAR(N834:N863,'RW Futures and Index Data (Q4)'!F832:F861)/VAR('RW Futures and Index Data (Q4)'!F832:F861)</f>
        <v>0.14890445211652911</v>
      </c>
      <c r="P834" s="10"/>
    </row>
    <row r="835" spans="1:16" x14ac:dyDescent="0.25">
      <c r="A835" s="23">
        <v>40994</v>
      </c>
      <c r="B835" s="52">
        <v>4.1644920767987204E-2</v>
      </c>
      <c r="C835" s="53">
        <f>COVAR(B835:B864,'RW Futures and Index Data (Q4)'!C833:C862)/VAR('RW Futures and Index Data (Q4)'!C833:C862)</f>
        <v>0.28017961256556734</v>
      </c>
      <c r="D835" s="10"/>
      <c r="E835" s="59">
        <v>2.6759609218310443E-2</v>
      </c>
      <c r="F835" s="56">
        <f>COVAR(E835:E864,'RW Futures and Index Data (Q4)'!C833:C862)/VAR('RW Futures and Index Data (Q4)'!C833:C862)</f>
        <v>0.39082399688111957</v>
      </c>
      <c r="G835" s="10"/>
      <c r="H835" s="59">
        <v>4.1689253971013862E-2</v>
      </c>
      <c r="I835" s="56">
        <f>COVAR(H835:H864,'RW Futures and Index Data (Q4)'!F833:F862)/VAR('RW Futures and Index Data (Q4)'!F833:F862)</f>
        <v>1.4475580603024818</v>
      </c>
      <c r="J835" s="10"/>
      <c r="K835" s="59">
        <v>-2.1604525814067355E-3</v>
      </c>
      <c r="L835" s="57">
        <f>COVAR(K835:K864,'RW Futures and Index Data (Q4)'!F833:F862)/VAR('RW Futures and Index Data (Q4)'!F833:F862)</f>
        <v>0.305975614754321</v>
      </c>
      <c r="M835" s="10"/>
      <c r="N835" s="59">
        <v>-3.4489505813124488E-2</v>
      </c>
      <c r="O835" s="58">
        <f>COVAR(N835:N864,'RW Futures and Index Data (Q4)'!F833:F862)/VAR('RW Futures and Index Data (Q4)'!F833:F862)</f>
        <v>0.14760287463083849</v>
      </c>
      <c r="P835" s="10"/>
    </row>
    <row r="836" spans="1:16" x14ac:dyDescent="0.25">
      <c r="A836" s="23">
        <v>40991</v>
      </c>
      <c r="B836" s="52">
        <v>6.7249004283225666E-2</v>
      </c>
      <c r="C836" s="53">
        <f>COVAR(B836:B865,'RW Futures and Index Data (Q4)'!C834:C863)/VAR('RW Futures and Index Data (Q4)'!C834:C863)</f>
        <v>0.19614007667116251</v>
      </c>
      <c r="D836" s="10"/>
      <c r="E836" s="59">
        <v>2.5739275154767816E-2</v>
      </c>
      <c r="F836" s="56">
        <f>COVAR(E836:E865,'RW Futures and Index Data (Q4)'!C834:C863)/VAR('RW Futures and Index Data (Q4)'!C834:C863)</f>
        <v>0.43591484189500107</v>
      </c>
      <c r="G836" s="10"/>
      <c r="H836" s="59">
        <v>4.2170265914585059E-2</v>
      </c>
      <c r="I836" s="56">
        <f>COVAR(H836:H865,'RW Futures and Index Data (Q4)'!F834:F863)/VAR('RW Futures and Index Data (Q4)'!F834:F863)</f>
        <v>1.5087231938056758</v>
      </c>
      <c r="J836" s="10"/>
      <c r="K836" s="59">
        <v>-9.0576597198199771E-3</v>
      </c>
      <c r="L836" s="57">
        <f>COVAR(K836:K865,'RW Futures and Index Data (Q4)'!F834:F863)/VAR('RW Futures and Index Data (Q4)'!F834:F863)</f>
        <v>0.30162785075528292</v>
      </c>
      <c r="M836" s="10"/>
      <c r="N836" s="59">
        <v>-3.6309828035245184E-2</v>
      </c>
      <c r="O836" s="58">
        <f>COVAR(N836:N865,'RW Futures and Index Data (Q4)'!F834:F863)/VAR('RW Futures and Index Data (Q4)'!F834:F863)</f>
        <v>0.12783004876322931</v>
      </c>
      <c r="P836" s="10"/>
    </row>
    <row r="837" spans="1:16" x14ac:dyDescent="0.25">
      <c r="A837" s="23">
        <v>40990</v>
      </c>
      <c r="B837" s="52">
        <v>4.4839217854441005E-2</v>
      </c>
      <c r="C837" s="53">
        <f>COVAR(B837:B866,'RW Futures and Index Data (Q4)'!C835:C864)/VAR('RW Futures and Index Data (Q4)'!C835:C864)</f>
        <v>-8.340452562583682E-2</v>
      </c>
      <c r="D837" s="10"/>
      <c r="E837" s="59">
        <v>1.3813709536834251E-2</v>
      </c>
      <c r="F837" s="56">
        <f>COVAR(E837:E866,'RW Futures and Index Data (Q4)'!C835:C864)/VAR('RW Futures and Index Data (Q4)'!C835:C864)</f>
        <v>0.49253143267170901</v>
      </c>
      <c r="G837" s="10"/>
      <c r="H837" s="59">
        <v>3.2170147219192868E-2</v>
      </c>
      <c r="I837" s="56">
        <f>COVAR(H837:H866,'RW Futures and Index Data (Q4)'!F835:F864)/VAR('RW Futures and Index Data (Q4)'!F835:F864)</f>
        <v>1.4746127477160464</v>
      </c>
      <c r="J837" s="10"/>
      <c r="K837" s="59">
        <v>-7.8038240881179721E-3</v>
      </c>
      <c r="L837" s="57">
        <f>COVAR(K837:K866,'RW Futures and Index Data (Q4)'!F835:F864)/VAR('RW Futures and Index Data (Q4)'!F835:F864)</f>
        <v>0.2798294568989701</v>
      </c>
      <c r="M837" s="10"/>
      <c r="N837" s="59">
        <v>-3.0105200584322866E-2</v>
      </c>
      <c r="O837" s="58">
        <f>COVAR(N837:N866,'RW Futures and Index Data (Q4)'!F835:F864)/VAR('RW Futures and Index Data (Q4)'!F835:F864)</f>
        <v>9.7905728485417676E-2</v>
      </c>
      <c r="P837" s="10"/>
    </row>
    <row r="838" spans="1:16" x14ac:dyDescent="0.25">
      <c r="A838" s="23">
        <v>40989</v>
      </c>
      <c r="B838" s="52">
        <v>4.5226123452667633E-2</v>
      </c>
      <c r="C838" s="53">
        <f>COVAR(B838:B867,'RW Futures and Index Data (Q4)'!C836:C865)/VAR('RW Futures and Index Data (Q4)'!C836:C865)</f>
        <v>-0.45165617758175858</v>
      </c>
      <c r="D838" s="10"/>
      <c r="E838" s="59">
        <v>-3.4310095370541083E-3</v>
      </c>
      <c r="F838" s="56">
        <f>COVAR(E838:E867,'RW Futures and Index Data (Q4)'!C836:C865)/VAR('RW Futures and Index Data (Q4)'!C836:C865)</f>
        <v>0.66973600342355499</v>
      </c>
      <c r="G838" s="10"/>
      <c r="H838" s="59">
        <v>-5.8123384841394232E-3</v>
      </c>
      <c r="I838" s="56">
        <f>COVAR(H838:H867,'RW Futures and Index Data (Q4)'!F836:F865)/VAR('RW Futures and Index Data (Q4)'!F836:F865)</f>
        <v>1.563430418725595</v>
      </c>
      <c r="J838" s="10"/>
      <c r="K838" s="59">
        <v>-9.5207507831011062E-3</v>
      </c>
      <c r="L838" s="57">
        <f>COVAR(K838:K867,'RW Futures and Index Data (Q4)'!F836:F865)/VAR('RW Futures and Index Data (Q4)'!F836:F865)</f>
        <v>0.27029092347746425</v>
      </c>
      <c r="M838" s="10"/>
      <c r="N838" s="59">
        <v>-2.6707262437114632E-2</v>
      </c>
      <c r="O838" s="58">
        <f>COVAR(N838:N867,'RW Futures and Index Data (Q4)'!F836:F865)/VAR('RW Futures and Index Data (Q4)'!F836:F865)</f>
        <v>7.2982335104429377E-2</v>
      </c>
      <c r="P838" s="10"/>
    </row>
    <row r="839" spans="1:16" x14ac:dyDescent="0.25">
      <c r="A839" s="23">
        <v>40988</v>
      </c>
      <c r="B839" s="52">
        <v>7.9587528287696108E-2</v>
      </c>
      <c r="C839" s="53">
        <f>COVAR(B839:B868,'RW Futures and Index Data (Q4)'!C837:C866)/VAR('RW Futures and Index Data (Q4)'!C837:C866)</f>
        <v>-0.80628399746547608</v>
      </c>
      <c r="D839" s="10"/>
      <c r="E839" s="59">
        <v>-7.8025300381783236E-3</v>
      </c>
      <c r="F839" s="56">
        <f>COVAR(E839:E868,'RW Futures and Index Data (Q4)'!C837:C866)/VAR('RW Futures and Index Data (Q4)'!C837:C866)</f>
        <v>0.74081842826932021</v>
      </c>
      <c r="G839" s="10"/>
      <c r="H839" s="59">
        <v>1.2352281828556411E-2</v>
      </c>
      <c r="I839" s="56">
        <f>COVAR(H839:H868,'RW Futures and Index Data (Q4)'!F837:F866)/VAR('RW Futures and Index Data (Q4)'!F837:F866)</f>
        <v>1.5395705447965173</v>
      </c>
      <c r="J839" s="10"/>
      <c r="K839" s="59">
        <v>-1.1029463602911904E-2</v>
      </c>
      <c r="L839" s="57">
        <f>COVAR(K839:K868,'RW Futures and Index Data (Q4)'!F837:F866)/VAR('RW Futures and Index Data (Q4)'!F837:F866)</f>
        <v>0.26099981001491829</v>
      </c>
      <c r="M839" s="10"/>
      <c r="N839" s="59">
        <v>-3.7085294098593513E-2</v>
      </c>
      <c r="O839" s="58">
        <f>COVAR(N839:N868,'RW Futures and Index Data (Q4)'!F837:F866)/VAR('RW Futures and Index Data (Q4)'!F837:F866)</f>
        <v>7.7763081655287211E-2</v>
      </c>
      <c r="P839" s="10"/>
    </row>
    <row r="840" spans="1:16" x14ac:dyDescent="0.25">
      <c r="A840" s="23">
        <v>40987</v>
      </c>
      <c r="B840" s="52">
        <v>9.1258766220140064E-2</v>
      </c>
      <c r="C840" s="53">
        <f>COVAR(B840:B869,'RW Futures and Index Data (Q4)'!C838:C867)/VAR('RW Futures and Index Data (Q4)'!C838:C867)</f>
        <v>-1.1405769873911098</v>
      </c>
      <c r="D840" s="10"/>
      <c r="E840" s="59">
        <v>-1.1625953712765646E-2</v>
      </c>
      <c r="F840" s="56">
        <f>COVAR(E840:E869,'RW Futures and Index Data (Q4)'!C838:C867)/VAR('RW Futures and Index Data (Q4)'!C838:C867)</f>
        <v>0.79324300737798237</v>
      </c>
      <c r="G840" s="10"/>
      <c r="H840" s="59">
        <v>2.6662918453465689E-2</v>
      </c>
      <c r="I840" s="56">
        <f>COVAR(H840:H869,'RW Futures and Index Data (Q4)'!F838:F867)/VAR('RW Futures and Index Data (Q4)'!F838:F867)</f>
        <v>1.5024513001621613</v>
      </c>
      <c r="J840" s="10"/>
      <c r="K840" s="59">
        <v>-1.4492027534494301E-2</v>
      </c>
      <c r="L840" s="57">
        <f>COVAR(K840:K869,'RW Futures and Index Data (Q4)'!F838:F867)/VAR('RW Futures and Index Data (Q4)'!F838:F867)</f>
        <v>0.24946648876924693</v>
      </c>
      <c r="M840" s="10"/>
      <c r="N840" s="59">
        <v>-4.7115242307167571E-2</v>
      </c>
      <c r="O840" s="58">
        <f>COVAR(N840:N869,'RW Futures and Index Data (Q4)'!F838:F867)/VAR('RW Futures and Index Data (Q4)'!F838:F867)</f>
        <v>7.3774754902247011E-2</v>
      </c>
      <c r="P840" s="10"/>
    </row>
    <row r="841" spans="1:16" x14ac:dyDescent="0.25">
      <c r="A841" s="23">
        <v>40984</v>
      </c>
      <c r="B841" s="52">
        <v>0.10904712310995679</v>
      </c>
      <c r="C841" s="53">
        <f>COVAR(B841:B870,'RW Futures and Index Data (Q4)'!C839:C868)/VAR('RW Futures and Index Data (Q4)'!C839:C868)</f>
        <v>-1.3137792032701527</v>
      </c>
      <c r="D841" s="10"/>
      <c r="E841" s="59">
        <v>-2.2828189580433866E-3</v>
      </c>
      <c r="F841" s="56">
        <f>COVAR(E841:E870,'RW Futures and Index Data (Q4)'!C839:C868)/VAR('RW Futures and Index Data (Q4)'!C839:C868)</f>
        <v>0.82169006915159426</v>
      </c>
      <c r="G841" s="10"/>
      <c r="H841" s="59">
        <v>3.0592706075042164E-2</v>
      </c>
      <c r="I841" s="56">
        <f>COVAR(H841:H870,'RW Futures and Index Data (Q4)'!F839:F868)/VAR('RW Futures and Index Data (Q4)'!F839:F868)</f>
        <v>1.4701993640066298</v>
      </c>
      <c r="J841" s="10"/>
      <c r="K841" s="59">
        <v>-1.5748583487511625E-2</v>
      </c>
      <c r="L841" s="57">
        <f>COVAR(K841:K870,'RW Futures and Index Data (Q4)'!F839:F868)/VAR('RW Futures and Index Data (Q4)'!F839:F868)</f>
        <v>0.22791570152001348</v>
      </c>
      <c r="M841" s="10"/>
      <c r="N841" s="59">
        <v>-6.2678163966957579E-2</v>
      </c>
      <c r="O841" s="58">
        <f>COVAR(N841:N870,'RW Futures and Index Data (Q4)'!F839:F868)/VAR('RW Futures and Index Data (Q4)'!F839:F868)</f>
        <v>5.9896522763238633E-2</v>
      </c>
      <c r="P841" s="10"/>
    </row>
    <row r="842" spans="1:16" x14ac:dyDescent="0.25">
      <c r="A842" s="23">
        <v>40983</v>
      </c>
      <c r="B842" s="52">
        <v>9.2246809277547914E-2</v>
      </c>
      <c r="C842" s="53">
        <f>COVAR(B842:B871,'RW Futures and Index Data (Q4)'!C840:C869)/VAR('RW Futures and Index Data (Q4)'!C840:C869)</f>
        <v>-1.4729706524373496</v>
      </c>
      <c r="D842" s="10"/>
      <c r="E842" s="59">
        <v>2.1866547550102311E-3</v>
      </c>
      <c r="F842" s="56">
        <f>COVAR(E842:E871,'RW Futures and Index Data (Q4)'!C840:C869)/VAR('RW Futures and Index Data (Q4)'!C840:C869)</f>
        <v>0.88541962906017602</v>
      </c>
      <c r="G842" s="10"/>
      <c r="H842" s="59">
        <v>1.852860984935667E-2</v>
      </c>
      <c r="I842" s="56">
        <f>COVAR(H842:H871,'RW Futures and Index Data (Q4)'!F840:F869)/VAR('RW Futures and Index Data (Q4)'!F840:F869)</f>
        <v>1.4912150537350319</v>
      </c>
      <c r="J842" s="10"/>
      <c r="K842" s="59">
        <v>-1.1830557814252574E-2</v>
      </c>
      <c r="L842" s="57">
        <f>COVAR(K842:K871,'RW Futures and Index Data (Q4)'!F840:F869)/VAR('RW Futures and Index Data (Q4)'!F840:F869)</f>
        <v>0.20338563304272572</v>
      </c>
      <c r="M842" s="10"/>
      <c r="N842" s="59">
        <v>-4.1915282854162572E-2</v>
      </c>
      <c r="O842" s="58">
        <f>COVAR(N842:N871,'RW Futures and Index Data (Q4)'!F840:F869)/VAR('RW Futures and Index Data (Q4)'!F840:F869)</f>
        <v>6.1774326708700211E-3</v>
      </c>
      <c r="P842" s="10"/>
    </row>
    <row r="843" spans="1:16" x14ac:dyDescent="0.25">
      <c r="A843" s="23">
        <v>40982</v>
      </c>
      <c r="B843" s="52">
        <v>0.10525915478345227</v>
      </c>
      <c r="C843" s="53">
        <f>COVAR(B843:B872,'RW Futures and Index Data (Q4)'!C841:C870)/VAR('RW Futures and Index Data (Q4)'!C841:C870)</f>
        <v>-1.5611374882826845</v>
      </c>
      <c r="D843" s="10"/>
      <c r="E843" s="59">
        <v>1.1508688027992431E-3</v>
      </c>
      <c r="F843" s="56">
        <f>COVAR(E843:E872,'RW Futures and Index Data (Q4)'!C841:C870)/VAR('RW Futures and Index Data (Q4)'!C841:C870)</f>
        <v>0.89898178131486539</v>
      </c>
      <c r="G843" s="10"/>
      <c r="H843" s="59">
        <v>4.6376064780675463E-2</v>
      </c>
      <c r="I843" s="56">
        <f>COVAR(H843:H872,'RW Futures and Index Data (Q4)'!F841:F870)/VAR('RW Futures and Index Data (Q4)'!F841:F870)</f>
        <v>1.3224283383398228</v>
      </c>
      <c r="J843" s="10"/>
      <c r="K843" s="59">
        <v>-1.4736541159821592E-2</v>
      </c>
      <c r="L843" s="57">
        <f>COVAR(K843:K872,'RW Futures and Index Data (Q4)'!F841:F870)/VAR('RW Futures and Index Data (Q4)'!F841:F870)</f>
        <v>0.17483491094081943</v>
      </c>
      <c r="M843" s="10"/>
      <c r="N843" s="59">
        <v>-6.4354610222005948E-2</v>
      </c>
      <c r="O843" s="58">
        <f>COVAR(N843:N872,'RW Futures and Index Data (Q4)'!F841:F870)/VAR('RW Futures and Index Data (Q4)'!F841:F870)</f>
        <v>-6.4502428127204099E-5</v>
      </c>
      <c r="P843" s="10"/>
    </row>
    <row r="844" spans="1:16" x14ac:dyDescent="0.25">
      <c r="A844" s="23">
        <v>40981</v>
      </c>
      <c r="B844" s="52">
        <v>0.14109164530341833</v>
      </c>
      <c r="C844" s="53">
        <f>COVAR(B844:B873,'RW Futures and Index Data (Q4)'!C842:C871)/VAR('RW Futures and Index Data (Q4)'!C842:C871)</f>
        <v>-1.6973023485139855</v>
      </c>
      <c r="D844" s="10"/>
      <c r="E844" s="59">
        <v>4.1470705460944224E-4</v>
      </c>
      <c r="F844" s="56">
        <f>COVAR(E844:E873,'RW Futures and Index Data (Q4)'!C842:C871)/VAR('RW Futures and Index Data (Q4)'!C842:C871)</f>
        <v>0.99663129004914341</v>
      </c>
      <c r="G844" s="10"/>
      <c r="H844" s="59">
        <v>4.4134135311009404E-2</v>
      </c>
      <c r="I844" s="56">
        <f>COVAR(H844:H873,'RW Futures and Index Data (Q4)'!F842:F871)/VAR('RW Futures and Index Data (Q4)'!F842:F871)</f>
        <v>1.3138530869057845</v>
      </c>
      <c r="J844" s="10"/>
      <c r="K844" s="59">
        <v>-1.0545195538906205E-2</v>
      </c>
      <c r="L844" s="57">
        <f>COVAR(K844:K873,'RW Futures and Index Data (Q4)'!F842:F871)/VAR('RW Futures and Index Data (Q4)'!F842:F871)</f>
        <v>0.1418404607452072</v>
      </c>
      <c r="M844" s="10"/>
      <c r="N844" s="59">
        <v>-6.6176818391440184E-2</v>
      </c>
      <c r="O844" s="58">
        <f>COVAR(N844:N873,'RW Futures and Index Data (Q4)'!F842:F871)/VAR('RW Futures and Index Data (Q4)'!F842:F871)</f>
        <v>-6.3226315528586194E-2</v>
      </c>
      <c r="P844" s="10"/>
    </row>
    <row r="845" spans="1:16" x14ac:dyDescent="0.25">
      <c r="A845" s="23">
        <v>40980</v>
      </c>
      <c r="B845" s="52">
        <v>0.16747118841626563</v>
      </c>
      <c r="C845" s="53">
        <f>COVAR(B845:B874,'RW Futures and Index Data (Q4)'!C843:C872)/VAR('RW Futures and Index Data (Q4)'!C843:C872)</f>
        <v>-1.8396974365326193</v>
      </c>
      <c r="D845" s="10"/>
      <c r="E845" s="59">
        <v>1.1410697650021007E-2</v>
      </c>
      <c r="F845" s="56">
        <f>COVAR(E845:E874,'RW Futures and Index Data (Q4)'!C843:C872)/VAR('RW Futures and Index Data (Q4)'!C843:C872)</f>
        <v>1.0790373885380835</v>
      </c>
      <c r="G845" s="10"/>
      <c r="H845" s="59">
        <v>7.2872130006486513E-2</v>
      </c>
      <c r="I845" s="56">
        <f>COVAR(H845:H874,'RW Futures and Index Data (Q4)'!F843:F872)/VAR('RW Futures and Index Data (Q4)'!F843:F872)</f>
        <v>1.2616759470978365</v>
      </c>
      <c r="J845" s="10"/>
      <c r="K845" s="59">
        <v>5.3506065864470376E-3</v>
      </c>
      <c r="L845" s="57">
        <f>COVAR(K845:K874,'RW Futures and Index Data (Q4)'!F843:F872)/VAR('RW Futures and Index Data (Q4)'!F843:F872)</f>
        <v>0.12421597726769638</v>
      </c>
      <c r="M845" s="10"/>
      <c r="N845" s="59">
        <v>-5.3013872928554862E-2</v>
      </c>
      <c r="O845" s="58">
        <f>COVAR(N845:N874,'RW Futures and Index Data (Q4)'!F843:F872)/VAR('RW Futures and Index Data (Q4)'!F843:F872)</f>
        <v>-8.5791130977820443E-2</v>
      </c>
      <c r="P845" s="10"/>
    </row>
    <row r="846" spans="1:16" x14ac:dyDescent="0.25">
      <c r="A846" s="23">
        <v>40977</v>
      </c>
      <c r="B846" s="52">
        <v>0.16893159405392666</v>
      </c>
      <c r="C846" s="53">
        <f>COVAR(B846:B875,'RW Futures and Index Data (Q4)'!C844:C873)/VAR('RW Futures and Index Data (Q4)'!C844:C873)</f>
        <v>-1.8905599831106843</v>
      </c>
      <c r="D846" s="10"/>
      <c r="E846" s="59">
        <v>-2.0313734816556295E-2</v>
      </c>
      <c r="F846" s="56">
        <f>COVAR(E846:E875,'RW Futures and Index Data (Q4)'!C844:C873)/VAR('RW Futures and Index Data (Q4)'!C844:C873)</f>
        <v>1.2219046194148759</v>
      </c>
      <c r="G846" s="10"/>
      <c r="H846" s="59">
        <v>7.6879301733465244E-2</v>
      </c>
      <c r="I846" s="56">
        <f>COVAR(H846:H875,'RW Futures and Index Data (Q4)'!F844:F873)/VAR('RW Futures and Index Data (Q4)'!F844:F873)</f>
        <v>1.1970305353642698</v>
      </c>
      <c r="J846" s="10"/>
      <c r="K846" s="59">
        <v>1.1081661914972507E-2</v>
      </c>
      <c r="L846" s="57">
        <f>COVAR(K846:K875,'RW Futures and Index Data (Q4)'!F844:F873)/VAR('RW Futures and Index Data (Q4)'!F844:F873)</f>
        <v>0.10871732635486771</v>
      </c>
      <c r="M846" s="10"/>
      <c r="N846" s="59">
        <v>-2.491993748666177E-2</v>
      </c>
      <c r="O846" s="58">
        <f>COVAR(N846:N875,'RW Futures and Index Data (Q4)'!F844:F873)/VAR('RW Futures and Index Data (Q4)'!F844:F873)</f>
        <v>-0.12021353635397994</v>
      </c>
      <c r="P846" s="10"/>
    </row>
    <row r="847" spans="1:16" x14ac:dyDescent="0.25">
      <c r="A847" s="23">
        <v>40976</v>
      </c>
      <c r="B847" s="52">
        <v>0.16174276950203259</v>
      </c>
      <c r="C847" s="53">
        <f>COVAR(B847:B876,'RW Futures and Index Data (Q4)'!C845:C874)/VAR('RW Futures and Index Data (Q4)'!C845:C874)</f>
        <v>-1.9257500853257654</v>
      </c>
      <c r="D847" s="10"/>
      <c r="E847" s="59">
        <v>-2.3883730553056481E-2</v>
      </c>
      <c r="F847" s="56">
        <f>COVAR(E847:E876,'RW Futures and Index Data (Q4)'!C845:C874)/VAR('RW Futures and Index Data (Q4)'!C845:C874)</f>
        <v>1.3162952482740882</v>
      </c>
      <c r="G847" s="10"/>
      <c r="H847" s="59">
        <v>7.422093694676879E-2</v>
      </c>
      <c r="I847" s="56">
        <f>COVAR(H847:H876,'RW Futures and Index Data (Q4)'!F845:F874)/VAR('RW Futures and Index Data (Q4)'!F845:F874)</f>
        <v>1.182598157288544</v>
      </c>
      <c r="J847" s="10"/>
      <c r="K847" s="59">
        <v>1.1770464094969846E-2</v>
      </c>
      <c r="L847" s="57">
        <f>COVAR(K847:K876,'RW Futures and Index Data (Q4)'!F845:F874)/VAR('RW Futures and Index Data (Q4)'!F845:F874)</f>
        <v>9.8441712077362256E-2</v>
      </c>
      <c r="M847" s="10"/>
      <c r="N847" s="59">
        <v>-1.3271408310770338E-2</v>
      </c>
      <c r="O847" s="58">
        <f>COVAR(N847:N876,'RW Futures and Index Data (Q4)'!F845:F874)/VAR('RW Futures and Index Data (Q4)'!F845:F874)</f>
        <v>-0.14791502873562873</v>
      </c>
      <c r="P847" s="10"/>
    </row>
    <row r="848" spans="1:16" x14ac:dyDescent="0.25">
      <c r="A848" s="23">
        <v>40975</v>
      </c>
      <c r="B848" s="52">
        <v>0.17187826277190354</v>
      </c>
      <c r="C848" s="53">
        <f>COVAR(B848:B877,'RW Futures and Index Data (Q4)'!C846:C875)/VAR('RW Futures and Index Data (Q4)'!C846:C875)</f>
        <v>-1.9817103864512093</v>
      </c>
      <c r="D848" s="10"/>
      <c r="E848" s="59">
        <v>-3.5585299557008621E-2</v>
      </c>
      <c r="F848" s="56">
        <f>COVAR(E848:E877,'RW Futures and Index Data (Q4)'!C846:C875)/VAR('RW Futures and Index Data (Q4)'!C846:C875)</f>
        <v>1.4273475944742424</v>
      </c>
      <c r="G848" s="10"/>
      <c r="H848" s="59">
        <v>5.3702598821294467E-2</v>
      </c>
      <c r="I848" s="56">
        <f>COVAR(H848:H877,'RW Futures and Index Data (Q4)'!F846:F875)/VAR('RW Futures and Index Data (Q4)'!F846:F875)</f>
        <v>1.1658024631401358</v>
      </c>
      <c r="J848" s="10"/>
      <c r="K848" s="59">
        <v>1.3776800116697352E-2</v>
      </c>
      <c r="L848" s="57">
        <f>COVAR(K848:K877,'RW Futures and Index Data (Q4)'!F846:F875)/VAR('RW Futures and Index Data (Q4)'!F846:F875)</f>
        <v>8.1378990629018988E-2</v>
      </c>
      <c r="M848" s="10"/>
      <c r="N848" s="59">
        <v>-1.2132908219959271E-2</v>
      </c>
      <c r="O848" s="58">
        <f>COVAR(N848:N877,'RW Futures and Index Data (Q4)'!F846:F875)/VAR('RW Futures and Index Data (Q4)'!F846:F875)</f>
        <v>-0.16373286007185453</v>
      </c>
      <c r="P848" s="10"/>
    </row>
    <row r="849" spans="1:16" x14ac:dyDescent="0.25">
      <c r="A849" s="23">
        <v>40974</v>
      </c>
      <c r="B849" s="52">
        <v>0.15215976188449831</v>
      </c>
      <c r="C849" s="53">
        <f>COVAR(B849:B878,'RW Futures and Index Data (Q4)'!C847:C876)/VAR('RW Futures and Index Data (Q4)'!C847:C876)</f>
        <v>-1.9230754086002708</v>
      </c>
      <c r="D849" s="10"/>
      <c r="E849" s="59">
        <v>-3.5418793415275651E-2</v>
      </c>
      <c r="F849" s="56">
        <f>COVAR(E849:E878,'RW Futures and Index Data (Q4)'!C847:C876)/VAR('RW Futures and Index Data (Q4)'!C847:C876)</f>
        <v>1.2930509802040937</v>
      </c>
      <c r="G849" s="10"/>
      <c r="H849" s="59">
        <v>7.2105685949276577E-2</v>
      </c>
      <c r="I849" s="56">
        <f>COVAR(H849:H878,'RW Futures and Index Data (Q4)'!F847:F876)/VAR('RW Futures and Index Data (Q4)'!F847:F876)</f>
        <v>1.1490899603729681</v>
      </c>
      <c r="J849" s="10"/>
      <c r="K849" s="59">
        <v>2.1539636241116211E-2</v>
      </c>
      <c r="L849" s="57">
        <f>COVAR(K849:K878,'RW Futures and Index Data (Q4)'!F847:F876)/VAR('RW Futures and Index Data (Q4)'!F847:F876)</f>
        <v>5.3967259401238907E-2</v>
      </c>
      <c r="M849" s="10"/>
      <c r="N849" s="59">
        <v>1.1081339985496541E-2</v>
      </c>
      <c r="O849" s="58">
        <f>COVAR(N849:N878,'RW Futures and Index Data (Q4)'!F847:F876)/VAR('RW Futures and Index Data (Q4)'!F847:F876)</f>
        <v>-0.19357206206785743</v>
      </c>
      <c r="P849" s="10"/>
    </row>
    <row r="850" spans="1:16" x14ac:dyDescent="0.25">
      <c r="A850" s="23">
        <v>40973</v>
      </c>
      <c r="B850" s="52">
        <v>0.13909166793124572</v>
      </c>
      <c r="C850" s="53">
        <f>COVAR(B850:B879,'RW Futures and Index Data (Q4)'!C848:C877)/VAR('RW Futures and Index Data (Q4)'!C848:C877)</f>
        <v>-2.1985598117342207</v>
      </c>
      <c r="D850" s="10"/>
      <c r="E850" s="59">
        <v>-3.4553919267554467E-2</v>
      </c>
      <c r="F850" s="56">
        <f>COVAR(E850:E879,'RW Futures and Index Data (Q4)'!C848:C877)/VAR('RW Futures and Index Data (Q4)'!C848:C877)</f>
        <v>1.3567866240973505</v>
      </c>
      <c r="G850" s="10"/>
      <c r="H850" s="59">
        <v>8.2752673715234426E-2</v>
      </c>
      <c r="I850" s="56">
        <f>COVAR(H850:H879,'RW Futures and Index Data (Q4)'!F848:F877)/VAR('RW Futures and Index Data (Q4)'!F848:F877)</f>
        <v>1.1959583722851659</v>
      </c>
      <c r="J850" s="10"/>
      <c r="K850" s="59">
        <v>2.54570126220377E-2</v>
      </c>
      <c r="L850" s="57">
        <f>COVAR(K850:K879,'RW Futures and Index Data (Q4)'!F848:F877)/VAR('RW Futures and Index Data (Q4)'!F848:F877)</f>
        <v>4.059975627665563E-2</v>
      </c>
      <c r="M850" s="10"/>
      <c r="N850" s="59">
        <v>1.486204041007122E-2</v>
      </c>
      <c r="O850" s="58">
        <f>COVAR(N850:N879,'RW Futures and Index Data (Q4)'!F848:F877)/VAR('RW Futures and Index Data (Q4)'!F848:F877)</f>
        <v>-0.1709438884331064</v>
      </c>
      <c r="P850" s="10"/>
    </row>
    <row r="851" spans="1:16" x14ac:dyDescent="0.25">
      <c r="A851" s="23">
        <v>40970</v>
      </c>
      <c r="B851" s="52">
        <v>0.16930054654643878</v>
      </c>
      <c r="C851" s="53">
        <f>COVAR(B851:B880,'RW Futures and Index Data (Q4)'!C849:C878)/VAR('RW Futures and Index Data (Q4)'!C849:C878)</f>
        <v>-1.923476031596266</v>
      </c>
      <c r="D851" s="10"/>
      <c r="E851" s="59">
        <v>-8.2537991814211065E-3</v>
      </c>
      <c r="F851" s="56">
        <f>COVAR(E851:E880,'RW Futures and Index Data (Q4)'!C849:C878)/VAR('RW Futures and Index Data (Q4)'!C849:C878)</f>
        <v>0.83562486130773217</v>
      </c>
      <c r="G851" s="10"/>
      <c r="H851" s="59">
        <v>9.1622975810849994E-2</v>
      </c>
      <c r="I851" s="56">
        <f>COVAR(H851:H880,'RW Futures and Index Data (Q4)'!F849:F878)/VAR('RW Futures and Index Data (Q4)'!F849:F878)</f>
        <v>1.1621634456231051</v>
      </c>
      <c r="J851" s="10"/>
      <c r="K851" s="59">
        <v>3.0728341653683655E-2</v>
      </c>
      <c r="L851" s="57">
        <f>COVAR(K851:K880,'RW Futures and Index Data (Q4)'!F849:F878)/VAR('RW Futures and Index Data (Q4)'!F849:F878)</f>
        <v>4.5363787876517937E-2</v>
      </c>
      <c r="M851" s="10"/>
      <c r="N851" s="59">
        <v>4.5086658442372585E-3</v>
      </c>
      <c r="O851" s="58">
        <f>COVAR(N851:N880,'RW Futures and Index Data (Q4)'!F849:F878)/VAR('RW Futures and Index Data (Q4)'!F849:F878)</f>
        <v>-9.7152452564294792E-2</v>
      </c>
      <c r="P851" s="10"/>
    </row>
    <row r="852" spans="1:16" x14ac:dyDescent="0.25">
      <c r="A852" s="23">
        <v>40969</v>
      </c>
      <c r="B852" s="52">
        <v>0.15711055237688476</v>
      </c>
      <c r="C852" s="53">
        <f>COVAR(B852:B881,'RW Futures and Index Data (Q4)'!C850:C879)/VAR('RW Futures and Index Data (Q4)'!C850:C879)</f>
        <v>-1.4725601748708299</v>
      </c>
      <c r="D852" s="10"/>
      <c r="E852" s="59">
        <v>-3.2397994053481871E-2</v>
      </c>
      <c r="F852" s="56">
        <f>COVAR(E852:E881,'RW Futures and Index Data (Q4)'!C850:C879)/VAR('RW Futures and Index Data (Q4)'!C850:C879)</f>
        <v>0.41550430400089683</v>
      </c>
      <c r="G852" s="10"/>
      <c r="H852" s="59">
        <v>7.5014368147720889E-2</v>
      </c>
      <c r="I852" s="56">
        <f>COVAR(H852:H881,'RW Futures and Index Data (Q4)'!F850:F879)/VAR('RW Futures and Index Data (Q4)'!F850:F879)</f>
        <v>1.1623228274744635</v>
      </c>
      <c r="J852" s="10"/>
      <c r="K852" s="59">
        <v>3.1045118512021963E-2</v>
      </c>
      <c r="L852" s="57">
        <f>COVAR(K852:K881,'RW Futures and Index Data (Q4)'!F850:F879)/VAR('RW Futures and Index Data (Q4)'!F850:F879)</f>
        <v>7.5382740739782975E-2</v>
      </c>
      <c r="M852" s="10"/>
      <c r="N852" s="59">
        <v>6.141516673574543E-3</v>
      </c>
      <c r="O852" s="58">
        <f>COVAR(N852:N881,'RW Futures and Index Data (Q4)'!F850:F879)/VAR('RW Futures and Index Data (Q4)'!F850:F879)</f>
        <v>-7.0223422628778426E-2</v>
      </c>
      <c r="P852" s="10"/>
    </row>
    <row r="853" spans="1:16" x14ac:dyDescent="0.25">
      <c r="A853" s="23">
        <v>40968</v>
      </c>
      <c r="B853" s="52">
        <v>0.14686064688649014</v>
      </c>
      <c r="C853" s="53">
        <f>COVAR(B853:B882,'RW Futures and Index Data (Q4)'!C851:C880)/VAR('RW Futures and Index Data (Q4)'!C851:C880)</f>
        <v>-1.1352682737565525</v>
      </c>
      <c r="D853" s="10"/>
      <c r="E853" s="59">
        <v>-3.7442631502835E-2</v>
      </c>
      <c r="F853" s="56">
        <f>COVAR(E853:E882,'RW Futures and Index Data (Q4)'!C851:C880)/VAR('RW Futures and Index Data (Q4)'!C851:C880)</f>
        <v>-0.16727163383982391</v>
      </c>
      <c r="G853" s="10"/>
      <c r="H853" s="59">
        <v>9.6214906205868145E-2</v>
      </c>
      <c r="I853" s="56">
        <f>COVAR(H853:H882,'RW Futures and Index Data (Q4)'!F851:F880)/VAR('RW Futures and Index Data (Q4)'!F851:F880)</f>
        <v>1.085337921368797</v>
      </c>
      <c r="J853" s="10"/>
      <c r="K853" s="59">
        <v>2.8084578887016765E-2</v>
      </c>
      <c r="L853" s="57">
        <f>COVAR(K853:K882,'RW Futures and Index Data (Q4)'!F851:F880)/VAR('RW Futures and Index Data (Q4)'!F851:F880)</f>
        <v>8.0329378998557105E-2</v>
      </c>
      <c r="M853" s="10"/>
      <c r="N853" s="59">
        <v>-1.4508689965645472E-2</v>
      </c>
      <c r="O853" s="58">
        <f>COVAR(N853:N882,'RW Futures and Index Data (Q4)'!F851:F880)/VAR('RW Futures and Index Data (Q4)'!F851:F880)</f>
        <v>-8.4100316786631504E-2</v>
      </c>
      <c r="P853" s="10"/>
    </row>
    <row r="854" spans="1:16" x14ac:dyDescent="0.25">
      <c r="A854" s="23">
        <v>40967</v>
      </c>
      <c r="B854" s="52">
        <v>0.12345911918145624</v>
      </c>
      <c r="C854" s="53">
        <f>COVAR(B854:B883,'RW Futures and Index Data (Q4)'!C852:C881)/VAR('RW Futures and Index Data (Q4)'!C852:C881)</f>
        <v>-0.87190149633276792</v>
      </c>
      <c r="D854" s="10"/>
      <c r="E854" s="59">
        <v>-1.8008782800676748E-2</v>
      </c>
      <c r="F854" s="56">
        <f>COVAR(E854:E883,'RW Futures and Index Data (Q4)'!C852:C881)/VAR('RW Futures and Index Data (Q4)'!C852:C881)</f>
        <v>-0.71888515874780134</v>
      </c>
      <c r="G854" s="10"/>
      <c r="H854" s="59">
        <v>0.11745565436259353</v>
      </c>
      <c r="I854" s="56">
        <f>COVAR(H854:H883,'RW Futures and Index Data (Q4)'!F852:F881)/VAR('RW Futures and Index Data (Q4)'!F852:F881)</f>
        <v>1.1176752171719098</v>
      </c>
      <c r="J854" s="10"/>
      <c r="K854" s="59">
        <v>3.0248495312212187E-2</v>
      </c>
      <c r="L854" s="57">
        <f>COVAR(K854:K883,'RW Futures and Index Data (Q4)'!F852:F881)/VAR('RW Futures and Index Data (Q4)'!F852:F881)</f>
        <v>9.095962402231865E-2</v>
      </c>
      <c r="M854" s="10"/>
      <c r="N854" s="59">
        <v>-1.8825563812129742E-2</v>
      </c>
      <c r="O854" s="58">
        <f>COVAR(N854:N883,'RW Futures and Index Data (Q4)'!F852:F881)/VAR('RW Futures and Index Data (Q4)'!F852:F881)</f>
        <v>-0.16285867879164567</v>
      </c>
      <c r="P854" s="10"/>
    </row>
    <row r="855" spans="1:16" x14ac:dyDescent="0.25">
      <c r="A855" s="23">
        <v>40966</v>
      </c>
      <c r="B855" s="52">
        <v>0.16236722777236756</v>
      </c>
      <c r="C855" s="53">
        <f>COVAR(B855:B884,'RW Futures and Index Data (Q4)'!C853:C882)/VAR('RW Futures and Index Data (Q4)'!C853:C882)</f>
        <v>-0.61341780518464584</v>
      </c>
      <c r="D855" s="10"/>
      <c r="E855" s="59">
        <v>-1.1334330462427267E-2</v>
      </c>
      <c r="F855" s="56">
        <f>COVAR(E855:E884,'RW Futures and Index Data (Q4)'!C853:C882)/VAR('RW Futures and Index Data (Q4)'!C853:C882)</f>
        <v>-0.93271862067586986</v>
      </c>
      <c r="G855" s="10"/>
      <c r="H855" s="59">
        <v>0.13400533649570123</v>
      </c>
      <c r="I855" s="56">
        <f>COVAR(H855:H884,'RW Futures and Index Data (Q4)'!F853:F882)/VAR('RW Futures and Index Data (Q4)'!F853:F882)</f>
        <v>1.1471867262550866</v>
      </c>
      <c r="J855" s="10"/>
      <c r="K855" s="59">
        <v>2.7224525755627837E-2</v>
      </c>
      <c r="L855" s="57">
        <f>COVAR(K855:K884,'RW Futures and Index Data (Q4)'!F853:F882)/VAR('RW Futures and Index Data (Q4)'!F853:F882)</f>
        <v>7.5378457323638182E-2</v>
      </c>
      <c r="M855" s="10"/>
      <c r="N855" s="59">
        <v>-2.475935330220147E-2</v>
      </c>
      <c r="O855" s="58">
        <f>COVAR(N855:N884,'RW Futures and Index Data (Q4)'!F853:F882)/VAR('RW Futures and Index Data (Q4)'!F853:F882)</f>
        <v>-0.23640283074119689</v>
      </c>
      <c r="P855" s="10"/>
    </row>
    <row r="856" spans="1:16" x14ac:dyDescent="0.25">
      <c r="A856" s="23">
        <v>40963</v>
      </c>
      <c r="B856" s="52">
        <v>0.16223467480353149</v>
      </c>
      <c r="C856" s="53">
        <f>COVAR(B856:B885,'RW Futures and Index Data (Q4)'!C854:C883)/VAR('RW Futures and Index Data (Q4)'!C854:C883)</f>
        <v>-0.36449053433704437</v>
      </c>
      <c r="D856" s="10"/>
      <c r="E856" s="59">
        <v>-4.4362803489943481E-3</v>
      </c>
      <c r="F856" s="56">
        <f>COVAR(E856:E885,'RW Futures and Index Data (Q4)'!C854:C883)/VAR('RW Futures and Index Data (Q4)'!C854:C883)</f>
        <v>-1.0124150584537215</v>
      </c>
      <c r="G856" s="10"/>
      <c r="H856" s="59">
        <v>0.1640718165226458</v>
      </c>
      <c r="I856" s="56">
        <f>COVAR(H856:H885,'RW Futures and Index Data (Q4)'!F854:F883)/VAR('RW Futures and Index Data (Q4)'!F854:F883)</f>
        <v>1.2183926743841182</v>
      </c>
      <c r="J856" s="10"/>
      <c r="K856" s="59">
        <v>2.7122207267873844E-2</v>
      </c>
      <c r="L856" s="57">
        <f>COVAR(K856:K885,'RW Futures and Index Data (Q4)'!F854:F883)/VAR('RW Futures and Index Data (Q4)'!F854:F883)</f>
        <v>5.0622054783823658E-2</v>
      </c>
      <c r="M856" s="10"/>
      <c r="N856" s="59">
        <v>-1.7007256430398132E-2</v>
      </c>
      <c r="O856" s="58">
        <f>COVAR(N856:N885,'RW Futures and Index Data (Q4)'!F854:F883)/VAR('RW Futures and Index Data (Q4)'!F854:F883)</f>
        <v>-0.31195708477691081</v>
      </c>
      <c r="P856" s="10"/>
    </row>
    <row r="857" spans="1:16" x14ac:dyDescent="0.25">
      <c r="A857" s="23">
        <v>40962</v>
      </c>
      <c r="B857" s="52">
        <v>0.1620764346096184</v>
      </c>
      <c r="C857" s="53">
        <f>COVAR(B857:B886,'RW Futures and Index Data (Q4)'!C855:C884)/VAR('RW Futures and Index Data (Q4)'!C855:C884)</f>
        <v>-0.35376698474809937</v>
      </c>
      <c r="D857" s="10"/>
      <c r="E857" s="59">
        <v>-1.0619028976359912E-2</v>
      </c>
      <c r="F857" s="56">
        <f>COVAR(E857:E886,'RW Futures and Index Data (Q4)'!C855:C884)/VAR('RW Futures and Index Data (Q4)'!C855:C884)</f>
        <v>-0.92500190379882874</v>
      </c>
      <c r="G857" s="10"/>
      <c r="H857" s="59">
        <v>0.17065053466416136</v>
      </c>
      <c r="I857" s="56">
        <f>COVAR(H857:H886,'RW Futures and Index Data (Q4)'!F855:F884)/VAR('RW Futures and Index Data (Q4)'!F855:F884)</f>
        <v>1.1425307122762396</v>
      </c>
      <c r="J857" s="10"/>
      <c r="K857" s="59">
        <v>2.7031683643838456E-2</v>
      </c>
      <c r="L857" s="57">
        <f>COVAR(K857:K886,'RW Futures and Index Data (Q4)'!F855:F884)/VAR('RW Futures and Index Data (Q4)'!F855:F884)</f>
        <v>5.2802060581486294E-2</v>
      </c>
      <c r="M857" s="10"/>
      <c r="N857" s="59">
        <v>-1.594398514322326E-2</v>
      </c>
      <c r="O857" s="58">
        <f>COVAR(N857:N886,'RW Futures and Index Data (Q4)'!F855:F884)/VAR('RW Futures and Index Data (Q4)'!F855:F884)</f>
        <v>-0.29992436826881919</v>
      </c>
      <c r="P857" s="10"/>
    </row>
    <row r="858" spans="1:16" x14ac:dyDescent="0.25">
      <c r="A858" s="23">
        <v>40961</v>
      </c>
      <c r="B858" s="52">
        <v>0.17750774501658362</v>
      </c>
      <c r="C858" s="53">
        <f>COVAR(B858:B887,'RW Futures and Index Data (Q4)'!C856:C885)/VAR('RW Futures and Index Data (Q4)'!C856:C885)</f>
        <v>-0.28042249813342757</v>
      </c>
      <c r="D858" s="10"/>
      <c r="E858" s="59">
        <v>2.6034548978222105E-3</v>
      </c>
      <c r="F858" s="56">
        <f>COVAR(E858:E887,'RW Futures and Index Data (Q4)'!C856:C885)/VAR('RW Futures and Index Data (Q4)'!C856:C885)</f>
        <v>-0.77208987825292252</v>
      </c>
      <c r="G858" s="10"/>
      <c r="H858" s="59">
        <v>0.20154085665513533</v>
      </c>
      <c r="I858" s="56">
        <f>COVAR(H858:H887,'RW Futures and Index Data (Q4)'!F856:F885)/VAR('RW Futures and Index Data (Q4)'!F856:F885)</f>
        <v>1.1261131676058245</v>
      </c>
      <c r="J858" s="10"/>
      <c r="K858" s="59">
        <v>2.8584055848466461E-2</v>
      </c>
      <c r="L858" s="57">
        <f>COVAR(K858:K887,'RW Futures and Index Data (Q4)'!F856:F885)/VAR('RW Futures and Index Data (Q4)'!F856:F885)</f>
        <v>5.3921976576282525E-2</v>
      </c>
      <c r="M858" s="10"/>
      <c r="N858" s="59">
        <v>-2.3695627680146658E-2</v>
      </c>
      <c r="O858" s="58">
        <f>COVAR(N858:N887,'RW Futures and Index Data (Q4)'!F856:F885)/VAR('RW Futures and Index Data (Q4)'!F856:F885)</f>
        <v>-0.29904232691915378</v>
      </c>
      <c r="P858" s="10"/>
    </row>
    <row r="859" spans="1:16" x14ac:dyDescent="0.25">
      <c r="A859" s="23">
        <v>40960</v>
      </c>
      <c r="B859" s="52">
        <v>0.16816189664402548</v>
      </c>
      <c r="C859" s="53">
        <f>COVAR(B859:B888,'RW Futures and Index Data (Q4)'!C857:C886)/VAR('RW Futures and Index Data (Q4)'!C857:C886)</f>
        <v>-0.12086323553123814</v>
      </c>
      <c r="D859" s="10"/>
      <c r="E859" s="59">
        <v>-7.7881212418167145E-3</v>
      </c>
      <c r="F859" s="56">
        <f>COVAR(E859:E888,'RW Futures and Index Data (Q4)'!C857:C886)/VAR('RW Futures and Index Data (Q4)'!C857:C886)</f>
        <v>-0.38922194762420037</v>
      </c>
      <c r="G859" s="10"/>
      <c r="H859" s="59">
        <v>0.14814817488549359</v>
      </c>
      <c r="I859" s="56">
        <f>COVAR(H859:H888,'RW Futures and Index Data (Q4)'!F857:F886)/VAR('RW Futures and Index Data (Q4)'!F857:F886)</f>
        <v>0.95365746725933542</v>
      </c>
      <c r="J859" s="10"/>
      <c r="K859" s="59">
        <v>2.6993403247726588E-2</v>
      </c>
      <c r="L859" s="57">
        <f>COVAR(K859:K888,'RW Futures and Index Data (Q4)'!F857:F886)/VAR('RW Futures and Index Data (Q4)'!F857:F886)</f>
        <v>6.0278588205926326E-2</v>
      </c>
      <c r="M859" s="10"/>
      <c r="N859" s="59">
        <v>-1.0988479092265302E-2</v>
      </c>
      <c r="O859" s="58">
        <f>COVAR(N859:N888,'RW Futures and Index Data (Q4)'!F857:F886)/VAR('RW Futures and Index Data (Q4)'!F857:F886)</f>
        <v>-0.31011482910641408</v>
      </c>
      <c r="P859" s="10"/>
    </row>
    <row r="860" spans="1:16" x14ac:dyDescent="0.25">
      <c r="A860" s="23">
        <v>40956</v>
      </c>
      <c r="B860" s="52">
        <v>0.14532958985233013</v>
      </c>
      <c r="C860" s="53">
        <f>COVAR(B860:B889,'RW Futures and Index Data (Q4)'!C858:C887)/VAR('RW Futures and Index Data (Q4)'!C858:C887)</f>
        <v>6.95531308390369E-2</v>
      </c>
      <c r="D860" s="10"/>
      <c r="E860" s="59">
        <v>-6.7725456976865939E-3</v>
      </c>
      <c r="F860" s="56">
        <f>COVAR(E860:E889,'RW Futures and Index Data (Q4)'!C858:C887)/VAR('RW Futures and Index Data (Q4)'!C858:C887)</f>
        <v>-2.4073326136654177E-2</v>
      </c>
      <c r="G860" s="10"/>
      <c r="H860" s="59">
        <v>0.15874528386391895</v>
      </c>
      <c r="I860" s="56">
        <f>COVAR(H860:H889,'RW Futures and Index Data (Q4)'!F858:F887)/VAR('RW Futures and Index Data (Q4)'!F858:F887)</f>
        <v>0.89241930443684714</v>
      </c>
      <c r="J860" s="10"/>
      <c r="K860" s="59">
        <v>2.3525073169847532E-2</v>
      </c>
      <c r="L860" s="57">
        <f>COVAR(K860:K889,'RW Futures and Index Data (Q4)'!F858:F887)/VAR('RW Futures and Index Data (Q4)'!F858:F887)</f>
        <v>6.2600668522815456E-2</v>
      </c>
      <c r="M860" s="10"/>
      <c r="N860" s="59">
        <v>-2.492092288851866E-2</v>
      </c>
      <c r="O860" s="58">
        <f>COVAR(N860:N889,'RW Futures and Index Data (Q4)'!F858:F887)/VAR('RW Futures and Index Data (Q4)'!F858:F887)</f>
        <v>-0.30912780591874151</v>
      </c>
      <c r="P860" s="10"/>
    </row>
    <row r="861" spans="1:16" x14ac:dyDescent="0.25">
      <c r="A861" s="23">
        <v>40955</v>
      </c>
      <c r="B861" s="52">
        <v>0.14417618760152662</v>
      </c>
      <c r="C861" s="53">
        <f>COVAR(B861:B890,'RW Futures and Index Data (Q4)'!C859:C888)/VAR('RW Futures and Index Data (Q4)'!C859:C888)</f>
        <v>0.13909160140850638</v>
      </c>
      <c r="D861" s="10"/>
      <c r="E861" s="59">
        <v>2.3395092490245961E-3</v>
      </c>
      <c r="F861" s="56">
        <f>COVAR(E861:E890,'RW Futures and Index Data (Q4)'!C859:C888)/VAR('RW Futures and Index Data (Q4)'!C859:C888)</f>
        <v>6.5919981173341372E-2</v>
      </c>
      <c r="G861" s="10"/>
      <c r="H861" s="59">
        <v>0.15089601228846306</v>
      </c>
      <c r="I861" s="56">
        <f>COVAR(H861:H890,'RW Futures and Index Data (Q4)'!F859:F888)/VAR('RW Futures and Index Data (Q4)'!F859:F888)</f>
        <v>0.92188222863522828</v>
      </c>
      <c r="J861" s="10"/>
      <c r="K861" s="59">
        <v>2.36714598045209E-2</v>
      </c>
      <c r="L861" s="57">
        <f>COVAR(K861:K890,'RW Futures and Index Data (Q4)'!F859:F888)/VAR('RW Futures and Index Data (Q4)'!F859:F888)</f>
        <v>6.6519269944263937E-2</v>
      </c>
      <c r="M861" s="10"/>
      <c r="N861" s="59">
        <v>-1.5754571804051487E-2</v>
      </c>
      <c r="O861" s="58">
        <f>COVAR(N861:N890,'RW Futures and Index Data (Q4)'!F859:F888)/VAR('RW Futures and Index Data (Q4)'!F859:F888)</f>
        <v>-0.29233873555497841</v>
      </c>
      <c r="P861" s="10"/>
    </row>
    <row r="862" spans="1:16" x14ac:dyDescent="0.25">
      <c r="A862" s="23">
        <v>40954</v>
      </c>
      <c r="B862" s="52">
        <v>0.11880739953905284</v>
      </c>
      <c r="C862" s="53">
        <f>COVAR(B862:B891,'RW Futures and Index Data (Q4)'!C860:C889)/VAR('RW Futures and Index Data (Q4)'!C860:C889)</f>
        <v>0.20539101332796422</v>
      </c>
      <c r="D862" s="10"/>
      <c r="E862" s="59">
        <v>-1.5487906239629368E-2</v>
      </c>
      <c r="F862" s="56">
        <f>COVAR(E862:E891,'RW Futures and Index Data (Q4)'!C860:C889)/VAR('RW Futures and Index Data (Q4)'!C860:C889)</f>
        <v>3.6728030250533117E-2</v>
      </c>
      <c r="G862" s="10"/>
      <c r="H862" s="59">
        <v>0.17690575747828885</v>
      </c>
      <c r="I862" s="56">
        <f>COVAR(H862:H891,'RW Futures and Index Data (Q4)'!F860:F889)/VAR('RW Futures and Index Data (Q4)'!F860:F889)</f>
        <v>1.0312293964047436</v>
      </c>
      <c r="J862" s="10"/>
      <c r="K862" s="59">
        <v>2.9242452150850307E-2</v>
      </c>
      <c r="L862" s="57">
        <f>COVAR(K862:K891,'RW Futures and Index Data (Q4)'!F860:F889)/VAR('RW Futures and Index Data (Q4)'!F860:F889)</f>
        <v>7.7600412451143685E-2</v>
      </c>
      <c r="M862" s="10"/>
      <c r="N862" s="59">
        <v>-7.7289407214459205E-3</v>
      </c>
      <c r="O862" s="58">
        <f>COVAR(N862:N891,'RW Futures and Index Data (Q4)'!F860:F889)/VAR('RW Futures and Index Data (Q4)'!F860:F889)</f>
        <v>-0.26577087561629636</v>
      </c>
      <c r="P862" s="10"/>
    </row>
    <row r="863" spans="1:16" x14ac:dyDescent="0.25">
      <c r="A863" s="23">
        <v>40953</v>
      </c>
      <c r="B863" s="52">
        <v>0.1400904409969459</v>
      </c>
      <c r="C863" s="53">
        <f>COVAR(B863:B892,'RW Futures and Index Data (Q4)'!C861:C890)/VAR('RW Futures and Index Data (Q4)'!C861:C890)</f>
        <v>0.21591965761914828</v>
      </c>
      <c r="D863" s="10"/>
      <c r="E863" s="59">
        <v>-8.3463691251721706E-3</v>
      </c>
      <c r="F863" s="56">
        <f>COVAR(E863:E892,'RW Futures and Index Data (Q4)'!C861:C890)/VAR('RW Futures and Index Data (Q4)'!C861:C890)</f>
        <v>-0.20289404431294755</v>
      </c>
      <c r="G863" s="10"/>
      <c r="H863" s="59">
        <v>0.19762845198852252</v>
      </c>
      <c r="I863" s="56">
        <f>COVAR(H863:H892,'RW Futures and Index Data (Q4)'!F861:F890)/VAR('RW Futures and Index Data (Q4)'!F861:F890)</f>
        <v>1.194749526037193</v>
      </c>
      <c r="J863" s="10"/>
      <c r="K863" s="59">
        <v>2.6573124170001128E-2</v>
      </c>
      <c r="L863" s="57">
        <f>COVAR(K863:K892,'RW Futures and Index Data (Q4)'!F861:F890)/VAR('RW Futures and Index Data (Q4)'!F861:F890)</f>
        <v>8.2107950568586899E-2</v>
      </c>
      <c r="M863" s="10"/>
      <c r="N863" s="59">
        <v>-1.5101517675966125E-3</v>
      </c>
      <c r="O863" s="58">
        <f>COVAR(N863:N892,'RW Futures and Index Data (Q4)'!F861:F890)/VAR('RW Futures and Index Data (Q4)'!F861:F890)</f>
        <v>-0.241681294658322</v>
      </c>
      <c r="P863" s="10"/>
    </row>
    <row r="864" spans="1:16" x14ac:dyDescent="0.25">
      <c r="A864" s="23">
        <v>40952</v>
      </c>
      <c r="B864" s="52">
        <v>0.11894358020996187</v>
      </c>
      <c r="C864" s="53">
        <f>COVAR(B864:B893,'RW Futures and Index Data (Q4)'!C862:C891)/VAR('RW Futures and Index Data (Q4)'!C862:C891)</f>
        <v>7.743501584541751E-2</v>
      </c>
      <c r="D864" s="10"/>
      <c r="E864" s="59">
        <v>-2.3498632858902635E-3</v>
      </c>
      <c r="F864" s="56">
        <f>COVAR(E864:E893,'RW Futures and Index Data (Q4)'!C862:C891)/VAR('RW Futures and Index Data (Q4)'!C862:C891)</f>
        <v>-0.34043095042536958</v>
      </c>
      <c r="G864" s="10"/>
      <c r="H864" s="59">
        <v>0.21753457481872118</v>
      </c>
      <c r="I864" s="56">
        <f>COVAR(H864:H893,'RW Futures and Index Data (Q4)'!F862:F891)/VAR('RW Futures and Index Data (Q4)'!F862:F891)</f>
        <v>1.3692923603511027</v>
      </c>
      <c r="J864" s="10"/>
      <c r="K864" s="59">
        <v>2.879833431443779E-2</v>
      </c>
      <c r="L864" s="57">
        <f>COVAR(K864:K893,'RW Futures and Index Data (Q4)'!F862:F891)/VAR('RW Futures and Index Data (Q4)'!F862:F891)</f>
        <v>9.4487674395799789E-2</v>
      </c>
      <c r="M864" s="10"/>
      <c r="N864" s="59">
        <v>-1.1619429450281937E-2</v>
      </c>
      <c r="O864" s="58">
        <f>COVAR(N864:N893,'RW Futures and Index Data (Q4)'!F862:F891)/VAR('RW Futures and Index Data (Q4)'!F862:F891)</f>
        <v>-0.24382317450665819</v>
      </c>
      <c r="P864" s="10"/>
    </row>
    <row r="865" spans="1:16" x14ac:dyDescent="0.25">
      <c r="A865" s="23">
        <v>40949</v>
      </c>
      <c r="B865" s="52">
        <v>0.11011526088933876</v>
      </c>
      <c r="C865" s="53">
        <f>COVAR(B865:B894,'RW Futures and Index Data (Q4)'!C863:C892)/VAR('RW Futures and Index Data (Q4)'!C863:C892)</f>
        <v>-9.2910044849135787E-2</v>
      </c>
      <c r="D865" s="10"/>
      <c r="E865" s="59">
        <v>1.087531957293919E-2</v>
      </c>
      <c r="F865" s="56">
        <f>COVAR(E865:E894,'RW Futures and Index Data (Q4)'!C863:C892)/VAR('RW Futures and Index Data (Q4)'!C863:C892)</f>
        <v>-0.26934847348775909</v>
      </c>
      <c r="G865" s="10"/>
      <c r="H865" s="59">
        <v>0.23646624920404347</v>
      </c>
      <c r="I865" s="56">
        <f>COVAR(H865:H894,'RW Futures and Index Data (Q4)'!F863:F892)/VAR('RW Futures and Index Data (Q4)'!F863:F892)</f>
        <v>1.4752029342311526</v>
      </c>
      <c r="J865" s="10"/>
      <c r="K865" s="59">
        <v>2.7190531780969973E-2</v>
      </c>
      <c r="L865" s="57">
        <f>COVAR(K865:K894,'RW Futures and Index Data (Q4)'!F863:F892)/VAR('RW Futures and Index Data (Q4)'!F863:F892)</f>
        <v>0.10319414530453154</v>
      </c>
      <c r="M865" s="10"/>
      <c r="N865" s="59">
        <v>-3.1581002306253492E-2</v>
      </c>
      <c r="O865" s="58">
        <f>COVAR(N865:N894,'RW Futures and Index Data (Q4)'!F863:F892)/VAR('RW Futures and Index Data (Q4)'!F863:F892)</f>
        <v>-0.27140391460079427</v>
      </c>
      <c r="P865" s="10"/>
    </row>
    <row r="866" spans="1:16" x14ac:dyDescent="0.25">
      <c r="A866" s="23">
        <v>40948</v>
      </c>
      <c r="B866" s="52">
        <v>0.10421718313764239</v>
      </c>
      <c r="C866" s="53">
        <f>COVAR(B866:B895,'RW Futures and Index Data (Q4)'!C864:C893)/VAR('RW Futures and Index Data (Q4)'!C864:C893)</f>
        <v>-0.18947098408978036</v>
      </c>
      <c r="D866" s="10"/>
      <c r="E866" s="59">
        <v>4.770757725866881E-3</v>
      </c>
      <c r="F866" s="56">
        <f>COVAR(E866:E895,'RW Futures and Index Data (Q4)'!C864:C893)/VAR('RW Futures and Index Data (Q4)'!C864:C893)</f>
        <v>-0.20169556611673262</v>
      </c>
      <c r="G866" s="10"/>
      <c r="H866" s="59">
        <v>0.20341207349081358</v>
      </c>
      <c r="I866" s="56">
        <f>COVAR(H866:H895,'RW Futures and Index Data (Q4)'!F864:F893)/VAR('RW Futures and Index Data (Q4)'!F864:F893)</f>
        <v>1.4861750829819904</v>
      </c>
      <c r="J866" s="10"/>
      <c r="K866" s="59">
        <v>2.8000058055311028E-2</v>
      </c>
      <c r="L866" s="57">
        <f>COVAR(K866:K895,'RW Futures and Index Data (Q4)'!F864:F893)/VAR('RW Futures and Index Data (Q4)'!F864:F893)</f>
        <v>0.12727636107565152</v>
      </c>
      <c r="M866" s="10"/>
      <c r="N866" s="59">
        <v>-2.9700143311110594E-2</v>
      </c>
      <c r="O866" s="58">
        <f>COVAR(N866:N895,'RW Futures and Index Data (Q4)'!F864:F893)/VAR('RW Futures and Index Data (Q4)'!F864:F893)</f>
        <v>-0.2810599456737074</v>
      </c>
      <c r="P866" s="10"/>
    </row>
    <row r="867" spans="1:16" x14ac:dyDescent="0.25">
      <c r="A867" s="23">
        <v>40947</v>
      </c>
      <c r="B867" s="52">
        <v>0.11616358689792716</v>
      </c>
      <c r="C867" s="53">
        <f>COVAR(B867:B896,'RW Futures and Index Data (Q4)'!C865:C894)/VAR('RW Futures and Index Data (Q4)'!C865:C894)</f>
        <v>-0.16673499339534148</v>
      </c>
      <c r="D867" s="10"/>
      <c r="E867" s="59">
        <v>1.9235917816446291E-2</v>
      </c>
      <c r="F867" s="56">
        <f>COVAR(E867:E896,'RW Futures and Index Data (Q4)'!C865:C894)/VAR('RW Futures and Index Data (Q4)'!C865:C894)</f>
        <v>-2.8703867384093855E-2</v>
      </c>
      <c r="G867" s="10"/>
      <c r="H867" s="59">
        <v>0.2650400401069517</v>
      </c>
      <c r="I867" s="56">
        <f>COVAR(H867:H896,'RW Futures and Index Data (Q4)'!F865:F894)/VAR('RW Futures and Index Data (Q4)'!F865:F894)</f>
        <v>1.5955949498322977</v>
      </c>
      <c r="J867" s="10"/>
      <c r="K867" s="59">
        <v>2.8429692452863753E-2</v>
      </c>
      <c r="L867" s="57">
        <f>COVAR(K867:K896,'RW Futures and Index Data (Q4)'!F865:F894)/VAR('RW Futures and Index Data (Q4)'!F865:F894)</f>
        <v>0.15439589905117024</v>
      </c>
      <c r="M867" s="10"/>
      <c r="N867" s="59">
        <v>-4.0394173927803645E-2</v>
      </c>
      <c r="O867" s="58">
        <f>COVAR(N867:N896,'RW Futures and Index Data (Q4)'!F865:F894)/VAR('RW Futures and Index Data (Q4)'!F865:F894)</f>
        <v>-0.29621714298462515</v>
      </c>
      <c r="P867" s="10"/>
    </row>
    <row r="868" spans="1:16" x14ac:dyDescent="0.25">
      <c r="A868" s="23">
        <v>40946</v>
      </c>
      <c r="B868" s="52">
        <v>6.319295291567939E-2</v>
      </c>
      <c r="C868" s="53">
        <f>COVAR(B868:B897,'RW Futures and Index Data (Q4)'!C866:C895)/VAR('RW Futures and Index Data (Q4)'!C866:C895)</f>
        <v>-0.20393162565462289</v>
      </c>
      <c r="D868" s="10"/>
      <c r="E868" s="59">
        <v>1.7748280096459013E-2</v>
      </c>
      <c r="F868" s="56">
        <f>COVAR(E868:E897,'RW Futures and Index Data (Q4)'!C866:C895)/VAR('RW Futures and Index Data (Q4)'!C866:C895)</f>
        <v>4.5469630536447037E-2</v>
      </c>
      <c r="G868" s="10"/>
      <c r="H868" s="59">
        <v>0.21659590929121486</v>
      </c>
      <c r="I868" s="56">
        <f>COVAR(H868:H897,'RW Futures and Index Data (Q4)'!F866:F895)/VAR('RW Futures and Index Data (Q4)'!F866:F895)</f>
        <v>1.5903003668291447</v>
      </c>
      <c r="J868" s="10"/>
      <c r="K868" s="59">
        <v>3.3620372257416653E-2</v>
      </c>
      <c r="L868" s="57">
        <f>COVAR(K868:K897,'RW Futures and Index Data (Q4)'!F866:F895)/VAR('RW Futures and Index Data (Q4)'!F866:F895)</f>
        <v>0.17719412022693937</v>
      </c>
      <c r="M868" s="10"/>
      <c r="N868" s="59">
        <v>-1.5289682816713834E-2</v>
      </c>
      <c r="O868" s="58">
        <f>COVAR(N868:N897,'RW Futures and Index Data (Q4)'!F866:F895)/VAR('RW Futures and Index Data (Q4)'!F866:F895)</f>
        <v>-0.27146905177213682</v>
      </c>
      <c r="P868" s="10"/>
    </row>
    <row r="869" spans="1:16" x14ac:dyDescent="0.25">
      <c r="A869" s="23">
        <v>40945</v>
      </c>
      <c r="B869" s="52">
        <v>4.3910986684357889E-2</v>
      </c>
      <c r="C869" s="53">
        <f>COVAR(B869:B898,'RW Futures and Index Data (Q4)'!C867:C896)/VAR('RW Futures and Index Data (Q4)'!C867:C896)</f>
        <v>-0.20500420203602429</v>
      </c>
      <c r="D869" s="10"/>
      <c r="E869" s="59">
        <v>1.9261195768015549E-2</v>
      </c>
      <c r="F869" s="56">
        <f>COVAR(E869:E898,'RW Futures and Index Data (Q4)'!C867:C896)/VAR('RW Futures and Index Data (Q4)'!C867:C896)</f>
        <v>0.10779406744809902</v>
      </c>
      <c r="G869" s="10"/>
      <c r="H869" s="59">
        <v>0.19828721349515099</v>
      </c>
      <c r="I869" s="56">
        <f>COVAR(H869:H898,'RW Futures and Index Data (Q4)'!F867:F896)/VAR('RW Futures and Index Data (Q4)'!F867:F896)</f>
        <v>1.6221292971930947</v>
      </c>
      <c r="J869" s="10"/>
      <c r="K869" s="59">
        <v>3.6477288362060545E-2</v>
      </c>
      <c r="L869" s="57">
        <f>COVAR(K869:K898,'RW Futures and Index Data (Q4)'!F867:F896)/VAR('RW Futures and Index Data (Q4)'!F867:F896)</f>
        <v>0.19591379884775684</v>
      </c>
      <c r="M869" s="10"/>
      <c r="N869" s="59">
        <v>-1.1377406398580758E-2</v>
      </c>
      <c r="O869" s="58">
        <f>COVAR(N869:N898,'RW Futures and Index Data (Q4)'!F867:F896)/VAR('RW Futures and Index Data (Q4)'!F867:F896)</f>
        <v>-0.28022459909025199</v>
      </c>
      <c r="P869" s="10"/>
    </row>
    <row r="870" spans="1:16" x14ac:dyDescent="0.25">
      <c r="A870" s="23">
        <v>40942</v>
      </c>
      <c r="B870" s="52">
        <v>6.7833724100786252E-2</v>
      </c>
      <c r="C870" s="53">
        <f>COVAR(B870:B899,'RW Futures and Index Data (Q4)'!C868:C897)/VAR('RW Futures and Index Data (Q4)'!C868:C897)</f>
        <v>-0.19938376625733878</v>
      </c>
      <c r="D870" s="10"/>
      <c r="E870" s="59">
        <v>2.2364198093001164E-2</v>
      </c>
      <c r="F870" s="56">
        <f>COVAR(E870:E899,'RW Futures and Index Data (Q4)'!C868:C897)/VAR('RW Futures and Index Data (Q4)'!C868:C897)</f>
        <v>0.15740237731434617</v>
      </c>
      <c r="G870" s="10"/>
      <c r="H870" s="59">
        <v>0.21911421181770852</v>
      </c>
      <c r="I870" s="56">
        <f>COVAR(H870:H899,'RW Futures and Index Data (Q4)'!F868:F897)/VAR('RW Futures and Index Data (Q4)'!F868:F897)</f>
        <v>1.6416371952884561</v>
      </c>
      <c r="J870" s="10"/>
      <c r="K870" s="59">
        <v>3.5231967081701399E-2</v>
      </c>
      <c r="L870" s="57">
        <f>COVAR(K870:K899,'RW Futures and Index Data (Q4)'!F868:F897)/VAR('RW Futures and Index Data (Q4)'!F868:F897)</f>
        <v>0.20958881178882174</v>
      </c>
      <c r="M870" s="10"/>
      <c r="N870" s="59">
        <v>-1.0095180560841466E-2</v>
      </c>
      <c r="O870" s="58">
        <f>COVAR(N870:N899,'RW Futures and Index Data (Q4)'!F868:F897)/VAR('RW Futures and Index Data (Q4)'!F868:F897)</f>
        <v>-0.29500844469106657</v>
      </c>
      <c r="P870" s="10"/>
    </row>
    <row r="871" spans="1:16" x14ac:dyDescent="0.25">
      <c r="A871" s="23">
        <v>40941</v>
      </c>
      <c r="B871" s="52">
        <v>6.2648882578158371E-2</v>
      </c>
      <c r="C871" s="53">
        <f>COVAR(B871:B900,'RW Futures and Index Data (Q4)'!C869:C898)/VAR('RW Futures and Index Data (Q4)'!C869:C898)</f>
        <v>-0.19549148193997221</v>
      </c>
      <c r="D871" s="10"/>
      <c r="E871" s="59">
        <v>2.7859541308175695E-2</v>
      </c>
      <c r="F871" s="56">
        <f>COVAR(E871:E900,'RW Futures and Index Data (Q4)'!C869:C898)/VAR('RW Futures and Index Data (Q4)'!C869:C898)</f>
        <v>0.14748172318379446</v>
      </c>
      <c r="G871" s="10"/>
      <c r="H871" s="59">
        <v>0.22783547098813894</v>
      </c>
      <c r="I871" s="56">
        <f>COVAR(H871:H900,'RW Futures and Index Data (Q4)'!F869:F898)/VAR('RW Futures and Index Data (Q4)'!F869:F898)</f>
        <v>1.5200326473872703</v>
      </c>
      <c r="J871" s="10"/>
      <c r="K871" s="59">
        <v>3.796780484604545E-2</v>
      </c>
      <c r="L871" s="57">
        <f>COVAR(K871:K900,'RW Futures and Index Data (Q4)'!F869:F898)/VAR('RW Futures and Index Data (Q4)'!F869:F898)</f>
        <v>0.23762031095412003</v>
      </c>
      <c r="M871" s="10"/>
      <c r="N871" s="59">
        <v>-1.5733971726157869E-2</v>
      </c>
      <c r="O871" s="58">
        <f>COVAR(N871:N900,'RW Futures and Index Data (Q4)'!F869:F898)/VAR('RW Futures and Index Data (Q4)'!F869:F898)</f>
        <v>-0.27132917006069912</v>
      </c>
      <c r="P871" s="10"/>
    </row>
    <row r="872" spans="1:16" x14ac:dyDescent="0.25">
      <c r="A872" s="23">
        <v>40940</v>
      </c>
      <c r="B872" s="52">
        <v>4.6472620045088675E-2</v>
      </c>
      <c r="C872" s="53">
        <f>COVAR(B872:B901,'RW Futures and Index Data (Q4)'!C870:C899)/VAR('RW Futures and Index Data (Q4)'!C870:C899)</f>
        <v>-0.16078936145961481</v>
      </c>
      <c r="D872" s="10"/>
      <c r="E872" s="59">
        <v>3.695708067225989E-2</v>
      </c>
      <c r="F872" s="56">
        <f>COVAR(E872:E901,'RW Futures and Index Data (Q4)'!C870:C899)/VAR('RW Futures and Index Data (Q4)'!C870:C899)</f>
        <v>0.17631643496262456</v>
      </c>
      <c r="G872" s="10"/>
      <c r="H872" s="59">
        <v>0.17564476577358046</v>
      </c>
      <c r="I872" s="56">
        <f>COVAR(H872:H901,'RW Futures and Index Data (Q4)'!F870:F899)/VAR('RW Futures and Index Data (Q4)'!F870:F899)</f>
        <v>1.3529017534941283</v>
      </c>
      <c r="J872" s="10"/>
      <c r="K872" s="59">
        <v>3.5081883608185427E-2</v>
      </c>
      <c r="L872" s="57">
        <f>COVAR(K872:K901,'RW Futures and Index Data (Q4)'!F870:F899)/VAR('RW Futures and Index Data (Q4)'!F870:F899)</f>
        <v>0.24242100275870354</v>
      </c>
      <c r="M872" s="10"/>
      <c r="N872" s="59">
        <v>-8.1098728313792057E-3</v>
      </c>
      <c r="O872" s="58">
        <f>COVAR(N872:N901,'RW Futures and Index Data (Q4)'!F870:F899)/VAR('RW Futures and Index Data (Q4)'!F870:F899)</f>
        <v>-0.2875455391603956</v>
      </c>
      <c r="P872" s="10"/>
    </row>
    <row r="873" spans="1:16" x14ac:dyDescent="0.25">
      <c r="A873" s="23">
        <v>40939</v>
      </c>
      <c r="B873" s="52">
        <v>3.9866096661969719E-2</v>
      </c>
      <c r="C873" s="53">
        <f>COVAR(B873:B902,'RW Futures and Index Data (Q4)'!C871:C900)/VAR('RW Futures and Index Data (Q4)'!C871:C900)</f>
        <v>-0.11027706305329274</v>
      </c>
      <c r="D873" s="10"/>
      <c r="E873" s="59">
        <v>5.9226762097322361E-2</v>
      </c>
      <c r="F873" s="56">
        <f>COVAR(E873:E902,'RW Futures and Index Data (Q4)'!C871:C900)/VAR('RW Futures and Index Data (Q4)'!C871:C900)</f>
        <v>0.28569281443391836</v>
      </c>
      <c r="G873" s="10"/>
      <c r="H873" s="59">
        <v>0.22435017099863197</v>
      </c>
      <c r="I873" s="56">
        <f>COVAR(H873:H902,'RW Futures and Index Data (Q4)'!F871:F900)/VAR('RW Futures and Index Data (Q4)'!F871:F900)</f>
        <v>1.3688220647998957</v>
      </c>
      <c r="J873" s="10"/>
      <c r="K873" s="59">
        <v>3.2221005441804396E-2</v>
      </c>
      <c r="L873" s="57">
        <f>COVAR(K873:K902,'RW Futures and Index Data (Q4)'!F871:F900)/VAR('RW Futures and Index Data (Q4)'!F871:F900)</f>
        <v>0.27328012669650847</v>
      </c>
      <c r="M873" s="10"/>
      <c r="N873" s="59">
        <v>-3.2447167249727848E-2</v>
      </c>
      <c r="O873" s="58">
        <f>COVAR(N873:N902,'RW Futures and Index Data (Q4)'!F871:F900)/VAR('RW Futures and Index Data (Q4)'!F871:F900)</f>
        <v>-0.34164747006716112</v>
      </c>
      <c r="P873" s="10"/>
    </row>
    <row r="874" spans="1:16" x14ac:dyDescent="0.25">
      <c r="A874" s="23">
        <v>40938</v>
      </c>
      <c r="B874" s="52">
        <v>3.2840672588464015E-2</v>
      </c>
      <c r="C874" s="53">
        <f>COVAR(B874:B903,'RW Futures and Index Data (Q4)'!C872:C901)/VAR('RW Futures and Index Data (Q4)'!C872:C901)</f>
        <v>-5.1127321833446593E-2</v>
      </c>
      <c r="D874" s="10"/>
      <c r="E874" s="59">
        <v>5.5724132541344007E-2</v>
      </c>
      <c r="F874" s="56">
        <f>COVAR(E874:E903,'RW Futures and Index Data (Q4)'!C872:C901)/VAR('RW Futures and Index Data (Q4)'!C872:C901)</f>
        <v>0.32640373782577603</v>
      </c>
      <c r="G874" s="10"/>
      <c r="H874" s="59">
        <v>0.18044358198924715</v>
      </c>
      <c r="I874" s="56">
        <f>COVAR(H874:H903,'RW Futures and Index Data (Q4)'!F872:F901)/VAR('RW Futures and Index Data (Q4)'!F872:F901)</f>
        <v>1.2687494739391605</v>
      </c>
      <c r="J874" s="10"/>
      <c r="K874" s="59">
        <v>3.1767414987882825E-2</v>
      </c>
      <c r="L874" s="57">
        <f>COVAR(K874:K903,'RW Futures and Index Data (Q4)'!F872:F901)/VAR('RW Futures and Index Data (Q4)'!F872:F901)</f>
        <v>0.29290300826640431</v>
      </c>
      <c r="M874" s="10"/>
      <c r="N874" s="59">
        <v>-8.833062511190648E-3</v>
      </c>
      <c r="O874" s="58">
        <f>COVAR(N874:N903,'RW Futures and Index Data (Q4)'!F872:F901)/VAR('RW Futures and Index Data (Q4)'!F872:F901)</f>
        <v>-0.34055164503046614</v>
      </c>
      <c r="P874" s="10"/>
    </row>
    <row r="875" spans="1:16" x14ac:dyDescent="0.25">
      <c r="A875" s="23">
        <v>40935</v>
      </c>
      <c r="B875" s="52">
        <v>4.237109790878324E-2</v>
      </c>
      <c r="C875" s="53">
        <f>COVAR(B875:B904,'RW Futures and Index Data (Q4)'!C873:C902)/VAR('RW Futures and Index Data (Q4)'!C873:C902)</f>
        <v>2.8103635547848036E-2</v>
      </c>
      <c r="D875" s="10"/>
      <c r="E875" s="59">
        <v>6.9581936986858661E-2</v>
      </c>
      <c r="F875" s="56">
        <f>COVAR(E875:E904,'RW Futures and Index Data (Q4)'!C873:C902)/VAR('RW Futures and Index Data (Q4)'!C873:C902)</f>
        <v>0.3971827549278415</v>
      </c>
      <c r="G875" s="10"/>
      <c r="H875" s="59">
        <v>0.18169583383902532</v>
      </c>
      <c r="I875" s="56">
        <f>COVAR(H875:H904,'RW Futures and Index Data (Q4)'!F873:F902)/VAR('RW Futures and Index Data (Q4)'!F873:F902)</f>
        <v>1.2477256324331978</v>
      </c>
      <c r="J875" s="10"/>
      <c r="K875" s="59">
        <v>3.4515696565476706E-2</v>
      </c>
      <c r="L875" s="57">
        <f>COVAR(K875:K904,'RW Futures and Index Data (Q4)'!F873:F902)/VAR('RW Futures and Index Data (Q4)'!F873:F902)</f>
        <v>0.31775311004842338</v>
      </c>
      <c r="M875" s="10"/>
      <c r="N875" s="59">
        <v>-8.7247536515204782E-3</v>
      </c>
      <c r="O875" s="58">
        <f>COVAR(N875:N904,'RW Futures and Index Data (Q4)'!F873:F902)/VAR('RW Futures and Index Data (Q4)'!F873:F902)</f>
        <v>-0.34670619826829224</v>
      </c>
      <c r="P875" s="10"/>
    </row>
    <row r="876" spans="1:16" x14ac:dyDescent="0.25">
      <c r="A876" s="23">
        <v>40934</v>
      </c>
      <c r="B876" s="52">
        <v>4.8671649134412132E-2</v>
      </c>
      <c r="C876" s="53">
        <f>COVAR(B876:B905,'RW Futures and Index Data (Q4)'!C874:C903)/VAR('RW Futures and Index Data (Q4)'!C874:C903)</f>
        <v>6.8623472182223311E-2</v>
      </c>
      <c r="D876" s="10"/>
      <c r="E876" s="59">
        <v>8.3239564163138935E-2</v>
      </c>
      <c r="F876" s="56">
        <f>COVAR(E876:E905,'RW Futures and Index Data (Q4)'!C874:C903)/VAR('RW Futures and Index Data (Q4)'!C874:C903)</f>
        <v>0.47572903096468533</v>
      </c>
      <c r="G876" s="10"/>
      <c r="H876" s="59">
        <v>0.19579942411924112</v>
      </c>
      <c r="I876" s="56">
        <f>COVAR(H876:H905,'RW Futures and Index Data (Q4)'!F874:F903)/VAR('RW Futures and Index Data (Q4)'!F874:F903)</f>
        <v>1.2299401107871077</v>
      </c>
      <c r="J876" s="10"/>
      <c r="K876" s="59">
        <v>3.7516870460663876E-2</v>
      </c>
      <c r="L876" s="57">
        <f>COVAR(K876:K905,'RW Futures and Index Data (Q4)'!F874:F903)/VAR('RW Futures and Index Data (Q4)'!F874:F903)</f>
        <v>0.34814865495939751</v>
      </c>
      <c r="M876" s="10"/>
      <c r="N876" s="59">
        <v>-2.3890784414444588E-2</v>
      </c>
      <c r="O876" s="58">
        <f>COVAR(N876:N905,'RW Futures and Index Data (Q4)'!F874:F903)/VAR('RW Futures and Index Data (Q4)'!F874:F903)</f>
        <v>-0.36356691257917784</v>
      </c>
      <c r="P876" s="10"/>
    </row>
    <row r="877" spans="1:16" x14ac:dyDescent="0.25">
      <c r="A877" s="23">
        <v>40933</v>
      </c>
      <c r="B877" s="52">
        <v>5.1610857441515279E-2</v>
      </c>
      <c r="C877" s="53">
        <f>COVAR(B877:B906,'RW Futures and Index Data (Q4)'!C875:C904)/VAR('RW Futures and Index Data (Q4)'!C875:C904)</f>
        <v>9.3234358124297048E-2</v>
      </c>
      <c r="D877" s="10"/>
      <c r="E877" s="59">
        <v>0.10831660753531458</v>
      </c>
      <c r="F877" s="56">
        <f>COVAR(E877:E906,'RW Futures and Index Data (Q4)'!C875:C904)/VAR('RW Futures and Index Data (Q4)'!C875:C904)</f>
        <v>0.54744798906745407</v>
      </c>
      <c r="G877" s="10"/>
      <c r="H877" s="59">
        <v>0.159239875491481</v>
      </c>
      <c r="I877" s="56">
        <f>COVAR(H877:H906,'RW Futures and Index Data (Q4)'!F875:F904)/VAR('RW Futures and Index Data (Q4)'!F875:F904)</f>
        <v>1.1289468762292745</v>
      </c>
      <c r="J877" s="10"/>
      <c r="K877" s="59">
        <v>3.7753736176935115E-2</v>
      </c>
      <c r="L877" s="57">
        <f>COVAR(K877:K906,'RW Futures and Index Data (Q4)'!F875:F904)/VAR('RW Futures and Index Data (Q4)'!F875:F904)</f>
        <v>0.36573774857921293</v>
      </c>
      <c r="M877" s="10"/>
      <c r="N877" s="59">
        <v>-8.5684000344671274E-3</v>
      </c>
      <c r="O877" s="58">
        <f>COVAR(N877:N906,'RW Futures and Index Data (Q4)'!F875:F904)/VAR('RW Futures and Index Data (Q4)'!F875:F904)</f>
        <v>-0.33029176037916408</v>
      </c>
      <c r="P877" s="10"/>
    </row>
    <row r="878" spans="1:16" x14ac:dyDescent="0.25">
      <c r="A878" s="23">
        <v>40932</v>
      </c>
      <c r="B878" s="52">
        <v>3.7556736048833583E-2</v>
      </c>
      <c r="C878" s="53">
        <f>COVAR(B878:B907,'RW Futures and Index Data (Q4)'!C876:C905)/VAR('RW Futures and Index Data (Q4)'!C876:C905)</f>
        <v>0.14087246689685232</v>
      </c>
      <c r="D878" s="10"/>
      <c r="E878" s="59">
        <v>0.10545872195575745</v>
      </c>
      <c r="F878" s="56">
        <f>COVAR(E878:E907,'RW Futures and Index Data (Q4)'!C876:C905)/VAR('RW Futures and Index Data (Q4)'!C876:C905)</f>
        <v>0.60712002590665937</v>
      </c>
      <c r="G878" s="10"/>
      <c r="H878" s="59">
        <v>0.11857326097129639</v>
      </c>
      <c r="I878" s="56">
        <f>COVAR(H878:H907,'RW Futures and Index Data (Q4)'!F876:F905)/VAR('RW Futures and Index Data (Q4)'!F876:F905)</f>
        <v>1.0420388963936207</v>
      </c>
      <c r="J878" s="10"/>
      <c r="K878" s="59">
        <v>3.3196344937049371E-2</v>
      </c>
      <c r="L878" s="57">
        <f>COVAR(K878:K907,'RW Futures and Index Data (Q4)'!F876:F905)/VAR('RW Futures and Index Data (Q4)'!F876:F905)</f>
        <v>0.37393230404388006</v>
      </c>
      <c r="M878" s="10"/>
      <c r="N878" s="59">
        <v>-1.2418849031493817E-2</v>
      </c>
      <c r="O878" s="58">
        <f>COVAR(N878:N907,'RW Futures and Index Data (Q4)'!F876:F905)/VAR('RW Futures and Index Data (Q4)'!F876:F905)</f>
        <v>-0.32014809836977043</v>
      </c>
      <c r="P878" s="10"/>
    </row>
    <row r="879" spans="1:16" x14ac:dyDescent="0.25">
      <c r="A879" s="23">
        <v>40931</v>
      </c>
      <c r="B879" s="52">
        <v>3.930446592166148E-2</v>
      </c>
      <c r="C879" s="53">
        <f>COVAR(B879:B908,'RW Futures and Index Data (Q4)'!C877:C906)/VAR('RW Futures and Index Data (Q4)'!C877:C906)</f>
        <v>0.20051403801981058</v>
      </c>
      <c r="D879" s="10"/>
      <c r="E879" s="59">
        <v>9.9929695249372896E-2</v>
      </c>
      <c r="F879" s="56">
        <f>COVAR(E879:E908,'RW Futures and Index Data (Q4)'!C877:C906)/VAR('RW Futures and Index Data (Q4)'!C877:C906)</f>
        <v>0.65719760181698816</v>
      </c>
      <c r="G879" s="10"/>
      <c r="H879" s="59">
        <v>7.5577732667083009E-2</v>
      </c>
      <c r="I879" s="56">
        <f>COVAR(H879:H908,'RW Futures and Index Data (Q4)'!F877:F906)/VAR('RW Futures and Index Data (Q4)'!F877:F906)</f>
        <v>0.92885069563590417</v>
      </c>
      <c r="J879" s="10"/>
      <c r="K879" s="59">
        <v>2.9782840106473474E-2</v>
      </c>
      <c r="L879" s="57">
        <f>COVAR(K879:K908,'RW Futures and Index Data (Q4)'!F877:F906)/VAR('RW Futures and Index Data (Q4)'!F877:F906)</f>
        <v>0.36707645809566686</v>
      </c>
      <c r="M879" s="10"/>
      <c r="N879" s="59">
        <v>9.8839938890882273E-4</v>
      </c>
      <c r="O879" s="58">
        <f>COVAR(N879:N908,'RW Futures and Index Data (Q4)'!F877:F906)/VAR('RW Futures and Index Data (Q4)'!F877:F906)</f>
        <v>-0.32363131419810942</v>
      </c>
      <c r="P879" s="10"/>
    </row>
    <row r="880" spans="1:16" x14ac:dyDescent="0.25">
      <c r="A880" s="23">
        <v>40928</v>
      </c>
      <c r="B880" s="52">
        <v>3.9665896692705038E-2</v>
      </c>
      <c r="C880" s="53">
        <f>COVAR(B880:B909,'RW Futures and Index Data (Q4)'!C878:C907)/VAR('RW Futures and Index Data (Q4)'!C878:C907)</f>
        <v>0.2412622103341284</v>
      </c>
      <c r="D880" s="10"/>
      <c r="E880" s="59">
        <v>0.11495809256564593</v>
      </c>
      <c r="F880" s="56">
        <f>COVAR(E880:E909,'RW Futures and Index Data (Q4)'!C878:C907)/VAR('RW Futures and Index Data (Q4)'!C878:C907)</f>
        <v>0.68622362805133674</v>
      </c>
      <c r="G880" s="10"/>
      <c r="H880" s="59">
        <v>0.12832301044709582</v>
      </c>
      <c r="I880" s="56">
        <f>COVAR(H880:H909,'RW Futures and Index Data (Q4)'!F878:F907)/VAR('RW Futures and Index Data (Q4)'!F878:F907)</f>
        <v>0.91961425366500249</v>
      </c>
      <c r="J880" s="10"/>
      <c r="K880" s="59">
        <v>2.2159259679644494E-2</v>
      </c>
      <c r="L880" s="57">
        <f>COVAR(K880:K909,'RW Futures and Index Data (Q4)'!F878:F907)/VAR('RW Futures and Index Data (Q4)'!F878:F907)</f>
        <v>0.36958842508649181</v>
      </c>
      <c r="M880" s="10"/>
      <c r="N880" s="59">
        <v>-2.1360562218054491E-2</v>
      </c>
      <c r="O880" s="58">
        <f>COVAR(N880:N909,'RW Futures and Index Data (Q4)'!F878:F907)/VAR('RW Futures and Index Data (Q4)'!F878:F907)</f>
        <v>-0.32663188371126356</v>
      </c>
      <c r="P880" s="10"/>
    </row>
    <row r="881" spans="1:16" x14ac:dyDescent="0.25">
      <c r="A881" s="23">
        <v>40927</v>
      </c>
      <c r="B881" s="52">
        <v>3.6159518016633863E-2</v>
      </c>
      <c r="C881" s="53">
        <f>COVAR(B881:B910,'RW Futures and Index Data (Q4)'!C879:C908)/VAR('RW Futures and Index Data (Q4)'!C879:C908)</f>
        <v>0.25517188964105997</v>
      </c>
      <c r="D881" s="10"/>
      <c r="E881" s="59">
        <v>0.11402793050297566</v>
      </c>
      <c r="F881" s="56">
        <f>COVAR(E881:E910,'RW Futures and Index Data (Q4)'!C879:C908)/VAR('RW Futures and Index Data (Q4)'!C879:C908)</f>
        <v>0.68264576077313355</v>
      </c>
      <c r="G881" s="10"/>
      <c r="H881" s="59">
        <v>0.12277288232028227</v>
      </c>
      <c r="I881" s="56">
        <f>COVAR(H881:H910,'RW Futures and Index Data (Q4)'!F879:F908)/VAR('RW Futures and Index Data (Q4)'!F879:F908)</f>
        <v>0.90140210538380738</v>
      </c>
      <c r="J881" s="10"/>
      <c r="K881" s="59">
        <v>2.0221751276316535E-2</v>
      </c>
      <c r="L881" s="57">
        <f>COVAR(K881:K910,'RW Futures and Index Data (Q4)'!F879:F908)/VAR('RW Futures and Index Data (Q4)'!F879:F908)</f>
        <v>0.36176691333630473</v>
      </c>
      <c r="M881" s="10"/>
      <c r="N881" s="59">
        <v>-2.8288903643026719E-3</v>
      </c>
      <c r="O881" s="58">
        <f>COVAR(N881:N910,'RW Futures and Index Data (Q4)'!F879:F908)/VAR('RW Futures and Index Data (Q4)'!F879:F908)</f>
        <v>-0.30863262087271603</v>
      </c>
      <c r="P881" s="10"/>
    </row>
    <row r="882" spans="1:16" x14ac:dyDescent="0.25">
      <c r="A882" s="23">
        <v>40926</v>
      </c>
      <c r="B882" s="52">
        <v>7.3398347227274341E-2</v>
      </c>
      <c r="C882" s="53">
        <f>COVAR(B882:B911,'RW Futures and Index Data (Q4)'!C880:C909)/VAR('RW Futures and Index Data (Q4)'!C880:C909)</f>
        <v>0.27810405847180647</v>
      </c>
      <c r="D882" s="10"/>
      <c r="E882" s="59">
        <v>0.12235171792788968</v>
      </c>
      <c r="F882" s="56">
        <f>COVAR(E882:E911,'RW Futures and Index Data (Q4)'!C880:C909)/VAR('RW Futures and Index Data (Q4)'!C880:C909)</f>
        <v>0.68088540214017723</v>
      </c>
      <c r="G882" s="10"/>
      <c r="H882" s="59">
        <v>0.10716573896353143</v>
      </c>
      <c r="I882" s="56">
        <f>COVAR(H882:H911,'RW Futures and Index Data (Q4)'!F880:F909)/VAR('RW Futures and Index Data (Q4)'!F880:F909)</f>
        <v>0.85481840753356531</v>
      </c>
      <c r="J882" s="10"/>
      <c r="K882" s="59">
        <v>2.9218004689291588E-2</v>
      </c>
      <c r="L882" s="57">
        <f>COVAR(K882:K911,'RW Futures and Index Data (Q4)'!F880:F909)/VAR('RW Futures and Index Data (Q4)'!F880:F909)</f>
        <v>0.36369410847178624</v>
      </c>
      <c r="M882" s="10"/>
      <c r="N882" s="59">
        <v>1.2205926702020031E-2</v>
      </c>
      <c r="O882" s="58">
        <f>COVAR(N882:N911,'RW Futures and Index Data (Q4)'!F880:F909)/VAR('RW Futures and Index Data (Q4)'!F880:F909)</f>
        <v>-0.30183695806438426</v>
      </c>
      <c r="P882" s="10"/>
    </row>
    <row r="883" spans="1:16" x14ac:dyDescent="0.25">
      <c r="A883" s="23">
        <v>40925</v>
      </c>
      <c r="B883" s="52">
        <v>8.0366454438074442E-2</v>
      </c>
      <c r="C883" s="53">
        <f>COVAR(B883:B912,'RW Futures and Index Data (Q4)'!C881:C910)/VAR('RW Futures and Index Data (Q4)'!C881:C910)</f>
        <v>0.29285019689179825</v>
      </c>
      <c r="D883" s="10"/>
      <c r="E883" s="59">
        <v>0.11561470982872923</v>
      </c>
      <c r="F883" s="56">
        <f>COVAR(E883:E912,'RW Futures and Index Data (Q4)'!C881:C910)/VAR('RW Futures and Index Data (Q4)'!C881:C910)</f>
        <v>0.68187435353829629</v>
      </c>
      <c r="G883" s="10"/>
      <c r="H883" s="59">
        <v>8.4028191148171949E-2</v>
      </c>
      <c r="I883" s="56">
        <f>COVAR(H883:H912,'RW Futures and Index Data (Q4)'!F881:F910)/VAR('RW Futures and Index Data (Q4)'!F881:F910)</f>
        <v>0.83819692258462974</v>
      </c>
      <c r="J883" s="10"/>
      <c r="K883" s="59">
        <v>2.3988520280382897E-2</v>
      </c>
      <c r="L883" s="57">
        <f>COVAR(K883:K912,'RW Futures and Index Data (Q4)'!F881:F910)/VAR('RW Futures and Index Data (Q4)'!F881:F910)</f>
        <v>0.35862840897730769</v>
      </c>
      <c r="M883" s="10"/>
      <c r="N883" s="59">
        <v>1.6526216249757697E-2</v>
      </c>
      <c r="O883" s="58">
        <f>COVAR(N883:N912,'RW Futures and Index Data (Q4)'!F881:F910)/VAR('RW Futures and Index Data (Q4)'!F881:F910)</f>
        <v>-0.29789900063565139</v>
      </c>
      <c r="P883" s="10"/>
    </row>
    <row r="884" spans="1:16" x14ac:dyDescent="0.25">
      <c r="A884" s="23">
        <v>40921</v>
      </c>
      <c r="B884" s="52">
        <v>5.4835410309553634E-2</v>
      </c>
      <c r="C884" s="53">
        <f>COVAR(B884:B913,'RW Futures and Index Data (Q4)'!C882:C911)/VAR('RW Futures and Index Data (Q4)'!C882:C911)</f>
        <v>0.28881927672533259</v>
      </c>
      <c r="D884" s="10"/>
      <c r="E884" s="59">
        <v>0.10727094938219439</v>
      </c>
      <c r="F884" s="56">
        <f>COVAR(E884:E913,'RW Futures and Index Data (Q4)'!C882:C911)/VAR('RW Futures and Index Data (Q4)'!C882:C911)</f>
        <v>0.67431082883165305</v>
      </c>
      <c r="G884" s="10"/>
      <c r="H884" s="59">
        <v>9.406422315926033E-2</v>
      </c>
      <c r="I884" s="56">
        <f>COVAR(H884:H913,'RW Futures and Index Data (Q4)'!F882:F911)/VAR('RW Futures and Index Data (Q4)'!F882:F911)</f>
        <v>0.84124208997970107</v>
      </c>
      <c r="J884" s="10"/>
      <c r="K884" s="59">
        <v>3.3680970434077695E-2</v>
      </c>
      <c r="L884" s="57">
        <f>COVAR(K884:K913,'RW Futures and Index Data (Q4)'!F882:F911)/VAR('RW Futures and Index Data (Q4)'!F882:F911)</f>
        <v>0.3485712326556864</v>
      </c>
      <c r="M884" s="10"/>
      <c r="N884" s="59">
        <v>2.6900252259202784E-2</v>
      </c>
      <c r="O884" s="58">
        <f>COVAR(N884:N913,'RW Futures and Index Data (Q4)'!F882:F911)/VAR('RW Futures and Index Data (Q4)'!F882:F911)</f>
        <v>-0.28441078627137628</v>
      </c>
      <c r="P884" s="10"/>
    </row>
    <row r="885" spans="1:16" x14ac:dyDescent="0.25">
      <c r="A885" s="23">
        <v>40920</v>
      </c>
      <c r="B885" s="52">
        <v>3.0482746580543951E-2</v>
      </c>
      <c r="C885" s="53">
        <f>COVAR(B885:B914,'RW Futures and Index Data (Q4)'!C883:C912)/VAR('RW Futures and Index Data (Q4)'!C883:C912)</f>
        <v>0.29503664107306038</v>
      </c>
      <c r="D885" s="10"/>
      <c r="E885" s="59">
        <v>8.688256406289474E-2</v>
      </c>
      <c r="F885" s="56">
        <f>COVAR(E885:E914,'RW Futures and Index Data (Q4)'!C883:C912)/VAR('RW Futures and Index Data (Q4)'!C883:C912)</f>
        <v>0.66993601869795572</v>
      </c>
      <c r="G885" s="10"/>
      <c r="H885" s="59">
        <v>7.568447908806708E-2</v>
      </c>
      <c r="I885" s="56">
        <f>COVAR(H885:H914,'RW Futures and Index Data (Q4)'!F883:F912)/VAR('RW Futures and Index Data (Q4)'!F883:F912)</f>
        <v>0.85890178379758142</v>
      </c>
      <c r="J885" s="10"/>
      <c r="K885" s="59">
        <v>3.9292942630092753E-2</v>
      </c>
      <c r="L885" s="57">
        <f>COVAR(K885:K914,'RW Futures and Index Data (Q4)'!F883:F912)/VAR('RW Futures and Index Data (Q4)'!F883:F912)</f>
        <v>0.32745378245697415</v>
      </c>
      <c r="M885" s="10"/>
      <c r="N885" s="59">
        <v>3.6492609851666469E-2</v>
      </c>
      <c r="O885" s="58">
        <f>COVAR(N885:N914,'RW Futures and Index Data (Q4)'!F883:F912)/VAR('RW Futures and Index Data (Q4)'!F883:F912)</f>
        <v>-0.27917788456589426</v>
      </c>
      <c r="P885" s="10"/>
    </row>
    <row r="886" spans="1:16" x14ac:dyDescent="0.25">
      <c r="A886" s="23">
        <v>40919</v>
      </c>
      <c r="B886" s="52">
        <v>4.5065435987467373E-2</v>
      </c>
      <c r="C886" s="53">
        <f>COVAR(B886:B915,'RW Futures and Index Data (Q4)'!C884:C913)/VAR('RW Futures and Index Data (Q4)'!C884:C913)</f>
        <v>0.29692585846142372</v>
      </c>
      <c r="D886" s="10"/>
      <c r="E886" s="59">
        <v>9.2963722013029271E-2</v>
      </c>
      <c r="F886" s="56">
        <f>COVAR(E886:E915,'RW Futures and Index Data (Q4)'!C884:C913)/VAR('RW Futures and Index Data (Q4)'!C884:C913)</f>
        <v>0.64270310078543347</v>
      </c>
      <c r="G886" s="10"/>
      <c r="H886" s="59">
        <v>3.1201249023439903E-2</v>
      </c>
      <c r="I886" s="56">
        <f>COVAR(H886:H915,'RW Futures and Index Data (Q4)'!F884:F913)/VAR('RW Futures and Index Data (Q4)'!F884:F913)</f>
        <v>0.74143965831465086</v>
      </c>
      <c r="J886" s="10"/>
      <c r="K886" s="59">
        <v>3.7975146518199221E-2</v>
      </c>
      <c r="L886" s="57">
        <f>COVAR(K886:K915,'RW Futures and Index Data (Q4)'!F884:F913)/VAR('RW Futures and Index Data (Q4)'!F884:F913)</f>
        <v>0.31993834158245188</v>
      </c>
      <c r="M886" s="10"/>
      <c r="N886" s="59">
        <v>2.1139594006970075E-2</v>
      </c>
      <c r="O886" s="58">
        <f>COVAR(N886:N915,'RW Futures and Index Data (Q4)'!F884:F913)/VAR('RW Futures and Index Data (Q4)'!F884:F913)</f>
        <v>-0.27840180576768248</v>
      </c>
      <c r="P886" s="10"/>
    </row>
    <row r="887" spans="1:16" x14ac:dyDescent="0.25">
      <c r="A887" s="23">
        <v>40918</v>
      </c>
      <c r="B887" s="52">
        <v>6.6846078045995183E-2</v>
      </c>
      <c r="C887" s="53">
        <f>COVAR(B887:B916,'RW Futures and Index Data (Q4)'!C885:C914)/VAR('RW Futures and Index Data (Q4)'!C885:C914)</f>
        <v>0.39024327414885929</v>
      </c>
      <c r="D887" s="10"/>
      <c r="E887" s="59">
        <v>0.12735069233757024</v>
      </c>
      <c r="F887" s="56">
        <f>COVAR(E887:E916,'RW Futures and Index Data (Q4)'!C885:C914)/VAR('RW Futures and Index Data (Q4)'!C885:C914)</f>
        <v>0.70017104501524474</v>
      </c>
      <c r="G887" s="10"/>
      <c r="H887" s="59">
        <v>8.2749485577226611E-2</v>
      </c>
      <c r="I887" s="56">
        <f>COVAR(H887:H916,'RW Futures and Index Data (Q4)'!F885:F914)/VAR('RW Futures and Index Data (Q4)'!F885:F914)</f>
        <v>0.77906374914045706</v>
      </c>
      <c r="J887" s="10"/>
      <c r="K887" s="59">
        <v>4.0309098763384732E-2</v>
      </c>
      <c r="L887" s="57">
        <f>COVAR(K887:K916,'RW Futures and Index Data (Q4)'!F885:F914)/VAR('RW Futures and Index Data (Q4)'!F885:F914)</f>
        <v>0.3105860806636479</v>
      </c>
      <c r="M887" s="10"/>
      <c r="N887" s="59">
        <v>6.6212927677511413E-3</v>
      </c>
      <c r="O887" s="58">
        <f>COVAR(N887:N916,'RW Futures and Index Data (Q4)'!F885:F914)/VAR('RW Futures and Index Data (Q4)'!F885:F914)</f>
        <v>-0.30465230016978878</v>
      </c>
      <c r="P887" s="10"/>
    </row>
    <row r="888" spans="1:16" x14ac:dyDescent="0.25">
      <c r="A888" s="23">
        <v>40917</v>
      </c>
      <c r="B888" s="52">
        <v>6.7722255625289218E-2</v>
      </c>
      <c r="C888" s="53">
        <f>COVAR(B888:B917,'RW Futures and Index Data (Q4)'!C886:C915)/VAR('RW Futures and Index Data (Q4)'!C886:C915)</f>
        <v>0.45735543808252643</v>
      </c>
      <c r="D888" s="10"/>
      <c r="E888" s="59">
        <v>0.13783929125065497</v>
      </c>
      <c r="F888" s="56">
        <f>COVAR(E888:E917,'RW Futures and Index Data (Q4)'!C886:C915)/VAR('RW Futures and Index Data (Q4)'!C886:C915)</f>
        <v>0.68182753820462161</v>
      </c>
      <c r="G888" s="10"/>
      <c r="H888" s="59">
        <v>6.200003333333326E-2</v>
      </c>
      <c r="I888" s="56">
        <f>COVAR(H888:H917,'RW Futures and Index Data (Q4)'!F886:F915)/VAR('RW Futures and Index Data (Q4)'!F886:F915)</f>
        <v>0.5978672823969623</v>
      </c>
      <c r="J888" s="10"/>
      <c r="K888" s="59">
        <v>3.8136569825778954E-2</v>
      </c>
      <c r="L888" s="57">
        <f>COVAR(K888:K917,'RW Futures and Index Data (Q4)'!F886:F915)/VAR('RW Futures and Index Data (Q4)'!F886:F915)</f>
        <v>0.27110488577360436</v>
      </c>
      <c r="M888" s="10"/>
      <c r="N888" s="59">
        <v>-1.4459777638409665E-2</v>
      </c>
      <c r="O888" s="58">
        <f>COVAR(N888:N917,'RW Futures and Index Data (Q4)'!F886:F915)/VAR('RW Futures and Index Data (Q4)'!F886:F915)</f>
        <v>-0.30347779443280992</v>
      </c>
      <c r="P888" s="10"/>
    </row>
    <row r="889" spans="1:16" x14ac:dyDescent="0.25">
      <c r="A889" s="23">
        <v>40914</v>
      </c>
      <c r="B889" s="52">
        <v>0.12221978985863391</v>
      </c>
      <c r="C889" s="53">
        <f>COVAR(B889:B918,'RW Futures and Index Data (Q4)'!C887:C916)/VAR('RW Futures and Index Data (Q4)'!C887:C916)</f>
        <v>0.66593464237746092</v>
      </c>
      <c r="D889" s="10"/>
      <c r="E889" s="59">
        <v>0.1716167004923419</v>
      </c>
      <c r="F889" s="56">
        <f>COVAR(E889:E918,'RW Futures and Index Data (Q4)'!C887:C916)/VAR('RW Futures and Index Data (Q4)'!C887:C916)</f>
        <v>0.75844822526323263</v>
      </c>
      <c r="G889" s="10"/>
      <c r="H889" s="59">
        <v>9.773909565217398E-2</v>
      </c>
      <c r="I889" s="56">
        <f>COVAR(H889:H918,'RW Futures and Index Data (Q4)'!F887:F916)/VAR('RW Futures and Index Data (Q4)'!F887:F916)</f>
        <v>0.59945215814617514</v>
      </c>
      <c r="J889" s="10"/>
      <c r="K889" s="59">
        <v>3.568784969296912E-2</v>
      </c>
      <c r="L889" s="57">
        <f>COVAR(K889:K918,'RW Futures and Index Data (Q4)'!F887:F916)/VAR('RW Futures and Index Data (Q4)'!F887:F916)</f>
        <v>0.25394129954917172</v>
      </c>
      <c r="M889" s="10"/>
      <c r="N889" s="59">
        <v>-1.3284282099190525E-2</v>
      </c>
      <c r="O889" s="58">
        <f>COVAR(N889:N918,'RW Futures and Index Data (Q4)'!F887:F916)/VAR('RW Futures and Index Data (Q4)'!F887:F916)</f>
        <v>-0.31277846530839232</v>
      </c>
      <c r="P889" s="10"/>
    </row>
    <row r="890" spans="1:16" x14ac:dyDescent="0.25">
      <c r="A890" s="23">
        <v>40913</v>
      </c>
      <c r="B890" s="52">
        <v>0.12789780720909327</v>
      </c>
      <c r="C890" s="53">
        <f>COVAR(B890:B919,'RW Futures and Index Data (Q4)'!C888:C917)/VAR('RW Futures and Index Data (Q4)'!C888:C917)</f>
        <v>0.73645557106723514</v>
      </c>
      <c r="D890" s="10"/>
      <c r="E890" s="59">
        <v>0.17299710165860738</v>
      </c>
      <c r="F890" s="56">
        <f>COVAR(E890:E919,'RW Futures and Index Data (Q4)'!C888:C917)/VAR('RW Futures and Index Data (Q4)'!C888:C917)</f>
        <v>0.72635779268681167</v>
      </c>
      <c r="G890" s="10"/>
      <c r="H890" s="59">
        <v>9.0503908124785815E-2</v>
      </c>
      <c r="I890" s="56">
        <f>COVAR(H890:H919,'RW Futures and Index Data (Q4)'!F888:F917)/VAR('RW Futures and Index Data (Q4)'!F888:F917)</f>
        <v>0.51284894320317809</v>
      </c>
      <c r="J890" s="10"/>
      <c r="K890" s="59">
        <v>3.3120626604896009E-2</v>
      </c>
      <c r="L890" s="57">
        <f>COVAR(K890:K919,'RW Futures and Index Data (Q4)'!F888:F917)/VAR('RW Futures and Index Data (Q4)'!F888:F917)</f>
        <v>0.22860907539149072</v>
      </c>
      <c r="M890" s="10"/>
      <c r="N890" s="59">
        <v>-2.5889523880338938E-2</v>
      </c>
      <c r="O890" s="58">
        <f>COVAR(N890:N919,'RW Futures and Index Data (Q4)'!F888:F917)/VAR('RW Futures and Index Data (Q4)'!F888:F917)</f>
        <v>-0.3004554222230203</v>
      </c>
      <c r="P890" s="10"/>
    </row>
    <row r="891" spans="1:16" x14ac:dyDescent="0.25">
      <c r="A891" s="23">
        <v>40912</v>
      </c>
      <c r="B891" s="52">
        <v>0.12186269969505625</v>
      </c>
      <c r="C891" s="53">
        <f>COVAR(B891:B920,'RW Futures and Index Data (Q4)'!C889:C918)/VAR('RW Futures and Index Data (Q4)'!C889:C918)</f>
        <v>0.70784834094821136</v>
      </c>
      <c r="D891" s="10"/>
      <c r="E891" s="59">
        <v>0.15956853168246643</v>
      </c>
      <c r="F891" s="56">
        <f>COVAR(E891:E920,'RW Futures and Index Data (Q4)'!C889:C918)/VAR('RW Futures and Index Data (Q4)'!C889:C918)</f>
        <v>0.59490265661352049</v>
      </c>
      <c r="G891" s="10"/>
      <c r="H891" s="59">
        <v>2.7428949107732858E-2</v>
      </c>
      <c r="I891" s="56">
        <f>COVAR(H891:H920,'RW Futures and Index Data (Q4)'!F889:F918)/VAR('RW Futures and Index Data (Q4)'!F889:F918)</f>
        <v>0.44954709050758235</v>
      </c>
      <c r="J891" s="10"/>
      <c r="K891" s="59">
        <v>2.38572492059963E-2</v>
      </c>
      <c r="L891" s="57">
        <f>COVAR(K891:K920,'RW Futures and Index Data (Q4)'!F889:F918)/VAR('RW Futures and Index Data (Q4)'!F889:F918)</f>
        <v>0.19218095235266824</v>
      </c>
      <c r="M891" s="10"/>
      <c r="N891" s="59">
        <v>-2.404509702737212E-2</v>
      </c>
      <c r="O891" s="58">
        <f>COVAR(N891:N920,'RW Futures and Index Data (Q4)'!F889:F918)/VAR('RW Futures and Index Data (Q4)'!F889:F918)</f>
        <v>-0.22013980420586285</v>
      </c>
      <c r="P891" s="10"/>
    </row>
    <row r="892" spans="1:16" x14ac:dyDescent="0.25">
      <c r="A892" s="23">
        <v>40911</v>
      </c>
      <c r="B892" s="52">
        <v>0.10897931104878111</v>
      </c>
      <c r="C892" s="53">
        <f>COVAR(B892:B921,'RW Futures and Index Data (Q4)'!C890:C919)/VAR('RW Futures and Index Data (Q4)'!C890:C919)</f>
        <v>0.59560463167214106</v>
      </c>
      <c r="D892" s="10"/>
      <c r="E892" s="59">
        <v>0.13650300498573231</v>
      </c>
      <c r="F892" s="56">
        <f>COVAR(E892:E921,'RW Futures and Index Data (Q4)'!C890:C919)/VAR('RW Futures and Index Data (Q4)'!C890:C919)</f>
        <v>0.41162269481924479</v>
      </c>
      <c r="G892" s="10"/>
      <c r="H892" s="59">
        <v>-1.3157565789473358E-3</v>
      </c>
      <c r="I892" s="56">
        <f>COVAR(H892:H921,'RW Futures and Index Data (Q4)'!F890:F919)/VAR('RW Futures and Index Data (Q4)'!F890:F919)</f>
        <v>0.57036295697460349</v>
      </c>
      <c r="J892" s="10"/>
      <c r="K892" s="59">
        <v>2.5616525587057515E-2</v>
      </c>
      <c r="L892" s="57">
        <f>COVAR(K892:K921,'RW Futures and Index Data (Q4)'!F890:F919)/VAR('RW Futures and Index Data (Q4)'!F890:F919)</f>
        <v>0.16555300432629758</v>
      </c>
      <c r="M892" s="10"/>
      <c r="N892" s="59">
        <v>-1.1392269488615492E-2</v>
      </c>
      <c r="O892" s="58">
        <f>COVAR(N892:N921,'RW Futures and Index Data (Q4)'!F890:F919)/VAR('RW Futures and Index Data (Q4)'!F890:F919)</f>
        <v>-0.131163534816397</v>
      </c>
      <c r="P892" s="10"/>
    </row>
    <row r="893" spans="1:16" x14ac:dyDescent="0.25">
      <c r="A893" s="23">
        <v>40907</v>
      </c>
      <c r="B893" s="52">
        <v>0.13412619832168104</v>
      </c>
      <c r="C893" s="53">
        <f>COVAR(B893:B922,'RW Futures and Index Data (Q4)'!C891:C920)/VAR('RW Futures and Index Data (Q4)'!C891:C920)</f>
        <v>0.34691932332328729</v>
      </c>
      <c r="D893" s="10"/>
      <c r="E893" s="59">
        <v>0.10900513846254389</v>
      </c>
      <c r="F893" s="56">
        <f>COVAR(E893:E922,'RW Futures and Index Data (Q4)'!C891:C920)/VAR('RW Futures and Index Data (Q4)'!C891:C920)</f>
        <v>0.25803548859468495</v>
      </c>
      <c r="G893" s="10"/>
      <c r="H893" s="59">
        <v>-2.7252355650774107E-2</v>
      </c>
      <c r="I893" s="56">
        <f>COVAR(H893:H922,'RW Futures and Index Data (Q4)'!F891:F920)/VAR('RW Futures and Index Data (Q4)'!F891:F920)</f>
        <v>0.81818024215346685</v>
      </c>
      <c r="J893" s="10"/>
      <c r="K893" s="59">
        <v>2.0601697011657372E-2</v>
      </c>
      <c r="L893" s="57">
        <f>COVAR(K893:K922,'RW Futures and Index Data (Q4)'!F891:F920)/VAR('RW Futures and Index Data (Q4)'!F891:F920)</f>
        <v>0.14559781774960123</v>
      </c>
      <c r="M893" s="10"/>
      <c r="N893" s="59">
        <v>6.4559536396424644E-3</v>
      </c>
      <c r="O893" s="58">
        <f>COVAR(N893:N922,'RW Futures and Index Data (Q4)'!F891:F920)/VAR('RW Futures and Index Data (Q4)'!F891:F920)</f>
        <v>-8.6160018675301431E-2</v>
      </c>
      <c r="P893" s="10"/>
    </row>
    <row r="894" spans="1:16" x14ac:dyDescent="0.25">
      <c r="A894" s="23">
        <v>40906</v>
      </c>
      <c r="B894" s="52">
        <v>0.1108314726208981</v>
      </c>
      <c r="C894" s="53">
        <f>COVAR(B894:B923,'RW Futures and Index Data (Q4)'!C892:C921)/VAR('RW Futures and Index Data (Q4)'!C892:C921)</f>
        <v>0.20470082693887651</v>
      </c>
      <c r="D894" s="10"/>
      <c r="E894" s="59">
        <v>9.5078371338481737E-2</v>
      </c>
      <c r="F894" s="56">
        <f>COVAR(E894:E923,'RW Futures and Index Data (Q4)'!C892:C921)/VAR('RW Futures and Index Data (Q4)'!C892:C921)</f>
        <v>0.26016160805984995</v>
      </c>
      <c r="G894" s="10"/>
      <c r="H894" s="59">
        <v>-3.6171542893725928E-2</v>
      </c>
      <c r="I894" s="56">
        <f>COVAR(H894:H923,'RW Futures and Index Data (Q4)'!F892:F921)/VAR('RW Futures and Index Data (Q4)'!F892:F921)</f>
        <v>1.0339331619179031</v>
      </c>
      <c r="J894" s="10"/>
      <c r="K894" s="59">
        <v>2.305180061466805E-2</v>
      </c>
      <c r="L894" s="57">
        <f>COVAR(K894:K923,'RW Futures and Index Data (Q4)'!F892:F921)/VAR('RW Futures and Index Data (Q4)'!F892:F921)</f>
        <v>0.14330405720014414</v>
      </c>
      <c r="M894" s="10"/>
      <c r="N894" s="59">
        <v>2.1536533388024415E-2</v>
      </c>
      <c r="O894" s="58">
        <f>COVAR(N894:N923,'RW Futures and Index Data (Q4)'!F892:F921)/VAR('RW Futures and Index Data (Q4)'!F892:F921)</f>
        <v>-9.9873072887470424E-2</v>
      </c>
      <c r="P894" s="10"/>
    </row>
    <row r="895" spans="1:16" x14ac:dyDescent="0.25">
      <c r="A895" s="23">
        <v>40905</v>
      </c>
      <c r="B895" s="52">
        <v>0.10438972849295203</v>
      </c>
      <c r="C895" s="53">
        <f>COVAR(B895:B924,'RW Futures and Index Data (Q4)'!C893:C922)/VAR('RW Futures and Index Data (Q4)'!C893:C922)</f>
        <v>0.18622622550069104</v>
      </c>
      <c r="D895" s="10"/>
      <c r="E895" s="59">
        <v>8.8141587693158385E-2</v>
      </c>
      <c r="F895" s="56">
        <f>COVAR(E895:E924,'RW Futures and Index Data (Q4)'!C893:C922)/VAR('RW Futures and Index Data (Q4)'!C893:C922)</f>
        <v>0.32084147017783027</v>
      </c>
      <c r="G895" s="10"/>
      <c r="H895" s="59">
        <v>-3.4220501718013385E-2</v>
      </c>
      <c r="I895" s="56">
        <f>COVAR(H895:H924,'RW Futures and Index Data (Q4)'!F893:F922)/VAR('RW Futures and Index Data (Q4)'!F893:F922)</f>
        <v>1.1123149403610704</v>
      </c>
      <c r="J895" s="10"/>
      <c r="K895" s="59">
        <v>1.070147882370609E-2</v>
      </c>
      <c r="L895" s="57">
        <f>COVAR(K895:K924,'RW Futures and Index Data (Q4)'!F893:F922)/VAR('RW Futures and Index Data (Q4)'!F893:F922)</f>
        <v>0.15099845560943695</v>
      </c>
      <c r="M895" s="10"/>
      <c r="N895" s="59">
        <v>2.6419516193396886E-2</v>
      </c>
      <c r="O895" s="58">
        <f>COVAR(N895:N924,'RW Futures and Index Data (Q4)'!F893:F922)/VAR('RW Futures and Index Data (Q4)'!F893:F922)</f>
        <v>-0.14880566903381029</v>
      </c>
      <c r="P895" s="10"/>
    </row>
    <row r="896" spans="1:16" x14ac:dyDescent="0.25">
      <c r="A896" s="23">
        <v>40904</v>
      </c>
      <c r="B896" s="52">
        <v>5.5654564153502006E-2</v>
      </c>
      <c r="C896" s="53">
        <f>COVAR(B896:B925,'RW Futures and Index Data (Q4)'!C894:C923)/VAR('RW Futures and Index Data (Q4)'!C894:C923)</f>
        <v>0.33894686180651579</v>
      </c>
      <c r="D896" s="10"/>
      <c r="E896" s="59">
        <v>6.0153628596238962E-2</v>
      </c>
      <c r="F896" s="56">
        <f>COVAR(E896:E925,'RW Futures and Index Data (Q4)'!C894:C923)/VAR('RW Futures and Index Data (Q4)'!C894:C923)</f>
        <v>0.40642585040304918</v>
      </c>
      <c r="G896" s="10"/>
      <c r="H896" s="59">
        <v>-7.7681845797837323E-2</v>
      </c>
      <c r="I896" s="56">
        <f>COVAR(H896:H925,'RW Futures and Index Data (Q4)'!F894:F923)/VAR('RW Futures and Index Data (Q4)'!F894:F923)</f>
        <v>1.1724432756476848</v>
      </c>
      <c r="J896" s="10"/>
      <c r="K896" s="59">
        <v>8.0214071816180343E-3</v>
      </c>
      <c r="L896" s="57">
        <f>COVAR(K896:K925,'RW Futures and Index Data (Q4)'!F894:F923)/VAR('RW Futures and Index Data (Q4)'!F894:F923)</f>
        <v>0.16510473718974944</v>
      </c>
      <c r="M896" s="10"/>
      <c r="N896" s="59">
        <v>3.3893008616548981E-2</v>
      </c>
      <c r="O896" s="58">
        <f>COVAR(N896:N925,'RW Futures and Index Data (Q4)'!F894:F923)/VAR('RW Futures and Index Data (Q4)'!F894:F923)</f>
        <v>-0.22432160935146489</v>
      </c>
      <c r="P896" s="10"/>
    </row>
    <row r="897" spans="1:16" x14ac:dyDescent="0.25">
      <c r="A897" s="23">
        <v>40900</v>
      </c>
      <c r="B897" s="52">
        <v>8.8733656587932197E-2</v>
      </c>
      <c r="C897" s="53">
        <f>COVAR(B897:B926,'RW Futures and Index Data (Q4)'!C895:C924)/VAR('RW Futures and Index Data (Q4)'!C895:C924)</f>
        <v>0.3591094596838203</v>
      </c>
      <c r="D897" s="10"/>
      <c r="E897" s="59">
        <v>7.1015752891113282E-2</v>
      </c>
      <c r="F897" s="56">
        <f>COVAR(E897:E926,'RW Futures and Index Data (Q4)'!C895:C924)/VAR('RW Futures and Index Data (Q4)'!C895:C924)</f>
        <v>0.42843922989937677</v>
      </c>
      <c r="G897" s="10"/>
      <c r="H897" s="59">
        <v>-5.4663370763947783E-2</v>
      </c>
      <c r="I897" s="56">
        <f>COVAR(H897:H926,'RW Futures and Index Data (Q4)'!F895:F924)/VAR('RW Futures and Index Data (Q4)'!F895:F924)</f>
        <v>1.0914500395445361</v>
      </c>
      <c r="J897" s="10"/>
      <c r="K897" s="59">
        <v>5.1771279386345626E-3</v>
      </c>
      <c r="L897" s="57">
        <f>COVAR(K897:K926,'RW Futures and Index Data (Q4)'!F895:F924)/VAR('RW Futures and Index Data (Q4)'!F895:F924)</f>
        <v>0.15408443145221049</v>
      </c>
      <c r="M897" s="10"/>
      <c r="N897" s="59">
        <v>1.3742320043287126E-2</v>
      </c>
      <c r="O897" s="58">
        <f>COVAR(N897:N926,'RW Futures and Index Data (Q4)'!F895:F924)/VAR('RW Futures and Index Data (Q4)'!F895:F924)</f>
        <v>-0.26180748114131996</v>
      </c>
      <c r="P897" s="10"/>
    </row>
    <row r="898" spans="1:16" x14ac:dyDescent="0.25">
      <c r="A898" s="23">
        <v>40899</v>
      </c>
      <c r="B898" s="52">
        <v>7.9406263406561983E-2</v>
      </c>
      <c r="C898" s="53">
        <f>COVAR(B898:B927,'RW Futures and Index Data (Q4)'!C896:C925)/VAR('RW Futures and Index Data (Q4)'!C896:C925)</f>
        <v>0.42096563709896984</v>
      </c>
      <c r="D898" s="10"/>
      <c r="E898" s="59">
        <v>6.630333515487985E-2</v>
      </c>
      <c r="F898" s="56">
        <f>COVAR(E898:E927,'RW Futures and Index Data (Q4)'!C896:C925)/VAR('RW Futures and Index Data (Q4)'!C896:C925)</f>
        <v>0.46519460305282234</v>
      </c>
      <c r="G898" s="10"/>
      <c r="H898" s="59">
        <v>-6.613340917461763E-2</v>
      </c>
      <c r="I898" s="56">
        <f>COVAR(H898:H927,'RW Futures and Index Data (Q4)'!F896:F925)/VAR('RW Futures and Index Data (Q4)'!F896:F925)</f>
        <v>1.2121321298380616</v>
      </c>
      <c r="J898" s="10"/>
      <c r="K898" s="59">
        <v>1.285984206091717E-3</v>
      </c>
      <c r="L898" s="57">
        <f>COVAR(K898:K927,'RW Futures and Index Data (Q4)'!F896:F925)/VAR('RW Futures and Index Data (Q4)'!F896:F925)</f>
        <v>0.15828070953711304</v>
      </c>
      <c r="M898" s="10"/>
      <c r="N898" s="59">
        <v>2.5176573944481362E-2</v>
      </c>
      <c r="O898" s="58">
        <f>COVAR(N898:N927,'RW Futures and Index Data (Q4)'!F896:F925)/VAR('RW Futures and Index Data (Q4)'!F896:F925)</f>
        <v>-0.31691923520750603</v>
      </c>
      <c r="P898" s="10"/>
    </row>
    <row r="899" spans="1:16" x14ac:dyDescent="0.25">
      <c r="A899" s="23">
        <v>40898</v>
      </c>
      <c r="B899" s="52">
        <v>8.3102148931434749E-2</v>
      </c>
      <c r="C899" s="53">
        <f>COVAR(B899:B928,'RW Futures and Index Data (Q4)'!C897:C926)/VAR('RW Futures and Index Data (Q4)'!C897:C926)</f>
        <v>0.4311443374569271</v>
      </c>
      <c r="D899" s="10"/>
      <c r="E899" s="59">
        <v>8.6955943238694378E-2</v>
      </c>
      <c r="F899" s="56">
        <f>COVAR(E899:E928,'RW Futures and Index Data (Q4)'!C897:C926)/VAR('RW Futures and Index Data (Q4)'!C897:C926)</f>
        <v>0.45051331272899736</v>
      </c>
      <c r="G899" s="10"/>
      <c r="H899" s="59">
        <v>-5.268138635074493E-2</v>
      </c>
      <c r="I899" s="56">
        <f>COVAR(H899:H928,'RW Futures and Index Data (Q4)'!F897:F926)/VAR('RW Futures and Index Data (Q4)'!F897:F926)</f>
        <v>1.2640487110233232</v>
      </c>
      <c r="J899" s="10"/>
      <c r="K899" s="59">
        <v>2.615641363750143E-3</v>
      </c>
      <c r="L899" s="57">
        <f>COVAR(K899:K928,'RW Futures and Index Data (Q4)'!F897:F926)/VAR('RW Futures and Index Data (Q4)'!F897:F926)</f>
        <v>0.16386658471753987</v>
      </c>
      <c r="M899" s="10"/>
      <c r="N899" s="59">
        <v>3.0379453836065107E-2</v>
      </c>
      <c r="O899" s="58">
        <f>COVAR(N899:N928,'RW Futures and Index Data (Q4)'!F897:F926)/VAR('RW Futures and Index Data (Q4)'!F897:F926)</f>
        <v>-0.33467182782424731</v>
      </c>
      <c r="P899" s="10"/>
    </row>
    <row r="900" spans="1:16" x14ac:dyDescent="0.25">
      <c r="A900" s="23">
        <v>40897</v>
      </c>
      <c r="B900" s="52">
        <v>8.3992764659388541E-2</v>
      </c>
      <c r="C900" s="53">
        <f>COVAR(B900:B929,'RW Futures and Index Data (Q4)'!C898:C927)/VAR('RW Futures and Index Data (Q4)'!C898:C927)</f>
        <v>0.40156013598449825</v>
      </c>
      <c r="D900" s="10"/>
      <c r="E900" s="59">
        <v>0.11802570547986635</v>
      </c>
      <c r="F900" s="56">
        <f>COVAR(E900:E929,'RW Futures and Index Data (Q4)'!C898:C927)/VAR('RW Futures and Index Data (Q4)'!C898:C927)</f>
        <v>0.36497410134802405</v>
      </c>
      <c r="G900" s="10"/>
      <c r="H900" s="59">
        <v>-3.0489815115147589E-2</v>
      </c>
      <c r="I900" s="56">
        <f>COVAR(H900:H929,'RW Futures and Index Data (Q4)'!F898:F927)/VAR('RW Futures and Index Data (Q4)'!F898:F927)</f>
        <v>1.224977468818913</v>
      </c>
      <c r="J900" s="10"/>
      <c r="K900" s="59">
        <v>-7.5811745835687727E-3</v>
      </c>
      <c r="L900" s="57">
        <f>COVAR(K900:K929,'RW Futures and Index Data (Q4)'!F898:F927)/VAR('RW Futures and Index Data (Q4)'!F898:F927)</f>
        <v>0.17254703203416422</v>
      </c>
      <c r="M900" s="10"/>
      <c r="N900" s="59">
        <v>1.078325585487927E-2</v>
      </c>
      <c r="O900" s="58">
        <f>COVAR(N900:N929,'RW Futures and Index Data (Q4)'!F898:F927)/VAR('RW Futures and Index Data (Q4)'!F898:F927)</f>
        <v>-0.3135576234059787</v>
      </c>
      <c r="P900" s="10"/>
    </row>
    <row r="901" spans="1:16" x14ac:dyDescent="0.25">
      <c r="A901" s="23">
        <v>40896</v>
      </c>
      <c r="B901" s="52">
        <v>7.4504898466087432E-2</v>
      </c>
      <c r="C901" s="53">
        <f>COVAR(B901:B930,'RW Futures and Index Data (Q4)'!C899:C928)/VAR('RW Futures and Index Data (Q4)'!C899:C928)</f>
        <v>0.43495171248435588</v>
      </c>
      <c r="D901" s="10"/>
      <c r="E901" s="59">
        <v>8.8336679327997825E-2</v>
      </c>
      <c r="F901" s="56">
        <f>COVAR(E901:E930,'RW Futures and Index Data (Q4)'!C899:C928)/VAR('RW Futures and Index Data (Q4)'!C899:C928)</f>
        <v>0.3931595625229361</v>
      </c>
      <c r="G901" s="10"/>
      <c r="H901" s="59">
        <v>-4.2812531249999952E-2</v>
      </c>
      <c r="I901" s="56">
        <f>COVAR(H901:H930,'RW Futures and Index Data (Q4)'!F899:F928)/VAR('RW Futures and Index Data (Q4)'!F899:F928)</f>
        <v>1.255153944090692</v>
      </c>
      <c r="J901" s="10"/>
      <c r="K901" s="59">
        <v>-5.9733332832970776E-3</v>
      </c>
      <c r="L901" s="57">
        <f>COVAR(K901:K930,'RW Futures and Index Data (Q4)'!F899:F928)/VAR('RW Futures and Index Data (Q4)'!F899:F928)</f>
        <v>0.18313233209829563</v>
      </c>
      <c r="M901" s="10"/>
      <c r="N901" s="59">
        <v>4.6300226875473083E-2</v>
      </c>
      <c r="O901" s="58">
        <f>COVAR(N901:N930,'RW Futures and Index Data (Q4)'!F899:F928)/VAR('RW Futures and Index Data (Q4)'!F899:F928)</f>
        <v>-0.3311487875298757</v>
      </c>
      <c r="P901" s="10"/>
    </row>
    <row r="902" spans="1:16" x14ac:dyDescent="0.25">
      <c r="A902" s="23">
        <v>40893</v>
      </c>
      <c r="B902" s="52">
        <v>6.2901358051753453E-2</v>
      </c>
      <c r="C902" s="53">
        <f>COVAR(B902:B931,'RW Futures and Index Data (Q4)'!C900:C929)/VAR('RW Futures and Index Data (Q4)'!C900:C929)</f>
        <v>0.4567484068264302</v>
      </c>
      <c r="D902" s="10"/>
      <c r="E902" s="59">
        <v>7.5401112249805058E-2</v>
      </c>
      <c r="F902" s="56">
        <f>COVAR(E902:E931,'RW Futures and Index Data (Q4)'!C900:C929)/VAR('RW Futures and Index Data (Q4)'!C900:C929)</f>
        <v>0.41510920203822921</v>
      </c>
      <c r="G902" s="10"/>
      <c r="H902" s="59">
        <v>-7.2629271404082707E-2</v>
      </c>
      <c r="I902" s="56">
        <f>COVAR(H902:H931,'RW Futures and Index Data (Q4)'!F900:F929)/VAR('RW Futures and Index Data (Q4)'!F900:F929)</f>
        <v>1.2617316133449799</v>
      </c>
      <c r="J902" s="10"/>
      <c r="K902" s="59">
        <v>-1.1406586152807208E-2</v>
      </c>
      <c r="L902" s="57">
        <f>COVAR(K902:K931,'RW Futures and Index Data (Q4)'!F900:F929)/VAR('RW Futures and Index Data (Q4)'!F900:F929)</f>
        <v>0.1997733007383819</v>
      </c>
      <c r="M902" s="10"/>
      <c r="N902" s="59">
        <v>5.9337035848817443E-2</v>
      </c>
      <c r="O902" s="58">
        <f>COVAR(N902:N931,'RW Futures and Index Data (Q4)'!F900:F929)/VAR('RW Futures and Index Data (Q4)'!F900:F929)</f>
        <v>-0.33148068133519781</v>
      </c>
      <c r="P902" s="10"/>
    </row>
    <row r="903" spans="1:16" x14ac:dyDescent="0.25">
      <c r="A903" s="23">
        <v>40892</v>
      </c>
      <c r="B903" s="52">
        <v>5.4238806355676683E-2</v>
      </c>
      <c r="C903" s="53">
        <f>COVAR(B903:B932,'RW Futures and Index Data (Q4)'!C901:C930)/VAR('RW Futures and Index Data (Q4)'!C901:C930)</f>
        <v>0.42583507729517484</v>
      </c>
      <c r="D903" s="10"/>
      <c r="E903" s="59">
        <v>7.8339904310291919E-2</v>
      </c>
      <c r="F903" s="56">
        <f>COVAR(E903:E932,'RW Futures and Index Data (Q4)'!C901:C930)/VAR('RW Futures and Index Data (Q4)'!C901:C930)</f>
        <v>0.4081013497974757</v>
      </c>
      <c r="G903" s="10"/>
      <c r="H903" s="59">
        <v>-6.5620094191522704E-2</v>
      </c>
      <c r="I903" s="56">
        <f>COVAR(H903:H932,'RW Futures and Index Data (Q4)'!F901:F930)/VAR('RW Futures and Index Data (Q4)'!F901:F930)</f>
        <v>1.2553346034482575</v>
      </c>
      <c r="J903" s="10"/>
      <c r="K903" s="59">
        <v>-1.8814034040382621E-2</v>
      </c>
      <c r="L903" s="57">
        <f>COVAR(K903:K932,'RW Futures and Index Data (Q4)'!F901:F930)/VAR('RW Futures and Index Data (Q4)'!F901:F930)</f>
        <v>0.20931319003449503</v>
      </c>
      <c r="M903" s="10"/>
      <c r="N903" s="59">
        <v>5.2727161998847194E-2</v>
      </c>
      <c r="O903" s="58">
        <f>COVAR(N903:N932,'RW Futures and Index Data (Q4)'!F901:F930)/VAR('RW Futures and Index Data (Q4)'!F901:F930)</f>
        <v>-0.32839402931103961</v>
      </c>
      <c r="P903" s="10"/>
    </row>
    <row r="904" spans="1:16" x14ac:dyDescent="0.25">
      <c r="A904" s="23">
        <v>40891</v>
      </c>
      <c r="B904" s="52">
        <v>3.0703394795394079E-2</v>
      </c>
      <c r="C904" s="53">
        <f>COVAR(B904:B933,'RW Futures and Index Data (Q4)'!C902:C931)/VAR('RW Futures and Index Data (Q4)'!C902:C931)</f>
        <v>0.42533470576148635</v>
      </c>
      <c r="D904" s="10"/>
      <c r="E904" s="59">
        <v>6.5637002179590453E-2</v>
      </c>
      <c r="F904" s="56">
        <f>COVAR(E904:E933,'RW Futures and Index Data (Q4)'!C902:C931)/VAR('RW Futures and Index Data (Q4)'!C902:C931)</f>
        <v>0.44869493180632064</v>
      </c>
      <c r="G904" s="10"/>
      <c r="H904" s="59">
        <v>-8.9739749479954112E-2</v>
      </c>
      <c r="I904" s="56">
        <f>COVAR(H904:H933,'RW Futures and Index Data (Q4)'!F902:F931)/VAR('RW Futures and Index Data (Q4)'!F902:F931)</f>
        <v>1.2911460204387091</v>
      </c>
      <c r="J904" s="10"/>
      <c r="K904" s="59">
        <v>-2.2338384918388909E-2</v>
      </c>
      <c r="L904" s="57">
        <f>COVAR(K904:K933,'RW Futures and Index Data (Q4)'!F902:F931)/VAR('RW Futures and Index Data (Q4)'!F902:F931)</f>
        <v>0.21446659665181103</v>
      </c>
      <c r="M904" s="10"/>
      <c r="N904" s="59">
        <v>4.1844533081512925E-2</v>
      </c>
      <c r="O904" s="58">
        <f>COVAR(N904:N933,'RW Futures and Index Data (Q4)'!F902:F931)/VAR('RW Futures and Index Data (Q4)'!F902:F931)</f>
        <v>-0.34247275552349848</v>
      </c>
      <c r="P904" s="10"/>
    </row>
    <row r="905" spans="1:16" x14ac:dyDescent="0.25">
      <c r="A905" s="23">
        <v>40890</v>
      </c>
      <c r="B905" s="52">
        <v>5.5543080239048859E-2</v>
      </c>
      <c r="C905" s="53">
        <f>COVAR(B905:B934,'RW Futures and Index Data (Q4)'!C903:C932)/VAR('RW Futures and Index Data (Q4)'!C903:C932)</f>
        <v>0.42993783339239233</v>
      </c>
      <c r="D905" s="10"/>
      <c r="E905" s="59">
        <v>5.2554679806510629E-2</v>
      </c>
      <c r="F905" s="56">
        <f>COVAR(E905:E934,'RW Futures and Index Data (Q4)'!C903:C932)/VAR('RW Futures and Index Data (Q4)'!C903:C932)</f>
        <v>0.46556917150450156</v>
      </c>
      <c r="G905" s="10"/>
      <c r="H905" s="59">
        <v>-7.2864321608040239E-2</v>
      </c>
      <c r="I905" s="56">
        <f>COVAR(H905:H934,'RW Futures and Index Data (Q4)'!F903:F932)/VAR('RW Futures and Index Data (Q4)'!F903:F932)</f>
        <v>1.25411009526553</v>
      </c>
      <c r="J905" s="10"/>
      <c r="K905" s="59">
        <v>-2.3396354099928796E-2</v>
      </c>
      <c r="L905" s="57">
        <f>COVAR(K905:K934,'RW Futures and Index Data (Q4)'!F903:F932)/VAR('RW Futures and Index Data (Q4)'!F903:F932)</f>
        <v>0.21290124334895449</v>
      </c>
      <c r="M905" s="10"/>
      <c r="N905" s="59">
        <v>3.1360598774770265E-2</v>
      </c>
      <c r="O905" s="58">
        <f>COVAR(N905:N934,'RW Futures and Index Data (Q4)'!F903:F932)/VAR('RW Futures and Index Data (Q4)'!F903:F932)</f>
        <v>-0.35348987960300171</v>
      </c>
      <c r="P905" s="10"/>
    </row>
    <row r="906" spans="1:16" x14ac:dyDescent="0.25">
      <c r="A906" s="23">
        <v>40889</v>
      </c>
      <c r="B906" s="52">
        <v>6.7768019358100062E-2</v>
      </c>
      <c r="C906" s="53">
        <f>COVAR(B906:B935,'RW Futures and Index Data (Q4)'!C904:C933)/VAR('RW Futures and Index Data (Q4)'!C904:C933)</f>
        <v>0.43335514445733359</v>
      </c>
      <c r="D906" s="10"/>
      <c r="E906" s="59">
        <v>3.9635909499045496E-2</v>
      </c>
      <c r="F906" s="56">
        <f>COVAR(E906:E935,'RW Futures and Index Data (Q4)'!C904:C933)/VAR('RW Futures and Index Data (Q4)'!C904:C933)</f>
        <v>0.46417636691525715</v>
      </c>
      <c r="G906" s="10"/>
      <c r="H906" s="59">
        <v>-1.5801354401805967E-2</v>
      </c>
      <c r="I906" s="56">
        <f>COVAR(H906:H935,'RW Futures and Index Data (Q4)'!F904:F933)/VAR('RW Futures and Index Data (Q4)'!F904:F933)</f>
        <v>1.2124810982454302</v>
      </c>
      <c r="J906" s="10"/>
      <c r="K906" s="59">
        <v>-2.1485390756984191E-2</v>
      </c>
      <c r="L906" s="57">
        <f>COVAR(K906:K935,'RW Futures and Index Data (Q4)'!F904:F933)/VAR('RW Futures and Index Data (Q4)'!F904:F933)</f>
        <v>0.2082814210011564</v>
      </c>
      <c r="M906" s="10"/>
      <c r="N906" s="59">
        <v>-3.8718504493251427E-4</v>
      </c>
      <c r="O906" s="58">
        <f>COVAR(N906:N935,'RW Futures and Index Data (Q4)'!F904:F933)/VAR('RW Futures and Index Data (Q4)'!F904:F933)</f>
        <v>-0.35503104402423036</v>
      </c>
      <c r="P906" s="10"/>
    </row>
    <row r="907" spans="1:16" x14ac:dyDescent="0.25">
      <c r="A907" s="23">
        <v>40886</v>
      </c>
      <c r="B907" s="52">
        <v>4.1641411273865447E-2</v>
      </c>
      <c r="C907" s="53">
        <f>COVAR(B907:B936,'RW Futures and Index Data (Q4)'!C905:C934)/VAR('RW Futures and Index Data (Q4)'!C905:C934)</f>
        <v>0.44510923735287228</v>
      </c>
      <c r="D907" s="10"/>
      <c r="E907" s="59">
        <v>2.6376791850719172E-2</v>
      </c>
      <c r="F907" s="56">
        <f>COVAR(E907:E936,'RW Futures and Index Data (Q4)'!C905:C934)/VAR('RW Futures and Index Data (Q4)'!C905:C934)</f>
        <v>0.4520782107020726</v>
      </c>
      <c r="G907" s="10"/>
      <c r="H907" s="59">
        <v>-1.4254006968641209E-2</v>
      </c>
      <c r="I907" s="56">
        <f>COVAR(H907:H936,'RW Futures and Index Data (Q4)'!F905:F934)/VAR('RW Futures and Index Data (Q4)'!F905:F934)</f>
        <v>1.1854810009845256</v>
      </c>
      <c r="J907" s="10"/>
      <c r="K907" s="59">
        <v>-1.992470624704068E-2</v>
      </c>
      <c r="L907" s="57">
        <f>COVAR(K907:K936,'RW Futures and Index Data (Q4)'!F905:F934)/VAR('RW Futures and Index Data (Q4)'!F905:F934)</f>
        <v>0.20322331161434598</v>
      </c>
      <c r="M907" s="10"/>
      <c r="N907" s="59">
        <v>2.3533611600634385E-2</v>
      </c>
      <c r="O907" s="58">
        <f>COVAR(N907:N936,'RW Futures and Index Data (Q4)'!F905:F934)/VAR('RW Futures and Index Data (Q4)'!F905:F934)</f>
        <v>-0.37659109878239161</v>
      </c>
      <c r="P907" s="10"/>
    </row>
    <row r="908" spans="1:16" x14ac:dyDescent="0.25">
      <c r="A908" s="23">
        <v>40885</v>
      </c>
      <c r="B908" s="52">
        <v>2.4333392756122674E-2</v>
      </c>
      <c r="C908" s="53">
        <f>COVAR(B908:B937,'RW Futures and Index Data (Q4)'!C906:C935)/VAR('RW Futures and Index Data (Q4)'!C906:C935)</f>
        <v>0.47033446330448636</v>
      </c>
      <c r="D908" s="10"/>
      <c r="E908" s="59">
        <v>1.6234692410519669E-2</v>
      </c>
      <c r="F908" s="56">
        <f>COVAR(E908:E937,'RW Futures and Index Data (Q4)'!C906:C935)/VAR('RW Futures and Index Data (Q4)'!C906:C935)</f>
        <v>0.44134806614819461</v>
      </c>
      <c r="G908" s="10"/>
      <c r="H908" s="59">
        <v>-5.8987583327773097E-3</v>
      </c>
      <c r="I908" s="56">
        <f>COVAR(H908:H937,'RW Futures and Index Data (Q4)'!F906:F935)/VAR('RW Futures and Index Data (Q4)'!F906:F935)</f>
        <v>1.1459084456333313</v>
      </c>
      <c r="J908" s="10"/>
      <c r="K908" s="59">
        <v>-1.7786025300473907E-2</v>
      </c>
      <c r="L908" s="57">
        <f>COVAR(K908:K937,'RW Futures and Index Data (Q4)'!F906:F935)/VAR('RW Futures and Index Data (Q4)'!F906:F935)</f>
        <v>0.1976198402278953</v>
      </c>
      <c r="M908" s="10"/>
      <c r="N908" s="59">
        <v>5.2399903626494604E-2</v>
      </c>
      <c r="O908" s="58">
        <f>COVAR(N908:N937,'RW Futures and Index Data (Q4)'!F906:F935)/VAR('RW Futures and Index Data (Q4)'!F906:F935)</f>
        <v>-0.39471999848217537</v>
      </c>
      <c r="P908" s="10"/>
    </row>
    <row r="909" spans="1:16" x14ac:dyDescent="0.25">
      <c r="A909" s="23">
        <v>40884</v>
      </c>
      <c r="B909" s="52">
        <v>1.7170539793519124E-2</v>
      </c>
      <c r="C909" s="53">
        <f>COVAR(B909:B938,'RW Futures and Index Data (Q4)'!C907:C936)/VAR('RW Futures and Index Data (Q4)'!C907:C936)</f>
        <v>0.49441242007196246</v>
      </c>
      <c r="D909" s="10"/>
      <c r="E909" s="59">
        <v>2.5648419288560209E-2</v>
      </c>
      <c r="F909" s="56">
        <f>COVAR(E909:E938,'RW Futures and Index Data (Q4)'!C907:C936)/VAR('RW Futures and Index Data (Q4)'!C907:C936)</f>
        <v>0.4226313479821453</v>
      </c>
      <c r="G909" s="10"/>
      <c r="H909" s="59">
        <v>-4.9594571129302212E-2</v>
      </c>
      <c r="I909" s="56">
        <f>COVAR(H909:H938,'RW Futures and Index Data (Q4)'!F907:F936)/VAR('RW Futures and Index Data (Q4)'!F907:F936)</f>
        <v>1.0573453603664598</v>
      </c>
      <c r="J909" s="10"/>
      <c r="K909" s="59">
        <v>-1.0196564099015926E-2</v>
      </c>
      <c r="L909" s="57">
        <f>COVAR(K909:K938,'RW Futures and Index Data (Q4)'!F907:F936)/VAR('RW Futures and Index Data (Q4)'!F907:F936)</f>
        <v>0.18886258263792907</v>
      </c>
      <c r="M909" s="10"/>
      <c r="N909" s="59">
        <v>8.5792284111461115E-2</v>
      </c>
      <c r="O909" s="58">
        <f>COVAR(N909:N938,'RW Futures and Index Data (Q4)'!F907:F936)/VAR('RW Futures and Index Data (Q4)'!F907:F936)</f>
        <v>-0.38752480102486841</v>
      </c>
      <c r="P909" s="10"/>
    </row>
    <row r="910" spans="1:16" x14ac:dyDescent="0.25">
      <c r="A910" s="23">
        <v>40883</v>
      </c>
      <c r="B910" s="52">
        <v>5.7311766073586679E-2</v>
      </c>
      <c r="C910" s="53">
        <f>COVAR(B910:B939,'RW Futures and Index Data (Q4)'!C908:C937)/VAR('RW Futures and Index Data (Q4)'!C908:C937)</f>
        <v>0.49327212987157487</v>
      </c>
      <c r="D910" s="10"/>
      <c r="E910" s="59">
        <v>6.1717351662991193E-2</v>
      </c>
      <c r="F910" s="56">
        <f>COVAR(E910:E939,'RW Futures and Index Data (Q4)'!C908:C937)/VAR('RW Futures and Index Data (Q4)'!C908:C937)</f>
        <v>0.41361790715136743</v>
      </c>
      <c r="G910" s="10"/>
      <c r="H910" s="59">
        <v>8.3918574438202276E-2</v>
      </c>
      <c r="I910" s="56">
        <f>COVAR(H910:H939,'RW Futures and Index Data (Q4)'!F908:F937)/VAR('RW Futures and Index Data (Q4)'!F908:F937)</f>
        <v>0.99307152045380476</v>
      </c>
      <c r="J910" s="10"/>
      <c r="K910" s="59">
        <v>-7.0140002962251202E-3</v>
      </c>
      <c r="L910" s="57">
        <f>COVAR(K910:K939,'RW Futures and Index Data (Q4)'!F908:F937)/VAR('RW Futures and Index Data (Q4)'!F908:F937)</f>
        <v>0.17637549865251231</v>
      </c>
      <c r="M910" s="10"/>
      <c r="N910" s="59">
        <v>3.6046732299302775E-2</v>
      </c>
      <c r="O910" s="58">
        <f>COVAR(N910:N939,'RW Futures and Index Data (Q4)'!F908:F937)/VAR('RW Futures and Index Data (Q4)'!F908:F937)</f>
        <v>-0.36486367888422427</v>
      </c>
      <c r="P910" s="10"/>
    </row>
    <row r="911" spans="1:16" x14ac:dyDescent="0.25">
      <c r="A911" s="23">
        <v>40882</v>
      </c>
      <c r="B911" s="52">
        <v>5.4145451879196393E-2</v>
      </c>
      <c r="C911" s="53">
        <f>COVAR(B911:B940,'RW Futures and Index Data (Q4)'!C909:C938)/VAR('RW Futures and Index Data (Q4)'!C909:C938)</f>
        <v>0.48760528949572279</v>
      </c>
      <c r="D911" s="10"/>
      <c r="E911" s="59">
        <v>7.5660941936649406E-2</v>
      </c>
      <c r="F911" s="56">
        <f>COVAR(E911:E940,'RW Futures and Index Data (Q4)'!C909:C938)/VAR('RW Futures and Index Data (Q4)'!C909:C938)</f>
        <v>0.39309490857574658</v>
      </c>
      <c r="G911" s="10"/>
      <c r="H911" s="59">
        <v>0.10264550264550265</v>
      </c>
      <c r="I911" s="56">
        <f>COVAR(H911:H940,'RW Futures and Index Data (Q4)'!F909:F938)/VAR('RW Futures and Index Data (Q4)'!F909:F938)</f>
        <v>0.98121885056641234</v>
      </c>
      <c r="J911" s="10"/>
      <c r="K911" s="59">
        <v>-1.3888308271277849E-2</v>
      </c>
      <c r="L911" s="57">
        <f>COVAR(K911:K940,'RW Futures and Index Data (Q4)'!F909:F938)/VAR('RW Futures and Index Data (Q4)'!F909:F938)</f>
        <v>0.17377507098988815</v>
      </c>
      <c r="M911" s="10"/>
      <c r="N911" s="59">
        <v>1.4314339948849453E-2</v>
      </c>
      <c r="O911" s="58">
        <f>COVAR(N911:N940,'RW Futures and Index Data (Q4)'!F909:F938)/VAR('RW Futures and Index Data (Q4)'!F909:F938)</f>
        <v>-0.3623982833748301</v>
      </c>
      <c r="P911" s="10"/>
    </row>
    <row r="912" spans="1:16" x14ac:dyDescent="0.25">
      <c r="A912" s="23">
        <v>40879</v>
      </c>
      <c r="B912" s="52">
        <v>2.1988037445931807E-2</v>
      </c>
      <c r="C912" s="53">
        <f>COVAR(B912:B941,'RW Futures and Index Data (Q4)'!C910:C939)/VAR('RW Futures and Index Data (Q4)'!C910:C939)</f>
        <v>0.51633157188062084</v>
      </c>
      <c r="D912" s="10"/>
      <c r="E912" s="59">
        <v>5.159557627050626E-2</v>
      </c>
      <c r="F912" s="56">
        <f>COVAR(E912:E941,'RW Futures and Index Data (Q4)'!C910:C939)/VAR('RW Futures and Index Data (Q4)'!C910:C939)</f>
        <v>0.40014873803018819</v>
      </c>
      <c r="G912" s="10"/>
      <c r="H912" s="59">
        <v>7.0741721471781593E-2</v>
      </c>
      <c r="I912" s="56">
        <f>COVAR(H912:H941,'RW Futures and Index Data (Q4)'!F910:F939)/VAR('RW Futures and Index Data (Q4)'!F910:F939)</f>
        <v>0.96697200862095312</v>
      </c>
      <c r="J912" s="10"/>
      <c r="K912" s="59">
        <v>-3.7030319029360825E-3</v>
      </c>
      <c r="L912" s="57">
        <f>COVAR(K912:K941,'RW Futures and Index Data (Q4)'!F910:F939)/VAR('RW Futures and Index Data (Q4)'!F910:F939)</f>
        <v>0.166385111730524</v>
      </c>
      <c r="M912" s="10"/>
      <c r="N912" s="59">
        <v>5.0115123438077447E-2</v>
      </c>
      <c r="O912" s="58">
        <f>COVAR(N912:N941,'RW Futures and Index Data (Q4)'!F910:F939)/VAR('RW Futures and Index Data (Q4)'!F910:F939)</f>
        <v>-0.36892638608590056</v>
      </c>
      <c r="P912" s="10"/>
    </row>
    <row r="913" spans="1:16" x14ac:dyDescent="0.25">
      <c r="A913" s="23">
        <v>40878</v>
      </c>
      <c r="B913" s="52">
        <v>4.2749908231285882E-2</v>
      </c>
      <c r="C913" s="53">
        <f>COVAR(B913:B942,'RW Futures and Index Data (Q4)'!C911:C940)/VAR('RW Futures and Index Data (Q4)'!C911:C940)</f>
        <v>0.52020928595348659</v>
      </c>
      <c r="D913" s="10"/>
      <c r="E913" s="59">
        <v>6.3868085817317732E-2</v>
      </c>
      <c r="F913" s="56">
        <f>COVAR(E913:E942,'RW Futures and Index Data (Q4)'!C911:C940)/VAR('RW Futures and Index Data (Q4)'!C911:C940)</f>
        <v>0.39725692111105065</v>
      </c>
      <c r="G913" s="10"/>
      <c r="H913" s="59">
        <v>7.8349073102483402E-2</v>
      </c>
      <c r="I913" s="56">
        <f>COVAR(H913:H942,'RW Futures and Index Data (Q4)'!F911:F940)/VAR('RW Futures and Index Data (Q4)'!F911:F940)</f>
        <v>0.93811184687494931</v>
      </c>
      <c r="J913" s="10"/>
      <c r="K913" s="59">
        <v>-5.9868667517634089E-3</v>
      </c>
      <c r="L913" s="57">
        <f>COVAR(K913:K942,'RW Futures and Index Data (Q4)'!F911:F940)/VAR('RW Futures and Index Data (Q4)'!F911:F940)</f>
        <v>0.16390733282521877</v>
      </c>
      <c r="M913" s="10"/>
      <c r="N913" s="59">
        <v>5.4010965563510815E-2</v>
      </c>
      <c r="O913" s="58">
        <f>COVAR(N913:N942,'RW Futures and Index Data (Q4)'!F911:F940)/VAR('RW Futures and Index Data (Q4)'!F911:F940)</f>
        <v>-0.35230231131247541</v>
      </c>
      <c r="P913" s="10"/>
    </row>
    <row r="914" spans="1:16" x14ac:dyDescent="0.25">
      <c r="A914" s="23">
        <v>40877</v>
      </c>
      <c r="B914" s="52">
        <v>7.2637356516638052E-2</v>
      </c>
      <c r="C914" s="53">
        <f>COVAR(B914:B943,'RW Futures and Index Data (Q4)'!C912:C941)/VAR('RW Futures and Index Data (Q4)'!C912:C941)</f>
        <v>0.51218110089775104</v>
      </c>
      <c r="D914" s="10"/>
      <c r="E914" s="59">
        <v>8.7804915094680469E-2</v>
      </c>
      <c r="F914" s="56">
        <f>COVAR(E914:E943,'RW Futures and Index Data (Q4)'!C912:C941)/VAR('RW Futures and Index Data (Q4)'!C912:C941)</f>
        <v>0.40550378004725701</v>
      </c>
      <c r="G914" s="10"/>
      <c r="H914" s="59">
        <v>0.11051502541183922</v>
      </c>
      <c r="I914" s="56">
        <f>COVAR(H914:H943,'RW Futures and Index Data (Q4)'!F912:F941)/VAR('RW Futures and Index Data (Q4)'!F912:F941)</f>
        <v>0.90463016261045148</v>
      </c>
      <c r="J914" s="10"/>
      <c r="K914" s="59">
        <v>-1.1127844793967334E-2</v>
      </c>
      <c r="L914" s="57">
        <f>COVAR(K914:K943,'RW Futures and Index Data (Q4)'!F912:F941)/VAR('RW Futures and Index Data (Q4)'!F912:F941)</f>
        <v>0.16452076625471418</v>
      </c>
      <c r="M914" s="10"/>
      <c r="N914" s="59">
        <v>2.8441177032398235E-2</v>
      </c>
      <c r="O914" s="58">
        <f>COVAR(N914:N943,'RW Futures and Index Data (Q4)'!F912:F941)/VAR('RW Futures and Index Data (Q4)'!F912:F941)</f>
        <v>-0.33179105216313209</v>
      </c>
      <c r="P914" s="10"/>
    </row>
    <row r="915" spans="1:16" x14ac:dyDescent="0.25">
      <c r="A915" s="23">
        <v>40876</v>
      </c>
      <c r="B915" s="52">
        <v>7.8969725155223713E-2</v>
      </c>
      <c r="C915" s="53">
        <f>COVAR(B915:B944,'RW Futures and Index Data (Q4)'!C913:C942)/VAR('RW Futures and Index Data (Q4)'!C913:C942)</f>
        <v>0.52220903622897286</v>
      </c>
      <c r="D915" s="10"/>
      <c r="E915" s="59">
        <v>9.8647782571476883E-2</v>
      </c>
      <c r="F915" s="56">
        <f>COVAR(E915:E944,'RW Futures and Index Data (Q4)'!C913:C942)/VAR('RW Futures and Index Data (Q4)'!C913:C942)</f>
        <v>0.43339235618867794</v>
      </c>
      <c r="G915" s="10"/>
      <c r="H915" s="59">
        <v>0.14097540049839807</v>
      </c>
      <c r="I915" s="56">
        <f>COVAR(H915:H944,'RW Futures and Index Data (Q4)'!F913:F942)/VAR('RW Futures and Index Data (Q4)'!F913:F942)</f>
        <v>0.88781696548938405</v>
      </c>
      <c r="J915" s="10"/>
      <c r="K915" s="59">
        <v>-1.1222019377977621E-2</v>
      </c>
      <c r="L915" s="57">
        <f>COVAR(K915:K944,'RW Futures and Index Data (Q4)'!F913:F942)/VAR('RW Futures and Index Data (Q4)'!F913:F942)</f>
        <v>0.16723436591490562</v>
      </c>
      <c r="M915" s="10"/>
      <c r="N915" s="59">
        <v>2.6267292339103854E-2</v>
      </c>
      <c r="O915" s="58">
        <f>COVAR(N915:N944,'RW Futures and Index Data (Q4)'!F913:F942)/VAR('RW Futures and Index Data (Q4)'!F913:F942)</f>
        <v>-0.3288288977375145</v>
      </c>
      <c r="P915" s="10"/>
    </row>
    <row r="916" spans="1:16" x14ac:dyDescent="0.25">
      <c r="A916" s="23">
        <v>40875</v>
      </c>
      <c r="B916" s="52">
        <v>-8.4739833677688337E-3</v>
      </c>
      <c r="C916" s="53">
        <f>COVAR(B916:B945,'RW Futures and Index Data (Q4)'!C914:C943)/VAR('RW Futures and Index Data (Q4)'!C914:C943)</f>
        <v>0.60355615429131115</v>
      </c>
      <c r="D916" s="10"/>
      <c r="E916" s="59">
        <v>5.1540053267376651E-2</v>
      </c>
      <c r="F916" s="56">
        <f>COVAR(E916:E945,'RW Futures and Index Data (Q4)'!C914:C943)/VAR('RW Futures and Index Data (Q4)'!C914:C943)</f>
        <v>0.52420778211139951</v>
      </c>
      <c r="G916" s="10"/>
      <c r="H916" s="59">
        <v>4.3887148864059533E-2</v>
      </c>
      <c r="I916" s="56">
        <f>COVAR(H916:H945,'RW Futures and Index Data (Q4)'!F914:F943)/VAR('RW Futures and Index Data (Q4)'!F914:F943)</f>
        <v>0.88944168249359867</v>
      </c>
      <c r="J916" s="10"/>
      <c r="K916" s="59">
        <v>-1.3140976540692129E-2</v>
      </c>
      <c r="L916" s="57">
        <f>COVAR(K916:K945,'RW Futures and Index Data (Q4)'!F914:F943)/VAR('RW Futures and Index Data (Q4)'!F914:F943)</f>
        <v>0.16678689547903397</v>
      </c>
      <c r="M916" s="10"/>
      <c r="N916" s="59">
        <v>4.2185659310222334E-2</v>
      </c>
      <c r="O916" s="58">
        <f>COVAR(N916:N945,'RW Futures and Index Data (Q4)'!F914:F943)/VAR('RW Futures and Index Data (Q4)'!F914:F943)</f>
        <v>-0.34006816838409665</v>
      </c>
      <c r="P916" s="10"/>
    </row>
    <row r="917" spans="1:16" x14ac:dyDescent="0.25">
      <c r="A917" s="23">
        <v>40872</v>
      </c>
      <c r="B917" s="52">
        <v>2.736620994043415E-2</v>
      </c>
      <c r="C917" s="53">
        <f>COVAR(B917:B946,'RW Futures and Index Data (Q4)'!C915:C944)/VAR('RW Futures and Index Data (Q4)'!C915:C944)</f>
        <v>0.5864982205770819</v>
      </c>
      <c r="D917" s="10"/>
      <c r="E917" s="59">
        <v>6.0352722133622638E-2</v>
      </c>
      <c r="F917" s="56">
        <f>COVAR(E917:E946,'RW Futures and Index Data (Q4)'!C915:C944)/VAR('RW Futures and Index Data (Q4)'!C915:C944)</f>
        <v>0.54839572139691783</v>
      </c>
      <c r="G917" s="10"/>
      <c r="H917" s="59">
        <v>7.4113856068743322E-2</v>
      </c>
      <c r="I917" s="56">
        <f>COVAR(H917:H946,'RW Futures and Index Data (Q4)'!F915:F944)/VAR('RW Futures and Index Data (Q4)'!F915:F944)</f>
        <v>0.84278069523531018</v>
      </c>
      <c r="J917" s="10"/>
      <c r="K917" s="59">
        <v>-7.4473249779175577E-3</v>
      </c>
      <c r="L917" s="57">
        <f>COVAR(K917:K946,'RW Futures and Index Data (Q4)'!F915:F944)/VAR('RW Futures and Index Data (Q4)'!F915:F944)</f>
        <v>0.16358454068335884</v>
      </c>
      <c r="M917" s="10"/>
      <c r="N917" s="59">
        <v>4.4274900123674188E-2</v>
      </c>
      <c r="O917" s="58">
        <f>COVAR(N917:N946,'RW Futures and Index Data (Q4)'!F915:F944)/VAR('RW Futures and Index Data (Q4)'!F915:F944)</f>
        <v>-0.33425091799943457</v>
      </c>
      <c r="P917" s="10"/>
    </row>
    <row r="918" spans="1:16" x14ac:dyDescent="0.25">
      <c r="A918" s="23">
        <v>40870</v>
      </c>
      <c r="B918" s="52">
        <v>-4.9986553357823427E-2</v>
      </c>
      <c r="C918" s="53">
        <f>COVAR(B918:B947,'RW Futures and Index Data (Q4)'!C916:C945)/VAR('RW Futures and Index Data (Q4)'!C916:C945)</f>
        <v>0.5958114820826943</v>
      </c>
      <c r="D918" s="10"/>
      <c r="E918" s="59">
        <v>5.4578688218254179E-3</v>
      </c>
      <c r="F918" s="56">
        <f>COVAR(E918:E947,'RW Futures and Index Data (Q4)'!C916:C945)/VAR('RW Futures and Index Data (Q4)'!C916:C945)</f>
        <v>0.66864449011999916</v>
      </c>
      <c r="G918" s="10"/>
      <c r="H918" s="59">
        <v>1.4825273561595464E-2</v>
      </c>
      <c r="I918" s="56">
        <f>COVAR(H918:H947,'RW Futures and Index Data (Q4)'!F916:F945)/VAR('RW Futures and Index Data (Q4)'!F916:F945)</f>
        <v>0.8044496282023047</v>
      </c>
      <c r="J918" s="10"/>
      <c r="K918" s="59">
        <v>-8.6069592214748081E-3</v>
      </c>
      <c r="L918" s="57">
        <f>COVAR(K918:K947,'RW Futures and Index Data (Q4)'!F916:F945)/VAR('RW Futures and Index Data (Q4)'!F916:F945)</f>
        <v>0.16941019674382107</v>
      </c>
      <c r="M918" s="10"/>
      <c r="N918" s="59">
        <v>6.2856582155657925E-2</v>
      </c>
      <c r="O918" s="58">
        <f>COVAR(N918:N947,'RW Futures and Index Data (Q4)'!F916:F945)/VAR('RW Futures and Index Data (Q4)'!F916:F945)</f>
        <v>-0.32955015852194269</v>
      </c>
      <c r="P918" s="10"/>
    </row>
    <row r="919" spans="1:16" x14ac:dyDescent="0.25">
      <c r="A919" s="23">
        <v>40869</v>
      </c>
      <c r="B919" s="52">
        <v>-3.3521703575529527E-2</v>
      </c>
      <c r="C919" s="53">
        <f>COVAR(B919:B948,'RW Futures and Index Data (Q4)'!C917:C946)/VAR('RW Futures and Index Data (Q4)'!C917:C946)</f>
        <v>0.45291201139993154</v>
      </c>
      <c r="D919" s="10"/>
      <c r="E919" s="59">
        <v>1.4984639868286687E-2</v>
      </c>
      <c r="F919" s="56">
        <f>COVAR(E919:E948,'RW Futures and Index Data (Q4)'!C917:C946)/VAR('RW Futures and Index Data (Q4)'!C917:C946)</f>
        <v>0.69349748638250863</v>
      </c>
      <c r="G919" s="10"/>
      <c r="H919" s="59">
        <v>5.0414115952466698E-2</v>
      </c>
      <c r="I919" s="56">
        <f>COVAR(H919:H948,'RW Futures and Index Data (Q4)'!F917:F946)/VAR('RW Futures and Index Data (Q4)'!F917:F946)</f>
        <v>0.72809566019945893</v>
      </c>
      <c r="J919" s="10"/>
      <c r="K919" s="59">
        <v>-5.2785200026250756E-3</v>
      </c>
      <c r="L919" s="57">
        <f>COVAR(K919:K948,'RW Futures and Index Data (Q4)'!F917:F946)/VAR('RW Futures and Index Data (Q4)'!F917:F946)</f>
        <v>0.15895930469496408</v>
      </c>
      <c r="M919" s="10"/>
      <c r="N919" s="59">
        <v>6.2847966517376452E-2</v>
      </c>
      <c r="O919" s="58">
        <f>COVAR(N919:N948,'RW Futures and Index Data (Q4)'!F917:F946)/VAR('RW Futures and Index Data (Q4)'!F917:F946)</f>
        <v>-0.33029095993575819</v>
      </c>
      <c r="P919" s="10"/>
    </row>
    <row r="920" spans="1:16" x14ac:dyDescent="0.25">
      <c r="A920" s="23">
        <v>40868</v>
      </c>
      <c r="B920" s="52">
        <v>-1.3221497639306357E-3</v>
      </c>
      <c r="C920" s="53">
        <f>COVAR(B920:B949,'RW Futures and Index Data (Q4)'!C918:C947)/VAR('RW Futures and Index Data (Q4)'!C918:C947)</f>
        <v>0.34880711981368057</v>
      </c>
      <c r="D920" s="10"/>
      <c r="E920" s="59">
        <v>3.807190195618082E-2</v>
      </c>
      <c r="F920" s="56">
        <f>COVAR(E920:E949,'RW Futures and Index Data (Q4)'!C918:C947)/VAR('RW Futures and Index Data (Q4)'!C918:C947)</f>
        <v>0.72320974663291449</v>
      </c>
      <c r="G920" s="10"/>
      <c r="H920" s="59">
        <v>9.241873312567761E-2</v>
      </c>
      <c r="I920" s="56">
        <f>COVAR(H920:H949,'RW Futures and Index Data (Q4)'!F918:F947)/VAR('RW Futures and Index Data (Q4)'!F918:F947)</f>
        <v>0.68150324869729917</v>
      </c>
      <c r="J920" s="10"/>
      <c r="K920" s="59">
        <v>7.3235778488744963E-4</v>
      </c>
      <c r="L920" s="57">
        <f>COVAR(K920:K949,'RW Futures and Index Data (Q4)'!F918:F947)/VAR('RW Futures and Index Data (Q4)'!F918:F947)</f>
        <v>0.14586649971166973</v>
      </c>
      <c r="M920" s="10"/>
      <c r="N920" s="59">
        <v>6.3010122553977199E-2</v>
      </c>
      <c r="O920" s="58">
        <f>COVAR(N920:N949,'RW Futures and Index Data (Q4)'!F918:F947)/VAR('RW Futures and Index Data (Q4)'!F918:F947)</f>
        <v>-0.33912342736502554</v>
      </c>
      <c r="P920" s="10"/>
    </row>
    <row r="921" spans="1:16" x14ac:dyDescent="0.25">
      <c r="A921" s="23">
        <v>40865</v>
      </c>
      <c r="B921" s="52">
        <v>1.0057545658982203E-2</v>
      </c>
      <c r="C921" s="53">
        <f>COVAR(B921:B950,'RW Futures and Index Data (Q4)'!C919:C948)/VAR('RW Futures and Index Data (Q4)'!C919:C948)</f>
        <v>0.30823474157535607</v>
      </c>
      <c r="D921" s="10"/>
      <c r="E921" s="59">
        <v>6.9213885964205968E-2</v>
      </c>
      <c r="F921" s="56">
        <f>COVAR(E921:E950,'RW Futures and Index Data (Q4)'!C919:C948)/VAR('RW Futures and Index Data (Q4)'!C919:C948)</f>
        <v>0.7773317928874558</v>
      </c>
      <c r="G921" s="10"/>
      <c r="H921" s="59">
        <v>0.11477814448111467</v>
      </c>
      <c r="I921" s="56">
        <f>COVAR(H921:H950,'RW Futures and Index Data (Q4)'!F919:F948)/VAR('RW Futures and Index Data (Q4)'!F919:F948)</f>
        <v>0.67297462174354139</v>
      </c>
      <c r="J921" s="10"/>
      <c r="K921" s="59">
        <v>4.8666915566644153E-3</v>
      </c>
      <c r="L921" s="57">
        <f>COVAR(K921:K950,'RW Futures and Index Data (Q4)'!F919:F948)/VAR('RW Futures and Index Data (Q4)'!F919:F948)</f>
        <v>0.13596314363712192</v>
      </c>
      <c r="M921" s="10"/>
      <c r="N921" s="59">
        <v>3.59835017807002E-2</v>
      </c>
      <c r="O921" s="58">
        <f>COVAR(N921:N950,'RW Futures and Index Data (Q4)'!F919:F948)/VAR('RW Futures and Index Data (Q4)'!F919:F948)</f>
        <v>-0.34810851658772235</v>
      </c>
      <c r="P921" s="10"/>
    </row>
    <row r="922" spans="1:16" x14ac:dyDescent="0.25">
      <c r="A922" s="23">
        <v>40864</v>
      </c>
      <c r="B922" s="52">
        <v>1.9825081649715859E-2</v>
      </c>
      <c r="C922" s="53">
        <f>COVAR(B922:B951,'RW Futures and Index Data (Q4)'!C920:C949)/VAR('RW Futures and Index Data (Q4)'!C920:C949)</f>
        <v>0.28509389675291019</v>
      </c>
      <c r="D922" s="10"/>
      <c r="E922" s="59">
        <v>8.0371023314228296E-2</v>
      </c>
      <c r="F922" s="56">
        <f>COVAR(E922:E951,'RW Futures and Index Data (Q4)'!C920:C949)/VAR('RW Futures and Index Data (Q4)'!C920:C949)</f>
        <v>0.79538612567821421</v>
      </c>
      <c r="G922" s="10"/>
      <c r="H922" s="59">
        <v>0.16598134579439239</v>
      </c>
      <c r="I922" s="56">
        <f>COVAR(H922:H951,'RW Futures and Index Data (Q4)'!F920:F949)/VAR('RW Futures and Index Data (Q4)'!F920:F949)</f>
        <v>0.6803119208506615</v>
      </c>
      <c r="J922" s="10"/>
      <c r="K922" s="59">
        <v>1.1726448372529674E-2</v>
      </c>
      <c r="L922" s="57">
        <f>COVAR(K922:K951,'RW Futures and Index Data (Q4)'!F920:F949)/VAR('RW Futures and Index Data (Q4)'!F920:F949)</f>
        <v>0.12809216358598455</v>
      </c>
      <c r="M922" s="10"/>
      <c r="N922" s="59">
        <v>2.641091540864271E-2</v>
      </c>
      <c r="O922" s="58">
        <f>COVAR(N922:N951,'RW Futures and Index Data (Q4)'!F920:F949)/VAR('RW Futures and Index Data (Q4)'!F920:F949)</f>
        <v>-0.38249794291310912</v>
      </c>
      <c r="P922" s="10"/>
    </row>
    <row r="923" spans="1:16" x14ac:dyDescent="0.25">
      <c r="A923" s="23">
        <v>40863</v>
      </c>
      <c r="B923" s="52">
        <v>6.215364656220923E-2</v>
      </c>
      <c r="C923" s="53">
        <f>COVAR(B923:B952,'RW Futures and Index Data (Q4)'!C921:C950)/VAR('RW Futures and Index Data (Q4)'!C921:C950)</f>
        <v>0.31431781283434884</v>
      </c>
      <c r="D923" s="10"/>
      <c r="E923" s="59">
        <v>0.10218283867531697</v>
      </c>
      <c r="F923" s="56">
        <f>COVAR(E923:E952,'RW Futures and Index Data (Q4)'!C921:C950)/VAR('RW Futures and Index Data (Q4)'!C921:C950)</f>
        <v>0.8098052706993728</v>
      </c>
      <c r="G923" s="10"/>
      <c r="H923" s="59">
        <v>0.1978527607361964</v>
      </c>
      <c r="I923" s="56">
        <f>COVAR(H923:H952,'RW Futures and Index Data (Q4)'!F921:F950)/VAR('RW Futures and Index Data (Q4)'!F921:F950)</f>
        <v>0.71576489722210879</v>
      </c>
      <c r="J923" s="10"/>
      <c r="K923" s="59">
        <v>1.2013117401345141E-2</v>
      </c>
      <c r="L923" s="57">
        <f>COVAR(K923:K952,'RW Futures and Index Data (Q4)'!F921:F950)/VAR('RW Futures and Index Data (Q4)'!F921:F950)</f>
        <v>0.12837135158497234</v>
      </c>
      <c r="M923" s="10"/>
      <c r="N923" s="59">
        <v>1.2168522144548E-2</v>
      </c>
      <c r="O923" s="58">
        <f>COVAR(N923:N952,'RW Futures and Index Data (Q4)'!F921:F950)/VAR('RW Futures and Index Data (Q4)'!F921:F950)</f>
        <v>-0.41504657602551459</v>
      </c>
      <c r="P923" s="10"/>
    </row>
    <row r="924" spans="1:16" x14ac:dyDescent="0.25">
      <c r="A924" s="23">
        <v>40862</v>
      </c>
      <c r="B924" s="52">
        <v>7.4433240238249043E-2</v>
      </c>
      <c r="C924" s="53">
        <f>COVAR(B924:B953,'RW Futures and Index Data (Q4)'!C922:C951)/VAR('RW Futures and Index Data (Q4)'!C922:C951)</f>
        <v>0.30118303034104249</v>
      </c>
      <c r="D924" s="10"/>
      <c r="E924" s="59">
        <v>0.11680456088279834</v>
      </c>
      <c r="F924" s="56">
        <f>COVAR(E924:E953,'RW Futures and Index Data (Q4)'!C922:C951)/VAR('RW Futures and Index Data (Q4)'!C922:C951)</f>
        <v>0.79116838595821626</v>
      </c>
      <c r="G924" s="10"/>
      <c r="H924" s="59">
        <v>0.18602021097255883</v>
      </c>
      <c r="I924" s="56">
        <f>COVAR(H924:H953,'RW Futures and Index Data (Q4)'!F922:F951)/VAR('RW Futures and Index Data (Q4)'!F922:F951)</f>
        <v>0.70403539574991114</v>
      </c>
      <c r="J924" s="10"/>
      <c r="K924" s="59">
        <v>1.9139280186034613E-2</v>
      </c>
      <c r="L924" s="57">
        <f>COVAR(K924:K953,'RW Futures and Index Data (Q4)'!F922:F951)/VAR('RW Futures and Index Data (Q4)'!F922:F951)</f>
        <v>0.12235785380869826</v>
      </c>
      <c r="M924" s="10"/>
      <c r="N924" s="59">
        <v>-3.304733471384047E-3</v>
      </c>
      <c r="O924" s="58">
        <f>COVAR(N924:N953,'RW Futures and Index Data (Q4)'!F922:F951)/VAR('RW Futures and Index Data (Q4)'!F922:F951)</f>
        <v>-0.45445911794150523</v>
      </c>
      <c r="P924" s="10"/>
    </row>
    <row r="925" spans="1:16" x14ac:dyDescent="0.25">
      <c r="A925" s="23">
        <v>40861</v>
      </c>
      <c r="B925" s="52">
        <v>0.12519119941736934</v>
      </c>
      <c r="C925" s="53">
        <f>COVAR(B925:B954,'RW Futures and Index Data (Q4)'!C923:C952)/VAR('RW Futures and Index Data (Q4)'!C923:C952)</f>
        <v>0.34553695996850903</v>
      </c>
      <c r="D925" s="10"/>
      <c r="E925" s="59">
        <v>0.13572792058810457</v>
      </c>
      <c r="F925" s="56">
        <f>COVAR(E925:E954,'RW Futures and Index Data (Q4)'!C923:C952)/VAR('RW Futures and Index Data (Q4)'!C923:C952)</f>
        <v>0.77047760138628585</v>
      </c>
      <c r="G925" s="10"/>
      <c r="H925" s="59">
        <v>0.21271024299065422</v>
      </c>
      <c r="I925" s="56">
        <f>COVAR(H925:H954,'RW Futures and Index Data (Q4)'!F923:F952)/VAR('RW Futures and Index Data (Q4)'!F923:F952)</f>
        <v>0.73275500805255978</v>
      </c>
      <c r="J925" s="10"/>
      <c r="K925" s="59">
        <v>1.8266792652989583E-2</v>
      </c>
      <c r="L925" s="57">
        <f>COVAR(K925:K954,'RW Futures and Index Data (Q4)'!F923:F952)/VAR('RW Futures and Index Data (Q4)'!F923:F952)</f>
        <v>0.11241611436871005</v>
      </c>
      <c r="M925" s="10"/>
      <c r="N925" s="59">
        <v>-3.054075264410927E-2</v>
      </c>
      <c r="O925" s="58">
        <f>COVAR(N925:N954,'RW Futures and Index Data (Q4)'!F923:F952)/VAR('RW Futures and Index Data (Q4)'!F923:F952)</f>
        <v>-0.51377412231742214</v>
      </c>
      <c r="P925" s="10"/>
    </row>
    <row r="926" spans="1:16" x14ac:dyDescent="0.25">
      <c r="A926" s="23">
        <v>40858</v>
      </c>
      <c r="B926" s="52">
        <v>0.10662891601742031</v>
      </c>
      <c r="C926" s="53">
        <f>COVAR(B926:B955,'RW Futures and Index Data (Q4)'!C924:C953)/VAR('RW Futures and Index Data (Q4)'!C924:C953)</f>
        <v>0.2994210791679458</v>
      </c>
      <c r="D926" s="10"/>
      <c r="E926" s="59">
        <v>0.13779894489804501</v>
      </c>
      <c r="F926" s="56">
        <f>COVAR(E926:E955,'RW Futures and Index Data (Q4)'!C924:C953)/VAR('RW Futures and Index Data (Q4)'!C924:C953)</f>
        <v>0.73704283938615445</v>
      </c>
      <c r="G926" s="10"/>
      <c r="H926" s="59">
        <v>0.23399394054878053</v>
      </c>
      <c r="I926" s="56">
        <f>COVAR(H926:H955,'RW Futures and Index Data (Q4)'!F924:F953)/VAR('RW Futures and Index Data (Q4)'!F924:F953)</f>
        <v>0.7560387661109117</v>
      </c>
      <c r="J926" s="10"/>
      <c r="K926" s="59">
        <v>2.3475483392360497E-2</v>
      </c>
      <c r="L926" s="57">
        <f>COVAR(K926:K955,'RW Futures and Index Data (Q4)'!F924:F953)/VAR('RW Futures and Index Data (Q4)'!F924:F953)</f>
        <v>0.11277178822249782</v>
      </c>
      <c r="M926" s="10"/>
      <c r="N926" s="59">
        <v>-3.6207505605066692E-2</v>
      </c>
      <c r="O926" s="58">
        <f>COVAR(N926:N955,'RW Futures and Index Data (Q4)'!F924:F953)/VAR('RW Futures and Index Data (Q4)'!F924:F953)</f>
        <v>-0.53795971285720512</v>
      </c>
      <c r="P926" s="10"/>
    </row>
    <row r="927" spans="1:16" x14ac:dyDescent="0.25">
      <c r="A927" s="23">
        <v>40857</v>
      </c>
      <c r="B927" s="52">
        <v>0.12936149978047085</v>
      </c>
      <c r="C927" s="53">
        <f>COVAR(B927:B956,'RW Futures and Index Data (Q4)'!C925:C954)/VAR('RW Futures and Index Data (Q4)'!C925:C954)</f>
        <v>0.2282524479061499</v>
      </c>
      <c r="D927" s="10"/>
      <c r="E927" s="59">
        <v>0.13937283838006431</v>
      </c>
      <c r="F927" s="56">
        <f>COVAR(E927:E956,'RW Futures and Index Data (Q4)'!C925:C954)/VAR('RW Futures and Index Data (Q4)'!C925:C954)</f>
        <v>0.71462261010263339</v>
      </c>
      <c r="G927" s="10"/>
      <c r="H927" s="59">
        <v>0.33730972181446828</v>
      </c>
      <c r="I927" s="56">
        <f>COVAR(H927:H956,'RW Futures and Index Data (Q4)'!F925:F954)/VAR('RW Futures and Index Data (Q4)'!F925:F954)</f>
        <v>0.92792281012469413</v>
      </c>
      <c r="J927" s="10"/>
      <c r="K927" s="59">
        <v>1.4617577311715202E-2</v>
      </c>
      <c r="L927" s="57">
        <f>COVAR(K927:K956,'RW Futures and Index Data (Q4)'!F925:F954)/VAR('RW Futures and Index Data (Q4)'!F925:F954)</f>
        <v>0.12812772379416665</v>
      </c>
      <c r="M927" s="10"/>
      <c r="N927" s="59">
        <v>-6.3490974716735482E-2</v>
      </c>
      <c r="O927" s="58">
        <f>COVAR(N927:N956,'RW Futures and Index Data (Q4)'!F925:F954)/VAR('RW Futures and Index Data (Q4)'!F925:F954)</f>
        <v>-0.61431477248036048</v>
      </c>
      <c r="P927" s="10"/>
    </row>
    <row r="928" spans="1:16" x14ac:dyDescent="0.25">
      <c r="A928" s="23">
        <v>40856</v>
      </c>
      <c r="B928" s="52">
        <v>8.5394320523336953E-2</v>
      </c>
      <c r="C928" s="53">
        <f>COVAR(B928:B957,'RW Futures and Index Data (Q4)'!C926:C955)/VAR('RW Futures and Index Data (Q4)'!C926:C955)</f>
        <v>0.1249778564349778</v>
      </c>
      <c r="D928" s="10"/>
      <c r="E928" s="59">
        <v>6.9418956014094757E-2</v>
      </c>
      <c r="F928" s="56">
        <f>COVAR(E928:E957,'RW Futures and Index Data (Q4)'!C926:C955)/VAR('RW Futures and Index Data (Q4)'!C926:C955)</f>
        <v>0.63526867876821547</v>
      </c>
      <c r="G928" s="10"/>
      <c r="H928" s="59">
        <v>0.25395568615681618</v>
      </c>
      <c r="I928" s="56">
        <f>COVAR(H928:H957,'RW Futures and Index Data (Q4)'!F926:F955)/VAR('RW Futures and Index Data (Q4)'!F926:F955)</f>
        <v>0.89316577313910972</v>
      </c>
      <c r="J928" s="10"/>
      <c r="K928" s="59">
        <v>1.8297433351787795E-2</v>
      </c>
      <c r="L928" s="57">
        <f>COVAR(K928:K957,'RW Futures and Index Data (Q4)'!F926:F955)/VAR('RW Futures and Index Data (Q4)'!F926:F955)</f>
        <v>0.13777411193547418</v>
      </c>
      <c r="M928" s="10"/>
      <c r="N928" s="59">
        <v>-3.1810610935996908E-2</v>
      </c>
      <c r="O928" s="58">
        <f>COVAR(N928:N957,'RW Futures and Index Data (Q4)'!F926:F955)/VAR('RW Futures and Index Data (Q4)'!F926:F955)</f>
        <v>-0.59683766084177015</v>
      </c>
      <c r="P928" s="10"/>
    </row>
    <row r="929" spans="1:16" x14ac:dyDescent="0.25">
      <c r="A929" s="23">
        <v>40855</v>
      </c>
      <c r="B929" s="52">
        <v>6.2036671975951529E-2</v>
      </c>
      <c r="C929" s="53">
        <f>COVAR(B929:B958,'RW Futures and Index Data (Q4)'!C927:C956)/VAR('RW Futures and Index Data (Q4)'!C927:C956)</f>
        <v>2.9311065106853849E-2</v>
      </c>
      <c r="D929" s="10"/>
      <c r="E929" s="59">
        <v>3.4598928390044081E-2</v>
      </c>
      <c r="F929" s="56">
        <f>COVAR(E929:E958,'RW Futures and Index Data (Q4)'!C927:C956)/VAR('RW Futures and Index Data (Q4)'!C927:C956)</f>
        <v>0.53883095690533944</v>
      </c>
      <c r="G929" s="10"/>
      <c r="H929" s="59">
        <v>0.1944983027701781</v>
      </c>
      <c r="I929" s="56">
        <f>COVAR(H929:H958,'RW Futures and Index Data (Q4)'!F927:F956)/VAR('RW Futures and Index Data (Q4)'!F927:F956)</f>
        <v>0.86367156829626734</v>
      </c>
      <c r="J929" s="10"/>
      <c r="K929" s="59">
        <v>2.8538011968958887E-2</v>
      </c>
      <c r="L929" s="57">
        <f>COVAR(K929:K958,'RW Futures and Index Data (Q4)'!F927:F956)/VAR('RW Futures and Index Data (Q4)'!F927:F956)</f>
        <v>0.14368292857878703</v>
      </c>
      <c r="M929" s="10"/>
      <c r="N929" s="59">
        <v>7.5213927609427689E-3</v>
      </c>
      <c r="O929" s="58">
        <f>COVAR(N929:N958,'RW Futures and Index Data (Q4)'!F927:F956)/VAR('RW Futures and Index Data (Q4)'!F927:F956)</f>
        <v>-0.56194777840220467</v>
      </c>
      <c r="P929" s="10"/>
    </row>
    <row r="930" spans="1:16" x14ac:dyDescent="0.25">
      <c r="A930" s="23">
        <v>40854</v>
      </c>
      <c r="B930" s="52">
        <v>7.8854323541871718E-2</v>
      </c>
      <c r="C930" s="53">
        <f>COVAR(B930:B959,'RW Futures and Index Data (Q4)'!C928:C957)/VAR('RW Futures and Index Data (Q4)'!C928:C957)</f>
        <v>-3.4881298982483624E-3</v>
      </c>
      <c r="D930" s="10"/>
      <c r="E930" s="59">
        <v>7.9211033137310149E-2</v>
      </c>
      <c r="F930" s="56">
        <f>COVAR(E930:E959,'RW Futures and Index Data (Q4)'!C928:C957)/VAR('RW Futures and Index Data (Q4)'!C928:C957)</f>
        <v>0.62650038114457118</v>
      </c>
      <c r="G930" s="10"/>
      <c r="H930" s="59">
        <v>0.27186009538950717</v>
      </c>
      <c r="I930" s="56">
        <f>COVAR(H930:H959,'RW Futures and Index Data (Q4)'!F928:F957)/VAR('RW Futures and Index Data (Q4)'!F928:F957)</f>
        <v>1.0381695160496738</v>
      </c>
      <c r="J930" s="10"/>
      <c r="K930" s="59">
        <v>3.0135915374407407E-2</v>
      </c>
      <c r="L930" s="57">
        <f>COVAR(K930:K959,'RW Futures and Index Data (Q4)'!F928:F957)/VAR('RW Futures and Index Data (Q4)'!F928:F957)</f>
        <v>0.14953683200898285</v>
      </c>
      <c r="M930" s="10"/>
      <c r="N930" s="59">
        <v>-6.1181021067926444E-3</v>
      </c>
      <c r="O930" s="58">
        <f>COVAR(N930:N959,'RW Futures and Index Data (Q4)'!F928:F957)/VAR('RW Futures and Index Data (Q4)'!F928:F957)</f>
        <v>-0.62232438227940434</v>
      </c>
      <c r="P930" s="10"/>
    </row>
    <row r="931" spans="1:16" x14ac:dyDescent="0.25">
      <c r="A931" s="23">
        <v>40851</v>
      </c>
      <c r="B931" s="52">
        <v>3.8891341059985596E-2</v>
      </c>
      <c r="C931" s="53">
        <f>COVAR(B931:B960,'RW Futures and Index Data (Q4)'!C929:C958)/VAR('RW Futures and Index Data (Q4)'!C929:C958)</f>
        <v>-4.5670368807286206E-2</v>
      </c>
      <c r="D931" s="10"/>
      <c r="E931" s="59">
        <v>6.7828280200884938E-2</v>
      </c>
      <c r="F931" s="56">
        <f>COVAR(E931:E960,'RW Futures and Index Data (Q4)'!C929:C958)/VAR('RW Futures and Index Data (Q4)'!C929:C958)</f>
        <v>0.59605586307037317</v>
      </c>
      <c r="G931" s="10"/>
      <c r="H931" s="59">
        <v>0.2326036356528538</v>
      </c>
      <c r="I931" s="56">
        <f>COVAR(H931:H960,'RW Futures and Index Data (Q4)'!F929:F958)/VAR('RW Futures and Index Data (Q4)'!F929:F958)</f>
        <v>1.0520876624213893</v>
      </c>
      <c r="J931" s="10"/>
      <c r="K931" s="59">
        <v>3.2375930775588202E-2</v>
      </c>
      <c r="L931" s="57">
        <f>COVAR(K931:K960,'RW Futures and Index Data (Q4)'!F929:F958)/VAR('RW Futures and Index Data (Q4)'!F929:F958)</f>
        <v>0.14085664726562899</v>
      </c>
      <c r="M931" s="10"/>
      <c r="N931" s="59">
        <v>6.4209220332573924E-3</v>
      </c>
      <c r="O931" s="58">
        <f>COVAR(N931:N960,'RW Futures and Index Data (Q4)'!F929:F958)/VAR('RW Futures and Index Data (Q4)'!F929:F958)</f>
        <v>-0.62752428650860004</v>
      </c>
      <c r="P931" s="10"/>
    </row>
    <row r="932" spans="1:16" x14ac:dyDescent="0.25">
      <c r="A932" s="23">
        <v>40850</v>
      </c>
      <c r="B932" s="52">
        <v>2.6140914721988429E-2</v>
      </c>
      <c r="C932" s="53">
        <f>COVAR(B932:B961,'RW Futures and Index Data (Q4)'!C930:C959)/VAR('RW Futures and Index Data (Q4)'!C930:C959)</f>
        <v>-5.8805316813605693E-2</v>
      </c>
      <c r="D932" s="10"/>
      <c r="E932" s="59">
        <v>7.6241710247511696E-2</v>
      </c>
      <c r="F932" s="56">
        <f>COVAR(E932:E961,'RW Futures and Index Data (Q4)'!C930:C959)/VAR('RW Futures and Index Data (Q4)'!C930:C959)</f>
        <v>0.60016151571157128</v>
      </c>
      <c r="G932" s="10"/>
      <c r="H932" s="59">
        <v>0.28582963262010508</v>
      </c>
      <c r="I932" s="56">
        <f>COVAR(H932:H961,'RW Futures and Index Data (Q4)'!F930:F959)/VAR('RW Futures and Index Data (Q4)'!F930:F959)</f>
        <v>1.1574768593711136</v>
      </c>
      <c r="J932" s="10"/>
      <c r="K932" s="59">
        <v>3.3189613940269869E-2</v>
      </c>
      <c r="L932" s="57">
        <f>COVAR(K932:K961,'RW Futures and Index Data (Q4)'!F930:F959)/VAR('RW Futures and Index Data (Q4)'!F930:F959)</f>
        <v>0.12668698742542206</v>
      </c>
      <c r="M932" s="10"/>
      <c r="N932" s="59">
        <v>-1.5241812211488126E-2</v>
      </c>
      <c r="O932" s="58">
        <f>COVAR(N932:N961,'RW Futures and Index Data (Q4)'!F930:F959)/VAR('RW Futures and Index Data (Q4)'!F930:F959)</f>
        <v>-0.68876874135705524</v>
      </c>
      <c r="P932" s="10"/>
    </row>
    <row r="933" spans="1:16" x14ac:dyDescent="0.25">
      <c r="A933" s="23">
        <v>40849</v>
      </c>
      <c r="B933" s="52">
        <v>3.4413838831272248E-2</v>
      </c>
      <c r="C933" s="53">
        <f>COVAR(B933:B962,'RW Futures and Index Data (Q4)'!C931:C960)/VAR('RW Futures and Index Data (Q4)'!C931:C960)</f>
        <v>-7.6919781889785294E-2</v>
      </c>
      <c r="D933" s="10"/>
      <c r="E933" s="59">
        <v>0.1120772890554409</v>
      </c>
      <c r="F933" s="56">
        <f>COVAR(E933:E962,'RW Futures and Index Data (Q4)'!C931:C960)/VAR('RW Futures and Index Data (Q4)'!C931:C960)</f>
        <v>0.62232291718852184</v>
      </c>
      <c r="G933" s="10"/>
      <c r="H933" s="59">
        <v>0.35196695652173915</v>
      </c>
      <c r="I933" s="56">
        <f>COVAR(H933:H962,'RW Futures and Index Data (Q4)'!F931:F960)/VAR('RW Futures and Index Data (Q4)'!F931:F960)</f>
        <v>1.2759739473552369</v>
      </c>
      <c r="J933" s="10"/>
      <c r="K933" s="59">
        <v>2.9215448415945033E-2</v>
      </c>
      <c r="L933" s="57">
        <f>COVAR(K933:K962,'RW Futures and Index Data (Q4)'!F931:F960)/VAR('RW Futures and Index Data (Q4)'!F931:F960)</f>
        <v>0.10526141575102031</v>
      </c>
      <c r="M933" s="10"/>
      <c r="N933" s="59">
        <v>-3.2217390371095056E-2</v>
      </c>
      <c r="O933" s="58">
        <f>COVAR(N933:N962,'RW Futures and Index Data (Q4)'!F931:F960)/VAR('RW Futures and Index Data (Q4)'!F931:F960)</f>
        <v>-0.78101922306271077</v>
      </c>
      <c r="P933" s="10"/>
    </row>
    <row r="934" spans="1:16" x14ac:dyDescent="0.25">
      <c r="A934" s="23">
        <v>40848</v>
      </c>
      <c r="B934" s="52">
        <v>3.6240048280993031E-2</v>
      </c>
      <c r="C934" s="53">
        <f>COVAR(B934:B963,'RW Futures and Index Data (Q4)'!C932:C961)/VAR('RW Futures and Index Data (Q4)'!C932:C961)</f>
        <v>-6.8781879288011993E-2</v>
      </c>
      <c r="D934" s="10"/>
      <c r="E934" s="59">
        <v>9.8297443097911996E-2</v>
      </c>
      <c r="F934" s="56">
        <f>COVAR(E934:E963,'RW Futures and Index Data (Q4)'!C932:C961)/VAR('RW Futures and Index Data (Q4)'!C932:C961)</f>
        <v>0.52443978068030217</v>
      </c>
      <c r="G934" s="10"/>
      <c r="H934" s="59">
        <v>0.33445090802804245</v>
      </c>
      <c r="I934" s="56">
        <f>COVAR(H934:H963,'RW Futures and Index Data (Q4)'!F932:F961)/VAR('RW Futures and Index Data (Q4)'!F932:F961)</f>
        <v>1.2146307585084397</v>
      </c>
      <c r="J934" s="10"/>
      <c r="K934" s="59">
        <v>2.2340891998137158E-2</v>
      </c>
      <c r="L934" s="57">
        <f>COVAR(K934:K963,'RW Futures and Index Data (Q4)'!F932:F961)/VAR('RW Futures and Index Data (Q4)'!F932:F961)</f>
        <v>9.2167622753976455E-2</v>
      </c>
      <c r="M934" s="10"/>
      <c r="N934" s="59">
        <v>-3.6992440345599675E-2</v>
      </c>
      <c r="O934" s="58">
        <f>COVAR(N934:N963,'RW Futures and Index Data (Q4)'!F932:F961)/VAR('RW Futures and Index Data (Q4)'!F932:F961)</f>
        <v>-0.80874859271191002</v>
      </c>
      <c r="P934" s="10"/>
    </row>
    <row r="935" spans="1:16" x14ac:dyDescent="0.25">
      <c r="A935" s="23">
        <v>40847</v>
      </c>
      <c r="B935" s="52">
        <v>-1.5204534243283274E-2</v>
      </c>
      <c r="C935" s="53">
        <f>COVAR(B935:B964,'RW Futures and Index Data (Q4)'!C933:C962)/VAR('RW Futures and Index Data (Q4)'!C933:C962)</f>
        <v>-1.9936673644032614E-2</v>
      </c>
      <c r="D935" s="10"/>
      <c r="E935" s="59">
        <v>6.938780930948929E-2</v>
      </c>
      <c r="F935" s="56">
        <f>COVAR(E935:E964,'RW Futures and Index Data (Q4)'!C933:C962)/VAR('RW Futures and Index Data (Q4)'!C933:C962)</f>
        <v>0.4928375101089621</v>
      </c>
      <c r="G935" s="10"/>
      <c r="H935" s="59">
        <v>0.26571428571428579</v>
      </c>
      <c r="I935" s="56">
        <f>COVAR(H935:H964,'RW Futures and Index Data (Q4)'!F933:F962)/VAR('RW Futures and Index Data (Q4)'!F933:F962)</f>
        <v>1.0968489119475366</v>
      </c>
      <c r="J935" s="10"/>
      <c r="K935" s="59">
        <v>2.0593145302781224E-2</v>
      </c>
      <c r="L935" s="57">
        <f>COVAR(K935:K964,'RW Futures and Index Data (Q4)'!F933:F962)/VAR('RW Futures and Index Data (Q4)'!F933:F962)</f>
        <v>8.0935319716469972E-2</v>
      </c>
      <c r="M935" s="10"/>
      <c r="N935" s="59">
        <v>1.1824836146877571E-2</v>
      </c>
      <c r="O935" s="58">
        <f>COVAR(N935:N964,'RW Futures and Index Data (Q4)'!F933:F962)/VAR('RW Futures and Index Data (Q4)'!F933:F962)</f>
        <v>-0.77010472449080014</v>
      </c>
      <c r="P935" s="10"/>
    </row>
    <row r="936" spans="1:16" x14ac:dyDescent="0.25">
      <c r="A936" s="23">
        <v>40844</v>
      </c>
      <c r="B936" s="52">
        <v>4.5239950196858114E-3</v>
      </c>
      <c r="C936" s="53">
        <f>COVAR(B936:B965,'RW Futures and Index Data (Q4)'!C934:C963)/VAR('RW Futures and Index Data (Q4)'!C934:C963)</f>
        <v>0.15566837782160317</v>
      </c>
      <c r="D936" s="10"/>
      <c r="E936" s="59">
        <v>6.1538472106365871E-2</v>
      </c>
      <c r="F936" s="56">
        <f>COVAR(E936:E965,'RW Futures and Index Data (Q4)'!C934:C963)/VAR('RW Futures and Index Data (Q4)'!C934:C963)</f>
        <v>0.4630849033524963</v>
      </c>
      <c r="G936" s="10"/>
      <c r="H936" s="59">
        <v>0.25827022718214421</v>
      </c>
      <c r="I936" s="56">
        <f>COVAR(H936:H965,'RW Futures and Index Data (Q4)'!F934:F963)/VAR('RW Futures and Index Data (Q4)'!F934:F963)</f>
        <v>0.81028216798410091</v>
      </c>
      <c r="J936" s="10"/>
      <c r="K936" s="59">
        <v>1.7845323943757041E-2</v>
      </c>
      <c r="L936" s="57">
        <f>COVAR(K936:K965,'RW Futures and Index Data (Q4)'!F934:F963)/VAR('RW Futures and Index Data (Q4)'!F934:F963)</f>
        <v>6.6608377902177343E-2</v>
      </c>
      <c r="M936" s="10"/>
      <c r="N936" s="59">
        <v>1.1442438519388531E-2</v>
      </c>
      <c r="O936" s="58">
        <f>COVAR(N936:N965,'RW Futures and Index Data (Q4)'!F934:F963)/VAR('RW Futures and Index Data (Q4)'!F934:F963)</f>
        <v>-0.66997588952744713</v>
      </c>
      <c r="P936" s="10"/>
    </row>
    <row r="937" spans="1:16" x14ac:dyDescent="0.25">
      <c r="A937" s="23">
        <v>40843</v>
      </c>
      <c r="B937" s="52">
        <v>5.6314556526247284E-2</v>
      </c>
      <c r="C937" s="53">
        <f>COVAR(B937:B966,'RW Futures and Index Data (Q4)'!C935:C964)/VAR('RW Futures and Index Data (Q4)'!C935:C964)</f>
        <v>0.25277287697426049</v>
      </c>
      <c r="D937" s="10"/>
      <c r="E937" s="59">
        <v>8.8682188844172671E-2</v>
      </c>
      <c r="F937" s="56">
        <f>COVAR(E937:E966,'RW Futures and Index Data (Q4)'!C935:C964)/VAR('RW Futures and Index Data (Q4)'!C935:C964)</f>
        <v>0.45330913947817597</v>
      </c>
      <c r="G937" s="10"/>
      <c r="H937" s="59">
        <v>0.27665473642489102</v>
      </c>
      <c r="I937" s="56">
        <f>COVAR(H937:H966,'RW Futures and Index Data (Q4)'!F935:F964)/VAR('RW Futures and Index Data (Q4)'!F935:F964)</f>
        <v>0.706622260017717</v>
      </c>
      <c r="J937" s="10"/>
      <c r="K937" s="59">
        <v>1.5987272980176881E-2</v>
      </c>
      <c r="L937" s="57">
        <f>COVAR(K937:K966,'RW Futures and Index Data (Q4)'!F935:F964)/VAR('RW Futures and Index Data (Q4)'!F935:F964)</f>
        <v>5.7551927557549815E-2</v>
      </c>
      <c r="M937" s="10"/>
      <c r="N937" s="59">
        <v>-2.3054213824831304E-2</v>
      </c>
      <c r="O937" s="58">
        <f>COVAR(N937:N966,'RW Futures and Index Data (Q4)'!F935:F964)/VAR('RW Futures and Index Data (Q4)'!F935:F964)</f>
        <v>-0.67518299553746164</v>
      </c>
      <c r="P937" s="10"/>
    </row>
    <row r="938" spans="1:16" x14ac:dyDescent="0.25">
      <c r="A938" s="23">
        <v>40842</v>
      </c>
      <c r="B938" s="52">
        <v>3.9075453181346864E-2</v>
      </c>
      <c r="C938" s="53">
        <f>COVAR(B938:B967,'RW Futures and Index Data (Q4)'!C936:C965)/VAR('RW Futures and Index Data (Q4)'!C936:C965)</f>
        <v>0.2677828194921818</v>
      </c>
      <c r="D938" s="10"/>
      <c r="E938" s="59">
        <v>4.9877606425135168E-2</v>
      </c>
      <c r="F938" s="56">
        <f>COVAR(E938:E967,'RW Futures and Index Data (Q4)'!C936:C965)/VAR('RW Futures and Index Data (Q4)'!C936:C965)</f>
        <v>0.39407356163961371</v>
      </c>
      <c r="G938" s="10"/>
      <c r="H938" s="59">
        <v>0.25725494117647063</v>
      </c>
      <c r="I938" s="56">
        <f>COVAR(H938:H967,'RW Futures and Index Data (Q4)'!F936:F965)/VAR('RW Futures and Index Data (Q4)'!F936:F965)</f>
        <v>0.54946736711886124</v>
      </c>
      <c r="J938" s="10"/>
      <c r="K938" s="59">
        <v>1.7661593720341706E-2</v>
      </c>
      <c r="L938" s="57">
        <f>COVAR(K938:K967,'RW Futures and Index Data (Q4)'!F936:F965)/VAR('RW Futures and Index Data (Q4)'!F936:F965)</f>
        <v>4.6794211383221471E-2</v>
      </c>
      <c r="M938" s="10"/>
      <c r="N938" s="59">
        <v>-1.4788691733329307E-2</v>
      </c>
      <c r="O938" s="58">
        <f>COVAR(N938:N967,'RW Futures and Index Data (Q4)'!F936:F965)/VAR('RW Futures and Index Data (Q4)'!F936:F965)</f>
        <v>-0.61813848390505455</v>
      </c>
      <c r="P938" s="10"/>
    </row>
    <row r="939" spans="1:16" x14ac:dyDescent="0.25">
      <c r="A939" s="23">
        <v>40841</v>
      </c>
      <c r="B939" s="52">
        <v>1.6795520706521794E-2</v>
      </c>
      <c r="C939" s="53">
        <f>COVAR(B939:B968,'RW Futures and Index Data (Q4)'!C937:C966)/VAR('RW Futures and Index Data (Q4)'!C937:C966)</f>
        <v>0.23376888727105505</v>
      </c>
      <c r="D939" s="10"/>
      <c r="E939" s="59">
        <v>3.2317593586446147E-2</v>
      </c>
      <c r="F939" s="56">
        <f>COVAR(E939:E968,'RW Futures and Index Data (Q4)'!C937:C966)/VAR('RW Futures and Index Data (Q4)'!C937:C966)</f>
        <v>0.30685253653606948</v>
      </c>
      <c r="G939" s="10"/>
      <c r="H939" s="59">
        <v>0.12170150144551006</v>
      </c>
      <c r="I939" s="56">
        <f>COVAR(H939:H968,'RW Futures and Index Data (Q4)'!F937:F966)/VAR('RW Futures and Index Data (Q4)'!F937:F966)</f>
        <v>0.5058536749292265</v>
      </c>
      <c r="J939" s="10"/>
      <c r="K939" s="59">
        <v>1.7840097856931303E-2</v>
      </c>
      <c r="L939" s="57">
        <f>COVAR(K939:K968,'RW Futures and Index Data (Q4)'!F937:F966)/VAR('RW Futures and Index Data (Q4)'!F937:F966)</f>
        <v>5.1515501895454861E-2</v>
      </c>
      <c r="M939" s="10"/>
      <c r="N939" s="59">
        <v>2.7191404412597375E-2</v>
      </c>
      <c r="O939" s="58">
        <f>COVAR(N939:N968,'RW Futures and Index Data (Q4)'!F937:F966)/VAR('RW Futures and Index Data (Q4)'!F937:F966)</f>
        <v>-0.49724960650162686</v>
      </c>
      <c r="P939" s="10"/>
    </row>
    <row r="940" spans="1:16" x14ac:dyDescent="0.25">
      <c r="A940" s="23">
        <v>40840</v>
      </c>
      <c r="B940" s="52">
        <v>1.2279519766791758E-2</v>
      </c>
      <c r="C940" s="53">
        <f>COVAR(B940:B969,'RW Futures and Index Data (Q4)'!C938:C967)/VAR('RW Futures and Index Data (Q4)'!C938:C967)</f>
        <v>0.29426370876478009</v>
      </c>
      <c r="D940" s="10"/>
      <c r="E940" s="59">
        <v>2.4595322765621486E-2</v>
      </c>
      <c r="F940" s="56">
        <f>COVAR(E940:E969,'RW Futures and Index Data (Q4)'!C938:C967)/VAR('RW Futures and Index Data (Q4)'!C938:C967)</f>
        <v>0.32004906963692209</v>
      </c>
      <c r="G940" s="10"/>
      <c r="H940" s="59">
        <v>0.1294820717131473</v>
      </c>
      <c r="I940" s="56">
        <f>COVAR(H940:H969,'RW Futures and Index Data (Q4)'!F938:F967)/VAR('RW Futures and Index Data (Q4)'!F938:F967)</f>
        <v>0.59821762155090552</v>
      </c>
      <c r="J940" s="10"/>
      <c r="K940" s="59">
        <v>1.5033613679596769E-2</v>
      </c>
      <c r="L940" s="57">
        <f>COVAR(K940:K969,'RW Futures and Index Data (Q4)'!F938:F967)/VAR('RW Futures and Index Data (Q4)'!F938:F967)</f>
        <v>4.1723234971253229E-2</v>
      </c>
      <c r="M940" s="10"/>
      <c r="N940" s="59">
        <v>2.9472323617837359E-2</v>
      </c>
      <c r="O940" s="58">
        <f>COVAR(N940:N969,'RW Futures and Index Data (Q4)'!F938:F967)/VAR('RW Futures and Index Data (Q4)'!F938:F967)</f>
        <v>-0.47288705804636905</v>
      </c>
      <c r="P940" s="10"/>
    </row>
    <row r="941" spans="1:16" x14ac:dyDescent="0.25">
      <c r="A941" s="23">
        <v>40837</v>
      </c>
      <c r="B941" s="52">
        <v>7.3373661084160657E-2</v>
      </c>
      <c r="C941" s="53">
        <f>COVAR(B941:B970,'RW Futures and Index Data (Q4)'!C939:C968)/VAR('RW Futures and Index Data (Q4)'!C939:C968)</f>
        <v>0.34819147266651546</v>
      </c>
      <c r="D941" s="10"/>
      <c r="E941" s="59">
        <v>5.6395684010120739E-2</v>
      </c>
      <c r="F941" s="56">
        <f>COVAR(E941:E970,'RW Futures and Index Data (Q4)'!C939:C968)/VAR('RW Futures and Index Data (Q4)'!C939:C968)</f>
        <v>0.38003123304741726</v>
      </c>
      <c r="G941" s="10"/>
      <c r="H941" s="59">
        <v>0.17609050888529865</v>
      </c>
      <c r="I941" s="56">
        <f>COVAR(H941:H970,'RW Futures and Index Data (Q4)'!F939:F968)/VAR('RW Futures and Index Data (Q4)'!F939:F968)</f>
        <v>0.69504552768720307</v>
      </c>
      <c r="J941" s="10"/>
      <c r="K941" s="59">
        <v>9.6045136980253965E-3</v>
      </c>
      <c r="L941" s="57">
        <f>COVAR(K941:K970,'RW Futures and Index Data (Q4)'!F939:F968)/VAR('RW Futures and Index Data (Q4)'!F939:F968)</f>
        <v>2.371335255144285E-2</v>
      </c>
      <c r="M941" s="10"/>
      <c r="N941" s="59">
        <v>1.2456836064968835E-2</v>
      </c>
      <c r="O941" s="58">
        <f>COVAR(N941:N970,'RW Futures and Index Data (Q4)'!F939:F968)/VAR('RW Futures and Index Data (Q4)'!F939:F968)</f>
        <v>-0.40661816964129016</v>
      </c>
      <c r="P941" s="10"/>
    </row>
    <row r="942" spans="1:16" x14ac:dyDescent="0.25">
      <c r="A942" s="23">
        <v>40836</v>
      </c>
      <c r="B942" s="52">
        <v>6.8381952871542362E-2</v>
      </c>
      <c r="C942" s="53">
        <f>COVAR(B942:B971,'RW Futures and Index Data (Q4)'!C940:C969)/VAR('RW Futures and Index Data (Q4)'!C940:C969)</f>
        <v>0.36265398543058203</v>
      </c>
      <c r="D942" s="10"/>
      <c r="E942" s="59">
        <v>5.4712156213575502E-2</v>
      </c>
      <c r="F942" s="56">
        <f>COVAR(E942:E971,'RW Futures and Index Data (Q4)'!C940:C969)/VAR('RW Futures and Index Data (Q4)'!C940:C969)</f>
        <v>0.41320741464977662</v>
      </c>
      <c r="G942" s="10"/>
      <c r="H942" s="59">
        <v>0.16314076484947115</v>
      </c>
      <c r="I942" s="56">
        <f>COVAR(H942:H971,'RW Futures and Index Data (Q4)'!F940:F969)/VAR('RW Futures and Index Data (Q4)'!F940:F969)</f>
        <v>0.75085558905170102</v>
      </c>
      <c r="J942" s="10"/>
      <c r="K942" s="59">
        <v>4.2691319665526528E-3</v>
      </c>
      <c r="L942" s="57">
        <f>COVAR(K942:K971,'RW Futures and Index Data (Q4)'!F940:F969)/VAR('RW Futures and Index Data (Q4)'!F940:F969)</f>
        <v>1.4472626809103302E-3</v>
      </c>
      <c r="M942" s="10"/>
      <c r="N942" s="59">
        <v>-3.6256355151097486E-3</v>
      </c>
      <c r="O942" s="58">
        <f>COVAR(N942:N971,'RW Futures and Index Data (Q4)'!F940:F969)/VAR('RW Futures and Index Data (Q4)'!F940:F969)</f>
        <v>-0.39719805149436804</v>
      </c>
      <c r="P942" s="10"/>
    </row>
    <row r="943" spans="1:16" x14ac:dyDescent="0.25">
      <c r="A943" s="23">
        <v>40835</v>
      </c>
      <c r="B943" s="52">
        <v>5.7903883890757291E-2</v>
      </c>
      <c r="C943" s="53">
        <f>COVAR(B943:B972,'RW Futures and Index Data (Q4)'!C941:C970)/VAR('RW Futures and Index Data (Q4)'!C941:C970)</f>
        <v>0.40153832982947096</v>
      </c>
      <c r="D943" s="10"/>
      <c r="E943" s="59">
        <v>4.2530771818577451E-2</v>
      </c>
      <c r="F943" s="56">
        <f>COVAR(E943:E972,'RW Futures and Index Data (Q4)'!C941:C970)/VAR('RW Futures and Index Data (Q4)'!C941:C970)</f>
        <v>0.47213795961979066</v>
      </c>
      <c r="G943" s="10"/>
      <c r="H943" s="59">
        <v>0.154894678021259</v>
      </c>
      <c r="I943" s="56">
        <f>COVAR(H943:H972,'RW Futures and Index Data (Q4)'!F941:F970)/VAR('RW Futures and Index Data (Q4)'!F941:F970)</f>
        <v>0.78086184428229488</v>
      </c>
      <c r="J943" s="10"/>
      <c r="K943" s="59">
        <v>-5.1007574018059332E-3</v>
      </c>
      <c r="L943" s="57">
        <f>COVAR(K943:K972,'RW Futures and Index Data (Q4)'!F941:F970)/VAR('RW Futures and Index Data (Q4)'!F941:F970)</f>
        <v>-1.904689781733428E-2</v>
      </c>
      <c r="M943" s="10"/>
      <c r="N943" s="59">
        <v>8.0939938400803602E-3</v>
      </c>
      <c r="O943" s="58">
        <f>COVAR(N943:N972,'RW Futures and Index Data (Q4)'!F941:F970)/VAR('RW Futures and Index Data (Q4)'!F941:F970)</f>
        <v>-0.38396005075300693</v>
      </c>
      <c r="P943" s="10"/>
    </row>
    <row r="944" spans="1:16" x14ac:dyDescent="0.25">
      <c r="A944" s="23">
        <v>40834</v>
      </c>
      <c r="B944" s="52">
        <v>2.995657822742559E-2</v>
      </c>
      <c r="C944" s="53">
        <f>COVAR(B944:B973,'RW Futures and Index Data (Q4)'!C942:C971)/VAR('RW Futures and Index Data (Q4)'!C942:C971)</f>
        <v>0.43166915938384887</v>
      </c>
      <c r="D944" s="10"/>
      <c r="E944" s="59">
        <v>4.6082342491324813E-3</v>
      </c>
      <c r="F944" s="56">
        <f>COVAR(E944:E973,'RW Futures and Index Data (Q4)'!C942:C971)/VAR('RW Futures and Index Data (Q4)'!C942:C971)</f>
        <v>0.51252558231522072</v>
      </c>
      <c r="G944" s="10"/>
      <c r="H944" s="59">
        <v>0.15454171804356776</v>
      </c>
      <c r="I944" s="56">
        <f>COVAR(H944:H973,'RW Futures and Index Data (Q4)'!F942:F971)/VAR('RW Futures and Index Data (Q4)'!F942:F971)</f>
        <v>0.79978134859746075</v>
      </c>
      <c r="J944" s="10"/>
      <c r="K944" s="59">
        <v>-6.2600959391915234E-3</v>
      </c>
      <c r="L944" s="57">
        <f>COVAR(K944:K973,'RW Futures and Index Data (Q4)'!F942:F971)/VAR('RW Futures and Index Data (Q4)'!F942:F971)</f>
        <v>-3.4160817746205982E-2</v>
      </c>
      <c r="M944" s="10"/>
      <c r="N944" s="59">
        <v>2.6152833457716129E-2</v>
      </c>
      <c r="O944" s="58">
        <f>COVAR(N944:N973,'RW Futures and Index Data (Q4)'!F942:F971)/VAR('RW Futures and Index Data (Q4)'!F942:F971)</f>
        <v>-0.39319129112117718</v>
      </c>
      <c r="P944" s="10"/>
    </row>
    <row r="945" spans="1:16" x14ac:dyDescent="0.25">
      <c r="A945" s="23">
        <v>40833</v>
      </c>
      <c r="B945" s="52">
        <v>6.1369821402385671E-2</v>
      </c>
      <c r="C945" s="53">
        <f>COVAR(B945:B974,'RW Futures and Index Data (Q4)'!C943:C972)/VAR('RW Futures and Index Data (Q4)'!C943:C972)</f>
        <v>0.45250159112909982</v>
      </c>
      <c r="D945" s="10"/>
      <c r="E945" s="59">
        <v>6.7980281064532466E-3</v>
      </c>
      <c r="F945" s="56">
        <f>COVAR(E945:E974,'RW Futures and Index Data (Q4)'!C943:C972)/VAR('RW Futures and Index Data (Q4)'!C943:C972)</f>
        <v>0.55570882375093944</v>
      </c>
      <c r="G945" s="10"/>
      <c r="H945" s="59">
        <v>0.17953981101068206</v>
      </c>
      <c r="I945" s="56">
        <f>COVAR(H945:H974,'RW Futures and Index Data (Q4)'!F943:F972)/VAR('RW Futures and Index Data (Q4)'!F943:F972)</f>
        <v>0.76954782212243167</v>
      </c>
      <c r="J945" s="10"/>
      <c r="K945" s="59">
        <v>-9.6980647827387134E-3</v>
      </c>
      <c r="L945" s="57">
        <f>COVAR(K945:K974,'RW Futures and Index Data (Q4)'!F943:F972)/VAR('RW Futures and Index Data (Q4)'!F943:F972)</f>
        <v>-5.707260143338598E-2</v>
      </c>
      <c r="M945" s="10"/>
      <c r="N945" s="59">
        <v>3.5714740192365202E-2</v>
      </c>
      <c r="O945" s="58">
        <f>COVAR(N945:N974,'RW Futures and Index Data (Q4)'!F943:F972)/VAR('RW Futures and Index Data (Q4)'!F943:F972)</f>
        <v>-0.38993782769429597</v>
      </c>
      <c r="P945" s="10"/>
    </row>
    <row r="946" spans="1:16" x14ac:dyDescent="0.25">
      <c r="A946" s="23">
        <v>40830</v>
      </c>
      <c r="B946" s="52">
        <v>6.2077850614954189E-2</v>
      </c>
      <c r="C946" s="53">
        <f>COVAR(B946:B975,'RW Futures and Index Data (Q4)'!C944:C973)/VAR('RW Futures and Index Data (Q4)'!C944:C973)</f>
        <v>0.52047693817559959</v>
      </c>
      <c r="D946" s="10"/>
      <c r="E946" s="59">
        <v>1.3900578679186815E-2</v>
      </c>
      <c r="F946" s="56">
        <f>COVAR(E946:E975,'RW Futures and Index Data (Q4)'!C944:C973)/VAR('RW Futures and Index Data (Q4)'!C944:C973)</f>
        <v>0.64467587419407002</v>
      </c>
      <c r="G946" s="10"/>
      <c r="H946" s="59">
        <v>0.17897842216216042</v>
      </c>
      <c r="I946" s="56">
        <f>COVAR(H946:H975,'RW Futures and Index Data (Q4)'!F944:F973)/VAR('RW Futures and Index Data (Q4)'!F944:F973)</f>
        <v>0.76528259431740031</v>
      </c>
      <c r="J946" s="10"/>
      <c r="K946" s="59">
        <v>-1.1229503277131569E-2</v>
      </c>
      <c r="L946" s="57">
        <f>COVAR(K946:K975,'RW Futures and Index Data (Q4)'!F944:F973)/VAR('RW Futures and Index Data (Q4)'!F944:F973)</f>
        <v>-6.4243738337997153E-2</v>
      </c>
      <c r="M946" s="10"/>
      <c r="N946" s="59">
        <v>2.2294000328884289E-2</v>
      </c>
      <c r="O946" s="58">
        <f>COVAR(N946:N975,'RW Futures and Index Data (Q4)'!F944:F973)/VAR('RW Futures and Index Data (Q4)'!F944:F973)</f>
        <v>-0.4056093300185441</v>
      </c>
      <c r="P946" s="10"/>
    </row>
    <row r="947" spans="1:16" x14ac:dyDescent="0.25">
      <c r="A947" s="23">
        <v>40829</v>
      </c>
      <c r="B947" s="52">
        <v>9.783744138299677E-2</v>
      </c>
      <c r="C947" s="53">
        <f>COVAR(B947:B976,'RW Futures and Index Data (Q4)'!C945:C974)/VAR('RW Futures and Index Data (Q4)'!C945:C974)</f>
        <v>0.59248054630031366</v>
      </c>
      <c r="D947" s="10"/>
      <c r="E947" s="59">
        <v>3.1088788285397406E-2</v>
      </c>
      <c r="F947" s="56">
        <f>COVAR(E947:E976,'RW Futures and Index Data (Q4)'!C945:C974)/VAR('RW Futures and Index Data (Q4)'!C945:C974)</f>
        <v>0.73300944173805882</v>
      </c>
      <c r="G947" s="10"/>
      <c r="H947" s="59">
        <v>0.16392769104354965</v>
      </c>
      <c r="I947" s="56">
        <f>COVAR(H947:H976,'RW Futures and Index Data (Q4)'!F945:F974)/VAR('RW Futures and Index Data (Q4)'!F945:F974)</f>
        <v>0.74282058668806605</v>
      </c>
      <c r="J947" s="10"/>
      <c r="K947" s="59">
        <v>-4.7260234665779111E-3</v>
      </c>
      <c r="L947" s="57">
        <f>COVAR(K947:K976,'RW Futures and Index Data (Q4)'!F945:F974)/VAR('RW Futures and Index Data (Q4)'!F945:F974)</f>
        <v>-6.3586448505830215E-2</v>
      </c>
      <c r="M947" s="10"/>
      <c r="N947" s="59">
        <v>1.5370861328525498E-2</v>
      </c>
      <c r="O947" s="58">
        <f>COVAR(N947:N976,'RW Futures and Index Data (Q4)'!F945:F974)/VAR('RW Futures and Index Data (Q4)'!F945:F974)</f>
        <v>-0.39436679353499315</v>
      </c>
      <c r="P947" s="10"/>
    </row>
    <row r="948" spans="1:16" x14ac:dyDescent="0.25">
      <c r="A948" s="23">
        <v>40828</v>
      </c>
      <c r="B948" s="52">
        <v>5.5511178320586829E-2</v>
      </c>
      <c r="C948" s="53">
        <f>COVAR(B948:B977,'RW Futures and Index Data (Q4)'!C946:C975)/VAR('RW Futures and Index Data (Q4)'!C946:C975)</f>
        <v>0.59929900947058312</v>
      </c>
      <c r="D948" s="10"/>
      <c r="E948" s="59">
        <v>5.8656110790724636E-3</v>
      </c>
      <c r="F948" s="56">
        <f>COVAR(E948:E977,'RW Futures and Index Data (Q4)'!C946:C975)/VAR('RW Futures and Index Data (Q4)'!C946:C975)</f>
        <v>0.76280659357468039</v>
      </c>
      <c r="G948" s="10"/>
      <c r="H948" s="59">
        <v>9.4168679833281255E-2</v>
      </c>
      <c r="I948" s="56">
        <f>COVAR(H948:H977,'RW Futures and Index Data (Q4)'!F946:F975)/VAR('RW Futures and Index Data (Q4)'!F946:F975)</f>
        <v>0.71856188043047708</v>
      </c>
      <c r="J948" s="10"/>
      <c r="K948" s="59">
        <v>2.0329357692314698E-3</v>
      </c>
      <c r="L948" s="57">
        <f>COVAR(K948:K977,'RW Futures and Index Data (Q4)'!F946:F975)/VAR('RW Futures and Index Data (Q4)'!F946:F975)</f>
        <v>-5.9973957032529647E-2</v>
      </c>
      <c r="M948" s="10"/>
      <c r="N948" s="59">
        <v>6.381245306328065E-2</v>
      </c>
      <c r="O948" s="58">
        <f>COVAR(N948:N977,'RW Futures and Index Data (Q4)'!F946:F975)/VAR('RW Futures and Index Data (Q4)'!F946:F975)</f>
        <v>-0.35431452195239382</v>
      </c>
      <c r="P948" s="10"/>
    </row>
    <row r="949" spans="1:16" x14ac:dyDescent="0.25">
      <c r="A949" s="23">
        <v>40827</v>
      </c>
      <c r="B949" s="52">
        <v>3.7437415867865864E-2</v>
      </c>
      <c r="C949" s="53">
        <f>COVAR(B949:B978,'RW Futures and Index Data (Q4)'!C947:C976)/VAR('RW Futures and Index Data (Q4)'!C947:C976)</f>
        <v>0.6077738069775751</v>
      </c>
      <c r="D949" s="10"/>
      <c r="E949" s="59">
        <v>-4.1867982216454713E-3</v>
      </c>
      <c r="F949" s="56">
        <f>COVAR(E949:E978,'RW Futures and Index Data (Q4)'!C947:C976)/VAR('RW Futures and Index Data (Q4)'!C947:C976)</f>
        <v>0.79270803443982985</v>
      </c>
      <c r="G949" s="10"/>
      <c r="H949" s="59">
        <v>9.7899365834324126E-2</v>
      </c>
      <c r="I949" s="56">
        <f>COVAR(H949:H978,'RW Futures and Index Data (Q4)'!F947:F976)/VAR('RW Futures and Index Data (Q4)'!F947:F976)</f>
        <v>0.72698075814459351</v>
      </c>
      <c r="J949" s="10"/>
      <c r="K949" s="59">
        <v>1.8792037895771774E-3</v>
      </c>
      <c r="L949" s="57">
        <f>COVAR(K949:K978,'RW Futures and Index Data (Q4)'!F947:F976)/VAR('RW Futures and Index Data (Q4)'!F947:F976)</f>
        <v>-6.1069404669159763E-2</v>
      </c>
      <c r="M949" s="10"/>
      <c r="N949" s="59">
        <v>7.5652741576658356E-2</v>
      </c>
      <c r="O949" s="58">
        <f>COVAR(N949:N978,'RW Futures and Index Data (Q4)'!F947:F976)/VAR('RW Futures and Index Data (Q4)'!F947:F976)</f>
        <v>-0.33396319567600186</v>
      </c>
      <c r="P949" s="10"/>
    </row>
    <row r="950" spans="1:16" x14ac:dyDescent="0.25">
      <c r="A950" s="23">
        <v>40826</v>
      </c>
      <c r="B950" s="52">
        <v>2.9341539078107992E-2</v>
      </c>
      <c r="C950" s="53">
        <f>COVAR(B950:B979,'RW Futures and Index Data (Q4)'!C948:C977)/VAR('RW Futures and Index Data (Q4)'!C948:C977)</f>
        <v>0.62296843387010659</v>
      </c>
      <c r="D950" s="10"/>
      <c r="E950" s="59">
        <v>-1.1812718416162049E-2</v>
      </c>
      <c r="F950" s="56">
        <f>COVAR(E950:E979,'RW Futures and Index Data (Q4)'!C948:C977)/VAR('RW Futures and Index Data (Q4)'!C948:C977)</f>
        <v>0.81836943299823972</v>
      </c>
      <c r="G950" s="10"/>
      <c r="H950" s="59">
        <v>9.7384305835009899E-2</v>
      </c>
      <c r="I950" s="56">
        <f>COVAR(H950:H979,'RW Futures and Index Data (Q4)'!F948:F977)/VAR('RW Futures and Index Data (Q4)'!F948:F977)</f>
        <v>0.74119791192871454</v>
      </c>
      <c r="J950" s="10"/>
      <c r="K950" s="59">
        <v>3.3916630738910492E-3</v>
      </c>
      <c r="L950" s="57">
        <f>COVAR(K950:K979,'RW Futures and Index Data (Q4)'!F948:F977)/VAR('RW Futures and Index Data (Q4)'!F948:F977)</f>
        <v>-5.9816793489256434E-2</v>
      </c>
      <c r="M950" s="10"/>
      <c r="N950" s="59">
        <v>7.4662120374989094E-2</v>
      </c>
      <c r="O950" s="58">
        <f>COVAR(N950:N979,'RW Futures and Index Data (Q4)'!F948:F977)/VAR('RW Futures and Index Data (Q4)'!F948:F977)</f>
        <v>-0.32329515519082141</v>
      </c>
      <c r="P950" s="10"/>
    </row>
    <row r="951" spans="1:16" x14ac:dyDescent="0.25">
      <c r="A951" s="23">
        <v>40823</v>
      </c>
      <c r="B951" s="52">
        <v>3.083854424256427E-2</v>
      </c>
      <c r="C951" s="53">
        <f>COVAR(B951:B980,'RW Futures and Index Data (Q4)'!C949:C978)/VAR('RW Futures and Index Data (Q4)'!C949:C978)</f>
        <v>0.65321396416576816</v>
      </c>
      <c r="D951" s="10"/>
      <c r="E951" s="59">
        <v>8.5881495127382301E-3</v>
      </c>
      <c r="F951" s="56">
        <f>COVAR(E951:E980,'RW Futures and Index Data (Q4)'!C949:C978)/VAR('RW Futures and Index Data (Q4)'!C949:C978)</f>
        <v>0.85140791907938129</v>
      </c>
      <c r="G951" s="10"/>
      <c r="H951" s="59">
        <v>0.10582880918442306</v>
      </c>
      <c r="I951" s="56">
        <f>COVAR(H951:H980,'RW Futures and Index Data (Q4)'!F949:F978)/VAR('RW Futures and Index Data (Q4)'!F949:F978)</f>
        <v>0.77182652370135552</v>
      </c>
      <c r="J951" s="10"/>
      <c r="K951" s="59">
        <v>5.992770625575794E-3</v>
      </c>
      <c r="L951" s="57">
        <f>COVAR(K951:K980,'RW Futures and Index Data (Q4)'!F949:F978)/VAR('RW Futures and Index Data (Q4)'!F949:F978)</f>
        <v>-5.3159602442727112E-2</v>
      </c>
      <c r="M951" s="10"/>
      <c r="N951" s="59">
        <v>9.5604172721670322E-2</v>
      </c>
      <c r="O951" s="58">
        <f>COVAR(N951:N980,'RW Futures and Index Data (Q4)'!F949:F978)/VAR('RW Futures and Index Data (Q4)'!F949:F978)</f>
        <v>-0.28745961619983162</v>
      </c>
      <c r="P951" s="10"/>
    </row>
    <row r="952" spans="1:16" x14ac:dyDescent="0.25">
      <c r="A952" s="23">
        <v>40822</v>
      </c>
      <c r="B952" s="52">
        <v>4.6593265038274989E-3</v>
      </c>
      <c r="C952" s="53">
        <f>COVAR(B952:B981,'RW Futures and Index Data (Q4)'!C950:C979)/VAR('RW Futures and Index Data (Q4)'!C950:C979)</f>
        <v>0.66869170371389441</v>
      </c>
      <c r="D952" s="10"/>
      <c r="E952" s="59">
        <v>2.1891893845138455E-3</v>
      </c>
      <c r="F952" s="56">
        <f>COVAR(E952:E981,'RW Futures and Index Data (Q4)'!C950:C979)/VAR('RW Futures and Index Data (Q4)'!C950:C979)</f>
        <v>0.87016316979360564</v>
      </c>
      <c r="G952" s="10"/>
      <c r="H952" s="59">
        <v>0.10978723404255319</v>
      </c>
      <c r="I952" s="56">
        <f>COVAR(H952:H981,'RW Futures and Index Data (Q4)'!F950:F979)/VAR('RW Futures and Index Data (Q4)'!F950:F979)</f>
        <v>0.78381903681874454</v>
      </c>
      <c r="J952" s="10"/>
      <c r="K952" s="59">
        <v>7.3490100685837945E-3</v>
      </c>
      <c r="L952" s="57">
        <f>COVAR(K952:K981,'RW Futures and Index Data (Q4)'!F950:F979)/VAR('RW Futures and Index Data (Q4)'!F950:F979)</f>
        <v>-4.5678418890454764E-2</v>
      </c>
      <c r="M952" s="10"/>
      <c r="N952" s="59">
        <v>9.5934941794195039E-2</v>
      </c>
      <c r="O952" s="58">
        <f>COVAR(N952:N981,'RW Futures and Index Data (Q4)'!F950:F979)/VAR('RW Futures and Index Data (Q4)'!F950:F979)</f>
        <v>-0.27085610308077901</v>
      </c>
      <c r="P952" s="10"/>
    </row>
    <row r="953" spans="1:16" x14ac:dyDescent="0.25">
      <c r="A953" s="23">
        <v>40821</v>
      </c>
      <c r="B953" s="52">
        <v>3.5905278494221315E-2</v>
      </c>
      <c r="C953" s="53">
        <f>COVAR(B953:B982,'RW Futures and Index Data (Q4)'!C951:C980)/VAR('RW Futures and Index Data (Q4)'!C951:C980)</f>
        <v>0.73849078592872708</v>
      </c>
      <c r="D953" s="10"/>
      <c r="E953" s="59">
        <v>-1.9587009692136892E-3</v>
      </c>
      <c r="F953" s="56">
        <f>COVAR(E953:E982,'RW Futures and Index Data (Q4)'!C951:C980)/VAR('RW Futures and Index Data (Q4)'!C951:C980)</f>
        <v>0.91663000133486072</v>
      </c>
      <c r="G953" s="10"/>
      <c r="H953" s="59">
        <v>0.14648867498874085</v>
      </c>
      <c r="I953" s="56">
        <f>COVAR(H953:H982,'RW Futures and Index Data (Q4)'!F951:F980)/VAR('RW Futures and Index Data (Q4)'!F951:F980)</f>
        <v>0.79877017039115217</v>
      </c>
      <c r="J953" s="10"/>
      <c r="K953" s="59">
        <v>8.7104992380124813E-3</v>
      </c>
      <c r="L953" s="57">
        <f>COVAR(K953:K982,'RW Futures and Index Data (Q4)'!F951:F980)/VAR('RW Futures and Index Data (Q4)'!F951:F980)</f>
        <v>-4.1463688497313911E-2</v>
      </c>
      <c r="M953" s="10"/>
      <c r="N953" s="59">
        <v>0.11498538409042514</v>
      </c>
      <c r="O953" s="58">
        <f>COVAR(N953:N982,'RW Futures and Index Data (Q4)'!F951:F980)/VAR('RW Futures and Index Data (Q4)'!F951:F980)</f>
        <v>-0.25021893096111314</v>
      </c>
      <c r="P953" s="10"/>
    </row>
    <row r="954" spans="1:16" x14ac:dyDescent="0.25">
      <c r="A954" s="23">
        <v>40820</v>
      </c>
      <c r="B954" s="52">
        <v>-1.6091670973380934E-2</v>
      </c>
      <c r="C954" s="53">
        <f>COVAR(B954:B983,'RW Futures and Index Data (Q4)'!C952:C981)/VAR('RW Futures and Index Data (Q4)'!C952:C981)</f>
        <v>0.74073386360728533</v>
      </c>
      <c r="D954" s="10"/>
      <c r="E954" s="59">
        <v>-1.2160228001138917E-2</v>
      </c>
      <c r="F954" s="56">
        <f>COVAR(E954:E983,'RW Futures and Index Data (Q4)'!C952:C981)/VAR('RW Futures and Index Data (Q4)'!C952:C981)</f>
        <v>0.93788339959903344</v>
      </c>
      <c r="G954" s="10"/>
      <c r="H954" s="59">
        <v>0.13347457627118642</v>
      </c>
      <c r="I954" s="56">
        <f>COVAR(H954:H983,'RW Futures and Index Data (Q4)'!F952:F981)/VAR('RW Futures and Index Data (Q4)'!F952:F981)</f>
        <v>0.78326767050141366</v>
      </c>
      <c r="J954" s="10"/>
      <c r="K954" s="59">
        <v>1.8392212720461876E-2</v>
      </c>
      <c r="L954" s="57">
        <f>COVAR(K954:K983,'RW Futures and Index Data (Q4)'!F952:F981)/VAR('RW Futures and Index Data (Q4)'!F952:F981)</f>
        <v>-3.2423481807695623E-2</v>
      </c>
      <c r="M954" s="10"/>
      <c r="N954" s="59">
        <v>0.14824374521679196</v>
      </c>
      <c r="O954" s="58">
        <f>COVAR(N954:N983,'RW Futures and Index Data (Q4)'!F952:F981)/VAR('RW Futures and Index Data (Q4)'!F952:F981)</f>
        <v>-0.22147025150320743</v>
      </c>
      <c r="P954" s="10"/>
    </row>
    <row r="955" spans="1:16" x14ac:dyDescent="0.25">
      <c r="A955" s="23">
        <v>40819</v>
      </c>
      <c r="B955" s="52">
        <v>1.2056870044206747E-2</v>
      </c>
      <c r="C955" s="53">
        <f>COVAR(B955:B984,'RW Futures and Index Data (Q4)'!C953:C982)/VAR('RW Futures and Index Data (Q4)'!C953:C982)</f>
        <v>0.76987793783531633</v>
      </c>
      <c r="D955" s="10"/>
      <c r="E955" s="59">
        <v>-6.6764095814139113E-3</v>
      </c>
      <c r="F955" s="56">
        <f>COVAR(E955:E984,'RW Futures and Index Data (Q4)'!C953:C982)/VAR('RW Futures and Index Data (Q4)'!C953:C982)</f>
        <v>0.94138964627639332</v>
      </c>
      <c r="G955" s="10"/>
      <c r="H955" s="59">
        <v>0.11659574468085099</v>
      </c>
      <c r="I955" s="56">
        <f>COVAR(H955:H984,'RW Futures and Index Data (Q4)'!F953:F982)/VAR('RW Futures and Index Data (Q4)'!F953:F982)</f>
        <v>0.76399638384482316</v>
      </c>
      <c r="J955" s="10"/>
      <c r="K955" s="59">
        <v>2.2086963917231639E-3</v>
      </c>
      <c r="L955" s="57">
        <f>COVAR(K955:K984,'RW Futures and Index Data (Q4)'!F953:F982)/VAR('RW Futures and Index Data (Q4)'!F953:F982)</f>
        <v>-2.9272353124532476E-2</v>
      </c>
      <c r="M955" s="10"/>
      <c r="N955" s="59">
        <v>0.12368808116086361</v>
      </c>
      <c r="O955" s="58">
        <f>COVAR(N955:N984,'RW Futures and Index Data (Q4)'!F953:F982)/VAR('RW Futures and Index Data (Q4)'!F953:F982)</f>
        <v>-0.20765877229821894</v>
      </c>
      <c r="P955" s="10"/>
    </row>
    <row r="956" spans="1:16" x14ac:dyDescent="0.25">
      <c r="A956" s="23">
        <v>40816</v>
      </c>
      <c r="B956" s="52">
        <v>5.6022067851358104E-2</v>
      </c>
      <c r="C956" s="53">
        <f>COVAR(B956:B985,'RW Futures and Index Data (Q4)'!C954:C983)/VAR('RW Futures and Index Data (Q4)'!C954:C983)</f>
        <v>0.82481248414806418</v>
      </c>
      <c r="D956" s="10"/>
      <c r="E956" s="59">
        <v>2.0421572752206574E-2</v>
      </c>
      <c r="F956" s="56">
        <f>COVAR(E956:E985,'RW Futures and Index Data (Q4)'!C954:C983)/VAR('RW Futures and Index Data (Q4)'!C954:C983)</f>
        <v>0.9510208073228702</v>
      </c>
      <c r="G956" s="10"/>
      <c r="H956" s="59">
        <v>6.1108642514186018E-2</v>
      </c>
      <c r="I956" s="56">
        <f>COVAR(H956:H985,'RW Futures and Index Data (Q4)'!F954:F983)/VAR('RW Futures and Index Data (Q4)'!F954:F983)</f>
        <v>0.7595996843864633</v>
      </c>
      <c r="J956" s="10"/>
      <c r="K956" s="59">
        <v>-4.9564184057704352E-4</v>
      </c>
      <c r="L956" s="57">
        <f>COVAR(K956:K985,'RW Futures and Index Data (Q4)'!F954:F983)/VAR('RW Futures and Index Data (Q4)'!F954:F983)</f>
        <v>-3.2807926017764472E-2</v>
      </c>
      <c r="M956" s="10"/>
      <c r="N956" s="59">
        <v>0.12242135053053937</v>
      </c>
      <c r="O956" s="58">
        <f>COVAR(N956:N985,'RW Futures and Index Data (Q4)'!F954:F983)/VAR('RW Futures and Index Data (Q4)'!F954:F983)</f>
        <v>-0.20325698910851966</v>
      </c>
      <c r="P956" s="10"/>
    </row>
    <row r="957" spans="1:16" x14ac:dyDescent="0.25">
      <c r="A957" s="23">
        <v>40815</v>
      </c>
      <c r="B957" s="52">
        <v>7.6884477413774022E-2</v>
      </c>
      <c r="C957" s="53">
        <f>COVAR(B957:B986,'RW Futures and Index Data (Q4)'!C955:C984)/VAR('RW Futures and Index Data (Q4)'!C955:C984)</f>
        <v>0.87792431055333964</v>
      </c>
      <c r="D957" s="10"/>
      <c r="E957" s="59">
        <v>5.8636593704227025E-2</v>
      </c>
      <c r="F957" s="56">
        <f>COVAR(E957:E986,'RW Futures and Index Data (Q4)'!C955:C984)/VAR('RW Futures and Index Data (Q4)'!C955:C984)</f>
        <v>0.96557572625244603</v>
      </c>
      <c r="G957" s="10"/>
      <c r="H957" s="59">
        <v>0.11759504343081151</v>
      </c>
      <c r="I957" s="56">
        <f>COVAR(H957:H986,'RW Futures and Index Data (Q4)'!F955:F984)/VAR('RW Futures and Index Data (Q4)'!F955:F984)</f>
        <v>0.77307242966567224</v>
      </c>
      <c r="J957" s="10"/>
      <c r="K957" s="59">
        <v>-6.0449274981870804E-3</v>
      </c>
      <c r="L957" s="57">
        <f>COVAR(K957:K986,'RW Futures and Index Data (Q4)'!F955:F984)/VAR('RW Futures and Index Data (Q4)'!F955:F984)</f>
        <v>-3.6678977873587711E-2</v>
      </c>
      <c r="M957" s="10"/>
      <c r="N957" s="59">
        <v>8.9609088278882698E-2</v>
      </c>
      <c r="O957" s="58">
        <f>COVAR(N957:N986,'RW Futures and Index Data (Q4)'!F955:F984)/VAR('RW Futures and Index Data (Q4)'!F955:F984)</f>
        <v>-0.2100827624360993</v>
      </c>
      <c r="P957" s="10"/>
    </row>
    <row r="958" spans="1:16" x14ac:dyDescent="0.25">
      <c r="A958" s="23">
        <v>40814</v>
      </c>
      <c r="B958" s="52">
        <v>9.2165933309768855E-2</v>
      </c>
      <c r="C958" s="53">
        <f>COVAR(B958:B987,'RW Futures and Index Data (Q4)'!C956:C985)/VAR('RW Futures and Index Data (Q4)'!C956:C985)</f>
        <v>0.93172452014426577</v>
      </c>
      <c r="D958" s="10"/>
      <c r="E958" s="59">
        <v>6.4149978491982562E-2</v>
      </c>
      <c r="F958" s="56">
        <f>COVAR(E958:E987,'RW Futures and Index Data (Q4)'!C956:C985)/VAR('RW Futures and Index Data (Q4)'!C956:C985)</f>
        <v>0.9813554348284057</v>
      </c>
      <c r="G958" s="10"/>
      <c r="H958" s="59">
        <v>0.11490276457883386</v>
      </c>
      <c r="I958" s="56">
        <f>COVAR(H958:H987,'RW Futures and Index Data (Q4)'!F956:F985)/VAR('RW Futures and Index Data (Q4)'!F956:F985)</f>
        <v>0.75324657349286506</v>
      </c>
      <c r="J958" s="10"/>
      <c r="K958" s="59">
        <v>-1.2220324909482883E-2</v>
      </c>
      <c r="L958" s="57">
        <f>COVAR(K958:K987,'RW Futures and Index Data (Q4)'!F956:F985)/VAR('RW Futures and Index Data (Q4)'!F956:F985)</f>
        <v>-3.586350863303079E-2</v>
      </c>
      <c r="M958" s="10"/>
      <c r="N958" s="59">
        <v>7.1485730784861756E-2</v>
      </c>
      <c r="O958" s="58">
        <f>COVAR(N958:N987,'RW Futures and Index Data (Q4)'!F956:F985)/VAR('RW Futures and Index Data (Q4)'!F956:F985)</f>
        <v>-0.20587405065711664</v>
      </c>
      <c r="P958" s="10"/>
    </row>
    <row r="959" spans="1:16" x14ac:dyDescent="0.25">
      <c r="A959" s="23">
        <v>40813</v>
      </c>
      <c r="B959" s="52">
        <v>4.3338497619188843E-2</v>
      </c>
      <c r="C959" s="53">
        <f>COVAR(B959:B988,'RW Futures and Index Data (Q4)'!C957:C986)/VAR('RW Futures and Index Data (Q4)'!C957:C986)</f>
        <v>0.93293938918061614</v>
      </c>
      <c r="D959" s="10"/>
      <c r="E959" s="59">
        <v>3.8460887948010836E-3</v>
      </c>
      <c r="F959" s="56">
        <f>COVAR(E959:E988,'RW Futures and Index Data (Q4)'!C957:C986)/VAR('RW Futures and Index Data (Q4)'!C957:C986)</f>
        <v>0.9629373125556846</v>
      </c>
      <c r="G959" s="10"/>
      <c r="H959" s="59">
        <v>4.3912576603297726E-3</v>
      </c>
      <c r="I959" s="56">
        <f>COVAR(H959:H988,'RW Futures and Index Data (Q4)'!F957:F986)/VAR('RW Futures and Index Data (Q4)'!F957:F986)</f>
        <v>0.72361980017876482</v>
      </c>
      <c r="J959" s="10"/>
      <c r="K959" s="59">
        <v>-9.8516064457453423E-3</v>
      </c>
      <c r="L959" s="57">
        <f>COVAR(K959:K988,'RW Futures and Index Data (Q4)'!F957:F986)/VAR('RW Futures and Index Data (Q4)'!F957:F986)</f>
        <v>-3.6723499377060306E-2</v>
      </c>
      <c r="M959" s="10"/>
      <c r="N959" s="59">
        <v>8.59760477745386E-2</v>
      </c>
      <c r="O959" s="58">
        <f>COVAR(N959:N988,'RW Futures and Index Data (Q4)'!F957:F986)/VAR('RW Futures and Index Data (Q4)'!F957:F986)</f>
        <v>-0.19616391183430648</v>
      </c>
      <c r="P959" s="10"/>
    </row>
    <row r="960" spans="1:16" x14ac:dyDescent="0.25">
      <c r="A960" s="23">
        <v>40812</v>
      </c>
      <c r="B960" s="52">
        <v>4.4351110712959274E-2</v>
      </c>
      <c r="C960" s="53">
        <f>COVAR(B960:B989,'RW Futures and Index Data (Q4)'!C958:C987)/VAR('RW Futures and Index Data (Q4)'!C958:C987)</f>
        <v>0.95032779786708732</v>
      </c>
      <c r="D960" s="10"/>
      <c r="E960" s="59">
        <v>1.3278780714973459E-2</v>
      </c>
      <c r="F960" s="56">
        <f>COVAR(E960:E989,'RW Futures and Index Data (Q4)'!C958:C987)/VAR('RW Futures and Index Data (Q4)'!C958:C987)</f>
        <v>0.97284556542738043</v>
      </c>
      <c r="G960" s="10"/>
      <c r="H960" s="59">
        <v>3.7307380373073684E-2</v>
      </c>
      <c r="I960" s="56">
        <f>COVAR(H960:H989,'RW Futures and Index Data (Q4)'!F958:F987)/VAR('RW Futures and Index Data (Q4)'!F958:F987)</f>
        <v>0.73339374925862866</v>
      </c>
      <c r="J960" s="10"/>
      <c r="K960" s="59">
        <v>-3.1435867893466751E-3</v>
      </c>
      <c r="L960" s="57">
        <f>COVAR(K960:K989,'RW Futures and Index Data (Q4)'!F958:F987)/VAR('RW Futures and Index Data (Q4)'!F958:F987)</f>
        <v>-3.0282920833679193E-2</v>
      </c>
      <c r="M960" s="10"/>
      <c r="N960" s="59">
        <v>0.10536819867281211</v>
      </c>
      <c r="O960" s="58">
        <f>COVAR(N960:N989,'RW Futures and Index Data (Q4)'!F958:F987)/VAR('RW Futures and Index Data (Q4)'!F958:F987)</f>
        <v>-0.17828352863443314</v>
      </c>
      <c r="P960" s="10"/>
    </row>
    <row r="961" spans="1:16" x14ac:dyDescent="0.25">
      <c r="A961" s="23">
        <v>40809</v>
      </c>
      <c r="B961" s="52">
        <v>5.31972243590908E-2</v>
      </c>
      <c r="C961" s="53">
        <f>COVAR(B961:B990,'RW Futures and Index Data (Q4)'!C959:C988)/VAR('RW Futures and Index Data (Q4)'!C959:C988)</f>
        <v>0.94969140654398576</v>
      </c>
      <c r="D961" s="10"/>
      <c r="E961" s="59">
        <v>-4.3610866336570853E-3</v>
      </c>
      <c r="F961" s="56">
        <f>COVAR(E961:E990,'RW Futures and Index Data (Q4)'!C959:C988)/VAR('RW Futures and Index Data (Q4)'!C959:C988)</f>
        <v>0.96336193974990525</v>
      </c>
      <c r="G961" s="10"/>
      <c r="H961" s="59">
        <v>-8.0095718065508192E-3</v>
      </c>
      <c r="I961" s="56">
        <f>COVAR(H961:H990,'RW Futures and Index Data (Q4)'!F959:F988)/VAR('RW Futures and Index Data (Q4)'!F959:F988)</f>
        <v>0.71682863892690862</v>
      </c>
      <c r="J961" s="10"/>
      <c r="K961" s="59">
        <v>3.6902487304897313E-3</v>
      </c>
      <c r="L961" s="57">
        <f>COVAR(K961:K990,'RW Futures and Index Data (Q4)'!F959:F988)/VAR('RW Futures and Index Data (Q4)'!F959:F988)</f>
        <v>-3.0004285193986818E-2</v>
      </c>
      <c r="M961" s="10"/>
      <c r="N961" s="59">
        <v>0.14113646134805213</v>
      </c>
      <c r="O961" s="58">
        <f>COVAR(N961:N990,'RW Futures and Index Data (Q4)'!F959:F988)/VAR('RW Futures and Index Data (Q4)'!F959:F988)</f>
        <v>-0.16417791164406445</v>
      </c>
      <c r="P961" s="10"/>
    </row>
    <row r="962" spans="1:16" x14ac:dyDescent="0.25">
      <c r="A962" s="23">
        <v>40808</v>
      </c>
      <c r="B962" s="52">
        <v>7.6436898551202281E-2</v>
      </c>
      <c r="C962" s="53">
        <f>COVAR(B962:B991,'RW Futures and Index Data (Q4)'!C960:C989)/VAR('RW Futures and Index Data (Q4)'!C960:C989)</f>
        <v>0.95395227900574231</v>
      </c>
      <c r="D962" s="10"/>
      <c r="E962" s="59">
        <v>2.6530996931093398E-3</v>
      </c>
      <c r="F962" s="56">
        <f>COVAR(E962:E991,'RW Futures and Index Data (Q4)'!C960:C989)/VAR('RW Futures and Index Data (Q4)'!C960:C989)</f>
        <v>0.97032923031503604</v>
      </c>
      <c r="G962" s="10"/>
      <c r="H962" s="59">
        <v>-5.3542419541086073E-3</v>
      </c>
      <c r="I962" s="56">
        <f>COVAR(H962:H991,'RW Futures and Index Data (Q4)'!F960:F989)/VAR('RW Futures and Index Data (Q4)'!F960:F989)</f>
        <v>0.72119337518008775</v>
      </c>
      <c r="J962" s="10"/>
      <c r="K962" s="59">
        <v>7.4383357372829195E-3</v>
      </c>
      <c r="L962" s="57">
        <f>COVAR(K962:K991,'RW Futures and Index Data (Q4)'!F960:F989)/VAR('RW Futures and Index Data (Q4)'!F960:F989)</f>
        <v>-3.0120757407868709E-2</v>
      </c>
      <c r="M962" s="10"/>
      <c r="N962" s="59">
        <v>0.14800243251422263</v>
      </c>
      <c r="O962" s="58">
        <f>COVAR(N962:N991,'RW Futures and Index Data (Q4)'!F960:F989)/VAR('RW Futures and Index Data (Q4)'!F960:F989)</f>
        <v>-0.16814163190800857</v>
      </c>
      <c r="P962" s="10"/>
    </row>
    <row r="963" spans="1:16" x14ac:dyDescent="0.25">
      <c r="A963" s="23">
        <v>40807</v>
      </c>
      <c r="B963" s="52">
        <v>4.6552232502523383E-2</v>
      </c>
      <c r="C963" s="53">
        <f>COVAR(B963:B992,'RW Futures and Index Data (Q4)'!C961:C990)/VAR('RW Futures and Index Data (Q4)'!C961:C990)</f>
        <v>0.90574642729202071</v>
      </c>
      <c r="D963" s="10"/>
      <c r="E963" s="59">
        <v>9.7470755362336625E-3</v>
      </c>
      <c r="F963" s="56">
        <f>COVAR(E963:E992,'RW Futures and Index Data (Q4)'!C961:C990)/VAR('RW Futures and Index Data (Q4)'!C961:C990)</f>
        <v>0.96099048377395735</v>
      </c>
      <c r="G963" s="10"/>
      <c r="H963" s="59">
        <v>9.7334748088646617E-3</v>
      </c>
      <c r="I963" s="56">
        <f>COVAR(H963:H992,'RW Futures and Index Data (Q4)'!F961:F990)/VAR('RW Futures and Index Data (Q4)'!F961:F990)</f>
        <v>0.72151401911603985</v>
      </c>
      <c r="J963" s="10"/>
      <c r="K963" s="59">
        <v>2.5262359271478685E-2</v>
      </c>
      <c r="L963" s="57">
        <f>COVAR(K963:K992,'RW Futures and Index Data (Q4)'!F961:F990)/VAR('RW Futures and Index Data (Q4)'!F961:F990)</f>
        <v>-2.911080446452927E-2</v>
      </c>
      <c r="M963" s="10"/>
      <c r="N963" s="59">
        <v>0.19292438084039909</v>
      </c>
      <c r="O963" s="58">
        <f>COVAR(N963:N992,'RW Futures and Index Data (Q4)'!F961:F990)/VAR('RW Futures and Index Data (Q4)'!F961:F990)</f>
        <v>-0.15994807551470461</v>
      </c>
      <c r="P963" s="10"/>
    </row>
    <row r="964" spans="1:16" x14ac:dyDescent="0.25">
      <c r="A964" s="23">
        <v>40806</v>
      </c>
      <c r="B964" s="52">
        <v>0.15514692277524689</v>
      </c>
      <c r="C964" s="53">
        <f>COVAR(B964:B993,'RW Futures and Index Data (Q4)'!C962:C991)/VAR('RW Futures and Index Data (Q4)'!C962:C991)</f>
        <v>1.0205780376685352</v>
      </c>
      <c r="D964" s="10"/>
      <c r="E964" s="59">
        <v>8.1273531538459398E-2</v>
      </c>
      <c r="F964" s="56">
        <f>COVAR(E964:E993,'RW Futures and Index Data (Q4)'!C962:C991)/VAR('RW Futures and Index Data (Q4)'!C962:C991)</f>
        <v>1.0483677678443302</v>
      </c>
      <c r="G964" s="10"/>
      <c r="H964" s="59">
        <v>6.3368009402430037E-2</v>
      </c>
      <c r="I964" s="56">
        <f>COVAR(H964:H993,'RW Futures and Index Data (Q4)'!F962:F991)/VAR('RW Futures and Index Data (Q4)'!F962:F991)</f>
        <v>0.76118667033956366</v>
      </c>
      <c r="J964" s="10"/>
      <c r="K964" s="59">
        <v>2.2757634938523896E-3</v>
      </c>
      <c r="L964" s="57">
        <f>COVAR(K964:K993,'RW Futures and Index Data (Q4)'!F962:F991)/VAR('RW Futures and Index Data (Q4)'!F962:F991)</f>
        <v>-4.6671211343142546E-2</v>
      </c>
      <c r="M964" s="10"/>
      <c r="N964" s="59">
        <v>9.1708615524701775E-2</v>
      </c>
      <c r="O964" s="58">
        <f>COVAR(N964:N993,'RW Futures and Index Data (Q4)'!F962:F991)/VAR('RW Futures and Index Data (Q4)'!F962:F991)</f>
        <v>-0.24442299686698252</v>
      </c>
      <c r="P964" s="10"/>
    </row>
    <row r="965" spans="1:16" x14ac:dyDescent="0.25">
      <c r="A965" s="23">
        <v>40805</v>
      </c>
      <c r="B965" s="52">
        <v>0.12376183120970352</v>
      </c>
      <c r="C965" s="53">
        <f>COVAR(B965:B994,'RW Futures and Index Data (Q4)'!C963:C992)/VAR('RW Futures and Index Data (Q4)'!C963:C992)</f>
        <v>0.89755355478019749</v>
      </c>
      <c r="D965" s="10"/>
      <c r="E965" s="59">
        <v>5.3509788041895323E-2</v>
      </c>
      <c r="F965" s="56">
        <f>COVAR(E965:E994,'RW Futures and Index Data (Q4)'!C963:C992)/VAR('RW Futures and Index Data (Q4)'!C963:C992)</f>
        <v>1.0087473086037628</v>
      </c>
      <c r="G965" s="10"/>
      <c r="H965" s="59">
        <v>3.7634408602150504E-2</v>
      </c>
      <c r="I965" s="56">
        <f>COVAR(H965:H994,'RW Futures and Index Data (Q4)'!F963:F992)/VAR('RW Futures and Index Data (Q4)'!F963:F992)</f>
        <v>0.73064502136280873</v>
      </c>
      <c r="J965" s="10"/>
      <c r="K965" s="59">
        <v>8.9531371805049442E-3</v>
      </c>
      <c r="L965" s="57">
        <f>COVAR(K965:K994,'RW Futures and Index Data (Q4)'!F963:F992)/VAR('RW Futures and Index Data (Q4)'!F963:F992)</f>
        <v>-4.4598946093791725E-2</v>
      </c>
      <c r="M965" s="10"/>
      <c r="N965" s="59">
        <v>8.8189272387276585E-2</v>
      </c>
      <c r="O965" s="58">
        <f>COVAR(N965:N994,'RW Futures and Index Data (Q4)'!F963:F992)/VAR('RW Futures and Index Data (Q4)'!F963:F992)</f>
        <v>-0.2256555648044534</v>
      </c>
      <c r="P965" s="10"/>
    </row>
    <row r="966" spans="1:16" x14ac:dyDescent="0.25">
      <c r="A966" s="23">
        <v>40802</v>
      </c>
      <c r="B966" s="52">
        <v>0.13815770260174709</v>
      </c>
      <c r="C966" s="53">
        <f>COVAR(B966:B995,'RW Futures and Index Data (Q4)'!C964:C993)/VAR('RW Futures and Index Data (Q4)'!C964:C993)</f>
        <v>1.0498376631789819</v>
      </c>
      <c r="D966" s="10"/>
      <c r="E966" s="59">
        <v>9.0099182607711992E-2</v>
      </c>
      <c r="F966" s="56">
        <f>COVAR(E966:E995,'RW Futures and Index Data (Q4)'!C964:C993)/VAR('RW Futures and Index Data (Q4)'!C964:C993)</f>
        <v>1.1069873527620544</v>
      </c>
      <c r="G966" s="10"/>
      <c r="H966" s="59">
        <v>8.8908070781182458E-2</v>
      </c>
      <c r="I966" s="56">
        <f>COVAR(H966:H995,'RW Futures and Index Data (Q4)'!F964:F993)/VAR('RW Futures and Index Data (Q4)'!F964:F993)</f>
        <v>0.85283106344375803</v>
      </c>
      <c r="J966" s="10"/>
      <c r="K966" s="59">
        <v>1.7550386081713221E-2</v>
      </c>
      <c r="L966" s="57">
        <f>COVAR(K966:K995,'RW Futures and Index Data (Q4)'!F964:F993)/VAR('RW Futures and Index Data (Q4)'!F964:F993)</f>
        <v>-5.6063436886884838E-2</v>
      </c>
      <c r="M966" s="10"/>
      <c r="N966" s="59">
        <v>8.6927007489138397E-2</v>
      </c>
      <c r="O966" s="58">
        <f>COVAR(N966:N995,'RW Futures and Index Data (Q4)'!F964:F993)/VAR('RW Futures and Index Data (Q4)'!F964:F993)</f>
        <v>-0.2505079378172832</v>
      </c>
      <c r="P966" s="10"/>
    </row>
    <row r="967" spans="1:16" x14ac:dyDescent="0.25">
      <c r="A967" s="23">
        <v>40801</v>
      </c>
      <c r="B967" s="52">
        <v>9.1104721593579407E-2</v>
      </c>
      <c r="C967" s="53">
        <f>COVAR(B967:B996,'RW Futures and Index Data (Q4)'!C965:C994)/VAR('RW Futures and Index Data (Q4)'!C965:C994)</f>
        <v>1.0869397398287521</v>
      </c>
      <c r="D967" s="10"/>
      <c r="E967" s="59">
        <v>4.2975092811856186E-2</v>
      </c>
      <c r="F967" s="56">
        <f>COVAR(E967:E996,'RW Futures and Index Data (Q4)'!C965:C994)/VAR('RW Futures and Index Data (Q4)'!C965:C994)</f>
        <v>0.9157743097569252</v>
      </c>
      <c r="G967" s="10"/>
      <c r="H967" s="59">
        <v>1.3110846245530272E-2</v>
      </c>
      <c r="I967" s="56">
        <f>COVAR(H967:H996,'RW Futures and Index Data (Q4)'!F965:F994)/VAR('RW Futures and Index Data (Q4)'!F965:F994)</f>
        <v>0.75318772457921768</v>
      </c>
      <c r="J967" s="10"/>
      <c r="K967" s="59">
        <v>2.3531164136181282E-3</v>
      </c>
      <c r="L967" s="57">
        <f>COVAR(K967:K996,'RW Futures and Index Data (Q4)'!F965:F994)/VAR('RW Futures and Index Data (Q4)'!F965:F994)</f>
        <v>-7.7435817884468849E-2</v>
      </c>
      <c r="M967" s="10"/>
      <c r="N967" s="59">
        <v>0.10026086472014129</v>
      </c>
      <c r="O967" s="58">
        <f>COVAR(N967:N996,'RW Futures and Index Data (Q4)'!F965:F994)/VAR('RW Futures and Index Data (Q4)'!F965:F994)</f>
        <v>-0.28349698679607532</v>
      </c>
      <c r="P967" s="10"/>
    </row>
    <row r="968" spans="1:16" x14ac:dyDescent="0.25">
      <c r="A968" s="23">
        <v>40800</v>
      </c>
      <c r="B968" s="52">
        <v>6.6695385301244414E-2</v>
      </c>
      <c r="C968" s="53">
        <f>COVAR(B968:B997,'RW Futures and Index Data (Q4)'!C966:C995)/VAR('RW Futures and Index Data (Q4)'!C966:C995)</f>
        <v>1.3231623746980494</v>
      </c>
      <c r="D968" s="10"/>
      <c r="E968" s="59">
        <v>4.3492738895221095E-2</v>
      </c>
      <c r="F968" s="56">
        <f>COVAR(E968:E997,'RW Futures and Index Data (Q4)'!C966:C995)/VAR('RW Futures and Index Data (Q4)'!C966:C995)</f>
        <v>0.53917738246895941</v>
      </c>
      <c r="G968" s="10"/>
      <c r="H968" s="59">
        <v>2.7519224100332806E-2</v>
      </c>
      <c r="I968" s="56">
        <f>COVAR(H968:H997,'RW Futures and Index Data (Q4)'!F966:F995)/VAR('RW Futures and Index Data (Q4)'!F966:F995)</f>
        <v>0.62393199018199819</v>
      </c>
      <c r="J968" s="10"/>
      <c r="K968" s="59">
        <v>-1.0044444942005404E-2</v>
      </c>
      <c r="L968" s="57">
        <f>COVAR(K968:K997,'RW Futures and Index Data (Q4)'!F966:F995)/VAR('RW Futures and Index Data (Q4)'!F966:F995)</f>
        <v>-1.3214374803363356E-2</v>
      </c>
      <c r="M968" s="10"/>
      <c r="N968" s="59">
        <v>6.0803426493021062E-2</v>
      </c>
      <c r="O968" s="58">
        <f>COVAR(N968:N997,'RW Futures and Index Data (Q4)'!F966:F995)/VAR('RW Futures and Index Data (Q4)'!F966:F995)</f>
        <v>-0.31985560887856523</v>
      </c>
      <c r="P968" s="10"/>
    </row>
    <row r="969" spans="1:16" x14ac:dyDescent="0.25">
      <c r="A969" s="23">
        <v>40799</v>
      </c>
      <c r="B969" s="52">
        <v>2.5798208735590356E-2</v>
      </c>
      <c r="C969" s="53">
        <f>COVAR(B969:B998,'RW Futures and Index Data (Q4)'!C967:C996)/VAR('RW Futures and Index Data (Q4)'!C967:C996)</f>
        <v>1.4979458051815002</v>
      </c>
      <c r="D969" s="10"/>
      <c r="E969" s="59">
        <v>-5.932541329023433E-3</v>
      </c>
      <c r="F969" s="56">
        <f>COVAR(E969:E998,'RW Futures and Index Data (Q4)'!C967:C996)/VAR('RW Futures and Index Data (Q4)'!C967:C996)</f>
        <v>0.31374709588239347</v>
      </c>
      <c r="G969" s="10"/>
      <c r="H969" s="59">
        <v>-2.6377074228972952E-2</v>
      </c>
      <c r="I969" s="56">
        <f>COVAR(H969:H998,'RW Futures and Index Data (Q4)'!F967:F996)/VAR('RW Futures and Index Data (Q4)'!F967:F996)</f>
        <v>0.59230079073422848</v>
      </c>
      <c r="J969" s="10"/>
      <c r="K969" s="59">
        <v>5.8641612062482196E-4</v>
      </c>
      <c r="L969" s="57">
        <f>COVAR(K969:K998,'RW Futures and Index Data (Q4)'!F967:F996)/VAR('RW Futures and Index Data (Q4)'!F967:F996)</f>
        <v>3.4042550769922429E-2</v>
      </c>
      <c r="M969" s="10"/>
      <c r="N969" s="59">
        <v>0.11560326303429225</v>
      </c>
      <c r="O969" s="58">
        <f>COVAR(N969:N998,'RW Futures and Index Data (Q4)'!F967:F996)/VAR('RW Futures and Index Data (Q4)'!F967:F996)</f>
        <v>-0.33381292386299244</v>
      </c>
      <c r="P969" s="10"/>
    </row>
    <row r="970" spans="1:16" x14ac:dyDescent="0.25">
      <c r="A970" s="23">
        <v>40798</v>
      </c>
      <c r="B970" s="52">
        <v>5.2221840331244218E-2</v>
      </c>
      <c r="C970" s="53">
        <f>COVAR(B970:B999,'RW Futures and Index Data (Q4)'!C968:C997)/VAR('RW Futures and Index Data (Q4)'!C968:C997)</f>
        <v>1.3890735258550069</v>
      </c>
      <c r="D970" s="10"/>
      <c r="E970" s="59">
        <v>-2.3664447534751054E-2</v>
      </c>
      <c r="F970" s="56">
        <f>COVAR(E970:E999,'RW Futures and Index Data (Q4)'!C968:C997)/VAR('RW Futures and Index Data (Q4)'!C968:C997)</f>
        <v>0.19196738467897922</v>
      </c>
      <c r="G970" s="10"/>
      <c r="H970" s="59">
        <v>-3.0919727237562644E-2</v>
      </c>
      <c r="I970" s="56">
        <f>COVAR(H970:H999,'RW Futures and Index Data (Q4)'!F968:F997)/VAR('RW Futures and Index Data (Q4)'!F968:F997)</f>
        <v>0.56386243204343756</v>
      </c>
      <c r="J970" s="10"/>
      <c r="K970" s="59">
        <v>6.7612647123782565E-4</v>
      </c>
      <c r="L970" s="57">
        <f>COVAR(K970:K999,'RW Futures and Index Data (Q4)'!F968:F997)/VAR('RW Futures and Index Data (Q4)'!F968:F997)</f>
        <v>5.6285911770533284E-2</v>
      </c>
      <c r="M970" s="10"/>
      <c r="N970" s="59">
        <v>0.1084164061601316</v>
      </c>
      <c r="O970" s="58">
        <f>COVAR(N970:N999,'RW Futures and Index Data (Q4)'!F968:F997)/VAR('RW Futures and Index Data (Q4)'!F968:F997)</f>
        <v>-0.37361360333434546</v>
      </c>
      <c r="P970" s="10"/>
    </row>
    <row r="971" spans="1:16" x14ac:dyDescent="0.25">
      <c r="A971" s="23">
        <v>40795</v>
      </c>
      <c r="B971" s="52">
        <v>2.2445070921027988E-2</v>
      </c>
      <c r="C971" s="53">
        <f>COVAR(B971:B1000,'RW Futures and Index Data (Q4)'!C969:C998)/VAR('RW Futures and Index Data (Q4)'!C969:C998)</f>
        <v>1.3722432980077182</v>
      </c>
      <c r="D971" s="10"/>
      <c r="E971" s="59">
        <v>-4.3062162335057441E-2</v>
      </c>
      <c r="F971" s="56">
        <f>COVAR(E971:E1000,'RW Futures and Index Data (Q4)'!C969:C998)/VAR('RW Futures and Index Data (Q4)'!C969:C998)</f>
        <v>0.21051795122113001</v>
      </c>
      <c r="G971" s="10"/>
      <c r="H971" s="59">
        <v>-6.610942249240126E-2</v>
      </c>
      <c r="I971" s="56">
        <f>COVAR(H971:H1000,'RW Futures and Index Data (Q4)'!F969:F998)/VAR('RW Futures and Index Data (Q4)'!F969:F998)</f>
        <v>0.64478587399494303</v>
      </c>
      <c r="J971" s="10"/>
      <c r="K971" s="59">
        <v>9.2325510729609483E-3</v>
      </c>
      <c r="L971" s="57">
        <f>COVAR(K971:K1000,'RW Futures and Index Data (Q4)'!F969:F998)/VAR('RW Futures and Index Data (Q4)'!F969:F998)</f>
        <v>4.4120999936095827E-2</v>
      </c>
      <c r="M971" s="10"/>
      <c r="N971" s="59">
        <v>0.1581810864262656</v>
      </c>
      <c r="O971" s="58">
        <f>COVAR(N971:N1000,'RW Futures and Index Data (Q4)'!F969:F998)/VAR('RW Futures and Index Data (Q4)'!F969:F998)</f>
        <v>-0.43890899492256291</v>
      </c>
      <c r="P971" s="10"/>
    </row>
    <row r="972" spans="1:16" x14ac:dyDescent="0.25">
      <c r="A972" s="23">
        <v>40794</v>
      </c>
      <c r="B972" s="52">
        <v>1.1236515609167386E-2</v>
      </c>
      <c r="C972" s="53">
        <f>COVAR(B972:B1001,'RW Futures and Index Data (Q4)'!C970:C999)/VAR('RW Futures and Index Data (Q4)'!C970:C999)</f>
        <v>1.3348645733132967</v>
      </c>
      <c r="D972" s="10"/>
      <c r="E972" s="59">
        <v>-6.7096439905027783E-2</v>
      </c>
      <c r="F972" s="56">
        <f>COVAR(E972:E1001,'RW Futures and Index Data (Q4)'!C970:C999)/VAR('RW Futures and Index Data (Q4)'!C970:C999)</f>
        <v>0.28554428715776708</v>
      </c>
      <c r="G972" s="10"/>
      <c r="H972" s="59">
        <v>-5.0215810121616244E-2</v>
      </c>
      <c r="I972" s="56">
        <f>COVAR(H972:H1001,'RW Futures and Index Data (Q4)'!F970:F999)/VAR('RW Futures and Index Data (Q4)'!F970:F999)</f>
        <v>0.67616024169254796</v>
      </c>
      <c r="J972" s="10"/>
      <c r="K972" s="59">
        <v>1.840274500564254E-2</v>
      </c>
      <c r="L972" s="57">
        <f>COVAR(K972:K1001,'RW Futures and Index Data (Q4)'!F970:F999)/VAR('RW Futures and Index Data (Q4)'!F970:F999)</f>
        <v>3.1810322216688877E-2</v>
      </c>
      <c r="M972" s="10"/>
      <c r="N972" s="59">
        <v>0.16863703708545108</v>
      </c>
      <c r="O972" s="58">
        <f>COVAR(N972:N1001,'RW Futures and Index Data (Q4)'!F970:F999)/VAR('RW Futures and Index Data (Q4)'!F970:F999)</f>
        <v>-0.48237046249489374</v>
      </c>
      <c r="P972" s="10"/>
    </row>
    <row r="973" spans="1:16" x14ac:dyDescent="0.25">
      <c r="A973" s="23">
        <v>40793</v>
      </c>
      <c r="B973" s="52">
        <v>7.9742061077989757E-3</v>
      </c>
      <c r="C973" s="53">
        <f>COVAR(B973:B1002,'RW Futures and Index Data (Q4)'!C971:C1000)/VAR('RW Futures and Index Data (Q4)'!C971:C1000)</f>
        <v>1.3125334064640914</v>
      </c>
      <c r="D973" s="10"/>
      <c r="E973" s="59">
        <v>-6.1551707738834893E-2</v>
      </c>
      <c r="F973" s="56">
        <f>COVAR(E973:E1002,'RW Futures and Index Data (Q4)'!C971:C1000)/VAR('RW Futures and Index Data (Q4)'!C971:C1000)</f>
        <v>0.36351685777415971</v>
      </c>
      <c r="G973" s="10"/>
      <c r="H973" s="59">
        <v>-4.4383308891724704E-2</v>
      </c>
      <c r="I973" s="56">
        <f>COVAR(H973:H1002,'RW Futures and Index Data (Q4)'!F971:F1000)/VAR('RW Futures and Index Data (Q4)'!F971:F1000)</f>
        <v>0.69538085639058467</v>
      </c>
      <c r="J973" s="10"/>
      <c r="K973" s="59">
        <v>2.6461567076538017E-2</v>
      </c>
      <c r="L973" s="57">
        <f>COVAR(K973:K1002,'RW Futures and Index Data (Q4)'!F971:F1000)/VAR('RW Futures and Index Data (Q4)'!F971:F1000)</f>
        <v>1.6078386877911851E-2</v>
      </c>
      <c r="M973" s="10"/>
      <c r="N973" s="59">
        <v>0.17918468484062533</v>
      </c>
      <c r="O973" s="58">
        <f>COVAR(N973:N1002,'RW Futures and Index Data (Q4)'!F971:F1000)/VAR('RW Futures and Index Data (Q4)'!F971:F1000)</f>
        <v>-0.53372937353706706</v>
      </c>
      <c r="P973" s="10"/>
    </row>
    <row r="974" spans="1:16" x14ac:dyDescent="0.25">
      <c r="A974" s="23">
        <v>40792</v>
      </c>
      <c r="B974" s="52">
        <v>1.0084370961892741E-2</v>
      </c>
      <c r="C974" s="53">
        <f>COVAR(B974:B1003,'RW Futures and Index Data (Q4)'!C972:C1001)/VAR('RW Futures and Index Data (Q4)'!C972:C1001)</f>
        <v>1.3068831639314029</v>
      </c>
      <c r="D974" s="10"/>
      <c r="E974" s="59">
        <v>-6.3370293122929855E-2</v>
      </c>
      <c r="F974" s="56">
        <f>COVAR(E974:E1003,'RW Futures and Index Data (Q4)'!C972:C1001)/VAR('RW Futures and Index Data (Q4)'!C972:C1001)</f>
        <v>0.42384025965668509</v>
      </c>
      <c r="G974" s="10"/>
      <c r="H974" s="59">
        <v>-4.0977109573566262E-2</v>
      </c>
      <c r="I974" s="56">
        <f>COVAR(H974:H1003,'RW Futures and Index Data (Q4)'!F972:F1001)/VAR('RW Futures and Index Data (Q4)'!F972:F1001)</f>
        <v>0.69723621325459262</v>
      </c>
      <c r="J974" s="10"/>
      <c r="K974" s="59">
        <v>2.9584948150213952E-2</v>
      </c>
      <c r="L974" s="57">
        <f>COVAR(K974:K1003,'RW Futures and Index Data (Q4)'!F972:F1001)/VAR('RW Futures and Index Data (Q4)'!F972:F1001)</f>
        <v>6.6725384408834602E-4</v>
      </c>
      <c r="M974" s="10"/>
      <c r="N974" s="59">
        <v>0.17310210991217057</v>
      </c>
      <c r="O974" s="58">
        <f>COVAR(N974:N1003,'RW Futures and Index Data (Q4)'!F972:F1001)/VAR('RW Futures and Index Data (Q4)'!F972:F1001)</f>
        <v>-0.5673265943089163</v>
      </c>
      <c r="P974" s="10"/>
    </row>
    <row r="975" spans="1:16" x14ac:dyDescent="0.25">
      <c r="A975" s="23">
        <v>40788</v>
      </c>
      <c r="B975" s="52">
        <v>-3.5758762083931472E-2</v>
      </c>
      <c r="C975" s="53">
        <f>COVAR(B975:B1004,'RW Futures and Index Data (Q4)'!C973:C1002)/VAR('RW Futures and Index Data (Q4)'!C973:C1002)</f>
        <v>1.2986594870849204</v>
      </c>
      <c r="D975" s="10"/>
      <c r="E975" s="59">
        <v>-9.8910349549588883E-2</v>
      </c>
      <c r="F975" s="56">
        <f>COVAR(E975:E1004,'RW Futures and Index Data (Q4)'!C973:C1002)/VAR('RW Futures and Index Data (Q4)'!C973:C1002)</f>
        <v>0.48852492002509584</v>
      </c>
      <c r="G975" s="10"/>
      <c r="H975" s="59">
        <v>-8.1070594217587555E-2</v>
      </c>
      <c r="I975" s="56">
        <f>COVAR(H975:H1004,'RW Futures and Index Data (Q4)'!F973:F1002)/VAR('RW Futures and Index Data (Q4)'!F973:F1002)</f>
        <v>0.69581168040757468</v>
      </c>
      <c r="J975" s="10"/>
      <c r="K975" s="59">
        <v>2.4548097898494436E-2</v>
      </c>
      <c r="L975" s="57">
        <f>COVAR(K975:K1004,'RW Futures and Index Data (Q4)'!F973:F1002)/VAR('RW Futures and Index Data (Q4)'!F973:F1002)</f>
        <v>-1.1660985123249415E-3</v>
      </c>
      <c r="M975" s="10"/>
      <c r="N975" s="59">
        <v>0.19605587265309343</v>
      </c>
      <c r="O975" s="58">
        <f>COVAR(N975:N1004,'RW Futures and Index Data (Q4)'!F973:F1002)/VAR('RW Futures and Index Data (Q4)'!F973:F1002)</f>
        <v>-0.54999886487477423</v>
      </c>
      <c r="P975" s="10"/>
    </row>
    <row r="976" spans="1:16" x14ac:dyDescent="0.25">
      <c r="A976" s="23">
        <v>40787</v>
      </c>
      <c r="B976" s="52">
        <v>-3.7945968202469427E-2</v>
      </c>
      <c r="C976" s="53">
        <f>COVAR(B976:B1005,'RW Futures and Index Data (Q4)'!C974:C1003)/VAR('RW Futures and Index Data (Q4)'!C974:C1003)</f>
        <v>1.2831555630616693</v>
      </c>
      <c r="D976" s="10"/>
      <c r="E976" s="59">
        <v>-9.807745057537065E-2</v>
      </c>
      <c r="F976" s="56">
        <f>COVAR(E976:E1005,'RW Futures and Index Data (Q4)'!C974:C1003)/VAR('RW Futures and Index Data (Q4)'!C974:C1003)</f>
        <v>0.53330193404948245</v>
      </c>
      <c r="G976" s="10"/>
      <c r="H976" s="59">
        <v>-6.2764692443769476E-2</v>
      </c>
      <c r="I976" s="56">
        <f>COVAR(H976:H1005,'RW Futures and Index Data (Q4)'!F974:F1003)/VAR('RW Futures and Index Data (Q4)'!F974:F1003)</f>
        <v>0.70170360603432325</v>
      </c>
      <c r="J976" s="10"/>
      <c r="K976" s="59">
        <v>2.3080163798772091E-2</v>
      </c>
      <c r="L976" s="57">
        <f>COVAR(K976:K1005,'RW Futures and Index Data (Q4)'!F974:F1003)/VAR('RW Futures and Index Data (Q4)'!F974:F1003)</f>
        <v>-8.2485490035034918E-3</v>
      </c>
      <c r="M976" s="10"/>
      <c r="N976" s="59">
        <v>0.19184536534599972</v>
      </c>
      <c r="O976" s="58">
        <f>COVAR(N976:N1005,'RW Futures and Index Data (Q4)'!F974:F1003)/VAR('RW Futures and Index Data (Q4)'!F974:F1003)</f>
        <v>-0.54095430294570224</v>
      </c>
      <c r="P976" s="10"/>
    </row>
    <row r="977" spans="1:16" x14ac:dyDescent="0.25">
      <c r="A977" s="23">
        <v>40786</v>
      </c>
      <c r="B977" s="52">
        <v>-1.8279787732163433E-2</v>
      </c>
      <c r="C977" s="53">
        <f>COVAR(B977:B1006,'RW Futures and Index Data (Q4)'!C975:C1004)/VAR('RW Futures and Index Data (Q4)'!C975:C1004)</f>
        <v>1.2888842880872236</v>
      </c>
      <c r="D977" s="10"/>
      <c r="E977" s="59">
        <v>-8.8390114372166928E-2</v>
      </c>
      <c r="F977" s="56">
        <f>COVAR(E977:E1006,'RW Futures and Index Data (Q4)'!C975:C1004)/VAR('RW Futures and Index Data (Q4)'!C975:C1004)</f>
        <v>0.5770993827001728</v>
      </c>
      <c r="G977" s="10"/>
      <c r="H977" s="59">
        <v>-4.0816328073179364E-2</v>
      </c>
      <c r="I977" s="56">
        <f>COVAR(H977:H1006,'RW Futures and Index Data (Q4)'!F975:F1004)/VAR('RW Futures and Index Data (Q4)'!F975:F1004)</f>
        <v>0.72557113098441917</v>
      </c>
      <c r="J977" s="10"/>
      <c r="K977" s="59">
        <v>1.1982543542789603E-2</v>
      </c>
      <c r="L977" s="57">
        <f>COVAR(K977:K1006,'RW Futures and Index Data (Q4)'!F975:F1004)/VAR('RW Futures and Index Data (Q4)'!F975:F1004)</f>
        <v>-9.7234143200136246E-3</v>
      </c>
      <c r="M977" s="10"/>
      <c r="N977" s="59">
        <v>0.14172617317967706</v>
      </c>
      <c r="O977" s="58">
        <f>COVAR(N977:N1006,'RW Futures and Index Data (Q4)'!F975:F1004)/VAR('RW Futures and Index Data (Q4)'!F975:F1004)</f>
        <v>-0.53493556713419244</v>
      </c>
      <c r="P977" s="10"/>
    </row>
    <row r="978" spans="1:16" x14ac:dyDescent="0.25">
      <c r="A978" s="23">
        <v>40785</v>
      </c>
      <c r="B978" s="52">
        <v>-1.8345883346271297E-4</v>
      </c>
      <c r="C978" s="53">
        <f>COVAR(B978:B1007,'RW Futures and Index Data (Q4)'!C976:C1005)/VAR('RW Futures and Index Data (Q4)'!C976:C1005)</f>
        <v>1.2686958984075962</v>
      </c>
      <c r="D978" s="10"/>
      <c r="E978" s="59">
        <v>-8.5129936965948394E-2</v>
      </c>
      <c r="F978" s="56">
        <f>COVAR(E978:E1007,'RW Futures and Index Data (Q4)'!C976:C1005)/VAR('RW Futures and Index Data (Q4)'!C976:C1005)</f>
        <v>0.60416333345664686</v>
      </c>
      <c r="G978" s="10"/>
      <c r="H978" s="59">
        <v>-4.9717478332108378E-2</v>
      </c>
      <c r="I978" s="56">
        <f>COVAR(H978:H1007,'RW Futures and Index Data (Q4)'!F976:F1005)/VAR('RW Futures and Index Data (Q4)'!F976:F1005)</f>
        <v>0.7412225282979672</v>
      </c>
      <c r="J978" s="10"/>
      <c r="K978" s="59">
        <v>1.5330330019450278E-2</v>
      </c>
      <c r="L978" s="57">
        <f>COVAR(K978:K1007,'RW Futures and Index Data (Q4)'!F976:F1005)/VAR('RW Futures and Index Data (Q4)'!F976:F1005)</f>
        <v>-1.4912789333654282E-2</v>
      </c>
      <c r="M978" s="10"/>
      <c r="N978" s="59">
        <v>0.12647031924720564</v>
      </c>
      <c r="O978" s="58">
        <f>COVAR(N978:N1007,'RW Futures and Index Data (Q4)'!F976:F1005)/VAR('RW Futures and Index Data (Q4)'!F976:F1005)</f>
        <v>-0.53738388302307893</v>
      </c>
      <c r="P978" s="10"/>
    </row>
    <row r="979" spans="1:16" x14ac:dyDescent="0.25">
      <c r="A979" s="23">
        <v>40784</v>
      </c>
      <c r="B979" s="52">
        <v>-6.2732350160479289E-3</v>
      </c>
      <c r="C979" s="53">
        <f>COVAR(B979:B1008,'RW Futures and Index Data (Q4)'!C977:C1006)/VAR('RW Futures and Index Data (Q4)'!C977:C1006)</f>
        <v>1.25845385043504</v>
      </c>
      <c r="D979" s="10"/>
      <c r="E979" s="59">
        <v>-8.1202553377653808E-2</v>
      </c>
      <c r="F979" s="56">
        <f>COVAR(E979:E1008,'RW Futures and Index Data (Q4)'!C977:C1006)/VAR('RW Futures and Index Data (Q4)'!C977:C1006)</f>
        <v>0.6205448798380877</v>
      </c>
      <c r="G979" s="10"/>
      <c r="H979" s="59">
        <v>-6.4030096573638229E-2</v>
      </c>
      <c r="I979" s="56">
        <f>COVAR(H979:H1008,'RW Futures and Index Data (Q4)'!F977:F1006)/VAR('RW Futures and Index Data (Q4)'!F977:F1006)</f>
        <v>0.75494770157148727</v>
      </c>
      <c r="J979" s="10"/>
      <c r="K979" s="59">
        <v>1.0709865638783622E-2</v>
      </c>
      <c r="L979" s="57">
        <f>COVAR(K979:K1008,'RW Futures and Index Data (Q4)'!F977:F1006)/VAR('RW Futures and Index Data (Q4)'!F977:F1006)</f>
        <v>-1.9083543946496622E-2</v>
      </c>
      <c r="M979" s="10"/>
      <c r="N979" s="59">
        <v>0.13533896109548915</v>
      </c>
      <c r="O979" s="58">
        <f>COVAR(N979:N1008,'RW Futures and Index Data (Q4)'!F977:F1006)/VAR('RW Futures and Index Data (Q4)'!F977:F1006)</f>
        <v>-0.54037141461955629</v>
      </c>
      <c r="P979" s="10"/>
    </row>
    <row r="980" spans="1:16" x14ac:dyDescent="0.25">
      <c r="A980" s="23">
        <v>40781</v>
      </c>
      <c r="B980" s="52">
        <v>-2.7781901063488434E-2</v>
      </c>
      <c r="C980" s="53">
        <f>COVAR(B980:B1009,'RW Futures and Index Data (Q4)'!C978:C1007)/VAR('RW Futures and Index Data (Q4)'!C978:C1007)</f>
        <v>1.2430023885780581</v>
      </c>
      <c r="D980" s="10"/>
      <c r="E980" s="59">
        <v>-9.3042804179216176E-2</v>
      </c>
      <c r="F980" s="56">
        <f>COVAR(E980:E1009,'RW Futures and Index Data (Q4)'!C978:C1007)/VAR('RW Futures and Index Data (Q4)'!C978:C1007)</f>
        <v>0.64370500890421989</v>
      </c>
      <c r="G980" s="10"/>
      <c r="H980" s="59">
        <v>-0.1040740370370371</v>
      </c>
      <c r="I980" s="56">
        <f>COVAR(H980:H1009,'RW Futures and Index Data (Q4)'!F978:F1007)/VAR('RW Futures and Index Data (Q4)'!F978:F1007)</f>
        <v>0.77276576029110122</v>
      </c>
      <c r="J980" s="10"/>
      <c r="K980" s="59">
        <v>3.0403141437045367E-3</v>
      </c>
      <c r="L980" s="57">
        <f>COVAR(K980:K1009,'RW Futures and Index Data (Q4)'!F978:F1007)/VAR('RW Futures and Index Data (Q4)'!F978:F1007)</f>
        <v>-2.2021247636679293E-2</v>
      </c>
      <c r="M980" s="10"/>
      <c r="N980" s="59">
        <v>0.10415842749006665</v>
      </c>
      <c r="O980" s="58">
        <f>COVAR(N980:N1009,'RW Futures and Index Data (Q4)'!F978:F1007)/VAR('RW Futures and Index Data (Q4)'!F978:F1007)</f>
        <v>-0.53741069816480336</v>
      </c>
      <c r="P980" s="10"/>
    </row>
    <row r="981" spans="1:16" x14ac:dyDescent="0.25">
      <c r="A981" s="23">
        <v>40780</v>
      </c>
      <c r="B981" s="52">
        <v>-2.3500662232569858E-2</v>
      </c>
      <c r="C981" s="53">
        <f>COVAR(B981:B1010,'RW Futures and Index Data (Q4)'!C979:C1008)/VAR('RW Futures and Index Data (Q4)'!C979:C1008)</f>
        <v>1.2301000726213132</v>
      </c>
      <c r="D981" s="10"/>
      <c r="E981" s="59">
        <v>-0.10059175126598263</v>
      </c>
      <c r="F981" s="56">
        <f>COVAR(E981:E1010,'RW Futures and Index Data (Q4)'!C979:C1008)/VAR('RW Futures and Index Data (Q4)'!C979:C1008)</f>
        <v>0.66101115467888205</v>
      </c>
      <c r="G981" s="10"/>
      <c r="H981" s="59">
        <v>-0.10544347164065471</v>
      </c>
      <c r="I981" s="56">
        <f>COVAR(H981:H1010,'RW Futures and Index Data (Q4)'!F979:F1008)/VAR('RW Futures and Index Data (Q4)'!F979:F1008)</f>
        <v>0.77460570327964062</v>
      </c>
      <c r="J981" s="10"/>
      <c r="K981" s="59">
        <v>4.6654098462355353E-3</v>
      </c>
      <c r="L981" s="57">
        <f>COVAR(K981:K1010,'RW Futures and Index Data (Q4)'!F979:F1008)/VAR('RW Futures and Index Data (Q4)'!F979:F1008)</f>
        <v>-2.7430955841027355E-2</v>
      </c>
      <c r="M981" s="10"/>
      <c r="N981" s="59">
        <v>0.14291560036615047</v>
      </c>
      <c r="O981" s="58">
        <f>COVAR(N981:N1010,'RW Futures and Index Data (Q4)'!F979:F1008)/VAR('RW Futures and Index Data (Q4)'!F979:F1008)</f>
        <v>-0.54583245335364849</v>
      </c>
      <c r="P981" s="10"/>
    </row>
    <row r="982" spans="1:16" x14ac:dyDescent="0.25">
      <c r="A982" s="23">
        <v>40779</v>
      </c>
      <c r="B982" s="52">
        <v>-5.0622471168529026E-2</v>
      </c>
      <c r="C982" s="53">
        <f>COVAR(B982:B1011,'RW Futures and Index Data (Q4)'!C980:C1009)/VAR('RW Futures and Index Data (Q4)'!C980:C1009)</f>
        <v>1.2322800878487816</v>
      </c>
      <c r="D982" s="10"/>
      <c r="E982" s="59">
        <v>-0.11327580599570208</v>
      </c>
      <c r="F982" s="56">
        <f>COVAR(E982:E1011,'RW Futures and Index Data (Q4)'!C980:C1009)/VAR('RW Futures and Index Data (Q4)'!C980:C1009)</f>
        <v>0.68220324822427314</v>
      </c>
      <c r="G982" s="10"/>
      <c r="H982" s="59">
        <v>-0.12216345982740318</v>
      </c>
      <c r="I982" s="56">
        <f>COVAR(H982:H1011,'RW Futures and Index Data (Q4)'!F980:F1009)/VAR('RW Futures and Index Data (Q4)'!F980:F1009)</f>
        <v>0.78584015068837199</v>
      </c>
      <c r="J982" s="10"/>
      <c r="K982" s="59">
        <v>3.3572250534219528E-4</v>
      </c>
      <c r="L982" s="57">
        <f>COVAR(K982:K1011,'RW Futures and Index Data (Q4)'!F980:F1009)/VAR('RW Futures and Index Data (Q4)'!F980:F1009)</f>
        <v>-3.3729805116447992E-2</v>
      </c>
      <c r="M982" s="10"/>
      <c r="N982" s="59">
        <v>0.1208043546683093</v>
      </c>
      <c r="O982" s="58">
        <f>COVAR(N982:N1011,'RW Futures and Index Data (Q4)'!F980:F1009)/VAR('RW Futures and Index Data (Q4)'!F980:F1009)</f>
        <v>-0.55003154890227801</v>
      </c>
      <c r="P982" s="10"/>
    </row>
    <row r="983" spans="1:16" x14ac:dyDescent="0.25">
      <c r="A983" s="23">
        <v>40778</v>
      </c>
      <c r="B983" s="52">
        <v>-1.6019790612296192E-2</v>
      </c>
      <c r="C983" s="53">
        <f>COVAR(B983:B1012,'RW Futures and Index Data (Q4)'!C981:C1010)/VAR('RW Futures and Index Data (Q4)'!C981:C1010)</f>
        <v>1.2047422487635493</v>
      </c>
      <c r="D983" s="10"/>
      <c r="E983" s="59">
        <v>-0.11236577133953241</v>
      </c>
      <c r="F983" s="56">
        <f>COVAR(E983:E1012,'RW Futures and Index Data (Q4)'!C981:C1010)/VAR('RW Futures and Index Data (Q4)'!C981:C1010)</f>
        <v>0.69212472739309772</v>
      </c>
      <c r="G983" s="10"/>
      <c r="H983" s="59">
        <v>-0.10436432637571158</v>
      </c>
      <c r="I983" s="56">
        <f>COVAR(H983:H1012,'RW Futures and Index Data (Q4)'!F981:F1010)/VAR('RW Futures and Index Data (Q4)'!F981:F1010)</f>
        <v>0.77794830302350992</v>
      </c>
      <c r="J983" s="10"/>
      <c r="K983" s="59">
        <v>-2.9239155457292387E-3</v>
      </c>
      <c r="L983" s="57">
        <f>COVAR(K983:K1012,'RW Futures and Index Data (Q4)'!F981:F1010)/VAR('RW Futures and Index Data (Q4)'!F981:F1010)</f>
        <v>-4.0291276954512394E-2</v>
      </c>
      <c r="M983" s="10"/>
      <c r="N983" s="59">
        <v>0.11065428010817713</v>
      </c>
      <c r="O983" s="58">
        <f>COVAR(N983:N1012,'RW Futures and Index Data (Q4)'!F981:F1010)/VAR('RW Futures and Index Data (Q4)'!F981:F1010)</f>
        <v>-0.55340988337178665</v>
      </c>
      <c r="P983" s="10"/>
    </row>
    <row r="984" spans="1:16" x14ac:dyDescent="0.25">
      <c r="A984" s="23">
        <v>40777</v>
      </c>
      <c r="B984" s="52">
        <v>-5.4353692838276846E-2</v>
      </c>
      <c r="C984" s="53">
        <f>COVAR(B984:B1013,'RW Futures and Index Data (Q4)'!C982:C1011)/VAR('RW Futures and Index Data (Q4)'!C982:C1011)</f>
        <v>1.2114974167767265</v>
      </c>
      <c r="D984" s="10"/>
      <c r="E984" s="59">
        <v>-0.11351649682293208</v>
      </c>
      <c r="F984" s="56">
        <f>COVAR(E984:E1013,'RW Futures and Index Data (Q4)'!C982:C1011)/VAR('RW Futures and Index Data (Q4)'!C982:C1011)</f>
        <v>0.69913520807791429</v>
      </c>
      <c r="G984" s="10"/>
      <c r="H984" s="59">
        <v>-0.12247949505304345</v>
      </c>
      <c r="I984" s="56">
        <f>COVAR(H984:H1013,'RW Futures and Index Data (Q4)'!F982:F1011)/VAR('RW Futures and Index Data (Q4)'!F982:F1011)</f>
        <v>0.78901390880241062</v>
      </c>
      <c r="J984" s="10"/>
      <c r="K984" s="59">
        <v>2.7731276668192528E-3</v>
      </c>
      <c r="L984" s="57">
        <f>COVAR(K984:K1013,'RW Futures and Index Data (Q4)'!F982:F1011)/VAR('RW Futures and Index Data (Q4)'!F982:F1011)</f>
        <v>-5.0877369853600418E-2</v>
      </c>
      <c r="M984" s="10"/>
      <c r="N984" s="59">
        <v>0.12684061519487022</v>
      </c>
      <c r="O984" s="58">
        <f>COVAR(N984:N1013,'RW Futures and Index Data (Q4)'!F982:F1011)/VAR('RW Futures and Index Data (Q4)'!F982:F1011)</f>
        <v>-0.56746784642857229</v>
      </c>
      <c r="P984" s="10"/>
    </row>
    <row r="985" spans="1:16" x14ac:dyDescent="0.25">
      <c r="A985" s="23">
        <v>40774</v>
      </c>
      <c r="B985" s="52">
        <v>-8.8600983442859715E-2</v>
      </c>
      <c r="C985" s="53">
        <f>COVAR(B985:B1014,'RW Futures and Index Data (Q4)'!C983:C1012)/VAR('RW Futures and Index Data (Q4)'!C983:C1012)</f>
        <v>1.2075831845084706</v>
      </c>
      <c r="D985" s="10"/>
      <c r="E985" s="59">
        <v>-0.12124618968385137</v>
      </c>
      <c r="F985" s="56">
        <f>COVAR(E985:E1014,'RW Futures and Index Data (Q4)'!C983:C1012)/VAR('RW Futures and Index Data (Q4)'!C983:C1012)</f>
        <v>0.71702116107226577</v>
      </c>
      <c r="G985" s="10"/>
      <c r="H985" s="59">
        <v>-0.13807373965387504</v>
      </c>
      <c r="I985" s="56">
        <f>COVAR(H985:H1014,'RW Futures and Index Data (Q4)'!F983:F1012)/VAR('RW Futures and Index Data (Q4)'!F983:F1012)</f>
        <v>0.80394604664615688</v>
      </c>
      <c r="J985" s="10"/>
      <c r="K985" s="59">
        <v>1.6900514706236658E-2</v>
      </c>
      <c r="L985" s="57">
        <f>COVAR(K985:K1014,'RW Futures and Index Data (Q4)'!F983:F1012)/VAR('RW Futures and Index Data (Q4)'!F983:F1012)</f>
        <v>-6.405138843176271E-2</v>
      </c>
      <c r="M985" s="10"/>
      <c r="N985" s="59">
        <v>0.14577756947115073</v>
      </c>
      <c r="O985" s="58">
        <f>COVAR(N985:N1014,'RW Futures and Index Data (Q4)'!F983:F1012)/VAR('RW Futures and Index Data (Q4)'!F983:F1012)</f>
        <v>-0.58522150476515777</v>
      </c>
      <c r="P985" s="10"/>
    </row>
    <row r="986" spans="1:16" x14ac:dyDescent="0.25">
      <c r="A986" s="23">
        <v>40773</v>
      </c>
      <c r="B986" s="52">
        <v>-9.284015212822494E-2</v>
      </c>
      <c r="C986" s="53">
        <f>COVAR(B986:B1015,'RW Futures and Index Data (Q4)'!C984:C1013)/VAR('RW Futures and Index Data (Q4)'!C984:C1013)</f>
        <v>1.1713356814002986</v>
      </c>
      <c r="D986" s="10"/>
      <c r="E986" s="59">
        <v>-0.12387894474559213</v>
      </c>
      <c r="F986" s="56">
        <f>COVAR(E986:E1015,'RW Futures and Index Data (Q4)'!C984:C1013)/VAR('RW Futures and Index Data (Q4)'!C984:C1013)</f>
        <v>0.73721889540981533</v>
      </c>
      <c r="G986" s="10"/>
      <c r="H986" s="59">
        <v>-0.15153784696174055</v>
      </c>
      <c r="I986" s="56">
        <f>COVAR(H986:H1015,'RW Futures and Index Data (Q4)'!F984:F1013)/VAR('RW Futures and Index Data (Q4)'!F984:F1013)</f>
        <v>0.81922917265790485</v>
      </c>
      <c r="J986" s="10"/>
      <c r="K986" s="59">
        <v>2.150481851747954E-2</v>
      </c>
      <c r="L986" s="57">
        <f>COVAR(K986:K1015,'RW Futures and Index Data (Q4)'!F984:F1013)/VAR('RW Futures and Index Data (Q4)'!F984:F1013)</f>
        <v>-7.2505252438364906E-2</v>
      </c>
      <c r="M986" s="10"/>
      <c r="N986" s="59">
        <v>0.15258573112388629</v>
      </c>
      <c r="O986" s="58">
        <f>COVAR(N986:N1015,'RW Futures and Index Data (Q4)'!F984:F1013)/VAR('RW Futures and Index Data (Q4)'!F984:F1013)</f>
        <v>-0.59404213751844082</v>
      </c>
      <c r="P986" s="10"/>
    </row>
    <row r="987" spans="1:16" x14ac:dyDescent="0.25">
      <c r="A987" s="23">
        <v>40772</v>
      </c>
      <c r="B987" s="52">
        <v>-0.10363801862154975</v>
      </c>
      <c r="C987" s="53">
        <f>COVAR(B987:B1016,'RW Futures and Index Data (Q4)'!C985:C1014)/VAR('RW Futures and Index Data (Q4)'!C985:C1014)</f>
        <v>1.1298313089503191</v>
      </c>
      <c r="D987" s="10"/>
      <c r="E987" s="59">
        <v>-0.14008858500949806</v>
      </c>
      <c r="F987" s="56">
        <f>COVAR(E987:E1016,'RW Futures and Index Data (Q4)'!C985:C1014)/VAR('RW Futures and Index Data (Q4)'!C985:C1014)</f>
        <v>0.76292669580746764</v>
      </c>
      <c r="G987" s="10"/>
      <c r="H987" s="59">
        <v>-0.14291003332099228</v>
      </c>
      <c r="I987" s="56">
        <f>COVAR(H987:H1016,'RW Futures and Index Data (Q4)'!F985:F1014)/VAR('RW Futures and Index Data (Q4)'!F985:F1014)</f>
        <v>0.83225597731953993</v>
      </c>
      <c r="J987" s="10"/>
      <c r="K987" s="59">
        <v>2.6172906879935454E-2</v>
      </c>
      <c r="L987" s="57">
        <f>COVAR(K987:K1016,'RW Futures and Index Data (Q4)'!F985:F1014)/VAR('RW Futures and Index Data (Q4)'!F985:F1014)</f>
        <v>-8.0967672111510014E-2</v>
      </c>
      <c r="M987" s="10"/>
      <c r="N987" s="59">
        <v>0.16050473973223189</v>
      </c>
      <c r="O987" s="58">
        <f>COVAR(N987:N1016,'RW Futures and Index Data (Q4)'!F985:F1014)/VAR('RW Futures and Index Data (Q4)'!F985:F1014)</f>
        <v>-0.60426227011117983</v>
      </c>
      <c r="P987" s="10"/>
    </row>
    <row r="988" spans="1:16" x14ac:dyDescent="0.25">
      <c r="A988" s="23">
        <v>40771</v>
      </c>
      <c r="B988" s="52">
        <v>-6.6699559466501634E-2</v>
      </c>
      <c r="C988" s="53">
        <f>COVAR(B988:B1017,'RW Futures and Index Data (Q4)'!C986:C1015)/VAR('RW Futures and Index Data (Q4)'!C986:C1015)</f>
        <v>1.0540218578466765</v>
      </c>
      <c r="D988" s="10"/>
      <c r="E988" s="59">
        <v>-9.8796494933392265E-2</v>
      </c>
      <c r="F988" s="56">
        <f>COVAR(E988:E1017,'RW Futures and Index Data (Q4)'!C986:C1015)/VAR('RW Futures and Index Data (Q4)'!C986:C1015)</f>
        <v>0.74458637977412223</v>
      </c>
      <c r="G988" s="10"/>
      <c r="H988" s="59">
        <v>-8.4429894574930775E-2</v>
      </c>
      <c r="I988" s="56">
        <f>COVAR(H988:H1017,'RW Futures and Index Data (Q4)'!F986:F1015)/VAR('RW Futures and Index Data (Q4)'!F986:F1015)</f>
        <v>0.83318159954277948</v>
      </c>
      <c r="J988" s="10"/>
      <c r="K988" s="59">
        <v>3.1410458938485819E-2</v>
      </c>
      <c r="L988" s="57">
        <f>COVAR(K988:K1017,'RW Futures and Index Data (Q4)'!F986:F1015)/VAR('RW Futures and Index Data (Q4)'!F986:F1015)</f>
        <v>-8.4758964797304978E-2</v>
      </c>
      <c r="M988" s="10"/>
      <c r="N988" s="59">
        <v>0.15323208182104064</v>
      </c>
      <c r="O988" s="58">
        <f>COVAR(N988:N1017,'RW Futures and Index Data (Q4)'!F986:F1015)/VAR('RW Futures and Index Data (Q4)'!F986:F1015)</f>
        <v>-0.59417938439475471</v>
      </c>
      <c r="P988" s="10"/>
    </row>
    <row r="989" spans="1:16" x14ac:dyDescent="0.25">
      <c r="A989" s="23">
        <v>40770</v>
      </c>
      <c r="B989" s="52">
        <v>-2.6870721558118316E-2</v>
      </c>
      <c r="C989" s="53">
        <f>COVAR(B989:B1018,'RW Futures and Index Data (Q4)'!C987:C1016)/VAR('RW Futures and Index Data (Q4)'!C987:C1016)</f>
        <v>0.98969591084393926</v>
      </c>
      <c r="D989" s="10"/>
      <c r="E989" s="59">
        <v>-9.653813558953328E-2</v>
      </c>
      <c r="F989" s="56">
        <f>COVAR(E989:E1018,'RW Futures and Index Data (Q4)'!C987:C1016)/VAR('RW Futures and Index Data (Q4)'!C987:C1016)</f>
        <v>0.75274759401216984</v>
      </c>
      <c r="G989" s="10"/>
      <c r="H989" s="59">
        <v>-9.1043092187360619E-2</v>
      </c>
      <c r="I989" s="56">
        <f>COVAR(H989:H1018,'RW Futures and Index Data (Q4)'!F987:F1016)/VAR('RW Futures and Index Data (Q4)'!F987:F1016)</f>
        <v>0.86337187630768741</v>
      </c>
      <c r="J989" s="10"/>
      <c r="K989" s="59">
        <v>2.8870531942890354E-2</v>
      </c>
      <c r="L989" s="57">
        <f>COVAR(K989:K1018,'RW Futures and Index Data (Q4)'!F987:F1016)/VAR('RW Futures and Index Data (Q4)'!F987:F1016)</f>
        <v>-8.5023032256902081E-2</v>
      </c>
      <c r="M989" s="10"/>
      <c r="N989" s="59">
        <v>0.13002290417391316</v>
      </c>
      <c r="O989" s="58">
        <f>COVAR(N989:N1018,'RW Futures and Index Data (Q4)'!F987:F1016)/VAR('RW Futures and Index Data (Q4)'!F987:F1016)</f>
        <v>-0.58264577593174804</v>
      </c>
      <c r="P989" s="10"/>
    </row>
    <row r="990" spans="1:16" x14ac:dyDescent="0.25">
      <c r="A990" s="23">
        <v>40767</v>
      </c>
      <c r="B990" s="52">
        <v>-2.7739968162130646E-2</v>
      </c>
      <c r="C990" s="53">
        <f>COVAR(B990:B1019,'RW Futures and Index Data (Q4)'!C988:C1017)/VAR('RW Futures and Index Data (Q4)'!C988:C1017)</f>
        <v>0.9490200181887839</v>
      </c>
      <c r="D990" s="10"/>
      <c r="E990" s="59">
        <v>-9.4674573659586869E-2</v>
      </c>
      <c r="F990" s="56">
        <f>COVAR(E990:E1019,'RW Futures and Index Data (Q4)'!C988:C1017)/VAR('RW Futures and Index Data (Q4)'!C988:C1017)</f>
        <v>0.76018288314029181</v>
      </c>
      <c r="G990" s="10"/>
      <c r="H990" s="59">
        <v>-8.1985364632890967E-2</v>
      </c>
      <c r="I990" s="56">
        <f>COVAR(H990:H1019,'RW Futures and Index Data (Q4)'!F988:F1017)/VAR('RW Futures and Index Data (Q4)'!F988:F1017)</f>
        <v>0.87627920769721057</v>
      </c>
      <c r="J990" s="10"/>
      <c r="K990" s="59">
        <v>2.7282022389917948E-2</v>
      </c>
      <c r="L990" s="57">
        <f>COVAR(K990:K1019,'RW Futures and Index Data (Q4)'!F988:F1017)/VAR('RW Futures and Index Data (Q4)'!F988:F1017)</f>
        <v>-8.4902357136805315E-2</v>
      </c>
      <c r="M990" s="10"/>
      <c r="N990" s="59">
        <v>0.11730602815695534</v>
      </c>
      <c r="O990" s="58">
        <f>COVAR(N990:N1019,'RW Futures and Index Data (Q4)'!F988:F1017)/VAR('RW Futures and Index Data (Q4)'!F988:F1017)</f>
        <v>-0.57674414309713928</v>
      </c>
      <c r="P990" s="10"/>
    </row>
    <row r="991" spans="1:16" x14ac:dyDescent="0.25">
      <c r="A991" s="23">
        <v>40766</v>
      </c>
      <c r="B991" s="52">
        <v>-4.7061494095456124E-2</v>
      </c>
      <c r="C991" s="53">
        <f>COVAR(B991:B1020,'RW Futures and Index Data (Q4)'!C989:C1018)/VAR('RW Futures and Index Data (Q4)'!C989:C1018)</f>
        <v>0.90045121055283595</v>
      </c>
      <c r="D991" s="10"/>
      <c r="E991" s="59">
        <v>-0.11966288212932585</v>
      </c>
      <c r="F991" s="56">
        <f>COVAR(E991:E1020,'RW Futures and Index Data (Q4)'!C989:C1018)/VAR('RW Futures and Index Data (Q4)'!C989:C1018)</f>
        <v>0.79621598149042205</v>
      </c>
      <c r="G991" s="10"/>
      <c r="H991" s="59">
        <v>-0.10207100214234466</v>
      </c>
      <c r="I991" s="56">
        <f>COVAR(H991:H1020,'RW Futures and Index Data (Q4)'!F989:F1018)/VAR('RW Futures and Index Data (Q4)'!F989:F1018)</f>
        <v>0.9040226419556735</v>
      </c>
      <c r="J991" s="10"/>
      <c r="K991" s="59">
        <v>2.9012503417870095E-2</v>
      </c>
      <c r="L991" s="57">
        <f>COVAR(K991:K1020,'RW Futures and Index Data (Q4)'!F989:F1018)/VAR('RW Futures and Index Data (Q4)'!F989:F1018)</f>
        <v>-8.5323438598110909E-2</v>
      </c>
      <c r="M991" s="10"/>
      <c r="N991" s="59">
        <v>0.13127802699991209</v>
      </c>
      <c r="O991" s="58">
        <f>COVAR(N991:N1020,'RW Futures and Index Data (Q4)'!F989:F1018)/VAR('RW Futures and Index Data (Q4)'!F989:F1018)</f>
        <v>-0.58425757923565236</v>
      </c>
      <c r="P991" s="10"/>
    </row>
    <row r="992" spans="1:16" x14ac:dyDescent="0.25">
      <c r="A992" s="23">
        <v>40765</v>
      </c>
      <c r="B992" s="52">
        <v>3.0855837775372041E-3</v>
      </c>
      <c r="C992" s="53">
        <f>COVAR(B992:B1021,'RW Futures and Index Data (Q4)'!C990:C1019)/VAR('RW Futures and Index Data (Q4)'!C990:C1019)</f>
        <v>0.81046693865717312</v>
      </c>
      <c r="D992" s="10"/>
      <c r="E992" s="59">
        <v>-0.11589683342671964</v>
      </c>
      <c r="F992" s="56">
        <f>COVAR(E992:E1021,'RW Futures and Index Data (Q4)'!C990:C1019)/VAR('RW Futures and Index Data (Q4)'!C990:C1019)</f>
        <v>0.79673554569193572</v>
      </c>
      <c r="G992" s="10"/>
      <c r="H992" s="59">
        <v>-0.11762516364357112</v>
      </c>
      <c r="I992" s="56">
        <f>COVAR(H992:H1021,'RW Futures and Index Data (Q4)'!F990:F1019)/VAR('RW Futures and Index Data (Q4)'!F990:F1019)</f>
        <v>0.90454537531254242</v>
      </c>
      <c r="J992" s="10"/>
      <c r="K992" s="59">
        <v>1.7448583881068735E-2</v>
      </c>
      <c r="L992" s="57">
        <f>COVAR(K992:K1021,'RW Futures and Index Data (Q4)'!F990:F1019)/VAR('RW Futures and Index Data (Q4)'!F990:F1019)</f>
        <v>-8.1329436860282905E-2</v>
      </c>
      <c r="M992" s="10"/>
      <c r="N992" s="59">
        <v>0.10753601241432387</v>
      </c>
      <c r="O992" s="58">
        <f>COVAR(N992:N1021,'RW Futures and Index Data (Q4)'!F990:F1019)/VAR('RW Futures and Index Data (Q4)'!F990:F1019)</f>
        <v>-0.5696495877682658</v>
      </c>
      <c r="P992" s="10"/>
    </row>
    <row r="993" spans="1:16" x14ac:dyDescent="0.25">
      <c r="A993" s="23">
        <v>40764</v>
      </c>
      <c r="B993" s="52">
        <v>-8.4209313024296129E-2</v>
      </c>
      <c r="C993" s="53">
        <f>COVAR(B993:B1022,'RW Futures and Index Data (Q4)'!C991:C1020)/VAR('RW Futures and Index Data (Q4)'!C991:C1020)</f>
        <v>0.81047928200698327</v>
      </c>
      <c r="D993" s="10"/>
      <c r="E993" s="59">
        <v>-0.15071221784805577</v>
      </c>
      <c r="F993" s="56">
        <f>COVAR(E993:E1022,'RW Futures and Index Data (Q4)'!C991:C1020)/VAR('RW Futures and Index Data (Q4)'!C991:C1020)</f>
        <v>0.8804883373675777</v>
      </c>
      <c r="G993" s="10"/>
      <c r="H993" s="59">
        <v>-0.14381267186919355</v>
      </c>
      <c r="I993" s="56">
        <f>COVAR(H993:H1022,'RW Futures and Index Data (Q4)'!F991:F1020)/VAR('RW Futures and Index Data (Q4)'!F991:F1020)</f>
        <v>0.93627736882000367</v>
      </c>
      <c r="J993" s="10"/>
      <c r="K993" s="59">
        <v>4.027875009282722E-2</v>
      </c>
      <c r="L993" s="57">
        <f>COVAR(K993:K1022,'RW Futures and Index Data (Q4)'!F991:F1020)/VAR('RW Futures and Index Data (Q4)'!F991:F1020)</f>
        <v>-9.7841418607631223E-2</v>
      </c>
      <c r="M993" s="10"/>
      <c r="N993" s="59">
        <v>0.16452288517876235</v>
      </c>
      <c r="O993" s="58">
        <f>COVAR(N993:N1022,'RW Futures and Index Data (Q4)'!F991:F1020)/VAR('RW Futures and Index Data (Q4)'!F991:F1020)</f>
        <v>-0.61558176492107242</v>
      </c>
      <c r="P993" s="10"/>
    </row>
    <row r="994" spans="1:16" x14ac:dyDescent="0.25">
      <c r="A994" s="23">
        <v>40763</v>
      </c>
      <c r="B994" s="52">
        <v>9.936241490018638E-2</v>
      </c>
      <c r="C994" s="53">
        <f>COVAR(B994:B1023,'RW Futures and Index Data (Q4)'!C992:C1021)/VAR('RW Futures and Index Data (Q4)'!C992:C1021)</f>
        <v>0.66388496193876634</v>
      </c>
      <c r="D994" s="10"/>
      <c r="E994" s="59">
        <v>-0.10570037245443542</v>
      </c>
      <c r="F994" s="56">
        <f>COVAR(E994:E1023,'RW Futures and Index Data (Q4)'!C992:C1021)/VAR('RW Futures and Index Data (Q4)'!C992:C1021)</f>
        <v>0.79839450040825954</v>
      </c>
      <c r="G994" s="10"/>
      <c r="H994" s="59">
        <v>-0.10477600888559802</v>
      </c>
      <c r="I994" s="56">
        <f>COVAR(H994:H1023,'RW Futures and Index Data (Q4)'!F992:F1021)/VAR('RW Futures and Index Data (Q4)'!F992:F1021)</f>
        <v>0.83848054406524442</v>
      </c>
      <c r="J994" s="10"/>
      <c r="K994" s="59">
        <v>2.8685515731482703E-2</v>
      </c>
      <c r="L994" s="57">
        <f>COVAR(K994:K1023,'RW Futures and Index Data (Q4)'!F992:F1021)/VAR('RW Futures and Index Data (Q4)'!F992:F1021)</f>
        <v>-7.0445181217069219E-2</v>
      </c>
      <c r="M994" s="10"/>
      <c r="N994" s="59">
        <v>0.12336653236896922</v>
      </c>
      <c r="O994" s="58">
        <f>COVAR(N994:N1023,'RW Futures and Index Data (Q4)'!F992:F1021)/VAR('RW Futures and Index Data (Q4)'!F992:F1021)</f>
        <v>-0.52410052332467816</v>
      </c>
      <c r="P994" s="10"/>
    </row>
    <row r="995" spans="1:16" x14ac:dyDescent="0.25">
      <c r="A995" s="23">
        <v>40760</v>
      </c>
      <c r="B995" s="52">
        <v>7.2404899427568115E-2</v>
      </c>
      <c r="C995" s="53">
        <f>COVAR(B995:B1024,'RW Futures and Index Data (Q4)'!C993:C1022)/VAR('RW Futures and Index Data (Q4)'!C993:C1022)</f>
        <v>1.2047739027888376</v>
      </c>
      <c r="D995" s="10"/>
      <c r="E995" s="59">
        <v>-0.13292782554342308</v>
      </c>
      <c r="F995" s="56">
        <f>COVAR(E995:E1024,'RW Futures and Index Data (Q4)'!C993:C1022)/VAR('RW Futures and Index Data (Q4)'!C993:C1022)</f>
        <v>0.89425865376116331</v>
      </c>
      <c r="G995" s="10"/>
      <c r="H995" s="59">
        <v>-0.13220977032922199</v>
      </c>
      <c r="I995" s="56">
        <f>COVAR(H995:H1024,'RW Futures and Index Data (Q4)'!F993:F1022)/VAR('RW Futures and Index Data (Q4)'!F993:F1022)</f>
        <v>0.786135419153699</v>
      </c>
      <c r="J995" s="10"/>
      <c r="K995" s="59">
        <v>1.2470159731933439E-2</v>
      </c>
      <c r="L995" s="57">
        <f>COVAR(K995:K1024,'RW Futures and Index Data (Q4)'!F993:F1022)/VAR('RW Futures and Index Data (Q4)'!F993:F1022)</f>
        <v>-4.4722107408965144E-2</v>
      </c>
      <c r="M995" s="10"/>
      <c r="N995" s="59">
        <v>0.11095505371333059</v>
      </c>
      <c r="O995" s="58">
        <f>COVAR(N995:N1024,'RW Futures and Index Data (Q4)'!F993:F1022)/VAR('RW Futures and Index Data (Q4)'!F993:F1022)</f>
        <v>-0.48102480336404368</v>
      </c>
      <c r="P995" s="10"/>
    </row>
    <row r="996" spans="1:16" x14ac:dyDescent="0.25">
      <c r="A996" s="23">
        <v>40759</v>
      </c>
      <c r="B996" s="52">
        <v>0.13684069867846382</v>
      </c>
      <c r="C996" s="53">
        <f>COVAR(B996:B1025,'RW Futures and Index Data (Q4)'!C994:C1023)/VAR('RW Futures and Index Data (Q4)'!C994:C1023)</f>
        <v>1.4819273891318627</v>
      </c>
      <c r="D996" s="10"/>
      <c r="E996" s="59">
        <v>-8.2199728773990288E-2</v>
      </c>
      <c r="F996" s="56">
        <f>COVAR(E996:E1025,'RW Futures and Index Data (Q4)'!C994:C1023)/VAR('RW Futures and Index Data (Q4)'!C994:C1023)</f>
        <v>0.76582416097850936</v>
      </c>
      <c r="G996" s="10"/>
      <c r="H996" s="59">
        <v>-3.7476099426386078E-2</v>
      </c>
      <c r="I996" s="56">
        <f>COVAR(H996:H1025,'RW Futures and Index Data (Q4)'!F994:F1023)/VAR('RW Futures and Index Data (Q4)'!F994:F1023)</f>
        <v>0.47951531639545947</v>
      </c>
      <c r="J996" s="10"/>
      <c r="K996" s="59">
        <v>1.8879716541456704E-2</v>
      </c>
      <c r="L996" s="57">
        <f>COVAR(K996:K1025,'RW Futures and Index Data (Q4)'!F994:F1023)/VAR('RW Futures and Index Data (Q4)'!F994:F1023)</f>
        <v>-4.5939360575640291E-2</v>
      </c>
      <c r="M996" s="10"/>
      <c r="N996" s="59">
        <v>6.2188406338071101E-2</v>
      </c>
      <c r="O996" s="58">
        <f>COVAR(N996:N1025,'RW Futures and Index Data (Q4)'!F994:F1023)/VAR('RW Futures and Index Data (Q4)'!F994:F1023)</f>
        <v>-0.35357240461201678</v>
      </c>
      <c r="P996" s="10"/>
    </row>
    <row r="997" spans="1:16" x14ac:dyDescent="0.25">
      <c r="A997" s="23">
        <v>40758</v>
      </c>
      <c r="B997" s="52">
        <v>0.12853538742509452</v>
      </c>
      <c r="C997" s="53">
        <f>COVAR(B997:B1026,'RW Futures and Index Data (Q4)'!C995:C1024)/VAR('RW Futures and Index Data (Q4)'!C995:C1024)</f>
        <v>1.9686939363439393</v>
      </c>
      <c r="D997" s="10"/>
      <c r="E997" s="59">
        <v>-9.8941972306001325E-2</v>
      </c>
      <c r="F997" s="56">
        <f>COVAR(E997:E1026,'RW Futures and Index Data (Q4)'!C995:C1024)/VAR('RW Futures and Index Data (Q4)'!C995:C1024)</f>
        <v>0.7398516964058659</v>
      </c>
      <c r="G997" s="10"/>
      <c r="H997" s="59">
        <v>-5.866670476190472E-2</v>
      </c>
      <c r="I997" s="56">
        <f>COVAR(H997:H1026,'RW Futures and Index Data (Q4)'!F995:F1024)/VAR('RW Futures and Index Data (Q4)'!F995:F1024)</f>
        <v>0.31567499629992885</v>
      </c>
      <c r="J997" s="10"/>
      <c r="K997" s="59">
        <v>3.2195668580424774E-2</v>
      </c>
      <c r="L997" s="57">
        <f>COVAR(K997:K1026,'RW Futures and Index Data (Q4)'!F995:F1024)/VAR('RW Futures and Index Data (Q4)'!F995:F1024)</f>
        <v>-3.3316176643921641E-2</v>
      </c>
      <c r="M997" s="10"/>
      <c r="N997" s="59">
        <v>8.9142287568476419E-2</v>
      </c>
      <c r="O997" s="58">
        <f>COVAR(N997:N1026,'RW Futures and Index Data (Q4)'!F995:F1024)/VAR('RW Futures and Index Data (Q4)'!F995:F1024)</f>
        <v>-0.32393358147820356</v>
      </c>
      <c r="P997" s="10"/>
    </row>
    <row r="998" spans="1:16" x14ac:dyDescent="0.25">
      <c r="A998" s="23">
        <v>40757</v>
      </c>
      <c r="B998" s="52">
        <v>0.17171171337316316</v>
      </c>
      <c r="C998" s="53">
        <f>COVAR(B998:B1027,'RW Futures and Index Data (Q4)'!C996:C1025)/VAR('RW Futures and Index Data (Q4)'!C996:C1025)</f>
        <v>2.1337324948542764</v>
      </c>
      <c r="D998" s="10"/>
      <c r="E998" s="59">
        <v>-7.8094171322121486E-2</v>
      </c>
      <c r="F998" s="56">
        <f>COVAR(E998:E1027,'RW Futures and Index Data (Q4)'!C996:C1025)/VAR('RW Futures and Index Data (Q4)'!C996:C1025)</f>
        <v>0.62856138722469557</v>
      </c>
      <c r="G998" s="10"/>
      <c r="H998" s="59">
        <v>7.4248143806174838E-3</v>
      </c>
      <c r="I998" s="56">
        <f>COVAR(H998:H1027,'RW Futures and Index Data (Q4)'!F996:F1025)/VAR('RW Futures and Index Data (Q4)'!F996:F1025)</f>
        <v>0.19959533542669064</v>
      </c>
      <c r="J998" s="10"/>
      <c r="K998" s="59">
        <v>2.7448441824243108E-2</v>
      </c>
      <c r="L998" s="57">
        <f>COVAR(K998:K1027,'RW Futures and Index Data (Q4)'!F996:F1025)/VAR('RW Futures and Index Data (Q4)'!F996:F1025)</f>
        <v>-4.2633423303376364E-3</v>
      </c>
      <c r="M998" s="10"/>
      <c r="N998" s="59">
        <v>5.9773558151529071E-2</v>
      </c>
      <c r="O998" s="58">
        <f>COVAR(N998:N1027,'RW Futures and Index Data (Q4)'!F996:F1025)/VAR('RW Futures and Index Data (Q4)'!F996:F1025)</f>
        <v>-0.24191928726057532</v>
      </c>
      <c r="P998" s="10"/>
    </row>
    <row r="999" spans="1:16" x14ac:dyDescent="0.25">
      <c r="A999" s="23">
        <v>40756</v>
      </c>
      <c r="B999" s="52">
        <v>0.11428190936467941</v>
      </c>
      <c r="C999" s="53">
        <f>COVAR(B999:B1028,'RW Futures and Index Data (Q4)'!C997:C1026)/VAR('RW Futures and Index Data (Q4)'!C997:C1026)</f>
        <v>2.3806407030284831</v>
      </c>
      <c r="D999" s="10"/>
      <c r="E999" s="59">
        <v>-8.0491822761312504E-2</v>
      </c>
      <c r="F999" s="56">
        <f>COVAR(E999:E1028,'RW Futures and Index Data (Q4)'!C997:C1026)/VAR('RW Futures and Index Data (Q4)'!C997:C1026)</f>
        <v>0.52377256791947413</v>
      </c>
      <c r="G999" s="10"/>
      <c r="H999" s="59">
        <v>5.1140440597954306E-3</v>
      </c>
      <c r="I999" s="56">
        <f>COVAR(H999:H1028,'RW Futures and Index Data (Q4)'!F997:F1026)/VAR('RW Futures and Index Data (Q4)'!F997:F1026)</f>
        <v>0.17696101558903962</v>
      </c>
      <c r="J999" s="10"/>
      <c r="K999" s="59">
        <v>2.9202391930512883E-2</v>
      </c>
      <c r="L999" s="57">
        <f>COVAR(K999:K1028,'RW Futures and Index Data (Q4)'!F997:F1026)/VAR('RW Futures and Index Data (Q4)'!F997:F1026)</f>
        <v>2.2236458176265593E-2</v>
      </c>
      <c r="M999" s="10"/>
      <c r="N999" s="59">
        <v>5.8347373049220552E-2</v>
      </c>
      <c r="O999" s="58">
        <f>COVAR(N999:N1028,'RW Futures and Index Data (Q4)'!F997:F1026)/VAR('RW Futures and Index Data (Q4)'!F997:F1026)</f>
        <v>-0.19660298527808948</v>
      </c>
      <c r="P999" s="10"/>
    </row>
    <row r="1000" spans="1:16" x14ac:dyDescent="0.25">
      <c r="A1000" s="23">
        <v>40753</v>
      </c>
      <c r="B1000" s="52">
        <v>0.15705605405979406</v>
      </c>
      <c r="C1000" s="53">
        <f>COVAR(B1000:B1029,'RW Futures and Index Data (Q4)'!C998:C1027)/VAR('RW Futures and Index Data (Q4)'!C998:C1027)</f>
        <v>2.4296126654534045</v>
      </c>
      <c r="D1000" s="10"/>
      <c r="E1000" s="59">
        <v>-6.5660870409986249E-2</v>
      </c>
      <c r="F1000" s="56">
        <f>COVAR(E1000:E1029,'RW Futures and Index Data (Q4)'!C998:C1027)/VAR('RW Futures and Index Data (Q4)'!C998:C1027)</f>
        <v>0.47688862761569223</v>
      </c>
      <c r="G1000" s="10"/>
      <c r="H1000" s="59">
        <v>6.9918699186991784E-2</v>
      </c>
      <c r="I1000" s="56">
        <f>COVAR(H1000:H1029,'RW Futures and Index Data (Q4)'!F998:F1027)/VAR('RW Futures and Index Data (Q4)'!F998:F1027)</f>
        <v>0.23732665320535615</v>
      </c>
      <c r="J1000" s="10"/>
      <c r="K1000" s="59">
        <v>2.0381370478659955E-2</v>
      </c>
      <c r="L1000" s="57">
        <f>COVAR(K1000:K1029,'RW Futures and Index Data (Q4)'!F998:F1027)/VAR('RW Futures and Index Data (Q4)'!F998:F1027)</f>
        <v>2.5861520411260521E-2</v>
      </c>
      <c r="M1000" s="10"/>
      <c r="N1000" s="59">
        <v>2.2941473488468755E-2</v>
      </c>
      <c r="O1000" s="58">
        <f>COVAR(N1000:N1029,'RW Futures and Index Data (Q4)'!F998:F1027)/VAR('RW Futures and Index Data (Q4)'!F998:F1027)</f>
        <v>-0.20229910941273413</v>
      </c>
      <c r="P1000" s="10"/>
    </row>
    <row r="1001" spans="1:16" x14ac:dyDescent="0.25">
      <c r="A1001" s="23">
        <v>40752</v>
      </c>
      <c r="B1001" s="52">
        <v>0.14926773374156155</v>
      </c>
      <c r="C1001" s="53">
        <f>COVAR(B1001:B1030,'RW Futures and Index Data (Q4)'!C999:C1028)/VAR('RW Futures and Index Data (Q4)'!C999:C1028)</f>
        <v>2.4430740446377852</v>
      </c>
      <c r="D1001" s="10"/>
      <c r="E1001" s="59">
        <v>-3.5603219648001505E-2</v>
      </c>
      <c r="F1001" s="56">
        <f>COVAR(E1001:E1030,'RW Futures and Index Data (Q4)'!C999:C1028)/VAR('RW Futures and Index Data (Q4)'!C999:C1028)</f>
        <v>0.47431536550734948</v>
      </c>
      <c r="G1001" s="10"/>
      <c r="H1001" s="59">
        <v>5.5486542443064168E-2</v>
      </c>
      <c r="I1001" s="56">
        <f>COVAR(H1001:H1030,'RW Futures and Index Data (Q4)'!F999:F1028)/VAR('RW Futures and Index Data (Q4)'!F999:F1028)</f>
        <v>0.29973123260560858</v>
      </c>
      <c r="J1001" s="10"/>
      <c r="K1001" s="59">
        <v>1.7556838363326221E-2</v>
      </c>
      <c r="L1001" s="57">
        <f>COVAR(K1001:K1030,'RW Futures and Index Data (Q4)'!F999:F1028)/VAR('RW Futures and Index Data (Q4)'!F999:F1028)</f>
        <v>2.2313456953495334E-2</v>
      </c>
      <c r="M1001" s="10"/>
      <c r="N1001" s="59">
        <v>1.3974418779011399E-2</v>
      </c>
      <c r="O1001" s="58">
        <f>COVAR(N1001:N1030,'RW Futures and Index Data (Q4)'!F999:F1028)/VAR('RW Futures and Index Data (Q4)'!F999:F1028)</f>
        <v>-0.21470263812446078</v>
      </c>
      <c r="P1001" s="10"/>
    </row>
    <row r="1002" spans="1:16" x14ac:dyDescent="0.25">
      <c r="A1002" s="23">
        <v>40751</v>
      </c>
      <c r="B1002" s="52">
        <v>0.16079064329117787</v>
      </c>
      <c r="C1002" s="53">
        <f>COVAR(B1002:B1031,'RW Futures and Index Data (Q4)'!C1000:C1029)/VAR('RW Futures and Index Data (Q4)'!C1000:C1029)</f>
        <v>2.4131541351945129</v>
      </c>
      <c r="D1002" s="10"/>
      <c r="E1002" s="59">
        <v>-7.1063032553617678E-3</v>
      </c>
      <c r="F1002" s="56">
        <f>COVAR(E1002:E1031,'RW Futures and Index Data (Q4)'!C1000:C1029)/VAR('RW Futures and Index Data (Q4)'!C1000:C1029)</f>
        <v>0.46799892518737185</v>
      </c>
      <c r="G1002" s="10"/>
      <c r="H1002" s="59">
        <v>5.9068133982190796E-2</v>
      </c>
      <c r="I1002" s="56">
        <f>COVAR(H1002:H1031,'RW Futures and Index Data (Q4)'!F1000:F1029)/VAR('RW Futures and Index Data (Q4)'!F1000:F1029)</f>
        <v>0.3710427017466576</v>
      </c>
      <c r="J1002" s="10"/>
      <c r="K1002" s="59">
        <v>8.8654473830338532E-3</v>
      </c>
      <c r="L1002" s="57">
        <f>COVAR(K1002:K1031,'RW Futures and Index Data (Q4)'!F1000:F1029)/VAR('RW Futures and Index Data (Q4)'!F1000:F1029)</f>
        <v>1.8372899904029388E-2</v>
      </c>
      <c r="M1002" s="10"/>
      <c r="N1002" s="59">
        <v>-1.0398136573028904E-2</v>
      </c>
      <c r="O1002" s="58">
        <f>COVAR(N1002:N1031,'RW Futures and Index Data (Q4)'!F1000:F1029)/VAR('RW Futures and Index Data (Q4)'!F1000:F1029)</f>
        <v>-0.22468216503380289</v>
      </c>
      <c r="P1002" s="10"/>
    </row>
    <row r="1003" spans="1:16" x14ac:dyDescent="0.25">
      <c r="A1003" s="23">
        <v>40750</v>
      </c>
      <c r="B1003" s="52">
        <v>0.17250141557441068</v>
      </c>
      <c r="C1003" s="53">
        <f>COVAR(B1003:B1032,'RW Futures and Index Data (Q4)'!C1001:C1030)/VAR('RW Futures and Index Data (Q4)'!C1001:C1030)</f>
        <v>2.4376509100973762</v>
      </c>
      <c r="D1003" s="10"/>
      <c r="E1003" s="59">
        <v>5.6868756883110549E-4</v>
      </c>
      <c r="F1003" s="56">
        <f>COVAR(E1003:E1032,'RW Futures and Index Data (Q4)'!C1001:C1030)/VAR('RW Futures and Index Data (Q4)'!C1001:C1030)</f>
        <v>0.4701539275077331</v>
      </c>
      <c r="G1003" s="10"/>
      <c r="H1003" s="59">
        <v>5.3986669435216017E-2</v>
      </c>
      <c r="I1003" s="56">
        <f>COVAR(H1003:H1032,'RW Futures and Index Data (Q4)'!F1001:F1030)/VAR('RW Futures and Index Data (Q4)'!F1001:F1030)</f>
        <v>0.43230767822372923</v>
      </c>
      <c r="J1003" s="10"/>
      <c r="K1003" s="59">
        <v>4.7872920592637591E-3</v>
      </c>
      <c r="L1003" s="57">
        <f>COVAR(K1003:K1032,'RW Futures and Index Data (Q4)'!F1001:F1030)/VAR('RW Futures and Index Data (Q4)'!F1001:F1030)</f>
        <v>1.1833200578169173E-2</v>
      </c>
      <c r="M1003" s="10"/>
      <c r="N1003" s="59">
        <v>-9.6324963447560474E-3</v>
      </c>
      <c r="O1003" s="58">
        <f>COVAR(N1003:N1032,'RW Futures and Index Data (Q4)'!F1001:F1030)/VAR('RW Futures and Index Data (Q4)'!F1001:F1030)</f>
        <v>-0.230926900790759</v>
      </c>
      <c r="P1003" s="10"/>
    </row>
    <row r="1004" spans="1:16" x14ac:dyDescent="0.25">
      <c r="A1004" s="23">
        <v>40749</v>
      </c>
      <c r="B1004" s="52">
        <v>0.17476616330859152</v>
      </c>
      <c r="C1004" s="53">
        <f>COVAR(B1004:B1033,'RW Futures and Index Data (Q4)'!C1002:C1031)/VAR('RW Futures and Index Data (Q4)'!C1002:C1031)</f>
        <v>2.3949335565649967</v>
      </c>
      <c r="D1004" s="10"/>
      <c r="E1004" s="59">
        <v>4.2088101248995979E-3</v>
      </c>
      <c r="F1004" s="56">
        <f>COVAR(E1004:E1033,'RW Futures and Index Data (Q4)'!C1002:C1031)/VAR('RW Futures and Index Data (Q4)'!C1002:C1031)</f>
        <v>0.43320786467628708</v>
      </c>
      <c r="G1004" s="10"/>
      <c r="H1004" s="59">
        <v>5.2244938775510175E-2</v>
      </c>
      <c r="I1004" s="56">
        <f>COVAR(H1004:H1033,'RW Futures and Index Data (Q4)'!F1002:F1031)/VAR('RW Futures and Index Data (Q4)'!F1002:F1031)</f>
        <v>0.48526497203633329</v>
      </c>
      <c r="J1004" s="10"/>
      <c r="K1004" s="59">
        <v>1.3338309008708249E-2</v>
      </c>
      <c r="L1004" s="57">
        <f>COVAR(K1004:K1033,'RW Futures and Index Data (Q4)'!F1002:F1031)/VAR('RW Futures and Index Data (Q4)'!F1002:F1031)</f>
        <v>1.0815285081490968E-2</v>
      </c>
      <c r="M1004" s="10"/>
      <c r="N1004" s="59">
        <v>8.2611371928376087E-3</v>
      </c>
      <c r="O1004" s="58">
        <f>COVAR(N1004:N1033,'RW Futures and Index Data (Q4)'!F1002:F1031)/VAR('RW Futures and Index Data (Q4)'!F1002:F1031)</f>
        <v>-0.21251381669872177</v>
      </c>
      <c r="P1004" s="10"/>
    </row>
    <row r="1005" spans="1:16" x14ac:dyDescent="0.25">
      <c r="A1005" s="23">
        <v>40746</v>
      </c>
      <c r="B1005" s="52">
        <v>0.18995460624862393</v>
      </c>
      <c r="C1005" s="53">
        <f>COVAR(B1005:B1034,'RW Futures and Index Data (Q4)'!C1003:C1032)/VAR('RW Futures and Index Data (Q4)'!C1003:C1032)</f>
        <v>2.4208697712275411</v>
      </c>
      <c r="D1005" s="10"/>
      <c r="E1005" s="59">
        <v>1.5850465095403887E-2</v>
      </c>
      <c r="F1005" s="56">
        <f>COVAR(E1005:E1034,'RW Futures and Index Data (Q4)'!C1003:C1032)/VAR('RW Futures and Index Data (Q4)'!C1003:C1032)</f>
        <v>0.41699830664252885</v>
      </c>
      <c r="G1005" s="10"/>
      <c r="H1005" s="59">
        <v>7.5362277432712288E-2</v>
      </c>
      <c r="I1005" s="56">
        <f>COVAR(H1005:H1034,'RW Futures and Index Data (Q4)'!F1003:F1032)/VAR('RW Futures and Index Data (Q4)'!F1003:F1032)</f>
        <v>0.5918307718783602</v>
      </c>
      <c r="J1005" s="10"/>
      <c r="K1005" s="59">
        <v>5.8773272628072082E-3</v>
      </c>
      <c r="L1005" s="57">
        <f>COVAR(K1005:K1034,'RW Futures and Index Data (Q4)'!F1003:F1032)/VAR('RW Futures and Index Data (Q4)'!F1003:F1032)</f>
        <v>-1.979794926448552E-3</v>
      </c>
      <c r="M1005" s="10"/>
      <c r="N1005" s="59">
        <v>-1.3717965293999268E-2</v>
      </c>
      <c r="O1005" s="58">
        <f>COVAR(N1005:N1034,'RW Futures and Index Data (Q4)'!F1003:F1032)/VAR('RW Futures and Index Data (Q4)'!F1003:F1032)</f>
        <v>-0.24534939254505597</v>
      </c>
      <c r="P1005" s="10"/>
    </row>
    <row r="1006" spans="1:16" x14ac:dyDescent="0.25">
      <c r="A1006" s="23">
        <v>40745</v>
      </c>
      <c r="B1006" s="52">
        <v>0.19855397517456197</v>
      </c>
      <c r="C1006" s="53">
        <f>COVAR(B1006:B1035,'RW Futures and Index Data (Q4)'!C1004:C1033)/VAR('RW Futures and Index Data (Q4)'!C1004:C1033)</f>
        <v>2.5193957650875802</v>
      </c>
      <c r="D1006" s="10"/>
      <c r="E1006" s="59">
        <v>2.9084679645979827E-2</v>
      </c>
      <c r="F1006" s="56">
        <f>COVAR(E1006:E1035,'RW Futures and Index Data (Q4)'!C1004:C1033)/VAR('RW Futures and Index Data (Q4)'!C1004:C1033)</f>
        <v>0.40095975406997947</v>
      </c>
      <c r="G1006" s="10"/>
      <c r="H1006" s="59">
        <v>9.4745510964004964E-2</v>
      </c>
      <c r="I1006" s="56">
        <f>COVAR(H1006:H1035,'RW Futures and Index Data (Q4)'!F1004:F1033)/VAR('RW Futures and Index Data (Q4)'!F1004:F1033)</f>
        <v>0.69946446908967963</v>
      </c>
      <c r="J1006" s="10"/>
      <c r="K1006" s="59">
        <v>1.1777761793799302E-2</v>
      </c>
      <c r="L1006" s="57">
        <f>COVAR(K1006:K1035,'RW Futures and Index Data (Q4)'!F1004:F1033)/VAR('RW Futures and Index Data (Q4)'!F1004:F1033)</f>
        <v>-7.2267290228430724E-3</v>
      </c>
      <c r="M1006" s="10"/>
      <c r="N1006" s="59">
        <v>-7.8469485379035753E-3</v>
      </c>
      <c r="O1006" s="58">
        <f>COVAR(N1006:N1035,'RW Futures and Index Data (Q4)'!F1004:F1033)/VAR('RW Futures and Index Data (Q4)'!F1004:F1033)</f>
        <v>-0.26666688323177107</v>
      </c>
      <c r="P1006" s="10"/>
    </row>
    <row r="1007" spans="1:16" x14ac:dyDescent="0.25">
      <c r="A1007" s="23">
        <v>40744</v>
      </c>
      <c r="B1007" s="52">
        <v>0.15203456322745823</v>
      </c>
      <c r="C1007" s="53">
        <f>COVAR(B1007:B1036,'RW Futures and Index Data (Q4)'!C1005:C1034)/VAR('RW Futures and Index Data (Q4)'!C1005:C1034)</f>
        <v>2.4853372358625672</v>
      </c>
      <c r="D1007" s="10"/>
      <c r="E1007" s="59">
        <v>1.5889629080498624E-2</v>
      </c>
      <c r="F1007" s="56">
        <f>COVAR(E1007:E1036,'RW Futures and Index Data (Q4)'!C1005:C1034)/VAR('RW Futures and Index Data (Q4)'!C1005:C1034)</f>
        <v>0.31976642713892123</v>
      </c>
      <c r="G1007" s="10"/>
      <c r="H1007" s="59">
        <v>8.5445629004318402E-2</v>
      </c>
      <c r="I1007" s="56">
        <f>COVAR(H1007:H1036,'RW Futures and Index Data (Q4)'!F1005:F1034)/VAR('RW Futures and Index Data (Q4)'!F1005:F1034)</f>
        <v>0.74280541656333621</v>
      </c>
      <c r="J1007" s="10"/>
      <c r="K1007" s="59">
        <v>6.5115837654816655E-3</v>
      </c>
      <c r="L1007" s="57">
        <f>COVAR(K1007:K1036,'RW Futures and Index Data (Q4)'!F1005:F1034)/VAR('RW Futures and Index Data (Q4)'!F1005:F1034)</f>
        <v>-2.251794359416175E-2</v>
      </c>
      <c r="M1007" s="10"/>
      <c r="N1007" s="59">
        <v>-7.7252349975844847E-3</v>
      </c>
      <c r="O1007" s="58">
        <f>COVAR(N1007:N1036,'RW Futures and Index Data (Q4)'!F1005:F1034)/VAR('RW Futures and Index Data (Q4)'!F1005:F1034)</f>
        <v>-0.28339014907593507</v>
      </c>
      <c r="P1007" s="10"/>
    </row>
    <row r="1008" spans="1:16" x14ac:dyDescent="0.25">
      <c r="A1008" s="23">
        <v>40743</v>
      </c>
      <c r="B1008" s="52">
        <v>0.15552080438654059</v>
      </c>
      <c r="C1008" s="53">
        <f>COVAR(B1008:B1037,'RW Futures and Index Data (Q4)'!C1006:C1035)/VAR('RW Futures and Index Data (Q4)'!C1006:C1035)</f>
        <v>2.556695158343727</v>
      </c>
      <c r="D1008" s="10"/>
      <c r="E1008" s="59">
        <v>5.1867225839590247E-3</v>
      </c>
      <c r="F1008" s="56">
        <f>COVAR(E1008:E1037,'RW Futures and Index Data (Q4)'!C1006:C1035)/VAR('RW Futures and Index Data (Q4)'!C1006:C1035)</f>
        <v>0.26887332768373756</v>
      </c>
      <c r="G1008" s="10"/>
      <c r="H1008" s="59">
        <v>8.5445629004318402E-2</v>
      </c>
      <c r="I1008" s="56">
        <f>COVAR(H1008:H1037,'RW Futures and Index Data (Q4)'!F1006:F1035)/VAR('RW Futures and Index Data (Q4)'!F1006:F1035)</f>
        <v>0.79117109112420203</v>
      </c>
      <c r="J1008" s="10"/>
      <c r="K1008" s="59">
        <v>5.3294321805870126E-3</v>
      </c>
      <c r="L1008" s="57">
        <f>COVAR(K1008:K1037,'RW Futures and Index Data (Q4)'!F1006:F1035)/VAR('RW Futures and Index Data (Q4)'!F1006:F1035)</f>
        <v>-3.4764648904046833E-2</v>
      </c>
      <c r="M1008" s="10"/>
      <c r="N1008" s="59">
        <v>-4.0519696295417962E-3</v>
      </c>
      <c r="O1008" s="58">
        <f>COVAR(N1008:N1037,'RW Futures and Index Data (Q4)'!F1006:F1035)/VAR('RW Futures and Index Data (Q4)'!F1006:F1035)</f>
        <v>-0.30782506322105063</v>
      </c>
      <c r="P1008" s="10"/>
    </row>
    <row r="1009" spans="1:16" x14ac:dyDescent="0.25">
      <c r="A1009" s="23">
        <v>40742</v>
      </c>
      <c r="B1009" s="52">
        <v>0.11763967779241025</v>
      </c>
      <c r="C1009" s="53">
        <f>COVAR(B1009:B1038,'RW Futures and Index Data (Q4)'!C1007:C1036)/VAR('RW Futures and Index Data (Q4)'!C1007:C1036)</f>
        <v>2.6119693364319927</v>
      </c>
      <c r="D1009" s="10"/>
      <c r="E1009" s="59">
        <v>1.7087508192923373E-2</v>
      </c>
      <c r="F1009" s="56">
        <f>COVAR(E1009:E1038,'RW Futures and Index Data (Q4)'!C1007:C1036)/VAR('RW Futures and Index Data (Q4)'!C1007:C1036)</f>
        <v>0.23978376326835046</v>
      </c>
      <c r="G1009" s="10"/>
      <c r="H1009" s="59">
        <v>9.311736465111875E-2</v>
      </c>
      <c r="I1009" s="56">
        <f>COVAR(H1009:H1038,'RW Futures and Index Data (Q4)'!F1007:F1036)/VAR('RW Futures and Index Data (Q4)'!F1007:F1036)</f>
        <v>0.82361521282301287</v>
      </c>
      <c r="J1009" s="10"/>
      <c r="K1009" s="59">
        <v>8.3151496402891212E-3</v>
      </c>
      <c r="L1009" s="57">
        <f>COVAR(K1009:K1038,'RW Futures and Index Data (Q4)'!F1007:F1036)/VAR('RW Futures and Index Data (Q4)'!F1007:F1036)</f>
        <v>-4.2925215471451658E-2</v>
      </c>
      <c r="M1009" s="10"/>
      <c r="N1009" s="59">
        <v>1.5740689800506136E-2</v>
      </c>
      <c r="O1009" s="58">
        <f>COVAR(N1009:N1038,'RW Futures and Index Data (Q4)'!F1007:F1036)/VAR('RW Futures and Index Data (Q4)'!F1007:F1036)</f>
        <v>-0.32107882619935102</v>
      </c>
      <c r="P1009" s="10"/>
    </row>
    <row r="1010" spans="1:16" x14ac:dyDescent="0.25">
      <c r="A1010" s="23">
        <v>40739</v>
      </c>
      <c r="B1010" s="52">
        <v>0.12621486813669991</v>
      </c>
      <c r="C1010" s="53">
        <f>COVAR(B1010:B1039,'RW Futures and Index Data (Q4)'!C1008:C1037)/VAR('RW Futures and Index Data (Q4)'!C1008:C1037)</f>
        <v>2.6515323057933555</v>
      </c>
      <c r="D1010" s="10"/>
      <c r="E1010" s="59">
        <v>8.8456395139935307E-3</v>
      </c>
      <c r="F1010" s="56">
        <f>COVAR(E1010:E1039,'RW Futures and Index Data (Q4)'!C1008:C1037)/VAR('RW Futures and Index Data (Q4)'!C1008:C1037)</f>
        <v>0.19733999163939425</v>
      </c>
      <c r="G1010" s="10"/>
      <c r="H1010" s="59">
        <v>6.0129093618680685E-2</v>
      </c>
      <c r="I1010" s="56">
        <f>COVAR(H1010:H1039,'RW Futures and Index Data (Q4)'!F1008:F1037)/VAR('RW Futures and Index Data (Q4)'!F1008:F1037)</f>
        <v>0.82864488863544139</v>
      </c>
      <c r="J1010" s="10"/>
      <c r="K1010" s="59">
        <v>6.8781954267698175E-3</v>
      </c>
      <c r="L1010" s="57">
        <f>COVAR(K1010:K1039,'RW Futures and Index Data (Q4)'!F1008:F1037)/VAR('RW Futures and Index Data (Q4)'!F1008:F1037)</f>
        <v>-5.0835315440142977E-2</v>
      </c>
      <c r="M1010" s="10"/>
      <c r="N1010" s="59">
        <v>-3.6633418812104246E-4</v>
      </c>
      <c r="O1010" s="58">
        <f>COVAR(N1010:N1039,'RW Futures and Index Data (Q4)'!F1008:F1037)/VAR('RW Futures and Index Data (Q4)'!F1008:F1037)</f>
        <v>-0.34729610353709695</v>
      </c>
      <c r="P1010" s="10"/>
    </row>
    <row r="1011" spans="1:16" x14ac:dyDescent="0.25">
      <c r="A1011" s="23">
        <v>40738</v>
      </c>
      <c r="B1011" s="52">
        <v>0.12157212190419564</v>
      </c>
      <c r="C1011" s="53">
        <f>COVAR(B1011:B1040,'RW Futures and Index Data (Q4)'!C1009:C1038)/VAR('RW Futures and Index Data (Q4)'!C1009:C1038)</f>
        <v>2.6331838691329619</v>
      </c>
      <c r="D1011" s="10"/>
      <c r="E1011" s="59">
        <v>1.3939651754003357E-2</v>
      </c>
      <c r="F1011" s="56">
        <f>COVAR(E1011:E1040,'RW Futures and Index Data (Q4)'!C1009:C1038)/VAR('RW Futures and Index Data (Q4)'!C1009:C1038)</f>
        <v>0.21339134712850683</v>
      </c>
      <c r="G1011" s="10"/>
      <c r="H1011" s="59">
        <v>5.675463629096722E-2</v>
      </c>
      <c r="I1011" s="56">
        <f>COVAR(H1011:H1040,'RW Futures and Index Data (Q4)'!F1009:F1038)/VAR('RW Futures and Index Data (Q4)'!F1009:F1038)</f>
        <v>0.87226435369521749</v>
      </c>
      <c r="J1011" s="10"/>
      <c r="K1011" s="59">
        <v>9.0475190869192534E-3</v>
      </c>
      <c r="L1011" s="57">
        <f>COVAR(K1011:K1040,'RW Futures and Index Data (Q4)'!F1009:F1038)/VAR('RW Futures and Index Data (Q4)'!F1009:F1038)</f>
        <v>-5.2216284416113055E-2</v>
      </c>
      <c r="M1011" s="10"/>
      <c r="N1011" s="59">
        <v>1.7455507612698096E-3</v>
      </c>
      <c r="O1011" s="58">
        <f>COVAR(N1011:N1040,'RW Futures and Index Data (Q4)'!F1009:F1038)/VAR('RW Futures and Index Data (Q4)'!F1009:F1038)</f>
        <v>-0.34698354271537257</v>
      </c>
      <c r="P1011" s="10"/>
    </row>
    <row r="1012" spans="1:16" x14ac:dyDescent="0.25">
      <c r="A1012" s="23">
        <v>40737</v>
      </c>
      <c r="B1012" s="52">
        <v>8.9715058517384261E-2</v>
      </c>
      <c r="C1012" s="53">
        <f>COVAR(B1012:B1041,'RW Futures and Index Data (Q4)'!C1010:C1039)/VAR('RW Futures and Index Data (Q4)'!C1010:C1039)</f>
        <v>2.5178467943439782</v>
      </c>
      <c r="D1012" s="10"/>
      <c r="E1012" s="59">
        <v>1.5309418105254657E-2</v>
      </c>
      <c r="F1012" s="56">
        <f>COVAR(E1012:E1041,'RW Futures and Index Data (Q4)'!C1010:C1039)/VAR('RW Futures and Index Data (Q4)'!C1010:C1039)</f>
        <v>0.2824790168694743</v>
      </c>
      <c r="G1012" s="10"/>
      <c r="H1012" s="59">
        <v>3.6993309720582568E-2</v>
      </c>
      <c r="I1012" s="56">
        <f>COVAR(H1012:H1041,'RW Futures and Index Data (Q4)'!F1010:F1039)/VAR('RW Futures and Index Data (Q4)'!F1010:F1039)</f>
        <v>0.88509131041513744</v>
      </c>
      <c r="J1012" s="10"/>
      <c r="K1012" s="59">
        <v>8.9679878891106846E-3</v>
      </c>
      <c r="L1012" s="57">
        <f>COVAR(K1012:K1041,'RW Futures and Index Data (Q4)'!F1010:F1039)/VAR('RW Futures and Index Data (Q4)'!F1010:F1039)</f>
        <v>-4.6846228098663824E-2</v>
      </c>
      <c r="M1012" s="10"/>
      <c r="N1012" s="59">
        <v>5.8217949649259637E-3</v>
      </c>
      <c r="O1012" s="58">
        <f>COVAR(N1012:N1041,'RW Futures and Index Data (Q4)'!F1010:F1039)/VAR('RW Futures and Index Data (Q4)'!F1010:F1039)</f>
        <v>-0.32414732755398801</v>
      </c>
      <c r="P1012" s="10"/>
    </row>
    <row r="1013" spans="1:16" x14ac:dyDescent="0.25">
      <c r="A1013" s="23">
        <v>40736</v>
      </c>
      <c r="B1013" s="52">
        <v>0.12073754900900391</v>
      </c>
      <c r="C1013" s="53">
        <f>COVAR(B1013:B1042,'RW Futures and Index Data (Q4)'!C1011:C1040)/VAR('RW Futures and Index Data (Q4)'!C1011:C1040)</f>
        <v>2.2289464968550132</v>
      </c>
      <c r="D1013" s="10"/>
      <c r="E1013" s="59">
        <v>4.7007227619053626E-3</v>
      </c>
      <c r="F1013" s="56">
        <f>COVAR(E1013:E1042,'RW Futures and Index Data (Q4)'!C1011:C1040)/VAR('RW Futures and Index Data (Q4)'!C1011:C1040)</f>
        <v>0.42352821779463623</v>
      </c>
      <c r="G1013" s="10"/>
      <c r="H1013" s="59">
        <v>5.7661966824644528E-2</v>
      </c>
      <c r="I1013" s="56">
        <f>COVAR(H1013:H1042,'RW Futures and Index Data (Q4)'!F1011:F1040)/VAR('RW Futures and Index Data (Q4)'!F1011:F1040)</f>
        <v>0.9154704104724154</v>
      </c>
      <c r="J1013" s="10"/>
      <c r="K1013" s="59">
        <v>6.0425890463440268E-3</v>
      </c>
      <c r="L1013" s="57">
        <f>COVAR(K1013:K1042,'RW Futures and Index Data (Q4)'!F1011:F1040)/VAR('RW Futures and Index Data (Q4)'!F1011:F1040)</f>
        <v>-2.02017101022305E-2</v>
      </c>
      <c r="M1013" s="10"/>
      <c r="N1013" s="59">
        <v>9.4584692252475122E-4</v>
      </c>
      <c r="O1013" s="58">
        <f>COVAR(N1013:N1042,'RW Futures and Index Data (Q4)'!F1011:F1040)/VAR('RW Futures and Index Data (Q4)'!F1011:F1040)</f>
        <v>-0.25577009865804612</v>
      </c>
      <c r="P1013" s="10"/>
    </row>
    <row r="1014" spans="1:16" x14ac:dyDescent="0.25">
      <c r="A1014" s="23">
        <v>40735</v>
      </c>
      <c r="B1014" s="52">
        <v>8.1914649668623829E-2</v>
      </c>
      <c r="C1014" s="53">
        <f>COVAR(B1014:B1043,'RW Futures and Index Data (Q4)'!C1012:C1041)/VAR('RW Futures and Index Data (Q4)'!C1012:C1041)</f>
        <v>2.1800289239013049</v>
      </c>
      <c r="D1014" s="10"/>
      <c r="E1014" s="59">
        <v>-1.9970911534314628E-2</v>
      </c>
      <c r="F1014" s="56">
        <f>COVAR(E1014:E1043,'RW Futures and Index Data (Q4)'!C1012:C1041)/VAR('RW Futures and Index Data (Q4)'!C1012:C1041)</f>
        <v>0.52802185188716488</v>
      </c>
      <c r="G1014" s="10"/>
      <c r="H1014" s="59">
        <v>4.6044864226682414E-2</v>
      </c>
      <c r="I1014" s="56">
        <f>COVAR(H1014:H1043,'RW Futures and Index Data (Q4)'!F1012:F1041)/VAR('RW Futures and Index Data (Q4)'!F1012:F1041)</f>
        <v>0.91543203184975386</v>
      </c>
      <c r="J1014" s="10"/>
      <c r="K1014" s="59">
        <v>8.5401426273850056E-3</v>
      </c>
      <c r="L1014" s="57">
        <f>COVAR(K1014:K1043,'RW Futures and Index Data (Q4)'!F1012:F1041)/VAR('RW Futures and Index Data (Q4)'!F1012:F1041)</f>
        <v>-8.4584117375951697E-3</v>
      </c>
      <c r="M1014" s="10"/>
      <c r="N1014" s="59">
        <v>1.1661287010108712E-2</v>
      </c>
      <c r="O1014" s="58">
        <f>COVAR(N1014:N1043,'RW Futures and Index Data (Q4)'!F1012:F1041)/VAR('RW Futures and Index Data (Q4)'!F1012:F1041)</f>
        <v>-0.23153289394772691</v>
      </c>
      <c r="P1014" s="10"/>
    </row>
    <row r="1015" spans="1:16" x14ac:dyDescent="0.25">
      <c r="A1015" s="23">
        <v>40732</v>
      </c>
      <c r="B1015" s="52">
        <v>0.1015037586169838</v>
      </c>
      <c r="C1015" s="53">
        <f>COVAR(B1015:B1044,'RW Futures and Index Data (Q4)'!C1013:C1042)/VAR('RW Futures and Index Data (Q4)'!C1013:C1042)</f>
        <v>2.1007628068643296</v>
      </c>
      <c r="D1015" s="10"/>
      <c r="E1015" s="59">
        <v>-3.9599254600704015E-3</v>
      </c>
      <c r="F1015" s="56">
        <f>COVAR(E1015:E1044,'RW Futures and Index Data (Q4)'!C1013:C1042)/VAR('RW Futures and Index Data (Q4)'!C1013:C1042)</f>
        <v>0.59139923309286513</v>
      </c>
      <c r="G1015" s="10"/>
      <c r="H1015" s="59">
        <v>8.3739837398373984E-2</v>
      </c>
      <c r="I1015" s="56">
        <f>COVAR(H1015:H1044,'RW Futures and Index Data (Q4)'!F1013:F1042)/VAR('RW Futures and Index Data (Q4)'!F1013:F1042)</f>
        <v>0.896630017459074</v>
      </c>
      <c r="J1015" s="10"/>
      <c r="K1015" s="59">
        <v>7.6359559471499416E-3</v>
      </c>
      <c r="L1015" s="57">
        <f>COVAR(K1015:K1044,'RW Futures and Index Data (Q4)'!F1013:F1042)/VAR('RW Futures and Index Data (Q4)'!F1013:F1042)</f>
        <v>3.8621676451813559E-3</v>
      </c>
      <c r="M1015" s="10"/>
      <c r="N1015" s="59">
        <v>1.0523493566002129E-2</v>
      </c>
      <c r="O1015" s="58">
        <f>COVAR(N1015:N1044,'RW Futures and Index Data (Q4)'!F1013:F1042)/VAR('RW Futures and Index Data (Q4)'!F1013:F1042)</f>
        <v>-0.20871532284102695</v>
      </c>
      <c r="P1015" s="10"/>
    </row>
    <row r="1016" spans="1:16" x14ac:dyDescent="0.25">
      <c r="A1016" s="23">
        <v>40731</v>
      </c>
      <c r="B1016" s="52">
        <v>0.13166856350273992</v>
      </c>
      <c r="C1016" s="53">
        <f>COVAR(B1016:B1045,'RW Futures and Index Data (Q4)'!C1014:C1043)/VAR('RW Futures and Index Data (Q4)'!C1014:C1043)</f>
        <v>2.0517382425875752</v>
      </c>
      <c r="D1016" s="10"/>
      <c r="E1016" s="59">
        <v>3.6111877635256473E-3</v>
      </c>
      <c r="F1016" s="56">
        <f>COVAR(E1016:E1045,'RW Futures and Index Data (Q4)'!C1014:C1043)/VAR('RW Futures and Index Data (Q4)'!C1014:C1043)</f>
        <v>0.69801126670087976</v>
      </c>
      <c r="G1016" s="10"/>
      <c r="H1016" s="59">
        <v>0.10065195188867349</v>
      </c>
      <c r="I1016" s="56">
        <f>COVAR(H1016:H1045,'RW Futures and Index Data (Q4)'!F1014:F1043)/VAR('RW Futures and Index Data (Q4)'!F1014:F1043)</f>
        <v>0.90012823481612414</v>
      </c>
      <c r="J1016" s="10"/>
      <c r="K1016" s="59">
        <v>5.3728580576930529E-3</v>
      </c>
      <c r="L1016" s="57">
        <f>COVAR(K1016:K1045,'RW Futures and Index Data (Q4)'!F1014:F1043)/VAR('RW Futures and Index Data (Q4)'!F1014:F1043)</f>
        <v>1.799906543115682E-2</v>
      </c>
      <c r="M1016" s="10"/>
      <c r="N1016" s="59">
        <v>-4.8173473462939098E-3</v>
      </c>
      <c r="O1016" s="58">
        <f>COVAR(N1016:N1045,'RW Futures and Index Data (Q4)'!F1014:F1043)/VAR('RW Futures and Index Data (Q4)'!F1014:F1043)</f>
        <v>-0.18613562551031865</v>
      </c>
      <c r="P1016" s="10"/>
    </row>
    <row r="1017" spans="1:16" x14ac:dyDescent="0.25">
      <c r="A1017" s="23">
        <v>40730</v>
      </c>
      <c r="B1017" s="52">
        <v>0.14476193766407297</v>
      </c>
      <c r="C1017" s="53">
        <f>COVAR(B1017:B1046,'RW Futures and Index Data (Q4)'!C1015:C1044)/VAR('RW Futures and Index Data (Q4)'!C1015:C1044)</f>
        <v>1.9639653740618725</v>
      </c>
      <c r="D1017" s="10"/>
      <c r="E1017" s="59">
        <v>-1.5613181585878877E-2</v>
      </c>
      <c r="F1017" s="56">
        <f>COVAR(E1017:E1046,'RW Futures and Index Data (Q4)'!C1015:C1044)/VAR('RW Futures and Index Data (Q4)'!C1015:C1044)</f>
        <v>0.85543680064825456</v>
      </c>
      <c r="G1017" s="10"/>
      <c r="H1017" s="59">
        <v>0.12085215075788613</v>
      </c>
      <c r="I1017" s="56">
        <f>COVAR(H1017:H1046,'RW Futures and Index Data (Q4)'!F1015:F1044)/VAR('RW Futures and Index Data (Q4)'!F1015:F1044)</f>
        <v>0.93223342672733533</v>
      </c>
      <c r="J1017" s="10"/>
      <c r="K1017" s="59">
        <v>3.2718023024123077E-3</v>
      </c>
      <c r="L1017" s="57">
        <f>COVAR(K1017:K1046,'RW Futures and Index Data (Q4)'!F1015:F1044)/VAR('RW Futures and Index Data (Q4)'!F1015:F1044)</f>
        <v>3.4460967729993741E-2</v>
      </c>
      <c r="M1017" s="10"/>
      <c r="N1017" s="59">
        <v>-1.0286746758764842E-2</v>
      </c>
      <c r="O1017" s="58">
        <f>COVAR(N1017:N1046,'RW Futures and Index Data (Q4)'!F1015:F1044)/VAR('RW Futures and Index Data (Q4)'!F1015:F1044)</f>
        <v>-0.15062240467816262</v>
      </c>
      <c r="P1017" s="10"/>
    </row>
    <row r="1018" spans="1:16" x14ac:dyDescent="0.25">
      <c r="A1018" s="23">
        <v>40729</v>
      </c>
      <c r="B1018" s="52">
        <v>0.13659790563716467</v>
      </c>
      <c r="C1018" s="53">
        <f>COVAR(B1018:B1047,'RW Futures and Index Data (Q4)'!C1016:C1045)/VAR('RW Futures and Index Data (Q4)'!C1016:C1045)</f>
        <v>1.8284042506615068</v>
      </c>
      <c r="D1018" s="10"/>
      <c r="E1018" s="59">
        <v>-2.5902264551600274E-2</v>
      </c>
      <c r="F1018" s="56">
        <f>COVAR(E1018:E1047,'RW Futures and Index Data (Q4)'!C1016:C1045)/VAR('RW Futures and Index Data (Q4)'!C1016:C1045)</f>
        <v>1.0433771142795765</v>
      </c>
      <c r="G1018" s="10"/>
      <c r="H1018" s="59">
        <v>0.12619339975093413</v>
      </c>
      <c r="I1018" s="56">
        <f>COVAR(H1018:H1047,'RW Futures and Index Data (Q4)'!F1016:F1045)/VAR('RW Futures and Index Data (Q4)'!F1016:F1045)</f>
        <v>0.93246260379378132</v>
      </c>
      <c r="J1018" s="10"/>
      <c r="K1018" s="59">
        <v>1.0124055993652181E-3</v>
      </c>
      <c r="L1018" s="57">
        <f>COVAR(K1018:K1047,'RW Futures and Index Data (Q4)'!F1016:F1045)/VAR('RW Futures and Index Data (Q4)'!F1016:F1045)</f>
        <v>6.0078423589422621E-2</v>
      </c>
      <c r="M1018" s="10"/>
      <c r="N1018" s="59">
        <v>-1.1986223505470517E-2</v>
      </c>
      <c r="O1018" s="58">
        <f>COVAR(N1018:N1047,'RW Futures and Index Data (Q4)'!F1016:F1045)/VAR('RW Futures and Index Data (Q4)'!F1016:F1045)</f>
        <v>-9.1910888047253364E-2</v>
      </c>
      <c r="P1018" s="10"/>
    </row>
    <row r="1019" spans="1:16" x14ac:dyDescent="0.25">
      <c r="A1019" s="23">
        <v>40725</v>
      </c>
      <c r="B1019" s="52">
        <v>0.14820590863879524</v>
      </c>
      <c r="C1019" s="53">
        <f>COVAR(B1019:B1048,'RW Futures and Index Data (Q4)'!C1017:C1046)/VAR('RW Futures and Index Data (Q4)'!C1017:C1046)</f>
        <v>1.6202444593419105</v>
      </c>
      <c r="D1019" s="10"/>
      <c r="E1019" s="59">
        <v>-2.77899560159931E-2</v>
      </c>
      <c r="F1019" s="56">
        <f>COVAR(E1019:E1048,'RW Futures and Index Data (Q4)'!C1017:C1046)/VAR('RW Futures and Index Data (Q4)'!C1017:C1046)</f>
        <v>1.2855951377816457</v>
      </c>
      <c r="G1019" s="10"/>
      <c r="H1019" s="59">
        <v>0.1328613494377342</v>
      </c>
      <c r="I1019" s="56">
        <f>COVAR(H1019:H1048,'RW Futures and Index Data (Q4)'!F1017:F1046)/VAR('RW Futures and Index Data (Q4)'!F1017:F1046)</f>
        <v>0.87034847983102082</v>
      </c>
      <c r="J1019" s="10"/>
      <c r="K1019" s="59">
        <v>1.8630657634455261E-4</v>
      </c>
      <c r="L1019" s="57">
        <f>COVAR(K1019:K1048,'RW Futures and Index Data (Q4)'!F1017:F1046)/VAR('RW Futures and Index Data (Q4)'!F1017:F1046)</f>
        <v>0.10305481602434138</v>
      </c>
      <c r="M1019" s="10"/>
      <c r="N1019" s="59">
        <v>-1.3319644527857943E-2</v>
      </c>
      <c r="O1019" s="58">
        <f>COVAR(N1019:N1048,'RW Futures and Index Data (Q4)'!F1017:F1046)/VAR('RW Futures and Index Data (Q4)'!F1017:F1046)</f>
        <v>6.0953796018369784E-3</v>
      </c>
      <c r="P1019" s="10"/>
    </row>
    <row r="1020" spans="1:16" x14ac:dyDescent="0.25">
      <c r="A1020" s="23">
        <v>40724</v>
      </c>
      <c r="B1020" s="52">
        <v>0.12450458140763687</v>
      </c>
      <c r="C1020" s="53">
        <f>COVAR(B1020:B1049,'RW Futures and Index Data (Q4)'!C1018:C1047)/VAR('RW Futures and Index Data (Q4)'!C1018:C1047)</f>
        <v>1.4192553984898941</v>
      </c>
      <c r="D1020" s="10"/>
      <c r="E1020" s="59">
        <v>-2.8987041966643701E-2</v>
      </c>
      <c r="F1020" s="56">
        <f>COVAR(E1020:E1049,'RW Futures and Index Data (Q4)'!C1018:C1047)/VAR('RW Futures and Index Data (Q4)'!C1018:C1047)</f>
        <v>1.4780507414489577</v>
      </c>
      <c r="G1020" s="10"/>
      <c r="H1020" s="59">
        <v>9.385121738880331E-2</v>
      </c>
      <c r="I1020" s="56">
        <f>COVAR(H1020:H1049,'RW Futures and Index Data (Q4)'!F1018:F1047)/VAR('RW Futures and Index Data (Q4)'!F1018:F1047)</f>
        <v>0.78054477751626572</v>
      </c>
      <c r="J1020" s="10"/>
      <c r="K1020" s="59">
        <v>-3.9850935224492456E-3</v>
      </c>
      <c r="L1020" s="57">
        <f>COVAR(K1020:K1049,'RW Futures and Index Data (Q4)'!F1018:F1047)/VAR('RW Futures and Index Data (Q4)'!F1018:F1047)</f>
        <v>0.14292533783246664</v>
      </c>
      <c r="M1020" s="10"/>
      <c r="N1020" s="59">
        <v>-1.077677428309376E-2</v>
      </c>
      <c r="O1020" s="58">
        <f>COVAR(N1020:N1049,'RW Futures and Index Data (Q4)'!F1018:F1047)/VAR('RW Futures and Index Data (Q4)'!F1018:F1047)</f>
        <v>0.10013792785468882</v>
      </c>
      <c r="P1020" s="10"/>
    </row>
    <row r="1021" spans="1:16" x14ac:dyDescent="0.25">
      <c r="A1021" s="23">
        <v>40723</v>
      </c>
      <c r="B1021" s="52">
        <v>5.8011082810083936E-2</v>
      </c>
      <c r="C1021" s="53">
        <f>COVAR(B1021:B1050,'RW Futures and Index Data (Q4)'!C1019:C1048)/VAR('RW Futures and Index Data (Q4)'!C1019:C1048)</f>
        <v>1.3711651701788887</v>
      </c>
      <c r="D1021" s="10"/>
      <c r="E1021" s="59">
        <v>-4.5682630484799147E-2</v>
      </c>
      <c r="F1021" s="56">
        <f>COVAR(E1021:E1050,'RW Futures and Index Data (Q4)'!C1019:C1048)/VAR('RW Futures and Index Data (Q4)'!C1019:C1048)</f>
        <v>1.587591242063195</v>
      </c>
      <c r="G1021" s="10"/>
      <c r="H1021" s="59">
        <v>8.202024242424244E-2</v>
      </c>
      <c r="I1021" s="56">
        <f>COVAR(H1021:H1050,'RW Futures and Index Data (Q4)'!F1019:F1048)/VAR('RW Futures and Index Data (Q4)'!F1019:F1048)</f>
        <v>0.74051089377985202</v>
      </c>
      <c r="J1021" s="10"/>
      <c r="K1021" s="59">
        <v>-4.7568617255908663E-3</v>
      </c>
      <c r="L1021" s="57">
        <f>COVAR(K1021:K1050,'RW Futures and Index Data (Q4)'!F1019:F1048)/VAR('RW Futures and Index Data (Q4)'!F1019:F1048)</f>
        <v>0.17091981019618202</v>
      </c>
      <c r="M1021" s="10"/>
      <c r="N1021" s="59">
        <v>-8.6719287224064079E-3</v>
      </c>
      <c r="O1021" s="58">
        <f>COVAR(N1021:N1050,'RW Futures and Index Data (Q4)'!F1019:F1048)/VAR('RW Futures and Index Data (Q4)'!F1019:F1048)</f>
        <v>0.15535634763737802</v>
      </c>
      <c r="P1021" s="10"/>
    </row>
    <row r="1022" spans="1:16" x14ac:dyDescent="0.25">
      <c r="A1022" s="23">
        <v>40722</v>
      </c>
      <c r="B1022" s="52">
        <v>8.1989704901772154E-2</v>
      </c>
      <c r="C1022" s="53">
        <f>COVAR(B1022:B1051,'RW Futures and Index Data (Q4)'!C1020:C1049)/VAR('RW Futures and Index Data (Q4)'!C1020:C1049)</f>
        <v>1.3946643141981887</v>
      </c>
      <c r="D1022" s="10"/>
      <c r="E1022" s="59">
        <v>-5.5872247811135645E-2</v>
      </c>
      <c r="F1022" s="56">
        <f>COVAR(E1022:E1051,'RW Futures and Index Data (Q4)'!C1020:C1049)/VAR('RW Futures and Index Data (Q4)'!C1020:C1049)</f>
        <v>1.664835416971473</v>
      </c>
      <c r="G1022" s="10"/>
      <c r="H1022" s="59">
        <v>0.10151453131395827</v>
      </c>
      <c r="I1022" s="56">
        <f>COVAR(H1022:H1051,'RW Futures and Index Data (Q4)'!F1020:F1049)/VAR('RW Futures and Index Data (Q4)'!F1020:F1049)</f>
        <v>0.71995081405911321</v>
      </c>
      <c r="J1022" s="10"/>
      <c r="K1022" s="59">
        <v>-4.4999337599472833E-3</v>
      </c>
      <c r="L1022" s="57">
        <f>COVAR(K1022:K1051,'RW Futures and Index Data (Q4)'!F1020:F1049)/VAR('RW Futures and Index Data (Q4)'!F1020:F1049)</f>
        <v>0.18882561717082122</v>
      </c>
      <c r="M1022" s="10"/>
      <c r="N1022" s="59">
        <v>-7.5083932869587366E-3</v>
      </c>
      <c r="O1022" s="58">
        <f>COVAR(N1022:N1051,'RW Futures and Index Data (Q4)'!F1020:F1049)/VAR('RW Futures and Index Data (Q4)'!F1020:F1049)</f>
        <v>0.19136918929388258</v>
      </c>
      <c r="P1022" s="10"/>
    </row>
    <row r="1023" spans="1:16" x14ac:dyDescent="0.25">
      <c r="A1023" s="23">
        <v>40721</v>
      </c>
      <c r="B1023" s="52">
        <v>-6.4263507351464133E-2</v>
      </c>
      <c r="C1023" s="53">
        <f>COVAR(B1023:B1052,'RW Futures and Index Data (Q4)'!C1021:C1050)/VAR('RW Futures and Index Data (Q4)'!C1021:C1050)</f>
        <v>1.4265450034889517</v>
      </c>
      <c r="D1023" s="10"/>
      <c r="E1023" s="59">
        <v>-5.3172395143215478E-2</v>
      </c>
      <c r="F1023" s="56">
        <f>COVAR(E1023:E1052,'RW Futures and Index Data (Q4)'!C1021:C1050)/VAR('RW Futures and Index Data (Q4)'!C1021:C1050)</f>
        <v>1.7299540248151035</v>
      </c>
      <c r="G1023" s="10"/>
      <c r="H1023" s="59">
        <v>0.11611565635885723</v>
      </c>
      <c r="I1023" s="56">
        <f>COVAR(H1023:H1052,'RW Futures and Index Data (Q4)'!F1021:F1050)/VAR('RW Futures and Index Data (Q4)'!F1021:F1050)</f>
        <v>0.65803716059279926</v>
      </c>
      <c r="J1023" s="10"/>
      <c r="K1023" s="59">
        <v>-4.7498448596797749E-3</v>
      </c>
      <c r="L1023" s="57">
        <f>COVAR(K1023:K1052,'RW Futures and Index Data (Q4)'!F1021:F1050)/VAR('RW Futures and Index Data (Q4)'!F1021:F1050)</f>
        <v>0.2260166046982775</v>
      </c>
      <c r="M1023" s="10"/>
      <c r="N1023" s="59">
        <v>-1.4114555144180474E-2</v>
      </c>
      <c r="O1023" s="58">
        <f>COVAR(N1023:N1052,'RW Futures and Index Data (Q4)'!F1021:F1050)/VAR('RW Futures and Index Data (Q4)'!F1021:F1050)</f>
        <v>0.26095041694797577</v>
      </c>
      <c r="P1023" s="10"/>
    </row>
    <row r="1024" spans="1:16" x14ac:dyDescent="0.25">
      <c r="A1024" s="23">
        <v>40718</v>
      </c>
      <c r="B1024" s="52">
        <v>-7.3958332467061627E-2</v>
      </c>
      <c r="C1024" s="53">
        <f>COVAR(B1024:B1053,'RW Futures and Index Data (Q4)'!C1022:C1051)/VAR('RW Futures and Index Data (Q4)'!C1022:C1051)</f>
        <v>1.4410319780777621</v>
      </c>
      <c r="D1024" s="10"/>
      <c r="E1024" s="59">
        <v>-6.4231982238402319E-2</v>
      </c>
      <c r="F1024" s="56">
        <f>COVAR(E1024:E1053,'RW Futures and Index Data (Q4)'!C1022:C1051)/VAR('RW Futures and Index Data (Q4)'!C1022:C1051)</f>
        <v>1.7444022388552716</v>
      </c>
      <c r="G1024" s="10"/>
      <c r="H1024" s="59">
        <v>0.10650651083740192</v>
      </c>
      <c r="I1024" s="56">
        <f>COVAR(H1024:H1053,'RW Futures and Index Data (Q4)'!F1022:F1051)/VAR('RW Futures and Index Data (Q4)'!F1022:F1051)</f>
        <v>0.55831109679399671</v>
      </c>
      <c r="J1024" s="10"/>
      <c r="K1024" s="59">
        <v>3.5570734198051568E-3</v>
      </c>
      <c r="L1024" s="57">
        <f>COVAR(K1024:K1053,'RW Futures and Index Data (Q4)'!F1022:F1051)/VAR('RW Futures and Index Data (Q4)'!F1022:F1051)</f>
        <v>0.2455579510249922</v>
      </c>
      <c r="M1024" s="10"/>
      <c r="N1024" s="59">
        <v>4.0737242381643224E-3</v>
      </c>
      <c r="O1024" s="58">
        <f>COVAR(N1024:N1053,'RW Futures and Index Data (Q4)'!F1022:F1051)/VAR('RW Futures and Index Data (Q4)'!F1022:F1051)</f>
        <v>0.29171034350636893</v>
      </c>
      <c r="P1024" s="10"/>
    </row>
    <row r="1025" spans="1:16" x14ac:dyDescent="0.25">
      <c r="A1025" s="23">
        <v>40717</v>
      </c>
      <c r="B1025" s="52">
        <v>-8.0130178802689245E-2</v>
      </c>
      <c r="C1025" s="53">
        <f>COVAR(B1025:B1054,'RW Futures and Index Data (Q4)'!C1023:C1052)/VAR('RW Futures and Index Data (Q4)'!C1023:C1052)</f>
        <v>1.4411723897611097</v>
      </c>
      <c r="D1025" s="10"/>
      <c r="E1025" s="59">
        <v>-5.8134780647521422E-2</v>
      </c>
      <c r="F1025" s="56">
        <f>COVAR(E1025:E1054,'RW Futures and Index Data (Q4)'!C1023:C1052)/VAR('RW Futures and Index Data (Q4)'!C1023:C1052)</f>
        <v>1.7055971798311946</v>
      </c>
      <c r="G1025" s="10"/>
      <c r="H1025" s="59">
        <v>6.0421735604217375E-2</v>
      </c>
      <c r="I1025" s="56">
        <f>COVAR(H1025:H1054,'RW Futures and Index Data (Q4)'!F1023:F1052)/VAR('RW Futures and Index Data (Q4)'!F1023:F1052)</f>
        <v>0.53754912377236663</v>
      </c>
      <c r="J1025" s="10"/>
      <c r="K1025" s="59">
        <v>9.7225346447329386E-3</v>
      </c>
      <c r="L1025" s="57">
        <f>COVAR(K1025:K1054,'RW Futures and Index Data (Q4)'!F1023:F1052)/VAR('RW Futures and Index Data (Q4)'!F1023:F1052)</f>
        <v>0.23888821413224626</v>
      </c>
      <c r="M1025" s="10"/>
      <c r="N1025" s="59">
        <v>2.3710019322112696E-2</v>
      </c>
      <c r="O1025" s="58">
        <f>COVAR(N1025:N1054,'RW Futures and Index Data (Q4)'!F1023:F1052)/VAR('RW Futures and Index Data (Q4)'!F1023:F1052)</f>
        <v>0.25868774839196162</v>
      </c>
      <c r="P1025" s="10"/>
    </row>
    <row r="1026" spans="1:16" x14ac:dyDescent="0.25">
      <c r="A1026" s="23">
        <v>40716</v>
      </c>
      <c r="B1026" s="52">
        <v>-5.6043809863727589E-2</v>
      </c>
      <c r="C1026" s="53">
        <f>COVAR(B1026:B1055,'RW Futures and Index Data (Q4)'!C1024:C1053)/VAR('RW Futures and Index Data (Q4)'!C1024:C1053)</f>
        <v>1.4435212576544092</v>
      </c>
      <c r="D1026" s="10"/>
      <c r="E1026" s="59">
        <v>-4.9760283938277472E-2</v>
      </c>
      <c r="F1026" s="56">
        <f>COVAR(E1026:E1055,'RW Futures and Index Data (Q4)'!C1024:C1053)/VAR('RW Futures and Index Data (Q4)'!C1024:C1053)</f>
        <v>1.6835069414967425</v>
      </c>
      <c r="G1026" s="10"/>
      <c r="H1026" s="59">
        <v>5.4216867469879526E-2</v>
      </c>
      <c r="I1026" s="56">
        <f>COVAR(H1026:H1055,'RW Futures and Index Data (Q4)'!F1024:F1053)/VAR('RW Futures and Index Data (Q4)'!F1024:F1053)</f>
        <v>0.56224276632339454</v>
      </c>
      <c r="J1026" s="10"/>
      <c r="K1026" s="59">
        <v>1.2195812608601253E-2</v>
      </c>
      <c r="L1026" s="57">
        <f>COVAR(K1026:K1055,'RW Futures and Index Data (Q4)'!F1024:F1053)/VAR('RW Futures and Index Data (Q4)'!F1024:F1053)</f>
        <v>0.2363501912941528</v>
      </c>
      <c r="M1026" s="10"/>
      <c r="N1026" s="59">
        <v>3.7311280992285756E-2</v>
      </c>
      <c r="O1026" s="58">
        <f>COVAR(N1026:N1055,'RW Futures and Index Data (Q4)'!F1024:F1053)/VAR('RW Futures and Index Data (Q4)'!F1024:F1053)</f>
        <v>0.22839615372249439</v>
      </c>
      <c r="P1026" s="10"/>
    </row>
    <row r="1027" spans="1:16" x14ac:dyDescent="0.25">
      <c r="A1027" s="23">
        <v>40715</v>
      </c>
      <c r="B1027" s="52">
        <v>-5.7231974854321521E-2</v>
      </c>
      <c r="C1027" s="53">
        <f>COVAR(B1027:B1056,'RW Futures and Index Data (Q4)'!C1025:C1054)/VAR('RW Futures and Index Data (Q4)'!C1025:C1054)</f>
        <v>1.4050239310953647</v>
      </c>
      <c r="D1027" s="10"/>
      <c r="E1027" s="59">
        <v>-2.1175714700346848E-2</v>
      </c>
      <c r="F1027" s="56">
        <f>COVAR(E1027:E1056,'RW Futures and Index Data (Q4)'!C1025:C1054)/VAR('RW Futures and Index Data (Q4)'!C1025:C1054)</f>
        <v>1.5817635821638252</v>
      </c>
      <c r="G1027" s="10"/>
      <c r="H1027" s="59">
        <v>4.57703737544084E-2</v>
      </c>
      <c r="I1027" s="56">
        <f>COVAR(H1027:H1056,'RW Futures and Index Data (Q4)'!F1025:F1054)/VAR('RW Futures and Index Data (Q4)'!F1025:F1054)</f>
        <v>0.52220863360704151</v>
      </c>
      <c r="J1027" s="10"/>
      <c r="K1027" s="59">
        <v>7.1856323976735581E-3</v>
      </c>
      <c r="L1027" s="57">
        <f>COVAR(K1027:K1056,'RW Futures and Index Data (Q4)'!F1025:F1054)/VAR('RW Futures and Index Data (Q4)'!F1025:F1054)</f>
        <v>0.21950972541907515</v>
      </c>
      <c r="M1027" s="10"/>
      <c r="N1027" s="59">
        <v>2.2916187279621303E-2</v>
      </c>
      <c r="O1027" s="58">
        <f>COVAR(N1027:N1056,'RW Futures and Index Data (Q4)'!F1025:F1054)/VAR('RW Futures and Index Data (Q4)'!F1025:F1054)</f>
        <v>0.18838008915836379</v>
      </c>
      <c r="P1027" s="10"/>
    </row>
    <row r="1028" spans="1:16" x14ac:dyDescent="0.25">
      <c r="A1028" s="23">
        <v>40714</v>
      </c>
      <c r="B1028" s="52">
        <v>-6.4968002212407172E-2</v>
      </c>
      <c r="C1028" s="53">
        <f>COVAR(B1028:B1057,'RW Futures and Index Data (Q4)'!C1026:C1055)/VAR('RW Futures and Index Data (Q4)'!C1026:C1055)</f>
        <v>1.4343903850760416</v>
      </c>
      <c r="D1028" s="10"/>
      <c r="E1028" s="59">
        <v>-1.6380461180718897E-2</v>
      </c>
      <c r="F1028" s="56">
        <f>COVAR(E1028:E1057,'RW Futures and Index Data (Q4)'!C1026:C1055)/VAR('RW Futures and Index Data (Q4)'!C1026:C1055)</f>
        <v>1.5462557745509016</v>
      </c>
      <c r="G1028" s="10"/>
      <c r="H1028" s="59">
        <v>2.9149755904868346E-2</v>
      </c>
      <c r="I1028" s="56">
        <f>COVAR(H1028:H1057,'RW Futures and Index Data (Q4)'!F1026:F1055)/VAR('RW Futures and Index Data (Q4)'!F1026:F1055)</f>
        <v>0.53343700585735399</v>
      </c>
      <c r="J1028" s="10"/>
      <c r="K1028" s="59">
        <v>7.4637474429768424E-3</v>
      </c>
      <c r="L1028" s="57">
        <f>COVAR(K1028:K1057,'RW Futures and Index Data (Q4)'!F1026:F1055)/VAR('RW Futures and Index Data (Q4)'!F1026:F1055)</f>
        <v>0.20904805166894677</v>
      </c>
      <c r="M1028" s="10"/>
      <c r="N1028" s="59">
        <v>2.8135719244530843E-2</v>
      </c>
      <c r="O1028" s="58">
        <f>COVAR(N1028:N1057,'RW Futures and Index Data (Q4)'!F1026:F1055)/VAR('RW Futures and Index Data (Q4)'!F1026:F1055)</f>
        <v>0.15704714436557315</v>
      </c>
      <c r="P1028" s="10"/>
    </row>
    <row r="1029" spans="1:16" x14ac:dyDescent="0.25">
      <c r="A1029" s="23">
        <v>40711</v>
      </c>
      <c r="B1029" s="52">
        <v>-7.1023411623201027E-2</v>
      </c>
      <c r="C1029" s="53">
        <f>COVAR(B1029:B1058,'RW Futures and Index Data (Q4)'!C1027:C1056)/VAR('RW Futures and Index Data (Q4)'!C1027:C1056)</f>
        <v>1.4343540118809186</v>
      </c>
      <c r="D1029" s="10"/>
      <c r="E1029" s="59">
        <v>-8.2839066889974777E-3</v>
      </c>
      <c r="F1029" s="56">
        <f>COVAR(E1029:E1058,'RW Futures and Index Data (Q4)'!C1027:C1056)/VAR('RW Futures and Index Data (Q4)'!C1027:C1056)</f>
        <v>1.5361785590537647</v>
      </c>
      <c r="G1029" s="10"/>
      <c r="H1029" s="59">
        <v>1.5270326042096549E-2</v>
      </c>
      <c r="I1029" s="56">
        <f>COVAR(H1029:H1058,'RW Futures and Index Data (Q4)'!F1027:F1056)/VAR('RW Futures and Index Data (Q4)'!F1027:F1056)</f>
        <v>0.5341356351046832</v>
      </c>
      <c r="J1029" s="10"/>
      <c r="K1029" s="59">
        <v>3.6472368167961289E-3</v>
      </c>
      <c r="L1029" s="57">
        <f>COVAR(K1029:K1058,'RW Futures and Index Data (Q4)'!F1027:F1056)/VAR('RW Futures and Index Data (Q4)'!F1027:F1056)</f>
        <v>0.20267865036612817</v>
      </c>
      <c r="M1029" s="10"/>
      <c r="N1029" s="59">
        <v>2.5318411825722142E-2</v>
      </c>
      <c r="O1029" s="58">
        <f>COVAR(N1029:N1058,'RW Futures and Index Data (Q4)'!F1027:F1056)/VAR('RW Futures and Index Data (Q4)'!F1027:F1056)</f>
        <v>0.13757009822562502</v>
      </c>
      <c r="P1029" s="10"/>
    </row>
    <row r="1030" spans="1:16" x14ac:dyDescent="0.25">
      <c r="A1030" s="23">
        <v>40710</v>
      </c>
      <c r="B1030" s="52">
        <v>-6.0964905832096239E-2</v>
      </c>
      <c r="C1030" s="53">
        <f>COVAR(B1030:B1059,'RW Futures and Index Data (Q4)'!C1028:C1057)/VAR('RW Futures and Index Data (Q4)'!C1028:C1057)</f>
        <v>1.4219199252600516</v>
      </c>
      <c r="D1030" s="10"/>
      <c r="E1030" s="59">
        <v>-1.6942366681426901E-2</v>
      </c>
      <c r="F1030" s="56">
        <f>COVAR(E1030:E1059,'RW Futures and Index Data (Q4)'!C1028:C1057)/VAR('RW Futures and Index Data (Q4)'!C1028:C1057)</f>
        <v>1.5272403940649102</v>
      </c>
      <c r="G1030" s="10"/>
      <c r="H1030" s="59">
        <v>6.6694456023344006E-3</v>
      </c>
      <c r="I1030" s="56">
        <f>COVAR(H1030:H1059,'RW Futures and Index Data (Q4)'!F1028:F1057)/VAR('RW Futures and Index Data (Q4)'!F1028:F1057)</f>
        <v>0.50997402916651469</v>
      </c>
      <c r="J1030" s="10"/>
      <c r="K1030" s="59">
        <v>4.4625559308315577E-3</v>
      </c>
      <c r="L1030" s="57">
        <f>COVAR(K1030:K1059,'RW Futures and Index Data (Q4)'!F1028:F1057)/VAR('RW Futures and Index Data (Q4)'!F1028:F1057)</f>
        <v>0.19100158948000134</v>
      </c>
      <c r="M1030" s="10"/>
      <c r="N1030" s="59">
        <v>2.2973141497953709E-2</v>
      </c>
      <c r="O1030" s="58">
        <f>COVAR(N1030:N1059,'RW Futures and Index Data (Q4)'!F1028:F1057)/VAR('RW Futures and Index Data (Q4)'!F1028:F1057)</f>
        <v>0.11775909316669149</v>
      </c>
      <c r="P1030" s="10"/>
    </row>
    <row r="1031" spans="1:16" x14ac:dyDescent="0.25">
      <c r="A1031" s="23">
        <v>40709</v>
      </c>
      <c r="B1031" s="52">
        <v>-4.6764712373063011E-2</v>
      </c>
      <c r="C1031" s="53">
        <f>COVAR(B1031:B1060,'RW Futures and Index Data (Q4)'!C1029:C1058)/VAR('RW Futures and Index Data (Q4)'!C1029:C1058)</f>
        <v>1.3583673663615787</v>
      </c>
      <c r="D1031" s="10"/>
      <c r="E1031" s="59">
        <v>-1.9001608874970932E-2</v>
      </c>
      <c r="F1031" s="56">
        <f>COVAR(E1031:E1060,'RW Futures and Index Data (Q4)'!C1029:C1058)/VAR('RW Futures and Index Data (Q4)'!C1029:C1058)</f>
        <v>1.4431449935405343</v>
      </c>
      <c r="G1031" s="10"/>
      <c r="H1031" s="59">
        <v>-4.9668460264901126E-3</v>
      </c>
      <c r="I1031" s="56">
        <f>COVAR(H1031:H1060,'RW Futures and Index Data (Q4)'!F1029:F1058)/VAR('RW Futures and Index Data (Q4)'!F1029:F1058)</f>
        <v>0.48631265533664209</v>
      </c>
      <c r="J1031" s="10"/>
      <c r="K1031" s="59">
        <v>4.1001225478212167E-3</v>
      </c>
      <c r="L1031" s="57">
        <f>COVAR(K1031:K1060,'RW Futures and Index Data (Q4)'!F1029:F1058)/VAR('RW Futures and Index Data (Q4)'!F1029:F1058)</f>
        <v>0.17476084477256865</v>
      </c>
      <c r="M1031" s="10"/>
      <c r="N1031" s="59">
        <v>2.330860318371264E-2</v>
      </c>
      <c r="O1031" s="58">
        <f>COVAR(N1031:N1060,'RW Futures and Index Data (Q4)'!F1029:F1058)/VAR('RW Futures and Index Data (Q4)'!F1029:F1058)</f>
        <v>9.5740663847468752E-2</v>
      </c>
      <c r="P1031" s="10"/>
    </row>
    <row r="1032" spans="1:16" x14ac:dyDescent="0.25">
      <c r="A1032" s="23">
        <v>40708</v>
      </c>
      <c r="B1032" s="52">
        <v>-6.0053378836603888E-2</v>
      </c>
      <c r="C1032" s="53">
        <f>COVAR(B1032:B1061,'RW Futures and Index Data (Q4)'!C1030:C1059)/VAR('RW Futures and Index Data (Q4)'!C1030:C1059)</f>
        <v>1.3494884240339391</v>
      </c>
      <c r="D1032" s="10"/>
      <c r="E1032" s="59">
        <v>-2.7596270256607602E-2</v>
      </c>
      <c r="F1032" s="56">
        <f>COVAR(E1032:E1061,'RW Futures and Index Data (Q4)'!C1030:C1059)/VAR('RW Futures and Index Data (Q4)'!C1030:C1059)</f>
        <v>1.364474329242493</v>
      </c>
      <c r="G1032" s="10"/>
      <c r="H1032" s="59">
        <v>-7.8285949732179727E-3</v>
      </c>
      <c r="I1032" s="56">
        <f>COVAR(H1032:H1061,'RW Futures and Index Data (Q4)'!F1030:F1059)/VAR('RW Futures and Index Data (Q4)'!F1030:F1059)</f>
        <v>0.46061582778700566</v>
      </c>
      <c r="J1032" s="10"/>
      <c r="K1032" s="59">
        <v>9.4651985439802022E-3</v>
      </c>
      <c r="L1032" s="57">
        <f>COVAR(K1032:K1061,'RW Futures and Index Data (Q4)'!F1030:F1059)/VAR('RW Futures and Index Data (Q4)'!F1030:F1059)</f>
        <v>0.14223788949929289</v>
      </c>
      <c r="M1032" s="10"/>
      <c r="N1032" s="59">
        <v>2.8376461718360613E-2</v>
      </c>
      <c r="O1032" s="58">
        <f>COVAR(N1032:N1061,'RW Futures and Index Data (Q4)'!F1030:F1059)/VAR('RW Futures and Index Data (Q4)'!F1030:F1059)</f>
        <v>4.31737514901923E-2</v>
      </c>
      <c r="P1032" s="10"/>
    </row>
    <row r="1033" spans="1:16" x14ac:dyDescent="0.25">
      <c r="A1033" s="23">
        <v>40707</v>
      </c>
      <c r="B1033" s="52">
        <v>-4.9105286097791079E-2</v>
      </c>
      <c r="C1033" s="53">
        <f>COVAR(B1033:B1062,'RW Futures and Index Data (Q4)'!C1031:C1060)/VAR('RW Futures and Index Data (Q4)'!C1031:C1060)</f>
        <v>1.3126748720431982</v>
      </c>
      <c r="D1033" s="10"/>
      <c r="E1033" s="59">
        <v>-1.0541752139068716E-2</v>
      </c>
      <c r="F1033" s="56">
        <f>COVAR(E1033:E1062,'RW Futures and Index Data (Q4)'!C1031:C1060)/VAR('RW Futures and Index Data (Q4)'!C1031:C1060)</f>
        <v>1.2567661608130316</v>
      </c>
      <c r="G1033" s="10"/>
      <c r="H1033" s="59">
        <v>2.0449487916176512E-3</v>
      </c>
      <c r="I1033" s="56">
        <f>COVAR(H1033:H1062,'RW Futures and Index Data (Q4)'!F1031:F1060)/VAR('RW Futures and Index Data (Q4)'!F1031:F1060)</f>
        <v>0.44897098864300378</v>
      </c>
      <c r="J1033" s="10"/>
      <c r="K1033" s="59">
        <v>5.3761535404206473E-3</v>
      </c>
      <c r="L1033" s="57">
        <f>COVAR(K1033:K1062,'RW Futures and Index Data (Q4)'!F1031:F1060)/VAR('RW Futures and Index Data (Q4)'!F1031:F1060)</f>
        <v>0.11229805230311005</v>
      </c>
      <c r="M1033" s="10"/>
      <c r="N1033" s="59">
        <v>1.4524915554940732E-2</v>
      </c>
      <c r="O1033" s="58">
        <f>COVAR(N1033:N1062,'RW Futures and Index Data (Q4)'!F1031:F1060)/VAR('RW Futures and Index Data (Q4)'!F1031:F1060)</f>
        <v>-8.7472043188137252E-3</v>
      </c>
      <c r="P1033" s="10"/>
    </row>
    <row r="1034" spans="1:16" x14ac:dyDescent="0.25">
      <c r="A1034" s="23">
        <v>40704</v>
      </c>
      <c r="B1034" s="52">
        <v>-5.2317646310210741E-2</v>
      </c>
      <c r="C1034" s="53">
        <f>COVAR(B1034:B1063,'RW Futures and Index Data (Q4)'!C1032:C1061)/VAR('RW Futures and Index Data (Q4)'!C1032:C1061)</f>
        <v>1.2381251359887415</v>
      </c>
      <c r="D1034" s="10"/>
      <c r="E1034" s="59">
        <v>-1.6446793029456175E-2</v>
      </c>
      <c r="F1034" s="56">
        <f>COVAR(E1034:E1063,'RW Futures and Index Data (Q4)'!C1032:C1061)/VAR('RW Futures and Index Data (Q4)'!C1032:C1061)</f>
        <v>1.149153522697794</v>
      </c>
      <c r="G1034" s="10"/>
      <c r="H1034" s="59">
        <v>-1.9488388935785306E-2</v>
      </c>
      <c r="I1034" s="56">
        <f>COVAR(H1034:H1063,'RW Futures and Index Data (Q4)'!F1032:F1061)/VAR('RW Futures and Index Data (Q4)'!F1032:F1061)</f>
        <v>0.44699691519861523</v>
      </c>
      <c r="J1034" s="10"/>
      <c r="K1034" s="59">
        <v>7.9236863658544987E-3</v>
      </c>
      <c r="L1034" s="57">
        <f>COVAR(K1034:K1063,'RW Futures and Index Data (Q4)'!F1032:F1061)/VAR('RW Futures and Index Data (Q4)'!F1032:F1061)</f>
        <v>6.7823415390475539E-2</v>
      </c>
      <c r="M1034" s="10"/>
      <c r="N1034" s="59">
        <v>3.5915674753034255E-2</v>
      </c>
      <c r="O1034" s="58">
        <f>COVAR(N1034:N1063,'RW Futures and Index Data (Q4)'!F1032:F1061)/VAR('RW Futures and Index Data (Q4)'!F1032:F1061)</f>
        <v>-0.10390056789470511</v>
      </c>
      <c r="P1034" s="10"/>
    </row>
    <row r="1035" spans="1:16" x14ac:dyDescent="0.25">
      <c r="A1035" s="23">
        <v>40703</v>
      </c>
      <c r="B1035" s="52">
        <v>-4.2124172054487707E-2</v>
      </c>
      <c r="C1035" s="53">
        <f>COVAR(B1035:B1064,'RW Futures and Index Data (Q4)'!C1033:C1062)/VAR('RW Futures and Index Data (Q4)'!C1033:C1062)</f>
        <v>1.1438519658952642</v>
      </c>
      <c r="D1035" s="10"/>
      <c r="E1035" s="59">
        <v>-1.3908234765765526E-2</v>
      </c>
      <c r="F1035" s="56">
        <f>COVAR(E1035:E1064,'RW Futures and Index Data (Q4)'!C1033:C1062)/VAR('RW Futures and Index Data (Q4)'!C1033:C1062)</f>
        <v>1.0375647041740608</v>
      </c>
      <c r="G1035" s="10"/>
      <c r="H1035" s="59">
        <v>-2.5010124041543902E-2</v>
      </c>
      <c r="I1035" s="56">
        <f>COVAR(H1035:H1064,'RW Futures and Index Data (Q4)'!F1033:F1062)/VAR('RW Futures and Index Data (Q4)'!F1033:F1062)</f>
        <v>0.4683282135886237</v>
      </c>
      <c r="J1035" s="10"/>
      <c r="K1035" s="59">
        <v>9.1829712499567062E-3</v>
      </c>
      <c r="L1035" s="57">
        <f>COVAR(K1035:K1064,'RW Futures and Index Data (Q4)'!F1033:F1062)/VAR('RW Futures and Index Data (Q4)'!F1033:F1062)</f>
        <v>1.9013593556747681E-2</v>
      </c>
      <c r="M1035" s="10"/>
      <c r="N1035" s="59">
        <v>4.2838062965178558E-2</v>
      </c>
      <c r="O1035" s="58">
        <f>COVAR(N1035:N1064,'RW Futures and Index Data (Q4)'!F1033:F1062)/VAR('RW Futures and Index Data (Q4)'!F1033:F1062)</f>
        <v>-0.17708399956336512</v>
      </c>
      <c r="P1035" s="10"/>
    </row>
    <row r="1036" spans="1:16" x14ac:dyDescent="0.25">
      <c r="A1036" s="23">
        <v>40702</v>
      </c>
      <c r="B1036" s="52">
        <v>-1.4003254435685508E-2</v>
      </c>
      <c r="C1036" s="53">
        <f>COVAR(B1036:B1065,'RW Futures and Index Data (Q4)'!C1034:C1063)/VAR('RW Futures and Index Data (Q4)'!C1034:C1063)</f>
        <v>0.98942497700316756</v>
      </c>
      <c r="D1036" s="10"/>
      <c r="E1036" s="59">
        <v>6.4299530992366627E-3</v>
      </c>
      <c r="F1036" s="56">
        <f>COVAR(E1036:E1065,'RW Futures and Index Data (Q4)'!C1034:C1063)/VAR('RW Futures and Index Data (Q4)'!C1034:C1063)</f>
        <v>0.89714634281979044</v>
      </c>
      <c r="G1036" s="10"/>
      <c r="H1036" s="59">
        <v>-3.6659879293681197E-3</v>
      </c>
      <c r="I1036" s="56">
        <f>COVAR(H1036:H1065,'RW Futures and Index Data (Q4)'!F1034:F1063)/VAR('RW Futures and Index Data (Q4)'!F1034:F1063)</f>
        <v>0.47740942279164478</v>
      </c>
      <c r="J1036" s="10"/>
      <c r="K1036" s="59">
        <v>1.2293228963814462E-2</v>
      </c>
      <c r="L1036" s="57">
        <f>COVAR(K1036:K1065,'RW Futures and Index Data (Q4)'!F1034:F1063)/VAR('RW Futures and Index Data (Q4)'!F1034:F1063)</f>
        <v>-2.193648508509637E-2</v>
      </c>
      <c r="M1036" s="10"/>
      <c r="N1036" s="59">
        <v>3.8100288063529941E-2</v>
      </c>
      <c r="O1036" s="58">
        <f>COVAR(N1036:N1065,'RW Futures and Index Data (Q4)'!F1034:F1063)/VAR('RW Futures and Index Data (Q4)'!F1034:F1063)</f>
        <v>-0.22294861400275473</v>
      </c>
      <c r="P1036" s="10"/>
    </row>
    <row r="1037" spans="1:16" x14ac:dyDescent="0.25">
      <c r="A1037" s="23">
        <v>40701</v>
      </c>
      <c r="B1037" s="52">
        <v>-2.5820375358136416E-2</v>
      </c>
      <c r="C1037" s="53">
        <f>COVAR(B1037:B1066,'RW Futures and Index Data (Q4)'!C1035:C1064)/VAR('RW Futures and Index Data (Q4)'!C1035:C1064)</f>
        <v>1.0134053735474804</v>
      </c>
      <c r="D1037" s="10"/>
      <c r="E1037" s="59">
        <v>4.4906085951501584E-3</v>
      </c>
      <c r="F1037" s="56">
        <f>COVAR(E1037:E1066,'RW Futures and Index Data (Q4)'!C1035:C1064)/VAR('RW Futures and Index Data (Q4)'!C1035:C1064)</f>
        <v>0.85634681320092754</v>
      </c>
      <c r="G1037" s="10"/>
      <c r="H1037" s="59">
        <v>1.2836397515527898E-2</v>
      </c>
      <c r="I1037" s="56">
        <f>COVAR(H1037:H1066,'RW Futures and Index Data (Q4)'!F1035:F1064)/VAR('RW Futures and Index Data (Q4)'!F1035:F1064)</f>
        <v>0.48852070843542689</v>
      </c>
      <c r="J1037" s="10"/>
      <c r="K1037" s="59">
        <v>1.8267331065208614E-2</v>
      </c>
      <c r="L1037" s="57">
        <f>COVAR(K1037:K1066,'RW Futures and Index Data (Q4)'!F1035:F1064)/VAR('RW Futures and Index Data (Q4)'!F1035:F1064)</f>
        <v>-6.1301619982874277E-2</v>
      </c>
      <c r="M1037" s="10"/>
      <c r="N1037" s="59">
        <v>5.0266825554621919E-2</v>
      </c>
      <c r="O1037" s="58">
        <f>COVAR(N1037:N1066,'RW Futures and Index Data (Q4)'!F1035:F1064)/VAR('RW Futures and Index Data (Q4)'!F1035:F1064)</f>
        <v>-0.29920016462150317</v>
      </c>
      <c r="P1037" s="10"/>
    </row>
    <row r="1038" spans="1:16" x14ac:dyDescent="0.25">
      <c r="A1038" s="23">
        <v>40700</v>
      </c>
      <c r="B1038" s="52">
        <v>1.5219370284101474E-2</v>
      </c>
      <c r="C1038" s="53">
        <f>COVAR(B1038:B1067,'RW Futures and Index Data (Q4)'!C1036:C1065)/VAR('RW Futures and Index Data (Q4)'!C1036:C1065)</f>
        <v>0.97153915463335161</v>
      </c>
      <c r="D1038" s="10"/>
      <c r="E1038" s="59">
        <v>1.4546434064056646E-2</v>
      </c>
      <c r="F1038" s="56">
        <f>COVAR(E1038:E1067,'RW Futures and Index Data (Q4)'!C1036:C1065)/VAR('RW Futures and Index Data (Q4)'!C1036:C1065)</f>
        <v>0.73972550440995133</v>
      </c>
      <c r="G1038" s="10"/>
      <c r="H1038" s="59">
        <v>3.5639454926624792E-2</v>
      </c>
      <c r="I1038" s="56">
        <f>COVAR(H1038:H1067,'RW Futures and Index Data (Q4)'!F1036:F1065)/VAR('RW Futures and Index Data (Q4)'!F1036:F1065)</f>
        <v>0.49643423656447067</v>
      </c>
      <c r="J1038" s="10"/>
      <c r="K1038" s="59">
        <v>1.6330958133899287E-2</v>
      </c>
      <c r="L1038" s="57">
        <f>COVAR(K1038:K1067,'RW Futures and Index Data (Q4)'!F1036:F1065)/VAR('RW Futures and Index Data (Q4)'!F1036:F1065)</f>
        <v>-8.0769436409741963E-2</v>
      </c>
      <c r="M1038" s="10"/>
      <c r="N1038" s="59">
        <v>3.1468566954964139E-2</v>
      </c>
      <c r="O1038" s="58">
        <f>COVAR(N1038:N1067,'RW Futures and Index Data (Q4)'!F1036:F1065)/VAR('RW Futures and Index Data (Q4)'!F1036:F1065)</f>
        <v>-0.32636988250621002</v>
      </c>
      <c r="P1038" s="10"/>
    </row>
    <row r="1039" spans="1:16" x14ac:dyDescent="0.25">
      <c r="A1039" s="23">
        <v>40697</v>
      </c>
      <c r="B1039" s="52">
        <v>7.5334228949328619E-3</v>
      </c>
      <c r="C1039" s="53">
        <f>COVAR(B1039:B1068,'RW Futures and Index Data (Q4)'!C1037:C1066)/VAR('RW Futures and Index Data (Q4)'!C1037:C1066)</f>
        <v>0.99410725032099156</v>
      </c>
      <c r="D1039" s="10"/>
      <c r="E1039" s="59">
        <v>3.5828693759260677E-2</v>
      </c>
      <c r="F1039" s="56">
        <f>COVAR(E1039:E1068,'RW Futures and Index Data (Q4)'!C1037:C1066)/VAR('RW Futures and Index Data (Q4)'!C1037:C1066)</f>
        <v>0.59445309139789992</v>
      </c>
      <c r="G1039" s="10"/>
      <c r="H1039" s="59">
        <v>4.5569618330395745E-2</v>
      </c>
      <c r="I1039" s="56">
        <f>COVAR(H1039:H1068,'RW Futures and Index Data (Q4)'!F1037:F1066)/VAR('RW Futures and Index Data (Q4)'!F1037:F1066)</f>
        <v>0.52392916190804983</v>
      </c>
      <c r="J1039" s="10"/>
      <c r="K1039" s="59">
        <v>1.7567027372093591E-2</v>
      </c>
      <c r="L1039" s="57">
        <f>COVAR(K1039:K1068,'RW Futures and Index Data (Q4)'!F1037:F1066)/VAR('RW Futures and Index Data (Q4)'!F1037:F1066)</f>
        <v>-0.10828023994393601</v>
      </c>
      <c r="M1039" s="10"/>
      <c r="N1039" s="59">
        <v>3.6684528929088689E-2</v>
      </c>
      <c r="O1039" s="58">
        <f>COVAR(N1039:N1068,'RW Futures and Index Data (Q4)'!F1037:F1066)/VAR('RW Futures and Index Data (Q4)'!F1037:F1066)</f>
        <v>-0.377454025703781</v>
      </c>
      <c r="P1039" s="10"/>
    </row>
    <row r="1040" spans="1:16" x14ac:dyDescent="0.25">
      <c r="A1040" s="23">
        <v>40696</v>
      </c>
      <c r="B1040" s="52">
        <v>1.9384610074834052E-2</v>
      </c>
      <c r="C1040" s="53">
        <f>COVAR(B1040:B1069,'RW Futures and Index Data (Q4)'!C1038:C1067)/VAR('RW Futures and Index Data (Q4)'!C1038:C1067)</f>
        <v>0.9665320279403572</v>
      </c>
      <c r="D1040" s="10"/>
      <c r="E1040" s="59">
        <v>5.2291401296545192E-2</v>
      </c>
      <c r="F1040" s="56">
        <f>COVAR(E1040:E1069,'RW Futures and Index Data (Q4)'!C1038:C1067)/VAR('RW Futures and Index Data (Q4)'!C1038:C1067)</f>
        <v>0.46223849194445799</v>
      </c>
      <c r="G1040" s="10"/>
      <c r="H1040" s="59">
        <v>5.0377833753148638E-2</v>
      </c>
      <c r="I1040" s="56">
        <f>COVAR(H1040:H1069,'RW Futures and Index Data (Q4)'!F1038:F1067)/VAR('RW Futures and Index Data (Q4)'!F1038:F1067)</f>
        <v>0.56171548525619241</v>
      </c>
      <c r="J1040" s="10"/>
      <c r="K1040" s="59">
        <v>2.0339610193691016E-2</v>
      </c>
      <c r="L1040" s="57">
        <f>COVAR(K1040:K1069,'RW Futures and Index Data (Q4)'!F1038:F1067)/VAR('RW Futures and Index Data (Q4)'!F1038:F1067)</f>
        <v>-0.13194056005531066</v>
      </c>
      <c r="M1040" s="10"/>
      <c r="N1040" s="59">
        <v>4.8548928563579397E-2</v>
      </c>
      <c r="O1040" s="58">
        <f>COVAR(N1040:N1069,'RW Futures and Index Data (Q4)'!F1038:F1067)/VAR('RW Futures and Index Data (Q4)'!F1038:F1067)</f>
        <v>-0.41898229202653997</v>
      </c>
      <c r="P1040" s="10"/>
    </row>
    <row r="1041" spans="1:16" x14ac:dyDescent="0.25">
      <c r="A1041" s="23">
        <v>40695</v>
      </c>
      <c r="B1041" s="52">
        <v>4.4984633749320491E-2</v>
      </c>
      <c r="C1041" s="53">
        <f>COVAR(B1041:B1070,'RW Futures and Index Data (Q4)'!C1039:C1068)/VAR('RW Futures and Index Data (Q4)'!C1039:C1068)</f>
        <v>0.862762680867873</v>
      </c>
      <c r="D1041" s="10"/>
      <c r="E1041" s="59">
        <v>6.1985917023270387E-2</v>
      </c>
      <c r="F1041" s="56">
        <f>COVAR(E1041:E1070,'RW Futures and Index Data (Q4)'!C1039:C1068)/VAR('RW Futures and Index Data (Q4)'!C1039:C1068)</f>
        <v>0.46239795148616536</v>
      </c>
      <c r="G1041" s="10"/>
      <c r="H1041" s="59">
        <v>6.8994530921329345E-2</v>
      </c>
      <c r="I1041" s="56">
        <f>COVAR(H1041:H1070,'RW Futures and Index Data (Q4)'!F1039:F1068)/VAR('RW Futures and Index Data (Q4)'!F1039:F1068)</f>
        <v>0.57720804928427683</v>
      </c>
      <c r="J1041" s="10"/>
      <c r="K1041" s="59">
        <v>1.9060653587407606E-2</v>
      </c>
      <c r="L1041" s="57">
        <f>COVAR(K1041:K1070,'RW Futures and Index Data (Q4)'!F1039:F1068)/VAR('RW Futures and Index Data (Q4)'!F1039:F1068)</f>
        <v>-0.13378288128342439</v>
      </c>
      <c r="M1041" s="10"/>
      <c r="N1041" s="59">
        <v>4.1662215680134951E-2</v>
      </c>
      <c r="O1041" s="58">
        <f>COVAR(N1041:N1070,'RW Futures and Index Data (Q4)'!F1039:F1068)/VAR('RW Futures and Index Data (Q4)'!F1039:F1068)</f>
        <v>-0.41229669885351677</v>
      </c>
      <c r="P1041" s="10"/>
    </row>
    <row r="1042" spans="1:16" x14ac:dyDescent="0.25">
      <c r="A1042" s="23">
        <v>40694</v>
      </c>
      <c r="B1042" s="52">
        <v>4.4884575725413711E-2</v>
      </c>
      <c r="C1042" s="53">
        <f>COVAR(B1042:B1071,'RW Futures and Index Data (Q4)'!C1040:C1069)/VAR('RW Futures and Index Data (Q4)'!C1040:C1069)</f>
        <v>0.87332235203679642</v>
      </c>
      <c r="D1042" s="10"/>
      <c r="E1042" s="59">
        <v>7.4074051650133477E-2</v>
      </c>
      <c r="F1042" s="56">
        <f>COVAR(E1042:E1071,'RW Futures and Index Data (Q4)'!C1040:C1069)/VAR('RW Futures and Index Data (Q4)'!C1040:C1069)</f>
        <v>0.54749047433649944</v>
      </c>
      <c r="G1042" s="10"/>
      <c r="H1042" s="59">
        <v>8.716182536874939E-2</v>
      </c>
      <c r="I1042" s="56">
        <f>COVAR(H1042:H1071,'RW Futures and Index Data (Q4)'!F1040:F1069)/VAR('RW Futures and Index Data (Q4)'!F1040:F1069)</f>
        <v>0.60641271347967818</v>
      </c>
      <c r="J1042" s="10"/>
      <c r="K1042" s="59">
        <v>2.884066708238886E-2</v>
      </c>
      <c r="L1042" s="57">
        <f>COVAR(K1042:K1071,'RW Futures and Index Data (Q4)'!F1040:F1069)/VAR('RW Futures and Index Data (Q4)'!F1040:F1069)</f>
        <v>-0.13012809061843944</v>
      </c>
      <c r="M1042" s="10"/>
      <c r="N1042" s="59">
        <v>5.5060452587485376E-2</v>
      </c>
      <c r="O1042" s="58">
        <f>COVAR(N1042:N1071,'RW Futures and Index Data (Q4)'!F1040:F1069)/VAR('RW Futures and Index Data (Q4)'!F1040:F1069)</f>
        <v>-0.40790015664887791</v>
      </c>
      <c r="P1042" s="10"/>
    </row>
    <row r="1043" spans="1:16" x14ac:dyDescent="0.25">
      <c r="A1043" s="23">
        <v>40690</v>
      </c>
      <c r="B1043" s="52">
        <v>7.3085804958773481E-2</v>
      </c>
      <c r="C1043" s="53">
        <f>COVAR(B1043:B1072,'RW Futures and Index Data (Q4)'!C1041:C1070)/VAR('RW Futures and Index Data (Q4)'!C1041:C1070)</f>
        <v>0.92129013207220167</v>
      </c>
      <c r="D1043" s="10"/>
      <c r="E1043" s="59">
        <v>8.3112254238738803E-2</v>
      </c>
      <c r="F1043" s="56">
        <f>COVAR(E1043:E1072,'RW Futures and Index Data (Q4)'!C1041:C1070)/VAR('RW Futures and Index Data (Q4)'!C1041:C1070)</f>
        <v>0.60747450595028796</v>
      </c>
      <c r="G1043" s="10"/>
      <c r="H1043" s="59">
        <v>8.3582043344049284E-2</v>
      </c>
      <c r="I1043" s="56">
        <f>COVAR(H1043:H1072,'RW Futures and Index Data (Q4)'!F1041:F1070)/VAR('RW Futures and Index Data (Q4)'!F1041:F1070)</f>
        <v>0.59076109242000774</v>
      </c>
      <c r="J1043" s="10"/>
      <c r="K1043" s="59">
        <v>2.5881882103703902E-2</v>
      </c>
      <c r="L1043" s="57">
        <f>COVAR(K1043:K1072,'RW Futures and Index Data (Q4)'!F1041:F1070)/VAR('RW Futures and Index Data (Q4)'!F1041:F1070)</f>
        <v>-0.13349804081789879</v>
      </c>
      <c r="M1043" s="10"/>
      <c r="N1043" s="59">
        <v>4.5474742853038874E-2</v>
      </c>
      <c r="O1043" s="58">
        <f>COVAR(N1043:N1072,'RW Futures and Index Data (Q4)'!F1041:F1070)/VAR('RW Futures and Index Data (Q4)'!F1041:F1070)</f>
        <v>-0.41368378573563253</v>
      </c>
      <c r="P1043" s="10"/>
    </row>
    <row r="1044" spans="1:16" x14ac:dyDescent="0.25">
      <c r="A1044" s="23">
        <v>40689</v>
      </c>
      <c r="B1044" s="52">
        <v>4.5492231610981815E-2</v>
      </c>
      <c r="C1044" s="53">
        <f>COVAR(B1044:B1073,'RW Futures and Index Data (Q4)'!C1042:C1071)/VAR('RW Futures and Index Data (Q4)'!C1042:C1071)</f>
        <v>0.95056901150926554</v>
      </c>
      <c r="D1044" s="10"/>
      <c r="E1044" s="59">
        <v>4.9261114456162103E-2</v>
      </c>
      <c r="F1044" s="56">
        <f>COVAR(E1044:E1073,'RW Futures and Index Data (Q4)'!C1042:C1071)/VAR('RW Futures and Index Data (Q4)'!C1042:C1071)</f>
        <v>0.63060236908232881</v>
      </c>
      <c r="G1044" s="10"/>
      <c r="H1044" s="59">
        <v>3.1446540880503138E-2</v>
      </c>
      <c r="I1044" s="56">
        <f>COVAR(H1044:H1073,'RW Futures and Index Data (Q4)'!F1042:F1071)/VAR('RW Futures and Index Data (Q4)'!F1042:F1071)</f>
        <v>0.60477287519245493</v>
      </c>
      <c r="J1044" s="10"/>
      <c r="K1044" s="59">
        <v>2.7387085010062817E-2</v>
      </c>
      <c r="L1044" s="57">
        <f>COVAR(K1044:K1073,'RW Futures and Index Data (Q4)'!F1042:F1071)/VAR('RW Futures and Index Data (Q4)'!F1042:F1071)</f>
        <v>-0.12886514934234578</v>
      </c>
      <c r="M1044" s="10"/>
      <c r="N1044" s="59">
        <v>4.5459710052531577E-2</v>
      </c>
      <c r="O1044" s="58">
        <f>COVAR(N1044:N1073,'RW Futures and Index Data (Q4)'!F1042:F1071)/VAR('RW Futures and Index Data (Q4)'!F1042:F1071)</f>
        <v>-0.40857581429153772</v>
      </c>
      <c r="P1044" s="10"/>
    </row>
    <row r="1045" spans="1:16" x14ac:dyDescent="0.25">
      <c r="A1045" s="23">
        <v>40688</v>
      </c>
      <c r="B1045" s="52">
        <v>4.0988656904436871E-2</v>
      </c>
      <c r="C1045" s="53">
        <f>COVAR(B1045:B1074,'RW Futures and Index Data (Q4)'!C1043:C1072)/VAR('RW Futures and Index Data (Q4)'!C1043:C1072)</f>
        <v>0.96775963906218232</v>
      </c>
      <c r="D1045" s="10"/>
      <c r="E1045" s="59">
        <v>7.4424109275795791E-2</v>
      </c>
      <c r="F1045" s="56">
        <f>COVAR(E1045:E1074,'RW Futures and Index Data (Q4)'!C1043:C1072)/VAR('RW Futures and Index Data (Q4)'!C1043:C1072)</f>
        <v>0.67735819832965571</v>
      </c>
      <c r="G1045" s="10"/>
      <c r="H1045" s="59">
        <v>3.7632177589852045E-2</v>
      </c>
      <c r="I1045" s="56">
        <f>COVAR(H1045:H1074,'RW Futures and Index Data (Q4)'!F1043:F1072)/VAR('RW Futures and Index Data (Q4)'!F1043:F1072)</f>
        <v>0.60405704848734409</v>
      </c>
      <c r="J1045" s="10"/>
      <c r="K1045" s="59">
        <v>3.1680917657018304E-2</v>
      </c>
      <c r="L1045" s="57">
        <f>COVAR(K1045:K1074,'RW Futures and Index Data (Q4)'!F1043:F1072)/VAR('RW Futures and Index Data (Q4)'!F1043:F1072)</f>
        <v>-0.11651285896738749</v>
      </c>
      <c r="M1045" s="10"/>
      <c r="N1045" s="59">
        <v>6.0077878663950646E-2</v>
      </c>
      <c r="O1045" s="58">
        <f>COVAR(N1045:N1074,'RW Futures and Index Data (Q4)'!F1043:F1072)/VAR('RW Futures and Index Data (Q4)'!F1043:F1072)</f>
        <v>-0.3875303420531685</v>
      </c>
      <c r="P1045" s="10"/>
    </row>
    <row r="1046" spans="1:16" x14ac:dyDescent="0.25">
      <c r="A1046" s="23">
        <v>40687</v>
      </c>
      <c r="B1046" s="52">
        <v>1.8023631414694874E-2</v>
      </c>
      <c r="C1046" s="53">
        <f>COVAR(B1046:B1075,'RW Futures and Index Data (Q4)'!C1044:C1073)/VAR('RW Futures and Index Data (Q4)'!C1044:C1073)</f>
        <v>0.98337120986358673</v>
      </c>
      <c r="D1046" s="10"/>
      <c r="E1046" s="59">
        <v>9.6205495830584464E-2</v>
      </c>
      <c r="F1046" s="56">
        <f>COVAR(E1046:E1075,'RW Futures and Index Data (Q4)'!C1044:C1073)/VAR('RW Futures and Index Data (Q4)'!C1044:C1073)</f>
        <v>0.71989863227815465</v>
      </c>
      <c r="G1046" s="10"/>
      <c r="H1046" s="59">
        <v>4.5844044558697616E-2</v>
      </c>
      <c r="I1046" s="56">
        <f>COVAR(H1046:H1075,'RW Futures and Index Data (Q4)'!F1044:F1073)/VAR('RW Futures and Index Data (Q4)'!F1044:F1073)</f>
        <v>0.61151650365606025</v>
      </c>
      <c r="J1046" s="10"/>
      <c r="K1046" s="59">
        <v>2.467891990286164E-2</v>
      </c>
      <c r="L1046" s="57">
        <f>COVAR(K1046:K1075,'RW Futures and Index Data (Q4)'!F1044:F1073)/VAR('RW Futures and Index Data (Q4)'!F1044:F1073)</f>
        <v>-0.11115478660047706</v>
      </c>
      <c r="M1046" s="10"/>
      <c r="N1046" s="59">
        <v>5.0266801278003648E-2</v>
      </c>
      <c r="O1046" s="58">
        <f>COVAR(N1046:N1075,'RW Futures and Index Data (Q4)'!F1044:F1073)/VAR('RW Futures and Index Data (Q4)'!F1044:F1073)</f>
        <v>-0.37656461990494294</v>
      </c>
      <c r="P1046" s="10"/>
    </row>
    <row r="1047" spans="1:16" x14ac:dyDescent="0.25">
      <c r="A1047" s="23">
        <v>40686</v>
      </c>
      <c r="B1047" s="52">
        <v>9.2780842639572647E-3</v>
      </c>
      <c r="C1047" s="53">
        <f>COVAR(B1047:B1076,'RW Futures and Index Data (Q4)'!C1045:C1074)/VAR('RW Futures and Index Data (Q4)'!C1045:C1074)</f>
        <v>0.95972698387646371</v>
      </c>
      <c r="D1047" s="10"/>
      <c r="E1047" s="59">
        <v>9.8629263170977088E-2</v>
      </c>
      <c r="F1047" s="56">
        <f>COVAR(E1047:E1076,'RW Futures and Index Data (Q4)'!C1045:C1074)/VAR('RW Futures and Index Data (Q4)'!C1045:C1074)</f>
        <v>0.74991641045897184</v>
      </c>
      <c r="G1047" s="10"/>
      <c r="H1047" s="59">
        <v>3.5683576956147878E-2</v>
      </c>
      <c r="I1047" s="56">
        <f>COVAR(H1047:H1076,'RW Futures and Index Data (Q4)'!F1045:F1074)/VAR('RW Futures and Index Data (Q4)'!F1045:F1074)</f>
        <v>0.63280677819909226</v>
      </c>
      <c r="J1047" s="10"/>
      <c r="K1047" s="59">
        <v>2.851194882188457E-2</v>
      </c>
      <c r="L1047" s="57">
        <f>COVAR(K1047:K1076,'RW Futures and Index Data (Q4)'!F1045:F1074)/VAR('RW Futures and Index Data (Q4)'!F1045:F1074)</f>
        <v>-0.11476296100484727</v>
      </c>
      <c r="M1047" s="10"/>
      <c r="N1047" s="59">
        <v>6.1820460647677322E-2</v>
      </c>
      <c r="O1047" s="58">
        <f>COVAR(N1047:N1076,'RW Futures and Index Data (Q4)'!F1045:F1074)/VAR('RW Futures and Index Data (Q4)'!F1045:F1074)</f>
        <v>-0.37977996180477525</v>
      </c>
      <c r="P1047" s="10"/>
    </row>
    <row r="1048" spans="1:16" x14ac:dyDescent="0.25">
      <c r="A1048" s="23">
        <v>40683</v>
      </c>
      <c r="B1048" s="52">
        <v>-8.320398125823858E-3</v>
      </c>
      <c r="C1048" s="53">
        <f>COVAR(B1048:B1077,'RW Futures and Index Data (Q4)'!C1046:C1075)/VAR('RW Futures and Index Data (Q4)'!C1046:C1075)</f>
        <v>0.89031961830405504</v>
      </c>
      <c r="D1048" s="10"/>
      <c r="E1048" s="59">
        <v>9.8541284678452579E-2</v>
      </c>
      <c r="F1048" s="56">
        <f>COVAR(E1048:E1077,'RW Futures and Index Data (Q4)'!C1046:C1075)/VAR('RW Futures and Index Data (Q4)'!C1046:C1075)</f>
        <v>0.81927507598306704</v>
      </c>
      <c r="G1048" s="10"/>
      <c r="H1048" s="59">
        <v>1.1799410029498469E-2</v>
      </c>
      <c r="I1048" s="56">
        <f>COVAR(H1048:H1077,'RW Futures and Index Data (Q4)'!F1046:F1075)/VAR('RW Futures and Index Data (Q4)'!F1046:F1075)</f>
        <v>0.65843157293118459</v>
      </c>
      <c r="J1048" s="10"/>
      <c r="K1048" s="59">
        <v>3.0828868450814673E-2</v>
      </c>
      <c r="L1048" s="57">
        <f>COVAR(K1048:K1077,'RW Futures and Index Data (Q4)'!F1046:F1075)/VAR('RW Futures and Index Data (Q4)'!F1046:F1075)</f>
        <v>-0.11025383953009957</v>
      </c>
      <c r="M1048" s="10"/>
      <c r="N1048" s="59">
        <v>6.9250730103472158E-2</v>
      </c>
      <c r="O1048" s="58">
        <f>COVAR(N1048:N1077,'RW Futures and Index Data (Q4)'!F1046:F1075)/VAR('RW Futures and Index Data (Q4)'!F1046:F1075)</f>
        <v>-0.36304957588492015</v>
      </c>
      <c r="P1048" s="10"/>
    </row>
    <row r="1049" spans="1:16" x14ac:dyDescent="0.25">
      <c r="A1049" s="23">
        <v>40682</v>
      </c>
      <c r="B1049" s="52">
        <v>2.1583233701050197E-2</v>
      </c>
      <c r="C1049" s="53">
        <f>COVAR(B1049:B1078,'RW Futures and Index Data (Q4)'!C1047:C1076)/VAR('RW Futures and Index Data (Q4)'!C1047:C1076)</f>
        <v>0.83753277533234338</v>
      </c>
      <c r="D1049" s="10"/>
      <c r="E1049" s="59">
        <v>0.10068318112539187</v>
      </c>
      <c r="F1049" s="56">
        <f>COVAR(E1049:E1078,'RW Futures and Index Data (Q4)'!C1047:C1076)/VAR('RW Futures and Index Data (Q4)'!C1047:C1076)</f>
        <v>0.85954799507947732</v>
      </c>
      <c r="G1049" s="10"/>
      <c r="H1049" s="59">
        <v>3.3444774247491704E-2</v>
      </c>
      <c r="I1049" s="56">
        <f>COVAR(H1049:H1078,'RW Futures and Index Data (Q4)'!F1047:F1076)/VAR('RW Futures and Index Data (Q4)'!F1047:F1076)</f>
        <v>0.65969831730521</v>
      </c>
      <c r="J1049" s="10"/>
      <c r="K1049" s="59">
        <v>3.1574858312442E-2</v>
      </c>
      <c r="L1049" s="57">
        <f>COVAR(K1049:K1078,'RW Futures and Index Data (Q4)'!F1047:F1076)/VAR('RW Futures and Index Data (Q4)'!F1047:F1076)</f>
        <v>-0.1075720746982782</v>
      </c>
      <c r="M1049" s="10"/>
      <c r="N1049" s="59">
        <v>6.5062630224282936E-2</v>
      </c>
      <c r="O1049" s="58">
        <f>COVAR(N1049:N1078,'RW Futures and Index Data (Q4)'!F1047:F1076)/VAR('RW Futures and Index Data (Q4)'!F1047:F1076)</f>
        <v>-0.34706213687386406</v>
      </c>
      <c r="P1049" s="10"/>
    </row>
    <row r="1050" spans="1:16" x14ac:dyDescent="0.25">
      <c r="A1050" s="23">
        <v>40681</v>
      </c>
      <c r="B1050" s="52">
        <v>4.4215279482739289E-2</v>
      </c>
      <c r="C1050" s="53">
        <f>COVAR(B1050:B1079,'RW Futures and Index Data (Q4)'!C1048:C1077)/VAR('RW Futures and Index Data (Q4)'!C1048:C1077)</f>
        <v>0.80425471990625674</v>
      </c>
      <c r="D1050" s="10"/>
      <c r="E1050" s="59">
        <v>0.12151212180618165</v>
      </c>
      <c r="F1050" s="56">
        <f>COVAR(E1050:E1079,'RW Futures and Index Data (Q4)'!C1048:C1077)/VAR('RW Futures and Index Data (Q4)'!C1048:C1077)</f>
        <v>0.87113932708271069</v>
      </c>
      <c r="G1050" s="10"/>
      <c r="H1050" s="59">
        <v>2.6119360442812711E-2</v>
      </c>
      <c r="I1050" s="56">
        <f>COVAR(H1050:H1079,'RW Futures and Index Data (Q4)'!F1048:F1077)/VAR('RW Futures and Index Data (Q4)'!F1048:F1077)</f>
        <v>0.70235433728940988</v>
      </c>
      <c r="J1050" s="10"/>
      <c r="K1050" s="59">
        <v>3.1745222412684848E-2</v>
      </c>
      <c r="L1050" s="57">
        <f>COVAR(K1050:K1079,'RW Futures and Index Data (Q4)'!F1048:F1077)/VAR('RW Futures and Index Data (Q4)'!F1048:F1077)</f>
        <v>-0.10951977349762229</v>
      </c>
      <c r="M1050" s="10"/>
      <c r="N1050" s="59">
        <v>5.8849153783248287E-2</v>
      </c>
      <c r="O1050" s="58">
        <f>COVAR(N1050:N1079,'RW Futures and Index Data (Q4)'!F1048:F1077)/VAR('RW Futures and Index Data (Q4)'!F1048:F1077)</f>
        <v>-0.34237390837902909</v>
      </c>
      <c r="P1050" s="10"/>
    </row>
    <row r="1051" spans="1:16" x14ac:dyDescent="0.25">
      <c r="A1051" s="23">
        <v>40680</v>
      </c>
      <c r="B1051" s="52">
        <v>5.4726083109118973E-2</v>
      </c>
      <c r="C1051" s="53">
        <f>COVAR(B1051:B1080,'RW Futures and Index Data (Q4)'!C1049:C1078)/VAR('RW Futures and Index Data (Q4)'!C1049:C1078)</f>
        <v>0.79697700274834615</v>
      </c>
      <c r="D1051" s="10"/>
      <c r="E1051" s="59">
        <v>0.12683667828133061</v>
      </c>
      <c r="F1051" s="56">
        <f>COVAR(E1051:E1080,'RW Futures and Index Data (Q4)'!C1049:C1078)/VAR('RW Futures and Index Data (Q4)'!C1049:C1078)</f>
        <v>0.92368938366720776</v>
      </c>
      <c r="G1051" s="10"/>
      <c r="H1051" s="59">
        <v>4.1101520756268162E-3</v>
      </c>
      <c r="I1051" s="56">
        <f>COVAR(H1051:H1080,'RW Futures and Index Data (Q4)'!F1049:F1078)/VAR('RW Futures and Index Data (Q4)'!F1049:F1078)</f>
        <v>0.75402915390108771</v>
      </c>
      <c r="J1051" s="10"/>
      <c r="K1051" s="59">
        <v>2.8457937362944108E-2</v>
      </c>
      <c r="L1051" s="57">
        <f>COVAR(K1051:K1080,'RW Futures and Index Data (Q4)'!F1049:F1078)/VAR('RW Futures and Index Data (Q4)'!F1049:F1078)</f>
        <v>-0.10222601191579631</v>
      </c>
      <c r="M1051" s="10"/>
      <c r="N1051" s="59">
        <v>5.7187781059563125E-2</v>
      </c>
      <c r="O1051" s="58">
        <f>COVAR(N1051:N1080,'RW Futures and Index Data (Q4)'!F1049:F1078)/VAR('RW Futures and Index Data (Q4)'!F1049:F1078)</f>
        <v>-0.33115770731440108</v>
      </c>
      <c r="P1051" s="10"/>
    </row>
    <row r="1052" spans="1:16" x14ac:dyDescent="0.25">
      <c r="A1052" s="23">
        <v>40679</v>
      </c>
      <c r="B1052" s="52">
        <v>6.5855534191488152E-2</v>
      </c>
      <c r="C1052" s="53">
        <f>COVAR(B1052:B1081,'RW Futures and Index Data (Q4)'!C1050:C1079)/VAR('RW Futures and Index Data (Q4)'!C1050:C1079)</f>
        <v>0.81718875146940517</v>
      </c>
      <c r="D1052" s="10"/>
      <c r="E1052" s="59">
        <v>0.12394455306409013</v>
      </c>
      <c r="F1052" s="56">
        <f>COVAR(E1052:E1081,'RW Futures and Index Data (Q4)'!C1050:C1079)/VAR('RW Futures and Index Data (Q4)'!C1050:C1079)</f>
        <v>1.034054562538455</v>
      </c>
      <c r="G1052" s="10"/>
      <c r="H1052" s="59">
        <v>-4.1296986422834081E-4</v>
      </c>
      <c r="I1052" s="56">
        <f>COVAR(H1052:H1081,'RW Futures and Index Data (Q4)'!F1050:F1079)/VAR('RW Futures and Index Data (Q4)'!F1050:F1079)</f>
        <v>0.80970850034750341</v>
      </c>
      <c r="J1052" s="10"/>
      <c r="K1052" s="59">
        <v>2.7731598069486552E-2</v>
      </c>
      <c r="L1052" s="57">
        <f>COVAR(K1052:K1081,'RW Futures and Index Data (Q4)'!F1050:F1079)/VAR('RW Futures and Index Data (Q4)'!F1050:F1079)</f>
        <v>-9.2161382817075935E-2</v>
      </c>
      <c r="M1052" s="10"/>
      <c r="N1052" s="59">
        <v>5.5300916938342715E-2</v>
      </c>
      <c r="O1052" s="58">
        <f>COVAR(N1052:N1081,'RW Futures and Index Data (Q4)'!F1050:F1079)/VAR('RW Futures and Index Data (Q4)'!F1050:F1079)</f>
        <v>-0.30316939451010833</v>
      </c>
      <c r="P1052" s="10"/>
    </row>
    <row r="1053" spans="1:16" x14ac:dyDescent="0.25">
      <c r="A1053" s="23">
        <v>40676</v>
      </c>
      <c r="B1053" s="52">
        <v>6.2466824722542613E-2</v>
      </c>
      <c r="C1053" s="53">
        <f>COVAR(B1053:B1082,'RW Futures and Index Data (Q4)'!C1051:C1080)/VAR('RW Futures and Index Data (Q4)'!C1051:C1080)</f>
        <v>0.88353118757157478</v>
      </c>
      <c r="D1053" s="10"/>
      <c r="E1053" s="59">
        <v>0.12113012416074831</v>
      </c>
      <c r="F1053" s="56">
        <f>COVAR(E1053:E1082,'RW Futures and Index Data (Q4)'!C1051:C1080)/VAR('RW Futures and Index Data (Q4)'!C1051:C1080)</f>
        <v>1.1489895188082184</v>
      </c>
      <c r="G1053" s="10"/>
      <c r="H1053" s="59">
        <v>-1.0254307229462967E-2</v>
      </c>
      <c r="I1053" s="56">
        <f>COVAR(H1053:H1082,'RW Futures and Index Data (Q4)'!F1051:F1080)/VAR('RW Futures and Index Data (Q4)'!F1051:F1080)</f>
        <v>0.72382802941110824</v>
      </c>
      <c r="J1053" s="10"/>
      <c r="K1053" s="59">
        <v>2.6912265855056461E-2</v>
      </c>
      <c r="L1053" s="57">
        <f>COVAR(K1053:K1082,'RW Futures and Index Data (Q4)'!F1051:F1080)/VAR('RW Futures and Index Data (Q4)'!F1051:F1080)</f>
        <v>-7.2090657510904599E-2</v>
      </c>
      <c r="M1053" s="10"/>
      <c r="N1053" s="59">
        <v>4.0405982061473056E-2</v>
      </c>
      <c r="O1053" s="58">
        <f>COVAR(N1053:N1082,'RW Futures and Index Data (Q4)'!F1051:F1080)/VAR('RW Futures and Index Data (Q4)'!F1051:F1080)</f>
        <v>-0.26603623716030683</v>
      </c>
      <c r="P1053" s="10"/>
    </row>
    <row r="1054" spans="1:16" x14ac:dyDescent="0.25">
      <c r="A1054" s="23">
        <v>40675</v>
      </c>
      <c r="B1054" s="52">
        <v>7.6664022262483034E-2</v>
      </c>
      <c r="C1054" s="53">
        <f>COVAR(B1054:B1083,'RW Futures and Index Data (Q4)'!C1052:C1081)/VAR('RW Futures and Index Data (Q4)'!C1052:C1081)</f>
        <v>1.0016432502457839</v>
      </c>
      <c r="D1054" s="10"/>
      <c r="E1054" s="59">
        <v>0.12125803164688231</v>
      </c>
      <c r="F1054" s="56">
        <f>COVAR(E1054:E1083,'RW Futures and Index Data (Q4)'!C1052:C1081)/VAR('RW Futures and Index Data (Q4)'!C1052:C1081)</f>
        <v>1.2526711616733628</v>
      </c>
      <c r="G1054" s="10"/>
      <c r="H1054" s="59">
        <v>2.5790306747491387E-2</v>
      </c>
      <c r="I1054" s="56">
        <f>COVAR(H1054:H1083,'RW Futures and Index Data (Q4)'!F1052:F1081)/VAR('RW Futures and Index Data (Q4)'!F1052:F1081)</f>
        <v>0.58230254975980467</v>
      </c>
      <c r="J1054" s="10"/>
      <c r="K1054" s="59">
        <v>2.6316465387730581E-2</v>
      </c>
      <c r="L1054" s="57">
        <f>COVAR(K1054:K1083,'RW Futures and Index Data (Q4)'!F1052:F1081)/VAR('RW Futures and Index Data (Q4)'!F1052:F1081)</f>
        <v>-5.0286313837096822E-2</v>
      </c>
      <c r="M1054" s="10"/>
      <c r="N1054" s="59">
        <v>3.5760929035512978E-2</v>
      </c>
      <c r="O1054" s="58">
        <f>COVAR(N1054:N1083,'RW Futures and Index Data (Q4)'!F1052:F1081)/VAR('RW Futures and Index Data (Q4)'!F1052:F1081)</f>
        <v>-0.26163035888039332</v>
      </c>
      <c r="P1054" s="10"/>
    </row>
    <row r="1055" spans="1:16" x14ac:dyDescent="0.25">
      <c r="A1055" s="23">
        <v>40674</v>
      </c>
      <c r="B1055" s="52">
        <v>8.5710381798159707E-2</v>
      </c>
      <c r="C1055" s="53">
        <f>COVAR(B1055:B1084,'RW Futures and Index Data (Q4)'!C1053:C1082)/VAR('RW Futures and Index Data (Q4)'!C1053:C1082)</f>
        <v>1.105187571854257</v>
      </c>
      <c r="D1055" s="10"/>
      <c r="E1055" s="59">
        <v>0.1269313028733261</v>
      </c>
      <c r="F1055" s="56">
        <f>COVAR(E1055:E1084,'RW Futures and Index Data (Q4)'!C1053:C1082)/VAR('RW Futures and Index Data (Q4)'!C1053:C1082)</f>
        <v>1.310917590400474</v>
      </c>
      <c r="G1055" s="10"/>
      <c r="H1055" s="59">
        <v>5.0189837629263545E-2</v>
      </c>
      <c r="I1055" s="56">
        <f>COVAR(H1055:H1084,'RW Futures and Index Data (Q4)'!F1053:F1082)/VAR('RW Futures and Index Data (Q4)'!F1053:F1082)</f>
        <v>0.50752322083892232</v>
      </c>
      <c r="J1055" s="10"/>
      <c r="K1055" s="59">
        <v>2.808988882674468E-2</v>
      </c>
      <c r="L1055" s="57">
        <f>COVAR(K1055:K1084,'RW Futures and Index Data (Q4)'!F1053:F1082)/VAR('RW Futures and Index Data (Q4)'!F1053:F1082)</f>
        <v>-3.0599932014486866E-2</v>
      </c>
      <c r="M1055" s="10"/>
      <c r="N1055" s="59">
        <v>3.1491668525693628E-2</v>
      </c>
      <c r="O1055" s="58">
        <f>COVAR(N1055:N1084,'RW Futures and Index Data (Q4)'!F1053:F1082)/VAR('RW Futures and Index Data (Q4)'!F1053:F1082)</f>
        <v>-0.25542032504118178</v>
      </c>
      <c r="P1055" s="10"/>
    </row>
    <row r="1056" spans="1:16" x14ac:dyDescent="0.25">
      <c r="A1056" s="23">
        <v>40673</v>
      </c>
      <c r="B1056" s="52">
        <v>6.8839991572482218E-2</v>
      </c>
      <c r="C1056" s="53">
        <f>COVAR(B1056:B1085,'RW Futures and Index Data (Q4)'!C1054:C1083)/VAR('RW Futures and Index Data (Q4)'!C1054:C1083)</f>
        <v>1.1971105831948539</v>
      </c>
      <c r="D1056" s="10"/>
      <c r="E1056" s="59">
        <v>0.10000005053408034</v>
      </c>
      <c r="F1056" s="56">
        <f>COVAR(E1056:E1085,'RW Futures and Index Data (Q4)'!C1054:C1083)/VAR('RW Futures and Index Data (Q4)'!C1054:C1083)</f>
        <v>1.3664817379615575</v>
      </c>
      <c r="G1056" s="10"/>
      <c r="H1056" s="59">
        <v>3.4672262156448364E-2</v>
      </c>
      <c r="I1056" s="56">
        <f>COVAR(H1056:H1085,'RW Futures and Index Data (Q4)'!F1054:F1083)/VAR('RW Futures and Index Data (Q4)'!F1054:F1083)</f>
        <v>0.45351679779909387</v>
      </c>
      <c r="J1056" s="10"/>
      <c r="K1056" s="59">
        <v>2.7188958368113303E-2</v>
      </c>
      <c r="L1056" s="57">
        <f>COVAR(K1056:K1085,'RW Futures and Index Data (Q4)'!F1054:F1083)/VAR('RW Futures and Index Data (Q4)'!F1054:F1083)</f>
        <v>-9.0188603046864567E-3</v>
      </c>
      <c r="M1056" s="10"/>
      <c r="N1056" s="59">
        <v>3.5923148606861632E-2</v>
      </c>
      <c r="O1056" s="58">
        <f>COVAR(N1056:N1085,'RW Futures and Index Data (Q4)'!F1054:F1083)/VAR('RW Futures and Index Data (Q4)'!F1054:F1083)</f>
        <v>-0.25822369274056312</v>
      </c>
      <c r="P1056" s="10"/>
    </row>
    <row r="1057" spans="1:16" x14ac:dyDescent="0.25">
      <c r="A1057" s="23">
        <v>40672</v>
      </c>
      <c r="B1057" s="52">
        <v>0.11288089985718242</v>
      </c>
      <c r="C1057" s="53">
        <f>COVAR(B1057:B1086,'RW Futures and Index Data (Q4)'!C1055:C1084)/VAR('RW Futures and Index Data (Q4)'!C1055:C1084)</f>
        <v>1.2965210611802029</v>
      </c>
      <c r="D1057" s="10"/>
      <c r="E1057" s="59">
        <v>0.12172062374807302</v>
      </c>
      <c r="F1057" s="56">
        <f>COVAR(E1057:E1086,'RW Futures and Index Data (Q4)'!C1055:C1084)/VAR('RW Futures and Index Data (Q4)'!C1055:C1084)</f>
        <v>1.3730597737118395</v>
      </c>
      <c r="G1057" s="10"/>
      <c r="H1057" s="59">
        <v>4.8832358761458972E-2</v>
      </c>
      <c r="I1057" s="56">
        <f>COVAR(H1057:H1086,'RW Futures and Index Data (Q4)'!F1055:F1084)/VAR('RW Futures and Index Data (Q4)'!F1055:F1084)</f>
        <v>0.3564886678715683</v>
      </c>
      <c r="J1057" s="10"/>
      <c r="K1057" s="59">
        <v>2.9025204069936139E-2</v>
      </c>
      <c r="L1057" s="57">
        <f>COVAR(K1057:K1086,'RW Futures and Index Data (Q4)'!F1055:F1084)/VAR('RW Futures and Index Data (Q4)'!F1055:F1084)</f>
        <v>2.2697704444366827E-3</v>
      </c>
      <c r="M1057" s="10"/>
      <c r="N1057" s="59">
        <v>3.8233828050975527E-2</v>
      </c>
      <c r="O1057" s="58">
        <f>COVAR(N1057:N1086,'RW Futures and Index Data (Q4)'!F1055:F1084)/VAR('RW Futures and Index Data (Q4)'!F1055:F1084)</f>
        <v>-0.24588841602177697</v>
      </c>
      <c r="P1057" s="10"/>
    </row>
    <row r="1058" spans="1:16" x14ac:dyDescent="0.25">
      <c r="A1058" s="23">
        <v>40669</v>
      </c>
      <c r="B1058" s="52">
        <v>9.7731948871114804E-2</v>
      </c>
      <c r="C1058" s="53">
        <f>COVAR(B1058:B1087,'RW Futures and Index Data (Q4)'!C1056:C1085)/VAR('RW Futures and Index Data (Q4)'!C1056:C1085)</f>
        <v>1.3464672222205167</v>
      </c>
      <c r="D1058" s="10"/>
      <c r="E1058" s="59">
        <v>0.12419100018683626</v>
      </c>
      <c r="F1058" s="56">
        <f>COVAR(E1058:E1087,'RW Futures and Index Data (Q4)'!C1056:C1085)/VAR('RW Futures and Index Data (Q4)'!C1056:C1085)</f>
        <v>1.3883889446375421</v>
      </c>
      <c r="G1058" s="10"/>
      <c r="H1058" s="59">
        <v>2.8874778296168913E-2</v>
      </c>
      <c r="I1058" s="56">
        <f>COVAR(H1058:H1087,'RW Futures and Index Data (Q4)'!F1056:F1085)/VAR('RW Futures and Index Data (Q4)'!F1056:F1085)</f>
        <v>0.29624280077318016</v>
      </c>
      <c r="J1058" s="10"/>
      <c r="K1058" s="59">
        <v>2.8180456582423519E-2</v>
      </c>
      <c r="L1058" s="57">
        <f>COVAR(K1058:K1087,'RW Futures and Index Data (Q4)'!F1056:F1085)/VAR('RW Futures and Index Data (Q4)'!F1056:F1085)</f>
        <v>5.4321503037329123E-3</v>
      </c>
      <c r="M1058" s="10"/>
      <c r="N1058" s="59">
        <v>3.7677261178943544E-2</v>
      </c>
      <c r="O1058" s="58">
        <f>COVAR(N1058:N1087,'RW Futures and Index Data (Q4)'!F1056:F1085)/VAR('RW Futures and Index Data (Q4)'!F1056:F1085)</f>
        <v>-0.24991514432123682</v>
      </c>
      <c r="P1058" s="10"/>
    </row>
    <row r="1059" spans="1:16" x14ac:dyDescent="0.25">
      <c r="A1059" s="23">
        <v>40668</v>
      </c>
      <c r="B1059" s="52">
        <v>0.10153981164178805</v>
      </c>
      <c r="C1059" s="53">
        <f>COVAR(B1059:B1088,'RW Futures and Index Data (Q4)'!C1057:C1086)/VAR('RW Futures and Index Data (Q4)'!C1057:C1086)</f>
        <v>1.3972059812112603</v>
      </c>
      <c r="D1059" s="10"/>
      <c r="E1059" s="59">
        <v>0.11728584119076424</v>
      </c>
      <c r="F1059" s="56">
        <f>COVAR(E1059:E1088,'RW Futures and Index Data (Q4)'!C1057:C1086)/VAR('RW Futures and Index Data (Q4)'!C1057:C1086)</f>
        <v>1.4139197097225988</v>
      </c>
      <c r="G1059" s="10"/>
      <c r="H1059" s="59">
        <v>1.6956337431114799E-2</v>
      </c>
      <c r="I1059" s="56">
        <f>COVAR(H1059:H1088,'RW Futures and Index Data (Q4)'!F1057:F1086)/VAR('RW Futures and Index Data (Q4)'!F1057:F1086)</f>
        <v>0.21987610960658799</v>
      </c>
      <c r="J1059" s="10"/>
      <c r="K1059" s="59">
        <v>2.7538709097401082E-2</v>
      </c>
      <c r="L1059" s="57">
        <f>COVAR(K1059:K1088,'RW Futures and Index Data (Q4)'!F1057:F1086)/VAR('RW Futures and Index Data (Q4)'!F1057:F1086)</f>
        <v>1.5840661717351028E-2</v>
      </c>
      <c r="M1059" s="10"/>
      <c r="N1059" s="59">
        <v>4.023506808269528E-2</v>
      </c>
      <c r="O1059" s="58">
        <f>COVAR(N1059:N1088,'RW Futures and Index Data (Q4)'!F1057:F1086)/VAR('RW Futures and Index Data (Q4)'!F1057:F1086)</f>
        <v>-0.24738063667601118</v>
      </c>
      <c r="P1059" s="10"/>
    </row>
    <row r="1060" spans="1:16" x14ac:dyDescent="0.25">
      <c r="A1060" s="23">
        <v>40667</v>
      </c>
      <c r="B1060" s="52">
        <v>8.3126761086895096E-2</v>
      </c>
      <c r="C1060" s="53">
        <f>COVAR(B1060:B1089,'RW Futures and Index Data (Q4)'!C1058:C1087)/VAR('RW Futures and Index Data (Q4)'!C1058:C1087)</f>
        <v>1.4206331262986596</v>
      </c>
      <c r="D1060" s="10"/>
      <c r="E1060" s="59">
        <v>0.10788502665388844</v>
      </c>
      <c r="F1060" s="56">
        <f>COVAR(E1060:E1089,'RW Futures and Index Data (Q4)'!C1058:C1087)/VAR('RW Futures and Index Data (Q4)'!C1058:C1087)</f>
        <v>1.4165830657293841</v>
      </c>
      <c r="G1060" s="10"/>
      <c r="H1060" s="59">
        <v>3.38039780143784E-2</v>
      </c>
      <c r="I1060" s="56">
        <f>COVAR(H1060:H1089,'RW Futures and Index Data (Q4)'!F1058:F1087)/VAR('RW Futures and Index Data (Q4)'!F1058:F1087)</f>
        <v>0.13924994179239555</v>
      </c>
      <c r="J1060" s="10"/>
      <c r="K1060" s="59">
        <v>2.602800203962663E-2</v>
      </c>
      <c r="L1060" s="57">
        <f>COVAR(K1060:K1089,'RW Futures and Index Data (Q4)'!F1058:F1087)/VAR('RW Futures and Index Data (Q4)'!F1058:F1087)</f>
        <v>1.5338598067068826E-2</v>
      </c>
      <c r="M1060" s="10"/>
      <c r="N1060" s="59">
        <v>4.222978702993152E-2</v>
      </c>
      <c r="O1060" s="58">
        <f>COVAR(N1060:N1089,'RW Futures and Index Data (Q4)'!F1058:F1087)/VAR('RW Futures and Index Data (Q4)'!F1058:F1087)</f>
        <v>-0.26311483109140543</v>
      </c>
      <c r="P1060" s="10"/>
    </row>
    <row r="1061" spans="1:16" x14ac:dyDescent="0.25">
      <c r="A1061" s="23">
        <v>40666</v>
      </c>
      <c r="B1061" s="52">
        <v>0.10807055984845126</v>
      </c>
      <c r="C1061" s="53">
        <f>COVAR(B1061:B1090,'RW Futures and Index Data (Q4)'!C1059:C1088)/VAR('RW Futures and Index Data (Q4)'!C1059:C1088)</f>
        <v>1.4144042752344197</v>
      </c>
      <c r="D1061" s="10"/>
      <c r="E1061" s="59">
        <v>0.12044130056771607</v>
      </c>
      <c r="F1061" s="56">
        <f>COVAR(E1061:E1090,'RW Futures and Index Data (Q4)'!C1059:C1088)/VAR('RW Futures and Index Data (Q4)'!C1059:C1088)</f>
        <v>1.4026957544998937</v>
      </c>
      <c r="G1061" s="10"/>
      <c r="H1061" s="59">
        <v>4.8380129589632892E-2</v>
      </c>
      <c r="I1061" s="56">
        <f>COVAR(H1061:H1090,'RW Futures and Index Data (Q4)'!F1059:F1088)/VAR('RW Futures and Index Data (Q4)'!F1059:F1088)</f>
        <v>0.1000606141801991</v>
      </c>
      <c r="J1061" s="10"/>
      <c r="K1061" s="59">
        <v>1.9137617484472846E-2</v>
      </c>
      <c r="L1061" s="57">
        <f>COVAR(K1061:K1090,'RW Futures and Index Data (Q4)'!F1059:F1088)/VAR('RW Futures and Index Data (Q4)'!F1059:F1088)</f>
        <v>6.7695388016633584E-3</v>
      </c>
      <c r="M1061" s="10"/>
      <c r="N1061" s="59">
        <v>2.4644263489473683E-2</v>
      </c>
      <c r="O1061" s="58">
        <f>COVAR(N1061:N1090,'RW Futures and Index Data (Q4)'!F1059:F1088)/VAR('RW Futures and Index Data (Q4)'!F1059:F1088)</f>
        <v>-0.28183345112871855</v>
      </c>
      <c r="P1061" s="10"/>
    </row>
    <row r="1062" spans="1:16" x14ac:dyDescent="0.25">
      <c r="A1062" s="23">
        <v>40665</v>
      </c>
      <c r="B1062" s="52">
        <v>0.11731846947025337</v>
      </c>
      <c r="C1062" s="53">
        <f>COVAR(B1062:B1091,'RW Futures and Index Data (Q4)'!C1060:C1089)/VAR('RW Futures and Index Data (Q4)'!C1060:C1089)</f>
        <v>1.4214109727772561</v>
      </c>
      <c r="D1062" s="10"/>
      <c r="E1062" s="59">
        <v>0.11927457934995034</v>
      </c>
      <c r="F1062" s="56">
        <f>COVAR(E1062:E1091,'RW Futures and Index Data (Q4)'!C1060:C1089)/VAR('RW Futures and Index Data (Q4)'!C1060:C1089)</f>
        <v>1.4021437001107016</v>
      </c>
      <c r="G1062" s="10"/>
      <c r="H1062" s="59">
        <v>6.3968711923411581E-2</v>
      </c>
      <c r="I1062" s="56">
        <f>COVAR(H1062:H1091,'RW Futures and Index Data (Q4)'!F1060:F1089)/VAR('RW Futures and Index Data (Q4)'!F1060:F1089)</f>
        <v>0.12155412073581799</v>
      </c>
      <c r="J1062" s="10"/>
      <c r="K1062" s="59">
        <v>1.7008714377119816E-2</v>
      </c>
      <c r="L1062" s="57">
        <f>COVAR(K1062:K1091,'RW Futures and Index Data (Q4)'!F1060:F1089)/VAR('RW Futures and Index Data (Q4)'!F1060:F1089)</f>
        <v>-9.3839630054126238E-3</v>
      </c>
      <c r="M1062" s="10"/>
      <c r="N1062" s="59">
        <v>1.8781458983810895E-2</v>
      </c>
      <c r="O1062" s="58">
        <f>COVAR(N1062:N1091,'RW Futures and Index Data (Q4)'!F1060:F1089)/VAR('RW Futures and Index Data (Q4)'!F1060:F1089)</f>
        <v>-0.31115951069921877</v>
      </c>
      <c r="P1062" s="10"/>
    </row>
    <row r="1063" spans="1:16" x14ac:dyDescent="0.25">
      <c r="A1063" s="23">
        <v>40662</v>
      </c>
      <c r="B1063" s="52">
        <v>9.9777630886672686E-2</v>
      </c>
      <c r="C1063" s="53">
        <f>COVAR(B1063:B1092,'RW Futures and Index Data (Q4)'!C1061:C1090)/VAR('RW Futures and Index Data (Q4)'!C1061:C1090)</f>
        <v>1.3770612538029168</v>
      </c>
      <c r="D1063" s="10"/>
      <c r="E1063" s="59">
        <v>0.12102509975415821</v>
      </c>
      <c r="F1063" s="56">
        <f>COVAR(E1063:E1092,'RW Futures and Index Data (Q4)'!C1061:C1090)/VAR('RW Futures and Index Data (Q4)'!C1061:C1090)</f>
        <v>1.3805461335000426</v>
      </c>
      <c r="G1063" s="10"/>
      <c r="H1063" s="59">
        <v>7.2268179027783264E-2</v>
      </c>
      <c r="I1063" s="56">
        <f>COVAR(H1063:H1092,'RW Futures and Index Data (Q4)'!F1061:F1090)/VAR('RW Futures and Index Data (Q4)'!F1061:F1090)</f>
        <v>0.14410209547394759</v>
      </c>
      <c r="J1063" s="10"/>
      <c r="K1063" s="59">
        <v>1.9335910494729047E-2</v>
      </c>
      <c r="L1063" s="57">
        <f>COVAR(K1063:K1092,'RW Futures and Index Data (Q4)'!F1061:F1090)/VAR('RW Futures and Index Data (Q4)'!F1061:F1090)</f>
        <v>-2.4331624664944367E-2</v>
      </c>
      <c r="M1063" s="10"/>
      <c r="N1063" s="59">
        <v>1.642772750715582E-2</v>
      </c>
      <c r="O1063" s="58">
        <f>COVAR(N1063:N1092,'RW Futures and Index Data (Q4)'!F1061:F1090)/VAR('RW Futures and Index Data (Q4)'!F1061:F1090)</f>
        <v>-0.32980745375859483</v>
      </c>
      <c r="P1063" s="10"/>
    </row>
    <row r="1064" spans="1:16" x14ac:dyDescent="0.25">
      <c r="A1064" s="23">
        <v>40661</v>
      </c>
      <c r="B1064" s="52">
        <v>9.3811345601692464E-2</v>
      </c>
      <c r="C1064" s="53">
        <f>COVAR(B1064:B1093,'RW Futures and Index Data (Q4)'!C1062:C1091)/VAR('RW Futures and Index Data (Q4)'!C1062:C1091)</f>
        <v>1.4019879621278024</v>
      </c>
      <c r="D1064" s="10"/>
      <c r="E1064" s="59">
        <v>0.12660611142375644</v>
      </c>
      <c r="F1064" s="56">
        <f>COVAR(E1064:E1093,'RW Futures and Index Data (Q4)'!C1062:C1091)/VAR('RW Futures and Index Data (Q4)'!C1062:C1091)</f>
        <v>1.4184553862542224</v>
      </c>
      <c r="G1064" s="10"/>
      <c r="H1064" s="59">
        <v>0.10374007585663736</v>
      </c>
      <c r="I1064" s="56">
        <f>COVAR(H1064:H1093,'RW Futures and Index Data (Q4)'!F1062:F1091)/VAR('RW Futures and Index Data (Q4)'!F1062:F1091)</f>
        <v>0.21712754146991445</v>
      </c>
      <c r="J1064" s="10"/>
      <c r="K1064" s="59">
        <v>1.3707542322971111E-2</v>
      </c>
      <c r="L1064" s="57">
        <f>COVAR(K1064:K1093,'RW Futures and Index Data (Q4)'!F1062:F1091)/VAR('RW Futures and Index Data (Q4)'!F1062:F1091)</f>
        <v>-6.2618628655736905E-2</v>
      </c>
      <c r="M1064" s="10"/>
      <c r="N1064" s="59">
        <v>8.8276284296195939E-3</v>
      </c>
      <c r="O1064" s="58">
        <f>COVAR(N1064:N1093,'RW Futures and Index Data (Q4)'!F1062:F1091)/VAR('RW Futures and Index Data (Q4)'!F1062:F1091)</f>
        <v>-0.3932528294925472</v>
      </c>
      <c r="P1064" s="10"/>
    </row>
    <row r="1065" spans="1:16" x14ac:dyDescent="0.25">
      <c r="A1065" s="23">
        <v>40660</v>
      </c>
      <c r="B1065" s="52">
        <v>8.7218290733142467E-2</v>
      </c>
      <c r="C1065" s="53">
        <f>COVAR(B1065:B1094,'RW Futures and Index Data (Q4)'!C1063:C1092)/VAR('RW Futures and Index Data (Q4)'!C1063:C1092)</f>
        <v>1.4023676698316587</v>
      </c>
      <c r="D1065" s="10"/>
      <c r="E1065" s="59">
        <v>0.13772264803716006</v>
      </c>
      <c r="F1065" s="56">
        <f>COVAR(E1065:E1094,'RW Futures and Index Data (Q4)'!C1063:C1092)/VAR('RW Futures and Index Data (Q4)'!C1063:C1092)</f>
        <v>1.4631726166983912</v>
      </c>
      <c r="G1065" s="10"/>
      <c r="H1065" s="59">
        <v>0.11236968735840502</v>
      </c>
      <c r="I1065" s="56">
        <f>COVAR(H1065:H1094,'RW Futures and Index Data (Q4)'!F1063:F1092)/VAR('RW Futures and Index Data (Q4)'!F1063:F1092)</f>
        <v>0.26490512835860208</v>
      </c>
      <c r="J1065" s="10"/>
      <c r="K1065" s="59">
        <v>1.2428339862769144E-2</v>
      </c>
      <c r="L1065" s="57">
        <f>COVAR(K1065:K1094,'RW Futures and Index Data (Q4)'!F1063:F1092)/VAR('RW Futures and Index Data (Q4)'!F1063:F1092)</f>
        <v>-9.3246078140365299E-2</v>
      </c>
      <c r="M1065" s="10"/>
      <c r="N1065" s="59">
        <v>8.4090674655534769E-3</v>
      </c>
      <c r="O1065" s="58">
        <f>COVAR(N1065:N1094,'RW Futures and Index Data (Q4)'!F1063:F1092)/VAR('RW Futures and Index Data (Q4)'!F1063:F1092)</f>
        <v>-0.4450952049783688</v>
      </c>
      <c r="P1065" s="10"/>
    </row>
    <row r="1066" spans="1:16" x14ac:dyDescent="0.25">
      <c r="A1066" s="23">
        <v>40659</v>
      </c>
      <c r="B1066" s="52">
        <v>0.11175307673016444</v>
      </c>
      <c r="C1066" s="53">
        <f>COVAR(B1066:B1095,'RW Futures and Index Data (Q4)'!C1064:C1093)/VAR('RW Futures and Index Data (Q4)'!C1064:C1093)</f>
        <v>1.7078452708937104</v>
      </c>
      <c r="D1066" s="10"/>
      <c r="E1066" s="59">
        <v>0.14639640319048475</v>
      </c>
      <c r="F1066" s="56">
        <f>COVAR(E1066:E1095,'RW Futures and Index Data (Q4)'!C1064:C1093)/VAR('RW Futures and Index Data (Q4)'!C1064:C1093)</f>
        <v>1.6607824973362366</v>
      </c>
      <c r="G1066" s="10"/>
      <c r="H1066" s="59">
        <v>9.1278856361448391E-2</v>
      </c>
      <c r="I1066" s="56">
        <f>COVAR(H1066:H1095,'RW Futures and Index Data (Q4)'!F1064:F1093)/VAR('RW Futures and Index Data (Q4)'!F1064:F1093)</f>
        <v>0.27647406447517564</v>
      </c>
      <c r="J1066" s="10"/>
      <c r="K1066" s="59">
        <v>8.5688254783073958E-3</v>
      </c>
      <c r="L1066" s="57">
        <f>COVAR(K1066:K1095,'RW Futures and Index Data (Q4)'!F1064:F1093)/VAR('RW Futures and Index Data (Q4)'!F1064:F1093)</f>
        <v>-0.13028153404612994</v>
      </c>
      <c r="M1066" s="10"/>
      <c r="N1066" s="59">
        <v>-6.9112986166147694E-3</v>
      </c>
      <c r="O1066" s="58">
        <f>COVAR(N1066:N1095,'RW Futures and Index Data (Q4)'!F1064:F1093)/VAR('RW Futures and Index Data (Q4)'!F1064:F1093)</f>
        <v>-0.53050368380487423</v>
      </c>
      <c r="P1066" s="10"/>
    </row>
    <row r="1067" spans="1:16" x14ac:dyDescent="0.25">
      <c r="A1067" s="23">
        <v>40658</v>
      </c>
      <c r="B1067" s="52">
        <v>0.10632025909372977</v>
      </c>
      <c r="C1067" s="53">
        <f>COVAR(B1067:B1096,'RW Futures and Index Data (Q4)'!C1065:C1094)/VAR('RW Futures and Index Data (Q4)'!C1065:C1094)</f>
        <v>1.6653616118662804</v>
      </c>
      <c r="D1067" s="10"/>
      <c r="E1067" s="59">
        <v>0.10043943530957411</v>
      </c>
      <c r="F1067" s="56">
        <f>COVAR(E1067:E1096,'RW Futures and Index Data (Q4)'!C1065:C1094)/VAR('RW Futures and Index Data (Q4)'!C1065:C1094)</f>
        <v>1.3725246318962387</v>
      </c>
      <c r="G1067" s="10"/>
      <c r="H1067" s="59">
        <v>6.9506774417344319E-2</v>
      </c>
      <c r="I1067" s="56">
        <f>COVAR(H1067:H1096,'RW Futures and Index Data (Q4)'!F1065:F1094)/VAR('RW Futures and Index Data (Q4)'!F1065:F1094)</f>
        <v>0.28507637257874935</v>
      </c>
      <c r="J1067" s="10"/>
      <c r="K1067" s="59">
        <v>1.5888882461383202E-2</v>
      </c>
      <c r="L1067" s="57">
        <f>COVAR(K1067:K1096,'RW Futures and Index Data (Q4)'!F1065:F1094)/VAR('RW Futures and Index Data (Q4)'!F1065:F1094)</f>
        <v>-0.14678113961251824</v>
      </c>
      <c r="M1067" s="10"/>
      <c r="N1067" s="59">
        <v>1.4694920078651252E-2</v>
      </c>
      <c r="O1067" s="58">
        <f>COVAR(N1067:N1096,'RW Futures and Index Data (Q4)'!F1065:F1094)/VAR('RW Futures and Index Data (Q4)'!F1065:F1094)</f>
        <v>-0.53662914869176936</v>
      </c>
      <c r="P1067" s="10"/>
    </row>
    <row r="1068" spans="1:16" x14ac:dyDescent="0.25">
      <c r="A1068" s="23">
        <v>40654</v>
      </c>
      <c r="B1068" s="52">
        <v>8.2104164445393257E-2</v>
      </c>
      <c r="C1068" s="53">
        <f>COVAR(B1068:B1097,'RW Futures and Index Data (Q4)'!C1066:C1095)/VAR('RW Futures and Index Data (Q4)'!C1066:C1095)</f>
        <v>1.4503287906040294</v>
      </c>
      <c r="D1068" s="10"/>
      <c r="E1068" s="59">
        <v>6.022240363011111E-2</v>
      </c>
      <c r="F1068" s="56">
        <f>COVAR(E1068:E1097,'RW Futures and Index Data (Q4)'!C1066:C1095)/VAR('RW Futures and Index Data (Q4)'!C1066:C1095)</f>
        <v>1.043578323556418</v>
      </c>
      <c r="G1068" s="10"/>
      <c r="H1068" s="59">
        <v>5.3333377777777802E-2</v>
      </c>
      <c r="I1068" s="56">
        <f>COVAR(H1068:H1097,'RW Futures and Index Data (Q4)'!F1066:F1095)/VAR('RW Futures and Index Data (Q4)'!F1066:F1095)</f>
        <v>0.34035565217222047</v>
      </c>
      <c r="J1068" s="10"/>
      <c r="K1068" s="59">
        <v>1.1088053570754264E-2</v>
      </c>
      <c r="L1068" s="57">
        <f>COVAR(K1068:K1097,'RW Futures and Index Data (Q4)'!F1066:F1095)/VAR('RW Futures and Index Data (Q4)'!F1066:F1095)</f>
        <v>-0.17165542337194867</v>
      </c>
      <c r="M1068" s="10"/>
      <c r="N1068" s="59">
        <v>2.0009512853695899E-2</v>
      </c>
      <c r="O1068" s="58">
        <f>COVAR(N1068:N1097,'RW Futures and Index Data (Q4)'!F1066:F1095)/VAR('RW Futures and Index Data (Q4)'!F1066:F1095)</f>
        <v>-0.57608211178695024</v>
      </c>
      <c r="P1068" s="10"/>
    </row>
    <row r="1069" spans="1:16" x14ac:dyDescent="0.25">
      <c r="A1069" s="23">
        <v>40653</v>
      </c>
      <c r="B1069" s="52">
        <v>7.254166346012858E-2</v>
      </c>
      <c r="C1069" s="53">
        <f>COVAR(B1069:B1098,'RW Futures and Index Data (Q4)'!C1067:C1096)/VAR('RW Futures and Index Data (Q4)'!C1067:C1096)</f>
        <v>1.3442674376482349</v>
      </c>
      <c r="D1069" s="10"/>
      <c r="E1069" s="59">
        <v>4.0024477538666892E-2</v>
      </c>
      <c r="F1069" s="56">
        <f>COVAR(E1069:E1098,'RW Futures and Index Data (Q4)'!C1067:C1096)/VAR('RW Futures and Index Data (Q4)'!C1067:C1096)</f>
        <v>0.99430724108380775</v>
      </c>
      <c r="G1069" s="10"/>
      <c r="H1069" s="59">
        <v>5.7256943752465927E-2</v>
      </c>
      <c r="I1069" s="56">
        <f>COVAR(H1069:H1098,'RW Futures and Index Data (Q4)'!F1067:F1096)/VAR('RW Futures and Index Data (Q4)'!F1067:F1096)</f>
        <v>0.43557136809094671</v>
      </c>
      <c r="J1069" s="10"/>
      <c r="K1069" s="59">
        <v>1.1188254337303194E-2</v>
      </c>
      <c r="L1069" s="57">
        <f>COVAR(K1069:K1098,'RW Futures and Index Data (Q4)'!F1067:F1096)/VAR('RW Futures and Index Data (Q4)'!F1067:F1096)</f>
        <v>-0.18350291066331614</v>
      </c>
      <c r="M1069" s="10"/>
      <c r="N1069" s="59">
        <v>1.5724724161745529E-2</v>
      </c>
      <c r="O1069" s="58">
        <f>COVAR(N1069:N1098,'RW Futures and Index Data (Q4)'!F1067:F1096)/VAR('RW Futures and Index Data (Q4)'!F1067:F1096)</f>
        <v>-0.60806154968105552</v>
      </c>
      <c r="P1069" s="10"/>
    </row>
    <row r="1070" spans="1:16" x14ac:dyDescent="0.25">
      <c r="A1070" s="23">
        <v>40652</v>
      </c>
      <c r="B1070" s="52">
        <v>8.3613503913543052E-2</v>
      </c>
      <c r="C1070" s="53">
        <f>COVAR(B1070:B1099,'RW Futures and Index Data (Q4)'!C1068:C1097)/VAR('RW Futures and Index Data (Q4)'!C1068:C1097)</f>
        <v>1.1739560595858152</v>
      </c>
      <c r="D1070" s="10"/>
      <c r="E1070" s="59">
        <v>4.674048772669992E-2</v>
      </c>
      <c r="F1070" s="56">
        <f>COVAR(E1070:E1099,'RW Futures and Index Data (Q4)'!C1068:C1097)/VAR('RW Futures and Index Data (Q4)'!C1068:C1097)</f>
        <v>0.87455698365132972</v>
      </c>
      <c r="G1070" s="10"/>
      <c r="H1070" s="59">
        <v>6.3534675615212421E-2</v>
      </c>
      <c r="I1070" s="56">
        <f>COVAR(H1070:H1099,'RW Futures and Index Data (Q4)'!F1068:F1097)/VAR('RW Futures and Index Data (Q4)'!F1068:F1097)</f>
        <v>0.49417570434632779</v>
      </c>
      <c r="J1070" s="10"/>
      <c r="K1070" s="59">
        <v>9.3352551426055808E-3</v>
      </c>
      <c r="L1070" s="57">
        <f>COVAR(K1070:K1099,'RW Futures and Index Data (Q4)'!F1068:F1097)/VAR('RW Futures and Index Data (Q4)'!F1068:F1097)</f>
        <v>-0.19855753773296569</v>
      </c>
      <c r="M1070" s="10"/>
      <c r="N1070" s="59">
        <v>1.0860642846102664E-2</v>
      </c>
      <c r="O1070" s="58">
        <f>COVAR(N1070:N1099,'RW Futures and Index Data (Q4)'!F1068:F1097)/VAR('RW Futures and Index Data (Q4)'!F1068:F1097)</f>
        <v>-0.64241654855622332</v>
      </c>
      <c r="P1070" s="10"/>
    </row>
    <row r="1071" spans="1:16" x14ac:dyDescent="0.25">
      <c r="A1071" s="23">
        <v>40651</v>
      </c>
      <c r="B1071" s="52">
        <v>2.9982358643103835E-2</v>
      </c>
      <c r="C1071" s="53">
        <f>COVAR(B1071:B1100,'RW Futures and Index Data (Q4)'!C1069:C1098)/VAR('RW Futures and Index Data (Q4)'!C1069:C1098)</f>
        <v>1.1898004579156631</v>
      </c>
      <c r="D1071" s="10"/>
      <c r="E1071" s="59">
        <v>2.5664576236601899E-2</v>
      </c>
      <c r="F1071" s="56">
        <f>COVAR(E1071:E1100,'RW Futures and Index Data (Q4)'!C1069:C1098)/VAR('RW Futures and Index Data (Q4)'!C1069:C1098)</f>
        <v>0.76087227477654396</v>
      </c>
      <c r="G1071" s="10"/>
      <c r="H1071" s="59">
        <v>9.9740680821365224E-3</v>
      </c>
      <c r="I1071" s="56">
        <f>COVAR(H1071:H1100,'RW Futures and Index Data (Q4)'!F1069:F1098)/VAR('RW Futures and Index Data (Q4)'!F1069:F1098)</f>
        <v>0.49036687103272458</v>
      </c>
      <c r="J1071" s="10"/>
      <c r="K1071" s="59">
        <v>1.2972119442434815E-2</v>
      </c>
      <c r="L1071" s="57">
        <f>COVAR(K1071:K1100,'RW Futures and Index Data (Q4)'!F1069:F1098)/VAR('RW Futures and Index Data (Q4)'!F1069:F1098)</f>
        <v>-0.19179303296177252</v>
      </c>
      <c r="M1071" s="10"/>
      <c r="N1071" s="59">
        <v>3.4483265575679045E-2</v>
      </c>
      <c r="O1071" s="58">
        <f>COVAR(N1071:N1100,'RW Futures and Index Data (Q4)'!F1069:F1098)/VAR('RW Futures and Index Data (Q4)'!F1069:F1098)</f>
        <v>-0.64124883615610728</v>
      </c>
      <c r="P1071" s="10"/>
    </row>
    <row r="1072" spans="1:16" x14ac:dyDescent="0.25">
      <c r="A1072" s="23">
        <v>40648</v>
      </c>
      <c r="B1072" s="52">
        <v>2.0358703527822541E-2</v>
      </c>
      <c r="C1072" s="53">
        <f>COVAR(B1072:B1101,'RW Futures and Index Data (Q4)'!C1070:C1099)/VAR('RW Futures and Index Data (Q4)'!C1070:C1099)</f>
        <v>1.2531124630450519</v>
      </c>
      <c r="D1072" s="10"/>
      <c r="E1072" s="59">
        <v>4.0827127734298863E-2</v>
      </c>
      <c r="F1072" s="56">
        <f>COVAR(E1072:E1101,'RW Futures and Index Data (Q4)'!C1070:C1099)/VAR('RW Futures and Index Data (Q4)'!C1070:C1099)</f>
        <v>0.70664013280092963</v>
      </c>
      <c r="G1072" s="10"/>
      <c r="H1072" s="59">
        <v>2.0896909921502393E-2</v>
      </c>
      <c r="I1072" s="56">
        <f>COVAR(H1072:H1101,'RW Futures and Index Data (Q4)'!F1070:F1099)/VAR('RW Futures and Index Data (Q4)'!F1070:F1099)</f>
        <v>0.45908219372331249</v>
      </c>
      <c r="J1072" s="10"/>
      <c r="K1072" s="59">
        <v>1.6093696773165078E-2</v>
      </c>
      <c r="L1072" s="57">
        <f>COVAR(K1072:K1101,'RW Futures and Index Data (Q4)'!F1070:F1099)/VAR('RW Futures and Index Data (Q4)'!F1070:F1099)</f>
        <v>-0.21189496244876269</v>
      </c>
      <c r="M1072" s="10"/>
      <c r="N1072" s="59">
        <v>4.0039899361967501E-2</v>
      </c>
      <c r="O1072" s="58">
        <f>COVAR(N1072:N1101,'RW Futures and Index Data (Q4)'!F1070:F1099)/VAR('RW Futures and Index Data (Q4)'!F1070:F1099)</f>
        <v>-0.69031664598875264</v>
      </c>
      <c r="P1072" s="10"/>
    </row>
    <row r="1073" spans="1:16" x14ac:dyDescent="0.25">
      <c r="A1073" s="23">
        <v>40647</v>
      </c>
      <c r="B1073" s="52">
        <v>3.1287911092831466E-2</v>
      </c>
      <c r="C1073" s="53">
        <f>COVAR(B1073:B1102,'RW Futures and Index Data (Q4)'!C1071:C1100)/VAR('RW Futures and Index Data (Q4)'!C1071:C1100)</f>
        <v>1.2070237175491385</v>
      </c>
      <c r="D1073" s="10"/>
      <c r="E1073" s="59">
        <v>6.3455705746750413E-2</v>
      </c>
      <c r="F1073" s="56">
        <f>COVAR(E1073:E1102,'RW Futures and Index Data (Q4)'!C1071:C1100)/VAR('RW Futures and Index Data (Q4)'!C1071:C1100)</f>
        <v>0.46881170199244315</v>
      </c>
      <c r="G1073" s="10"/>
      <c r="H1073" s="59">
        <v>5.1587301587301626E-2</v>
      </c>
      <c r="I1073" s="56">
        <f>COVAR(H1073:H1102,'RW Futures and Index Data (Q4)'!F1071:F1100)/VAR('RW Futures and Index Data (Q4)'!F1071:F1100)</f>
        <v>0.51415967170150467</v>
      </c>
      <c r="J1073" s="10"/>
      <c r="K1073" s="59">
        <v>1.3379345236081086E-2</v>
      </c>
      <c r="L1073" s="57">
        <f>COVAR(K1073:K1102,'RW Futures and Index Data (Q4)'!F1071:F1100)/VAR('RW Futures and Index Data (Q4)'!F1071:F1100)</f>
        <v>-0.21059052873406908</v>
      </c>
      <c r="M1073" s="10"/>
      <c r="N1073" s="59">
        <v>3.1363100845251068E-2</v>
      </c>
      <c r="O1073" s="58">
        <f>COVAR(N1073:N1102,'RW Futures and Index Data (Q4)'!F1071:F1100)/VAR('RW Futures and Index Data (Q4)'!F1071:F1100)</f>
        <v>-0.68757685059347873</v>
      </c>
      <c r="P1073" s="10"/>
    </row>
    <row r="1074" spans="1:16" x14ac:dyDescent="0.25">
      <c r="A1074" s="23">
        <v>40646</v>
      </c>
      <c r="B1074" s="52">
        <v>2.1689593354336845E-2</v>
      </c>
      <c r="C1074" s="53">
        <f>COVAR(B1074:B1103,'RW Futures and Index Data (Q4)'!C1072:C1101)/VAR('RW Futures and Index Data (Q4)'!C1072:C1101)</f>
        <v>1.2492685737337774</v>
      </c>
      <c r="D1074" s="10"/>
      <c r="E1074" s="59">
        <v>3.6166324839323138E-2</v>
      </c>
      <c r="F1074" s="56">
        <f>COVAR(E1074:E1103,'RW Futures and Index Data (Q4)'!C1072:C1101)/VAR('RW Futures and Index Data (Q4)'!C1072:C1101)</f>
        <v>0.2974475947061867</v>
      </c>
      <c r="G1074" s="10"/>
      <c r="H1074" s="59">
        <v>2.6921362270023286E-2</v>
      </c>
      <c r="I1074" s="56">
        <f>COVAR(H1074:H1103,'RW Futures and Index Data (Q4)'!F1072:F1101)/VAR('RW Futures and Index Data (Q4)'!F1072:F1101)</f>
        <v>0.53440934985610289</v>
      </c>
      <c r="J1074" s="10"/>
      <c r="K1074" s="59">
        <v>5.5586557604825337E-3</v>
      </c>
      <c r="L1074" s="57">
        <f>COVAR(K1074:K1103,'RW Futures and Index Data (Q4)'!F1072:F1101)/VAR('RW Futures and Index Data (Q4)'!F1072:F1101)</f>
        <v>-0.20031134539715942</v>
      </c>
      <c r="M1074" s="10"/>
      <c r="N1074" s="59">
        <v>1.1063580684818053E-2</v>
      </c>
      <c r="O1074" s="58">
        <f>COVAR(N1074:N1103,'RW Futures and Index Data (Q4)'!F1072:F1101)/VAR('RW Futures and Index Data (Q4)'!F1072:F1101)</f>
        <v>-0.65897061139523128</v>
      </c>
      <c r="P1074" s="10"/>
    </row>
    <row r="1075" spans="1:16" x14ac:dyDescent="0.25">
      <c r="A1075" s="23">
        <v>40645</v>
      </c>
      <c r="B1075" s="52">
        <v>2.2022959214564652E-2</v>
      </c>
      <c r="C1075" s="53">
        <f>COVAR(B1075:B1104,'RW Futures and Index Data (Q4)'!C1073:C1102)/VAR('RW Futures and Index Data (Q4)'!C1073:C1102)</f>
        <v>1.355137084449763</v>
      </c>
      <c r="D1075" s="10"/>
      <c r="E1075" s="59">
        <v>2.2994076441701816E-2</v>
      </c>
      <c r="F1075" s="56">
        <f>COVAR(E1075:E1104,'RW Futures and Index Data (Q4)'!C1073:C1102)/VAR('RW Futures and Index Data (Q4)'!C1073:C1102)</f>
        <v>0.26777083341099256</v>
      </c>
      <c r="G1075" s="10"/>
      <c r="H1075" s="59">
        <v>2.1444201312910138E-2</v>
      </c>
      <c r="I1075" s="56">
        <f>COVAR(H1075:H1104,'RW Futures and Index Data (Q4)'!F1073:F1102)/VAR('RW Futures and Index Data (Q4)'!F1073:F1102)</f>
        <v>0.47937337861511958</v>
      </c>
      <c r="J1075" s="10"/>
      <c r="K1075" s="59">
        <v>1.1900702806821206E-2</v>
      </c>
      <c r="L1075" s="57">
        <f>COVAR(K1075:K1104,'RW Futures and Index Data (Q4)'!F1073:F1102)/VAR('RW Futures and Index Data (Q4)'!F1073:F1102)</f>
        <v>-0.21709478547405181</v>
      </c>
      <c r="M1075" s="10"/>
      <c r="N1075" s="59">
        <v>2.0264020412029904E-2</v>
      </c>
      <c r="O1075" s="58">
        <f>COVAR(N1075:N1104,'RW Futures and Index Data (Q4)'!F1073:F1102)/VAR('RW Futures and Index Data (Q4)'!F1073:F1102)</f>
        <v>-0.70145523197809445</v>
      </c>
      <c r="P1075" s="10"/>
    </row>
    <row r="1076" spans="1:16" x14ac:dyDescent="0.25">
      <c r="A1076" s="23">
        <v>40644</v>
      </c>
      <c r="B1076" s="52">
        <v>4.1368088495300936E-2</v>
      </c>
      <c r="C1076" s="53">
        <f>COVAR(B1076:B1105,'RW Futures and Index Data (Q4)'!C1074:C1103)/VAR('RW Futures and Index Data (Q4)'!C1074:C1103)</f>
        <v>1.3885802655214441</v>
      </c>
      <c r="D1076" s="10"/>
      <c r="E1076" s="59">
        <v>4.2116412203910603E-2</v>
      </c>
      <c r="F1076" s="56">
        <f>COVAR(E1076:E1105,'RW Futures and Index Data (Q4)'!C1074:C1103)/VAR('RW Futures and Index Data (Q4)'!C1074:C1103)</f>
        <v>0.23106114334697556</v>
      </c>
      <c r="G1076" s="10"/>
      <c r="H1076" s="59">
        <v>4.9165539016689186E-2</v>
      </c>
      <c r="I1076" s="56">
        <f>COVAR(H1076:H1105,'RW Futures and Index Data (Q4)'!F1074:F1103)/VAR('RW Futures and Index Data (Q4)'!F1074:F1103)</f>
        <v>0.46303369118226123</v>
      </c>
      <c r="J1076" s="10"/>
      <c r="K1076" s="59">
        <v>5.8363272669659239E-3</v>
      </c>
      <c r="L1076" s="57">
        <f>COVAR(K1076:K1105,'RW Futures and Index Data (Q4)'!F1074:F1103)/VAR('RW Futures and Index Data (Q4)'!F1074:F1103)</f>
        <v>-0.20354412670458624</v>
      </c>
      <c r="M1076" s="10"/>
      <c r="N1076" s="59">
        <v>3.9865897778390558E-3</v>
      </c>
      <c r="O1076" s="58">
        <f>COVAR(N1076:N1105,'RW Futures and Index Data (Q4)'!F1074:F1103)/VAR('RW Futures and Index Data (Q4)'!F1074:F1103)</f>
        <v>-0.65952321784451517</v>
      </c>
      <c r="P1076" s="10"/>
    </row>
    <row r="1077" spans="1:16" x14ac:dyDescent="0.25">
      <c r="A1077" s="23">
        <v>40641</v>
      </c>
      <c r="B1077" s="52">
        <v>6.8913388256877539E-2</v>
      </c>
      <c r="C1077" s="53">
        <f>COVAR(B1077:B1106,'RW Futures and Index Data (Q4)'!C1075:C1104)/VAR('RW Futures and Index Data (Q4)'!C1075:C1104)</f>
        <v>1.3226948118738793</v>
      </c>
      <c r="D1077" s="10"/>
      <c r="E1077" s="59">
        <v>4.6904021189721812E-2</v>
      </c>
      <c r="F1077" s="56">
        <f>COVAR(E1077:E1106,'RW Futures and Index Data (Q4)'!C1075:C1104)/VAR('RW Futures and Index Data (Q4)'!C1075:C1104)</f>
        <v>8.5443139446000321E-2</v>
      </c>
      <c r="G1077" s="10"/>
      <c r="H1077" s="59">
        <v>6.891887076942016E-2</v>
      </c>
      <c r="I1077" s="56">
        <f>COVAR(H1077:H1106,'RW Futures and Index Data (Q4)'!F1075:F1104)/VAR('RW Futures and Index Data (Q4)'!F1075:F1104)</f>
        <v>0.49834801142955559</v>
      </c>
      <c r="J1077" s="10"/>
      <c r="K1077" s="59">
        <v>-3.0330861190885905E-3</v>
      </c>
      <c r="L1077" s="57">
        <f>COVAR(K1077:K1106,'RW Futures and Index Data (Q4)'!F1075:F1104)/VAR('RW Futures and Index Data (Q4)'!F1075:F1104)</f>
        <v>-0.20252298198420504</v>
      </c>
      <c r="M1077" s="10"/>
      <c r="N1077" s="59">
        <v>-2.1993158584416972E-2</v>
      </c>
      <c r="O1077" s="58">
        <f>COVAR(N1077:N1106,'RW Futures and Index Data (Q4)'!F1075:F1104)/VAR('RW Futures and Index Data (Q4)'!F1075:F1104)</f>
        <v>-0.65604171285319479</v>
      </c>
      <c r="P1077" s="10"/>
    </row>
    <row r="1078" spans="1:16" x14ac:dyDescent="0.25">
      <c r="A1078" s="23">
        <v>40640</v>
      </c>
      <c r="B1078" s="52">
        <v>5.023955013989867E-2</v>
      </c>
      <c r="C1078" s="53">
        <f>COVAR(B1078:B1107,'RW Futures and Index Data (Q4)'!C1076:C1105)/VAR('RW Futures and Index Data (Q4)'!C1076:C1105)</f>
        <v>1.2915115194244799</v>
      </c>
      <c r="D1078" s="10"/>
      <c r="E1078" s="59">
        <v>4.5853167012255058E-2</v>
      </c>
      <c r="F1078" s="56">
        <f>COVAR(E1078:E1107,'RW Futures and Index Data (Q4)'!C1076:C1105)/VAR('RW Futures and Index Data (Q4)'!C1076:C1105)</f>
        <v>-1.1538017170755629E-2</v>
      </c>
      <c r="G1078" s="10"/>
      <c r="H1078" s="59">
        <v>8.1374272993929964E-2</v>
      </c>
      <c r="I1078" s="56">
        <f>COVAR(H1078:H1107,'RW Futures and Index Data (Q4)'!F1076:F1105)/VAR('RW Futures and Index Data (Q4)'!F1076:F1105)</f>
        <v>0.48185940452097059</v>
      </c>
      <c r="J1078" s="10"/>
      <c r="K1078" s="59">
        <v>-3.1070906799991471E-3</v>
      </c>
      <c r="L1078" s="57">
        <f>COVAR(K1078:K1107,'RW Futures and Index Data (Q4)'!F1076:F1105)/VAR('RW Futures and Index Data (Q4)'!F1076:F1105)</f>
        <v>-0.2027474629266863</v>
      </c>
      <c r="M1078" s="10"/>
      <c r="N1078" s="59">
        <v>-2.003020681356249E-2</v>
      </c>
      <c r="O1078" s="58">
        <f>COVAR(N1078:N1107,'RW Futures and Index Data (Q4)'!F1076:F1105)/VAR('RW Futures and Index Data (Q4)'!F1076:F1105)</f>
        <v>-0.65619756381781025</v>
      </c>
      <c r="P1078" s="10"/>
    </row>
    <row r="1079" spans="1:16" x14ac:dyDescent="0.25">
      <c r="A1079" s="23">
        <v>40639</v>
      </c>
      <c r="B1079" s="52">
        <v>2.3165548423917937E-2</v>
      </c>
      <c r="C1079" s="53">
        <f>COVAR(B1079:B1108,'RW Futures and Index Data (Q4)'!C1077:C1106)/VAR('RW Futures and Index Data (Q4)'!C1077:C1106)</f>
        <v>1.2984594266352809</v>
      </c>
      <c r="D1079" s="10"/>
      <c r="E1079" s="59">
        <v>4.7513787109314753E-2</v>
      </c>
      <c r="F1079" s="56">
        <f>COVAR(E1079:E1108,'RW Futures and Index Data (Q4)'!C1077:C1106)/VAR('RW Futures and Index Data (Q4)'!C1077:C1106)</f>
        <v>-0.11454494605780141</v>
      </c>
      <c r="G1079" s="10"/>
      <c r="H1079" s="59">
        <v>9.7860814650014172E-2</v>
      </c>
      <c r="I1079" s="56">
        <f>COVAR(H1079:H1108,'RW Futures and Index Data (Q4)'!F1077:F1106)/VAR('RW Futures and Index Data (Q4)'!F1077:F1106)</f>
        <v>0.52075145477916629</v>
      </c>
      <c r="J1079" s="10"/>
      <c r="K1079" s="59">
        <v>1.021526648690152E-4</v>
      </c>
      <c r="L1079" s="57">
        <f>COVAR(K1079:K1108,'RW Futures and Index Data (Q4)'!F1077:F1106)/VAR('RW Futures and Index Data (Q4)'!F1077:F1106)</f>
        <v>-0.18351585713940829</v>
      </c>
      <c r="M1079" s="10"/>
      <c r="N1079" s="59">
        <v>-1.3515507841388108E-2</v>
      </c>
      <c r="O1079" s="58">
        <f>COVAR(N1079:N1108,'RW Futures and Index Data (Q4)'!F1077:F1106)/VAR('RW Futures and Index Data (Q4)'!F1077:F1106)</f>
        <v>-0.61151730044786956</v>
      </c>
      <c r="P1079" s="10"/>
    </row>
    <row r="1080" spans="1:16" x14ac:dyDescent="0.25">
      <c r="A1080" s="23">
        <v>40638</v>
      </c>
      <c r="B1080" s="52">
        <v>2.8277626579496173E-2</v>
      </c>
      <c r="C1080" s="53">
        <f>COVAR(B1080:B1109,'RW Futures and Index Data (Q4)'!C1078:C1107)/VAR('RW Futures and Index Data (Q4)'!C1078:C1107)</f>
        <v>1.2807583225119563</v>
      </c>
      <c r="D1080" s="10"/>
      <c r="E1080" s="59">
        <v>5.3378074397933739E-2</v>
      </c>
      <c r="F1080" s="56">
        <f>COVAR(E1080:E1109,'RW Futures and Index Data (Q4)'!C1078:C1107)/VAR('RW Futures and Index Data (Q4)'!C1078:C1107)</f>
        <v>-0.44113802050117873</v>
      </c>
      <c r="G1080" s="10"/>
      <c r="H1080" s="59">
        <v>0.10540663334847777</v>
      </c>
      <c r="I1080" s="56">
        <f>COVAR(H1080:H1109,'RW Futures and Index Data (Q4)'!F1078:F1107)/VAR('RW Futures and Index Data (Q4)'!F1078:F1107)</f>
        <v>0.58738120574824937</v>
      </c>
      <c r="J1080" s="10"/>
      <c r="K1080" s="59">
        <v>6.294052263753791E-3</v>
      </c>
      <c r="L1080" s="57">
        <f>COVAR(K1080:K1109,'RW Futures and Index Data (Q4)'!F1078:F1107)/VAR('RW Futures and Index Data (Q4)'!F1078:F1107)</f>
        <v>-0.16935200717621371</v>
      </c>
      <c r="M1080" s="10"/>
      <c r="N1080" s="59">
        <v>-5.7321759821156171E-3</v>
      </c>
      <c r="O1080" s="58">
        <f>COVAR(N1080:N1109,'RW Futures and Index Data (Q4)'!F1078:F1107)/VAR('RW Futures and Index Data (Q4)'!F1078:F1107)</f>
        <v>-0.58041355814646212</v>
      </c>
      <c r="P1080" s="10"/>
    </row>
    <row r="1081" spans="1:16" x14ac:dyDescent="0.25">
      <c r="A1081" s="23">
        <v>40637</v>
      </c>
      <c r="B1081" s="52">
        <v>3.7596123959058536E-2</v>
      </c>
      <c r="C1081" s="53">
        <f>COVAR(B1081:B1110,'RW Futures and Index Data (Q4)'!C1079:C1108)/VAR('RW Futures and Index Data (Q4)'!C1079:C1108)</f>
        <v>1.1919022526999263</v>
      </c>
      <c r="D1081" s="10"/>
      <c r="E1081" s="59">
        <v>4.5418456108237582E-2</v>
      </c>
      <c r="F1081" s="56">
        <f>COVAR(E1081:E1110,'RW Futures and Index Data (Q4)'!C1079:C1108)/VAR('RW Futures and Index Data (Q4)'!C1079:C1108)</f>
        <v>-0.78061578183326186</v>
      </c>
      <c r="G1081" s="10"/>
      <c r="H1081" s="59">
        <v>0.16843630156545841</v>
      </c>
      <c r="I1081" s="56">
        <f>COVAR(H1081:H1110,'RW Futures and Index Data (Q4)'!F1079:F1108)/VAR('RW Futures and Index Data (Q4)'!F1079:F1108)</f>
        <v>0.58143841952288999</v>
      </c>
      <c r="J1081" s="10"/>
      <c r="K1081" s="59">
        <v>1.0666515268170862E-2</v>
      </c>
      <c r="L1081" s="57">
        <f>COVAR(K1081:K1110,'RW Futures and Index Data (Q4)'!F1079:F1108)/VAR('RW Futures and Index Data (Q4)'!F1079:F1108)</f>
        <v>-0.1925582871382393</v>
      </c>
      <c r="M1081" s="10"/>
      <c r="N1081" s="59">
        <v>1.5844627258466915E-2</v>
      </c>
      <c r="O1081" s="58">
        <f>COVAR(N1081:N1110,'RW Futures and Index Data (Q4)'!F1079:F1108)/VAR('RW Futures and Index Data (Q4)'!F1079:F1108)</f>
        <v>-0.60784486676153815</v>
      </c>
      <c r="P1081" s="10"/>
    </row>
    <row r="1082" spans="1:16" x14ac:dyDescent="0.25">
      <c r="A1082" s="23">
        <v>40634</v>
      </c>
      <c r="B1082" s="52">
        <v>2.0341738868987491E-2</v>
      </c>
      <c r="C1082" s="53">
        <f>COVAR(B1082:B1111,'RW Futures and Index Data (Q4)'!C1080:C1109)/VAR('RW Futures and Index Data (Q4)'!C1080:C1109)</f>
        <v>1.0365917393076487</v>
      </c>
      <c r="D1082" s="10"/>
      <c r="E1082" s="59">
        <v>4.0778144827539942E-2</v>
      </c>
      <c r="F1082" s="56">
        <f>COVAR(E1082:E1111,'RW Futures and Index Data (Q4)'!C1080:C1109)/VAR('RW Futures and Index Data (Q4)'!C1080:C1109)</f>
        <v>-1.0340340893991493</v>
      </c>
      <c r="G1082" s="10"/>
      <c r="H1082" s="59">
        <v>0.15490278754605469</v>
      </c>
      <c r="I1082" s="56">
        <f>COVAR(H1082:H1111,'RW Futures and Index Data (Q4)'!F1080:F1109)/VAR('RW Futures and Index Data (Q4)'!F1080:F1109)</f>
        <v>0.26420505945205697</v>
      </c>
      <c r="J1082" s="10"/>
      <c r="K1082" s="59">
        <v>8.8970767159897157E-3</v>
      </c>
      <c r="L1082" s="57">
        <f>COVAR(K1082:K1111,'RW Futures and Index Data (Q4)'!F1080:F1109)/VAR('RW Futures and Index Data (Q4)'!F1080:F1109)</f>
        <v>-0.21229251705121011</v>
      </c>
      <c r="M1082" s="10"/>
      <c r="N1082" s="59">
        <v>2.3639282878995083E-2</v>
      </c>
      <c r="O1082" s="58">
        <f>COVAR(N1082:N1111,'RW Futures and Index Data (Q4)'!F1080:F1109)/VAR('RW Futures and Index Data (Q4)'!F1080:F1109)</f>
        <v>-0.6596353371213145</v>
      </c>
      <c r="P1082" s="10"/>
    </row>
    <row r="1083" spans="1:16" x14ac:dyDescent="0.25">
      <c r="A1083" s="23">
        <v>40633</v>
      </c>
      <c r="B1083" s="52">
        <v>-2.1231687282055711E-2</v>
      </c>
      <c r="C1083" s="53">
        <f>COVAR(B1083:B1112,'RW Futures and Index Data (Q4)'!C1081:C1110)/VAR('RW Futures and Index Data (Q4)'!C1081:C1110)</f>
        <v>1.0089824200008772</v>
      </c>
      <c r="D1083" s="10"/>
      <c r="E1083" s="59">
        <v>1.8460516428628004E-2</v>
      </c>
      <c r="F1083" s="56">
        <f>COVAR(E1083:E1112,'RW Futures and Index Data (Q4)'!C1081:C1110)/VAR('RW Futures and Index Data (Q4)'!C1081:C1110)</f>
        <v>-1.0975809218806531</v>
      </c>
      <c r="G1083" s="10"/>
      <c r="H1083" s="59">
        <v>0.13129416470588229</v>
      </c>
      <c r="I1083" s="56">
        <f>COVAR(H1083:H1112,'RW Futures and Index Data (Q4)'!F1081:F1110)/VAR('RW Futures and Index Data (Q4)'!F1081:F1110)</f>
        <v>0.17738484487127595</v>
      </c>
      <c r="J1083" s="10"/>
      <c r="K1083" s="59">
        <v>9.3657738146744052E-3</v>
      </c>
      <c r="L1083" s="57">
        <f>COVAR(K1083:K1112,'RW Futures and Index Data (Q4)'!F1081:F1110)/VAR('RW Futures and Index Data (Q4)'!F1081:F1110)</f>
        <v>-0.22168609922353105</v>
      </c>
      <c r="M1083" s="10"/>
      <c r="N1083" s="59">
        <v>3.7841285938802205E-2</v>
      </c>
      <c r="O1083" s="58">
        <f>COVAR(N1083:N1112,'RW Futures and Index Data (Q4)'!F1081:F1110)/VAR('RW Futures and Index Data (Q4)'!F1081:F1110)</f>
        <v>-0.70185411859346802</v>
      </c>
      <c r="P1083" s="10"/>
    </row>
    <row r="1084" spans="1:16" x14ac:dyDescent="0.25">
      <c r="A1084" s="23">
        <v>40632</v>
      </c>
      <c r="B1084" s="52">
        <v>-3.3096912781094612E-2</v>
      </c>
      <c r="C1084" s="53">
        <f>COVAR(B1084:B1113,'RW Futures and Index Data (Q4)'!C1082:C1111)/VAR('RW Futures and Index Data (Q4)'!C1082:C1111)</f>
        <v>0.97814804446776482</v>
      </c>
      <c r="D1084" s="10"/>
      <c r="E1084" s="59">
        <v>8.9343278463962505E-3</v>
      </c>
      <c r="F1084" s="56">
        <f>COVAR(E1084:E1113,'RW Futures and Index Data (Q4)'!C1082:C1111)/VAR('RW Futures and Index Data (Q4)'!C1082:C1111)</f>
        <v>-1.1237238396961726</v>
      </c>
      <c r="G1084" s="10"/>
      <c r="H1084" s="59">
        <v>0.11523984007525856</v>
      </c>
      <c r="I1084" s="56">
        <f>COVAR(H1084:H1113,'RW Futures and Index Data (Q4)'!F1082:F1111)/VAR('RW Futures and Index Data (Q4)'!F1082:F1111)</f>
        <v>0.14857166476559625</v>
      </c>
      <c r="J1084" s="10"/>
      <c r="K1084" s="59">
        <v>6.109645300852673E-3</v>
      </c>
      <c r="L1084" s="57">
        <f>COVAR(K1084:K1113,'RW Futures and Index Data (Q4)'!F1082:F1111)/VAR('RW Futures and Index Data (Q4)'!F1082:F1111)</f>
        <v>-0.22629809877746571</v>
      </c>
      <c r="M1084" s="10"/>
      <c r="N1084" s="59">
        <v>2.95988652026411E-2</v>
      </c>
      <c r="O1084" s="58">
        <f>COVAR(N1084:N1113,'RW Futures and Index Data (Q4)'!F1082:F1111)/VAR('RW Futures and Index Data (Q4)'!F1082:F1111)</f>
        <v>-0.71949518823731939</v>
      </c>
      <c r="P1084" s="10"/>
    </row>
    <row r="1085" spans="1:16" x14ac:dyDescent="0.25">
      <c r="A1085" s="23">
        <v>40631</v>
      </c>
      <c r="B1085" s="52">
        <v>-2.2775077741888694E-2</v>
      </c>
      <c r="C1085" s="53">
        <f>COVAR(B1085:B1114,'RW Futures and Index Data (Q4)'!C1083:C1112)/VAR('RW Futures and Index Data (Q4)'!C1083:C1112)</f>
        <v>0.96500060251608388</v>
      </c>
      <c r="D1085" s="10"/>
      <c r="E1085" s="59">
        <v>2.2121241826677407E-2</v>
      </c>
      <c r="F1085" s="56">
        <f>COVAR(E1085:E1114,'RW Futures and Index Data (Q4)'!C1083:C1112)/VAR('RW Futures and Index Data (Q4)'!C1083:C1112)</f>
        <v>-1.1338503377123921</v>
      </c>
      <c r="G1085" s="10"/>
      <c r="H1085" s="59">
        <v>0.1129411764705881</v>
      </c>
      <c r="I1085" s="56">
        <f>COVAR(H1085:H1114,'RW Futures and Index Data (Q4)'!F1083:F1112)/VAR('RW Futures and Index Data (Q4)'!F1083:F1112)</f>
        <v>0.10745124788672596</v>
      </c>
      <c r="J1085" s="10"/>
      <c r="K1085" s="59">
        <v>1.123745164190737E-2</v>
      </c>
      <c r="L1085" s="57">
        <f>COVAR(K1085:K1114,'RW Futures and Index Data (Q4)'!F1083:F1112)/VAR('RW Futures and Index Data (Q4)'!F1083:F1112)</f>
        <v>-0.2312761103397504</v>
      </c>
      <c r="M1085" s="10"/>
      <c r="N1085" s="59">
        <v>3.3333766582593904E-2</v>
      </c>
      <c r="O1085" s="58">
        <f>COVAR(N1085:N1114,'RW Futures and Index Data (Q4)'!F1083:F1112)/VAR('RW Futures and Index Data (Q4)'!F1083:F1112)</f>
        <v>-0.73368666207383526</v>
      </c>
      <c r="P1085" s="10"/>
    </row>
    <row r="1086" spans="1:16" x14ac:dyDescent="0.25">
      <c r="A1086" s="23">
        <v>40630</v>
      </c>
      <c r="B1086" s="52">
        <v>-4.509992215927372E-2</v>
      </c>
      <c r="C1086" s="53">
        <f>COVAR(B1086:B1115,'RW Futures and Index Data (Q4)'!C1084:C1113)/VAR('RW Futures and Index Data (Q4)'!C1084:C1113)</f>
        <v>0.98132918011353953</v>
      </c>
      <c r="D1086" s="10"/>
      <c r="E1086" s="59">
        <v>1.137654297133861E-2</v>
      </c>
      <c r="F1086" s="56">
        <f>COVAR(E1086:E1115,'RW Futures and Index Data (Q4)'!C1084:C1113)/VAR('RW Futures and Index Data (Q4)'!C1084:C1113)</f>
        <v>-1.1206724087989803</v>
      </c>
      <c r="G1086" s="10"/>
      <c r="H1086" s="59">
        <v>0.11558493057390185</v>
      </c>
      <c r="I1086" s="56">
        <f>COVAR(H1086:H1115,'RW Futures and Index Data (Q4)'!F1084:F1113)/VAR('RW Futures and Index Data (Q4)'!F1084:F1113)</f>
        <v>9.4193408561974792E-2</v>
      </c>
      <c r="J1086" s="10"/>
      <c r="K1086" s="59">
        <v>6.5763022315681319E-3</v>
      </c>
      <c r="L1086" s="57">
        <f>COVAR(K1086:K1115,'RW Futures and Index Data (Q4)'!F1084:F1113)/VAR('RW Futures and Index Data (Q4)'!F1084:F1113)</f>
        <v>-0.23888977643980777</v>
      </c>
      <c r="M1086" s="10"/>
      <c r="N1086" s="59">
        <v>2.1856622807924664E-2</v>
      </c>
      <c r="O1086" s="58">
        <f>COVAR(N1086:N1115,'RW Futures and Index Data (Q4)'!F1084:F1113)/VAR('RW Futures and Index Data (Q4)'!F1084:F1113)</f>
        <v>-0.75420556573802577</v>
      </c>
      <c r="P1086" s="10"/>
    </row>
    <row r="1087" spans="1:16" x14ac:dyDescent="0.25">
      <c r="A1087" s="23">
        <v>40627</v>
      </c>
      <c r="B1087" s="52">
        <v>-3.9477138854977167E-2</v>
      </c>
      <c r="C1087" s="53">
        <f>COVAR(B1087:B1116,'RW Futures and Index Data (Q4)'!C1085:C1114)/VAR('RW Futures and Index Data (Q4)'!C1085:C1114)</f>
        <v>0.95776700322254515</v>
      </c>
      <c r="D1087" s="10"/>
      <c r="E1087" s="59">
        <v>2.798509916666081E-4</v>
      </c>
      <c r="F1087" s="56">
        <f>COVAR(E1087:E1116,'RW Futures and Index Data (Q4)'!C1085:C1114)/VAR('RW Futures and Index Data (Q4)'!C1085:C1114)</f>
        <v>-1.0778058633793879</v>
      </c>
      <c r="G1087" s="10"/>
      <c r="H1087" s="59">
        <v>0.10927927461139886</v>
      </c>
      <c r="I1087" s="56">
        <f>COVAR(H1087:H1116,'RW Futures and Index Data (Q4)'!F1085:F1114)/VAR('RW Futures and Index Data (Q4)'!F1085:F1114)</f>
        <v>8.8109343032869034E-2</v>
      </c>
      <c r="J1087" s="10"/>
      <c r="K1087" s="59">
        <v>1.3762620443338092E-2</v>
      </c>
      <c r="L1087" s="57">
        <f>COVAR(K1087:K1116,'RW Futures and Index Data (Q4)'!F1085:F1114)/VAR('RW Futures and Index Data (Q4)'!F1085:F1114)</f>
        <v>-0.26142807159630932</v>
      </c>
      <c r="M1087" s="10"/>
      <c r="N1087" s="59">
        <v>3.437941933939026E-2</v>
      </c>
      <c r="O1087" s="58">
        <f>COVAR(N1087:N1116,'RW Futures and Index Data (Q4)'!F1085:F1114)/VAR('RW Futures and Index Data (Q4)'!F1085:F1114)</f>
        <v>-0.80764928400190006</v>
      </c>
      <c r="P1087" s="10"/>
    </row>
    <row r="1088" spans="1:16" x14ac:dyDescent="0.25">
      <c r="A1088" s="23">
        <v>40626</v>
      </c>
      <c r="B1088" s="52">
        <v>-3.790208761835312E-2</v>
      </c>
      <c r="C1088" s="53">
        <f>COVAR(B1088:B1117,'RW Futures and Index Data (Q4)'!C1086:C1115)/VAR('RW Futures and Index Data (Q4)'!C1086:C1115)</f>
        <v>0.92679600512939242</v>
      </c>
      <c r="D1088" s="10"/>
      <c r="E1088" s="59">
        <v>-3.6110013072280234E-3</v>
      </c>
      <c r="F1088" s="56">
        <f>COVAR(E1088:E1117,'RW Futures and Index Data (Q4)'!C1086:C1115)/VAR('RW Futures and Index Data (Q4)'!C1086:C1115)</f>
        <v>-1.0470276271907049</v>
      </c>
      <c r="G1088" s="10"/>
      <c r="H1088" s="59">
        <v>0.11273579656906607</v>
      </c>
      <c r="I1088" s="56">
        <f>COVAR(H1088:H1117,'RW Futures and Index Data (Q4)'!F1086:F1115)/VAR('RW Futures and Index Data (Q4)'!F1086:F1115)</f>
        <v>0.12050843486788836</v>
      </c>
      <c r="J1088" s="10"/>
      <c r="K1088" s="59">
        <v>1.4048995081362037E-2</v>
      </c>
      <c r="L1088" s="57">
        <f>COVAR(K1088:K1117,'RW Futures and Index Data (Q4)'!F1086:F1115)/VAR('RW Futures and Index Data (Q4)'!F1086:F1115)</f>
        <v>-0.26351814485254393</v>
      </c>
      <c r="M1088" s="10"/>
      <c r="N1088" s="59">
        <v>3.3615218057836405E-2</v>
      </c>
      <c r="O1088" s="58">
        <f>COVAR(N1088:N1117,'RW Futures and Index Data (Q4)'!F1086:F1115)/VAR('RW Futures and Index Data (Q4)'!F1086:F1115)</f>
        <v>-0.81392598125906934</v>
      </c>
      <c r="P1088" s="10"/>
    </row>
    <row r="1089" spans="1:16" x14ac:dyDescent="0.25">
      <c r="A1089" s="23">
        <v>40625</v>
      </c>
      <c r="B1089" s="52">
        <v>-2.7829733633377152E-2</v>
      </c>
      <c r="C1089" s="53">
        <f>COVAR(B1089:B1118,'RW Futures and Index Data (Q4)'!C1087:C1116)/VAR('RW Futures and Index Data (Q4)'!C1087:C1116)</f>
        <v>0.89228242499610511</v>
      </c>
      <c r="D1089" s="10"/>
      <c r="E1089" s="59">
        <v>1.8867674532614398E-3</v>
      </c>
      <c r="F1089" s="56">
        <f>COVAR(E1089:E1118,'RW Futures and Index Data (Q4)'!C1087:C1116)/VAR('RW Futures and Index Data (Q4)'!C1087:C1116)</f>
        <v>-1.0221725861675508</v>
      </c>
      <c r="G1089" s="10"/>
      <c r="H1089" s="59">
        <v>0.11338737494044793</v>
      </c>
      <c r="I1089" s="56">
        <f>COVAR(H1089:H1118,'RW Futures and Index Data (Q4)'!F1087:F1116)/VAR('RW Futures and Index Data (Q4)'!F1087:F1116)</f>
        <v>0.17013627101985301</v>
      </c>
      <c r="J1089" s="10"/>
      <c r="K1089" s="59">
        <v>2.1141744441098398E-2</v>
      </c>
      <c r="L1089" s="57">
        <f>COVAR(K1089:K1118,'RW Futures and Index Data (Q4)'!F1087:F1116)/VAR('RW Futures and Index Data (Q4)'!F1087:F1116)</f>
        <v>-0.26118377047853331</v>
      </c>
      <c r="M1089" s="10"/>
      <c r="N1089" s="59">
        <v>5.1116452942676194E-2</v>
      </c>
      <c r="O1089" s="58">
        <f>COVAR(N1089:N1118,'RW Futures and Index Data (Q4)'!F1087:F1116)/VAR('RW Futures and Index Data (Q4)'!F1087:F1116)</f>
        <v>-0.80188681476328005</v>
      </c>
      <c r="P1089" s="10"/>
    </row>
    <row r="1090" spans="1:16" x14ac:dyDescent="0.25">
      <c r="A1090" s="23">
        <v>40624</v>
      </c>
      <c r="B1090" s="52">
        <v>-1.7603747924349711E-2</v>
      </c>
      <c r="C1090" s="53">
        <f>COVAR(B1090:B1119,'RW Futures and Index Data (Q4)'!C1088:C1117)/VAR('RW Futures and Index Data (Q4)'!C1088:C1117)</f>
        <v>0.82466106972641173</v>
      </c>
      <c r="D1090" s="10"/>
      <c r="E1090" s="59">
        <v>-2.3787459350214091E-3</v>
      </c>
      <c r="F1090" s="56">
        <f>COVAR(E1090:E1119,'RW Futures and Index Data (Q4)'!C1088:C1117)/VAR('RW Futures and Index Data (Q4)'!C1088:C1117)</f>
        <v>-0.9913298382448853</v>
      </c>
      <c r="G1090" s="10"/>
      <c r="H1090" s="59">
        <v>0.10028511880774138</v>
      </c>
      <c r="I1090" s="56">
        <f>COVAR(H1090:H1119,'RW Futures and Index Data (Q4)'!F1088:F1117)/VAR('RW Futures and Index Data (Q4)'!F1088:F1117)</f>
        <v>0.21584538393822189</v>
      </c>
      <c r="J1090" s="10"/>
      <c r="K1090" s="59">
        <v>1.9469896202753523E-2</v>
      </c>
      <c r="L1090" s="57">
        <f>COVAR(K1090:K1119,'RW Futures and Index Data (Q4)'!F1088:F1117)/VAR('RW Futures and Index Data (Q4)'!F1088:F1117)</f>
        <v>-0.25162645129712402</v>
      </c>
      <c r="M1090" s="10"/>
      <c r="N1090" s="59">
        <v>4.6852895452917931E-2</v>
      </c>
      <c r="O1090" s="58">
        <f>COVAR(N1090:N1119,'RW Futures and Index Data (Q4)'!F1088:F1117)/VAR('RW Futures and Index Data (Q4)'!F1088:F1117)</f>
        <v>-0.77715643675708146</v>
      </c>
      <c r="P1090" s="10"/>
    </row>
    <row r="1091" spans="1:16" x14ac:dyDescent="0.25">
      <c r="A1091" s="23">
        <v>40623</v>
      </c>
      <c r="B1091" s="52">
        <v>-3.7893112907299686E-2</v>
      </c>
      <c r="C1091" s="53">
        <f>COVAR(B1091:B1120,'RW Futures and Index Data (Q4)'!C1089:C1118)/VAR('RW Futures and Index Data (Q4)'!C1089:C1118)</f>
        <v>0.7987934507917589</v>
      </c>
      <c r="D1091" s="10"/>
      <c r="E1091" s="59">
        <v>-1.0817079119991524E-2</v>
      </c>
      <c r="F1091" s="56">
        <f>COVAR(E1091:E1120,'RW Futures and Index Data (Q4)'!C1089:C1118)/VAR('RW Futures and Index Data (Q4)'!C1089:C1118)</f>
        <v>-0.96980339486201572</v>
      </c>
      <c r="G1091" s="10"/>
      <c r="H1091" s="59">
        <v>7.1828308216963288E-2</v>
      </c>
      <c r="I1091" s="56">
        <f>COVAR(H1091:H1120,'RW Futures and Index Data (Q4)'!F1089:F1118)/VAR('RW Futures and Index Data (Q4)'!F1089:F1118)</f>
        <v>0.32638616583302882</v>
      </c>
      <c r="J1091" s="10"/>
      <c r="K1091" s="59">
        <v>2.6711714007317422E-2</v>
      </c>
      <c r="L1091" s="57">
        <f>COVAR(K1091:K1120,'RW Futures and Index Data (Q4)'!F1089:F1118)/VAR('RW Futures and Index Data (Q4)'!F1089:F1118)</f>
        <v>-0.23802869198171717</v>
      </c>
      <c r="M1091" s="10"/>
      <c r="N1091" s="59">
        <v>5.7327416566734124E-2</v>
      </c>
      <c r="O1091" s="58">
        <f>COVAR(N1091:N1120,'RW Futures and Index Data (Q4)'!F1089:F1118)/VAR('RW Futures and Index Data (Q4)'!F1089:F1118)</f>
        <v>-0.72576967442441342</v>
      </c>
      <c r="P1091" s="10"/>
    </row>
    <row r="1092" spans="1:16" x14ac:dyDescent="0.25">
      <c r="A1092" s="23">
        <v>40620</v>
      </c>
      <c r="B1092" s="52">
        <v>-2.4684960374021125E-2</v>
      </c>
      <c r="C1092" s="53">
        <f>COVAR(B1092:B1121,'RW Futures and Index Data (Q4)'!C1090:C1119)/VAR('RW Futures and Index Data (Q4)'!C1090:C1119)</f>
        <v>0.71401464460178177</v>
      </c>
      <c r="D1092" s="10"/>
      <c r="E1092" s="59">
        <v>-7.015745731737022E-3</v>
      </c>
      <c r="F1092" s="56">
        <f>COVAR(E1092:E1121,'RW Futures and Index Data (Q4)'!C1090:C1119)/VAR('RW Futures and Index Data (Q4)'!C1090:C1119)</f>
        <v>-0.96247064575040864</v>
      </c>
      <c r="G1092" s="10"/>
      <c r="H1092" s="59">
        <v>7.3364439252336489E-2</v>
      </c>
      <c r="I1092" s="56">
        <f>COVAR(H1092:H1121,'RW Futures and Index Data (Q4)'!F1090:F1119)/VAR('RW Futures and Index Data (Q4)'!F1090:F1119)</f>
        <v>0.39086405608073094</v>
      </c>
      <c r="J1092" s="10"/>
      <c r="K1092" s="59">
        <v>2.1104840433995964E-2</v>
      </c>
      <c r="L1092" s="57">
        <f>COVAR(K1092:K1121,'RW Futures and Index Data (Q4)'!F1090:F1119)/VAR('RW Futures and Index Data (Q4)'!F1090:F1119)</f>
        <v>-0.20792874264838887</v>
      </c>
      <c r="M1092" s="10"/>
      <c r="N1092" s="59">
        <v>4.4131423496230893E-2</v>
      </c>
      <c r="O1092" s="58">
        <f>COVAR(N1092:N1121,'RW Futures and Index Data (Q4)'!F1090:F1119)/VAR('RW Futures and Index Data (Q4)'!F1090:F1119)</f>
        <v>-0.63620233729642872</v>
      </c>
      <c r="P1092" s="10"/>
    </row>
    <row r="1093" spans="1:16" x14ac:dyDescent="0.25">
      <c r="A1093" s="23">
        <v>40619</v>
      </c>
      <c r="B1093" s="52">
        <v>-1.8327181192530295E-2</v>
      </c>
      <c r="C1093" s="53">
        <f>COVAR(B1093:B1122,'RW Futures and Index Data (Q4)'!C1091:C1120)/VAR('RW Futures and Index Data (Q4)'!C1091:C1120)</f>
        <v>0.65156081807078137</v>
      </c>
      <c r="D1093" s="10"/>
      <c r="E1093" s="59">
        <v>-1.8459287445113493E-2</v>
      </c>
      <c r="F1093" s="56">
        <f>COVAR(E1093:E1122,'RW Futures and Index Data (Q4)'!C1091:C1120)/VAR('RW Futures and Index Data (Q4)'!C1091:C1120)</f>
        <v>-0.96092875566168146</v>
      </c>
      <c r="G1093" s="10"/>
      <c r="H1093" s="59">
        <v>5.6941129411764768E-2</v>
      </c>
      <c r="I1093" s="56">
        <f>COVAR(H1093:H1122,'RW Futures and Index Data (Q4)'!F1091:F1120)/VAR('RW Futures and Index Data (Q4)'!F1091:F1120)</f>
        <v>0.51328866687956087</v>
      </c>
      <c r="J1093" s="10"/>
      <c r="K1093" s="59">
        <v>2.5529570347903929E-2</v>
      </c>
      <c r="L1093" s="57">
        <f>COVAR(K1093:K1122,'RW Futures and Index Data (Q4)'!F1091:F1120)/VAR('RW Futures and Index Data (Q4)'!F1091:F1120)</f>
        <v>-0.1741717593424999</v>
      </c>
      <c r="M1093" s="10"/>
      <c r="N1093" s="59">
        <v>5.5752516728191814E-2</v>
      </c>
      <c r="O1093" s="58">
        <f>COVAR(N1093:N1122,'RW Futures and Index Data (Q4)'!F1091:F1120)/VAR('RW Futures and Index Data (Q4)'!F1091:F1120)</f>
        <v>-0.53221590632011284</v>
      </c>
      <c r="P1093" s="10"/>
    </row>
    <row r="1094" spans="1:16" x14ac:dyDescent="0.25">
      <c r="A1094" s="23">
        <v>40618</v>
      </c>
      <c r="B1094" s="52">
        <v>-7.8216312364476348E-4</v>
      </c>
      <c r="C1094" s="53">
        <f>COVAR(B1094:B1123,'RW Futures and Index Data (Q4)'!C1092:C1121)/VAR('RW Futures and Index Data (Q4)'!C1092:C1121)</f>
        <v>0.56868561194701384</v>
      </c>
      <c r="D1094" s="10"/>
      <c r="E1094" s="59">
        <v>-3.3210310553790201E-2</v>
      </c>
      <c r="F1094" s="56">
        <f>COVAR(E1094:E1123,'RW Futures and Index Data (Q4)'!C1092:C1121)/VAR('RW Futures and Index Data (Q4)'!C1092:C1121)</f>
        <v>-0.99762156817328751</v>
      </c>
      <c r="G1094" s="10"/>
      <c r="H1094" s="59">
        <v>3.5178236397748641E-2</v>
      </c>
      <c r="I1094" s="56">
        <f>COVAR(H1094:H1123,'RW Futures and Index Data (Q4)'!F1092:F1121)/VAR('RW Futures and Index Data (Q4)'!F1092:F1121)</f>
        <v>0.65947029822572323</v>
      </c>
      <c r="J1094" s="10"/>
      <c r="K1094" s="59">
        <v>2.1725469205786219E-2</v>
      </c>
      <c r="L1094" s="57">
        <f>COVAR(K1094:K1123,'RW Futures and Index Data (Q4)'!F1092:F1121)/VAR('RW Futures and Index Data (Q4)'!F1092:F1121)</f>
        <v>-0.11820268788960024</v>
      </c>
      <c r="M1094" s="10"/>
      <c r="N1094" s="59">
        <v>4.2248895042328982E-2</v>
      </c>
      <c r="O1094" s="58">
        <f>COVAR(N1094:N1123,'RW Futures and Index Data (Q4)'!F1092:F1121)/VAR('RW Futures and Index Data (Q4)'!F1092:F1121)</f>
        <v>-0.36220449342674282</v>
      </c>
      <c r="P1094" s="10"/>
    </row>
    <row r="1095" spans="1:16" x14ac:dyDescent="0.25">
      <c r="A1095" s="23">
        <v>40617</v>
      </c>
      <c r="B1095" s="52">
        <v>-1.3690809847315744E-2</v>
      </c>
      <c r="C1095" s="53">
        <f>COVAR(B1095:B1124,'RW Futures and Index Data (Q4)'!C1093:C1122)/VAR('RW Futures and Index Data (Q4)'!C1093:C1122)</f>
        <v>0.55484681431677096</v>
      </c>
      <c r="D1095" s="10"/>
      <c r="E1095" s="59">
        <v>-7.0278675441292626E-2</v>
      </c>
      <c r="F1095" s="56">
        <f>COVAR(E1095:E1124,'RW Futures and Index Data (Q4)'!C1093:C1122)/VAR('RW Futures and Index Data (Q4)'!C1093:C1122)</f>
        <v>-1.1882297016723002</v>
      </c>
      <c r="G1095" s="10"/>
      <c r="H1095" s="59">
        <v>3.6048593817949781E-2</v>
      </c>
      <c r="I1095" s="56">
        <f>COVAR(H1095:H1124,'RW Futures and Index Data (Q4)'!F1093:F1122)/VAR('RW Futures and Index Data (Q4)'!F1093:F1122)</f>
        <v>0.75485884781574886</v>
      </c>
      <c r="J1095" s="10"/>
      <c r="K1095" s="59">
        <v>1.9911561043414849E-2</v>
      </c>
      <c r="L1095" s="57">
        <f>COVAR(K1095:K1124,'RW Futures and Index Data (Q4)'!F1093:F1122)/VAR('RW Futures and Index Data (Q4)'!F1093:F1122)</f>
        <v>-6.2289076103075228E-2</v>
      </c>
      <c r="M1095" s="10"/>
      <c r="N1095" s="59">
        <v>4.1592723408848453E-2</v>
      </c>
      <c r="O1095" s="58">
        <f>COVAR(N1095:N1124,'RW Futures and Index Data (Q4)'!F1093:F1122)/VAR('RW Futures and Index Data (Q4)'!F1093:F1122)</f>
        <v>-0.21128405178600443</v>
      </c>
      <c r="P1095" s="10"/>
    </row>
    <row r="1096" spans="1:16" x14ac:dyDescent="0.25">
      <c r="A1096" s="23">
        <v>40616</v>
      </c>
      <c r="B1096" s="52">
        <v>9.1019783737251725E-3</v>
      </c>
      <c r="C1096" s="53">
        <f>COVAR(B1096:B1125,'RW Futures and Index Data (Q4)'!C1094:C1123)/VAR('RW Futures and Index Data (Q4)'!C1094:C1123)</f>
        <v>0.36605190038531987</v>
      </c>
      <c r="D1096" s="10"/>
      <c r="E1096" s="59">
        <v>-5.199148732868708E-2</v>
      </c>
      <c r="F1096" s="56">
        <f>COVAR(E1096:E1125,'RW Futures and Index Data (Q4)'!C1094:C1123)/VAR('RW Futures and Index Data (Q4)'!C1094:C1123)</f>
        <v>-1.6485452052916074</v>
      </c>
      <c r="G1096" s="10"/>
      <c r="H1096" s="59">
        <v>5.0400329722091408E-2</v>
      </c>
      <c r="I1096" s="56">
        <f>COVAR(H1096:H1125,'RW Futures and Index Data (Q4)'!F1094:F1123)/VAR('RW Futures and Index Data (Q4)'!F1094:F1123)</f>
        <v>0.895098095978341</v>
      </c>
      <c r="J1096" s="10"/>
      <c r="K1096" s="59">
        <v>1.1879205834471884E-2</v>
      </c>
      <c r="L1096" s="57">
        <f>COVAR(K1096:K1125,'RW Futures and Index Data (Q4)'!F1094:F1123)/VAR('RW Futures and Index Data (Q4)'!F1094:F1123)</f>
        <v>-1.1950485438492987E-2</v>
      </c>
      <c r="M1096" s="10"/>
      <c r="N1096" s="59">
        <v>3.0176983775854538E-2</v>
      </c>
      <c r="O1096" s="58">
        <f>COVAR(N1096:N1125,'RW Futures and Index Data (Q4)'!F1094:F1123)/VAR('RW Futures and Index Data (Q4)'!F1094:F1123)</f>
        <v>-1.6065261119989384E-2</v>
      </c>
      <c r="P1096" s="10"/>
    </row>
    <row r="1097" spans="1:16" x14ac:dyDescent="0.25">
      <c r="A1097" s="23">
        <v>40613</v>
      </c>
      <c r="B1097" s="52">
        <v>3.0849518683326638E-2</v>
      </c>
      <c r="C1097" s="53">
        <f>COVAR(B1097:B1126,'RW Futures and Index Data (Q4)'!C1095:C1124)/VAR('RW Futures and Index Data (Q4)'!C1095:C1124)</f>
        <v>0.26574828480385004</v>
      </c>
      <c r="D1097" s="10"/>
      <c r="E1097" s="59">
        <v>-1.2409785863884859E-2</v>
      </c>
      <c r="F1097" s="56">
        <f>COVAR(E1097:E1126,'RW Futures and Index Data (Q4)'!C1095:C1124)/VAR('RW Futures and Index Data (Q4)'!C1095:C1124)</f>
        <v>-1.7190767118068089</v>
      </c>
      <c r="G1097" s="10"/>
      <c r="H1097" s="59">
        <v>8.43373493975903E-2</v>
      </c>
      <c r="I1097" s="56">
        <f>COVAR(H1097:H1126,'RW Futures and Index Data (Q4)'!F1095:F1124)/VAR('RW Futures and Index Data (Q4)'!F1095:F1124)</f>
        <v>1.0351528998855526</v>
      </c>
      <c r="J1097" s="10"/>
      <c r="K1097" s="59">
        <v>1.0632977491459306E-2</v>
      </c>
      <c r="L1097" s="57">
        <f>COVAR(K1097:K1126,'RW Futures and Index Data (Q4)'!F1095:F1124)/VAR('RW Futures and Index Data (Q4)'!F1095:F1124)</f>
        <v>-1.7125886491643375E-2</v>
      </c>
      <c r="M1097" s="10"/>
      <c r="N1097" s="59">
        <v>9.9569587989505326E-3</v>
      </c>
      <c r="O1097" s="58">
        <f>COVAR(N1097:N1126,'RW Futures and Index Data (Q4)'!F1095:F1124)/VAR('RW Futures and Index Data (Q4)'!F1095:F1124)</f>
        <v>2.0174586167151044E-2</v>
      </c>
      <c r="P1097" s="10"/>
    </row>
    <row r="1098" spans="1:16" x14ac:dyDescent="0.25">
      <c r="A1098" s="23">
        <v>40612</v>
      </c>
      <c r="B1098" s="52">
        <v>4.6014244614993371E-2</v>
      </c>
      <c r="C1098" s="53">
        <f>COVAR(B1098:B1127,'RW Futures and Index Data (Q4)'!C1096:C1125)/VAR('RW Futures and Index Data (Q4)'!C1096:C1125)</f>
        <v>0.2031541671825256</v>
      </c>
      <c r="D1098" s="10"/>
      <c r="E1098" s="59">
        <v>1.2837677583523721E-3</v>
      </c>
      <c r="F1098" s="56">
        <f>COVAR(E1098:E1127,'RW Futures and Index Data (Q4)'!C1096:C1125)/VAR('RW Futures and Index Data (Q4)'!C1096:C1125)</f>
        <v>-1.6620345094922671</v>
      </c>
      <c r="G1098" s="10"/>
      <c r="H1098" s="59">
        <v>8.893184683751354E-2</v>
      </c>
      <c r="I1098" s="56">
        <f>COVAR(H1098:H1127,'RW Futures and Index Data (Q4)'!F1096:F1125)/VAR('RW Futures and Index Data (Q4)'!F1096:F1125)</f>
        <v>0.97239157823008637</v>
      </c>
      <c r="J1098" s="10"/>
      <c r="K1098" s="59">
        <v>6.7339743953294118E-3</v>
      </c>
      <c r="L1098" s="57">
        <f>COVAR(K1098:K1127,'RW Futures and Index Data (Q4)'!F1096:F1125)/VAR('RW Futures and Index Data (Q4)'!F1096:F1125)</f>
        <v>-1.330915247614564E-2</v>
      </c>
      <c r="M1098" s="10"/>
      <c r="N1098" s="59">
        <v>2.7039661434127282E-3</v>
      </c>
      <c r="O1098" s="58">
        <f>COVAR(N1098:N1127,'RW Futures and Index Data (Q4)'!F1096:F1125)/VAR('RW Futures and Index Data (Q4)'!F1096:F1125)</f>
        <v>1.8406092798418559E-2</v>
      </c>
      <c r="P1098" s="10"/>
    </row>
    <row r="1099" spans="1:16" x14ac:dyDescent="0.25">
      <c r="A1099" s="23">
        <v>40611</v>
      </c>
      <c r="B1099" s="52">
        <v>1.3369871835130942E-2</v>
      </c>
      <c r="C1099" s="53">
        <f>COVAR(B1099:B1128,'RW Futures and Index Data (Q4)'!C1097:C1126)/VAR('RW Futures and Index Data (Q4)'!C1097:C1126)</f>
        <v>9.6084775625302127E-2</v>
      </c>
      <c r="D1099" s="10"/>
      <c r="E1099" s="59">
        <v>-1.0526288071391776E-2</v>
      </c>
      <c r="F1099" s="56">
        <f>COVAR(E1099:E1128,'RW Futures and Index Data (Q4)'!C1097:C1126)/VAR('RW Futures and Index Data (Q4)'!C1097:C1126)</f>
        <v>-1.6302953234640356</v>
      </c>
      <c r="G1099" s="10"/>
      <c r="H1099" s="59">
        <v>6.0246679316888097E-2</v>
      </c>
      <c r="I1099" s="56">
        <f>COVAR(H1099:H1128,'RW Futures and Index Data (Q4)'!F1097:F1126)/VAR('RW Futures and Index Data (Q4)'!F1097:F1126)</f>
        <v>1.1273741398693622</v>
      </c>
      <c r="J1099" s="10"/>
      <c r="K1099" s="59">
        <v>8.9590722981049975E-3</v>
      </c>
      <c r="L1099" s="57">
        <f>COVAR(K1099:K1128,'RW Futures and Index Data (Q4)'!F1097:F1126)/VAR('RW Futures and Index Data (Q4)'!F1097:F1126)</f>
        <v>-3.3536799146595768E-3</v>
      </c>
      <c r="M1099" s="10"/>
      <c r="N1099" s="59">
        <v>1.3692634986435026E-2</v>
      </c>
      <c r="O1099" s="58">
        <f>COVAR(N1099:N1128,'RW Futures and Index Data (Q4)'!F1097:F1126)/VAR('RW Futures and Index Data (Q4)'!F1097:F1126)</f>
        <v>5.7315464494375641E-2</v>
      </c>
      <c r="P1099" s="10"/>
    </row>
    <row r="1100" spans="1:16" x14ac:dyDescent="0.25">
      <c r="A1100" s="23">
        <v>40610</v>
      </c>
      <c r="B1100" s="52">
        <v>4.0261515342482346E-2</v>
      </c>
      <c r="C1100" s="53">
        <f>COVAR(B1100:B1129,'RW Futures and Index Data (Q4)'!C1098:C1127)/VAR('RW Futures and Index Data (Q4)'!C1098:C1127)</f>
        <v>-9.2998553493868347E-2</v>
      </c>
      <c r="D1100" s="10"/>
      <c r="E1100" s="59">
        <v>2.7108414428249628E-3</v>
      </c>
      <c r="F1100" s="56">
        <f>COVAR(E1100:E1129,'RW Futures and Index Data (Q4)'!C1098:C1127)/VAR('RW Futures and Index Data (Q4)'!C1098:C1127)</f>
        <v>-1.5157590459513057</v>
      </c>
      <c r="G1100" s="10"/>
      <c r="H1100" s="59">
        <v>0.10387745829954342</v>
      </c>
      <c r="I1100" s="56">
        <f>COVAR(H1100:H1129,'RW Futures and Index Data (Q4)'!F1098:F1127)/VAR('RW Futures and Index Data (Q4)'!F1098:F1127)</f>
        <v>1.1713001427555689</v>
      </c>
      <c r="J1100" s="10"/>
      <c r="K1100" s="59">
        <v>6.544510531049319E-3</v>
      </c>
      <c r="L1100" s="57">
        <f>COVAR(K1100:K1129,'RW Futures and Index Data (Q4)'!F1098:F1127)/VAR('RW Futures and Index Data (Q4)'!F1098:F1127)</f>
        <v>-2.5686799020311749E-2</v>
      </c>
      <c r="M1100" s="10"/>
      <c r="N1100" s="59">
        <v>1.4477895128126583E-3</v>
      </c>
      <c r="O1100" s="58">
        <f>COVAR(N1100:N1129,'RW Futures and Index Data (Q4)'!F1098:F1127)/VAR('RW Futures and Index Data (Q4)'!F1098:F1127)</f>
        <v>2.9266539329484982E-2</v>
      </c>
      <c r="P1100" s="10"/>
    </row>
    <row r="1101" spans="1:16" x14ac:dyDescent="0.25">
      <c r="A1101" s="23">
        <v>40609</v>
      </c>
      <c r="B1101" s="52">
        <v>3.8271741228122824E-2</v>
      </c>
      <c r="C1101" s="53">
        <f>COVAR(B1101:B1130,'RW Futures and Index Data (Q4)'!C1099:C1128)/VAR('RW Futures and Index Data (Q4)'!C1099:C1128)</f>
        <v>-0.15102514941208231</v>
      </c>
      <c r="D1101" s="10"/>
      <c r="E1101" s="59">
        <v>-1.1390919764681318E-2</v>
      </c>
      <c r="F1101" s="56">
        <f>COVAR(E1101:E1130,'RW Futures and Index Data (Q4)'!C1099:C1128)/VAR('RW Futures and Index Data (Q4)'!C1099:C1128)</f>
        <v>-1.3435959588027186</v>
      </c>
      <c r="G1101" s="10"/>
      <c r="H1101" s="59">
        <v>0.12487752203721847</v>
      </c>
      <c r="I1101" s="56">
        <f>COVAR(H1101:H1130,'RW Futures and Index Data (Q4)'!F1099:F1128)/VAR('RW Futures and Index Data (Q4)'!F1099:F1128)</f>
        <v>1.172766794766003</v>
      </c>
      <c r="J1101" s="10"/>
      <c r="K1101" s="59">
        <v>-4.2598879826782898E-3</v>
      </c>
      <c r="L1101" s="57">
        <f>COVAR(K1101:K1130,'RW Futures and Index Data (Q4)'!F1099:F1128)/VAR('RW Futures and Index Data (Q4)'!F1099:F1128)</f>
        <v>-6.2427627334093364E-2</v>
      </c>
      <c r="M1101" s="10"/>
      <c r="N1101" s="59">
        <v>-2.3196913457691259E-2</v>
      </c>
      <c r="O1101" s="58">
        <f>COVAR(N1101:N1130,'RW Futures and Index Data (Q4)'!F1099:F1128)/VAR('RW Futures and Index Data (Q4)'!F1099:F1128)</f>
        <v>-3.5720082435357021E-2</v>
      </c>
      <c r="P1101" s="10"/>
    </row>
    <row r="1102" spans="1:16" x14ac:dyDescent="0.25">
      <c r="A1102" s="23">
        <v>40606</v>
      </c>
      <c r="B1102" s="52">
        <v>3.4955526447923102E-2</v>
      </c>
      <c r="C1102" s="53">
        <f>COVAR(B1102:B1131,'RW Futures and Index Data (Q4)'!C1100:C1129)/VAR('RW Futures and Index Data (Q4)'!C1100:C1129)</f>
        <v>-0.18165257915197133</v>
      </c>
      <c r="D1102" s="10"/>
      <c r="E1102" s="59">
        <v>-2.8698165489433602E-2</v>
      </c>
      <c r="F1102" s="56">
        <f>COVAR(E1102:E1131,'RW Futures and Index Data (Q4)'!C1100:C1129)/VAR('RW Futures and Index Data (Q4)'!C1100:C1129)</f>
        <v>-1.1373046057303715</v>
      </c>
      <c r="G1102" s="10"/>
      <c r="H1102" s="59">
        <v>0.11504424778761058</v>
      </c>
      <c r="I1102" s="56">
        <f>COVAR(H1102:H1131,'RW Futures and Index Data (Q4)'!F1100:F1129)/VAR('RW Futures and Index Data (Q4)'!F1100:F1129)</f>
        <v>1.1600272749708365</v>
      </c>
      <c r="J1102" s="10"/>
      <c r="K1102" s="59">
        <v>1.9947171466696556E-3</v>
      </c>
      <c r="L1102" s="57">
        <f>COVAR(K1102:K1131,'RW Futures and Index Data (Q4)'!F1100:F1129)/VAR('RW Futures and Index Data (Q4)'!F1100:F1129)</f>
        <v>-6.8738062477810669E-2</v>
      </c>
      <c r="M1102" s="10"/>
      <c r="N1102" s="59">
        <v>-7.8677360443217825E-3</v>
      </c>
      <c r="O1102" s="58">
        <f>COVAR(N1102:N1131,'RW Futures and Index Data (Q4)'!F1100:F1129)/VAR('RW Futures and Index Data (Q4)'!F1100:F1129)</f>
        <v>-3.2107751801039676E-2</v>
      </c>
      <c r="P1102" s="10"/>
    </row>
    <row r="1103" spans="1:16" x14ac:dyDescent="0.25">
      <c r="A1103" s="23">
        <v>40605</v>
      </c>
      <c r="B1103" s="52">
        <v>6.6864458433757434E-2</v>
      </c>
      <c r="C1103" s="53">
        <f>COVAR(B1103:B1132,'RW Futures and Index Data (Q4)'!C1101:C1130)/VAR('RW Futures and Index Data (Q4)'!C1101:C1130)</f>
        <v>-0.24627077639258124</v>
      </c>
      <c r="D1103" s="10"/>
      <c r="E1103" s="59">
        <v>-2.4778766902925353E-2</v>
      </c>
      <c r="F1103" s="56">
        <f>COVAR(E1103:E1132,'RW Futures and Index Data (Q4)'!C1101:C1130)/VAR('RW Futures and Index Data (Q4)'!C1101:C1130)</f>
        <v>-1.0143705385304367</v>
      </c>
      <c r="G1103" s="10"/>
      <c r="H1103" s="59">
        <v>0.13280870634530251</v>
      </c>
      <c r="I1103" s="56">
        <f>COVAR(H1103:H1132,'RW Futures and Index Data (Q4)'!F1101:F1130)/VAR('RW Futures and Index Data (Q4)'!F1101:F1130)</f>
        <v>1.0179135016321481</v>
      </c>
      <c r="J1103" s="10"/>
      <c r="K1103" s="59">
        <v>4.9652479236859115E-3</v>
      </c>
      <c r="L1103" s="57">
        <f>COVAR(K1103:K1132,'RW Futures and Index Data (Q4)'!F1101:F1130)/VAR('RW Futures and Index Data (Q4)'!F1101:F1130)</f>
        <v>-8.2054965185917594E-2</v>
      </c>
      <c r="M1103" s="10"/>
      <c r="N1103" s="59">
        <v>-1.0539336891393081E-3</v>
      </c>
      <c r="O1103" s="58">
        <f>COVAR(N1103:N1132,'RW Futures and Index Data (Q4)'!F1101:F1130)/VAR('RW Futures and Index Data (Q4)'!F1101:F1130)</f>
        <v>-7.4715395247177033E-2</v>
      </c>
      <c r="P1103" s="10"/>
    </row>
    <row r="1104" spans="1:16" x14ac:dyDescent="0.25">
      <c r="A1104" s="23">
        <v>40604</v>
      </c>
      <c r="B1104" s="52">
        <v>7.4873934519275709E-2</v>
      </c>
      <c r="C1104" s="53">
        <f>COVAR(B1104:B1133,'RW Futures and Index Data (Q4)'!C1102:C1131)/VAR('RW Futures and Index Data (Q4)'!C1102:C1131)</f>
        <v>-0.42987432185215935</v>
      </c>
      <c r="D1104" s="10"/>
      <c r="E1104" s="59">
        <v>-2.7900156020280287E-2</v>
      </c>
      <c r="F1104" s="56">
        <f>COVAR(E1104:E1133,'RW Futures and Index Data (Q4)'!C1102:C1131)/VAR('RW Futures and Index Data (Q4)'!C1102:C1131)</f>
        <v>-0.9040917850902368</v>
      </c>
      <c r="G1104" s="10"/>
      <c r="H1104" s="59">
        <v>0.12672578270582946</v>
      </c>
      <c r="I1104" s="56">
        <f>COVAR(H1104:H1133,'RW Futures and Index Data (Q4)'!F1102:F1131)/VAR('RW Futures and Index Data (Q4)'!F1102:F1131)</f>
        <v>0.58210786109342438</v>
      </c>
      <c r="J1104" s="10"/>
      <c r="K1104" s="59">
        <v>2.6345524176882851E-3</v>
      </c>
      <c r="L1104" s="57">
        <f>COVAR(K1104:K1133,'RW Futures and Index Data (Q4)'!F1102:F1131)/VAR('RW Futures and Index Data (Q4)'!F1102:F1131)</f>
        <v>-0.10879107345026469</v>
      </c>
      <c r="M1104" s="10"/>
      <c r="N1104" s="59">
        <v>-1.4485585452368444E-3</v>
      </c>
      <c r="O1104" s="58">
        <f>COVAR(N1104:N1133,'RW Futures and Index Data (Q4)'!F1102:F1131)/VAR('RW Futures and Index Data (Q4)'!F1102:F1131)</f>
        <v>-0.17995262928653991</v>
      </c>
      <c r="P1104" s="10"/>
    </row>
    <row r="1105" spans="1:16" x14ac:dyDescent="0.25">
      <c r="A1105" s="23">
        <v>40603</v>
      </c>
      <c r="B1105" s="52">
        <v>7.2324772945675075E-2</v>
      </c>
      <c r="C1105" s="53">
        <f>COVAR(B1105:B1134,'RW Futures and Index Data (Q4)'!C1103:C1132)/VAR('RW Futures and Index Data (Q4)'!C1103:C1132)</f>
        <v>-0.63831665952278049</v>
      </c>
      <c r="D1105" s="10"/>
      <c r="E1105" s="59">
        <v>-3.9221402180808052E-2</v>
      </c>
      <c r="F1105" s="56">
        <f>COVAR(E1105:E1134,'RW Futures and Index Data (Q4)'!C1103:C1132)/VAR('RW Futures and Index Data (Q4)'!C1103:C1132)</f>
        <v>-0.46014551855760533</v>
      </c>
      <c r="G1105" s="10"/>
      <c r="H1105" s="59">
        <v>7.6213592233009608E-2</v>
      </c>
      <c r="I1105" s="56">
        <f>COVAR(H1105:H1134,'RW Futures and Index Data (Q4)'!F1103:F1132)/VAR('RW Futures and Index Data (Q4)'!F1103:F1132)</f>
        <v>0.20492710029411557</v>
      </c>
      <c r="J1105" s="10"/>
      <c r="K1105" s="59">
        <v>2.5648017736414896E-3</v>
      </c>
      <c r="L1105" s="57">
        <f>COVAR(K1105:K1134,'RW Futures and Index Data (Q4)'!F1103:F1132)/VAR('RW Futures and Index Data (Q4)'!F1103:F1132)</f>
        <v>-8.1649656045048286E-2</v>
      </c>
      <c r="M1105" s="10"/>
      <c r="N1105" s="59">
        <v>-5.4905213488016802E-3</v>
      </c>
      <c r="O1105" s="58">
        <f>COVAR(N1105:N1134,'RW Futures and Index Data (Q4)'!F1103:F1132)/VAR('RW Futures and Index Data (Q4)'!F1103:F1132)</f>
        <v>-0.16827886312127632</v>
      </c>
      <c r="P1105" s="10"/>
    </row>
    <row r="1106" spans="1:16" x14ac:dyDescent="0.25">
      <c r="A1106" s="23">
        <v>40602</v>
      </c>
      <c r="B1106" s="52">
        <v>2.2981739152855285E-2</v>
      </c>
      <c r="C1106" s="53">
        <f>COVAR(B1106:B1135,'RW Futures and Index Data (Q4)'!C1104:C1133)/VAR('RW Futures and Index Data (Q4)'!C1104:C1133)</f>
        <v>-0.59817085083223087</v>
      </c>
      <c r="D1106" s="10"/>
      <c r="E1106" s="59">
        <v>-4.1629744918154632E-2</v>
      </c>
      <c r="F1106" s="56">
        <f>COVAR(E1106:E1135,'RW Futures and Index Data (Q4)'!C1104:C1133)/VAR('RW Futures and Index Data (Q4)'!C1104:C1133)</f>
        <v>4.7235382498972453E-2</v>
      </c>
      <c r="G1106" s="10"/>
      <c r="H1106" s="59">
        <v>6.0678499761108506E-2</v>
      </c>
      <c r="I1106" s="56">
        <f>COVAR(H1106:H1135,'RW Futures and Index Data (Q4)'!F1104:F1133)/VAR('RW Futures and Index Data (Q4)'!F1104:F1133)</f>
        <v>0.27070097845714186</v>
      </c>
      <c r="J1106" s="10"/>
      <c r="K1106" s="59">
        <v>7.1978303116884135E-3</v>
      </c>
      <c r="L1106" s="57">
        <f>COVAR(K1106:K1135,'RW Futures and Index Data (Q4)'!F1104:F1133)/VAR('RW Futures and Index Data (Q4)'!F1104:F1133)</f>
        <v>-9.5680406768537493E-2</v>
      </c>
      <c r="M1106" s="10"/>
      <c r="N1106" s="59">
        <v>1.7329427042713563E-2</v>
      </c>
      <c r="O1106" s="58">
        <f>COVAR(N1106:N1135,'RW Futures and Index Data (Q4)'!F1104:F1133)/VAR('RW Futures and Index Data (Q4)'!F1104:F1133)</f>
        <v>-0.22609240708774461</v>
      </c>
      <c r="P1106" s="10"/>
    </row>
    <row r="1107" spans="1:16" x14ac:dyDescent="0.25">
      <c r="A1107" s="23">
        <v>40599</v>
      </c>
      <c r="B1107" s="52">
        <v>2.9207506810390083E-2</v>
      </c>
      <c r="C1107" s="53">
        <f>COVAR(B1107:B1136,'RW Futures and Index Data (Q4)'!C1105:C1134)/VAR('RW Futures and Index Data (Q4)'!C1105:C1134)</f>
        <v>-0.74960748482304373</v>
      </c>
      <c r="D1107" s="10"/>
      <c r="E1107" s="59">
        <v>-4.8495481346142788E-2</v>
      </c>
      <c r="F1107" s="56">
        <f>COVAR(E1107:E1136,'RW Futures and Index Data (Q4)'!C1105:C1134)/VAR('RW Futures and Index Data (Q4)'!C1105:C1134)</f>
        <v>0.41706564297235399</v>
      </c>
      <c r="G1107" s="10"/>
      <c r="H1107" s="59">
        <v>4.2412914345566044E-2</v>
      </c>
      <c r="I1107" s="56">
        <f>COVAR(H1107:H1136,'RW Futures and Index Data (Q4)'!F1105:F1134)/VAR('RW Futures and Index Data (Q4)'!F1105:F1134)</f>
        <v>0.2831059674205097</v>
      </c>
      <c r="J1107" s="10"/>
      <c r="K1107" s="59">
        <v>6.6245929332298115E-3</v>
      </c>
      <c r="L1107" s="57">
        <f>COVAR(K1107:K1136,'RW Futures and Index Data (Q4)'!F1105:F1134)/VAR('RW Futures and Index Data (Q4)'!F1105:F1134)</f>
        <v>-7.5403121359037928E-2</v>
      </c>
      <c r="M1107" s="10"/>
      <c r="N1107" s="59">
        <v>9.6394012729947853E-3</v>
      </c>
      <c r="O1107" s="58">
        <f>COVAR(N1107:N1136,'RW Futures and Index Data (Q4)'!F1105:F1134)/VAR('RW Futures and Index Data (Q4)'!F1105:F1134)</f>
        <v>-0.20177098007522373</v>
      </c>
      <c r="P1107" s="10"/>
    </row>
    <row r="1108" spans="1:16" x14ac:dyDescent="0.25">
      <c r="A1108" s="23">
        <v>40598</v>
      </c>
      <c r="B1108" s="52">
        <v>5.1876912474268622E-2</v>
      </c>
      <c r="C1108" s="53">
        <f>COVAR(B1108:B1137,'RW Futures and Index Data (Q4)'!C1106:C1135)/VAR('RW Futures and Index Data (Q4)'!C1106:C1135)</f>
        <v>-1.069431328075503</v>
      </c>
      <c r="D1108" s="10"/>
      <c r="E1108" s="59">
        <v>-7.2066895716318968E-2</v>
      </c>
      <c r="F1108" s="56">
        <f>COVAR(E1108:E1137,'RW Futures and Index Data (Q4)'!C1106:C1135)/VAR('RW Futures and Index Data (Q4)'!C1106:C1135)</f>
        <v>1.0408365716258303</v>
      </c>
      <c r="G1108" s="10"/>
      <c r="H1108" s="59">
        <v>5.6250002704327118E-2</v>
      </c>
      <c r="I1108" s="56">
        <f>COVAR(H1108:H1137,'RW Futures and Index Data (Q4)'!F1106:F1135)/VAR('RW Futures and Index Data (Q4)'!F1106:F1135)</f>
        <v>0.22077957859686703</v>
      </c>
      <c r="J1108" s="10"/>
      <c r="K1108" s="59">
        <v>-8.1795926389449658E-4</v>
      </c>
      <c r="L1108" s="57">
        <f>COVAR(K1108:K1137,'RW Futures and Index Data (Q4)'!F1106:F1135)/VAR('RW Futures and Index Data (Q4)'!F1106:F1135)</f>
        <v>-4.9158484355884914E-2</v>
      </c>
      <c r="M1108" s="10"/>
      <c r="N1108" s="59">
        <v>1.8917367015942599E-3</v>
      </c>
      <c r="O1108" s="58">
        <f>COVAR(N1108:N1137,'RW Futures and Index Data (Q4)'!F1106:F1135)/VAR('RW Futures and Index Data (Q4)'!F1106:F1135)</f>
        <v>-0.19018793567398726</v>
      </c>
      <c r="P1108" s="10"/>
    </row>
    <row r="1109" spans="1:16" x14ac:dyDescent="0.25">
      <c r="A1109" s="23">
        <v>40597</v>
      </c>
      <c r="B1109" s="52">
        <v>1.9955576294314215E-2</v>
      </c>
      <c r="C1109" s="53">
        <f>COVAR(B1109:B1138,'RW Futures and Index Data (Q4)'!C1107:C1136)/VAR('RW Futures and Index Data (Q4)'!C1107:C1136)</f>
        <v>-0.8542417299430719</v>
      </c>
      <c r="D1109" s="10"/>
      <c r="E1109" s="59">
        <v>-0.13781972502300233</v>
      </c>
      <c r="F1109" s="56">
        <f>COVAR(E1109:E1138,'RW Futures and Index Data (Q4)'!C1107:C1136)/VAR('RW Futures and Index Data (Q4)'!C1107:C1136)</f>
        <v>2.4351847354777183</v>
      </c>
      <c r="G1109" s="10"/>
      <c r="H1109" s="59">
        <v>5.8173127796785185E-2</v>
      </c>
      <c r="I1109" s="56">
        <f>COVAR(H1109:H1138,'RW Futures and Index Data (Q4)'!F1107:F1136)/VAR('RW Futures and Index Data (Q4)'!F1107:F1136)</f>
        <v>0.32861705605740055</v>
      </c>
      <c r="J1109" s="10"/>
      <c r="K1109" s="59">
        <v>-1.2071006456794153E-3</v>
      </c>
      <c r="L1109" s="57">
        <f>COVAR(K1109:K1138,'RW Futures and Index Data (Q4)'!F1107:F1136)/VAR('RW Futures and Index Data (Q4)'!F1107:F1136)</f>
        <v>-5.4554747783163438E-2</v>
      </c>
      <c r="M1109" s="10"/>
      <c r="N1109" s="59">
        <v>4.9443395893185027E-3</v>
      </c>
      <c r="O1109" s="58">
        <f>COVAR(N1109:N1138,'RW Futures and Index Data (Q4)'!F1107:F1136)/VAR('RW Futures and Index Data (Q4)'!F1107:F1136)</f>
        <v>-0.17928479014070309</v>
      </c>
      <c r="P1109" s="10"/>
    </row>
    <row r="1110" spans="1:16" x14ac:dyDescent="0.25">
      <c r="A1110" s="23">
        <v>40596</v>
      </c>
      <c r="B1110" s="52">
        <v>1.5955727048025503E-2</v>
      </c>
      <c r="C1110" s="53">
        <f>COVAR(B1110:B1139,'RW Futures and Index Data (Q4)'!C1108:C1137)/VAR('RW Futures and Index Data (Q4)'!C1108:C1137)</f>
        <v>-0.8481060064353636</v>
      </c>
      <c r="D1110" s="10"/>
      <c r="E1110" s="59">
        <v>-0.1315290978316771</v>
      </c>
      <c r="F1110" s="56">
        <f>COVAR(E1110:E1139,'RW Futures and Index Data (Q4)'!C1108:C1137)/VAR('RW Futures and Index Data (Q4)'!C1108:C1137)</f>
        <v>2.9807218207802979</v>
      </c>
      <c r="G1110" s="10"/>
      <c r="H1110" s="59">
        <v>5.3371176449725777E-3</v>
      </c>
      <c r="I1110" s="56">
        <f>COVAR(H1110:H1139,'RW Futures and Index Data (Q4)'!F1108:F1137)/VAR('RW Futures and Index Data (Q4)'!F1108:F1137)</f>
        <v>0.41672638590507954</v>
      </c>
      <c r="J1110" s="10"/>
      <c r="K1110" s="59">
        <v>-2.9529557171456E-3</v>
      </c>
      <c r="L1110" s="57">
        <f>COVAR(K1110:K1139,'RW Futures and Index Data (Q4)'!F1108:F1137)/VAR('RW Futures and Index Data (Q4)'!F1108:F1137)</f>
        <v>-6.5598160386885249E-2</v>
      </c>
      <c r="M1110" s="10"/>
      <c r="N1110" s="59">
        <v>-9.1962196022449261E-3</v>
      </c>
      <c r="O1110" s="58">
        <f>COVAR(N1110:N1139,'RW Futures and Index Data (Q4)'!F1108:F1137)/VAR('RW Futures and Index Data (Q4)'!F1108:F1137)</f>
        <v>-0.19584489837952099</v>
      </c>
      <c r="P1110" s="10"/>
    </row>
    <row r="1111" spans="1:16" x14ac:dyDescent="0.25">
      <c r="A1111" s="23">
        <v>40592</v>
      </c>
      <c r="B1111" s="52">
        <v>2.8946227943565939E-2</v>
      </c>
      <c r="C1111" s="53">
        <f>COVAR(B1111:B1140,'RW Futures and Index Data (Q4)'!C1109:C1138)/VAR('RW Futures and Index Data (Q4)'!C1109:C1138)</f>
        <v>-0.85951956055174183</v>
      </c>
      <c r="D1111" s="10"/>
      <c r="E1111" s="59">
        <v>-0.13064516682638017</v>
      </c>
      <c r="F1111" s="56">
        <f>COVAR(E1111:E1140,'RW Futures and Index Data (Q4)'!C1109:C1138)/VAR('RW Futures and Index Data (Q4)'!C1109:C1138)</f>
        <v>3.3482208398310389</v>
      </c>
      <c r="G1111" s="10"/>
      <c r="H1111" s="59">
        <v>3.2273837052624099E-2</v>
      </c>
      <c r="I1111" s="56">
        <f>COVAR(H1111:H1140,'RW Futures and Index Data (Q4)'!F1109:F1138)/VAR('RW Futures and Index Data (Q4)'!F1109:F1138)</f>
        <v>0.37102996771453844</v>
      </c>
      <c r="J1111" s="10"/>
      <c r="K1111" s="59">
        <v>-2.2135963623038935E-3</v>
      </c>
      <c r="L1111" s="57">
        <f>COVAR(K1111:K1140,'RW Futures and Index Data (Q4)'!F1109:F1138)/VAR('RW Futures and Index Data (Q4)'!F1109:F1138)</f>
        <v>-7.3014108081777329E-2</v>
      </c>
      <c r="M1111" s="10"/>
      <c r="N1111" s="59">
        <v>-1.8311756850881822E-2</v>
      </c>
      <c r="O1111" s="58">
        <f>COVAR(N1111:N1140,'RW Futures and Index Data (Q4)'!F1109:F1138)/VAR('RW Futures and Index Data (Q4)'!F1109:F1138)</f>
        <v>-0.20836213791770117</v>
      </c>
      <c r="P1111" s="10"/>
    </row>
    <row r="1112" spans="1:16" x14ac:dyDescent="0.25">
      <c r="A1112" s="23">
        <v>40591</v>
      </c>
      <c r="B1112" s="52">
        <v>4.1431486155941721E-2</v>
      </c>
      <c r="C1112" s="53">
        <f>COVAR(B1112:B1141,'RW Futures and Index Data (Q4)'!C1110:C1139)/VAR('RW Futures and Index Data (Q4)'!C1110:C1139)</f>
        <v>-0.97774745308753774</v>
      </c>
      <c r="D1112" s="10"/>
      <c r="E1112" s="59">
        <v>-0.1204819143739041</v>
      </c>
      <c r="F1112" s="56">
        <f>COVAR(E1112:E1141,'RW Futures and Index Data (Q4)'!C1110:C1139)/VAR('RW Futures and Index Data (Q4)'!C1110:C1139)</f>
        <v>3.8370211985166143</v>
      </c>
      <c r="G1112" s="10"/>
      <c r="H1112" s="59">
        <v>4.3713111801910065E-2</v>
      </c>
      <c r="I1112" s="56">
        <f>COVAR(H1112:H1141,'RW Futures and Index Data (Q4)'!F1110:F1139)/VAR('RW Futures and Index Data (Q4)'!F1110:F1139)</f>
        <v>0.29487130172656711</v>
      </c>
      <c r="J1112" s="10"/>
      <c r="K1112" s="59">
        <v>-3.2384244122393158E-3</v>
      </c>
      <c r="L1112" s="57">
        <f>COVAR(K1112:K1141,'RW Futures and Index Data (Q4)'!F1110:F1139)/VAR('RW Futures and Index Data (Q4)'!F1110:F1139)</f>
        <v>-7.5622710660819992E-2</v>
      </c>
      <c r="M1112" s="10"/>
      <c r="N1112" s="59">
        <v>-2.7557846079195203E-2</v>
      </c>
      <c r="O1112" s="58">
        <f>COVAR(N1112:N1141,'RW Futures and Index Data (Q4)'!F1110:F1139)/VAR('RW Futures and Index Data (Q4)'!F1110:F1139)</f>
        <v>-0.23367222670774715</v>
      </c>
      <c r="P1112" s="10"/>
    </row>
    <row r="1113" spans="1:16" x14ac:dyDescent="0.25">
      <c r="A1113" s="23">
        <v>40590</v>
      </c>
      <c r="B1113" s="52">
        <v>4.2687847970929171E-2</v>
      </c>
      <c r="C1113" s="53">
        <f>COVAR(B1113:B1142,'RW Futures and Index Data (Q4)'!C1111:C1140)/VAR('RW Futures and Index Data (Q4)'!C1111:C1140)</f>
        <v>-0.95868550168185451</v>
      </c>
      <c r="D1113" s="10"/>
      <c r="E1113" s="59">
        <v>-0.10685383448568953</v>
      </c>
      <c r="F1113" s="56">
        <f>COVAR(E1113:E1142,'RW Futures and Index Data (Q4)'!C1111:C1140)/VAR('RW Futures and Index Data (Q4)'!C1111:C1140)</f>
        <v>3.8252718021536407</v>
      </c>
      <c r="G1113" s="10"/>
      <c r="H1113" s="59">
        <v>4.4717444717444765E-2</v>
      </c>
      <c r="I1113" s="56">
        <f>COVAR(H1113:H1142,'RW Futures and Index Data (Q4)'!F1111:F1140)/VAR('RW Futures and Index Data (Q4)'!F1111:F1140)</f>
        <v>0.15807306386958794</v>
      </c>
      <c r="J1113" s="10"/>
      <c r="K1113" s="59">
        <v>3.3848136483971558E-4</v>
      </c>
      <c r="L1113" s="57">
        <f>COVAR(K1113:K1142,'RW Futures and Index Data (Q4)'!F1111:F1140)/VAR('RW Futures and Index Data (Q4)'!F1111:F1140)</f>
        <v>-8.4517858124002615E-2</v>
      </c>
      <c r="M1113" s="10"/>
      <c r="N1113" s="59">
        <v>-1.9311833256874578E-2</v>
      </c>
      <c r="O1113" s="58">
        <f>COVAR(N1113:N1142,'RW Futures and Index Data (Q4)'!F1111:F1140)/VAR('RW Futures and Index Data (Q4)'!F1111:F1140)</f>
        <v>-0.21007568211917299</v>
      </c>
      <c r="P1113" s="10"/>
    </row>
    <row r="1114" spans="1:16" x14ac:dyDescent="0.25">
      <c r="A1114" s="23">
        <v>40589</v>
      </c>
      <c r="B1114" s="52">
        <v>5.5806707325031679E-2</v>
      </c>
      <c r="C1114" s="53">
        <f>COVAR(B1114:B1143,'RW Futures and Index Data (Q4)'!C1112:C1141)/VAR('RW Futures and Index Data (Q4)'!C1112:C1141)</f>
        <v>-0.93641051594548974</v>
      </c>
      <c r="D1114" s="10"/>
      <c r="E1114" s="59">
        <v>-9.8468331962134559E-2</v>
      </c>
      <c r="F1114" s="56">
        <f>COVAR(E1114:E1143,'RW Futures and Index Data (Q4)'!C1112:C1141)/VAR('RW Futures and Index Data (Q4)'!C1112:C1141)</f>
        <v>3.9145017784187051</v>
      </c>
      <c r="G1114" s="10"/>
      <c r="H1114" s="59">
        <v>3.9628129176705995E-2</v>
      </c>
      <c r="I1114" s="56">
        <f>COVAR(H1114:H1143,'RW Futures and Index Data (Q4)'!F1112:F1141)/VAR('RW Futures and Index Data (Q4)'!F1112:F1141)</f>
        <v>0.13838091195571448</v>
      </c>
      <c r="J1114" s="10"/>
      <c r="K1114" s="59">
        <v>-3.8019384105747456E-5</v>
      </c>
      <c r="L1114" s="57">
        <f>COVAR(K1114:K1143,'RW Futures and Index Data (Q4)'!F1112:F1141)/VAR('RW Futures and Index Data (Q4)'!F1112:F1141)</f>
        <v>-0.10682122051584589</v>
      </c>
      <c r="M1114" s="10"/>
      <c r="N1114" s="59">
        <v>-1.6558888118063497E-2</v>
      </c>
      <c r="O1114" s="58">
        <f>COVAR(N1114:N1143,'RW Futures and Index Data (Q4)'!F1112:F1141)/VAR('RW Futures and Index Data (Q4)'!F1112:F1141)</f>
        <v>-0.23622858213831593</v>
      </c>
      <c r="P1114" s="10"/>
    </row>
    <row r="1115" spans="1:16" x14ac:dyDescent="0.25">
      <c r="A1115" s="23">
        <v>40588</v>
      </c>
      <c r="B1115" s="52">
        <v>7.3121821641278117E-2</v>
      </c>
      <c r="C1115" s="53">
        <f>COVAR(B1115:B1144,'RW Futures and Index Data (Q4)'!C1113:C1142)/VAR('RW Futures and Index Data (Q4)'!C1113:C1142)</f>
        <v>-0.92312352550478605</v>
      </c>
      <c r="D1115" s="10"/>
      <c r="E1115" s="59">
        <v>-9.7936655131900419E-2</v>
      </c>
      <c r="F1115" s="56">
        <f>COVAR(E1115:E1144,'RW Futures and Index Data (Q4)'!C1113:C1142)/VAR('RW Futures and Index Data (Q4)'!C1113:C1142)</f>
        <v>3.9346401539584996</v>
      </c>
      <c r="G1115" s="10"/>
      <c r="H1115" s="59">
        <v>3.176940526732186E-2</v>
      </c>
      <c r="I1115" s="56">
        <f>COVAR(H1115:H1144,'RW Futures and Index Data (Q4)'!F1113:F1142)/VAR('RW Futures and Index Data (Q4)'!F1113:F1142)</f>
        <v>9.7433564161084327E-2</v>
      </c>
      <c r="J1115" s="10"/>
      <c r="K1115" s="59">
        <v>-6.1798085526106883E-3</v>
      </c>
      <c r="L1115" s="57">
        <f>COVAR(K1115:K1144,'RW Futures and Index Data (Q4)'!F1113:F1142)/VAR('RW Futures and Index Data (Q4)'!F1113:F1142)</f>
        <v>-0.11428061344192537</v>
      </c>
      <c r="M1115" s="10"/>
      <c r="N1115" s="59">
        <v>-3.5109633085185332E-2</v>
      </c>
      <c r="O1115" s="58">
        <f>COVAR(N1115:N1144,'RW Futures and Index Data (Q4)'!F1113:F1142)/VAR('RW Futures and Index Data (Q4)'!F1113:F1142)</f>
        <v>-0.20742928078521816</v>
      </c>
      <c r="P1115" s="10"/>
    </row>
    <row r="1116" spans="1:16" x14ac:dyDescent="0.25">
      <c r="A1116" s="23">
        <v>40585</v>
      </c>
      <c r="B1116" s="52">
        <v>7.6186373329600432E-2</v>
      </c>
      <c r="C1116" s="53">
        <f>COVAR(B1116:B1145,'RW Futures and Index Data (Q4)'!C1114:C1143)/VAR('RW Futures and Index Data (Q4)'!C1114:C1143)</f>
        <v>-0.82680703817516177</v>
      </c>
      <c r="D1116" s="10"/>
      <c r="E1116" s="59">
        <v>-8.9345205528908456E-2</v>
      </c>
      <c r="F1116" s="56">
        <f>COVAR(E1116:E1145,'RW Futures and Index Data (Q4)'!C1114:C1143)/VAR('RW Futures and Index Data (Q4)'!C1114:C1143)</f>
        <v>3.8778423802506565</v>
      </c>
      <c r="G1116" s="10"/>
      <c r="H1116" s="59">
        <v>2.4613949064379748E-2</v>
      </c>
      <c r="I1116" s="56">
        <f>COVAR(H1116:H1145,'RW Futures and Index Data (Q4)'!F1114:F1143)/VAR('RW Futures and Index Data (Q4)'!F1114:F1143)</f>
        <v>0.13301623023661649</v>
      </c>
      <c r="J1116" s="10"/>
      <c r="K1116" s="59">
        <v>-7.115053337486632E-3</v>
      </c>
      <c r="L1116" s="57">
        <f>COVAR(K1116:K1145,'RW Futures and Index Data (Q4)'!F1114:F1143)/VAR('RW Futures and Index Data (Q4)'!F1114:F1143)</f>
        <v>-0.11792508813752789</v>
      </c>
      <c r="M1116" s="10"/>
      <c r="N1116" s="59">
        <v>-3.8270729687198357E-2</v>
      </c>
      <c r="O1116" s="58">
        <f>COVAR(N1116:N1145,'RW Futures and Index Data (Q4)'!F1114:F1143)/VAR('RW Futures and Index Data (Q4)'!F1114:F1143)</f>
        <v>-0.19209541467907343</v>
      </c>
      <c r="P1116" s="10"/>
    </row>
    <row r="1117" spans="1:16" x14ac:dyDescent="0.25">
      <c r="A1117" s="23">
        <v>40584</v>
      </c>
      <c r="B1117" s="52">
        <v>6.6795026114766731E-2</v>
      </c>
      <c r="C1117" s="53">
        <f>COVAR(B1117:B1146,'RW Futures and Index Data (Q4)'!C1115:C1144)/VAR('RW Futures and Index Data (Q4)'!C1115:C1144)</f>
        <v>-1.0616284718175946</v>
      </c>
      <c r="D1117" s="10"/>
      <c r="E1117" s="59">
        <v>-8.2408443544902843E-2</v>
      </c>
      <c r="F1117" s="56">
        <f>COVAR(E1117:E1146,'RW Futures and Index Data (Q4)'!C1115:C1144)/VAR('RW Futures and Index Data (Q4)'!C1115:C1144)</f>
        <v>3.955035721477965</v>
      </c>
      <c r="G1117" s="10"/>
      <c r="H1117" s="59">
        <v>2.119465317919067E-2</v>
      </c>
      <c r="I1117" s="56">
        <f>COVAR(H1117:H1146,'RW Futures and Index Data (Q4)'!F1115:F1144)/VAR('RW Futures and Index Data (Q4)'!F1115:F1144)</f>
        <v>0.18622259816487427</v>
      </c>
      <c r="J1117" s="10"/>
      <c r="K1117" s="59">
        <v>-3.9176571519189407E-3</v>
      </c>
      <c r="L1117" s="57">
        <f>COVAR(K1117:K1146,'RW Futures and Index Data (Q4)'!F1115:F1144)/VAR('RW Futures and Index Data (Q4)'!F1115:F1144)</f>
        <v>-0.11380617219913029</v>
      </c>
      <c r="M1117" s="10"/>
      <c r="N1117" s="59">
        <v>-4.6165272297607696E-2</v>
      </c>
      <c r="O1117" s="58">
        <f>COVAR(N1117:N1146,'RW Futures and Index Data (Q4)'!F1115:F1144)/VAR('RW Futures and Index Data (Q4)'!F1115:F1144)</f>
        <v>-0.13588177645097763</v>
      </c>
      <c r="P1117" s="10"/>
    </row>
    <row r="1118" spans="1:16" x14ac:dyDescent="0.25">
      <c r="A1118" s="23">
        <v>40583</v>
      </c>
      <c r="B1118" s="52">
        <v>6.5452304792348537E-2</v>
      </c>
      <c r="C1118" s="53">
        <f>COVAR(B1118:B1147,'RW Futures and Index Data (Q4)'!C1116:C1145)/VAR('RW Futures and Index Data (Q4)'!C1116:C1145)</f>
        <v>-1.0995452092381024</v>
      </c>
      <c r="D1118" s="10"/>
      <c r="E1118" s="59">
        <v>-8.2477035231201645E-2</v>
      </c>
      <c r="F1118" s="56">
        <f>COVAR(E1118:E1147,'RW Futures and Index Data (Q4)'!C1116:C1145)/VAR('RW Futures and Index Data (Q4)'!C1116:C1145)</f>
        <v>3.9835089351191493</v>
      </c>
      <c r="G1118" s="10"/>
      <c r="H1118" s="59">
        <v>-9.9057070799195568E-3</v>
      </c>
      <c r="I1118" s="56">
        <f>COVAR(H1118:H1147,'RW Futures and Index Data (Q4)'!F1116:F1145)/VAR('RW Futures and Index Data (Q4)'!F1116:F1145)</f>
        <v>0.29048968339461373</v>
      </c>
      <c r="J1118" s="10"/>
      <c r="K1118" s="59">
        <v>-6.9072276606164662E-3</v>
      </c>
      <c r="L1118" s="57">
        <f>COVAR(K1118:K1147,'RW Futures and Index Data (Q4)'!F1116:F1145)/VAR('RW Futures and Index Data (Q4)'!F1116:F1145)</f>
        <v>-0.11684510622706888</v>
      </c>
      <c r="M1118" s="10"/>
      <c r="N1118" s="59">
        <v>-4.9302163007047262E-2</v>
      </c>
      <c r="O1118" s="58">
        <f>COVAR(N1118:N1147,'RW Futures and Index Data (Q4)'!F1116:F1145)/VAR('RW Futures and Index Data (Q4)'!F1116:F1145)</f>
        <v>-0.11295590680055975</v>
      </c>
      <c r="P1118" s="10"/>
    </row>
    <row r="1119" spans="1:16" x14ac:dyDescent="0.25">
      <c r="A1119" s="23">
        <v>40582</v>
      </c>
      <c r="B1119" s="52">
        <v>4.0052413525496489E-2</v>
      </c>
      <c r="C1119" s="53">
        <f>COVAR(B1119:B1148,'RW Futures and Index Data (Q4)'!C1117:C1146)/VAR('RW Futures and Index Data (Q4)'!C1117:C1146)</f>
        <v>-1.0077876751047812</v>
      </c>
      <c r="D1119" s="10"/>
      <c r="E1119" s="59">
        <v>-8.6163997368179923E-2</v>
      </c>
      <c r="F1119" s="56">
        <f>COVAR(E1119:E1148,'RW Futures and Index Data (Q4)'!C1117:C1146)/VAR('RW Futures and Index Data (Q4)'!C1117:C1146)</f>
        <v>3.9021008076427668</v>
      </c>
      <c r="G1119" s="10"/>
      <c r="H1119" s="59">
        <v>-9.8823058823529486E-3</v>
      </c>
      <c r="I1119" s="56">
        <f>COVAR(H1119:H1148,'RW Futures and Index Data (Q4)'!F1117:F1146)/VAR('RW Futures and Index Data (Q4)'!F1117:F1146)</f>
        <v>0.35238617686546259</v>
      </c>
      <c r="J1119" s="10"/>
      <c r="K1119" s="59">
        <v>-1.5266872981940516E-3</v>
      </c>
      <c r="L1119" s="57">
        <f>COVAR(K1119:K1148,'RW Futures and Index Data (Q4)'!F1117:F1146)/VAR('RW Futures and Index Data (Q4)'!F1117:F1146)</f>
        <v>-0.12665261869897965</v>
      </c>
      <c r="M1119" s="10"/>
      <c r="N1119" s="59">
        <v>-3.892142539498511E-2</v>
      </c>
      <c r="O1119" s="58">
        <f>COVAR(N1119:N1148,'RW Futures and Index Data (Q4)'!F1117:F1146)/VAR('RW Futures and Index Data (Q4)'!F1117:F1146)</f>
        <v>-0.11822376064028968</v>
      </c>
      <c r="P1119" s="10"/>
    </row>
    <row r="1120" spans="1:16" x14ac:dyDescent="0.25">
      <c r="A1120" s="23">
        <v>40581</v>
      </c>
      <c r="B1120" s="52">
        <v>5.4290912873106389E-2</v>
      </c>
      <c r="C1120" s="53">
        <f>COVAR(B1120:B1149,'RW Futures and Index Data (Q4)'!C1118:C1147)/VAR('RW Futures and Index Data (Q4)'!C1118:C1147)</f>
        <v>-0.96944154453607823</v>
      </c>
      <c r="D1120" s="10"/>
      <c r="E1120" s="59">
        <v>-8.0939228839234545E-2</v>
      </c>
      <c r="F1120" s="56">
        <f>COVAR(E1120:E1149,'RW Futures and Index Data (Q4)'!C1118:C1147)/VAR('RW Futures and Index Data (Q4)'!C1118:C1147)</f>
        <v>3.8193194221427076</v>
      </c>
      <c r="G1120" s="10"/>
      <c r="H1120" s="59">
        <v>4.2155035128803586E-3</v>
      </c>
      <c r="I1120" s="56">
        <f>COVAR(H1120:H1149,'RW Futures and Index Data (Q4)'!F1118:F1147)/VAR('RW Futures and Index Data (Q4)'!F1118:F1147)</f>
        <v>0.38934104676736064</v>
      </c>
      <c r="J1120" s="10"/>
      <c r="K1120" s="59">
        <v>-4.4535576278836864E-4</v>
      </c>
      <c r="L1120" s="57">
        <f>COVAR(K1120:K1149,'RW Futures and Index Data (Q4)'!F1118:F1147)/VAR('RW Futures and Index Data (Q4)'!F1118:F1147)</f>
        <v>-0.13384416687432668</v>
      </c>
      <c r="M1120" s="10"/>
      <c r="N1120" s="59">
        <v>-3.109520419638101E-2</v>
      </c>
      <c r="O1120" s="58">
        <f>COVAR(N1120:N1149,'RW Futures and Index Data (Q4)'!F1118:F1147)/VAR('RW Futures and Index Data (Q4)'!F1118:F1147)</f>
        <v>-0.10850373401273898</v>
      </c>
      <c r="P1120" s="10"/>
    </row>
    <row r="1121" spans="1:16" x14ac:dyDescent="0.25">
      <c r="A1121" s="23">
        <v>40578</v>
      </c>
      <c r="B1121" s="52">
        <v>4.4061657486811789E-2</v>
      </c>
      <c r="C1121" s="53">
        <f>COVAR(B1121:B1150,'RW Futures and Index Data (Q4)'!C1119:C1148)/VAR('RW Futures and Index Data (Q4)'!C1119:C1148)</f>
        <v>-0.74875759496994798</v>
      </c>
      <c r="D1121" s="10"/>
      <c r="E1121" s="59">
        <v>-8.9152622244538793E-2</v>
      </c>
      <c r="F1121" s="56">
        <f>COVAR(E1121:E1150,'RW Futures and Index Data (Q4)'!C1119:C1148)/VAR('RW Futures and Index Data (Q4)'!C1119:C1148)</f>
        <v>3.3763005573996803</v>
      </c>
      <c r="G1121" s="10"/>
      <c r="H1121" s="59">
        <v>2.3419203747070405E-3</v>
      </c>
      <c r="I1121" s="56">
        <f>COVAR(H1121:H1150,'RW Futures and Index Data (Q4)'!F1119:F1148)/VAR('RW Futures and Index Data (Q4)'!F1119:F1148)</f>
        <v>0.43303746557775802</v>
      </c>
      <c r="J1121" s="10"/>
      <c r="K1121" s="59">
        <v>-4.7909314844930551E-3</v>
      </c>
      <c r="L1121" s="57">
        <f>COVAR(K1121:K1150,'RW Futures and Index Data (Q4)'!F1119:F1148)/VAR('RW Futures and Index Data (Q4)'!F1119:F1148)</f>
        <v>-0.14339218693845443</v>
      </c>
      <c r="M1121" s="10"/>
      <c r="N1121" s="59">
        <v>-4.1264442095525267E-2</v>
      </c>
      <c r="O1121" s="58">
        <f>COVAR(N1121:N1150,'RW Futures and Index Data (Q4)'!F1119:F1148)/VAR('RW Futures and Index Data (Q4)'!F1119:F1148)</f>
        <v>-0.10944027120269177</v>
      </c>
      <c r="P1121" s="10"/>
    </row>
    <row r="1122" spans="1:16" x14ac:dyDescent="0.25">
      <c r="A1122" s="23">
        <v>40577</v>
      </c>
      <c r="B1122" s="52">
        <v>6.0672210989151543E-2</v>
      </c>
      <c r="C1122" s="53">
        <f>COVAR(B1122:B1151,'RW Futures and Index Data (Q4)'!C1120:C1149)/VAR('RW Futures and Index Data (Q4)'!C1120:C1149)</f>
        <v>-0.29723401519998233</v>
      </c>
      <c r="D1122" s="10"/>
      <c r="E1122" s="59">
        <v>-9.3689752212762434E-2</v>
      </c>
      <c r="F1122" s="56">
        <f>COVAR(E1122:E1151,'RW Futures and Index Data (Q4)'!C1120:C1149)/VAR('RW Futures and Index Data (Q4)'!C1120:C1149)</f>
        <v>2.9181493962628204</v>
      </c>
      <c r="G1122" s="10"/>
      <c r="H1122" s="59">
        <v>-1.4098213623203737E-3</v>
      </c>
      <c r="I1122" s="56">
        <f>COVAR(H1122:H1151,'RW Futures and Index Data (Q4)'!F1120:F1149)/VAR('RW Futures and Index Data (Q4)'!F1120:F1149)</f>
        <v>0.4738726759260426</v>
      </c>
      <c r="J1122" s="10"/>
      <c r="K1122" s="59">
        <v>-3.9786997363040477E-3</v>
      </c>
      <c r="L1122" s="57">
        <f>COVAR(K1122:K1151,'RW Futures and Index Data (Q4)'!F1120:F1149)/VAR('RW Futures and Index Data (Q4)'!F1120:F1149)</f>
        <v>-0.16191663929178529</v>
      </c>
      <c r="M1122" s="10"/>
      <c r="N1122" s="59">
        <v>-3.7685911593249188E-2</v>
      </c>
      <c r="O1122" s="58">
        <f>COVAR(N1122:N1151,'RW Futures and Index Data (Q4)'!F1120:F1149)/VAR('RW Futures and Index Data (Q4)'!F1120:F1149)</f>
        <v>-0.1298866578373794</v>
      </c>
      <c r="P1122" s="10"/>
    </row>
    <row r="1123" spans="1:16" x14ac:dyDescent="0.25">
      <c r="A1123" s="23">
        <v>40576</v>
      </c>
      <c r="B1123" s="52">
        <v>4.4930645582024864E-2</v>
      </c>
      <c r="C1123" s="53">
        <f>COVAR(B1123:B1152,'RW Futures and Index Data (Q4)'!C1121:C1150)/VAR('RW Futures and Index Data (Q4)'!C1121:C1150)</f>
        <v>0.20638157236834836</v>
      </c>
      <c r="D1123" s="10"/>
      <c r="E1123" s="59">
        <v>-9.1662078838924077E-2</v>
      </c>
      <c r="F1123" s="56">
        <f>COVAR(E1123:E1152,'RW Futures and Index Data (Q4)'!C1121:C1150)/VAR('RW Futures and Index Data (Q4)'!C1121:C1150)</f>
        <v>2.4948761006561431</v>
      </c>
      <c r="G1123" s="10"/>
      <c r="H1123" s="59">
        <v>1.4090652226836919E-3</v>
      </c>
      <c r="I1123" s="56">
        <f>COVAR(H1123:H1152,'RW Futures and Index Data (Q4)'!F1121:F1150)/VAR('RW Futures and Index Data (Q4)'!F1121:F1150)</f>
        <v>0.52106859741669387</v>
      </c>
      <c r="J1123" s="10"/>
      <c r="K1123" s="59">
        <v>-4.4886482877759537E-4</v>
      </c>
      <c r="L1123" s="57">
        <f>COVAR(K1123:K1152,'RW Futures and Index Data (Q4)'!F1121:F1150)/VAR('RW Futures and Index Data (Q4)'!F1121:F1150)</f>
        <v>-0.18908342856098104</v>
      </c>
      <c r="M1123" s="10"/>
      <c r="N1123" s="59">
        <v>-2.9809052496190702E-2</v>
      </c>
      <c r="O1123" s="58">
        <f>COVAR(N1123:N1152,'RW Futures and Index Data (Q4)'!F1121:F1150)/VAR('RW Futures and Index Data (Q4)'!F1121:F1150)</f>
        <v>-0.151112774125921</v>
      </c>
      <c r="P1123" s="10"/>
    </row>
    <row r="1124" spans="1:16" x14ac:dyDescent="0.25">
      <c r="A1124" s="23">
        <v>40575</v>
      </c>
      <c r="B1124" s="52">
        <v>5.9367989051065884E-2</v>
      </c>
      <c r="C1124" s="53">
        <f>COVAR(B1124:B1153,'RW Futures and Index Data (Q4)'!C1122:C1151)/VAR('RW Futures and Index Data (Q4)'!C1122:C1151)</f>
        <v>0.68118313472567082</v>
      </c>
      <c r="D1124" s="10"/>
      <c r="E1124" s="59">
        <v>-6.5229433428374284E-2</v>
      </c>
      <c r="F1124" s="56">
        <f>COVAR(E1124:E1153,'RW Futures and Index Data (Q4)'!C1122:C1151)/VAR('RW Futures and Index Data (Q4)'!C1122:C1151)</f>
        <v>1.8145123325025405</v>
      </c>
      <c r="G1124" s="10"/>
      <c r="H1124" s="59">
        <v>-4.6794569639929673E-4</v>
      </c>
      <c r="I1124" s="56">
        <f>COVAR(H1124:H1153,'RW Futures and Index Data (Q4)'!F1122:F1151)/VAR('RW Futures and Index Data (Q4)'!F1122:F1151)</f>
        <v>0.56486939981898143</v>
      </c>
      <c r="J1124" s="10"/>
      <c r="K1124" s="59">
        <v>1.1382549943916853E-3</v>
      </c>
      <c r="L1124" s="57">
        <f>COVAR(K1124:K1153,'RW Futures and Index Data (Q4)'!F1122:F1151)/VAR('RW Futures and Index Data (Q4)'!F1122:F1151)</f>
        <v>-0.20226389870420186</v>
      </c>
      <c r="M1124" s="10"/>
      <c r="N1124" s="59">
        <v>-2.8687491071819338E-2</v>
      </c>
      <c r="O1124" s="58">
        <f>COVAR(N1124:N1153,'RW Futures and Index Data (Q4)'!F1122:F1151)/VAR('RW Futures and Index Data (Q4)'!F1122:F1151)</f>
        <v>-0.16806678029614361</v>
      </c>
      <c r="P1124" s="10"/>
    </row>
    <row r="1125" spans="1:16" x14ac:dyDescent="0.25">
      <c r="A1125" s="23">
        <v>40574</v>
      </c>
      <c r="B1125" s="52">
        <v>3.9858775178336137E-2</v>
      </c>
      <c r="C1125" s="53">
        <f>COVAR(B1125:B1154,'RW Futures and Index Data (Q4)'!C1123:C1152)/VAR('RW Futures and Index Data (Q4)'!C1123:C1152)</f>
        <v>0.89935137642748397</v>
      </c>
      <c r="D1125" s="10"/>
      <c r="E1125" s="59">
        <v>-6.8493132885963592E-2</v>
      </c>
      <c r="F1125" s="56">
        <f>COVAR(E1125:E1154,'RW Futures and Index Data (Q4)'!C1123:C1152)/VAR('RW Futures and Index Data (Q4)'!C1123:C1152)</f>
        <v>1.3757477264746762</v>
      </c>
      <c r="G1125" s="10"/>
      <c r="H1125" s="59">
        <v>-5.1546391752577136E-3</v>
      </c>
      <c r="I1125" s="56">
        <f>COVAR(H1125:H1154,'RW Futures and Index Data (Q4)'!F1123:F1152)/VAR('RW Futures and Index Data (Q4)'!F1123:F1152)</f>
        <v>0.58758851226880071</v>
      </c>
      <c r="J1125" s="10"/>
      <c r="K1125" s="59">
        <v>5.2226853207963941E-3</v>
      </c>
      <c r="L1125" s="57">
        <f>COVAR(K1125:K1154,'RW Futures and Index Data (Q4)'!F1123:F1152)/VAR('RW Futures and Index Data (Q4)'!F1123:F1152)</f>
        <v>-0.20367158115571013</v>
      </c>
      <c r="M1125" s="10"/>
      <c r="N1125" s="59">
        <v>-2.2125203595711129E-2</v>
      </c>
      <c r="O1125" s="58">
        <f>COVAR(N1125:N1154,'RW Futures and Index Data (Q4)'!F1123:F1152)/VAR('RW Futures and Index Data (Q4)'!F1123:F1152)</f>
        <v>-0.176046741549617</v>
      </c>
      <c r="P1125" s="10"/>
    </row>
    <row r="1126" spans="1:16" x14ac:dyDescent="0.25">
      <c r="A1126" s="23">
        <v>40571</v>
      </c>
      <c r="B1126" s="52">
        <v>4.4095651497471522E-2</v>
      </c>
      <c r="C1126" s="53">
        <f>COVAR(B1126:B1155,'RW Futures and Index Data (Q4)'!C1124:C1153)/VAR('RW Futures and Index Data (Q4)'!C1124:C1153)</f>
        <v>1.3234780385880758</v>
      </c>
      <c r="D1126" s="10"/>
      <c r="E1126" s="59">
        <v>-9.0734682913973574E-2</v>
      </c>
      <c r="F1126" s="56">
        <f>COVAR(E1126:E1155,'RW Futures and Index Data (Q4)'!C1124:C1153)/VAR('RW Futures and Index Data (Q4)'!C1124:C1153)</f>
        <v>1.0368399980951555</v>
      </c>
      <c r="G1126" s="10"/>
      <c r="H1126" s="59">
        <v>-3.5780669144981347E-2</v>
      </c>
      <c r="I1126" s="56">
        <f>COVAR(H1126:H1155,'RW Futures and Index Data (Q4)'!F1124:F1153)/VAR('RW Futures and Index Data (Q4)'!F1124:F1153)</f>
        <v>0.63751496796256135</v>
      </c>
      <c r="J1126" s="10"/>
      <c r="K1126" s="59">
        <v>5.9039655205743724E-3</v>
      </c>
      <c r="L1126" s="57">
        <f>COVAR(K1126:K1155,'RW Futures and Index Data (Q4)'!F1124:F1153)/VAR('RW Futures and Index Data (Q4)'!F1124:F1153)</f>
        <v>-0.20575071867469363</v>
      </c>
      <c r="M1126" s="10"/>
      <c r="N1126" s="59">
        <v>-1.8314040342383708E-2</v>
      </c>
      <c r="O1126" s="58">
        <f>COVAR(N1126:N1155,'RW Futures and Index Data (Q4)'!F1124:F1153)/VAR('RW Futures and Index Data (Q4)'!F1124:F1153)</f>
        <v>-0.18541480236176267</v>
      </c>
      <c r="P1126" s="10"/>
    </row>
    <row r="1127" spans="1:16" x14ac:dyDescent="0.25">
      <c r="A1127" s="23">
        <v>40570</v>
      </c>
      <c r="B1127" s="52">
        <v>3.3784749249708979E-2</v>
      </c>
      <c r="C1127" s="53">
        <f>COVAR(B1127:B1156,'RW Futures and Index Data (Q4)'!C1125:C1154)/VAR('RW Futures and Index Data (Q4)'!C1125:C1154)</f>
        <v>1.8290297448509667</v>
      </c>
      <c r="D1127" s="10"/>
      <c r="E1127" s="59">
        <v>-0.10233442660916048</v>
      </c>
      <c r="F1127" s="56">
        <f>COVAR(E1127:E1156,'RW Futures and Index Data (Q4)'!C1125:C1154)/VAR('RW Futures and Index Data (Q4)'!C1125:C1154)</f>
        <v>0.78736718251869731</v>
      </c>
      <c r="G1127" s="10"/>
      <c r="H1127" s="59">
        <v>-3.0913302107728469E-2</v>
      </c>
      <c r="I1127" s="56">
        <f>COVAR(H1127:H1156,'RW Futures and Index Data (Q4)'!F1125:F1154)/VAR('RW Futures and Index Data (Q4)'!F1125:F1154)</f>
        <v>0.65950703989060144</v>
      </c>
      <c r="J1127" s="10"/>
      <c r="K1127" s="59">
        <v>1.7899163260788553E-2</v>
      </c>
      <c r="L1127" s="57">
        <f>COVAR(K1127:K1156,'RW Futures and Index Data (Q4)'!F1125:F1154)/VAR('RW Futures and Index Data (Q4)'!F1125:F1154)</f>
        <v>-0.22352490307695769</v>
      </c>
      <c r="M1127" s="10"/>
      <c r="N1127" s="59">
        <v>7.2599218483215822E-3</v>
      </c>
      <c r="O1127" s="58">
        <f>COVAR(N1127:N1156,'RW Futures and Index Data (Q4)'!F1125:F1154)/VAR('RW Futures and Index Data (Q4)'!F1125:F1154)</f>
        <v>-0.20608269863746273</v>
      </c>
      <c r="P1127" s="10"/>
    </row>
    <row r="1128" spans="1:16" x14ac:dyDescent="0.25">
      <c r="A1128" s="23">
        <v>40569</v>
      </c>
      <c r="B1128" s="52">
        <v>-8.2401907245480799E-2</v>
      </c>
      <c r="C1128" s="53">
        <f>COVAR(B1128:B1157,'RW Futures and Index Data (Q4)'!C1126:C1155)/VAR('RW Futures and Index Data (Q4)'!C1126:C1155)</f>
        <v>1.7177192877745748</v>
      </c>
      <c r="D1128" s="10"/>
      <c r="E1128" s="59">
        <v>-9.3016896313444786E-2</v>
      </c>
      <c r="F1128" s="56">
        <f>COVAR(E1128:E1157,'RW Futures and Index Data (Q4)'!C1126:C1155)/VAR('RW Futures and Index Data (Q4)'!C1126:C1155)</f>
        <v>0.8135449598312009</v>
      </c>
      <c r="G1128" s="10"/>
      <c r="H1128" s="59">
        <v>-1.4211747313513934E-3</v>
      </c>
      <c r="I1128" s="56">
        <f>COVAR(H1128:H1157,'RW Futures and Index Data (Q4)'!F1126:F1155)/VAR('RW Futures and Index Data (Q4)'!F1126:F1155)</f>
        <v>0.6556535511990943</v>
      </c>
      <c r="J1128" s="10"/>
      <c r="K1128" s="59">
        <v>2.1540251796422716E-2</v>
      </c>
      <c r="L1128" s="57">
        <f>COVAR(K1128:K1157,'RW Futures and Index Data (Q4)'!F1126:F1155)/VAR('RW Futures and Index Data (Q4)'!F1126:F1155)</f>
        <v>-0.21940085716115726</v>
      </c>
      <c r="M1128" s="10"/>
      <c r="N1128" s="59">
        <v>8.9415874607146062E-3</v>
      </c>
      <c r="O1128" s="58">
        <f>COVAR(N1128:N1157,'RW Futures and Index Data (Q4)'!F1126:F1155)/VAR('RW Futures and Index Data (Q4)'!F1126:F1155)</f>
        <v>-0.19283640011748979</v>
      </c>
      <c r="P1128" s="10"/>
    </row>
    <row r="1129" spans="1:16" x14ac:dyDescent="0.25">
      <c r="A1129" s="23">
        <v>40568</v>
      </c>
      <c r="B1129" s="52">
        <v>-0.11954364321320576</v>
      </c>
      <c r="C1129" s="53">
        <f>COVAR(B1129:B1158,'RW Futures and Index Data (Q4)'!C1127:C1156)/VAR('RW Futures and Index Data (Q4)'!C1127:C1156)</f>
        <v>1.6955422316644151</v>
      </c>
      <c r="D1129" s="10"/>
      <c r="E1129" s="59">
        <v>-9.1655241042682301E-2</v>
      </c>
      <c r="F1129" s="56">
        <f>COVAR(E1129:E1158,'RW Futures and Index Data (Q4)'!C1127:C1156)/VAR('RW Futures and Index Data (Q4)'!C1127:C1156)</f>
        <v>0.75345570807079409</v>
      </c>
      <c r="G1129" s="10"/>
      <c r="H1129" s="59">
        <v>-1.9248827194780604E-2</v>
      </c>
      <c r="I1129" s="56">
        <f>COVAR(H1129:H1158,'RW Futures and Index Data (Q4)'!F1127:F1156)/VAR('RW Futures and Index Data (Q4)'!F1127:F1156)</f>
        <v>0.69309983011263088</v>
      </c>
      <c r="J1129" s="10"/>
      <c r="K1129" s="59">
        <v>1.348784416785076E-2</v>
      </c>
      <c r="L1129" s="57">
        <f>COVAR(K1129:K1158,'RW Futures and Index Data (Q4)'!F1127:F1156)/VAR('RW Futures and Index Data (Q4)'!F1127:F1156)</f>
        <v>-0.21660428006685695</v>
      </c>
      <c r="M1129" s="10"/>
      <c r="N1129" s="59">
        <v>-8.6635207329497366E-3</v>
      </c>
      <c r="O1129" s="58">
        <f>COVAR(N1129:N1158,'RW Futures and Index Data (Q4)'!F1127:F1156)/VAR('RW Futures and Index Data (Q4)'!F1127:F1156)</f>
        <v>-0.19700309297094842</v>
      </c>
      <c r="P1129" s="10"/>
    </row>
    <row r="1130" spans="1:16" x14ac:dyDescent="0.25">
      <c r="A1130" s="23">
        <v>40567</v>
      </c>
      <c r="B1130" s="52">
        <v>-0.11509455754218334</v>
      </c>
      <c r="C1130" s="53">
        <f>COVAR(B1130:B1159,'RW Futures and Index Data (Q4)'!C1128:C1157)/VAR('RW Futures and Index Data (Q4)'!C1128:C1157)</f>
        <v>1.6505707468971185</v>
      </c>
      <c r="D1130" s="10"/>
      <c r="E1130" s="59">
        <v>-7.5900234495945518E-2</v>
      </c>
      <c r="F1130" s="56">
        <f>COVAR(E1130:E1159,'RW Futures and Index Data (Q4)'!C1128:C1157)/VAR('RW Futures and Index Data (Q4)'!C1128:C1157)</f>
        <v>0.64957239674054001</v>
      </c>
      <c r="G1130" s="10"/>
      <c r="H1130" s="59">
        <v>-4.1764384878666516E-2</v>
      </c>
      <c r="I1130" s="56">
        <f>COVAR(H1130:H1159,'RW Futures and Index Data (Q4)'!F1128:F1157)/VAR('RW Futures and Index Data (Q4)'!F1128:F1157)</f>
        <v>0.77083209574298073</v>
      </c>
      <c r="J1130" s="10"/>
      <c r="K1130" s="59">
        <v>1.296532577869991E-2</v>
      </c>
      <c r="L1130" s="57">
        <f>COVAR(K1130:K1159,'RW Futures and Index Data (Q4)'!F1128:F1157)/VAR('RW Futures and Index Data (Q4)'!F1128:F1157)</f>
        <v>-0.20614731403571748</v>
      </c>
      <c r="M1130" s="10"/>
      <c r="N1130" s="59">
        <v>-8.0584014547180338E-3</v>
      </c>
      <c r="O1130" s="58">
        <f>COVAR(N1130:N1159,'RW Futures and Index Data (Q4)'!F1128:F1157)/VAR('RW Futures and Index Data (Q4)'!F1128:F1157)</f>
        <v>-0.18333755499576515</v>
      </c>
      <c r="P1130" s="10"/>
    </row>
    <row r="1131" spans="1:16" x14ac:dyDescent="0.25">
      <c r="A1131" s="23">
        <v>40564</v>
      </c>
      <c r="B1131" s="52">
        <v>-0.1048628053243672</v>
      </c>
      <c r="C1131" s="53">
        <f>COVAR(B1131:B1160,'RW Futures and Index Data (Q4)'!C1129:C1158)/VAR('RW Futures and Index Data (Q4)'!C1129:C1158)</f>
        <v>1.5173893698144914</v>
      </c>
      <c r="D1131" s="10"/>
      <c r="E1131" s="59">
        <v>-5.0828469223517359E-2</v>
      </c>
      <c r="F1131" s="56">
        <f>COVAR(E1131:E1160,'RW Futures and Index Data (Q4)'!C1129:C1158)/VAR('RW Futures and Index Data (Q4)'!C1129:C1158)</f>
        <v>0.5785069153466289</v>
      </c>
      <c r="G1131" s="10"/>
      <c r="H1131" s="59">
        <v>-5.5271757767219709E-2</v>
      </c>
      <c r="I1131" s="56">
        <f>COVAR(H1131:H1160,'RW Futures and Index Data (Q4)'!F1129:F1158)/VAR('RW Futures and Index Data (Q4)'!F1129:F1158)</f>
        <v>0.81895283248287221</v>
      </c>
      <c r="J1131" s="10"/>
      <c r="K1131" s="59">
        <v>1.1693738711695545E-2</v>
      </c>
      <c r="L1131" s="57">
        <f>COVAR(K1131:K1160,'RW Futures and Index Data (Q4)'!F1129:F1158)/VAR('RW Futures and Index Data (Q4)'!F1129:F1158)</f>
        <v>-0.18720230005253574</v>
      </c>
      <c r="M1131" s="10"/>
      <c r="N1131" s="59">
        <v>-1.3703096703228446E-2</v>
      </c>
      <c r="O1131" s="58">
        <f>COVAR(N1131:N1160,'RW Futures and Index Data (Q4)'!F1129:F1158)/VAR('RW Futures and Index Data (Q4)'!F1129:F1158)</f>
        <v>-0.15199246586077675</v>
      </c>
      <c r="P1131" s="10"/>
    </row>
    <row r="1132" spans="1:16" x14ac:dyDescent="0.25">
      <c r="A1132" s="23">
        <v>40563</v>
      </c>
      <c r="B1132" s="52">
        <v>-0.11337206472425976</v>
      </c>
      <c r="C1132" s="53">
        <f>COVAR(B1132:B1161,'RW Futures and Index Data (Q4)'!C1130:C1159)/VAR('RW Futures and Index Data (Q4)'!C1130:C1159)</f>
        <v>1.3441955918885615</v>
      </c>
      <c r="D1132" s="10"/>
      <c r="E1132" s="59">
        <v>-3.9479788192478993E-2</v>
      </c>
      <c r="F1132" s="56">
        <f>COVAR(E1132:E1161,'RW Futures and Index Data (Q4)'!C1130:C1159)/VAR('RW Futures and Index Data (Q4)'!C1130:C1159)</f>
        <v>0.573702827869076</v>
      </c>
      <c r="G1132" s="10"/>
      <c r="H1132" s="59">
        <v>-5.3538175046555003E-2</v>
      </c>
      <c r="I1132" s="56">
        <f>COVAR(H1132:H1161,'RW Futures and Index Data (Q4)'!F1130:F1159)/VAR('RW Futures and Index Data (Q4)'!F1130:F1159)</f>
        <v>0.79729426961770278</v>
      </c>
      <c r="J1132" s="10"/>
      <c r="K1132" s="59">
        <v>6.5547375699397392E-3</v>
      </c>
      <c r="L1132" s="57">
        <f>COVAR(K1132:K1161,'RW Futures and Index Data (Q4)'!F1130:F1159)/VAR('RW Futures and Index Data (Q4)'!F1130:F1159)</f>
        <v>-0.13738536920611275</v>
      </c>
      <c r="M1132" s="10"/>
      <c r="N1132" s="59">
        <v>-2.0129979077352478E-2</v>
      </c>
      <c r="O1132" s="58">
        <f>COVAR(N1132:N1161,'RW Futures and Index Data (Q4)'!F1130:F1159)/VAR('RW Futures and Index Data (Q4)'!F1130:F1159)</f>
        <v>-9.183482333882427E-2</v>
      </c>
      <c r="P1132" s="10"/>
    </row>
    <row r="1133" spans="1:16" x14ac:dyDescent="0.25">
      <c r="A1133" s="23">
        <v>40562</v>
      </c>
      <c r="B1133" s="52">
        <v>-9.3020233376818751E-2</v>
      </c>
      <c r="C1133" s="53">
        <f>COVAR(B1133:B1162,'RW Futures and Index Data (Q4)'!C1131:C1160)/VAR('RW Futures and Index Data (Q4)'!C1131:C1160)</f>
        <v>1.1888513769849411</v>
      </c>
      <c r="D1133" s="10"/>
      <c r="E1133" s="59">
        <v>-2.787143683129556E-2</v>
      </c>
      <c r="F1133" s="56">
        <f>COVAR(E1133:E1162,'RW Futures and Index Data (Q4)'!C1131:C1160)/VAR('RW Futures and Index Data (Q4)'!C1131:C1160)</f>
        <v>0.61243260762198848</v>
      </c>
      <c r="G1133" s="10"/>
      <c r="H1133" s="59">
        <v>-5.5426085487940813E-2</v>
      </c>
      <c r="I1133" s="56">
        <f>COVAR(H1133:H1162,'RW Futures and Index Data (Q4)'!F1131:F1160)/VAR('RW Futures and Index Data (Q4)'!F1131:F1160)</f>
        <v>0.6972278926607256</v>
      </c>
      <c r="J1133" s="10"/>
      <c r="K1133" s="59">
        <v>7.4910062335766803E-3</v>
      </c>
      <c r="L1133" s="57">
        <f>COVAR(K1133:K1162,'RW Futures and Index Data (Q4)'!F1131:F1160)/VAR('RW Futures and Index Data (Q4)'!F1131:F1160)</f>
        <v>-6.590218232990748E-2</v>
      </c>
      <c r="M1133" s="10"/>
      <c r="N1133" s="59">
        <v>-2.304355234161326E-2</v>
      </c>
      <c r="O1133" s="58">
        <f>COVAR(N1133:N1162,'RW Futures and Index Data (Q4)'!F1131:F1160)/VAR('RW Futures and Index Data (Q4)'!F1131:F1160)</f>
        <v>-1.3335694492169507E-2</v>
      </c>
      <c r="P1133" s="10"/>
    </row>
    <row r="1134" spans="1:16" x14ac:dyDescent="0.25">
      <c r="A1134" s="23">
        <v>40561</v>
      </c>
      <c r="B1134" s="52">
        <v>-0.10093642583815943</v>
      </c>
      <c r="C1134" s="53">
        <f>COVAR(B1134:B1163,'RW Futures and Index Data (Q4)'!C1132:C1161)/VAR('RW Futures and Index Data (Q4)'!C1132:C1161)</f>
        <v>1.0986981099815765</v>
      </c>
      <c r="D1134" s="10"/>
      <c r="E1134" s="59">
        <v>-3.1047212722895901E-2</v>
      </c>
      <c r="F1134" s="56">
        <f>COVAR(E1134:E1163,'RW Futures and Index Data (Q4)'!C1132:C1161)/VAR('RW Futures and Index Data (Q4)'!C1132:C1161)</f>
        <v>0.71834937126621379</v>
      </c>
      <c r="G1134" s="10"/>
      <c r="H1134" s="59">
        <v>-4.1860465116279055E-2</v>
      </c>
      <c r="I1134" s="56">
        <f>COVAR(H1134:H1163,'RW Futures and Index Data (Q4)'!F1132:F1161)/VAR('RW Futures and Index Data (Q4)'!F1132:F1161)</f>
        <v>0.50383876926395876</v>
      </c>
      <c r="J1134" s="10"/>
      <c r="K1134" s="59">
        <v>5.3428187247299697E-3</v>
      </c>
      <c r="L1134" s="57">
        <f>COVAR(K1134:K1163,'RW Futures and Index Data (Q4)'!F1132:F1161)/VAR('RW Futures and Index Data (Q4)'!F1132:F1161)</f>
        <v>7.0762413395835083E-2</v>
      </c>
      <c r="M1134" s="10"/>
      <c r="N1134" s="59">
        <v>-1.8951821020596005E-2</v>
      </c>
      <c r="O1134" s="58">
        <f>COVAR(N1134:N1163,'RW Futures and Index Data (Q4)'!F1132:F1161)/VAR('RW Futures and Index Data (Q4)'!F1132:F1161)</f>
        <v>0.11170369601039021</v>
      </c>
      <c r="P1134" s="10"/>
    </row>
    <row r="1135" spans="1:16" x14ac:dyDescent="0.25">
      <c r="A1135" s="23">
        <v>40557</v>
      </c>
      <c r="B1135" s="52">
        <v>-9.066529982683047E-2</v>
      </c>
      <c r="C1135" s="53">
        <f>COVAR(B1135:B1164,'RW Futures and Index Data (Q4)'!C1133:C1162)/VAR('RW Futures and Index Data (Q4)'!C1133:C1162)</f>
        <v>1.0876305046775347</v>
      </c>
      <c r="D1135" s="10"/>
      <c r="E1135" s="59">
        <v>-2.8895567736188732E-2</v>
      </c>
      <c r="F1135" s="56">
        <f>COVAR(E1135:E1164,'RW Futures and Index Data (Q4)'!C1133:C1162)/VAR('RW Futures and Index Data (Q4)'!C1133:C1162)</f>
        <v>0.89312424359524989</v>
      </c>
      <c r="G1135" s="10"/>
      <c r="H1135" s="59">
        <v>-1.5984955336154183E-2</v>
      </c>
      <c r="I1135" s="56">
        <f>COVAR(H1135:H1164,'RW Futures and Index Data (Q4)'!F1133:F1162)/VAR('RW Futures and Index Data (Q4)'!F1133:F1162)</f>
        <v>0.41710682451228998</v>
      </c>
      <c r="J1135" s="10"/>
      <c r="K1135" s="59">
        <v>-3.2759508469442089E-3</v>
      </c>
      <c r="L1135" s="57">
        <f>COVAR(K1135:K1164,'RW Futures and Index Data (Q4)'!F1133:F1162)/VAR('RW Futures and Index Data (Q4)'!F1133:F1162)</f>
        <v>0.14252258365202053</v>
      </c>
      <c r="M1135" s="10"/>
      <c r="N1135" s="59">
        <v>-4.6835225717073103E-2</v>
      </c>
      <c r="O1135" s="58">
        <f>COVAR(N1135:N1164,'RW Futures and Index Data (Q4)'!F1133:F1162)/VAR('RW Futures and Index Data (Q4)'!F1133:F1162)</f>
        <v>0.19250923211568599</v>
      </c>
      <c r="P1135" s="10"/>
    </row>
    <row r="1136" spans="1:16" x14ac:dyDescent="0.25">
      <c r="A1136" s="23">
        <v>40556</v>
      </c>
      <c r="B1136" s="52">
        <v>-8.0542917305322259E-2</v>
      </c>
      <c r="C1136" s="53">
        <f>COVAR(B1136:B1165,'RW Futures and Index Data (Q4)'!C1134:C1163)/VAR('RW Futures and Index Data (Q4)'!C1134:C1163)</f>
        <v>1.0577261701350387</v>
      </c>
      <c r="D1136" s="10"/>
      <c r="E1136" s="59">
        <v>-1.9963876124310165E-2</v>
      </c>
      <c r="F1136" s="56">
        <f>COVAR(E1136:E1165,'RW Futures and Index Data (Q4)'!C1134:C1163)/VAR('RW Futures and Index Data (Q4)'!C1134:C1163)</f>
        <v>1.0293951787634188</v>
      </c>
      <c r="G1136" s="10"/>
      <c r="H1136" s="59">
        <v>5.6871563981042428E-3</v>
      </c>
      <c r="I1136" s="56">
        <f>COVAR(H1136:H1165,'RW Futures and Index Data (Q4)'!F1134:F1163)/VAR('RW Futures and Index Data (Q4)'!F1134:F1163)</f>
        <v>0.41495676055432196</v>
      </c>
      <c r="J1136" s="10"/>
      <c r="K1136" s="59">
        <v>4.2332031967926564E-3</v>
      </c>
      <c r="L1136" s="57">
        <f>COVAR(K1136:K1165,'RW Futures and Index Data (Q4)'!F1134:F1163)/VAR('RW Futures and Index Data (Q4)'!F1134:F1163)</f>
        <v>0.1842309219013131</v>
      </c>
      <c r="M1136" s="10"/>
      <c r="N1136" s="59">
        <v>-2.8827957612319155E-2</v>
      </c>
      <c r="O1136" s="58">
        <f>COVAR(N1136:N1165,'RW Futures and Index Data (Q4)'!F1134:F1163)/VAR('RW Futures and Index Data (Q4)'!F1134:F1163)</f>
        <v>0.20653776173425586</v>
      </c>
      <c r="P1136" s="10"/>
    </row>
    <row r="1137" spans="1:16" x14ac:dyDescent="0.25">
      <c r="A1137" s="23">
        <v>40555</v>
      </c>
      <c r="B1137" s="52">
        <v>-7.6103905583634335E-2</v>
      </c>
      <c r="C1137" s="53">
        <f>COVAR(B1137:B1166,'RW Futures and Index Data (Q4)'!C1135:C1164)/VAR('RW Futures and Index Data (Q4)'!C1135:C1164)</f>
        <v>0.94346112169564189</v>
      </c>
      <c r="D1137" s="10"/>
      <c r="E1137" s="59">
        <v>-4.537744754919637E-3</v>
      </c>
      <c r="F1137" s="56">
        <f>COVAR(E1137:E1166,'RW Futures and Index Data (Q4)'!C1135:C1164)/VAR('RW Futures and Index Data (Q4)'!C1135:C1164)</f>
        <v>1.1657055105096692</v>
      </c>
      <c r="G1137" s="10"/>
      <c r="H1137" s="59">
        <v>-5.260688665710167E-3</v>
      </c>
      <c r="I1137" s="56">
        <f>COVAR(H1137:H1166,'RW Futures and Index Data (Q4)'!F1135:F1164)/VAR('RW Futures and Index Data (Q4)'!F1135:F1164)</f>
        <v>0.48320149286460456</v>
      </c>
      <c r="J1137" s="10"/>
      <c r="K1137" s="59">
        <v>6.1629141655046293E-3</v>
      </c>
      <c r="L1137" s="57">
        <f>COVAR(K1137:K1166,'RW Futures and Index Data (Q4)'!F1135:F1164)/VAR('RW Futures and Index Data (Q4)'!F1135:F1164)</f>
        <v>0.22801505262860908</v>
      </c>
      <c r="M1137" s="10"/>
      <c r="N1137" s="59">
        <v>-3.0253660457868148E-2</v>
      </c>
      <c r="O1137" s="58">
        <f>COVAR(N1137:N1166,'RW Futures and Index Data (Q4)'!F1135:F1164)/VAR('RW Futures and Index Data (Q4)'!F1135:F1164)</f>
        <v>0.23434427207125511</v>
      </c>
      <c r="P1137" s="10"/>
    </row>
    <row r="1138" spans="1:16" x14ac:dyDescent="0.25">
      <c r="A1138" s="23">
        <v>40554</v>
      </c>
      <c r="B1138" s="52">
        <v>-3.4698249905242395E-2</v>
      </c>
      <c r="C1138" s="53">
        <f>COVAR(B1138:B1167,'RW Futures and Index Data (Q4)'!C1136:C1165)/VAR('RW Futures and Index Data (Q4)'!C1136:C1165)</f>
        <v>0.9179080529318715</v>
      </c>
      <c r="D1138" s="10"/>
      <c r="E1138" s="59">
        <v>7.0919407196010642E-2</v>
      </c>
      <c r="F1138" s="56">
        <f>COVAR(E1138:E1167,'RW Futures and Index Data (Q4)'!C1136:C1165)/VAR('RW Futures and Index Data (Q4)'!C1136:C1165)</f>
        <v>1.3778202428848425</v>
      </c>
      <c r="G1138" s="10"/>
      <c r="H1138" s="59">
        <v>1.6617791623547928E-2</v>
      </c>
      <c r="I1138" s="56">
        <f>COVAR(H1138:H1167,'RW Futures and Index Data (Q4)'!F1136:F1165)/VAR('RW Futures and Index Data (Q4)'!F1136:F1165)</f>
        <v>0.579811293449223</v>
      </c>
      <c r="J1138" s="10"/>
      <c r="K1138" s="59">
        <v>-3.5450284711280311E-4</v>
      </c>
      <c r="L1138" s="57">
        <f>COVAR(K1138:K1167,'RW Futures and Index Data (Q4)'!F1136:F1165)/VAR('RW Futures and Index Data (Q4)'!F1136:F1165)</f>
        <v>0.2066338607745235</v>
      </c>
      <c r="M1138" s="10"/>
      <c r="N1138" s="59">
        <v>-4.1362693380854187E-2</v>
      </c>
      <c r="O1138" s="58">
        <f>COVAR(N1138:N1167,'RW Futures and Index Data (Q4)'!F1136:F1165)/VAR('RW Futures and Index Data (Q4)'!F1136:F1165)</f>
        <v>0.24407722725189665</v>
      </c>
      <c r="P1138" s="10"/>
    </row>
    <row r="1139" spans="1:16" x14ac:dyDescent="0.25">
      <c r="A1139" s="23">
        <v>40553</v>
      </c>
      <c r="B1139" s="52">
        <v>-2.6675725898990033E-2</v>
      </c>
      <c r="C1139" s="53">
        <f>COVAR(B1139:B1168,'RW Futures and Index Data (Q4)'!C1137:C1166)/VAR('RW Futures and Index Data (Q4)'!C1137:C1166)</f>
        <v>0.79450617328390627</v>
      </c>
      <c r="D1139" s="10"/>
      <c r="E1139" s="59">
        <v>8.3385531541052327E-2</v>
      </c>
      <c r="F1139" s="56">
        <f>COVAR(E1139:E1168,'RW Futures and Index Data (Q4)'!C1137:C1166)/VAR('RW Futures and Index Data (Q4)'!C1137:C1166)</f>
        <v>1.4543645553922302</v>
      </c>
      <c r="G1139" s="10"/>
      <c r="H1139" s="59">
        <v>9.7991670749633109E-3</v>
      </c>
      <c r="I1139" s="56">
        <f>COVAR(H1139:H1168,'RW Futures and Index Data (Q4)'!F1137:F1166)/VAR('RW Futures and Index Data (Q4)'!F1137:F1166)</f>
        <v>0.64042446608655379</v>
      </c>
      <c r="J1139" s="10"/>
      <c r="K1139" s="59">
        <v>-1.937452651222582E-3</v>
      </c>
      <c r="L1139" s="57">
        <f>COVAR(K1139:K1168,'RW Futures and Index Data (Q4)'!F1137:F1166)/VAR('RW Futures and Index Data (Q4)'!F1137:F1166)</f>
        <v>0.11955956044556282</v>
      </c>
      <c r="M1139" s="10"/>
      <c r="N1139" s="59">
        <v>-5.5305388395432198E-2</v>
      </c>
      <c r="O1139" s="58">
        <f>COVAR(N1139:N1168,'RW Futures and Index Data (Q4)'!F1137:F1166)/VAR('RW Futures and Index Data (Q4)'!F1137:F1166)</f>
        <v>0.12360976882067969</v>
      </c>
      <c r="P1139" s="10"/>
    </row>
    <row r="1140" spans="1:16" x14ac:dyDescent="0.25">
      <c r="A1140" s="23">
        <v>40550</v>
      </c>
      <c r="B1140" s="52">
        <v>-3.2079873219250099E-2</v>
      </c>
      <c r="C1140" s="53">
        <f>COVAR(B1140:B1169,'RW Futures and Index Data (Q4)'!C1138:C1167)/VAR('RW Futures and Index Data (Q4)'!C1138:C1167)</f>
        <v>0.70794566907421497</v>
      </c>
      <c r="D1140" s="10"/>
      <c r="E1140" s="59">
        <v>8.3798472780928224E-2</v>
      </c>
      <c r="F1140" s="56">
        <f>COVAR(E1140:E1169,'RW Futures and Index Data (Q4)'!C1138:C1167)/VAR('RW Futures and Index Data (Q4)'!C1138:C1167)</f>
        <v>1.4990288018292017</v>
      </c>
      <c r="G1140" s="10"/>
      <c r="H1140" s="59">
        <v>-1.3982594021214934E-2</v>
      </c>
      <c r="I1140" s="56">
        <f>COVAR(H1140:H1169,'RW Futures and Index Data (Q4)'!F1138:F1167)/VAR('RW Futures and Index Data (Q4)'!F1138:F1167)</f>
        <v>0.63944298095065011</v>
      </c>
      <c r="J1140" s="10"/>
      <c r="K1140" s="59">
        <v>-3.0189831315631244E-3</v>
      </c>
      <c r="L1140" s="57">
        <f>COVAR(K1140:K1169,'RW Futures and Index Data (Q4)'!F1138:F1167)/VAR('RW Futures and Index Data (Q4)'!F1138:F1167)</f>
        <v>8.3412862194515089E-2</v>
      </c>
      <c r="M1140" s="10"/>
      <c r="N1140" s="59">
        <v>-4.5035904803871873E-2</v>
      </c>
      <c r="O1140" s="58">
        <f>COVAR(N1140:N1169,'RW Futures and Index Data (Q4)'!F1138:F1167)/VAR('RW Futures and Index Data (Q4)'!F1138:F1167)</f>
        <v>6.6931862412405688E-2</v>
      </c>
      <c r="P1140" s="10"/>
    </row>
    <row r="1141" spans="1:16" x14ac:dyDescent="0.25">
      <c r="A1141" s="23">
        <v>40549</v>
      </c>
      <c r="B1141" s="52">
        <v>-3.3386366351664143E-2</v>
      </c>
      <c r="C1141" s="53">
        <f>COVAR(B1141:B1170,'RW Futures and Index Data (Q4)'!C1139:C1168)/VAR('RW Futures and Index Data (Q4)'!C1139:C1168)</f>
        <v>0.63052425170288051</v>
      </c>
      <c r="D1141" s="10"/>
      <c r="E1141" s="59">
        <v>8.5040677829106404E-2</v>
      </c>
      <c r="F1141" s="56">
        <f>COVAR(E1141:E1170,'RW Futures and Index Data (Q4)'!C1139:C1168)/VAR('RW Futures and Index Data (Q4)'!C1139:C1168)</f>
        <v>1.499363932197723</v>
      </c>
      <c r="G1141" s="10"/>
      <c r="H1141" s="59">
        <v>-1.784848046309695E-2</v>
      </c>
      <c r="I1141" s="56">
        <f>COVAR(H1141:H1170,'RW Futures and Index Data (Q4)'!F1139:F1168)/VAR('RW Futures and Index Data (Q4)'!F1139:F1168)</f>
        <v>0.59775336769401244</v>
      </c>
      <c r="J1141" s="10"/>
      <c r="K1141" s="59">
        <v>-3.7615699741753161E-3</v>
      </c>
      <c r="L1141" s="57">
        <f>COVAR(K1141:K1170,'RW Futures and Index Data (Q4)'!F1139:F1168)/VAR('RW Futures and Index Data (Q4)'!F1139:F1168)</f>
        <v>5.007066833703816E-2</v>
      </c>
      <c r="M1141" s="10"/>
      <c r="N1141" s="59">
        <v>-4.2056911728529545E-2</v>
      </c>
      <c r="O1141" s="58">
        <f>COVAR(N1141:N1170,'RW Futures and Index Data (Q4)'!F1139:F1168)/VAR('RW Futures and Index Data (Q4)'!F1139:F1168)</f>
        <v>2.8477594304225674E-2</v>
      </c>
      <c r="P1141" s="10"/>
    </row>
    <row r="1142" spans="1:16" x14ac:dyDescent="0.25">
      <c r="A1142" s="23">
        <v>40548</v>
      </c>
      <c r="B1142" s="52">
        <v>-3.4951252659757071E-2</v>
      </c>
      <c r="C1142" s="53">
        <f>COVAR(B1142:B1171,'RW Futures and Index Data (Q4)'!C1140:C1169)/VAR('RW Futures and Index Data (Q4)'!C1140:C1169)</f>
        <v>0.42879834729439953</v>
      </c>
      <c r="D1142" s="10"/>
      <c r="E1142" s="59">
        <v>6.5589575133151889E-2</v>
      </c>
      <c r="F1142" s="56">
        <f>COVAR(E1142:E1171,'RW Futures and Index Data (Q4)'!C1140:C1169)/VAR('RW Futures and Index Data (Q4)'!C1140:C1169)</f>
        <v>1.4339411982995054</v>
      </c>
      <c r="G1142" s="10"/>
      <c r="H1142" s="59">
        <v>-3.0028598665395534E-2</v>
      </c>
      <c r="I1142" s="56">
        <f>COVAR(H1142:H1171,'RW Futures and Index Data (Q4)'!F1140:F1169)/VAR('RW Futures and Index Data (Q4)'!F1140:F1169)</f>
        <v>0.47418614865418141</v>
      </c>
      <c r="J1142" s="10"/>
      <c r="K1142" s="59">
        <v>-7.5315679121186196E-3</v>
      </c>
      <c r="L1142" s="57">
        <f>COVAR(K1142:K1171,'RW Futures and Index Data (Q4)'!F1140:F1169)/VAR('RW Futures and Index Data (Q4)'!F1140:F1169)</f>
        <v>2.3315699562740978E-2</v>
      </c>
      <c r="M1142" s="10"/>
      <c r="N1142" s="59">
        <v>-3.390268961931997E-2</v>
      </c>
      <c r="O1142" s="58">
        <f>COVAR(N1142:N1171,'RW Futures and Index Data (Q4)'!F1140:F1169)/VAR('RW Futures and Index Data (Q4)'!F1140:F1169)</f>
        <v>5.9305337145427066E-2</v>
      </c>
      <c r="P1142" s="10"/>
    </row>
    <row r="1143" spans="1:16" x14ac:dyDescent="0.25">
      <c r="A1143" s="23">
        <v>40547</v>
      </c>
      <c r="B1143" s="52">
        <v>-3.4293430863981733E-2</v>
      </c>
      <c r="C1143" s="53">
        <f>COVAR(B1143:B1172,'RW Futures and Index Data (Q4)'!C1141:C1170)/VAR('RW Futures and Index Data (Q4)'!C1141:C1170)</f>
        <v>0.39386411501856755</v>
      </c>
      <c r="D1143" s="10"/>
      <c r="E1143" s="59">
        <v>6.1480564695464812E-2</v>
      </c>
      <c r="F1143" s="56">
        <f>COVAR(E1143:E1172,'RW Futures and Index Data (Q4)'!C1141:C1170)/VAR('RW Futures and Index Data (Q4)'!C1141:C1170)</f>
        <v>1.516200541041931</v>
      </c>
      <c r="G1143" s="10"/>
      <c r="H1143" s="59">
        <v>-1.2560385866648094E-2</v>
      </c>
      <c r="I1143" s="56">
        <f>COVAR(H1143:H1172,'RW Futures and Index Data (Q4)'!F1141:F1170)/VAR('RW Futures and Index Data (Q4)'!F1141:F1170)</f>
        <v>0.54962560668692251</v>
      </c>
      <c r="J1143" s="10"/>
      <c r="K1143" s="59">
        <v>-1.7125107091167435E-2</v>
      </c>
      <c r="L1143" s="57">
        <f>COVAR(K1143:K1172,'RW Futures and Index Data (Q4)'!F1141:F1170)/VAR('RW Futures and Index Data (Q4)'!F1141:F1170)</f>
        <v>-8.5028120759438035E-3</v>
      </c>
      <c r="M1143" s="10"/>
      <c r="N1143" s="59">
        <v>-5.5279156405812158E-2</v>
      </c>
      <c r="O1143" s="58">
        <f>COVAR(N1143:N1172,'RW Futures and Index Data (Q4)'!F1141:F1170)/VAR('RW Futures and Index Data (Q4)'!F1141:F1170)</f>
        <v>5.8618033704075055E-2</v>
      </c>
      <c r="P1143" s="10"/>
    </row>
    <row r="1144" spans="1:16" x14ac:dyDescent="0.25">
      <c r="A1144" s="23">
        <v>40546</v>
      </c>
      <c r="B1144" s="52">
        <v>-6.4404971293170354E-2</v>
      </c>
      <c r="C1144" s="53">
        <f>COVAR(B1144:B1173,'RW Futures and Index Data (Q4)'!C1142:C1171)/VAR('RW Futures and Index Data (Q4)'!C1142:C1171)</f>
        <v>0.33040216240263687</v>
      </c>
      <c r="D1144" s="10"/>
      <c r="E1144" s="59">
        <v>3.2253305717015124E-2</v>
      </c>
      <c r="F1144" s="56">
        <f>COVAR(E1144:E1173,'RW Futures and Index Data (Q4)'!C1142:C1171)/VAR('RW Futures and Index Data (Q4)'!C1142:C1171)</f>
        <v>1.4640763899712574</v>
      </c>
      <c r="G1144" s="10"/>
      <c r="H1144" s="59">
        <v>-2.1520851267336272E-2</v>
      </c>
      <c r="I1144" s="56">
        <f>COVAR(H1144:H1173,'RW Futures and Index Data (Q4)'!F1142:F1171)/VAR('RW Futures and Index Data (Q4)'!F1142:F1171)</f>
        <v>0.50964196722779476</v>
      </c>
      <c r="J1144" s="10"/>
      <c r="K1144" s="59">
        <v>-9.322254817037634E-3</v>
      </c>
      <c r="L1144" s="57">
        <f>COVAR(K1144:K1173,'RW Futures and Index Data (Q4)'!F1142:F1171)/VAR('RW Futures and Index Data (Q4)'!F1142:F1171)</f>
        <v>-1.8268572906062753E-2</v>
      </c>
      <c r="M1144" s="10"/>
      <c r="N1144" s="59">
        <v>-2.9220503533552211E-2</v>
      </c>
      <c r="O1144" s="58">
        <f>COVAR(N1144:N1173,'RW Futures and Index Data (Q4)'!F1142:F1171)/VAR('RW Futures and Index Data (Q4)'!F1142:F1171)</f>
        <v>8.0589435604070253E-2</v>
      </c>
      <c r="P1144" s="10"/>
    </row>
    <row r="1145" spans="1:16" x14ac:dyDescent="0.25">
      <c r="A1145" s="23">
        <v>40543</v>
      </c>
      <c r="B1145" s="52">
        <v>-8.4750240251022846E-2</v>
      </c>
      <c r="C1145" s="53">
        <f>COVAR(B1145:B1174,'RW Futures and Index Data (Q4)'!C1143:C1172)/VAR('RW Futures and Index Data (Q4)'!C1143:C1172)</f>
        <v>0.33830635376835883</v>
      </c>
      <c r="D1145" s="10"/>
      <c r="E1145" s="59">
        <v>3.0981827820872665E-2</v>
      </c>
      <c r="F1145" s="56">
        <f>COVAR(E1145:E1174,'RW Futures and Index Data (Q4)'!C1143:C1172)/VAR('RW Futures and Index Data (Q4)'!C1143:C1172)</f>
        <v>1.5024582501048098</v>
      </c>
      <c r="G1145" s="10"/>
      <c r="H1145" s="59">
        <v>1.0731658536585531E-2</v>
      </c>
      <c r="I1145" s="56">
        <f>COVAR(H1145:H1174,'RW Futures and Index Data (Q4)'!F1143:F1172)/VAR('RW Futures and Index Data (Q4)'!F1143:F1172)</f>
        <v>0.5795097160981727</v>
      </c>
      <c r="J1145" s="10"/>
      <c r="K1145" s="59">
        <v>-5.1219145870742278E-3</v>
      </c>
      <c r="L1145" s="57">
        <f>COVAR(K1145:K1174,'RW Futures and Index Data (Q4)'!F1143:F1172)/VAR('RW Futures and Index Data (Q4)'!F1143:F1172)</f>
        <v>-3.3851968625053526E-2</v>
      </c>
      <c r="M1145" s="10"/>
      <c r="N1145" s="59">
        <v>-2.6246387345945976E-2</v>
      </c>
      <c r="O1145" s="58">
        <f>COVAR(N1145:N1174,'RW Futures and Index Data (Q4)'!F1143:F1172)/VAR('RW Futures and Index Data (Q4)'!F1143:F1172)</f>
        <v>0.10300037900436711</v>
      </c>
      <c r="P1145" s="10"/>
    </row>
    <row r="1146" spans="1:16" x14ac:dyDescent="0.25">
      <c r="A1146" s="23">
        <v>40542</v>
      </c>
      <c r="B1146" s="52">
        <v>-8.5261336093466977E-2</v>
      </c>
      <c r="C1146" s="53">
        <f>COVAR(B1146:B1175,'RW Futures and Index Data (Q4)'!C1144:C1173)/VAR('RW Futures and Index Data (Q4)'!C1144:C1173)</f>
        <v>0.2761274384630153</v>
      </c>
      <c r="D1146" s="10"/>
      <c r="E1146" s="59">
        <v>3.2150428449144508E-2</v>
      </c>
      <c r="F1146" s="56">
        <f>COVAR(E1146:E1175,'RW Futures and Index Data (Q4)'!C1144:C1173)/VAR('RW Futures and Index Data (Q4)'!C1144:C1173)</f>
        <v>1.5124162041386002</v>
      </c>
      <c r="G1146" s="10"/>
      <c r="H1146" s="59">
        <v>2.8741328047571901E-2</v>
      </c>
      <c r="I1146" s="56">
        <f>COVAR(H1146:H1175,'RW Futures and Index Data (Q4)'!F1144:F1173)/VAR('RW Futures and Index Data (Q4)'!F1144:F1173)</f>
        <v>0.61318573233062157</v>
      </c>
      <c r="J1146" s="10"/>
      <c r="K1146" s="59">
        <v>-5.5336172936061301E-3</v>
      </c>
      <c r="L1146" s="57">
        <f>COVAR(K1146:K1175,'RW Futures and Index Data (Q4)'!F1144:F1173)/VAR('RW Futures and Index Data (Q4)'!F1144:F1173)</f>
        <v>-3.9463260467604795E-2</v>
      </c>
      <c r="M1146" s="10"/>
      <c r="N1146" s="59">
        <v>-1.2815015571728594E-2</v>
      </c>
      <c r="O1146" s="58">
        <f>COVAR(N1146:N1175,'RW Futures and Index Data (Q4)'!F1144:F1173)/VAR('RW Futures and Index Data (Q4)'!F1144:F1173)</f>
        <v>0.13608440514342113</v>
      </c>
      <c r="P1146" s="10"/>
    </row>
    <row r="1147" spans="1:16" x14ac:dyDescent="0.25">
      <c r="A1147" s="23">
        <v>40541</v>
      </c>
      <c r="B1147" s="52">
        <v>-7.1834159600691394E-2</v>
      </c>
      <c r="C1147" s="53">
        <f>COVAR(B1147:B1176,'RW Futures and Index Data (Q4)'!C1145:C1174)/VAR('RW Futures and Index Data (Q4)'!C1145:C1174)</f>
        <v>0.39263442443129781</v>
      </c>
      <c r="D1147" s="10"/>
      <c r="E1147" s="59">
        <v>5.5824378702275412E-2</v>
      </c>
      <c r="F1147" s="56">
        <f>COVAR(E1147:E1176,'RW Futures and Index Data (Q4)'!C1145:C1174)/VAR('RW Futures and Index Data (Q4)'!C1145:C1174)</f>
        <v>1.6642459252409143</v>
      </c>
      <c r="G1147" s="10"/>
      <c r="H1147" s="59">
        <v>5.6302989536621828E-2</v>
      </c>
      <c r="I1147" s="56">
        <f>COVAR(H1147:H1176,'RW Futures and Index Data (Q4)'!F1145:F1174)/VAR('RW Futures and Index Data (Q4)'!F1145:F1174)</f>
        <v>0.68176634245358325</v>
      </c>
      <c r="J1147" s="10"/>
      <c r="K1147" s="59">
        <v>-7.2870802941670254E-3</v>
      </c>
      <c r="L1147" s="57">
        <f>COVAR(K1147:K1176,'RW Futures and Index Data (Q4)'!F1145:F1174)/VAR('RW Futures and Index Data (Q4)'!F1145:F1174)</f>
        <v>-7.1749930446165858E-2</v>
      </c>
      <c r="M1147" s="10"/>
      <c r="N1147" s="59">
        <v>-1.96355909554633E-2</v>
      </c>
      <c r="O1147" s="58">
        <f>COVAR(N1147:N1176,'RW Futures and Index Data (Q4)'!F1145:F1174)/VAR('RW Futures and Index Data (Q4)'!F1145:F1174)</f>
        <v>0.13134942090317231</v>
      </c>
      <c r="P1147" s="10"/>
    </row>
    <row r="1148" spans="1:16" x14ac:dyDescent="0.25">
      <c r="A1148" s="23">
        <v>40540</v>
      </c>
      <c r="B1148" s="52">
        <v>-5.6654192346704102E-2</v>
      </c>
      <c r="C1148" s="53">
        <f>COVAR(B1148:B1177,'RW Futures and Index Data (Q4)'!C1146:C1175)/VAR('RW Futures and Index Data (Q4)'!C1146:C1175)</f>
        <v>0.79665245660917239</v>
      </c>
      <c r="D1148" s="10"/>
      <c r="E1148" s="59">
        <v>7.3208302651604162E-2</v>
      </c>
      <c r="F1148" s="56">
        <f>COVAR(E1148:E1177,'RW Futures and Index Data (Q4)'!C1146:C1175)/VAR('RW Futures and Index Data (Q4)'!C1146:C1175)</f>
        <v>1.6291849534780378</v>
      </c>
      <c r="G1148" s="10"/>
      <c r="H1148" s="59">
        <v>6.0379188603832956E-2</v>
      </c>
      <c r="I1148" s="56">
        <f>COVAR(H1148:H1177,'RW Futures and Index Data (Q4)'!F1146:F1175)/VAR('RW Futures and Index Data (Q4)'!F1146:F1175)</f>
        <v>0.70057736354668165</v>
      </c>
      <c r="J1148" s="10"/>
      <c r="K1148" s="59">
        <v>-7.7459091909438671E-3</v>
      </c>
      <c r="L1148" s="57">
        <f>COVAR(K1148:K1177,'RW Futures and Index Data (Q4)'!F1146:F1175)/VAR('RW Futures and Index Data (Q4)'!F1146:F1175)</f>
        <v>-0.12505131765913546</v>
      </c>
      <c r="M1148" s="10"/>
      <c r="N1148" s="59">
        <v>-2.4306920697237722E-2</v>
      </c>
      <c r="O1148" s="58">
        <f>COVAR(N1148:N1177,'RW Futures and Index Data (Q4)'!F1146:F1175)/VAR('RW Futures and Index Data (Q4)'!F1146:F1175)</f>
        <v>0.10371788415450911</v>
      </c>
      <c r="P1148" s="10"/>
    </row>
    <row r="1149" spans="1:16" x14ac:dyDescent="0.25">
      <c r="A1149" s="23">
        <v>40539</v>
      </c>
      <c r="B1149" s="52">
        <v>-7.1873136021952444E-2</v>
      </c>
      <c r="C1149" s="53">
        <f>COVAR(B1149:B1178,'RW Futures and Index Data (Q4)'!C1147:C1176)/VAR('RW Futures and Index Data (Q4)'!C1147:C1176)</f>
        <v>1.1194942496842695</v>
      </c>
      <c r="D1149" s="10"/>
      <c r="E1149" s="59">
        <v>5.924424143898066E-2</v>
      </c>
      <c r="F1149" s="56">
        <f>COVAR(E1149:E1178,'RW Futures and Index Data (Q4)'!C1147:C1176)/VAR('RW Futures and Index Data (Q4)'!C1147:C1176)</f>
        <v>0.94915419606786411</v>
      </c>
      <c r="G1149" s="10"/>
      <c r="H1149" s="59">
        <v>4.2989792036628893E-2</v>
      </c>
      <c r="I1149" s="56">
        <f>COVAR(H1149:H1178,'RW Futures and Index Data (Q4)'!F1147:F1176)/VAR('RW Futures and Index Data (Q4)'!F1147:F1176)</f>
        <v>0.64387252057089717</v>
      </c>
      <c r="J1149" s="10"/>
      <c r="K1149" s="59">
        <v>-9.9507730519338145E-3</v>
      </c>
      <c r="L1149" s="57">
        <f>COVAR(K1149:K1178,'RW Futures and Index Data (Q4)'!F1147:F1176)/VAR('RW Futures and Index Data (Q4)'!F1147:F1176)</f>
        <v>-0.16270677332983863</v>
      </c>
      <c r="M1149" s="10"/>
      <c r="N1149" s="59">
        <v>-1.6710046078332486E-2</v>
      </c>
      <c r="O1149" s="58">
        <f>COVAR(N1149:N1178,'RW Futures and Index Data (Q4)'!F1147:F1176)/VAR('RW Futures and Index Data (Q4)'!F1147:F1176)</f>
        <v>3.2158283978580768E-2</v>
      </c>
      <c r="P1149" s="10"/>
    </row>
    <row r="1150" spans="1:16" x14ac:dyDescent="0.25">
      <c r="A1150" s="23">
        <v>40535</v>
      </c>
      <c r="B1150" s="52">
        <v>-7.7827995956688656E-2</v>
      </c>
      <c r="C1150" s="53">
        <f>COVAR(B1150:B1179,'RW Futures and Index Data (Q4)'!C1148:C1177)/VAR('RW Futures and Index Data (Q4)'!C1148:C1177)</f>
        <v>1.5802314901166112</v>
      </c>
      <c r="D1150" s="10"/>
      <c r="E1150" s="59">
        <v>5.4929929898916985E-2</v>
      </c>
      <c r="F1150" s="56">
        <f>COVAR(E1150:E1179,'RW Futures and Index Data (Q4)'!C1148:C1177)/VAR('RW Futures and Index Data (Q4)'!C1148:C1177)</f>
        <v>0.44754795753178467</v>
      </c>
      <c r="G1150" s="10"/>
      <c r="H1150" s="59">
        <v>5.432098765432114E-2</v>
      </c>
      <c r="I1150" s="56">
        <f>COVAR(H1150:H1179,'RW Futures and Index Data (Q4)'!F1148:F1177)/VAR('RW Futures and Index Data (Q4)'!F1148:F1177)</f>
        <v>0.62043880467141044</v>
      </c>
      <c r="J1150" s="10"/>
      <c r="K1150" s="59">
        <v>-1.2931157953724792E-2</v>
      </c>
      <c r="L1150" s="57">
        <f>COVAR(K1150:K1179,'RW Futures and Index Data (Q4)'!F1148:F1177)/VAR('RW Futures and Index Data (Q4)'!F1148:F1177)</f>
        <v>-0.20016967200843228</v>
      </c>
      <c r="M1150" s="10"/>
      <c r="N1150" s="59">
        <v>-1.800366951918575E-2</v>
      </c>
      <c r="O1150" s="58">
        <f>COVAR(N1150:N1179,'RW Futures and Index Data (Q4)'!F1148:F1177)/VAR('RW Futures and Index Data (Q4)'!F1148:F1177)</f>
        <v>-7.9027926030167381E-2</v>
      </c>
      <c r="P1150" s="10"/>
    </row>
    <row r="1151" spans="1:16" x14ac:dyDescent="0.25">
      <c r="A1151" s="23">
        <v>40534</v>
      </c>
      <c r="B1151" s="52">
        <v>-0.13067716168390497</v>
      </c>
      <c r="C1151" s="53">
        <f>COVAR(B1151:B1180,'RW Futures and Index Data (Q4)'!C1149:C1178)/VAR('RW Futures and Index Data (Q4)'!C1149:C1178)</f>
        <v>1.8734369559170478</v>
      </c>
      <c r="D1151" s="10"/>
      <c r="E1151" s="59">
        <v>4.1671610111735369E-2</v>
      </c>
      <c r="F1151" s="56">
        <f>COVAR(E1151:E1180,'RW Futures and Index Data (Q4)'!C1149:C1178)/VAR('RW Futures and Index Data (Q4)'!C1149:C1178)</f>
        <v>0.2210182833720577</v>
      </c>
      <c r="G1151" s="10"/>
      <c r="H1151" s="59">
        <v>4.2626212640862304E-2</v>
      </c>
      <c r="I1151" s="56">
        <f>COVAR(H1151:H1180,'RW Futures and Index Data (Q4)'!F1149:F1178)/VAR('RW Futures and Index Data (Q4)'!F1149:F1178)</f>
        <v>0.54955571671620662</v>
      </c>
      <c r="J1151" s="10"/>
      <c r="K1151" s="59">
        <v>-2.1748337019205977E-2</v>
      </c>
      <c r="L1151" s="57">
        <f>COVAR(K1151:K1180,'RW Futures and Index Data (Q4)'!F1149:F1178)/VAR('RW Futures and Index Data (Q4)'!F1149:F1178)</f>
        <v>-0.17752262990875534</v>
      </c>
      <c r="M1151" s="10"/>
      <c r="N1151" s="59">
        <v>-3.195074720078428E-2</v>
      </c>
      <c r="O1151" s="58">
        <f>COVAR(N1151:N1180,'RW Futures and Index Data (Q4)'!F1149:F1178)/VAR('RW Futures and Index Data (Q4)'!F1149:F1178)</f>
        <v>-0.14074942746989474</v>
      </c>
      <c r="P1151" s="10"/>
    </row>
    <row r="1152" spans="1:16" x14ac:dyDescent="0.25">
      <c r="A1152" s="23">
        <v>40533</v>
      </c>
      <c r="B1152" s="52">
        <v>-0.13371932522236862</v>
      </c>
      <c r="C1152" s="53">
        <f>COVAR(B1152:B1181,'RW Futures and Index Data (Q4)'!C1150:C1179)/VAR('RW Futures and Index Data (Q4)'!C1150:C1179)</f>
        <v>2.0271833947482079</v>
      </c>
      <c r="D1152" s="10"/>
      <c r="E1152" s="59">
        <v>4.7097035949243971E-2</v>
      </c>
      <c r="F1152" s="56">
        <f>COVAR(E1152:E1181,'RW Futures and Index Data (Q4)'!C1150:C1179)/VAR('RW Futures and Index Data (Q4)'!C1150:C1179)</f>
        <v>9.5999163670527729E-2</v>
      </c>
      <c r="G1152" s="10"/>
      <c r="H1152" s="59">
        <v>3.8030277913212895E-2</v>
      </c>
      <c r="I1152" s="56">
        <f>COVAR(H1152:H1181,'RW Futures and Index Data (Q4)'!F1150:F1179)/VAR('RW Futures and Index Data (Q4)'!F1150:F1179)</f>
        <v>0.53159681344489507</v>
      </c>
      <c r="J1152" s="10"/>
      <c r="K1152" s="59">
        <v>-2.6488215517778357E-2</v>
      </c>
      <c r="L1152" s="57">
        <f>COVAR(K1152:K1181,'RW Futures and Index Data (Q4)'!F1150:F1179)/VAR('RW Futures and Index Data (Q4)'!F1150:F1179)</f>
        <v>-0.17089476217023811</v>
      </c>
      <c r="M1152" s="10"/>
      <c r="N1152" s="59">
        <v>-3.0474686301407483E-2</v>
      </c>
      <c r="O1152" s="58">
        <f>COVAR(N1152:N1181,'RW Futures and Index Data (Q4)'!F1150:F1179)/VAR('RW Futures and Index Data (Q4)'!F1150:F1179)</f>
        <v>-0.17168359966055172</v>
      </c>
      <c r="P1152" s="10"/>
    </row>
    <row r="1153" spans="1:16" x14ac:dyDescent="0.25">
      <c r="A1153" s="23">
        <v>40532</v>
      </c>
      <c r="B1153" s="52">
        <v>-0.12938720145170213</v>
      </c>
      <c r="C1153" s="53">
        <f>COVAR(B1153:B1182,'RW Futures and Index Data (Q4)'!C1151:C1180)/VAR('RW Futures and Index Data (Q4)'!C1151:C1180)</f>
        <v>2.0489549832732652</v>
      </c>
      <c r="D1153" s="10"/>
      <c r="E1153" s="59">
        <v>4.3254880112155947E-2</v>
      </c>
      <c r="F1153" s="56">
        <f>COVAR(E1153:E1182,'RW Futures and Index Data (Q4)'!C1151:C1180)/VAR('RW Futures and Index Data (Q4)'!C1151:C1180)</f>
        <v>-2.6721199571519E-2</v>
      </c>
      <c r="G1153" s="10"/>
      <c r="H1153" s="59">
        <v>3.9902775664368617E-2</v>
      </c>
      <c r="I1153" s="56">
        <f>COVAR(H1153:H1182,'RW Futures and Index Data (Q4)'!F1151:F1180)/VAR('RW Futures and Index Data (Q4)'!F1151:F1180)</f>
        <v>0.49523841309319616</v>
      </c>
      <c r="J1153" s="10"/>
      <c r="K1153" s="59">
        <v>-2.7768017173833037E-2</v>
      </c>
      <c r="L1153" s="57">
        <f>COVAR(K1153:K1182,'RW Futures and Index Data (Q4)'!F1151:F1180)/VAR('RW Futures and Index Data (Q4)'!F1151:F1180)</f>
        <v>-0.12501840218625565</v>
      </c>
      <c r="M1153" s="10"/>
      <c r="N1153" s="59">
        <v>-2.2180067230537781E-2</v>
      </c>
      <c r="O1153" s="58">
        <f>COVAR(N1153:N1182,'RW Futures and Index Data (Q4)'!F1151:F1180)/VAR('RW Futures and Index Data (Q4)'!F1151:F1180)</f>
        <v>-0.25352949216703474</v>
      </c>
      <c r="P1153" s="10"/>
    </row>
    <row r="1154" spans="1:16" x14ac:dyDescent="0.25">
      <c r="A1154" s="23">
        <v>40529</v>
      </c>
      <c r="B1154" s="52">
        <v>-0.134464903695942</v>
      </c>
      <c r="C1154" s="53">
        <f>COVAR(B1154:B1183,'RW Futures and Index Data (Q4)'!C1152:C1181)/VAR('RW Futures and Index Data (Q4)'!C1152:C1181)</f>
        <v>1.9333077613451355</v>
      </c>
      <c r="D1154" s="10"/>
      <c r="E1154" s="59">
        <v>3.5640046717605234E-2</v>
      </c>
      <c r="F1154" s="56">
        <f>COVAR(E1154:E1183,'RW Futures and Index Data (Q4)'!C1152:C1181)/VAR('RW Futures and Index Data (Q4)'!C1152:C1181)</f>
        <v>3.6676918889943975E-2</v>
      </c>
      <c r="G1154" s="10"/>
      <c r="H1154" s="59">
        <v>2.8433734939758981E-2</v>
      </c>
      <c r="I1154" s="56">
        <f>COVAR(H1154:H1183,'RW Futures and Index Data (Q4)'!F1152:F1181)/VAR('RW Futures and Index Data (Q4)'!F1152:F1181)</f>
        <v>0.55033222542257254</v>
      </c>
      <c r="J1154" s="10"/>
      <c r="K1154" s="59">
        <v>-3.7055028498507392E-2</v>
      </c>
      <c r="L1154" s="57">
        <f>COVAR(K1154:K1183,'RW Futures and Index Data (Q4)'!F1152:F1181)/VAR('RW Futures and Index Data (Q4)'!F1152:F1181)</f>
        <v>-5.3780949172681843E-2</v>
      </c>
      <c r="M1154" s="10"/>
      <c r="N1154" s="59">
        <v>-5.036663709582534E-2</v>
      </c>
      <c r="O1154" s="58">
        <f>COVAR(N1154:N1183,'RW Futures and Index Data (Q4)'!F1152:F1181)/VAR('RW Futures and Index Data (Q4)'!F1152:F1181)</f>
        <v>-0.23432484146784022</v>
      </c>
      <c r="P1154" s="10"/>
    </row>
    <row r="1155" spans="1:16" x14ac:dyDescent="0.25">
      <c r="A1155" s="23">
        <v>40528</v>
      </c>
      <c r="B1155" s="52">
        <v>-0.15997390331995553</v>
      </c>
      <c r="C1155" s="53">
        <f>COVAR(B1155:B1184,'RW Futures and Index Data (Q4)'!C1153:C1182)/VAR('RW Futures and Index Data (Q4)'!C1153:C1182)</f>
        <v>1.871186285747082</v>
      </c>
      <c r="D1155" s="10"/>
      <c r="E1155" s="59">
        <v>3.2753042714780189E-2</v>
      </c>
      <c r="F1155" s="56">
        <f>COVAR(E1155:E1184,'RW Futures and Index Data (Q4)'!C1153:C1182)/VAR('RW Futures and Index Data (Q4)'!C1153:C1182)</f>
        <v>0.15789011332468358</v>
      </c>
      <c r="G1155" s="10"/>
      <c r="H1155" s="59">
        <v>4.1626331074540168E-2</v>
      </c>
      <c r="I1155" s="56">
        <f>COVAR(H1155:H1184,'RW Futures and Index Data (Q4)'!F1153:F1182)/VAR('RW Futures and Index Data (Q4)'!F1153:F1182)</f>
        <v>0.5858460644392427</v>
      </c>
      <c r="J1155" s="10"/>
      <c r="K1155" s="59">
        <v>-3.5919198949219022E-2</v>
      </c>
      <c r="L1155" s="57">
        <f>COVAR(K1155:K1184,'RW Futures and Index Data (Q4)'!F1153:F1182)/VAR('RW Futures and Index Data (Q4)'!F1153:F1182)</f>
        <v>-1.5502114119971272E-2</v>
      </c>
      <c r="M1155" s="10"/>
      <c r="N1155" s="59">
        <v>-4.5078025437692792E-2</v>
      </c>
      <c r="O1155" s="58">
        <f>COVAR(N1155:N1184,'RW Futures and Index Data (Q4)'!F1153:F1182)/VAR('RW Futures and Index Data (Q4)'!F1153:F1182)</f>
        <v>-0.22100505055567754</v>
      </c>
      <c r="P1155" s="10"/>
    </row>
    <row r="1156" spans="1:16" x14ac:dyDescent="0.25">
      <c r="A1156" s="23">
        <v>40527</v>
      </c>
      <c r="B1156" s="52">
        <v>-0.15833637253980093</v>
      </c>
      <c r="C1156" s="53">
        <f>COVAR(B1156:B1185,'RW Futures and Index Data (Q4)'!C1154:C1183)/VAR('RW Futures and Index Data (Q4)'!C1154:C1183)</f>
        <v>1.7785325046888552</v>
      </c>
      <c r="D1156" s="10"/>
      <c r="E1156" s="59">
        <v>1.5910646569144316E-2</v>
      </c>
      <c r="F1156" s="56">
        <f>COVAR(E1156:E1185,'RW Futures and Index Data (Q4)'!C1154:C1183)/VAR('RW Futures and Index Data (Q4)'!C1154:C1183)</f>
        <v>0.31134554068139286</v>
      </c>
      <c r="G1156" s="10"/>
      <c r="H1156" s="59">
        <v>3.0902995215016826E-2</v>
      </c>
      <c r="I1156" s="56">
        <f>COVAR(H1156:H1185,'RW Futures and Index Data (Q4)'!F1154:F1183)/VAR('RW Futures and Index Data (Q4)'!F1154:F1183)</f>
        <v>0.6172986296799331</v>
      </c>
      <c r="J1156" s="10"/>
      <c r="K1156" s="59">
        <v>-4.7686412761817842E-2</v>
      </c>
      <c r="L1156" s="57">
        <f>COVAR(K1156:K1185,'RW Futures and Index Data (Q4)'!F1154:F1183)/VAR('RW Futures and Index Data (Q4)'!F1154:F1183)</f>
        <v>4.2227719407789875E-2</v>
      </c>
      <c r="M1156" s="10"/>
      <c r="N1156" s="59">
        <v>-7.8267945852929288E-2</v>
      </c>
      <c r="O1156" s="58">
        <f>COVAR(N1156:N1185,'RW Futures and Index Data (Q4)'!F1154:F1183)/VAR('RW Futures and Index Data (Q4)'!F1154:F1183)</f>
        <v>-0.14176399384638869</v>
      </c>
      <c r="P1156" s="10"/>
    </row>
    <row r="1157" spans="1:16" x14ac:dyDescent="0.25">
      <c r="A1157" s="23">
        <v>40526</v>
      </c>
      <c r="B1157" s="52">
        <v>-2.4123914214747022E-2</v>
      </c>
      <c r="C1157" s="53">
        <f>COVAR(B1157:B1186,'RW Futures and Index Data (Q4)'!C1155:C1184)/VAR('RW Futures and Index Data (Q4)'!C1155:C1184)</f>
        <v>1.7839838487664248</v>
      </c>
      <c r="D1157" s="10"/>
      <c r="E1157" s="59">
        <v>1.4823503931371551E-2</v>
      </c>
      <c r="F1157" s="56">
        <f>COVAR(E1157:E1186,'RW Futures and Index Data (Q4)'!C1155:C1184)/VAR('RW Futures and Index Data (Q4)'!C1155:C1184)</f>
        <v>0.37988677876708549</v>
      </c>
      <c r="G1157" s="10"/>
      <c r="H1157" s="59">
        <v>3.4803970588235478E-2</v>
      </c>
      <c r="I1157" s="56">
        <f>COVAR(H1157:H1186,'RW Futures and Index Data (Q4)'!F1155:F1184)/VAR('RW Futures and Index Data (Q4)'!F1155:F1184)</f>
        <v>0.64604370607880524</v>
      </c>
      <c r="J1157" s="10"/>
      <c r="K1157" s="59">
        <v>-4.3335945544704213E-2</v>
      </c>
      <c r="L1157" s="57">
        <f>COVAR(K1157:K1186,'RW Futures and Index Data (Q4)'!F1155:F1184)/VAR('RW Futures and Index Data (Q4)'!F1155:F1184)</f>
        <v>7.1299992061855721E-2</v>
      </c>
      <c r="M1157" s="10"/>
      <c r="N1157" s="59">
        <v>-7.7483910931193889E-2</v>
      </c>
      <c r="O1157" s="58">
        <f>COVAR(N1157:N1186,'RW Futures and Index Data (Q4)'!F1155:F1184)/VAR('RW Futures and Index Data (Q4)'!F1155:F1184)</f>
        <v>-0.12436089602673255</v>
      </c>
      <c r="P1157" s="10"/>
    </row>
    <row r="1158" spans="1:16" x14ac:dyDescent="0.25">
      <c r="A1158" s="23">
        <v>40525</v>
      </c>
      <c r="B1158" s="52">
        <v>3.0370087480793728E-2</v>
      </c>
      <c r="C1158" s="53">
        <f>COVAR(B1158:B1187,'RW Futures and Index Data (Q4)'!C1156:C1185)/VAR('RW Futures and Index Data (Q4)'!C1156:C1185)</f>
        <v>1.8052547102527818</v>
      </c>
      <c r="D1158" s="10"/>
      <c r="E1158" s="59">
        <v>9.0147510537486042E-3</v>
      </c>
      <c r="F1158" s="56">
        <f>COVAR(E1158:E1187,'RW Futures and Index Data (Q4)'!C1156:C1185)/VAR('RW Futures and Index Data (Q4)'!C1156:C1185)</f>
        <v>0.37197329523738459</v>
      </c>
      <c r="G1158" s="10"/>
      <c r="H1158" s="59">
        <v>3.4985374149659965E-2</v>
      </c>
      <c r="I1158" s="56">
        <f>COVAR(H1158:H1187,'RW Futures and Index Data (Q4)'!F1156:F1185)/VAR('RW Futures and Index Data (Q4)'!F1156:F1185)</f>
        <v>0.59139520481786134</v>
      </c>
      <c r="J1158" s="10"/>
      <c r="K1158" s="59">
        <v>-4.0501326009426908E-2</v>
      </c>
      <c r="L1158" s="57">
        <f>COVAR(K1158:K1187,'RW Futures and Index Data (Q4)'!F1156:F1185)/VAR('RW Futures and Index Data (Q4)'!F1156:F1185)</f>
        <v>7.1847330314680824E-2</v>
      </c>
      <c r="M1158" s="10"/>
      <c r="N1158" s="59">
        <v>-8.4378648980484638E-2</v>
      </c>
      <c r="O1158" s="58">
        <f>COVAR(N1158:N1187,'RW Futures and Index Data (Q4)'!F1156:F1185)/VAR('RW Futures and Index Data (Q4)'!F1156:F1185)</f>
        <v>-0.13835004086412825</v>
      </c>
      <c r="P1158" s="10"/>
    </row>
    <row r="1159" spans="1:16" x14ac:dyDescent="0.25">
      <c r="A1159" s="23">
        <v>40522</v>
      </c>
      <c r="B1159" s="52">
        <v>4.8268548171107817E-2</v>
      </c>
      <c r="C1159" s="53">
        <f>COVAR(B1159:B1188,'RW Futures and Index Data (Q4)'!C1157:C1186)/VAR('RW Futures and Index Data (Q4)'!C1157:C1186)</f>
        <v>1.801920573371858</v>
      </c>
      <c r="D1159" s="10"/>
      <c r="E1159" s="59">
        <v>6.4890430861801462E-3</v>
      </c>
      <c r="F1159" s="56">
        <f>COVAR(E1159:E1188,'RW Futures and Index Data (Q4)'!C1157:C1186)/VAR('RW Futures and Index Data (Q4)'!C1157:C1186)</f>
        <v>0.32834972870376417</v>
      </c>
      <c r="G1159" s="10"/>
      <c r="H1159" s="59">
        <v>5.7568188585608082E-2</v>
      </c>
      <c r="I1159" s="56">
        <f>COVAR(H1159:H1188,'RW Futures and Index Data (Q4)'!F1157:F1186)/VAR('RW Futures and Index Data (Q4)'!F1157:F1186)</f>
        <v>0.56695579996391576</v>
      </c>
      <c r="J1159" s="10"/>
      <c r="K1159" s="59">
        <v>-3.0120567295514267E-2</v>
      </c>
      <c r="L1159" s="57">
        <f>COVAR(K1159:K1188,'RW Futures and Index Data (Q4)'!F1157:F1186)/VAR('RW Futures and Index Data (Q4)'!F1157:F1186)</f>
        <v>0.11809902672483692</v>
      </c>
      <c r="M1159" s="10"/>
      <c r="N1159" s="59">
        <v>-5.8651910122071493E-2</v>
      </c>
      <c r="O1159" s="58">
        <f>COVAR(N1159:N1188,'RW Futures and Index Data (Q4)'!F1157:F1186)/VAR('RW Futures and Index Data (Q4)'!F1157:F1186)</f>
        <v>-0.11774339099374787</v>
      </c>
      <c r="P1159" s="10"/>
    </row>
    <row r="1160" spans="1:16" x14ac:dyDescent="0.25">
      <c r="A1160" s="23">
        <v>40521</v>
      </c>
      <c r="B1160" s="52">
        <v>2.8156820025037499E-2</v>
      </c>
      <c r="C1160" s="53">
        <f>COVAR(B1160:B1189,'RW Futures and Index Data (Q4)'!C1158:C1187)/VAR('RW Futures and Index Data (Q4)'!C1158:C1187)</f>
        <v>1.87021747670328</v>
      </c>
      <c r="D1160" s="10"/>
      <c r="E1160" s="59">
        <v>-8.8130010754439159E-3</v>
      </c>
      <c r="F1160" s="56">
        <f>COVAR(E1160:E1189,'RW Futures and Index Data (Q4)'!C1158:C1187)/VAR('RW Futures and Index Data (Q4)'!C1158:C1187)</f>
        <v>0.32443005533185393</v>
      </c>
      <c r="G1160" s="10"/>
      <c r="H1160" s="59">
        <v>5.4875110240078406E-2</v>
      </c>
      <c r="I1160" s="56">
        <f>COVAR(H1160:H1189,'RW Futures and Index Data (Q4)'!F1158:F1187)/VAR('RW Futures and Index Data (Q4)'!F1158:F1187)</f>
        <v>0.51912439219076367</v>
      </c>
      <c r="J1160" s="10"/>
      <c r="K1160" s="59">
        <v>-3.4037457885572775E-2</v>
      </c>
      <c r="L1160" s="57">
        <f>COVAR(K1160:K1189,'RW Futures and Index Data (Q4)'!F1158:F1187)/VAR('RW Futures and Index Data (Q4)'!F1158:F1187)</f>
        <v>0.18599712234676052</v>
      </c>
      <c r="M1160" s="10"/>
      <c r="N1160" s="59">
        <v>-6.621365111909816E-2</v>
      </c>
      <c r="O1160" s="58">
        <f>COVAR(N1160:N1189,'RW Futures and Index Data (Q4)'!F1158:F1187)/VAR('RW Futures and Index Data (Q4)'!F1158:F1187)</f>
        <v>-9.6068744108987345E-2</v>
      </c>
      <c r="P1160" s="10"/>
    </row>
    <row r="1161" spans="1:16" x14ac:dyDescent="0.25">
      <c r="A1161" s="23">
        <v>40520</v>
      </c>
      <c r="B1161" s="52">
        <v>3.6999124569412789E-2</v>
      </c>
      <c r="C1161" s="53">
        <f>COVAR(B1161:B1190,'RW Futures and Index Data (Q4)'!C1159:C1188)/VAR('RW Futures and Index Data (Q4)'!C1159:C1188)</f>
        <v>1.9411881566563565</v>
      </c>
      <c r="D1161" s="10"/>
      <c r="E1161" s="59">
        <v>-3.438010660124724E-2</v>
      </c>
      <c r="F1161" s="56">
        <f>COVAR(E1161:E1190,'RW Futures and Index Data (Q4)'!C1159:C1188)/VAR('RW Futures and Index Data (Q4)'!C1159:C1188)</f>
        <v>0.37519062611690912</v>
      </c>
      <c r="G1161" s="10"/>
      <c r="H1161" s="59">
        <v>6.7594380338251492E-2</v>
      </c>
      <c r="I1161" s="56">
        <f>COVAR(H1161:H1190,'RW Futures and Index Data (Q4)'!F1159:F1188)/VAR('RW Futures and Index Data (Q4)'!F1159:F1188)</f>
        <v>0.4641517038508029</v>
      </c>
      <c r="J1161" s="10"/>
      <c r="K1161" s="59">
        <v>-2.7649096786344307E-2</v>
      </c>
      <c r="L1161" s="57">
        <f>COVAR(K1161:K1190,'RW Futures and Index Data (Q4)'!F1159:F1188)/VAR('RW Futures and Index Data (Q4)'!F1159:F1188)</f>
        <v>0.26411760303556009</v>
      </c>
      <c r="M1161" s="10"/>
      <c r="N1161" s="59">
        <v>-5.1717514286196531E-2</v>
      </c>
      <c r="O1161" s="58">
        <f>COVAR(N1161:N1190,'RW Futures and Index Data (Q4)'!F1159:F1188)/VAR('RW Futures and Index Data (Q4)'!F1159:F1188)</f>
        <v>-2.6719801147111196E-2</v>
      </c>
      <c r="P1161" s="10"/>
    </row>
    <row r="1162" spans="1:16" x14ac:dyDescent="0.25">
      <c r="A1162" s="23">
        <v>40519</v>
      </c>
      <c r="B1162" s="52">
        <v>-2.2820145744511078E-2</v>
      </c>
      <c r="C1162" s="53">
        <f>COVAR(B1162:B1191,'RW Futures and Index Data (Q4)'!C1160:C1189)/VAR('RW Futures and Index Data (Q4)'!C1160:C1189)</f>
        <v>2.0729883491252643</v>
      </c>
      <c r="D1162" s="10"/>
      <c r="E1162" s="59">
        <v>-2.9072889395804435E-2</v>
      </c>
      <c r="F1162" s="56">
        <f>COVAR(E1162:E1191,'RW Futures and Index Data (Q4)'!C1160:C1189)/VAR('RW Futures and Index Data (Q4)'!C1160:C1189)</f>
        <v>0.42014361293320257</v>
      </c>
      <c r="G1162" s="10"/>
      <c r="H1162" s="59">
        <v>-1.8289985446273915E-2</v>
      </c>
      <c r="I1162" s="56">
        <f>COVAR(H1162:H1191,'RW Futures and Index Data (Q4)'!F1160:F1189)/VAR('RW Futures and Index Data (Q4)'!F1160:F1189)</f>
        <v>0.54378388101563346</v>
      </c>
      <c r="J1162" s="10"/>
      <c r="K1162" s="59">
        <v>-2.6077379073013218E-2</v>
      </c>
      <c r="L1162" s="57">
        <f>COVAR(K1162:K1191,'RW Futures and Index Data (Q4)'!F1160:F1189)/VAR('RW Futures and Index Data (Q4)'!F1160:F1189)</f>
        <v>0.31120384931056777</v>
      </c>
      <c r="M1162" s="10"/>
      <c r="N1162" s="59">
        <v>-5.3804104877694048E-2</v>
      </c>
      <c r="O1162" s="58">
        <f>COVAR(N1162:N1191,'RW Futures and Index Data (Q4)'!F1160:F1189)/VAR('RW Futures and Index Data (Q4)'!F1160:F1189)</f>
        <v>1.4273728144024916E-2</v>
      </c>
      <c r="P1162" s="10"/>
    </row>
    <row r="1163" spans="1:16" x14ac:dyDescent="0.25">
      <c r="A1163" s="23">
        <v>40518</v>
      </c>
      <c r="B1163" s="52">
        <v>-3.7434889758664491E-2</v>
      </c>
      <c r="C1163" s="53">
        <f>COVAR(B1163:B1192,'RW Futures and Index Data (Q4)'!C1161:C1190)/VAR('RW Futures and Index Data (Q4)'!C1161:C1190)</f>
        <v>2.1704434051689834</v>
      </c>
      <c r="D1163" s="10"/>
      <c r="E1163" s="59">
        <v>-4.585922216360272E-2</v>
      </c>
      <c r="F1163" s="56">
        <f>COVAR(E1163:E1192,'RW Futures and Index Data (Q4)'!C1161:C1190)/VAR('RW Futures and Index Data (Q4)'!C1161:C1190)</f>
        <v>0.49598868000095642</v>
      </c>
      <c r="G1163" s="10"/>
      <c r="H1163" s="59">
        <v>-1.6918197671778712E-2</v>
      </c>
      <c r="I1163" s="56">
        <f>COVAR(H1163:H1192,'RW Futures and Index Data (Q4)'!F1161:F1190)/VAR('RW Futures and Index Data (Q4)'!F1161:F1190)</f>
        <v>0.76822404074557904</v>
      </c>
      <c r="J1163" s="10"/>
      <c r="K1163" s="59">
        <v>-2.2300028631225266E-2</v>
      </c>
      <c r="L1163" s="57">
        <f>COVAR(K1163:K1192,'RW Futures and Index Data (Q4)'!F1161:F1190)/VAR('RW Futures and Index Data (Q4)'!F1161:F1190)</f>
        <v>0.34950111541486861</v>
      </c>
      <c r="M1163" s="10"/>
      <c r="N1163" s="59">
        <v>-5.2970833786886162E-2</v>
      </c>
      <c r="O1163" s="58">
        <f>COVAR(N1163:N1192,'RW Futures and Index Data (Q4)'!F1161:F1190)/VAR('RW Futures and Index Data (Q4)'!F1161:F1190)</f>
        <v>6.9604319771172748E-2</v>
      </c>
      <c r="P1163" s="10"/>
    </row>
    <row r="1164" spans="1:16" x14ac:dyDescent="0.25">
      <c r="A1164" s="23">
        <v>40515</v>
      </c>
      <c r="B1164" s="52">
        <v>-2.6826811579656051E-2</v>
      </c>
      <c r="C1164" s="53">
        <f>COVAR(B1164:B1193,'RW Futures and Index Data (Q4)'!C1162:C1191)/VAR('RW Futures and Index Data (Q4)'!C1162:C1191)</f>
        <v>2.2732247019256935</v>
      </c>
      <c r="D1164" s="10"/>
      <c r="E1164" s="59">
        <v>-5.7990311831538466E-2</v>
      </c>
      <c r="F1164" s="56">
        <f>COVAR(E1164:E1193,'RW Futures and Index Data (Q4)'!C1162:C1191)/VAR('RW Futures and Index Data (Q4)'!C1162:C1191)</f>
        <v>0.55710221128726423</v>
      </c>
      <c r="G1164" s="10"/>
      <c r="H1164" s="59">
        <v>-3.4059945504087197E-2</v>
      </c>
      <c r="I1164" s="56">
        <f>COVAR(H1164:H1193,'RW Futures and Index Data (Q4)'!F1162:F1191)/VAR('RW Futures and Index Data (Q4)'!F1162:F1191)</f>
        <v>0.89354389502635967</v>
      </c>
      <c r="J1164" s="10"/>
      <c r="K1164" s="59">
        <v>-1.8380161851883958E-2</v>
      </c>
      <c r="L1164" s="57">
        <f>COVAR(K1164:K1193,'RW Futures and Index Data (Q4)'!F1162:F1191)/VAR('RW Futures and Index Data (Q4)'!F1162:F1191)</f>
        <v>0.37396353604227206</v>
      </c>
      <c r="M1164" s="10"/>
      <c r="N1164" s="59">
        <v>-4.7198241652349426E-2</v>
      </c>
      <c r="O1164" s="58">
        <f>COVAR(N1164:N1193,'RW Futures and Index Data (Q4)'!F1162:F1191)/VAR('RW Futures and Index Data (Q4)'!F1162:F1191)</f>
        <v>9.880370496565237E-2</v>
      </c>
      <c r="P1164" s="10"/>
    </row>
    <row r="1165" spans="1:16" x14ac:dyDescent="0.25">
      <c r="A1165" s="23">
        <v>40514</v>
      </c>
      <c r="B1165" s="52">
        <v>-2.2511949391098796E-2</v>
      </c>
      <c r="C1165" s="53">
        <f>COVAR(B1165:B1194,'RW Futures and Index Data (Q4)'!C1163:C1192)/VAR('RW Futures and Index Data (Q4)'!C1163:C1192)</f>
        <v>2.425056371435065</v>
      </c>
      <c r="D1165" s="10"/>
      <c r="E1165" s="59">
        <v>-4.8517517715483627E-2</v>
      </c>
      <c r="F1165" s="56">
        <f>COVAR(E1165:E1194,'RW Futures and Index Data (Q4)'!C1163:C1192)/VAR('RW Futures and Index Data (Q4)'!C1163:C1192)</f>
        <v>0.62933804812960681</v>
      </c>
      <c r="G1165" s="10"/>
      <c r="H1165" s="59">
        <v>-3.6089494567816072E-2</v>
      </c>
      <c r="I1165" s="56">
        <f>COVAR(H1165:H1194,'RW Futures and Index Data (Q4)'!F1163:F1192)/VAR('RW Futures and Index Data (Q4)'!F1163:F1192)</f>
        <v>1.0864812482599093</v>
      </c>
      <c r="J1165" s="10"/>
      <c r="K1165" s="59">
        <v>-2.1707382757636284E-2</v>
      </c>
      <c r="L1165" s="57">
        <f>COVAR(K1165:K1194,'RW Futures and Index Data (Q4)'!F1163:F1192)/VAR('RW Futures and Index Data (Q4)'!F1163:F1192)</f>
        <v>0.39797350921341018</v>
      </c>
      <c r="M1165" s="10"/>
      <c r="N1165" s="59">
        <v>-5.7778453564904853E-2</v>
      </c>
      <c r="O1165" s="58">
        <f>COVAR(N1165:N1194,'RW Futures and Index Data (Q4)'!F1163:F1192)/VAR('RW Futures and Index Data (Q4)'!F1163:F1192)</f>
        <v>0.16349387053605099</v>
      </c>
      <c r="P1165" s="10"/>
    </row>
    <row r="1166" spans="1:16" x14ac:dyDescent="0.25">
      <c r="A1166" s="23">
        <v>40513</v>
      </c>
      <c r="B1166" s="52">
        <v>-2.5829123791245689E-2</v>
      </c>
      <c r="C1166" s="53">
        <f>COVAR(B1166:B1195,'RW Futures and Index Data (Q4)'!C1164:C1193)/VAR('RW Futures and Index Data (Q4)'!C1164:C1193)</f>
        <v>2.4647722615511571</v>
      </c>
      <c r="D1166" s="10"/>
      <c r="E1166" s="59">
        <v>-5.0673786318356284E-2</v>
      </c>
      <c r="F1166" s="56">
        <f>COVAR(E1166:E1195,'RW Futures and Index Data (Q4)'!C1164:C1193)/VAR('RW Futures and Index Data (Q4)'!C1164:C1193)</f>
        <v>0.69448912853167211</v>
      </c>
      <c r="G1166" s="10"/>
      <c r="H1166" s="59">
        <v>-1.6925246826516194E-2</v>
      </c>
      <c r="I1166" s="56">
        <f>COVAR(H1166:H1195,'RW Futures and Index Data (Q4)'!F1164:F1193)/VAR('RW Futures and Index Data (Q4)'!F1164:F1193)</f>
        <v>1.2324299105659549</v>
      </c>
      <c r="J1166" s="10"/>
      <c r="K1166" s="59">
        <v>-1.7696650756215404E-2</v>
      </c>
      <c r="L1166" s="57">
        <f>COVAR(K1166:K1195,'RW Futures and Index Data (Q4)'!F1164:F1193)/VAR('RW Futures and Index Data (Q4)'!F1164:F1193)</f>
        <v>0.41467562151654958</v>
      </c>
      <c r="M1166" s="10"/>
      <c r="N1166" s="59">
        <v>-4.3918370626890413E-2</v>
      </c>
      <c r="O1166" s="58">
        <f>COVAR(N1166:N1195,'RW Futures and Index Data (Q4)'!F1164:F1193)/VAR('RW Futures and Index Data (Q4)'!F1164:F1193)</f>
        <v>0.23171274207416614</v>
      </c>
      <c r="P1166" s="10"/>
    </row>
    <row r="1167" spans="1:16" x14ac:dyDescent="0.25">
      <c r="A1167" s="23">
        <v>40512</v>
      </c>
      <c r="B1167" s="52">
        <v>-5.2178475332982144E-2</v>
      </c>
      <c r="C1167" s="53">
        <f>COVAR(B1167:B1196,'RW Futures and Index Data (Q4)'!C1165:C1194)/VAR('RW Futures and Index Data (Q4)'!C1165:C1194)</f>
        <v>2.5053373657993112</v>
      </c>
      <c r="D1167" s="10"/>
      <c r="E1167" s="59">
        <v>-5.2176255007539085E-2</v>
      </c>
      <c r="F1167" s="56">
        <f>COVAR(E1167:E1196,'RW Futures and Index Data (Q4)'!C1165:C1194)/VAR('RW Futures and Index Data (Q4)'!C1165:C1194)</f>
        <v>0.75398255568511108</v>
      </c>
      <c r="G1167" s="10"/>
      <c r="H1167" s="59">
        <v>-2.8951162790697649E-2</v>
      </c>
      <c r="I1167" s="56">
        <f>COVAR(H1167:H1196,'RW Futures and Index Data (Q4)'!F1165:F1194)/VAR('RW Futures and Index Data (Q4)'!F1165:F1194)</f>
        <v>1.2968941865990573</v>
      </c>
      <c r="J1167" s="10"/>
      <c r="K1167" s="59">
        <v>-1.8166880740943192E-2</v>
      </c>
      <c r="L1167" s="57">
        <f>COVAR(K1167:K1196,'RW Futures and Index Data (Q4)'!F1165:F1194)/VAR('RW Futures and Index Data (Q4)'!F1165:F1194)</f>
        <v>0.4236211492730691</v>
      </c>
      <c r="M1167" s="10"/>
      <c r="N1167" s="59">
        <v>-5.2800704504287643E-2</v>
      </c>
      <c r="O1167" s="58">
        <f>COVAR(N1167:N1196,'RW Futures and Index Data (Q4)'!F1165:F1194)/VAR('RW Futures and Index Data (Q4)'!F1165:F1194)</f>
        <v>0.28366330551419872</v>
      </c>
      <c r="P1167" s="10"/>
    </row>
    <row r="1168" spans="1:16" x14ac:dyDescent="0.25">
      <c r="A1168" s="23">
        <v>40511</v>
      </c>
      <c r="B1168" s="52">
        <v>-4.5802576311537058E-2</v>
      </c>
      <c r="C1168" s="53">
        <f>COVAR(B1168:B1197,'RW Futures and Index Data (Q4)'!C1166:C1195)/VAR('RW Futures and Index Data (Q4)'!C1166:C1195)</f>
        <v>2.2805520084388897</v>
      </c>
      <c r="D1168" s="10"/>
      <c r="E1168" s="59">
        <v>-5.6133601719027149E-2</v>
      </c>
      <c r="F1168" s="56">
        <f>COVAR(E1168:E1197,'RW Futures and Index Data (Q4)'!C1166:C1195)/VAR('RW Futures and Index Data (Q4)'!C1166:C1195)</f>
        <v>0.82467681098504553</v>
      </c>
      <c r="G1168" s="10"/>
      <c r="H1168" s="59">
        <v>-2.8095238095238062E-2</v>
      </c>
      <c r="I1168" s="56">
        <f>COVAR(H1168:H1197,'RW Futures and Index Data (Q4)'!F1166:F1195)/VAR('RW Futures and Index Data (Q4)'!F1166:F1195)</f>
        <v>1.2917322046835735</v>
      </c>
      <c r="J1168" s="10"/>
      <c r="K1168" s="59">
        <v>-1.422305853551642E-2</v>
      </c>
      <c r="L1168" s="57">
        <f>COVAR(K1168:K1197,'RW Futures and Index Data (Q4)'!F1166:F1195)/VAR('RW Futures and Index Data (Q4)'!F1166:F1195)</f>
        <v>0.38544932521161285</v>
      </c>
      <c r="M1168" s="10"/>
      <c r="N1168" s="59">
        <v>-2.9170933251792097E-2</v>
      </c>
      <c r="O1168" s="58">
        <f>COVAR(N1168:N1197,'RW Futures and Index Data (Q4)'!F1166:F1195)/VAR('RW Futures and Index Data (Q4)'!F1166:F1195)</f>
        <v>0.2904748650032577</v>
      </c>
      <c r="P1168" s="10"/>
    </row>
    <row r="1169" spans="1:16" x14ac:dyDescent="0.25">
      <c r="A1169" s="23">
        <v>40508</v>
      </c>
      <c r="B1169" s="52">
        <v>-5.1318306145114123E-2</v>
      </c>
      <c r="C1169" s="53">
        <f>COVAR(B1169:B1198,'RW Futures and Index Data (Q4)'!C1167:C1196)/VAR('RW Futures and Index Data (Q4)'!C1167:C1196)</f>
        <v>2.1733357661267974</v>
      </c>
      <c r="D1169" s="10"/>
      <c r="E1169" s="59">
        <v>-6.8224576082770216E-2</v>
      </c>
      <c r="F1169" s="56">
        <f>COVAR(E1169:E1198,'RW Futures and Index Data (Q4)'!C1167:C1196)/VAR('RW Futures and Index Data (Q4)'!C1167:C1196)</f>
        <v>0.93824723101128993</v>
      </c>
      <c r="G1169" s="10"/>
      <c r="H1169" s="59">
        <v>-1.0496135996953093E-2</v>
      </c>
      <c r="I1169" s="56">
        <f>COVAR(H1169:H1198,'RW Futures and Index Data (Q4)'!F1167:F1196)/VAR('RW Futures and Index Data (Q4)'!F1167:F1196)</f>
        <v>1.3205494607209658</v>
      </c>
      <c r="J1169" s="10"/>
      <c r="K1169" s="59">
        <v>-1.2613182383389154E-2</v>
      </c>
      <c r="L1169" s="57">
        <f>COVAR(K1169:K1198,'RW Futures and Index Data (Q4)'!F1167:F1196)/VAR('RW Futures and Index Data (Q4)'!F1167:F1196)</f>
        <v>0.39330328647039031</v>
      </c>
      <c r="M1169" s="10"/>
      <c r="N1169" s="59">
        <v>-2.8373750665864228E-2</v>
      </c>
      <c r="O1169" s="58">
        <f>COVAR(N1169:N1198,'RW Futures and Index Data (Q4)'!F1167:F1196)/VAR('RW Futures and Index Data (Q4)'!F1167:F1196)</f>
        <v>0.34319089735251496</v>
      </c>
      <c r="P1169" s="10"/>
    </row>
    <row r="1170" spans="1:16" x14ac:dyDescent="0.25">
      <c r="A1170" s="23">
        <v>40506</v>
      </c>
      <c r="B1170" s="52">
        <v>-2.5369988860041826E-2</v>
      </c>
      <c r="C1170" s="53">
        <f>COVAR(B1170:B1199,'RW Futures and Index Data (Q4)'!C1168:C1197)/VAR('RW Futures and Index Data (Q4)'!C1168:C1197)</f>
        <v>1.8524675219139881</v>
      </c>
      <c r="D1170" s="10"/>
      <c r="E1170" s="59">
        <v>-5.8457355909175224E-2</v>
      </c>
      <c r="F1170" s="56">
        <f>COVAR(E1170:E1199,'RW Futures and Index Data (Q4)'!C1168:C1197)/VAR('RW Futures and Index Data (Q4)'!C1168:C1197)</f>
        <v>0.99624871108310531</v>
      </c>
      <c r="G1170" s="10"/>
      <c r="H1170" s="59">
        <v>6.3106796116503272E-3</v>
      </c>
      <c r="I1170" s="56">
        <f>COVAR(H1170:H1199,'RW Futures and Index Data (Q4)'!F1168:F1197)/VAR('RW Futures and Index Data (Q4)'!F1168:F1197)</f>
        <v>1.3014624586532861</v>
      </c>
      <c r="J1170" s="10"/>
      <c r="K1170" s="59">
        <v>-6.7775315380744772E-3</v>
      </c>
      <c r="L1170" s="57">
        <f>COVAR(K1170:K1199,'RW Futures and Index Data (Q4)'!F1168:F1197)/VAR('RW Futures and Index Data (Q4)'!F1168:F1197)</f>
        <v>0.38280948495399103</v>
      </c>
      <c r="M1170" s="10"/>
      <c r="N1170" s="59">
        <v>-2.8828777660014793E-2</v>
      </c>
      <c r="O1170" s="58">
        <f>COVAR(N1170:N1199,'RW Futures and Index Data (Q4)'!F1168:F1197)/VAR('RW Futures and Index Data (Q4)'!F1168:F1197)</f>
        <v>0.38936980253035541</v>
      </c>
      <c r="P1170" s="10"/>
    </row>
    <row r="1171" spans="1:16" x14ac:dyDescent="0.25">
      <c r="A1171" s="23">
        <v>40505</v>
      </c>
      <c r="B1171" s="52">
        <v>-1.5524613952394128E-2</v>
      </c>
      <c r="C1171" s="53">
        <f>COVAR(B1171:B1200,'RW Futures and Index Data (Q4)'!C1169:C1198)/VAR('RW Futures and Index Data (Q4)'!C1169:C1198)</f>
        <v>1.4573945487580426</v>
      </c>
      <c r="D1171" s="10"/>
      <c r="E1171" s="59">
        <v>-5.3835779969633624E-2</v>
      </c>
      <c r="F1171" s="56">
        <f>COVAR(E1171:E1200,'RW Futures and Index Data (Q4)'!C1169:C1198)/VAR('RW Futures and Index Data (Q4)'!C1169:C1198)</f>
        <v>1.0809791040351564</v>
      </c>
      <c r="G1171" s="10"/>
      <c r="H1171" s="59">
        <v>1.5488867376573179E-2</v>
      </c>
      <c r="I1171" s="56">
        <f>COVAR(H1171:H1200,'RW Futures and Index Data (Q4)'!F1169:F1198)/VAR('RW Futures and Index Data (Q4)'!F1169:F1198)</f>
        <v>1.3156677777987478</v>
      </c>
      <c r="J1171" s="10"/>
      <c r="K1171" s="59">
        <v>-1.4323943945851014E-2</v>
      </c>
      <c r="L1171" s="57">
        <f>COVAR(K1171:K1200,'RW Futures and Index Data (Q4)'!F1169:F1198)/VAR('RW Futures and Index Data (Q4)'!F1169:F1198)</f>
        <v>0.36119510851784947</v>
      </c>
      <c r="M1171" s="10"/>
      <c r="N1171" s="59">
        <v>-5.3836137185115707E-2</v>
      </c>
      <c r="O1171" s="58">
        <f>COVAR(N1171:N1200,'RW Futures and Index Data (Q4)'!F1169:F1198)/VAR('RW Futures and Index Data (Q4)'!F1169:F1198)</f>
        <v>0.41797941611829464</v>
      </c>
      <c r="P1171" s="10"/>
    </row>
    <row r="1172" spans="1:16" x14ac:dyDescent="0.25">
      <c r="A1172" s="23">
        <v>40504</v>
      </c>
      <c r="B1172" s="52">
        <v>-2.781888424625123E-2</v>
      </c>
      <c r="C1172" s="53">
        <f>COVAR(B1172:B1201,'RW Futures and Index Data (Q4)'!C1170:C1199)/VAR('RW Futures and Index Data (Q4)'!C1170:C1199)</f>
        <v>0.96954154191842656</v>
      </c>
      <c r="D1172" s="10"/>
      <c r="E1172" s="59">
        <v>-6.3240029804511377E-2</v>
      </c>
      <c r="F1172" s="56">
        <f>COVAR(E1172:E1201,'RW Futures and Index Data (Q4)'!C1170:C1199)/VAR('RW Futures and Index Data (Q4)'!C1170:C1199)</f>
        <v>1.1324625384689984</v>
      </c>
      <c r="G1172" s="10"/>
      <c r="H1172" s="59">
        <v>1.0248950707662408E-2</v>
      </c>
      <c r="I1172" s="56">
        <f>COVAR(H1172:H1201,'RW Futures and Index Data (Q4)'!F1170:F1199)/VAR('RW Futures and Index Data (Q4)'!F1170:F1199)</f>
        <v>1.3342224105058724</v>
      </c>
      <c r="J1172" s="10"/>
      <c r="K1172" s="59">
        <v>-1.4177550207797429E-2</v>
      </c>
      <c r="L1172" s="57">
        <f>COVAR(K1172:K1201,'RW Futures and Index Data (Q4)'!F1170:F1199)/VAR('RW Futures and Index Data (Q4)'!F1170:F1199)</f>
        <v>0.33933946884486377</v>
      </c>
      <c r="M1172" s="10"/>
      <c r="N1172" s="59">
        <v>-5.1036939979140938E-2</v>
      </c>
      <c r="O1172" s="58">
        <f>COVAR(N1172:N1201,'RW Futures and Index Data (Q4)'!F1170:F1199)/VAR('RW Futures and Index Data (Q4)'!F1170:F1199)</f>
        <v>0.42795144256396511</v>
      </c>
      <c r="P1172" s="10"/>
    </row>
    <row r="1173" spans="1:16" x14ac:dyDescent="0.25">
      <c r="A1173" s="23">
        <v>40501</v>
      </c>
      <c r="B1173" s="52">
        <v>1.8333196804805496E-2</v>
      </c>
      <c r="C1173" s="53">
        <f>COVAR(B1173:B1202,'RW Futures and Index Data (Q4)'!C1171:C1200)/VAR('RW Futures and Index Data (Q4)'!C1171:C1200)</f>
        <v>0.55114995096042785</v>
      </c>
      <c r="D1173" s="10"/>
      <c r="E1173" s="59">
        <v>-2.865719196583616E-2</v>
      </c>
      <c r="F1173" s="56">
        <f>COVAR(E1173:E1202,'RW Futures and Index Data (Q4)'!C1171:C1200)/VAR('RW Futures and Index Data (Q4)'!C1171:C1200)</f>
        <v>1.0954729822563507</v>
      </c>
      <c r="G1173" s="10"/>
      <c r="H1173" s="59">
        <v>3.310276679841917E-2</v>
      </c>
      <c r="I1173" s="56">
        <f>COVAR(H1173:H1202,'RW Futures and Index Data (Q4)'!F1171:F1200)/VAR('RW Futures and Index Data (Q4)'!F1171:F1200)</f>
        <v>1.3540553434719702</v>
      </c>
      <c r="J1173" s="10"/>
      <c r="K1173" s="59">
        <v>-1.523359842221339E-2</v>
      </c>
      <c r="L1173" s="57">
        <f>COVAR(K1173:K1202,'RW Futures and Index Data (Q4)'!F1171:F1200)/VAR('RW Futures and Index Data (Q4)'!F1171:F1200)</f>
        <v>0.29777825788458212</v>
      </c>
      <c r="M1173" s="10"/>
      <c r="N1173" s="59">
        <v>-5.7173593155037672E-2</v>
      </c>
      <c r="O1173" s="58">
        <f>COVAR(N1173:N1202,'RW Futures and Index Data (Q4)'!F1171:F1200)/VAR('RW Futures and Index Data (Q4)'!F1171:F1200)</f>
        <v>0.38065848195822954</v>
      </c>
      <c r="P1173" s="10"/>
    </row>
    <row r="1174" spans="1:16" x14ac:dyDescent="0.25">
      <c r="A1174" s="23">
        <v>40500</v>
      </c>
      <c r="B1174" s="52">
        <v>3.9230481288647479E-2</v>
      </c>
      <c r="C1174" s="53">
        <f>COVAR(B1174:B1203,'RW Futures and Index Data (Q4)'!C1172:C1201)/VAR('RW Futures and Index Data (Q4)'!C1172:C1201)</f>
        <v>0.33843444584361487</v>
      </c>
      <c r="D1174" s="10"/>
      <c r="E1174" s="59">
        <v>-4.1508398703596683E-2</v>
      </c>
      <c r="F1174" s="56">
        <f>COVAR(E1174:E1203,'RW Futures and Index Data (Q4)'!C1172:C1201)/VAR('RW Futures and Index Data (Q4)'!C1172:C1201)</f>
        <v>1.1946845840214386</v>
      </c>
      <c r="G1174" s="10"/>
      <c r="H1174" s="59">
        <v>8.8582677165354173E-3</v>
      </c>
      <c r="I1174" s="56">
        <f>COVAR(H1174:H1203,'RW Futures and Index Data (Q4)'!F1172:F1201)/VAR('RW Futures and Index Data (Q4)'!F1172:F1201)</f>
        <v>1.4493828651031839</v>
      </c>
      <c r="J1174" s="10"/>
      <c r="K1174" s="59">
        <v>-2.2121361044226795E-2</v>
      </c>
      <c r="L1174" s="57">
        <f>COVAR(K1174:K1203,'RW Futures and Index Data (Q4)'!F1172:F1201)/VAR('RW Futures and Index Data (Q4)'!F1172:F1201)</f>
        <v>0.29033579875319021</v>
      </c>
      <c r="M1174" s="10"/>
      <c r="N1174" s="59">
        <v>-7.0435478706444288E-2</v>
      </c>
      <c r="O1174" s="58">
        <f>COVAR(N1174:N1203,'RW Futures and Index Data (Q4)'!F1172:F1201)/VAR('RW Futures and Index Data (Q4)'!F1172:F1201)</f>
        <v>0.39565849779654821</v>
      </c>
      <c r="P1174" s="10"/>
    </row>
    <row r="1175" spans="1:16" x14ac:dyDescent="0.25">
      <c r="A1175" s="23">
        <v>40499</v>
      </c>
      <c r="B1175" s="52">
        <v>4.181367699163685E-2</v>
      </c>
      <c r="C1175" s="53">
        <f>COVAR(B1175:B1204,'RW Futures and Index Data (Q4)'!C1173:C1202)/VAR('RW Futures and Index Data (Q4)'!C1173:C1202)</f>
        <v>6.1798185056763891E-2</v>
      </c>
      <c r="D1175" s="10"/>
      <c r="E1175" s="59">
        <v>-4.3890514454865581E-2</v>
      </c>
      <c r="F1175" s="56">
        <f>COVAR(E1175:E1204,'RW Futures and Index Data (Q4)'!C1173:C1202)/VAR('RW Futures and Index Data (Q4)'!C1173:C1202)</f>
        <v>1.2346358231748913</v>
      </c>
      <c r="G1175" s="10"/>
      <c r="H1175" s="59">
        <v>-1.368519128471124E-2</v>
      </c>
      <c r="I1175" s="56">
        <f>COVAR(H1175:H1204,'RW Futures and Index Data (Q4)'!F1173:F1202)/VAR('RW Futures and Index Data (Q4)'!F1173:F1202)</f>
        <v>1.4605378787929859</v>
      </c>
      <c r="J1175" s="10"/>
      <c r="K1175" s="59">
        <v>-2.4629343107945401E-2</v>
      </c>
      <c r="L1175" s="57">
        <f>COVAR(K1175:K1204,'RW Futures and Index Data (Q4)'!F1173:F1202)/VAR('RW Futures and Index Data (Q4)'!F1173:F1202)</f>
        <v>0.27324974414211634</v>
      </c>
      <c r="M1175" s="10"/>
      <c r="N1175" s="59">
        <v>-7.593623982864095E-2</v>
      </c>
      <c r="O1175" s="58">
        <f>COVAR(N1175:N1204,'RW Futures and Index Data (Q4)'!F1173:F1202)/VAR('RW Futures and Index Data (Q4)'!F1173:F1202)</f>
        <v>0.41537508625918251</v>
      </c>
      <c r="P1175" s="10"/>
    </row>
    <row r="1176" spans="1:16" x14ac:dyDescent="0.25">
      <c r="A1176" s="23">
        <v>40498</v>
      </c>
      <c r="B1176" s="52">
        <v>3.0862457107690755E-2</v>
      </c>
      <c r="C1176" s="53">
        <f>COVAR(B1176:B1205,'RW Futures and Index Data (Q4)'!C1174:C1203)/VAR('RW Futures and Index Data (Q4)'!C1174:C1203)</f>
        <v>-0.19237725718579876</v>
      </c>
      <c r="D1176" s="10"/>
      <c r="E1176" s="59">
        <v>-6.1018746119374745E-2</v>
      </c>
      <c r="F1176" s="56">
        <f>COVAR(E1176:E1205,'RW Futures and Index Data (Q4)'!C1174:C1203)/VAR('RW Futures and Index Data (Q4)'!C1174:C1203)</f>
        <v>1.3384664331726286</v>
      </c>
      <c r="G1176" s="10"/>
      <c r="H1176" s="59">
        <v>-1.9061535633506099E-2</v>
      </c>
      <c r="I1176" s="56">
        <f>COVAR(H1176:H1205,'RW Futures and Index Data (Q4)'!F1174:F1203)/VAR('RW Futures and Index Data (Q4)'!F1174:F1203)</f>
        <v>1.49158722861954</v>
      </c>
      <c r="J1176" s="10"/>
      <c r="K1176" s="59">
        <v>-2.6286309767984184E-2</v>
      </c>
      <c r="L1176" s="57">
        <f>COVAR(K1176:K1205,'RW Futures and Index Data (Q4)'!F1174:F1203)/VAR('RW Futures and Index Data (Q4)'!F1174:F1203)</f>
        <v>0.23966465118099819</v>
      </c>
      <c r="M1176" s="10"/>
      <c r="N1176" s="59">
        <v>-8.3734386542859252E-2</v>
      </c>
      <c r="O1176" s="58">
        <f>COVAR(N1176:N1205,'RW Futures and Index Data (Q4)'!F1174:F1203)/VAR('RW Futures and Index Data (Q4)'!F1174:F1203)</f>
        <v>0.39071257297233053</v>
      </c>
      <c r="P1176" s="10"/>
    </row>
    <row r="1177" spans="1:16" x14ac:dyDescent="0.25">
      <c r="A1177" s="23">
        <v>40497</v>
      </c>
      <c r="B1177" s="52">
        <v>1.0238408190232029E-2</v>
      </c>
      <c r="C1177" s="53">
        <f>COVAR(B1177:B1206,'RW Futures and Index Data (Q4)'!C1175:C1204)/VAR('RW Futures and Index Data (Q4)'!C1175:C1204)</f>
        <v>-0.57241855205509484</v>
      </c>
      <c r="D1177" s="10"/>
      <c r="E1177" s="59">
        <v>-7.8627392769522464E-2</v>
      </c>
      <c r="F1177" s="56">
        <f>COVAR(E1177:E1206,'RW Futures and Index Data (Q4)'!C1175:C1204)/VAR('RW Futures and Index Data (Q4)'!C1175:C1204)</f>
        <v>1.4169854737465917</v>
      </c>
      <c r="G1177" s="10"/>
      <c r="H1177" s="59">
        <v>-1.8128319451249375E-2</v>
      </c>
      <c r="I1177" s="56">
        <f>COVAR(H1177:H1206,'RW Futures and Index Data (Q4)'!F1175:F1204)/VAR('RW Futures and Index Data (Q4)'!F1175:F1204)</f>
        <v>1.4442209724852484</v>
      </c>
      <c r="J1177" s="10"/>
      <c r="K1177" s="59">
        <v>-2.6544235427680696E-2</v>
      </c>
      <c r="L1177" s="57">
        <f>COVAR(K1177:K1206,'RW Futures and Index Data (Q4)'!F1175:F1204)/VAR('RW Futures and Index Data (Q4)'!F1175:F1204)</f>
        <v>0.18187092020498588</v>
      </c>
      <c r="M1177" s="10"/>
      <c r="N1177" s="59">
        <v>-8.6335976545173221E-2</v>
      </c>
      <c r="O1177" s="58">
        <f>COVAR(N1177:N1206,'RW Futures and Index Data (Q4)'!F1175:F1204)/VAR('RW Futures and Index Data (Q4)'!F1175:F1204)</f>
        <v>0.35804271847467634</v>
      </c>
      <c r="P1177" s="10"/>
    </row>
    <row r="1178" spans="1:16" x14ac:dyDescent="0.25">
      <c r="A1178" s="23">
        <v>40494</v>
      </c>
      <c r="B1178" s="52">
        <v>1.826910897129097E-2</v>
      </c>
      <c r="C1178" s="53">
        <f>COVAR(B1178:B1207,'RW Futures and Index Data (Q4)'!C1176:C1205)/VAR('RW Futures and Index Data (Q4)'!C1176:C1205)</f>
        <v>-0.87760160893277528</v>
      </c>
      <c r="D1178" s="10"/>
      <c r="E1178" s="59">
        <v>-6.6990799812680413E-2</v>
      </c>
      <c r="F1178" s="56">
        <f>COVAR(E1178:E1207,'RW Futures and Index Data (Q4)'!C1176:C1205)/VAR('RW Futures and Index Data (Q4)'!C1176:C1205)</f>
        <v>1.2895852033156499</v>
      </c>
      <c r="G1178" s="10"/>
      <c r="H1178" s="59">
        <v>-3.408081625701942E-3</v>
      </c>
      <c r="I1178" s="56">
        <f>COVAR(H1178:H1207,'RW Futures and Index Data (Q4)'!F1176:F1205)/VAR('RW Futures and Index Data (Q4)'!F1176:F1205)</f>
        <v>1.4142731238819799</v>
      </c>
      <c r="J1178" s="10"/>
      <c r="K1178" s="59">
        <v>-2.5403225722955947E-2</v>
      </c>
      <c r="L1178" s="57">
        <f>COVAR(K1178:K1207,'RW Futures and Index Data (Q4)'!F1176:F1205)/VAR('RW Futures and Index Data (Q4)'!F1176:F1205)</f>
        <v>0.12852210591430524</v>
      </c>
      <c r="M1178" s="10"/>
      <c r="N1178" s="59">
        <v>-9.7276303091814231E-2</v>
      </c>
      <c r="O1178" s="58">
        <f>COVAR(N1178:N1207,'RW Futures and Index Data (Q4)'!F1176:F1205)/VAR('RW Futures and Index Data (Q4)'!F1176:F1205)</f>
        <v>0.29602675368760689</v>
      </c>
      <c r="P1178" s="10"/>
    </row>
    <row r="1179" spans="1:16" x14ac:dyDescent="0.25">
      <c r="A1179" s="23">
        <v>40493</v>
      </c>
      <c r="B1179" s="52">
        <v>5.0518928457306211E-2</v>
      </c>
      <c r="C1179" s="53">
        <f>COVAR(B1179:B1208,'RW Futures and Index Data (Q4)'!C1177:C1206)/VAR('RW Futures and Index Data (Q4)'!C1177:C1206)</f>
        <v>-0.99137519233539828</v>
      </c>
      <c r="D1179" s="10"/>
      <c r="E1179" s="59">
        <v>-4.9561925855025057E-2</v>
      </c>
      <c r="F1179" s="56">
        <f>COVAR(E1179:E1208,'RW Futures and Index Data (Q4)'!C1177:C1206)/VAR('RW Futures and Index Data (Q4)'!C1177:C1206)</f>
        <v>1.2103809061319251</v>
      </c>
      <c r="G1179" s="10"/>
      <c r="H1179" s="59">
        <v>7.9641612742658019E-3</v>
      </c>
      <c r="I1179" s="56">
        <f>COVAR(H1179:H1208,'RW Futures and Index Data (Q4)'!F1177:F1206)/VAR('RW Futures and Index Data (Q4)'!F1177:F1206)</f>
        <v>1.3554798307720912</v>
      </c>
      <c r="J1179" s="10"/>
      <c r="K1179" s="59">
        <v>-1.2589782120791759E-2</v>
      </c>
      <c r="L1179" s="57">
        <f>COVAR(K1179:K1208,'RW Futures and Index Data (Q4)'!F1177:F1206)/VAR('RW Futures and Index Data (Q4)'!F1177:F1206)</f>
        <v>9.3116341325853239E-2</v>
      </c>
      <c r="M1179" s="10"/>
      <c r="N1179" s="59">
        <v>-8.3568634233804562E-2</v>
      </c>
      <c r="O1179" s="58">
        <f>COVAR(N1179:N1208,'RW Futures and Index Data (Q4)'!F1177:F1206)/VAR('RW Futures and Index Data (Q4)'!F1177:F1206)</f>
        <v>0.24490615723615461</v>
      </c>
      <c r="P1179" s="10"/>
    </row>
    <row r="1180" spans="1:16" x14ac:dyDescent="0.25">
      <c r="A1180" s="23">
        <v>40492</v>
      </c>
      <c r="B1180" s="52">
        <v>8.0469188242050294E-2</v>
      </c>
      <c r="C1180" s="53">
        <f>COVAR(B1180:B1209,'RW Futures and Index Data (Q4)'!C1178:C1207)/VAR('RW Futures and Index Data (Q4)'!C1178:C1207)</f>
        <v>-1.0005573456805179</v>
      </c>
      <c r="D1180" s="10"/>
      <c r="E1180" s="59">
        <v>-3.7978123534357922E-2</v>
      </c>
      <c r="F1180" s="56">
        <f>COVAR(E1180:E1209,'RW Futures and Index Data (Q4)'!C1178:C1207)/VAR('RW Futures and Index Data (Q4)'!C1178:C1207)</f>
        <v>1.1090189035702667</v>
      </c>
      <c r="G1180" s="10"/>
      <c r="H1180" s="59">
        <v>-1.9560390241545322E-3</v>
      </c>
      <c r="I1180" s="56">
        <f>COVAR(H1180:H1209,'RW Futures and Index Data (Q4)'!F1178:F1207)/VAR('RW Futures and Index Data (Q4)'!F1178:F1207)</f>
        <v>1.2975279108323061</v>
      </c>
      <c r="J1180" s="10"/>
      <c r="K1180" s="59">
        <v>-4.0200544739624755E-3</v>
      </c>
      <c r="L1180" s="57">
        <f>COVAR(K1180:K1209,'RW Futures and Index Data (Q4)'!F1178:F1207)/VAR('RW Futures and Index Data (Q4)'!F1178:F1207)</f>
        <v>7.1394049276973695E-2</v>
      </c>
      <c r="M1180" s="10"/>
      <c r="N1180" s="59">
        <v>-7.6216618709036621E-2</v>
      </c>
      <c r="O1180" s="58">
        <f>COVAR(N1180:N1209,'RW Futures and Index Data (Q4)'!F1178:F1207)/VAR('RW Futures and Index Data (Q4)'!F1178:F1207)</f>
        <v>0.19769729931282914</v>
      </c>
      <c r="P1180" s="10"/>
    </row>
    <row r="1181" spans="1:16" x14ac:dyDescent="0.25">
      <c r="A1181" s="23">
        <v>40491</v>
      </c>
      <c r="B1181" s="52">
        <v>6.7734984937537934E-2</v>
      </c>
      <c r="C1181" s="53">
        <f>COVAR(B1181:B1210,'RW Futures and Index Data (Q4)'!C1179:C1208)/VAR('RW Futures and Index Data (Q4)'!C1179:C1208)</f>
        <v>-0.84602116751015888</v>
      </c>
      <c r="D1181" s="10"/>
      <c r="E1181" s="59">
        <v>-5.0258139068228624E-2</v>
      </c>
      <c r="F1181" s="56">
        <f>COVAR(E1181:E1210,'RW Futures and Index Data (Q4)'!C1179:C1208)/VAR('RW Futures and Index Data (Q4)'!C1179:C1208)</f>
        <v>0.96366718687949959</v>
      </c>
      <c r="G1181" s="10"/>
      <c r="H1181" s="59">
        <v>1.736111111111116E-2</v>
      </c>
      <c r="I1181" s="56">
        <f>COVAR(H1181:H1210,'RW Futures and Index Data (Q4)'!F1179:F1208)/VAR('RW Futures and Index Data (Q4)'!F1179:F1208)</f>
        <v>1.1571219287991461</v>
      </c>
      <c r="J1181" s="10"/>
      <c r="K1181" s="59">
        <v>-4.4808706195319514E-3</v>
      </c>
      <c r="L1181" s="57">
        <f>COVAR(K1181:K1210,'RW Futures and Index Data (Q4)'!F1179:F1208)/VAR('RW Futures and Index Data (Q4)'!F1179:F1208)</f>
        <v>5.5779901419407293E-2</v>
      </c>
      <c r="M1181" s="10"/>
      <c r="N1181" s="59">
        <v>-8.0203795324893856E-2</v>
      </c>
      <c r="O1181" s="58">
        <f>COVAR(N1181:N1210,'RW Futures and Index Data (Q4)'!F1179:F1208)/VAR('RW Futures and Index Data (Q4)'!F1179:F1208)</f>
        <v>0.13474668662000644</v>
      </c>
      <c r="P1181" s="10"/>
    </row>
    <row r="1182" spans="1:16" x14ac:dyDescent="0.25">
      <c r="A1182" s="23">
        <v>40490</v>
      </c>
      <c r="B1182" s="52">
        <v>5.2546662994863436E-2</v>
      </c>
      <c r="C1182" s="53">
        <f>COVAR(B1182:B1211,'RW Futures and Index Data (Q4)'!C1180:C1209)/VAR('RW Futures and Index Data (Q4)'!C1180:C1209)</f>
        <v>-0.74118600116309707</v>
      </c>
      <c r="D1182" s="10"/>
      <c r="E1182" s="59">
        <v>-5.5765057298838072E-2</v>
      </c>
      <c r="F1182" s="56">
        <f>COVAR(E1182:E1211,'RW Futures and Index Data (Q4)'!C1180:C1209)/VAR('RW Futures and Index Data (Q4)'!C1180:C1209)</f>
        <v>0.84152457511896439</v>
      </c>
      <c r="G1182" s="10"/>
      <c r="H1182" s="59">
        <v>1.6320475584593153E-2</v>
      </c>
      <c r="I1182" s="56">
        <f>COVAR(H1182:H1211,'RW Futures and Index Data (Q4)'!F1180:F1209)/VAR('RW Futures and Index Data (Q4)'!F1180:F1209)</f>
        <v>1.0202151511116864</v>
      </c>
      <c r="J1182" s="10"/>
      <c r="K1182" s="59">
        <v>4.8869260308492812E-4</v>
      </c>
      <c r="L1182" s="57">
        <f>COVAR(K1182:K1211,'RW Futures and Index Data (Q4)'!F1180:F1209)/VAR('RW Futures and Index Data (Q4)'!F1180:F1209)</f>
        <v>3.3745935536575268E-2</v>
      </c>
      <c r="M1182" s="10"/>
      <c r="N1182" s="59">
        <v>-8.205341719042869E-2</v>
      </c>
      <c r="O1182" s="58">
        <f>COVAR(N1182:N1211,'RW Futures and Index Data (Q4)'!F1180:F1209)/VAR('RW Futures and Index Data (Q4)'!F1180:F1209)</f>
        <v>1.9891135077520571E-2</v>
      </c>
      <c r="P1182" s="10"/>
    </row>
    <row r="1183" spans="1:16" x14ac:dyDescent="0.25">
      <c r="A1183" s="23">
        <v>40487</v>
      </c>
      <c r="B1183" s="52">
        <v>7.4245991459249039E-2</v>
      </c>
      <c r="C1183" s="53">
        <f>COVAR(B1183:B1212,'RW Futures and Index Data (Q4)'!C1181:C1210)/VAR('RW Futures and Index Data (Q4)'!C1181:C1210)</f>
        <v>-0.66592382086693813</v>
      </c>
      <c r="D1183" s="10"/>
      <c r="E1183" s="59">
        <v>-4.3758405116381627E-2</v>
      </c>
      <c r="F1183" s="56">
        <f>COVAR(E1183:E1212,'RW Futures and Index Data (Q4)'!C1181:C1210)/VAR('RW Futures and Index Data (Q4)'!C1181:C1210)</f>
        <v>0.78778269498540998</v>
      </c>
      <c r="G1183" s="10"/>
      <c r="H1183" s="59">
        <v>5.1697921946274761E-2</v>
      </c>
      <c r="I1183" s="56">
        <f>COVAR(H1183:H1212,'RW Futures and Index Data (Q4)'!F1181:F1210)/VAR('RW Futures and Index Data (Q4)'!F1181:F1210)</f>
        <v>0.9527013485897603</v>
      </c>
      <c r="J1183" s="10"/>
      <c r="K1183" s="59">
        <v>7.0127885361455089E-3</v>
      </c>
      <c r="L1183" s="57">
        <f>COVAR(K1183:K1212,'RW Futures and Index Data (Q4)'!F1181:F1210)/VAR('RW Futures and Index Data (Q4)'!F1181:F1210)</f>
        <v>2.5197320103461592E-2</v>
      </c>
      <c r="M1183" s="10"/>
      <c r="N1183" s="59">
        <v>-6.5253389907965031E-2</v>
      </c>
      <c r="O1183" s="58">
        <f>COVAR(N1183:N1212,'RW Futures and Index Data (Q4)'!F1181:F1210)/VAR('RW Futures and Index Data (Q4)'!F1181:F1210)</f>
        <v>-4.379344495920099E-2</v>
      </c>
      <c r="P1183" s="10"/>
    </row>
    <row r="1184" spans="1:16" x14ac:dyDescent="0.25">
      <c r="A1184" s="23">
        <v>40486</v>
      </c>
      <c r="B1184" s="52">
        <v>9.315074599230555E-2</v>
      </c>
      <c r="C1184" s="53">
        <f>COVAR(B1184:B1213,'RW Futures and Index Data (Q4)'!C1182:C1211)/VAR('RW Futures and Index Data (Q4)'!C1182:C1211)</f>
        <v>-0.62613977246877295</v>
      </c>
      <c r="D1184" s="10"/>
      <c r="E1184" s="59">
        <v>-3.8513360671023511E-2</v>
      </c>
      <c r="F1184" s="56">
        <f>COVAR(E1184:E1213,'RW Futures and Index Data (Q4)'!C1182:C1211)/VAR('RW Futures and Index Data (Q4)'!C1182:C1211)</f>
        <v>0.79612441572945225</v>
      </c>
      <c r="G1184" s="10"/>
      <c r="H1184" s="59">
        <v>4.2381432896064553E-2</v>
      </c>
      <c r="I1184" s="56">
        <f>COVAR(H1184:H1213,'RW Futures and Index Data (Q4)'!F1182:F1211)/VAR('RW Futures and Index Data (Q4)'!F1182:F1211)</f>
        <v>0.94553485021338013</v>
      </c>
      <c r="J1184" s="10"/>
      <c r="K1184" s="59">
        <v>8.2635108145630021E-3</v>
      </c>
      <c r="L1184" s="57">
        <f>COVAR(K1184:K1213,'RW Futures and Index Data (Q4)'!F1182:F1211)/VAR('RW Futures and Index Data (Q4)'!F1182:F1211)</f>
        <v>2.4983655897059028E-2</v>
      </c>
      <c r="M1184" s="10"/>
      <c r="N1184" s="59">
        <v>-6.3069441280784511E-2</v>
      </c>
      <c r="O1184" s="58">
        <f>COVAR(N1184:N1213,'RW Futures and Index Data (Q4)'!F1182:F1211)/VAR('RW Futures and Index Data (Q4)'!F1182:F1211)</f>
        <v>-4.8911684776290966E-2</v>
      </c>
      <c r="P1184" s="10"/>
    </row>
    <row r="1185" spans="1:16" x14ac:dyDescent="0.25">
      <c r="A1185" s="23">
        <v>40485</v>
      </c>
      <c r="B1185" s="52">
        <v>0.10529217412467262</v>
      </c>
      <c r="C1185" s="53">
        <f>COVAR(B1185:B1214,'RW Futures and Index Data (Q4)'!C1183:C1212)/VAR('RW Futures and Index Data (Q4)'!C1183:C1212)</f>
        <v>-0.39975978125715267</v>
      </c>
      <c r="D1185" s="10"/>
      <c r="E1185" s="59">
        <v>-1.8478810749074759E-2</v>
      </c>
      <c r="F1185" s="56">
        <f>COVAR(E1185:E1214,'RW Futures and Index Data (Q4)'!C1183:C1212)/VAR('RW Futures and Index Data (Q4)'!C1183:C1212)</f>
        <v>0.6360619825129038</v>
      </c>
      <c r="G1185" s="10"/>
      <c r="H1185" s="59">
        <v>3.9658584337349367E-2</v>
      </c>
      <c r="I1185" s="56">
        <f>COVAR(H1185:H1214,'RW Futures and Index Data (Q4)'!F1183:F1212)/VAR('RW Futures and Index Data (Q4)'!F1183:F1212)</f>
        <v>0.71110114497563981</v>
      </c>
      <c r="J1185" s="10"/>
      <c r="K1185" s="59">
        <v>1.6716470417726947E-2</v>
      </c>
      <c r="L1185" s="57">
        <f>COVAR(K1185:K1214,'RW Futures and Index Data (Q4)'!F1183:F1212)/VAR('RW Futures and Index Data (Q4)'!F1183:F1212)</f>
        <v>1.0053694326903633E-2</v>
      </c>
      <c r="M1185" s="10"/>
      <c r="N1185" s="59">
        <v>-3.0138789771533836E-2</v>
      </c>
      <c r="O1185" s="58">
        <f>COVAR(N1185:N1214,'RW Futures and Index Data (Q4)'!F1183:F1212)/VAR('RW Futures and Index Data (Q4)'!F1183:F1212)</f>
        <v>-0.12508669333686506</v>
      </c>
      <c r="P1185" s="10"/>
    </row>
    <row r="1186" spans="1:16" x14ac:dyDescent="0.25">
      <c r="A1186" s="23">
        <v>40484</v>
      </c>
      <c r="B1186" s="52">
        <v>0.11298955381093889</v>
      </c>
      <c r="C1186" s="53">
        <f>COVAR(B1186:B1215,'RW Futures and Index Data (Q4)'!C1184:C1213)/VAR('RW Futures and Index Data (Q4)'!C1184:C1213)</f>
        <v>-0.17844866067733281</v>
      </c>
      <c r="D1186" s="10"/>
      <c r="E1186" s="59">
        <v>-4.0916751123467598E-3</v>
      </c>
      <c r="F1186" s="56">
        <f>COVAR(E1186:E1215,'RW Futures and Index Data (Q4)'!C1184:C1213)/VAR('RW Futures and Index Data (Q4)'!C1184:C1213)</f>
        <v>0.56992893430759151</v>
      </c>
      <c r="G1186" s="10"/>
      <c r="H1186" s="59">
        <v>5.9740259740259649E-2</v>
      </c>
      <c r="I1186" s="56">
        <f>COVAR(H1186:H1215,'RW Futures and Index Data (Q4)'!F1184:F1213)/VAR('RW Futures and Index Data (Q4)'!F1184:F1213)</f>
        <v>0.66566942915046923</v>
      </c>
      <c r="J1186" s="10"/>
      <c r="K1186" s="59">
        <v>4.9464038324595894E-3</v>
      </c>
      <c r="L1186" s="57">
        <f>COVAR(K1186:K1215,'RW Futures and Index Data (Q4)'!F1184:F1213)/VAR('RW Futures and Index Data (Q4)'!F1184:F1213)</f>
        <v>-8.8402950932646128E-3</v>
      </c>
      <c r="M1186" s="10"/>
      <c r="N1186" s="59">
        <v>-5.0564363028988035E-2</v>
      </c>
      <c r="O1186" s="58">
        <f>COVAR(N1186:N1215,'RW Futures and Index Data (Q4)'!F1184:F1213)/VAR('RW Futures and Index Data (Q4)'!F1184:F1213)</f>
        <v>-0.203408016575715</v>
      </c>
      <c r="P1186" s="10"/>
    </row>
    <row r="1187" spans="1:16" x14ac:dyDescent="0.25">
      <c r="A1187" s="23">
        <v>40483</v>
      </c>
      <c r="B1187" s="52">
        <v>0.11045022690069106</v>
      </c>
      <c r="C1187" s="53">
        <f>COVAR(B1187:B1216,'RW Futures and Index Data (Q4)'!C1185:C1214)/VAR('RW Futures and Index Data (Q4)'!C1185:C1214)</f>
        <v>0.21276929111100326</v>
      </c>
      <c r="D1187" s="10"/>
      <c r="E1187" s="59">
        <v>-9.4696703929157966E-3</v>
      </c>
      <c r="F1187" s="56">
        <f>COVAR(E1187:E1216,'RW Futures and Index Data (Q4)'!C1185:C1214)/VAR('RW Futures and Index Data (Q4)'!C1185:C1214)</f>
        <v>0.38402175757862922</v>
      </c>
      <c r="G1187" s="10"/>
      <c r="H1187" s="59">
        <v>5.2685475840689167E-2</v>
      </c>
      <c r="I1187" s="56">
        <f>COVAR(H1187:H1216,'RW Futures and Index Data (Q4)'!F1185:F1214)/VAR('RW Futures and Index Data (Q4)'!F1185:F1214)</f>
        <v>0.51257782423670184</v>
      </c>
      <c r="J1187" s="10"/>
      <c r="K1187" s="59">
        <v>8.9836223012906835E-3</v>
      </c>
      <c r="L1187" s="57">
        <f>COVAR(K1187:K1216,'RW Futures and Index Data (Q4)'!F1185:F1214)/VAR('RW Futures and Index Data (Q4)'!F1185:F1214)</f>
        <v>-2.5740238834763958E-2</v>
      </c>
      <c r="M1187" s="10"/>
      <c r="N1187" s="59">
        <v>-2.8012883575916803E-2</v>
      </c>
      <c r="O1187" s="58">
        <f>COVAR(N1187:N1216,'RW Futures and Index Data (Q4)'!F1185:F1214)/VAR('RW Futures and Index Data (Q4)'!F1185:F1214)</f>
        <v>-0.29382765685144963</v>
      </c>
      <c r="P1187" s="10"/>
    </row>
    <row r="1188" spans="1:16" x14ac:dyDescent="0.25">
      <c r="A1188" s="23">
        <v>40480</v>
      </c>
      <c r="B1188" s="52">
        <v>0.10551896151390538</v>
      </c>
      <c r="C1188" s="53">
        <f>COVAR(B1188:B1217,'RW Futures and Index Data (Q4)'!C1186:C1215)/VAR('RW Futures and Index Data (Q4)'!C1186:C1215)</f>
        <v>0.61937028690561635</v>
      </c>
      <c r="D1188" s="10"/>
      <c r="E1188" s="59">
        <v>-1.279958818757021E-2</v>
      </c>
      <c r="F1188" s="56">
        <f>COVAR(E1188:E1217,'RW Futures and Index Data (Q4)'!C1186:C1215)/VAR('RW Futures and Index Data (Q4)'!C1186:C1215)</f>
        <v>0.2941572753353448</v>
      </c>
      <c r="G1188" s="10"/>
      <c r="H1188" s="59">
        <v>2.8586013272077437E-2</v>
      </c>
      <c r="I1188" s="56">
        <f>COVAR(H1188:H1217,'RW Futures and Index Data (Q4)'!F1186:F1215)/VAR('RW Futures and Index Data (Q4)'!F1186:F1215)</f>
        <v>0.42170147781468176</v>
      </c>
      <c r="J1188" s="10"/>
      <c r="K1188" s="59">
        <v>3.690313071735174E-3</v>
      </c>
      <c r="L1188" s="57">
        <f>COVAR(K1188:K1217,'RW Futures and Index Data (Q4)'!F1186:F1215)/VAR('RW Futures and Index Data (Q4)'!F1186:F1215)</f>
        <v>-4.2391847787010453E-2</v>
      </c>
      <c r="M1188" s="10"/>
      <c r="N1188" s="59">
        <v>-3.2016867277678163E-2</v>
      </c>
      <c r="O1188" s="58">
        <f>COVAR(N1188:N1217,'RW Futures and Index Data (Q4)'!F1186:F1215)/VAR('RW Futures and Index Data (Q4)'!F1186:F1215)</f>
        <v>-0.39034889541590917</v>
      </c>
      <c r="P1188" s="10"/>
    </row>
    <row r="1189" spans="1:16" x14ac:dyDescent="0.25">
      <c r="A1189" s="23">
        <v>40479</v>
      </c>
      <c r="B1189" s="52">
        <v>0.11164850354090627</v>
      </c>
      <c r="C1189" s="53">
        <f>COVAR(B1189:B1218,'RW Futures and Index Data (Q4)'!C1187:C1216)/VAR('RW Futures and Index Data (Q4)'!C1187:C1216)</f>
        <v>0.92668403028457014</v>
      </c>
      <c r="D1189" s="10"/>
      <c r="E1189" s="59">
        <v>-6.2944606277690607E-3</v>
      </c>
      <c r="F1189" s="56">
        <f>COVAR(E1189:E1218,'RW Futures and Index Data (Q4)'!C1187:C1216)/VAR('RW Futures and Index Data (Q4)'!C1187:C1216)</f>
        <v>0.19023217203000772</v>
      </c>
      <c r="G1189" s="10"/>
      <c r="H1189" s="59">
        <v>2.8729838709677491E-2</v>
      </c>
      <c r="I1189" s="56">
        <f>COVAR(H1189:H1218,'RW Futures and Index Data (Q4)'!F1187:F1216)/VAR('RW Futures and Index Data (Q4)'!F1187:F1216)</f>
        <v>0.30480548034726979</v>
      </c>
      <c r="J1189" s="10"/>
      <c r="K1189" s="59">
        <v>1.168589610795201E-2</v>
      </c>
      <c r="L1189" s="57">
        <f>COVAR(K1189:K1218,'RW Futures and Index Data (Q4)'!F1187:F1216)/VAR('RW Futures and Index Data (Q4)'!F1187:F1216)</f>
        <v>-4.0410347274727636E-2</v>
      </c>
      <c r="M1189" s="10"/>
      <c r="N1189" s="59">
        <v>-1.4331297162913037E-2</v>
      </c>
      <c r="O1189" s="58">
        <f>COVAR(N1189:N1218,'RW Futures and Index Data (Q4)'!F1187:F1216)/VAR('RW Futures and Index Data (Q4)'!F1187:F1216)</f>
        <v>-0.43066925389765459</v>
      </c>
      <c r="P1189" s="10"/>
    </row>
    <row r="1190" spans="1:16" x14ac:dyDescent="0.25">
      <c r="A1190" s="23">
        <v>40478</v>
      </c>
      <c r="B1190" s="52">
        <v>0.11622130612683956</v>
      </c>
      <c r="C1190" s="53">
        <f>COVAR(B1190:B1219,'RW Futures and Index Data (Q4)'!C1188:C1217)/VAR('RW Futures and Index Data (Q4)'!C1188:C1217)</f>
        <v>1.0789285954907495</v>
      </c>
      <c r="D1190" s="10"/>
      <c r="E1190" s="59">
        <v>1.6790428720523165E-2</v>
      </c>
      <c r="F1190" s="56">
        <f>COVAR(E1190:E1219,'RW Futures and Index Data (Q4)'!C1188:C1217)/VAR('RW Futures and Index Data (Q4)'!C1188:C1217)</f>
        <v>0.14014505677942399</v>
      </c>
      <c r="G1190" s="10"/>
      <c r="H1190" s="59">
        <v>2.080172606807329E-2</v>
      </c>
      <c r="I1190" s="56">
        <f>COVAR(H1190:H1219,'RW Futures and Index Data (Q4)'!F1188:F1217)/VAR('RW Futures and Index Data (Q4)'!F1188:F1217)</f>
        <v>0.23798658722123514</v>
      </c>
      <c r="J1190" s="10"/>
      <c r="K1190" s="59">
        <v>1.0974519404667316E-2</v>
      </c>
      <c r="L1190" s="57">
        <f>COVAR(K1190:K1219,'RW Futures and Index Data (Q4)'!F1188:F1217)/VAR('RW Futures and Index Data (Q4)'!F1188:F1217)</f>
        <v>-3.2262724696811906E-2</v>
      </c>
      <c r="M1190" s="10"/>
      <c r="N1190" s="59">
        <v>-1.7792697761993437E-2</v>
      </c>
      <c r="O1190" s="58">
        <f>COVAR(N1190:N1219,'RW Futures and Index Data (Q4)'!F1188:F1217)/VAR('RW Futures and Index Data (Q4)'!F1188:F1217)</f>
        <v>-0.3944335049036477</v>
      </c>
      <c r="P1190" s="10"/>
    </row>
    <row r="1191" spans="1:16" x14ac:dyDescent="0.25">
      <c r="A1191" s="23">
        <v>40477</v>
      </c>
      <c r="B1191" s="52">
        <v>0.16876279902990476</v>
      </c>
      <c r="C1191" s="53">
        <f>COVAR(B1191:B1220,'RW Futures and Index Data (Q4)'!C1189:C1218)/VAR('RW Futures and Index Data (Q4)'!C1189:C1218)</f>
        <v>1.1669863491649157</v>
      </c>
      <c r="D1191" s="10"/>
      <c r="E1191" s="59">
        <v>8.2346781733311225E-4</v>
      </c>
      <c r="F1191" s="56">
        <f>COVAR(E1191:E1220,'RW Futures and Index Data (Q4)'!C1189:C1218)/VAR('RW Futures and Index Data (Q4)'!C1189:C1218)</f>
        <v>0.1160182871511342</v>
      </c>
      <c r="G1191" s="10"/>
      <c r="H1191" s="59">
        <v>0.13846965843152814</v>
      </c>
      <c r="I1191" s="56">
        <f>COVAR(H1191:H1220,'RW Futures and Index Data (Q4)'!F1189:F1218)/VAR('RW Futures and Index Data (Q4)'!F1189:F1218)</f>
        <v>0.26026323853137256</v>
      </c>
      <c r="J1191" s="10"/>
      <c r="K1191" s="59">
        <v>1.018363413485357E-2</v>
      </c>
      <c r="L1191" s="57">
        <f>COVAR(K1191:K1220,'RW Futures and Index Data (Q4)'!F1189:F1218)/VAR('RW Futures and Index Data (Q4)'!F1189:F1218)</f>
        <v>-3.0256640794433218E-2</v>
      </c>
      <c r="M1191" s="10"/>
      <c r="N1191" s="59">
        <v>-1.649211605207157E-2</v>
      </c>
      <c r="O1191" s="58">
        <f>COVAR(N1191:N1220,'RW Futures and Index Data (Q4)'!F1189:F1218)/VAR('RW Futures and Index Data (Q4)'!F1189:F1218)</f>
        <v>-0.37482580993168857</v>
      </c>
      <c r="P1191" s="10"/>
    </row>
    <row r="1192" spans="1:16" x14ac:dyDescent="0.25">
      <c r="A1192" s="23">
        <v>40476</v>
      </c>
      <c r="B1192" s="52">
        <v>0.16103289794604203</v>
      </c>
      <c r="C1192" s="53">
        <f>COVAR(B1192:B1221,'RW Futures and Index Data (Q4)'!C1190:C1219)/VAR('RW Futures and Index Data (Q4)'!C1190:C1219)</f>
        <v>1.2404060125421745</v>
      </c>
      <c r="D1192" s="10"/>
      <c r="E1192" s="59">
        <v>1.5338301734124427E-2</v>
      </c>
      <c r="F1192" s="56">
        <f>COVAR(E1192:E1221,'RW Futures and Index Data (Q4)'!C1190:C1219)/VAR('RW Futures and Index Data (Q4)'!C1190:C1219)</f>
        <v>0.10411124433813435</v>
      </c>
      <c r="G1192" s="10"/>
      <c r="H1192" s="59">
        <v>0.14622646750524115</v>
      </c>
      <c r="I1192" s="56">
        <f>COVAR(H1192:H1221,'RW Futures and Index Data (Q4)'!F1190:F1219)/VAR('RW Futures and Index Data (Q4)'!F1190:F1219)</f>
        <v>0.3042238476555611</v>
      </c>
      <c r="J1192" s="10"/>
      <c r="K1192" s="59">
        <v>9.6227981941188201E-3</v>
      </c>
      <c r="L1192" s="57">
        <f>COVAR(K1192:K1221,'RW Futures and Index Data (Q4)'!F1190:F1219)/VAR('RW Futures and Index Data (Q4)'!F1190:F1219)</f>
        <v>-3.5470862455883261E-2</v>
      </c>
      <c r="M1192" s="10"/>
      <c r="N1192" s="59">
        <v>-1.7568257643383101E-2</v>
      </c>
      <c r="O1192" s="58">
        <f>COVAR(N1192:N1221,'RW Futures and Index Data (Q4)'!F1190:F1219)/VAR('RW Futures and Index Data (Q4)'!F1190:F1219)</f>
        <v>-0.38349911619909915</v>
      </c>
      <c r="P1192" s="10"/>
    </row>
    <row r="1193" spans="1:16" x14ac:dyDescent="0.25">
      <c r="A1193" s="23">
        <v>40473</v>
      </c>
      <c r="B1193" s="52">
        <v>0.20128122058418163</v>
      </c>
      <c r="C1193" s="53">
        <f>COVAR(B1193:B1222,'RW Futures and Index Data (Q4)'!C1191:C1220)/VAR('RW Futures and Index Data (Q4)'!C1191:C1220)</f>
        <v>1.3176548776423076</v>
      </c>
      <c r="D1193" s="10"/>
      <c r="E1193" s="59">
        <v>2.4643961168768103E-2</v>
      </c>
      <c r="F1193" s="56">
        <f>COVAR(E1193:E1222,'RW Futures and Index Data (Q4)'!C1191:C1220)/VAR('RW Futures and Index Data (Q4)'!C1191:C1220)</f>
        <v>8.6194264871556764E-2</v>
      </c>
      <c r="G1193" s="10"/>
      <c r="H1193" s="59">
        <v>0.14866979655712043</v>
      </c>
      <c r="I1193" s="56">
        <f>COVAR(H1193:H1222,'RW Futures and Index Data (Q4)'!F1191:F1220)/VAR('RW Futures and Index Data (Q4)'!F1191:F1220)</f>
        <v>0.2822160347309623</v>
      </c>
      <c r="J1193" s="10"/>
      <c r="K1193" s="59">
        <v>1.3394112916684797E-2</v>
      </c>
      <c r="L1193" s="57">
        <f>COVAR(K1193:K1222,'RW Futures and Index Data (Q4)'!F1191:F1220)/VAR('RW Futures and Index Data (Q4)'!F1191:F1220)</f>
        <v>-3.7043222251443651E-2</v>
      </c>
      <c r="M1193" s="10"/>
      <c r="N1193" s="59">
        <v>-1.6962267611799198E-2</v>
      </c>
      <c r="O1193" s="58">
        <f>COVAR(N1193:N1222,'RW Futures and Index Data (Q4)'!F1191:F1220)/VAR('RW Futures and Index Data (Q4)'!F1191:F1220)</f>
        <v>-0.39423980784627882</v>
      </c>
      <c r="P1193" s="10"/>
    </row>
    <row r="1194" spans="1:16" x14ac:dyDescent="0.25">
      <c r="A1194" s="23">
        <v>40472</v>
      </c>
      <c r="B1194" s="52">
        <v>0.21090401313793938</v>
      </c>
      <c r="C1194" s="53">
        <f>COVAR(B1194:B1223,'RW Futures and Index Data (Q4)'!C1192:C1221)/VAR('RW Futures and Index Data (Q4)'!C1192:C1221)</f>
        <v>1.4005831394977339</v>
      </c>
      <c r="D1194" s="10"/>
      <c r="E1194" s="59">
        <v>2.4295906778932563E-2</v>
      </c>
      <c r="F1194" s="56">
        <f>COVAR(E1194:E1223,'RW Futures and Index Data (Q4)'!C1192:C1221)/VAR('RW Futures and Index Data (Q4)'!C1192:C1221)</f>
        <v>9.4981283448085166E-2</v>
      </c>
      <c r="G1194" s="10"/>
      <c r="H1194" s="59">
        <v>0.1401040552029138</v>
      </c>
      <c r="I1194" s="56">
        <f>COVAR(H1194:H1223,'RW Futures and Index Data (Q4)'!F1192:F1221)/VAR('RW Futures and Index Data (Q4)'!F1192:F1221)</f>
        <v>0.25760198699123082</v>
      </c>
      <c r="J1194" s="10"/>
      <c r="K1194" s="59">
        <v>1.4524012505821249E-2</v>
      </c>
      <c r="L1194" s="57">
        <f>COVAR(K1194:K1223,'RW Futures and Index Data (Q4)'!F1192:F1221)/VAR('RW Futures and Index Data (Q4)'!F1192:F1221)</f>
        <v>-3.5810738628116817E-2</v>
      </c>
      <c r="M1194" s="10"/>
      <c r="N1194" s="59">
        <v>-1.0328112206479889E-2</v>
      </c>
      <c r="O1194" s="58">
        <f>COVAR(N1194:N1223,'RW Futures and Index Data (Q4)'!F1192:F1221)/VAR('RW Futures and Index Data (Q4)'!F1192:F1221)</f>
        <v>-0.39617334547161648</v>
      </c>
      <c r="P1194" s="10"/>
    </row>
    <row r="1195" spans="1:16" x14ac:dyDescent="0.25">
      <c r="A1195" s="23">
        <v>40471</v>
      </c>
      <c r="B1195" s="52">
        <v>0.16316643284938936</v>
      </c>
      <c r="C1195" s="53">
        <f>COVAR(B1195:B1224,'RW Futures and Index Data (Q4)'!C1193:C1222)/VAR('RW Futures and Index Data (Q4)'!C1193:C1222)</f>
        <v>1.3938802348790693</v>
      </c>
      <c r="D1195" s="10"/>
      <c r="E1195" s="59">
        <v>2.2883833245802565E-2</v>
      </c>
      <c r="F1195" s="56">
        <f>COVAR(E1195:E1224,'RW Futures and Index Data (Q4)'!C1193:C1222)/VAR('RW Futures and Index Data (Q4)'!C1193:C1222)</f>
        <v>8.8965505673915271E-2</v>
      </c>
      <c r="G1195" s="10"/>
      <c r="H1195" s="59">
        <v>0.12658904272187721</v>
      </c>
      <c r="I1195" s="56">
        <f>COVAR(H1195:H1224,'RW Futures and Index Data (Q4)'!F1193:F1222)/VAR('RW Futures and Index Data (Q4)'!F1193:F1222)</f>
        <v>0.22201922571426913</v>
      </c>
      <c r="J1195" s="10"/>
      <c r="K1195" s="59">
        <v>1.4629031833201633E-2</v>
      </c>
      <c r="L1195" s="57">
        <f>COVAR(K1195:K1224,'RW Futures and Index Data (Q4)'!F1193:F1222)/VAR('RW Futures and Index Data (Q4)'!F1193:F1222)</f>
        <v>-3.1871025345087296E-2</v>
      </c>
      <c r="M1195" s="10"/>
      <c r="N1195" s="59">
        <v>-1.216256452655895E-2</v>
      </c>
      <c r="O1195" s="58">
        <f>COVAR(N1195:N1224,'RW Futures and Index Data (Q4)'!F1193:F1222)/VAR('RW Futures and Index Data (Q4)'!F1193:F1222)</f>
        <v>-0.37709632141902588</v>
      </c>
      <c r="P1195" s="10"/>
    </row>
    <row r="1196" spans="1:16" x14ac:dyDescent="0.25">
      <c r="A1196" s="23">
        <v>40470</v>
      </c>
      <c r="B1196" s="52">
        <v>0.19077560918107439</v>
      </c>
      <c r="C1196" s="53">
        <f>COVAR(B1196:B1225,'RW Futures and Index Data (Q4)'!C1194:C1223)/VAR('RW Futures and Index Data (Q4)'!C1194:C1223)</f>
        <v>1.3645401373624197</v>
      </c>
      <c r="D1196" s="10"/>
      <c r="E1196" s="59">
        <v>3.5962931176377833E-2</v>
      </c>
      <c r="F1196" s="56">
        <f>COVAR(E1196:E1225,'RW Futures and Index Data (Q4)'!C1194:C1223)/VAR('RW Futures and Index Data (Q4)'!C1194:C1223)</f>
        <v>0.1298167740367735</v>
      </c>
      <c r="G1196" s="10"/>
      <c r="H1196" s="59">
        <v>0.130971611968417</v>
      </c>
      <c r="I1196" s="56">
        <f>COVAR(H1196:H1225,'RW Futures and Index Data (Q4)'!F1194:F1223)/VAR('RW Futures and Index Data (Q4)'!F1194:F1223)</f>
        <v>0.23645966332025656</v>
      </c>
      <c r="J1196" s="10"/>
      <c r="K1196" s="59">
        <v>1.8080536028319161E-2</v>
      </c>
      <c r="L1196" s="57">
        <f>COVAR(K1196:K1225,'RW Futures and Index Data (Q4)'!F1194:F1223)/VAR('RW Futures and Index Data (Q4)'!F1194:F1223)</f>
        <v>-3.2430445126562561E-2</v>
      </c>
      <c r="M1196" s="10"/>
      <c r="N1196" s="59">
        <v>-4.8638630473768485E-3</v>
      </c>
      <c r="O1196" s="58">
        <f>COVAR(N1196:N1225,'RW Futures and Index Data (Q4)'!F1194:F1223)/VAR('RW Futures and Index Data (Q4)'!F1194:F1223)</f>
        <v>-0.37863584379200038</v>
      </c>
      <c r="P1196" s="10"/>
    </row>
    <row r="1197" spans="1:16" x14ac:dyDescent="0.25">
      <c r="A1197" s="23">
        <v>40469</v>
      </c>
      <c r="B1197" s="52">
        <v>0.1312910054088543</v>
      </c>
      <c r="C1197" s="53">
        <f>COVAR(B1197:B1226,'RW Futures and Index Data (Q4)'!C1195:C1224)/VAR('RW Futures and Index Data (Q4)'!C1195:C1224)</f>
        <v>1.330666388013517</v>
      </c>
      <c r="D1197" s="10"/>
      <c r="E1197" s="59">
        <v>3.0511518531397552E-2</v>
      </c>
      <c r="F1197" s="56">
        <f>COVAR(E1197:E1226,'RW Futures and Index Data (Q4)'!C1195:C1224)/VAR('RW Futures and Index Data (Q4)'!C1195:C1224)</f>
        <v>0.15908205960261276</v>
      </c>
      <c r="G1197" s="10"/>
      <c r="H1197" s="59">
        <v>0.13390928725701956</v>
      </c>
      <c r="I1197" s="56">
        <f>COVAR(H1197:H1226,'RW Futures and Index Data (Q4)'!F1195:F1224)/VAR('RW Futures and Index Data (Q4)'!F1195:F1224)</f>
        <v>0.19559570141591726</v>
      </c>
      <c r="J1197" s="10"/>
      <c r="K1197" s="59">
        <v>1.0974519404667316E-2</v>
      </c>
      <c r="L1197" s="57">
        <f>COVAR(K1197:K1226,'RW Futures and Index Data (Q4)'!F1195:F1224)/VAR('RW Futures and Index Data (Q4)'!F1195:F1224)</f>
        <v>-3.778897247219918E-2</v>
      </c>
      <c r="M1197" s="10"/>
      <c r="N1197" s="59">
        <v>-2.6614304648058029E-2</v>
      </c>
      <c r="O1197" s="58">
        <f>COVAR(N1197:N1226,'RW Futures and Index Data (Q4)'!F1195:F1224)/VAR('RW Futures and Index Data (Q4)'!F1195:F1224)</f>
        <v>-0.39072024116549636</v>
      </c>
      <c r="P1197" s="10"/>
    </row>
    <row r="1198" spans="1:16" x14ac:dyDescent="0.25">
      <c r="A1198" s="23">
        <v>40466</v>
      </c>
      <c r="B1198" s="52">
        <v>9.5944081648727808E-2</v>
      </c>
      <c r="C1198" s="53">
        <f>COVAR(B1198:B1227,'RW Futures and Index Data (Q4)'!C1196:C1225)/VAR('RW Futures and Index Data (Q4)'!C1196:C1225)</f>
        <v>1.270014208206905</v>
      </c>
      <c r="D1198" s="10"/>
      <c r="E1198" s="59">
        <v>6.0915350205258179E-2</v>
      </c>
      <c r="F1198" s="56">
        <f>COVAR(E1198:E1227,'RW Futures and Index Data (Q4)'!C1196:C1225)/VAR('RW Futures and Index Data (Q4)'!C1196:C1225)</f>
        <v>0.22505670924934723</v>
      </c>
      <c r="G1198" s="10"/>
      <c r="H1198" s="59">
        <v>0.14348057828696126</v>
      </c>
      <c r="I1198" s="56">
        <f>COVAR(H1198:H1227,'RW Futures and Index Data (Q4)'!F1196:F1225)/VAR('RW Futures and Index Data (Q4)'!F1196:F1225)</f>
        <v>0.19917383414963033</v>
      </c>
      <c r="J1198" s="10"/>
      <c r="K1198" s="59">
        <v>8.8910115425877567E-3</v>
      </c>
      <c r="L1198" s="57">
        <f>COVAR(K1198:K1227,'RW Futures and Index Data (Q4)'!F1196:F1225)/VAR('RW Futures and Index Data (Q4)'!F1196:F1225)</f>
        <v>-4.4819165226186015E-2</v>
      </c>
      <c r="M1198" s="10"/>
      <c r="N1198" s="59">
        <v>-4.0142370951041673E-2</v>
      </c>
      <c r="O1198" s="58">
        <f>COVAR(N1198:N1227,'RW Futures and Index Data (Q4)'!F1196:F1225)/VAR('RW Futures and Index Data (Q4)'!F1196:F1225)</f>
        <v>-0.40745308230163552</v>
      </c>
      <c r="P1198" s="10"/>
    </row>
    <row r="1199" spans="1:16" x14ac:dyDescent="0.25">
      <c r="A1199" s="23">
        <v>40465</v>
      </c>
      <c r="B1199" s="52">
        <v>7.0344787109258622E-2</v>
      </c>
      <c r="C1199" s="53">
        <f>COVAR(B1199:B1228,'RW Futures and Index Data (Q4)'!C1197:C1226)/VAR('RW Futures and Index Data (Q4)'!C1197:C1226)</f>
        <v>1.216590589515532</v>
      </c>
      <c r="D1199" s="10"/>
      <c r="E1199" s="59">
        <v>4.909032007546088E-2</v>
      </c>
      <c r="F1199" s="56">
        <f>COVAR(E1199:E1228,'RW Futures and Index Data (Q4)'!C1197:C1226)/VAR('RW Futures and Index Data (Q4)'!C1197:C1226)</f>
        <v>0.25900709080993162</v>
      </c>
      <c r="G1199" s="10"/>
      <c r="H1199" s="59">
        <v>0.11171067934642864</v>
      </c>
      <c r="I1199" s="56">
        <f>COVAR(H1199:H1228,'RW Futures and Index Data (Q4)'!F1197:F1226)/VAR('RW Futures and Index Data (Q4)'!F1197:F1226)</f>
        <v>0.18308042334217156</v>
      </c>
      <c r="J1199" s="10"/>
      <c r="K1199" s="59">
        <v>9.3815534965950853E-3</v>
      </c>
      <c r="L1199" s="57">
        <f>COVAR(K1199:K1228,'RW Futures and Index Data (Q4)'!F1197:F1226)/VAR('RW Futures and Index Data (Q4)'!F1197:F1226)</f>
        <v>-4.3049672652762321E-2</v>
      </c>
      <c r="M1199" s="10"/>
      <c r="N1199" s="59">
        <v>-2.8346003964033084E-2</v>
      </c>
      <c r="O1199" s="58">
        <f>COVAR(N1199:N1228,'RW Futures and Index Data (Q4)'!F1197:F1226)/VAR('RW Futures and Index Data (Q4)'!F1197:F1226)</f>
        <v>-0.39684032178324274</v>
      </c>
      <c r="P1199" s="10"/>
    </row>
    <row r="1200" spans="1:16" x14ac:dyDescent="0.25">
      <c r="A1200" s="23">
        <v>40464</v>
      </c>
      <c r="B1200" s="52">
        <v>7.2103325216339886E-2</v>
      </c>
      <c r="C1200" s="53">
        <f>COVAR(B1200:B1229,'RW Futures and Index Data (Q4)'!C1198:C1227)/VAR('RW Futures and Index Data (Q4)'!C1198:C1227)</f>
        <v>1.1733264834013954</v>
      </c>
      <c r="D1200" s="10"/>
      <c r="E1200" s="59">
        <v>6.1929888900782659E-2</v>
      </c>
      <c r="F1200" s="56">
        <f>COVAR(E1200:E1229,'RW Futures and Index Data (Q4)'!C1198:C1227)/VAR('RW Futures and Index Data (Q4)'!C1198:C1227)</f>
        <v>0.29324723039745948</v>
      </c>
      <c r="G1200" s="10"/>
      <c r="H1200" s="59">
        <v>0.1401765375178512</v>
      </c>
      <c r="I1200" s="56">
        <f>COVAR(H1200:H1229,'RW Futures and Index Data (Q4)'!F1198:F1227)/VAR('RW Futures and Index Data (Q4)'!F1198:F1227)</f>
        <v>0.19370529109272791</v>
      </c>
      <c r="J1200" s="10"/>
      <c r="K1200" s="59">
        <v>8.170492454610212E-3</v>
      </c>
      <c r="L1200" s="57">
        <f>COVAR(K1200:K1229,'RW Futures and Index Data (Q4)'!F1198:F1227)/VAR('RW Futures and Index Data (Q4)'!F1198:F1227)</f>
        <v>-4.5690048356367155E-2</v>
      </c>
      <c r="M1200" s="10"/>
      <c r="N1200" s="59">
        <v>-2.8522554369739272E-2</v>
      </c>
      <c r="O1200" s="58">
        <f>COVAR(N1200:N1229,'RW Futures and Index Data (Q4)'!F1198:F1227)/VAR('RW Futures and Index Data (Q4)'!F1198:F1227)</f>
        <v>-0.39559533601330277</v>
      </c>
      <c r="P1200" s="10"/>
    </row>
    <row r="1201" spans="1:16" x14ac:dyDescent="0.25">
      <c r="A1201" s="23">
        <v>40463</v>
      </c>
      <c r="B1201" s="52">
        <v>9.0883372303947496E-2</v>
      </c>
      <c r="C1201" s="53">
        <f>COVAR(B1201:B1230,'RW Futures and Index Data (Q4)'!C1199:C1228)/VAR('RW Futures and Index Data (Q4)'!C1199:C1228)</f>
        <v>1.1311207361131606</v>
      </c>
      <c r="D1201" s="10"/>
      <c r="E1201" s="59">
        <v>5.416410932681881E-2</v>
      </c>
      <c r="F1201" s="56">
        <f>COVAR(E1201:E1230,'RW Futures and Index Data (Q4)'!C1199:C1228)/VAR('RW Futures and Index Data (Q4)'!C1199:C1228)</f>
        <v>0.32334813962928505</v>
      </c>
      <c r="G1201" s="10"/>
      <c r="H1201" s="59">
        <v>0.1408686604047138</v>
      </c>
      <c r="I1201" s="56">
        <f>COVAR(H1201:H1230,'RW Futures and Index Data (Q4)'!F1199:F1228)/VAR('RW Futures and Index Data (Q4)'!F1199:F1228)</f>
        <v>0.19553569560752224</v>
      </c>
      <c r="J1201" s="10"/>
      <c r="K1201" s="59">
        <v>1.5083206941693961E-2</v>
      </c>
      <c r="L1201" s="57">
        <f>COVAR(K1201:K1230,'RW Futures and Index Data (Q4)'!F1199:F1228)/VAR('RW Futures and Index Data (Q4)'!F1199:F1228)</f>
        <v>-4.8298497212139552E-2</v>
      </c>
      <c r="M1201" s="10"/>
      <c r="N1201" s="59">
        <v>-2.4204756420370122E-2</v>
      </c>
      <c r="O1201" s="58">
        <f>COVAR(N1201:N1230,'RW Futures and Index Data (Q4)'!F1199:F1228)/VAR('RW Futures and Index Data (Q4)'!F1199:F1228)</f>
        <v>-0.3936412943410687</v>
      </c>
      <c r="P1201" s="10"/>
    </row>
    <row r="1202" spans="1:16" x14ac:dyDescent="0.25">
      <c r="A1202" s="23">
        <v>40462</v>
      </c>
      <c r="B1202" s="52">
        <v>7.6398927234411218E-2</v>
      </c>
      <c r="C1202" s="53">
        <f>COVAR(B1202:B1231,'RW Futures and Index Data (Q4)'!C1200:C1229)/VAR('RW Futures and Index Data (Q4)'!C1200:C1229)</f>
        <v>1.0644799338934448</v>
      </c>
      <c r="D1202" s="10"/>
      <c r="E1202" s="59">
        <v>5.3011250277932298E-2</v>
      </c>
      <c r="F1202" s="56">
        <f>COVAR(E1202:E1231,'RW Futures and Index Data (Q4)'!C1200:C1229)/VAR('RW Futures and Index Data (Q4)'!C1200:C1229)</f>
        <v>0.39502515259575793</v>
      </c>
      <c r="G1202" s="10"/>
      <c r="H1202" s="59">
        <v>0.16926638759482282</v>
      </c>
      <c r="I1202" s="56">
        <f>COVAR(H1202:H1231,'RW Futures and Index Data (Q4)'!F1200:F1229)/VAR('RW Futures and Index Data (Q4)'!F1200:F1229)</f>
        <v>0.20208295755034711</v>
      </c>
      <c r="J1202" s="10"/>
      <c r="K1202" s="59">
        <v>7.9899530781262218E-3</v>
      </c>
      <c r="L1202" s="57">
        <f>COVAR(K1202:K1231,'RW Futures and Index Data (Q4)'!F1200:F1229)/VAR('RW Futures and Index Data (Q4)'!F1200:F1229)</f>
        <v>-6.0621414619738724E-2</v>
      </c>
      <c r="M1202" s="10"/>
      <c r="N1202" s="59">
        <v>-4.2897258268326799E-2</v>
      </c>
      <c r="O1202" s="58">
        <f>COVAR(N1202:N1231,'RW Futures and Index Data (Q4)'!F1200:F1229)/VAR('RW Futures and Index Data (Q4)'!F1200:F1229)</f>
        <v>-0.40201463937801551</v>
      </c>
      <c r="P1202" s="10"/>
    </row>
    <row r="1203" spans="1:16" x14ac:dyDescent="0.25">
      <c r="A1203" s="23">
        <v>40459</v>
      </c>
      <c r="B1203" s="52">
        <v>6.8306001586255771E-2</v>
      </c>
      <c r="C1203" s="53">
        <f>COVAR(B1203:B1232,'RW Futures and Index Data (Q4)'!C1201:C1230)/VAR('RW Futures and Index Data (Q4)'!C1201:C1230)</f>
        <v>1.0543279523973152</v>
      </c>
      <c r="D1203" s="10"/>
      <c r="E1203" s="59">
        <v>7.2449809404431242E-2</v>
      </c>
      <c r="F1203" s="56">
        <f>COVAR(E1203:E1232,'RW Futures and Index Data (Q4)'!C1201:C1230)/VAR('RW Futures and Index Data (Q4)'!C1201:C1230)</f>
        <v>0.48606914009148017</v>
      </c>
      <c r="G1203" s="10"/>
      <c r="H1203" s="59">
        <v>0.17456654188245913</v>
      </c>
      <c r="I1203" s="56">
        <f>COVAR(H1203:H1232,'RW Futures and Index Data (Q4)'!F1201:F1230)/VAR('RW Futures and Index Data (Q4)'!F1201:F1230)</f>
        <v>0.19747575504164797</v>
      </c>
      <c r="J1203" s="10"/>
      <c r="K1203" s="59">
        <v>1.2912078296672957E-2</v>
      </c>
      <c r="L1203" s="57">
        <f>COVAR(K1203:K1232,'RW Futures and Index Data (Q4)'!F1201:F1230)/VAR('RW Futures and Index Data (Q4)'!F1201:F1230)</f>
        <v>-6.3530465098498148E-2</v>
      </c>
      <c r="M1203" s="10"/>
      <c r="N1203" s="59">
        <v>-2.263217746792634E-2</v>
      </c>
      <c r="O1203" s="58">
        <f>COVAR(N1203:N1232,'RW Futures and Index Data (Q4)'!F1201:F1230)/VAR('RW Futures and Index Data (Q4)'!F1201:F1230)</f>
        <v>-0.39313041621355288</v>
      </c>
      <c r="P1203" s="10"/>
    </row>
    <row r="1204" spans="1:16" x14ac:dyDescent="0.25">
      <c r="A1204" s="23">
        <v>40458</v>
      </c>
      <c r="B1204" s="52">
        <v>4.0641242282257517E-2</v>
      </c>
      <c r="C1204" s="53">
        <f>COVAR(B1204:B1233,'RW Futures and Index Data (Q4)'!C1202:C1231)/VAR('RW Futures and Index Data (Q4)'!C1202:C1231)</f>
        <v>0.97397795797622388</v>
      </c>
      <c r="D1204" s="10"/>
      <c r="E1204" s="59">
        <v>6.5620124593951612E-2</v>
      </c>
      <c r="F1204" s="56">
        <f>COVAR(E1204:E1233,'RW Futures and Index Data (Q4)'!C1202:C1231)/VAR('RW Futures and Index Data (Q4)'!C1202:C1231)</f>
        <v>0.54146677105203167</v>
      </c>
      <c r="G1204" s="10"/>
      <c r="H1204" s="59">
        <v>0.14686093049327353</v>
      </c>
      <c r="I1204" s="56">
        <f>COVAR(H1204:H1233,'RW Futures and Index Data (Q4)'!F1202:F1231)/VAR('RW Futures and Index Data (Q4)'!F1202:F1231)</f>
        <v>0.17427348372586529</v>
      </c>
      <c r="J1204" s="10"/>
      <c r="K1204" s="59">
        <v>1.8620075101116518E-2</v>
      </c>
      <c r="L1204" s="57">
        <f>COVAR(K1204:K1233,'RW Futures and Index Data (Q4)'!F1202:F1231)/VAR('RW Futures and Index Data (Q4)'!F1202:F1231)</f>
        <v>-6.8632147934811441E-2</v>
      </c>
      <c r="M1204" s="10"/>
      <c r="N1204" s="59">
        <v>-4.0829921726501794E-3</v>
      </c>
      <c r="O1204" s="58">
        <f>COVAR(N1204:N1233,'RW Futures and Index Data (Q4)'!F1202:F1231)/VAR('RW Futures and Index Data (Q4)'!F1202:F1231)</f>
        <v>-0.38578959389556378</v>
      </c>
      <c r="P1204" s="10"/>
    </row>
    <row r="1205" spans="1:16" x14ac:dyDescent="0.25">
      <c r="A1205" s="23">
        <v>40457</v>
      </c>
      <c r="B1205" s="52">
        <v>5.292509543274404E-2</v>
      </c>
      <c r="C1205" s="53">
        <f>COVAR(B1205:B1234,'RW Futures and Index Data (Q4)'!C1203:C1232)/VAR('RW Futures and Index Data (Q4)'!C1203:C1232)</f>
        <v>0.93015721195169243</v>
      </c>
      <c r="D1205" s="10"/>
      <c r="E1205" s="59">
        <v>7.582972613896799E-2</v>
      </c>
      <c r="F1205" s="56">
        <f>COVAR(E1205:E1234,'RW Futures and Index Data (Q4)'!C1203:C1232)/VAR('RW Futures and Index Data (Q4)'!C1203:C1232)</f>
        <v>0.65753029315497979</v>
      </c>
      <c r="G1205" s="10"/>
      <c r="H1205" s="59">
        <v>0.16914279999999993</v>
      </c>
      <c r="I1205" s="56">
        <f>COVAR(H1205:H1234,'RW Futures and Index Data (Q4)'!F1203:F1232)/VAR('RW Futures and Index Data (Q4)'!F1203:F1232)</f>
        <v>0.18107010272244548</v>
      </c>
      <c r="J1205" s="10"/>
      <c r="K1205" s="59">
        <v>1.0399742097777276E-2</v>
      </c>
      <c r="L1205" s="57">
        <f>COVAR(K1205:K1234,'RW Futures and Index Data (Q4)'!F1203:F1232)/VAR('RW Futures and Index Data (Q4)'!F1203:F1232)</f>
        <v>-8.7917186803714437E-2</v>
      </c>
      <c r="M1205" s="10"/>
      <c r="N1205" s="59">
        <v>-2.8011941802834395E-2</v>
      </c>
      <c r="O1205" s="58">
        <f>COVAR(N1205:N1234,'RW Futures and Index Data (Q4)'!F1203:F1232)/VAR('RW Futures and Index Data (Q4)'!F1203:F1232)</f>
        <v>-0.40895668678559222</v>
      </c>
      <c r="P1205" s="10"/>
    </row>
    <row r="1206" spans="1:16" x14ac:dyDescent="0.25">
      <c r="A1206" s="23">
        <v>40456</v>
      </c>
      <c r="B1206" s="52">
        <v>4.7558616402113341E-2</v>
      </c>
      <c r="C1206" s="53">
        <f>COVAR(B1206:B1235,'RW Futures and Index Data (Q4)'!C1204:C1233)/VAR('RW Futures and Index Data (Q4)'!C1204:C1233)</f>
        <v>0.89762398113316588</v>
      </c>
      <c r="D1206" s="10"/>
      <c r="E1206" s="59">
        <v>8.2737384398227309E-2</v>
      </c>
      <c r="F1206" s="56">
        <f>COVAR(E1206:E1235,'RW Futures and Index Data (Q4)'!C1204:C1233)/VAR('RW Futures and Index Data (Q4)'!C1204:C1233)</f>
        <v>0.77534647213688745</v>
      </c>
      <c r="G1206" s="10"/>
      <c r="H1206" s="59">
        <v>0.15768582856981439</v>
      </c>
      <c r="I1206" s="56">
        <f>COVAR(H1206:H1235,'RW Futures and Index Data (Q4)'!F1204:F1233)/VAR('RW Futures and Index Data (Q4)'!F1204:F1233)</f>
        <v>0.17584198263506048</v>
      </c>
      <c r="J1206" s="10"/>
      <c r="K1206" s="59">
        <v>1.156342197366067E-2</v>
      </c>
      <c r="L1206" s="57">
        <f>COVAR(K1206:K1235,'RW Futures and Index Data (Q4)'!F1204:F1233)/VAR('RW Futures and Index Data (Q4)'!F1204:F1233)</f>
        <v>-0.10059195444943549</v>
      </c>
      <c r="M1206" s="10"/>
      <c r="N1206" s="59">
        <v>-1.062427895233331E-2</v>
      </c>
      <c r="O1206" s="58">
        <f>COVAR(N1206:N1235,'RW Futures and Index Data (Q4)'!F1204:F1233)/VAR('RW Futures and Index Data (Q4)'!F1204:F1233)</f>
        <v>-0.39586592563730294</v>
      </c>
      <c r="P1206" s="10"/>
    </row>
    <row r="1207" spans="1:16" x14ac:dyDescent="0.25">
      <c r="A1207" s="23">
        <v>40455</v>
      </c>
      <c r="B1207" s="52">
        <v>6.1279310640226736E-2</v>
      </c>
      <c r="C1207" s="53">
        <f>COVAR(B1207:B1236,'RW Futures and Index Data (Q4)'!C1205:C1234)/VAR('RW Futures and Index Data (Q4)'!C1205:C1234)</f>
        <v>0.92465611352118482</v>
      </c>
      <c r="D1207" s="10"/>
      <c r="E1207" s="59">
        <v>8.6174766959489668E-2</v>
      </c>
      <c r="F1207" s="56">
        <f>COVAR(E1207:E1236,'RW Futures and Index Data (Q4)'!C1205:C1234)/VAR('RW Futures and Index Data (Q4)'!C1205:C1234)</f>
        <v>0.90849522452493292</v>
      </c>
      <c r="G1207" s="10"/>
      <c r="H1207" s="59">
        <v>0.17910453501722157</v>
      </c>
      <c r="I1207" s="56">
        <f>COVAR(H1207:H1236,'RW Futures and Index Data (Q4)'!F1205:F1234)/VAR('RW Futures and Index Data (Q4)'!F1205:F1234)</f>
        <v>0.20568421067408962</v>
      </c>
      <c r="J1207" s="10"/>
      <c r="K1207" s="59">
        <v>6.9173382403939776E-3</v>
      </c>
      <c r="L1207" s="57">
        <f>COVAR(K1207:K1236,'RW Futures and Index Data (Q4)'!F1205:F1234)/VAR('RW Futures and Index Data (Q4)'!F1205:F1234)</f>
        <v>-0.12052205586698607</v>
      </c>
      <c r="M1207" s="10"/>
      <c r="N1207" s="59">
        <v>-2.6075972792657054E-2</v>
      </c>
      <c r="O1207" s="58">
        <f>COVAR(N1207:N1236,'RW Futures and Index Data (Q4)'!F1205:F1234)/VAR('RW Futures and Index Data (Q4)'!F1205:F1234)</f>
        <v>-0.42951461522790124</v>
      </c>
      <c r="P1207" s="10"/>
    </row>
    <row r="1208" spans="1:16" x14ac:dyDescent="0.25">
      <c r="A1208" s="23">
        <v>40452</v>
      </c>
      <c r="B1208" s="52">
        <v>4.4495113328246516E-2</v>
      </c>
      <c r="C1208" s="53">
        <f>COVAR(B1208:B1237,'RW Futures and Index Data (Q4)'!C1206:C1235)/VAR('RW Futures and Index Data (Q4)'!C1206:C1235)</f>
        <v>0.86228925532084844</v>
      </c>
      <c r="D1208" s="10"/>
      <c r="E1208" s="59">
        <v>5.526501830532049E-2</v>
      </c>
      <c r="F1208" s="56">
        <f>COVAR(E1208:E1237,'RW Futures and Index Data (Q4)'!C1206:C1235)/VAR('RW Futures and Index Data (Q4)'!C1206:C1235)</f>
        <v>0.93386567486574756</v>
      </c>
      <c r="G1208" s="10"/>
      <c r="H1208" s="59">
        <v>0.13888895345175478</v>
      </c>
      <c r="I1208" s="56">
        <f>COVAR(H1208:H1237,'RW Futures and Index Data (Q4)'!F1206:F1235)/VAR('RW Futures and Index Data (Q4)'!F1206:F1235)</f>
        <v>0.17935898349834384</v>
      </c>
      <c r="J1208" s="10"/>
      <c r="K1208" s="59">
        <v>7.1848218777597062E-3</v>
      </c>
      <c r="L1208" s="57">
        <f>COVAR(K1208:K1237,'RW Futures and Index Data (Q4)'!F1206:F1235)/VAR('RW Futures and Index Data (Q4)'!F1206:F1235)</f>
        <v>-0.12430419287889066</v>
      </c>
      <c r="M1208" s="10"/>
      <c r="N1208" s="59">
        <v>-4.4853378010576428E-3</v>
      </c>
      <c r="O1208" s="58">
        <f>COVAR(N1208:N1237,'RW Futures and Index Data (Q4)'!F1206:F1235)/VAR('RW Futures and Index Data (Q4)'!F1206:F1235)</f>
        <v>-0.41321857773124138</v>
      </c>
      <c r="P1208" s="10"/>
    </row>
    <row r="1209" spans="1:16" x14ac:dyDescent="0.25">
      <c r="A1209" s="23">
        <v>40451</v>
      </c>
      <c r="B1209" s="52">
        <v>4.5934402464222091E-2</v>
      </c>
      <c r="C1209" s="53">
        <f>COVAR(B1209:B1238,'RW Futures and Index Data (Q4)'!C1207:C1236)/VAR('RW Futures and Index Data (Q4)'!C1207:C1236)</f>
        <v>0.80673335882464248</v>
      </c>
      <c r="D1209" s="10"/>
      <c r="E1209" s="59">
        <v>7.3851846357460005E-2</v>
      </c>
      <c r="F1209" s="56">
        <f>COVAR(E1209:E1238,'RW Futures and Index Data (Q4)'!C1207:C1236)/VAR('RW Futures and Index Data (Q4)'!C1207:C1236)</f>
        <v>1.0359551664345903</v>
      </c>
      <c r="G1209" s="10"/>
      <c r="H1209" s="59">
        <v>0.15341235194585456</v>
      </c>
      <c r="I1209" s="56">
        <f>COVAR(H1209:H1238,'RW Futures and Index Data (Q4)'!F1207:F1236)/VAR('RW Futures and Index Data (Q4)'!F1207:F1236)</f>
        <v>0.1800151458518332</v>
      </c>
      <c r="J1209" s="10"/>
      <c r="K1209" s="59">
        <v>7.7231658733507569E-3</v>
      </c>
      <c r="L1209" s="57">
        <f>COVAR(K1209:K1238,'RW Futures and Index Data (Q4)'!F1207:F1236)/VAR('RW Futures and Index Data (Q4)'!F1207:F1236)</f>
        <v>-0.12895398118037057</v>
      </c>
      <c r="M1209" s="10"/>
      <c r="N1209" s="59">
        <v>-6.8608765289447371E-3</v>
      </c>
      <c r="O1209" s="58">
        <f>COVAR(N1209:N1238,'RW Futures and Index Data (Q4)'!F1207:F1236)/VAR('RW Futures and Index Data (Q4)'!F1207:F1236)</f>
        <v>-0.41752513793536644</v>
      </c>
      <c r="P1209" s="10"/>
    </row>
    <row r="1210" spans="1:16" x14ac:dyDescent="0.25">
      <c r="A1210" s="23">
        <v>40450</v>
      </c>
      <c r="B1210" s="52">
        <v>3.671653998768587E-2</v>
      </c>
      <c r="C1210" s="53">
        <f>COVAR(B1210:B1239,'RW Futures and Index Data (Q4)'!C1208:C1237)/VAR('RW Futures and Index Data (Q4)'!C1208:C1237)</f>
        <v>0.6677837538285416</v>
      </c>
      <c r="D1210" s="10"/>
      <c r="E1210" s="59">
        <v>7.1612181345047432E-2</v>
      </c>
      <c r="F1210" s="56">
        <f>COVAR(E1210:E1239,'RW Futures and Index Data (Q4)'!C1208:C1237)/VAR('RW Futures and Index Data (Q4)'!C1208:C1237)</f>
        <v>0.99360248913533888</v>
      </c>
      <c r="G1210" s="10"/>
      <c r="H1210" s="59">
        <v>0.15068493150684925</v>
      </c>
      <c r="I1210" s="56">
        <f>COVAR(H1210:H1239,'RW Futures and Index Data (Q4)'!F1208:F1237)/VAR('RW Futures and Index Data (Q4)'!F1208:F1237)</f>
        <v>0.17028761539036311</v>
      </c>
      <c r="J1210" s="10"/>
      <c r="K1210" s="59">
        <v>1.4440832175149465E-2</v>
      </c>
      <c r="L1210" s="57">
        <f>COVAR(K1210:K1239,'RW Futures and Index Data (Q4)'!F1208:F1237)/VAR('RW Futures and Index Data (Q4)'!F1208:F1237)</f>
        <v>-0.12224310261965403</v>
      </c>
      <c r="M1210" s="10"/>
      <c r="N1210" s="59">
        <v>-3.1661877718617282E-3</v>
      </c>
      <c r="O1210" s="58">
        <f>COVAR(N1210:N1239,'RW Futures and Index Data (Q4)'!F1208:F1237)/VAR('RW Futures and Index Data (Q4)'!F1208:F1237)</f>
        <v>-0.39884879828517977</v>
      </c>
      <c r="P1210" s="10"/>
    </row>
    <row r="1211" spans="1:16" x14ac:dyDescent="0.25">
      <c r="A1211" s="23">
        <v>40449</v>
      </c>
      <c r="B1211" s="52">
        <v>2.0993500084773631E-2</v>
      </c>
      <c r="C1211" s="53">
        <f>COVAR(B1211:B1240,'RW Futures and Index Data (Q4)'!C1209:C1238)/VAR('RW Futures and Index Data (Q4)'!C1209:C1238)</f>
        <v>0.56256229766630084</v>
      </c>
      <c r="D1211" s="10"/>
      <c r="E1211" s="59">
        <v>6.0472264127584552E-2</v>
      </c>
      <c r="F1211" s="56">
        <f>COVAR(E1211:E1240,'RW Futures and Index Data (Q4)'!C1209:C1238)/VAR('RW Futures and Index Data (Q4)'!C1209:C1238)</f>
        <v>0.90264477878761296</v>
      </c>
      <c r="G1211" s="10"/>
      <c r="H1211" s="59">
        <v>0.13659347180475145</v>
      </c>
      <c r="I1211" s="56">
        <f>COVAR(H1211:H1240,'RW Futures and Index Data (Q4)'!F1209:F1238)/VAR('RW Futures and Index Data (Q4)'!F1209:F1238)</f>
        <v>0.16993387319649608</v>
      </c>
      <c r="J1211" s="10"/>
      <c r="K1211" s="59">
        <v>1.2656345963174775E-2</v>
      </c>
      <c r="L1211" s="57">
        <f>COVAR(K1211:K1240,'RW Futures and Index Data (Q4)'!F1209:F1238)/VAR('RW Futures and Index Data (Q4)'!F1209:F1238)</f>
        <v>-0.11432239584040681</v>
      </c>
      <c r="M1211" s="10"/>
      <c r="N1211" s="59">
        <v>1.3049747628228747E-2</v>
      </c>
      <c r="O1211" s="58">
        <f>COVAR(N1211:N1240,'RW Futures and Index Data (Q4)'!F1209:F1238)/VAR('RW Futures and Index Data (Q4)'!F1209:F1238)</f>
        <v>-0.36576675990878632</v>
      </c>
      <c r="P1211" s="10"/>
    </row>
    <row r="1212" spans="1:16" x14ac:dyDescent="0.25">
      <c r="A1212" s="23">
        <v>40448</v>
      </c>
      <c r="B1212" s="52">
        <v>-1.2268884357788945E-3</v>
      </c>
      <c r="C1212" s="53">
        <f>COVAR(B1212:B1241,'RW Futures and Index Data (Q4)'!C1210:C1239)/VAR('RW Futures and Index Data (Q4)'!C1210:C1239)</f>
        <v>0.47852796219836841</v>
      </c>
      <c r="D1212" s="10"/>
      <c r="E1212" s="59">
        <v>5.9095808151393703E-2</v>
      </c>
      <c r="F1212" s="56">
        <f>COVAR(E1212:E1241,'RW Futures and Index Data (Q4)'!C1210:C1239)/VAR('RW Futures and Index Data (Q4)'!C1210:C1239)</f>
        <v>0.78038284921009482</v>
      </c>
      <c r="G1212" s="10"/>
      <c r="H1212" s="59">
        <v>0.12614155251141557</v>
      </c>
      <c r="I1212" s="56">
        <f>COVAR(H1212:H1241,'RW Futures and Index Data (Q4)'!F1210:F1239)/VAR('RW Futures and Index Data (Q4)'!F1210:F1239)</f>
        <v>0.19461356114429301</v>
      </c>
      <c r="J1212" s="10"/>
      <c r="K1212" s="59">
        <v>1.4551751788437262E-2</v>
      </c>
      <c r="L1212" s="57">
        <f>COVAR(K1212:K1241,'RW Futures and Index Data (Q4)'!F1210:F1239)/VAR('RW Futures and Index Data (Q4)'!F1210:F1239)</f>
        <v>-9.5590812078522103E-2</v>
      </c>
      <c r="M1212" s="10"/>
      <c r="N1212" s="59">
        <v>2.0003778834698061E-2</v>
      </c>
      <c r="O1212" s="58">
        <f>COVAR(N1212:N1241,'RW Futures and Index Data (Q4)'!F1210:F1239)/VAR('RW Futures and Index Data (Q4)'!F1210:F1239)</f>
        <v>-0.34812859226767678</v>
      </c>
      <c r="P1212" s="10"/>
    </row>
    <row r="1213" spans="1:16" x14ac:dyDescent="0.25">
      <c r="A1213" s="23">
        <v>40445</v>
      </c>
      <c r="B1213" s="52">
        <v>2.3341614117009524E-3</v>
      </c>
      <c r="C1213" s="53">
        <f>COVAR(B1213:B1242,'RW Futures and Index Data (Q4)'!C1211:C1240)/VAR('RW Futures and Index Data (Q4)'!C1211:C1240)</f>
        <v>0.50525879752140668</v>
      </c>
      <c r="D1213" s="10"/>
      <c r="E1213" s="59">
        <v>7.2891331515994251E-2</v>
      </c>
      <c r="F1213" s="56">
        <f>COVAR(E1213:E1242,'RW Futures and Index Data (Q4)'!C1211:C1240)/VAR('RW Futures and Index Data (Q4)'!C1211:C1240)</f>
        <v>0.66419128487713708</v>
      </c>
      <c r="G1213" s="10"/>
      <c r="H1213" s="59">
        <v>0.1536670547147847</v>
      </c>
      <c r="I1213" s="56">
        <f>COVAR(H1213:H1242,'RW Futures and Index Data (Q4)'!F1211:F1240)/VAR('RW Futures and Index Data (Q4)'!F1211:F1240)</f>
        <v>0.24306319626725098</v>
      </c>
      <c r="J1213" s="10"/>
      <c r="K1213" s="59">
        <v>1.1124519436114921E-2</v>
      </c>
      <c r="L1213" s="57">
        <f>COVAR(K1213:K1242,'RW Futures and Index Data (Q4)'!F1211:F1240)/VAR('RW Futures and Index Data (Q4)'!F1211:F1240)</f>
        <v>-8.2871276658514972E-2</v>
      </c>
      <c r="M1213" s="10"/>
      <c r="N1213" s="59">
        <v>7.279536101609807E-3</v>
      </c>
      <c r="O1213" s="58">
        <f>COVAR(N1213:N1242,'RW Futures and Index Data (Q4)'!F1211:F1240)/VAR('RW Futures and Index Data (Q4)'!F1211:F1240)</f>
        <v>-0.35795807632943655</v>
      </c>
      <c r="P1213" s="10"/>
    </row>
    <row r="1214" spans="1:16" x14ac:dyDescent="0.25">
      <c r="A1214" s="23">
        <v>40444</v>
      </c>
      <c r="B1214" s="52">
        <v>2.0770146903865694E-3</v>
      </c>
      <c r="C1214" s="53">
        <f>COVAR(B1214:B1243,'RW Futures and Index Data (Q4)'!C1212:C1241)/VAR('RW Futures and Index Data (Q4)'!C1212:C1241)</f>
        <v>0.47377720519458733</v>
      </c>
      <c r="D1214" s="10"/>
      <c r="E1214" s="59">
        <v>7.8034563429914217E-2</v>
      </c>
      <c r="F1214" s="56">
        <f>COVAR(E1214:E1243,'RW Futures and Index Data (Q4)'!C1212:C1241)/VAR('RW Futures and Index Data (Q4)'!C1212:C1241)</f>
        <v>0.54529623526588755</v>
      </c>
      <c r="G1214" s="10"/>
      <c r="H1214" s="59">
        <v>0.17869822485207121</v>
      </c>
      <c r="I1214" s="56">
        <f>COVAR(H1214:H1243,'RW Futures and Index Data (Q4)'!F1212:F1241)/VAR('RW Futures and Index Data (Q4)'!F1212:F1241)</f>
        <v>0.20591962437442679</v>
      </c>
      <c r="J1214" s="10"/>
      <c r="K1214" s="59">
        <v>1.7011974078627867E-2</v>
      </c>
      <c r="L1214" s="57">
        <f>COVAR(K1214:K1243,'RW Futures and Index Data (Q4)'!F1212:F1241)/VAR('RW Futures and Index Data (Q4)'!F1212:F1241)</f>
        <v>-5.4705359439472467E-2</v>
      </c>
      <c r="M1214" s="10"/>
      <c r="N1214" s="59">
        <v>1.4839168755495624E-2</v>
      </c>
      <c r="O1214" s="58">
        <f>COVAR(N1214:N1243,'RW Futures and Index Data (Q4)'!F1212:F1241)/VAR('RW Futures and Index Data (Q4)'!F1212:F1241)</f>
        <v>-0.36688150318833807</v>
      </c>
      <c r="P1214" s="10"/>
    </row>
    <row r="1215" spans="1:16" x14ac:dyDescent="0.25">
      <c r="A1215" s="23">
        <v>40443</v>
      </c>
      <c r="B1215" s="52">
        <v>-2.7404808046988749E-2</v>
      </c>
      <c r="C1215" s="53">
        <f>COVAR(B1215:B1244,'RW Futures and Index Data (Q4)'!C1213:C1242)/VAR('RW Futures and Index Data (Q4)'!C1213:C1242)</f>
        <v>0.48330437164293288</v>
      </c>
      <c r="D1215" s="10"/>
      <c r="E1215" s="59">
        <v>5.7194158918840721E-2</v>
      </c>
      <c r="F1215" s="56">
        <f>COVAR(E1215:E1244,'RW Futures and Index Data (Q4)'!C1213:C1242)/VAR('RW Futures and Index Data (Q4)'!C1213:C1242)</f>
        <v>0.41027240793246395</v>
      </c>
      <c r="G1215" s="10"/>
      <c r="H1215" s="59">
        <v>0.12704918032786905</v>
      </c>
      <c r="I1215" s="56">
        <f>COVAR(H1215:H1244,'RW Futures and Index Data (Q4)'!F1213:F1242)/VAR('RW Futures and Index Data (Q4)'!F1213:F1242)</f>
        <v>7.4194733368211682E-2</v>
      </c>
      <c r="J1215" s="10"/>
      <c r="K1215" s="59">
        <v>2.3256929131145299E-2</v>
      </c>
      <c r="L1215" s="57">
        <f>COVAR(K1215:K1244,'RW Futures and Index Data (Q4)'!F1213:F1242)/VAR('RW Futures and Index Data (Q4)'!F1213:F1242)</f>
        <v>-4.198086184990571E-2</v>
      </c>
      <c r="M1215" s="10"/>
      <c r="N1215" s="59">
        <v>4.1493617639498659E-2</v>
      </c>
      <c r="O1215" s="58">
        <f>COVAR(N1215:N1244,'RW Futures and Index Data (Q4)'!F1213:F1242)/VAR('RW Futures and Index Data (Q4)'!F1213:F1242)</f>
        <v>-0.38169750957051379</v>
      </c>
      <c r="P1215" s="10"/>
    </row>
    <row r="1216" spans="1:16" x14ac:dyDescent="0.25">
      <c r="A1216" s="23">
        <v>40442</v>
      </c>
      <c r="B1216" s="52">
        <v>-3.9314360352107447E-2</v>
      </c>
      <c r="C1216" s="53">
        <f>COVAR(B1216:B1245,'RW Futures and Index Data (Q4)'!C1214:C1243)/VAR('RW Futures and Index Data (Q4)'!C1214:C1243)</f>
        <v>0.62634220125938955</v>
      </c>
      <c r="D1216" s="10"/>
      <c r="E1216" s="59">
        <v>7.0427866344865198E-2</v>
      </c>
      <c r="F1216" s="56">
        <f>COVAR(E1216:E1245,'RW Futures and Index Data (Q4)'!C1214:C1243)/VAR('RW Futures and Index Data (Q4)'!C1214:C1243)</f>
        <v>0.24461343884602885</v>
      </c>
      <c r="G1216" s="10"/>
      <c r="H1216" s="59">
        <v>0.13927733100233097</v>
      </c>
      <c r="I1216" s="56">
        <f>COVAR(H1216:H1245,'RW Futures and Index Data (Q4)'!F1214:F1243)/VAR('RW Futures and Index Data (Q4)'!F1214:F1243)</f>
        <v>2.6834383462580939E-2</v>
      </c>
      <c r="J1216" s="10"/>
      <c r="K1216" s="59">
        <v>1.8922642435778902E-2</v>
      </c>
      <c r="L1216" s="57">
        <f>COVAR(K1216:K1245,'RW Futures and Index Data (Q4)'!F1214:F1243)/VAR('RW Futures and Index Data (Q4)'!F1214:F1243)</f>
        <v>-3.1634595943176656E-2</v>
      </c>
      <c r="M1216" s="10"/>
      <c r="N1216" s="59">
        <v>3.5951848757029614E-2</v>
      </c>
      <c r="O1216" s="58">
        <f>COVAR(N1216:N1245,'RW Futures and Index Data (Q4)'!F1214:F1243)/VAR('RW Futures and Index Data (Q4)'!F1214:F1243)</f>
        <v>-0.48903686923416972</v>
      </c>
      <c r="P1216" s="10"/>
    </row>
    <row r="1217" spans="1:16" x14ac:dyDescent="0.25">
      <c r="A1217" s="23">
        <v>40441</v>
      </c>
      <c r="B1217" s="52">
        <v>-6.9265964718736472E-2</v>
      </c>
      <c r="C1217" s="53">
        <f>COVAR(B1217:B1246,'RW Futures and Index Data (Q4)'!C1215:C1244)/VAR('RW Futures and Index Data (Q4)'!C1215:C1244)</f>
        <v>0.73790542215975019</v>
      </c>
      <c r="D1217" s="10"/>
      <c r="E1217" s="59">
        <v>3.731380411849039E-2</v>
      </c>
      <c r="F1217" s="56">
        <f>COVAR(E1217:E1246,'RW Futures and Index Data (Q4)'!C1215:C1244)/VAR('RW Futures and Index Data (Q4)'!C1215:C1244)</f>
        <v>0.20425858828133511</v>
      </c>
      <c r="G1217" s="10"/>
      <c r="H1217" s="59">
        <v>9.8710039259674698E-2</v>
      </c>
      <c r="I1217" s="56">
        <f>COVAR(H1217:H1246,'RW Futures and Index Data (Q4)'!F1215:F1244)/VAR('RW Futures and Index Data (Q4)'!F1215:F1244)</f>
        <v>2.6703632250269421E-2</v>
      </c>
      <c r="J1217" s="10"/>
      <c r="K1217" s="59">
        <v>1.9465728375152258E-2</v>
      </c>
      <c r="L1217" s="57">
        <f>COVAR(K1217:K1246,'RW Futures and Index Data (Q4)'!F1215:F1244)/VAR('RW Futures and Index Data (Q4)'!F1215:F1244)</f>
        <v>-1.1832982164012636E-2</v>
      </c>
      <c r="M1217" s="10"/>
      <c r="N1217" s="59">
        <v>4.0508636997079517E-2</v>
      </c>
      <c r="O1217" s="58">
        <f>COVAR(N1217:N1246,'RW Futures and Index Data (Q4)'!F1215:F1244)/VAR('RW Futures and Index Data (Q4)'!F1215:F1244)</f>
        <v>-0.55038670883664964</v>
      </c>
      <c r="P1217" s="10"/>
    </row>
    <row r="1218" spans="1:16" x14ac:dyDescent="0.25">
      <c r="A1218" s="23">
        <v>40438</v>
      </c>
      <c r="B1218" s="52">
        <v>-5.7707284874994547E-2</v>
      </c>
      <c r="C1218" s="53">
        <f>COVAR(B1218:B1247,'RW Futures and Index Data (Q4)'!C1216:C1245)/VAR('RW Futures and Index Data (Q4)'!C1216:C1245)</f>
        <v>0.75665125571989811</v>
      </c>
      <c r="D1218" s="10"/>
      <c r="E1218" s="59">
        <v>4.4197634155359156E-2</v>
      </c>
      <c r="F1218" s="56">
        <f>COVAR(E1218:E1247,'RW Futures and Index Data (Q4)'!C1216:C1245)/VAR('RW Futures and Index Data (Q4)'!C1216:C1245)</f>
        <v>0.160511635609249</v>
      </c>
      <c r="G1218" s="10"/>
      <c r="H1218" s="59">
        <v>0.10529241753245588</v>
      </c>
      <c r="I1218" s="56">
        <f>COVAR(H1218:H1247,'RW Futures and Index Data (Q4)'!F1216:F1245)/VAR('RW Futures and Index Data (Q4)'!F1216:F1245)</f>
        <v>4.9344235432854655E-2</v>
      </c>
      <c r="J1218" s="10"/>
      <c r="K1218" s="59">
        <v>1.0473195172242544E-2</v>
      </c>
      <c r="L1218" s="57">
        <f>COVAR(K1218:K1247,'RW Futures and Index Data (Q4)'!F1216:F1245)/VAR('RW Futures and Index Data (Q4)'!F1216:F1245)</f>
        <v>6.4704821564415412E-4</v>
      </c>
      <c r="M1218" s="10"/>
      <c r="N1218" s="59">
        <v>2.8418816534760971E-2</v>
      </c>
      <c r="O1218" s="58">
        <f>COVAR(N1218:N1247,'RW Futures and Index Data (Q4)'!F1216:F1245)/VAR('RW Futures and Index Data (Q4)'!F1216:F1245)</f>
        <v>-0.58360200051837074</v>
      </c>
      <c r="P1218" s="10"/>
    </row>
    <row r="1219" spans="1:16" x14ac:dyDescent="0.25">
      <c r="A1219" s="23">
        <v>40437</v>
      </c>
      <c r="B1219" s="52">
        <v>-4.9016764451237926E-2</v>
      </c>
      <c r="C1219" s="53">
        <f>COVAR(B1219:B1248,'RW Futures and Index Data (Q4)'!C1217:C1246)/VAR('RW Futures and Index Data (Q4)'!C1217:C1246)</f>
        <v>0.6890005835631009</v>
      </c>
      <c r="D1219" s="10"/>
      <c r="E1219" s="59">
        <v>4.9474871199444603E-2</v>
      </c>
      <c r="F1219" s="56">
        <f>COVAR(E1219:E1248,'RW Futures and Index Data (Q4)'!C1217:C1246)/VAR('RW Futures and Index Data (Q4)'!C1217:C1246)</f>
        <v>0.11539608643008967</v>
      </c>
      <c r="G1219" s="10"/>
      <c r="H1219" s="59">
        <v>0.12116035267349279</v>
      </c>
      <c r="I1219" s="56">
        <f>COVAR(H1219:H1248,'RW Futures and Index Data (Q4)'!F1217:F1246)/VAR('RW Futures and Index Data (Q4)'!F1217:F1246)</f>
        <v>-3.9538816454989745E-2</v>
      </c>
      <c r="J1219" s="10"/>
      <c r="K1219" s="59">
        <v>1.2495510860996317E-2</v>
      </c>
      <c r="L1219" s="57">
        <f>COVAR(K1219:K1248,'RW Futures and Index Data (Q4)'!F1217:F1246)/VAR('RW Futures and Index Data (Q4)'!F1217:F1246)</f>
        <v>1.8783247925042722E-2</v>
      </c>
      <c r="M1219" s="10"/>
      <c r="N1219" s="59">
        <v>1.8705854859621729E-2</v>
      </c>
      <c r="O1219" s="58">
        <f>COVAR(N1219:N1248,'RW Futures and Index Data (Q4)'!F1217:F1246)/VAR('RW Futures and Index Data (Q4)'!F1217:F1246)</f>
        <v>-0.58278240148842964</v>
      </c>
      <c r="P1219" s="10"/>
    </row>
    <row r="1220" spans="1:16" x14ac:dyDescent="0.25">
      <c r="A1220" s="23">
        <v>40436</v>
      </c>
      <c r="B1220" s="52">
        <v>-4.2045520691829208E-2</v>
      </c>
      <c r="C1220" s="53">
        <f>COVAR(B1220:B1249,'RW Futures and Index Data (Q4)'!C1218:C1247)/VAR('RW Futures and Index Data (Q4)'!C1218:C1247)</f>
        <v>0.65893755861574044</v>
      </c>
      <c r="D1220" s="10"/>
      <c r="E1220" s="59">
        <v>4.9662856063509286E-2</v>
      </c>
      <c r="F1220" s="56">
        <f>COVAR(E1220:E1249,'RW Futures and Index Data (Q4)'!C1218:C1247)/VAR('RW Futures and Index Data (Q4)'!C1218:C1247)</f>
        <v>0.11531348831670352</v>
      </c>
      <c r="G1220" s="10"/>
      <c r="H1220" s="59">
        <v>9.4586899976461636E-2</v>
      </c>
      <c r="I1220" s="56">
        <f>COVAR(H1220:H1249,'RW Futures and Index Data (Q4)'!F1218:F1247)/VAR('RW Futures and Index Data (Q4)'!F1218:F1247)</f>
        <v>-9.6262478128263801E-2</v>
      </c>
      <c r="J1220" s="10"/>
      <c r="K1220" s="59">
        <v>1.5014760212073597E-2</v>
      </c>
      <c r="L1220" s="57">
        <f>COVAR(K1220:K1249,'RW Futures and Index Data (Q4)'!F1218:F1247)/VAR('RW Futures and Index Data (Q4)'!F1218:F1247)</f>
        <v>1.8636556401708845E-2</v>
      </c>
      <c r="M1220" s="10"/>
      <c r="N1220" s="59">
        <v>2.5663931020946329E-2</v>
      </c>
      <c r="O1220" s="58">
        <f>COVAR(N1220:N1249,'RW Futures and Index Data (Q4)'!F1218:F1247)/VAR('RW Futures and Index Data (Q4)'!F1218:F1247)</f>
        <v>-0.60201913612282187</v>
      </c>
      <c r="P1220" s="10"/>
    </row>
    <row r="1221" spans="1:16" x14ac:dyDescent="0.25">
      <c r="A1221" s="23">
        <v>40435</v>
      </c>
      <c r="B1221" s="52">
        <v>-4.7002515896009012E-2</v>
      </c>
      <c r="C1221" s="53">
        <f>COVAR(B1221:B1250,'RW Futures and Index Data (Q4)'!C1219:C1248)/VAR('RW Futures and Index Data (Q4)'!C1219:C1248)</f>
        <v>0.64736659913190497</v>
      </c>
      <c r="D1221" s="10"/>
      <c r="E1221" s="59">
        <v>4.8380603814221379E-2</v>
      </c>
      <c r="F1221" s="56">
        <f>COVAR(E1221:E1250,'RW Futures and Index Data (Q4)'!C1219:C1248)/VAR('RW Futures and Index Data (Q4)'!C1219:C1248)</f>
        <v>0.13062127240971394</v>
      </c>
      <c r="G1221" s="10"/>
      <c r="H1221" s="59">
        <v>7.857540539426755E-2</v>
      </c>
      <c r="I1221" s="56">
        <f>COVAR(H1221:H1250,'RW Futures and Index Data (Q4)'!F1219:F1248)/VAR('RW Futures and Index Data (Q4)'!F1219:F1248)</f>
        <v>-0.13524973648404776</v>
      </c>
      <c r="J1221" s="10"/>
      <c r="K1221" s="59">
        <v>2.0074305712902918E-2</v>
      </c>
      <c r="L1221" s="57">
        <f>COVAR(K1221:K1250,'RW Futures and Index Data (Q4)'!F1219:F1248)/VAR('RW Futures and Index Data (Q4)'!F1219:F1248)</f>
        <v>1.0446482476475637E-2</v>
      </c>
      <c r="M1221" s="10"/>
      <c r="N1221" s="59">
        <v>4.0728891305318315E-2</v>
      </c>
      <c r="O1221" s="58">
        <f>COVAR(N1221:N1250,'RW Futures and Index Data (Q4)'!F1219:F1248)/VAR('RW Futures and Index Data (Q4)'!F1219:F1248)</f>
        <v>-0.63348688081195037</v>
      </c>
      <c r="P1221" s="10"/>
    </row>
    <row r="1222" spans="1:16" x14ac:dyDescent="0.25">
      <c r="A1222" s="23">
        <v>40434</v>
      </c>
      <c r="B1222" s="52">
        <v>-7.9018453580983805E-2</v>
      </c>
      <c r="C1222" s="53">
        <f>COVAR(B1222:B1251,'RW Futures and Index Data (Q4)'!C1220:C1249)/VAR('RW Futures and Index Data (Q4)'!C1220:C1249)</f>
        <v>0.64722936540668263</v>
      </c>
      <c r="D1222" s="10"/>
      <c r="E1222" s="59">
        <v>5.9811003422216569E-2</v>
      </c>
      <c r="F1222" s="56">
        <f>COVAR(E1222:E1251,'RW Futures and Index Data (Q4)'!C1220:C1249)/VAR('RW Futures and Index Data (Q4)'!C1220:C1249)</f>
        <v>0.14632720874936272</v>
      </c>
      <c r="G1222" s="10"/>
      <c r="H1222" s="59">
        <v>0.12632197414806123</v>
      </c>
      <c r="I1222" s="56">
        <f>COVAR(H1222:H1251,'RW Futures and Index Data (Q4)'!F1220:F1249)/VAR('RW Futures and Index Data (Q4)'!F1220:F1249)</f>
        <v>-0.16352687777360556</v>
      </c>
      <c r="J1222" s="10"/>
      <c r="K1222" s="59">
        <v>1.8562480518047764E-2</v>
      </c>
      <c r="L1222" s="57">
        <f>COVAR(K1222:K1251,'RW Futures and Index Data (Q4)'!F1220:F1249)/VAR('RW Futures and Index Data (Q4)'!F1220:F1249)</f>
        <v>1.0168523825152914E-2</v>
      </c>
      <c r="M1222" s="10"/>
      <c r="N1222" s="59">
        <v>4.8316759269011023E-2</v>
      </c>
      <c r="O1222" s="58">
        <f>COVAR(N1222:N1251,'RW Futures and Index Data (Q4)'!F1220:F1249)/VAR('RW Futures and Index Data (Q4)'!F1220:F1249)</f>
        <v>-0.64199259733803393</v>
      </c>
      <c r="P1222" s="10"/>
    </row>
    <row r="1223" spans="1:16" x14ac:dyDescent="0.25">
      <c r="A1223" s="23">
        <v>40431</v>
      </c>
      <c r="B1223" s="52">
        <v>-9.1943425447094107E-2</v>
      </c>
      <c r="C1223" s="53">
        <f>COVAR(B1223:B1252,'RW Futures and Index Data (Q4)'!C1221:C1250)/VAR('RW Futures and Index Data (Q4)'!C1221:C1250)</f>
        <v>0.67204226028078373</v>
      </c>
      <c r="D1223" s="10"/>
      <c r="E1223" s="59">
        <v>4.3612133938004227E-2</v>
      </c>
      <c r="F1223" s="56">
        <f>COVAR(E1223:E1252,'RW Futures and Index Data (Q4)'!C1221:C1250)/VAR('RW Futures and Index Data (Q4)'!C1221:C1250)</f>
        <v>0.17028545821844543</v>
      </c>
      <c r="G1223" s="10"/>
      <c r="H1223" s="59">
        <v>0.1314084933063342</v>
      </c>
      <c r="I1223" s="56">
        <f>COVAR(H1223:H1252,'RW Futures and Index Data (Q4)'!F1221:F1250)/VAR('RW Futures and Index Data (Q4)'!F1221:F1250)</f>
        <v>-0.10952336141020499</v>
      </c>
      <c r="J1223" s="10"/>
      <c r="K1223" s="59">
        <v>1.6309993893338426E-2</v>
      </c>
      <c r="L1223" s="57">
        <f>COVAR(K1223:K1252,'RW Futures and Index Data (Q4)'!F1221:F1250)/VAR('RW Futures and Index Data (Q4)'!F1221:F1250)</f>
        <v>4.4778076298587783E-3</v>
      </c>
      <c r="M1223" s="10"/>
      <c r="N1223" s="59">
        <v>4.4312673460269902E-2</v>
      </c>
      <c r="O1223" s="58">
        <f>COVAR(N1223:N1252,'RW Futures and Index Data (Q4)'!F1221:F1250)/VAR('RW Futures and Index Data (Q4)'!F1221:F1250)</f>
        <v>-0.62193815183645573</v>
      </c>
      <c r="P1223" s="10"/>
    </row>
    <row r="1224" spans="1:16" x14ac:dyDescent="0.25">
      <c r="A1224" s="23">
        <v>40430</v>
      </c>
      <c r="B1224" s="52">
        <v>-7.0166876320495897E-2</v>
      </c>
      <c r="C1224" s="53">
        <f>COVAR(B1224:B1253,'RW Futures and Index Data (Q4)'!C1222:C1251)/VAR('RW Futures and Index Data (Q4)'!C1222:C1251)</f>
        <v>0.65991439171349198</v>
      </c>
      <c r="D1224" s="10"/>
      <c r="E1224" s="59">
        <v>6.3552023011605119E-2</v>
      </c>
      <c r="F1224" s="56">
        <f>COVAR(E1224:E1253,'RW Futures and Index Data (Q4)'!C1222:C1251)/VAR('RW Futures and Index Data (Q4)'!C1222:C1251)</f>
        <v>0.19120084560758246</v>
      </c>
      <c r="G1224" s="10"/>
      <c r="H1224" s="59">
        <v>0.1491174071819843</v>
      </c>
      <c r="I1224" s="56">
        <f>COVAR(H1224:H1253,'RW Futures and Index Data (Q4)'!F1222:F1251)/VAR('RW Futures and Index Data (Q4)'!F1222:F1251)</f>
        <v>-3.8336076323797319E-2</v>
      </c>
      <c r="J1224" s="10"/>
      <c r="K1224" s="59">
        <v>1.2784059915501356E-2</v>
      </c>
      <c r="L1224" s="57">
        <f>COVAR(K1224:K1253,'RW Futures and Index Data (Q4)'!F1222:F1251)/VAR('RW Futures and Index Data (Q4)'!F1222:F1251)</f>
        <v>-7.8272022521583134E-3</v>
      </c>
      <c r="M1224" s="10"/>
      <c r="N1224" s="59">
        <v>2.4645387144678343E-2</v>
      </c>
      <c r="O1224" s="58">
        <f>COVAR(N1224:N1253,'RW Futures and Index Data (Q4)'!F1222:F1251)/VAR('RW Futures and Index Data (Q4)'!F1222:F1251)</f>
        <v>-0.61447385708398261</v>
      </c>
      <c r="P1224" s="10"/>
    </row>
    <row r="1225" spans="1:16" x14ac:dyDescent="0.25">
      <c r="A1225" s="23">
        <v>40429</v>
      </c>
      <c r="B1225" s="52">
        <v>-7.0699029507220512E-2</v>
      </c>
      <c r="C1225" s="53">
        <f>COVAR(B1225:B1254,'RW Futures and Index Data (Q4)'!C1223:C1252)/VAR('RW Futures and Index Data (Q4)'!C1223:C1252)</f>
        <v>0.66825517998161033</v>
      </c>
      <c r="D1225" s="10"/>
      <c r="E1225" s="59">
        <v>2.9092964584178205E-2</v>
      </c>
      <c r="F1225" s="56">
        <f>COVAR(E1225:E1254,'RW Futures and Index Data (Q4)'!C1223:C1252)/VAR('RW Futures and Index Data (Q4)'!C1223:C1252)</f>
        <v>0.21212252069578547</v>
      </c>
      <c r="G1225" s="10"/>
      <c r="H1225" s="59">
        <v>0.10367299192375534</v>
      </c>
      <c r="I1225" s="56">
        <f>COVAR(H1225:H1254,'RW Futures and Index Data (Q4)'!F1223:F1252)/VAR('RW Futures and Index Data (Q4)'!F1223:F1252)</f>
        <v>3.7782014192010258E-2</v>
      </c>
      <c r="J1225" s="10"/>
      <c r="K1225" s="59">
        <v>1.6754360965476334E-2</v>
      </c>
      <c r="L1225" s="57">
        <f>COVAR(K1225:K1254,'RW Futures and Index Data (Q4)'!F1223:F1252)/VAR('RW Futures and Index Data (Q4)'!F1223:F1252)</f>
        <v>-2.0662402444053429E-2</v>
      </c>
      <c r="M1225" s="10"/>
      <c r="N1225" s="59">
        <v>4.5373914463153753E-2</v>
      </c>
      <c r="O1225" s="58">
        <f>COVAR(N1225:N1254,'RW Futures and Index Data (Q4)'!F1223:F1252)/VAR('RW Futures and Index Data (Q4)'!F1223:F1252)</f>
        <v>-0.61046138781417913</v>
      </c>
      <c r="P1225" s="10"/>
    </row>
    <row r="1226" spans="1:16" x14ac:dyDescent="0.25">
      <c r="A1226" s="23">
        <v>40428</v>
      </c>
      <c r="B1226" s="52">
        <v>-8.667152452160698E-2</v>
      </c>
      <c r="C1226" s="53">
        <f>COVAR(B1226:B1255,'RW Futures and Index Data (Q4)'!C1224:C1253)/VAR('RW Futures and Index Data (Q4)'!C1224:C1253)</f>
        <v>0.65216124947288678</v>
      </c>
      <c r="D1226" s="10"/>
      <c r="E1226" s="59">
        <v>3.0800236980996765E-2</v>
      </c>
      <c r="F1226" s="56">
        <f>COVAR(E1226:E1255,'RW Futures and Index Data (Q4)'!C1224:C1253)/VAR('RW Futures and Index Data (Q4)'!C1224:C1253)</f>
        <v>0.2404553201661204</v>
      </c>
      <c r="G1226" s="10"/>
      <c r="H1226" s="59">
        <v>0.15677701436602121</v>
      </c>
      <c r="I1226" s="56">
        <f>COVAR(H1226:H1255,'RW Futures and Index Data (Q4)'!F1224:F1253)/VAR('RW Futures and Index Data (Q4)'!F1224:F1253)</f>
        <v>5.3122252885489475E-2</v>
      </c>
      <c r="J1226" s="10"/>
      <c r="K1226" s="59">
        <v>2.245069454380566E-2</v>
      </c>
      <c r="L1226" s="57">
        <f>COVAR(K1226:K1255,'RW Futures and Index Data (Q4)'!F1224:F1253)/VAR('RW Futures and Index Data (Q4)'!F1224:F1253)</f>
        <v>-3.2128811002617497E-2</v>
      </c>
      <c r="M1226" s="10"/>
      <c r="N1226" s="59">
        <v>6.6102543712071471E-2</v>
      </c>
      <c r="O1226" s="58">
        <f>COVAR(N1226:N1255,'RW Futures and Index Data (Q4)'!F1224:F1253)/VAR('RW Futures and Index Data (Q4)'!F1224:F1253)</f>
        <v>-0.61347536711229034</v>
      </c>
      <c r="P1226" s="10"/>
    </row>
    <row r="1227" spans="1:16" x14ac:dyDescent="0.25">
      <c r="A1227" s="23">
        <v>40424</v>
      </c>
      <c r="B1227" s="52">
        <v>-6.5148998589864338E-2</v>
      </c>
      <c r="C1227" s="53">
        <f>COVAR(B1227:B1256,'RW Futures and Index Data (Q4)'!C1225:C1254)/VAR('RW Futures and Index Data (Q4)'!C1225:C1254)</f>
        <v>0.63943143029353211</v>
      </c>
      <c r="D1227" s="10"/>
      <c r="E1227" s="59">
        <v>7.9590226579142609E-3</v>
      </c>
      <c r="F1227" s="56">
        <f>COVAR(E1227:E1256,'RW Futures and Index Data (Q4)'!C1225:C1254)/VAR('RW Futures and Index Data (Q4)'!C1225:C1254)</f>
        <v>0.28307820522665089</v>
      </c>
      <c r="G1227" s="10"/>
      <c r="H1227" s="59">
        <v>0.12453994629079412</v>
      </c>
      <c r="I1227" s="56">
        <f>COVAR(H1227:H1256,'RW Futures and Index Data (Q4)'!F1225:F1254)/VAR('RW Futures and Index Data (Q4)'!F1225:F1254)</f>
        <v>4.1129358865885389E-2</v>
      </c>
      <c r="J1227" s="10"/>
      <c r="K1227" s="59">
        <v>2.812427736238865E-2</v>
      </c>
      <c r="L1227" s="57">
        <f>COVAR(K1227:K1256,'RW Futures and Index Data (Q4)'!F1225:F1254)/VAR('RW Futures and Index Data (Q4)'!F1225:F1254)</f>
        <v>-4.6920164839967027E-2</v>
      </c>
      <c r="M1227" s="10"/>
      <c r="N1227" s="59">
        <v>7.8128640723563736E-2</v>
      </c>
      <c r="O1227" s="58">
        <f>COVAR(N1227:N1256,'RW Futures and Index Data (Q4)'!F1225:F1254)/VAR('RW Futures and Index Data (Q4)'!F1225:F1254)</f>
        <v>-0.61750321253292195</v>
      </c>
      <c r="P1227" s="10"/>
    </row>
    <row r="1228" spans="1:16" x14ac:dyDescent="0.25">
      <c r="A1228" s="23">
        <v>40423</v>
      </c>
      <c r="B1228" s="52">
        <v>-4.5470550909352259E-2</v>
      </c>
      <c r="C1228" s="53">
        <f>COVAR(B1228:B1257,'RW Futures and Index Data (Q4)'!C1226:C1255)/VAR('RW Futures and Index Data (Q4)'!C1226:C1255)</f>
        <v>0.62828014677978417</v>
      </c>
      <c r="D1228" s="10"/>
      <c r="E1228" s="59">
        <v>9.0728555171208924E-3</v>
      </c>
      <c r="F1228" s="56">
        <f>COVAR(E1228:E1257,'RW Futures and Index Data (Q4)'!C1226:C1255)/VAR('RW Futures and Index Data (Q4)'!C1226:C1255)</f>
        <v>0.30080742920437176</v>
      </c>
      <c r="G1228" s="10"/>
      <c r="H1228" s="59">
        <v>0.14665847772277218</v>
      </c>
      <c r="I1228" s="56">
        <f>COVAR(H1228:H1257,'RW Futures and Index Data (Q4)'!F1226:F1255)/VAR('RW Futures and Index Data (Q4)'!F1226:F1255)</f>
        <v>5.1785606627853878E-2</v>
      </c>
      <c r="J1228" s="10"/>
      <c r="K1228" s="59">
        <v>1.7126645777643557E-2</v>
      </c>
      <c r="L1228" s="57">
        <f>COVAR(K1228:K1257,'RW Futures and Index Data (Q4)'!F1226:F1255)/VAR('RW Futures and Index Data (Q4)'!F1226:F1255)</f>
        <v>-5.3373772694992758E-2</v>
      </c>
      <c r="M1228" s="10"/>
      <c r="N1228" s="59">
        <v>4.6322769951637754E-2</v>
      </c>
      <c r="O1228" s="58">
        <f>COVAR(N1228:N1257,'RW Futures and Index Data (Q4)'!F1226:F1255)/VAR('RW Futures and Index Data (Q4)'!F1226:F1255)</f>
        <v>-0.59676428475009791</v>
      </c>
      <c r="P1228" s="10"/>
    </row>
    <row r="1229" spans="1:16" x14ac:dyDescent="0.25">
      <c r="A1229" s="23">
        <v>40422</v>
      </c>
      <c r="B1229" s="52">
        <v>-4.6173554889033852E-2</v>
      </c>
      <c r="C1229" s="53">
        <f>COVAR(B1229:B1258,'RW Futures and Index Data (Q4)'!C1227:C1256)/VAR('RW Futures and Index Data (Q4)'!C1227:C1256)</f>
        <v>0.6263308220706012</v>
      </c>
      <c r="D1229" s="10"/>
      <c r="E1229" s="59">
        <v>1.3765398095442638E-2</v>
      </c>
      <c r="F1229" s="56">
        <f>COVAR(E1229:E1258,'RW Futures and Index Data (Q4)'!C1227:C1256)/VAR('RW Futures and Index Data (Q4)'!C1227:C1256)</f>
        <v>0.32085544929727977</v>
      </c>
      <c r="G1229" s="10"/>
      <c r="H1229" s="59">
        <v>0.13462748904195343</v>
      </c>
      <c r="I1229" s="56">
        <f>COVAR(H1229:H1258,'RW Futures and Index Data (Q4)'!F1227:F1256)/VAR('RW Futures and Index Data (Q4)'!F1227:F1256)</f>
        <v>0.12777739903156402</v>
      </c>
      <c r="J1229" s="10"/>
      <c r="K1229" s="59">
        <v>2.5776037040999622E-2</v>
      </c>
      <c r="L1229" s="57">
        <f>COVAR(K1229:K1258,'RW Futures and Index Data (Q4)'!F1227:F1256)/VAR('RW Futures and Index Data (Q4)'!F1227:F1256)</f>
        <v>-7.2340871429293199E-2</v>
      </c>
      <c r="M1229" s="10"/>
      <c r="N1229" s="59">
        <v>5.7649767769283766E-2</v>
      </c>
      <c r="O1229" s="58">
        <f>COVAR(N1229:N1258,'RW Futures and Index Data (Q4)'!F1227:F1256)/VAR('RW Futures and Index Data (Q4)'!F1227:F1256)</f>
        <v>-0.60221004646829301</v>
      </c>
      <c r="P1229" s="10"/>
    </row>
    <row r="1230" spans="1:16" x14ac:dyDescent="0.25">
      <c r="A1230" s="23">
        <v>40421</v>
      </c>
      <c r="B1230" s="52">
        <v>-5.1204334656346329E-2</v>
      </c>
      <c r="C1230" s="53">
        <f>COVAR(B1230:B1259,'RW Futures and Index Data (Q4)'!C1228:C1257)/VAR('RW Futures and Index Data (Q4)'!C1228:C1257)</f>
        <v>0.62991176960851591</v>
      </c>
      <c r="D1230" s="10"/>
      <c r="E1230" s="59">
        <v>1.2507055777265075E-2</v>
      </c>
      <c r="F1230" s="56">
        <f>COVAR(E1230:E1259,'RW Futures and Index Data (Q4)'!C1228:C1257)/VAR('RW Futures and Index Data (Q4)'!C1228:C1257)</f>
        <v>0.35144319366283572</v>
      </c>
      <c r="G1230" s="10"/>
      <c r="H1230" s="59">
        <v>0.13814949302915092</v>
      </c>
      <c r="I1230" s="56">
        <f>COVAR(H1230:H1259,'RW Futures and Index Data (Q4)'!F1228:F1257)/VAR('RW Futures and Index Data (Q4)'!F1228:F1257)</f>
        <v>0.18695114012866693</v>
      </c>
      <c r="J1230" s="10"/>
      <c r="K1230" s="59">
        <v>2.8376286027528286E-2</v>
      </c>
      <c r="L1230" s="57">
        <f>COVAR(K1230:K1259,'RW Futures and Index Data (Q4)'!F1228:F1257)/VAR('RW Futures and Index Data (Q4)'!F1228:F1257)</f>
        <v>-7.9427941989983875E-2</v>
      </c>
      <c r="M1230" s="10"/>
      <c r="N1230" s="59">
        <v>5.760299919369305E-2</v>
      </c>
      <c r="O1230" s="58">
        <f>COVAR(N1230:N1259,'RW Futures and Index Data (Q4)'!F1228:F1257)/VAR('RW Futures and Index Data (Q4)'!F1228:F1257)</f>
        <v>-0.5987728203148972</v>
      </c>
      <c r="P1230" s="10"/>
    </row>
    <row r="1231" spans="1:16" x14ac:dyDescent="0.25">
      <c r="A1231" s="23">
        <v>40420</v>
      </c>
      <c r="B1231" s="52">
        <v>-4.5125087921314977E-2</v>
      </c>
      <c r="C1231" s="53">
        <f>COVAR(B1231:B1260,'RW Futures and Index Data (Q4)'!C1229:C1258)/VAR('RW Futures and Index Data (Q4)'!C1229:C1258)</f>
        <v>0.63672462852666933</v>
      </c>
      <c r="D1231" s="10"/>
      <c r="E1231" s="59">
        <v>-8.5248745046084817E-4</v>
      </c>
      <c r="F1231" s="56">
        <f>COVAR(E1231:E1260,'RW Futures and Index Data (Q4)'!C1229:C1258)/VAR('RW Futures and Index Data (Q4)'!C1229:C1258)</f>
        <v>0.40871923991910958</v>
      </c>
      <c r="G1231" s="10"/>
      <c r="H1231" s="59">
        <v>0.13881572368421069</v>
      </c>
      <c r="I1231" s="56">
        <f>COVAR(H1231:H1260,'RW Futures and Index Data (Q4)'!F1229:F1258)/VAR('RW Futures and Index Data (Q4)'!F1229:F1258)</f>
        <v>0.16367854013550795</v>
      </c>
      <c r="J1231" s="10"/>
      <c r="K1231" s="59">
        <v>3.4839763807839486E-2</v>
      </c>
      <c r="L1231" s="57">
        <f>COVAR(K1231:K1260,'RW Futures and Index Data (Q4)'!F1229:F1258)/VAR('RW Futures and Index Data (Q4)'!F1229:F1258)</f>
        <v>-8.3261049708154192E-2</v>
      </c>
      <c r="M1231" s="10"/>
      <c r="N1231" s="59">
        <v>6.7442744285931555E-2</v>
      </c>
      <c r="O1231" s="58">
        <f>COVAR(N1231:N1260,'RW Futures and Index Data (Q4)'!F1229:F1258)/VAR('RW Futures and Index Data (Q4)'!F1229:F1258)</f>
        <v>-0.58554326084553654</v>
      </c>
      <c r="P1231" s="10"/>
    </row>
    <row r="1232" spans="1:16" x14ac:dyDescent="0.25">
      <c r="A1232" s="23">
        <v>40417</v>
      </c>
      <c r="B1232" s="52">
        <v>-5.3591343438196604E-2</v>
      </c>
      <c r="C1232" s="53">
        <f>COVAR(B1232:B1261,'RW Futures and Index Data (Q4)'!C1230:C1259)/VAR('RW Futures and Index Data (Q4)'!C1230:C1259)</f>
        <v>0.67498978929773767</v>
      </c>
      <c r="D1232" s="10"/>
      <c r="E1232" s="59">
        <v>-2.6079635839324711E-2</v>
      </c>
      <c r="F1232" s="56">
        <f>COVAR(E1232:E1261,'RW Futures and Index Data (Q4)'!C1230:C1259)/VAR('RW Futures and Index Data (Q4)'!C1230:C1259)</f>
        <v>0.47539941879507197</v>
      </c>
      <c r="G1232" s="10"/>
      <c r="H1232" s="59">
        <v>0.12046625647668385</v>
      </c>
      <c r="I1232" s="56">
        <f>COVAR(H1232:H1261,'RW Futures and Index Data (Q4)'!F1230:F1259)/VAR('RW Futures and Index Data (Q4)'!F1230:F1259)</f>
        <v>0.30601449246965262</v>
      </c>
      <c r="J1232" s="10"/>
      <c r="K1232" s="59">
        <v>3.6370059869889948E-2</v>
      </c>
      <c r="L1232" s="57">
        <f>COVAR(K1232:K1261,'RW Futures and Index Data (Q4)'!F1230:F1259)/VAR('RW Futures and Index Data (Q4)'!F1230:F1259)</f>
        <v>-8.7933425356634551E-2</v>
      </c>
      <c r="M1232" s="10"/>
      <c r="N1232" s="59">
        <v>7.3630383234700059E-2</v>
      </c>
      <c r="O1232" s="58">
        <f>COVAR(N1232:N1261,'RW Futures and Index Data (Q4)'!F1230:F1259)/VAR('RW Futures and Index Data (Q4)'!F1230:F1259)</f>
        <v>-0.5673007594475753</v>
      </c>
      <c r="P1232" s="10"/>
    </row>
    <row r="1233" spans="1:16" x14ac:dyDescent="0.25">
      <c r="A1233" s="23">
        <v>40416</v>
      </c>
      <c r="B1233" s="52">
        <v>1.1634725931219947E-4</v>
      </c>
      <c r="C1233" s="53">
        <f>COVAR(B1233:B1262,'RW Futures and Index Data (Q4)'!C1231:C1260)/VAR('RW Futures and Index Data (Q4)'!C1231:C1260)</f>
        <v>0.64936326659011601</v>
      </c>
      <c r="D1233" s="10"/>
      <c r="E1233" s="59">
        <v>-2.2346342358744664E-2</v>
      </c>
      <c r="F1233" s="56">
        <f>COVAR(E1233:E1262,'RW Futures and Index Data (Q4)'!C1231:C1260)/VAR('RW Futures and Index Data (Q4)'!C1231:C1260)</f>
        <v>0.40786594563489326</v>
      </c>
      <c r="G1233" s="10"/>
      <c r="H1233" s="59">
        <v>0.14432328415651052</v>
      </c>
      <c r="I1233" s="56">
        <f>COVAR(H1233:H1262,'RW Futures and Index Data (Q4)'!F1231:F1260)/VAR('RW Futures and Index Data (Q4)'!F1231:F1260)</f>
        <v>0.40092962717994646</v>
      </c>
      <c r="J1233" s="10"/>
      <c r="K1233" s="59">
        <v>3.0786018113200475E-2</v>
      </c>
      <c r="L1233" s="57">
        <f>COVAR(K1233:K1262,'RW Futures and Index Data (Q4)'!F1231:F1260)/VAR('RW Futures and Index Data (Q4)'!F1231:F1260)</f>
        <v>-7.8348625471208633E-2</v>
      </c>
      <c r="M1233" s="10"/>
      <c r="N1233" s="59">
        <v>5.5008969982866862E-2</v>
      </c>
      <c r="O1233" s="58">
        <f>COVAR(N1233:N1262,'RW Futures and Index Data (Q4)'!F1231:F1260)/VAR('RW Futures and Index Data (Q4)'!F1231:F1260)</f>
        <v>-0.52801366225938873</v>
      </c>
      <c r="P1233" s="10"/>
    </row>
    <row r="1234" spans="1:16" x14ac:dyDescent="0.25">
      <c r="A1234" s="23">
        <v>40415</v>
      </c>
      <c r="B1234" s="52">
        <v>-1.9925790309228475E-2</v>
      </c>
      <c r="C1234" s="53">
        <f>COVAR(B1234:B1263,'RW Futures and Index Data (Q4)'!C1232:C1261)/VAR('RW Futures and Index Data (Q4)'!C1232:C1261)</f>
        <v>0.68566668956921273</v>
      </c>
      <c r="D1234" s="10"/>
      <c r="E1234" s="59">
        <v>-3.9821772724983884E-2</v>
      </c>
      <c r="F1234" s="56">
        <f>COVAR(E1234:E1263,'RW Futures and Index Data (Q4)'!C1232:C1261)/VAR('RW Futures and Index Data (Q4)'!C1232:C1261)</f>
        <v>0.31086349053814566</v>
      </c>
      <c r="G1234" s="10"/>
      <c r="H1234" s="59">
        <v>0.12467866323907462</v>
      </c>
      <c r="I1234" s="56">
        <f>COVAR(H1234:H1263,'RW Futures and Index Data (Q4)'!F1232:F1261)/VAR('RW Futures and Index Data (Q4)'!F1232:F1261)</f>
        <v>0.56474889497134617</v>
      </c>
      <c r="J1234" s="10"/>
      <c r="K1234" s="59">
        <v>3.9991983923505448E-2</v>
      </c>
      <c r="L1234" s="57">
        <f>COVAR(K1234:K1263,'RW Futures and Index Data (Q4)'!F1232:F1261)/VAR('RW Futures and Index Data (Q4)'!F1232:F1261)</f>
        <v>-7.6412178110992254E-2</v>
      </c>
      <c r="M1234" s="10"/>
      <c r="N1234" s="59">
        <v>7.9074665654994103E-2</v>
      </c>
      <c r="O1234" s="58">
        <f>COVAR(N1234:N1263,'RW Futures and Index Data (Q4)'!F1232:F1261)/VAR('RW Futures and Index Data (Q4)'!F1232:F1261)</f>
        <v>-0.47875357156386755</v>
      </c>
      <c r="P1234" s="10"/>
    </row>
    <row r="1235" spans="1:16" x14ac:dyDescent="0.25">
      <c r="A1235" s="23">
        <v>40414</v>
      </c>
      <c r="B1235" s="52">
        <v>-5.7148349266081255E-2</v>
      </c>
      <c r="C1235" s="53">
        <f>COVAR(B1235:B1264,'RW Futures and Index Data (Q4)'!C1233:C1262)/VAR('RW Futures and Index Data (Q4)'!C1233:C1262)</f>
        <v>0.73327975251609501</v>
      </c>
      <c r="D1235" s="10"/>
      <c r="E1235" s="59">
        <v>-5.3439308175148192E-2</v>
      </c>
      <c r="F1235" s="56">
        <f>COVAR(E1235:E1264,'RW Futures and Index Data (Q4)'!C1233:C1262)/VAR('RW Futures and Index Data (Q4)'!C1233:C1262)</f>
        <v>0.18908728711809528</v>
      </c>
      <c r="G1235" s="10"/>
      <c r="H1235" s="59">
        <v>0.10532909090909115</v>
      </c>
      <c r="I1235" s="56">
        <f>COVAR(H1235:H1264,'RW Futures and Index Data (Q4)'!F1233:F1262)/VAR('RW Futures and Index Data (Q4)'!F1233:F1262)</f>
        <v>0.80266050941348366</v>
      </c>
      <c r="J1235" s="10"/>
      <c r="K1235" s="59">
        <v>4.0885255927942898E-2</v>
      </c>
      <c r="L1235" s="57">
        <f>COVAR(K1235:K1264,'RW Futures and Index Data (Q4)'!F1233:F1262)/VAR('RW Futures and Index Data (Q4)'!F1233:F1262)</f>
        <v>-7.8359023592796423E-2</v>
      </c>
      <c r="M1235" s="10"/>
      <c r="N1235" s="59">
        <v>7.4244552823422572E-2</v>
      </c>
      <c r="O1235" s="58">
        <f>COVAR(N1235:N1264,'RW Futures and Index Data (Q4)'!F1233:F1262)/VAR('RW Futures and Index Data (Q4)'!F1233:F1262)</f>
        <v>-0.44920005446116756</v>
      </c>
      <c r="P1235" s="10"/>
    </row>
    <row r="1236" spans="1:16" x14ac:dyDescent="0.25">
      <c r="A1236" s="23">
        <v>40413</v>
      </c>
      <c r="B1236" s="52">
        <v>-7.2134975699165493E-2</v>
      </c>
      <c r="C1236" s="53">
        <f>COVAR(B1236:B1265,'RW Futures and Index Data (Q4)'!C1234:C1263)/VAR('RW Futures and Index Data (Q4)'!C1234:C1263)</f>
        <v>0.79478012556899147</v>
      </c>
      <c r="D1236" s="10"/>
      <c r="E1236" s="59">
        <v>-4.8618861710042482E-2</v>
      </c>
      <c r="F1236" s="56">
        <f>COVAR(E1236:E1265,'RW Futures and Index Data (Q4)'!C1234:C1263)/VAR('RW Futures and Index Data (Q4)'!C1234:C1263)</f>
        <v>6.9478455479672796E-2</v>
      </c>
      <c r="G1236" s="10"/>
      <c r="H1236" s="59">
        <v>8.1315885703545421E-2</v>
      </c>
      <c r="I1236" s="56">
        <f>COVAR(H1236:H1265,'RW Futures and Index Data (Q4)'!F1234:F1263)/VAR('RW Futures and Index Data (Q4)'!F1234:F1263)</f>
        <v>1.141182133232264</v>
      </c>
      <c r="J1236" s="10"/>
      <c r="K1236" s="59">
        <v>4.076491915757563E-2</v>
      </c>
      <c r="L1236" s="57">
        <f>COVAR(K1236:K1265,'RW Futures and Index Data (Q4)'!F1234:F1263)/VAR('RW Futures and Index Data (Q4)'!F1234:F1263)</f>
        <v>-7.9907865720353882E-2</v>
      </c>
      <c r="M1236" s="10"/>
      <c r="N1236" s="59">
        <v>8.8487712132726104E-2</v>
      </c>
      <c r="O1236" s="58">
        <f>COVAR(N1236:N1265,'RW Futures and Index Data (Q4)'!F1234:F1263)/VAR('RW Futures and Index Data (Q4)'!F1234:F1263)</f>
        <v>-0.41601372728571107</v>
      </c>
      <c r="P1236" s="10"/>
    </row>
    <row r="1237" spans="1:16" x14ac:dyDescent="0.25">
      <c r="A1237" s="23">
        <v>40410</v>
      </c>
      <c r="B1237" s="52">
        <v>-8.2952782405106507E-2</v>
      </c>
      <c r="C1237" s="53">
        <f>COVAR(B1237:B1266,'RW Futures and Index Data (Q4)'!C1235:C1264)/VAR('RW Futures and Index Data (Q4)'!C1235:C1264)</f>
        <v>0.57530768155836143</v>
      </c>
      <c r="D1237" s="10"/>
      <c r="E1237" s="59">
        <v>-4.0603551143802208E-2</v>
      </c>
      <c r="F1237" s="56">
        <f>COVAR(E1237:E1266,'RW Futures and Index Data (Q4)'!C1235:C1264)/VAR('RW Futures and Index Data (Q4)'!C1235:C1264)</f>
        <v>-0.21026952662231213</v>
      </c>
      <c r="G1237" s="10"/>
      <c r="H1237" s="59">
        <v>9.5652111801242112E-2</v>
      </c>
      <c r="I1237" s="56">
        <f>COVAR(H1237:H1266,'RW Futures and Index Data (Q4)'!F1235:F1264)/VAR('RW Futures and Index Data (Q4)'!F1235:F1264)</f>
        <v>1.374470672319404</v>
      </c>
      <c r="J1237" s="10"/>
      <c r="K1237" s="59">
        <v>4.2970706571069162E-2</v>
      </c>
      <c r="L1237" s="57">
        <f>COVAR(K1237:K1266,'RW Futures and Index Data (Q4)'!F1235:F1264)/VAR('RW Futures and Index Data (Q4)'!F1235:F1264)</f>
        <v>-6.3806818651990629E-2</v>
      </c>
      <c r="M1237" s="10"/>
      <c r="N1237" s="59">
        <v>8.2102038255677856E-2</v>
      </c>
      <c r="O1237" s="58">
        <f>COVAR(N1237:N1266,'RW Futures and Index Data (Q4)'!F1235:F1264)/VAR('RW Futures and Index Data (Q4)'!F1235:F1264)</f>
        <v>-0.2211970090497194</v>
      </c>
      <c r="P1237" s="10"/>
    </row>
    <row r="1238" spans="1:16" x14ac:dyDescent="0.25">
      <c r="A1238" s="23">
        <v>40409</v>
      </c>
      <c r="B1238" s="52">
        <v>-8.2255884646477706E-2</v>
      </c>
      <c r="C1238" s="53">
        <f>COVAR(B1238:B1267,'RW Futures and Index Data (Q4)'!C1236:C1265)/VAR('RW Futures and Index Data (Q4)'!C1236:C1265)</f>
        <v>0.29471863701752948</v>
      </c>
      <c r="D1238" s="10"/>
      <c r="E1238" s="59">
        <v>-4.5719075704032885E-2</v>
      </c>
      <c r="F1238" s="56">
        <f>COVAR(E1238:E1267,'RW Futures and Index Data (Q4)'!C1236:C1265)/VAR('RW Futures and Index Data (Q4)'!C1236:C1265)</f>
        <v>-0.42222959325841997</v>
      </c>
      <c r="G1238" s="10"/>
      <c r="H1238" s="59">
        <v>0.14757281553398061</v>
      </c>
      <c r="I1238" s="56">
        <f>COVAR(H1238:H1267,'RW Futures and Index Data (Q4)'!F1236:F1265)/VAR('RW Futures and Index Data (Q4)'!F1236:F1265)</f>
        <v>1.4365205471996072</v>
      </c>
      <c r="J1238" s="10"/>
      <c r="K1238" s="59">
        <v>4.1320284404018803E-2</v>
      </c>
      <c r="L1238" s="57">
        <f>COVAR(K1238:K1267,'RW Futures and Index Data (Q4)'!F1236:F1265)/VAR('RW Futures and Index Data (Q4)'!F1236:F1265)</f>
        <v>-4.5032639053773256E-2</v>
      </c>
      <c r="M1238" s="10"/>
      <c r="N1238" s="59">
        <v>7.2625864668271367E-2</v>
      </c>
      <c r="O1238" s="58">
        <f>COVAR(N1238:N1267,'RW Futures and Index Data (Q4)'!F1236:F1265)/VAR('RW Futures and Index Data (Q4)'!F1236:F1265)</f>
        <v>-0.16904330241636328</v>
      </c>
      <c r="P1238" s="10"/>
    </row>
    <row r="1239" spans="1:16" x14ac:dyDescent="0.25">
      <c r="A1239" s="23">
        <v>40408</v>
      </c>
      <c r="B1239" s="52">
        <v>-7.2768791129652288E-2</v>
      </c>
      <c r="C1239" s="53">
        <f>COVAR(B1239:B1268,'RW Futures and Index Data (Q4)'!C1237:C1266)/VAR('RW Futures and Index Data (Q4)'!C1237:C1266)</f>
        <v>0.16318128182549574</v>
      </c>
      <c r="D1239" s="10"/>
      <c r="E1239" s="59">
        <v>-4.3801643957916525E-2</v>
      </c>
      <c r="F1239" s="56">
        <f>COVAR(E1239:E1268,'RW Futures and Index Data (Q4)'!C1237:C1266)/VAR('RW Futures and Index Data (Q4)'!C1237:C1266)</f>
        <v>-0.56326958543343564</v>
      </c>
      <c r="G1239" s="10"/>
      <c r="H1239" s="59">
        <v>0.1354504212572909</v>
      </c>
      <c r="I1239" s="56">
        <f>COVAR(H1239:H1268,'RW Futures and Index Data (Q4)'!F1237:F1266)/VAR('RW Futures and Index Data (Q4)'!F1237:F1266)</f>
        <v>1.6723487425463921</v>
      </c>
      <c r="J1239" s="10"/>
      <c r="K1239" s="59">
        <v>4.0714301474745751E-2</v>
      </c>
      <c r="L1239" s="57">
        <f>COVAR(K1239:K1268,'RW Futures and Index Data (Q4)'!F1237:F1266)/VAR('RW Futures and Index Data (Q4)'!F1237:F1266)</f>
        <v>-3.1999364625106122E-2</v>
      </c>
      <c r="M1239" s="10"/>
      <c r="N1239" s="59">
        <v>7.3406812032202007E-2</v>
      </c>
      <c r="O1239" s="58">
        <f>COVAR(N1239:N1268,'RW Futures and Index Data (Q4)'!F1237:F1266)/VAR('RW Futures and Index Data (Q4)'!F1237:F1266)</f>
        <v>-0.13339026336568152</v>
      </c>
      <c r="P1239" s="10"/>
    </row>
    <row r="1240" spans="1:16" x14ac:dyDescent="0.25">
      <c r="A1240" s="23">
        <v>40407</v>
      </c>
      <c r="B1240" s="52">
        <v>-2.7687415796111114E-2</v>
      </c>
      <c r="C1240" s="53">
        <f>COVAR(B1240:B1269,'RW Futures and Index Data (Q4)'!C1238:C1267)/VAR('RW Futures and Index Data (Q4)'!C1238:C1267)</f>
        <v>0.11448335669624757</v>
      </c>
      <c r="D1240" s="10"/>
      <c r="E1240" s="59">
        <v>-1.3664293666679095E-2</v>
      </c>
      <c r="F1240" s="56">
        <f>COVAR(E1240:E1269,'RW Futures and Index Data (Q4)'!C1238:C1267)/VAR('RW Futures and Index Data (Q4)'!C1238:C1267)</f>
        <v>-0.67511393399367969</v>
      </c>
      <c r="G1240" s="10"/>
      <c r="H1240" s="59">
        <v>0.15971323337679277</v>
      </c>
      <c r="I1240" s="56">
        <f>COVAR(H1240:H1269,'RW Futures and Index Data (Q4)'!F1238:F1267)/VAR('RW Futures and Index Data (Q4)'!F1238:F1267)</f>
        <v>1.6385173701284179</v>
      </c>
      <c r="J1240" s="10"/>
      <c r="K1240" s="59">
        <v>3.8347746004202099E-2</v>
      </c>
      <c r="L1240" s="57">
        <f>COVAR(K1240:K1269,'RW Futures and Index Data (Q4)'!F1238:F1267)/VAR('RW Futures and Index Data (Q4)'!F1238:F1267)</f>
        <v>-2.1141739378016982E-2</v>
      </c>
      <c r="M1240" s="10"/>
      <c r="N1240" s="59">
        <v>5.0888326036314657E-2</v>
      </c>
      <c r="O1240" s="58">
        <f>COVAR(N1240:N1269,'RW Futures and Index Data (Q4)'!F1238:F1267)/VAR('RW Futures and Index Data (Q4)'!F1238:F1267)</f>
        <v>-0.14563845576972934</v>
      </c>
      <c r="P1240" s="10"/>
    </row>
    <row r="1241" spans="1:16" x14ac:dyDescent="0.25">
      <c r="A1241" s="23">
        <v>40406</v>
      </c>
      <c r="B1241" s="52">
        <v>-1.7882498438453798E-2</v>
      </c>
      <c r="C1241" s="53">
        <f>COVAR(B1241:B1270,'RW Futures and Index Data (Q4)'!C1239:C1268)/VAR('RW Futures and Index Data (Q4)'!C1239:C1268)</f>
        <v>2.9125140069202742E-2</v>
      </c>
      <c r="D1241" s="10"/>
      <c r="E1241" s="59">
        <v>3.104753607152011E-3</v>
      </c>
      <c r="F1241" s="56">
        <f>COVAR(E1241:E1270,'RW Futures and Index Data (Q4)'!C1239:C1268)/VAR('RW Futures and Index Data (Q4)'!C1239:C1268)</f>
        <v>-0.78028130099886495</v>
      </c>
      <c r="G1241" s="10"/>
      <c r="H1241" s="59">
        <v>0.15263157894736845</v>
      </c>
      <c r="I1241" s="56">
        <f>COVAR(H1241:H1270,'RW Futures and Index Data (Q4)'!F1239:F1268)/VAR('RW Futures and Index Data (Q4)'!F1239:F1268)</f>
        <v>1.4483319047825121</v>
      </c>
      <c r="J1241" s="10"/>
      <c r="K1241" s="59">
        <v>3.4833710644585514E-2</v>
      </c>
      <c r="L1241" s="57">
        <f>COVAR(K1241:K1270,'RW Futures and Index Data (Q4)'!F1239:F1268)/VAR('RW Futures and Index Data (Q4)'!F1239:F1268)</f>
        <v>-1.1422631181376212E-2</v>
      </c>
      <c r="M1241" s="10"/>
      <c r="N1241" s="59">
        <v>4.1394424803642194E-2</v>
      </c>
      <c r="O1241" s="58">
        <f>COVAR(N1241:N1270,'RW Futures and Index Data (Q4)'!F1239:F1268)/VAR('RW Futures and Index Data (Q4)'!F1239:F1268)</f>
        <v>-0.1497600208642336</v>
      </c>
      <c r="P1241" s="10"/>
    </row>
    <row r="1242" spans="1:16" x14ac:dyDescent="0.25">
      <c r="A1242" s="23">
        <v>40403</v>
      </c>
      <c r="B1242" s="52">
        <v>9.4251654560044695E-3</v>
      </c>
      <c r="C1242" s="53">
        <f>COVAR(B1242:B1271,'RW Futures and Index Data (Q4)'!C1240:C1269)/VAR('RW Futures and Index Data (Q4)'!C1240:C1269)</f>
        <v>0.10284765904858841</v>
      </c>
      <c r="D1242" s="10"/>
      <c r="E1242" s="59">
        <v>9.2351977330196178E-3</v>
      </c>
      <c r="F1242" s="56">
        <f>COVAR(E1242:E1271,'RW Futures and Index Data (Q4)'!C1240:C1269)/VAR('RW Futures and Index Data (Q4)'!C1240:C1269)</f>
        <v>-0.80697731003042406</v>
      </c>
      <c r="G1242" s="10"/>
      <c r="H1242" s="59">
        <v>0.13850231941683222</v>
      </c>
      <c r="I1242" s="56">
        <f>COVAR(H1242:H1271,'RW Futures and Index Data (Q4)'!F1240:F1269)/VAR('RW Futures and Index Data (Q4)'!F1240:F1269)</f>
        <v>1.303504384246053</v>
      </c>
      <c r="J1242" s="10"/>
      <c r="K1242" s="59">
        <v>3.7171661622732E-2</v>
      </c>
      <c r="L1242" s="57">
        <f>COVAR(K1242:K1271,'RW Futures and Index Data (Q4)'!F1240:F1269)/VAR('RW Futures and Index Data (Q4)'!F1240:F1269)</f>
        <v>7.2386074497047424E-3</v>
      </c>
      <c r="M1242" s="10"/>
      <c r="N1242" s="59">
        <v>3.5122797316705867E-2</v>
      </c>
      <c r="O1242" s="58">
        <f>COVAR(N1242:N1271,'RW Futures and Index Data (Q4)'!F1240:F1269)/VAR('RW Futures and Index Data (Q4)'!F1240:F1269)</f>
        <v>-0.20358217799536793</v>
      </c>
      <c r="P1242" s="10"/>
    </row>
    <row r="1243" spans="1:16" x14ac:dyDescent="0.25">
      <c r="A1243" s="23">
        <v>40402</v>
      </c>
      <c r="B1243" s="52">
        <v>-1.1476711736794987E-2</v>
      </c>
      <c r="C1243" s="53">
        <f>COVAR(B1243:B1272,'RW Futures and Index Data (Q4)'!C1241:C1270)/VAR('RW Futures and Index Data (Q4)'!C1241:C1270)</f>
        <v>8.8012097969941944E-2</v>
      </c>
      <c r="D1243" s="10"/>
      <c r="E1243" s="59">
        <v>2.2793641217363048E-2</v>
      </c>
      <c r="F1243" s="56">
        <f>COVAR(E1243:E1272,'RW Futures and Index Data (Q4)'!C1241:C1270)/VAR('RW Futures and Index Data (Q4)'!C1241:C1270)</f>
        <v>-0.83320489587481728</v>
      </c>
      <c r="G1243" s="10"/>
      <c r="H1243" s="59">
        <v>9.0322580645161299E-2</v>
      </c>
      <c r="I1243" s="56">
        <f>COVAR(H1243:H1272,'RW Futures and Index Data (Q4)'!F1241:F1270)/VAR('RW Futures and Index Data (Q4)'!F1241:F1270)</f>
        <v>1.2348662189893109</v>
      </c>
      <c r="J1243" s="10"/>
      <c r="K1243" s="59">
        <v>3.0140871674035452E-2</v>
      </c>
      <c r="L1243" s="57">
        <f>COVAR(K1243:K1272,'RW Futures and Index Data (Q4)'!F1241:F1270)/VAR('RW Futures and Index Data (Q4)'!F1241:F1270)</f>
        <v>1.715165982944445E-2</v>
      </c>
      <c r="M1243" s="10"/>
      <c r="N1243" s="59">
        <v>1.8165510861009038E-2</v>
      </c>
      <c r="O1243" s="58">
        <f>COVAR(N1243:N1272,'RW Futures and Index Data (Q4)'!F1241:F1270)/VAR('RW Futures and Index Data (Q4)'!F1241:F1270)</f>
        <v>-0.21516174884997372</v>
      </c>
      <c r="P1243" s="10"/>
    </row>
    <row r="1244" spans="1:16" x14ac:dyDescent="0.25">
      <c r="A1244" s="23">
        <v>40401</v>
      </c>
      <c r="B1244" s="52">
        <v>3.3132648278795251E-3</v>
      </c>
      <c r="C1244" s="53">
        <f>COVAR(B1244:B1273,'RW Futures and Index Data (Q4)'!C1242:C1271)/VAR('RW Futures and Index Data (Q4)'!C1242:C1271)</f>
        <v>6.3866070105093597E-2</v>
      </c>
      <c r="D1244" s="10"/>
      <c r="E1244" s="59">
        <v>1.7421690862978734E-2</v>
      </c>
      <c r="F1244" s="56">
        <f>COVAR(E1244:E1273,'RW Futures and Index Data (Q4)'!C1242:C1271)/VAR('RW Futures and Index Data (Q4)'!C1242:C1271)</f>
        <v>-0.84289039783046216</v>
      </c>
      <c r="G1244" s="10"/>
      <c r="H1244" s="59">
        <v>9.2071611253196739E-2</v>
      </c>
      <c r="I1244" s="56">
        <f>COVAR(H1244:H1273,'RW Futures and Index Data (Q4)'!F1242:F1271)/VAR('RW Futures and Index Data (Q4)'!F1242:F1271)</f>
        <v>1.0549541703164174</v>
      </c>
      <c r="J1244" s="10"/>
      <c r="K1244" s="59">
        <v>2.3195691261364448E-2</v>
      </c>
      <c r="L1244" s="57">
        <f>COVAR(K1244:K1273,'RW Futures and Index Data (Q4)'!F1242:F1271)/VAR('RW Futures and Index Data (Q4)'!F1242:F1271)</f>
        <v>3.5757374932778349E-2</v>
      </c>
      <c r="M1244" s="10"/>
      <c r="N1244" s="59">
        <v>-2.3934413950954525E-3</v>
      </c>
      <c r="O1244" s="58">
        <f>COVAR(N1244:N1273,'RW Futures and Index Data (Q4)'!F1242:F1271)/VAR('RW Futures and Index Data (Q4)'!F1242:F1271)</f>
        <v>-0.21220012095525814</v>
      </c>
      <c r="P1244" s="10"/>
    </row>
    <row r="1245" spans="1:16" x14ac:dyDescent="0.25">
      <c r="A1245" s="23">
        <v>40400</v>
      </c>
      <c r="B1245" s="52">
        <v>4.0738978064803755E-2</v>
      </c>
      <c r="C1245" s="53">
        <f>COVAR(B1245:B1274,'RW Futures and Index Data (Q4)'!C1243:C1272)/VAR('RW Futures and Index Data (Q4)'!C1243:C1272)</f>
        <v>9.0224557435175309E-2</v>
      </c>
      <c r="D1245" s="10"/>
      <c r="E1245" s="59">
        <v>-2.2877078399032857E-3</v>
      </c>
      <c r="F1245" s="56">
        <f>COVAR(E1245:E1274,'RW Futures and Index Data (Q4)'!C1243:C1272)/VAR('RW Futures and Index Data (Q4)'!C1243:C1272)</f>
        <v>-0.84631281247636148</v>
      </c>
      <c r="G1245" s="10"/>
      <c r="H1245" s="59">
        <v>0.10567010309278357</v>
      </c>
      <c r="I1245" s="56">
        <f>COVAR(H1245:H1274,'RW Futures and Index Data (Q4)'!F1243:F1272)/VAR('RW Futures and Index Data (Q4)'!F1243:F1272)</f>
        <v>1.0129855706245505</v>
      </c>
      <c r="J1245" s="10"/>
      <c r="K1245" s="59">
        <v>2.7957196833731102E-2</v>
      </c>
      <c r="L1245" s="57">
        <f>COVAR(K1245:K1274,'RW Futures and Index Data (Q4)'!F1243:F1272)/VAR('RW Futures and Index Data (Q4)'!F1243:F1272)</f>
        <v>6.1177870591764626E-2</v>
      </c>
      <c r="M1245" s="10"/>
      <c r="N1245" s="59">
        <v>1.6525942254841386E-3</v>
      </c>
      <c r="O1245" s="58">
        <f>COVAR(N1245:N1274,'RW Futures and Index Data (Q4)'!F1243:F1272)/VAR('RW Futures and Index Data (Q4)'!F1243:F1272)</f>
        <v>-0.22592034548945658</v>
      </c>
      <c r="P1245" s="10"/>
    </row>
    <row r="1246" spans="1:16" x14ac:dyDescent="0.25">
      <c r="A1246" s="23">
        <v>40399</v>
      </c>
      <c r="B1246" s="52">
        <v>5.3463962039541402E-2</v>
      </c>
      <c r="C1246" s="53">
        <f>COVAR(B1246:B1275,'RW Futures and Index Data (Q4)'!C1244:C1273)/VAR('RW Futures and Index Data (Q4)'!C1244:C1273)</f>
        <v>-6.0075573649230156E-2</v>
      </c>
      <c r="D1246" s="10"/>
      <c r="E1246" s="59">
        <v>9.5963932476657021E-3</v>
      </c>
      <c r="F1246" s="56">
        <f>COVAR(E1246:E1275,'RW Futures and Index Data (Q4)'!C1244:C1273)/VAR('RW Futures and Index Data (Q4)'!C1244:C1273)</f>
        <v>-0.93845209312058198</v>
      </c>
      <c r="G1246" s="10"/>
      <c r="H1246" s="59">
        <v>0.13929712460063892</v>
      </c>
      <c r="I1246" s="56">
        <f>COVAR(H1246:H1275,'RW Futures and Index Data (Q4)'!F1244:F1273)/VAR('RW Futures and Index Data (Q4)'!F1244:F1273)</f>
        <v>0.97314100070408116</v>
      </c>
      <c r="J1246" s="10"/>
      <c r="K1246" s="59">
        <v>3.214218978742478E-2</v>
      </c>
      <c r="L1246" s="57">
        <f>COVAR(K1246:K1275,'RW Futures and Index Data (Q4)'!F1244:F1273)/VAR('RW Futures and Index Data (Q4)'!F1244:F1273)</f>
        <v>9.2186325468995439E-2</v>
      </c>
      <c r="M1246" s="10"/>
      <c r="N1246" s="59">
        <v>-4.9499116559617029E-3</v>
      </c>
      <c r="O1246" s="58">
        <f>COVAR(N1246:N1275,'RW Futures and Index Data (Q4)'!F1244:F1273)/VAR('RW Futures and Index Data (Q4)'!F1244:F1273)</f>
        <v>-0.23147667520501458</v>
      </c>
      <c r="P1246" s="10"/>
    </row>
    <row r="1247" spans="1:16" x14ac:dyDescent="0.25">
      <c r="A1247" s="23">
        <v>40396</v>
      </c>
      <c r="B1247" s="52">
        <v>-6.3813489133106582E-3</v>
      </c>
      <c r="C1247" s="53">
        <f>COVAR(B1247:B1276,'RW Futures and Index Data (Q4)'!C1245:C1274)/VAR('RW Futures and Index Data (Q4)'!C1245:C1274)</f>
        <v>-0.19156374400405096</v>
      </c>
      <c r="D1247" s="10"/>
      <c r="E1247" s="59">
        <v>-1.6137937278117187E-2</v>
      </c>
      <c r="F1247" s="56">
        <f>COVAR(E1247:E1276,'RW Futures and Index Data (Q4)'!C1245:C1274)/VAR('RW Futures and Index Data (Q4)'!C1245:C1274)</f>
        <v>-0.99812844966719383</v>
      </c>
      <c r="G1247" s="10"/>
      <c r="H1247" s="59">
        <v>0.11907729930939537</v>
      </c>
      <c r="I1247" s="56">
        <f>COVAR(H1247:H1276,'RW Futures and Index Data (Q4)'!F1245:F1274)/VAR('RW Futures and Index Data (Q4)'!F1245:F1274)</f>
        <v>0.84901271056337646</v>
      </c>
      <c r="J1247" s="10"/>
      <c r="K1247" s="59">
        <v>3.2970448906645133E-2</v>
      </c>
      <c r="L1247" s="57">
        <f>COVAR(K1247:K1276,'RW Futures and Index Data (Q4)'!F1245:F1274)/VAR('RW Futures and Index Data (Q4)'!F1245:F1274)</f>
        <v>0.10697637176908512</v>
      </c>
      <c r="M1247" s="10"/>
      <c r="N1247" s="59">
        <v>3.7846264490950521E-3</v>
      </c>
      <c r="O1247" s="58">
        <f>COVAR(N1247:N1276,'RW Futures and Index Data (Q4)'!F1245:F1274)/VAR('RW Futures and Index Data (Q4)'!F1245:F1274)</f>
        <v>-0.22577797818847695</v>
      </c>
      <c r="P1247" s="10"/>
    </row>
    <row r="1248" spans="1:16" x14ac:dyDescent="0.25">
      <c r="A1248" s="23">
        <v>40395</v>
      </c>
      <c r="B1248" s="52">
        <v>-5.8961728447753381E-2</v>
      </c>
      <c r="C1248" s="53">
        <f>COVAR(B1248:B1277,'RW Futures and Index Data (Q4)'!C1246:C1275)/VAR('RW Futures and Index Data (Q4)'!C1246:C1275)</f>
        <v>-0.19318744268930585</v>
      </c>
      <c r="D1248" s="10"/>
      <c r="E1248" s="59">
        <v>-2.6440312032077973E-2</v>
      </c>
      <c r="F1248" s="56">
        <f>COVAR(E1248:E1277,'RW Futures and Index Data (Q4)'!C1246:C1275)/VAR('RW Futures and Index Data (Q4)'!C1246:C1275)</f>
        <v>-0.96518428964687919</v>
      </c>
      <c r="G1248" s="10"/>
      <c r="H1248" s="59">
        <v>6.6100667070952079E-2</v>
      </c>
      <c r="I1248" s="56">
        <f>COVAR(H1248:H1277,'RW Futures and Index Data (Q4)'!F1246:F1275)/VAR('RW Futures and Index Data (Q4)'!F1246:F1275)</f>
        <v>0.67140293664628203</v>
      </c>
      <c r="J1248" s="10"/>
      <c r="K1248" s="59">
        <v>3.5264168848684774E-2</v>
      </c>
      <c r="L1248" s="57">
        <f>COVAR(K1248:K1277,'RW Futures and Index Data (Q4)'!F1246:F1275)/VAR('RW Futures and Index Data (Q4)'!F1246:F1275)</f>
        <v>0.12035704639980288</v>
      </c>
      <c r="M1248" s="10"/>
      <c r="N1248" s="59">
        <v>1.6968325832680042E-2</v>
      </c>
      <c r="O1248" s="58">
        <f>COVAR(N1248:N1277,'RW Futures and Index Data (Q4)'!F1246:F1275)/VAR('RW Futures and Index Data (Q4)'!F1246:F1275)</f>
        <v>-0.20722880885525313</v>
      </c>
      <c r="P1248" s="10"/>
    </row>
    <row r="1249" spans="1:16" x14ac:dyDescent="0.25">
      <c r="A1249" s="23">
        <v>40394</v>
      </c>
      <c r="B1249" s="52">
        <v>-6.5115111869158193E-2</v>
      </c>
      <c r="C1249" s="53">
        <f>COVAR(B1249:B1278,'RW Futures and Index Data (Q4)'!C1247:C1276)/VAR('RW Futures and Index Data (Q4)'!C1247:C1276)</f>
        <v>5.2719831890686554E-2</v>
      </c>
      <c r="D1249" s="10"/>
      <c r="E1249" s="59">
        <v>-1.5164313631219062E-2</v>
      </c>
      <c r="F1249" s="56">
        <f>COVAR(E1249:E1278,'RW Futures and Index Data (Q4)'!C1247:C1276)/VAR('RW Futures and Index Data (Q4)'!C1247:C1276)</f>
        <v>-0.89130713162965147</v>
      </c>
      <c r="G1249" s="10"/>
      <c r="H1249" s="59">
        <v>7.6687121269148451E-2</v>
      </c>
      <c r="I1249" s="56">
        <f>COVAR(H1249:H1278,'RW Futures and Index Data (Q4)'!F1247:F1276)/VAR('RW Futures and Index Data (Q4)'!F1247:F1276)</f>
        <v>0.58557435926172974</v>
      </c>
      <c r="J1249" s="10"/>
      <c r="K1249" s="59">
        <v>3.1082530544754627E-2</v>
      </c>
      <c r="L1249" s="57">
        <f>COVAR(K1249:K1278,'RW Futures and Index Data (Q4)'!F1247:F1276)/VAR('RW Futures and Index Data (Q4)'!F1247:F1276)</f>
        <v>0.13891901508075993</v>
      </c>
      <c r="M1249" s="10"/>
      <c r="N1249" s="59">
        <v>1.0075086289190516E-2</v>
      </c>
      <c r="O1249" s="58">
        <f>COVAR(N1249:N1278,'RW Futures and Index Data (Q4)'!F1247:F1276)/VAR('RW Futures and Index Data (Q4)'!F1247:F1276)</f>
        <v>-0.22592011431306969</v>
      </c>
      <c r="P1249" s="10"/>
    </row>
    <row r="1250" spans="1:16" x14ac:dyDescent="0.25">
      <c r="A1250" s="23">
        <v>40393</v>
      </c>
      <c r="B1250" s="52">
        <v>-6.8287141651422245E-2</v>
      </c>
      <c r="C1250" s="53">
        <f>COVAR(B1250:B1279,'RW Futures and Index Data (Q4)'!C1248:C1277)/VAR('RW Futures and Index Data (Q4)'!C1248:C1277)</f>
        <v>0.22479848111702927</v>
      </c>
      <c r="D1250" s="10"/>
      <c r="E1250" s="59">
        <v>-6.4934727977902229E-3</v>
      </c>
      <c r="F1250" s="56">
        <f>COVAR(E1250:E1279,'RW Futures and Index Data (Q4)'!C1248:C1277)/VAR('RW Futures and Index Data (Q4)'!C1248:C1277)</f>
        <v>-0.82674965909930132</v>
      </c>
      <c r="G1250" s="10"/>
      <c r="H1250" s="59">
        <v>7.734476248477451E-2</v>
      </c>
      <c r="I1250" s="56">
        <f>COVAR(H1250:H1279,'RW Futures and Index Data (Q4)'!F1248:F1277)/VAR('RW Futures and Index Data (Q4)'!F1248:F1277)</f>
        <v>0.48767392268621373</v>
      </c>
      <c r="J1250" s="10"/>
      <c r="K1250" s="59">
        <v>2.5096052466860863E-2</v>
      </c>
      <c r="L1250" s="57">
        <f>COVAR(K1250:K1279,'RW Futures and Index Data (Q4)'!F1248:F1277)/VAR('RW Futures and Index Data (Q4)'!F1248:F1277)</f>
        <v>0.15691446805253018</v>
      </c>
      <c r="M1250" s="10"/>
      <c r="N1250" s="59">
        <v>-5.9437776078163918E-4</v>
      </c>
      <c r="O1250" s="58">
        <f>COVAR(N1250:N1279,'RW Futures and Index Data (Q4)'!F1248:F1277)/VAR('RW Futures and Index Data (Q4)'!F1248:F1277)</f>
        <v>-0.23677154450337129</v>
      </c>
      <c r="P1250" s="10"/>
    </row>
    <row r="1251" spans="1:16" x14ac:dyDescent="0.25">
      <c r="A1251" s="23">
        <v>40392</v>
      </c>
      <c r="B1251" s="52">
        <v>-7.3133598093994889E-2</v>
      </c>
      <c r="C1251" s="53">
        <f>COVAR(B1251:B1280,'RW Futures and Index Data (Q4)'!C1249:C1278)/VAR('RW Futures and Index Data (Q4)'!C1249:C1278)</f>
        <v>0.34479826003074499</v>
      </c>
      <c r="D1251" s="10"/>
      <c r="E1251" s="59">
        <v>-8.8243999868635736E-3</v>
      </c>
      <c r="F1251" s="56">
        <f>COVAR(E1251:E1280,'RW Futures and Index Data (Q4)'!C1249:C1278)/VAR('RW Futures and Index Data (Q4)'!C1249:C1278)</f>
        <v>-0.77792037562694549</v>
      </c>
      <c r="G1251" s="10"/>
      <c r="H1251" s="59">
        <v>4.4812704431387074E-2</v>
      </c>
      <c r="I1251" s="56">
        <f>COVAR(H1251:H1280,'RW Futures and Index Data (Q4)'!F1249:F1278)/VAR('RW Futures and Index Data (Q4)'!F1249:F1278)</f>
        <v>0.37640615067124905</v>
      </c>
      <c r="J1251" s="10"/>
      <c r="K1251" s="59">
        <v>3.2590097140425378E-2</v>
      </c>
      <c r="L1251" s="57">
        <f>COVAR(K1251:K1280,'RW Futures and Index Data (Q4)'!F1249:F1278)/VAR('RW Futures and Index Data (Q4)'!F1249:F1278)</f>
        <v>0.17802225884902098</v>
      </c>
      <c r="M1251" s="10"/>
      <c r="N1251" s="59">
        <v>1.3957615252160327E-2</v>
      </c>
      <c r="O1251" s="58">
        <f>COVAR(N1251:N1280,'RW Futures and Index Data (Q4)'!F1249:F1278)/VAR('RW Futures and Index Data (Q4)'!F1249:F1278)</f>
        <v>-0.20470123936672469</v>
      </c>
      <c r="P1251" s="10"/>
    </row>
    <row r="1252" spans="1:16" x14ac:dyDescent="0.25">
      <c r="A1252" s="23">
        <v>40389</v>
      </c>
      <c r="B1252" s="52">
        <v>-0.10716931955499764</v>
      </c>
      <c r="C1252" s="53">
        <f>COVAR(B1252:B1281,'RW Futures and Index Data (Q4)'!C1250:C1279)/VAR('RW Futures and Index Data (Q4)'!C1250:C1279)</f>
        <v>0.3722021073182924</v>
      </c>
      <c r="D1252" s="10"/>
      <c r="E1252" s="59">
        <v>-1.4236797033613247E-3</v>
      </c>
      <c r="F1252" s="56">
        <f>COVAR(E1252:E1281,'RW Futures and Index Data (Q4)'!C1250:C1279)/VAR('RW Futures and Index Data (Q4)'!C1250:C1279)</f>
        <v>-0.73541146138251245</v>
      </c>
      <c r="G1252" s="10"/>
      <c r="H1252" s="59">
        <v>3.0358228922782615E-2</v>
      </c>
      <c r="I1252" s="56">
        <f>COVAR(H1252:H1281,'RW Futures and Index Data (Q4)'!F1250:F1279)/VAR('RW Futures and Index Data (Q4)'!F1250:F1279)</f>
        <v>0.27977484429068988</v>
      </c>
      <c r="J1252" s="10"/>
      <c r="K1252" s="59">
        <v>3.5069909303441227E-2</v>
      </c>
      <c r="L1252" s="57">
        <f>COVAR(K1252:K1281,'RW Futures and Index Data (Q4)'!F1250:F1279)/VAR('RW Futures and Index Data (Q4)'!F1250:F1279)</f>
        <v>0.14166625750853221</v>
      </c>
      <c r="M1252" s="10"/>
      <c r="N1252" s="59">
        <v>2.0143794936835269E-2</v>
      </c>
      <c r="O1252" s="58">
        <f>COVAR(N1252:N1281,'RW Futures and Index Data (Q4)'!F1250:F1279)/VAR('RW Futures and Index Data (Q4)'!F1250:F1279)</f>
        <v>-0.16002076296562207</v>
      </c>
      <c r="P1252" s="10"/>
    </row>
    <row r="1253" spans="1:16" x14ac:dyDescent="0.25">
      <c r="A1253" s="23">
        <v>40388</v>
      </c>
      <c r="B1253" s="52">
        <v>-4.7897223571741865E-2</v>
      </c>
      <c r="C1253" s="53">
        <f>COVAR(B1253:B1282,'RW Futures and Index Data (Q4)'!C1251:C1280)/VAR('RW Futures and Index Data (Q4)'!C1251:C1280)</f>
        <v>0.37385405975909414</v>
      </c>
      <c r="D1253" s="10"/>
      <c r="E1253" s="59">
        <v>-3.3922050201290466E-2</v>
      </c>
      <c r="F1253" s="56">
        <f>COVAR(E1253:E1282,'RW Futures and Index Data (Q4)'!C1251:C1280)/VAR('RW Futures and Index Data (Q4)'!C1251:C1280)</f>
        <v>-0.71799873156055849</v>
      </c>
      <c r="G1253" s="10"/>
      <c r="H1253" s="59">
        <v>-6.0833329633003252E-4</v>
      </c>
      <c r="I1253" s="56">
        <f>COVAR(H1253:H1282,'RW Futures and Index Data (Q4)'!F1251:F1280)/VAR('RW Futures and Index Data (Q4)'!F1251:F1280)</f>
        <v>0.27635377997419108</v>
      </c>
      <c r="J1253" s="10"/>
      <c r="K1253" s="59">
        <v>3.9899463796152723E-2</v>
      </c>
      <c r="L1253" s="57">
        <f>COVAR(K1253:K1282,'RW Futures and Index Data (Q4)'!F1251:F1280)/VAR('RW Futures and Index Data (Q4)'!F1251:F1280)</f>
        <v>0.12789893509221831</v>
      </c>
      <c r="M1253" s="10"/>
      <c r="N1253" s="59">
        <v>3.1703077784966061E-2</v>
      </c>
      <c r="O1253" s="58">
        <f>COVAR(N1253:N1282,'RW Futures and Index Data (Q4)'!F1251:F1280)/VAR('RW Futures and Index Data (Q4)'!F1251:F1280)</f>
        <v>-0.15963023571913712</v>
      </c>
      <c r="P1253" s="10"/>
    </row>
    <row r="1254" spans="1:16" x14ac:dyDescent="0.25">
      <c r="A1254" s="23">
        <v>40387</v>
      </c>
      <c r="B1254" s="52">
        <v>-8.0010151799524976E-2</v>
      </c>
      <c r="C1254" s="53">
        <f>COVAR(B1254:B1283,'RW Futures and Index Data (Q4)'!C1252:C1281)/VAR('RW Futures and Index Data (Q4)'!C1252:C1281)</f>
        <v>0.41017510944430008</v>
      </c>
      <c r="D1254" s="10"/>
      <c r="E1254" s="59">
        <v>-2.230895193708804E-2</v>
      </c>
      <c r="F1254" s="56">
        <f>COVAR(E1254:E1283,'RW Futures and Index Data (Q4)'!C1252:C1281)/VAR('RW Futures and Index Data (Q4)'!C1252:C1281)</f>
        <v>-0.6783686909809612</v>
      </c>
      <c r="G1254" s="10"/>
      <c r="H1254" s="59">
        <v>1.1383941798445818E-2</v>
      </c>
      <c r="I1254" s="56">
        <f>COVAR(H1254:H1283,'RW Futures and Index Data (Q4)'!F1252:F1281)/VAR('RW Futures and Index Data (Q4)'!F1252:F1281)</f>
        <v>0.26078272575749023</v>
      </c>
      <c r="J1254" s="10"/>
      <c r="K1254" s="59">
        <v>3.4993998688496619E-2</v>
      </c>
      <c r="L1254" s="57">
        <f>COVAR(K1254:K1283,'RW Futures and Index Data (Q4)'!F1252:F1281)/VAR('RW Futures and Index Data (Q4)'!F1252:F1281)</f>
        <v>0.12515164758535038</v>
      </c>
      <c r="M1254" s="10"/>
      <c r="N1254" s="59">
        <v>1.4229630529481341E-2</v>
      </c>
      <c r="O1254" s="58">
        <f>COVAR(N1254:N1283,'RW Futures and Index Data (Q4)'!F1252:F1281)/VAR('RW Futures and Index Data (Q4)'!F1252:F1281)</f>
        <v>-0.15492421996567729</v>
      </c>
      <c r="P1254" s="10"/>
    </row>
    <row r="1255" spans="1:16" x14ac:dyDescent="0.25">
      <c r="A1255" s="23">
        <v>40386</v>
      </c>
      <c r="B1255" s="52">
        <v>-2.5787223982441709E-2</v>
      </c>
      <c r="C1255" s="53">
        <f>COVAR(B1255:B1284,'RW Futures and Index Data (Q4)'!C1253:C1282)/VAR('RW Futures and Index Data (Q4)'!C1253:C1282)</f>
        <v>0.51678249028745538</v>
      </c>
      <c r="D1255" s="10"/>
      <c r="E1255" s="59">
        <v>-3.5267914200853845E-2</v>
      </c>
      <c r="F1255" s="56">
        <f>COVAR(E1255:E1284,'RW Futures and Index Data (Q4)'!C1253:C1282)/VAR('RW Futures and Index Data (Q4)'!C1253:C1282)</f>
        <v>-0.58751989907304814</v>
      </c>
      <c r="G1255" s="10"/>
      <c r="H1255" s="59">
        <v>-4.0743017331155151E-2</v>
      </c>
      <c r="I1255" s="56">
        <f>COVAR(H1255:H1284,'RW Futures and Index Data (Q4)'!F1253:F1282)/VAR('RW Futures and Index Data (Q4)'!F1253:F1282)</f>
        <v>0.23691032454340649</v>
      </c>
      <c r="J1255" s="10"/>
      <c r="K1255" s="59">
        <v>4.1461610905751956E-2</v>
      </c>
      <c r="L1255" s="57">
        <f>COVAR(K1255:K1284,'RW Futures and Index Data (Q4)'!F1253:F1282)/VAR('RW Futures and Index Data (Q4)'!F1253:F1282)</f>
        <v>0.13354947565279865</v>
      </c>
      <c r="M1255" s="10"/>
      <c r="N1255" s="59">
        <v>2.279478475754515E-2</v>
      </c>
      <c r="O1255" s="58">
        <f>COVAR(N1255:N1284,'RW Futures and Index Data (Q4)'!F1253:F1282)/VAR('RW Futures and Index Data (Q4)'!F1253:F1282)</f>
        <v>-0.14378151986833929</v>
      </c>
      <c r="P1255" s="10"/>
    </row>
    <row r="1256" spans="1:16" x14ac:dyDescent="0.25">
      <c r="A1256" s="23">
        <v>40385</v>
      </c>
      <c r="B1256" s="52">
        <v>-4.1595791393892467E-3</v>
      </c>
      <c r="C1256" s="53">
        <f>COVAR(B1256:B1285,'RW Futures and Index Data (Q4)'!C1254:C1283)/VAR('RW Futures and Index Data (Q4)'!C1254:C1283)</f>
        <v>0.68179023327913524</v>
      </c>
      <c r="D1256" s="10"/>
      <c r="E1256" s="59">
        <v>-2.3320383502549946E-2</v>
      </c>
      <c r="F1256" s="56">
        <f>COVAR(E1256:E1285,'RW Futures and Index Data (Q4)'!C1254:C1283)/VAR('RW Futures and Index Data (Q4)'!C1254:C1283)</f>
        <v>-0.35139464650272667</v>
      </c>
      <c r="G1256" s="10"/>
      <c r="H1256" s="59">
        <v>-1.866357503530558E-2</v>
      </c>
      <c r="I1256" s="56">
        <f>COVAR(H1256:H1285,'RW Futures and Index Data (Q4)'!F1254:F1283)/VAR('RW Futures and Index Data (Q4)'!F1254:F1283)</f>
        <v>0.23064575736797405</v>
      </c>
      <c r="J1256" s="10"/>
      <c r="K1256" s="59">
        <v>3.8840734410752864E-2</v>
      </c>
      <c r="L1256" s="57">
        <f>COVAR(K1256:K1285,'RW Futures and Index Data (Q4)'!F1254:F1283)/VAR('RW Futures and Index Data (Q4)'!F1254:F1283)</f>
        <v>0.16260796273194861</v>
      </c>
      <c r="M1256" s="10"/>
      <c r="N1256" s="59">
        <v>2.5297671354024276E-2</v>
      </c>
      <c r="O1256" s="58">
        <f>COVAR(N1256:N1285,'RW Futures and Index Data (Q4)'!F1254:F1283)/VAR('RW Futures and Index Data (Q4)'!F1254:F1283)</f>
        <v>-0.11842290326774479</v>
      </c>
      <c r="P1256" s="10"/>
    </row>
    <row r="1257" spans="1:16" x14ac:dyDescent="0.25">
      <c r="A1257" s="23">
        <v>40382</v>
      </c>
      <c r="B1257" s="52">
        <v>3.1173776054440827E-2</v>
      </c>
      <c r="C1257" s="53">
        <f>COVAR(B1257:B1286,'RW Futures and Index Data (Q4)'!C1255:C1284)/VAR('RW Futures and Index Data (Q4)'!C1255:C1284)</f>
        <v>0.8822748212987086</v>
      </c>
      <c r="D1257" s="10"/>
      <c r="E1257" s="59">
        <v>7.138760241758968E-3</v>
      </c>
      <c r="F1257" s="56">
        <f>COVAR(E1257:E1286,'RW Futures and Index Data (Q4)'!C1255:C1284)/VAR('RW Futures and Index Data (Q4)'!C1255:C1284)</f>
        <v>-0.12591673204402126</v>
      </c>
      <c r="G1257" s="10"/>
      <c r="H1257" s="59">
        <v>-1.1015911872705009E-2</v>
      </c>
      <c r="I1257" s="56">
        <f>COVAR(H1257:H1286,'RW Futures and Index Data (Q4)'!F1255:F1284)/VAR('RW Futures and Index Data (Q4)'!F1255:F1284)</f>
        <v>0.22812912822457962</v>
      </c>
      <c r="J1257" s="10"/>
      <c r="K1257" s="59">
        <v>4.1075028077238285E-2</v>
      </c>
      <c r="L1257" s="57">
        <f>COVAR(K1257:K1286,'RW Futures and Index Data (Q4)'!F1255:F1284)/VAR('RW Futures and Index Data (Q4)'!F1255:F1284)</f>
        <v>0.18331957708724914</v>
      </c>
      <c r="M1257" s="10"/>
      <c r="N1257" s="59">
        <v>3.1002062247498463E-2</v>
      </c>
      <c r="O1257" s="58">
        <f>COVAR(N1257:N1286,'RW Futures and Index Data (Q4)'!F1255:F1284)/VAR('RW Futures and Index Data (Q4)'!F1255:F1284)</f>
        <v>-0.12379609985371753</v>
      </c>
      <c r="P1257" s="10"/>
    </row>
    <row r="1258" spans="1:16" x14ac:dyDescent="0.25">
      <c r="A1258" s="23">
        <v>40381</v>
      </c>
      <c r="B1258" s="52">
        <v>-6.4406489399791989E-3</v>
      </c>
      <c r="C1258" s="53">
        <f>COVAR(B1258:B1287,'RW Futures and Index Data (Q4)'!C1256:C1285)/VAR('RW Futures and Index Data (Q4)'!C1256:C1285)</f>
        <v>0.98373912445278855</v>
      </c>
      <c r="D1258" s="10"/>
      <c r="E1258" s="59">
        <v>2.8681684882791991E-4</v>
      </c>
      <c r="F1258" s="56">
        <f>COVAR(E1258:E1287,'RW Futures and Index Data (Q4)'!C1256:C1285)/VAR('RW Futures and Index Data (Q4)'!C1256:C1285)</f>
        <v>5.8789523030822931E-2</v>
      </c>
      <c r="G1258" s="10"/>
      <c r="H1258" s="59">
        <v>-3.0358168206324754E-2</v>
      </c>
      <c r="I1258" s="56">
        <f>COVAR(H1258:H1287,'RW Futures and Index Data (Q4)'!F1256:F1285)/VAR('RW Futures and Index Data (Q4)'!F1256:F1285)</f>
        <v>0.16509505441917657</v>
      </c>
      <c r="J1258" s="10"/>
      <c r="K1258" s="59">
        <v>3.8164285378383678E-2</v>
      </c>
      <c r="L1258" s="57">
        <f>COVAR(K1258:K1287,'RW Futures and Index Data (Q4)'!F1256:F1285)/VAR('RW Futures and Index Data (Q4)'!F1256:F1285)</f>
        <v>0.19510376898925527</v>
      </c>
      <c r="M1258" s="10"/>
      <c r="N1258" s="59">
        <v>2.7460500036947444E-2</v>
      </c>
      <c r="O1258" s="58">
        <f>COVAR(N1258:N1287,'RW Futures and Index Data (Q4)'!F1256:F1285)/VAR('RW Futures and Index Data (Q4)'!F1256:F1285)</f>
        <v>-0.14225471792726593</v>
      </c>
      <c r="P1258" s="10"/>
    </row>
    <row r="1259" spans="1:16" x14ac:dyDescent="0.25">
      <c r="A1259" s="23">
        <v>40380</v>
      </c>
      <c r="B1259" s="52">
        <v>-3.8605550944988742E-2</v>
      </c>
      <c r="C1259" s="53">
        <f>COVAR(B1259:B1288,'RW Futures and Index Data (Q4)'!C1257:C1286)/VAR('RW Futures and Index Data (Q4)'!C1257:C1286)</f>
        <v>1.0968374886563377</v>
      </c>
      <c r="D1259" s="10"/>
      <c r="E1259" s="59">
        <v>2.6553850477914809E-2</v>
      </c>
      <c r="F1259" s="56">
        <f>COVAR(E1259:E1288,'RW Futures and Index Data (Q4)'!C1257:C1286)/VAR('RW Futures and Index Data (Q4)'!C1257:C1286)</f>
        <v>0.26962742057227546</v>
      </c>
      <c r="G1259" s="10"/>
      <c r="H1259" s="59">
        <v>-3.0712590251069316E-2</v>
      </c>
      <c r="I1259" s="56">
        <f>COVAR(H1259:H1288,'RW Futures and Index Data (Q4)'!F1257:F1286)/VAR('RW Futures and Index Data (Q4)'!F1257:F1286)</f>
        <v>0.18360604012528153</v>
      </c>
      <c r="J1259" s="10"/>
      <c r="K1259" s="59">
        <v>4.0666317625675186E-2</v>
      </c>
      <c r="L1259" s="57">
        <f>COVAR(K1259:K1288,'RW Futures and Index Data (Q4)'!F1257:F1286)/VAR('RW Futures and Index Data (Q4)'!F1257:F1286)</f>
        <v>0.20195526960419458</v>
      </c>
      <c r="M1259" s="10"/>
      <c r="N1259" s="59">
        <v>5.1649853228878495E-2</v>
      </c>
      <c r="O1259" s="58">
        <f>COVAR(N1259:N1288,'RW Futures and Index Data (Q4)'!F1257:F1286)/VAR('RW Futures and Index Data (Q4)'!F1257:F1286)</f>
        <v>-0.14836875223620896</v>
      </c>
      <c r="P1259" s="10"/>
    </row>
    <row r="1260" spans="1:16" x14ac:dyDescent="0.25">
      <c r="A1260" s="23">
        <v>40379</v>
      </c>
      <c r="B1260" s="52">
        <v>-1.9512231028076754E-2</v>
      </c>
      <c r="C1260" s="53">
        <f>COVAR(B1260:B1289,'RW Futures and Index Data (Q4)'!C1258:C1287)/VAR('RW Futures and Index Data (Q4)'!C1258:C1287)</f>
        <v>1.3093509506272767</v>
      </c>
      <c r="D1260" s="10"/>
      <c r="E1260" s="59">
        <v>5.5479151997611886E-2</v>
      </c>
      <c r="F1260" s="56">
        <f>COVAR(E1260:E1289,'RW Futures and Index Data (Q4)'!C1258:C1287)/VAR('RW Futures and Index Data (Q4)'!C1258:C1287)</f>
        <v>0.43678776736405073</v>
      </c>
      <c r="G1260" s="10"/>
      <c r="H1260" s="59">
        <v>-5.2959442551990255E-2</v>
      </c>
      <c r="I1260" s="56">
        <f>COVAR(H1260:H1289,'RW Futures and Index Data (Q4)'!F1258:F1287)/VAR('RW Futures and Index Data (Q4)'!F1258:F1287)</f>
        <v>0.3215083735837268</v>
      </c>
      <c r="J1260" s="10"/>
      <c r="K1260" s="59">
        <v>3.767492797673877E-2</v>
      </c>
      <c r="L1260" s="57">
        <f>COVAR(K1260:K1289,'RW Futures and Index Data (Q4)'!F1258:F1287)/VAR('RW Futures and Index Data (Q4)'!F1258:F1287)</f>
        <v>0.19348923563363454</v>
      </c>
      <c r="M1260" s="10"/>
      <c r="N1260" s="59">
        <v>4.4943895134658574E-2</v>
      </c>
      <c r="O1260" s="58">
        <f>COVAR(N1260:N1289,'RW Futures and Index Data (Q4)'!F1258:F1287)/VAR('RW Futures and Index Data (Q4)'!F1258:F1287)</f>
        <v>-0.2086508151033068</v>
      </c>
      <c r="P1260" s="10"/>
    </row>
    <row r="1261" spans="1:16" x14ac:dyDescent="0.25">
      <c r="A1261" s="23">
        <v>40378</v>
      </c>
      <c r="B1261" s="52">
        <v>3.4083155539175181E-3</v>
      </c>
      <c r="C1261" s="53">
        <f>COVAR(B1261:B1290,'RW Futures and Index Data (Q4)'!C1259:C1288)/VAR('RW Futures and Index Data (Q4)'!C1259:C1288)</f>
        <v>1.4717902678363355</v>
      </c>
      <c r="D1261" s="10"/>
      <c r="E1261" s="59">
        <v>6.6412682821536784E-2</v>
      </c>
      <c r="F1261" s="56">
        <f>COVAR(E1261:E1290,'RW Futures and Index Data (Q4)'!C1259:C1288)/VAR('RW Futures and Index Data (Q4)'!C1259:C1288)</f>
        <v>0.5655122372004695</v>
      </c>
      <c r="G1261" s="10"/>
      <c r="H1261" s="59">
        <v>-4.4554455445544594E-2</v>
      </c>
      <c r="I1261" s="56">
        <f>COVAR(H1261:H1290,'RW Futures and Index Data (Q4)'!F1259:F1288)/VAR('RW Futures and Index Data (Q4)'!F1259:F1288)</f>
        <v>0.48922637045179979</v>
      </c>
      <c r="J1261" s="10"/>
      <c r="K1261" s="59">
        <v>3.3047897166908813E-2</v>
      </c>
      <c r="L1261" s="57">
        <f>COVAR(K1261:K1290,'RW Futures and Index Data (Q4)'!F1259:F1288)/VAR('RW Futures and Index Data (Q4)'!F1259:F1288)</f>
        <v>0.18249634007443094</v>
      </c>
      <c r="M1261" s="10"/>
      <c r="N1261" s="59">
        <v>2.6380535443161657E-2</v>
      </c>
      <c r="O1261" s="58">
        <f>COVAR(N1261:N1290,'RW Futures and Index Data (Q4)'!F1259:F1288)/VAR('RW Futures and Index Data (Q4)'!F1259:F1288)</f>
        <v>-0.252222816005852</v>
      </c>
      <c r="P1261" s="10"/>
    </row>
    <row r="1262" spans="1:16" x14ac:dyDescent="0.25">
      <c r="A1262" s="23">
        <v>40375</v>
      </c>
      <c r="B1262" s="52">
        <v>-9.3197318808614371E-3</v>
      </c>
      <c r="C1262" s="53">
        <f>COVAR(B1262:B1291,'RW Futures and Index Data (Q4)'!C1260:C1289)/VAR('RW Futures and Index Data (Q4)'!C1260:C1289)</f>
        <v>1.6630442823164608</v>
      </c>
      <c r="D1262" s="10"/>
      <c r="E1262" s="59">
        <v>8.6669575551046707E-2</v>
      </c>
      <c r="F1262" s="56">
        <f>COVAR(E1262:E1291,'RW Futures and Index Data (Q4)'!C1260:C1289)/VAR('RW Futures and Index Data (Q4)'!C1260:C1289)</f>
        <v>0.71053147008098294</v>
      </c>
      <c r="G1262" s="10"/>
      <c r="H1262" s="59">
        <v>-2.5015634771732409E-2</v>
      </c>
      <c r="I1262" s="56">
        <f>COVAR(H1262:H1291,'RW Futures and Index Data (Q4)'!F1260:F1289)/VAR('RW Futures and Index Data (Q4)'!F1260:F1289)</f>
        <v>0.61845502726085266</v>
      </c>
      <c r="J1262" s="10"/>
      <c r="K1262" s="59">
        <v>3.1911690655343383E-2</v>
      </c>
      <c r="L1262" s="57">
        <f>COVAR(K1262:K1291,'RW Futures and Index Data (Q4)'!F1260:F1289)/VAR('RW Futures and Index Data (Q4)'!F1260:F1289)</f>
        <v>0.17865543207395654</v>
      </c>
      <c r="M1262" s="10"/>
      <c r="N1262" s="59">
        <v>1.974989536833216E-2</v>
      </c>
      <c r="O1262" s="58">
        <f>COVAR(N1262:N1291,'RW Futures and Index Data (Q4)'!F1260:F1289)/VAR('RW Futures and Index Data (Q4)'!F1260:F1289)</f>
        <v>-0.28928788596892535</v>
      </c>
      <c r="P1262" s="10"/>
    </row>
    <row r="1263" spans="1:16" x14ac:dyDescent="0.25">
      <c r="A1263" s="23">
        <v>40374</v>
      </c>
      <c r="B1263" s="52">
        <v>-9.4274694932293679E-3</v>
      </c>
      <c r="C1263" s="53">
        <f>COVAR(B1263:B1292,'RW Futures and Index Data (Q4)'!C1261:C1290)/VAR('RW Futures and Index Data (Q4)'!C1261:C1290)</f>
        <v>1.8005495707699966</v>
      </c>
      <c r="D1263" s="10"/>
      <c r="E1263" s="59">
        <v>9.4609199041187475E-2</v>
      </c>
      <c r="F1263" s="56">
        <f>COVAR(E1263:E1292,'RW Futures and Index Data (Q4)'!C1261:C1290)/VAR('RW Futures and Index Data (Q4)'!C1261:C1290)</f>
        <v>0.78921054658797518</v>
      </c>
      <c r="G1263" s="10"/>
      <c r="H1263" s="59">
        <v>-2.8714107365792718E-2</v>
      </c>
      <c r="I1263" s="56">
        <f>COVAR(H1263:H1292,'RW Futures and Index Data (Q4)'!F1261:F1290)/VAR('RW Futures and Index Data (Q4)'!F1261:F1290)</f>
        <v>0.64801719527461432</v>
      </c>
      <c r="J1263" s="10"/>
      <c r="K1263" s="59">
        <v>3.6401477704968821E-2</v>
      </c>
      <c r="L1263" s="57">
        <f>COVAR(K1263:K1292,'RW Futures and Index Data (Q4)'!F1261:F1290)/VAR('RW Futures and Index Data (Q4)'!F1261:F1290)</f>
        <v>0.17749154863643321</v>
      </c>
      <c r="M1263" s="10"/>
      <c r="N1263" s="59">
        <v>3.3930382835346551E-2</v>
      </c>
      <c r="O1263" s="58">
        <f>COVAR(N1263:N1292,'RW Futures and Index Data (Q4)'!F1261:F1290)/VAR('RW Futures and Index Data (Q4)'!F1261:F1290)</f>
        <v>-0.28848892206202692</v>
      </c>
      <c r="P1263" s="10"/>
    </row>
    <row r="1264" spans="1:16" x14ac:dyDescent="0.25">
      <c r="A1264" s="23">
        <v>40373</v>
      </c>
      <c r="B1264" s="52">
        <v>3.3498113672331797E-2</v>
      </c>
      <c r="C1264" s="53">
        <f>COVAR(B1264:B1293,'RW Futures and Index Data (Q4)'!C1262:C1291)/VAR('RW Futures and Index Data (Q4)'!C1262:C1291)</f>
        <v>1.909228525075257</v>
      </c>
      <c r="D1264" s="10"/>
      <c r="E1264" s="59">
        <v>7.5958518538916442E-2</v>
      </c>
      <c r="F1264" s="56">
        <f>COVAR(E1264:E1293,'RW Futures and Index Data (Q4)'!C1262:C1291)/VAR('RW Futures and Index Data (Q4)'!C1262:C1291)</f>
        <v>0.79662115044880211</v>
      </c>
      <c r="G1264" s="10"/>
      <c r="H1264" s="59">
        <v>-3.799758745476467E-2</v>
      </c>
      <c r="I1264" s="56">
        <f>COVAR(H1264:H1293,'RW Futures and Index Data (Q4)'!F1262:F1291)/VAR('RW Futures and Index Data (Q4)'!F1262:F1291)</f>
        <v>0.66115450448255131</v>
      </c>
      <c r="J1264" s="10"/>
      <c r="K1264" s="59">
        <v>4.0903375511762929E-2</v>
      </c>
      <c r="L1264" s="57">
        <f>COVAR(K1264:K1293,'RW Futures and Index Data (Q4)'!F1262:F1291)/VAR('RW Futures and Index Data (Q4)'!F1262:F1291)</f>
        <v>0.17489796228911839</v>
      </c>
      <c r="M1264" s="10"/>
      <c r="N1264" s="59">
        <v>5.6563538457601759E-2</v>
      </c>
      <c r="O1264" s="58">
        <f>COVAR(N1264:N1293,'RW Futures and Index Data (Q4)'!F1262:F1291)/VAR('RW Futures and Index Data (Q4)'!F1262:F1291)</f>
        <v>-0.28577500067854172</v>
      </c>
      <c r="P1264" s="10"/>
    </row>
    <row r="1265" spans="1:16" x14ac:dyDescent="0.25">
      <c r="A1265" s="23">
        <v>40372</v>
      </c>
      <c r="B1265" s="52">
        <v>7.0596453553648297E-2</v>
      </c>
      <c r="C1265" s="53">
        <f>COVAR(B1265:B1294,'RW Futures and Index Data (Q4)'!C1263:C1292)/VAR('RW Futures and Index Data (Q4)'!C1263:C1292)</f>
        <v>1.9696968596513384</v>
      </c>
      <c r="D1265" s="10"/>
      <c r="E1265" s="59">
        <v>6.5232894775165251E-2</v>
      </c>
      <c r="F1265" s="56">
        <f>COVAR(E1265:E1294,'RW Futures and Index Data (Q4)'!C1263:C1292)/VAR('RW Futures and Index Data (Q4)'!C1263:C1292)</f>
        <v>0.83920844714501774</v>
      </c>
      <c r="G1265" s="10"/>
      <c r="H1265" s="59">
        <v>-5.555555212620078E-3</v>
      </c>
      <c r="I1265" s="56">
        <f>COVAR(H1265:H1294,'RW Futures and Index Data (Q4)'!F1263:F1292)/VAR('RW Futures and Index Data (Q4)'!F1263:F1292)</f>
        <v>0.69830936460535986</v>
      </c>
      <c r="J1265" s="10"/>
      <c r="K1265" s="59">
        <v>3.5730738442090626E-2</v>
      </c>
      <c r="L1265" s="57">
        <f>COVAR(K1265:K1294,'RW Futures and Index Data (Q4)'!F1263:F1292)/VAR('RW Futures and Index Data (Q4)'!F1263:F1292)</f>
        <v>0.16781507113580632</v>
      </c>
      <c r="M1265" s="10"/>
      <c r="N1265" s="59">
        <v>3.8502301606896161E-2</v>
      </c>
      <c r="O1265" s="58">
        <f>COVAR(N1265:N1294,'RW Futures and Index Data (Q4)'!F1263:F1292)/VAR('RW Futures and Index Data (Q4)'!F1263:F1292)</f>
        <v>-0.30377313331541728</v>
      </c>
      <c r="P1265" s="10"/>
    </row>
    <row r="1266" spans="1:16" x14ac:dyDescent="0.25">
      <c r="A1266" s="23">
        <v>40371</v>
      </c>
      <c r="B1266" s="52">
        <v>7.1338624062142975E-2</v>
      </c>
      <c r="C1266" s="53">
        <f>COVAR(B1266:B1295,'RW Futures and Index Data (Q4)'!C1264:C1293)/VAR('RW Futures and Index Data (Q4)'!C1264:C1293)</f>
        <v>2.0733704672472903</v>
      </c>
      <c r="D1266" s="10"/>
      <c r="E1266" s="59">
        <v>9.9140325497423021E-2</v>
      </c>
      <c r="F1266" s="56">
        <f>COVAR(E1266:E1295,'RW Futures and Index Data (Q4)'!C1264:C1293)/VAR('RW Futures and Index Data (Q4)'!C1264:C1293)</f>
        <v>1.0128229111122977</v>
      </c>
      <c r="G1266" s="10"/>
      <c r="H1266" s="59">
        <v>3.1153272969053347E-3</v>
      </c>
      <c r="I1266" s="56">
        <f>COVAR(H1266:H1295,'RW Futures and Index Data (Q4)'!F1264:F1293)/VAR('RW Futures and Index Data (Q4)'!F1264:F1293)</f>
        <v>0.67392446214000656</v>
      </c>
      <c r="J1266" s="10"/>
      <c r="K1266" s="59">
        <v>3.4789773978304961E-2</v>
      </c>
      <c r="L1266" s="57">
        <f>COVAR(K1266:K1295,'RW Futures and Index Data (Q4)'!F1264:F1293)/VAR('RW Futures and Index Data (Q4)'!F1264:F1293)</f>
        <v>0.15122241268257006</v>
      </c>
      <c r="M1266" s="10"/>
      <c r="N1266" s="59">
        <v>1.8384143608932479E-2</v>
      </c>
      <c r="O1266" s="58">
        <f>COVAR(N1266:N1295,'RW Futures and Index Data (Q4)'!F1264:F1293)/VAR('RW Futures and Index Data (Q4)'!F1264:F1293)</f>
        <v>-0.31697422880045417</v>
      </c>
      <c r="P1266" s="10"/>
    </row>
    <row r="1267" spans="1:16" x14ac:dyDescent="0.25">
      <c r="A1267" s="23">
        <v>40368</v>
      </c>
      <c r="B1267" s="52">
        <v>5.5892975949841439E-2</v>
      </c>
      <c r="C1267" s="53">
        <f>COVAR(B1267:B1296,'RW Futures and Index Data (Q4)'!C1265:C1294)/VAR('RW Futures and Index Data (Q4)'!C1265:C1294)</f>
        <v>2.0371517881089223</v>
      </c>
      <c r="D1267" s="10"/>
      <c r="E1267" s="59">
        <v>8.3116140021415097E-2</v>
      </c>
      <c r="F1267" s="56">
        <f>COVAR(E1267:E1296,'RW Futures and Index Data (Q4)'!C1265:C1294)/VAR('RW Futures and Index Data (Q4)'!C1265:C1294)</f>
        <v>1.0388604933874257</v>
      </c>
      <c r="G1267" s="10"/>
      <c r="H1267" s="59">
        <v>-4.8059149722735728E-2</v>
      </c>
      <c r="I1267" s="56">
        <f>COVAR(H1267:H1296,'RW Futures and Index Data (Q4)'!F1265:F1294)/VAR('RW Futures and Index Data (Q4)'!F1265:F1294)</f>
        <v>0.61636350835231768</v>
      </c>
      <c r="J1267" s="10"/>
      <c r="K1267" s="59">
        <v>3.3358841766725655E-2</v>
      </c>
      <c r="L1267" s="57">
        <f>COVAR(K1267:K1296,'RW Futures and Index Data (Q4)'!F1265:F1294)/VAR('RW Futures and Index Data (Q4)'!F1265:F1294)</f>
        <v>0.13659627938430174</v>
      </c>
      <c r="M1267" s="10"/>
      <c r="N1267" s="59">
        <v>3.4407391157064371E-2</v>
      </c>
      <c r="O1267" s="58">
        <f>COVAR(N1267:N1296,'RW Futures and Index Data (Q4)'!F1265:F1294)/VAR('RW Futures and Index Data (Q4)'!F1265:F1294)</f>
        <v>-0.2914764637515399</v>
      </c>
      <c r="P1267" s="10"/>
    </row>
    <row r="1268" spans="1:16" x14ac:dyDescent="0.25">
      <c r="A1268" s="23">
        <v>40367</v>
      </c>
      <c r="B1268" s="52">
        <v>5.0074551006963119E-2</v>
      </c>
      <c r="C1268" s="53">
        <f>COVAR(B1268:B1297,'RW Futures and Index Data (Q4)'!C1266:C1295)/VAR('RW Futures and Index Data (Q4)'!C1266:C1295)</f>
        <v>1.9713893209686688</v>
      </c>
      <c r="D1268" s="10"/>
      <c r="E1268" s="59">
        <v>9.1686830212208692E-2</v>
      </c>
      <c r="F1268" s="56">
        <f>COVAR(E1268:E1297,'RW Futures and Index Data (Q4)'!C1266:C1295)/VAR('RW Futures and Index Data (Q4)'!C1266:C1295)</f>
        <v>1.0942431496816345</v>
      </c>
      <c r="G1268" s="10"/>
      <c r="H1268" s="59">
        <v>-6.65457310014681E-2</v>
      </c>
      <c r="I1268" s="56">
        <f>COVAR(H1268:H1297,'RW Futures and Index Data (Q4)'!F1266:F1295)/VAR('RW Futures and Index Data (Q4)'!F1266:F1295)</f>
        <v>0.62497975847817977</v>
      </c>
      <c r="J1268" s="10"/>
      <c r="K1268" s="59">
        <v>3.0747526802894054E-2</v>
      </c>
      <c r="L1268" s="57">
        <f>COVAR(K1268:K1297,'RW Futures and Index Data (Q4)'!F1266:F1295)/VAR('RW Futures and Index Data (Q4)'!F1266:F1295)</f>
        <v>0.13347631813975069</v>
      </c>
      <c r="M1268" s="10"/>
      <c r="N1268" s="59">
        <v>3.9564586846215555E-2</v>
      </c>
      <c r="O1268" s="58">
        <f>COVAR(N1268:N1297,'RW Futures and Index Data (Q4)'!F1266:F1295)/VAR('RW Futures and Index Data (Q4)'!F1266:F1295)</f>
        <v>-0.28989959937663173</v>
      </c>
      <c r="P1268" s="10"/>
    </row>
    <row r="1269" spans="1:16" x14ac:dyDescent="0.25">
      <c r="A1269" s="23">
        <v>40366</v>
      </c>
      <c r="B1269" s="52">
        <v>2.2888268797282008E-2</v>
      </c>
      <c r="C1269" s="53">
        <f>COVAR(B1269:B1298,'RW Futures and Index Data (Q4)'!C1267:C1296)/VAR('RW Futures and Index Data (Q4)'!C1267:C1296)</f>
        <v>1.975492091683428</v>
      </c>
      <c r="D1269" s="10"/>
      <c r="E1269" s="59">
        <v>0.11837246258878587</v>
      </c>
      <c r="F1269" s="56">
        <f>COVAR(E1269:E1298,'RW Futures and Index Data (Q4)'!C1267:C1296)/VAR('RW Futures and Index Data (Q4)'!C1267:C1296)</f>
        <v>1.2375399804251741</v>
      </c>
      <c r="G1269" s="10"/>
      <c r="H1269" s="59">
        <v>-4.8387155807248283E-2</v>
      </c>
      <c r="I1269" s="56">
        <f>COVAR(H1269:H1298,'RW Futures and Index Data (Q4)'!F1267:F1296)/VAR('RW Futures and Index Data (Q4)'!F1267:F1296)</f>
        <v>0.67453615330751149</v>
      </c>
      <c r="J1269" s="10"/>
      <c r="K1269" s="59">
        <v>2.6641746696568047E-2</v>
      </c>
      <c r="L1269" s="57">
        <f>COVAR(K1269:K1298,'RW Futures and Index Data (Q4)'!F1267:F1296)/VAR('RW Futures and Index Data (Q4)'!F1267:F1296)</f>
        <v>0.11980615836009133</v>
      </c>
      <c r="M1269" s="10"/>
      <c r="N1269" s="59">
        <v>2.1815557179666323E-2</v>
      </c>
      <c r="O1269" s="58">
        <f>COVAR(N1269:N1298,'RW Futures and Index Data (Q4)'!F1267:F1296)/VAR('RW Futures and Index Data (Q4)'!F1267:F1296)</f>
        <v>-0.3100986143852365</v>
      </c>
      <c r="P1269" s="10"/>
    </row>
    <row r="1270" spans="1:16" x14ac:dyDescent="0.25">
      <c r="A1270" s="23">
        <v>40365</v>
      </c>
      <c r="B1270" s="52">
        <v>2.5352866964091003E-2</v>
      </c>
      <c r="C1270" s="53">
        <f>COVAR(B1270:B1299,'RW Futures and Index Data (Q4)'!C1268:C1297)/VAR('RW Futures and Index Data (Q4)'!C1268:C1297)</f>
        <v>1.9839308989626074</v>
      </c>
      <c r="D1270" s="10"/>
      <c r="E1270" s="59">
        <v>0.11736935664292991</v>
      </c>
      <c r="F1270" s="56">
        <f>COVAR(E1270:E1299,'RW Futures and Index Data (Q4)'!C1268:C1297)/VAR('RW Futures and Index Data (Q4)'!C1268:C1297)</f>
        <v>1.2998420384625182</v>
      </c>
      <c r="G1270" s="10"/>
      <c r="H1270" s="59">
        <v>-5.4726368159203953E-2</v>
      </c>
      <c r="I1270" s="56">
        <f>COVAR(H1270:H1299,'RW Futures and Index Data (Q4)'!F1268:F1297)/VAR('RW Futures and Index Data (Q4)'!F1268:F1297)</f>
        <v>0.67772189072567623</v>
      </c>
      <c r="J1270" s="10"/>
      <c r="K1270" s="59">
        <v>2.988556256492747E-2</v>
      </c>
      <c r="L1270" s="57">
        <f>COVAR(K1270:K1299,'RW Futures and Index Data (Q4)'!F1268:F1297)/VAR('RW Futures and Index Data (Q4)'!F1268:F1297)</f>
        <v>0.10927351944042706</v>
      </c>
      <c r="M1270" s="10"/>
      <c r="N1270" s="59">
        <v>2.5447732081119501E-2</v>
      </c>
      <c r="O1270" s="58">
        <f>COVAR(N1270:N1299,'RW Futures and Index Data (Q4)'!F1268:F1297)/VAR('RW Futures and Index Data (Q4)'!F1268:F1297)</f>
        <v>-0.29377891325850697</v>
      </c>
      <c r="P1270" s="10"/>
    </row>
    <row r="1271" spans="1:16" x14ac:dyDescent="0.25">
      <c r="A1271" s="23">
        <v>40361</v>
      </c>
      <c r="B1271" s="52">
        <v>-3.0583585387894185E-2</v>
      </c>
      <c r="C1271" s="53">
        <f>COVAR(B1271:B1300,'RW Futures and Index Data (Q4)'!C1269:C1298)/VAR('RW Futures and Index Data (Q4)'!C1269:C1298)</f>
        <v>1.9156084481442301</v>
      </c>
      <c r="D1271" s="10"/>
      <c r="E1271" s="59">
        <v>9.9630116890093934E-2</v>
      </c>
      <c r="F1271" s="56">
        <f>COVAR(E1271:E1300,'RW Futures and Index Data (Q4)'!C1269:C1298)/VAR('RW Futures and Index Data (Q4)'!C1269:C1298)</f>
        <v>1.3013477956775465</v>
      </c>
      <c r="G1271" s="10"/>
      <c r="H1271" s="59">
        <v>-5.805243445692887E-2</v>
      </c>
      <c r="I1271" s="56">
        <f>COVAR(H1271:H1300,'RW Futures and Index Data (Q4)'!F1269:F1298)/VAR('RW Futures and Index Data (Q4)'!F1269:F1298)</f>
        <v>0.65911505508750778</v>
      </c>
      <c r="J1271" s="10"/>
      <c r="K1271" s="59">
        <v>2.4295768164528386E-2</v>
      </c>
      <c r="L1271" s="57">
        <f>COVAR(K1271:K1300,'RW Futures and Index Data (Q4)'!F1269:F1298)/VAR('RW Futures and Index Data (Q4)'!F1269:F1298)</f>
        <v>0.10591361969174436</v>
      </c>
      <c r="M1271" s="10"/>
      <c r="N1271" s="59">
        <v>4.2675818941824151E-2</v>
      </c>
      <c r="O1271" s="58">
        <f>COVAR(N1271:N1300,'RW Futures and Index Data (Q4)'!F1269:F1298)/VAR('RW Futures and Index Data (Q4)'!F1269:F1298)</f>
        <v>-0.28056061589217418</v>
      </c>
      <c r="P1271" s="10"/>
    </row>
    <row r="1272" spans="1:16" x14ac:dyDescent="0.25">
      <c r="A1272" s="23">
        <v>40360</v>
      </c>
      <c r="B1272" s="52">
        <v>-1.3746614424974046E-2</v>
      </c>
      <c r="C1272" s="53">
        <f>COVAR(B1272:B1301,'RW Futures and Index Data (Q4)'!C1270:C1299)/VAR('RW Futures and Index Data (Q4)'!C1270:C1299)</f>
        <v>1.8937345990969003</v>
      </c>
      <c r="D1272" s="10"/>
      <c r="E1272" s="59">
        <v>7.9882893039179059E-2</v>
      </c>
      <c r="F1272" s="56">
        <f>COVAR(E1272:E1301,'RW Futures and Index Data (Q4)'!C1270:C1299)/VAR('RW Futures and Index Data (Q4)'!C1270:C1299)</f>
        <v>1.3454169190777689</v>
      </c>
      <c r="G1272" s="10"/>
      <c r="H1272" s="59">
        <v>-5.2567295075348741E-2</v>
      </c>
      <c r="I1272" s="56">
        <f>COVAR(H1272:H1301,'RW Futures and Index Data (Q4)'!F1270:F1299)/VAR('RW Futures and Index Data (Q4)'!F1270:F1299)</f>
        <v>0.65450438399956845</v>
      </c>
      <c r="J1272" s="10"/>
      <c r="K1272" s="59">
        <v>2.27254976291138E-2</v>
      </c>
      <c r="L1272" s="57">
        <f>COVAR(K1272:K1301,'RW Futures and Index Data (Q4)'!F1270:F1299)/VAR('RW Futures and Index Data (Q4)'!F1270:F1299)</f>
        <v>0.10241662741837988</v>
      </c>
      <c r="M1272" s="10"/>
      <c r="N1272" s="59">
        <v>3.0587290782315701E-2</v>
      </c>
      <c r="O1272" s="58">
        <f>COVAR(N1272:N1301,'RW Futures and Index Data (Q4)'!F1270:F1299)/VAR('RW Futures and Index Data (Q4)'!F1270:F1299)</f>
        <v>-0.2770618998638929</v>
      </c>
      <c r="P1272" s="10"/>
    </row>
    <row r="1273" spans="1:16" x14ac:dyDescent="0.25">
      <c r="A1273" s="23">
        <v>40359</v>
      </c>
      <c r="B1273" s="52">
        <v>5.4927196789478216E-4</v>
      </c>
      <c r="C1273" s="53">
        <f>COVAR(B1273:B1302,'RW Futures and Index Data (Q4)'!C1271:C1300)/VAR('RW Futures and Index Data (Q4)'!C1271:C1300)</f>
        <v>1.7692277548457616</v>
      </c>
      <c r="D1273" s="10"/>
      <c r="E1273" s="59">
        <v>9.433957871291021E-2</v>
      </c>
      <c r="F1273" s="56">
        <f>COVAR(E1273:E1302,'RW Futures and Index Data (Q4)'!C1271:C1300)/VAR('RW Futures and Index Data (Q4)'!C1271:C1300)</f>
        <v>1.2181168977165435</v>
      </c>
      <c r="G1273" s="10"/>
      <c r="H1273" s="59">
        <v>-2.554511062586351E-2</v>
      </c>
      <c r="I1273" s="56">
        <f>COVAR(H1273:H1302,'RW Futures and Index Data (Q4)'!F1271:F1300)/VAR('RW Futures and Index Data (Q4)'!F1271:F1300)</f>
        <v>0.54526352363151975</v>
      </c>
      <c r="J1273" s="10"/>
      <c r="K1273" s="59">
        <v>2.3932022062754355E-2</v>
      </c>
      <c r="L1273" s="57">
        <f>COVAR(K1273:K1302,'RW Futures and Index Data (Q4)'!F1271:F1300)/VAR('RW Futures and Index Data (Q4)'!F1271:F1300)</f>
        <v>9.7972334249484649E-2</v>
      </c>
      <c r="M1273" s="10"/>
      <c r="N1273" s="59">
        <v>3.992608341998749E-2</v>
      </c>
      <c r="O1273" s="58">
        <f>COVAR(N1273:N1302,'RW Futures and Index Data (Q4)'!F1271:F1300)/VAR('RW Futures and Index Data (Q4)'!F1271:F1300)</f>
        <v>-0.19859594941473468</v>
      </c>
      <c r="P1273" s="10"/>
    </row>
    <row r="1274" spans="1:16" x14ac:dyDescent="0.25">
      <c r="A1274" s="23">
        <v>40358</v>
      </c>
      <c r="B1274" s="52">
        <v>-3.0423474716051668E-2</v>
      </c>
      <c r="C1274" s="53">
        <f>COVAR(B1274:B1303,'RW Futures and Index Data (Q4)'!C1272:C1301)/VAR('RW Futures and Index Data (Q4)'!C1272:C1301)</f>
        <v>1.671529922186356</v>
      </c>
      <c r="D1274" s="10"/>
      <c r="E1274" s="59">
        <v>8.3929039537061767E-2</v>
      </c>
      <c r="F1274" s="56">
        <f>COVAR(E1274:E1303,'RW Futures and Index Data (Q4)'!C1272:C1301)/VAR('RW Futures and Index Data (Q4)'!C1272:C1301)</f>
        <v>1.0939997577497225</v>
      </c>
      <c r="G1274" s="10"/>
      <c r="H1274" s="59">
        <v>-8.5983510011778619E-2</v>
      </c>
      <c r="I1274" s="56">
        <f>COVAR(H1274:H1303,'RW Futures and Index Data (Q4)'!F1272:F1301)/VAR('RW Futures and Index Data (Q4)'!F1272:F1301)</f>
        <v>0.51615760475169392</v>
      </c>
      <c r="J1274" s="10"/>
      <c r="K1274" s="59">
        <v>2.0495784167647857E-2</v>
      </c>
      <c r="L1274" s="57">
        <f>COVAR(K1274:K1303,'RW Futures and Index Data (Q4)'!F1272:F1301)/VAR('RW Futures and Index Data (Q4)'!F1272:F1301)</f>
        <v>0.10726218735961865</v>
      </c>
      <c r="M1274" s="10"/>
      <c r="N1274" s="59">
        <v>6.0175436640559132E-2</v>
      </c>
      <c r="O1274" s="58">
        <f>COVAR(N1274:N1303,'RW Futures and Index Data (Q4)'!F1272:F1301)/VAR('RW Futures and Index Data (Q4)'!F1272:F1301)</f>
        <v>-0.16609575786491612</v>
      </c>
      <c r="P1274" s="10"/>
    </row>
    <row r="1275" spans="1:16" x14ac:dyDescent="0.25">
      <c r="A1275" s="23">
        <v>40357</v>
      </c>
      <c r="B1275" s="52">
        <v>1.9403601456378983E-2</v>
      </c>
      <c r="C1275" s="53">
        <f>COVAR(B1275:B1304,'RW Futures and Index Data (Q4)'!C1273:C1302)/VAR('RW Futures and Index Data (Q4)'!C1273:C1302)</f>
        <v>1.5179276307879399</v>
      </c>
      <c r="D1275" s="10"/>
      <c r="E1275" s="59">
        <v>0.10735286588721671</v>
      </c>
      <c r="F1275" s="56">
        <f>COVAR(E1275:E1304,'RW Futures and Index Data (Q4)'!C1273:C1302)/VAR('RW Futures and Index Data (Q4)'!C1273:C1302)</f>
        <v>0.9296984539940073</v>
      </c>
      <c r="G1275" s="10"/>
      <c r="H1275" s="59">
        <v>-7.9411764705882293E-2</v>
      </c>
      <c r="I1275" s="56">
        <f>COVAR(H1275:H1304,'RW Futures and Index Data (Q4)'!F1273:F1302)/VAR('RW Futures and Index Data (Q4)'!F1273:F1302)</f>
        <v>0.46649479063448629</v>
      </c>
      <c r="J1275" s="10"/>
      <c r="K1275" s="59">
        <v>1.7021719110184241E-2</v>
      </c>
      <c r="L1275" s="57">
        <f>COVAR(K1275:K1304,'RW Futures and Index Data (Q4)'!F1273:F1302)/VAR('RW Futures and Index Data (Q4)'!F1273:F1302)</f>
        <v>0.11173033290819886</v>
      </c>
      <c r="M1275" s="10"/>
      <c r="N1275" s="59">
        <v>5.6601254070894891E-2</v>
      </c>
      <c r="O1275" s="58">
        <f>COVAR(N1275:N1304,'RW Futures and Index Data (Q4)'!F1273:F1302)/VAR('RW Futures and Index Data (Q4)'!F1273:F1302)</f>
        <v>-0.13309270998669351</v>
      </c>
      <c r="P1275" s="10"/>
    </row>
    <row r="1276" spans="1:16" x14ac:dyDescent="0.25">
      <c r="A1276" s="23">
        <v>40354</v>
      </c>
      <c r="B1276" s="52">
        <v>6.8264432865745572E-3</v>
      </c>
      <c r="C1276" s="53">
        <f>COVAR(B1276:B1305,'RW Futures and Index Data (Q4)'!C1274:C1303)/VAR('RW Futures and Index Data (Q4)'!C1274:C1303)</f>
        <v>1.3434160971367777</v>
      </c>
      <c r="D1276" s="10"/>
      <c r="E1276" s="59">
        <v>0.10855761622316362</v>
      </c>
      <c r="F1276" s="56">
        <f>COVAR(E1276:E1305,'RW Futures and Index Data (Q4)'!C1274:C1303)/VAR('RW Futures and Index Data (Q4)'!C1274:C1303)</f>
        <v>0.73194166173252395</v>
      </c>
      <c r="G1276" s="10"/>
      <c r="H1276" s="59">
        <v>-5.6470529411764669E-2</v>
      </c>
      <c r="I1276" s="56">
        <f>COVAR(H1276:H1305,'RW Futures and Index Data (Q4)'!F1274:F1303)/VAR('RW Futures and Index Data (Q4)'!F1274:F1303)</f>
        <v>0.41442716840409682</v>
      </c>
      <c r="J1276" s="10"/>
      <c r="K1276" s="59">
        <v>2.0745947674304155E-2</v>
      </c>
      <c r="L1276" s="57">
        <f>COVAR(K1276:K1305,'RW Futures and Index Data (Q4)'!F1274:F1303)/VAR('RW Futures and Index Data (Q4)'!F1274:F1303)</f>
        <v>0.11405465992808819</v>
      </c>
      <c r="M1276" s="10"/>
      <c r="N1276" s="59">
        <v>6.123878754860046E-2</v>
      </c>
      <c r="O1276" s="58">
        <f>COVAR(N1276:N1305,'RW Futures and Index Data (Q4)'!F1274:F1303)/VAR('RW Futures and Index Data (Q4)'!F1274:F1303)</f>
        <v>-0.10674575602450977</v>
      </c>
      <c r="P1276" s="10"/>
    </row>
    <row r="1277" spans="1:16" x14ac:dyDescent="0.25">
      <c r="A1277" s="23">
        <v>40353</v>
      </c>
      <c r="B1277" s="52">
        <v>-7.7659721189339281E-3</v>
      </c>
      <c r="C1277" s="53">
        <f>COVAR(B1277:B1306,'RW Futures and Index Data (Q4)'!C1275:C1304)/VAR('RW Futures and Index Data (Q4)'!C1275:C1304)</f>
        <v>1.1283953803006601</v>
      </c>
      <c r="D1277" s="10"/>
      <c r="E1277" s="59">
        <v>0.10487856740725787</v>
      </c>
      <c r="F1277" s="56">
        <f>COVAR(E1277:E1306,'RW Futures and Index Data (Q4)'!C1275:C1304)/VAR('RW Futures and Index Data (Q4)'!C1275:C1304)</f>
        <v>0.43818954658423326</v>
      </c>
      <c r="G1277" s="10"/>
      <c r="H1277" s="59">
        <v>-3.0000000000000138E-2</v>
      </c>
      <c r="I1277" s="56">
        <f>COVAR(H1277:H1306,'RW Futures and Index Data (Q4)'!F1275:F1304)/VAR('RW Futures and Index Data (Q4)'!F1275:F1304)</f>
        <v>0.32323054437154503</v>
      </c>
      <c r="J1277" s="10"/>
      <c r="K1277" s="59">
        <v>1.689518352307684E-2</v>
      </c>
      <c r="L1277" s="57">
        <f>COVAR(K1277:K1306,'RW Futures and Index Data (Q4)'!F1275:F1304)/VAR('RW Futures and Index Data (Q4)'!F1275:F1304)</f>
        <v>0.11015397515531627</v>
      </c>
      <c r="M1277" s="10"/>
      <c r="N1277" s="59">
        <v>4.748894620901889E-2</v>
      </c>
      <c r="O1277" s="58">
        <f>COVAR(N1277:N1306,'RW Futures and Index Data (Q4)'!F1275:F1304)/VAR('RW Futures and Index Data (Q4)'!F1275:F1304)</f>
        <v>-6.2948125022823584E-2</v>
      </c>
      <c r="P1277" s="10"/>
    </row>
    <row r="1278" spans="1:16" x14ac:dyDescent="0.25">
      <c r="A1278" s="23">
        <v>40352</v>
      </c>
      <c r="B1278" s="52">
        <v>-0.1078968580132903</v>
      </c>
      <c r="C1278" s="53">
        <f>COVAR(B1278:B1307,'RW Futures and Index Data (Q4)'!C1276:C1305)/VAR('RW Futures and Index Data (Q4)'!C1276:C1305)</f>
        <v>1.1341193172611916</v>
      </c>
      <c r="D1278" s="10"/>
      <c r="E1278" s="59">
        <v>8.0902369861193479E-2</v>
      </c>
      <c r="F1278" s="56">
        <f>COVAR(E1278:E1307,'RW Futures and Index Data (Q4)'!C1276:C1305)/VAR('RW Futures and Index Data (Q4)'!C1276:C1305)</f>
        <v>0.2251788002460651</v>
      </c>
      <c r="G1278" s="10"/>
      <c r="H1278" s="59">
        <v>-5.0116608391608364E-2</v>
      </c>
      <c r="I1278" s="56">
        <f>COVAR(H1278:H1307,'RW Futures and Index Data (Q4)'!F1276:F1305)/VAR('RW Futures and Index Data (Q4)'!F1276:F1305)</f>
        <v>0.3056104693728342</v>
      </c>
      <c r="J1278" s="10"/>
      <c r="K1278" s="59">
        <v>1.4905488631067776E-2</v>
      </c>
      <c r="L1278" s="57">
        <f>COVAR(K1278:K1307,'RW Futures and Index Data (Q4)'!F1276:F1305)/VAR('RW Futures and Index Data (Q4)'!F1276:F1305)</f>
        <v>9.8944854639067742E-2</v>
      </c>
      <c r="M1278" s="10"/>
      <c r="N1278" s="59">
        <v>6.1380965839361146E-2</v>
      </c>
      <c r="O1278" s="58">
        <f>COVAR(N1278:N1307,'RW Futures and Index Data (Q4)'!F1276:F1305)/VAR('RW Futures and Index Data (Q4)'!F1276:F1305)</f>
        <v>-8.9639318352623412E-2</v>
      </c>
      <c r="P1278" s="10"/>
    </row>
    <row r="1279" spans="1:16" x14ac:dyDescent="0.25">
      <c r="A1279" s="23">
        <v>40351</v>
      </c>
      <c r="B1279" s="52">
        <v>-9.2436951019488234E-2</v>
      </c>
      <c r="C1279" s="53">
        <f>COVAR(B1279:B1308,'RW Futures and Index Data (Q4)'!C1277:C1306)/VAR('RW Futures and Index Data (Q4)'!C1277:C1306)</f>
        <v>1.1838447256687603</v>
      </c>
      <c r="D1279" s="10"/>
      <c r="E1279" s="59">
        <v>6.4588341050616283E-2</v>
      </c>
      <c r="F1279" s="56">
        <f>COVAR(E1279:E1308,'RW Futures and Index Data (Q4)'!C1277:C1306)/VAR('RW Futures and Index Data (Q4)'!C1277:C1306)</f>
        <v>0.12527847377226509</v>
      </c>
      <c r="G1279" s="10"/>
      <c r="H1279" s="59">
        <v>-4.5903489012404819E-2</v>
      </c>
      <c r="I1279" s="56">
        <f>COVAR(H1279:H1308,'RW Futures and Index Data (Q4)'!F1277:F1306)/VAR('RW Futures and Index Data (Q4)'!F1277:F1306)</f>
        <v>0.31889915928171803</v>
      </c>
      <c r="J1279" s="10"/>
      <c r="K1279" s="59">
        <v>2.1955950381928657E-2</v>
      </c>
      <c r="L1279" s="57">
        <f>COVAR(K1279:K1308,'RW Futures and Index Data (Q4)'!F1277:F1306)/VAR('RW Futures and Index Data (Q4)'!F1277:F1306)</f>
        <v>9.6817017739032341E-2</v>
      </c>
      <c r="M1279" s="10"/>
      <c r="N1279" s="59">
        <v>7.4758613185603728E-2</v>
      </c>
      <c r="O1279" s="58">
        <f>COVAR(N1279:N1308,'RW Futures and Index Data (Q4)'!F1277:F1306)/VAR('RW Futures and Index Data (Q4)'!F1277:F1306)</f>
        <v>-0.11257243325784856</v>
      </c>
      <c r="P1279" s="10"/>
    </row>
    <row r="1280" spans="1:16" x14ac:dyDescent="0.25">
      <c r="A1280" s="23">
        <v>40350</v>
      </c>
      <c r="B1280" s="52">
        <v>-6.2771504963305413E-2</v>
      </c>
      <c r="C1280" s="53">
        <f>COVAR(B1280:B1309,'RW Futures and Index Data (Q4)'!C1278:C1307)/VAR('RW Futures and Index Data (Q4)'!C1278:C1307)</f>
        <v>1.1887403702152062</v>
      </c>
      <c r="D1280" s="10"/>
      <c r="E1280" s="59">
        <v>5.9968372104665324E-2</v>
      </c>
      <c r="F1280" s="56">
        <f>COVAR(E1280:E1309,'RW Futures and Index Data (Q4)'!C1278:C1307)/VAR('RW Futures and Index Data (Q4)'!C1278:C1307)</f>
        <v>9.2228855954722729E-4</v>
      </c>
      <c r="G1280" s="10"/>
      <c r="H1280" s="59">
        <v>-4.7368362573099509E-2</v>
      </c>
      <c r="I1280" s="56">
        <f>COVAR(H1280:H1309,'RW Futures and Index Data (Q4)'!F1278:F1307)/VAR('RW Futures and Index Data (Q4)'!F1278:F1307)</f>
        <v>0.30740275890315066</v>
      </c>
      <c r="J1280" s="10"/>
      <c r="K1280" s="59">
        <v>1.7303190507755861E-2</v>
      </c>
      <c r="L1280" s="57">
        <f>COVAR(K1280:K1309,'RW Futures and Index Data (Q4)'!F1278:F1307)/VAR('RW Futures and Index Data (Q4)'!F1278:F1307)</f>
        <v>9.4633840006361755E-2</v>
      </c>
      <c r="M1280" s="10"/>
      <c r="N1280" s="59">
        <v>5.9384299888947778E-2</v>
      </c>
      <c r="O1280" s="58">
        <f>COVAR(N1280:N1309,'RW Futures and Index Data (Q4)'!F1278:F1307)/VAR('RW Futures and Index Data (Q4)'!F1278:F1307)</f>
        <v>-0.11617591982660531</v>
      </c>
      <c r="P1280" s="10"/>
    </row>
    <row r="1281" spans="1:16" x14ac:dyDescent="0.25">
      <c r="A1281" s="23">
        <v>40347</v>
      </c>
      <c r="B1281" s="52">
        <v>-5.7793507544014577E-2</v>
      </c>
      <c r="C1281" s="53">
        <f>COVAR(B1281:B1310,'RW Futures and Index Data (Q4)'!C1279:C1308)/VAR('RW Futures and Index Data (Q4)'!C1279:C1308)</f>
        <v>1.1896992494088579</v>
      </c>
      <c r="D1281" s="10"/>
      <c r="E1281" s="59">
        <v>3.6771532747836178E-2</v>
      </c>
      <c r="F1281" s="56">
        <f>COVAR(E1281:E1310,'RW Futures and Index Data (Q4)'!C1279:C1308)/VAR('RW Futures and Index Data (Q4)'!C1279:C1308)</f>
        <v>-8.7235432323164511E-2</v>
      </c>
      <c r="G1281" s="10"/>
      <c r="H1281" s="59">
        <v>-3.0606297822248218E-2</v>
      </c>
      <c r="I1281" s="56">
        <f>COVAR(H1281:H1310,'RW Futures and Index Data (Q4)'!F1279:F1308)/VAR('RW Futures and Index Data (Q4)'!F1279:F1308)</f>
        <v>0.29439277935845859</v>
      </c>
      <c r="J1281" s="10"/>
      <c r="K1281" s="59">
        <v>1.342517235452334E-2</v>
      </c>
      <c r="L1281" s="57">
        <f>COVAR(K1281:K1310,'RW Futures and Index Data (Q4)'!F1279:F1308)/VAR('RW Futures and Index Data (Q4)'!F1279:F1308)</f>
        <v>9.3127594589656026E-2</v>
      </c>
      <c r="M1281" s="10"/>
      <c r="N1281" s="59">
        <v>4.4232818557812692E-2</v>
      </c>
      <c r="O1281" s="58">
        <f>COVAR(N1281:N1310,'RW Futures and Index Data (Q4)'!F1279:F1308)/VAR('RW Futures and Index Data (Q4)'!F1279:F1308)</f>
        <v>-0.11535800421230494</v>
      </c>
      <c r="P1281" s="10"/>
    </row>
    <row r="1282" spans="1:16" x14ac:dyDescent="0.25">
      <c r="A1282" s="23">
        <v>40346</v>
      </c>
      <c r="B1282" s="52">
        <v>-6.2406185191626884E-2</v>
      </c>
      <c r="C1282" s="53">
        <f>COVAR(B1282:B1311,'RW Futures and Index Data (Q4)'!C1280:C1309)/VAR('RW Futures and Index Data (Q4)'!C1280:C1309)</f>
        <v>1.1904924293010715</v>
      </c>
      <c r="D1282" s="10"/>
      <c r="E1282" s="59">
        <v>7.6904194609961785E-2</v>
      </c>
      <c r="F1282" s="56">
        <f>COVAR(E1282:E1311,'RW Futures and Index Data (Q4)'!C1280:C1309)/VAR('RW Futures and Index Data (Q4)'!C1280:C1309)</f>
        <v>-0.29728694156052093</v>
      </c>
      <c r="G1282" s="10"/>
      <c r="H1282" s="59">
        <v>1.8282145033514663E-3</v>
      </c>
      <c r="I1282" s="56">
        <f>COVAR(H1282:H1311,'RW Futures and Index Data (Q4)'!F1280:F1309)/VAR('RW Futures and Index Data (Q4)'!F1280:F1309)</f>
        <v>0.22704623639125385</v>
      </c>
      <c r="J1282" s="10"/>
      <c r="K1282" s="59">
        <v>1.7208029880950715E-2</v>
      </c>
      <c r="L1282" s="57">
        <f>COVAR(K1282:K1311,'RW Futures and Index Data (Q4)'!F1280:F1309)/VAR('RW Futures and Index Data (Q4)'!F1280:F1309)</f>
        <v>8.9530077413052328E-2</v>
      </c>
      <c r="M1282" s="10"/>
      <c r="N1282" s="59">
        <v>2.5540229069261233E-2</v>
      </c>
      <c r="O1282" s="58">
        <f>COVAR(N1282:N1311,'RW Futures and Index Data (Q4)'!F1280:F1309)/VAR('RW Futures and Index Data (Q4)'!F1280:F1309)</f>
        <v>-9.1682981604561106E-2</v>
      </c>
      <c r="P1282" s="10"/>
    </row>
    <row r="1283" spans="1:16" x14ac:dyDescent="0.25">
      <c r="A1283" s="23">
        <v>40345</v>
      </c>
      <c r="B1283" s="52">
        <v>-5.5036463092631882E-2</v>
      </c>
      <c r="C1283" s="53">
        <f>COVAR(B1283:B1312,'RW Futures and Index Data (Q4)'!C1281:C1310)/VAR('RW Futures and Index Data (Q4)'!C1281:C1310)</f>
        <v>1.1491345814236797</v>
      </c>
      <c r="D1283" s="10"/>
      <c r="E1283" s="59">
        <v>5.7999199266112411E-2</v>
      </c>
      <c r="F1283" s="56">
        <f>COVAR(E1283:E1312,'RW Futures and Index Data (Q4)'!C1281:C1310)/VAR('RW Futures and Index Data (Q4)'!C1281:C1310)</f>
        <v>-0.51731139921501545</v>
      </c>
      <c r="G1283" s="10"/>
      <c r="H1283" s="59">
        <v>-1.8235235294117746E-2</v>
      </c>
      <c r="I1283" s="56">
        <f>COVAR(H1283:H1312,'RW Futures and Index Data (Q4)'!F1281:F1310)/VAR('RW Futures and Index Data (Q4)'!F1281:F1310)</f>
        <v>0.16805169498051559</v>
      </c>
      <c r="J1283" s="10"/>
      <c r="K1283" s="59">
        <v>2.0603940175891955E-2</v>
      </c>
      <c r="L1283" s="57">
        <f>COVAR(K1283:K1312,'RW Futures and Index Data (Q4)'!F1281:F1310)/VAR('RW Futures and Index Data (Q4)'!F1281:F1310)</f>
        <v>7.7293433792624183E-2</v>
      </c>
      <c r="M1283" s="10"/>
      <c r="N1283" s="59">
        <v>1.4378297132237483E-2</v>
      </c>
      <c r="O1283" s="58">
        <f>COVAR(N1283:N1312,'RW Futures and Index Data (Q4)'!F1281:F1310)/VAR('RW Futures and Index Data (Q4)'!F1281:F1310)</f>
        <v>-4.2836100315570565E-2</v>
      </c>
      <c r="P1283" s="10"/>
    </row>
    <row r="1284" spans="1:16" x14ac:dyDescent="0.25">
      <c r="A1284" s="23">
        <v>40344</v>
      </c>
      <c r="B1284" s="52">
        <v>-0.1058106272109357</v>
      </c>
      <c r="C1284" s="53">
        <f>COVAR(B1284:B1313,'RW Futures and Index Data (Q4)'!C1282:C1311)/VAR('RW Futures and Index Data (Q4)'!C1282:C1311)</f>
        <v>1.188005077462811</v>
      </c>
      <c r="D1284" s="10"/>
      <c r="E1284" s="59">
        <v>2.3020314387268703E-2</v>
      </c>
      <c r="F1284" s="56">
        <f>COVAR(E1284:E1313,'RW Futures and Index Data (Q4)'!C1282:C1311)/VAR('RW Futures and Index Data (Q4)'!C1282:C1311)</f>
        <v>-0.53388657058622713</v>
      </c>
      <c r="G1284" s="10"/>
      <c r="H1284" s="59">
        <v>-3.0778050567831228E-2</v>
      </c>
      <c r="I1284" s="56">
        <f>COVAR(H1284:H1313,'RW Futures and Index Data (Q4)'!F1282:F1311)/VAR('RW Futures and Index Data (Q4)'!F1282:F1311)</f>
        <v>0.15318430420173199</v>
      </c>
      <c r="J1284" s="10"/>
      <c r="K1284" s="59">
        <v>-2.8496600120681004E-3</v>
      </c>
      <c r="L1284" s="57">
        <f>COVAR(K1284:K1313,'RW Futures and Index Data (Q4)'!F1282:F1311)/VAR('RW Futures and Index Data (Q4)'!F1282:F1311)</f>
        <v>7.7625140443830939E-2</v>
      </c>
      <c r="M1284" s="10"/>
      <c r="N1284" s="59">
        <v>3.7266987495690573E-2</v>
      </c>
      <c r="O1284" s="58">
        <f>COVAR(N1284:N1313,'RW Futures and Index Data (Q4)'!F1282:F1311)/VAR('RW Futures and Index Data (Q4)'!F1282:F1311)</f>
        <v>-4.4236864547086439E-2</v>
      </c>
      <c r="P1284" s="10"/>
    </row>
    <row r="1285" spans="1:16" x14ac:dyDescent="0.25">
      <c r="A1285" s="23">
        <v>40343</v>
      </c>
      <c r="B1285" s="52">
        <v>-0.12816084902316405</v>
      </c>
      <c r="C1285" s="53">
        <f>COVAR(B1285:B1314,'RW Futures and Index Data (Q4)'!C1283:C1312)/VAR('RW Futures and Index Data (Q4)'!C1283:C1312)</f>
        <v>1.2198932214387364</v>
      </c>
      <c r="D1285" s="10"/>
      <c r="E1285" s="59">
        <v>1.7017724343140195E-2</v>
      </c>
      <c r="F1285" s="56">
        <f>COVAR(E1285:E1314,'RW Futures and Index Data (Q4)'!C1283:C1312)/VAR('RW Futures and Index Data (Q4)'!C1283:C1312)</f>
        <v>-0.47404552270100603</v>
      </c>
      <c r="G1285" s="10"/>
      <c r="H1285" s="59">
        <v>-4.430368494267467E-2</v>
      </c>
      <c r="I1285" s="56">
        <f>COVAR(H1285:H1314,'RW Futures and Index Data (Q4)'!F1283:F1312)/VAR('RW Futures and Index Data (Q4)'!F1283:F1312)</f>
        <v>0.14467568035872813</v>
      </c>
      <c r="J1285" s="10"/>
      <c r="K1285" s="59">
        <v>-8.1678537048200939E-3</v>
      </c>
      <c r="L1285" s="57">
        <f>COVAR(K1285:K1314,'RW Futures and Index Data (Q4)'!F1283:F1312)/VAR('RW Futures and Index Data (Q4)'!F1283:F1312)</f>
        <v>7.398583939509476E-2</v>
      </c>
      <c r="M1285" s="10"/>
      <c r="N1285" s="59">
        <v>3.7466703019950032E-2</v>
      </c>
      <c r="O1285" s="58">
        <f>COVAR(N1285:N1314,'RW Futures and Index Data (Q4)'!F1283:F1312)/VAR('RW Futures and Index Data (Q4)'!F1283:F1312)</f>
        <v>-8.0251400840288284E-2</v>
      </c>
      <c r="P1285" s="10"/>
    </row>
    <row r="1286" spans="1:16" x14ac:dyDescent="0.25">
      <c r="A1286" s="23">
        <v>40340</v>
      </c>
      <c r="B1286" s="52">
        <v>-0.1722891556098598</v>
      </c>
      <c r="C1286" s="53">
        <f>COVAR(B1286:B1315,'RW Futures and Index Data (Q4)'!C1284:C1313)/VAR('RW Futures and Index Data (Q4)'!C1284:C1313)</f>
        <v>1.3174501510331742</v>
      </c>
      <c r="D1286" s="10"/>
      <c r="E1286" s="59">
        <v>3.9216973506006614E-3</v>
      </c>
      <c r="F1286" s="56">
        <f>COVAR(E1286:E1315,'RW Futures and Index Data (Q4)'!C1284:C1313)/VAR('RW Futures and Index Data (Q4)'!C1284:C1313)</f>
        <v>-0.39219733332517931</v>
      </c>
      <c r="G1286" s="10"/>
      <c r="H1286" s="59">
        <v>-5.3850607990735377E-2</v>
      </c>
      <c r="I1286" s="56">
        <f>COVAR(H1286:H1315,'RW Futures and Index Data (Q4)'!F1284:F1313)/VAR('RW Futures and Index Data (Q4)'!F1284:F1313)</f>
        <v>0.17455562333682442</v>
      </c>
      <c r="J1286" s="10"/>
      <c r="K1286" s="59">
        <v>-5.7402247798801209E-3</v>
      </c>
      <c r="L1286" s="57">
        <f>COVAR(K1286:K1315,'RW Futures and Index Data (Q4)'!F1284:F1313)/VAR('RW Futures and Index Data (Q4)'!F1284:F1313)</f>
        <v>6.6285086820010178E-2</v>
      </c>
      <c r="M1286" s="10"/>
      <c r="N1286" s="59">
        <v>6.0513608304806787E-2</v>
      </c>
      <c r="O1286" s="58">
        <f>COVAR(N1286:N1315,'RW Futures and Index Data (Q4)'!F1284:F1313)/VAR('RW Futures and Index Data (Q4)'!F1284:F1313)</f>
        <v>-0.1421278750175419</v>
      </c>
      <c r="P1286" s="10"/>
    </row>
    <row r="1287" spans="1:16" x14ac:dyDescent="0.25">
      <c r="A1287" s="23">
        <v>40339</v>
      </c>
      <c r="B1287" s="52">
        <v>-0.15556728761337113</v>
      </c>
      <c r="C1287" s="53">
        <f>COVAR(B1287:B1316,'RW Futures and Index Data (Q4)'!C1285:C1314)/VAR('RW Futures and Index Data (Q4)'!C1285:C1314)</f>
        <v>1.373210081828985</v>
      </c>
      <c r="D1287" s="10"/>
      <c r="E1287" s="59">
        <v>5.8944972078809332E-3</v>
      </c>
      <c r="F1287" s="56">
        <f>COVAR(E1287:E1316,'RW Futures and Index Data (Q4)'!C1285:C1314)/VAR('RW Futures and Index Data (Q4)'!C1285:C1314)</f>
        <v>-0.32847864430565066</v>
      </c>
      <c r="G1287" s="10"/>
      <c r="H1287" s="59">
        <v>-3.3450819633167761E-2</v>
      </c>
      <c r="I1287" s="56">
        <f>COVAR(H1287:H1316,'RW Futures and Index Data (Q4)'!F1285:F1314)/VAR('RW Futures and Index Data (Q4)'!F1285:F1314)</f>
        <v>0.18672877633049673</v>
      </c>
      <c r="J1287" s="10"/>
      <c r="K1287" s="59">
        <v>-3.5629137816983736E-3</v>
      </c>
      <c r="L1287" s="57">
        <f>COVAR(K1287:K1316,'RW Futures and Index Data (Q4)'!F1285:F1314)/VAR('RW Futures and Index Data (Q4)'!F1285:F1314)</f>
        <v>6.0375385728045135E-2</v>
      </c>
      <c r="M1287" s="10"/>
      <c r="N1287" s="59">
        <v>6.4592054251439546E-2</v>
      </c>
      <c r="O1287" s="58">
        <f>COVAR(N1287:N1316,'RW Futures and Index Data (Q4)'!F1285:F1314)/VAR('RW Futures and Index Data (Q4)'!F1285:F1314)</f>
        <v>-0.18295994810170654</v>
      </c>
      <c r="P1287" s="10"/>
    </row>
    <row r="1288" spans="1:16" x14ac:dyDescent="0.25">
      <c r="A1288" s="23">
        <v>40338</v>
      </c>
      <c r="B1288" s="52">
        <v>-0.16434818414628738</v>
      </c>
      <c r="C1288" s="53">
        <f>COVAR(B1288:B1317,'RW Futures and Index Data (Q4)'!C1286:C1315)/VAR('RW Futures and Index Data (Q4)'!C1286:C1315)</f>
        <v>1.4687531243394101</v>
      </c>
      <c r="D1288" s="10"/>
      <c r="E1288" s="59">
        <v>-1.7021237184718485E-2</v>
      </c>
      <c r="F1288" s="56">
        <f>COVAR(E1288:E1317,'RW Futures and Index Data (Q4)'!C1286:C1315)/VAR('RW Futures and Index Data (Q4)'!C1286:C1315)</f>
        <v>-0.26930436594122825</v>
      </c>
      <c r="G1288" s="10"/>
      <c r="H1288" s="59">
        <v>-6.811666102556746E-2</v>
      </c>
      <c r="I1288" s="56">
        <f>COVAR(H1288:H1317,'RW Futures and Index Data (Q4)'!F1286:F1315)/VAR('RW Futures and Index Data (Q4)'!F1286:F1315)</f>
        <v>0.25805352598452158</v>
      </c>
      <c r="J1288" s="10"/>
      <c r="K1288" s="59">
        <v>-3.140671112606741E-3</v>
      </c>
      <c r="L1288" s="57">
        <f>COVAR(K1288:K1317,'RW Futures and Index Data (Q4)'!F1286:F1315)/VAR('RW Futures and Index Data (Q4)'!F1286:F1315)</f>
        <v>5.3439131368226186E-2</v>
      </c>
      <c r="M1288" s="10"/>
      <c r="N1288" s="59">
        <v>6.3377879850831986E-2</v>
      </c>
      <c r="O1288" s="58">
        <f>COVAR(N1288:N1317,'RW Futures and Index Data (Q4)'!F1286:F1315)/VAR('RW Futures and Index Data (Q4)'!F1286:F1315)</f>
        <v>-0.22888343069838546</v>
      </c>
      <c r="P1288" s="10"/>
    </row>
    <row r="1289" spans="1:16" x14ac:dyDescent="0.25">
      <c r="A1289" s="23">
        <v>40337</v>
      </c>
      <c r="B1289" s="52">
        <v>-0.21044999919306984</v>
      </c>
      <c r="C1289" s="53">
        <f>COVAR(B1289:B1318,'RW Futures and Index Data (Q4)'!C1287:C1316)/VAR('RW Futures and Index Data (Q4)'!C1287:C1316)</f>
        <v>1.5712417879302643</v>
      </c>
      <c r="D1289" s="10"/>
      <c r="E1289" s="59">
        <v>-2.4594982185897729E-2</v>
      </c>
      <c r="F1289" s="56">
        <f>COVAR(E1289:E1318,'RW Futures and Index Data (Q4)'!C1287:C1316)/VAR('RW Futures and Index Data (Q4)'!C1287:C1316)</f>
        <v>-0.22447136579993476</v>
      </c>
      <c r="G1289" s="10"/>
      <c r="H1289" s="59">
        <v>-0.15526321052631575</v>
      </c>
      <c r="I1289" s="56">
        <f>COVAR(H1289:H1318,'RW Futures and Index Data (Q4)'!F1287:F1316)/VAR('RW Futures and Index Data (Q4)'!F1287:F1316)</f>
        <v>0.36704843088482192</v>
      </c>
      <c r="J1289" s="10"/>
      <c r="K1289" s="59">
        <v>3.5467911542790276E-3</v>
      </c>
      <c r="L1289" s="57">
        <f>COVAR(K1289:K1318,'RW Futures and Index Data (Q4)'!F1287:F1316)/VAR('RW Futures and Index Data (Q4)'!F1287:F1316)</f>
        <v>4.3753461467457622E-2</v>
      </c>
      <c r="M1289" s="10"/>
      <c r="N1289" s="59">
        <v>8.7260363563606669E-2</v>
      </c>
      <c r="O1289" s="58">
        <f>COVAR(N1289:N1318,'RW Futures and Index Data (Q4)'!F1287:F1316)/VAR('RW Futures and Index Data (Q4)'!F1287:F1316)</f>
        <v>-0.28353989186419454</v>
      </c>
      <c r="P1289" s="10"/>
    </row>
    <row r="1290" spans="1:16" x14ac:dyDescent="0.25">
      <c r="A1290" s="23">
        <v>40336</v>
      </c>
      <c r="B1290" s="52">
        <v>-0.20969224416873833</v>
      </c>
      <c r="C1290" s="53">
        <f>COVAR(B1290:B1319,'RW Futures and Index Data (Q4)'!C1288:C1317)/VAR('RW Futures and Index Data (Q4)'!C1288:C1317)</f>
        <v>1.567739688805021</v>
      </c>
      <c r="D1290" s="10"/>
      <c r="E1290" s="59">
        <v>-1.9431526324426129E-2</v>
      </c>
      <c r="F1290" s="56">
        <f>COVAR(E1290:E1319,'RW Futures and Index Data (Q4)'!C1288:C1317)/VAR('RW Futures and Index Data (Q4)'!C1288:C1317)</f>
        <v>-0.17662501341963777</v>
      </c>
      <c r="G1290" s="10"/>
      <c r="H1290" s="59">
        <v>-0.15833337717013662</v>
      </c>
      <c r="I1290" s="56">
        <f>COVAR(H1290:H1319,'RW Futures and Index Data (Q4)'!F1288:F1317)/VAR('RW Futures and Index Data (Q4)'!F1288:F1317)</f>
        <v>0.42830288168291336</v>
      </c>
      <c r="J1290" s="10"/>
      <c r="K1290" s="59">
        <v>4.8651484942192624E-3</v>
      </c>
      <c r="L1290" s="57">
        <f>COVAR(K1290:K1319,'RW Futures and Index Data (Q4)'!F1288:F1317)/VAR('RW Futures and Index Data (Q4)'!F1288:F1317)</f>
        <v>3.7598785686096321E-2</v>
      </c>
      <c r="M1290" s="10"/>
      <c r="N1290" s="59">
        <v>7.9200554527620426E-2</v>
      </c>
      <c r="O1290" s="58">
        <f>COVAR(N1290:N1319,'RW Futures and Index Data (Q4)'!F1288:F1317)/VAR('RW Futures and Index Data (Q4)'!F1288:F1317)</f>
        <v>-0.3128576871018634</v>
      </c>
      <c r="P1290" s="10"/>
    </row>
    <row r="1291" spans="1:16" x14ac:dyDescent="0.25">
      <c r="A1291" s="23">
        <v>40333</v>
      </c>
      <c r="B1291" s="52">
        <v>-0.25003196404856443</v>
      </c>
      <c r="C1291" s="53">
        <f>COVAR(B1291:B1320,'RW Futures and Index Data (Q4)'!C1289:C1318)/VAR('RW Futures and Index Data (Q4)'!C1289:C1318)</f>
        <v>1.6402860270762922</v>
      </c>
      <c r="D1291" s="10"/>
      <c r="E1291" s="59">
        <v>-4.8285648284227545E-2</v>
      </c>
      <c r="F1291" s="56">
        <f>COVAR(E1291:E1320,'RW Futures and Index Data (Q4)'!C1289:C1318)/VAR('RW Futures and Index Data (Q4)'!C1289:C1318)</f>
        <v>-9.2164561806550374E-2</v>
      </c>
      <c r="G1291" s="10"/>
      <c r="H1291" s="59">
        <v>-0.17449668691292264</v>
      </c>
      <c r="I1291" s="56">
        <f>COVAR(H1291:H1320,'RW Futures and Index Data (Q4)'!F1289:F1318)/VAR('RW Futures and Index Data (Q4)'!F1289:F1318)</f>
        <v>0.50098863849012998</v>
      </c>
      <c r="J1291" s="10"/>
      <c r="K1291" s="59">
        <v>5.5265622875948495E-3</v>
      </c>
      <c r="L1291" s="57">
        <f>COVAR(K1291:K1320,'RW Futures and Index Data (Q4)'!F1289:F1318)/VAR('RW Futures and Index Data (Q4)'!F1289:F1318)</f>
        <v>3.6912486699812418E-2</v>
      </c>
      <c r="M1291" s="10"/>
      <c r="N1291" s="59">
        <v>9.9863024544092571E-2</v>
      </c>
      <c r="O1291" s="58">
        <f>COVAR(N1291:N1320,'RW Futures and Index Data (Q4)'!F1289:F1318)/VAR('RW Futures and Index Data (Q4)'!F1289:F1318)</f>
        <v>-0.3629075963176876</v>
      </c>
      <c r="P1291" s="10"/>
    </row>
    <row r="1292" spans="1:16" x14ac:dyDescent="0.25">
      <c r="A1292" s="23">
        <v>40332</v>
      </c>
      <c r="B1292" s="52">
        <v>-0.25212454549381469</v>
      </c>
      <c r="C1292" s="53">
        <f>COVAR(B1292:B1321,'RW Futures and Index Data (Q4)'!C1290:C1319)/VAR('RW Futures and Index Data (Q4)'!C1290:C1319)</f>
        <v>1.6711924120483717</v>
      </c>
      <c r="D1292" s="10"/>
      <c r="E1292" s="59">
        <v>-6.457981204930352E-2</v>
      </c>
      <c r="F1292" s="56">
        <f>COVAR(E1292:E1321,'RW Futures and Index Data (Q4)'!C1290:C1319)/VAR('RW Futures and Index Data (Q4)'!C1290:C1319)</f>
        <v>-1.5653136334870137E-2</v>
      </c>
      <c r="G1292" s="10"/>
      <c r="H1292" s="59">
        <v>-0.19213313161875945</v>
      </c>
      <c r="I1292" s="56">
        <f>COVAR(H1292:H1321,'RW Futures and Index Data (Q4)'!F1290:F1319)/VAR('RW Futures and Index Data (Q4)'!F1290:F1319)</f>
        <v>0.57085235150405245</v>
      </c>
      <c r="J1292" s="10"/>
      <c r="K1292" s="59">
        <v>1.8251902967654221E-3</v>
      </c>
      <c r="L1292" s="57">
        <f>COVAR(K1292:K1321,'RW Futures and Index Data (Q4)'!F1290:F1319)/VAR('RW Futures and Index Data (Q4)'!F1290:F1319)</f>
        <v>3.6726531160018158E-2</v>
      </c>
      <c r="M1292" s="10"/>
      <c r="N1292" s="59">
        <v>9.2703092982971746E-2</v>
      </c>
      <c r="O1292" s="58">
        <f>COVAR(N1292:N1321,'RW Futures and Index Data (Q4)'!F1290:F1319)/VAR('RW Futures and Index Data (Q4)'!F1290:F1319)</f>
        <v>-0.39307614334172375</v>
      </c>
      <c r="P1292" s="10"/>
    </row>
    <row r="1293" spans="1:16" x14ac:dyDescent="0.25">
      <c r="A1293" s="23">
        <v>40331</v>
      </c>
      <c r="B1293" s="52">
        <v>-0.2332526418634161</v>
      </c>
      <c r="C1293" s="53">
        <f>COVAR(B1293:B1322,'RW Futures and Index Data (Q4)'!C1291:C1320)/VAR('RW Futures and Index Data (Q4)'!C1291:C1320)</f>
        <v>1.6420461445570302</v>
      </c>
      <c r="D1293" s="10"/>
      <c r="E1293" s="59">
        <v>1.5398300886888094E-2</v>
      </c>
      <c r="F1293" s="56">
        <f>COVAR(E1293:E1322,'RW Futures and Index Data (Q4)'!C1291:C1320)/VAR('RW Futures and Index Data (Q4)'!C1291:C1320)</f>
        <v>1.983735509148184E-3</v>
      </c>
      <c r="G1293" s="10"/>
      <c r="H1293" s="59">
        <v>-0.15408163265306141</v>
      </c>
      <c r="I1293" s="56">
        <f>COVAR(H1293:H1322,'RW Futures and Index Data (Q4)'!F1291:F1320)/VAR('RW Futures and Index Data (Q4)'!F1291:F1320)</f>
        <v>0.59416661421442563</v>
      </c>
      <c r="J1293" s="10"/>
      <c r="K1293" s="59">
        <v>-4.4337545314282467E-3</v>
      </c>
      <c r="L1293" s="57">
        <f>COVAR(K1293:K1322,'RW Futures and Index Data (Q4)'!F1291:F1320)/VAR('RW Futures and Index Data (Q4)'!F1291:F1320)</f>
        <v>3.4260907863943119E-2</v>
      </c>
      <c r="M1293" s="10"/>
      <c r="N1293" s="59">
        <v>6.0332289227393199E-2</v>
      </c>
      <c r="O1293" s="58">
        <f>COVAR(N1293:N1322,'RW Futures and Index Data (Q4)'!F1291:F1320)/VAR('RW Futures and Index Data (Q4)'!F1291:F1320)</f>
        <v>-0.40426178343570623</v>
      </c>
      <c r="P1293" s="10"/>
    </row>
    <row r="1294" spans="1:16" x14ac:dyDescent="0.25">
      <c r="A1294" s="23">
        <v>40330</v>
      </c>
      <c r="B1294" s="52">
        <v>-0.23380238248094309</v>
      </c>
      <c r="C1294" s="53">
        <f>COVAR(B1294:B1323,'RW Futures and Index Data (Q4)'!C1292:C1321)/VAR('RW Futures and Index Data (Q4)'!C1292:C1321)</f>
        <v>1.6093705181319895</v>
      </c>
      <c r="D1294" s="10"/>
      <c r="E1294" s="59">
        <v>-1.0938429025144525E-2</v>
      </c>
      <c r="F1294" s="56">
        <f>COVAR(E1294:E1323,'RW Futures and Index Data (Q4)'!C1292:C1321)/VAR('RW Futures and Index Data (Q4)'!C1292:C1321)</f>
        <v>0.10589969596307655</v>
      </c>
      <c r="G1294" s="10"/>
      <c r="H1294" s="59">
        <v>-0.14511872585125452</v>
      </c>
      <c r="I1294" s="56">
        <f>COVAR(H1294:H1323,'RW Futures and Index Data (Q4)'!F1292:F1321)/VAR('RW Futures and Index Data (Q4)'!F1292:F1321)</f>
        <v>0.61396684627114051</v>
      </c>
      <c r="J1294" s="10"/>
      <c r="K1294" s="59">
        <v>-3.458272211531721E-3</v>
      </c>
      <c r="L1294" s="57">
        <f>COVAR(K1294:K1323,'RW Futures and Index Data (Q4)'!F1292:F1321)/VAR('RW Futures and Index Data (Q4)'!F1292:F1321)</f>
        <v>2.8457336783602218E-2</v>
      </c>
      <c r="M1294" s="10"/>
      <c r="N1294" s="59">
        <v>6.4946745974143738E-2</v>
      </c>
      <c r="O1294" s="58">
        <f>COVAR(N1294:N1323,'RW Futures and Index Data (Q4)'!F1292:F1321)/VAR('RW Futures and Index Data (Q4)'!F1292:F1321)</f>
        <v>-0.43165694443096925</v>
      </c>
      <c r="P1294" s="10"/>
    </row>
    <row r="1295" spans="1:16" x14ac:dyDescent="0.25">
      <c r="A1295" s="23">
        <v>40326</v>
      </c>
      <c r="B1295" s="52">
        <v>-0.23874179213459901</v>
      </c>
      <c r="C1295" s="53">
        <f>COVAR(B1295:B1324,'RW Futures and Index Data (Q4)'!C1293:C1322)/VAR('RW Futures and Index Data (Q4)'!C1293:C1322)</f>
        <v>1.6355033505881234</v>
      </c>
      <c r="D1295" s="10"/>
      <c r="E1295" s="59">
        <v>-7.0160882660014301E-2</v>
      </c>
      <c r="F1295" s="56">
        <f>COVAR(E1295:E1324,'RW Futures and Index Data (Q4)'!C1293:C1322)/VAR('RW Futures and Index Data (Q4)'!C1293:C1322)</f>
        <v>0.23884382691231013</v>
      </c>
      <c r="G1295" s="10"/>
      <c r="H1295" s="59">
        <v>-0.14989407573591507</v>
      </c>
      <c r="I1295" s="56">
        <f>COVAR(H1295:H1324,'RW Futures and Index Data (Q4)'!F1293:F1322)/VAR('RW Futures and Index Data (Q4)'!F1293:F1322)</f>
        <v>0.65175340336108001</v>
      </c>
      <c r="J1295" s="10"/>
      <c r="K1295" s="59">
        <v>-3.4998833861150658E-3</v>
      </c>
      <c r="L1295" s="57">
        <f>COVAR(K1295:K1324,'RW Futures and Index Data (Q4)'!F1293:F1322)/VAR('RW Futures and Index Data (Q4)'!F1293:F1322)</f>
        <v>1.9810185006980546E-2</v>
      </c>
      <c r="M1295" s="10"/>
      <c r="N1295" s="59">
        <v>8.4004025687818729E-2</v>
      </c>
      <c r="O1295" s="58">
        <f>COVAR(N1295:N1324,'RW Futures and Index Data (Q4)'!F1293:F1322)/VAR('RW Futures and Index Data (Q4)'!F1293:F1322)</f>
        <v>-0.48098769642513661</v>
      </c>
      <c r="P1295" s="10"/>
    </row>
    <row r="1296" spans="1:16" x14ac:dyDescent="0.25">
      <c r="A1296" s="23">
        <v>40325</v>
      </c>
      <c r="B1296" s="52">
        <v>-0.22070686831591424</v>
      </c>
      <c r="C1296" s="53">
        <f>COVAR(B1296:B1325,'RW Futures and Index Data (Q4)'!C1294:C1323)/VAR('RW Futures and Index Data (Q4)'!C1294:C1323)</f>
        <v>1.6194823354802625</v>
      </c>
      <c r="D1296" s="10"/>
      <c r="E1296" s="59">
        <v>-6.1559944132663635E-2</v>
      </c>
      <c r="F1296" s="56">
        <f>COVAR(E1296:E1325,'RW Futures and Index Data (Q4)'!C1294:C1323)/VAR('RW Futures and Index Data (Q4)'!C1294:C1323)</f>
        <v>0.29775824033910664</v>
      </c>
      <c r="G1296" s="10"/>
      <c r="H1296" s="59">
        <v>-0.1367020817394724</v>
      </c>
      <c r="I1296" s="56">
        <f>COVAR(H1296:H1325,'RW Futures and Index Data (Q4)'!F1294:F1323)/VAR('RW Futures and Index Data (Q4)'!F1294:F1323)</f>
        <v>0.65934809512668868</v>
      </c>
      <c r="J1296" s="10"/>
      <c r="K1296" s="59">
        <v>-5.0877102468172009E-4</v>
      </c>
      <c r="L1296" s="57">
        <f>COVAR(K1296:K1325,'RW Futures and Index Data (Q4)'!F1294:F1323)/VAR('RW Futures and Index Data (Q4)'!F1294:F1323)</f>
        <v>1.0712823209191029E-2</v>
      </c>
      <c r="M1296" s="10"/>
      <c r="N1296" s="59">
        <v>8.0280577548428989E-2</v>
      </c>
      <c r="O1296" s="58">
        <f>COVAR(N1296:N1325,'RW Futures and Index Data (Q4)'!F1294:F1323)/VAR('RW Futures and Index Data (Q4)'!F1294:F1323)</f>
        <v>-0.49745278813918592</v>
      </c>
      <c r="P1296" s="10"/>
    </row>
    <row r="1297" spans="1:16" x14ac:dyDescent="0.25">
      <c r="A1297" s="23">
        <v>40324</v>
      </c>
      <c r="B1297" s="52">
        <v>-0.21364288485931415</v>
      </c>
      <c r="C1297" s="53">
        <f>COVAR(B1297:B1326,'RW Futures and Index Data (Q4)'!C1295:C1324)/VAR('RW Futures and Index Data (Q4)'!C1295:C1324)</f>
        <v>1.5839015941666563</v>
      </c>
      <c r="D1297" s="10"/>
      <c r="E1297" s="59">
        <v>-5.8527027644273977E-2</v>
      </c>
      <c r="F1297" s="56">
        <f>COVAR(E1297:E1326,'RW Futures and Index Data (Q4)'!C1295:C1324)/VAR('RW Futures and Index Data (Q4)'!C1295:C1324)</f>
        <v>0.34808455161030133</v>
      </c>
      <c r="G1297" s="10"/>
      <c r="H1297" s="59">
        <v>-0.12307687002652534</v>
      </c>
      <c r="I1297" s="56">
        <f>COVAR(H1297:H1326,'RW Futures and Index Data (Q4)'!F1295:F1324)/VAR('RW Futures and Index Data (Q4)'!F1295:F1324)</f>
        <v>0.66211347066580972</v>
      </c>
      <c r="J1297" s="10"/>
      <c r="K1297" s="59">
        <v>-1.7257038754679987E-3</v>
      </c>
      <c r="L1297" s="57">
        <f>COVAR(K1297:K1326,'RW Futures and Index Data (Q4)'!F1295:F1324)/VAR('RW Futures and Index Data (Q4)'!F1295:F1324)</f>
        <v>4.9427921463415505E-3</v>
      </c>
      <c r="M1297" s="10"/>
      <c r="N1297" s="59">
        <v>7.2722166707548164E-2</v>
      </c>
      <c r="O1297" s="58">
        <f>COVAR(N1297:N1326,'RW Futures and Index Data (Q4)'!F1295:F1324)/VAR('RW Futures and Index Data (Q4)'!F1295:F1324)</f>
        <v>-0.50676158306536168</v>
      </c>
      <c r="P1297" s="10"/>
    </row>
    <row r="1298" spans="1:16" x14ac:dyDescent="0.25">
      <c r="A1298" s="23">
        <v>40323</v>
      </c>
      <c r="B1298" s="52">
        <v>-0.22171326977721906</v>
      </c>
      <c r="C1298" s="53">
        <f>COVAR(B1298:B1327,'RW Futures and Index Data (Q4)'!C1296:C1325)/VAR('RW Futures and Index Data (Q4)'!C1296:C1325)</f>
        <v>1.6386955797898599</v>
      </c>
      <c r="D1298" s="10"/>
      <c r="E1298" s="59">
        <v>-0.10044403397481627</v>
      </c>
      <c r="F1298" s="56">
        <f>COVAR(E1298:E1327,'RW Futures and Index Data (Q4)'!C1296:C1325)/VAR('RW Futures and Index Data (Q4)'!C1296:C1325)</f>
        <v>0.46422889744512025</v>
      </c>
      <c r="G1298" s="10"/>
      <c r="H1298" s="59">
        <v>-0.15113212216956295</v>
      </c>
      <c r="I1298" s="56">
        <f>COVAR(H1298:H1327,'RW Futures and Index Data (Q4)'!F1296:F1325)/VAR('RW Futures and Index Data (Q4)'!F1296:F1325)</f>
        <v>0.73529553746622012</v>
      </c>
      <c r="J1298" s="10"/>
      <c r="K1298" s="59">
        <v>5.8407898244805523E-3</v>
      </c>
      <c r="L1298" s="57">
        <f>COVAR(K1298:K1327,'RW Futures and Index Data (Q4)'!F1296:F1325)/VAR('RW Futures and Index Data (Q4)'!F1296:F1325)</f>
        <v>-1.0121847627460153E-2</v>
      </c>
      <c r="M1298" s="10"/>
      <c r="N1298" s="59">
        <v>0.10562258727565466</v>
      </c>
      <c r="O1298" s="58">
        <f>COVAR(N1298:N1327,'RW Futures and Index Data (Q4)'!F1296:F1325)/VAR('RW Futures and Index Data (Q4)'!F1296:F1325)</f>
        <v>-0.5745728636017764</v>
      </c>
      <c r="P1298" s="10"/>
    </row>
    <row r="1299" spans="1:16" x14ac:dyDescent="0.25">
      <c r="A1299" s="23">
        <v>40322</v>
      </c>
      <c r="B1299" s="52">
        <v>-0.22471312997826198</v>
      </c>
      <c r="C1299" s="53">
        <f>COVAR(B1299:B1328,'RW Futures and Index Data (Q4)'!C1297:C1326)/VAR('RW Futures and Index Data (Q4)'!C1297:C1326)</f>
        <v>1.6959996198199183</v>
      </c>
      <c r="D1299" s="10"/>
      <c r="E1299" s="59">
        <v>-0.11460915658028104</v>
      </c>
      <c r="F1299" s="56">
        <f>COVAR(E1299:E1328,'RW Futures and Index Data (Q4)'!C1297:C1326)/VAR('RW Futures and Index Data (Q4)'!C1297:C1326)</f>
        <v>0.54442671071764925</v>
      </c>
      <c r="G1299" s="10"/>
      <c r="H1299" s="59">
        <v>-0.15234576448844317</v>
      </c>
      <c r="I1299" s="56">
        <f>COVAR(H1299:H1328,'RW Futures and Index Data (Q4)'!F1297:F1326)/VAR('RW Futures and Index Data (Q4)'!F1297:F1326)</f>
        <v>0.8038076612223789</v>
      </c>
      <c r="J1299" s="10"/>
      <c r="K1299" s="59">
        <v>6.8876290637929216E-3</v>
      </c>
      <c r="L1299" s="57">
        <f>COVAR(K1299:K1328,'RW Futures and Index Data (Q4)'!F1297:F1326)/VAR('RW Futures and Index Data (Q4)'!F1297:F1326)</f>
        <v>-2.0645677510728423E-2</v>
      </c>
      <c r="M1299" s="10"/>
      <c r="N1299" s="59">
        <v>0.11001642095815911</v>
      </c>
      <c r="O1299" s="58">
        <f>COVAR(N1299:N1328,'RW Futures and Index Data (Q4)'!F1297:F1326)/VAR('RW Futures and Index Data (Q4)'!F1297:F1326)</f>
        <v>-0.62334980411692087</v>
      </c>
      <c r="P1299" s="10"/>
    </row>
    <row r="1300" spans="1:16" x14ac:dyDescent="0.25">
      <c r="A1300" s="23">
        <v>40319</v>
      </c>
      <c r="B1300" s="52">
        <v>-0.19537784721224705</v>
      </c>
      <c r="C1300" s="53">
        <f>COVAR(B1300:B1329,'RW Futures and Index Data (Q4)'!C1298:C1327)/VAR('RW Futures and Index Data (Q4)'!C1298:C1327)</f>
        <v>1.7229857753139874</v>
      </c>
      <c r="D1300" s="10"/>
      <c r="E1300" s="59">
        <v>-0.13188011620755424</v>
      </c>
      <c r="F1300" s="56">
        <f>COVAR(E1300:E1329,'RW Futures and Index Data (Q4)'!C1298:C1327)/VAR('RW Futures and Index Data (Q4)'!C1298:C1327)</f>
        <v>0.61692709181953098</v>
      </c>
      <c r="G1300" s="10"/>
      <c r="H1300" s="59">
        <v>-0.15327695560253707</v>
      </c>
      <c r="I1300" s="56">
        <f>COVAR(H1300:H1329,'RW Futures and Index Data (Q4)'!F1298:F1327)/VAR('RW Futures and Index Data (Q4)'!F1298:F1327)</f>
        <v>0.85189728991549196</v>
      </c>
      <c r="J1300" s="10"/>
      <c r="K1300" s="59">
        <v>1.0868509550027383E-2</v>
      </c>
      <c r="L1300" s="57">
        <f>COVAR(K1300:K1329,'RW Futures and Index Data (Q4)'!F1298:F1327)/VAR('RW Futures and Index Data (Q4)'!F1298:F1327)</f>
        <v>-2.9777374083745322E-2</v>
      </c>
      <c r="M1300" s="10"/>
      <c r="N1300" s="59">
        <v>9.6856374983049554E-2</v>
      </c>
      <c r="O1300" s="58">
        <f>COVAR(N1300:N1329,'RW Futures and Index Data (Q4)'!F1298:F1327)/VAR('RW Futures and Index Data (Q4)'!F1298:F1327)</f>
        <v>-0.65308216718092371</v>
      </c>
      <c r="P1300" s="10"/>
    </row>
    <row r="1301" spans="1:16" x14ac:dyDescent="0.25">
      <c r="A1301" s="23">
        <v>40318</v>
      </c>
      <c r="B1301" s="52">
        <v>-0.20259293361776665</v>
      </c>
      <c r="C1301" s="53">
        <f>COVAR(B1301:B1330,'RW Futures and Index Data (Q4)'!C1299:C1328)/VAR('RW Futures and Index Data (Q4)'!C1299:C1328)</f>
        <v>1.7511218640868473</v>
      </c>
      <c r="D1301" s="10"/>
      <c r="E1301" s="59">
        <v>-0.13052911659836541</v>
      </c>
      <c r="F1301" s="56">
        <f>COVAR(E1301:E1330,'RW Futures and Index Data (Q4)'!C1299:C1328)/VAR('RW Futures and Index Data (Q4)'!C1299:C1328)</f>
        <v>0.66689270538238898</v>
      </c>
      <c r="G1301" s="10"/>
      <c r="H1301" s="59">
        <v>-0.13347447740860585</v>
      </c>
      <c r="I1301" s="56">
        <f>COVAR(H1301:H1330,'RW Futures and Index Data (Q4)'!F1299:F1328)/VAR('RW Futures and Index Data (Q4)'!F1299:F1328)</f>
        <v>0.87274705798771324</v>
      </c>
      <c r="J1301" s="10"/>
      <c r="K1301" s="59">
        <v>1.1844195260674262E-2</v>
      </c>
      <c r="L1301" s="57">
        <f>COVAR(K1301:K1330,'RW Futures and Index Data (Q4)'!F1299:F1328)/VAR('RW Futures and Index Data (Q4)'!F1299:F1328)</f>
        <v>-3.5406513910093688E-2</v>
      </c>
      <c r="M1301" s="10"/>
      <c r="N1301" s="59">
        <v>0.10422672472039141</v>
      </c>
      <c r="O1301" s="58">
        <f>COVAR(N1301:N1330,'RW Futures and Index Data (Q4)'!F1299:F1328)/VAR('RW Futures and Index Data (Q4)'!F1299:F1328)</f>
        <v>-0.68928649650762586</v>
      </c>
      <c r="P1301" s="10"/>
    </row>
    <row r="1302" spans="1:16" x14ac:dyDescent="0.25">
      <c r="A1302" s="23">
        <v>40317</v>
      </c>
      <c r="B1302" s="52">
        <v>-0.21175614640045248</v>
      </c>
      <c r="C1302" s="53">
        <f>COVAR(B1302:B1331,'RW Futures and Index Data (Q4)'!C1300:C1329)/VAR('RW Futures and Index Data (Q4)'!C1300:C1329)</f>
        <v>1.8507950934407962</v>
      </c>
      <c r="D1302" s="10"/>
      <c r="E1302" s="59">
        <v>-0.13930219312875558</v>
      </c>
      <c r="F1302" s="56">
        <f>COVAR(E1302:E1331,'RW Futures and Index Data (Q4)'!C1300:C1329)/VAR('RW Futures and Index Data (Q4)'!C1300:C1329)</f>
        <v>0.76471328595471988</v>
      </c>
      <c r="G1302" s="10"/>
      <c r="H1302" s="59">
        <v>-0.14899267502689961</v>
      </c>
      <c r="I1302" s="56">
        <f>COVAR(H1302:H1331,'RW Futures and Index Data (Q4)'!F1300:F1329)/VAR('RW Futures and Index Data (Q4)'!F1300:F1329)</f>
        <v>1.0039536397950908</v>
      </c>
      <c r="J1302" s="10"/>
      <c r="K1302" s="59">
        <v>1.6447546021902015E-2</v>
      </c>
      <c r="L1302" s="57">
        <f>COVAR(K1302:K1331,'RW Futures and Index Data (Q4)'!F1300:F1329)/VAR('RW Futures and Index Data (Q4)'!F1300:F1329)</f>
        <v>-4.4886509970368596E-2</v>
      </c>
      <c r="M1302" s="10"/>
      <c r="N1302" s="59">
        <v>0.10893152112465687</v>
      </c>
      <c r="O1302" s="58">
        <f>COVAR(N1302:N1331,'RW Futures and Index Data (Q4)'!F1300:F1329)/VAR('RW Futures and Index Data (Q4)'!F1300:F1329)</f>
        <v>-0.75958177330276222</v>
      </c>
      <c r="P1302" s="10"/>
    </row>
    <row r="1303" spans="1:16" x14ac:dyDescent="0.25">
      <c r="A1303" s="23">
        <v>40316</v>
      </c>
      <c r="B1303" s="52">
        <v>-0.20124008903062562</v>
      </c>
      <c r="C1303" s="53">
        <f>COVAR(B1303:B1332,'RW Futures and Index Data (Q4)'!C1301:C1330)/VAR('RW Futures and Index Data (Q4)'!C1301:C1330)</f>
        <v>1.8068712587159015</v>
      </c>
      <c r="D1303" s="10"/>
      <c r="E1303" s="59">
        <v>-0.11310495287117239</v>
      </c>
      <c r="F1303" s="56">
        <f>COVAR(E1303:E1332,'RW Futures and Index Data (Q4)'!C1301:C1330)/VAR('RW Futures and Index Data (Q4)'!C1301:C1330)</f>
        <v>0.79891389768035947</v>
      </c>
      <c r="G1303" s="10"/>
      <c r="H1303" s="59">
        <v>-9.5846693511890568E-2</v>
      </c>
      <c r="I1303" s="56">
        <f>COVAR(H1303:H1332,'RW Futures and Index Data (Q4)'!F1301:F1330)/VAR('RW Futures and Index Data (Q4)'!F1301:F1330)</f>
        <v>1.0002060243164945</v>
      </c>
      <c r="J1303" s="10"/>
      <c r="K1303" s="59">
        <v>1.9416650074573383E-2</v>
      </c>
      <c r="L1303" s="57">
        <f>COVAR(K1303:K1332,'RW Futures and Index Data (Q4)'!F1301:F1330)/VAR('RW Futures and Index Data (Q4)'!F1301:F1330)</f>
        <v>-3.7940996461067286E-2</v>
      </c>
      <c r="M1303" s="10"/>
      <c r="N1303" s="59">
        <v>8.8607188795418068E-2</v>
      </c>
      <c r="O1303" s="58">
        <f>COVAR(N1303:N1332,'RW Futures and Index Data (Q4)'!F1301:F1330)/VAR('RW Futures and Index Data (Q4)'!F1301:F1330)</f>
        <v>-0.75207252470526165</v>
      </c>
      <c r="P1303" s="10"/>
    </row>
    <row r="1304" spans="1:16" x14ac:dyDescent="0.25">
      <c r="A1304" s="23">
        <v>40315</v>
      </c>
      <c r="B1304" s="52">
        <v>-0.22616851067787536</v>
      </c>
      <c r="C1304" s="53">
        <f>COVAR(B1304:B1333,'RW Futures and Index Data (Q4)'!C1302:C1331)/VAR('RW Futures and Index Data (Q4)'!C1302:C1331)</f>
        <v>1.701682038884768</v>
      </c>
      <c r="D1304" s="10"/>
      <c r="E1304" s="59">
        <v>-0.12068501520117536</v>
      </c>
      <c r="F1304" s="56">
        <f>COVAR(E1304:E1333,'RW Futures and Index Data (Q4)'!C1302:C1331)/VAR('RW Futures and Index Data (Q4)'!C1302:C1331)</f>
        <v>0.85048373940690036</v>
      </c>
      <c r="G1304" s="10"/>
      <c r="H1304" s="59">
        <v>-9.8143236074270668E-2</v>
      </c>
      <c r="I1304" s="56">
        <f>COVAR(H1304:H1333,'RW Futures and Index Data (Q4)'!F1302:F1331)/VAR('RW Futures and Index Data (Q4)'!F1302:F1331)</f>
        <v>0.98828563688770088</v>
      </c>
      <c r="J1304" s="10"/>
      <c r="K1304" s="59">
        <v>1.6909154275408733E-2</v>
      </c>
      <c r="L1304" s="57">
        <f>COVAR(K1304:K1333,'RW Futures and Index Data (Q4)'!F1302:F1331)/VAR('RW Futures and Index Data (Q4)'!F1302:F1331)</f>
        <v>-2.3135452720810353E-2</v>
      </c>
      <c r="M1304" s="10"/>
      <c r="N1304" s="59">
        <v>8.547883619367469E-2</v>
      </c>
      <c r="O1304" s="58">
        <f>COVAR(N1304:N1333,'RW Futures and Index Data (Q4)'!F1302:F1331)/VAR('RW Futures and Index Data (Q4)'!F1302:F1331)</f>
        <v>-0.74497897644481004</v>
      </c>
      <c r="P1304" s="10"/>
    </row>
    <row r="1305" spans="1:16" x14ac:dyDescent="0.25">
      <c r="A1305" s="23">
        <v>40312</v>
      </c>
      <c r="B1305" s="52">
        <v>-0.19024758247344431</v>
      </c>
      <c r="C1305" s="53">
        <f>COVAR(B1305:B1334,'RW Futures and Index Data (Q4)'!C1303:C1332)/VAR('RW Futures and Index Data (Q4)'!C1303:C1332)</f>
        <v>1.5642112711068257</v>
      </c>
      <c r="D1305" s="10"/>
      <c r="E1305" s="59">
        <v>-0.12000004988923074</v>
      </c>
      <c r="F1305" s="56">
        <f>COVAR(E1305:E1334,'RW Futures and Index Data (Q4)'!C1303:C1332)/VAR('RW Futures and Index Data (Q4)'!C1303:C1332)</f>
        <v>0.90604001865908368</v>
      </c>
      <c r="G1305" s="10"/>
      <c r="H1305" s="59">
        <v>-0.10432033719704958</v>
      </c>
      <c r="I1305" s="56">
        <f>COVAR(H1305:H1334,'RW Futures and Index Data (Q4)'!F1303:F1332)/VAR('RW Futures and Index Data (Q4)'!F1303:F1332)</f>
        <v>0.99962427221801398</v>
      </c>
      <c r="J1305" s="10"/>
      <c r="K1305" s="59">
        <v>1.8793757895721797E-2</v>
      </c>
      <c r="L1305" s="57">
        <f>COVAR(K1305:K1334,'RW Futures and Index Data (Q4)'!F1303:F1332)/VAR('RW Futures and Index Data (Q4)'!F1303:F1332)</f>
        <v>-1.3308432808493306E-2</v>
      </c>
      <c r="M1305" s="10"/>
      <c r="N1305" s="59">
        <v>8.2747193887860337E-2</v>
      </c>
      <c r="O1305" s="58">
        <f>COVAR(N1305:N1334,'RW Futures and Index Data (Q4)'!F1303:F1332)/VAR('RW Futures and Index Data (Q4)'!F1303:F1332)</f>
        <v>-0.74541668784213189</v>
      </c>
      <c r="P1305" s="10"/>
    </row>
    <row r="1306" spans="1:16" x14ac:dyDescent="0.25">
      <c r="A1306" s="23">
        <v>40311</v>
      </c>
      <c r="B1306" s="52">
        <v>-0.16324298178352703</v>
      </c>
      <c r="C1306" s="53">
        <f>COVAR(B1306:B1335,'RW Futures and Index Data (Q4)'!C1304:C1333)/VAR('RW Futures and Index Data (Q4)'!C1304:C1333)</f>
        <v>1.4440323986031831</v>
      </c>
      <c r="D1306" s="10"/>
      <c r="E1306" s="59">
        <v>-0.12062044754689116</v>
      </c>
      <c r="F1306" s="56">
        <f>COVAR(E1306:E1335,'RW Futures and Index Data (Q4)'!C1304:C1333)/VAR('RW Futures and Index Data (Q4)'!C1304:C1333)</f>
        <v>0.95349176216110676</v>
      </c>
      <c r="G1306" s="10"/>
      <c r="H1306" s="59">
        <v>-0.10807970136829503</v>
      </c>
      <c r="I1306" s="56">
        <f>COVAR(H1306:H1335,'RW Futures and Index Data (Q4)'!F1304:F1333)/VAR('RW Futures and Index Data (Q4)'!F1304:F1333)</f>
        <v>1.018520337971301</v>
      </c>
      <c r="J1306" s="10"/>
      <c r="K1306" s="59">
        <v>1.9500892737659425E-2</v>
      </c>
      <c r="L1306" s="57">
        <f>COVAR(K1306:K1335,'RW Futures and Index Data (Q4)'!F1304:F1333)/VAR('RW Futures and Index Data (Q4)'!F1304:F1333)</f>
        <v>3.4571129777670847E-4</v>
      </c>
      <c r="M1306" s="10"/>
      <c r="N1306" s="59">
        <v>8.8495485277620078E-2</v>
      </c>
      <c r="O1306" s="58">
        <f>COVAR(N1306:N1335,'RW Futures and Index Data (Q4)'!F1304:F1333)/VAR('RW Futures and Index Data (Q4)'!F1304:F1333)</f>
        <v>-0.73763090017786748</v>
      </c>
      <c r="P1306" s="10"/>
    </row>
    <row r="1307" spans="1:16" x14ac:dyDescent="0.25">
      <c r="A1307" s="23">
        <v>40310</v>
      </c>
      <c r="B1307" s="52">
        <v>-7.2312030036940311E-2</v>
      </c>
      <c r="C1307" s="53">
        <f>COVAR(B1307:B1336,'RW Futures and Index Data (Q4)'!C1305:C1334)/VAR('RW Futures and Index Data (Q4)'!C1305:C1334)</f>
        <v>1.3208350160306033</v>
      </c>
      <c r="D1307" s="10"/>
      <c r="E1307" s="59">
        <v>-0.1166798670034711</v>
      </c>
      <c r="F1307" s="56">
        <f>COVAR(E1307:E1336,'RW Futures and Index Data (Q4)'!C1305:C1334)/VAR('RW Futures and Index Data (Q4)'!C1305:C1334)</f>
        <v>0.95533047785671366</v>
      </c>
      <c r="G1307" s="10"/>
      <c r="H1307" s="59">
        <v>-9.2063492063491958E-2</v>
      </c>
      <c r="I1307" s="56">
        <f>COVAR(H1307:H1336,'RW Futures and Index Data (Q4)'!F1305:F1334)/VAR('RW Futures and Index Data (Q4)'!F1305:F1334)</f>
        <v>0.99398206949769907</v>
      </c>
      <c r="J1307" s="10"/>
      <c r="K1307" s="59">
        <v>1.0415406027677099E-2</v>
      </c>
      <c r="L1307" s="57">
        <f>COVAR(K1307:K1336,'RW Futures and Index Data (Q4)'!F1305:F1334)/VAR('RW Futures and Index Data (Q4)'!F1305:F1334)</f>
        <v>9.5827616983471149E-3</v>
      </c>
      <c r="M1307" s="10"/>
      <c r="N1307" s="59">
        <v>5.2108628171709359E-2</v>
      </c>
      <c r="O1307" s="58">
        <f>COVAR(N1307:N1336,'RW Futures and Index Data (Q4)'!F1305:F1334)/VAR('RW Futures and Index Data (Q4)'!F1305:F1334)</f>
        <v>-0.70472945523003783</v>
      </c>
      <c r="P1307" s="10"/>
    </row>
    <row r="1308" spans="1:16" x14ac:dyDescent="0.25">
      <c r="A1308" s="23">
        <v>40309</v>
      </c>
      <c r="B1308" s="52">
        <v>-5.7371753319891083E-2</v>
      </c>
      <c r="C1308" s="53">
        <f>COVAR(B1308:B1337,'RW Futures and Index Data (Q4)'!C1306:C1335)/VAR('RW Futures and Index Data (Q4)'!C1306:C1335)</f>
        <v>1.2732966070432685</v>
      </c>
      <c r="D1308" s="10"/>
      <c r="E1308" s="59">
        <v>-9.9330655246083976E-2</v>
      </c>
      <c r="F1308" s="56">
        <f>COVAR(E1308:E1337,'RW Futures and Index Data (Q4)'!C1306:C1335)/VAR('RW Futures and Index Data (Q4)'!C1306:C1335)</f>
        <v>0.94532022907835012</v>
      </c>
      <c r="G1308" s="10"/>
      <c r="H1308" s="59">
        <v>-8.1643596584845213E-2</v>
      </c>
      <c r="I1308" s="56">
        <f>COVAR(H1308:H1337,'RW Futures and Index Data (Q4)'!F1306:F1335)/VAR('RW Futures and Index Data (Q4)'!F1306:F1335)</f>
        <v>0.96877482502818379</v>
      </c>
      <c r="J1308" s="10"/>
      <c r="K1308" s="59">
        <v>9.6564054688716983E-3</v>
      </c>
      <c r="L1308" s="57">
        <f>COVAR(K1308:K1337,'RW Futures and Index Data (Q4)'!F1306:F1335)/VAR('RW Futures and Index Data (Q4)'!F1306:F1335)</f>
        <v>1.6477775816986961E-2</v>
      </c>
      <c r="M1308" s="10"/>
      <c r="N1308" s="59">
        <v>4.2671468991889894E-2</v>
      </c>
      <c r="O1308" s="58">
        <f>COVAR(N1308:N1337,'RW Futures and Index Data (Q4)'!F1306:F1335)/VAR('RW Futures and Index Data (Q4)'!F1306:F1335)</f>
        <v>-0.68839479342823262</v>
      </c>
      <c r="P1308" s="10"/>
    </row>
    <row r="1309" spans="1:16" x14ac:dyDescent="0.25">
      <c r="A1309" s="23">
        <v>40308</v>
      </c>
      <c r="B1309" s="52">
        <v>-7.5164777715868492E-2</v>
      </c>
      <c r="C1309" s="53">
        <f>COVAR(B1309:B1338,'RW Futures and Index Data (Q4)'!C1307:C1336)/VAR('RW Futures and Index Data (Q4)'!C1307:C1336)</f>
        <v>1.2565636723070519</v>
      </c>
      <c r="D1309" s="10"/>
      <c r="E1309" s="59">
        <v>-0.1101965301560317</v>
      </c>
      <c r="F1309" s="56">
        <f>COVAR(E1309:E1338,'RW Futures and Index Data (Q4)'!C1307:C1336)/VAR('RW Futures and Index Data (Q4)'!C1307:C1336)</f>
        <v>0.97154361793204014</v>
      </c>
      <c r="G1309" s="10"/>
      <c r="H1309" s="59">
        <v>-9.8576652534351772E-2</v>
      </c>
      <c r="I1309" s="56">
        <f>COVAR(H1309:H1338,'RW Futures and Index Data (Q4)'!F1307:F1336)/VAR('RW Futures and Index Data (Q4)'!F1307:F1336)</f>
        <v>0.96570058616492516</v>
      </c>
      <c r="J1309" s="10"/>
      <c r="K1309" s="59">
        <v>1.0515521008067408E-2</v>
      </c>
      <c r="L1309" s="57">
        <f>COVAR(K1309:K1338,'RW Futures and Index Data (Q4)'!F1307:F1336)/VAR('RW Futures and Index Data (Q4)'!F1307:F1336)</f>
        <v>2.3871325973757476E-2</v>
      </c>
      <c r="M1309" s="10"/>
      <c r="N1309" s="59">
        <v>5.7871789600529189E-2</v>
      </c>
      <c r="O1309" s="58">
        <f>COVAR(N1309:N1338,'RW Futures and Index Data (Q4)'!F1307:F1336)/VAR('RW Futures and Index Data (Q4)'!F1307:F1336)</f>
        <v>-0.69642504280480078</v>
      </c>
      <c r="P1309" s="10"/>
    </row>
    <row r="1310" spans="1:16" x14ac:dyDescent="0.25">
      <c r="A1310" s="23">
        <v>40305</v>
      </c>
      <c r="B1310" s="52">
        <v>-4.7096604790960228E-2</v>
      </c>
      <c r="C1310" s="53">
        <f>COVAR(B1310:B1339,'RW Futures and Index Data (Q4)'!C1308:C1337)/VAR('RW Futures and Index Data (Q4)'!C1308:C1337)</f>
        <v>1.1763435816406602</v>
      </c>
      <c r="D1310" s="10"/>
      <c r="E1310" s="59">
        <v>-9.6067550094509069E-2</v>
      </c>
      <c r="F1310" s="56">
        <f>COVAR(E1310:E1339,'RW Futures and Index Data (Q4)'!C1308:C1337)/VAR('RW Futures and Index Data (Q4)'!C1308:C1337)</f>
        <v>0.96697761905869839</v>
      </c>
      <c r="G1310" s="10"/>
      <c r="H1310" s="59">
        <v>-0.10860436036749022</v>
      </c>
      <c r="I1310" s="56">
        <f>COVAR(H1310:H1339,'RW Futures and Index Data (Q4)'!F1308:F1337)/VAR('RW Futures and Index Data (Q4)'!F1308:F1337)</f>
        <v>0.9501665068533115</v>
      </c>
      <c r="J1310" s="10"/>
      <c r="K1310" s="59">
        <v>1.0039192625303173E-2</v>
      </c>
      <c r="L1310" s="57">
        <f>COVAR(K1310:K1339,'RW Futures and Index Data (Q4)'!F1308:F1337)/VAR('RW Futures and Index Data (Q4)'!F1308:F1337)</f>
        <v>3.2532216173493972E-2</v>
      </c>
      <c r="M1310" s="10"/>
      <c r="N1310" s="59">
        <v>6.3942601400680088E-2</v>
      </c>
      <c r="O1310" s="58">
        <f>COVAR(N1310:N1339,'RW Futures and Index Data (Q4)'!F1308:F1337)/VAR('RW Futures and Index Data (Q4)'!F1308:F1337)</f>
        <v>-0.69400503205871733</v>
      </c>
      <c r="P1310" s="10"/>
    </row>
    <row r="1311" spans="1:16" x14ac:dyDescent="0.25">
      <c r="A1311" s="23">
        <v>40304</v>
      </c>
      <c r="B1311" s="52">
        <v>-8.8199459932805757E-2</v>
      </c>
      <c r="C1311" s="53">
        <f>COVAR(B1311:B1340,'RW Futures and Index Data (Q4)'!C1309:C1338)/VAR('RW Futures and Index Data (Q4)'!C1309:C1338)</f>
        <v>1.3187340168931188</v>
      </c>
      <c r="D1311" s="10"/>
      <c r="E1311" s="59">
        <v>-0.10526312258227966</v>
      </c>
      <c r="F1311" s="56">
        <f>COVAR(E1311:E1340,'RW Futures and Index Data (Q4)'!C1309:C1338)/VAR('RW Futures and Index Data (Q4)'!C1309:C1338)</f>
        <v>1.1402499246156095</v>
      </c>
      <c r="G1311" s="10"/>
      <c r="H1311" s="59">
        <v>-0.13767739686403579</v>
      </c>
      <c r="I1311" s="56">
        <f>COVAR(H1311:H1340,'RW Futures and Index Data (Q4)'!F1309:F1338)/VAR('RW Futures and Index Data (Q4)'!F1309:F1338)</f>
        <v>1.0796975722794979</v>
      </c>
      <c r="J1311" s="10"/>
      <c r="K1311" s="59">
        <v>2.8841395590657459E-3</v>
      </c>
      <c r="L1311" s="57">
        <f>COVAR(K1311:K1340,'RW Futures and Index Data (Q4)'!F1309:F1338)/VAR('RW Futures and Index Data (Q4)'!F1309:F1338)</f>
        <v>6.253498975460027E-2</v>
      </c>
      <c r="M1311" s="10"/>
      <c r="N1311" s="59">
        <v>8.2296348565403799E-2</v>
      </c>
      <c r="O1311" s="58">
        <f>COVAR(N1311:N1340,'RW Futures and Index Data (Q4)'!F1309:F1338)/VAR('RW Futures and Index Data (Q4)'!F1309:F1338)</f>
        <v>-0.79606978898225311</v>
      </c>
      <c r="P1311" s="10"/>
    </row>
    <row r="1312" spans="1:16" x14ac:dyDescent="0.25">
      <c r="A1312" s="23">
        <v>40303</v>
      </c>
      <c r="B1312" s="52">
        <v>-8.2844860514232899E-2</v>
      </c>
      <c r="C1312" s="53">
        <f>COVAR(B1312:B1341,'RW Futures and Index Data (Q4)'!C1310:C1339)/VAR('RW Futures and Index Data (Q4)'!C1310:C1339)</f>
        <v>1.2268419598666387</v>
      </c>
      <c r="D1312" s="10"/>
      <c r="E1312" s="59">
        <v>-9.2906266454961806E-2</v>
      </c>
      <c r="F1312" s="56">
        <f>COVAR(E1312:E1341,'RW Futures and Index Data (Q4)'!C1310:C1339)/VAR('RW Futures and Index Data (Q4)'!C1310:C1339)</f>
        <v>1.3020125993612635</v>
      </c>
      <c r="G1312" s="10"/>
      <c r="H1312" s="59">
        <v>-0.10052910052910047</v>
      </c>
      <c r="I1312" s="56">
        <f>COVAR(H1312:H1341,'RW Futures and Index Data (Q4)'!F1310:F1339)/VAR('RW Futures and Index Data (Q4)'!F1310:F1339)</f>
        <v>0.92038588185480574</v>
      </c>
      <c r="J1312" s="10"/>
      <c r="K1312" s="59">
        <v>2.6751650137071259E-3</v>
      </c>
      <c r="L1312" s="57">
        <f>COVAR(K1312:K1341,'RW Futures and Index Data (Q4)'!F1310:F1339)/VAR('RW Futures and Index Data (Q4)'!F1310:F1339)</f>
        <v>6.93886889258791E-2</v>
      </c>
      <c r="M1312" s="10"/>
      <c r="N1312" s="59">
        <v>9.9086773935222805E-2</v>
      </c>
      <c r="O1312" s="58">
        <f>COVAR(N1312:N1341,'RW Futures and Index Data (Q4)'!F1310:F1339)/VAR('RW Futures and Index Data (Q4)'!F1310:F1339)</f>
        <v>-0.6970288526563545</v>
      </c>
      <c r="P1312" s="10"/>
    </row>
    <row r="1313" spans="1:16" x14ac:dyDescent="0.25">
      <c r="A1313" s="23">
        <v>40302</v>
      </c>
      <c r="B1313" s="52">
        <v>-2.6140875354828896E-2</v>
      </c>
      <c r="C1313" s="53">
        <f>COVAR(B1313:B1342,'RW Futures and Index Data (Q4)'!C1311:C1340)/VAR('RW Futures and Index Data (Q4)'!C1311:C1340)</f>
        <v>0.98164478039697445</v>
      </c>
      <c r="D1313" s="10"/>
      <c r="E1313" s="59">
        <v>-6.3667413476537593E-2</v>
      </c>
      <c r="F1313" s="56">
        <f>COVAR(E1313:E1342,'RW Futures and Index Data (Q4)'!C1311:C1340)/VAR('RW Futures and Index Data (Q4)'!C1311:C1340)</f>
        <v>1.424634536580887</v>
      </c>
      <c r="G1313" s="10"/>
      <c r="H1313" s="59">
        <v>-0.10078334203655337</v>
      </c>
      <c r="I1313" s="56">
        <f>COVAR(H1313:H1342,'RW Futures and Index Data (Q4)'!F1311:F1340)/VAR('RW Futures and Index Data (Q4)'!F1311:F1340)</f>
        <v>0.7911505781191569</v>
      </c>
      <c r="J1313" s="10"/>
      <c r="K1313" s="59">
        <v>1.5852526734756678E-2</v>
      </c>
      <c r="L1313" s="57">
        <f>COVAR(K1313:K1342,'RW Futures and Index Data (Q4)'!F1311:F1340)/VAR('RW Futures and Index Data (Q4)'!F1311:F1340)</f>
        <v>8.7482676030801426E-2</v>
      </c>
      <c r="M1313" s="10"/>
      <c r="N1313" s="59">
        <v>5.9348644367386294E-2</v>
      </c>
      <c r="O1313" s="58">
        <f>COVAR(N1313:N1342,'RW Futures and Index Data (Q4)'!F1311:F1340)/VAR('RW Futures and Index Data (Q4)'!F1311:F1340)</f>
        <v>-0.41963183270966198</v>
      </c>
      <c r="P1313" s="10"/>
    </row>
    <row r="1314" spans="1:16" x14ac:dyDescent="0.25">
      <c r="A1314" s="23">
        <v>40301</v>
      </c>
      <c r="B1314" s="52">
        <v>-1.7892857446825339E-2</v>
      </c>
      <c r="C1314" s="53">
        <f>COVAR(B1314:B1343,'RW Futures and Index Data (Q4)'!C1312:C1341)/VAR('RW Futures and Index Data (Q4)'!C1312:C1341)</f>
        <v>0.91921484348440252</v>
      </c>
      <c r="D1314" s="10"/>
      <c r="E1314" s="59">
        <v>-6.9870094841316566E-2</v>
      </c>
      <c r="F1314" s="56">
        <f>COVAR(E1314:E1343,'RW Futures and Index Data (Q4)'!C1312:C1341)/VAR('RW Futures and Index Data (Q4)'!C1312:C1341)</f>
        <v>1.7030160844812732</v>
      </c>
      <c r="G1314" s="10"/>
      <c r="H1314" s="59">
        <v>-0.10366168662515141</v>
      </c>
      <c r="I1314" s="56">
        <f>COVAR(H1314:H1343,'RW Futures and Index Data (Q4)'!F1312:F1341)/VAR('RW Futures and Index Data (Q4)'!F1312:F1341)</f>
        <v>0.67225934205031734</v>
      </c>
      <c r="J1314" s="10"/>
      <c r="K1314" s="59">
        <v>1.2676898869580011E-2</v>
      </c>
      <c r="L1314" s="57">
        <f>COVAR(K1314:K1343,'RW Futures and Index Data (Q4)'!F1312:F1341)/VAR('RW Futures and Index Data (Q4)'!F1312:F1341)</f>
        <v>0.14035639134181324</v>
      </c>
      <c r="M1314" s="10"/>
      <c r="N1314" s="59">
        <v>3.3917002617420922E-2</v>
      </c>
      <c r="O1314" s="58">
        <f>COVAR(N1314:N1343,'RW Futures and Index Data (Q4)'!F1312:F1341)/VAR('RW Futures and Index Data (Q4)'!F1312:F1341)</f>
        <v>-0.22219377149862038</v>
      </c>
      <c r="P1314" s="10"/>
    </row>
    <row r="1315" spans="1:16" x14ac:dyDescent="0.25">
      <c r="A1315" s="23">
        <v>40298</v>
      </c>
      <c r="B1315" s="52">
        <v>3.3613937178711417E-4</v>
      </c>
      <c r="C1315" s="53">
        <f>COVAR(B1315:B1344,'RW Futures and Index Data (Q4)'!C1313:C1342)/VAR('RW Futures and Index Data (Q4)'!C1313:C1342)</f>
        <v>0.83737627569365747</v>
      </c>
      <c r="D1315" s="10"/>
      <c r="E1315" s="59">
        <v>-7.9112259599268042E-2</v>
      </c>
      <c r="F1315" s="56">
        <f>COVAR(E1315:E1344,'RW Futures and Index Data (Q4)'!C1313:C1342)/VAR('RW Futures and Index Data (Q4)'!C1313:C1342)</f>
        <v>1.7672136668868348</v>
      </c>
      <c r="G1315" s="10"/>
      <c r="H1315" s="59">
        <v>-0.10425315849309336</v>
      </c>
      <c r="I1315" s="56">
        <f>COVAR(H1315:H1344,'RW Futures and Index Data (Q4)'!F1313:F1342)/VAR('RW Futures and Index Data (Q4)'!F1313:F1342)</f>
        <v>0.62596620981013251</v>
      </c>
      <c r="J1315" s="10"/>
      <c r="K1315" s="59">
        <v>1.0783056219359377E-2</v>
      </c>
      <c r="L1315" s="57">
        <f>COVAR(K1315:K1344,'RW Futures and Index Data (Q4)'!F1313:F1342)/VAR('RW Futures and Index Data (Q4)'!F1313:F1342)</f>
        <v>0.15506178327905784</v>
      </c>
      <c r="M1315" s="10"/>
      <c r="N1315" s="59">
        <v>1.0859939378574435E-2</v>
      </c>
      <c r="O1315" s="58">
        <f>COVAR(N1315:N1344,'RW Futures and Index Data (Q4)'!F1313:F1342)/VAR('RW Futures and Index Data (Q4)'!F1313:F1342)</f>
        <v>-0.17406831637430611</v>
      </c>
      <c r="P1315" s="10"/>
    </row>
    <row r="1316" spans="1:16" x14ac:dyDescent="0.25">
      <c r="A1316" s="23">
        <v>40297</v>
      </c>
      <c r="B1316" s="52">
        <v>1.564616733646873E-2</v>
      </c>
      <c r="C1316" s="53">
        <f>COVAR(B1316:B1345,'RW Futures and Index Data (Q4)'!C1314:C1343)/VAR('RW Futures and Index Data (Q4)'!C1314:C1343)</f>
        <v>0.78200223945006164</v>
      </c>
      <c r="D1316" s="10"/>
      <c r="E1316" s="59">
        <v>-7.9348411830211463E-2</v>
      </c>
      <c r="F1316" s="56">
        <f>COVAR(E1316:E1345,'RW Futures and Index Data (Q4)'!C1314:C1343)/VAR('RW Futures and Index Data (Q4)'!C1314:C1343)</f>
        <v>1.8170556194025205</v>
      </c>
      <c r="G1316" s="10"/>
      <c r="H1316" s="59">
        <v>-0.1092523841741968</v>
      </c>
      <c r="I1316" s="56">
        <f>COVAR(H1316:H1345,'RW Futures and Index Data (Q4)'!F1314:F1343)/VAR('RW Futures and Index Data (Q4)'!F1314:F1343)</f>
        <v>0.48083464849835011</v>
      </c>
      <c r="J1316" s="10"/>
      <c r="K1316" s="59">
        <v>1.2093360164684652E-2</v>
      </c>
      <c r="L1316" s="57">
        <f>COVAR(K1316:K1345,'RW Futures and Index Data (Q4)'!F1314:F1343)/VAR('RW Futures and Index Data (Q4)'!F1314:F1343)</f>
        <v>0.16565337238976896</v>
      </c>
      <c r="M1316" s="10"/>
      <c r="N1316" s="59">
        <v>1.3291918889437371E-2</v>
      </c>
      <c r="O1316" s="58">
        <f>COVAR(N1316:N1345,'RW Futures and Index Data (Q4)'!F1314:F1343)/VAR('RW Futures and Index Data (Q4)'!F1314:F1343)</f>
        <v>-0.13852731606953297</v>
      </c>
      <c r="P1316" s="10"/>
    </row>
    <row r="1317" spans="1:16" x14ac:dyDescent="0.25">
      <c r="A1317" s="23">
        <v>40296</v>
      </c>
      <c r="B1317" s="52">
        <v>2.9845812068342026E-2</v>
      </c>
      <c r="C1317" s="53">
        <f>COVAR(B1317:B1346,'RW Futures and Index Data (Q4)'!C1315:C1344)/VAR('RW Futures and Index Data (Q4)'!C1315:C1344)</f>
        <v>0.72761063495772194</v>
      </c>
      <c r="D1317" s="10"/>
      <c r="E1317" s="59">
        <v>-8.3224980442595742E-2</v>
      </c>
      <c r="F1317" s="56">
        <f>COVAR(E1317:E1346,'RW Futures and Index Data (Q4)'!C1315:C1344)/VAR('RW Futures and Index Data (Q4)'!C1315:C1344)</f>
        <v>1.7595126248176953</v>
      </c>
      <c r="G1317" s="10"/>
      <c r="H1317" s="59">
        <v>-8.4381603773584724E-2</v>
      </c>
      <c r="I1317" s="56">
        <f>COVAR(H1317:H1346,'RW Futures and Index Data (Q4)'!F1315:F1344)/VAR('RW Futures and Index Data (Q4)'!F1315:F1344)</f>
        <v>0.40079031235689105</v>
      </c>
      <c r="J1317" s="10"/>
      <c r="K1317" s="59">
        <v>7.18697273955482E-3</v>
      </c>
      <c r="L1317" s="57">
        <f>COVAR(K1317:K1346,'RW Futures and Index Data (Q4)'!F1315:F1344)/VAR('RW Futures and Index Data (Q4)'!F1315:F1344)</f>
        <v>0.17109778491751687</v>
      </c>
      <c r="M1317" s="10"/>
      <c r="N1317" s="59">
        <v>2.7324711519252087E-3</v>
      </c>
      <c r="O1317" s="58">
        <f>COVAR(N1317:N1346,'RW Futures and Index Data (Q4)'!F1315:F1344)/VAR('RW Futures and Index Data (Q4)'!F1315:F1344)</f>
        <v>-0.12204622615238915</v>
      </c>
      <c r="P1317" s="10"/>
    </row>
    <row r="1318" spans="1:16" x14ac:dyDescent="0.25">
      <c r="A1318" s="23">
        <v>40295</v>
      </c>
      <c r="B1318" s="52">
        <v>2.2948316452431339E-2</v>
      </c>
      <c r="C1318" s="53">
        <f>COVAR(B1318:B1347,'RW Futures and Index Data (Q4)'!C1316:C1345)/VAR('RW Futures and Index Data (Q4)'!C1316:C1345)</f>
        <v>0.66479654028526114</v>
      </c>
      <c r="D1318" s="10"/>
      <c r="E1318" s="59">
        <v>-9.2436968970937561E-2</v>
      </c>
      <c r="F1318" s="56">
        <f>COVAR(E1318:E1347,'RW Futures and Index Data (Q4)'!C1316:C1345)/VAR('RW Futures and Index Data (Q4)'!C1316:C1345)</f>
        <v>1.7379416134472772</v>
      </c>
      <c r="G1318" s="10"/>
      <c r="H1318" s="59">
        <v>-1.0416718207462594E-2</v>
      </c>
      <c r="I1318" s="56">
        <f>COVAR(H1318:H1347,'RW Futures and Index Data (Q4)'!F1316:F1345)/VAR('RW Futures and Index Data (Q4)'!F1316:F1345)</f>
        <v>0.25016758204662615</v>
      </c>
      <c r="J1318" s="10"/>
      <c r="K1318" s="59">
        <v>2.6667470421655182E-3</v>
      </c>
      <c r="L1318" s="57">
        <f>COVAR(K1318:K1347,'RW Futures and Index Data (Q4)'!F1316:F1345)/VAR('RW Futures and Index Data (Q4)'!F1316:F1345)</f>
        <v>0.17568023482279552</v>
      </c>
      <c r="M1318" s="10"/>
      <c r="N1318" s="59">
        <v>-4.7261750477595177E-3</v>
      </c>
      <c r="O1318" s="58">
        <f>COVAR(N1318:N1347,'RW Futures and Index Data (Q4)'!F1316:F1345)/VAR('RW Futures and Index Data (Q4)'!F1316:F1345)</f>
        <v>-0.11620064725012462</v>
      </c>
      <c r="P1318" s="10"/>
    </row>
    <row r="1319" spans="1:16" x14ac:dyDescent="0.25">
      <c r="A1319" s="23">
        <v>40294</v>
      </c>
      <c r="B1319" s="52">
        <v>1.4184369636792482E-2</v>
      </c>
      <c r="C1319" s="53">
        <f>COVAR(B1319:B1348,'RW Futures and Index Data (Q4)'!C1317:C1346)/VAR('RW Futures and Index Data (Q4)'!C1317:C1346)</f>
        <v>0.56281625524804657</v>
      </c>
      <c r="D1319" s="10"/>
      <c r="E1319" s="59">
        <v>-9.1196585880922609E-2</v>
      </c>
      <c r="F1319" s="56">
        <f>COVAR(E1319:E1348,'RW Futures and Index Data (Q4)'!C1317:C1346)/VAR('RW Futures and Index Data (Q4)'!C1317:C1346)</f>
        <v>1.7324785266777452</v>
      </c>
      <c r="G1319" s="10"/>
      <c r="H1319" s="59">
        <v>5.2110471489830168E-4</v>
      </c>
      <c r="I1319" s="56">
        <f>COVAR(H1319:H1348,'RW Futures and Index Data (Q4)'!F1317:F1346)/VAR('RW Futures and Index Data (Q4)'!F1317:F1346)</f>
        <v>0.2395604664421557</v>
      </c>
      <c r="J1319" s="10"/>
      <c r="K1319" s="59">
        <v>4.6426539965582769E-3</v>
      </c>
      <c r="L1319" s="57">
        <f>COVAR(K1319:K1348,'RW Futures and Index Data (Q4)'!F1317:F1346)/VAR('RW Futures and Index Data (Q4)'!F1317:F1346)</f>
        <v>0.16717899013455456</v>
      </c>
      <c r="M1319" s="10"/>
      <c r="N1319" s="59">
        <v>8.1313803399303275E-3</v>
      </c>
      <c r="O1319" s="58">
        <f>COVAR(N1319:N1348,'RW Futures and Index Data (Q4)'!F1317:F1346)/VAR('RW Futures and Index Data (Q4)'!F1317:F1346)</f>
        <v>-0.12771083189617002</v>
      </c>
      <c r="P1319" s="10"/>
    </row>
    <row r="1320" spans="1:16" x14ac:dyDescent="0.25">
      <c r="A1320" s="23">
        <v>40291</v>
      </c>
      <c r="B1320" s="52">
        <v>3.8848550823019412E-2</v>
      </c>
      <c r="C1320" s="53">
        <f>COVAR(B1320:B1349,'RW Futures and Index Data (Q4)'!C1318:C1347)/VAR('RW Futures and Index Data (Q4)'!C1318:C1347)</f>
        <v>0.46375476794863868</v>
      </c>
      <c r="D1320" s="10"/>
      <c r="E1320" s="59">
        <v>-7.2847690710172941E-2</v>
      </c>
      <c r="F1320" s="56">
        <f>COVAR(E1320:E1349,'RW Futures and Index Data (Q4)'!C1318:C1347)/VAR('RW Futures and Index Data (Q4)'!C1318:C1347)</f>
        <v>1.5834871895106466</v>
      </c>
      <c r="G1320" s="10"/>
      <c r="H1320" s="59">
        <v>1.1488302872062706E-2</v>
      </c>
      <c r="I1320" s="56">
        <f>COVAR(H1320:H1349,'RW Futures and Index Data (Q4)'!F1318:F1347)/VAR('RW Futures and Index Data (Q4)'!F1318:F1347)</f>
        <v>0.23564004423543741</v>
      </c>
      <c r="J1320" s="10"/>
      <c r="K1320" s="59">
        <v>8.6268021870976597E-3</v>
      </c>
      <c r="L1320" s="57">
        <f>COVAR(K1320:K1349,'RW Futures and Index Data (Q4)'!F1318:F1347)/VAR('RW Futures and Index Data (Q4)'!F1318:F1347)</f>
        <v>0.16165327953293462</v>
      </c>
      <c r="M1320" s="10"/>
      <c r="N1320" s="59">
        <v>2.0570525361334191E-3</v>
      </c>
      <c r="O1320" s="58">
        <f>COVAR(N1320:N1349,'RW Futures and Index Data (Q4)'!F1318:F1347)/VAR('RW Futures and Index Data (Q4)'!F1318:F1347)</f>
        <v>-0.11880897166638914</v>
      </c>
      <c r="P1320" s="10"/>
    </row>
    <row r="1321" spans="1:16" x14ac:dyDescent="0.25">
      <c r="A1321" s="23">
        <v>40290</v>
      </c>
      <c r="B1321" s="52">
        <v>3.5817690707555139E-2</v>
      </c>
      <c r="C1321" s="53">
        <f>COVAR(B1321:B1350,'RW Futures and Index Data (Q4)'!C1319:C1348)/VAR('RW Futures and Index Data (Q4)'!C1319:C1348)</f>
        <v>0.30427906106143571</v>
      </c>
      <c r="D1321" s="10"/>
      <c r="E1321" s="59">
        <v>-4.5748156428092157E-2</v>
      </c>
      <c r="F1321" s="56">
        <f>COVAR(E1321:E1350,'RW Futures and Index Data (Q4)'!C1319:C1348)/VAR('RW Futures and Index Data (Q4)'!C1319:C1348)</f>
        <v>1.4854017039294694</v>
      </c>
      <c r="G1321" s="10"/>
      <c r="H1321" s="59">
        <v>4.5886131112137685E-2</v>
      </c>
      <c r="I1321" s="56">
        <f>COVAR(H1321:H1350,'RW Futures and Index Data (Q4)'!F1319:F1348)/VAR('RW Futures and Index Data (Q4)'!F1319:F1348)</f>
        <v>0.2415629933985923</v>
      </c>
      <c r="J1321" s="10"/>
      <c r="K1321" s="59">
        <v>7.9623263481674034E-3</v>
      </c>
      <c r="L1321" s="57">
        <f>COVAR(K1321:K1350,'RW Futures and Index Data (Q4)'!F1319:F1348)/VAR('RW Futures and Index Data (Q4)'!F1319:F1348)</f>
        <v>0.15789609882747555</v>
      </c>
      <c r="M1321" s="10"/>
      <c r="N1321" s="59">
        <v>-3.8128122149261312E-4</v>
      </c>
      <c r="O1321" s="58">
        <f>COVAR(N1321:N1350,'RW Futures and Index Data (Q4)'!F1319:F1348)/VAR('RW Futures and Index Data (Q4)'!F1319:F1348)</f>
        <v>-0.11662192333904456</v>
      </c>
      <c r="P1321" s="10"/>
    </row>
    <row r="1322" spans="1:16" x14ac:dyDescent="0.25">
      <c r="A1322" s="23">
        <v>40289</v>
      </c>
      <c r="B1322" s="52">
        <v>2.5878807099154466E-2</v>
      </c>
      <c r="C1322" s="53">
        <f>COVAR(B1322:B1351,'RW Futures and Index Data (Q4)'!C1320:C1349)/VAR('RW Futures and Index Data (Q4)'!C1320:C1349)</f>
        <v>-4.1654251869875014E-3</v>
      </c>
      <c r="D1322" s="10"/>
      <c r="E1322" s="59">
        <v>-8.4327546286641741E-2</v>
      </c>
      <c r="F1322" s="56">
        <f>COVAR(E1322:E1351,'RW Futures and Index Data (Q4)'!C1320:C1349)/VAR('RW Futures and Index Data (Q4)'!C1320:C1349)</f>
        <v>1.3622480768237761</v>
      </c>
      <c r="G1322" s="10"/>
      <c r="H1322" s="59">
        <v>3.3210386568813144E-2</v>
      </c>
      <c r="I1322" s="56">
        <f>COVAR(H1322:H1351,'RW Futures and Index Data (Q4)'!F1320:F1349)/VAR('RW Futures and Index Data (Q4)'!F1320:F1349)</f>
        <v>0.29224581411774192</v>
      </c>
      <c r="J1322" s="10"/>
      <c r="K1322" s="59">
        <v>1.0250092498074848E-2</v>
      </c>
      <c r="L1322" s="57">
        <f>COVAR(K1322:K1351,'RW Futures and Index Data (Q4)'!F1320:F1349)/VAR('RW Futures and Index Data (Q4)'!F1320:F1349)</f>
        <v>0.14890913979222561</v>
      </c>
      <c r="M1322" s="10"/>
      <c r="N1322" s="59">
        <v>9.4161189849288895E-3</v>
      </c>
      <c r="O1322" s="58">
        <f>COVAR(N1322:N1351,'RW Futures and Index Data (Q4)'!F1320:F1349)/VAR('RW Futures and Index Data (Q4)'!F1320:F1349)</f>
        <v>-0.10686951528557867</v>
      </c>
      <c r="P1322" s="10"/>
    </row>
    <row r="1323" spans="1:16" x14ac:dyDescent="0.25">
      <c r="A1323" s="23">
        <v>40288</v>
      </c>
      <c r="B1323" s="52">
        <v>1.7591776676620041E-2</v>
      </c>
      <c r="C1323" s="53">
        <f>COVAR(B1323:B1352,'RW Futures and Index Data (Q4)'!C1321:C1350)/VAR('RW Futures and Index Data (Q4)'!C1321:C1350)</f>
        <v>-0.18270422927150462</v>
      </c>
      <c r="D1323" s="10"/>
      <c r="E1323" s="59">
        <v>-4.2711404863054026E-2</v>
      </c>
      <c r="F1323" s="56">
        <f>COVAR(E1323:E1352,'RW Futures and Index Data (Q4)'!C1321:C1350)/VAR('RW Futures and Index Data (Q4)'!C1321:C1350)</f>
        <v>1.2749579065858683</v>
      </c>
      <c r="G1323" s="10"/>
      <c r="H1323" s="59">
        <v>-4.2038883760435741E-3</v>
      </c>
      <c r="I1323" s="56">
        <f>COVAR(H1323:H1352,'RW Futures and Index Data (Q4)'!F1321:F1350)/VAR('RW Futures and Index Data (Q4)'!F1321:F1350)</f>
        <v>0.36624651973004274</v>
      </c>
      <c r="J1323" s="10"/>
      <c r="K1323" s="59">
        <v>1.2147546005590426E-2</v>
      </c>
      <c r="L1323" s="57">
        <f>COVAR(K1323:K1352,'RW Futures and Index Data (Q4)'!F1321:F1350)/VAR('RW Futures and Index Data (Q4)'!F1321:F1350)</f>
        <v>0.14553069231920046</v>
      </c>
      <c r="M1323" s="10"/>
      <c r="N1323" s="59">
        <v>1.6159185849603075E-2</v>
      </c>
      <c r="O1323" s="58">
        <f>COVAR(N1323:N1352,'RW Futures and Index Data (Q4)'!F1321:F1350)/VAR('RW Futures and Index Data (Q4)'!F1321:F1350)</f>
        <v>-7.5765971541645105E-2</v>
      </c>
      <c r="P1323" s="10"/>
    </row>
    <row r="1324" spans="1:16" x14ac:dyDescent="0.25">
      <c r="A1324" s="23">
        <v>40287</v>
      </c>
      <c r="B1324" s="52">
        <v>4.3261240318246408E-2</v>
      </c>
      <c r="C1324" s="53">
        <f>COVAR(B1324:B1353,'RW Futures and Index Data (Q4)'!C1322:C1351)/VAR('RW Futures and Index Data (Q4)'!C1322:C1351)</f>
        <v>-0.38267406048907371</v>
      </c>
      <c r="D1324" s="10"/>
      <c r="E1324" s="59">
        <v>-1.6263739049309889E-2</v>
      </c>
      <c r="F1324" s="56">
        <f>COVAR(E1324:E1353,'RW Futures and Index Data (Q4)'!C1322:C1351)/VAR('RW Futures and Index Data (Q4)'!C1322:C1351)</f>
        <v>1.2402641650349449</v>
      </c>
      <c r="G1324" s="10"/>
      <c r="H1324" s="59">
        <v>-3.1680040565994494E-3</v>
      </c>
      <c r="I1324" s="56">
        <f>COVAR(H1324:H1353,'RW Futures and Index Data (Q4)'!F1322:F1351)/VAR('RW Futures and Index Data (Q4)'!F1322:F1351)</f>
        <v>0.36420668891671426</v>
      </c>
      <c r="J1324" s="10"/>
      <c r="K1324" s="59">
        <v>9.5878578768604505E-3</v>
      </c>
      <c r="L1324" s="57">
        <f>COVAR(K1324:K1353,'RW Futures and Index Data (Q4)'!F1322:F1351)/VAR('RW Futures and Index Data (Q4)'!F1322:F1351)</f>
        <v>0.14661717553730064</v>
      </c>
      <c r="M1324" s="10"/>
      <c r="N1324" s="59">
        <v>5.2877495960714782E-3</v>
      </c>
      <c r="O1324" s="58">
        <f>COVAR(N1324:N1353,'RW Futures and Index Data (Q4)'!F1322:F1351)/VAR('RW Futures and Index Data (Q4)'!F1322:F1351)</f>
        <v>-2.5519622607316435E-2</v>
      </c>
      <c r="P1324" s="10"/>
    </row>
    <row r="1325" spans="1:16" x14ac:dyDescent="0.25">
      <c r="A1325" s="23">
        <v>40284</v>
      </c>
      <c r="B1325" s="52">
        <v>2.7474441207099742E-2</v>
      </c>
      <c r="C1325" s="53">
        <f>COVAR(B1325:B1354,'RW Futures and Index Data (Q4)'!C1323:C1352)/VAR('RW Futures and Index Data (Q4)'!C1323:C1352)</f>
        <v>-0.51933919161942044</v>
      </c>
      <c r="D1325" s="10"/>
      <c r="E1325" s="59">
        <v>-2.8757197928044431E-2</v>
      </c>
      <c r="F1325" s="56">
        <f>COVAR(E1325:E1354,'RW Futures and Index Data (Q4)'!C1323:C1352)/VAR('RW Futures and Index Data (Q4)'!C1323:C1352)</f>
        <v>1.2647678134980922</v>
      </c>
      <c r="G1325" s="10"/>
      <c r="H1325" s="59">
        <v>-1.2605146396788558E-2</v>
      </c>
      <c r="I1325" s="56">
        <f>COVAR(H1325:H1354,'RW Futures and Index Data (Q4)'!F1323:F1352)/VAR('RW Futures and Index Data (Q4)'!F1323:F1352)</f>
        <v>0.37186240603714799</v>
      </c>
      <c r="J1325" s="10"/>
      <c r="K1325" s="59">
        <v>6.4485291902425246E-3</v>
      </c>
      <c r="L1325" s="57">
        <f>COVAR(K1325:K1354,'RW Futures and Index Data (Q4)'!F1323:F1352)/VAR('RW Futures and Index Data (Q4)'!F1323:F1352)</f>
        <v>0.14935008114460305</v>
      </c>
      <c r="M1325" s="10"/>
      <c r="N1325" s="59">
        <v>1.934855558275439E-3</v>
      </c>
      <c r="O1325" s="58">
        <f>COVAR(N1325:N1354,'RW Futures and Index Data (Q4)'!F1323:F1352)/VAR('RW Futures and Index Data (Q4)'!F1323:F1352)</f>
        <v>1.536644271467958E-2</v>
      </c>
      <c r="P1325" s="10"/>
    </row>
    <row r="1326" spans="1:16" x14ac:dyDescent="0.25">
      <c r="A1326" s="23">
        <v>40283</v>
      </c>
      <c r="B1326" s="52">
        <v>6.0332100381223608E-2</v>
      </c>
      <c r="C1326" s="53">
        <f>COVAR(B1326:B1355,'RW Futures and Index Data (Q4)'!C1324:C1353)/VAR('RW Futures and Index Data (Q4)'!C1324:C1353)</f>
        <v>-0.42416830786900134</v>
      </c>
      <c r="D1326" s="10"/>
      <c r="E1326" s="59">
        <v>-3.7505357059637423E-2</v>
      </c>
      <c r="F1326" s="56">
        <f>COVAR(E1326:E1355,'RW Futures and Index Data (Q4)'!C1324:C1353)/VAR('RW Futures and Index Data (Q4)'!C1324:C1353)</f>
        <v>1.0486130747399334</v>
      </c>
      <c r="G1326" s="10"/>
      <c r="H1326" s="59">
        <v>-9.4588013947028982E-3</v>
      </c>
      <c r="I1326" s="56">
        <f>COVAR(H1326:H1355,'RW Futures and Index Data (Q4)'!F1324:F1353)/VAR('RW Futures and Index Data (Q4)'!F1324:F1353)</f>
        <v>0.2883730692372875</v>
      </c>
      <c r="J1326" s="10"/>
      <c r="K1326" s="59">
        <v>1.0637773821351892E-2</v>
      </c>
      <c r="L1326" s="57">
        <f>COVAR(K1326:K1355,'RW Futures and Index Data (Q4)'!F1324:F1353)/VAR('RW Futures and Index Data (Q4)'!F1324:F1353)</f>
        <v>0.13135917714161746</v>
      </c>
      <c r="M1326" s="10"/>
      <c r="N1326" s="59">
        <v>-8.3553279953474391E-4</v>
      </c>
      <c r="O1326" s="58">
        <f>COVAR(N1326:N1355,'RW Futures and Index Data (Q4)'!F1324:F1353)/VAR('RW Futures and Index Data (Q4)'!F1324:F1353)</f>
        <v>4.2192808428907776E-2</v>
      </c>
      <c r="P1326" s="10"/>
    </row>
    <row r="1327" spans="1:16" x14ac:dyDescent="0.25">
      <c r="A1327" s="23">
        <v>40282</v>
      </c>
      <c r="B1327" s="52">
        <v>8.5133246251319239E-2</v>
      </c>
      <c r="C1327" s="53">
        <f>COVAR(B1327:B1356,'RW Futures and Index Data (Q4)'!C1325:C1354)/VAR('RW Futures and Index Data (Q4)'!C1325:C1354)</f>
        <v>-6.3818645603134369E-2</v>
      </c>
      <c r="D1327" s="10"/>
      <c r="E1327" s="59">
        <v>-1.9456566923142793E-2</v>
      </c>
      <c r="F1327" s="56">
        <f>COVAR(E1327:E1356,'RW Futures and Index Data (Q4)'!C1325:C1354)/VAR('RW Futures and Index Data (Q4)'!C1325:C1354)</f>
        <v>1.026236730257392</v>
      </c>
      <c r="G1327" s="10"/>
      <c r="H1327" s="59">
        <v>1.7684887459807008E-2</v>
      </c>
      <c r="I1327" s="56">
        <f>COVAR(H1327:H1356,'RW Futures and Index Data (Q4)'!F1325:F1354)/VAR('RW Futures and Index Data (Q4)'!F1325:F1354)</f>
        <v>0.35466746782885367</v>
      </c>
      <c r="J1327" s="10"/>
      <c r="K1327" s="59">
        <v>7.0194574316804204E-3</v>
      </c>
      <c r="L1327" s="57">
        <f>COVAR(K1327:K1356,'RW Futures and Index Data (Q4)'!F1325:F1354)/VAR('RW Futures and Index Data (Q4)'!F1325:F1354)</f>
        <v>0.11763536923214712</v>
      </c>
      <c r="M1327" s="10"/>
      <c r="N1327" s="59">
        <v>-2.1076300951787363E-2</v>
      </c>
      <c r="O1327" s="58">
        <f>COVAR(N1327:N1356,'RW Futures and Index Data (Q4)'!F1325:F1354)/VAR('RW Futures and Index Data (Q4)'!F1325:F1354)</f>
        <v>3.2884339642388852E-3</v>
      </c>
      <c r="P1327" s="10"/>
    </row>
    <row r="1328" spans="1:16" x14ac:dyDescent="0.25">
      <c r="A1328" s="23">
        <v>40281</v>
      </c>
      <c r="B1328" s="52">
        <v>8.5944680298156939E-2</v>
      </c>
      <c r="C1328" s="53">
        <f>COVAR(B1328:B1357,'RW Futures and Index Data (Q4)'!C1326:C1355)/VAR('RW Futures and Index Data (Q4)'!C1326:C1355)</f>
        <v>0.21748345480672288</v>
      </c>
      <c r="D1328" s="10"/>
      <c r="E1328" s="59">
        <v>-1.6684683761874042E-2</v>
      </c>
      <c r="F1328" s="56">
        <f>COVAR(E1328:E1357,'RW Futures and Index Data (Q4)'!C1326:C1355)/VAR('RW Futures and Index Data (Q4)'!C1326:C1355)</f>
        <v>1.0498689825776935</v>
      </c>
      <c r="G1328" s="10"/>
      <c r="H1328" s="59">
        <v>2.6515097402597387E-2</v>
      </c>
      <c r="I1328" s="56">
        <f>COVAR(H1328:H1357,'RW Futures and Index Data (Q4)'!F1326:F1355)/VAR('RW Futures and Index Data (Q4)'!F1326:F1355)</f>
        <v>0.45450695989470985</v>
      </c>
      <c r="J1328" s="10"/>
      <c r="K1328" s="59">
        <v>5.7847756555642338E-3</v>
      </c>
      <c r="L1328" s="57">
        <f>COVAR(K1328:K1357,'RW Futures and Index Data (Q4)'!F1326:F1355)/VAR('RW Futures and Index Data (Q4)'!F1326:F1355)</f>
        <v>0.10179722625464309</v>
      </c>
      <c r="M1328" s="10"/>
      <c r="N1328" s="59">
        <v>-1.701523233630664E-2</v>
      </c>
      <c r="O1328" s="58">
        <f>COVAR(N1328:N1357,'RW Futures and Index Data (Q4)'!F1326:F1355)/VAR('RW Futures and Index Data (Q4)'!F1326:F1355)</f>
        <v>-1.3986384442893634E-2</v>
      </c>
      <c r="P1328" s="10"/>
    </row>
    <row r="1329" spans="1:16" x14ac:dyDescent="0.25">
      <c r="A1329" s="23">
        <v>40280</v>
      </c>
      <c r="B1329" s="52">
        <v>7.3337241784567686E-2</v>
      </c>
      <c r="C1329" s="53">
        <f>COVAR(B1329:B1358,'RW Futures and Index Data (Q4)'!C1327:C1356)/VAR('RW Futures and Index Data (Q4)'!C1327:C1356)</f>
        <v>0.37552273397760322</v>
      </c>
      <c r="D1329" s="10"/>
      <c r="E1329" s="59">
        <v>-8.1761145228167464E-3</v>
      </c>
      <c r="F1329" s="56">
        <f>COVAR(E1329:E1358,'RW Futures and Index Data (Q4)'!C1327:C1356)/VAR('RW Futures and Index Data (Q4)'!C1327:C1356)</f>
        <v>1.0472895509743088</v>
      </c>
      <c r="G1329" s="10"/>
      <c r="H1329" s="59">
        <v>1.5566345441027751E-2</v>
      </c>
      <c r="I1329" s="56">
        <f>COVAR(H1329:H1358,'RW Futures and Index Data (Q4)'!F1327:F1356)/VAR('RW Futures and Index Data (Q4)'!F1327:F1356)</f>
        <v>0.55727696592212861</v>
      </c>
      <c r="J1329" s="10"/>
      <c r="K1329" s="59">
        <v>8.7406936137301994E-3</v>
      </c>
      <c r="L1329" s="57">
        <f>COVAR(K1329:K1358,'RW Futures and Index Data (Q4)'!F1327:F1356)/VAR('RW Futures and Index Data (Q4)'!F1327:F1356)</f>
        <v>9.7649230764004252E-2</v>
      </c>
      <c r="M1329" s="10"/>
      <c r="N1329" s="59">
        <v>-1.2561687755308859E-2</v>
      </c>
      <c r="O1329" s="58">
        <f>COVAR(N1329:N1358,'RW Futures and Index Data (Q4)'!F1327:F1356)/VAR('RW Futures and Index Data (Q4)'!F1327:F1356)</f>
        <v>-4.9015741731226407E-2</v>
      </c>
      <c r="P1329" s="10"/>
    </row>
    <row r="1330" spans="1:16" x14ac:dyDescent="0.25">
      <c r="A1330" s="23">
        <v>40277</v>
      </c>
      <c r="B1330" s="52">
        <v>7.3370257983951026E-2</v>
      </c>
      <c r="C1330" s="53">
        <f>COVAR(B1330:B1359,'RW Futures and Index Data (Q4)'!C1328:C1357)/VAR('RW Futures and Index Data (Q4)'!C1328:C1357)</f>
        <v>0.43162747137166402</v>
      </c>
      <c r="D1330" s="10"/>
      <c r="E1330" s="59">
        <v>-9.1597802919152205E-4</v>
      </c>
      <c r="F1330" s="56">
        <f>COVAR(E1330:E1359,'RW Futures and Index Data (Q4)'!C1328:C1357)/VAR('RW Futures and Index Data (Q4)'!C1328:C1357)</f>
        <v>0.94956365148561128</v>
      </c>
      <c r="G1330" s="10"/>
      <c r="H1330" s="59">
        <v>8.008489054992074E-3</v>
      </c>
      <c r="I1330" s="56">
        <f>COVAR(H1330:H1359,'RW Futures and Index Data (Q4)'!F1328:F1357)/VAR('RW Futures and Index Data (Q4)'!F1328:F1357)</f>
        <v>0.57261040212915715</v>
      </c>
      <c r="J1330" s="10"/>
      <c r="K1330" s="59">
        <v>7.2222949179066021E-3</v>
      </c>
      <c r="L1330" s="57">
        <f>COVAR(K1330:K1359,'RW Futures and Index Data (Q4)'!F1328:F1357)/VAR('RW Futures and Index Data (Q4)'!F1328:F1357)</f>
        <v>9.2427761784200715E-2</v>
      </c>
      <c r="M1330" s="10"/>
      <c r="N1330" s="59">
        <v>-1.7045681892206344E-2</v>
      </c>
      <c r="O1330" s="58">
        <f>COVAR(N1330:N1359,'RW Futures and Index Data (Q4)'!F1328:F1357)/VAR('RW Futures and Index Data (Q4)'!F1328:F1357)</f>
        <v>-6.8808202701599444E-2</v>
      </c>
      <c r="P1330" s="10"/>
    </row>
    <row r="1331" spans="1:16" x14ac:dyDescent="0.25">
      <c r="A1331" s="23">
        <v>40276</v>
      </c>
      <c r="B1331" s="52">
        <v>8.4896767234822201E-2</v>
      </c>
      <c r="C1331" s="53">
        <f>COVAR(B1331:B1360,'RW Futures and Index Data (Q4)'!C1329:C1358)/VAR('RW Futures and Index Data (Q4)'!C1329:C1358)</f>
        <v>0.5268400262554187</v>
      </c>
      <c r="D1331" s="10"/>
      <c r="E1331" s="59">
        <v>1.2937110284169995E-2</v>
      </c>
      <c r="F1331" s="56">
        <f>COVAR(E1331:E1360,'RW Futures and Index Data (Q4)'!C1329:C1358)/VAR('RW Futures and Index Data (Q4)'!C1329:C1358)</f>
        <v>0.93801889090790025</v>
      </c>
      <c r="G1331" s="10"/>
      <c r="H1331" s="59">
        <v>3.8546310572687315E-2</v>
      </c>
      <c r="I1331" s="56">
        <f>COVAR(H1331:H1360,'RW Futures and Index Data (Q4)'!F1329:F1358)/VAR('RW Futures and Index Data (Q4)'!F1329:F1358)</f>
        <v>0.62264238343504719</v>
      </c>
      <c r="J1331" s="10"/>
      <c r="K1331" s="59">
        <v>5.6487032282332983E-3</v>
      </c>
      <c r="L1331" s="57">
        <f>COVAR(K1331:K1360,'RW Futures and Index Data (Q4)'!F1329:F1358)/VAR('RW Futures and Index Data (Q4)'!F1329:F1358)</f>
        <v>9.6874289669774433E-2</v>
      </c>
      <c r="M1331" s="10"/>
      <c r="N1331" s="59">
        <v>-2.2638370312601519E-2</v>
      </c>
      <c r="O1331" s="58">
        <f>COVAR(N1331:N1360,'RW Futures and Index Data (Q4)'!F1329:F1358)/VAR('RW Futures and Index Data (Q4)'!F1329:F1358)</f>
        <v>-8.6816695262669275E-2</v>
      </c>
      <c r="P1331" s="10"/>
    </row>
    <row r="1332" spans="1:16" x14ac:dyDescent="0.25">
      <c r="A1332" s="23">
        <v>40275</v>
      </c>
      <c r="B1332" s="52">
        <v>7.3448244556085562E-2</v>
      </c>
      <c r="C1332" s="53">
        <f>COVAR(B1332:B1361,'RW Futures and Index Data (Q4)'!C1330:C1359)/VAR('RW Futures and Index Data (Q4)'!C1330:C1359)</f>
        <v>0.58400072500182065</v>
      </c>
      <c r="D1332" s="10"/>
      <c r="E1332" s="59">
        <v>1.6273715479370621E-2</v>
      </c>
      <c r="F1332" s="56">
        <f>COVAR(E1332:E1361,'RW Futures and Index Data (Q4)'!C1330:C1359)/VAR('RW Futures and Index Data (Q4)'!C1330:C1359)</f>
        <v>0.91461077013801162</v>
      </c>
      <c r="G1332" s="10"/>
      <c r="H1332" s="59">
        <v>1.40389308855291E-2</v>
      </c>
      <c r="I1332" s="56">
        <f>COVAR(H1332:H1361,'RW Futures and Index Data (Q4)'!F1330:F1359)/VAR('RW Futures and Index Data (Q4)'!F1330:F1359)</f>
        <v>0.62041272282077742</v>
      </c>
      <c r="J1332" s="10"/>
      <c r="K1332" s="59">
        <v>1.1593864875350857E-2</v>
      </c>
      <c r="L1332" s="57">
        <f>COVAR(K1332:K1361,'RW Futures and Index Data (Q4)'!F1330:F1359)/VAR('RW Futures and Index Data (Q4)'!F1330:F1359)</f>
        <v>0.10482104265783654</v>
      </c>
      <c r="M1332" s="10"/>
      <c r="N1332" s="59">
        <v>-1.9920127370427587E-2</v>
      </c>
      <c r="O1332" s="58">
        <f>COVAR(N1332:N1361,'RW Futures and Index Data (Q4)'!F1330:F1359)/VAR('RW Futures and Index Data (Q4)'!F1330:F1359)</f>
        <v>-0.10663966652020287</v>
      </c>
      <c r="P1332" s="10"/>
    </row>
    <row r="1333" spans="1:16" x14ac:dyDescent="0.25">
      <c r="A1333" s="23">
        <v>40274</v>
      </c>
      <c r="B1333" s="52">
        <v>5.9325024995291464E-2</v>
      </c>
      <c r="C1333" s="53">
        <f>COVAR(B1333:B1362,'RW Futures and Index Data (Q4)'!C1331:C1360)/VAR('RW Futures and Index Data (Q4)'!C1331:C1360)</f>
        <v>0.60472674463835374</v>
      </c>
      <c r="D1333" s="10"/>
      <c r="E1333" s="59">
        <v>6.6405672103488911E-3</v>
      </c>
      <c r="F1333" s="56">
        <f>COVAR(E1333:E1362,'RW Futures and Index Data (Q4)'!C1331:C1360)/VAR('RW Futures and Index Data (Q4)'!C1331:C1360)</f>
        <v>0.80501517397856148</v>
      </c>
      <c r="G1333" s="10"/>
      <c r="H1333" s="59">
        <v>-3.9735050419513529E-2</v>
      </c>
      <c r="I1333" s="56">
        <f>COVAR(H1333:H1362,'RW Futures and Index Data (Q4)'!F1331:F1360)/VAR('RW Futures and Index Data (Q4)'!F1331:F1360)</f>
        <v>0.54816475371187423</v>
      </c>
      <c r="J1333" s="10"/>
      <c r="K1333" s="59">
        <v>1.2455823755814777E-2</v>
      </c>
      <c r="L1333" s="57">
        <f>COVAR(K1333:K1362,'RW Futures and Index Data (Q4)'!F1331:F1360)/VAR('RW Futures and Index Data (Q4)'!F1331:F1360)</f>
        <v>0.11187140783065282</v>
      </c>
      <c r="M1333" s="10"/>
      <c r="N1333" s="59">
        <v>-1.4852686169284812E-2</v>
      </c>
      <c r="O1333" s="58">
        <f>COVAR(N1333:N1362,'RW Futures and Index Data (Q4)'!F1331:F1360)/VAR('RW Futures and Index Data (Q4)'!F1331:F1360)</f>
        <v>-0.10205531226621163</v>
      </c>
      <c r="P1333" s="10"/>
    </row>
    <row r="1334" spans="1:16" x14ac:dyDescent="0.25">
      <c r="A1334" s="23">
        <v>40273</v>
      </c>
      <c r="B1334" s="52">
        <v>7.2921526002500459E-2</v>
      </c>
      <c r="C1334" s="53">
        <f>COVAR(B1334:B1363,'RW Futures and Index Data (Q4)'!C1332:C1361)/VAR('RW Futures and Index Data (Q4)'!C1332:C1361)</f>
        <v>0.64405276688030477</v>
      </c>
      <c r="D1334" s="10"/>
      <c r="E1334" s="59">
        <v>3.0951924125172781E-2</v>
      </c>
      <c r="F1334" s="56">
        <f>COVAR(E1334:E1363,'RW Futures and Index Data (Q4)'!C1332:C1361)/VAR('RW Futures and Index Data (Q4)'!C1332:C1361)</f>
        <v>0.78109408842695716</v>
      </c>
      <c r="G1334" s="10"/>
      <c r="H1334" s="59">
        <v>-2.1649484536082397E-2</v>
      </c>
      <c r="I1334" s="56">
        <f>COVAR(H1334:H1363,'RW Futures and Index Data (Q4)'!F1332:F1361)/VAR('RW Futures and Index Data (Q4)'!F1332:F1361)</f>
        <v>0.54974842822174208</v>
      </c>
      <c r="J1334" s="10"/>
      <c r="K1334" s="59">
        <v>1.1699742720850947E-2</v>
      </c>
      <c r="L1334" s="57">
        <f>COVAR(K1334:K1363,'RW Futures and Index Data (Q4)'!F1332:F1361)/VAR('RW Futures and Index Data (Q4)'!F1332:F1361)</f>
        <v>0.12166200415278844</v>
      </c>
      <c r="M1334" s="10"/>
      <c r="N1334" s="59">
        <v>-2.4922405030385564E-2</v>
      </c>
      <c r="O1334" s="58">
        <f>COVAR(N1334:N1363,'RW Futures and Index Data (Q4)'!F1332:F1361)/VAR('RW Futures and Index Data (Q4)'!F1332:F1361)</f>
        <v>-0.11229374185607181</v>
      </c>
      <c r="P1334" s="10"/>
    </row>
    <row r="1335" spans="1:16" x14ac:dyDescent="0.25">
      <c r="A1335" s="23">
        <v>40269</v>
      </c>
      <c r="B1335" s="52">
        <v>6.3974235014724767E-2</v>
      </c>
      <c r="C1335" s="53">
        <f>COVAR(B1335:B1364,'RW Futures and Index Data (Q4)'!C1333:C1362)/VAR('RW Futures and Index Data (Q4)'!C1333:C1362)</f>
        <v>0.65901970383963171</v>
      </c>
      <c r="D1335" s="10"/>
      <c r="E1335" s="59">
        <v>1.7821089010455538E-2</v>
      </c>
      <c r="F1335" s="56">
        <f>COVAR(E1335:E1364,'RW Futures and Index Data (Q4)'!C1333:C1362)/VAR('RW Futures and Index Data (Q4)'!C1333:C1362)</f>
        <v>0.72943506059825425</v>
      </c>
      <c r="G1335" s="10"/>
      <c r="H1335" s="59">
        <v>-1.6511868757062342E-2</v>
      </c>
      <c r="I1335" s="56">
        <f>COVAR(H1335:H1364,'RW Futures and Index Data (Q4)'!F1333:F1362)/VAR('RW Futures and Index Data (Q4)'!F1333:F1362)</f>
        <v>0.55140109005299642</v>
      </c>
      <c r="J1335" s="10"/>
      <c r="K1335" s="59">
        <v>1.1706906182634924E-2</v>
      </c>
      <c r="L1335" s="57">
        <f>COVAR(K1335:K1364,'RW Futures and Index Data (Q4)'!F1333:F1362)/VAR('RW Futures and Index Data (Q4)'!F1333:F1362)</f>
        <v>0.12965879730356239</v>
      </c>
      <c r="M1335" s="10"/>
      <c r="N1335" s="59">
        <v>-1.1289832210364836E-2</v>
      </c>
      <c r="O1335" s="58">
        <f>COVAR(N1335:N1364,'RW Futures and Index Data (Q4)'!F1333:F1362)/VAR('RW Futures and Index Data (Q4)'!F1333:F1362)</f>
        <v>-0.10143683469340307</v>
      </c>
      <c r="P1335" s="10"/>
    </row>
    <row r="1336" spans="1:16" x14ac:dyDescent="0.25">
      <c r="A1336" s="23">
        <v>40268</v>
      </c>
      <c r="B1336" s="52">
        <v>6.6121466616833491E-2</v>
      </c>
      <c r="C1336" s="53">
        <f>COVAR(B1336:B1365,'RW Futures and Index Data (Q4)'!C1334:C1363)/VAR('RW Futures and Index Data (Q4)'!C1334:C1363)</f>
        <v>0.67167688024898708</v>
      </c>
      <c r="D1336" s="10"/>
      <c r="E1336" s="59">
        <v>1.6400835009196646E-2</v>
      </c>
      <c r="F1336" s="56">
        <f>COVAR(E1336:E1365,'RW Futures and Index Data (Q4)'!C1334:C1363)/VAR('RW Futures and Index Data (Q4)'!C1334:C1363)</f>
        <v>0.68365402803416531</v>
      </c>
      <c r="G1336" s="10"/>
      <c r="H1336" s="59">
        <v>-1.8691588785046842E-2</v>
      </c>
      <c r="I1336" s="56">
        <f>COVAR(H1336:H1365,'RW Futures and Index Data (Q4)'!F1334:F1363)/VAR('RW Futures and Index Data (Q4)'!F1334:F1363)</f>
        <v>0.54684576622546077</v>
      </c>
      <c r="J1336" s="10"/>
      <c r="K1336" s="59">
        <v>2.1680489659583246E-2</v>
      </c>
      <c r="L1336" s="57">
        <f>COVAR(K1336:K1365,'RW Futures and Index Data (Q4)'!F1334:F1363)/VAR('RW Futures and Index Data (Q4)'!F1334:F1363)</f>
        <v>0.13425869240579003</v>
      </c>
      <c r="M1336" s="10"/>
      <c r="N1336" s="59">
        <v>1.2803559525949026E-3</v>
      </c>
      <c r="O1336" s="58">
        <f>COVAR(N1336:N1365,'RW Futures and Index Data (Q4)'!F1334:F1363)/VAR('RW Futures and Index Data (Q4)'!F1334:F1363)</f>
        <v>-9.8474856427202204E-2</v>
      </c>
      <c r="P1336" s="10"/>
    </row>
    <row r="1337" spans="1:16" x14ac:dyDescent="0.25">
      <c r="A1337" s="23">
        <v>40267</v>
      </c>
      <c r="B1337" s="52">
        <v>4.6803108057506426E-2</v>
      </c>
      <c r="C1337" s="53">
        <f>COVAR(B1337:B1366,'RW Futures and Index Data (Q4)'!C1335:C1364)/VAR('RW Futures and Index Data (Q4)'!C1335:C1364)</f>
        <v>0.66922830383436449</v>
      </c>
      <c r="D1337" s="10"/>
      <c r="E1337" s="59">
        <v>1.2097007706407314E-2</v>
      </c>
      <c r="F1337" s="56">
        <f>COVAR(E1337:E1366,'RW Futures and Index Data (Q4)'!C1335:C1364)/VAR('RW Futures and Index Data (Q4)'!C1335:C1364)</f>
        <v>0.64079436969965242</v>
      </c>
      <c r="G1337" s="10"/>
      <c r="H1337" s="59">
        <v>-3.2024843387146618E-2</v>
      </c>
      <c r="I1337" s="56">
        <f>COVAR(H1337:H1366,'RW Futures and Index Data (Q4)'!F1335:F1364)/VAR('RW Futures and Index Data (Q4)'!F1335:F1364)</f>
        <v>0.54474320811091315</v>
      </c>
      <c r="J1337" s="10"/>
      <c r="K1337" s="59">
        <v>2.3096691972831263E-2</v>
      </c>
      <c r="L1337" s="57">
        <f>COVAR(K1337:K1366,'RW Futures and Index Data (Q4)'!F1335:F1364)/VAR('RW Futures and Index Data (Q4)'!F1335:F1364)</f>
        <v>0.13833481845719103</v>
      </c>
      <c r="M1337" s="10"/>
      <c r="N1337" s="59">
        <v>9.1495575896414216E-3</v>
      </c>
      <c r="O1337" s="58">
        <f>COVAR(N1337:N1366,'RW Futures and Index Data (Q4)'!F1335:F1364)/VAR('RW Futures and Index Data (Q4)'!F1335:F1364)</f>
        <v>-9.3732174603793586E-2</v>
      </c>
      <c r="P1337" s="10"/>
    </row>
    <row r="1338" spans="1:16" x14ac:dyDescent="0.25">
      <c r="A1338" s="23">
        <v>40266</v>
      </c>
      <c r="B1338" s="52">
        <v>5.2997027209339409E-2</v>
      </c>
      <c r="C1338" s="53">
        <f>COVAR(B1338:B1367,'RW Futures and Index Data (Q4)'!C1336:C1365)/VAR('RW Futures and Index Data (Q4)'!C1336:C1365)</f>
        <v>0.69518493644021084</v>
      </c>
      <c r="D1338" s="10"/>
      <c r="E1338" s="59">
        <v>1.9130805192129285E-2</v>
      </c>
      <c r="F1338" s="56">
        <f>COVAR(E1338:E1367,'RW Futures and Index Data (Q4)'!C1336:C1365)/VAR('RW Futures and Index Data (Q4)'!C1336:C1365)</f>
        <v>0.59563624609984922</v>
      </c>
      <c r="G1338" s="10"/>
      <c r="H1338" s="59">
        <v>-2.767816504356746E-2</v>
      </c>
      <c r="I1338" s="56">
        <f>COVAR(H1338:H1367,'RW Futures and Index Data (Q4)'!F1336:F1365)/VAR('RW Futures and Index Data (Q4)'!F1336:F1365)</f>
        <v>0.54088515507859913</v>
      </c>
      <c r="J1338" s="10"/>
      <c r="K1338" s="59">
        <v>2.1924080848211736E-2</v>
      </c>
      <c r="L1338" s="57">
        <f>COVAR(K1338:K1367,'RW Futures and Index Data (Q4)'!F1336:F1365)/VAR('RW Futures and Index Data (Q4)'!F1336:F1365)</f>
        <v>0.14165590514620022</v>
      </c>
      <c r="M1338" s="10"/>
      <c r="N1338" s="59">
        <v>-1.7676161587344419E-3</v>
      </c>
      <c r="O1338" s="58">
        <f>COVAR(N1338:N1367,'RW Futures and Index Data (Q4)'!F1336:F1365)/VAR('RW Futures and Index Data (Q4)'!F1336:F1365)</f>
        <v>-8.5399041278149235E-2</v>
      </c>
      <c r="P1338" s="10"/>
    </row>
    <row r="1339" spans="1:16" x14ac:dyDescent="0.25">
      <c r="A1339" s="23">
        <v>40263</v>
      </c>
      <c r="B1339" s="52">
        <v>5.0768524646210622E-2</v>
      </c>
      <c r="C1339" s="53">
        <f>COVAR(B1339:B1368,'RW Futures and Index Data (Q4)'!C1337:C1366)/VAR('RW Futures and Index Data (Q4)'!C1337:C1366)</f>
        <v>0.73322614409996889</v>
      </c>
      <c r="D1339" s="10"/>
      <c r="E1339" s="59">
        <v>1.6642419192436808E-2</v>
      </c>
      <c r="F1339" s="56">
        <f>COVAR(E1339:E1368,'RW Futures and Index Data (Q4)'!C1337:C1366)/VAR('RW Futures and Index Data (Q4)'!C1337:C1366)</f>
        <v>0.5438119252489606</v>
      </c>
      <c r="G1339" s="10"/>
      <c r="H1339" s="59">
        <v>-6.2565693430656211E-3</v>
      </c>
      <c r="I1339" s="56">
        <f>COVAR(H1339:H1368,'RW Futures and Index Data (Q4)'!F1337:F1366)/VAR('RW Futures and Index Data (Q4)'!F1337:F1366)</f>
        <v>0.53929290570516319</v>
      </c>
      <c r="J1339" s="10"/>
      <c r="K1339" s="59">
        <v>1.7914841951125249E-2</v>
      </c>
      <c r="L1339" s="57">
        <f>COVAR(K1339:K1368,'RW Futures and Index Data (Q4)'!F1337:F1366)/VAR('RW Futures and Index Data (Q4)'!F1337:F1366)</f>
        <v>0.13997354759553274</v>
      </c>
      <c r="M1339" s="10"/>
      <c r="N1339" s="59">
        <v>-1.6254846464945238E-2</v>
      </c>
      <c r="O1339" s="58">
        <f>COVAR(N1339:N1368,'RW Futures and Index Data (Q4)'!F1337:F1366)/VAR('RW Futures and Index Data (Q4)'!F1337:F1366)</f>
        <v>-8.7959604659785265E-2</v>
      </c>
      <c r="P1339" s="10"/>
    </row>
    <row r="1340" spans="1:16" x14ac:dyDescent="0.25">
      <c r="A1340" s="23">
        <v>40262</v>
      </c>
      <c r="B1340" s="52">
        <v>6.4519948968203344E-2</v>
      </c>
      <c r="C1340" s="53">
        <f>COVAR(B1340:B1369,'RW Futures and Index Data (Q4)'!C1338:C1367)/VAR('RW Futures and Index Data (Q4)'!C1338:C1367)</f>
        <v>0.78717844623667654</v>
      </c>
      <c r="D1340" s="10"/>
      <c r="E1340" s="59">
        <v>2.442957411648794E-2</v>
      </c>
      <c r="F1340" s="56">
        <f>COVAR(E1340:E1369,'RW Futures and Index Data (Q4)'!C1338:C1367)/VAR('RW Futures and Index Data (Q4)'!C1338:C1367)</f>
        <v>0.50246408644199225</v>
      </c>
      <c r="G1340" s="10"/>
      <c r="H1340" s="59">
        <v>1.5789999999999971E-3</v>
      </c>
      <c r="I1340" s="56">
        <f>COVAR(H1340:H1369,'RW Futures and Index Data (Q4)'!F1338:F1367)/VAR('RW Futures and Index Data (Q4)'!F1338:F1367)</f>
        <v>0.5220592746951267</v>
      </c>
      <c r="J1340" s="10"/>
      <c r="K1340" s="59">
        <v>2.2804741917788141E-2</v>
      </c>
      <c r="L1340" s="57">
        <f>COVAR(K1340:K1369,'RW Futures and Index Data (Q4)'!F1338:F1367)/VAR('RW Futures and Index Data (Q4)'!F1338:F1367)</f>
        <v>0.13714973605365041</v>
      </c>
      <c r="M1340" s="10"/>
      <c r="N1340" s="59">
        <v>-1.0618847576448931E-2</v>
      </c>
      <c r="O1340" s="58">
        <f>COVAR(N1340:N1369,'RW Futures and Index Data (Q4)'!F1338:F1367)/VAR('RW Futures and Index Data (Q4)'!F1338:F1367)</f>
        <v>-8.2970081860453099E-2</v>
      </c>
      <c r="P1340" s="10"/>
    </row>
    <row r="1341" spans="1:16" x14ac:dyDescent="0.25">
      <c r="A1341" s="23">
        <v>40261</v>
      </c>
      <c r="B1341" s="52">
        <v>6.1898082288093237E-2</v>
      </c>
      <c r="C1341" s="53">
        <f>COVAR(B1341:B1370,'RW Futures and Index Data (Q4)'!C1339:C1368)/VAR('RW Futures and Index Data (Q4)'!C1339:C1368)</f>
        <v>0.82722927285645176</v>
      </c>
      <c r="D1341" s="10"/>
      <c r="E1341" s="59">
        <v>3.5130141400335546E-2</v>
      </c>
      <c r="F1341" s="56">
        <f>COVAR(E1341:E1370,'RW Futures and Index Data (Q4)'!C1339:C1368)/VAR('RW Futures and Index Data (Q4)'!C1339:C1368)</f>
        <v>0.46242447332526349</v>
      </c>
      <c r="G1341" s="10"/>
      <c r="H1341" s="59">
        <v>1.0593750561107562E-3</v>
      </c>
      <c r="I1341" s="56">
        <f>COVAR(H1341:H1370,'RW Futures and Index Data (Q4)'!F1339:F1368)/VAR('RW Futures and Index Data (Q4)'!F1339:F1368)</f>
        <v>0.51927505534152607</v>
      </c>
      <c r="J1341" s="10"/>
      <c r="K1341" s="59">
        <v>2.0889625649128218E-2</v>
      </c>
      <c r="L1341" s="57">
        <f>COVAR(K1341:K1370,'RW Futures and Index Data (Q4)'!F1339:F1368)/VAR('RW Futures and Index Data (Q4)'!F1339:F1368)</f>
        <v>0.13331670545787849</v>
      </c>
      <c r="M1341" s="10"/>
      <c r="N1341" s="59">
        <v>-9.3353920064126461E-3</v>
      </c>
      <c r="O1341" s="58">
        <f>COVAR(N1341:N1370,'RW Futures and Index Data (Q4)'!F1339:F1368)/VAR('RW Futures and Index Data (Q4)'!F1339:F1368)</f>
        <v>-7.3208453561206227E-2</v>
      </c>
      <c r="P1341" s="10"/>
    </row>
    <row r="1342" spans="1:16" x14ac:dyDescent="0.25">
      <c r="A1342" s="23">
        <v>40260</v>
      </c>
      <c r="B1342" s="52">
        <v>6.109520551821146E-2</v>
      </c>
      <c r="C1342" s="53">
        <f>COVAR(B1342:B1371,'RW Futures and Index Data (Q4)'!C1340:C1369)/VAR('RW Futures and Index Data (Q4)'!C1340:C1369)</f>
        <v>0.90035637350762321</v>
      </c>
      <c r="D1342" s="10"/>
      <c r="E1342" s="59">
        <v>6.0994705537936289E-2</v>
      </c>
      <c r="F1342" s="56">
        <f>COVAR(E1342:E1371,'RW Futures and Index Data (Q4)'!C1340:C1369)/VAR('RW Futures and Index Data (Q4)'!C1340:C1369)</f>
        <v>0.4346332914379063</v>
      </c>
      <c r="G1342" s="10"/>
      <c r="H1342" s="59">
        <v>2.297014011592613E-2</v>
      </c>
      <c r="I1342" s="56">
        <f>COVAR(H1342:H1371,'RW Futures and Index Data (Q4)'!F1340:F1369)/VAR('RW Futures and Index Data (Q4)'!F1340:F1369)</f>
        <v>0.53879758178904269</v>
      </c>
      <c r="J1342" s="10"/>
      <c r="K1342" s="59">
        <v>2.6945670263317734E-2</v>
      </c>
      <c r="L1342" s="57">
        <f>COVAR(K1342:K1371,'RW Futures and Index Data (Q4)'!F1340:F1369)/VAR('RW Futures and Index Data (Q4)'!F1340:F1369)</f>
        <v>0.13339688345847661</v>
      </c>
      <c r="M1342" s="10"/>
      <c r="N1342" s="59">
        <v>-8.3788542761105145E-3</v>
      </c>
      <c r="O1342" s="58">
        <f>COVAR(N1342:N1371,'RW Futures and Index Data (Q4)'!F1340:F1369)/VAR('RW Futures and Index Data (Q4)'!F1340:F1369)</f>
        <v>-7.2925102971264463E-2</v>
      </c>
      <c r="P1342" s="10"/>
    </row>
    <row r="1343" spans="1:16" x14ac:dyDescent="0.25">
      <c r="A1343" s="23">
        <v>40259</v>
      </c>
      <c r="B1343" s="52">
        <v>8.2205919998373345E-2</v>
      </c>
      <c r="C1343" s="53">
        <f>COVAR(B1343:B1372,'RW Futures and Index Data (Q4)'!C1341:C1370)/VAR('RW Futures and Index Data (Q4)'!C1341:C1370)</f>
        <v>0.9775212676613968</v>
      </c>
      <c r="D1343" s="10"/>
      <c r="E1343" s="59">
        <v>6.6716210528454445E-2</v>
      </c>
      <c r="F1343" s="56">
        <f>COVAR(E1343:E1372,'RW Futures and Index Data (Q4)'!C1341:C1370)/VAR('RW Futures and Index Data (Q4)'!C1341:C1370)</f>
        <v>0.36795242251397153</v>
      </c>
      <c r="G1343" s="10"/>
      <c r="H1343" s="59">
        <v>3.5790600202489253E-2</v>
      </c>
      <c r="I1343" s="56">
        <f>COVAR(H1343:H1372,'RW Futures and Index Data (Q4)'!F1341:F1370)/VAR('RW Futures and Index Data (Q4)'!F1341:F1370)</f>
        <v>0.54317059864990458</v>
      </c>
      <c r="J1343" s="10"/>
      <c r="K1343" s="59">
        <v>2.6576693778252336E-2</v>
      </c>
      <c r="L1343" s="57">
        <f>COVAR(K1343:K1372,'RW Futures and Index Data (Q4)'!F1341:F1370)/VAR('RW Futures and Index Data (Q4)'!F1341:F1370)</f>
        <v>0.12185847942351777</v>
      </c>
      <c r="M1343" s="10"/>
      <c r="N1343" s="59">
        <v>4.2307751723957843E-4</v>
      </c>
      <c r="O1343" s="58">
        <f>COVAR(N1343:N1372,'RW Futures and Index Data (Q4)'!F1341:F1370)/VAR('RW Futures and Index Data (Q4)'!F1341:F1370)</f>
        <v>-8.4166869002213346E-2</v>
      </c>
      <c r="P1343" s="10"/>
    </row>
    <row r="1344" spans="1:16" x14ac:dyDescent="0.25">
      <c r="A1344" s="23">
        <v>40256</v>
      </c>
      <c r="B1344" s="52">
        <v>7.6148860016847175E-2</v>
      </c>
      <c r="C1344" s="53">
        <f>COVAR(B1344:B1373,'RW Futures and Index Data (Q4)'!C1342:C1371)/VAR('RW Futures and Index Data (Q4)'!C1342:C1371)</f>
        <v>1.0658219954195562</v>
      </c>
      <c r="D1344" s="10"/>
      <c r="E1344" s="59">
        <v>5.7694621669296842E-2</v>
      </c>
      <c r="F1344" s="56">
        <f>COVAR(E1344:E1373,'RW Futures and Index Data (Q4)'!C1342:C1371)/VAR('RW Futures and Index Data (Q4)'!C1342:C1371)</f>
        <v>0.27908515381857413</v>
      </c>
      <c r="G1344" s="10"/>
      <c r="H1344" s="59">
        <v>4.2162216216216075E-2</v>
      </c>
      <c r="I1344" s="56">
        <f>COVAR(H1344:H1373,'RW Futures and Index Data (Q4)'!F1342:F1371)/VAR('RW Futures and Index Data (Q4)'!F1342:F1371)</f>
        <v>0.54040530082000615</v>
      </c>
      <c r="J1344" s="10"/>
      <c r="K1344" s="59">
        <v>2.4892032059914415E-2</v>
      </c>
      <c r="L1344" s="57">
        <f>COVAR(K1344:K1373,'RW Futures and Index Data (Q4)'!F1342:F1371)/VAR('RW Futures and Index Data (Q4)'!F1342:F1371)</f>
        <v>0.11384925899840208</v>
      </c>
      <c r="M1344" s="10"/>
      <c r="N1344" s="59">
        <v>-4.8866295747633792E-3</v>
      </c>
      <c r="O1344" s="58">
        <f>COVAR(N1344:N1373,'RW Futures and Index Data (Q4)'!F1342:F1371)/VAR('RW Futures and Index Data (Q4)'!F1342:F1371)</f>
        <v>-0.1070831341057939</v>
      </c>
      <c r="P1344" s="10"/>
    </row>
    <row r="1345" spans="1:16" x14ac:dyDescent="0.25">
      <c r="A1345" s="23">
        <v>40255</v>
      </c>
      <c r="B1345" s="52">
        <v>7.7683679920676818E-2</v>
      </c>
      <c r="C1345" s="53">
        <f>COVAR(B1345:B1374,'RW Futures and Index Data (Q4)'!C1343:C1372)/VAR('RW Futures and Index Data (Q4)'!C1343:C1372)</f>
        <v>1.1522935079228445</v>
      </c>
      <c r="D1345" s="10"/>
      <c r="E1345" s="59">
        <v>4.7060623482367836E-2</v>
      </c>
      <c r="F1345" s="56">
        <f>COVAR(E1345:E1374,'RW Futures and Index Data (Q4)'!C1343:C1372)/VAR('RW Futures and Index Data (Q4)'!C1343:C1372)</f>
        <v>0.18842749663278058</v>
      </c>
      <c r="G1345" s="10"/>
      <c r="H1345" s="59">
        <v>1.8094623837433543E-2</v>
      </c>
      <c r="I1345" s="56">
        <f>COVAR(H1345:H1374,'RW Futures and Index Data (Q4)'!F1343:F1372)/VAR('RW Futures and Index Data (Q4)'!F1343:F1372)</f>
        <v>0.49737139754044707</v>
      </c>
      <c r="J1345" s="10"/>
      <c r="K1345" s="59">
        <v>2.4238612202894361E-2</v>
      </c>
      <c r="L1345" s="57">
        <f>COVAR(K1345:K1374,'RW Futures and Index Data (Q4)'!F1343:F1372)/VAR('RW Futures and Index Data (Q4)'!F1343:F1372)</f>
        <v>0.10843862300737535</v>
      </c>
      <c r="M1345" s="10"/>
      <c r="N1345" s="59">
        <v>-4.6790438193242689E-3</v>
      </c>
      <c r="O1345" s="58">
        <f>COVAR(N1345:N1374,'RW Futures and Index Data (Q4)'!F1343:F1372)/VAR('RW Futures and Index Data (Q4)'!F1343:F1372)</f>
        <v>-0.11581295936573917</v>
      </c>
      <c r="P1345" s="10"/>
    </row>
    <row r="1346" spans="1:16" x14ac:dyDescent="0.25">
      <c r="A1346" s="23">
        <v>40254</v>
      </c>
      <c r="B1346" s="52">
        <v>8.6881387532098397E-2</v>
      </c>
      <c r="C1346" s="53">
        <f>COVAR(B1346:B1375,'RW Futures and Index Data (Q4)'!C1344:C1373)/VAR('RW Futures and Index Data (Q4)'!C1344:C1373)</f>
        <v>1.2942925593575911</v>
      </c>
      <c r="D1346" s="10"/>
      <c r="E1346" s="59">
        <v>4.724043001112066E-2</v>
      </c>
      <c r="F1346" s="56">
        <f>COVAR(E1346:E1375,'RW Futures and Index Data (Q4)'!C1344:C1373)/VAR('RW Futures and Index Data (Q4)'!C1344:C1373)</f>
        <v>8.9041620845956959E-2</v>
      </c>
      <c r="G1346" s="10"/>
      <c r="H1346" s="59">
        <v>1.7599999999999838E-2</v>
      </c>
      <c r="I1346" s="56">
        <f>COVAR(H1346:H1375,'RW Futures and Index Data (Q4)'!F1344:F1373)/VAR('RW Futures and Index Data (Q4)'!F1344:F1373)</f>
        <v>0.50399710991562385</v>
      </c>
      <c r="J1346" s="10"/>
      <c r="K1346" s="59">
        <v>2.1876414318007464E-2</v>
      </c>
      <c r="L1346" s="57">
        <f>COVAR(K1346:K1375,'RW Futures and Index Data (Q4)'!F1344:F1373)/VAR('RW Futures and Index Data (Q4)'!F1344:F1373)</f>
        <v>0.10513724162697979</v>
      </c>
      <c r="M1346" s="10"/>
      <c r="N1346" s="59">
        <v>-3.4938270855823239E-3</v>
      </c>
      <c r="O1346" s="58">
        <f>COVAR(N1346:N1375,'RW Futures and Index Data (Q4)'!F1344:F1373)/VAR('RW Futures and Index Data (Q4)'!F1344:F1373)</f>
        <v>-0.12740702551171573</v>
      </c>
      <c r="P1346" s="10"/>
    </row>
    <row r="1347" spans="1:16" x14ac:dyDescent="0.25">
      <c r="A1347" s="23">
        <v>40253</v>
      </c>
      <c r="B1347" s="52">
        <v>9.7313005979215994E-2</v>
      </c>
      <c r="C1347" s="53">
        <f>COVAR(B1347:B1376,'RW Futures and Index Data (Q4)'!C1345:C1374)/VAR('RW Futures and Index Data (Q4)'!C1345:C1374)</f>
        <v>1.3234303837120898</v>
      </c>
      <c r="D1347" s="10"/>
      <c r="E1347" s="59">
        <v>-6.2307823533956919E-3</v>
      </c>
      <c r="F1347" s="56">
        <f>COVAR(E1347:E1376,'RW Futures and Index Data (Q4)'!C1345:C1374)/VAR('RW Futures and Index Data (Q4)'!C1345:C1374)</f>
        <v>1.8757573277820661E-3</v>
      </c>
      <c r="G1347" s="10"/>
      <c r="H1347" s="59">
        <v>1.8027570624201017E-2</v>
      </c>
      <c r="I1347" s="56">
        <f>COVAR(H1347:H1376,'RW Futures and Index Data (Q4)'!F1345:F1374)/VAR('RW Futures and Index Data (Q4)'!F1345:F1374)</f>
        <v>0.50013434177097271</v>
      </c>
      <c r="J1347" s="10"/>
      <c r="K1347" s="59">
        <v>2.3792101532372323E-2</v>
      </c>
      <c r="L1347" s="57">
        <f>COVAR(K1347:K1376,'RW Futures and Index Data (Q4)'!F1345:F1374)/VAR('RW Futures and Index Data (Q4)'!F1345:F1374)</f>
        <v>0.10135037565872304</v>
      </c>
      <c r="M1347" s="10"/>
      <c r="N1347" s="59">
        <v>1.5609213680709777E-2</v>
      </c>
      <c r="O1347" s="58">
        <f>COVAR(N1347:N1376,'RW Futures and Index Data (Q4)'!F1345:F1374)/VAR('RW Futures and Index Data (Q4)'!F1345:F1374)</f>
        <v>-0.13292683074229655</v>
      </c>
      <c r="P1347" s="10"/>
    </row>
    <row r="1348" spans="1:16" x14ac:dyDescent="0.25">
      <c r="A1348" s="23">
        <v>40252</v>
      </c>
      <c r="B1348" s="52">
        <v>9.2581696525898982E-2</v>
      </c>
      <c r="C1348" s="53">
        <f>COVAR(B1348:B1377,'RW Futures and Index Data (Q4)'!C1346:C1375)/VAR('RW Futures and Index Data (Q4)'!C1346:C1375)</f>
        <v>1.3208875122693671</v>
      </c>
      <c r="D1348" s="10"/>
      <c r="E1348" s="59">
        <v>-3.0417944578197464E-2</v>
      </c>
      <c r="F1348" s="56">
        <f>COVAR(E1348:E1377,'RW Futures and Index Data (Q4)'!C1346:C1375)/VAR('RW Futures and Index Data (Q4)'!C1346:C1375)</f>
        <v>-1.5445602830286419E-2</v>
      </c>
      <c r="G1348" s="10"/>
      <c r="H1348" s="59">
        <v>1.7497347958783216E-2</v>
      </c>
      <c r="I1348" s="56">
        <f>COVAR(H1348:H1377,'RW Futures and Index Data (Q4)'!F1346:F1375)/VAR('RW Futures and Index Data (Q4)'!F1346:F1375)</f>
        <v>0.49154661991017723</v>
      </c>
      <c r="J1348" s="10"/>
      <c r="K1348" s="59">
        <v>1.8983140234172469E-2</v>
      </c>
      <c r="L1348" s="57">
        <f>COVAR(K1348:K1377,'RW Futures and Index Data (Q4)'!F1346:F1375)/VAR('RW Futures and Index Data (Q4)'!F1346:F1375)</f>
        <v>9.3469435366412348E-2</v>
      </c>
      <c r="M1348" s="10"/>
      <c r="N1348" s="59">
        <v>-4.4798158446546221E-4</v>
      </c>
      <c r="O1348" s="58">
        <f>COVAR(N1348:N1377,'RW Futures and Index Data (Q4)'!F1346:F1375)/VAR('RW Futures and Index Data (Q4)'!F1346:F1375)</f>
        <v>-0.15742999053888559</v>
      </c>
      <c r="P1348" s="10"/>
    </row>
    <row r="1349" spans="1:16" x14ac:dyDescent="0.25">
      <c r="A1349" s="23">
        <v>40249</v>
      </c>
      <c r="B1349" s="52">
        <v>0.10625070230344513</v>
      </c>
      <c r="C1349" s="53">
        <f>COVAR(B1349:B1378,'RW Futures and Index Data (Q4)'!C1347:C1376)/VAR('RW Futures and Index Data (Q4)'!C1347:C1376)</f>
        <v>1.3581716024640562</v>
      </c>
      <c r="D1349" s="10"/>
      <c r="E1349" s="59">
        <v>-4.0394750481294039E-3</v>
      </c>
      <c r="F1349" s="56">
        <f>COVAR(E1349:E1378,'RW Futures and Index Data (Q4)'!C1347:C1376)/VAR('RW Futures and Index Data (Q4)'!C1347:C1376)</f>
        <v>-2.8078584516116171E-2</v>
      </c>
      <c r="G1349" s="10"/>
      <c r="H1349" s="59">
        <v>7.8947368421051767E-3</v>
      </c>
      <c r="I1349" s="56">
        <f>COVAR(H1349:H1378,'RW Futures and Index Data (Q4)'!F1347:F1376)/VAR('RW Futures and Index Data (Q4)'!F1347:F1376)</f>
        <v>0.46766103083848631</v>
      </c>
      <c r="J1349" s="10"/>
      <c r="K1349" s="59">
        <v>1.7492586935633714E-2</v>
      </c>
      <c r="L1349" s="57">
        <f>COVAR(K1349:K1378,'RW Futures and Index Data (Q4)'!F1347:F1376)/VAR('RW Futures and Index Data (Q4)'!F1347:F1376)</f>
        <v>8.999282853916718E-2</v>
      </c>
      <c r="M1349" s="10"/>
      <c r="N1349" s="59">
        <v>-5.5209555312678571E-3</v>
      </c>
      <c r="O1349" s="58">
        <f>COVAR(N1349:N1378,'RW Futures and Index Data (Q4)'!F1347:F1376)/VAR('RW Futures and Index Data (Q4)'!F1347:F1376)</f>
        <v>-0.16700787389035399</v>
      </c>
      <c r="P1349" s="10"/>
    </row>
    <row r="1350" spans="1:16" x14ac:dyDescent="0.25">
      <c r="A1350" s="23">
        <v>40248</v>
      </c>
      <c r="B1350" s="52">
        <v>0.13848831900986003</v>
      </c>
      <c r="C1350" s="53">
        <f>COVAR(B1350:B1379,'RW Futures and Index Data (Q4)'!C1348:C1377)/VAR('RW Futures and Index Data (Q4)'!C1348:C1377)</f>
        <v>1.4298509515138595</v>
      </c>
      <c r="D1350" s="10"/>
      <c r="E1350" s="59">
        <v>-1.6524091567270194E-2</v>
      </c>
      <c r="F1350" s="56">
        <f>COVAR(E1350:E1379,'RW Futures and Index Data (Q4)'!C1348:C1377)/VAR('RW Futures and Index Data (Q4)'!C1348:C1377)</f>
        <v>-8.82697979216749E-2</v>
      </c>
      <c r="G1350" s="10"/>
      <c r="H1350" s="59">
        <v>1.2279711692471995E-2</v>
      </c>
      <c r="I1350" s="56">
        <f>COVAR(H1350:H1379,'RW Futures and Index Data (Q4)'!F1348:F1377)/VAR('RW Futures and Index Data (Q4)'!F1348:F1377)</f>
        <v>0.48365169639009847</v>
      </c>
      <c r="J1350" s="10"/>
      <c r="K1350" s="59">
        <v>1.3148615050336376E-2</v>
      </c>
      <c r="L1350" s="57">
        <f>COVAR(K1350:K1379,'RW Futures and Index Data (Q4)'!F1348:F1377)/VAR('RW Futures and Index Data (Q4)'!F1348:F1377)</f>
        <v>8.6863467303068612E-2</v>
      </c>
      <c r="M1350" s="10"/>
      <c r="N1350" s="59">
        <v>-1.3239631549922137E-2</v>
      </c>
      <c r="O1350" s="58">
        <f>COVAR(N1350:N1379,'RW Futures and Index Data (Q4)'!F1348:F1377)/VAR('RW Futures and Index Data (Q4)'!F1348:F1377)</f>
        <v>-0.18688544362174392</v>
      </c>
      <c r="P1350" s="10"/>
    </row>
    <row r="1351" spans="1:16" x14ac:dyDescent="0.25">
      <c r="A1351" s="23">
        <v>40247</v>
      </c>
      <c r="B1351" s="52">
        <v>0.12376797764435188</v>
      </c>
      <c r="C1351" s="53">
        <f>COVAR(B1351:B1380,'RW Futures and Index Data (Q4)'!C1349:C1378)/VAR('RW Futures and Index Data (Q4)'!C1349:C1378)</f>
        <v>1.3635739879332311</v>
      </c>
      <c r="D1351" s="10"/>
      <c r="E1351" s="59">
        <v>-1.8536266756337461E-2</v>
      </c>
      <c r="F1351" s="56">
        <f>COVAR(E1351:E1380,'RW Futures and Index Data (Q4)'!C1349:C1378)/VAR('RW Futures and Index Data (Q4)'!C1349:C1378)</f>
        <v>-0.12290126223078444</v>
      </c>
      <c r="G1351" s="10"/>
      <c r="H1351" s="59">
        <v>1.0655247735748663E-2</v>
      </c>
      <c r="I1351" s="56">
        <f>COVAR(H1351:H1380,'RW Futures and Index Data (Q4)'!F1349:F1378)/VAR('RW Futures and Index Data (Q4)'!F1349:F1378)</f>
        <v>0.49255894302990944</v>
      </c>
      <c r="J1351" s="10"/>
      <c r="K1351" s="59">
        <v>1.750939470229862E-2</v>
      </c>
      <c r="L1351" s="57">
        <f>COVAR(K1351:K1380,'RW Futures and Index Data (Q4)'!F1349:F1378)/VAR('RW Futures and Index Data (Q4)'!F1349:F1378)</f>
        <v>8.8101973652180698E-2</v>
      </c>
      <c r="M1351" s="10"/>
      <c r="N1351" s="59">
        <v>-1.0773926209118323E-2</v>
      </c>
      <c r="O1351" s="58">
        <f>COVAR(N1351:N1380,'RW Futures and Index Data (Q4)'!F1349:F1378)/VAR('RW Futures and Index Data (Q4)'!F1349:F1378)</f>
        <v>-0.19707876335979443</v>
      </c>
      <c r="P1351" s="10"/>
    </row>
    <row r="1352" spans="1:16" x14ac:dyDescent="0.25">
      <c r="A1352" s="23">
        <v>40246</v>
      </c>
      <c r="B1352" s="52">
        <v>9.233210082878518E-2</v>
      </c>
      <c r="C1352" s="53">
        <f>COVAR(B1352:B1381,'RW Futures and Index Data (Q4)'!C1350:C1379)/VAR('RW Futures and Index Data (Q4)'!C1350:C1379)</f>
        <v>1.2493818445315306</v>
      </c>
      <c r="D1352" s="10"/>
      <c r="E1352" s="59">
        <v>-5.0983454588506394E-2</v>
      </c>
      <c r="F1352" s="56">
        <f>COVAR(E1352:E1381,'RW Futures and Index Data (Q4)'!C1350:C1379)/VAR('RW Futures and Index Data (Q4)'!C1350:C1379)</f>
        <v>-0.13660641533303139</v>
      </c>
      <c r="G1352" s="10"/>
      <c r="H1352" s="59">
        <v>-4.707112724523399E-3</v>
      </c>
      <c r="I1352" s="56">
        <f>COVAR(H1352:H1381,'RW Futures and Index Data (Q4)'!F1350:F1379)/VAR('RW Futures and Index Data (Q4)'!F1350:F1379)</f>
        <v>0.49677731830814387</v>
      </c>
      <c r="J1352" s="10"/>
      <c r="K1352" s="59">
        <v>1.6439313915370901E-2</v>
      </c>
      <c r="L1352" s="57">
        <f>COVAR(K1352:K1381,'RW Futures and Index Data (Q4)'!F1350:F1379)/VAR('RW Futures and Index Data (Q4)'!F1350:F1379)</f>
        <v>7.2734758008964659E-2</v>
      </c>
      <c r="M1352" s="10"/>
      <c r="N1352" s="59">
        <v>-1.4942508174743963E-2</v>
      </c>
      <c r="O1352" s="58">
        <f>COVAR(N1352:N1381,'RW Futures and Index Data (Q4)'!F1350:F1379)/VAR('RW Futures and Index Data (Q4)'!F1350:F1379)</f>
        <v>-0.2071682553214263</v>
      </c>
      <c r="P1352" s="10"/>
    </row>
    <row r="1353" spans="1:16" x14ac:dyDescent="0.25">
      <c r="A1353" s="23">
        <v>40245</v>
      </c>
      <c r="B1353" s="52">
        <v>0.1125758823110159</v>
      </c>
      <c r="C1353" s="53">
        <f>COVAR(B1353:B1382,'RW Futures and Index Data (Q4)'!C1351:C1380)/VAR('RW Futures and Index Data (Q4)'!C1351:C1380)</f>
        <v>1.180432287740447</v>
      </c>
      <c r="D1353" s="10"/>
      <c r="E1353" s="59">
        <v>-3.9917077036235815E-2</v>
      </c>
      <c r="F1353" s="56">
        <f>COVAR(E1353:E1382,'RW Futures and Index Data (Q4)'!C1351:C1380)/VAR('RW Futures and Index Data (Q4)'!C1351:C1380)</f>
        <v>1.827023378425972E-2</v>
      </c>
      <c r="G1353" s="10"/>
      <c r="H1353" s="59">
        <v>-2.1074288724974855E-3</v>
      </c>
      <c r="I1353" s="56">
        <f>COVAR(H1353:H1382,'RW Futures and Index Data (Q4)'!F1351:F1380)/VAR('RW Futures and Index Data (Q4)'!F1351:F1380)</f>
        <v>0.54954311110912646</v>
      </c>
      <c r="J1353" s="10"/>
      <c r="K1353" s="59">
        <v>1.1813945541116588E-2</v>
      </c>
      <c r="L1353" s="57">
        <f>COVAR(K1353:K1382,'RW Futures and Index Data (Q4)'!F1351:F1380)/VAR('RW Futures and Index Data (Q4)'!F1351:F1380)</f>
        <v>5.6851908473200118E-2</v>
      </c>
      <c r="M1353" s="10"/>
      <c r="N1353" s="59">
        <v>-1.2952649848305242E-2</v>
      </c>
      <c r="O1353" s="58">
        <f>COVAR(N1353:N1382,'RW Futures and Index Data (Q4)'!F1351:F1380)/VAR('RW Futures and Index Data (Q4)'!F1351:F1380)</f>
        <v>-0.20823169705474204</v>
      </c>
      <c r="P1353" s="10"/>
    </row>
    <row r="1354" spans="1:16" x14ac:dyDescent="0.25">
      <c r="A1354" s="23">
        <v>40242</v>
      </c>
      <c r="B1354" s="52">
        <v>0.10650073050096331</v>
      </c>
      <c r="C1354" s="53">
        <f>COVAR(B1354:B1383,'RW Futures and Index Data (Q4)'!C1352:C1381)/VAR('RW Futures and Index Data (Q4)'!C1352:C1381)</f>
        <v>0.93656345193627721</v>
      </c>
      <c r="D1354" s="10"/>
      <c r="E1354" s="59">
        <v>-3.637768620068671E-2</v>
      </c>
      <c r="F1354" s="56">
        <f>COVAR(E1354:E1383,'RW Futures and Index Data (Q4)'!C1352:C1381)/VAR('RW Futures and Index Data (Q4)'!C1352:C1381)</f>
        <v>0.22533731770624338</v>
      </c>
      <c r="G1354" s="10"/>
      <c r="H1354" s="59">
        <v>1.0515772870662854E-3</v>
      </c>
      <c r="I1354" s="56">
        <f>COVAR(H1354:H1383,'RW Futures and Index Data (Q4)'!F1352:F1381)/VAR('RW Futures and Index Data (Q4)'!F1352:F1381)</f>
        <v>0.60300550144248821</v>
      </c>
      <c r="J1354" s="10"/>
      <c r="K1354" s="59">
        <v>1.0086009222615822E-2</v>
      </c>
      <c r="L1354" s="57">
        <f>COVAR(K1354:K1383,'RW Futures and Index Data (Q4)'!F1352:F1381)/VAR('RW Futures and Index Data (Q4)'!F1352:F1381)</f>
        <v>4.4232474123954313E-2</v>
      </c>
      <c r="M1354" s="10"/>
      <c r="N1354" s="59">
        <v>-1.2849125152821994E-2</v>
      </c>
      <c r="O1354" s="58">
        <f>COVAR(N1354:N1383,'RW Futures and Index Data (Q4)'!F1352:F1381)/VAR('RW Futures and Index Data (Q4)'!F1352:F1381)</f>
        <v>-0.20858495411522718</v>
      </c>
      <c r="P1354" s="10"/>
    </row>
    <row r="1355" spans="1:16" x14ac:dyDescent="0.25">
      <c r="A1355" s="23">
        <v>40241</v>
      </c>
      <c r="B1355" s="52">
        <v>7.1474307095954703E-2</v>
      </c>
      <c r="C1355" s="53">
        <f>COVAR(B1355:B1384,'RW Futures and Index Data (Q4)'!C1353:C1382)/VAR('RW Futures and Index Data (Q4)'!C1353:C1382)</f>
        <v>0.51354830806662388</v>
      </c>
      <c r="D1355" s="10"/>
      <c r="E1355" s="59">
        <v>-3.5502910485601835E-2</v>
      </c>
      <c r="F1355" s="56">
        <f>COVAR(E1355:E1384,'RW Futures and Index Data (Q4)'!C1353:C1382)/VAR('RW Futures and Index Data (Q4)'!C1353:C1382)</f>
        <v>0.72325186915775774</v>
      </c>
      <c r="G1355" s="10"/>
      <c r="H1355" s="59">
        <v>5.258149316509364E-4</v>
      </c>
      <c r="I1355" s="56">
        <f>COVAR(H1355:H1384,'RW Futures and Index Data (Q4)'!F1353:F1382)/VAR('RW Futures and Index Data (Q4)'!F1353:F1382)</f>
        <v>0.63239982934708638</v>
      </c>
      <c r="J1355" s="10"/>
      <c r="K1355" s="59">
        <v>8.3667339300039778E-3</v>
      </c>
      <c r="L1355" s="57">
        <f>COVAR(K1355:K1384,'RW Futures and Index Data (Q4)'!F1353:F1382)/VAR('RW Futures and Index Data (Q4)'!F1353:F1382)</f>
        <v>3.1320357807215468E-2</v>
      </c>
      <c r="M1355" s="10"/>
      <c r="N1355" s="59">
        <v>-1.2212724303421019E-2</v>
      </c>
      <c r="O1355" s="58">
        <f>COVAR(N1355:N1384,'RW Futures and Index Data (Q4)'!F1353:F1382)/VAR('RW Futures and Index Data (Q4)'!F1353:F1382)</f>
        <v>-0.2140015342867535</v>
      </c>
      <c r="P1355" s="10"/>
    </row>
    <row r="1356" spans="1:16" x14ac:dyDescent="0.25">
      <c r="A1356" s="23">
        <v>40240</v>
      </c>
      <c r="B1356" s="52">
        <v>3.2218617627592705E-2</v>
      </c>
      <c r="C1356" s="53">
        <f>COVAR(B1356:B1385,'RW Futures and Index Data (Q4)'!C1354:C1383)/VAR('RW Futures and Index Data (Q4)'!C1354:C1383)</f>
        <v>0.52439693717106806</v>
      </c>
      <c r="D1356" s="10"/>
      <c r="E1356" s="59">
        <v>-7.3353334548111881E-2</v>
      </c>
      <c r="F1356" s="56">
        <f>COVAR(E1356:E1385,'RW Futures and Index Data (Q4)'!C1354:C1383)/VAR('RW Futures and Index Data (Q4)'!C1354:C1383)</f>
        <v>1.1783146968059455</v>
      </c>
      <c r="G1356" s="10"/>
      <c r="H1356" s="59">
        <v>-4.4546899920793526E-2</v>
      </c>
      <c r="I1356" s="56">
        <f>COVAR(H1356:H1385,'RW Futures and Index Data (Q4)'!F1354:F1383)/VAR('RW Futures and Index Data (Q4)'!F1354:F1383)</f>
        <v>0.64935062357477091</v>
      </c>
      <c r="J1356" s="10"/>
      <c r="K1356" s="59">
        <v>8.0808548493949139E-3</v>
      </c>
      <c r="L1356" s="57">
        <f>COVAR(K1356:K1385,'RW Futures and Index Data (Q4)'!F1354:F1383)/VAR('RW Futures and Index Data (Q4)'!F1354:F1383)</f>
        <v>1.5039637427066122E-2</v>
      </c>
      <c r="M1356" s="10"/>
      <c r="N1356" s="59">
        <v>-8.1931806375801219E-4</v>
      </c>
      <c r="O1356" s="58">
        <f>COVAR(N1356:N1385,'RW Futures and Index Data (Q4)'!F1354:F1383)/VAR('RW Futures and Index Data (Q4)'!F1354:F1383)</f>
        <v>-0.20764047734919289</v>
      </c>
      <c r="P1356" s="10"/>
    </row>
    <row r="1357" spans="1:16" x14ac:dyDescent="0.25">
      <c r="A1357" s="23">
        <v>40239</v>
      </c>
      <c r="B1357" s="52">
        <v>-5.599373062754931E-3</v>
      </c>
      <c r="C1357" s="53">
        <f>COVAR(B1357:B1386,'RW Futures and Index Data (Q4)'!C1355:C1384)/VAR('RW Futures and Index Data (Q4)'!C1355:C1384)</f>
        <v>0.77593839446579427</v>
      </c>
      <c r="D1357" s="10"/>
      <c r="E1357" s="59">
        <v>-9.3102613651322996E-2</v>
      </c>
      <c r="F1357" s="56">
        <f>COVAR(E1357:E1386,'RW Futures and Index Data (Q4)'!C1355:C1384)/VAR('RW Futures and Index Data (Q4)'!C1355:C1384)</f>
        <v>1.4063254371511384</v>
      </c>
      <c r="G1357" s="10"/>
      <c r="H1357" s="59">
        <v>-7.6923076923076872E-2</v>
      </c>
      <c r="I1357" s="56">
        <f>COVAR(H1357:H1386,'RW Futures and Index Data (Q4)'!F1355:F1384)/VAR('RW Futures and Index Data (Q4)'!F1355:F1384)</f>
        <v>0.74889228498039029</v>
      </c>
      <c r="J1357" s="10"/>
      <c r="K1357" s="59">
        <v>1.0278807782560628E-2</v>
      </c>
      <c r="L1357" s="57">
        <f>COVAR(K1357:K1386,'RW Futures and Index Data (Q4)'!F1355:F1384)/VAR('RW Futures and Index Data (Q4)'!F1355:F1384)</f>
        <v>8.2442330817166908E-3</v>
      </c>
      <c r="M1357" s="10"/>
      <c r="N1357" s="59">
        <v>-1.5122085717983458E-3</v>
      </c>
      <c r="O1357" s="58">
        <f>COVAR(N1357:N1386,'RW Futures and Index Data (Q4)'!F1355:F1384)/VAR('RW Futures and Index Data (Q4)'!F1355:F1384)</f>
        <v>-0.21080584731924931</v>
      </c>
      <c r="P1357" s="10"/>
    </row>
    <row r="1358" spans="1:16" x14ac:dyDescent="0.25">
      <c r="A1358" s="23">
        <v>40238</v>
      </c>
      <c r="B1358" s="52">
        <v>-1.4456778299518191E-2</v>
      </c>
      <c r="C1358" s="53">
        <f>COVAR(B1358:B1387,'RW Futures and Index Data (Q4)'!C1356:C1385)/VAR('RW Futures and Index Data (Q4)'!C1356:C1385)</f>
        <v>0.94579375804849386</v>
      </c>
      <c r="D1358" s="10"/>
      <c r="E1358" s="59">
        <v>-7.9517483772820086E-2</v>
      </c>
      <c r="F1358" s="56">
        <f>COVAR(E1358:E1387,'RW Futures and Index Data (Q4)'!C1356:C1385)/VAR('RW Futures and Index Data (Q4)'!C1356:C1385)</f>
        <v>1.4723176334186074</v>
      </c>
      <c r="G1358" s="10"/>
      <c r="H1358" s="59">
        <v>-9.7383725648436226E-2</v>
      </c>
      <c r="I1358" s="56">
        <f>COVAR(H1358:H1387,'RW Futures and Index Data (Q4)'!F1356:F1385)/VAR('RW Futures and Index Data (Q4)'!F1356:F1385)</f>
        <v>0.84469713578767791</v>
      </c>
      <c r="J1358" s="10"/>
      <c r="K1358" s="59">
        <v>7.5066148633782248E-3</v>
      </c>
      <c r="L1358" s="57">
        <f>COVAR(K1358:K1387,'RW Futures and Index Data (Q4)'!F1356:F1385)/VAR('RW Futures and Index Data (Q4)'!F1356:F1385)</f>
        <v>6.3694772157499545E-3</v>
      </c>
      <c r="M1358" s="10"/>
      <c r="N1358" s="59">
        <v>1.1151915617232389E-2</v>
      </c>
      <c r="O1358" s="58">
        <f>COVAR(N1358:N1387,'RW Futures and Index Data (Q4)'!F1356:F1385)/VAR('RW Futures and Index Data (Q4)'!F1356:F1385)</f>
        <v>-0.22603614498319019</v>
      </c>
      <c r="P1358" s="10"/>
    </row>
    <row r="1359" spans="1:16" x14ac:dyDescent="0.25">
      <c r="A1359" s="23">
        <v>40235</v>
      </c>
      <c r="B1359" s="52">
        <v>9.4094130037514212E-3</v>
      </c>
      <c r="C1359" s="53">
        <f>COVAR(B1359:B1388,'RW Futures and Index Data (Q4)'!C1357:C1386)/VAR('RW Futures and Index Data (Q4)'!C1357:C1386)</f>
        <v>1.0196057484211059</v>
      </c>
      <c r="D1359" s="10"/>
      <c r="E1359" s="59">
        <v>-5.5738557896123142E-2</v>
      </c>
      <c r="F1359" s="56">
        <f>COVAR(E1359:E1388,'RW Futures and Index Data (Q4)'!C1357:C1386)/VAR('RW Futures and Index Data (Q4)'!C1357:C1386)</f>
        <v>1.4568267748813224</v>
      </c>
      <c r="G1359" s="10"/>
      <c r="H1359" s="59">
        <v>-8.544921875E-2</v>
      </c>
      <c r="I1359" s="56">
        <f>COVAR(H1359:H1388,'RW Futures and Index Data (Q4)'!F1357:F1386)/VAR('RW Futures and Index Data (Q4)'!F1357:F1386)</f>
        <v>0.91137214623170093</v>
      </c>
      <c r="J1359" s="10"/>
      <c r="K1359" s="59">
        <v>6.2625022195164082E-3</v>
      </c>
      <c r="L1359" s="57">
        <f>COVAR(K1359:K1388,'RW Futures and Index Data (Q4)'!F1357:F1386)/VAR('RW Futures and Index Data (Q4)'!F1357:F1386)</f>
        <v>-2.6093358093372109E-3</v>
      </c>
      <c r="M1359" s="10"/>
      <c r="N1359" s="59">
        <v>9.5917363993247573E-3</v>
      </c>
      <c r="O1359" s="58">
        <f>COVAR(N1359:N1388,'RW Futures and Index Data (Q4)'!F1357:F1386)/VAR('RW Futures and Index Data (Q4)'!F1357:F1386)</f>
        <v>-0.25017683857995604</v>
      </c>
      <c r="P1359" s="10"/>
    </row>
    <row r="1360" spans="1:16" x14ac:dyDescent="0.25">
      <c r="A1360" s="23">
        <v>40234</v>
      </c>
      <c r="B1360" s="52">
        <v>-2.3236398253539958E-2</v>
      </c>
      <c r="C1360" s="53">
        <f>COVAR(B1360:B1389,'RW Futures and Index Data (Q4)'!C1358:C1387)/VAR('RW Futures and Index Data (Q4)'!C1358:C1387)</f>
        <v>1.0798979390212771</v>
      </c>
      <c r="D1360" s="10"/>
      <c r="E1360" s="59">
        <v>-7.7769445629400358E-2</v>
      </c>
      <c r="F1360" s="56">
        <f>COVAR(E1360:E1389,'RW Futures and Index Data (Q4)'!C1358:C1387)/VAR('RW Futures and Index Data (Q4)'!C1358:C1387)</f>
        <v>1.4339061672797437</v>
      </c>
      <c r="G1360" s="10"/>
      <c r="H1360" s="59">
        <v>-0.11154603172475375</v>
      </c>
      <c r="I1360" s="56">
        <f>COVAR(H1360:H1389,'RW Futures and Index Data (Q4)'!F1358:F1387)/VAR('RW Futures and Index Data (Q4)'!F1358:F1387)</f>
        <v>0.88110079701902777</v>
      </c>
      <c r="J1360" s="10"/>
      <c r="K1360" s="59">
        <v>4.5903695756468466E-3</v>
      </c>
      <c r="L1360" s="57">
        <f>COVAR(K1360:K1389,'RW Futures and Index Data (Q4)'!F1358:F1387)/VAR('RW Futures and Index Data (Q4)'!F1358:F1387)</f>
        <v>-5.5638284506495019E-3</v>
      </c>
      <c r="M1360" s="10"/>
      <c r="N1360" s="59">
        <v>1.6282454311993488E-2</v>
      </c>
      <c r="O1360" s="58">
        <f>COVAR(N1360:N1389,'RW Futures and Index Data (Q4)'!F1358:F1387)/VAR('RW Futures and Index Data (Q4)'!F1358:F1387)</f>
        <v>-0.28556875733268722</v>
      </c>
      <c r="P1360" s="10"/>
    </row>
    <row r="1361" spans="1:16" x14ac:dyDescent="0.25">
      <c r="A1361" s="23">
        <v>40233</v>
      </c>
      <c r="B1361" s="52">
        <v>-2.0448241608882811E-2</v>
      </c>
      <c r="C1361" s="53">
        <f>COVAR(B1361:B1390,'RW Futures and Index Data (Q4)'!C1359:C1388)/VAR('RW Futures and Index Data (Q4)'!C1359:C1388)</f>
        <v>1.0773625977487533</v>
      </c>
      <c r="D1361" s="10"/>
      <c r="E1361" s="59">
        <v>-6.0621627726894722E-2</v>
      </c>
      <c r="F1361" s="56">
        <f>COVAR(E1361:E1390,'RW Futures and Index Data (Q4)'!C1359:C1388)/VAR('RW Futures and Index Data (Q4)'!C1359:C1388)</f>
        <v>1.3241223198271659</v>
      </c>
      <c r="G1361" s="10"/>
      <c r="H1361" s="59">
        <v>-8.1349206349206393E-2</v>
      </c>
      <c r="I1361" s="56">
        <f>COVAR(H1361:H1390,'RW Futures and Index Data (Q4)'!F1359:F1388)/VAR('RW Futures and Index Data (Q4)'!F1359:F1388)</f>
        <v>0.76557545243334557</v>
      </c>
      <c r="J1361" s="10"/>
      <c r="K1361" s="59">
        <v>1.6296472268566564E-3</v>
      </c>
      <c r="L1361" s="57">
        <f>COVAR(K1361:K1390,'RW Futures and Index Data (Q4)'!F1359:F1388)/VAR('RW Futures and Index Data (Q4)'!F1359:F1388)</f>
        <v>-1.2342372117082048E-2</v>
      </c>
      <c r="M1361" s="10"/>
      <c r="N1361" s="59">
        <v>2.522936916690699E-2</v>
      </c>
      <c r="O1361" s="58">
        <f>COVAR(N1361:N1390,'RW Futures and Index Data (Q4)'!F1359:F1388)/VAR('RW Futures and Index Data (Q4)'!F1359:F1388)</f>
        <v>-0.32267484914776035</v>
      </c>
      <c r="P1361" s="10"/>
    </row>
    <row r="1362" spans="1:16" x14ac:dyDescent="0.25">
      <c r="A1362" s="23">
        <v>40232</v>
      </c>
      <c r="B1362" s="52">
        <v>-6.7322500543918196E-3</v>
      </c>
      <c r="C1362" s="53">
        <f>COVAR(B1362:B1391,'RW Futures and Index Data (Q4)'!C1360:C1389)/VAR('RW Futures and Index Data (Q4)'!C1360:C1389)</f>
        <v>1.0702677931087119</v>
      </c>
      <c r="D1362" s="10"/>
      <c r="E1362" s="59">
        <v>-1.6511309135750052E-2</v>
      </c>
      <c r="F1362" s="56">
        <f>COVAR(E1362:E1391,'RW Futures and Index Data (Q4)'!C1360:C1389)/VAR('RW Futures and Index Data (Q4)'!C1360:C1389)</f>
        <v>1.1689267413294022</v>
      </c>
      <c r="G1362" s="10"/>
      <c r="H1362" s="59">
        <v>-2.7254757185331879E-2</v>
      </c>
      <c r="I1362" s="56">
        <f>COVAR(H1362:H1391,'RW Futures and Index Data (Q4)'!F1360:F1389)/VAR('RW Futures and Index Data (Q4)'!F1360:F1389)</f>
        <v>0.68629048352578004</v>
      </c>
      <c r="J1362" s="10"/>
      <c r="K1362" s="59">
        <v>-1.4987938836352743E-3</v>
      </c>
      <c r="L1362" s="57">
        <f>COVAR(K1362:K1391,'RW Futures and Index Data (Q4)'!F1360:F1389)/VAR('RW Futures and Index Data (Q4)'!F1360:F1389)</f>
        <v>-1.9677741397814509E-2</v>
      </c>
      <c r="M1362" s="10"/>
      <c r="N1362" s="59">
        <v>7.6442265637852724E-3</v>
      </c>
      <c r="O1362" s="58">
        <f>COVAR(N1362:N1391,'RW Futures and Index Data (Q4)'!F1360:F1389)/VAR('RW Futures and Index Data (Q4)'!F1360:F1389)</f>
        <v>-0.34389823098780303</v>
      </c>
      <c r="P1362" s="10"/>
    </row>
    <row r="1363" spans="1:16" x14ac:dyDescent="0.25">
      <c r="A1363" s="23">
        <v>40231</v>
      </c>
      <c r="B1363" s="52">
        <v>-5.7697302511965365E-3</v>
      </c>
      <c r="C1363" s="53">
        <f>COVAR(B1363:B1392,'RW Futures and Index Data (Q4)'!C1361:C1390)/VAR('RW Futures and Index Data (Q4)'!C1361:C1390)</f>
        <v>1.1444276339776058</v>
      </c>
      <c r="D1363" s="10"/>
      <c r="E1363" s="59">
        <v>-3.540291456042588E-2</v>
      </c>
      <c r="F1363" s="56">
        <f>COVAR(E1363:E1392,'RW Futures and Index Data (Q4)'!C1361:C1390)/VAR('RW Futures and Index Data (Q4)'!C1361:C1390)</f>
        <v>1.1355659208738218</v>
      </c>
      <c r="G1363" s="10"/>
      <c r="H1363" s="59">
        <v>-5.4119941491955315E-2</v>
      </c>
      <c r="I1363" s="56">
        <f>COVAR(H1363:H1392,'RW Futures and Index Data (Q4)'!F1361:F1390)/VAR('RW Futures and Index Data (Q4)'!F1361:F1390)</f>
        <v>0.68451579524396855</v>
      </c>
      <c r="J1363" s="10"/>
      <c r="K1363" s="59">
        <v>-3.8928449629155315E-3</v>
      </c>
      <c r="L1363" s="57">
        <f>COVAR(K1363:K1392,'RW Futures and Index Data (Q4)'!F1361:F1390)/VAR('RW Futures and Index Data (Q4)'!F1361:F1390)</f>
        <v>-2.2773998022211372E-2</v>
      </c>
      <c r="M1363" s="10"/>
      <c r="N1363" s="59">
        <v>2.2405903265104721E-2</v>
      </c>
      <c r="O1363" s="58">
        <f>COVAR(N1363:N1392,'RW Futures and Index Data (Q4)'!F1361:F1390)/VAR('RW Futures and Index Data (Q4)'!F1361:F1390)</f>
        <v>-0.37807260458041897</v>
      </c>
      <c r="P1363" s="10"/>
    </row>
    <row r="1364" spans="1:16" x14ac:dyDescent="0.25">
      <c r="A1364" s="23">
        <v>40228</v>
      </c>
      <c r="B1364" s="52">
        <v>4.6743385940972715E-4</v>
      </c>
      <c r="C1364" s="53">
        <f>COVAR(B1364:B1393,'RW Futures and Index Data (Q4)'!C1362:C1391)/VAR('RW Futures and Index Data (Q4)'!C1362:C1391)</f>
        <v>1.1721087205088274</v>
      </c>
      <c r="D1364" s="10"/>
      <c r="E1364" s="59">
        <v>-1.5384663019863964E-2</v>
      </c>
      <c r="F1364" s="56">
        <f>COVAR(E1364:E1393,'RW Futures and Index Data (Q4)'!C1362:C1391)/VAR('RW Futures and Index Data (Q4)'!C1362:C1391)</f>
        <v>1.0656703974091164</v>
      </c>
      <c r="G1364" s="10"/>
      <c r="H1364" s="59">
        <v>-6.5573818707810871E-2</v>
      </c>
      <c r="I1364" s="56">
        <f>COVAR(H1364:H1393,'RW Futures and Index Data (Q4)'!F1362:F1391)/VAR('RW Futures and Index Data (Q4)'!F1362:F1391)</f>
        <v>0.66759627296306501</v>
      </c>
      <c r="J1364" s="10"/>
      <c r="K1364" s="59">
        <v>-5.237295560756472E-3</v>
      </c>
      <c r="L1364" s="57">
        <f>COVAR(K1364:K1393,'RW Futures and Index Data (Q4)'!F1362:F1391)/VAR('RW Futures and Index Data (Q4)'!F1362:F1391)</f>
        <v>-2.7026610221617235E-2</v>
      </c>
      <c r="M1364" s="10"/>
      <c r="N1364" s="59">
        <v>1.1729981593995298E-3</v>
      </c>
      <c r="O1364" s="58">
        <f>COVAR(N1364:N1393,'RW Futures and Index Data (Q4)'!F1362:F1391)/VAR('RW Futures and Index Data (Q4)'!F1362:F1391)</f>
        <v>-0.39287128157341294</v>
      </c>
      <c r="P1364" s="10"/>
    </row>
    <row r="1365" spans="1:16" x14ac:dyDescent="0.25">
      <c r="A1365" s="23">
        <v>40227</v>
      </c>
      <c r="B1365" s="52">
        <v>2.0805522349571781E-3</v>
      </c>
      <c r="C1365" s="53">
        <f>COVAR(B1365:B1394,'RW Futures and Index Data (Q4)'!C1363:C1392)/VAR('RW Futures and Index Data (Q4)'!C1363:C1392)</f>
        <v>1.2138780044422013</v>
      </c>
      <c r="D1365" s="10"/>
      <c r="E1365" s="59">
        <v>-6.0975691798762499E-3</v>
      </c>
      <c r="F1365" s="56">
        <f>COVAR(E1365:E1394,'RW Futures and Index Data (Q4)'!C1363:C1392)/VAR('RW Futures and Index Data (Q4)'!C1363:C1392)</f>
        <v>1.0327702799195269</v>
      </c>
      <c r="G1365" s="10"/>
      <c r="H1365" s="59">
        <v>-6.0487804878048723E-2</v>
      </c>
      <c r="I1365" s="56">
        <f>COVAR(H1365:H1394,'RW Futures and Index Data (Q4)'!F1363:F1392)/VAR('RW Futures and Index Data (Q4)'!F1363:F1392)</f>
        <v>0.64173736603834519</v>
      </c>
      <c r="J1365" s="10"/>
      <c r="K1365" s="59">
        <v>-3.6324224038087882E-3</v>
      </c>
      <c r="L1365" s="57">
        <f>COVAR(K1365:K1394,'RW Futures and Index Data (Q4)'!F1363:F1392)/VAR('RW Futures and Index Data (Q4)'!F1363:F1392)</f>
        <v>-3.036877193155671E-2</v>
      </c>
      <c r="M1365" s="10"/>
      <c r="N1365" s="59">
        <v>4.8812030289877573E-3</v>
      </c>
      <c r="O1365" s="58">
        <f>COVAR(N1365:N1394,'RW Futures and Index Data (Q4)'!F1363:F1392)/VAR('RW Futures and Index Data (Q4)'!F1363:F1392)</f>
        <v>-0.40833839256447541</v>
      </c>
      <c r="P1365" s="10"/>
    </row>
    <row r="1366" spans="1:16" x14ac:dyDescent="0.25">
      <c r="A1366" s="23">
        <v>40226</v>
      </c>
      <c r="B1366" s="52">
        <v>1.3154248867923268E-2</v>
      </c>
      <c r="C1366" s="53">
        <f>COVAR(B1366:B1395,'RW Futures and Index Data (Q4)'!C1364:C1393)/VAR('RW Futures and Index Data (Q4)'!C1364:C1393)</f>
        <v>1.2315664746789248</v>
      </c>
      <c r="D1366" s="10"/>
      <c r="E1366" s="59">
        <v>-9.8247248230055595E-3</v>
      </c>
      <c r="F1366" s="56">
        <f>COVAR(E1366:E1395,'RW Futures and Index Data (Q4)'!C1364:C1393)/VAR('RW Futures and Index Data (Q4)'!C1364:C1393)</f>
        <v>0.97445049875548617</v>
      </c>
      <c r="G1366" s="10"/>
      <c r="H1366" s="59">
        <v>-6.7886326432354371E-2</v>
      </c>
      <c r="I1366" s="56">
        <f>COVAR(H1366:H1395,'RW Futures and Index Data (Q4)'!F1364:F1393)/VAR('RW Futures and Index Data (Q4)'!F1364:F1393)</f>
        <v>0.60385822339669182</v>
      </c>
      <c r="J1366" s="10"/>
      <c r="K1366" s="59">
        <v>-5.9402705004094614E-3</v>
      </c>
      <c r="L1366" s="57">
        <f>COVAR(K1366:K1395,'RW Futures and Index Data (Q4)'!F1364:F1393)/VAR('RW Futures and Index Data (Q4)'!F1364:F1393)</f>
        <v>-3.120798426390135E-2</v>
      </c>
      <c r="M1366" s="10"/>
      <c r="N1366" s="59">
        <v>1.1700677653201375E-3</v>
      </c>
      <c r="O1366" s="58">
        <f>COVAR(N1366:N1395,'RW Futures and Index Data (Q4)'!F1364:F1393)/VAR('RW Futures and Index Data (Q4)'!F1364:F1393)</f>
        <v>-0.41575647480349076</v>
      </c>
      <c r="P1366" s="10"/>
    </row>
    <row r="1367" spans="1:16" x14ac:dyDescent="0.25">
      <c r="A1367" s="23">
        <v>40225</v>
      </c>
      <c r="B1367" s="52">
        <v>-6.6575483978716932E-3</v>
      </c>
      <c r="C1367" s="53">
        <f>COVAR(B1367:B1396,'RW Futures and Index Data (Q4)'!C1365:C1394)/VAR('RW Futures and Index Data (Q4)'!C1365:C1394)</f>
        <v>1.2967831649392536</v>
      </c>
      <c r="D1367" s="10"/>
      <c r="E1367" s="59">
        <v>4.8439308533361203E-3</v>
      </c>
      <c r="F1367" s="56">
        <f>COVAR(E1367:E1396,'RW Futures and Index Data (Q4)'!C1365:C1394)/VAR('RW Futures and Index Data (Q4)'!C1365:C1394)</f>
        <v>0.91887383430352065</v>
      </c>
      <c r="G1367" s="10"/>
      <c r="H1367" s="59">
        <v>-6.1116503314893822E-2</v>
      </c>
      <c r="I1367" s="56">
        <f>COVAR(H1367:H1396,'RW Futures and Index Data (Q4)'!F1365:F1394)/VAR('RW Futures and Index Data (Q4)'!F1365:F1394)</f>
        <v>0.58074546746956579</v>
      </c>
      <c r="J1367" s="10"/>
      <c r="K1367" s="59">
        <v>-8.2012526444635858E-3</v>
      </c>
      <c r="L1367" s="57">
        <f>COVAR(K1367:K1396,'RW Futures and Index Data (Q4)'!F1365:F1394)/VAR('RW Futures and Index Data (Q4)'!F1365:F1394)</f>
        <v>-3.1952143316191929E-2</v>
      </c>
      <c r="M1367" s="10"/>
      <c r="N1367" s="59">
        <v>-8.2351911140514655E-3</v>
      </c>
      <c r="O1367" s="58">
        <f>COVAR(N1367:N1396,'RW Futures and Index Data (Q4)'!F1365:F1394)/VAR('RW Futures and Index Data (Q4)'!F1365:F1394)</f>
        <v>-0.41702239172547689</v>
      </c>
      <c r="P1367" s="10"/>
    </row>
    <row r="1368" spans="1:16" x14ac:dyDescent="0.25">
      <c r="A1368" s="23">
        <v>40221</v>
      </c>
      <c r="B1368" s="52">
        <v>-2.4176202598770846E-2</v>
      </c>
      <c r="C1368" s="53">
        <f>COVAR(B1368:B1397,'RW Futures and Index Data (Q4)'!C1366:C1395)/VAR('RW Futures and Index Data (Q4)'!C1366:C1395)</f>
        <v>1.3307317832358336</v>
      </c>
      <c r="D1368" s="10"/>
      <c r="E1368" s="59">
        <v>1.7562871565532268E-2</v>
      </c>
      <c r="F1368" s="56">
        <f>COVAR(E1368:E1397,'RW Futures and Index Data (Q4)'!C1366:C1395)/VAR('RW Futures and Index Data (Q4)'!C1366:C1395)</f>
        <v>0.91989170760720074</v>
      </c>
      <c r="G1368" s="10"/>
      <c r="H1368" s="59">
        <v>-5.5172367249870291E-2</v>
      </c>
      <c r="I1368" s="56">
        <f>COVAR(H1368:H1397,'RW Futures and Index Data (Q4)'!F1366:F1395)/VAR('RW Futures and Index Data (Q4)'!F1366:F1395)</f>
        <v>0.56899821446646948</v>
      </c>
      <c r="J1368" s="10"/>
      <c r="K1368" s="59">
        <v>-1.0761397692371499E-4</v>
      </c>
      <c r="L1368" s="57">
        <f>COVAR(K1368:K1397,'RW Futures and Index Data (Q4)'!F1366:F1395)/VAR('RW Futures and Index Data (Q4)'!F1366:F1395)</f>
        <v>-3.8789594211624943E-2</v>
      </c>
      <c r="M1368" s="10"/>
      <c r="N1368" s="59">
        <v>9.6788865592656315E-3</v>
      </c>
      <c r="O1368" s="58">
        <f>COVAR(N1368:N1397,'RW Futures and Index Data (Q4)'!F1366:F1395)/VAR('RW Futures and Index Data (Q4)'!F1366:F1395)</f>
        <v>-0.4307504503381529</v>
      </c>
      <c r="P1368" s="10"/>
    </row>
    <row r="1369" spans="1:16" x14ac:dyDescent="0.25">
      <c r="A1369" s="23">
        <v>40220</v>
      </c>
      <c r="B1369" s="52">
        <v>-2.9185195237900641E-2</v>
      </c>
      <c r="C1369" s="53">
        <f>COVAR(B1369:B1398,'RW Futures and Index Data (Q4)'!C1367:C1396)/VAR('RW Futures and Index Data (Q4)'!C1367:C1396)</f>
        <v>1.3606403717116944</v>
      </c>
      <c r="D1369" s="10"/>
      <c r="E1369" s="59">
        <v>1.0399488894004216E-2</v>
      </c>
      <c r="F1369" s="56">
        <f>COVAR(E1369:E1398,'RW Futures and Index Data (Q4)'!C1367:C1396)/VAR('RW Futures and Index Data (Q4)'!C1367:C1396)</f>
        <v>0.93290991375599575</v>
      </c>
      <c r="G1369" s="10"/>
      <c r="H1369" s="59">
        <v>-4.5705675539929658E-2</v>
      </c>
      <c r="I1369" s="56">
        <f>COVAR(H1369:H1398,'RW Futures and Index Data (Q4)'!F1367:F1396)/VAR('RW Futures and Index Data (Q4)'!F1367:F1396)</f>
        <v>0.5483920140819617</v>
      </c>
      <c r="J1369" s="10"/>
      <c r="K1369" s="59">
        <v>1.2190726284941888E-3</v>
      </c>
      <c r="L1369" s="57">
        <f>COVAR(K1369:K1398,'RW Futures and Index Data (Q4)'!F1367:F1396)/VAR('RW Futures and Index Data (Q4)'!F1367:F1396)</f>
        <v>-4.2359055760173119E-2</v>
      </c>
      <c r="M1369" s="10"/>
      <c r="N1369" s="59">
        <v>6.8824046350393075E-3</v>
      </c>
      <c r="O1369" s="58">
        <f>COVAR(N1369:N1398,'RW Futures and Index Data (Q4)'!F1367:F1396)/VAR('RW Futures and Index Data (Q4)'!F1367:F1396)</f>
        <v>-0.43332168651288466</v>
      </c>
      <c r="P1369" s="10"/>
    </row>
    <row r="1370" spans="1:16" x14ac:dyDescent="0.25">
      <c r="A1370" s="23">
        <v>40219</v>
      </c>
      <c r="B1370" s="52">
        <v>-3.2584516447655143E-2</v>
      </c>
      <c r="C1370" s="53">
        <f>COVAR(B1370:B1399,'RW Futures and Index Data (Q4)'!C1368:C1397)/VAR('RW Futures and Index Data (Q4)'!C1368:C1397)</f>
        <v>1.4007811566884605</v>
      </c>
      <c r="D1370" s="10"/>
      <c r="E1370" s="59">
        <v>-4.8570011569897265E-3</v>
      </c>
      <c r="F1370" s="56">
        <f>COVAR(E1370:E1399,'RW Futures and Index Data (Q4)'!C1368:C1397)/VAR('RW Futures and Index Data (Q4)'!C1368:C1397)</f>
        <v>0.96521513315833307</v>
      </c>
      <c r="G1370" s="10"/>
      <c r="H1370" s="59">
        <v>-7.3601573778291129E-2</v>
      </c>
      <c r="I1370" s="56">
        <f>COVAR(H1370:H1399,'RW Futures and Index Data (Q4)'!F1368:F1397)/VAR('RW Futures and Index Data (Q4)'!F1368:F1397)</f>
        <v>0.55065654677671472</v>
      </c>
      <c r="J1370" s="10"/>
      <c r="K1370" s="59">
        <v>-1.3763457978195337E-3</v>
      </c>
      <c r="L1370" s="57">
        <f>COVAR(K1370:K1399,'RW Futures and Index Data (Q4)'!F1368:F1397)/VAR('RW Futures and Index Data (Q4)'!F1368:F1397)</f>
        <v>-4.6004360301498549E-2</v>
      </c>
      <c r="M1370" s="10"/>
      <c r="N1370" s="59">
        <v>-2.0222471480689785E-3</v>
      </c>
      <c r="O1370" s="58">
        <f>COVAR(N1370:N1399,'RW Futures and Index Data (Q4)'!F1368:F1397)/VAR('RW Futures and Index Data (Q4)'!F1368:F1397)</f>
        <v>-0.44400833059687195</v>
      </c>
      <c r="P1370" s="10"/>
    </row>
    <row r="1371" spans="1:16" x14ac:dyDescent="0.25">
      <c r="A1371" s="23">
        <v>40218</v>
      </c>
      <c r="B1371" s="52">
        <v>-4.8332762418632713E-2</v>
      </c>
      <c r="C1371" s="53">
        <f>COVAR(B1371:B1400,'RW Futures and Index Data (Q4)'!C1369:C1398)/VAR('RW Futures and Index Data (Q4)'!C1369:C1398)</f>
        <v>1.48344983240902</v>
      </c>
      <c r="D1371" s="10"/>
      <c r="E1371" s="59">
        <v>-2.4258687929079259E-2</v>
      </c>
      <c r="F1371" s="56">
        <f>COVAR(E1371:E1400,'RW Futures and Index Data (Q4)'!C1369:C1398)/VAR('RW Futures and Index Data (Q4)'!C1369:C1398)</f>
        <v>1.0114330883456681</v>
      </c>
      <c r="G1371" s="10"/>
      <c r="H1371" s="59">
        <v>-8.9494167776953626E-2</v>
      </c>
      <c r="I1371" s="56">
        <f>COVAR(H1371:H1400,'RW Futures and Index Data (Q4)'!F1369:F1398)/VAR('RW Futures and Index Data (Q4)'!F1369:F1398)</f>
        <v>0.53218360008982513</v>
      </c>
      <c r="J1371" s="10"/>
      <c r="K1371" s="59">
        <v>-2.5396700455400101E-3</v>
      </c>
      <c r="L1371" s="57">
        <f>COVAR(K1371:K1400,'RW Futures and Index Data (Q4)'!F1369:F1398)/VAR('RW Futures and Index Data (Q4)'!F1369:F1398)</f>
        <v>-5.6762582272789096E-2</v>
      </c>
      <c r="M1371" s="10"/>
      <c r="N1371" s="59">
        <v>1.0019780834140235E-2</v>
      </c>
      <c r="O1371" s="58">
        <f>COVAR(N1371:N1400,'RW Futures and Index Data (Q4)'!F1369:F1398)/VAR('RW Futures and Index Data (Q4)'!F1369:F1398)</f>
        <v>-0.47557360077994509</v>
      </c>
      <c r="P1371" s="10"/>
    </row>
    <row r="1372" spans="1:16" x14ac:dyDescent="0.25">
      <c r="A1372" s="23">
        <v>40217</v>
      </c>
      <c r="B1372" s="52">
        <v>-4.022597437755171E-2</v>
      </c>
      <c r="C1372" s="53">
        <f>COVAR(B1372:B1401,'RW Futures and Index Data (Q4)'!C1370:C1399)/VAR('RW Futures and Index Data (Q4)'!C1370:C1399)</f>
        <v>1.521378136486375</v>
      </c>
      <c r="D1372" s="10"/>
      <c r="E1372" s="59">
        <v>-2.1989783540769081E-2</v>
      </c>
      <c r="F1372" s="56">
        <f>COVAR(E1372:E1401,'RW Futures and Index Data (Q4)'!C1370:C1399)/VAR('RW Futures and Index Data (Q4)'!C1370:C1399)</f>
        <v>1.0469395614772474</v>
      </c>
      <c r="G1372" s="10"/>
      <c r="H1372" s="59">
        <v>-8.504399242639249E-2</v>
      </c>
      <c r="I1372" s="56">
        <f>COVAR(H1372:H1401,'RW Futures and Index Data (Q4)'!F1370:F1399)/VAR('RW Futures and Index Data (Q4)'!F1370:F1399)</f>
        <v>0.48880452787679007</v>
      </c>
      <c r="J1372" s="10"/>
      <c r="K1372" s="59">
        <v>8.3175569572619956E-3</v>
      </c>
      <c r="L1372" s="57">
        <f>COVAR(K1372:K1401,'RW Futures and Index Data (Q4)'!F1370:F1399)/VAR('RW Futures and Index Data (Q4)'!F1370:F1399)</f>
        <v>-7.0984648531953784E-2</v>
      </c>
      <c r="M1372" s="10"/>
      <c r="N1372" s="59">
        <v>2.6476334946397895E-2</v>
      </c>
      <c r="O1372" s="58">
        <f>COVAR(N1372:N1401,'RW Futures and Index Data (Q4)'!F1370:F1399)/VAR('RW Futures and Index Data (Q4)'!F1370:F1399)</f>
        <v>-0.49615313539164602</v>
      </c>
      <c r="P1372" s="10"/>
    </row>
    <row r="1373" spans="1:16" x14ac:dyDescent="0.25">
      <c r="A1373" s="23">
        <v>40214</v>
      </c>
      <c r="B1373" s="52">
        <v>-3.7547794016041691E-2</v>
      </c>
      <c r="C1373" s="53">
        <f>COVAR(B1373:B1402,'RW Futures and Index Data (Q4)'!C1371:C1400)/VAR('RW Futures and Index Data (Q4)'!C1371:C1400)</f>
        <v>1.6646987165823943</v>
      </c>
      <c r="D1373" s="10"/>
      <c r="E1373" s="59">
        <v>-1.0813768883397024E-2</v>
      </c>
      <c r="F1373" s="56">
        <f>COVAR(E1373:E1402,'RW Futures and Index Data (Q4)'!C1371:C1400)/VAR('RW Futures and Index Data (Q4)'!C1371:C1400)</f>
        <v>1.0834711776958292</v>
      </c>
      <c r="G1373" s="10"/>
      <c r="H1373" s="59">
        <v>-7.3610369234370032E-2</v>
      </c>
      <c r="I1373" s="56">
        <f>COVAR(H1373:H1402,'RW Futures and Index Data (Q4)'!F1371:F1400)/VAR('RW Futures and Index Data (Q4)'!F1371:F1400)</f>
        <v>0.43315553330407658</v>
      </c>
      <c r="J1373" s="10"/>
      <c r="K1373" s="59">
        <v>7.9323290718229522E-3</v>
      </c>
      <c r="L1373" s="57">
        <f>COVAR(K1373:K1402,'RW Futures and Index Data (Q4)'!F1371:F1400)/VAR('RW Futures and Index Data (Q4)'!F1371:F1400)</f>
        <v>-6.9457980908241179E-2</v>
      </c>
      <c r="M1373" s="10"/>
      <c r="N1373" s="59">
        <v>3.3943995234818836E-2</v>
      </c>
      <c r="O1373" s="58">
        <f>COVAR(N1373:N1402,'RW Futures and Index Data (Q4)'!F1371:F1400)/VAR('RW Futures and Index Data (Q4)'!F1371:F1400)</f>
        <v>-0.51825656083401728</v>
      </c>
      <c r="P1373" s="10"/>
    </row>
    <row r="1374" spans="1:16" x14ac:dyDescent="0.25">
      <c r="A1374" s="23">
        <v>40213</v>
      </c>
      <c r="B1374" s="52">
        <v>-4.1671529586490785E-2</v>
      </c>
      <c r="C1374" s="53">
        <f>COVAR(B1374:B1403,'RW Futures and Index Data (Q4)'!C1372:C1401)/VAR('RW Futures and Index Data (Q4)'!C1372:C1401)</f>
        <v>1.7762454975224531</v>
      </c>
      <c r="D1374" s="10"/>
      <c r="E1374" s="59">
        <v>-1.3959764160763499E-2</v>
      </c>
      <c r="F1374" s="56">
        <f>COVAR(E1374:E1403,'RW Futures and Index Data (Q4)'!C1372:C1401)/VAR('RW Futures and Index Data (Q4)'!C1372:C1401)</f>
        <v>1.113457943976963</v>
      </c>
      <c r="G1374" s="10"/>
      <c r="H1374" s="59">
        <v>-2.642476820853723E-2</v>
      </c>
      <c r="I1374" s="56">
        <f>COVAR(H1374:H1403,'RW Futures and Index Data (Q4)'!F1372:F1401)/VAR('RW Futures and Index Data (Q4)'!F1372:F1401)</f>
        <v>0.35205803845958861</v>
      </c>
      <c r="J1374" s="10"/>
      <c r="K1374" s="59">
        <v>2.271960058940925E-3</v>
      </c>
      <c r="L1374" s="57">
        <f>COVAR(K1374:K1403,'RW Futures and Index Data (Q4)'!F1372:F1401)/VAR('RW Futures and Index Data (Q4)'!F1372:F1401)</f>
        <v>-6.4213320525986162E-2</v>
      </c>
      <c r="M1374" s="10"/>
      <c r="N1374" s="59">
        <v>2.1889290521747373E-2</v>
      </c>
      <c r="O1374" s="58">
        <f>COVAR(N1374:N1403,'RW Futures and Index Data (Q4)'!F1372:F1401)/VAR('RW Futures and Index Data (Q4)'!F1372:F1401)</f>
        <v>-0.51419171436690514</v>
      </c>
      <c r="P1374" s="10"/>
    </row>
    <row r="1375" spans="1:16" x14ac:dyDescent="0.25">
      <c r="A1375" s="23">
        <v>40212</v>
      </c>
      <c r="B1375" s="52">
        <v>-3.7659319006328906E-2</v>
      </c>
      <c r="C1375" s="53">
        <f>COVAR(B1375:B1404,'RW Futures and Index Data (Q4)'!C1373:C1402)/VAR('RW Futures and Index Data (Q4)'!C1373:C1402)</f>
        <v>1.9446874407509998</v>
      </c>
      <c r="D1375" s="10"/>
      <c r="E1375" s="59">
        <v>-1.7218591793092153E-2</v>
      </c>
      <c r="F1375" s="56">
        <f>COVAR(E1375:E1404,'RW Futures and Index Data (Q4)'!C1373:C1402)/VAR('RW Futures and Index Data (Q4)'!C1373:C1402)</f>
        <v>1.1144654523272761</v>
      </c>
      <c r="G1375" s="10"/>
      <c r="H1375" s="59">
        <v>-1.678028316727842E-2</v>
      </c>
      <c r="I1375" s="56">
        <f>COVAR(H1375:H1404,'RW Futures and Index Data (Q4)'!F1373:F1402)/VAR('RW Futures and Index Data (Q4)'!F1373:F1402)</f>
        <v>0.37455222589724796</v>
      </c>
      <c r="J1375" s="10"/>
      <c r="K1375" s="59">
        <v>8.5109856233334114E-3</v>
      </c>
      <c r="L1375" s="57">
        <f>COVAR(K1375:K1404,'RW Futures and Index Data (Q4)'!F1373:F1402)/VAR('RW Futures and Index Data (Q4)'!F1373:F1402)</f>
        <v>-7.1321625241891062E-2</v>
      </c>
      <c r="M1375" s="10"/>
      <c r="N1375" s="59">
        <v>1.989231594050489E-2</v>
      </c>
      <c r="O1375" s="58">
        <f>COVAR(N1375:N1404,'RW Futures and Index Data (Q4)'!F1373:F1402)/VAR('RW Futures and Index Data (Q4)'!F1373:F1402)</f>
        <v>-0.53410908664557388</v>
      </c>
      <c r="P1375" s="10"/>
    </row>
    <row r="1376" spans="1:16" x14ac:dyDescent="0.25">
      <c r="A1376" s="23">
        <v>40211</v>
      </c>
      <c r="B1376" s="52">
        <v>-4.5594853528328372E-2</v>
      </c>
      <c r="C1376" s="53">
        <f>COVAR(B1376:B1405,'RW Futures and Index Data (Q4)'!C1374:C1403)/VAR('RW Futures and Index Data (Q4)'!C1374:C1403)</f>
        <v>1.9123445704381781</v>
      </c>
      <c r="D1376" s="10"/>
      <c r="E1376" s="59">
        <v>2.7328284029485284E-2</v>
      </c>
      <c r="F1376" s="56">
        <f>COVAR(E1376:E1405,'RW Futures and Index Data (Q4)'!C1374:C1403)/VAR('RW Futures and Index Data (Q4)'!C1374:C1403)</f>
        <v>1.0506004724146958</v>
      </c>
      <c r="G1376" s="10"/>
      <c r="H1376" s="59">
        <v>-9.4537810160829627E-3</v>
      </c>
      <c r="I1376" s="56">
        <f>COVAR(H1376:H1405,'RW Futures and Index Data (Q4)'!F1374:F1403)/VAR('RW Futures and Index Data (Q4)'!F1374:F1403)</f>
        <v>0.38364283856610598</v>
      </c>
      <c r="J1376" s="10"/>
      <c r="K1376" s="59">
        <v>4.3879555089858524E-3</v>
      </c>
      <c r="L1376" s="57">
        <f>COVAR(K1376:K1405,'RW Futures and Index Data (Q4)'!F1374:F1403)/VAR('RW Futures and Index Data (Q4)'!F1374:F1403)</f>
        <v>-5.9464810202641119E-2</v>
      </c>
      <c r="M1376" s="10"/>
      <c r="N1376" s="59">
        <v>-1.6165650097348383E-3</v>
      </c>
      <c r="O1376" s="58">
        <f>COVAR(N1376:N1405,'RW Futures and Index Data (Q4)'!F1374:F1403)/VAR('RW Futures and Index Data (Q4)'!F1374:F1403)</f>
        <v>-0.51102738094302547</v>
      </c>
      <c r="P1376" s="10"/>
    </row>
    <row r="1377" spans="1:16" x14ac:dyDescent="0.25">
      <c r="A1377" s="23">
        <v>40210</v>
      </c>
      <c r="B1377" s="52">
        <v>-5.5749101837167969E-2</v>
      </c>
      <c r="C1377" s="53">
        <f>COVAR(B1377:B1406,'RW Futures and Index Data (Q4)'!C1375:C1404)/VAR('RW Futures and Index Data (Q4)'!C1375:C1404)</f>
        <v>1.8657378404908358</v>
      </c>
      <c r="D1377" s="10"/>
      <c r="E1377" s="59">
        <v>5.7219259827294477E-2</v>
      </c>
      <c r="F1377" s="56">
        <f>COVAR(E1377:E1406,'RW Futures and Index Data (Q4)'!C1375:C1404)/VAR('RW Futures and Index Data (Q4)'!C1375:C1404)</f>
        <v>1.0642241512455397</v>
      </c>
      <c r="G1377" s="10"/>
      <c r="H1377" s="59">
        <v>-3.6977812995244719E-3</v>
      </c>
      <c r="I1377" s="56">
        <f>COVAR(H1377:H1406,'RW Futures and Index Data (Q4)'!F1375:F1404)/VAR('RW Futures and Index Data (Q4)'!F1375:F1404)</f>
        <v>0.40273054405003705</v>
      </c>
      <c r="J1377" s="10"/>
      <c r="K1377" s="59">
        <v>5.9096472642927722E-4</v>
      </c>
      <c r="L1377" s="57">
        <f>COVAR(K1377:K1406,'RW Futures and Index Data (Q4)'!F1375:F1404)/VAR('RW Futures and Index Data (Q4)'!F1375:F1404)</f>
        <v>-5.8580012671479401E-2</v>
      </c>
      <c r="M1377" s="10"/>
      <c r="N1377" s="59">
        <v>-7.8649622152160426E-3</v>
      </c>
      <c r="O1377" s="58">
        <f>COVAR(N1377:N1406,'RW Futures and Index Data (Q4)'!F1375:F1404)/VAR('RW Futures and Index Data (Q4)'!F1375:F1404)</f>
        <v>-0.51989783655399369</v>
      </c>
      <c r="P1377" s="10"/>
    </row>
    <row r="1378" spans="1:16" x14ac:dyDescent="0.25">
      <c r="A1378" s="23">
        <v>40207</v>
      </c>
      <c r="B1378" s="52">
        <v>-3.8722235666205584E-2</v>
      </c>
      <c r="C1378" s="53">
        <f>COVAR(B1378:B1407,'RW Futures and Index Data (Q4)'!C1376:C1405)/VAR('RW Futures and Index Data (Q4)'!C1376:C1405)</f>
        <v>1.6538916705537956</v>
      </c>
      <c r="D1378" s="10"/>
      <c r="E1378" s="59">
        <v>2.736054217237549E-2</v>
      </c>
      <c r="F1378" s="56">
        <f>COVAR(E1378:E1407,'RW Futures and Index Data (Q4)'!C1376:C1405)/VAR('RW Futures and Index Data (Q4)'!C1376:C1405)</f>
        <v>1.1654473849144025</v>
      </c>
      <c r="G1378" s="10"/>
      <c r="H1378" s="59">
        <v>1.8766756032171594E-2</v>
      </c>
      <c r="I1378" s="56">
        <f>COVAR(H1378:H1407,'RW Futures and Index Data (Q4)'!F1376:F1405)/VAR('RW Futures and Index Data (Q4)'!F1376:F1405)</f>
        <v>0.37656036992937481</v>
      </c>
      <c r="J1378" s="10"/>
      <c r="K1378" s="59">
        <v>-4.1597332849412361E-3</v>
      </c>
      <c r="L1378" s="57">
        <f>COVAR(K1378:K1407,'RW Futures and Index Data (Q4)'!F1376:F1405)/VAR('RW Futures and Index Data (Q4)'!F1376:F1405)</f>
        <v>-4.4790555617766882E-2</v>
      </c>
      <c r="M1378" s="10"/>
      <c r="N1378" s="59">
        <v>-1.4933382498064862E-2</v>
      </c>
      <c r="O1378" s="58">
        <f>COVAR(N1378:N1407,'RW Futures and Index Data (Q4)'!F1376:F1405)/VAR('RW Futures and Index Data (Q4)'!F1376:F1405)</f>
        <v>-0.48851505720969207</v>
      </c>
      <c r="P1378" s="10"/>
    </row>
    <row r="1379" spans="1:16" x14ac:dyDescent="0.25">
      <c r="A1379" s="23">
        <v>40206</v>
      </c>
      <c r="B1379" s="52">
        <v>-5.7451478256263067E-2</v>
      </c>
      <c r="C1379" s="53">
        <f>COVAR(B1379:B1408,'RW Futures and Index Data (Q4)'!C1377:C1406)/VAR('RW Futures and Index Data (Q4)'!C1377:C1406)</f>
        <v>1.6047621260578546</v>
      </c>
      <c r="D1379" s="10"/>
      <c r="E1379" s="59">
        <v>1.1390720908835084E-2</v>
      </c>
      <c r="F1379" s="56">
        <f>COVAR(E1379:E1408,'RW Futures and Index Data (Q4)'!C1377:C1406)/VAR('RW Futures and Index Data (Q4)'!C1377:C1406)</f>
        <v>1.3436784394329189</v>
      </c>
      <c r="G1379" s="10"/>
      <c r="H1379" s="59">
        <v>-2.3970868995785821E-2</v>
      </c>
      <c r="I1379" s="56">
        <f>COVAR(H1379:H1408,'RW Futures and Index Data (Q4)'!F1377:F1406)/VAR('RW Futures and Index Data (Q4)'!F1377:F1406)</f>
        <v>0.52420194489880434</v>
      </c>
      <c r="J1379" s="10"/>
      <c r="K1379" s="59">
        <v>4.5691602456134905E-3</v>
      </c>
      <c r="L1379" s="57">
        <f>COVAR(K1379:K1408,'RW Futures and Index Data (Q4)'!F1377:F1406)/VAR('RW Futures and Index Data (Q4)'!F1377:F1406)</f>
        <v>-6.4805134690252827E-2</v>
      </c>
      <c r="M1379" s="10"/>
      <c r="N1379" s="59">
        <v>1.0463524249773259E-2</v>
      </c>
      <c r="O1379" s="58">
        <f>COVAR(N1379:N1408,'RW Futures and Index Data (Q4)'!F1377:F1406)/VAR('RW Futures and Index Data (Q4)'!F1377:F1406)</f>
        <v>-0.57138068995107605</v>
      </c>
      <c r="P1379" s="10"/>
    </row>
    <row r="1380" spans="1:16" x14ac:dyDescent="0.25">
      <c r="A1380" s="23">
        <v>40205</v>
      </c>
      <c r="B1380" s="52">
        <v>-4.0515407542798476E-2</v>
      </c>
      <c r="C1380" s="53">
        <f>COVAR(B1380:B1409,'RW Futures and Index Data (Q4)'!C1378:C1407)/VAR('RW Futures and Index Data (Q4)'!C1378:C1407)</f>
        <v>1.3444030407689067</v>
      </c>
      <c r="D1380" s="10"/>
      <c r="E1380" s="59">
        <v>-7.8946460750095593E-4</v>
      </c>
      <c r="F1380" s="56">
        <f>COVAR(E1380:E1409,'RW Futures and Index Data (Q4)'!C1378:C1407)/VAR('RW Futures and Index Data (Q4)'!C1378:C1407)</f>
        <v>1.6713311754758744</v>
      </c>
      <c r="G1380" s="10"/>
      <c r="H1380" s="59">
        <v>-2.2395884250214437E-2</v>
      </c>
      <c r="I1380" s="56">
        <f>COVAR(H1380:H1409,'RW Futures and Index Data (Q4)'!F1378:F1407)/VAR('RW Futures and Index Data (Q4)'!F1378:F1407)</f>
        <v>0.5283484387818207</v>
      </c>
      <c r="J1380" s="10"/>
      <c r="K1380" s="59">
        <v>1.9886947375300501E-3</v>
      </c>
      <c r="L1380" s="57">
        <f>COVAR(K1380:K1409,'RW Futures and Index Data (Q4)'!F1378:F1407)/VAR('RW Futures and Index Data (Q4)'!F1378:F1407)</f>
        <v>-4.6170823565736749E-2</v>
      </c>
      <c r="M1380" s="10"/>
      <c r="N1380" s="59">
        <v>5.0600301345915533E-4</v>
      </c>
      <c r="O1380" s="58">
        <f>COVAR(N1380:N1409,'RW Futures and Index Data (Q4)'!F1378:F1407)/VAR('RW Futures and Index Data (Q4)'!F1378:F1407)</f>
        <v>-0.5366578290982259</v>
      </c>
      <c r="P1380" s="10"/>
    </row>
    <row r="1381" spans="1:16" x14ac:dyDescent="0.25">
      <c r="A1381" s="23">
        <v>40204</v>
      </c>
      <c r="B1381" s="52">
        <v>-1.0144990520343122E-2</v>
      </c>
      <c r="C1381" s="53">
        <f>COVAR(B1381:B1410,'RW Futures and Index Data (Q4)'!C1379:C1408)/VAR('RW Futures and Index Data (Q4)'!C1379:C1408)</f>
        <v>1.0682189460972935</v>
      </c>
      <c r="D1381" s="10"/>
      <c r="E1381" s="59">
        <v>2.3034124606651663E-2</v>
      </c>
      <c r="F1381" s="56">
        <f>COVAR(E1381:E1410,'RW Futures and Index Data (Q4)'!C1379:C1408)/VAR('RW Futures and Index Data (Q4)'!C1379:C1408)</f>
        <v>1.7871370048783033</v>
      </c>
      <c r="G1381" s="10"/>
      <c r="H1381" s="59">
        <v>-2.6081898800209835E-3</v>
      </c>
      <c r="I1381" s="56">
        <f>COVAR(H1381:H1410,'RW Futures and Index Data (Q4)'!F1379:F1408)/VAR('RW Futures and Index Data (Q4)'!F1379:F1408)</f>
        <v>0.52275801783867681</v>
      </c>
      <c r="J1381" s="10"/>
      <c r="K1381" s="59">
        <v>-3.7868310198165833E-3</v>
      </c>
      <c r="L1381" s="57">
        <f>COVAR(K1381:K1410,'RW Futures and Index Data (Q4)'!F1379:F1408)/VAR('RW Futures and Index Data (Q4)'!F1379:F1408)</f>
        <v>-4.3685843085478113E-2</v>
      </c>
      <c r="M1381" s="10"/>
      <c r="N1381" s="59">
        <v>-3.3988806355923495E-3</v>
      </c>
      <c r="O1381" s="58">
        <f>COVAR(N1381:N1410,'RW Futures and Index Data (Q4)'!F1379:F1408)/VAR('RW Futures and Index Data (Q4)'!F1379:F1408)</f>
        <v>-0.5280257812951944</v>
      </c>
      <c r="P1381" s="10"/>
    </row>
    <row r="1382" spans="1:16" x14ac:dyDescent="0.25">
      <c r="A1382" s="23">
        <v>40203</v>
      </c>
      <c r="B1382" s="52">
        <v>-2.3357917577651044E-3</v>
      </c>
      <c r="C1382" s="53">
        <f>COVAR(B1382:B1411,'RW Futures and Index Data (Q4)'!C1380:C1409)/VAR('RW Futures and Index Data (Q4)'!C1380:C1409)</f>
        <v>0.9040610177164442</v>
      </c>
      <c r="D1382" s="10"/>
      <c r="E1382" s="59">
        <v>4.0733815669110607E-2</v>
      </c>
      <c r="F1382" s="56">
        <f>COVAR(E1382:E1411,'RW Futures and Index Data (Q4)'!C1380:C1409)/VAR('RW Futures and Index Data (Q4)'!C1380:C1409)</f>
        <v>1.8268823552552158</v>
      </c>
      <c r="G1382" s="10"/>
      <c r="H1382" s="59">
        <v>-1.0526315789473051E-3</v>
      </c>
      <c r="I1382" s="56">
        <f>COVAR(H1382:H1411,'RW Futures and Index Data (Q4)'!F1380:F1409)/VAR('RW Futures and Index Data (Q4)'!F1380:F1409)</f>
        <v>0.53458787753096371</v>
      </c>
      <c r="J1382" s="10"/>
      <c r="K1382" s="59">
        <v>5.333686412301919E-3</v>
      </c>
      <c r="L1382" s="57">
        <f>COVAR(K1382:K1411,'RW Futures and Index Data (Q4)'!F1380:F1409)/VAR('RW Futures and Index Data (Q4)'!F1380:F1409)</f>
        <v>-6.8998206404886922E-2</v>
      </c>
      <c r="M1382" s="10"/>
      <c r="N1382" s="59">
        <v>-1.6635142299586958E-3</v>
      </c>
      <c r="O1382" s="58">
        <f>COVAR(N1382:N1411,'RW Futures and Index Data (Q4)'!F1380:F1409)/VAR('RW Futures and Index Data (Q4)'!F1380:F1409)</f>
        <v>-0.45559872482206693</v>
      </c>
      <c r="P1382" s="10"/>
    </row>
    <row r="1383" spans="1:16" x14ac:dyDescent="0.25">
      <c r="A1383" s="23">
        <v>40200</v>
      </c>
      <c r="B1383" s="52">
        <v>-3.5228687354386112E-3</v>
      </c>
      <c r="C1383" s="53">
        <f>COVAR(B1383:B1412,'RW Futures and Index Data (Q4)'!C1381:C1410)/VAR('RW Futures and Index Data (Q4)'!C1381:C1410)</f>
        <v>0.65004545737700492</v>
      </c>
      <c r="D1383" s="10"/>
      <c r="E1383" s="59">
        <v>4.3056917395766447E-2</v>
      </c>
      <c r="F1383" s="56">
        <f>COVAR(E1383:E1412,'RW Futures and Index Data (Q4)'!C1381:C1410)/VAR('RW Futures and Index Data (Q4)'!C1381:C1410)</f>
        <v>1.9668461961605348</v>
      </c>
      <c r="G1383" s="10"/>
      <c r="H1383" s="59">
        <v>6.3492063492063266E-3</v>
      </c>
      <c r="I1383" s="56">
        <f>COVAR(H1383:H1412,'RW Futures and Index Data (Q4)'!F1381:F1410)/VAR('RW Futures and Index Data (Q4)'!F1381:F1410)</f>
        <v>0.55762828041585777</v>
      </c>
      <c r="J1383" s="10"/>
      <c r="K1383" s="59">
        <v>3.2379672776965407E-3</v>
      </c>
      <c r="L1383" s="57">
        <f>COVAR(K1383:K1412,'RW Futures and Index Data (Q4)'!F1381:F1410)/VAR('RW Futures and Index Data (Q4)'!F1381:F1410)</f>
        <v>-7.6891861654682467E-2</v>
      </c>
      <c r="M1383" s="10"/>
      <c r="N1383" s="59">
        <v>-2.0988364326850473E-3</v>
      </c>
      <c r="O1383" s="58">
        <f>COVAR(N1383:N1412,'RW Futures and Index Data (Q4)'!F1381:F1410)/VAR('RW Futures and Index Data (Q4)'!F1381:F1410)</f>
        <v>-0.42666183735657598</v>
      </c>
      <c r="P1383" s="10"/>
    </row>
    <row r="1384" spans="1:16" x14ac:dyDescent="0.25">
      <c r="A1384" s="23">
        <v>40199</v>
      </c>
      <c r="B1384" s="52">
        <v>1.1987822025289585E-2</v>
      </c>
      <c r="C1384" s="53">
        <f>COVAR(B1384:B1413,'RW Futures and Index Data (Q4)'!C1382:C1411)/VAR('RW Futures and Index Data (Q4)'!C1382:C1411)</f>
        <v>0.3450950029536935</v>
      </c>
      <c r="D1384" s="10"/>
      <c r="E1384" s="59">
        <v>5.699819850244503E-2</v>
      </c>
      <c r="F1384" s="56">
        <f>COVAR(E1384:E1413,'RW Futures and Index Data (Q4)'!C1382:C1411)/VAR('RW Futures and Index Data (Q4)'!C1382:C1411)</f>
        <v>1.9434542664706942</v>
      </c>
      <c r="G1384" s="10"/>
      <c r="H1384" s="59">
        <v>-6.788511749347248E-3</v>
      </c>
      <c r="I1384" s="56">
        <f>COVAR(H1384:H1413,'RW Futures and Index Data (Q4)'!F1382:F1411)/VAR('RW Futures and Index Data (Q4)'!F1382:F1411)</f>
        <v>0.31684806158169804</v>
      </c>
      <c r="J1384" s="10"/>
      <c r="K1384" s="59">
        <v>4.1881510666252897E-3</v>
      </c>
      <c r="L1384" s="57">
        <f>COVAR(K1384:K1413,'RW Futures and Index Data (Q4)'!F1382:F1411)/VAR('RW Futures and Index Data (Q4)'!F1382:F1411)</f>
        <v>-0.12355428743525294</v>
      </c>
      <c r="M1384" s="10"/>
      <c r="N1384" s="59">
        <v>-9.0351494443016156E-3</v>
      </c>
      <c r="O1384" s="58">
        <f>COVAR(N1384:N1413,'RW Futures and Index Data (Q4)'!F1382:F1411)/VAR('RW Futures and Index Data (Q4)'!F1382:F1411)</f>
        <v>-0.36997574012238982</v>
      </c>
      <c r="P1384" s="10"/>
    </row>
    <row r="1385" spans="1:16" x14ac:dyDescent="0.25">
      <c r="A1385" s="23">
        <v>40198</v>
      </c>
      <c r="B1385" s="52">
        <v>5.5756991780909315E-2</v>
      </c>
      <c r="C1385" s="53">
        <f>COVAR(B1385:B1414,'RW Futures and Index Data (Q4)'!C1383:C1412)/VAR('RW Futures and Index Data (Q4)'!C1383:C1412)</f>
        <v>0.22637300593387746</v>
      </c>
      <c r="D1385" s="10"/>
      <c r="E1385" s="59">
        <v>0.1138889187638128</v>
      </c>
      <c r="F1385" s="56">
        <f>COVAR(E1385:E1414,'RW Futures and Index Data (Q4)'!C1383:C1412)/VAR('RW Futures and Index Data (Q4)'!C1383:C1412)</f>
        <v>1.8808460714019131</v>
      </c>
      <c r="G1385" s="10"/>
      <c r="H1385" s="59">
        <v>1.8779394887845413E-2</v>
      </c>
      <c r="I1385" s="56">
        <f>COVAR(H1385:H1414,'RW Futures and Index Data (Q4)'!F1383:F1412)/VAR('RW Futures and Index Data (Q4)'!F1383:F1412)</f>
        <v>0.18433796565609853</v>
      </c>
      <c r="J1385" s="10"/>
      <c r="K1385" s="59">
        <v>-6.6438822333481085E-5</v>
      </c>
      <c r="L1385" s="57">
        <f>COVAR(K1385:K1414,'RW Futures and Index Data (Q4)'!F1383:F1412)/VAR('RW Futures and Index Data (Q4)'!F1383:F1412)</f>
        <v>-0.1524842009857689</v>
      </c>
      <c r="M1385" s="10"/>
      <c r="N1385" s="59">
        <v>-1.1872125511577125E-2</v>
      </c>
      <c r="O1385" s="58">
        <f>COVAR(N1385:N1414,'RW Futures and Index Data (Q4)'!F1383:F1412)/VAR('RW Futures and Index Data (Q4)'!F1383:F1412)</f>
        <v>-0.3698399809104998</v>
      </c>
      <c r="P1385" s="10"/>
    </row>
    <row r="1386" spans="1:16" x14ac:dyDescent="0.25">
      <c r="A1386" s="23">
        <v>40197</v>
      </c>
      <c r="B1386" s="52">
        <v>9.370698013174894E-2</v>
      </c>
      <c r="C1386" s="53">
        <f>COVAR(B1386:B1415,'RW Futures and Index Data (Q4)'!C1384:C1413)/VAR('RW Futures and Index Data (Q4)'!C1384:C1413)</f>
        <v>0.18384661696680035</v>
      </c>
      <c r="D1386" s="10"/>
      <c r="E1386" s="59">
        <v>0.12941608935585602</v>
      </c>
      <c r="F1386" s="56">
        <f>COVAR(E1386:E1415,'RW Futures and Index Data (Q4)'!C1384:C1413)/VAR('RW Futures and Index Data (Q4)'!C1384:C1413)</f>
        <v>1.8073568667973035</v>
      </c>
      <c r="G1386" s="10"/>
      <c r="H1386" s="59">
        <v>5.7022119481408673E-2</v>
      </c>
      <c r="I1386" s="56">
        <f>COVAR(H1386:H1415,'RW Futures and Index Data (Q4)'!F1384:F1413)/VAR('RW Futures and Index Data (Q4)'!F1384:F1413)</f>
        <v>0.13831671203777621</v>
      </c>
      <c r="J1386" s="10"/>
      <c r="K1386" s="59">
        <v>1.5295682987708226E-3</v>
      </c>
      <c r="L1386" s="57">
        <f>COVAR(K1386:K1415,'RW Futures and Index Data (Q4)'!F1384:F1413)/VAR('RW Futures and Index Data (Q4)'!F1384:F1413)</f>
        <v>-0.18505121675670122</v>
      </c>
      <c r="M1386" s="10"/>
      <c r="N1386" s="59">
        <v>-1.4901944295302116E-2</v>
      </c>
      <c r="O1386" s="58">
        <f>COVAR(N1386:N1415,'RW Futures and Index Data (Q4)'!F1384:F1413)/VAR('RW Futures and Index Data (Q4)'!F1384:F1413)</f>
        <v>-0.40190935414221413</v>
      </c>
      <c r="P1386" s="10"/>
    </row>
    <row r="1387" spans="1:16" x14ac:dyDescent="0.25">
      <c r="A1387" s="23">
        <v>40193</v>
      </c>
      <c r="B1387" s="52">
        <v>9.4431292234913533E-2</v>
      </c>
      <c r="C1387" s="53">
        <f>COVAR(B1387:B1416,'RW Futures and Index Data (Q4)'!C1385:C1414)/VAR('RW Futures and Index Data (Q4)'!C1385:C1414)</f>
        <v>0.15501985538257329</v>
      </c>
      <c r="D1387" s="10"/>
      <c r="E1387" s="59">
        <v>0.11813019926805746</v>
      </c>
      <c r="F1387" s="56">
        <f>COVAR(E1387:E1416,'RW Futures and Index Data (Q4)'!C1385:C1414)/VAR('RW Futures and Index Data (Q4)'!C1385:C1414)</f>
        <v>1.5681368066620709</v>
      </c>
      <c r="G1387" s="10"/>
      <c r="H1387" s="59">
        <v>8.1194290204295472E-2</v>
      </c>
      <c r="I1387" s="56">
        <f>COVAR(H1387:H1416,'RW Futures and Index Data (Q4)'!F1385:F1414)/VAR('RW Futures and Index Data (Q4)'!F1385:F1414)</f>
        <v>9.0625170217854094E-3</v>
      </c>
      <c r="J1387" s="10"/>
      <c r="K1387" s="59">
        <v>1.7206910101863482E-3</v>
      </c>
      <c r="L1387" s="57">
        <f>COVAR(K1387:K1416,'RW Futures and Index Data (Q4)'!F1385:F1414)/VAR('RW Futures and Index Data (Q4)'!F1385:F1414)</f>
        <v>-0.17620529213463118</v>
      </c>
      <c r="M1387" s="10"/>
      <c r="N1387" s="59">
        <v>-2.3527037207932366E-2</v>
      </c>
      <c r="O1387" s="58">
        <f>COVAR(N1387:N1416,'RW Futures and Index Data (Q4)'!F1385:F1414)/VAR('RW Futures and Index Data (Q4)'!F1385:F1414)</f>
        <v>-0.34831899722404758</v>
      </c>
      <c r="P1387" s="10"/>
    </row>
    <row r="1388" spans="1:16" x14ac:dyDescent="0.25">
      <c r="A1388" s="23">
        <v>40192</v>
      </c>
      <c r="B1388" s="52">
        <v>7.6346361008830188E-2</v>
      </c>
      <c r="C1388" s="53">
        <f>COVAR(B1388:B1417,'RW Futures and Index Data (Q4)'!C1386:C1415)/VAR('RW Futures and Index Data (Q4)'!C1386:C1415)</f>
        <v>0.17939898811797514</v>
      </c>
      <c r="D1388" s="10"/>
      <c r="E1388" s="59">
        <v>8.4406347120538294E-2</v>
      </c>
      <c r="F1388" s="56">
        <f>COVAR(E1388:E1417,'RW Futures and Index Data (Q4)'!C1386:C1415)/VAR('RW Futures and Index Data (Q4)'!C1386:C1415)</f>
        <v>1.5546790471594905</v>
      </c>
      <c r="G1388" s="10"/>
      <c r="H1388" s="59">
        <v>7.7894736842105239E-2</v>
      </c>
      <c r="I1388" s="56">
        <f>COVAR(H1388:H1417,'RW Futures and Index Data (Q4)'!F1386:F1415)/VAR('RW Futures and Index Data (Q4)'!F1386:F1415)</f>
        <v>-5.9036753998265627E-2</v>
      </c>
      <c r="J1388" s="10"/>
      <c r="K1388" s="59">
        <v>-3.2782827962773986E-3</v>
      </c>
      <c r="L1388" s="57">
        <f>COVAR(K1388:K1417,'RW Futures and Index Data (Q4)'!F1386:F1415)/VAR('RW Futures and Index Data (Q4)'!F1386:F1415)</f>
        <v>-0.18087797627750529</v>
      </c>
      <c r="M1388" s="10"/>
      <c r="N1388" s="59">
        <v>-3.111175299862412E-2</v>
      </c>
      <c r="O1388" s="58">
        <f>COVAR(N1388:N1417,'RW Futures and Index Data (Q4)'!F1386:F1415)/VAR('RW Futures and Index Data (Q4)'!F1386:F1415)</f>
        <v>-0.35681755643871899</v>
      </c>
      <c r="P1388" s="10"/>
    </row>
    <row r="1389" spans="1:16" x14ac:dyDescent="0.25">
      <c r="A1389" s="23">
        <v>40191</v>
      </c>
      <c r="B1389" s="52">
        <v>6.3488198304372911E-2</v>
      </c>
      <c r="C1389" s="53">
        <f>COVAR(B1389:B1418,'RW Futures and Index Data (Q4)'!C1387:C1416)/VAR('RW Futures and Index Data (Q4)'!C1387:C1416)</f>
        <v>0.14866095103659044</v>
      </c>
      <c r="D1389" s="10"/>
      <c r="E1389" s="59">
        <v>9.7797287012735934E-2</v>
      </c>
      <c r="F1389" s="56">
        <f>COVAR(E1389:E1418,'RW Futures and Index Data (Q4)'!C1387:C1416)/VAR('RW Futures and Index Data (Q4)'!C1387:C1416)</f>
        <v>1.4925953385292496</v>
      </c>
      <c r="G1389" s="10"/>
      <c r="H1389" s="59">
        <v>4.9281365503079932E-2</v>
      </c>
      <c r="I1389" s="56">
        <f>COVAR(H1389:H1418,'RW Futures and Index Data (Q4)'!F1387:F1416)/VAR('RW Futures and Index Data (Q4)'!F1387:F1416)</f>
        <v>-0.18748189667916709</v>
      </c>
      <c r="J1389" s="10"/>
      <c r="K1389" s="59">
        <v>-3.1816725962516834E-3</v>
      </c>
      <c r="L1389" s="57">
        <f>COVAR(K1389:K1418,'RW Futures and Index Data (Q4)'!F1387:F1416)/VAR('RW Futures and Index Data (Q4)'!F1387:F1416)</f>
        <v>-0.18556616781331059</v>
      </c>
      <c r="M1389" s="10"/>
      <c r="N1389" s="59">
        <v>-4.7069044168125629E-2</v>
      </c>
      <c r="O1389" s="58">
        <f>COVAR(N1389:N1418,'RW Futures and Index Data (Q4)'!F1387:F1416)/VAR('RW Futures and Index Data (Q4)'!F1387:F1416)</f>
        <v>-0.35389897754290789</v>
      </c>
      <c r="P1389" s="10"/>
    </row>
    <row r="1390" spans="1:16" x14ac:dyDescent="0.25">
      <c r="A1390" s="23">
        <v>40190</v>
      </c>
      <c r="B1390" s="52">
        <v>5.0259116929343151E-2</v>
      </c>
      <c r="C1390" s="53">
        <f>COVAR(B1390:B1419,'RW Futures and Index Data (Q4)'!C1388:C1417)/VAR('RW Futures and Index Data (Q4)'!C1388:C1417)</f>
        <v>4.4270349241164152E-2</v>
      </c>
      <c r="D1390" s="10"/>
      <c r="E1390" s="59">
        <v>6.6380061631841514E-2</v>
      </c>
      <c r="F1390" s="56">
        <f>COVAR(E1390:E1419,'RW Futures and Index Data (Q4)'!C1388:C1417)/VAR('RW Futures and Index Data (Q4)'!C1388:C1417)</f>
        <v>1.3933034331248668</v>
      </c>
      <c r="G1390" s="10"/>
      <c r="H1390" s="59">
        <v>-1.3215859030836996E-2</v>
      </c>
      <c r="I1390" s="56">
        <f>COVAR(H1390:H1419,'RW Futures and Index Data (Q4)'!F1388:F1417)/VAR('RW Futures and Index Data (Q4)'!F1388:F1417)</f>
        <v>-0.40611295243473033</v>
      </c>
      <c r="J1390" s="10"/>
      <c r="K1390" s="59">
        <v>-6.5851716132681037E-3</v>
      </c>
      <c r="L1390" s="57">
        <f>COVAR(K1390:K1419,'RW Futures and Index Data (Q4)'!F1388:F1417)/VAR('RW Futures and Index Data (Q4)'!F1388:F1417)</f>
        <v>-0.17070096181252248</v>
      </c>
      <c r="M1390" s="10"/>
      <c r="N1390" s="59">
        <v>-5.9438844865664087E-2</v>
      </c>
      <c r="O1390" s="58">
        <f>COVAR(N1390:N1419,'RW Futures and Index Data (Q4)'!F1388:F1417)/VAR('RW Futures and Index Data (Q4)'!F1388:F1417)</f>
        <v>-0.31097265549147102</v>
      </c>
      <c r="P1390" s="10"/>
    </row>
    <row r="1391" spans="1:16" x14ac:dyDescent="0.25">
      <c r="A1391" s="23">
        <v>40189</v>
      </c>
      <c r="B1391" s="52">
        <v>6.5925884915113864E-2</v>
      </c>
      <c r="C1391" s="53">
        <f>COVAR(B1391:B1420,'RW Futures and Index Data (Q4)'!C1389:C1418)/VAR('RW Futures and Index Data (Q4)'!C1389:C1418)</f>
        <v>6.8966160347849123E-2</v>
      </c>
      <c r="D1391" s="10"/>
      <c r="E1391" s="59">
        <v>4.7610787959809775E-2</v>
      </c>
      <c r="F1391" s="56">
        <f>COVAR(E1391:E1420,'RW Futures and Index Data (Q4)'!C1389:C1418)/VAR('RW Futures and Index Data (Q4)'!C1389:C1418)</f>
        <v>1.4464168730012306</v>
      </c>
      <c r="G1391" s="10"/>
      <c r="H1391" s="59">
        <v>1.0010010010010006E-2</v>
      </c>
      <c r="I1391" s="56">
        <f>COVAR(H1391:H1420,'RW Futures and Index Data (Q4)'!F1389:F1418)/VAR('RW Futures and Index Data (Q4)'!F1389:F1418)</f>
        <v>-0.47531240124830282</v>
      </c>
      <c r="J1391" s="10"/>
      <c r="K1391" s="59">
        <v>-7.4151983374340924E-3</v>
      </c>
      <c r="L1391" s="57">
        <f>COVAR(K1391:K1420,'RW Futures and Index Data (Q4)'!F1389:F1418)/VAR('RW Futures and Index Data (Q4)'!F1389:F1418)</f>
        <v>-0.17935636100146635</v>
      </c>
      <c r="M1391" s="10"/>
      <c r="N1391" s="59">
        <v>-5.8976516398368095E-2</v>
      </c>
      <c r="O1391" s="58">
        <f>COVAR(N1391:N1420,'RW Futures and Index Data (Q4)'!F1389:F1418)/VAR('RW Futures and Index Data (Q4)'!F1389:F1418)</f>
        <v>-0.3047841066852861</v>
      </c>
      <c r="P1391" s="10"/>
    </row>
    <row r="1392" spans="1:16" x14ac:dyDescent="0.25">
      <c r="A1392" s="23">
        <v>40186</v>
      </c>
      <c r="B1392" s="52">
        <v>7.9920298728463068E-2</v>
      </c>
      <c r="C1392" s="53">
        <f>COVAR(B1392:B1421,'RW Futures and Index Data (Q4)'!C1390:C1419)/VAR('RW Futures and Index Data (Q4)'!C1390:C1419)</f>
        <v>0.11744854053223119</v>
      </c>
      <c r="D1392" s="10"/>
      <c r="E1392" s="59">
        <v>5.3652549674048311E-2</v>
      </c>
      <c r="F1392" s="56">
        <f>COVAR(E1392:E1421,'RW Futures and Index Data (Q4)'!C1390:C1419)/VAR('RW Futures and Index Data (Q4)'!C1390:C1419)</f>
        <v>1.6699615873744891</v>
      </c>
      <c r="G1392" s="10"/>
      <c r="H1392" s="59">
        <v>2.6013006503251779E-2</v>
      </c>
      <c r="I1392" s="56">
        <f>COVAR(H1392:H1421,'RW Futures and Index Data (Q4)'!F1390:F1419)/VAR('RW Futures and Index Data (Q4)'!F1390:F1419)</f>
        <v>-0.54764021030688059</v>
      </c>
      <c r="J1392" s="10"/>
      <c r="K1392" s="59">
        <v>-4.3756903568648031E-3</v>
      </c>
      <c r="L1392" s="57">
        <f>COVAR(K1392:K1421,'RW Futures and Index Data (Q4)'!F1390:F1419)/VAR('RW Futures and Index Data (Q4)'!F1390:F1419)</f>
        <v>-0.19005942170169149</v>
      </c>
      <c r="M1392" s="10"/>
      <c r="N1392" s="59">
        <v>-7.2605656474662106E-2</v>
      </c>
      <c r="O1392" s="58">
        <f>COVAR(N1392:N1421,'RW Futures and Index Data (Q4)'!F1390:F1419)/VAR('RW Futures and Index Data (Q4)'!F1390:F1419)</f>
        <v>-0.31153285675663706</v>
      </c>
      <c r="P1392" s="10"/>
    </row>
    <row r="1393" spans="1:16" x14ac:dyDescent="0.25">
      <c r="A1393" s="23">
        <v>40185</v>
      </c>
      <c r="B1393" s="52">
        <v>6.3699716555362107E-2</v>
      </c>
      <c r="C1393" s="53">
        <f>COVAR(B1393:B1422,'RW Futures and Index Data (Q4)'!C1391:C1420)/VAR('RW Futures and Index Data (Q4)'!C1391:C1420)</f>
        <v>0.10785002278704839</v>
      </c>
      <c r="D1393" s="10"/>
      <c r="E1393" s="59">
        <v>4.1441626227939787E-2</v>
      </c>
      <c r="F1393" s="56">
        <f>COVAR(E1393:E1422,'RW Futures and Index Data (Q4)'!C1391:C1420)/VAR('RW Futures and Index Data (Q4)'!C1391:C1420)</f>
        <v>1.6754877578992919</v>
      </c>
      <c r="G1393" s="10"/>
      <c r="H1393" s="59">
        <v>1.7165326982115037E-2</v>
      </c>
      <c r="I1393" s="56">
        <f>COVAR(H1393:H1422,'RW Futures and Index Data (Q4)'!F1391:F1420)/VAR('RW Futures and Index Data (Q4)'!F1391:F1420)</f>
        <v>-0.63334832126009899</v>
      </c>
      <c r="J1393" s="10"/>
      <c r="K1393" s="59">
        <v>-5.6946588802675446E-3</v>
      </c>
      <c r="L1393" s="57">
        <f>COVAR(K1393:K1422,'RW Futures and Index Data (Q4)'!F1391:F1420)/VAR('RW Futures and Index Data (Q4)'!F1391:F1420)</f>
        <v>-0.1979727002950846</v>
      </c>
      <c r="M1393" s="10"/>
      <c r="N1393" s="59">
        <v>-6.3992835968266437E-2</v>
      </c>
      <c r="O1393" s="58">
        <f>COVAR(N1393:N1422,'RW Futures and Index Data (Q4)'!F1391:F1420)/VAR('RW Futures and Index Data (Q4)'!F1391:F1420)</f>
        <v>-0.30694938609156597</v>
      </c>
      <c r="P1393" s="10"/>
    </row>
    <row r="1394" spans="1:16" x14ac:dyDescent="0.25">
      <c r="A1394" s="23">
        <v>40184</v>
      </c>
      <c r="B1394" s="52">
        <v>7.6159755139424412E-2</v>
      </c>
      <c r="C1394" s="53">
        <f>COVAR(B1394:B1423,'RW Futures and Index Data (Q4)'!C1392:C1421)/VAR('RW Futures and Index Data (Q4)'!C1392:C1421)</f>
        <v>0.11539802206864809</v>
      </c>
      <c r="D1394" s="10"/>
      <c r="E1394" s="59">
        <v>5.2063101281653701E-2</v>
      </c>
      <c r="F1394" s="56">
        <f>COVAR(E1394:E1423,'RW Futures and Index Data (Q4)'!C1392:C1421)/VAR('RW Futures and Index Data (Q4)'!C1392:C1421)</f>
        <v>1.7044417915044801</v>
      </c>
      <c r="G1394" s="10"/>
      <c r="H1394" s="59">
        <v>-3.4030140982013179E-3</v>
      </c>
      <c r="I1394" s="56">
        <f>COVAR(H1394:H1423,'RW Futures and Index Data (Q4)'!F1392:F1421)/VAR('RW Futures and Index Data (Q4)'!F1392:F1421)</f>
        <v>-0.70716137458595785</v>
      </c>
      <c r="J1394" s="10"/>
      <c r="K1394" s="59">
        <v>-4.2295888564961581E-3</v>
      </c>
      <c r="L1394" s="57">
        <f>COVAR(K1394:K1423,'RW Futures and Index Data (Q4)'!F1392:F1421)/VAR('RW Futures and Index Data (Q4)'!F1392:F1421)</f>
        <v>-0.20151881703244331</v>
      </c>
      <c r="M1394" s="10"/>
      <c r="N1394" s="59">
        <v>-5.9263577086672625E-2</v>
      </c>
      <c r="O1394" s="58">
        <f>COVAR(N1394:N1423,'RW Futures and Index Data (Q4)'!F1392:F1421)/VAR('RW Futures and Index Data (Q4)'!F1392:F1421)</f>
        <v>-0.29896902474964732</v>
      </c>
      <c r="P1394" s="10"/>
    </row>
    <row r="1395" spans="1:16" x14ac:dyDescent="0.25">
      <c r="A1395" s="23">
        <v>40183</v>
      </c>
      <c r="B1395" s="52">
        <v>6.8622499168438988E-2</v>
      </c>
      <c r="C1395" s="53">
        <f>COVAR(B1395:B1424,'RW Futures and Index Data (Q4)'!C1393:C1422)/VAR('RW Futures and Index Data (Q4)'!C1393:C1422)</f>
        <v>0.12387694599113626</v>
      </c>
      <c r="D1395" s="10"/>
      <c r="E1395" s="59">
        <v>4.4621434104747282E-2</v>
      </c>
      <c r="F1395" s="56">
        <f>COVAR(E1395:E1424,'RW Futures and Index Data (Q4)'!C1393:C1422)/VAR('RW Futures and Index Data (Q4)'!C1393:C1422)</f>
        <v>1.6695386964725911</v>
      </c>
      <c r="G1395" s="10"/>
      <c r="H1395" s="59">
        <v>-5.2681515933024059E-3</v>
      </c>
      <c r="I1395" s="56">
        <f>COVAR(H1395:H1424,'RW Futures and Index Data (Q4)'!F1393:F1422)/VAR('RW Futures and Index Data (Q4)'!F1393:F1422)</f>
        <v>-0.78883377092459883</v>
      </c>
      <c r="J1395" s="10"/>
      <c r="K1395" s="59">
        <v>-1.6135429123428358E-3</v>
      </c>
      <c r="L1395" s="57">
        <f>COVAR(K1395:K1424,'RW Futures and Index Data (Q4)'!F1393:F1422)/VAR('RW Futures and Index Data (Q4)'!F1393:F1422)</f>
        <v>-0.19405051757700367</v>
      </c>
      <c r="M1395" s="10"/>
      <c r="N1395" s="59">
        <v>-5.4911737733069566E-2</v>
      </c>
      <c r="O1395" s="58">
        <f>COVAR(N1395:N1424,'RW Futures and Index Data (Q4)'!F1393:F1422)/VAR('RW Futures and Index Data (Q4)'!F1393:F1422)</f>
        <v>-0.27071675571576331</v>
      </c>
      <c r="P1395" s="10"/>
    </row>
    <row r="1396" spans="1:16" x14ac:dyDescent="0.25">
      <c r="A1396" s="23">
        <v>40182</v>
      </c>
      <c r="B1396" s="52">
        <v>8.9124946196089905E-2</v>
      </c>
      <c r="C1396" s="53">
        <f>COVAR(B1396:B1425,'RW Futures and Index Data (Q4)'!C1394:C1423)/VAR('RW Futures and Index Data (Q4)'!C1394:C1423)</f>
        <v>0.1509446550980437</v>
      </c>
      <c r="D1396" s="10"/>
      <c r="E1396" s="59">
        <v>2.9621483635986268E-2</v>
      </c>
      <c r="F1396" s="56">
        <f>COVAR(E1396:E1425,'RW Futures and Index Data (Q4)'!C1394:C1423)/VAR('RW Futures and Index Data (Q4)'!C1394:C1423)</f>
        <v>1.8157082520750158</v>
      </c>
      <c r="G1396" s="10"/>
      <c r="H1396" s="59">
        <v>1.8627500000000019E-2</v>
      </c>
      <c r="I1396" s="56">
        <f>COVAR(H1396:H1425,'RW Futures and Index Data (Q4)'!F1394:F1423)/VAR('RW Futures and Index Data (Q4)'!F1394:F1423)</f>
        <v>-0.87069627420642537</v>
      </c>
      <c r="J1396" s="10"/>
      <c r="K1396" s="59">
        <v>1.337143548050479E-3</v>
      </c>
      <c r="L1396" s="57">
        <f>COVAR(K1396:K1425,'RW Futures and Index Data (Q4)'!F1394:F1423)/VAR('RW Futures and Index Data (Q4)'!F1394:F1423)</f>
        <v>-0.19325561238287298</v>
      </c>
      <c r="M1396" s="10"/>
      <c r="N1396" s="59">
        <v>-4.3297231221332111E-2</v>
      </c>
      <c r="O1396" s="58">
        <f>COVAR(N1396:N1425,'RW Futures and Index Data (Q4)'!F1394:F1423)/VAR('RW Futures and Index Data (Q4)'!F1394:F1423)</f>
        <v>-0.24983945114415984</v>
      </c>
      <c r="P1396" s="10"/>
    </row>
    <row r="1397" spans="1:16" x14ac:dyDescent="0.25">
      <c r="A1397" s="23">
        <v>40178</v>
      </c>
      <c r="B1397" s="52">
        <v>9.9276610781159791E-2</v>
      </c>
      <c r="C1397" s="53">
        <f>COVAR(B1397:B1426,'RW Futures and Index Data (Q4)'!C1395:C1424)/VAR('RW Futures and Index Data (Q4)'!C1395:C1424)</f>
        <v>0.16548593207070675</v>
      </c>
      <c r="D1397" s="10"/>
      <c r="E1397" s="59">
        <v>5.8263823408086335E-2</v>
      </c>
      <c r="F1397" s="56">
        <f>COVAR(E1397:E1426,'RW Futures and Index Data (Q4)'!C1395:C1424)/VAR('RW Futures and Index Data (Q4)'!C1395:C1424)</f>
        <v>1.7983850680526867</v>
      </c>
      <c r="G1397" s="10"/>
      <c r="H1397" s="59">
        <v>-1.4757009345793826E-3</v>
      </c>
      <c r="I1397" s="56">
        <f>COVAR(H1397:H1426,'RW Futures and Index Data (Q4)'!F1395:F1424)/VAR('RW Futures and Index Data (Q4)'!F1395:F1424)</f>
        <v>-0.95504112347750347</v>
      </c>
      <c r="J1397" s="10"/>
      <c r="K1397" s="59">
        <v>-8.1030349659181322E-3</v>
      </c>
      <c r="L1397" s="57">
        <f>COVAR(K1397:K1426,'RW Futures and Index Data (Q4)'!F1395:F1424)/VAR('RW Futures and Index Data (Q4)'!F1395:F1424)</f>
        <v>-0.20334961089390993</v>
      </c>
      <c r="M1397" s="10"/>
      <c r="N1397" s="59">
        <v>-4.9635854469662566E-2</v>
      </c>
      <c r="O1397" s="58">
        <f>COVAR(N1397:N1426,'RW Futures and Index Data (Q4)'!F1395:F1424)/VAR('RW Futures and Index Data (Q4)'!F1395:F1424)</f>
        <v>-0.24472454152907369</v>
      </c>
      <c r="P1397" s="10"/>
    </row>
    <row r="1398" spans="1:16" x14ac:dyDescent="0.25">
      <c r="A1398" s="23">
        <v>40177</v>
      </c>
      <c r="B1398" s="52">
        <v>8.7946254826093639E-2</v>
      </c>
      <c r="C1398" s="53">
        <f>COVAR(B1398:B1427,'RW Futures and Index Data (Q4)'!C1396:C1425)/VAR('RW Futures and Index Data (Q4)'!C1396:C1425)</f>
        <v>0.26276941960401212</v>
      </c>
      <c r="D1398" s="10"/>
      <c r="E1398" s="59">
        <v>5.0474089400111444E-2</v>
      </c>
      <c r="F1398" s="56">
        <f>COVAR(E1398:E1427,'RW Futures and Index Data (Q4)'!C1396:C1425)/VAR('RW Futures and Index Data (Q4)'!C1396:C1425)</f>
        <v>1.548550192646422</v>
      </c>
      <c r="G1398" s="10"/>
      <c r="H1398" s="59">
        <v>-4.0944123314065606E-2</v>
      </c>
      <c r="I1398" s="56">
        <f>COVAR(H1398:H1427,'RW Futures and Index Data (Q4)'!F1396:F1425)/VAR('RW Futures and Index Data (Q4)'!F1396:F1425)</f>
        <v>-0.97871423660908652</v>
      </c>
      <c r="J1398" s="10"/>
      <c r="K1398" s="59">
        <v>-1.2107105692837017E-2</v>
      </c>
      <c r="L1398" s="57">
        <f>COVAR(K1398:K1427,'RW Futures and Index Data (Q4)'!F1396:F1425)/VAR('RW Futures and Index Data (Q4)'!F1396:F1425)</f>
        <v>-0.19969875239871601</v>
      </c>
      <c r="M1398" s="10"/>
      <c r="N1398" s="59">
        <v>-4.7086587593910822E-2</v>
      </c>
      <c r="O1398" s="58">
        <f>COVAR(N1398:N1427,'RW Futures and Index Data (Q4)'!F1396:F1425)/VAR('RW Futures and Index Data (Q4)'!F1396:F1425)</f>
        <v>-0.23241654646781651</v>
      </c>
      <c r="P1398" s="10"/>
    </row>
    <row r="1399" spans="1:16" x14ac:dyDescent="0.25">
      <c r="A1399" s="23">
        <v>40176</v>
      </c>
      <c r="B1399" s="52">
        <v>9.4227127213596384E-2</v>
      </c>
      <c r="C1399" s="53">
        <f>COVAR(B1399:B1428,'RW Futures and Index Data (Q4)'!C1397:C1426)/VAR('RW Futures and Index Data (Q4)'!C1397:C1426)</f>
        <v>0.35533118835542987</v>
      </c>
      <c r="D1399" s="10"/>
      <c r="E1399" s="59">
        <v>9.1833649267999862E-2</v>
      </c>
      <c r="F1399" s="56">
        <f>COVAR(E1399:E1428,'RW Futures and Index Data (Q4)'!C1397:C1426)/VAR('RW Futures and Index Data (Q4)'!C1397:C1426)</f>
        <v>1.2526698066844568</v>
      </c>
      <c r="G1399" s="10"/>
      <c r="H1399" s="59">
        <v>7.9129578591967675E-3</v>
      </c>
      <c r="I1399" s="56">
        <f>COVAR(H1399:H1428,'RW Futures and Index Data (Q4)'!F1397:F1426)/VAR('RW Futures and Index Data (Q4)'!F1397:F1426)</f>
        <v>-0.97279504613717371</v>
      </c>
      <c r="J1399" s="10"/>
      <c r="K1399" s="59">
        <v>-1.3930381717851437E-2</v>
      </c>
      <c r="L1399" s="57">
        <f>COVAR(K1399:K1428,'RW Futures and Index Data (Q4)'!F1397:F1426)/VAR('RW Futures and Index Data (Q4)'!F1397:F1426)</f>
        <v>-0.19210108667656697</v>
      </c>
      <c r="M1399" s="10"/>
      <c r="N1399" s="59">
        <v>-4.8140921432619721E-2</v>
      </c>
      <c r="O1399" s="58">
        <f>COVAR(N1399:N1428,'RW Futures and Index Data (Q4)'!F1397:F1426)/VAR('RW Futures and Index Data (Q4)'!F1397:F1426)</f>
        <v>-0.21785043078346414</v>
      </c>
      <c r="P1399" s="10"/>
    </row>
    <row r="1400" spans="1:16" x14ac:dyDescent="0.25">
      <c r="A1400" s="23">
        <v>40175</v>
      </c>
      <c r="B1400" s="52">
        <v>0.10647379326448503</v>
      </c>
      <c r="C1400" s="53">
        <f>COVAR(B1400:B1429,'RW Futures and Index Data (Q4)'!C1398:C1427)/VAR('RW Futures and Index Data (Q4)'!C1398:C1427)</f>
        <v>0.4946343129085029</v>
      </c>
      <c r="D1400" s="10"/>
      <c r="E1400" s="59">
        <v>0.10852947376083133</v>
      </c>
      <c r="F1400" s="56">
        <f>COVAR(E1400:E1429,'RW Futures and Index Data (Q4)'!C1398:C1427)/VAR('RW Futures and Index Data (Q4)'!C1398:C1427)</f>
        <v>1.0054090959655202</v>
      </c>
      <c r="G1400" s="10"/>
      <c r="H1400" s="59">
        <v>2.4925225569552678E-2</v>
      </c>
      <c r="I1400" s="56">
        <f>COVAR(H1400:H1429,'RW Futures and Index Data (Q4)'!F1398:F1427)/VAR('RW Futures and Index Data (Q4)'!F1398:F1427)</f>
        <v>-0.99095055668536391</v>
      </c>
      <c r="J1400" s="10"/>
      <c r="K1400" s="59">
        <v>-1.3585355347224937E-2</v>
      </c>
      <c r="L1400" s="57">
        <f>COVAR(K1400:K1429,'RW Futures and Index Data (Q4)'!F1398:F1427)/VAR('RW Futures and Index Data (Q4)'!F1398:F1427)</f>
        <v>-0.18367618338736624</v>
      </c>
      <c r="M1400" s="10"/>
      <c r="N1400" s="59">
        <v>-4.9283180478884914E-2</v>
      </c>
      <c r="O1400" s="58">
        <f>COVAR(N1400:N1429,'RW Futures and Index Data (Q4)'!F1398:F1427)/VAR('RW Futures and Index Data (Q4)'!F1398:F1427)</f>
        <v>-0.20093879864712769</v>
      </c>
      <c r="P1400" s="10"/>
    </row>
    <row r="1401" spans="1:16" x14ac:dyDescent="0.25">
      <c r="A1401" s="23">
        <v>40171</v>
      </c>
      <c r="B1401" s="52">
        <v>8.4500010268321768E-2</v>
      </c>
      <c r="C1401" s="53">
        <f>COVAR(B1401:B1430,'RW Futures and Index Data (Q4)'!C1399:C1428)/VAR('RW Futures and Index Data (Q4)'!C1399:C1428)</f>
        <v>0.66061139926091228</v>
      </c>
      <c r="D1401" s="10"/>
      <c r="E1401" s="59">
        <v>0.13810665278883638</v>
      </c>
      <c r="F1401" s="56">
        <f>COVAR(E1401:E1430,'RW Futures and Index Data (Q4)'!C1399:C1428)/VAR('RW Futures and Index Data (Q4)'!C1399:C1428)</f>
        <v>0.71472627747579276</v>
      </c>
      <c r="G1401" s="10"/>
      <c r="H1401" s="59">
        <v>3.3855379795079354E-2</v>
      </c>
      <c r="I1401" s="56">
        <f>COVAR(H1401:H1430,'RW Futures and Index Data (Q4)'!F1399:F1428)/VAR('RW Futures and Index Data (Q4)'!F1399:F1428)</f>
        <v>-1.0346040658846876</v>
      </c>
      <c r="J1401" s="10"/>
      <c r="K1401" s="59">
        <v>-1.1929507660532246E-2</v>
      </c>
      <c r="L1401" s="57">
        <f>COVAR(K1401:K1430,'RW Futures and Index Data (Q4)'!F1399:F1428)/VAR('RW Futures and Index Data (Q4)'!F1399:F1428)</f>
        <v>-0.16915638474331623</v>
      </c>
      <c r="M1401" s="10"/>
      <c r="N1401" s="59">
        <v>-4.4451344302279372E-2</v>
      </c>
      <c r="O1401" s="58">
        <f>COVAR(N1401:N1430,'RW Futures and Index Data (Q4)'!F1399:F1428)/VAR('RW Futures and Index Data (Q4)'!F1399:F1428)</f>
        <v>-0.17568870795676589</v>
      </c>
      <c r="P1401" s="10"/>
    </row>
    <row r="1402" spans="1:16" x14ac:dyDescent="0.25">
      <c r="A1402" s="23">
        <v>40170</v>
      </c>
      <c r="B1402" s="52">
        <v>7.9704725177494717E-2</v>
      </c>
      <c r="C1402" s="53">
        <f>COVAR(B1402:B1431,'RW Futures and Index Data (Q4)'!C1400:C1429)/VAR('RW Futures and Index Data (Q4)'!C1400:C1429)</f>
        <v>0.82563295197148856</v>
      </c>
      <c r="D1402" s="10"/>
      <c r="E1402" s="59">
        <v>0.13305828544014031</v>
      </c>
      <c r="F1402" s="56">
        <f>COVAR(E1402:E1431,'RW Futures and Index Data (Q4)'!C1400:C1429)/VAR('RW Futures and Index Data (Q4)'!C1400:C1429)</f>
        <v>0.42187390786440798</v>
      </c>
      <c r="G1402" s="10"/>
      <c r="H1402" s="59">
        <v>1.6802444847375142E-2</v>
      </c>
      <c r="I1402" s="56">
        <f>COVAR(H1402:H1431,'RW Futures and Index Data (Q4)'!F1400:F1429)/VAR('RW Futures and Index Data (Q4)'!F1400:F1429)</f>
        <v>-1.0945147235760455</v>
      </c>
      <c r="J1402" s="10"/>
      <c r="K1402" s="59">
        <v>-6.3713106690164167E-3</v>
      </c>
      <c r="L1402" s="57">
        <f>COVAR(K1402:K1431,'RW Futures and Index Data (Q4)'!F1400:F1429)/VAR('RW Futures and Index Data (Q4)'!F1400:F1429)</f>
        <v>-0.15271490078230349</v>
      </c>
      <c r="M1402" s="10"/>
      <c r="N1402" s="59">
        <v>-3.73737621517507E-2</v>
      </c>
      <c r="O1402" s="58">
        <f>COVAR(N1402:N1431,'RW Futures and Index Data (Q4)'!F1400:F1429)/VAR('RW Futures and Index Data (Q4)'!F1400:F1429)</f>
        <v>-0.16057712732806648</v>
      </c>
      <c r="P1402" s="10"/>
    </row>
    <row r="1403" spans="1:16" x14ac:dyDescent="0.25">
      <c r="A1403" s="23">
        <v>40169</v>
      </c>
      <c r="B1403" s="52">
        <v>6.7600248617704306E-2</v>
      </c>
      <c r="C1403" s="53">
        <f>COVAR(B1403:B1432,'RW Futures and Index Data (Q4)'!C1401:C1430)/VAR('RW Futures and Index Data (Q4)'!C1401:C1430)</f>
        <v>0.81652089429654573</v>
      </c>
      <c r="D1403" s="10"/>
      <c r="E1403" s="59">
        <v>0.13277897267911887</v>
      </c>
      <c r="F1403" s="56">
        <f>COVAR(E1403:E1432,'RW Futures and Index Data (Q4)'!C1401:C1430)/VAR('RW Futures and Index Data (Q4)'!C1401:C1430)</f>
        <v>0.43829863072364023</v>
      </c>
      <c r="G1403" s="10"/>
      <c r="H1403" s="59">
        <v>-3.4517308654327117E-2</v>
      </c>
      <c r="I1403" s="56">
        <f>COVAR(H1403:H1432,'RW Futures and Index Data (Q4)'!F1401:F1430)/VAR('RW Futures and Index Data (Q4)'!F1401:F1430)</f>
        <v>-1.1413297806388063</v>
      </c>
      <c r="J1403" s="10"/>
      <c r="K1403" s="59">
        <v>-1.7157768851657762E-3</v>
      </c>
      <c r="L1403" s="57">
        <f>COVAR(K1403:K1432,'RW Futures and Index Data (Q4)'!F1401:F1430)/VAR('RW Futures and Index Data (Q4)'!F1401:F1430)</f>
        <v>-0.13412286635421078</v>
      </c>
      <c r="M1403" s="10"/>
      <c r="N1403" s="59">
        <v>-2.9052741666897308E-2</v>
      </c>
      <c r="O1403" s="58">
        <f>COVAR(N1403:N1432,'RW Futures and Index Data (Q4)'!F1401:F1430)/VAR('RW Futures and Index Data (Q4)'!F1401:F1430)</f>
        <v>-0.12215224556002327</v>
      </c>
      <c r="P1403" s="10"/>
    </row>
    <row r="1404" spans="1:16" x14ac:dyDescent="0.25">
      <c r="A1404" s="23">
        <v>40168</v>
      </c>
      <c r="B1404" s="52">
        <v>6.5766783550265995E-2</v>
      </c>
      <c r="C1404" s="53">
        <f>COVAR(B1404:B1433,'RW Futures and Index Data (Q4)'!C1402:C1431)/VAR('RW Futures and Index Data (Q4)'!C1402:C1431)</f>
        <v>0.77055344081639898</v>
      </c>
      <c r="D1404" s="10"/>
      <c r="E1404" s="59">
        <v>0.13466320754857297</v>
      </c>
      <c r="F1404" s="56">
        <f>COVAR(E1404:E1433,'RW Futures and Index Data (Q4)'!C1402:C1431)/VAR('RW Futures and Index Data (Q4)'!C1402:C1431)</f>
        <v>0.47042897230869724</v>
      </c>
      <c r="G1404" s="10"/>
      <c r="H1404" s="59">
        <v>-3.1488114195626471E-2</v>
      </c>
      <c r="I1404" s="56">
        <f>COVAR(H1404:H1433,'RW Futures and Index Data (Q4)'!F1402:F1431)/VAR('RW Futures and Index Data (Q4)'!F1402:F1431)</f>
        <v>-1.1151241589091114</v>
      </c>
      <c r="J1404" s="10"/>
      <c r="K1404" s="59">
        <v>-1.1657899580255204E-3</v>
      </c>
      <c r="L1404" s="57">
        <f>COVAR(K1404:K1433,'RW Futures and Index Data (Q4)'!F1402:F1431)/VAR('RW Futures and Index Data (Q4)'!F1402:F1431)</f>
        <v>-0.11103056917437429</v>
      </c>
      <c r="M1404" s="10"/>
      <c r="N1404" s="59">
        <v>-2.5207899925645649E-2</v>
      </c>
      <c r="O1404" s="58">
        <f>COVAR(N1404:N1433,'RW Futures and Index Data (Q4)'!F1402:F1431)/VAR('RW Futures and Index Data (Q4)'!F1402:F1431)</f>
        <v>-9.6377321655978912E-2</v>
      </c>
      <c r="P1404" s="10"/>
    </row>
    <row r="1405" spans="1:16" x14ac:dyDescent="0.25">
      <c r="A1405" s="23">
        <v>40165</v>
      </c>
      <c r="B1405" s="52">
        <v>7.9910757139925348E-2</v>
      </c>
      <c r="C1405" s="53">
        <f>COVAR(B1405:B1434,'RW Futures and Index Data (Q4)'!C1403:C1432)/VAR('RW Futures and Index Data (Q4)'!C1403:C1432)</f>
        <v>0.55644591018410461</v>
      </c>
      <c r="D1405" s="10"/>
      <c r="E1405" s="59">
        <v>0.13895948440730388</v>
      </c>
      <c r="F1405" s="56">
        <f>COVAR(E1405:E1434,'RW Futures and Index Data (Q4)'!C1403:C1432)/VAR('RW Futures and Index Data (Q4)'!C1403:C1432)</f>
        <v>0.61913745880300697</v>
      </c>
      <c r="G1405" s="10"/>
      <c r="H1405" s="59">
        <v>-2.7082217680122644E-2</v>
      </c>
      <c r="I1405" s="56">
        <f>COVAR(H1405:H1434,'RW Futures and Index Data (Q4)'!F1403:F1432)/VAR('RW Futures and Index Data (Q4)'!F1403:F1432)</f>
        <v>-1.0492564262816615</v>
      </c>
      <c r="J1405" s="10"/>
      <c r="K1405" s="59">
        <v>2.3639352565834049E-3</v>
      </c>
      <c r="L1405" s="57">
        <f>COVAR(K1405:K1434,'RW Futures and Index Data (Q4)'!F1403:F1432)/VAR('RW Futures and Index Data (Q4)'!F1403:F1432)</f>
        <v>-7.8943842290662911E-2</v>
      </c>
      <c r="M1405" s="10"/>
      <c r="N1405" s="59">
        <v>-2.1505977333117876E-2</v>
      </c>
      <c r="O1405" s="58">
        <f>COVAR(N1405:N1434,'RW Futures and Index Data (Q4)'!F1403:F1432)/VAR('RW Futures and Index Data (Q4)'!F1403:F1432)</f>
        <v>-6.1225032742595074E-2</v>
      </c>
      <c r="P1405" s="10"/>
    </row>
    <row r="1406" spans="1:16" x14ac:dyDescent="0.25">
      <c r="A1406" s="23">
        <v>40164</v>
      </c>
      <c r="B1406" s="52">
        <v>0.11846139352931617</v>
      </c>
      <c r="C1406" s="53">
        <f>COVAR(B1406:B1435,'RW Futures and Index Data (Q4)'!C1404:C1433)/VAR('RW Futures and Index Data (Q4)'!C1404:C1433)</f>
        <v>0.53338151851248561</v>
      </c>
      <c r="D1406" s="10"/>
      <c r="E1406" s="59">
        <v>0.15932656583872951</v>
      </c>
      <c r="F1406" s="56">
        <f>COVAR(E1406:E1435,'RW Futures and Index Data (Q4)'!C1404:C1433)/VAR('RW Futures and Index Data (Q4)'!C1404:C1433)</f>
        <v>0.71082249657396979</v>
      </c>
      <c r="G1406" s="10"/>
      <c r="H1406" s="59">
        <v>-2.0693222969477398E-2</v>
      </c>
      <c r="I1406" s="56">
        <f>COVAR(H1406:H1435,'RW Futures and Index Data (Q4)'!F1404:F1433)/VAR('RW Futures and Index Data (Q4)'!F1404:F1433)</f>
        <v>-0.99099772350440085</v>
      </c>
      <c r="J1406" s="10"/>
      <c r="K1406" s="59">
        <v>7.798051089173752E-3</v>
      </c>
      <c r="L1406" s="57">
        <f>COVAR(K1406:K1435,'RW Futures and Index Data (Q4)'!F1404:F1433)/VAR('RW Futures and Index Data (Q4)'!F1404:F1433)</f>
        <v>-5.8291245978140262E-2</v>
      </c>
      <c r="M1406" s="10"/>
      <c r="N1406" s="59">
        <v>-2.6171380406534439E-3</v>
      </c>
      <c r="O1406" s="58">
        <f>COVAR(N1406:N1435,'RW Futures and Index Data (Q4)'!F1404:F1433)/VAR('RW Futures and Index Data (Q4)'!F1404:F1433)</f>
        <v>-4.5206616628373324E-2</v>
      </c>
      <c r="P1406" s="10"/>
    </row>
    <row r="1407" spans="1:16" x14ac:dyDescent="0.25">
      <c r="A1407" s="23">
        <v>40163</v>
      </c>
      <c r="B1407" s="52">
        <v>9.5172972846109705E-2</v>
      </c>
      <c r="C1407" s="53">
        <f>COVAR(B1407:B1436,'RW Futures and Index Data (Q4)'!C1405:C1434)/VAR('RW Futures and Index Data (Q4)'!C1405:C1434)</f>
        <v>0.44265517507238422</v>
      </c>
      <c r="D1407" s="10"/>
      <c r="E1407" s="59">
        <v>0.15136734229320958</v>
      </c>
      <c r="F1407" s="56">
        <f>COVAR(E1407:E1436,'RW Futures and Index Data (Q4)'!C1405:C1434)/VAR('RW Futures and Index Data (Q4)'!C1405:C1434)</f>
        <v>0.82748717236764102</v>
      </c>
      <c r="G1407" s="10"/>
      <c r="H1407" s="59">
        <v>-3.5178479048111777E-2</v>
      </c>
      <c r="I1407" s="56">
        <f>COVAR(H1407:H1436,'RW Futures and Index Data (Q4)'!F1405:F1434)/VAR('RW Futures and Index Data (Q4)'!F1405:F1434)</f>
        <v>-0.92332193426094167</v>
      </c>
      <c r="J1407" s="10"/>
      <c r="K1407" s="59">
        <v>1.2109800936827675E-2</v>
      </c>
      <c r="L1407" s="57">
        <f>COVAR(K1407:K1436,'RW Futures and Index Data (Q4)'!F1405:F1434)/VAR('RW Futures and Index Data (Q4)'!F1405:F1434)</f>
        <v>-2.7701651896412535E-2</v>
      </c>
      <c r="M1407" s="10"/>
      <c r="N1407" s="59">
        <v>2.6493130659110964E-3</v>
      </c>
      <c r="O1407" s="58">
        <f>COVAR(N1407:N1436,'RW Futures and Index Data (Q4)'!F1405:F1434)/VAR('RW Futures and Index Data (Q4)'!F1405:F1434)</f>
        <v>-3.3426039475902954E-2</v>
      </c>
      <c r="P1407" s="10"/>
    </row>
    <row r="1408" spans="1:16" x14ac:dyDescent="0.25">
      <c r="A1408" s="23">
        <v>40162</v>
      </c>
      <c r="B1408" s="52">
        <v>0.11307390094460112</v>
      </c>
      <c r="C1408" s="53">
        <f>COVAR(B1408:B1437,'RW Futures and Index Data (Q4)'!C1406:C1435)/VAR('RW Futures and Index Data (Q4)'!C1406:C1435)</f>
        <v>0.56093678160336202</v>
      </c>
      <c r="D1408" s="10"/>
      <c r="E1408" s="59">
        <v>0.16838335277341843</v>
      </c>
      <c r="F1408" s="56">
        <f>COVAR(E1408:E1437,'RW Futures and Index Data (Q4)'!C1406:C1435)/VAR('RW Futures and Index Data (Q4)'!C1406:C1435)</f>
        <v>0.84122628941677735</v>
      </c>
      <c r="G1408" s="10"/>
      <c r="H1408" s="59">
        <v>1.4270665961944928E-2</v>
      </c>
      <c r="I1408" s="56">
        <f>COVAR(H1408:H1437,'RW Futures and Index Data (Q4)'!F1406:F1435)/VAR('RW Futures and Index Data (Q4)'!F1406:F1435)</f>
        <v>-0.81657710021041352</v>
      </c>
      <c r="J1408" s="10"/>
      <c r="K1408" s="59">
        <v>8.4795120627196852E-3</v>
      </c>
      <c r="L1408" s="57">
        <f>COVAR(K1408:K1437,'RW Futures and Index Data (Q4)'!F1406:F1435)/VAR('RW Futures and Index Data (Q4)'!F1406:F1435)</f>
        <v>-3.3408913808827996E-3</v>
      </c>
      <c r="M1408" s="10"/>
      <c r="N1408" s="59">
        <v>-1.3597087853945533E-2</v>
      </c>
      <c r="O1408" s="58">
        <f>COVAR(N1408:N1437,'RW Futures and Index Data (Q4)'!F1406:F1435)/VAR('RW Futures and Index Data (Q4)'!F1406:F1435)</f>
        <v>-6.5646818451045683E-2</v>
      </c>
      <c r="P1408" s="10"/>
    </row>
    <row r="1409" spans="1:16" x14ac:dyDescent="0.25">
      <c r="A1409" s="23">
        <v>40161</v>
      </c>
      <c r="B1409" s="52">
        <v>0.11105517255695507</v>
      </c>
      <c r="C1409" s="53">
        <f>COVAR(B1409:B1438,'RW Futures and Index Data (Q4)'!C1407:C1436)/VAR('RW Futures and Index Data (Q4)'!C1407:C1436)</f>
        <v>0.66194319543563418</v>
      </c>
      <c r="D1409" s="10"/>
      <c r="E1409" s="59">
        <v>0.25166574075014414</v>
      </c>
      <c r="F1409" s="56">
        <f>COVAR(E1409:E1438,'RW Futures and Index Data (Q4)'!C1407:C1436)/VAR('RW Futures and Index Data (Q4)'!C1407:C1436)</f>
        <v>1.0109884984914617</v>
      </c>
      <c r="G1409" s="10"/>
      <c r="H1409" s="59">
        <v>1.052636842105259E-2</v>
      </c>
      <c r="I1409" s="56">
        <f>COVAR(H1409:H1438,'RW Futures and Index Data (Q4)'!F1407:F1436)/VAR('RW Futures and Index Data (Q4)'!F1407:F1436)</f>
        <v>-0.7222386386185603</v>
      </c>
      <c r="J1409" s="10"/>
      <c r="K1409" s="59">
        <v>8.5920747730046099E-3</v>
      </c>
      <c r="L1409" s="57">
        <f>COVAR(K1409:K1438,'RW Futures and Index Data (Q4)'!F1407:F1436)/VAR('RW Futures and Index Data (Q4)'!F1407:F1436)</f>
        <v>3.7360095470180002E-2</v>
      </c>
      <c r="M1409" s="10"/>
      <c r="N1409" s="59">
        <v>-2.1439342531757832E-2</v>
      </c>
      <c r="O1409" s="58">
        <f>COVAR(N1409:N1438,'RW Futures and Index Data (Q4)'!F1407:F1436)/VAR('RW Futures and Index Data (Q4)'!F1407:F1436)</f>
        <v>-7.8500460594089105E-2</v>
      </c>
      <c r="P1409" s="10"/>
    </row>
    <row r="1410" spans="1:16" x14ac:dyDescent="0.25">
      <c r="A1410" s="23">
        <v>40158</v>
      </c>
      <c r="B1410" s="52">
        <v>9.847724751000797E-2</v>
      </c>
      <c r="C1410" s="53">
        <f>COVAR(B1410:B1439,'RW Futures and Index Data (Q4)'!C1408:C1437)/VAR('RW Futures and Index Data (Q4)'!C1408:C1437)</f>
        <v>0.80245477724416536</v>
      </c>
      <c r="D1410" s="10"/>
      <c r="E1410" s="59">
        <v>0.22060895672205194</v>
      </c>
      <c r="F1410" s="56">
        <f>COVAR(E1410:E1439,'RW Futures and Index Data (Q4)'!C1408:C1437)/VAR('RW Futures and Index Data (Q4)'!C1408:C1437)</f>
        <v>0.88089769127402107</v>
      </c>
      <c r="G1410" s="10"/>
      <c r="H1410" s="59">
        <v>2.5133635019591871E-2</v>
      </c>
      <c r="I1410" s="56">
        <f>COVAR(H1410:H1439,'RW Futures and Index Data (Q4)'!F1408:F1437)/VAR('RW Futures and Index Data (Q4)'!F1408:F1437)</f>
        <v>-0.60338081013077827</v>
      </c>
      <c r="J1410" s="10"/>
      <c r="K1410" s="59">
        <v>1.1249289423136632E-2</v>
      </c>
      <c r="L1410" s="57">
        <f>COVAR(K1410:K1439,'RW Futures and Index Data (Q4)'!F1408:F1437)/VAR('RW Futures and Index Data (Q4)'!F1408:F1437)</f>
        <v>7.8233472894774142E-2</v>
      </c>
      <c r="M1410" s="10"/>
      <c r="N1410" s="59">
        <v>-2.6892614639796864E-2</v>
      </c>
      <c r="O1410" s="58">
        <f>COVAR(N1410:N1439,'RW Futures and Index Data (Q4)'!F1408:F1437)/VAR('RW Futures and Index Data (Q4)'!F1408:F1437)</f>
        <v>-0.1082485905103959</v>
      </c>
      <c r="P1410" s="10"/>
    </row>
    <row r="1411" spans="1:16" x14ac:dyDescent="0.25">
      <c r="A1411" s="23">
        <v>40157</v>
      </c>
      <c r="B1411" s="52">
        <v>7.5316679428774513E-2</v>
      </c>
      <c r="C1411" s="53">
        <f>COVAR(B1411:B1440,'RW Futures and Index Data (Q4)'!C1409:C1438)/VAR('RW Futures and Index Data (Q4)'!C1409:C1438)</f>
        <v>0.98311217404775253</v>
      </c>
      <c r="D1411" s="10"/>
      <c r="E1411" s="59">
        <v>0.21076873462059575</v>
      </c>
      <c r="F1411" s="56">
        <f>COVAR(E1411:E1440,'RW Futures and Index Data (Q4)'!C1409:C1438)/VAR('RW Futures and Index Data (Q4)'!C1409:C1438)</f>
        <v>0.77689141029226272</v>
      </c>
      <c r="G1411" s="10"/>
      <c r="H1411" s="59">
        <v>-1.051524710830698E-3</v>
      </c>
      <c r="I1411" s="56">
        <f>COVAR(H1411:H1440,'RW Futures and Index Data (Q4)'!F1409:F1438)/VAR('RW Futures and Index Data (Q4)'!F1409:F1438)</f>
        <v>-0.54282224355014941</v>
      </c>
      <c r="J1411" s="10"/>
      <c r="K1411" s="59">
        <v>4.2126471031362911E-3</v>
      </c>
      <c r="L1411" s="57">
        <f>COVAR(K1411:K1440,'RW Futures and Index Data (Q4)'!F1409:F1438)/VAR('RW Futures and Index Data (Q4)'!F1409:F1438)</f>
        <v>0.11017337359168319</v>
      </c>
      <c r="M1411" s="10"/>
      <c r="N1411" s="59">
        <v>-3.2349733465508845E-2</v>
      </c>
      <c r="O1411" s="58">
        <f>COVAR(N1411:N1440,'RW Futures and Index Data (Q4)'!F1409:F1438)/VAR('RW Futures and Index Data (Q4)'!F1409:F1438)</f>
        <v>-0.1302039188518016</v>
      </c>
      <c r="P1411" s="10"/>
    </row>
    <row r="1412" spans="1:16" x14ac:dyDescent="0.25">
      <c r="A1412" s="23">
        <v>40156</v>
      </c>
      <c r="B1412" s="52">
        <v>6.6867470632107739E-2</v>
      </c>
      <c r="C1412" s="53">
        <f>COVAR(B1412:B1441,'RW Futures and Index Data (Q4)'!C1410:C1439)/VAR('RW Futures and Index Data (Q4)'!C1410:C1439)</f>
        <v>1.0364495458317686</v>
      </c>
      <c r="D1412" s="10"/>
      <c r="E1412" s="59">
        <v>0.19897798939106104</v>
      </c>
      <c r="F1412" s="56">
        <f>COVAR(E1412:E1441,'RW Futures and Index Data (Q4)'!C1410:C1439)/VAR('RW Futures and Index Data (Q4)'!C1410:C1439)</f>
        <v>0.83421211039979959</v>
      </c>
      <c r="G1412" s="10"/>
      <c r="H1412" s="59">
        <v>-6.8313711596756921E-3</v>
      </c>
      <c r="I1412" s="56">
        <f>COVAR(H1412:H1441,'RW Futures and Index Data (Q4)'!F1410:F1439)/VAR('RW Futures and Index Data (Q4)'!F1410:F1439)</f>
        <v>-0.42296496807953654</v>
      </c>
      <c r="J1412" s="10"/>
      <c r="K1412" s="59">
        <v>1.8041261160345323E-2</v>
      </c>
      <c r="L1412" s="57">
        <f>COVAR(K1412:K1441,'RW Futures and Index Data (Q4)'!F1410:F1439)/VAR('RW Futures and Index Data (Q4)'!F1410:F1439)</f>
        <v>0.1496571780077417</v>
      </c>
      <c r="M1412" s="10"/>
      <c r="N1412" s="59">
        <v>-1.8201412394086236E-2</v>
      </c>
      <c r="O1412" s="58">
        <f>COVAR(N1412:N1441,'RW Futures and Index Data (Q4)'!F1410:F1439)/VAR('RW Futures and Index Data (Q4)'!F1410:F1439)</f>
        <v>-0.12241263561321622</v>
      </c>
      <c r="P1412" s="10"/>
    </row>
    <row r="1413" spans="1:16" x14ac:dyDescent="0.25">
      <c r="A1413" s="23">
        <v>40155</v>
      </c>
      <c r="B1413" s="52">
        <v>6.9304324253056881E-2</v>
      </c>
      <c r="C1413" s="53">
        <f>COVAR(B1413:B1442,'RW Futures and Index Data (Q4)'!C1411:C1440)/VAR('RW Futures and Index Data (Q4)'!C1411:C1440)</f>
        <v>1.2037433779159208</v>
      </c>
      <c r="D1413" s="10"/>
      <c r="E1413" s="59">
        <v>0.15912642757122786</v>
      </c>
      <c r="F1413" s="56">
        <f>COVAR(E1413:E1442,'RW Futures and Index Data (Q4)'!C1411:C1440)/VAR('RW Futures and Index Data (Q4)'!C1411:C1440)</f>
        <v>0.72898007958779798</v>
      </c>
      <c r="G1413" s="10"/>
      <c r="H1413" s="59">
        <v>6.7446986206968429E-2</v>
      </c>
      <c r="I1413" s="56">
        <f>COVAR(H1413:H1442,'RW Futures and Index Data (Q4)'!F1411:F1440)/VAR('RW Futures and Index Data (Q4)'!F1411:F1440)</f>
        <v>-0.1373091275479198</v>
      </c>
      <c r="J1413" s="10"/>
      <c r="K1413" s="59">
        <v>1.843833899884828E-2</v>
      </c>
      <c r="L1413" s="57">
        <f>COVAR(K1413:K1442,'RW Futures and Index Data (Q4)'!F1411:F1440)/VAR('RW Futures and Index Data (Q4)'!F1411:F1440)</f>
        <v>0.18617979056312434</v>
      </c>
      <c r="M1413" s="10"/>
      <c r="N1413" s="59">
        <v>-1.7616712779473409E-2</v>
      </c>
      <c r="O1413" s="58">
        <f>COVAR(N1413:N1442,'RW Futures and Index Data (Q4)'!F1411:F1440)/VAR('RW Futures and Index Data (Q4)'!F1411:F1440)</f>
        <v>-0.15947671810629341</v>
      </c>
      <c r="P1413" s="10"/>
    </row>
    <row r="1414" spans="1:16" x14ac:dyDescent="0.25">
      <c r="A1414" s="23">
        <v>40154</v>
      </c>
      <c r="B1414" s="52">
        <v>8.4085283401175381E-2</v>
      </c>
      <c r="C1414" s="53">
        <f>COVAR(B1414:B1443,'RW Futures and Index Data (Q4)'!C1412:C1441)/VAR('RW Futures and Index Data (Q4)'!C1412:C1441)</f>
        <v>1.245496167824665</v>
      </c>
      <c r="D1414" s="10"/>
      <c r="E1414" s="59">
        <v>0.12087567268804711</v>
      </c>
      <c r="F1414" s="56">
        <f>COVAR(E1414:E1443,'RW Futures and Index Data (Q4)'!C1412:C1441)/VAR('RW Futures and Index Data (Q4)'!C1412:C1441)</f>
        <v>0.69974902545465656</v>
      </c>
      <c r="G1414" s="10"/>
      <c r="H1414" s="59">
        <v>3.6776636019470121E-2</v>
      </c>
      <c r="I1414" s="56">
        <f>COVAR(H1414:H1443,'RW Futures and Index Data (Q4)'!F1412:F1441)/VAR('RW Futures and Index Data (Q4)'!F1412:F1441)</f>
        <v>-2.7823379374275772E-2</v>
      </c>
      <c r="J1414" s="10"/>
      <c r="K1414" s="59">
        <v>1.7416049461120187E-2</v>
      </c>
      <c r="L1414" s="57">
        <f>COVAR(K1414:K1443,'RW Futures and Index Data (Q4)'!F1412:F1441)/VAR('RW Futures and Index Data (Q4)'!F1412:F1441)</f>
        <v>0.18289301608060027</v>
      </c>
      <c r="M1414" s="10"/>
      <c r="N1414" s="59">
        <v>-8.4079589928363063E-3</v>
      </c>
      <c r="O1414" s="58">
        <f>COVAR(N1414:N1443,'RW Futures and Index Data (Q4)'!F1412:F1441)/VAR('RW Futures and Index Data (Q4)'!F1412:F1441)</f>
        <v>-0.1650057333989875</v>
      </c>
      <c r="P1414" s="10"/>
    </row>
    <row r="1415" spans="1:16" x14ac:dyDescent="0.25">
      <c r="A1415" s="23">
        <v>40151</v>
      </c>
      <c r="B1415" s="52">
        <v>9.9942514538769345E-2</v>
      </c>
      <c r="C1415" s="53">
        <f>COVAR(B1415:B1444,'RW Futures and Index Data (Q4)'!C1413:C1442)/VAR('RW Futures and Index Data (Q4)'!C1413:C1442)</f>
        <v>1.2037091745543216</v>
      </c>
      <c r="D1415" s="10"/>
      <c r="E1415" s="59">
        <v>0.14615866984589987</v>
      </c>
      <c r="F1415" s="56">
        <f>COVAR(E1415:E1444,'RW Futures and Index Data (Q4)'!C1413:C1442)/VAR('RW Futures and Index Data (Q4)'!C1413:C1442)</f>
        <v>0.60144410078075305</v>
      </c>
      <c r="G1415" s="10"/>
      <c r="H1415" s="59">
        <v>1.7185820774123561E-2</v>
      </c>
      <c r="I1415" s="56">
        <f>COVAR(H1415:H1444,'RW Futures and Index Data (Q4)'!F1413:F1442)/VAR('RW Futures and Index Data (Q4)'!F1413:F1442)</f>
        <v>0.22024727648111569</v>
      </c>
      <c r="J1415" s="10"/>
      <c r="K1415" s="59">
        <v>2.1837417499741552E-2</v>
      </c>
      <c r="L1415" s="57">
        <f>COVAR(K1415:K1444,'RW Futures and Index Data (Q4)'!F1413:F1442)/VAR('RW Futures and Index Data (Q4)'!F1413:F1442)</f>
        <v>0.15364268378415866</v>
      </c>
      <c r="M1415" s="10"/>
      <c r="N1415" s="59">
        <v>3.6314974546216572E-3</v>
      </c>
      <c r="O1415" s="58">
        <f>COVAR(N1415:N1444,'RW Futures and Index Data (Q4)'!F1413:F1442)/VAR('RW Futures and Index Data (Q4)'!F1413:F1442)</f>
        <v>-0.1862132405252423</v>
      </c>
      <c r="P1415" s="10"/>
    </row>
    <row r="1416" spans="1:16" x14ac:dyDescent="0.25">
      <c r="A1416" s="23">
        <v>40150</v>
      </c>
      <c r="B1416" s="52">
        <v>8.4651048207492474E-2</v>
      </c>
      <c r="C1416" s="53">
        <f>COVAR(B1416:B1445,'RW Futures and Index Data (Q4)'!C1414:C1443)/VAR('RW Futures and Index Data (Q4)'!C1414:C1443)</f>
        <v>1.0250225485173592</v>
      </c>
      <c r="D1416" s="10"/>
      <c r="E1416" s="59">
        <v>0.1316682458041134</v>
      </c>
      <c r="F1416" s="56">
        <f>COVAR(E1416:E1445,'RW Futures and Index Data (Q4)'!C1414:C1443)/VAR('RW Futures and Index Data (Q4)'!C1414:C1443)</f>
        <v>0.43129845667022459</v>
      </c>
      <c r="G1416" s="10"/>
      <c r="H1416" s="59">
        <v>3.3008658008657932E-2</v>
      </c>
      <c r="I1416" s="56">
        <f>COVAR(H1416:H1445,'RW Futures and Index Data (Q4)'!F1414:F1443)/VAR('RW Futures and Index Data (Q4)'!F1414:F1443)</f>
        <v>0.43880284991518831</v>
      </c>
      <c r="J1416" s="10"/>
      <c r="K1416" s="59">
        <v>1.803070868385781E-2</v>
      </c>
      <c r="L1416" s="57">
        <f>COVAR(K1416:K1445,'RW Futures and Index Data (Q4)'!F1414:F1443)/VAR('RW Futures and Index Data (Q4)'!F1414:F1443)</f>
        <v>8.8355599805165955E-2</v>
      </c>
      <c r="M1416" s="10"/>
      <c r="N1416" s="59">
        <v>-1.0641661172681505E-2</v>
      </c>
      <c r="O1416" s="58">
        <f>COVAR(N1416:N1445,'RW Futures and Index Data (Q4)'!F1414:F1443)/VAR('RW Futures and Index Data (Q4)'!F1414:F1443)</f>
        <v>-0.16361724825716645</v>
      </c>
      <c r="P1416" s="10"/>
    </row>
    <row r="1417" spans="1:16" x14ac:dyDescent="0.25">
      <c r="A1417" s="23">
        <v>40149</v>
      </c>
      <c r="B1417" s="52">
        <v>5.8976979453340128E-2</v>
      </c>
      <c r="C1417" s="53">
        <f>COVAR(B1417:B1446,'RW Futures and Index Data (Q4)'!C1415:C1444)/VAR('RW Futures and Index Data (Q4)'!C1415:C1444)</f>
        <v>0.97397002426041912</v>
      </c>
      <c r="D1417" s="10"/>
      <c r="E1417" s="59">
        <v>0.11864925617699962</v>
      </c>
      <c r="F1417" s="56">
        <f>COVAR(E1417:E1446,'RW Futures and Index Data (Q4)'!C1415:C1444)/VAR('RW Futures and Index Data (Q4)'!C1415:C1444)</f>
        <v>0.44128323151617344</v>
      </c>
      <c r="G1417" s="10"/>
      <c r="H1417" s="59">
        <v>2.3155627355950337E-2</v>
      </c>
      <c r="I1417" s="56">
        <f>COVAR(H1417:H1446,'RW Futures and Index Data (Q4)'!F1415:F1444)/VAR('RW Futures and Index Data (Q4)'!F1415:F1444)</f>
        <v>0.43908204760663871</v>
      </c>
      <c r="J1417" s="10"/>
      <c r="K1417" s="59">
        <v>1.6640863863566224E-2</v>
      </c>
      <c r="L1417" s="57">
        <f>COVAR(K1417:K1446,'RW Futures and Index Data (Q4)'!F1415:F1444)/VAR('RW Futures and Index Data (Q4)'!F1415:F1444)</f>
        <v>6.2366295307136492E-2</v>
      </c>
      <c r="M1417" s="10"/>
      <c r="N1417" s="59">
        <v>-7.5677205283500859E-3</v>
      </c>
      <c r="O1417" s="58">
        <f>COVAR(N1417:N1446,'RW Futures and Index Data (Q4)'!F1415:F1444)/VAR('RW Futures and Index Data (Q4)'!F1415:F1444)</f>
        <v>-0.13167543746974075</v>
      </c>
      <c r="P1417" s="10"/>
    </row>
    <row r="1418" spans="1:16" x14ac:dyDescent="0.25">
      <c r="A1418" s="23">
        <v>40148</v>
      </c>
      <c r="B1418" s="52">
        <v>9.5190384285682272E-2</v>
      </c>
      <c r="C1418" s="53">
        <f>COVAR(B1418:B1447,'RW Futures and Index Data (Q4)'!C1416:C1445)/VAR('RW Futures and Index Data (Q4)'!C1416:C1445)</f>
        <v>0.83314950295905676</v>
      </c>
      <c r="D1418" s="10"/>
      <c r="E1418" s="59">
        <v>0.12607093238275491</v>
      </c>
      <c r="F1418" s="56">
        <f>COVAR(E1418:E1447,'RW Futures and Index Data (Q4)'!C1416:C1445)/VAR('RW Futures and Index Data (Q4)'!C1416:C1445)</f>
        <v>0.34756041776844587</v>
      </c>
      <c r="G1418" s="10"/>
      <c r="H1418" s="59">
        <v>5.8120586637696814E-2</v>
      </c>
      <c r="I1418" s="56">
        <f>COVAR(H1418:H1447,'RW Futures and Index Data (Q4)'!F1416:F1445)/VAR('RW Futures and Index Data (Q4)'!F1416:F1445)</f>
        <v>0.44581048168431653</v>
      </c>
      <c r="J1418" s="10"/>
      <c r="K1418" s="59">
        <v>2.2942950593069167E-2</v>
      </c>
      <c r="L1418" s="57">
        <f>COVAR(K1418:K1447,'RW Futures and Index Data (Q4)'!F1416:F1445)/VAR('RW Futures and Index Data (Q4)'!F1416:F1445)</f>
        <v>3.1213735851795588E-2</v>
      </c>
      <c r="M1418" s="10"/>
      <c r="N1418" s="59">
        <v>-2.0557511897635328E-3</v>
      </c>
      <c r="O1418" s="58">
        <f>COVAR(N1418:N1447,'RW Futures and Index Data (Q4)'!F1416:F1445)/VAR('RW Futures and Index Data (Q4)'!F1416:F1445)</f>
        <v>-7.3300065423703223E-2</v>
      </c>
      <c r="P1418" s="10"/>
    </row>
    <row r="1419" spans="1:16" x14ac:dyDescent="0.25">
      <c r="A1419" s="23">
        <v>40147</v>
      </c>
      <c r="B1419" s="52">
        <v>0.1072421072272296</v>
      </c>
      <c r="C1419" s="53">
        <f>COVAR(B1419:B1448,'RW Futures and Index Data (Q4)'!C1417:C1446)/VAR('RW Futures and Index Data (Q4)'!C1417:C1446)</f>
        <v>0.69056163849030094</v>
      </c>
      <c r="D1419" s="10"/>
      <c r="E1419" s="59">
        <v>9.3712943764897361E-2</v>
      </c>
      <c r="F1419" s="56">
        <f>COVAR(E1419:E1448,'RW Futures and Index Data (Q4)'!C1417:C1446)/VAR('RW Futures and Index Data (Q4)'!C1417:C1446)</f>
        <v>0.37466109216723881</v>
      </c>
      <c r="G1419" s="10"/>
      <c r="H1419" s="59">
        <v>0.12810595648227729</v>
      </c>
      <c r="I1419" s="56">
        <f>COVAR(H1419:H1448,'RW Futures and Index Data (Q4)'!F1417:F1446)/VAR('RW Futures and Index Data (Q4)'!F1417:F1446)</f>
        <v>0.29840512992801399</v>
      </c>
      <c r="J1419" s="10"/>
      <c r="K1419" s="59">
        <v>1.8475241386837649E-2</v>
      </c>
      <c r="L1419" s="57">
        <f>COVAR(K1419:K1448,'RW Futures and Index Data (Q4)'!F1417:F1446)/VAR('RW Futures and Index Data (Q4)'!F1417:F1446)</f>
        <v>3.2460748116989672E-2</v>
      </c>
      <c r="M1419" s="10"/>
      <c r="N1419" s="59">
        <v>-8.8725964499486443E-3</v>
      </c>
      <c r="O1419" s="58">
        <f>COVAR(N1419:N1448,'RW Futures and Index Data (Q4)'!F1417:F1446)/VAR('RW Futures and Index Data (Q4)'!F1417:F1446)</f>
        <v>4.3287336986105381E-2</v>
      </c>
      <c r="P1419" s="10"/>
    </row>
    <row r="1420" spans="1:16" x14ac:dyDescent="0.25">
      <c r="A1420" s="23">
        <v>40144</v>
      </c>
      <c r="B1420" s="52">
        <v>8.2394631988692568E-2</v>
      </c>
      <c r="C1420" s="53">
        <f>COVAR(B1420:B1449,'RW Futures and Index Data (Q4)'!C1418:C1447)/VAR('RW Futures and Index Data (Q4)'!C1418:C1447)</f>
        <v>0.60400714268484446</v>
      </c>
      <c r="D1420" s="10"/>
      <c r="E1420" s="59">
        <v>7.352502262402516E-2</v>
      </c>
      <c r="F1420" s="56">
        <f>COVAR(E1420:E1449,'RW Futures and Index Data (Q4)'!C1418:C1447)/VAR('RW Futures and Index Data (Q4)'!C1418:C1447)</f>
        <v>0.48270951030824255</v>
      </c>
      <c r="G1420" s="10"/>
      <c r="H1420" s="59">
        <v>0.10692526908173239</v>
      </c>
      <c r="I1420" s="56">
        <f>COVAR(H1420:H1449,'RW Futures and Index Data (Q4)'!F1418:F1447)/VAR('RW Futures and Index Data (Q4)'!F1418:F1447)</f>
        <v>0.22426048047923924</v>
      </c>
      <c r="J1420" s="10"/>
      <c r="K1420" s="59">
        <v>3.0150622945379846E-2</v>
      </c>
      <c r="L1420" s="57">
        <f>COVAR(K1420:K1449,'RW Futures and Index Data (Q4)'!F1418:F1447)/VAR('RW Futures and Index Data (Q4)'!F1418:F1447)</f>
        <v>2.8813835270937952E-2</v>
      </c>
      <c r="M1420" s="10"/>
      <c r="N1420" s="59">
        <v>7.7103303970738057E-3</v>
      </c>
      <c r="O1420" s="58">
        <f>COVAR(N1420:N1449,'RW Futures and Index Data (Q4)'!F1418:F1447)/VAR('RW Futures and Index Data (Q4)'!F1418:F1447)</f>
        <v>0.10552850458933459</v>
      </c>
      <c r="P1420" s="10"/>
    </row>
    <row r="1421" spans="1:16" x14ac:dyDescent="0.25">
      <c r="A1421" s="23">
        <v>40142</v>
      </c>
      <c r="B1421" s="52">
        <v>8.2978025285649126E-2</v>
      </c>
      <c r="C1421" s="53">
        <f>COVAR(B1421:B1450,'RW Futures and Index Data (Q4)'!C1419:C1448)/VAR('RW Futures and Index Data (Q4)'!C1419:C1448)</f>
        <v>0.44170300310079086</v>
      </c>
      <c r="D1421" s="10"/>
      <c r="E1421" s="59">
        <v>9.2743212272369036E-2</v>
      </c>
      <c r="F1421" s="56">
        <f>COVAR(E1421:E1450,'RW Futures and Index Data (Q4)'!C1419:C1448)/VAR('RW Futures and Index Data (Q4)'!C1419:C1448)</f>
        <v>0.52056783797895168</v>
      </c>
      <c r="G1421" s="10"/>
      <c r="H1421" s="59">
        <v>9.5942982456140413E-2</v>
      </c>
      <c r="I1421" s="56">
        <f>COVAR(H1421:H1450,'RW Futures and Index Data (Q4)'!F1419:F1448)/VAR('RW Futures and Index Data (Q4)'!F1419:F1448)</f>
        <v>0.16699722714898901</v>
      </c>
      <c r="J1421" s="10"/>
      <c r="K1421" s="59">
        <v>3.0280757871524955E-2</v>
      </c>
      <c r="L1421" s="57">
        <f>COVAR(K1421:K1450,'RW Futures and Index Data (Q4)'!F1419:F1448)/VAR('RW Futures and Index Data (Q4)'!F1419:F1448)</f>
        <v>1.8650952497903026E-2</v>
      </c>
      <c r="M1421" s="10"/>
      <c r="N1421" s="59">
        <v>1.321106255811122E-2</v>
      </c>
      <c r="O1421" s="58">
        <f>COVAR(N1421:N1450,'RW Futures and Index Data (Q4)'!F1419:F1448)/VAR('RW Futures and Index Data (Q4)'!F1419:F1448)</f>
        <v>0.13344856042847239</v>
      </c>
      <c r="P1421" s="10"/>
    </row>
    <row r="1422" spans="1:16" x14ac:dyDescent="0.25">
      <c r="A1422" s="23">
        <v>40141</v>
      </c>
      <c r="B1422" s="52">
        <v>9.1058794746168958E-2</v>
      </c>
      <c r="C1422" s="53">
        <f>COVAR(B1422:B1451,'RW Futures and Index Data (Q4)'!C1420:C1449)/VAR('RW Futures and Index Data (Q4)'!C1420:C1449)</f>
        <v>0.32264476216609483</v>
      </c>
      <c r="D1422" s="10"/>
      <c r="E1422" s="59">
        <v>9.8198212242549099E-2</v>
      </c>
      <c r="F1422" s="56">
        <f>COVAR(E1422:E1451,'RW Futures and Index Data (Q4)'!C1420:C1449)/VAR('RW Futures and Index Data (Q4)'!C1420:C1449)</f>
        <v>0.58527394480845318</v>
      </c>
      <c r="G1422" s="10"/>
      <c r="H1422" s="59">
        <v>0.12527582090089306</v>
      </c>
      <c r="I1422" s="56">
        <f>COVAR(H1422:H1451,'RW Futures and Index Data (Q4)'!F1420:F1449)/VAR('RW Futures and Index Data (Q4)'!F1420:F1449)</f>
        <v>0.14552415050744569</v>
      </c>
      <c r="J1422" s="10"/>
      <c r="K1422" s="59">
        <v>3.1363197046072822E-2</v>
      </c>
      <c r="L1422" s="57">
        <f>COVAR(K1422:K1451,'RW Futures and Index Data (Q4)'!F1420:F1449)/VAR('RW Futures and Index Data (Q4)'!F1420:F1449)</f>
        <v>1.0657878189265632E-2</v>
      </c>
      <c r="M1422" s="10"/>
      <c r="N1422" s="59">
        <v>1.7636568481570469E-2</v>
      </c>
      <c r="O1422" s="58">
        <f>COVAR(N1422:N1451,'RW Futures and Index Data (Q4)'!F1420:F1449)/VAR('RW Futures and Index Data (Q4)'!F1420:F1449)</f>
        <v>0.11373657994197209</v>
      </c>
      <c r="P1422" s="10"/>
    </row>
    <row r="1423" spans="1:16" x14ac:dyDescent="0.25">
      <c r="A1423" s="23">
        <v>40140</v>
      </c>
      <c r="B1423" s="52">
        <v>7.9477056621053643E-2</v>
      </c>
      <c r="C1423" s="53">
        <f>COVAR(B1423:B1452,'RW Futures and Index Data (Q4)'!C1421:C1450)/VAR('RW Futures and Index Data (Q4)'!C1421:C1450)</f>
        <v>0.28743843995391155</v>
      </c>
      <c r="D1423" s="10"/>
      <c r="E1423" s="59">
        <v>0.10091181381713965</v>
      </c>
      <c r="F1423" s="56">
        <f>COVAR(E1423:E1452,'RW Futures and Index Data (Q4)'!C1421:C1450)/VAR('RW Futures and Index Data (Q4)'!C1421:C1450)</f>
        <v>0.61477456186485013</v>
      </c>
      <c r="G1423" s="10"/>
      <c r="H1423" s="59">
        <v>0.13772123893805333</v>
      </c>
      <c r="I1423" s="56">
        <f>COVAR(H1423:H1452,'RW Futures and Index Data (Q4)'!F1421:F1450)/VAR('RW Futures and Index Data (Q4)'!F1421:F1450)</f>
        <v>0.16665754376702865</v>
      </c>
      <c r="J1423" s="10"/>
      <c r="K1423" s="59">
        <v>2.7397652039620413E-2</v>
      </c>
      <c r="L1423" s="57">
        <f>COVAR(K1423:K1452,'RW Futures and Index Data (Q4)'!F1421:F1450)/VAR('RW Futures and Index Data (Q4)'!F1421:F1450)</f>
        <v>1.378540428128883E-2</v>
      </c>
      <c r="M1423" s="10"/>
      <c r="N1423" s="59">
        <v>8.2885392928078172E-3</v>
      </c>
      <c r="O1423" s="58">
        <f>COVAR(N1423:N1452,'RW Futures and Index Data (Q4)'!F1421:F1450)/VAR('RW Futures and Index Data (Q4)'!F1421:F1450)</f>
        <v>0.1130753182207026</v>
      </c>
      <c r="P1423" s="10"/>
    </row>
    <row r="1424" spans="1:16" x14ac:dyDescent="0.25">
      <c r="A1424" s="23">
        <v>40137</v>
      </c>
      <c r="B1424" s="52">
        <v>7.8942189157755305E-2</v>
      </c>
      <c r="C1424" s="53">
        <f>COVAR(B1424:B1453,'RW Futures and Index Data (Q4)'!C1422:C1451)/VAR('RW Futures and Index Data (Q4)'!C1422:C1451)</f>
        <v>0.27053161704677642</v>
      </c>
      <c r="D1424" s="10"/>
      <c r="E1424" s="59">
        <v>0.12338064919250757</v>
      </c>
      <c r="F1424" s="56">
        <f>COVAR(E1424:E1453,'RW Futures and Index Data (Q4)'!C1422:C1451)/VAR('RW Futures and Index Data (Q4)'!C1422:C1451)</f>
        <v>0.60269376172535449</v>
      </c>
      <c r="G1424" s="10"/>
      <c r="H1424" s="59">
        <v>0.1736929638171465</v>
      </c>
      <c r="I1424" s="56">
        <f>COVAR(H1424:H1453,'RW Futures and Index Data (Q4)'!F1422:F1451)/VAR('RW Futures and Index Data (Q4)'!F1422:F1451)</f>
        <v>0.15008434058679979</v>
      </c>
      <c r="J1424" s="10"/>
      <c r="K1424" s="59">
        <v>1.8540345870603492E-2</v>
      </c>
      <c r="L1424" s="57">
        <f>COVAR(K1424:K1453,'RW Futures and Index Data (Q4)'!F1422:F1451)/VAR('RW Futures and Index Data (Q4)'!F1422:F1451)</f>
        <v>1.959918963084421E-2</v>
      </c>
      <c r="M1424" s="10"/>
      <c r="N1424" s="59">
        <v>-1.2879638905899937E-2</v>
      </c>
      <c r="O1424" s="58">
        <f>COVAR(N1424:N1453,'RW Futures and Index Data (Q4)'!F1422:F1451)/VAR('RW Futures and Index Data (Q4)'!F1422:F1451)</f>
        <v>0.1311419032494536</v>
      </c>
      <c r="P1424" s="10"/>
    </row>
    <row r="1425" spans="1:16" x14ac:dyDescent="0.25">
      <c r="A1425" s="23">
        <v>40136</v>
      </c>
      <c r="B1425" s="52">
        <v>8.7163199566315575E-2</v>
      </c>
      <c r="C1425" s="53">
        <f>COVAR(B1425:B1454,'RW Futures and Index Data (Q4)'!C1423:C1452)/VAR('RW Futures and Index Data (Q4)'!C1423:C1452)</f>
        <v>0.25979955168343066</v>
      </c>
      <c r="D1425" s="10"/>
      <c r="E1425" s="59">
        <v>0.109555654556176</v>
      </c>
      <c r="F1425" s="56">
        <f>COVAR(E1425:E1454,'RW Futures and Index Data (Q4)'!C1423:C1452)/VAR('RW Futures and Index Data (Q4)'!C1423:C1452)</f>
        <v>0.65010506763752218</v>
      </c>
      <c r="G1425" s="10"/>
      <c r="H1425" s="59">
        <v>0.17376301345011558</v>
      </c>
      <c r="I1425" s="56">
        <f>COVAR(H1425:H1454,'RW Futures and Index Data (Q4)'!F1423:F1452)/VAR('RW Futures and Index Data (Q4)'!F1423:F1452)</f>
        <v>0.14783363634448887</v>
      </c>
      <c r="J1425" s="10"/>
      <c r="K1425" s="59">
        <v>2.049340893120899E-2</v>
      </c>
      <c r="L1425" s="57">
        <f>COVAR(K1425:K1454,'RW Futures and Index Data (Q4)'!F1423:F1452)/VAR('RW Futures and Index Data (Q4)'!F1423:F1452)</f>
        <v>2.3416837036181047E-2</v>
      </c>
      <c r="M1425" s="10"/>
      <c r="N1425" s="59">
        <v>-6.4876523549654008E-3</v>
      </c>
      <c r="O1425" s="58">
        <f>COVAR(N1425:N1454,'RW Futures and Index Data (Q4)'!F1423:F1452)/VAR('RW Futures and Index Data (Q4)'!F1423:F1452)</f>
        <v>0.1411811597141765</v>
      </c>
      <c r="P1425" s="10"/>
    </row>
    <row r="1426" spans="1:16" x14ac:dyDescent="0.25">
      <c r="A1426" s="23">
        <v>40135</v>
      </c>
      <c r="B1426" s="52">
        <v>0.10096242521832033</v>
      </c>
      <c r="C1426" s="53">
        <f>COVAR(B1426:B1455,'RW Futures and Index Data (Q4)'!C1424:C1453)/VAR('RW Futures and Index Data (Q4)'!C1424:C1453)</f>
        <v>0.26354779236452225</v>
      </c>
      <c r="D1426" s="10"/>
      <c r="E1426" s="59">
        <v>8.5073687645792262E-2</v>
      </c>
      <c r="F1426" s="56">
        <f>COVAR(E1426:E1455,'RW Futures and Index Data (Q4)'!C1424:C1453)/VAR('RW Futures and Index Data (Q4)'!C1424:C1453)</f>
        <v>0.67842712520169224</v>
      </c>
      <c r="G1426" s="10"/>
      <c r="H1426" s="59">
        <v>0.17582410781815438</v>
      </c>
      <c r="I1426" s="56">
        <f>COVAR(H1426:H1455,'RW Futures and Index Data (Q4)'!F1424:F1453)/VAR('RW Futures and Index Data (Q4)'!F1424:F1453)</f>
        <v>0.15275777398311335</v>
      </c>
      <c r="J1426" s="10"/>
      <c r="K1426" s="59">
        <v>2.8860535372436713E-2</v>
      </c>
      <c r="L1426" s="57">
        <f>COVAR(K1426:K1455,'RW Futures and Index Data (Q4)'!F1424:F1453)/VAR('RW Futures and Index Data (Q4)'!F1424:F1453)</f>
        <v>3.0936094566824383E-2</v>
      </c>
      <c r="M1426" s="10"/>
      <c r="N1426" s="59">
        <v>-4.7244632550558219E-3</v>
      </c>
      <c r="O1426" s="58">
        <f>COVAR(N1426:N1455,'RW Futures and Index Data (Q4)'!F1424:F1453)/VAR('RW Futures and Index Data (Q4)'!F1424:F1453)</f>
        <v>0.15335201531822401</v>
      </c>
      <c r="P1426" s="10"/>
    </row>
    <row r="1427" spans="1:16" x14ac:dyDescent="0.25">
      <c r="A1427" s="23">
        <v>40134</v>
      </c>
      <c r="B1427" s="52">
        <v>0.12246650575211215</v>
      </c>
      <c r="C1427" s="53">
        <f>COVAR(B1427:B1456,'RW Futures and Index Data (Q4)'!C1425:C1454)/VAR('RW Futures and Index Data (Q4)'!C1425:C1454)</f>
        <v>0.26736161723309237</v>
      </c>
      <c r="D1427" s="10"/>
      <c r="E1427" s="59">
        <v>8.3564578289671676E-2</v>
      </c>
      <c r="F1427" s="56">
        <f>COVAR(E1427:E1456,'RW Futures and Index Data (Q4)'!C1425:C1454)/VAR('RW Futures and Index Data (Q4)'!C1425:C1454)</f>
        <v>0.67383068522490364</v>
      </c>
      <c r="G1427" s="10"/>
      <c r="H1427" s="59">
        <v>0.20838183934807919</v>
      </c>
      <c r="I1427" s="56">
        <f>COVAR(H1427:H1456,'RW Futures and Index Data (Q4)'!F1425:F1454)/VAR('RW Futures and Index Data (Q4)'!F1425:F1454)</f>
        <v>0.14341438951271929</v>
      </c>
      <c r="J1427" s="10"/>
      <c r="K1427" s="59">
        <v>1.8588319414396759E-2</v>
      </c>
      <c r="L1427" s="57">
        <f>COVAR(K1427:K1456,'RW Futures and Index Data (Q4)'!F1425:F1454)/VAR('RW Futures and Index Data (Q4)'!F1425:F1454)</f>
        <v>3.7839756871204333E-2</v>
      </c>
      <c r="M1427" s="10"/>
      <c r="N1427" s="59">
        <v>-2.9277866234777572E-2</v>
      </c>
      <c r="O1427" s="58">
        <f>COVAR(N1427:N1456,'RW Futures and Index Data (Q4)'!F1425:F1454)/VAR('RW Futures and Index Data (Q4)'!F1425:F1454)</f>
        <v>0.16541321263870876</v>
      </c>
      <c r="P1427" s="10"/>
    </row>
    <row r="1428" spans="1:16" x14ac:dyDescent="0.25">
      <c r="A1428" s="23">
        <v>40133</v>
      </c>
      <c r="B1428" s="52">
        <v>0.13850945607277554</v>
      </c>
      <c r="C1428" s="53">
        <f>COVAR(B1428:B1457,'RW Futures and Index Data (Q4)'!C1426:C1455)/VAR('RW Futures and Index Data (Q4)'!C1426:C1455)</f>
        <v>0.26254523680855379</v>
      </c>
      <c r="D1428" s="10"/>
      <c r="E1428" s="59">
        <v>6.5237721619916478E-2</v>
      </c>
      <c r="F1428" s="56">
        <f>COVAR(E1428:E1457,'RW Futures and Index Data (Q4)'!C1426:C1455)/VAR('RW Futures and Index Data (Q4)'!C1426:C1455)</f>
        <v>0.66125092082172621</v>
      </c>
      <c r="G1428" s="10"/>
      <c r="H1428" s="59">
        <v>0.18245608187134499</v>
      </c>
      <c r="I1428" s="56">
        <f>COVAR(H1428:H1457,'RW Futures and Index Data (Q4)'!F1426:F1455)/VAR('RW Futures and Index Data (Q4)'!F1426:F1455)</f>
        <v>0.13400007692457022</v>
      </c>
      <c r="J1428" s="10"/>
      <c r="K1428" s="59">
        <v>1.6223647776067551E-2</v>
      </c>
      <c r="L1428" s="57">
        <f>COVAR(K1428:K1457,'RW Futures and Index Data (Q4)'!F1426:F1455)/VAR('RW Futures and Index Data (Q4)'!F1426:F1455)</f>
        <v>4.1675516240698651E-2</v>
      </c>
      <c r="M1428" s="10"/>
      <c r="N1428" s="59">
        <v>-3.3791907000837007E-2</v>
      </c>
      <c r="O1428" s="58">
        <f>COVAR(N1428:N1457,'RW Futures and Index Data (Q4)'!F1426:F1455)/VAR('RW Futures and Index Data (Q4)'!F1426:F1455)</f>
        <v>0.17589138215407477</v>
      </c>
      <c r="P1428" s="10"/>
    </row>
    <row r="1429" spans="1:16" x14ac:dyDescent="0.25">
      <c r="A1429" s="23">
        <v>40130</v>
      </c>
      <c r="B1429" s="52">
        <v>0.16720231826049536</v>
      </c>
      <c r="C1429" s="53">
        <f>COVAR(B1429:B1458,'RW Futures and Index Data (Q4)'!C1427:C1456)/VAR('RW Futures and Index Data (Q4)'!C1427:C1456)</f>
        <v>0.26963387375775943</v>
      </c>
      <c r="D1429" s="10"/>
      <c r="E1429" s="59">
        <v>3.9987787003062492E-2</v>
      </c>
      <c r="F1429" s="56">
        <f>COVAR(E1429:E1458,'RW Futures and Index Data (Q4)'!C1427:C1456)/VAR('RW Futures and Index Data (Q4)'!C1427:C1456)</f>
        <v>0.65787717034393545</v>
      </c>
      <c r="G1429" s="10"/>
      <c r="H1429" s="59">
        <v>0.17104496036456274</v>
      </c>
      <c r="I1429" s="56">
        <f>COVAR(H1429:H1458,'RW Futures and Index Data (Q4)'!F1427:F1456)/VAR('RW Futures and Index Data (Q4)'!F1427:F1456)</f>
        <v>0.12921170887213851</v>
      </c>
      <c r="J1429" s="10"/>
      <c r="K1429" s="59">
        <v>2.1187717143807738E-2</v>
      </c>
      <c r="L1429" s="57">
        <f>COVAR(K1429:K1458,'RW Futures and Index Data (Q4)'!F1427:F1456)/VAR('RW Futures and Index Data (Q4)'!F1427:F1456)</f>
        <v>4.3830688209411182E-2</v>
      </c>
      <c r="M1429" s="10"/>
      <c r="N1429" s="59">
        <v>-2.7677125020029614E-2</v>
      </c>
      <c r="O1429" s="58">
        <f>COVAR(N1429:N1458,'RW Futures and Index Data (Q4)'!F1427:F1456)/VAR('RW Futures and Index Data (Q4)'!F1427:F1456)</f>
        <v>0.17952095590938771</v>
      </c>
      <c r="P1429" s="10"/>
    </row>
    <row r="1430" spans="1:16" x14ac:dyDescent="0.25">
      <c r="A1430" s="23">
        <v>40129</v>
      </c>
      <c r="B1430" s="52">
        <v>0.17552697334058975</v>
      </c>
      <c r="C1430" s="53">
        <f>COVAR(B1430:B1459,'RW Futures and Index Data (Q4)'!C1428:C1457)/VAR('RW Futures and Index Data (Q4)'!C1428:C1457)</f>
        <v>0.26694264460702688</v>
      </c>
      <c r="D1430" s="10"/>
      <c r="E1430" s="59">
        <v>4.186332477790522E-2</v>
      </c>
      <c r="F1430" s="56">
        <f>COVAR(E1430:E1459,'RW Futures and Index Data (Q4)'!C1428:C1457)/VAR('RW Futures and Index Data (Q4)'!C1428:C1457)</f>
        <v>0.67244743298124443</v>
      </c>
      <c r="G1430" s="10"/>
      <c r="H1430" s="59">
        <v>0.16411770588235286</v>
      </c>
      <c r="I1430" s="56">
        <f>COVAR(H1430:H1459,'RW Futures and Index Data (Q4)'!F1428:F1457)/VAR('RW Futures and Index Data (Q4)'!F1428:F1457)</f>
        <v>0.1386911038766247</v>
      </c>
      <c r="J1430" s="10"/>
      <c r="K1430" s="59">
        <v>1.4264251626248559E-2</v>
      </c>
      <c r="L1430" s="57">
        <f>COVAR(K1430:K1459,'RW Futures and Index Data (Q4)'!F1428:F1457)/VAR('RW Futures and Index Data (Q4)'!F1428:F1457)</f>
        <v>4.5032663162157323E-2</v>
      </c>
      <c r="M1430" s="10"/>
      <c r="N1430" s="59">
        <v>-4.8444843826531581E-2</v>
      </c>
      <c r="O1430" s="58">
        <f>COVAR(N1430:N1459,'RW Futures and Index Data (Q4)'!F1428:F1457)/VAR('RW Futures and Index Data (Q4)'!F1428:F1457)</f>
        <v>0.17341903630582317</v>
      </c>
      <c r="P1430" s="10"/>
    </row>
    <row r="1431" spans="1:16" x14ac:dyDescent="0.25">
      <c r="A1431" s="23">
        <v>40128</v>
      </c>
      <c r="B1431" s="52">
        <v>0.18076117981105955</v>
      </c>
      <c r="C1431" s="53">
        <f>COVAR(B1431:B1460,'RW Futures and Index Data (Q4)'!C1429:C1458)/VAR('RW Futures and Index Data (Q4)'!C1429:C1458)</f>
        <v>0.1893154999652748</v>
      </c>
      <c r="D1431" s="10"/>
      <c r="E1431" s="59">
        <v>4.2022089239178495E-2</v>
      </c>
      <c r="F1431" s="56">
        <f>COVAR(E1431:E1460,'RW Futures and Index Data (Q4)'!C1429:C1458)/VAR('RW Futures and Index Data (Q4)'!C1429:C1458)</f>
        <v>0.68434834564769109</v>
      </c>
      <c r="G1431" s="10"/>
      <c r="H1431" s="59">
        <v>0.1607564420803782</v>
      </c>
      <c r="I1431" s="56">
        <f>COVAR(H1431:H1460,'RW Futures and Index Data (Q4)'!F1429:F1458)/VAR('RW Futures and Index Data (Q4)'!F1429:F1458)</f>
        <v>0.12606122243930251</v>
      </c>
      <c r="J1431" s="10"/>
      <c r="K1431" s="59">
        <v>1.672073757664716E-2</v>
      </c>
      <c r="L1431" s="57">
        <f>COVAR(K1431:K1460,'RW Futures and Index Data (Q4)'!F1429:F1458)/VAR('RW Futures and Index Data (Q4)'!F1429:F1458)</f>
        <v>4.8773940652828925E-2</v>
      </c>
      <c r="M1431" s="10"/>
      <c r="N1431" s="59">
        <v>-5.2705792531640094E-2</v>
      </c>
      <c r="O1431" s="58">
        <f>COVAR(N1431:N1460,'RW Futures and Index Data (Q4)'!F1429:F1458)/VAR('RW Futures and Index Data (Q4)'!F1429:F1458)</f>
        <v>0.18286756104936538</v>
      </c>
      <c r="P1431" s="10"/>
    </row>
    <row r="1432" spans="1:16" x14ac:dyDescent="0.25">
      <c r="A1432" s="23">
        <v>40127</v>
      </c>
      <c r="B1432" s="52">
        <v>0.16927078082735858</v>
      </c>
      <c r="C1432" s="53">
        <f>COVAR(B1432:B1461,'RW Futures and Index Data (Q4)'!C1430:C1459)/VAR('RW Futures and Index Data (Q4)'!C1430:C1459)</f>
        <v>2.0117115091430528E-2</v>
      </c>
      <c r="D1432" s="10"/>
      <c r="E1432" s="59">
        <v>6.5426578425207271E-2</v>
      </c>
      <c r="F1432" s="56">
        <f>COVAR(E1432:E1461,'RW Futures and Index Data (Q4)'!C1430:C1459)/VAR('RW Futures and Index Data (Q4)'!C1430:C1459)</f>
        <v>0.65695385152712094</v>
      </c>
      <c r="G1432" s="10"/>
      <c r="H1432" s="59">
        <v>0.18354062661578596</v>
      </c>
      <c r="I1432" s="56">
        <f>COVAR(H1432:H1461,'RW Futures and Index Data (Q4)'!F1430:F1459)/VAR('RW Futures and Index Data (Q4)'!F1430:F1459)</f>
        <v>8.2665242772806333E-2</v>
      </c>
      <c r="J1432" s="10"/>
      <c r="K1432" s="59">
        <v>1.0143765733274801E-2</v>
      </c>
      <c r="L1432" s="57">
        <f>COVAR(K1432:K1461,'RW Futures and Index Data (Q4)'!F1430:F1459)/VAR('RW Futures and Index Data (Q4)'!F1430:F1459)</f>
        <v>5.7325658005295071E-2</v>
      </c>
      <c r="M1432" s="10"/>
      <c r="N1432" s="59">
        <v>-5.7551070114772562E-2</v>
      </c>
      <c r="O1432" s="58">
        <f>COVAR(N1432:N1461,'RW Futures and Index Data (Q4)'!F1430:F1459)/VAR('RW Futures and Index Data (Q4)'!F1430:F1459)</f>
        <v>0.20875388603418865</v>
      </c>
      <c r="P1432" s="10"/>
    </row>
    <row r="1433" spans="1:16" x14ac:dyDescent="0.25">
      <c r="A1433" s="23">
        <v>40126</v>
      </c>
      <c r="B1433" s="52">
        <v>0.1734914569353081</v>
      </c>
      <c r="C1433" s="53">
        <f>COVAR(B1433:B1462,'RW Futures and Index Data (Q4)'!C1431:C1460)/VAR('RW Futures and Index Data (Q4)'!C1431:C1460)</f>
        <v>-2.2267788860279539E-2</v>
      </c>
      <c r="D1433" s="10"/>
      <c r="E1433" s="59">
        <v>6.2598858837927374E-2</v>
      </c>
      <c r="F1433" s="56">
        <f>COVAR(E1433:E1462,'RW Futures and Index Data (Q4)'!C1431:C1460)/VAR('RW Futures and Index Data (Q4)'!C1431:C1460)</f>
        <v>0.61190297914432434</v>
      </c>
      <c r="G1433" s="10"/>
      <c r="H1433" s="59">
        <v>0.15213581041544755</v>
      </c>
      <c r="I1433" s="56">
        <f>COVAR(H1433:H1462,'RW Futures and Index Data (Q4)'!F1431:F1460)/VAR('RW Futures and Index Data (Q4)'!F1431:F1460)</f>
        <v>7.2898417585800984E-2</v>
      </c>
      <c r="J1433" s="10"/>
      <c r="K1433" s="59">
        <v>-3.8931128192205566E-3</v>
      </c>
      <c r="L1433" s="57">
        <f>COVAR(K1433:K1462,'RW Futures and Index Data (Q4)'!F1431:F1460)/VAR('RW Futures and Index Data (Q4)'!F1431:F1460)</f>
        <v>8.1296598566032885E-2</v>
      </c>
      <c r="M1433" s="10"/>
      <c r="N1433" s="59">
        <v>-4.8621942764037862E-2</v>
      </c>
      <c r="O1433" s="58">
        <f>COVAR(N1433:N1462,'RW Futures and Index Data (Q4)'!F1431:F1460)/VAR('RW Futures and Index Data (Q4)'!F1431:F1460)</f>
        <v>0.21032044959493662</v>
      </c>
      <c r="P1433" s="10"/>
    </row>
    <row r="1434" spans="1:16" x14ac:dyDescent="0.25">
      <c r="A1434" s="23">
        <v>40123</v>
      </c>
      <c r="B1434" s="52">
        <v>0.16659481537576992</v>
      </c>
      <c r="C1434" s="53">
        <f>COVAR(B1434:B1463,'RW Futures and Index Data (Q4)'!C1432:C1461)/VAR('RW Futures and Index Data (Q4)'!C1432:C1461)</f>
        <v>-3.0727684889881576E-2</v>
      </c>
      <c r="D1434" s="10"/>
      <c r="E1434" s="59">
        <v>4.960754358548658E-2</v>
      </c>
      <c r="F1434" s="56">
        <f>COVAR(E1434:E1463,'RW Futures and Index Data (Q4)'!C1432:C1461)/VAR('RW Futures and Index Data (Q4)'!C1432:C1461)</f>
        <v>0.60411019857802561</v>
      </c>
      <c r="G1434" s="10"/>
      <c r="H1434" s="59">
        <v>0.12795389048991357</v>
      </c>
      <c r="I1434" s="56">
        <f>COVAR(H1434:H1463,'RW Futures and Index Data (Q4)'!F1432:F1461)/VAR('RW Futures and Index Data (Q4)'!F1432:F1461)</f>
        <v>7.852347832227384E-2</v>
      </c>
      <c r="J1434" s="10"/>
      <c r="K1434" s="59">
        <v>-4.0711784731594092E-3</v>
      </c>
      <c r="L1434" s="57">
        <f>COVAR(K1434:K1463,'RW Futures and Index Data (Q4)'!F1432:F1461)/VAR('RW Futures and Index Data (Q4)'!F1432:F1461)</f>
        <v>0.10270818153197676</v>
      </c>
      <c r="M1434" s="10"/>
      <c r="N1434" s="59">
        <v>-4.7756465311100671E-2</v>
      </c>
      <c r="O1434" s="58">
        <f>COVAR(N1434:N1463,'RW Futures and Index Data (Q4)'!F1432:F1461)/VAR('RW Futures and Index Data (Q4)'!F1432:F1461)</f>
        <v>0.21718588127199295</v>
      </c>
      <c r="P1434" s="10"/>
    </row>
    <row r="1435" spans="1:16" x14ac:dyDescent="0.25">
      <c r="A1435" s="23">
        <v>40122</v>
      </c>
      <c r="B1435" s="52">
        <v>0.11990439709405498</v>
      </c>
      <c r="C1435" s="53">
        <f>COVAR(B1435:B1464,'RW Futures and Index Data (Q4)'!C1433:C1462)/VAR('RW Futures and Index Data (Q4)'!C1433:C1462)</f>
        <v>5.944102980420974E-2</v>
      </c>
      <c r="D1435" s="10"/>
      <c r="E1435" s="59">
        <v>1.7483687103732715E-2</v>
      </c>
      <c r="F1435" s="56">
        <f>COVAR(E1435:E1464,'RW Futures and Index Data (Q4)'!C1433:C1462)/VAR('RW Futures and Index Data (Q4)'!C1433:C1462)</f>
        <v>0.63971450074347147</v>
      </c>
      <c r="G1435" s="10"/>
      <c r="H1435" s="59">
        <v>0.11283816276118808</v>
      </c>
      <c r="I1435" s="56">
        <f>COVAR(H1435:H1464,'RW Futures and Index Data (Q4)'!F1433:F1462)/VAR('RW Futures and Index Data (Q4)'!F1433:F1462)</f>
        <v>7.2892410045765244E-2</v>
      </c>
      <c r="J1435" s="10"/>
      <c r="K1435" s="59">
        <v>-8.5383770664886338E-3</v>
      </c>
      <c r="L1435" s="57">
        <f>COVAR(K1435:K1464,'RW Futures and Index Data (Q4)'!F1433:F1462)/VAR('RW Futures and Index Data (Q4)'!F1433:F1462)</f>
        <v>0.11281195708251432</v>
      </c>
      <c r="M1435" s="10"/>
      <c r="N1435" s="59">
        <v>-4.9743509421795284E-2</v>
      </c>
      <c r="O1435" s="58">
        <f>COVAR(N1435:N1464,'RW Futures and Index Data (Q4)'!F1433:F1462)/VAR('RW Futures and Index Data (Q4)'!F1433:F1462)</f>
        <v>0.20619078224710038</v>
      </c>
      <c r="P1435" s="10"/>
    </row>
    <row r="1436" spans="1:16" x14ac:dyDescent="0.25">
      <c r="A1436" s="23">
        <v>40121</v>
      </c>
      <c r="B1436" s="52">
        <v>0.1263797318319877</v>
      </c>
      <c r="C1436" s="53">
        <f>COVAR(B1436:B1465,'RW Futures and Index Data (Q4)'!C1434:C1463)/VAR('RW Futures and Index Data (Q4)'!C1434:C1463)</f>
        <v>8.4767404430432527E-2</v>
      </c>
      <c r="D1436" s="10"/>
      <c r="E1436" s="59">
        <v>4.6719957040439963E-2</v>
      </c>
      <c r="F1436" s="56">
        <f>COVAR(E1436:E1465,'RW Futures and Index Data (Q4)'!C1434:C1463)/VAR('RW Futures and Index Data (Q4)'!C1434:C1463)</f>
        <v>0.64066686527509709</v>
      </c>
      <c r="G1436" s="10"/>
      <c r="H1436" s="59">
        <v>0.14108611918027636</v>
      </c>
      <c r="I1436" s="56">
        <f>COVAR(H1436:H1465,'RW Futures and Index Data (Q4)'!F1434:F1463)/VAR('RW Futures and Index Data (Q4)'!F1434:F1463)</f>
        <v>5.8031848894220826E-2</v>
      </c>
      <c r="J1436" s="10"/>
      <c r="K1436" s="59">
        <v>-8.6771551166848759E-3</v>
      </c>
      <c r="L1436" s="57">
        <f>COVAR(K1436:K1465,'RW Futures and Index Data (Q4)'!F1434:F1463)/VAR('RW Futures and Index Data (Q4)'!F1434:F1463)</f>
        <v>0.11484016840498421</v>
      </c>
      <c r="M1436" s="10"/>
      <c r="N1436" s="59">
        <v>-4.2327317568350287E-2</v>
      </c>
      <c r="O1436" s="58">
        <f>COVAR(N1436:N1465,'RW Futures and Index Data (Q4)'!F1434:F1463)/VAR('RW Futures and Index Data (Q4)'!F1434:F1463)</f>
        <v>0.19313408787251898</v>
      </c>
      <c r="P1436" s="10"/>
    </row>
    <row r="1437" spans="1:16" x14ac:dyDescent="0.25">
      <c r="A1437" s="23">
        <v>40120</v>
      </c>
      <c r="B1437" s="52">
        <v>6.5007422231551759E-2</v>
      </c>
      <c r="C1437" s="53">
        <f>COVAR(B1437:B1466,'RW Futures and Index Data (Q4)'!C1435:C1464)/VAR('RW Futures and Index Data (Q4)'!C1435:C1464)</f>
        <v>0.19727670177167939</v>
      </c>
      <c r="D1437" s="10"/>
      <c r="E1437" s="59">
        <v>5.256364687836701E-2</v>
      </c>
      <c r="F1437" s="56">
        <f>COVAR(E1437:E1466,'RW Futures and Index Data (Q4)'!C1435:C1464)/VAR('RW Futures and Index Data (Q4)'!C1435:C1464)</f>
        <v>0.68243284033696705</v>
      </c>
      <c r="G1437" s="10"/>
      <c r="H1437" s="59">
        <v>0.13429256594724226</v>
      </c>
      <c r="I1437" s="56">
        <f>COVAR(H1437:H1466,'RW Futures and Index Data (Q4)'!F1435:F1464)/VAR('RW Futures and Index Data (Q4)'!F1435:F1464)</f>
        <v>4.9267525972039788E-2</v>
      </c>
      <c r="J1437" s="10"/>
      <c r="K1437" s="59">
        <v>-5.5243589576646768E-3</v>
      </c>
      <c r="L1437" s="57">
        <f>COVAR(K1437:K1466,'RW Futures and Index Data (Q4)'!F1435:F1464)/VAR('RW Futures and Index Data (Q4)'!F1435:F1464)</f>
        <v>0.11916007399827265</v>
      </c>
      <c r="M1437" s="10"/>
      <c r="N1437" s="59">
        <v>-3.0152216848942204E-2</v>
      </c>
      <c r="O1437" s="58">
        <f>COVAR(N1437:N1466,'RW Futures and Index Data (Q4)'!F1435:F1464)/VAR('RW Futures and Index Data (Q4)'!F1435:F1464)</f>
        <v>0.17383602011054464</v>
      </c>
      <c r="P1437" s="10"/>
    </row>
    <row r="1438" spans="1:16" x14ac:dyDescent="0.25">
      <c r="A1438" s="23">
        <v>40119</v>
      </c>
      <c r="B1438" s="52">
        <v>5.0459974793692464E-2</v>
      </c>
      <c r="C1438" s="53">
        <f>COVAR(B1438:B1467,'RW Futures and Index Data (Q4)'!C1436:C1465)/VAR('RW Futures and Index Data (Q4)'!C1436:C1465)</f>
        <v>0.29189570956612787</v>
      </c>
      <c r="D1438" s="10"/>
      <c r="E1438" s="59">
        <v>-2.1066049938895604E-2</v>
      </c>
      <c r="F1438" s="56">
        <f>COVAR(E1438:E1467,'RW Futures and Index Data (Q4)'!C1436:C1465)/VAR('RW Futures and Index Data (Q4)'!C1436:C1465)</f>
        <v>0.76148826431355798</v>
      </c>
      <c r="G1438" s="10"/>
      <c r="H1438" s="59">
        <v>0.13365155131264905</v>
      </c>
      <c r="I1438" s="56">
        <f>COVAR(H1438:H1467,'RW Futures and Index Data (Q4)'!F1436:F1465)/VAR('RW Futures and Index Data (Q4)'!F1436:F1465)</f>
        <v>3.2532610198839615E-2</v>
      </c>
      <c r="J1438" s="10"/>
      <c r="K1438" s="59">
        <v>-7.8250275842415284E-3</v>
      </c>
      <c r="L1438" s="57">
        <f>COVAR(K1438:K1467,'RW Futures and Index Data (Q4)'!F1436:F1465)/VAR('RW Futures and Index Data (Q4)'!F1436:F1465)</f>
        <v>0.13377470880354003</v>
      </c>
      <c r="M1438" s="10"/>
      <c r="N1438" s="59">
        <v>-1.8365927595396569E-2</v>
      </c>
      <c r="O1438" s="58">
        <f>COVAR(N1438:N1467,'RW Futures and Index Data (Q4)'!F1436:F1465)/VAR('RW Futures and Index Data (Q4)'!F1436:F1465)</f>
        <v>0.167194741902771</v>
      </c>
      <c r="P1438" s="10"/>
    </row>
    <row r="1439" spans="1:16" x14ac:dyDescent="0.25">
      <c r="A1439" s="23">
        <v>40116</v>
      </c>
      <c r="B1439" s="52">
        <v>3.870446528103999E-2</v>
      </c>
      <c r="C1439" s="53">
        <f>COVAR(B1439:B1468,'RW Futures and Index Data (Q4)'!C1437:C1466)/VAR('RW Futures and Index Data (Q4)'!C1437:C1466)</f>
        <v>0.38461118416589424</v>
      </c>
      <c r="D1439" s="10"/>
      <c r="E1439" s="59">
        <v>-2.234259427340568E-3</v>
      </c>
      <c r="F1439" s="56">
        <f>COVAR(E1439:E1468,'RW Futures and Index Data (Q4)'!C1437:C1466)/VAR('RW Futures and Index Data (Q4)'!C1437:C1466)</f>
        <v>0.79065928997400836</v>
      </c>
      <c r="G1439" s="10"/>
      <c r="H1439" s="59">
        <v>0.10716412712635459</v>
      </c>
      <c r="I1439" s="56">
        <f>COVAR(H1439:H1468,'RW Futures and Index Data (Q4)'!F1437:F1466)/VAR('RW Futures and Index Data (Q4)'!F1437:F1466)</f>
        <v>6.0444264751761873E-2</v>
      </c>
      <c r="J1439" s="10"/>
      <c r="K1439" s="59">
        <v>-2.8014254084453016E-3</v>
      </c>
      <c r="L1439" s="57">
        <f>COVAR(K1439:K1468,'RW Futures and Index Data (Q4)'!F1437:F1466)/VAR('RW Futures and Index Data (Q4)'!F1437:F1466)</f>
        <v>0.14007784961575123</v>
      </c>
      <c r="M1439" s="10"/>
      <c r="N1439" s="59">
        <v>-5.4659613439816956E-3</v>
      </c>
      <c r="O1439" s="58">
        <f>COVAR(N1439:N1468,'RW Futures and Index Data (Q4)'!F1437:F1466)/VAR('RW Futures and Index Data (Q4)'!F1437:F1466)</f>
        <v>0.15633854482749804</v>
      </c>
      <c r="P1439" s="10"/>
    </row>
    <row r="1440" spans="1:16" x14ac:dyDescent="0.25">
      <c r="A1440" s="23">
        <v>40115</v>
      </c>
      <c r="B1440" s="52">
        <v>3.2293260599337126E-2</v>
      </c>
      <c r="C1440" s="53">
        <f>COVAR(B1440:B1469,'RW Futures and Index Data (Q4)'!C1438:C1467)/VAR('RW Futures and Index Data (Q4)'!C1438:C1467)</f>
        <v>0.46776146620440601</v>
      </c>
      <c r="D1440" s="10"/>
      <c r="E1440" s="59">
        <v>-2.7969816673885206E-2</v>
      </c>
      <c r="F1440" s="56">
        <f>COVAR(E1440:E1469,'RW Futures and Index Data (Q4)'!C1438:C1467)/VAR('RW Futures and Index Data (Q4)'!C1438:C1467)</f>
        <v>0.88188813200236782</v>
      </c>
      <c r="G1440" s="10"/>
      <c r="H1440" s="59">
        <v>0.14924478243170891</v>
      </c>
      <c r="I1440" s="56">
        <f>COVAR(H1440:H1469,'RW Futures and Index Data (Q4)'!F1438:F1467)/VAR('RW Futures and Index Data (Q4)'!F1438:F1467)</f>
        <v>2.2616535440443945E-2</v>
      </c>
      <c r="J1440" s="10"/>
      <c r="K1440" s="59">
        <v>1.0340488999593944E-3</v>
      </c>
      <c r="L1440" s="57">
        <f>COVAR(K1440:K1469,'RW Futures and Index Data (Q4)'!F1438:F1467)/VAR('RW Futures and Index Data (Q4)'!F1438:F1467)</f>
        <v>0.15434386234239825</v>
      </c>
      <c r="M1440" s="10"/>
      <c r="N1440" s="59">
        <v>1.0310751864079926E-3</v>
      </c>
      <c r="O1440" s="58">
        <f>COVAR(N1440:N1469,'RW Futures and Index Data (Q4)'!F1438:F1467)/VAR('RW Futures and Index Data (Q4)'!F1438:F1467)</f>
        <v>0.1616665833781161</v>
      </c>
      <c r="P1440" s="10"/>
    </row>
    <row r="1441" spans="1:16" x14ac:dyDescent="0.25">
      <c r="A1441" s="23">
        <v>40114</v>
      </c>
      <c r="B1441" s="52">
        <v>4.7296336763561264E-2</v>
      </c>
      <c r="C1441" s="53">
        <f>COVAR(B1441:B1470,'RW Futures and Index Data (Q4)'!C1439:C1468)/VAR('RW Futures and Index Data (Q4)'!C1439:C1468)</f>
        <v>0.51291684667842408</v>
      </c>
      <c r="D1441" s="10"/>
      <c r="E1441" s="59">
        <v>-1.7879519891751405E-2</v>
      </c>
      <c r="F1441" s="56">
        <f>COVAR(E1441:E1470,'RW Futures and Index Data (Q4)'!C1439:C1468)/VAR('RW Futures and Index Data (Q4)'!C1439:C1468)</f>
        <v>0.88704574200097264</v>
      </c>
      <c r="G1441" s="10"/>
      <c r="H1441" s="59">
        <v>0.15333339393939394</v>
      </c>
      <c r="I1441" s="56">
        <f>COVAR(H1441:H1470,'RW Futures and Index Data (Q4)'!F1439:F1468)/VAR('RW Futures and Index Data (Q4)'!F1439:F1468)</f>
        <v>3.165174259381863E-2</v>
      </c>
      <c r="J1441" s="10"/>
      <c r="K1441" s="59">
        <v>-5.5253814098870091E-3</v>
      </c>
      <c r="L1441" s="57">
        <f>COVAR(K1441:K1470,'RW Futures and Index Data (Q4)'!F1439:F1468)/VAR('RW Futures and Index Data (Q4)'!F1439:F1468)</f>
        <v>0.1739434440977482</v>
      </c>
      <c r="M1441" s="10"/>
      <c r="N1441" s="59">
        <v>-1.1020337109686196E-2</v>
      </c>
      <c r="O1441" s="58">
        <f>COVAR(N1441:N1470,'RW Futures and Index Data (Q4)'!F1439:F1468)/VAR('RW Futures and Index Data (Q4)'!F1439:F1468)</f>
        <v>0.18267536357196773</v>
      </c>
      <c r="P1441" s="10"/>
    </row>
    <row r="1442" spans="1:16" x14ac:dyDescent="0.25">
      <c r="A1442" s="23">
        <v>40113</v>
      </c>
      <c r="B1442" s="52">
        <v>3.7252811958111032E-2</v>
      </c>
      <c r="C1442" s="53">
        <f>COVAR(B1442:B1471,'RW Futures and Index Data (Q4)'!C1440:C1469)/VAR('RW Futures and Index Data (Q4)'!C1440:C1469)</f>
        <v>0.68024955244290297</v>
      </c>
      <c r="D1442" s="10"/>
      <c r="E1442" s="59">
        <v>1.2496264975436766E-3</v>
      </c>
      <c r="F1442" s="56">
        <f>COVAR(E1442:E1471,'RW Futures and Index Data (Q4)'!C1440:C1469)/VAR('RW Futures and Index Data (Q4)'!C1440:C1469)</f>
        <v>0.99357360651607629</v>
      </c>
      <c r="G1442" s="10"/>
      <c r="H1442" s="59">
        <v>9.39025E-2</v>
      </c>
      <c r="I1442" s="56">
        <f>COVAR(H1442:H1471,'RW Futures and Index Data (Q4)'!F1440:F1469)/VAR('RW Futures and Index Data (Q4)'!F1440:F1469)</f>
        <v>9.1642447191304516E-2</v>
      </c>
      <c r="J1442" s="10"/>
      <c r="K1442" s="59">
        <v>-1.3010550052629632E-2</v>
      </c>
      <c r="L1442" s="57">
        <f>COVAR(K1442:K1471,'RW Futures and Index Data (Q4)'!F1440:F1469)/VAR('RW Futures and Index Data (Q4)'!F1440:F1469)</f>
        <v>0.19710339190442894</v>
      </c>
      <c r="M1442" s="10"/>
      <c r="N1442" s="59">
        <v>-9.0257572228938932E-3</v>
      </c>
      <c r="O1442" s="58">
        <f>COVAR(N1442:N1471,'RW Futures and Index Data (Q4)'!F1440:F1469)/VAR('RW Futures and Index Data (Q4)'!F1440:F1469)</f>
        <v>0.18121849440079976</v>
      </c>
      <c r="P1442" s="10"/>
    </row>
    <row r="1443" spans="1:16" x14ac:dyDescent="0.25">
      <c r="A1443" s="23">
        <v>40112</v>
      </c>
      <c r="B1443" s="52">
        <v>-2.5643646344984949E-3</v>
      </c>
      <c r="C1443" s="53">
        <f>COVAR(B1443:B1472,'RW Futures and Index Data (Q4)'!C1441:C1470)/VAR('RW Futures and Index Data (Q4)'!C1441:C1470)</f>
        <v>0.77760966950539978</v>
      </c>
      <c r="D1443" s="10"/>
      <c r="E1443" s="59">
        <v>8.0821143197387091E-3</v>
      </c>
      <c r="F1443" s="56">
        <f>COVAR(E1443:E1472,'RW Futures and Index Data (Q4)'!C1441:C1470)/VAR('RW Futures and Index Data (Q4)'!C1441:C1470)</f>
        <v>1.0592540211432324</v>
      </c>
      <c r="G1443" s="10"/>
      <c r="H1443" s="59">
        <v>0.13924830560690071</v>
      </c>
      <c r="I1443" s="56">
        <f>COVAR(H1443:H1472,'RW Futures and Index Data (Q4)'!F1441:F1470)/VAR('RW Futures and Index Data (Q4)'!F1441:F1470)</f>
        <v>5.0323103088335985E-2</v>
      </c>
      <c r="J1443" s="10"/>
      <c r="K1443" s="59">
        <v>-1.4343225489488187E-3</v>
      </c>
      <c r="L1443" s="57">
        <f>COVAR(K1443:K1472,'RW Futures and Index Data (Q4)'!F1441:F1470)/VAR('RW Futures and Index Data (Q4)'!F1441:F1470)</f>
        <v>0.17537856398082108</v>
      </c>
      <c r="M1443" s="10"/>
      <c r="N1443" s="59">
        <v>-1.293914025437215E-3</v>
      </c>
      <c r="O1443" s="58">
        <f>COVAR(N1443:N1472,'RW Futures and Index Data (Q4)'!F1441:F1470)/VAR('RW Futures and Index Data (Q4)'!F1441:F1470)</f>
        <v>0.1439051175157702</v>
      </c>
      <c r="P1443" s="10"/>
    </row>
    <row r="1444" spans="1:16" x14ac:dyDescent="0.25">
      <c r="A1444" s="23">
        <v>40109</v>
      </c>
      <c r="B1444" s="52">
        <v>-5.7376978204305429E-3</v>
      </c>
      <c r="C1444" s="53">
        <f>COVAR(B1444:B1473,'RW Futures and Index Data (Q4)'!C1442:C1471)/VAR('RW Futures and Index Data (Q4)'!C1442:C1471)</f>
        <v>0.73434060186349326</v>
      </c>
      <c r="D1444" s="10"/>
      <c r="E1444" s="59">
        <v>-2.0795114273917781E-2</v>
      </c>
      <c r="F1444" s="56">
        <f>COVAR(E1444:E1473,'RW Futures and Index Data (Q4)'!C1442:C1471)/VAR('RW Futures and Index Data (Q4)'!C1442:C1471)</f>
        <v>1.0676047141746932</v>
      </c>
      <c r="G1444" s="10"/>
      <c r="H1444" s="59">
        <v>0.17033318667504704</v>
      </c>
      <c r="I1444" s="56">
        <f>COVAR(H1444:H1473,'RW Futures and Index Data (Q4)'!F1442:F1471)/VAR('RW Futures and Index Data (Q4)'!F1442:F1471)</f>
        <v>0.11584460773011494</v>
      </c>
      <c r="J1444" s="10"/>
      <c r="K1444" s="59">
        <v>-6.8738898972277029E-3</v>
      </c>
      <c r="L1444" s="57">
        <f>COVAR(K1444:K1473,'RW Futures and Index Data (Q4)'!F1442:F1471)/VAR('RW Futures and Index Data (Q4)'!F1442:F1471)</f>
        <v>0.16108080088421067</v>
      </c>
      <c r="M1444" s="10"/>
      <c r="N1444" s="59">
        <v>-1.2991724751279188E-2</v>
      </c>
      <c r="O1444" s="58">
        <f>COVAR(N1444:N1473,'RW Futures and Index Data (Q4)'!F1442:F1471)/VAR('RW Futures and Index Data (Q4)'!F1442:F1471)</f>
        <v>0.10494005338545949</v>
      </c>
      <c r="P1444" s="10"/>
    </row>
    <row r="1445" spans="1:16" x14ac:dyDescent="0.25">
      <c r="A1445" s="23">
        <v>40108</v>
      </c>
      <c r="B1445" s="52">
        <v>1.7153829328885539E-2</v>
      </c>
      <c r="C1445" s="53">
        <f>COVAR(B1445:B1474,'RW Futures and Index Data (Q4)'!C1443:C1472)/VAR('RW Futures and Index Data (Q4)'!C1443:C1472)</f>
        <v>0.68526910348254166</v>
      </c>
      <c r="D1445" s="10"/>
      <c r="E1445" s="59">
        <v>-1.3985989730863846E-2</v>
      </c>
      <c r="F1445" s="56">
        <f>COVAR(E1445:E1474,'RW Futures and Index Data (Q4)'!C1443:C1472)/VAR('RW Futures and Index Data (Q4)'!C1443:C1472)</f>
        <v>1.0299286181123799</v>
      </c>
      <c r="G1445" s="10"/>
      <c r="H1445" s="59">
        <v>0.17036098796706778</v>
      </c>
      <c r="I1445" s="56">
        <f>COVAR(H1445:H1474,'RW Futures and Index Data (Q4)'!F1443:F1472)/VAR('RW Futures and Index Data (Q4)'!F1443:F1472)</f>
        <v>0.24552765621896452</v>
      </c>
      <c r="J1445" s="10"/>
      <c r="K1445" s="59">
        <v>-3.255336993604252E-3</v>
      </c>
      <c r="L1445" s="57">
        <f>COVAR(K1445:K1474,'RW Futures and Index Data (Q4)'!F1443:F1472)/VAR('RW Futures and Index Data (Q4)'!F1443:F1472)</f>
        <v>0.127432647010393</v>
      </c>
      <c r="M1445" s="10"/>
      <c r="N1445" s="59">
        <v>-5.1558810267434696E-3</v>
      </c>
      <c r="O1445" s="58">
        <f>COVAR(N1445:N1474,'RW Futures and Index Data (Q4)'!F1443:F1472)/VAR('RW Futures and Index Data (Q4)'!F1443:F1472)</f>
        <v>3.3292373494868535E-2</v>
      </c>
      <c r="P1445" s="10"/>
    </row>
    <row r="1446" spans="1:16" x14ac:dyDescent="0.25">
      <c r="A1446" s="23">
        <v>40107</v>
      </c>
      <c r="B1446" s="52">
        <v>4.7032833543293018E-2</v>
      </c>
      <c r="C1446" s="53">
        <f>COVAR(B1446:B1475,'RW Futures and Index Data (Q4)'!C1444:C1473)/VAR('RW Futures and Index Data (Q4)'!C1444:C1473)</f>
        <v>0.69325484912621338</v>
      </c>
      <c r="D1446" s="10"/>
      <c r="E1446" s="59">
        <v>1.0141314588184791E-2</v>
      </c>
      <c r="F1446" s="56">
        <f>COVAR(E1446:E1475,'RW Futures and Index Data (Q4)'!C1444:C1473)/VAR('RW Futures and Index Data (Q4)'!C1444:C1473)</f>
        <v>1.028173940173702</v>
      </c>
      <c r="G1446" s="10"/>
      <c r="H1446" s="59">
        <v>0.17234848484848486</v>
      </c>
      <c r="I1446" s="56">
        <f>COVAR(H1446:H1475,'RW Futures and Index Data (Q4)'!F1444:F1473)/VAR('RW Futures and Index Data (Q4)'!F1444:F1473)</f>
        <v>0.3242272735109229</v>
      </c>
      <c r="J1446" s="10"/>
      <c r="K1446" s="59">
        <v>-2.8378942004715357E-3</v>
      </c>
      <c r="L1446" s="57">
        <f>COVAR(K1446:K1475,'RW Futures and Index Data (Q4)'!F1444:F1473)/VAR('RW Futures and Index Data (Q4)'!F1444:F1473)</f>
        <v>0.10480585007109523</v>
      </c>
      <c r="M1446" s="10"/>
      <c r="N1446" s="59">
        <v>-7.5633355827404714E-3</v>
      </c>
      <c r="O1446" s="58">
        <f>COVAR(N1446:N1475,'RW Futures and Index Data (Q4)'!F1444:F1473)/VAR('RW Futures and Index Data (Q4)'!F1444:F1473)</f>
        <v>-4.7303732117124396E-3</v>
      </c>
      <c r="P1446" s="10"/>
    </row>
    <row r="1447" spans="1:16" x14ac:dyDescent="0.25">
      <c r="A1447" s="23">
        <v>40106</v>
      </c>
      <c r="B1447" s="52">
        <v>3.982856707311222E-2</v>
      </c>
      <c r="C1447" s="53">
        <f>COVAR(B1447:B1476,'RW Futures and Index Data (Q4)'!C1445:C1474)/VAR('RW Futures and Index Data (Q4)'!C1445:C1474)</f>
        <v>0.71343362152267775</v>
      </c>
      <c r="D1447" s="10"/>
      <c r="E1447" s="59">
        <v>2.2528225855290129E-2</v>
      </c>
      <c r="F1447" s="56">
        <f>COVAR(E1447:E1476,'RW Futures and Index Data (Q4)'!C1445:C1474)/VAR('RW Futures and Index Data (Q4)'!C1445:C1474)</f>
        <v>1.0184875467510133</v>
      </c>
      <c r="G1447" s="10"/>
      <c r="H1447" s="59">
        <v>0.15278647463994988</v>
      </c>
      <c r="I1447" s="56">
        <f>COVAR(H1447:H1476,'RW Futures and Index Data (Q4)'!F1445:F1474)/VAR('RW Futures and Index Data (Q4)'!F1445:F1474)</f>
        <v>0.48090308735962145</v>
      </c>
      <c r="J1447" s="10"/>
      <c r="K1447" s="59">
        <v>2.453633052534876E-4</v>
      </c>
      <c r="L1447" s="57">
        <f>COVAR(K1447:K1476,'RW Futures and Index Data (Q4)'!F1445:F1474)/VAR('RW Futures and Index Data (Q4)'!F1445:F1474)</f>
        <v>6.8101011197071876E-2</v>
      </c>
      <c r="M1447" s="10"/>
      <c r="N1447" s="59">
        <v>2.8084973360413823E-3</v>
      </c>
      <c r="O1447" s="58">
        <f>COVAR(N1447:N1476,'RW Futures and Index Data (Q4)'!F1445:F1474)/VAR('RW Futures and Index Data (Q4)'!F1445:F1474)</f>
        <v>-7.7803295461836383E-2</v>
      </c>
      <c r="P1447" s="10"/>
    </row>
    <row r="1448" spans="1:16" x14ac:dyDescent="0.25">
      <c r="A1448" s="23">
        <v>40105</v>
      </c>
      <c r="B1448" s="52">
        <v>6.484108869058991E-2</v>
      </c>
      <c r="C1448" s="53">
        <f>COVAR(B1448:B1477,'RW Futures and Index Data (Q4)'!C1446:C1475)/VAR('RW Futures and Index Data (Q4)'!C1446:C1475)</f>
        <v>0.70951485601497866</v>
      </c>
      <c r="D1448" s="10"/>
      <c r="E1448" s="59">
        <v>6.8779765100508872E-2</v>
      </c>
      <c r="F1448" s="56">
        <f>COVAR(E1448:E1477,'RW Futures and Index Data (Q4)'!C1446:C1475)/VAR('RW Futures and Index Data (Q4)'!C1446:C1475)</f>
        <v>1.0083036785286879</v>
      </c>
      <c r="G1448" s="10"/>
      <c r="H1448" s="59">
        <v>0.13613557089084072</v>
      </c>
      <c r="I1448" s="56">
        <f>COVAR(H1448:H1477,'RW Futures and Index Data (Q4)'!F1446:F1475)/VAR('RW Futures and Index Data (Q4)'!F1446:F1475)</f>
        <v>0.66676033643500399</v>
      </c>
      <c r="J1448" s="10"/>
      <c r="K1448" s="59">
        <v>1.1071889443060812E-2</v>
      </c>
      <c r="L1448" s="57">
        <f>COVAR(K1448:K1477,'RW Futures and Index Data (Q4)'!F1446:F1475)/VAR('RW Futures and Index Data (Q4)'!F1446:F1475)</f>
        <v>4.3066379703994268E-2</v>
      </c>
      <c r="M1448" s="10"/>
      <c r="N1448" s="59">
        <v>2.7447869692542204E-2</v>
      </c>
      <c r="O1448" s="58">
        <f>COVAR(N1448:N1477,'RW Futures and Index Data (Q4)'!F1446:F1475)/VAR('RW Futures and Index Data (Q4)'!F1446:F1475)</f>
        <v>-0.10599651440245304</v>
      </c>
      <c r="P1448" s="10"/>
    </row>
    <row r="1449" spans="1:16" x14ac:dyDescent="0.25">
      <c r="A1449" s="23">
        <v>40102</v>
      </c>
      <c r="B1449" s="52">
        <v>5.6377703486937714E-2</v>
      </c>
      <c r="C1449" s="53">
        <f>COVAR(B1449:B1478,'RW Futures and Index Data (Q4)'!C1447:C1476)/VAR('RW Futures and Index Data (Q4)'!C1447:C1476)</f>
        <v>0.66867949662323101</v>
      </c>
      <c r="D1449" s="10"/>
      <c r="E1449" s="59">
        <v>8.9118510408956464E-2</v>
      </c>
      <c r="F1449" s="56">
        <f>COVAR(E1449:E1478,'RW Futures and Index Data (Q4)'!C1447:C1476)/VAR('RW Futures and Index Data (Q4)'!C1447:C1476)</f>
        <v>0.98915661539478184</v>
      </c>
      <c r="G1449" s="10"/>
      <c r="H1449" s="59">
        <v>0.14096074589127672</v>
      </c>
      <c r="I1449" s="56">
        <f>COVAR(H1449:H1478,'RW Futures and Index Data (Q4)'!F1447:F1476)/VAR('RW Futures and Index Data (Q4)'!F1447:F1476)</f>
        <v>0.79555983344573122</v>
      </c>
      <c r="J1449" s="10"/>
      <c r="K1449" s="59">
        <v>4.3480391347292535E-3</v>
      </c>
      <c r="L1449" s="57">
        <f>COVAR(K1449:K1478,'RW Futures and Index Data (Q4)'!F1447:F1476)/VAR('RW Futures and Index Data (Q4)'!F1447:F1476)</f>
        <v>3.3587302580190451E-2</v>
      </c>
      <c r="M1449" s="10"/>
      <c r="N1449" s="59">
        <v>2.0734864093187921E-2</v>
      </c>
      <c r="O1449" s="58">
        <f>COVAR(N1449:N1478,'RW Futures and Index Data (Q4)'!F1447:F1476)/VAR('RW Futures and Index Data (Q4)'!F1447:F1476)</f>
        <v>-0.11121603953893019</v>
      </c>
      <c r="P1449" s="10"/>
    </row>
    <row r="1450" spans="1:16" x14ac:dyDescent="0.25">
      <c r="A1450" s="23">
        <v>40101</v>
      </c>
      <c r="B1450" s="52">
        <v>5.5855570027629531E-2</v>
      </c>
      <c r="C1450" s="53">
        <f>COVAR(B1450:B1479,'RW Futures and Index Data (Q4)'!C1448:C1477)/VAR('RW Futures and Index Data (Q4)'!C1448:C1477)</f>
        <v>0.67524036088762851</v>
      </c>
      <c r="D1450" s="10"/>
      <c r="E1450" s="59">
        <v>8.1758927626047972E-2</v>
      </c>
      <c r="F1450" s="56">
        <f>COVAR(E1450:E1479,'RW Futures and Index Data (Q4)'!C1448:C1477)/VAR('RW Futures and Index Data (Q4)'!C1448:C1477)</f>
        <v>0.9785417636396796</v>
      </c>
      <c r="G1450" s="10"/>
      <c r="H1450" s="59">
        <v>0.15589353612167289</v>
      </c>
      <c r="I1450" s="56">
        <f>COVAR(H1450:H1479,'RW Futures and Index Data (Q4)'!F1448:F1477)/VAR('RW Futures and Index Data (Q4)'!F1448:F1477)</f>
        <v>0.92497532210286837</v>
      </c>
      <c r="J1450" s="10"/>
      <c r="K1450" s="59">
        <v>-3.3141405172758542E-3</v>
      </c>
      <c r="L1450" s="57">
        <f>COVAR(K1450:K1479,'RW Futures and Index Data (Q4)'!F1448:F1477)/VAR('RW Futures and Index Data (Q4)'!F1448:F1477)</f>
        <v>1.7669588297095872E-2</v>
      </c>
      <c r="M1450" s="10"/>
      <c r="N1450" s="59">
        <v>5.6499838349077791E-3</v>
      </c>
      <c r="O1450" s="58">
        <f>COVAR(N1450:N1479,'RW Futures and Index Data (Q4)'!F1448:F1477)/VAR('RW Futures and Index Data (Q4)'!F1448:F1477)</f>
        <v>-0.13436837337780605</v>
      </c>
      <c r="P1450" s="10"/>
    </row>
    <row r="1451" spans="1:16" x14ac:dyDescent="0.25">
      <c r="A1451" s="23">
        <v>40100</v>
      </c>
      <c r="B1451" s="52">
        <v>5.8806912526690125E-2</v>
      </c>
      <c r="C1451" s="53">
        <f>COVAR(B1451:B1480,'RW Futures and Index Data (Q4)'!C1449:C1478)/VAR('RW Futures and Index Data (Q4)'!C1449:C1478)</f>
        <v>0.69301730115660465</v>
      </c>
      <c r="D1451" s="10"/>
      <c r="E1451" s="59">
        <v>0.10119047114441182</v>
      </c>
      <c r="F1451" s="56">
        <f>COVAR(E1451:E1480,'RW Futures and Index Data (Q4)'!C1449:C1478)/VAR('RW Futures and Index Data (Q4)'!C1449:C1478)</f>
        <v>1.0482970411341865</v>
      </c>
      <c r="G1451" s="10"/>
      <c r="H1451" s="59">
        <v>0.17281559870550156</v>
      </c>
      <c r="I1451" s="56">
        <f>COVAR(H1451:H1480,'RW Futures and Index Data (Q4)'!F1449:F1478)/VAR('RW Futures and Index Data (Q4)'!F1449:F1478)</f>
        <v>1.0677505019790778</v>
      </c>
      <c r="J1451" s="10"/>
      <c r="K1451" s="59">
        <v>-3.4151082002447097E-3</v>
      </c>
      <c r="L1451" s="57">
        <f>COVAR(K1451:K1480,'RW Futures and Index Data (Q4)'!F1449:F1478)/VAR('RW Futures and Index Data (Q4)'!F1449:F1478)</f>
        <v>4.2504756302801462E-2</v>
      </c>
      <c r="M1451" s="10"/>
      <c r="N1451" s="59">
        <v>-1.9455572159560064E-2</v>
      </c>
      <c r="O1451" s="58">
        <f>COVAR(N1451:N1480,'RW Futures and Index Data (Q4)'!F1449:F1478)/VAR('RW Futures and Index Data (Q4)'!F1449:F1478)</f>
        <v>-0.13429451054521366</v>
      </c>
      <c r="P1451" s="10"/>
    </row>
    <row r="1452" spans="1:16" x14ac:dyDescent="0.25">
      <c r="A1452" s="23">
        <v>40099</v>
      </c>
      <c r="B1452" s="52">
        <v>6.7047093374045907E-2</v>
      </c>
      <c r="C1452" s="53">
        <f>COVAR(B1452:B1481,'RW Futures and Index Data (Q4)'!C1450:C1479)/VAR('RW Futures and Index Data (Q4)'!C1450:C1479)</f>
        <v>0.80444906605042144</v>
      </c>
      <c r="D1452" s="10"/>
      <c r="E1452" s="59">
        <v>6.7835218943901543E-2</v>
      </c>
      <c r="F1452" s="56">
        <f>COVAR(E1452:E1481,'RW Futures and Index Data (Q4)'!C1450:C1479)/VAR('RW Futures and Index Data (Q4)'!C1450:C1479)</f>
        <v>1.0274883295167763</v>
      </c>
      <c r="G1452" s="10"/>
      <c r="H1452" s="59">
        <v>0.19893899204244025</v>
      </c>
      <c r="I1452" s="56">
        <f>COVAR(H1452:H1481,'RW Futures and Index Data (Q4)'!F1450:F1479)/VAR('RW Futures and Index Data (Q4)'!F1450:F1479)</f>
        <v>1.0159253731339866</v>
      </c>
      <c r="J1452" s="10"/>
      <c r="K1452" s="59">
        <v>-1.5084912822027619E-3</v>
      </c>
      <c r="L1452" s="57">
        <f>COVAR(K1452:K1481,'RW Futures and Index Data (Q4)'!F1450:F1479)/VAR('RW Futures and Index Data (Q4)'!F1450:F1479)</f>
        <v>0.12103966483112608</v>
      </c>
      <c r="M1452" s="10"/>
      <c r="N1452" s="59">
        <v>-2.0963356090907825E-2</v>
      </c>
      <c r="O1452" s="58">
        <f>COVAR(N1452:N1481,'RW Futures and Index Data (Q4)'!F1450:F1479)/VAR('RW Futures and Index Data (Q4)'!F1450:F1479)</f>
        <v>-2.5037006930882795E-2</v>
      </c>
      <c r="P1452" s="10"/>
    </row>
    <row r="1453" spans="1:16" x14ac:dyDescent="0.25">
      <c r="A1453" s="23">
        <v>40098</v>
      </c>
      <c r="B1453" s="52">
        <v>6.3978304316874457E-2</v>
      </c>
      <c r="C1453" s="53">
        <f>COVAR(B1453:B1482,'RW Futures and Index Data (Q4)'!C1451:C1480)/VAR('RW Futures and Index Data (Q4)'!C1451:C1480)</f>
        <v>0.78848132368528501</v>
      </c>
      <c r="D1453" s="10"/>
      <c r="E1453" s="59">
        <v>3.2155321672784343E-2</v>
      </c>
      <c r="F1453" s="56">
        <f>COVAR(E1453:E1482,'RW Futures and Index Data (Q4)'!C1451:C1480)/VAR('RW Futures and Index Data (Q4)'!C1451:C1480)</f>
        <v>1.0622705593731459</v>
      </c>
      <c r="G1453" s="10"/>
      <c r="H1453" s="59">
        <v>0.14922487080103353</v>
      </c>
      <c r="I1453" s="56">
        <f>COVAR(H1453:H1482,'RW Futures and Index Data (Q4)'!F1451:F1480)/VAR('RW Futures and Index Data (Q4)'!F1451:F1480)</f>
        <v>0.65290088049238881</v>
      </c>
      <c r="J1453" s="10"/>
      <c r="K1453" s="59">
        <v>6.2736981870799013E-3</v>
      </c>
      <c r="L1453" s="57">
        <f>COVAR(K1453:K1482,'RW Futures and Index Data (Q4)'!F1451:F1480)/VAR('RW Futures and Index Data (Q4)'!F1451:F1480)</f>
        <v>0.17486952903381195</v>
      </c>
      <c r="M1453" s="10"/>
      <c r="N1453" s="59">
        <v>8.2383568018489228E-3</v>
      </c>
      <c r="O1453" s="58">
        <f>COVAR(N1453:N1482,'RW Futures and Index Data (Q4)'!F1451:F1480)/VAR('RW Futures and Index Data (Q4)'!F1451:F1480)</f>
        <v>6.4808660564773468E-2</v>
      </c>
      <c r="P1453" s="10"/>
    </row>
    <row r="1454" spans="1:16" x14ac:dyDescent="0.25">
      <c r="A1454" s="23">
        <v>40095</v>
      </c>
      <c r="B1454" s="52">
        <v>3.6568211541431639E-2</v>
      </c>
      <c r="C1454" s="53">
        <f>COVAR(B1454:B1483,'RW Futures and Index Data (Q4)'!C1452:C1481)/VAR('RW Futures and Index Data (Q4)'!C1452:C1481)</f>
        <v>0.73840829700848531</v>
      </c>
      <c r="D1454" s="10"/>
      <c r="E1454" s="59">
        <v>2.5517855214154395E-2</v>
      </c>
      <c r="F1454" s="56">
        <f>COVAR(E1454:E1483,'RW Futures and Index Data (Q4)'!C1452:C1481)/VAR('RW Futures and Index Data (Q4)'!C1452:C1481)</f>
        <v>1.1081195026206354</v>
      </c>
      <c r="G1454" s="10"/>
      <c r="H1454" s="59">
        <v>0.14116868023637563</v>
      </c>
      <c r="I1454" s="56">
        <f>COVAR(H1454:H1483,'RW Futures and Index Data (Q4)'!F1452:F1481)/VAR('RW Futures and Index Data (Q4)'!F1452:F1481)</f>
        <v>0.35731934929630921</v>
      </c>
      <c r="J1454" s="10"/>
      <c r="K1454" s="59">
        <v>-6.9139915655569428E-4</v>
      </c>
      <c r="L1454" s="57">
        <f>COVAR(K1454:K1483,'RW Futures and Index Data (Q4)'!F1452:F1481)/VAR('RW Futures and Index Data (Q4)'!F1452:F1481)</f>
        <v>0.18814551765554438</v>
      </c>
      <c r="M1454" s="10"/>
      <c r="N1454" s="59">
        <v>5.9003136667823419E-4</v>
      </c>
      <c r="O1454" s="58">
        <f>COVAR(N1454:N1483,'RW Futures and Index Data (Q4)'!F1452:F1481)/VAR('RW Futures and Index Data (Q4)'!F1452:F1481)</f>
        <v>6.7128333643616533E-2</v>
      </c>
      <c r="P1454" s="10"/>
    </row>
    <row r="1455" spans="1:16" x14ac:dyDescent="0.25">
      <c r="A1455" s="23">
        <v>40094</v>
      </c>
      <c r="B1455" s="52">
        <v>3.4609960883913216E-2</v>
      </c>
      <c r="C1455" s="53">
        <f>COVAR(B1455:B1484,'RW Futures and Index Data (Q4)'!C1453:C1482)/VAR('RW Futures and Index Data (Q4)'!C1453:C1482)</f>
        <v>0.62921481704916649</v>
      </c>
      <c r="D1455" s="10"/>
      <c r="E1455" s="59">
        <v>1.961373725450466E-2</v>
      </c>
      <c r="F1455" s="56">
        <f>COVAR(E1455:E1484,'RW Futures and Index Data (Q4)'!C1453:C1482)/VAR('RW Futures and Index Data (Q4)'!C1453:C1482)</f>
        <v>1.27735504295758</v>
      </c>
      <c r="G1455" s="10"/>
      <c r="H1455" s="59">
        <v>0.13899874835309611</v>
      </c>
      <c r="I1455" s="56">
        <f>COVAR(H1455:H1484,'RW Futures and Index Data (Q4)'!F1453:F1482)/VAR('RW Futures and Index Data (Q4)'!F1453:F1482)</f>
        <v>6.6352228500690405E-2</v>
      </c>
      <c r="J1455" s="10"/>
      <c r="K1455" s="59">
        <v>7.0476761969939794E-4</v>
      </c>
      <c r="L1455" s="57">
        <f>COVAR(K1455:K1484,'RW Futures and Index Data (Q4)'!F1453:F1482)/VAR('RW Futures and Index Data (Q4)'!F1453:F1482)</f>
        <v>0.19432306510528236</v>
      </c>
      <c r="M1455" s="10"/>
      <c r="N1455" s="59">
        <v>-4.0996118085057098E-5</v>
      </c>
      <c r="O1455" s="58">
        <f>COVAR(N1455:N1484,'RW Futures and Index Data (Q4)'!F1453:F1482)/VAR('RW Futures and Index Data (Q4)'!F1453:F1482)</f>
        <v>7.9229554571875124E-2</v>
      </c>
      <c r="P1455" s="10"/>
    </row>
    <row r="1456" spans="1:16" x14ac:dyDescent="0.25">
      <c r="A1456" s="23">
        <v>40093</v>
      </c>
      <c r="B1456" s="52">
        <v>2.8977293460671349E-2</v>
      </c>
      <c r="C1456" s="53">
        <f>COVAR(B1456:B1485,'RW Futures and Index Data (Q4)'!C1454:C1483)/VAR('RW Futures and Index Data (Q4)'!C1454:C1483)</f>
        <v>0.649497076550823</v>
      </c>
      <c r="D1456" s="10"/>
      <c r="E1456" s="59">
        <v>-1.4498686293358265E-3</v>
      </c>
      <c r="F1456" s="56">
        <f>COVAR(E1456:E1485,'RW Futures and Index Data (Q4)'!C1454:C1483)/VAR('RW Futures and Index Data (Q4)'!C1454:C1483)</f>
        <v>1.470785956004387</v>
      </c>
      <c r="G1456" s="10"/>
      <c r="H1456" s="59">
        <v>0.10198845413726754</v>
      </c>
      <c r="I1456" s="56">
        <f>COVAR(H1456:H1485,'RW Futures and Index Data (Q4)'!F1454:F1483)/VAR('RW Futures and Index Data (Q4)'!F1454:F1483)</f>
        <v>1.3409015564450445E-2</v>
      </c>
      <c r="J1456" s="10"/>
      <c r="K1456" s="59">
        <v>1.4595504689689287E-2</v>
      </c>
      <c r="L1456" s="57">
        <f>COVAR(K1456:K1485,'RW Futures and Index Data (Q4)'!F1454:F1483)/VAR('RW Futures and Index Data (Q4)'!F1454:F1483)</f>
        <v>0.17869687408298252</v>
      </c>
      <c r="M1456" s="10"/>
      <c r="N1456" s="59">
        <v>2.8107261295384545E-2</v>
      </c>
      <c r="O1456" s="58">
        <f>COVAR(N1456:N1485,'RW Futures and Index Data (Q4)'!F1454:F1483)/VAR('RW Futures and Index Data (Q4)'!F1454:F1483)</f>
        <v>5.7753668373246247E-2</v>
      </c>
      <c r="P1456" s="10"/>
    </row>
    <row r="1457" spans="1:16" x14ac:dyDescent="0.25">
      <c r="A1457" s="23">
        <v>40092</v>
      </c>
      <c r="B1457" s="52">
        <v>9.4017663352041758E-3</v>
      </c>
      <c r="C1457" s="53">
        <f>COVAR(B1457:B1486,'RW Futures and Index Data (Q4)'!C1455:C1484)/VAR('RW Futures and Index Data (Q4)'!C1455:C1484)</f>
        <v>0.65286977462716733</v>
      </c>
      <c r="D1457" s="10"/>
      <c r="E1457" s="59">
        <v>-3.0772088931725339E-3</v>
      </c>
      <c r="F1457" s="56">
        <f>COVAR(E1457:E1486,'RW Futures and Index Data (Q4)'!C1455:C1484)/VAR('RW Futures and Index Data (Q4)'!C1455:C1484)</f>
        <v>1.5528133668320463</v>
      </c>
      <c r="G1457" s="10"/>
      <c r="H1457" s="59">
        <v>0.10393802453195611</v>
      </c>
      <c r="I1457" s="56">
        <f>COVAR(H1457:H1486,'RW Futures and Index Data (Q4)'!F1455:F1484)/VAR('RW Futures and Index Data (Q4)'!F1455:F1484)</f>
        <v>-3.9279277488184175E-2</v>
      </c>
      <c r="J1457" s="10"/>
      <c r="K1457" s="59">
        <v>1.5630136067768197E-2</v>
      </c>
      <c r="L1457" s="57">
        <f>COVAR(K1457:K1486,'RW Futures and Index Data (Q4)'!F1455:F1484)/VAR('RW Futures and Index Data (Q4)'!F1455:F1484)</f>
        <v>0.1682133327686651</v>
      </c>
      <c r="M1457" s="10"/>
      <c r="N1457" s="59">
        <v>3.4907625526262587E-2</v>
      </c>
      <c r="O1457" s="58">
        <f>COVAR(N1457:N1486,'RW Futures and Index Data (Q4)'!F1455:F1484)/VAR('RW Futures and Index Data (Q4)'!F1455:F1484)</f>
        <v>2.8208626194493026E-2</v>
      </c>
      <c r="P1457" s="10"/>
    </row>
    <row r="1458" spans="1:16" x14ac:dyDescent="0.25">
      <c r="A1458" s="23">
        <v>40091</v>
      </c>
      <c r="B1458" s="52">
        <v>-1.0437820710826995E-2</v>
      </c>
      <c r="C1458" s="53">
        <f>COVAR(B1458:B1487,'RW Futures and Index Data (Q4)'!C1456:C1485)/VAR('RW Futures and Index Data (Q4)'!C1456:C1485)</f>
        <v>0.60599048427617774</v>
      </c>
      <c r="D1458" s="10"/>
      <c r="E1458" s="59">
        <v>-1.4170953918631879E-3</v>
      </c>
      <c r="F1458" s="56">
        <f>COVAR(E1458:E1487,'RW Futures and Index Data (Q4)'!C1456:C1485)/VAR('RW Futures and Index Data (Q4)'!C1456:C1485)</f>
        <v>1.5461036682334184</v>
      </c>
      <c r="G1458" s="10"/>
      <c r="H1458" s="59">
        <v>9.3171601786854019E-2</v>
      </c>
      <c r="I1458" s="56">
        <f>COVAR(H1458:H1487,'RW Futures and Index Data (Q4)'!F1456:F1485)/VAR('RW Futures and Index Data (Q4)'!F1456:F1485)</f>
        <v>-5.8782582448909076E-2</v>
      </c>
      <c r="J1458" s="10"/>
      <c r="K1458" s="59">
        <v>1.5866866703997617E-2</v>
      </c>
      <c r="L1458" s="57">
        <f>COVAR(K1458:K1487,'RW Futures and Index Data (Q4)'!F1456:F1485)/VAR('RW Futures and Index Data (Q4)'!F1456:F1485)</f>
        <v>0.1471595435171546</v>
      </c>
      <c r="M1458" s="10"/>
      <c r="N1458" s="59">
        <v>2.7596775382753069E-2</v>
      </c>
      <c r="O1458" s="58">
        <f>COVAR(N1458:N1487,'RW Futures and Index Data (Q4)'!F1456:F1485)/VAR('RW Futures and Index Data (Q4)'!F1456:F1485)</f>
        <v>1.7490110986177195E-2</v>
      </c>
      <c r="P1458" s="10"/>
    </row>
    <row r="1459" spans="1:16" x14ac:dyDescent="0.25">
      <c r="A1459" s="23">
        <v>40088</v>
      </c>
      <c r="B1459" s="52">
        <v>3.0906275407098782E-3</v>
      </c>
      <c r="C1459" s="53">
        <f>COVAR(B1459:B1488,'RW Futures and Index Data (Q4)'!C1457:C1486)/VAR('RW Futures and Index Data (Q4)'!C1457:C1486)</f>
        <v>0.59412691929672334</v>
      </c>
      <c r="D1459" s="10"/>
      <c r="E1459" s="59">
        <v>-1.0635168668821304E-2</v>
      </c>
      <c r="F1459" s="56">
        <f>COVAR(E1459:E1488,'RW Futures and Index Data (Q4)'!C1457:C1486)/VAR('RW Futures and Index Data (Q4)'!C1457:C1486)</f>
        <v>1.5542027379181418</v>
      </c>
      <c r="G1459" s="10"/>
      <c r="H1459" s="59">
        <v>6.8510370835952239E-2</v>
      </c>
      <c r="I1459" s="56">
        <f>COVAR(H1459:H1488,'RW Futures and Index Data (Q4)'!F1457:F1486)/VAR('RW Futures and Index Data (Q4)'!F1457:F1486)</f>
        <v>4.5518448737654649E-2</v>
      </c>
      <c r="J1459" s="10"/>
      <c r="K1459" s="59">
        <v>1.9763205598426481E-2</v>
      </c>
      <c r="L1459" s="57">
        <f>COVAR(K1459:K1488,'RW Futures and Index Data (Q4)'!F1457:F1486)/VAR('RW Futures and Index Data (Q4)'!F1457:F1486)</f>
        <v>0.10335819481463814</v>
      </c>
      <c r="M1459" s="10"/>
      <c r="N1459" s="59">
        <v>4.3738939226958928E-2</v>
      </c>
      <c r="O1459" s="58">
        <f>COVAR(N1459:N1488,'RW Futures and Index Data (Q4)'!F1457:F1486)/VAR('RW Futures and Index Data (Q4)'!F1457:F1486)</f>
        <v>-6.7189760632358209E-2</v>
      </c>
      <c r="P1459" s="10"/>
    </row>
    <row r="1460" spans="1:16" x14ac:dyDescent="0.25">
      <c r="A1460" s="23">
        <v>40087</v>
      </c>
      <c r="B1460" s="52">
        <v>-1.7536236010286643E-2</v>
      </c>
      <c r="C1460" s="53">
        <f>COVAR(B1460:B1489,'RW Futures and Index Data (Q4)'!C1458:C1487)/VAR('RW Futures and Index Data (Q4)'!C1458:C1487)</f>
        <v>0.62985073511445355</v>
      </c>
      <c r="D1460" s="10"/>
      <c r="E1460" s="59">
        <v>-1.6188451027570938E-2</v>
      </c>
      <c r="F1460" s="56">
        <f>COVAR(E1460:E1489,'RW Futures and Index Data (Q4)'!C1458:C1487)/VAR('RW Futures and Index Data (Q4)'!C1458:C1487)</f>
        <v>1.6117212626522235</v>
      </c>
      <c r="G1460" s="10"/>
      <c r="H1460" s="59">
        <v>6.1480552070263705E-2</v>
      </c>
      <c r="I1460" s="56">
        <f>COVAR(H1460:H1489,'RW Futures and Index Data (Q4)'!F1458:F1487)/VAR('RW Futures and Index Data (Q4)'!F1458:F1487)</f>
        <v>0.11845408741683575</v>
      </c>
      <c r="J1460" s="10"/>
      <c r="K1460" s="59">
        <v>1.9524709886868274E-2</v>
      </c>
      <c r="L1460" s="57">
        <f>COVAR(K1460:K1489,'RW Futures and Index Data (Q4)'!F1458:F1487)/VAR('RW Futures and Index Data (Q4)'!F1458:F1487)</f>
        <v>5.6270688975502262E-2</v>
      </c>
      <c r="M1460" s="10"/>
      <c r="N1460" s="59">
        <v>6.2554149407153981E-2</v>
      </c>
      <c r="O1460" s="58">
        <f>COVAR(N1460:N1489,'RW Futures and Index Data (Q4)'!F1458:F1487)/VAR('RW Futures and Index Data (Q4)'!F1458:F1487)</f>
        <v>-0.18441821048548537</v>
      </c>
      <c r="P1460" s="10"/>
    </row>
    <row r="1461" spans="1:16" x14ac:dyDescent="0.25">
      <c r="A1461" s="23">
        <v>40086</v>
      </c>
      <c r="B1461" s="52">
        <v>1.9318758430805216E-2</v>
      </c>
      <c r="C1461" s="53">
        <f>COVAR(B1461:B1490,'RW Futures and Index Data (Q4)'!C1459:C1488)/VAR('RW Futures and Index Data (Q4)'!C1459:C1488)</f>
        <v>0.59798433614997459</v>
      </c>
      <c r="D1461" s="10"/>
      <c r="E1461" s="59">
        <v>6.9310540578422231E-3</v>
      </c>
      <c r="F1461" s="56">
        <f>COVAR(E1461:E1490,'RW Futures and Index Data (Q4)'!C1459:C1488)/VAR('RW Futures and Index Data (Q4)'!C1459:C1488)</f>
        <v>1.583596099243475</v>
      </c>
      <c r="G1461" s="10"/>
      <c r="H1461" s="59">
        <v>7.2380888888888828E-2</v>
      </c>
      <c r="I1461" s="56">
        <f>COVAR(H1461:H1490,'RW Futures and Index Data (Q4)'!F1459:F1488)/VAR('RW Futures and Index Data (Q4)'!F1459:F1488)</f>
        <v>0.15297696153189341</v>
      </c>
      <c r="J1461" s="10"/>
      <c r="K1461" s="59">
        <v>2.1518579264588888E-2</v>
      </c>
      <c r="L1461" s="57">
        <f>COVAR(K1461:K1490,'RW Futures and Index Data (Q4)'!F1459:F1488)/VAR('RW Futures and Index Data (Q4)'!F1459:F1488)</f>
        <v>2.7871627464115718E-2</v>
      </c>
      <c r="M1461" s="10"/>
      <c r="N1461" s="59">
        <v>4.7942937347742021E-2</v>
      </c>
      <c r="O1461" s="58">
        <f>COVAR(N1461:N1490,'RW Futures and Index Data (Q4)'!F1459:F1488)/VAR('RW Futures and Index Data (Q4)'!F1459:F1488)</f>
        <v>-0.22203693493368204</v>
      </c>
      <c r="P1461" s="10"/>
    </row>
    <row r="1462" spans="1:16" x14ac:dyDescent="0.25">
      <c r="A1462" s="23">
        <v>40085</v>
      </c>
      <c r="B1462" s="52">
        <v>2.8422737015271204E-2</v>
      </c>
      <c r="C1462" s="53">
        <f>COVAR(B1462:B1491,'RW Futures and Index Data (Q4)'!C1460:C1489)/VAR('RW Futures and Index Data (Q4)'!C1460:C1489)</f>
        <v>0.59453031306437498</v>
      </c>
      <c r="D1462" s="10"/>
      <c r="E1462" s="59">
        <v>1.6920668805653793E-2</v>
      </c>
      <c r="F1462" s="56">
        <f>COVAR(E1462:E1491,'RW Futures and Index Data (Q4)'!C1460:C1489)/VAR('RW Futures and Index Data (Q4)'!C1460:C1489)</f>
        <v>1.5475958819685403</v>
      </c>
      <c r="G1462" s="10"/>
      <c r="H1462" s="59">
        <v>0.10115979381443307</v>
      </c>
      <c r="I1462" s="56">
        <f>COVAR(H1462:H1491,'RW Futures and Index Data (Q4)'!F1460:F1489)/VAR('RW Futures and Index Data (Q4)'!F1460:F1489)</f>
        <v>0.13859725640023829</v>
      </c>
      <c r="J1462" s="10"/>
      <c r="K1462" s="59">
        <v>3.6984191585518467E-2</v>
      </c>
      <c r="L1462" s="57">
        <f>COVAR(K1462:K1491,'RW Futures and Index Data (Q4)'!F1460:F1489)/VAR('RW Futures and Index Data (Q4)'!F1460:F1489)</f>
        <v>1.6061699602474763E-2</v>
      </c>
      <c r="M1462" s="10"/>
      <c r="N1462" s="59">
        <v>4.2276237727247645E-2</v>
      </c>
      <c r="O1462" s="58">
        <f>COVAR(N1462:N1491,'RW Futures and Index Data (Q4)'!F1460:F1489)/VAR('RW Futures and Index Data (Q4)'!F1460:F1489)</f>
        <v>-0.25202478535570771</v>
      </c>
      <c r="P1462" s="10"/>
    </row>
    <row r="1463" spans="1:16" x14ac:dyDescent="0.25">
      <c r="A1463" s="23">
        <v>40084</v>
      </c>
      <c r="B1463" s="52">
        <v>3.8203258050740763E-2</v>
      </c>
      <c r="C1463" s="53">
        <f>COVAR(B1463:B1492,'RW Futures and Index Data (Q4)'!C1461:C1490)/VAR('RW Futures and Index Data (Q4)'!C1461:C1490)</f>
        <v>0.62186564025149837</v>
      </c>
      <c r="D1463" s="10"/>
      <c r="E1463" s="59">
        <v>4.9668693030047617E-2</v>
      </c>
      <c r="F1463" s="56">
        <f>COVAR(E1463:E1492,'RW Futures and Index Data (Q4)'!C1461:C1490)/VAR('RW Futures and Index Data (Q4)'!C1461:C1490)</f>
        <v>1.4824199510333271</v>
      </c>
      <c r="G1463" s="10"/>
      <c r="H1463" s="59">
        <v>0.1354712041884818</v>
      </c>
      <c r="I1463" s="56">
        <f>COVAR(H1463:H1492,'RW Futures and Index Data (Q4)'!F1461:F1490)/VAR('RW Futures and Index Data (Q4)'!F1461:F1490)</f>
        <v>0.11305315110486706</v>
      </c>
      <c r="J1463" s="10"/>
      <c r="K1463" s="59">
        <v>4.1183238071434758E-2</v>
      </c>
      <c r="L1463" s="57">
        <f>COVAR(K1463:K1492,'RW Futures and Index Data (Q4)'!F1461:F1490)/VAR('RW Futures and Index Data (Q4)'!F1461:F1490)</f>
        <v>1.0882668751304258E-2</v>
      </c>
      <c r="M1463" s="10"/>
      <c r="N1463" s="59">
        <v>5.1866986182622199E-2</v>
      </c>
      <c r="O1463" s="58">
        <f>COVAR(N1463:N1492,'RW Futures and Index Data (Q4)'!F1461:F1490)/VAR('RW Futures and Index Data (Q4)'!F1461:F1490)</f>
        <v>-0.28313499879281212</v>
      </c>
      <c r="P1463" s="10"/>
    </row>
    <row r="1464" spans="1:16" x14ac:dyDescent="0.25">
      <c r="A1464" s="23">
        <v>40081</v>
      </c>
      <c r="B1464" s="52">
        <v>7.0901701704535247E-2</v>
      </c>
      <c r="C1464" s="53">
        <f>COVAR(B1464:B1493,'RW Futures and Index Data (Q4)'!C1462:C1491)/VAR('RW Futures and Index Data (Q4)'!C1462:C1491)</f>
        <v>0.64303180866891152</v>
      </c>
      <c r="D1464" s="10"/>
      <c r="E1464" s="59">
        <v>4.9789526750267932E-2</v>
      </c>
      <c r="F1464" s="56">
        <f>COVAR(E1464:E1493,'RW Futures and Index Data (Q4)'!C1462:C1491)/VAR('RW Futures and Index Data (Q4)'!C1462:C1491)</f>
        <v>1.4522059950188522</v>
      </c>
      <c r="G1464" s="10"/>
      <c r="H1464" s="59">
        <v>0.11132444017914245</v>
      </c>
      <c r="I1464" s="56">
        <f>COVAR(H1464:H1493,'RW Futures and Index Data (Q4)'!F1462:F1491)/VAR('RW Futures and Index Data (Q4)'!F1462:F1491)</f>
        <v>7.7555782313965121E-2</v>
      </c>
      <c r="J1464" s="10"/>
      <c r="K1464" s="59">
        <v>4.2647801729211787E-2</v>
      </c>
      <c r="L1464" s="57">
        <f>COVAR(K1464:K1493,'RW Futures and Index Data (Q4)'!F1462:F1491)/VAR('RW Futures and Index Data (Q4)'!F1462:F1491)</f>
        <v>1.2436442682766958E-2</v>
      </c>
      <c r="M1464" s="10"/>
      <c r="N1464" s="59">
        <v>4.6712913172699544E-2</v>
      </c>
      <c r="O1464" s="58">
        <f>COVAR(N1464:N1493,'RW Futures and Index Data (Q4)'!F1462:F1491)/VAR('RW Futures and Index Data (Q4)'!F1462:F1491)</f>
        <v>-0.30622531291827704</v>
      </c>
      <c r="P1464" s="10"/>
    </row>
    <row r="1465" spans="1:16" x14ac:dyDescent="0.25">
      <c r="A1465" s="23">
        <v>40080</v>
      </c>
      <c r="B1465" s="52">
        <v>4.2182915985581548E-2</v>
      </c>
      <c r="C1465" s="53">
        <f>COVAR(B1465:B1494,'RW Futures and Index Data (Q4)'!C1463:C1492)/VAR('RW Futures and Index Data (Q4)'!C1463:C1492)</f>
        <v>0.65751042017154493</v>
      </c>
      <c r="D1465" s="10"/>
      <c r="E1465" s="59">
        <v>2.0918835150765203E-2</v>
      </c>
      <c r="F1465" s="56">
        <f>COVAR(E1465:E1494,'RW Futures and Index Data (Q4)'!C1463:C1492)/VAR('RW Futures and Index Data (Q4)'!C1463:C1492)</f>
        <v>1.3705074153416685</v>
      </c>
      <c r="G1465" s="10"/>
      <c r="H1465" s="59">
        <v>8.0357206632653E-2</v>
      </c>
      <c r="I1465" s="56">
        <f>COVAR(H1465:H1494,'RW Futures and Index Data (Q4)'!F1463:F1492)/VAR('RW Futures and Index Data (Q4)'!F1463:F1492)</f>
        <v>0.14086267904901917</v>
      </c>
      <c r="J1465" s="10"/>
      <c r="K1465" s="59">
        <v>4.1735968700010728E-2</v>
      </c>
      <c r="L1465" s="57">
        <f>COVAR(K1465:K1494,'RW Futures and Index Data (Q4)'!F1463:F1492)/VAR('RW Futures and Index Data (Q4)'!F1463:F1492)</f>
        <v>1.2407408330474256E-2</v>
      </c>
      <c r="M1465" s="10"/>
      <c r="N1465" s="59">
        <v>5.2944664190485158E-2</v>
      </c>
      <c r="O1465" s="58">
        <f>COVAR(N1465:N1494,'RW Futures and Index Data (Q4)'!F1463:F1492)/VAR('RW Futures and Index Data (Q4)'!F1463:F1492)</f>
        <v>-0.32739363929537313</v>
      </c>
      <c r="P1465" s="10"/>
    </row>
    <row r="1466" spans="1:16" x14ac:dyDescent="0.25">
      <c r="A1466" s="23">
        <v>40079</v>
      </c>
      <c r="B1466" s="52">
        <v>7.0617353761948998E-2</v>
      </c>
      <c r="C1466" s="53">
        <f>COVAR(B1466:B1495,'RW Futures and Index Data (Q4)'!C1464:C1493)/VAR('RW Futures and Index Data (Q4)'!C1464:C1493)</f>
        <v>0.65761128693584925</v>
      </c>
      <c r="D1466" s="10"/>
      <c r="E1466" s="59">
        <v>1.307819775261776E-2</v>
      </c>
      <c r="F1466" s="56">
        <f>COVAR(E1466:E1495,'RW Futures and Index Data (Q4)'!C1464:C1493)/VAR('RW Futures and Index Data (Q4)'!C1464:C1493)</f>
        <v>1.3571030226274496</v>
      </c>
      <c r="G1466" s="10"/>
      <c r="H1466" s="59">
        <v>7.0603337612323402E-2</v>
      </c>
      <c r="I1466" s="56">
        <f>COVAR(H1466:H1495,'RW Futures and Index Data (Q4)'!F1464:F1493)/VAR('RW Futures and Index Data (Q4)'!F1464:F1493)</f>
        <v>0.2124148786436458</v>
      </c>
      <c r="J1466" s="10"/>
      <c r="K1466" s="59">
        <v>3.7540128465585187E-2</v>
      </c>
      <c r="L1466" s="57">
        <f>COVAR(K1466:K1495,'RW Futures and Index Data (Q4)'!F1464:F1493)/VAR('RW Futures and Index Data (Q4)'!F1464:F1493)</f>
        <v>1.5750914159209879E-2</v>
      </c>
      <c r="M1466" s="10"/>
      <c r="N1466" s="59">
        <v>4.3751581138669948E-2</v>
      </c>
      <c r="O1466" s="58">
        <f>COVAR(N1466:N1495,'RW Futures and Index Data (Q4)'!F1464:F1493)/VAR('RW Futures and Index Data (Q4)'!F1464:F1493)</f>
        <v>-0.33245183652808907</v>
      </c>
      <c r="P1466" s="10"/>
    </row>
    <row r="1467" spans="1:16" x14ac:dyDescent="0.25">
      <c r="A1467" s="23">
        <v>40078</v>
      </c>
      <c r="B1467" s="52">
        <v>7.9912350493040574E-2</v>
      </c>
      <c r="C1467" s="53">
        <f>COVAR(B1467:B1496,'RW Futures and Index Data (Q4)'!C1465:C1494)/VAR('RW Futures and Index Data (Q4)'!C1465:C1494)</f>
        <v>0.66008230900104059</v>
      </c>
      <c r="D1467" s="10"/>
      <c r="E1467" s="59">
        <v>3.15235122090054E-2</v>
      </c>
      <c r="F1467" s="56">
        <f>COVAR(E1467:E1496,'RW Futures and Index Data (Q4)'!C1465:C1494)/VAR('RW Futures and Index Data (Q4)'!C1465:C1494)</f>
        <v>1.3205501939948643</v>
      </c>
      <c r="G1467" s="10"/>
      <c r="H1467" s="59">
        <v>8.4789644012945198E-2</v>
      </c>
      <c r="I1467" s="56">
        <f>COVAR(H1467:H1496,'RW Futures and Index Data (Q4)'!F1465:F1494)/VAR('RW Futures and Index Data (Q4)'!F1465:F1494)</f>
        <v>0.24552409100869502</v>
      </c>
      <c r="J1467" s="10"/>
      <c r="K1467" s="59">
        <v>4.5923440210035693E-2</v>
      </c>
      <c r="L1467" s="57">
        <f>COVAR(K1467:K1496,'RW Futures and Index Data (Q4)'!F1465:F1494)/VAR('RW Futures and Index Data (Q4)'!F1465:F1494)</f>
        <v>1.4933309969279605E-2</v>
      </c>
      <c r="M1467" s="10"/>
      <c r="N1467" s="59">
        <v>5.5486568702513228E-2</v>
      </c>
      <c r="O1467" s="58">
        <f>COVAR(N1467:N1496,'RW Futures and Index Data (Q4)'!F1465:F1494)/VAR('RW Futures and Index Data (Q4)'!F1465:F1494)</f>
        <v>-0.33687745750299197</v>
      </c>
      <c r="P1467" s="10"/>
    </row>
    <row r="1468" spans="1:16" x14ac:dyDescent="0.25">
      <c r="A1468" s="23">
        <v>40077</v>
      </c>
      <c r="B1468" s="52">
        <v>8.6198051822716559E-2</v>
      </c>
      <c r="C1468" s="53">
        <f>COVAR(B1468:B1497,'RW Futures and Index Data (Q4)'!C1466:C1495)/VAR('RW Futures and Index Data (Q4)'!C1466:C1495)</f>
        <v>0.66114123106873157</v>
      </c>
      <c r="D1468" s="10"/>
      <c r="E1468" s="59">
        <v>4.5467620212699789E-2</v>
      </c>
      <c r="F1468" s="56">
        <f>COVAR(E1468:E1497,'RW Futures and Index Data (Q4)'!C1466:C1495)/VAR('RW Futures and Index Data (Q4)'!C1466:C1495)</f>
        <v>1.311355827987591</v>
      </c>
      <c r="G1468" s="10"/>
      <c r="H1468" s="59">
        <v>0.15447703349282293</v>
      </c>
      <c r="I1468" s="56">
        <f>COVAR(H1468:H1497,'RW Futures and Index Data (Q4)'!F1466:F1495)/VAR('RW Futures and Index Data (Q4)'!F1466:F1495)</f>
        <v>0.22308341310509616</v>
      </c>
      <c r="J1468" s="10"/>
      <c r="K1468" s="59">
        <v>3.6301281405511476E-2</v>
      </c>
      <c r="L1468" s="57">
        <f>COVAR(K1468:K1497,'RW Futures and Index Data (Q4)'!F1466:F1495)/VAR('RW Futures and Index Data (Q4)'!F1466:F1495)</f>
        <v>1.4251992751247155E-2</v>
      </c>
      <c r="M1468" s="10"/>
      <c r="N1468" s="59">
        <v>4.1072944677594814E-2</v>
      </c>
      <c r="O1468" s="58">
        <f>COVAR(N1468:N1497,'RW Futures and Index Data (Q4)'!F1466:F1495)/VAR('RW Futures and Index Data (Q4)'!F1466:F1495)</f>
        <v>-0.3490283438779444</v>
      </c>
      <c r="P1468" s="10"/>
    </row>
    <row r="1469" spans="1:16" x14ac:dyDescent="0.25">
      <c r="A1469" s="23">
        <v>40074</v>
      </c>
      <c r="B1469" s="52">
        <v>6.7109303341314153E-2</v>
      </c>
      <c r="C1469" s="53">
        <f>COVAR(B1469:B1498,'RW Futures and Index Data (Q4)'!C1467:C1496)/VAR('RW Futures and Index Data (Q4)'!C1467:C1496)</f>
        <v>0.666483622692983</v>
      </c>
      <c r="D1469" s="10"/>
      <c r="E1469" s="59">
        <v>5.24496997710584E-2</v>
      </c>
      <c r="F1469" s="56">
        <f>COVAR(E1469:E1498,'RW Futures and Index Data (Q4)'!C1467:C1496)/VAR('RW Futures and Index Data (Q4)'!C1467:C1496)</f>
        <v>1.2764752685192764</v>
      </c>
      <c r="G1469" s="10"/>
      <c r="H1469" s="59">
        <v>8.028714099216705E-2</v>
      </c>
      <c r="I1469" s="56">
        <f>COVAR(H1469:H1498,'RW Futures and Index Data (Q4)'!F1467:F1496)/VAR('RW Futures and Index Data (Q4)'!F1467:F1496)</f>
        <v>0.2857330906536697</v>
      </c>
      <c r="J1469" s="10"/>
      <c r="K1469" s="59">
        <v>3.9208695557598761E-2</v>
      </c>
      <c r="L1469" s="57">
        <f>COVAR(K1469:K1498,'RW Futures and Index Data (Q4)'!F1467:F1496)/VAR('RW Futures and Index Data (Q4)'!F1467:F1496)</f>
        <v>1.2593994113847382E-2</v>
      </c>
      <c r="M1469" s="10"/>
      <c r="N1469" s="59">
        <v>5.0927781552938756E-2</v>
      </c>
      <c r="O1469" s="58">
        <f>COVAR(N1469:N1498,'RW Futures and Index Data (Q4)'!F1467:F1496)/VAR('RW Futures and Index Data (Q4)'!F1467:F1496)</f>
        <v>-0.35816308340502662</v>
      </c>
      <c r="P1469" s="10"/>
    </row>
    <row r="1470" spans="1:16" x14ac:dyDescent="0.25">
      <c r="A1470" s="23">
        <v>40073</v>
      </c>
      <c r="B1470" s="52">
        <v>6.8427095655626102E-2</v>
      </c>
      <c r="C1470" s="53">
        <f>COVAR(B1470:B1499,'RW Futures and Index Data (Q4)'!C1468:C1497)/VAR('RW Futures and Index Data (Q4)'!C1468:C1497)</f>
        <v>0.66332333580004255</v>
      </c>
      <c r="D1470" s="10"/>
      <c r="E1470" s="59">
        <v>7.1949715557709348E-2</v>
      </c>
      <c r="F1470" s="56">
        <f>COVAR(E1470:E1499,'RW Futures and Index Data (Q4)'!C1468:C1497)/VAR('RW Futures and Index Data (Q4)'!C1468:C1497)</f>
        <v>1.2605976950449369</v>
      </c>
      <c r="G1470" s="10"/>
      <c r="H1470" s="59">
        <v>8.1258191349934394E-2</v>
      </c>
      <c r="I1470" s="56">
        <f>COVAR(H1470:H1499,'RW Futures and Index Data (Q4)'!F1468:F1497)/VAR('RW Futures and Index Data (Q4)'!F1468:F1497)</f>
        <v>0.3211469050502222</v>
      </c>
      <c r="J1470" s="10"/>
      <c r="K1470" s="59">
        <v>4.0004864136759855E-2</v>
      </c>
      <c r="L1470" s="57">
        <f>COVAR(K1470:K1499,'RW Futures and Index Data (Q4)'!F1468:F1497)/VAR('RW Futures and Index Data (Q4)'!F1468:F1497)</f>
        <v>1.4585573115930157E-2</v>
      </c>
      <c r="M1470" s="10"/>
      <c r="N1470" s="59">
        <v>6.1612409411357705E-2</v>
      </c>
      <c r="O1470" s="58">
        <f>COVAR(N1470:N1499,'RW Futures and Index Data (Q4)'!F1468:F1497)/VAR('RW Futures and Index Data (Q4)'!F1468:F1497)</f>
        <v>-0.34455740348019009</v>
      </c>
      <c r="P1470" s="10"/>
    </row>
    <row r="1471" spans="1:16" x14ac:dyDescent="0.25">
      <c r="A1471" s="23">
        <v>40072</v>
      </c>
      <c r="B1471" s="52">
        <v>7.6957582909583211E-2</v>
      </c>
      <c r="C1471" s="53">
        <f>COVAR(B1471:B1500,'RW Futures and Index Data (Q4)'!C1469:C1498)/VAR('RW Futures and Index Data (Q4)'!C1469:C1498)</f>
        <v>0.65748950411108675</v>
      </c>
      <c r="D1471" s="10"/>
      <c r="E1471" s="59">
        <v>0.10344883351436152</v>
      </c>
      <c r="F1471" s="56">
        <f>COVAR(E1471:E1500,'RW Futures and Index Data (Q4)'!C1469:C1498)/VAR('RW Futures and Index Data (Q4)'!C1469:C1498)</f>
        <v>1.2187056811111654</v>
      </c>
      <c r="G1471" s="10"/>
      <c r="H1471" s="59">
        <v>7.8238001314924199E-2</v>
      </c>
      <c r="I1471" s="56">
        <f>COVAR(H1471:H1500,'RW Futures and Index Data (Q4)'!F1469:F1498)/VAR('RW Futures and Index Data (Q4)'!F1469:F1498)</f>
        <v>0.30952405694055257</v>
      </c>
      <c r="J1471" s="10"/>
      <c r="K1471" s="59">
        <v>4.6386698700622953E-2</v>
      </c>
      <c r="L1471" s="57">
        <f>COVAR(K1471:K1500,'RW Futures and Index Data (Q4)'!F1469:F1498)/VAR('RW Futures and Index Data (Q4)'!F1469:F1498)</f>
        <v>8.7913862587550955E-3</v>
      </c>
      <c r="M1471" s="10"/>
      <c r="N1471" s="59">
        <v>6.2225162714151683E-2</v>
      </c>
      <c r="O1471" s="58">
        <f>COVAR(N1471:N1500,'RW Futures and Index Data (Q4)'!F1469:F1498)/VAR('RW Futures and Index Data (Q4)'!F1469:F1498)</f>
        <v>-0.36635902722103536</v>
      </c>
      <c r="P1471" s="10"/>
    </row>
    <row r="1472" spans="1:16" x14ac:dyDescent="0.25">
      <c r="A1472" s="23">
        <v>40071</v>
      </c>
      <c r="B1472" s="52">
        <v>8.516460950891358E-2</v>
      </c>
      <c r="C1472" s="53">
        <f>COVAR(B1472:B1501,'RW Futures and Index Data (Q4)'!C1470:C1499)/VAR('RW Futures and Index Data (Q4)'!C1470:C1499)</f>
        <v>0.65898528271402335</v>
      </c>
      <c r="D1472" s="10"/>
      <c r="E1472" s="59">
        <v>9.9601284319702499E-2</v>
      </c>
      <c r="F1472" s="56">
        <f>COVAR(E1472:E1501,'RW Futures and Index Data (Q4)'!C1470:C1499)/VAR('RW Futures and Index Data (Q4)'!C1470:C1499)</f>
        <v>1.2287367134623035</v>
      </c>
      <c r="G1472" s="10"/>
      <c r="H1472" s="59">
        <v>5.9399477806788559E-2</v>
      </c>
      <c r="I1472" s="56">
        <f>COVAR(H1472:H1501,'RW Futures and Index Data (Q4)'!F1470:F1499)/VAR('RW Futures and Index Data (Q4)'!F1470:F1499)</f>
        <v>0.34031500837406636</v>
      </c>
      <c r="J1472" s="10"/>
      <c r="K1472" s="59">
        <v>3.8431244161346356E-2</v>
      </c>
      <c r="L1472" s="57">
        <f>COVAR(K1472:K1501,'RW Futures and Index Data (Q4)'!F1470:F1499)/VAR('RW Futures and Index Data (Q4)'!F1470:F1499)</f>
        <v>1.2228738495285597E-2</v>
      </c>
      <c r="M1472" s="10"/>
      <c r="N1472" s="59">
        <v>5.260845298846184E-2</v>
      </c>
      <c r="O1472" s="58">
        <f>COVAR(N1472:N1501,'RW Futures and Index Data (Q4)'!F1470:F1499)/VAR('RW Futures and Index Data (Q4)'!F1470:F1499)</f>
        <v>-0.36806061799849621</v>
      </c>
      <c r="P1472" s="10"/>
    </row>
    <row r="1473" spans="1:16" x14ac:dyDescent="0.25">
      <c r="A1473" s="23">
        <v>40070</v>
      </c>
      <c r="B1473" s="52">
        <v>6.0957910367724022E-2</v>
      </c>
      <c r="C1473" s="53">
        <f>COVAR(B1473:B1502,'RW Futures and Index Data (Q4)'!C1471:C1500)/VAR('RW Futures and Index Data (Q4)'!C1471:C1500)</f>
        <v>0.66837703141364813</v>
      </c>
      <c r="D1473" s="10"/>
      <c r="E1473" s="59">
        <v>0.10910215483743291</v>
      </c>
      <c r="F1473" s="56">
        <f>COVAR(E1473:E1502,'RW Futures and Index Data (Q4)'!C1471:C1500)/VAR('RW Futures and Index Data (Q4)'!C1471:C1500)</f>
        <v>1.2925377234358877</v>
      </c>
      <c r="G1473" s="10"/>
      <c r="H1473" s="59">
        <v>2.3151125401929207E-2</v>
      </c>
      <c r="I1473" s="56">
        <f>COVAR(H1473:H1502,'RW Futures and Index Data (Q4)'!F1471:F1500)/VAR('RW Futures and Index Data (Q4)'!F1471:F1500)</f>
        <v>0.42662178123282474</v>
      </c>
      <c r="J1473" s="10"/>
      <c r="K1473" s="59">
        <v>3.5398547036388894E-2</v>
      </c>
      <c r="L1473" s="57">
        <f>COVAR(K1473:K1502,'RW Futures and Index Data (Q4)'!F1471:F1500)/VAR('RW Futures and Index Data (Q4)'!F1471:F1500)</f>
        <v>1.3992951764167733E-2</v>
      </c>
      <c r="M1473" s="10"/>
      <c r="N1473" s="59">
        <v>3.5026806825555257E-2</v>
      </c>
      <c r="O1473" s="58">
        <f>COVAR(N1473:N1502,'RW Futures and Index Data (Q4)'!F1471:F1500)/VAR('RW Futures and Index Data (Q4)'!F1471:F1500)</f>
        <v>-0.36354021786379415</v>
      </c>
      <c r="P1473" s="10"/>
    </row>
    <row r="1474" spans="1:16" x14ac:dyDescent="0.25">
      <c r="A1474" s="23">
        <v>40067</v>
      </c>
      <c r="B1474" s="52">
        <v>5.6022148085973722E-2</v>
      </c>
      <c r="C1474" s="53">
        <f>COVAR(B1474:B1503,'RW Futures and Index Data (Q4)'!C1472:C1501)/VAR('RW Futures and Index Data (Q4)'!C1472:C1501)</f>
        <v>0.64301268927941935</v>
      </c>
      <c r="D1474" s="10"/>
      <c r="E1474" s="59">
        <v>0.10885760464334115</v>
      </c>
      <c r="F1474" s="56">
        <f>COVAR(E1474:E1503,'RW Futures and Index Data (Q4)'!C1472:C1501)/VAR('RW Futures and Index Data (Q4)'!C1472:C1501)</f>
        <v>1.3023337079874162</v>
      </c>
      <c r="G1474" s="10"/>
      <c r="H1474" s="59">
        <v>2.3994811932555038E-2</v>
      </c>
      <c r="I1474" s="56">
        <f>COVAR(H1474:H1503,'RW Futures and Index Data (Q4)'!F1472:F1501)/VAR('RW Futures and Index Data (Q4)'!F1472:F1501)</f>
        <v>0.46469585501290939</v>
      </c>
      <c r="J1474" s="10"/>
      <c r="K1474" s="59">
        <v>3.0756568461730582E-2</v>
      </c>
      <c r="L1474" s="57">
        <f>COVAR(K1474:K1503,'RW Futures and Index Data (Q4)'!F1472:F1501)/VAR('RW Futures and Index Data (Q4)'!F1472:F1501)</f>
        <v>8.4136084128018391E-3</v>
      </c>
      <c r="M1474" s="10"/>
      <c r="N1474" s="59">
        <v>3.20786317841395E-2</v>
      </c>
      <c r="O1474" s="58">
        <f>COVAR(N1474:N1503,'RW Futures and Index Data (Q4)'!F1472:F1501)/VAR('RW Futures and Index Data (Q4)'!F1472:F1501)</f>
        <v>-0.35882751160764659</v>
      </c>
      <c r="P1474" s="10"/>
    </row>
    <row r="1475" spans="1:16" x14ac:dyDescent="0.25">
      <c r="A1475" s="23">
        <v>40066</v>
      </c>
      <c r="B1475" s="52">
        <v>0.10603113034137346</v>
      </c>
      <c r="C1475" s="53">
        <f>COVAR(B1475:B1504,'RW Futures and Index Data (Q4)'!C1473:C1502)/VAR('RW Futures and Index Data (Q4)'!C1473:C1502)</f>
        <v>0.63541954547039958</v>
      </c>
      <c r="D1475" s="10"/>
      <c r="E1475" s="59">
        <v>9.742327271007567E-2</v>
      </c>
      <c r="F1475" s="56">
        <f>COVAR(E1475:E1504,'RW Futures and Index Data (Q4)'!C1473:C1502)/VAR('RW Futures and Index Data (Q4)'!C1473:C1502)</f>
        <v>1.3094334336867299</v>
      </c>
      <c r="G1475" s="10"/>
      <c r="H1475" s="59">
        <v>2.857142857142847E-2</v>
      </c>
      <c r="I1475" s="56">
        <f>COVAR(H1475:H1504,'RW Futures and Index Data (Q4)'!F1473:F1502)/VAR('RW Futures and Index Data (Q4)'!F1473:F1502)</f>
        <v>0.51531826291895355</v>
      </c>
      <c r="J1475" s="10"/>
      <c r="K1475" s="59">
        <v>2.637812034257081E-2</v>
      </c>
      <c r="L1475" s="57">
        <f>COVAR(K1475:K1504,'RW Futures and Index Data (Q4)'!F1473:F1502)/VAR('RW Futures and Index Data (Q4)'!F1473:F1502)</f>
        <v>-2.6608250269824639E-3</v>
      </c>
      <c r="M1475" s="10"/>
      <c r="N1475" s="59">
        <v>2.6629767457314379E-2</v>
      </c>
      <c r="O1475" s="58">
        <f>COVAR(N1475:N1504,'RW Futures and Index Data (Q4)'!F1473:F1502)/VAR('RW Futures and Index Data (Q4)'!F1473:F1502)</f>
        <v>-0.36339685654223647</v>
      </c>
      <c r="P1475" s="10"/>
    </row>
    <row r="1476" spans="1:16" x14ac:dyDescent="0.25">
      <c r="A1476" s="23">
        <v>40065</v>
      </c>
      <c r="B1476" s="52">
        <v>7.7530551811334503E-2</v>
      </c>
      <c r="C1476" s="53">
        <f>COVAR(B1476:B1505,'RW Futures and Index Data (Q4)'!C1474:C1503)/VAR('RW Futures and Index Data (Q4)'!C1474:C1503)</f>
        <v>0.65777075634586968</v>
      </c>
      <c r="D1476" s="10"/>
      <c r="E1476" s="59">
        <v>8.038255876186895E-2</v>
      </c>
      <c r="F1476" s="56">
        <f>COVAR(E1476:E1505,'RW Futures and Index Data (Q4)'!C1474:C1503)/VAR('RW Futures and Index Data (Q4)'!C1474:C1503)</f>
        <v>1.2870185852504812</v>
      </c>
      <c r="G1476" s="10"/>
      <c r="H1476" s="59">
        <v>-3.1210986267165008E-3</v>
      </c>
      <c r="I1476" s="56">
        <f>COVAR(H1476:H1505,'RW Futures and Index Data (Q4)'!F1474:F1503)/VAR('RW Futures and Index Data (Q4)'!F1474:F1503)</f>
        <v>0.55489198830015707</v>
      </c>
      <c r="J1476" s="10"/>
      <c r="K1476" s="59">
        <v>3.0615592611888953E-2</v>
      </c>
      <c r="L1476" s="57">
        <f>COVAR(K1476:K1505,'RW Futures and Index Data (Q4)'!F1474:F1503)/VAR('RW Futures and Index Data (Q4)'!F1474:F1503)</f>
        <v>-2.0665306586083221E-2</v>
      </c>
      <c r="M1476" s="10"/>
      <c r="N1476" s="59">
        <v>4.0874056043274543E-2</v>
      </c>
      <c r="O1476" s="58">
        <f>COVAR(N1476:N1505,'RW Futures and Index Data (Q4)'!F1474:F1503)/VAR('RW Futures and Index Data (Q4)'!F1474:F1503)</f>
        <v>-0.37009332962515368</v>
      </c>
      <c r="P1476" s="10"/>
    </row>
    <row r="1477" spans="1:16" x14ac:dyDescent="0.25">
      <c r="A1477" s="23">
        <v>40064</v>
      </c>
      <c r="B1477" s="52">
        <v>5.7023485294982468E-2</v>
      </c>
      <c r="C1477" s="53">
        <f>COVAR(B1477:B1506,'RW Futures and Index Data (Q4)'!C1475:C1504)/VAR('RW Futures and Index Data (Q4)'!C1475:C1504)</f>
        <v>0.65881291245104523</v>
      </c>
      <c r="D1477" s="10"/>
      <c r="E1477" s="59">
        <v>6.9022200869543582E-2</v>
      </c>
      <c r="F1477" s="56">
        <f>COVAR(E1477:E1506,'RW Futures and Index Data (Q4)'!C1475:C1504)/VAR('RW Futures and Index Data (Q4)'!C1475:C1504)</f>
        <v>1.2347836510741947</v>
      </c>
      <c r="G1477" s="10"/>
      <c r="H1477" s="59">
        <v>-5.903193276080676E-2</v>
      </c>
      <c r="I1477" s="56">
        <f>COVAR(H1477:H1506,'RW Futures and Index Data (Q4)'!F1475:F1504)/VAR('RW Futures and Index Data (Q4)'!F1475:F1504)</f>
        <v>0.56715473852313258</v>
      </c>
      <c r="J1477" s="10"/>
      <c r="K1477" s="59">
        <v>2.945124908873642E-2</v>
      </c>
      <c r="L1477" s="57">
        <f>COVAR(K1477:K1506,'RW Futures and Index Data (Q4)'!F1475:F1504)/VAR('RW Futures and Index Data (Q4)'!F1475:F1504)</f>
        <v>-2.7162599223148471E-2</v>
      </c>
      <c r="M1477" s="10"/>
      <c r="N1477" s="59">
        <v>3.6530770524553002E-2</v>
      </c>
      <c r="O1477" s="58">
        <f>COVAR(N1477:N1506,'RW Futures and Index Data (Q4)'!F1475:F1504)/VAR('RW Futures and Index Data (Q4)'!F1475:F1504)</f>
        <v>-0.35889774557406318</v>
      </c>
      <c r="P1477" s="10"/>
    </row>
    <row r="1478" spans="1:16" x14ac:dyDescent="0.25">
      <c r="A1478" s="23">
        <v>40060</v>
      </c>
      <c r="B1478" s="52">
        <v>7.1775840365281729E-2</v>
      </c>
      <c r="C1478" s="53">
        <f>COVAR(B1478:B1507,'RW Futures and Index Data (Q4)'!C1476:C1505)/VAR('RW Futures and Index Data (Q4)'!C1476:C1505)</f>
        <v>0.66072443063462782</v>
      </c>
      <c r="D1478" s="10"/>
      <c r="E1478" s="59">
        <v>4.4126510404082886E-2</v>
      </c>
      <c r="F1478" s="56">
        <f>COVAR(E1478:E1507,'RW Futures and Index Data (Q4)'!C1476:C1505)/VAR('RW Futures and Index Data (Q4)'!C1476:C1505)</f>
        <v>1.1171902561915028</v>
      </c>
      <c r="G1478" s="10"/>
      <c r="H1478" s="59">
        <v>-5.8333277281742646E-2</v>
      </c>
      <c r="I1478" s="56">
        <f>COVAR(H1478:H1507,'RW Futures and Index Data (Q4)'!F1476:F1505)/VAR('RW Futures and Index Data (Q4)'!F1476:F1505)</f>
        <v>0.50839996834085088</v>
      </c>
      <c r="J1478" s="10"/>
      <c r="K1478" s="59">
        <v>3.6214062838814787E-2</v>
      </c>
      <c r="L1478" s="57">
        <f>COVAR(K1478:K1507,'RW Futures and Index Data (Q4)'!F1476:F1505)/VAR('RW Futures and Index Data (Q4)'!F1476:F1505)</f>
        <v>-3.7071786611590926E-2</v>
      </c>
      <c r="M1478" s="10"/>
      <c r="N1478" s="59">
        <v>4.3427571164432077E-2</v>
      </c>
      <c r="O1478" s="58">
        <f>COVAR(N1478:N1507,'RW Futures and Index Data (Q4)'!F1476:F1505)/VAR('RW Futures and Index Data (Q4)'!F1476:F1505)</f>
        <v>-0.33968510012414982</v>
      </c>
      <c r="P1478" s="10"/>
    </row>
    <row r="1479" spans="1:16" x14ac:dyDescent="0.25">
      <c r="A1479" s="23">
        <v>40059</v>
      </c>
      <c r="B1479" s="52">
        <v>3.3404321969335626E-2</v>
      </c>
      <c r="C1479" s="53">
        <f>COVAR(B1479:B1508,'RW Futures and Index Data (Q4)'!C1477:C1506)/VAR('RW Futures and Index Data (Q4)'!C1477:C1506)</f>
        <v>0.6834462287582479</v>
      </c>
      <c r="D1479" s="10"/>
      <c r="E1479" s="59">
        <v>9.7956431690968682E-3</v>
      </c>
      <c r="F1479" s="56">
        <f>COVAR(E1479:E1508,'RW Futures and Index Data (Q4)'!C1477:C1506)/VAR('RW Futures and Index Data (Q4)'!C1477:C1506)</f>
        <v>0.79983419538948419</v>
      </c>
      <c r="G1479" s="10"/>
      <c r="H1479" s="59">
        <v>-6.0154910056288924E-2</v>
      </c>
      <c r="I1479" s="56">
        <f>COVAR(H1479:H1508,'RW Futures and Index Data (Q4)'!F1477:F1506)/VAR('RW Futures and Index Data (Q4)'!F1477:F1506)</f>
        <v>0.4036760494608358</v>
      </c>
      <c r="J1479" s="10"/>
      <c r="K1479" s="59">
        <v>4.2880239676649223E-2</v>
      </c>
      <c r="L1479" s="57">
        <f>COVAR(K1479:K1508,'RW Futures and Index Data (Q4)'!F1477:F1506)/VAR('RW Futures and Index Data (Q4)'!F1477:F1506)</f>
        <v>-2.9365295758031686E-2</v>
      </c>
      <c r="M1479" s="10"/>
      <c r="N1479" s="59">
        <v>6.0121517410458791E-2</v>
      </c>
      <c r="O1479" s="58">
        <f>COVAR(N1479:N1508,'RW Futures and Index Data (Q4)'!F1477:F1506)/VAR('RW Futures and Index Data (Q4)'!F1477:F1506)</f>
        <v>-0.28610464699221561</v>
      </c>
      <c r="P1479" s="10"/>
    </row>
    <row r="1480" spans="1:16" x14ac:dyDescent="0.25">
      <c r="A1480" s="23">
        <v>40058</v>
      </c>
      <c r="B1480" s="52">
        <v>5.5412167359151443E-2</v>
      </c>
      <c r="C1480" s="53">
        <f>COVAR(B1480:B1509,'RW Futures and Index Data (Q4)'!C1478:C1507)/VAR('RW Futures and Index Data (Q4)'!C1478:C1507)</f>
        <v>0.66901071896374353</v>
      </c>
      <c r="D1480" s="10"/>
      <c r="E1480" s="59">
        <v>-1.2396030658031076E-2</v>
      </c>
      <c r="F1480" s="56">
        <f>COVAR(E1480:E1509,'RW Futures and Index Data (Q4)'!C1478:C1507)/VAR('RW Futures and Index Data (Q4)'!C1478:C1507)</f>
        <v>0.47134643034004003</v>
      </c>
      <c r="G1480" s="10"/>
      <c r="H1480" s="59">
        <v>-9.8073502514506972E-2</v>
      </c>
      <c r="I1480" s="56">
        <f>COVAR(H1480:H1509,'RW Futures and Index Data (Q4)'!F1478:F1507)/VAR('RW Futures and Index Data (Q4)'!F1478:F1507)</f>
        <v>0.31084939592605715</v>
      </c>
      <c r="J1480" s="10"/>
      <c r="K1480" s="59">
        <v>3.982814175597893E-2</v>
      </c>
      <c r="L1480" s="57">
        <f>COVAR(K1480:K1509,'RW Futures and Index Data (Q4)'!F1478:F1507)/VAR('RW Futures and Index Data (Q4)'!F1478:F1507)</f>
        <v>-1.4818585400385668E-2</v>
      </c>
      <c r="M1480" s="10"/>
      <c r="N1480" s="59">
        <v>6.6110696921155343E-2</v>
      </c>
      <c r="O1480" s="58">
        <f>COVAR(N1480:N1509,'RW Futures and Index Data (Q4)'!F1478:F1507)/VAR('RW Futures and Index Data (Q4)'!F1478:F1507)</f>
        <v>-0.2310227967862534</v>
      </c>
      <c r="P1480" s="10"/>
    </row>
    <row r="1481" spans="1:16" x14ac:dyDescent="0.25">
      <c r="A1481" s="23">
        <v>40057</v>
      </c>
      <c r="B1481" s="52">
        <v>4.4909046074850023E-2</v>
      </c>
      <c r="C1481" s="53">
        <f>COVAR(B1481:B1510,'RW Futures and Index Data (Q4)'!C1479:C1508)/VAR('RW Futures and Index Data (Q4)'!C1479:C1508)</f>
        <v>0.77441414942530717</v>
      </c>
      <c r="D1481" s="10"/>
      <c r="E1481" s="59">
        <v>3.0834417480291476E-2</v>
      </c>
      <c r="F1481" s="56">
        <f>COVAR(E1481:E1510,'RW Futures and Index Data (Q4)'!C1479:C1508)/VAR('RW Futures and Index Data (Q4)'!C1479:C1508)</f>
        <v>9.4219073027905539E-2</v>
      </c>
      <c r="G1481" s="10"/>
      <c r="H1481" s="59">
        <v>-0.11967303675849605</v>
      </c>
      <c r="I1481" s="56">
        <f>COVAR(H1481:H1510,'RW Futures and Index Data (Q4)'!F1479:F1508)/VAR('RW Futures and Index Data (Q4)'!F1479:F1508)</f>
        <v>7.9610450232568603E-2</v>
      </c>
      <c r="J1481" s="10"/>
      <c r="K1481" s="59">
        <v>4.0906857840887101E-2</v>
      </c>
      <c r="L1481" s="57">
        <f>COVAR(K1481:K1510,'RW Futures and Index Data (Q4)'!F1479:F1508)/VAR('RW Futures and Index Data (Q4)'!F1479:F1508)</f>
        <v>-9.1073348685793178E-3</v>
      </c>
      <c r="M1481" s="10"/>
      <c r="N1481" s="59">
        <v>7.7900822713341089E-2</v>
      </c>
      <c r="O1481" s="58">
        <f>COVAR(N1481:N1510,'RW Futures and Index Data (Q4)'!F1479:F1508)/VAR('RW Futures and Index Data (Q4)'!F1479:F1508)</f>
        <v>-0.15576824899909986</v>
      </c>
      <c r="P1481" s="10"/>
    </row>
    <row r="1482" spans="1:16" x14ac:dyDescent="0.25">
      <c r="A1482" s="23">
        <v>40056</v>
      </c>
      <c r="B1482" s="52">
        <v>5.1422066270605082E-2</v>
      </c>
      <c r="C1482" s="53">
        <f>COVAR(B1482:B1511,'RW Futures and Index Data (Q4)'!C1480:C1509)/VAR('RW Futures and Index Data (Q4)'!C1480:C1509)</f>
        <v>0.89628434777380472</v>
      </c>
      <c r="D1482" s="10"/>
      <c r="E1482" s="59">
        <v>7.9456721254527407E-2</v>
      </c>
      <c r="F1482" s="56">
        <f>COVAR(E1482:E1511,'RW Futures and Index Data (Q4)'!C1480:C1509)/VAR('RW Futures and Index Data (Q4)'!C1480:C1509)</f>
        <v>-6.038252696463646E-2</v>
      </c>
      <c r="G1482" s="10"/>
      <c r="H1482" s="59">
        <v>-0.10000005232557829</v>
      </c>
      <c r="I1482" s="56">
        <f>COVAR(H1482:H1511,'RW Futures and Index Data (Q4)'!F1480:F1509)/VAR('RW Futures and Index Data (Q4)'!F1480:F1509)</f>
        <v>-0.12828522805093287</v>
      </c>
      <c r="J1482" s="10"/>
      <c r="K1482" s="59">
        <v>3.6086502626413663E-2</v>
      </c>
      <c r="L1482" s="57">
        <f>COVAR(K1482:K1511,'RW Futures and Index Data (Q4)'!F1480:F1509)/VAR('RW Futures and Index Data (Q4)'!F1480:F1509)</f>
        <v>-1.1640636112663538E-2</v>
      </c>
      <c r="M1482" s="10"/>
      <c r="N1482" s="59">
        <v>4.2935684207537683E-2</v>
      </c>
      <c r="O1482" s="58">
        <f>COVAR(N1482:N1511,'RW Futures and Index Data (Q4)'!F1480:F1509)/VAR('RW Futures and Index Data (Q4)'!F1480:F1509)</f>
        <v>-0.15089692695018234</v>
      </c>
      <c r="P1482" s="10"/>
    </row>
    <row r="1483" spans="1:16" x14ac:dyDescent="0.25">
      <c r="A1483" s="23">
        <v>40053</v>
      </c>
      <c r="B1483" s="52">
        <v>6.0446309639990536E-2</v>
      </c>
      <c r="C1483" s="53">
        <f>COVAR(B1483:B1512,'RW Futures and Index Data (Q4)'!C1481:C1510)/VAR('RW Futures and Index Data (Q4)'!C1481:C1510)</f>
        <v>0.95847441788452192</v>
      </c>
      <c r="D1483" s="10"/>
      <c r="E1483" s="59">
        <v>9.3760555507135246E-2</v>
      </c>
      <c r="F1483" s="56">
        <f>COVAR(E1483:E1512,'RW Futures and Index Data (Q4)'!C1481:C1510)/VAR('RW Futures and Index Data (Q4)'!C1481:C1510)</f>
        <v>-8.3477353707816171E-2</v>
      </c>
      <c r="G1483" s="10"/>
      <c r="H1483" s="59">
        <v>-9.5068330362447884E-2</v>
      </c>
      <c r="I1483" s="56">
        <f>COVAR(H1483:H1512,'RW Futures and Index Data (Q4)'!F1481:F1510)/VAR('RW Futures and Index Data (Q4)'!F1481:F1510)</f>
        <v>-0.16430682909485381</v>
      </c>
      <c r="J1483" s="10"/>
      <c r="K1483" s="59">
        <v>3.8552045561054626E-2</v>
      </c>
      <c r="L1483" s="57">
        <f>COVAR(K1483:K1512,'RW Futures and Index Data (Q4)'!F1481:F1510)/VAR('RW Futures and Index Data (Q4)'!F1481:F1510)</f>
        <v>-1.4622555860964058E-2</v>
      </c>
      <c r="M1483" s="10"/>
      <c r="N1483" s="59">
        <v>3.6077940152875909E-2</v>
      </c>
      <c r="O1483" s="58">
        <f>COVAR(N1483:N1512,'RW Futures and Index Data (Q4)'!F1481:F1510)/VAR('RW Futures and Index Data (Q4)'!F1481:F1510)</f>
        <v>-0.17128186129654327</v>
      </c>
      <c r="P1483" s="10"/>
    </row>
    <row r="1484" spans="1:16" x14ac:dyDescent="0.25">
      <c r="A1484" s="23">
        <v>40052</v>
      </c>
      <c r="B1484" s="52">
        <v>5.1967394849366189E-2</v>
      </c>
      <c r="C1484" s="53">
        <f>COVAR(B1484:B1513,'RW Futures and Index Data (Q4)'!C1482:C1511)/VAR('RW Futures and Index Data (Q4)'!C1482:C1511)</f>
        <v>1.022653582859711</v>
      </c>
      <c r="D1484" s="10"/>
      <c r="E1484" s="59">
        <v>0.15676445931894234</v>
      </c>
      <c r="F1484" s="56">
        <f>COVAR(E1484:E1513,'RW Futures and Index Data (Q4)'!C1482:C1511)/VAR('RW Futures and Index Data (Q4)'!C1482:C1511)</f>
        <v>5.8439872315891692E-2</v>
      </c>
      <c r="G1484" s="10"/>
      <c r="H1484" s="59">
        <v>-8.3886541943271054E-2</v>
      </c>
      <c r="I1484" s="56">
        <f>COVAR(H1484:H1513,'RW Futures and Index Data (Q4)'!F1482:F1511)/VAR('RW Futures and Index Data (Q4)'!F1482:F1511)</f>
        <v>-0.12418868602740538</v>
      </c>
      <c r="J1484" s="10"/>
      <c r="K1484" s="59">
        <v>4.8129324595798106E-2</v>
      </c>
      <c r="L1484" s="57">
        <f>COVAR(K1484:K1513,'RW Futures and Index Data (Q4)'!F1482:F1511)/VAR('RW Futures and Index Data (Q4)'!F1482:F1511)</f>
        <v>-6.989622861600606E-3</v>
      </c>
      <c r="M1484" s="10"/>
      <c r="N1484" s="59">
        <v>5.5765314880605432E-2</v>
      </c>
      <c r="O1484" s="58">
        <f>COVAR(N1484:N1513,'RW Futures and Index Data (Q4)'!F1482:F1511)/VAR('RW Futures and Index Data (Q4)'!F1482:F1511)</f>
        <v>-0.16266976722056964</v>
      </c>
      <c r="P1484" s="10"/>
    </row>
    <row r="1485" spans="1:16" x14ac:dyDescent="0.25">
      <c r="A1485" s="23">
        <v>40051</v>
      </c>
      <c r="B1485" s="52">
        <v>8.9186331224538895E-2</v>
      </c>
      <c r="C1485" s="53">
        <f>COVAR(B1485:B1514,'RW Futures and Index Data (Q4)'!C1483:C1512)/VAR('RW Futures and Index Data (Q4)'!C1483:C1512)</f>
        <v>1.1297930970337784</v>
      </c>
      <c r="D1485" s="10"/>
      <c r="E1485" s="59">
        <v>0.18749995313265111</v>
      </c>
      <c r="F1485" s="56">
        <f>COVAR(E1485:E1514,'RW Futures and Index Data (Q4)'!C1483:C1512)/VAR('RW Futures and Index Data (Q4)'!C1483:C1512)</f>
        <v>0.18843037694810821</v>
      </c>
      <c r="G1485" s="10"/>
      <c r="H1485" s="59">
        <v>-4.1794714197910254E-2</v>
      </c>
      <c r="I1485" s="56">
        <f>COVAR(H1485:H1514,'RW Futures and Index Data (Q4)'!F1483:F1512)/VAR('RW Futures and Index Data (Q4)'!F1483:F1512)</f>
        <v>-4.789509399292393E-2</v>
      </c>
      <c r="J1485" s="10"/>
      <c r="K1485" s="59">
        <v>4.7202772058464681E-2</v>
      </c>
      <c r="L1485" s="57">
        <f>COVAR(K1485:K1514,'RW Futures and Index Data (Q4)'!F1483:F1512)/VAR('RW Futures and Index Data (Q4)'!F1483:F1512)</f>
        <v>2.7690849066271677E-3</v>
      </c>
      <c r="M1485" s="10"/>
      <c r="N1485" s="59">
        <v>5.648087628536036E-2</v>
      </c>
      <c r="O1485" s="58">
        <f>COVAR(N1485:N1514,'RW Futures and Index Data (Q4)'!F1483:F1512)/VAR('RW Futures and Index Data (Q4)'!F1483:F1512)</f>
        <v>-0.16151696304333885</v>
      </c>
      <c r="P1485" s="10"/>
    </row>
    <row r="1486" spans="1:16" x14ac:dyDescent="0.25">
      <c r="A1486" s="23">
        <v>40050</v>
      </c>
      <c r="B1486" s="52">
        <v>9.1563256322760411E-2</v>
      </c>
      <c r="C1486" s="53">
        <f>COVAR(B1486:B1515,'RW Futures and Index Data (Q4)'!C1484:C1513)/VAR('RW Futures and Index Data (Q4)'!C1484:C1513)</f>
        <v>1.2018088584380147</v>
      </c>
      <c r="D1486" s="10"/>
      <c r="E1486" s="59">
        <v>0.17258699278452694</v>
      </c>
      <c r="F1486" s="56">
        <f>COVAR(E1486:E1515,'RW Futures and Index Data (Q4)'!C1484:C1513)/VAR('RW Futures and Index Data (Q4)'!C1484:C1513)</f>
        <v>0.28996213361969408</v>
      </c>
      <c r="G1486" s="10"/>
      <c r="H1486" s="59">
        <v>-4.4416967576617394E-2</v>
      </c>
      <c r="I1486" s="56">
        <f>COVAR(H1486:H1515,'RW Futures and Index Data (Q4)'!F1484:F1513)/VAR('RW Futures and Index Data (Q4)'!F1484:F1513)</f>
        <v>9.255356222360742E-3</v>
      </c>
      <c r="J1486" s="10"/>
      <c r="K1486" s="59">
        <v>4.8773173418477089E-2</v>
      </c>
      <c r="L1486" s="57">
        <f>COVAR(K1486:K1515,'RW Futures and Index Data (Q4)'!F1484:F1513)/VAR('RW Futures and Index Data (Q4)'!F1484:F1513)</f>
        <v>1.1274920519483955E-2</v>
      </c>
      <c r="M1486" s="10"/>
      <c r="N1486" s="59">
        <v>4.4292552276836927E-2</v>
      </c>
      <c r="O1486" s="58">
        <f>COVAR(N1486:N1515,'RW Futures and Index Data (Q4)'!F1484:F1513)/VAR('RW Futures and Index Data (Q4)'!F1484:F1513)</f>
        <v>-0.17085126183640431</v>
      </c>
      <c r="P1486" s="10"/>
    </row>
    <row r="1487" spans="1:16" x14ac:dyDescent="0.25">
      <c r="A1487" s="23">
        <v>40049</v>
      </c>
      <c r="B1487" s="52">
        <v>0.10272504078089417</v>
      </c>
      <c r="C1487" s="53">
        <f>COVAR(B1487:B1516,'RW Futures and Index Data (Q4)'!C1485:C1514)/VAR('RW Futures and Index Data (Q4)'!C1485:C1514)</f>
        <v>1.2160321171175974</v>
      </c>
      <c r="D1487" s="10"/>
      <c r="E1487" s="59">
        <v>0.18910145866039607</v>
      </c>
      <c r="F1487" s="56">
        <f>COVAR(E1487:E1516,'RW Futures and Index Data (Q4)'!C1485:C1514)/VAR('RW Futures and Index Data (Q4)'!C1485:C1514)</f>
        <v>0.42281257553247648</v>
      </c>
      <c r="G1487" s="10"/>
      <c r="H1487" s="59">
        <v>-2.1847690387016172E-2</v>
      </c>
      <c r="I1487" s="56">
        <f>COVAR(H1487:H1516,'RW Futures and Index Data (Q4)'!F1485:F1514)/VAR('RW Futures and Index Data (Q4)'!F1485:F1514)</f>
        <v>8.3507582958266588E-2</v>
      </c>
      <c r="J1487" s="10"/>
      <c r="K1487" s="59">
        <v>4.9077917498089096E-2</v>
      </c>
      <c r="L1487" s="57">
        <f>COVAR(K1487:K1516,'RW Futures and Index Data (Q4)'!F1485:F1514)/VAR('RW Futures and Index Data (Q4)'!F1485:F1514)</f>
        <v>2.916387593272898E-2</v>
      </c>
      <c r="M1487" s="10"/>
      <c r="N1487" s="59">
        <v>5.0753859649477651E-2</v>
      </c>
      <c r="O1487" s="58">
        <f>COVAR(N1487:N1516,'RW Futures and Index Data (Q4)'!F1485:F1514)/VAR('RW Futures and Index Data (Q4)'!F1485:F1514)</f>
        <v>-0.14393242992941749</v>
      </c>
      <c r="P1487" s="10"/>
    </row>
    <row r="1488" spans="1:16" x14ac:dyDescent="0.25">
      <c r="A1488" s="23">
        <v>40046</v>
      </c>
      <c r="B1488" s="52">
        <v>0.12877991308597769</v>
      </c>
      <c r="C1488" s="53">
        <f>COVAR(B1488:B1517,'RW Futures and Index Data (Q4)'!C1486:C1515)/VAR('RW Futures and Index Data (Q4)'!C1486:C1515)</f>
        <v>1.2653566654588806</v>
      </c>
      <c r="D1488" s="10"/>
      <c r="E1488" s="59">
        <v>0.19661267349319211</v>
      </c>
      <c r="F1488" s="56">
        <f>COVAR(E1488:E1517,'RW Futures and Index Data (Q4)'!C1486:C1515)/VAR('RW Futures and Index Data (Q4)'!C1486:C1515)</f>
        <v>0.53216559746626935</v>
      </c>
      <c r="G1488" s="10"/>
      <c r="H1488" s="59">
        <v>2.7114267269205961E-2</v>
      </c>
      <c r="I1488" s="56">
        <f>COVAR(H1488:H1517,'RW Futures and Index Data (Q4)'!F1486:F1515)/VAR('RW Futures and Index Data (Q4)'!F1486:F1515)</f>
        <v>0.16132204056721616</v>
      </c>
      <c r="J1488" s="10"/>
      <c r="K1488" s="59">
        <v>3.7584313027704708E-2</v>
      </c>
      <c r="L1488" s="57">
        <f>COVAR(K1488:K1517,'RW Futures and Index Data (Q4)'!F1486:F1515)/VAR('RW Futures and Index Data (Q4)'!F1486:F1515)</f>
        <v>2.5778181720630167E-2</v>
      </c>
      <c r="M1488" s="10"/>
      <c r="N1488" s="59">
        <v>1.7973391425619045E-2</v>
      </c>
      <c r="O1488" s="58">
        <f>COVAR(N1488:N1517,'RW Futures and Index Data (Q4)'!F1486:F1515)/VAR('RW Futures and Index Data (Q4)'!F1486:F1515)</f>
        <v>-0.17833077922754259</v>
      </c>
      <c r="P1488" s="10"/>
    </row>
    <row r="1489" spans="1:16" x14ac:dyDescent="0.25">
      <c r="A1489" s="23">
        <v>40045</v>
      </c>
      <c r="B1489" s="52">
        <v>0.14508297045442364</v>
      </c>
      <c r="C1489" s="53">
        <f>COVAR(B1489:B1518,'RW Futures and Index Data (Q4)'!C1487:C1516)/VAR('RW Futures and Index Data (Q4)'!C1487:C1516)</f>
        <v>1.2967765173735091</v>
      </c>
      <c r="D1489" s="10"/>
      <c r="E1489" s="59">
        <v>0.21401941917572853</v>
      </c>
      <c r="F1489" s="56">
        <f>COVAR(E1489:E1518,'RW Futures and Index Data (Q4)'!C1487:C1516)/VAR('RW Futures and Index Data (Q4)'!C1487:C1516)</f>
        <v>0.61237764054880117</v>
      </c>
      <c r="G1489" s="10"/>
      <c r="H1489" s="59">
        <v>1.6581632653061229E-2</v>
      </c>
      <c r="I1489" s="56">
        <f>COVAR(H1489:H1518,'RW Futures and Index Data (Q4)'!F1487:F1516)/VAR('RW Futures and Index Data (Q4)'!F1487:F1516)</f>
        <v>0.18826330189468235</v>
      </c>
      <c r="J1489" s="10"/>
      <c r="K1489" s="59">
        <v>3.0039921009677784E-2</v>
      </c>
      <c r="L1489" s="57">
        <f>COVAR(K1489:K1518,'RW Futures and Index Data (Q4)'!F1487:F1516)/VAR('RW Futures and Index Data (Q4)'!F1487:F1516)</f>
        <v>2.1340689475143712E-2</v>
      </c>
      <c r="M1489" s="10"/>
      <c r="N1489" s="59">
        <v>-1.6766985759302688E-2</v>
      </c>
      <c r="O1489" s="58">
        <f>COVAR(N1489:N1518,'RW Futures and Index Data (Q4)'!F1487:F1516)/VAR('RW Futures and Index Data (Q4)'!F1487:F1516)</f>
        <v>-0.21672936544424226</v>
      </c>
      <c r="P1489" s="10"/>
    </row>
    <row r="1490" spans="1:16" x14ac:dyDescent="0.25">
      <c r="A1490" s="23">
        <v>40044</v>
      </c>
      <c r="B1490" s="52">
        <v>0.13454607794876972</v>
      </c>
      <c r="C1490" s="53">
        <f>COVAR(B1490:B1519,'RW Futures and Index Data (Q4)'!C1488:C1517)/VAR('RW Futures and Index Data (Q4)'!C1488:C1517)</f>
        <v>1.3612646116202625</v>
      </c>
      <c r="D1490" s="10"/>
      <c r="E1490" s="59">
        <v>0.18487710217701636</v>
      </c>
      <c r="F1490" s="56">
        <f>COVAR(E1490:E1519,'RW Futures and Index Data (Q4)'!C1488:C1517)/VAR('RW Futures and Index Data (Q4)'!C1488:C1517)</f>
        <v>0.67154172558553105</v>
      </c>
      <c r="G1490" s="10"/>
      <c r="H1490" s="59">
        <v>1.2210796915167021E-2</v>
      </c>
      <c r="I1490" s="56">
        <f>COVAR(H1490:H1519,'RW Futures and Index Data (Q4)'!F1488:F1517)/VAR('RW Futures and Index Data (Q4)'!F1488:F1517)</f>
        <v>0.21731009386408046</v>
      </c>
      <c r="J1490" s="10"/>
      <c r="K1490" s="59">
        <v>3.4107486817620103E-2</v>
      </c>
      <c r="L1490" s="57">
        <f>COVAR(K1490:K1519,'RW Futures and Index Data (Q4)'!F1488:F1517)/VAR('RW Futures and Index Data (Q4)'!F1488:F1517)</f>
        <v>2.3537930044539822E-2</v>
      </c>
      <c r="M1490" s="10"/>
      <c r="N1490" s="59">
        <v>-1.7437716727647379E-3</v>
      </c>
      <c r="O1490" s="58">
        <f>COVAR(N1490:N1519,'RW Futures and Index Data (Q4)'!F1488:F1517)/VAR('RW Futures and Index Data (Q4)'!F1488:F1517)</f>
        <v>-0.21782608157662248</v>
      </c>
      <c r="P1490" s="10"/>
    </row>
    <row r="1491" spans="1:16" x14ac:dyDescent="0.25">
      <c r="A1491" s="23">
        <v>40043</v>
      </c>
      <c r="B1491" s="52">
        <v>0.11355051341360944</v>
      </c>
      <c r="C1491" s="53">
        <f>COVAR(B1491:B1520,'RW Futures and Index Data (Q4)'!C1489:C1518)/VAR('RW Futures and Index Data (Q4)'!C1489:C1518)</f>
        <v>1.3972249306027076</v>
      </c>
      <c r="D1491" s="10"/>
      <c r="E1491" s="59">
        <v>0.16549425624559522</v>
      </c>
      <c r="F1491" s="56">
        <f>COVAR(E1491:E1520,'RW Futures and Index Data (Q4)'!C1489:C1518)/VAR('RW Futures and Index Data (Q4)'!C1489:C1518)</f>
        <v>0.69562898908071502</v>
      </c>
      <c r="G1491" s="10"/>
      <c r="H1491" s="59">
        <v>-1.9292604501608412E-3</v>
      </c>
      <c r="I1491" s="56">
        <f>COVAR(H1491:H1520,'RW Futures and Index Data (Q4)'!F1489:F1518)/VAR('RW Futures and Index Data (Q4)'!F1489:F1518)</f>
        <v>0.24285877297309744</v>
      </c>
      <c r="J1491" s="10"/>
      <c r="K1491" s="59">
        <v>3.3324676985215795E-2</v>
      </c>
      <c r="L1491" s="57">
        <f>COVAR(K1491:K1520,'RW Futures and Index Data (Q4)'!F1489:F1518)/VAR('RW Futures and Index Data (Q4)'!F1489:F1518)</f>
        <v>1.7939870444143281E-2</v>
      </c>
      <c r="M1491" s="10"/>
      <c r="N1491" s="59">
        <v>-7.385685061350733E-4</v>
      </c>
      <c r="O1491" s="58">
        <f>COVAR(N1491:N1520,'RW Futures and Index Data (Q4)'!F1489:F1518)/VAR('RW Futures and Index Data (Q4)'!F1489:F1518)</f>
        <v>-0.23734011261797813</v>
      </c>
      <c r="P1491" s="10"/>
    </row>
    <row r="1492" spans="1:16" x14ac:dyDescent="0.25">
      <c r="A1492" s="23">
        <v>40042</v>
      </c>
      <c r="B1492" s="52">
        <v>0.12813418957343559</v>
      </c>
      <c r="C1492" s="53">
        <f>COVAR(B1492:B1521,'RW Futures and Index Data (Q4)'!C1490:C1519)/VAR('RW Futures and Index Data (Q4)'!C1490:C1519)</f>
        <v>1.4339372032891553</v>
      </c>
      <c r="D1492" s="10"/>
      <c r="E1492" s="59">
        <v>9.5221043050211396E-2</v>
      </c>
      <c r="F1492" s="56">
        <f>COVAR(E1492:E1521,'RW Futures and Index Data (Q4)'!C1490:C1519)/VAR('RW Futures and Index Data (Q4)'!C1490:C1519)</f>
        <v>0.6887632823286024</v>
      </c>
      <c r="G1492" s="10"/>
      <c r="H1492" s="59">
        <v>-1.7363344051447016E-2</v>
      </c>
      <c r="I1492" s="56">
        <f>COVAR(H1492:H1521,'RW Futures and Index Data (Q4)'!F1490:F1519)/VAR('RW Futures and Index Data (Q4)'!F1490:F1519)</f>
        <v>0.27804948268734331</v>
      </c>
      <c r="J1492" s="10"/>
      <c r="K1492" s="59">
        <v>3.0435672265214153E-2</v>
      </c>
      <c r="L1492" s="57">
        <f>COVAR(K1492:K1521,'RW Futures and Index Data (Q4)'!F1490:F1519)/VAR('RW Futures and Index Data (Q4)'!F1490:F1519)</f>
        <v>1.0580964013036844E-2</v>
      </c>
      <c r="M1492" s="10"/>
      <c r="N1492" s="59">
        <v>-2.0756955885109396E-2</v>
      </c>
      <c r="O1492" s="58">
        <f>COVAR(N1492:N1521,'RW Futures and Index Data (Q4)'!F1490:F1519)/VAR('RW Futures and Index Data (Q4)'!F1490:F1519)</f>
        <v>-0.27043973133796351</v>
      </c>
      <c r="P1492" s="10"/>
    </row>
    <row r="1493" spans="1:16" x14ac:dyDescent="0.25">
      <c r="A1493" s="23">
        <v>40039</v>
      </c>
      <c r="B1493" s="52">
        <v>0.1142491764168625</v>
      </c>
      <c r="C1493" s="53">
        <f>COVAR(B1493:B1522,'RW Futures and Index Data (Q4)'!C1491:C1520)/VAR('RW Futures and Index Data (Q4)'!C1491:C1520)</f>
        <v>1.463002352186269</v>
      </c>
      <c r="D1493" s="10"/>
      <c r="E1493" s="59">
        <v>0.11803034649100708</v>
      </c>
      <c r="F1493" s="56">
        <f>COVAR(E1493:E1522,'RW Futures and Index Data (Q4)'!C1491:C1520)/VAR('RW Futures and Index Data (Q4)'!C1491:C1520)</f>
        <v>0.74710095809632338</v>
      </c>
      <c r="G1493" s="10"/>
      <c r="H1493" s="59">
        <v>2.7613412228796763E-2</v>
      </c>
      <c r="I1493" s="56">
        <f>COVAR(H1493:H1522,'RW Futures and Index Data (Q4)'!F1491:F1520)/VAR('RW Futures and Index Data (Q4)'!F1491:F1520)</f>
        <v>0.30267328176824998</v>
      </c>
      <c r="J1493" s="10"/>
      <c r="K1493" s="59">
        <v>4.2479120824632677E-2</v>
      </c>
      <c r="L1493" s="57">
        <f>COVAR(K1493:K1522,'RW Futures and Index Data (Q4)'!F1491:F1520)/VAR('RW Futures and Index Data (Q4)'!F1491:F1520)</f>
        <v>1.4754632995315061E-2</v>
      </c>
      <c r="M1493" s="10"/>
      <c r="N1493" s="59">
        <v>3.1536358058679159E-3</v>
      </c>
      <c r="O1493" s="58">
        <f>COVAR(N1493:N1522,'RW Futures and Index Data (Q4)'!F1491:F1520)/VAR('RW Futures and Index Data (Q4)'!F1491:F1520)</f>
        <v>-0.26696415567354453</v>
      </c>
      <c r="P1493" s="10"/>
    </row>
    <row r="1494" spans="1:16" x14ac:dyDescent="0.25">
      <c r="A1494" s="23">
        <v>40038</v>
      </c>
      <c r="B1494" s="52">
        <v>0.119233866947003</v>
      </c>
      <c r="C1494" s="53">
        <f>COVAR(B1494:B1523,'RW Futures and Index Data (Q4)'!C1492:C1521)/VAR('RW Futures and Index Data (Q4)'!C1492:C1521)</f>
        <v>1.4986453466367937</v>
      </c>
      <c r="D1494" s="10"/>
      <c r="E1494" s="59">
        <v>0.11079241471992818</v>
      </c>
      <c r="F1494" s="56">
        <f>COVAR(E1494:E1523,'RW Futures and Index Data (Q4)'!C1492:C1521)/VAR('RW Futures and Index Data (Q4)'!C1492:C1521)</f>
        <v>0.79261712707715115</v>
      </c>
      <c r="G1494" s="10"/>
      <c r="H1494" s="59">
        <v>1.8843404808317032E-2</v>
      </c>
      <c r="I1494" s="56">
        <f>COVAR(H1494:H1523,'RW Futures and Index Data (Q4)'!F1492:F1521)/VAR('RW Futures and Index Data (Q4)'!F1492:F1521)</f>
        <v>0.29710152090077413</v>
      </c>
      <c r="J1494" s="10"/>
      <c r="K1494" s="59">
        <v>3.6598302761408075E-2</v>
      </c>
      <c r="L1494" s="57">
        <f>COVAR(K1494:K1523,'RW Futures and Index Data (Q4)'!F1492:F1521)/VAR('RW Futures and Index Data (Q4)'!F1492:F1521)</f>
        <v>1.2137046346096199E-2</v>
      </c>
      <c r="M1494" s="10"/>
      <c r="N1494" s="59">
        <v>-4.8432365228968655E-3</v>
      </c>
      <c r="O1494" s="58">
        <f>COVAR(N1494:N1523,'RW Futures and Index Data (Q4)'!F1492:F1521)/VAR('RW Futures and Index Data (Q4)'!F1492:F1521)</f>
        <v>-0.27596465725589092</v>
      </c>
      <c r="P1494" s="10"/>
    </row>
    <row r="1495" spans="1:16" x14ac:dyDescent="0.25">
      <c r="A1495" s="23">
        <v>40037</v>
      </c>
      <c r="B1495" s="52">
        <v>0.14489449500968732</v>
      </c>
      <c r="C1495" s="53">
        <f>COVAR(B1495:B1524,'RW Futures and Index Data (Q4)'!C1493:C1522)/VAR('RW Futures and Index Data (Q4)'!C1493:C1522)</f>
        <v>1.5573004221143909</v>
      </c>
      <c r="D1495" s="10"/>
      <c r="E1495" s="59">
        <v>0.1469826113427275</v>
      </c>
      <c r="F1495" s="56">
        <f>COVAR(E1495:E1524,'RW Futures and Index Data (Q4)'!C1493:C1522)/VAR('RW Futures and Index Data (Q4)'!C1493:C1522)</f>
        <v>0.88607360593076534</v>
      </c>
      <c r="G1495" s="10"/>
      <c r="H1495" s="59">
        <v>2.9742233972240628E-2</v>
      </c>
      <c r="I1495" s="56">
        <f>COVAR(H1495:H1524,'RW Futures and Index Data (Q4)'!F1493:F1522)/VAR('RW Futures and Index Data (Q4)'!F1493:F1522)</f>
        <v>0.2878357037399466</v>
      </c>
      <c r="J1495" s="10"/>
      <c r="K1495" s="59">
        <v>3.9294839832531459E-2</v>
      </c>
      <c r="L1495" s="57">
        <f>COVAR(K1495:K1524,'RW Futures and Index Data (Q4)'!F1493:F1522)/VAR('RW Futures and Index Data (Q4)'!F1493:F1522)</f>
        <v>1.4276094996848922E-2</v>
      </c>
      <c r="M1495" s="10"/>
      <c r="N1495" s="59">
        <v>-1.0573256385895236E-2</v>
      </c>
      <c r="O1495" s="58">
        <f>COVAR(N1495:N1524,'RW Futures and Index Data (Q4)'!F1493:F1522)/VAR('RW Futures and Index Data (Q4)'!F1493:F1522)</f>
        <v>-0.2875288084144999</v>
      </c>
      <c r="P1495" s="10"/>
    </row>
    <row r="1496" spans="1:16" x14ac:dyDescent="0.25">
      <c r="A1496" s="23">
        <v>40036</v>
      </c>
      <c r="B1496" s="52">
        <v>0.1275479183626167</v>
      </c>
      <c r="C1496" s="53">
        <f>COVAR(B1496:B1525,'RW Futures and Index Data (Q4)'!C1494:C1523)/VAR('RW Futures and Index Data (Q4)'!C1494:C1523)</f>
        <v>1.5326396403469875</v>
      </c>
      <c r="D1496" s="10"/>
      <c r="E1496" s="59">
        <v>9.5900217676178734E-2</v>
      </c>
      <c r="F1496" s="56">
        <f>COVAR(E1496:E1525,'RW Futures and Index Data (Q4)'!C1494:C1523)/VAR('RW Futures and Index Data (Q4)'!C1494:C1523)</f>
        <v>0.89206671564858953</v>
      </c>
      <c r="G1496" s="10"/>
      <c r="H1496" s="59">
        <v>-3.225806451612967E-3</v>
      </c>
      <c r="I1496" s="56">
        <f>COVAR(H1496:H1525,'RW Futures and Index Data (Q4)'!F1494:F1523)/VAR('RW Futures and Index Data (Q4)'!F1494:F1523)</f>
        <v>0.27533782513583221</v>
      </c>
      <c r="J1496" s="10"/>
      <c r="K1496" s="59">
        <v>2.9422361238417905E-2</v>
      </c>
      <c r="L1496" s="57">
        <f>COVAR(K1496:K1525,'RW Futures and Index Data (Q4)'!F1494:F1523)/VAR('RW Futures and Index Data (Q4)'!F1494:F1523)</f>
        <v>1.5022193533570096E-2</v>
      </c>
      <c r="M1496" s="10"/>
      <c r="N1496" s="59">
        <v>-2.2123997830485354E-2</v>
      </c>
      <c r="O1496" s="58">
        <f>COVAR(N1496:N1525,'RW Futures and Index Data (Q4)'!F1494:F1523)/VAR('RW Futures and Index Data (Q4)'!F1494:F1523)</f>
        <v>-0.28019122458793078</v>
      </c>
      <c r="P1496" s="10"/>
    </row>
    <row r="1497" spans="1:16" x14ac:dyDescent="0.25">
      <c r="A1497" s="23">
        <v>40035</v>
      </c>
      <c r="B1497" s="52">
        <v>0.10199169704764488</v>
      </c>
      <c r="C1497" s="53">
        <f>COVAR(B1497:B1526,'RW Futures and Index Data (Q4)'!C1495:C1524)/VAR('RW Futures and Index Data (Q4)'!C1495:C1524)</f>
        <v>1.5044929017070741</v>
      </c>
      <c r="D1497" s="10"/>
      <c r="E1497" s="59">
        <v>8.4764008138210389E-2</v>
      </c>
      <c r="F1497" s="56">
        <f>COVAR(E1497:E1526,'RW Futures and Index Data (Q4)'!C1495:C1524)/VAR('RW Futures and Index Data (Q4)'!C1495:C1524)</f>
        <v>0.92657767679213665</v>
      </c>
      <c r="G1497" s="10"/>
      <c r="H1497" s="59">
        <v>-6.3380281690140761E-2</v>
      </c>
      <c r="I1497" s="56">
        <f>COVAR(H1497:H1526,'RW Futures and Index Data (Q4)'!F1495:F1524)/VAR('RW Futures and Index Data (Q4)'!F1495:F1524)</f>
        <v>0.27641661168754988</v>
      </c>
      <c r="J1497" s="10"/>
      <c r="K1497" s="59">
        <v>3.7087825466554758E-2</v>
      </c>
      <c r="L1497" s="57">
        <f>COVAR(K1497:K1526,'RW Futures and Index Data (Q4)'!F1495:F1524)/VAR('RW Futures and Index Data (Q4)'!F1495:F1524)</f>
        <v>2.0051479806718436E-2</v>
      </c>
      <c r="M1497" s="10"/>
      <c r="N1497" s="59">
        <v>-1.3526456244050133E-2</v>
      </c>
      <c r="O1497" s="58">
        <f>COVAR(N1497:N1526,'RW Futures and Index Data (Q4)'!F1495:F1524)/VAR('RW Futures and Index Data (Q4)'!F1495:F1524)</f>
        <v>-0.26900080300798185</v>
      </c>
      <c r="P1497" s="10"/>
    </row>
    <row r="1498" spans="1:16" x14ac:dyDescent="0.25">
      <c r="A1498" s="23">
        <v>40032</v>
      </c>
      <c r="B1498" s="52">
        <v>9.3680439637843227E-2</v>
      </c>
      <c r="C1498" s="53">
        <f>COVAR(B1498:B1527,'RW Futures and Index Data (Q4)'!C1496:C1525)/VAR('RW Futures and Index Data (Q4)'!C1496:C1525)</f>
        <v>1.4808533884096595</v>
      </c>
      <c r="D1498" s="10"/>
      <c r="E1498" s="59">
        <v>9.8743288746213409E-2</v>
      </c>
      <c r="F1498" s="56">
        <f>COVAR(E1498:E1527,'RW Futures and Index Data (Q4)'!C1496:C1525)/VAR('RW Futures and Index Data (Q4)'!C1496:C1525)</f>
        <v>0.98046022724876991</v>
      </c>
      <c r="G1498" s="10"/>
      <c r="H1498" s="59">
        <v>-1.6056518946692355E-2</v>
      </c>
      <c r="I1498" s="56">
        <f>COVAR(H1498:H1527,'RW Futures and Index Data (Q4)'!F1496:F1525)/VAR('RW Futures and Index Data (Q4)'!F1496:F1525)</f>
        <v>0.2965672609390228</v>
      </c>
      <c r="J1498" s="10"/>
      <c r="K1498" s="59">
        <v>3.1445319722515297E-2</v>
      </c>
      <c r="L1498" s="57">
        <f>COVAR(K1498:K1527,'RW Futures and Index Data (Q4)'!F1496:F1525)/VAR('RW Futures and Index Data (Q4)'!F1496:F1525)</f>
        <v>2.1623429177426219E-2</v>
      </c>
      <c r="M1498" s="10"/>
      <c r="N1498" s="59">
        <v>-2.6456080893841993E-2</v>
      </c>
      <c r="O1498" s="58">
        <f>COVAR(N1498:N1527,'RW Futures and Index Data (Q4)'!F1496:F1525)/VAR('RW Futures and Index Data (Q4)'!F1496:F1525)</f>
        <v>-0.27176810668338131</v>
      </c>
      <c r="P1498" s="10"/>
    </row>
    <row r="1499" spans="1:16" x14ac:dyDescent="0.25">
      <c r="A1499" s="23">
        <v>40031</v>
      </c>
      <c r="B1499" s="52">
        <v>8.3829452257830672E-2</v>
      </c>
      <c r="C1499" s="53">
        <f>COVAR(B1499:B1528,'RW Futures and Index Data (Q4)'!C1497:C1526)/VAR('RW Futures and Index Data (Q4)'!C1497:C1526)</f>
        <v>1.4862863422179102</v>
      </c>
      <c r="D1499" s="10"/>
      <c r="E1499" s="59">
        <v>0.114814810187998</v>
      </c>
      <c r="F1499" s="56">
        <f>COVAR(E1499:E1528,'RW Futures and Index Data (Q4)'!C1497:C1526)/VAR('RW Futures and Index Data (Q4)'!C1497:C1526)</f>
        <v>1.0623790227274432</v>
      </c>
      <c r="G1499" s="10"/>
      <c r="H1499" s="59">
        <v>-7.1567989590110015E-3</v>
      </c>
      <c r="I1499" s="56">
        <f>COVAR(H1499:H1528,'RW Futures and Index Data (Q4)'!F1497:F1526)/VAR('RW Futures and Index Data (Q4)'!F1497:F1526)</f>
        <v>0.29751791261822547</v>
      </c>
      <c r="J1499" s="10"/>
      <c r="K1499" s="59">
        <v>2.7099511834195233E-2</v>
      </c>
      <c r="L1499" s="57">
        <f>COVAR(K1499:K1528,'RW Futures and Index Data (Q4)'!F1497:F1526)/VAR('RW Futures and Index Data (Q4)'!F1497:F1526)</f>
        <v>2.7221444823963527E-2</v>
      </c>
      <c r="M1499" s="10"/>
      <c r="N1499" s="59">
        <v>-3.7040183042875707E-2</v>
      </c>
      <c r="O1499" s="58">
        <f>COVAR(N1499:N1528,'RW Futures and Index Data (Q4)'!F1497:F1526)/VAR('RW Futures and Index Data (Q4)'!F1497:F1526)</f>
        <v>-0.2666260089909227</v>
      </c>
      <c r="P1499" s="10"/>
    </row>
    <row r="1500" spans="1:16" x14ac:dyDescent="0.25">
      <c r="A1500" s="23">
        <v>40030</v>
      </c>
      <c r="B1500" s="52">
        <v>0.10815174365048552</v>
      </c>
      <c r="C1500" s="53">
        <f>COVAR(B1500:B1529,'RW Futures and Index Data (Q4)'!C1498:C1527)/VAR('RW Futures and Index Data (Q4)'!C1498:C1527)</f>
        <v>1.4796740551524115</v>
      </c>
      <c r="D1500" s="10"/>
      <c r="E1500" s="59">
        <v>0.10500569180933628</v>
      </c>
      <c r="F1500" s="56">
        <f>COVAR(E1500:E1529,'RW Futures and Index Data (Q4)'!C1498:C1527)/VAR('RW Futures and Index Data (Q4)'!C1498:C1527)</f>
        <v>1.1156876090349239</v>
      </c>
      <c r="G1500" s="10"/>
      <c r="H1500" s="59">
        <v>-2.3748395378690557E-2</v>
      </c>
      <c r="I1500" s="56">
        <f>COVAR(H1500:H1529,'RW Futures and Index Data (Q4)'!F1498:F1527)/VAR('RW Futures and Index Data (Q4)'!F1498:F1527)</f>
        <v>0.29751386700200072</v>
      </c>
      <c r="J1500" s="10"/>
      <c r="K1500" s="59">
        <v>2.781225296747758E-2</v>
      </c>
      <c r="L1500" s="57">
        <f>COVAR(K1500:K1529,'RW Futures and Index Data (Q4)'!F1498:F1527)/VAR('RW Futures and Index Data (Q4)'!F1498:F1527)</f>
        <v>3.400563727295168E-2</v>
      </c>
      <c r="M1500" s="10"/>
      <c r="N1500" s="59">
        <v>-2.7307246013458353E-2</v>
      </c>
      <c r="O1500" s="58">
        <f>COVAR(N1500:N1529,'RW Futures and Index Data (Q4)'!F1498:F1527)/VAR('RW Futures and Index Data (Q4)'!F1498:F1527)</f>
        <v>-0.25303316504043838</v>
      </c>
      <c r="P1500" s="10"/>
    </row>
    <row r="1501" spans="1:16" x14ac:dyDescent="0.25">
      <c r="A1501" s="23">
        <v>40029</v>
      </c>
      <c r="B1501" s="52">
        <v>0.1193320822262276</v>
      </c>
      <c r="C1501" s="53">
        <f>COVAR(B1501:B1530,'RW Futures and Index Data (Q4)'!C1499:C1528)/VAR('RW Futures and Index Data (Q4)'!C1499:C1528)</f>
        <v>1.4803938653295154</v>
      </c>
      <c r="D1501" s="10"/>
      <c r="E1501" s="59">
        <v>0.16345775168181054</v>
      </c>
      <c r="F1501" s="56">
        <f>COVAR(E1501:E1530,'RW Futures and Index Data (Q4)'!C1499:C1528)/VAR('RW Futures and Index Data (Q4)'!C1499:C1528)</f>
        <v>1.3041634631503447</v>
      </c>
      <c r="G1501" s="10"/>
      <c r="H1501" s="59">
        <v>9.2226613965744608E-3</v>
      </c>
      <c r="I1501" s="56">
        <f>COVAR(H1501:H1530,'RW Futures and Index Data (Q4)'!F1499:F1528)/VAR('RW Futures and Index Data (Q4)'!F1499:F1528)</f>
        <v>0.32348798176130655</v>
      </c>
      <c r="J1501" s="10"/>
      <c r="K1501" s="59">
        <v>3.8699679544532462E-2</v>
      </c>
      <c r="L1501" s="57">
        <f>COVAR(K1501:K1530,'RW Futures and Index Data (Q4)'!F1499:F1528)/VAR('RW Futures and Index Data (Q4)'!F1499:F1528)</f>
        <v>5.2580281949989982E-2</v>
      </c>
      <c r="M1501" s="10"/>
      <c r="N1501" s="59">
        <v>-1.2840144672238263E-2</v>
      </c>
      <c r="O1501" s="58">
        <f>COVAR(N1501:N1530,'RW Futures and Index Data (Q4)'!F1499:F1528)/VAR('RW Futures and Index Data (Q4)'!F1499:F1528)</f>
        <v>-0.20693400582501678</v>
      </c>
      <c r="P1501" s="10"/>
    </row>
    <row r="1502" spans="1:16" x14ac:dyDescent="0.25">
      <c r="A1502" s="23">
        <v>40028</v>
      </c>
      <c r="B1502" s="52">
        <v>0.10260096713245614</v>
      </c>
      <c r="C1502" s="53">
        <f>COVAR(B1502:B1531,'RW Futures and Index Data (Q4)'!C1500:C1529)/VAR('RW Futures and Index Data (Q4)'!C1500:C1529)</f>
        <v>1.4852717054832691</v>
      </c>
      <c r="D1502" s="10"/>
      <c r="E1502" s="59">
        <v>0.18837115213398214</v>
      </c>
      <c r="F1502" s="56">
        <f>COVAR(E1502:E1531,'RW Futures and Index Data (Q4)'!C1500:C1529)/VAR('RW Futures and Index Data (Q4)'!C1500:C1529)</f>
        <v>1.4881309299379009</v>
      </c>
      <c r="G1502" s="10"/>
      <c r="H1502" s="59">
        <v>2.1681997371879147E-2</v>
      </c>
      <c r="I1502" s="56">
        <f>COVAR(H1502:H1531,'RW Futures and Index Data (Q4)'!F1500:F1529)/VAR('RW Futures and Index Data (Q4)'!F1500:F1529)</f>
        <v>0.34137692635535016</v>
      </c>
      <c r="J1502" s="10"/>
      <c r="K1502" s="59">
        <v>3.6831229165803503E-2</v>
      </c>
      <c r="L1502" s="57">
        <f>COVAR(K1502:K1531,'RW Futures and Index Data (Q4)'!F1500:F1529)/VAR('RW Futures and Index Data (Q4)'!F1500:F1529)</f>
        <v>6.7133548163200538E-2</v>
      </c>
      <c r="M1502" s="10"/>
      <c r="N1502" s="59">
        <v>-7.9168153431716792E-3</v>
      </c>
      <c r="O1502" s="58">
        <f>COVAR(N1502:N1531,'RW Futures and Index Data (Q4)'!F1500:F1529)/VAR('RW Futures and Index Data (Q4)'!F1500:F1529)</f>
        <v>-0.1854081259755001</v>
      </c>
      <c r="P1502" s="10"/>
    </row>
    <row r="1503" spans="1:16" x14ac:dyDescent="0.25">
      <c r="A1503" s="23">
        <v>40025</v>
      </c>
      <c r="B1503" s="52">
        <v>0.12851077209080075</v>
      </c>
      <c r="C1503" s="53">
        <f>COVAR(B1503:B1532,'RW Futures and Index Data (Q4)'!C1501:C1530)/VAR('RW Futures and Index Data (Q4)'!C1501:C1530)</f>
        <v>1.5911842293435168</v>
      </c>
      <c r="D1503" s="10"/>
      <c r="E1503" s="59">
        <v>0.1922160134200801</v>
      </c>
      <c r="F1503" s="56">
        <f>COVAR(E1503:E1532,'RW Futures and Index Data (Q4)'!C1501:C1530)/VAR('RW Futures and Index Data (Q4)'!C1501:C1530)</f>
        <v>1.7025829893850306</v>
      </c>
      <c r="G1503" s="10"/>
      <c r="H1503" s="59">
        <v>0</v>
      </c>
      <c r="I1503" s="56">
        <f>COVAR(H1503:H1532,'RW Futures and Index Data (Q4)'!F1501:F1530)/VAR('RW Futures and Index Data (Q4)'!F1501:F1530)</f>
        <v>0.3181034805911841</v>
      </c>
      <c r="J1503" s="10"/>
      <c r="K1503" s="59">
        <v>5.0517483887161374E-2</v>
      </c>
      <c r="L1503" s="57">
        <f>COVAR(K1503:K1532,'RW Futures and Index Data (Q4)'!F1501:F1530)/VAR('RW Futures and Index Data (Q4)'!F1501:F1530)</f>
        <v>9.0093196295985431E-2</v>
      </c>
      <c r="M1503" s="10"/>
      <c r="N1503" s="59">
        <v>1.1809277517479178E-2</v>
      </c>
      <c r="O1503" s="58">
        <f>COVAR(N1503:N1532,'RW Futures and Index Data (Q4)'!F1501:F1530)/VAR('RW Futures and Index Data (Q4)'!F1501:F1530)</f>
        <v>-0.17798770616562495</v>
      </c>
      <c r="P1503" s="10"/>
    </row>
    <row r="1504" spans="1:16" x14ac:dyDescent="0.25">
      <c r="A1504" s="23">
        <v>40024</v>
      </c>
      <c r="B1504" s="52">
        <v>6.6644941830689808E-2</v>
      </c>
      <c r="C1504" s="53">
        <f>COVAR(B1504:B1533,'RW Futures and Index Data (Q4)'!C1502:C1531)/VAR('RW Futures and Index Data (Q4)'!C1502:C1531)</f>
        <v>1.4739581335587768</v>
      </c>
      <c r="D1504" s="10"/>
      <c r="E1504" s="59">
        <v>0.15824006810988256</v>
      </c>
      <c r="F1504" s="56">
        <f>COVAR(E1504:E1533,'RW Futures and Index Data (Q4)'!C1502:C1531)/VAR('RW Futures and Index Data (Q4)'!C1502:C1531)</f>
        <v>1.7068218226567</v>
      </c>
      <c r="G1504" s="10"/>
      <c r="H1504" s="59">
        <v>-4.2288557213930211E-2</v>
      </c>
      <c r="I1504" s="56">
        <f>COVAR(H1504:H1533,'RW Futures and Index Data (Q4)'!F1502:F1531)/VAR('RW Futures and Index Data (Q4)'!F1502:F1531)</f>
        <v>0.31780962293083481</v>
      </c>
      <c r="J1504" s="10"/>
      <c r="K1504" s="59">
        <v>6.4262242070453723E-2</v>
      </c>
      <c r="L1504" s="57">
        <f>COVAR(K1504:K1533,'RW Futures and Index Data (Q4)'!F1502:F1531)/VAR('RW Futures and Index Data (Q4)'!F1502:F1531)</f>
        <v>7.8723391517293198E-2</v>
      </c>
      <c r="M1504" s="10"/>
      <c r="N1504" s="59">
        <v>3.7351252159487425E-2</v>
      </c>
      <c r="O1504" s="58">
        <f>COVAR(N1504:N1533,'RW Futures and Index Data (Q4)'!F1502:F1531)/VAR('RW Futures and Index Data (Q4)'!F1502:F1531)</f>
        <v>-0.20348651056685554</v>
      </c>
      <c r="P1504" s="10"/>
    </row>
    <row r="1505" spans="1:16" x14ac:dyDescent="0.25">
      <c r="A1505" s="23">
        <v>40023</v>
      </c>
      <c r="B1505" s="52">
        <v>9.4447091912665204E-2</v>
      </c>
      <c r="C1505" s="53">
        <f>COVAR(B1505:B1534,'RW Futures and Index Data (Q4)'!C1503:C1532)/VAR('RW Futures and Index Data (Q4)'!C1503:C1532)</f>
        <v>1.4504592198314916</v>
      </c>
      <c r="D1505" s="10"/>
      <c r="E1505" s="59">
        <v>0.16725150848322823</v>
      </c>
      <c r="F1505" s="56">
        <f>COVAR(E1505:E1534,'RW Futures and Index Data (Q4)'!C1503:C1532)/VAR('RW Futures and Index Data (Q4)'!C1503:C1532)</f>
        <v>1.811380444924525</v>
      </c>
      <c r="G1505" s="10"/>
      <c r="H1505" s="59">
        <v>-8.04953560371513E-3</v>
      </c>
      <c r="I1505" s="56">
        <f>COVAR(H1505:H1534,'RW Futures and Index Data (Q4)'!F1503:F1532)/VAR('RW Futures and Index Data (Q4)'!F1503:F1532)</f>
        <v>0.35804781165924771</v>
      </c>
      <c r="J1505" s="10"/>
      <c r="K1505" s="59">
        <v>5.8350015957993273E-2</v>
      </c>
      <c r="L1505" s="57">
        <f>COVAR(K1505:K1534,'RW Futures and Index Data (Q4)'!F1503:F1532)/VAR('RW Futures and Index Data (Q4)'!F1503:F1532)</f>
        <v>4.8740470539169085E-2</v>
      </c>
      <c r="M1505" s="10"/>
      <c r="N1505" s="59">
        <v>3.1497262572463214E-2</v>
      </c>
      <c r="O1505" s="58">
        <f>COVAR(N1505:N1534,'RW Futures and Index Data (Q4)'!F1503:F1532)/VAR('RW Futures and Index Data (Q4)'!F1503:F1532)</f>
        <v>-0.25902427414484375</v>
      </c>
      <c r="P1505" s="10"/>
    </row>
    <row r="1506" spans="1:16" x14ac:dyDescent="0.25">
      <c r="A1506" s="23">
        <v>40022</v>
      </c>
      <c r="B1506" s="52">
        <v>8.8508620655392001E-2</v>
      </c>
      <c r="C1506" s="53">
        <f>COVAR(B1506:B1535,'RW Futures and Index Data (Q4)'!C1504:C1533)/VAR('RW Futures and Index Data (Q4)'!C1504:C1533)</f>
        <v>1.334569457303538</v>
      </c>
      <c r="D1506" s="10"/>
      <c r="E1506" s="59">
        <v>0.20589424477507645</v>
      </c>
      <c r="F1506" s="56">
        <f>COVAR(E1506:E1535,'RW Futures and Index Data (Q4)'!C1504:C1533)/VAR('RW Futures and Index Data (Q4)'!C1504:C1533)</f>
        <v>1.8887808521010907</v>
      </c>
      <c r="G1506" s="10"/>
      <c r="H1506" s="59">
        <v>4.1180147510756049E-2</v>
      </c>
      <c r="I1506" s="56">
        <f>COVAR(H1506:H1535,'RW Futures and Index Data (Q4)'!F1504:F1533)/VAR('RW Futures and Index Data (Q4)'!F1504:F1533)</f>
        <v>0.35677931559035719</v>
      </c>
      <c r="J1506" s="10"/>
      <c r="K1506" s="59">
        <v>3.9219575358801384E-2</v>
      </c>
      <c r="L1506" s="57">
        <f>COVAR(K1506:K1535,'RW Futures and Index Data (Q4)'!F1504:F1533)/VAR('RW Futures and Index Data (Q4)'!F1504:F1533)</f>
        <v>2.1863050556244903E-2</v>
      </c>
      <c r="M1506" s="10"/>
      <c r="N1506" s="59">
        <v>1.6849556346112404E-3</v>
      </c>
      <c r="O1506" s="58">
        <f>COVAR(N1506:N1535,'RW Futures and Index Data (Q4)'!F1504:F1533)/VAR('RW Futures and Index Data (Q4)'!F1504:F1533)</f>
        <v>-0.30798619096226348</v>
      </c>
      <c r="P1506" s="10"/>
    </row>
    <row r="1507" spans="1:16" x14ac:dyDescent="0.25">
      <c r="A1507" s="23">
        <v>40021</v>
      </c>
      <c r="B1507" s="52">
        <v>6.1479420749970703E-2</v>
      </c>
      <c r="C1507" s="53">
        <f>COVAR(B1507:B1536,'RW Futures and Index Data (Q4)'!C1505:C1534)/VAR('RW Futures and Index Data (Q4)'!C1505:C1534)</f>
        <v>1.1579282645598317</v>
      </c>
      <c r="D1507" s="10"/>
      <c r="E1507" s="59">
        <v>0.22881699161796787</v>
      </c>
      <c r="F1507" s="56">
        <f>COVAR(E1507:E1536,'RW Futures and Index Data (Q4)'!C1505:C1534)/VAR('RW Futures and Index Data (Q4)'!C1505:C1534)</f>
        <v>1.8401847911745253</v>
      </c>
      <c r="G1507" s="10"/>
      <c r="H1507" s="59">
        <v>5.7268659534298161E-2</v>
      </c>
      <c r="I1507" s="56">
        <f>COVAR(H1507:H1536,'RW Futures and Index Data (Q4)'!F1505:F1534)/VAR('RW Futures and Index Data (Q4)'!F1505:F1534)</f>
        <v>0.26931236305753775</v>
      </c>
      <c r="J1507" s="10"/>
      <c r="K1507" s="59">
        <v>3.3985291379100557E-2</v>
      </c>
      <c r="L1507" s="57">
        <f>COVAR(K1507:K1536,'RW Futures and Index Data (Q4)'!F1505:F1534)/VAR('RW Futures and Index Data (Q4)'!F1505:F1534)</f>
        <v>1.5717266960979252E-2</v>
      </c>
      <c r="M1507" s="10"/>
      <c r="N1507" s="59">
        <v>-9.3857285948878433E-3</v>
      </c>
      <c r="O1507" s="58">
        <f>COVAR(N1507:N1536,'RW Futures and Index Data (Q4)'!F1505:F1534)/VAR('RW Futures and Index Data (Q4)'!F1505:F1534)</f>
        <v>-0.3601873123964916</v>
      </c>
      <c r="P1507" s="10"/>
    </row>
    <row r="1508" spans="1:16" x14ac:dyDescent="0.25">
      <c r="A1508" s="23">
        <v>40018</v>
      </c>
      <c r="B1508" s="52">
        <v>5.8357922370006143E-2</v>
      </c>
      <c r="C1508" s="53">
        <f>COVAR(B1508:B1537,'RW Futures and Index Data (Q4)'!C1506:C1535)/VAR('RW Futures and Index Data (Q4)'!C1506:C1535)</f>
        <v>0.74487415537722579</v>
      </c>
      <c r="D1508" s="10"/>
      <c r="E1508" s="59">
        <v>0.23277249524353616</v>
      </c>
      <c r="F1508" s="56">
        <f>COVAR(E1508:E1537,'RW Futures and Index Data (Q4)'!C1506:C1535)/VAR('RW Futures and Index Data (Q4)'!C1506:C1535)</f>
        <v>1.1079622844429573</v>
      </c>
      <c r="G1508" s="10"/>
      <c r="H1508" s="59">
        <v>2.8169075321494264E-2</v>
      </c>
      <c r="I1508" s="56">
        <f>COVAR(H1508:H1537,'RW Futures and Index Data (Q4)'!F1506:F1535)/VAR('RW Futures and Index Data (Q4)'!F1506:F1535)</f>
        <v>0.12532654698415088</v>
      </c>
      <c r="J1508" s="10"/>
      <c r="K1508" s="59">
        <v>2.9403941016521884E-2</v>
      </c>
      <c r="L1508" s="57">
        <f>COVAR(K1508:K1537,'RW Futures and Index Data (Q4)'!F1506:F1535)/VAR('RW Futures and Index Data (Q4)'!F1506:F1535)</f>
        <v>1.6787034341883035E-2</v>
      </c>
      <c r="M1508" s="10"/>
      <c r="N1508" s="59">
        <v>-9.8513724864834895E-4</v>
      </c>
      <c r="O1508" s="58">
        <f>COVAR(N1508:N1537,'RW Futures and Index Data (Q4)'!F1506:F1535)/VAR('RW Futures and Index Data (Q4)'!F1506:F1535)</f>
        <v>-0.45368814978461569</v>
      </c>
      <c r="P1508" s="10"/>
    </row>
    <row r="1509" spans="1:16" x14ac:dyDescent="0.25">
      <c r="A1509" s="23">
        <v>40017</v>
      </c>
      <c r="B1509" s="52">
        <v>4.5525142911527539E-2</v>
      </c>
      <c r="C1509" s="53">
        <f>COVAR(B1509:B1538,'RW Futures and Index Data (Q4)'!C1507:C1536)/VAR('RW Futures and Index Data (Q4)'!C1507:C1536)</f>
        <v>0.61722079412141828</v>
      </c>
      <c r="D1509" s="10"/>
      <c r="E1509" s="59">
        <v>0.18826686372713497</v>
      </c>
      <c r="F1509" s="56">
        <f>COVAR(E1509:E1538,'RW Futures and Index Data (Q4)'!C1507:C1536)/VAR('RW Futures and Index Data (Q4)'!C1507:C1536)</f>
        <v>0.78571272976538631</v>
      </c>
      <c r="G1509" s="10"/>
      <c r="H1509" s="59">
        <v>1.1813290017720135E-2</v>
      </c>
      <c r="I1509" s="56">
        <f>COVAR(H1509:H1538,'RW Futures and Index Data (Q4)'!F1507:F1536)/VAR('RW Futures and Index Data (Q4)'!F1507:F1536)</f>
        <v>0.17005466242359457</v>
      </c>
      <c r="J1509" s="10"/>
      <c r="K1509" s="59">
        <v>3.2048968001581413E-2</v>
      </c>
      <c r="L1509" s="57">
        <f>COVAR(K1509:K1538,'RW Futures and Index Data (Q4)'!F1507:F1536)/VAR('RW Futures and Index Data (Q4)'!F1507:F1536)</f>
        <v>2.2711169040313707E-2</v>
      </c>
      <c r="M1509" s="10"/>
      <c r="N1509" s="59">
        <v>1.9716988021039716E-2</v>
      </c>
      <c r="O1509" s="58">
        <f>COVAR(N1509:N1538,'RW Futures and Index Data (Q4)'!F1507:F1536)/VAR('RW Futures and Index Data (Q4)'!F1507:F1536)</f>
        <v>-0.52165483095784726</v>
      </c>
      <c r="P1509" s="10"/>
    </row>
    <row r="1510" spans="1:16" x14ac:dyDescent="0.25">
      <c r="A1510" s="23">
        <v>40016</v>
      </c>
      <c r="B1510" s="52">
        <v>7.0444136363849719E-3</v>
      </c>
      <c r="C1510" s="53">
        <f>COVAR(B1510:B1539,'RW Futures and Index Data (Q4)'!C1508:C1537)/VAR('RW Futures and Index Data (Q4)'!C1508:C1537)</f>
        <v>0.64086497711683788</v>
      </c>
      <c r="D1510" s="10"/>
      <c r="E1510" s="59">
        <v>0.1550209832275351</v>
      </c>
      <c r="F1510" s="56">
        <f>COVAR(E1510:E1539,'RW Futures and Index Data (Q4)'!C1508:C1537)/VAR('RW Futures and Index Data (Q4)'!C1508:C1537)</f>
        <v>0.65641147108817777</v>
      </c>
      <c r="G1510" s="10"/>
      <c r="H1510" s="59">
        <v>3.1306319608289002E-2</v>
      </c>
      <c r="I1510" s="56">
        <f>COVAR(H1510:H1539,'RW Futures and Index Data (Q4)'!F1508:F1537)/VAR('RW Futures and Index Data (Q4)'!F1508:F1537)</f>
        <v>0.18397893214874639</v>
      </c>
      <c r="J1510" s="10"/>
      <c r="K1510" s="59">
        <v>3.6852548859142242E-2</v>
      </c>
      <c r="L1510" s="57">
        <f>COVAR(K1510:K1539,'RW Futures and Index Data (Q4)'!F1508:F1537)/VAR('RW Futures and Index Data (Q4)'!F1508:F1537)</f>
        <v>1.9908877993173865E-2</v>
      </c>
      <c r="M1510" s="10"/>
      <c r="N1510" s="59">
        <v>2.3915343641571329E-2</v>
      </c>
      <c r="O1510" s="58">
        <f>COVAR(N1510:N1539,'RW Futures and Index Data (Q4)'!F1508:F1537)/VAR('RW Futures and Index Data (Q4)'!F1508:F1537)</f>
        <v>-0.60324925464653723</v>
      </c>
      <c r="P1510" s="10"/>
    </row>
    <row r="1511" spans="1:16" x14ac:dyDescent="0.25">
      <c r="A1511" s="23">
        <v>40015</v>
      </c>
      <c r="B1511" s="52">
        <v>-3.493572409644341E-2</v>
      </c>
      <c r="C1511" s="53">
        <f>COVAR(B1511:B1540,'RW Futures and Index Data (Q4)'!C1509:C1538)/VAR('RW Futures and Index Data (Q4)'!C1509:C1538)</f>
        <v>0.83677623864162309</v>
      </c>
      <c r="D1511" s="10"/>
      <c r="E1511" s="59">
        <v>0.15084019817129501</v>
      </c>
      <c r="F1511" s="56">
        <f>COVAR(E1511:E1540,'RW Futures and Index Data (Q4)'!C1509:C1538)/VAR('RW Futures and Index Data (Q4)'!C1509:C1538)</f>
        <v>0.56505898407412525</v>
      </c>
      <c r="G1511" s="10"/>
      <c r="H1511" s="59">
        <v>5.0702501484270135E-2</v>
      </c>
      <c r="I1511" s="56">
        <f>COVAR(H1511:H1540,'RW Futures and Index Data (Q4)'!F1509:F1538)/VAR('RW Futures and Index Data (Q4)'!F1509:F1538)</f>
        <v>0.14890764326833811</v>
      </c>
      <c r="J1511" s="10"/>
      <c r="K1511" s="59">
        <v>4.219497124836602E-2</v>
      </c>
      <c r="L1511" s="57">
        <f>COVAR(K1511:K1540,'RW Futures and Index Data (Q4)'!F1509:F1538)/VAR('RW Futures and Index Data (Q4)'!F1509:F1538)</f>
        <v>4.4454072801258767E-3</v>
      </c>
      <c r="M1511" s="10"/>
      <c r="N1511" s="59">
        <v>5.4631905311618878E-2</v>
      </c>
      <c r="O1511" s="58">
        <f>COVAR(N1511:N1540,'RW Futures and Index Data (Q4)'!F1509:F1538)/VAR('RW Futures and Index Data (Q4)'!F1509:F1538)</f>
        <v>-0.65025597269666202</v>
      </c>
      <c r="P1511" s="10"/>
    </row>
    <row r="1512" spans="1:16" x14ac:dyDescent="0.25">
      <c r="A1512" s="23">
        <v>40014</v>
      </c>
      <c r="B1512" s="52">
        <v>-2.1564843200695627E-2</v>
      </c>
      <c r="C1512" s="53">
        <f>COVAR(B1512:B1541,'RW Futures and Index Data (Q4)'!C1510:C1539)/VAR('RW Futures and Index Data (Q4)'!C1510:C1539)</f>
        <v>1.0373352253049637</v>
      </c>
      <c r="D1512" s="10"/>
      <c r="E1512" s="59">
        <v>0.152799368424408</v>
      </c>
      <c r="F1512" s="56">
        <f>COVAR(E1512:E1541,'RW Futures and Index Data (Q4)'!C1510:C1539)/VAR('RW Futures and Index Data (Q4)'!C1510:C1539)</f>
        <v>0.60370414085461443</v>
      </c>
      <c r="G1512" s="10"/>
      <c r="H1512" s="59">
        <v>1.6918490448247114E-2</v>
      </c>
      <c r="I1512" s="56">
        <f>COVAR(H1512:H1541,'RW Futures and Index Data (Q4)'!F1510:F1539)/VAR('RW Futures and Index Data (Q4)'!F1510:F1539)</f>
        <v>0.17622718707102197</v>
      </c>
      <c r="J1512" s="10"/>
      <c r="K1512" s="59">
        <v>4.1879121511721351E-2</v>
      </c>
      <c r="L1512" s="57">
        <f>COVAR(K1512:K1541,'RW Futures and Index Data (Q4)'!F1510:F1539)/VAR('RW Futures and Index Data (Q4)'!F1510:F1539)</f>
        <v>8.7593976181598691E-3</v>
      </c>
      <c r="M1512" s="10"/>
      <c r="N1512" s="59">
        <v>4.7440802937401605E-2</v>
      </c>
      <c r="O1512" s="58">
        <f>COVAR(N1512:N1541,'RW Futures and Index Data (Q4)'!F1510:F1539)/VAR('RW Futures and Index Data (Q4)'!F1510:F1539)</f>
        <v>-0.65353270695487975</v>
      </c>
      <c r="P1512" s="10"/>
    </row>
    <row r="1513" spans="1:16" x14ac:dyDescent="0.25">
      <c r="A1513" s="23">
        <v>40011</v>
      </c>
      <c r="B1513" s="52">
        <v>-3.8395393969341107E-2</v>
      </c>
      <c r="C1513" s="53">
        <f>COVAR(B1513:B1542,'RW Futures and Index Data (Q4)'!C1511:C1540)/VAR('RW Futures and Index Data (Q4)'!C1511:C1540)</f>
        <v>1.2528917032692219</v>
      </c>
      <c r="D1513" s="10"/>
      <c r="E1513" s="59">
        <v>7.7516395085834411E-2</v>
      </c>
      <c r="F1513" s="56">
        <f>COVAR(E1513:E1542,'RW Futures and Index Data (Q4)'!C1511:C1540)/VAR('RW Futures and Index Data (Q4)'!C1511:C1540)</f>
        <v>0.6402097458335344</v>
      </c>
      <c r="G1513" s="10"/>
      <c r="H1513" s="59">
        <v>-1.4863258026159287E-2</v>
      </c>
      <c r="I1513" s="56">
        <f>COVAR(H1513:H1542,'RW Futures and Index Data (Q4)'!F1511:F1540)/VAR('RW Futures and Index Data (Q4)'!F1511:F1540)</f>
        <v>0.34721063798373858</v>
      </c>
      <c r="J1513" s="10"/>
      <c r="K1513" s="59">
        <v>3.5157683422608832E-2</v>
      </c>
      <c r="L1513" s="57">
        <f>COVAR(K1513:K1542,'RW Futures and Index Data (Q4)'!F1511:F1540)/VAR('RW Futures and Index Data (Q4)'!F1511:F1540)</f>
        <v>-8.0378702995889065E-4</v>
      </c>
      <c r="M1513" s="10"/>
      <c r="N1513" s="59">
        <v>2.6836399336373828E-2</v>
      </c>
      <c r="O1513" s="58">
        <f>COVAR(N1513:N1542,'RW Futures and Index Data (Q4)'!F1511:F1540)/VAR('RW Futures and Index Data (Q4)'!F1511:F1540)</f>
        <v>-0.67875354868969318</v>
      </c>
      <c r="P1513" s="10"/>
    </row>
    <row r="1514" spans="1:16" x14ac:dyDescent="0.25">
      <c r="A1514" s="23">
        <v>40010</v>
      </c>
      <c r="B1514" s="52">
        <v>-7.4769051821449439E-2</v>
      </c>
      <c r="C1514" s="53">
        <f>COVAR(B1514:B1543,'RW Futures and Index Data (Q4)'!C1512:C1541)/VAR('RW Futures and Index Data (Q4)'!C1512:C1541)</f>
        <v>1.3711215088484565</v>
      </c>
      <c r="D1514" s="10"/>
      <c r="E1514" s="59">
        <v>6.1756789962621905E-2</v>
      </c>
      <c r="F1514" s="56">
        <f>COVAR(E1514:E1543,'RW Futures and Index Data (Q4)'!C1512:C1541)/VAR('RW Futures and Index Data (Q4)'!C1512:C1541)</f>
        <v>0.6729490556119605</v>
      </c>
      <c r="G1514" s="10"/>
      <c r="H1514" s="59">
        <v>-3.9551414430258891E-2</v>
      </c>
      <c r="I1514" s="56">
        <f>COVAR(H1514:H1543,'RW Futures and Index Data (Q4)'!F1512:F1541)/VAR('RW Futures and Index Data (Q4)'!F1512:F1541)</f>
        <v>0.47995976689448794</v>
      </c>
      <c r="J1514" s="10"/>
      <c r="K1514" s="59">
        <v>2.8823404177454881E-2</v>
      </c>
      <c r="L1514" s="57">
        <f>COVAR(K1514:K1543,'RW Futures and Index Data (Q4)'!F1512:F1541)/VAR('RW Futures and Index Data (Q4)'!F1512:F1541)</f>
        <v>-1.002474026559909E-2</v>
      </c>
      <c r="M1514" s="10"/>
      <c r="N1514" s="59">
        <v>1.8847598398264997E-2</v>
      </c>
      <c r="O1514" s="58">
        <f>COVAR(N1514:N1543,'RW Futures and Index Data (Q4)'!F1512:F1541)/VAR('RW Futures and Index Data (Q4)'!F1512:F1541)</f>
        <v>-0.67047236879350658</v>
      </c>
      <c r="P1514" s="10"/>
    </row>
    <row r="1515" spans="1:16" x14ac:dyDescent="0.25">
      <c r="A1515" s="23">
        <v>40009</v>
      </c>
      <c r="B1515" s="52">
        <v>-7.3503937543559439E-2</v>
      </c>
      <c r="C1515" s="53">
        <f>COVAR(B1515:B1544,'RW Futures and Index Data (Q4)'!C1513:C1542)/VAR('RW Futures and Index Data (Q4)'!C1513:C1542)</f>
        <v>1.5064640642545717</v>
      </c>
      <c r="D1515" s="10"/>
      <c r="E1515" s="59">
        <v>4.8532731927843464E-2</v>
      </c>
      <c r="F1515" s="56">
        <f>COVAR(E1515:E1544,'RW Futures and Index Data (Q4)'!C1513:C1542)/VAR('RW Futures and Index Data (Q4)'!C1513:C1542)</f>
        <v>0.73826688320332035</v>
      </c>
      <c r="G1515" s="10"/>
      <c r="H1515" s="59">
        <v>-4.870903470017407E-2</v>
      </c>
      <c r="I1515" s="56">
        <f>COVAR(H1515:H1544,'RW Futures and Index Data (Q4)'!F1513:F1542)/VAR('RW Futures and Index Data (Q4)'!F1513:F1542)</f>
        <v>0.57459565457147366</v>
      </c>
      <c r="J1515" s="10"/>
      <c r="K1515" s="59">
        <v>2.6546756486560241E-2</v>
      </c>
      <c r="L1515" s="57">
        <f>COVAR(K1515:K1544,'RW Futures and Index Data (Q4)'!F1513:F1542)/VAR('RW Futures and Index Data (Q4)'!F1513:F1542)</f>
        <v>-1.1919263424177342E-2</v>
      </c>
      <c r="M1515" s="10"/>
      <c r="N1515" s="59">
        <v>2.6928781793211121E-2</v>
      </c>
      <c r="O1515" s="58">
        <f>COVAR(N1515:N1544,'RW Futures and Index Data (Q4)'!F1513:F1542)/VAR('RW Futures and Index Data (Q4)'!F1513:F1542)</f>
        <v>-0.68460089822651715</v>
      </c>
      <c r="P1515" s="10"/>
    </row>
    <row r="1516" spans="1:16" x14ac:dyDescent="0.25">
      <c r="A1516" s="23">
        <v>40008</v>
      </c>
      <c r="B1516" s="52">
        <v>-8.1782215846445405E-2</v>
      </c>
      <c r="C1516" s="53">
        <f>COVAR(B1516:B1545,'RW Futures and Index Data (Q4)'!C1514:C1543)/VAR('RW Futures and Index Data (Q4)'!C1514:C1543)</f>
        <v>1.5938868604553837</v>
      </c>
      <c r="D1516" s="10"/>
      <c r="E1516" s="59">
        <v>1.8375579667560427E-2</v>
      </c>
      <c r="F1516" s="56">
        <f>COVAR(E1516:E1545,'RW Futures and Index Data (Q4)'!C1514:C1543)/VAR('RW Futures and Index Data (Q4)'!C1514:C1543)</f>
        <v>0.82806124514024904</v>
      </c>
      <c r="G1516" s="10"/>
      <c r="H1516" s="59">
        <v>-6.0961257969593174E-2</v>
      </c>
      <c r="I1516" s="56">
        <f>COVAR(H1516:H1545,'RW Futures and Index Data (Q4)'!F1514:F1543)/VAR('RW Futures and Index Data (Q4)'!F1514:F1543)</f>
        <v>0.6541475849501035</v>
      </c>
      <c r="J1516" s="10"/>
      <c r="K1516" s="59">
        <v>1.5046643072158972E-2</v>
      </c>
      <c r="L1516" s="57">
        <f>COVAR(K1516:K1545,'RW Futures and Index Data (Q4)'!F1514:F1543)/VAR('RW Futures and Index Data (Q4)'!F1514:F1543)</f>
        <v>-1.1709566145334568E-2</v>
      </c>
      <c r="M1516" s="10"/>
      <c r="N1516" s="59">
        <v>-5.0337703292374636E-3</v>
      </c>
      <c r="O1516" s="58">
        <f>COVAR(N1516:N1545,'RW Futures and Index Data (Q4)'!F1514:F1543)/VAR('RW Futures and Index Data (Q4)'!F1514:F1543)</f>
        <v>-0.66876485894209559</v>
      </c>
      <c r="P1516" s="10"/>
    </row>
    <row r="1517" spans="1:16" x14ac:dyDescent="0.25">
      <c r="A1517" s="23">
        <v>40007</v>
      </c>
      <c r="B1517" s="52">
        <v>-9.7590108756683391E-2</v>
      </c>
      <c r="C1517" s="53">
        <f>COVAR(B1517:B1546,'RW Futures and Index Data (Q4)'!C1515:C1544)/VAR('RW Futures and Index Data (Q4)'!C1515:C1544)</f>
        <v>1.6234653295275405</v>
      </c>
      <c r="D1517" s="10"/>
      <c r="E1517" s="59">
        <v>-5.8014126314153147E-3</v>
      </c>
      <c r="F1517" s="56">
        <f>COVAR(E1517:E1546,'RW Futures and Index Data (Q4)'!C1515:C1544)/VAR('RW Futures and Index Data (Q4)'!C1515:C1544)</f>
        <v>0.87025075728981383</v>
      </c>
      <c r="G1517" s="10"/>
      <c r="H1517" s="59">
        <v>-8.3973979893554151E-2</v>
      </c>
      <c r="I1517" s="56">
        <f>COVAR(H1517:H1546,'RW Futures and Index Data (Q4)'!F1515:F1544)/VAR('RW Futures and Index Data (Q4)'!F1515:F1544)</f>
        <v>0.71310274375245764</v>
      </c>
      <c r="J1517" s="10"/>
      <c r="K1517" s="59">
        <v>2.9735064186170446E-2</v>
      </c>
      <c r="L1517" s="57">
        <f>COVAR(K1517:K1546,'RW Futures and Index Data (Q4)'!F1515:F1544)/VAR('RW Futures and Index Data (Q4)'!F1515:F1544)</f>
        <v>-3.5202587072826044E-2</v>
      </c>
      <c r="M1517" s="10"/>
      <c r="N1517" s="59">
        <v>3.0819575453650883E-2</v>
      </c>
      <c r="O1517" s="58">
        <f>COVAR(N1517:N1546,'RW Futures and Index Data (Q4)'!F1515:F1544)/VAR('RW Futures and Index Data (Q4)'!F1515:F1544)</f>
        <v>-0.69502294043691071</v>
      </c>
      <c r="P1517" s="10"/>
    </row>
    <row r="1518" spans="1:16" x14ac:dyDescent="0.25">
      <c r="A1518" s="23">
        <v>40004</v>
      </c>
      <c r="B1518" s="52">
        <v>-9.4659541303989347E-2</v>
      </c>
      <c r="C1518" s="53">
        <f>COVAR(B1518:B1547,'RW Futures and Index Data (Q4)'!C1516:C1545)/VAR('RW Futures and Index Data (Q4)'!C1516:C1545)</f>
        <v>1.7241380691700465</v>
      </c>
      <c r="D1518" s="10"/>
      <c r="E1518" s="59">
        <v>-1.2184772746634764E-2</v>
      </c>
      <c r="F1518" s="56">
        <f>COVAR(E1518:E1547,'RW Futures and Index Data (Q4)'!C1516:C1545)/VAR('RW Futures and Index Data (Q4)'!C1516:C1545)</f>
        <v>0.86613493628601756</v>
      </c>
      <c r="G1518" s="10"/>
      <c r="H1518" s="59">
        <v>-7.0539474182603756E-2</v>
      </c>
      <c r="I1518" s="56">
        <f>COVAR(H1518:H1547,'RW Futures and Index Data (Q4)'!F1516:F1545)/VAR('RW Futures and Index Data (Q4)'!F1516:F1545)</f>
        <v>0.72012014289913406</v>
      </c>
      <c r="J1518" s="10"/>
      <c r="K1518" s="59">
        <v>3.961276150919435E-2</v>
      </c>
      <c r="L1518" s="57">
        <f>COVAR(K1518:K1547,'RW Futures and Index Data (Q4)'!F1516:F1545)/VAR('RW Futures and Index Data (Q4)'!F1516:F1545)</f>
        <v>-4.3965750351872133E-2</v>
      </c>
      <c r="M1518" s="10"/>
      <c r="N1518" s="59">
        <v>5.3876125995821367E-2</v>
      </c>
      <c r="O1518" s="58">
        <f>COVAR(N1518:N1547,'RW Futures and Index Data (Q4)'!F1516:F1545)/VAR('RW Futures and Index Data (Q4)'!F1516:F1545)</f>
        <v>-0.70024736019041245</v>
      </c>
      <c r="P1518" s="10"/>
    </row>
    <row r="1519" spans="1:16" x14ac:dyDescent="0.25">
      <c r="A1519" s="23">
        <v>40003</v>
      </c>
      <c r="B1519" s="52">
        <v>-0.11593562117280543</v>
      </c>
      <c r="C1519" s="53">
        <f>COVAR(B1519:B1548,'RW Futures and Index Data (Q4)'!C1517:C1546)/VAR('RW Futures and Index Data (Q4)'!C1517:C1546)</f>
        <v>1.8044509128842292</v>
      </c>
      <c r="D1519" s="10"/>
      <c r="E1519" s="59">
        <v>-2.7578442613411913E-2</v>
      </c>
      <c r="F1519" s="56">
        <f>COVAR(E1519:E1548,'RW Futures and Index Data (Q4)'!C1517:C1546)/VAR('RW Futures and Index Data (Q4)'!C1517:C1546)</f>
        <v>0.85027124169447721</v>
      </c>
      <c r="G1519" s="10"/>
      <c r="H1519" s="59">
        <v>-7.380946867913496E-2</v>
      </c>
      <c r="I1519" s="56">
        <f>COVAR(H1519:H1548,'RW Futures and Index Data (Q4)'!F1517:F1546)/VAR('RW Futures and Index Data (Q4)'!F1517:F1546)</f>
        <v>0.71427416402263022</v>
      </c>
      <c r="J1519" s="10"/>
      <c r="K1519" s="59">
        <v>3.9889901471673817E-2</v>
      </c>
      <c r="L1519" s="57">
        <f>COVAR(K1519:K1548,'RW Futures and Index Data (Q4)'!F1517:F1546)/VAR('RW Futures and Index Data (Q4)'!F1517:F1546)</f>
        <v>-3.9937896068640504E-2</v>
      </c>
      <c r="M1519" s="10"/>
      <c r="N1519" s="59">
        <v>2.8491066347674288E-2</v>
      </c>
      <c r="O1519" s="58">
        <f>COVAR(N1519:N1548,'RW Futures and Index Data (Q4)'!F1517:F1546)/VAR('RW Futures and Index Data (Q4)'!F1517:F1546)</f>
        <v>-0.66264737629838921</v>
      </c>
      <c r="P1519" s="10"/>
    </row>
    <row r="1520" spans="1:16" x14ac:dyDescent="0.25">
      <c r="A1520" s="23">
        <v>40002</v>
      </c>
      <c r="B1520" s="52">
        <v>-9.11278408817916E-2</v>
      </c>
      <c r="C1520" s="53">
        <f>COVAR(B1520:B1549,'RW Futures and Index Data (Q4)'!C1518:C1547)/VAR('RW Futures and Index Data (Q4)'!C1518:C1547)</f>
        <v>1.8180802355979506</v>
      </c>
      <c r="D1520" s="10"/>
      <c r="E1520" s="59">
        <v>2.3055857162996407E-2</v>
      </c>
      <c r="F1520" s="56">
        <f>COVAR(E1520:E1549,'RW Futures and Index Data (Q4)'!C1518:C1547)/VAR('RW Futures and Index Data (Q4)'!C1518:C1547)</f>
        <v>0.79858562681807221</v>
      </c>
      <c r="G1520" s="10"/>
      <c r="H1520" s="59">
        <v>-7.1087216248506446E-2</v>
      </c>
      <c r="I1520" s="56">
        <f>COVAR(H1520:H1549,'RW Futures and Index Data (Q4)'!F1518:F1547)/VAR('RW Futures and Index Data (Q4)'!F1518:F1547)</f>
        <v>0.71342928015553508</v>
      </c>
      <c r="J1520" s="10"/>
      <c r="K1520" s="59">
        <v>5.1004019912918253E-2</v>
      </c>
      <c r="L1520" s="57">
        <f>COVAR(K1520:K1549,'RW Futures and Index Data (Q4)'!F1518:F1547)/VAR('RW Futures and Index Data (Q4)'!F1518:F1547)</f>
        <v>-3.9911900424652536E-2</v>
      </c>
      <c r="M1520" s="10"/>
      <c r="N1520" s="59">
        <v>4.5395390987025719E-2</v>
      </c>
      <c r="O1520" s="58">
        <f>COVAR(N1520:N1549,'RW Futures and Index Data (Q4)'!F1518:F1547)/VAR('RW Futures and Index Data (Q4)'!F1518:F1547)</f>
        <v>-0.648990704952074</v>
      </c>
      <c r="P1520" s="10"/>
    </row>
    <row r="1521" spans="1:16" x14ac:dyDescent="0.25">
      <c r="A1521" s="23">
        <v>40001</v>
      </c>
      <c r="B1521" s="52">
        <v>-9.7542387398378505E-2</v>
      </c>
      <c r="C1521" s="53">
        <f>COVAR(B1521:B1550,'RW Futures and Index Data (Q4)'!C1519:C1548)/VAR('RW Futures and Index Data (Q4)'!C1519:C1548)</f>
        <v>1.8338655715448502</v>
      </c>
      <c r="D1521" s="10"/>
      <c r="E1521" s="59">
        <v>6.7652738303128901E-2</v>
      </c>
      <c r="F1521" s="56">
        <f>COVAR(E1521:E1550,'RW Futures and Index Data (Q4)'!C1519:C1548)/VAR('RW Futures and Index Data (Q4)'!C1519:C1548)</f>
        <v>0.73517518717612118</v>
      </c>
      <c r="G1521" s="10"/>
      <c r="H1521" s="59">
        <v>-7.6603325415676937E-2</v>
      </c>
      <c r="I1521" s="56">
        <f>COVAR(H1521:H1550,'RW Futures and Index Data (Q4)'!F1519:F1548)/VAR('RW Futures and Index Data (Q4)'!F1519:F1548)</f>
        <v>0.74448632848716423</v>
      </c>
      <c r="J1521" s="10"/>
      <c r="K1521" s="59">
        <v>5.4518442643618048E-2</v>
      </c>
      <c r="L1521" s="57">
        <f>COVAR(K1521:K1550,'RW Futures and Index Data (Q4)'!F1519:F1548)/VAR('RW Futures and Index Data (Q4)'!F1519:F1548)</f>
        <v>-3.9647852310414587E-2</v>
      </c>
      <c r="M1521" s="10"/>
      <c r="N1521" s="59">
        <v>7.3320229774002765E-2</v>
      </c>
      <c r="O1521" s="58">
        <f>COVAR(N1521:N1550,'RW Futures and Index Data (Q4)'!F1519:F1548)/VAR('RW Futures and Index Data (Q4)'!F1519:F1548)</f>
        <v>-0.62969889866986073</v>
      </c>
      <c r="P1521" s="10"/>
    </row>
    <row r="1522" spans="1:16" x14ac:dyDescent="0.25">
      <c r="A1522" s="23">
        <v>40000</v>
      </c>
      <c r="B1522" s="52">
        <v>-0.1057361137459617</v>
      </c>
      <c r="C1522" s="53">
        <f>COVAR(B1522:B1551,'RW Futures and Index Data (Q4)'!C1520:C1549)/VAR('RW Futures and Index Data (Q4)'!C1520:C1549)</f>
        <v>1.8349292122944028</v>
      </c>
      <c r="D1522" s="10"/>
      <c r="E1522" s="59">
        <v>5.4432527599618252E-2</v>
      </c>
      <c r="F1522" s="56">
        <f>COVAR(E1522:E1551,'RW Futures and Index Data (Q4)'!C1520:C1549)/VAR('RW Futures and Index Data (Q4)'!C1520:C1549)</f>
        <v>0.81471938441191916</v>
      </c>
      <c r="G1522" s="10"/>
      <c r="H1522" s="59">
        <v>-0.10529411764705876</v>
      </c>
      <c r="I1522" s="56">
        <f>COVAR(H1522:H1551,'RW Futures and Index Data (Q4)'!F1520:F1549)/VAR('RW Futures and Index Data (Q4)'!F1520:F1549)</f>
        <v>0.63848659363949833</v>
      </c>
      <c r="J1522" s="10"/>
      <c r="K1522" s="59">
        <v>3.7736600595595915E-2</v>
      </c>
      <c r="L1522" s="57">
        <f>COVAR(K1522:K1551,'RW Futures and Index Data (Q4)'!F1520:F1549)/VAR('RW Futures and Index Data (Q4)'!F1520:F1549)</f>
        <v>-2.9996139028423403E-3</v>
      </c>
      <c r="M1522" s="10"/>
      <c r="N1522" s="59">
        <v>3.5208571575998659E-2</v>
      </c>
      <c r="O1522" s="58">
        <f>COVAR(N1522:N1551,'RW Futures and Index Data (Q4)'!F1520:F1549)/VAR('RW Futures and Index Data (Q4)'!F1520:F1549)</f>
        <v>-0.4858804735941073</v>
      </c>
      <c r="P1522" s="10"/>
    </row>
    <row r="1523" spans="1:16" x14ac:dyDescent="0.25">
      <c r="A1523" s="23">
        <v>39996</v>
      </c>
      <c r="B1523" s="52">
        <v>-7.726237881866127E-2</v>
      </c>
      <c r="C1523" s="53">
        <f>COVAR(B1523:B1552,'RW Futures and Index Data (Q4)'!C1521:C1550)/VAR('RW Futures and Index Data (Q4)'!C1521:C1550)</f>
        <v>1.7773331677624482</v>
      </c>
      <c r="D1523" s="10"/>
      <c r="E1523" s="59">
        <v>8.0607410693547266E-2</v>
      </c>
      <c r="F1523" s="56">
        <f>COVAR(E1523:E1552,'RW Futures and Index Data (Q4)'!C1521:C1550)/VAR('RW Futures and Index Data (Q4)'!C1521:C1550)</f>
        <v>0.83150818593317632</v>
      </c>
      <c r="G1523" s="10"/>
      <c r="H1523" s="59">
        <v>-6.1585365853658369E-2</v>
      </c>
      <c r="I1523" s="56">
        <f>COVAR(H1523:H1552,'RW Futures and Index Data (Q4)'!F1521:F1550)/VAR('RW Futures and Index Data (Q4)'!F1521:F1550)</f>
        <v>0.57147836309812072</v>
      </c>
      <c r="J1523" s="10"/>
      <c r="K1523" s="59">
        <v>4.1476035717881166E-2</v>
      </c>
      <c r="L1523" s="57">
        <f>COVAR(K1523:K1552,'RW Futures and Index Data (Q4)'!F1521:F1550)/VAR('RW Futures and Index Data (Q4)'!F1521:F1550)</f>
        <v>3.7257530333502258E-3</v>
      </c>
      <c r="M1523" s="10"/>
      <c r="N1523" s="59">
        <v>1.2823064308230991E-2</v>
      </c>
      <c r="O1523" s="58">
        <f>COVAR(N1523:N1552,'RW Futures and Index Data (Q4)'!F1521:F1550)/VAR('RW Futures and Index Data (Q4)'!F1521:F1550)</f>
        <v>-0.43283650647743915</v>
      </c>
      <c r="P1523" s="10"/>
    </row>
    <row r="1524" spans="1:16" x14ac:dyDescent="0.25">
      <c r="A1524" s="23">
        <v>39995</v>
      </c>
      <c r="B1524" s="52">
        <v>-9.3542503745168371E-2</v>
      </c>
      <c r="C1524" s="53">
        <f>COVAR(B1524:B1553,'RW Futures and Index Data (Q4)'!C1522:C1551)/VAR('RW Futures and Index Data (Q4)'!C1522:C1551)</f>
        <v>1.7502305870488217</v>
      </c>
      <c r="D1524" s="10"/>
      <c r="E1524" s="59">
        <v>4.8514737651418116E-2</v>
      </c>
      <c r="F1524" s="56">
        <f>COVAR(E1524:E1553,'RW Futures and Index Data (Q4)'!C1522:C1551)/VAR('RW Futures and Index Data (Q4)'!C1522:C1551)</f>
        <v>0.76434166041752216</v>
      </c>
      <c r="G1524" s="10"/>
      <c r="H1524" s="59">
        <v>-7.7439024390243749E-2</v>
      </c>
      <c r="I1524" s="56">
        <f>COVAR(H1524:H1553,'RW Futures and Index Data (Q4)'!F1522:F1551)/VAR('RW Futures and Index Data (Q4)'!F1522:F1551)</f>
        <v>0.56615834998410819</v>
      </c>
      <c r="J1524" s="10"/>
      <c r="K1524" s="59">
        <v>3.7582933135650087E-2</v>
      </c>
      <c r="L1524" s="57">
        <f>COVAR(K1524:K1553,'RW Futures and Index Data (Q4)'!F1522:F1551)/VAR('RW Futures and Index Data (Q4)'!F1522:F1551)</f>
        <v>1.1916461178809118E-2</v>
      </c>
      <c r="M1524" s="10"/>
      <c r="N1524" s="59">
        <v>3.4944456236234434E-3</v>
      </c>
      <c r="O1524" s="58">
        <f>COVAR(N1524:N1553,'RW Futures and Index Data (Q4)'!F1522:F1551)/VAR('RW Futures and Index Data (Q4)'!F1522:F1551)</f>
        <v>-0.39754907686289886</v>
      </c>
      <c r="P1524" s="10"/>
    </row>
    <row r="1525" spans="1:16" x14ac:dyDescent="0.25">
      <c r="A1525" s="23">
        <v>39994</v>
      </c>
      <c r="B1525" s="52">
        <v>-6.4039441704178857E-2</v>
      </c>
      <c r="C1525" s="53">
        <f>COVAR(B1525:B1554,'RW Futures and Index Data (Q4)'!C1523:C1552)/VAR('RW Futures and Index Data (Q4)'!C1523:C1552)</f>
        <v>1.6711475035143932</v>
      </c>
      <c r="D1525" s="10"/>
      <c r="E1525" s="59">
        <v>9.0139153156199248E-2</v>
      </c>
      <c r="F1525" s="56">
        <f>COVAR(E1525:E1554,'RW Futures and Index Data (Q4)'!C1523:C1552)/VAR('RW Futures and Index Data (Q4)'!C1523:C1552)</f>
        <v>0.61478346473775791</v>
      </c>
      <c r="G1525" s="10"/>
      <c r="H1525" s="59">
        <v>-6.9069069069068956E-2</v>
      </c>
      <c r="I1525" s="56">
        <f>COVAR(H1525:H1554,'RW Futures and Index Data (Q4)'!F1523:F1552)/VAR('RW Futures and Index Data (Q4)'!F1523:F1552)</f>
        <v>0.61857251814012792</v>
      </c>
      <c r="J1525" s="10"/>
      <c r="K1525" s="59">
        <v>2.6893392290515683E-2</v>
      </c>
      <c r="L1525" s="57">
        <f>COVAR(K1525:K1554,'RW Futures and Index Data (Q4)'!F1523:F1552)/VAR('RW Futures and Index Data (Q4)'!F1523:F1552)</f>
        <v>3.5554547265427623E-2</v>
      </c>
      <c r="M1525" s="10"/>
      <c r="N1525" s="59">
        <v>-2.4025109610476103E-2</v>
      </c>
      <c r="O1525" s="58">
        <f>COVAR(N1525:N1554,'RW Futures and Index Data (Q4)'!F1523:F1552)/VAR('RW Futures and Index Data (Q4)'!F1523:F1552)</f>
        <v>-0.34988275038827227</v>
      </c>
      <c r="P1525" s="10"/>
    </row>
    <row r="1526" spans="1:16" x14ac:dyDescent="0.25">
      <c r="A1526" s="23">
        <v>39993</v>
      </c>
      <c r="B1526" s="52">
        <v>-3.9197573935808805E-2</v>
      </c>
      <c r="C1526" s="53">
        <f>COVAR(B1526:B1555,'RW Futures and Index Data (Q4)'!C1524:C1553)/VAR('RW Futures and Index Data (Q4)'!C1524:C1553)</f>
        <v>1.6522937052000948</v>
      </c>
      <c r="D1526" s="10"/>
      <c r="E1526" s="59">
        <v>0.10013471037269861</v>
      </c>
      <c r="F1526" s="56">
        <f>COVAR(E1526:E1555,'RW Futures and Index Data (Q4)'!C1524:C1553)/VAR('RW Futures and Index Data (Q4)'!C1524:C1553)</f>
        <v>0.58921543962711997</v>
      </c>
      <c r="G1526" s="10"/>
      <c r="H1526" s="59">
        <v>-7.2997032640949699E-2</v>
      </c>
      <c r="I1526" s="56">
        <f>COVAR(H1526:H1555,'RW Futures and Index Data (Q4)'!F1524:F1553)/VAR('RW Futures and Index Data (Q4)'!F1524:F1553)</f>
        <v>0.65020463288132391</v>
      </c>
      <c r="J1526" s="10"/>
      <c r="K1526" s="59">
        <v>3.4193066356862589E-2</v>
      </c>
      <c r="L1526" s="57">
        <f>COVAR(K1526:K1555,'RW Futures and Index Data (Q4)'!F1524:F1553)/VAR('RW Futures and Index Data (Q4)'!F1524:F1553)</f>
        <v>4.8416085600997603E-2</v>
      </c>
      <c r="M1526" s="10"/>
      <c r="N1526" s="59">
        <v>-1.1797829887241096E-2</v>
      </c>
      <c r="O1526" s="58">
        <f>COVAR(N1526:N1555,'RW Futures and Index Data (Q4)'!F1524:F1553)/VAR('RW Futures and Index Data (Q4)'!F1524:F1553)</f>
        <v>-0.32297985062843837</v>
      </c>
      <c r="P1526" s="10"/>
    </row>
    <row r="1527" spans="1:16" x14ac:dyDescent="0.25">
      <c r="A1527" s="23">
        <v>39990</v>
      </c>
      <c r="B1527" s="52">
        <v>-5.1648873878878399E-2</v>
      </c>
      <c r="C1527" s="53">
        <f>COVAR(B1527:B1556,'RW Futures and Index Data (Q4)'!C1525:C1554)/VAR('RW Futures and Index Data (Q4)'!C1525:C1554)</f>
        <v>1.6171364016899583</v>
      </c>
      <c r="D1527" s="10"/>
      <c r="E1527" s="59">
        <v>9.708387283780251E-2</v>
      </c>
      <c r="F1527" s="56">
        <f>COVAR(E1527:E1556,'RW Futures and Index Data (Q4)'!C1525:C1554)/VAR('RW Futures and Index Data (Q4)'!C1525:C1554)</f>
        <v>0.6432495983434956</v>
      </c>
      <c r="G1527" s="10"/>
      <c r="H1527" s="59">
        <v>-7.7606580426930138E-2</v>
      </c>
      <c r="I1527" s="56">
        <f>COVAR(H1527:H1556,'RW Futures and Index Data (Q4)'!F1525:F1554)/VAR('RW Futures and Index Data (Q4)'!F1525:F1554)</f>
        <v>0.56718538810887364</v>
      </c>
      <c r="J1527" s="10"/>
      <c r="K1527" s="59">
        <v>3.8659212617926597E-2</v>
      </c>
      <c r="L1527" s="57">
        <f>COVAR(K1527:K1556,'RW Futures and Index Data (Q4)'!F1525:F1554)/VAR('RW Futures and Index Data (Q4)'!F1525:F1554)</f>
        <v>4.4382469302478737E-2</v>
      </c>
      <c r="M1527" s="10"/>
      <c r="N1527" s="59">
        <v>-1.535620089643519E-2</v>
      </c>
      <c r="O1527" s="58">
        <f>COVAR(N1527:N1556,'RW Futures and Index Data (Q4)'!F1525:F1554)/VAR('RW Futures and Index Data (Q4)'!F1525:F1554)</f>
        <v>-0.30309915850912778</v>
      </c>
      <c r="P1527" s="10"/>
    </row>
    <row r="1528" spans="1:16" x14ac:dyDescent="0.25">
      <c r="A1528" s="23">
        <v>39989</v>
      </c>
      <c r="B1528" s="52">
        <v>-1.9210057223783994E-2</v>
      </c>
      <c r="C1528" s="53">
        <f>COVAR(B1528:B1557,'RW Futures and Index Data (Q4)'!C1526:C1555)/VAR('RW Futures and Index Data (Q4)'!C1526:C1555)</f>
        <v>1.5907966174848729</v>
      </c>
      <c r="D1528" s="10"/>
      <c r="E1528" s="59">
        <v>7.487507908830171E-2</v>
      </c>
      <c r="F1528" s="56">
        <f>COVAR(E1528:E1557,'RW Futures and Index Data (Q4)'!C1526:C1555)/VAR('RW Futures and Index Data (Q4)'!C1526:C1555)</f>
        <v>0.63422062399440471</v>
      </c>
      <c r="G1528" s="10"/>
      <c r="H1528" s="59">
        <v>-5.8210784313725505E-2</v>
      </c>
      <c r="I1528" s="56">
        <f>COVAR(H1528:H1557,'RW Futures and Index Data (Q4)'!F1526:F1555)/VAR('RW Futures and Index Data (Q4)'!F1526:F1555)</f>
        <v>0.58984569388732089</v>
      </c>
      <c r="J1528" s="10"/>
      <c r="K1528" s="59">
        <v>3.8300557998627305E-2</v>
      </c>
      <c r="L1528" s="57">
        <f>COVAR(K1528:K1557,'RW Futures and Index Data (Q4)'!F1526:F1555)/VAR('RW Futures and Index Data (Q4)'!F1526:F1555)</f>
        <v>4.3503607116047505E-2</v>
      </c>
      <c r="M1528" s="10"/>
      <c r="N1528" s="59">
        <v>-3.2054724129868206E-2</v>
      </c>
      <c r="O1528" s="58">
        <f>COVAR(N1528:N1557,'RW Futures and Index Data (Q4)'!F1526:F1555)/VAR('RW Futures and Index Data (Q4)'!F1526:F1555)</f>
        <v>-0.31260211270995758</v>
      </c>
      <c r="P1528" s="10"/>
    </row>
    <row r="1529" spans="1:16" x14ac:dyDescent="0.25">
      <c r="A1529" s="23">
        <v>39988</v>
      </c>
      <c r="B1529" s="52">
        <v>-3.9832530179831793E-2</v>
      </c>
      <c r="C1529" s="53">
        <f>COVAR(B1529:B1558,'RW Futures and Index Data (Q4)'!C1527:C1556)/VAR('RW Futures and Index Data (Q4)'!C1527:C1556)</f>
        <v>1.5925218635762675</v>
      </c>
      <c r="D1529" s="10"/>
      <c r="E1529" s="59">
        <v>3.4205843530881408E-2</v>
      </c>
      <c r="F1529" s="56">
        <f>COVAR(E1529:E1558,'RW Futures and Index Data (Q4)'!C1527:C1556)/VAR('RW Futures and Index Data (Q4)'!C1527:C1556)</f>
        <v>0.59479027299615483</v>
      </c>
      <c r="G1529" s="10"/>
      <c r="H1529" s="59">
        <v>-7.0108349267048453E-3</v>
      </c>
      <c r="I1529" s="56">
        <f>COVAR(H1529:H1558,'RW Futures and Index Data (Q4)'!F1527:F1556)/VAR('RW Futures and Index Data (Q4)'!F1527:F1556)</f>
        <v>0.57551470122726123</v>
      </c>
      <c r="J1529" s="10"/>
      <c r="K1529" s="59">
        <v>3.7570095688087557E-2</v>
      </c>
      <c r="L1529" s="57">
        <f>COVAR(K1529:K1558,'RW Futures and Index Data (Q4)'!F1527:F1556)/VAR('RW Futures and Index Data (Q4)'!F1527:F1556)</f>
        <v>4.9922760894266519E-2</v>
      </c>
      <c r="M1529" s="10"/>
      <c r="N1529" s="59">
        <v>-3.398757200208935E-2</v>
      </c>
      <c r="O1529" s="58">
        <f>COVAR(N1529:N1558,'RW Futures and Index Data (Q4)'!F1527:F1556)/VAR('RW Futures and Index Data (Q4)'!F1527:F1556)</f>
        <v>-0.30008878462619548</v>
      </c>
      <c r="P1529" s="10"/>
    </row>
    <row r="1530" spans="1:16" x14ac:dyDescent="0.25">
      <c r="A1530" s="23">
        <v>39987</v>
      </c>
      <c r="B1530" s="52">
        <v>-5.242752710250842E-2</v>
      </c>
      <c r="C1530" s="53">
        <f>COVAR(B1530:B1559,'RW Futures and Index Data (Q4)'!C1528:C1557)/VAR('RW Futures and Index Data (Q4)'!C1528:C1557)</f>
        <v>1.542632278952927</v>
      </c>
      <c r="D1530" s="10"/>
      <c r="E1530" s="59">
        <v>5.2754572712045977E-3</v>
      </c>
      <c r="F1530" s="56">
        <f>COVAR(E1530:E1559,'RW Futures and Index Data (Q4)'!C1528:C1557)/VAR('RW Futures and Index Data (Q4)'!C1528:C1557)</f>
        <v>0.41732630821950328</v>
      </c>
      <c r="G1530" s="10"/>
      <c r="H1530" s="59">
        <v>-2.8169014084507005E-2</v>
      </c>
      <c r="I1530" s="56">
        <f>COVAR(H1530:H1559,'RW Futures and Index Data (Q4)'!F1528:F1557)/VAR('RW Futures and Index Data (Q4)'!F1528:F1557)</f>
        <v>0.49956511082360089</v>
      </c>
      <c r="J1530" s="10"/>
      <c r="K1530" s="59">
        <v>3.1841790581046636E-2</v>
      </c>
      <c r="L1530" s="57">
        <f>COVAR(K1530:K1559,'RW Futures and Index Data (Q4)'!F1528:F1557)/VAR('RW Futures and Index Data (Q4)'!F1528:F1557)</f>
        <v>5.9910950019917149E-2</v>
      </c>
      <c r="M1530" s="10"/>
      <c r="N1530" s="59">
        <v>-4.7688441254137848E-2</v>
      </c>
      <c r="O1530" s="58">
        <f>COVAR(N1530:N1559,'RW Futures and Index Data (Q4)'!F1528:F1557)/VAR('RW Futures and Index Data (Q4)'!F1528:F1557)</f>
        <v>-0.25953217437475784</v>
      </c>
      <c r="P1530" s="10"/>
    </row>
    <row r="1531" spans="1:16" x14ac:dyDescent="0.25">
      <c r="A1531" s="23">
        <v>39986</v>
      </c>
      <c r="B1531" s="52">
        <v>-3.754900237814629E-2</v>
      </c>
      <c r="C1531" s="53">
        <f>COVAR(B1531:B1560,'RW Futures and Index Data (Q4)'!C1529:C1558)/VAR('RW Futures and Index Data (Q4)'!C1529:C1558)</f>
        <v>1.4595495420022995</v>
      </c>
      <c r="D1531" s="10"/>
      <c r="E1531" s="59">
        <v>1.9242306471241921E-2</v>
      </c>
      <c r="F1531" s="56">
        <f>COVAR(E1531:E1560,'RW Futures and Index Data (Q4)'!C1529:C1558)/VAR('RW Futures and Index Data (Q4)'!C1529:C1558)</f>
        <v>0.19272615177009317</v>
      </c>
      <c r="G1531" s="10"/>
      <c r="H1531" s="59">
        <v>-5.7001180731175993E-2</v>
      </c>
      <c r="I1531" s="56">
        <f>COVAR(H1531:H1560,'RW Futures and Index Data (Q4)'!F1529:F1558)/VAR('RW Futures and Index Data (Q4)'!F1529:F1558)</f>
        <v>0.43233117440654295</v>
      </c>
      <c r="J1531" s="10"/>
      <c r="K1531" s="59">
        <v>3.1585287887118341E-2</v>
      </c>
      <c r="L1531" s="57">
        <f>COVAR(K1531:K1560,'RW Futures and Index Data (Q4)'!F1529:F1558)/VAR('RW Futures and Index Data (Q4)'!F1529:F1558)</f>
        <v>7.0762338457350304E-2</v>
      </c>
      <c r="M1531" s="10"/>
      <c r="N1531" s="59">
        <v>-2.7583120840333319E-2</v>
      </c>
      <c r="O1531" s="58">
        <f>COVAR(N1531:N1560,'RW Futures and Index Data (Q4)'!F1529:F1558)/VAR('RW Futures and Index Data (Q4)'!F1529:F1558)</f>
        <v>-0.2134506642053676</v>
      </c>
      <c r="P1531" s="10"/>
    </row>
    <row r="1532" spans="1:16" x14ac:dyDescent="0.25">
      <c r="A1532" s="23">
        <v>39983</v>
      </c>
      <c r="B1532" s="52">
        <v>-6.9638234196704785E-2</v>
      </c>
      <c r="C1532" s="53">
        <f>COVAR(B1532:B1561,'RW Futures and Index Data (Q4)'!C1530:C1559)/VAR('RW Futures and Index Data (Q4)'!C1530:C1559)</f>
        <v>1.513174068895565</v>
      </c>
      <c r="D1532" s="10"/>
      <c r="E1532" s="59">
        <v>4.6379147071708093E-2</v>
      </c>
      <c r="F1532" s="56">
        <f>COVAR(E1532:E1561,'RW Futures and Index Data (Q4)'!C1530:C1559)/VAR('RW Futures and Index Data (Q4)'!C1530:C1559)</f>
        <v>2.2133403287829114E-2</v>
      </c>
      <c r="G1532" s="10"/>
      <c r="H1532" s="59">
        <v>-2.5900189513581862E-2</v>
      </c>
      <c r="I1532" s="56">
        <f>COVAR(H1532:H1561,'RW Futures and Index Data (Q4)'!F1530:F1559)/VAR('RW Futures and Index Data (Q4)'!F1530:F1559)</f>
        <v>0.3838547184438067</v>
      </c>
      <c r="J1532" s="10"/>
      <c r="K1532" s="59">
        <v>2.6162894132239156E-2</v>
      </c>
      <c r="L1532" s="57">
        <f>COVAR(K1532:K1561,'RW Futures and Index Data (Q4)'!F1530:F1559)/VAR('RW Futures and Index Data (Q4)'!F1530:F1559)</f>
        <v>8.8762576817177335E-2</v>
      </c>
      <c r="M1532" s="10"/>
      <c r="N1532" s="59">
        <v>-3.5405259612229623E-2</v>
      </c>
      <c r="O1532" s="58">
        <f>COVAR(N1532:N1561,'RW Futures and Index Data (Q4)'!F1530:F1559)/VAR('RW Futures and Index Data (Q4)'!F1530:F1559)</f>
        <v>-0.15806870128780717</v>
      </c>
      <c r="P1532" s="10"/>
    </row>
    <row r="1533" spans="1:16" x14ac:dyDescent="0.25">
      <c r="A1533" s="23">
        <v>39982</v>
      </c>
      <c r="B1533" s="52">
        <v>-0.10172496218505256</v>
      </c>
      <c r="C1533" s="53">
        <f>COVAR(B1533:B1562,'RW Futures and Index Data (Q4)'!C1531:C1560)/VAR('RW Futures and Index Data (Q4)'!C1531:C1560)</f>
        <v>1.4836856869339874</v>
      </c>
      <c r="D1533" s="10"/>
      <c r="E1533" s="59">
        <v>5.8494999153890115E-2</v>
      </c>
      <c r="F1533" s="56">
        <f>COVAR(E1533:E1562,'RW Futures and Index Data (Q4)'!C1531:C1560)/VAR('RW Futures and Index Data (Q4)'!C1531:C1560)</f>
        <v>2.4668429678453767E-3</v>
      </c>
      <c r="G1533" s="10"/>
      <c r="H1533" s="59">
        <v>1.9011406844106293E-2</v>
      </c>
      <c r="I1533" s="56">
        <f>COVAR(H1533:H1562,'RW Futures and Index Data (Q4)'!F1531:F1560)/VAR('RW Futures and Index Data (Q4)'!F1531:F1560)</f>
        <v>0.33851771237076367</v>
      </c>
      <c r="J1533" s="10"/>
      <c r="K1533" s="59">
        <v>2.5498277046545059E-2</v>
      </c>
      <c r="L1533" s="57">
        <f>COVAR(K1533:K1562,'RW Futures and Index Data (Q4)'!F1531:F1560)/VAR('RW Futures and Index Data (Q4)'!F1531:F1560)</f>
        <v>9.2770516680144147E-2</v>
      </c>
      <c r="M1533" s="10"/>
      <c r="N1533" s="59">
        <v>-3.1094000119400222E-2</v>
      </c>
      <c r="O1533" s="58">
        <f>COVAR(N1533:N1562,'RW Futures and Index Data (Q4)'!F1531:F1560)/VAR('RW Futures and Index Data (Q4)'!F1531:F1560)</f>
        <v>-0.13138772907414348</v>
      </c>
      <c r="P1533" s="10"/>
    </row>
    <row r="1534" spans="1:16" x14ac:dyDescent="0.25">
      <c r="A1534" s="23">
        <v>39981</v>
      </c>
      <c r="B1534" s="52">
        <v>-6.1360789859860709E-2</v>
      </c>
      <c r="C1534" s="53">
        <f>COVAR(B1534:B1563,'RW Futures and Index Data (Q4)'!C1532:C1561)/VAR('RW Futures and Index Data (Q4)'!C1532:C1561)</f>
        <v>1.320685998687362</v>
      </c>
      <c r="D1534" s="10"/>
      <c r="E1534" s="59">
        <v>3.1662608354635635E-2</v>
      </c>
      <c r="F1534" s="56">
        <f>COVAR(E1534:E1563,'RW Futures and Index Data (Q4)'!C1532:C1561)/VAR('RW Futures and Index Data (Q4)'!C1532:C1561)</f>
        <v>-9.0746359469467214E-2</v>
      </c>
      <c r="G1534" s="10"/>
      <c r="H1534" s="59">
        <v>2.8662420382165488E-2</v>
      </c>
      <c r="I1534" s="56">
        <f>COVAR(H1534:H1563,'RW Futures and Index Data (Q4)'!F1532:F1561)/VAR('RW Futures and Index Data (Q4)'!F1532:F1561)</f>
        <v>0.32355848164512663</v>
      </c>
      <c r="J1534" s="10"/>
      <c r="K1534" s="59">
        <v>2.4267703753897418E-2</v>
      </c>
      <c r="L1534" s="57">
        <f>COVAR(K1534:K1563,'RW Futures and Index Data (Q4)'!F1532:F1561)/VAR('RW Futures and Index Data (Q4)'!F1532:F1561)</f>
        <v>9.156357538057934E-2</v>
      </c>
      <c r="M1534" s="10"/>
      <c r="N1534" s="59">
        <v>-4.1876211207496183E-2</v>
      </c>
      <c r="O1534" s="58">
        <f>COVAR(N1534:N1563,'RW Futures and Index Data (Q4)'!F1532:F1561)/VAR('RW Futures and Index Data (Q4)'!F1532:F1561)</f>
        <v>-9.5829995197814141E-2</v>
      </c>
      <c r="P1534" s="10"/>
    </row>
    <row r="1535" spans="1:16" x14ac:dyDescent="0.25">
      <c r="A1535" s="23">
        <v>39980</v>
      </c>
      <c r="B1535" s="52">
        <v>-7.1628331055395011E-2</v>
      </c>
      <c r="C1535" s="53">
        <f>COVAR(B1535:B1564,'RW Futures and Index Data (Q4)'!C1533:C1562)/VAR('RW Futures and Index Data (Q4)'!C1533:C1562)</f>
        <v>1.2662749489861291</v>
      </c>
      <c r="D1535" s="10"/>
      <c r="E1535" s="59">
        <v>2.0557685925552294E-2</v>
      </c>
      <c r="F1535" s="56">
        <f>COVAR(E1535:E1564,'RW Futures and Index Data (Q4)'!C1533:C1562)/VAR('RW Futures and Index Data (Q4)'!C1533:C1562)</f>
        <v>-0.22967796927512141</v>
      </c>
      <c r="G1535" s="10"/>
      <c r="H1535" s="59">
        <v>-9.1352009744215534E-3</v>
      </c>
      <c r="I1535" s="56">
        <f>COVAR(H1535:H1564,'RW Futures and Index Data (Q4)'!F1533:F1562)/VAR('RW Futures and Index Data (Q4)'!F1533:F1562)</f>
        <v>0.42572022390451519</v>
      </c>
      <c r="J1535" s="10"/>
      <c r="K1535" s="59">
        <v>2.7504148119559257E-2</v>
      </c>
      <c r="L1535" s="57">
        <f>COVAR(K1535:K1564,'RW Futures and Index Data (Q4)'!F1533:F1562)/VAR('RW Futures and Index Data (Q4)'!F1533:F1562)</f>
        <v>0.10569582258235528</v>
      </c>
      <c r="M1535" s="10"/>
      <c r="N1535" s="59">
        <v>-5.0902171829347753E-2</v>
      </c>
      <c r="O1535" s="58">
        <f>COVAR(N1535:N1564,'RW Futures and Index Data (Q4)'!F1533:F1562)/VAR('RW Futures and Index Data (Q4)'!F1533:F1562)</f>
        <v>-1.8506934781127939E-2</v>
      </c>
      <c r="P1535" s="10"/>
    </row>
    <row r="1536" spans="1:16" x14ac:dyDescent="0.25">
      <c r="A1536" s="23">
        <v>39979</v>
      </c>
      <c r="B1536" s="52">
        <v>-7.166167578987781E-2</v>
      </c>
      <c r="C1536" s="53">
        <f>COVAR(B1536:B1565,'RW Futures and Index Data (Q4)'!C1534:C1563)/VAR('RW Futures and Index Data (Q4)'!C1534:C1563)</f>
        <v>1.0800966306240849</v>
      </c>
      <c r="D1536" s="10"/>
      <c r="E1536" s="59">
        <v>7.3678749120633658E-3</v>
      </c>
      <c r="F1536" s="56">
        <f>COVAR(E1536:E1565,'RW Futures and Index Data (Q4)'!C1534:C1563)/VAR('RW Futures and Index Data (Q4)'!C1534:C1563)</f>
        <v>-0.34336046302532724</v>
      </c>
      <c r="G1536" s="10"/>
      <c r="H1536" s="59">
        <v>-4.3923041881886671E-2</v>
      </c>
      <c r="I1536" s="56">
        <f>COVAR(H1536:H1565,'RW Futures and Index Data (Q4)'!F1534:F1563)/VAR('RW Futures and Index Data (Q4)'!F1534:F1563)</f>
        <v>0.48378975978140371</v>
      </c>
      <c r="J1536" s="10"/>
      <c r="K1536" s="59">
        <v>3.08325506256375E-2</v>
      </c>
      <c r="L1536" s="57">
        <f>COVAR(K1536:K1565,'RW Futures and Index Data (Q4)'!F1534:F1563)/VAR('RW Futures and Index Data (Q4)'!F1534:F1563)</f>
        <v>0.11420803881460398</v>
      </c>
      <c r="M1536" s="10"/>
      <c r="N1536" s="59">
        <v>-4.7784249844381677E-2</v>
      </c>
      <c r="O1536" s="58">
        <f>COVAR(N1536:N1565,'RW Futures and Index Data (Q4)'!F1534:F1563)/VAR('RW Futures and Index Data (Q4)'!F1534:F1563)</f>
        <v>2.9795875044705648E-2</v>
      </c>
      <c r="P1536" s="10"/>
    </row>
    <row r="1537" spans="1:16" x14ac:dyDescent="0.25">
      <c r="A1537" s="23">
        <v>39976</v>
      </c>
      <c r="B1537" s="52">
        <v>-5.3755170648375761E-2</v>
      </c>
      <c r="C1537" s="53">
        <f>COVAR(B1537:B1566,'RW Futures and Index Data (Q4)'!C1535:C1564)/VAR('RW Futures and Index Data (Q4)'!C1535:C1564)</f>
        <v>0.816997385837961</v>
      </c>
      <c r="D1537" s="10"/>
      <c r="E1537" s="59">
        <v>2.7968125088958073E-2</v>
      </c>
      <c r="F1537" s="56">
        <f>COVAR(E1537:E1566,'RW Futures and Index Data (Q4)'!C1535:C1564)/VAR('RW Futures and Index Data (Q4)'!C1535:C1564)</f>
        <v>-0.63341151704874465</v>
      </c>
      <c r="G1537" s="10"/>
      <c r="H1537" s="59">
        <v>-2.7976132617626992E-2</v>
      </c>
      <c r="I1537" s="56">
        <f>COVAR(H1537:H1566,'RW Futures and Index Data (Q4)'!F1535:F1564)/VAR('RW Futures and Index Data (Q4)'!F1535:F1564)</f>
        <v>0.52870711197011722</v>
      </c>
      <c r="J1537" s="10"/>
      <c r="K1537" s="59">
        <v>3.4781287749990009E-2</v>
      </c>
      <c r="L1537" s="57">
        <f>COVAR(K1537:K1566,'RW Futures and Index Data (Q4)'!F1535:F1564)/VAR('RW Futures and Index Data (Q4)'!F1535:F1564)</f>
        <v>0.10652733496347658</v>
      </c>
      <c r="M1537" s="10"/>
      <c r="N1537" s="59">
        <v>-6.5226549619288865E-2</v>
      </c>
      <c r="O1537" s="58">
        <f>COVAR(N1537:N1566,'RW Futures and Index Data (Q4)'!F1535:F1564)/VAR('RW Futures and Index Data (Q4)'!F1535:F1564)</f>
        <v>0.10337854926754829</v>
      </c>
      <c r="P1537" s="10"/>
    </row>
    <row r="1538" spans="1:16" x14ac:dyDescent="0.25">
      <c r="A1538" s="23">
        <v>39975</v>
      </c>
      <c r="B1538" s="52">
        <v>-8.4020228953763931E-3</v>
      </c>
      <c r="C1538" s="53">
        <f>COVAR(B1538:B1567,'RW Futures and Index Data (Q4)'!C1536:C1565)/VAR('RW Futures and Index Data (Q4)'!C1536:C1565)</f>
        <v>0.76283501469686055</v>
      </c>
      <c r="D1538" s="10"/>
      <c r="E1538" s="59">
        <v>8.8239452722055578E-2</v>
      </c>
      <c r="F1538" s="56">
        <f>COVAR(E1538:E1567,'RW Futures and Index Data (Q4)'!C1536:C1565)/VAR('RW Futures and Index Data (Q4)'!C1536:C1565)</f>
        <v>-0.69132037620111952</v>
      </c>
      <c r="G1538" s="10"/>
      <c r="H1538" s="59">
        <v>2.9179268742901554E-2</v>
      </c>
      <c r="I1538" s="56">
        <f>COVAR(H1538:H1567,'RW Futures and Index Data (Q4)'!F1536:F1565)/VAR('RW Futures and Index Data (Q4)'!F1536:F1565)</f>
        <v>0.60099253464441671</v>
      </c>
      <c r="J1538" s="10"/>
      <c r="K1538" s="59">
        <v>3.6946946443450868E-2</v>
      </c>
      <c r="L1538" s="57">
        <f>COVAR(K1538:K1567,'RW Futures and Index Data (Q4)'!F1536:F1565)/VAR('RW Futures and Index Data (Q4)'!F1536:F1565)</f>
        <v>0.10256205192763182</v>
      </c>
      <c r="M1538" s="10"/>
      <c r="N1538" s="59">
        <v>-7.051440521501795E-2</v>
      </c>
      <c r="O1538" s="58">
        <f>COVAR(N1538:N1567,'RW Futures and Index Data (Q4)'!F1536:F1565)/VAR('RW Futures and Index Data (Q4)'!F1536:F1565)</f>
        <v>0.11992815294998123</v>
      </c>
      <c r="P1538" s="10"/>
    </row>
    <row r="1539" spans="1:16" x14ac:dyDescent="0.25">
      <c r="A1539" s="23">
        <v>39974</v>
      </c>
      <c r="B1539" s="52">
        <v>2.8749793621990927E-2</v>
      </c>
      <c r="C1539" s="53">
        <f>COVAR(B1539:B1568,'RW Futures and Index Data (Q4)'!C1537:C1566)/VAR('RW Futures and Index Data (Q4)'!C1537:C1566)</f>
        <v>0.71152455068998155</v>
      </c>
      <c r="D1539" s="10"/>
      <c r="E1539" s="59">
        <v>9.5534464571123801E-2</v>
      </c>
      <c r="F1539" s="56">
        <f>COVAR(E1539:E1568,'RW Futures and Index Data (Q4)'!C1537:C1566)/VAR('RW Futures and Index Data (Q4)'!C1537:C1566)</f>
        <v>-0.67841130512989767</v>
      </c>
      <c r="G1539" s="10"/>
      <c r="H1539" s="59">
        <v>6.6667272727272131E-3</v>
      </c>
      <c r="I1539" s="56">
        <f>COVAR(H1539:H1568,'RW Futures and Index Data (Q4)'!F1537:F1566)/VAR('RW Futures and Index Data (Q4)'!F1537:F1566)</f>
        <v>0.64998352926951497</v>
      </c>
      <c r="J1539" s="10"/>
      <c r="K1539" s="59">
        <v>3.1861307641365855E-2</v>
      </c>
      <c r="L1539" s="57">
        <f>COVAR(K1539:K1568,'RW Futures and Index Data (Q4)'!F1537:F1566)/VAR('RW Futures and Index Data (Q4)'!F1537:F1566)</f>
        <v>9.3515300948055546E-2</v>
      </c>
      <c r="M1539" s="10"/>
      <c r="N1539" s="59">
        <v>-8.5119670241898371E-2</v>
      </c>
      <c r="O1539" s="58">
        <f>COVAR(N1539:N1568,'RW Futures and Index Data (Q4)'!F1537:F1566)/VAR('RW Futures and Index Data (Q4)'!F1537:F1566)</f>
        <v>0.13513195273200904</v>
      </c>
      <c r="P1539" s="10"/>
    </row>
    <row r="1540" spans="1:16" x14ac:dyDescent="0.25">
      <c r="A1540" s="23">
        <v>39973</v>
      </c>
      <c r="B1540" s="52">
        <v>9.2453144186219305E-2</v>
      </c>
      <c r="C1540" s="53">
        <f>COVAR(B1540:B1569,'RW Futures and Index Data (Q4)'!C1538:C1567)/VAR('RW Futures and Index Data (Q4)'!C1538:C1567)</f>
        <v>0.62565145671590616</v>
      </c>
      <c r="D1540" s="10"/>
      <c r="E1540" s="59">
        <v>8.5664265712339205E-2</v>
      </c>
      <c r="F1540" s="56">
        <f>COVAR(E1540:E1569,'RW Futures and Index Data (Q4)'!C1538:C1567)/VAR('RW Futures and Index Data (Q4)'!C1538:C1567)</f>
        <v>-0.64350776796139375</v>
      </c>
      <c r="G1540" s="10"/>
      <c r="H1540" s="59">
        <v>-3.9882582984315795E-2</v>
      </c>
      <c r="I1540" s="56">
        <f>COVAR(H1540:H1569,'RW Futures and Index Data (Q4)'!F1538:F1567)/VAR('RW Futures and Index Data (Q4)'!F1538:F1567)</f>
        <v>0.6857847371706034</v>
      </c>
      <c r="J1540" s="10"/>
      <c r="K1540" s="59">
        <v>2.7650889446532156E-2</v>
      </c>
      <c r="L1540" s="57">
        <f>COVAR(K1540:K1569,'RW Futures and Index Data (Q4)'!F1538:F1567)/VAR('RW Futures and Index Data (Q4)'!F1538:F1567)</f>
        <v>8.756152162225718E-2</v>
      </c>
      <c r="M1540" s="10"/>
      <c r="N1540" s="59">
        <v>-9.875804051163295E-2</v>
      </c>
      <c r="O1540" s="58">
        <f>COVAR(N1540:N1569,'RW Futures and Index Data (Q4)'!F1538:F1567)/VAR('RW Futures and Index Data (Q4)'!F1538:F1567)</f>
        <v>0.14690528074630746</v>
      </c>
      <c r="P1540" s="10"/>
    </row>
    <row r="1541" spans="1:16" x14ac:dyDescent="0.25">
      <c r="A1541" s="23">
        <v>39972</v>
      </c>
      <c r="B1541" s="52">
        <v>0.1322791001181689</v>
      </c>
      <c r="C1541" s="53">
        <f>COVAR(B1541:B1570,'RW Futures and Index Data (Q4)'!C1539:C1568)/VAR('RW Futures and Index Data (Q4)'!C1539:C1568)</f>
        <v>0.51761233593228051</v>
      </c>
      <c r="D1541" s="10"/>
      <c r="E1541" s="59">
        <v>0.12555854346183026</v>
      </c>
      <c r="F1541" s="56">
        <f>COVAR(E1541:E1570,'RW Futures and Index Data (Q4)'!C1539:C1568)/VAR('RW Futures and Index Data (Q4)'!C1539:C1568)</f>
        <v>-0.78479008331988365</v>
      </c>
      <c r="G1541" s="10"/>
      <c r="H1541" s="59">
        <v>-2.6470647058823515E-2</v>
      </c>
      <c r="I1541" s="56">
        <f>COVAR(H1541:H1570,'RW Futures and Index Data (Q4)'!F1539:F1568)/VAR('RW Futures and Index Data (Q4)'!F1539:F1568)</f>
        <v>0.81572596412167264</v>
      </c>
      <c r="J1541" s="10"/>
      <c r="K1541" s="59">
        <v>3.5642510840188102E-2</v>
      </c>
      <c r="L1541" s="57">
        <f>COVAR(K1541:K1570,'RW Futures and Index Data (Q4)'!F1539:F1568)/VAR('RW Futures and Index Data (Q4)'!F1539:F1568)</f>
        <v>8.5708620237853236E-2</v>
      </c>
      <c r="M1541" s="10"/>
      <c r="N1541" s="59">
        <v>-9.245925661847032E-2</v>
      </c>
      <c r="O1541" s="58">
        <f>COVAR(N1541:N1570,'RW Futures and Index Data (Q4)'!F1539:F1568)/VAR('RW Futures and Index Data (Q4)'!F1539:F1568)</f>
        <v>0.19259847472521319</v>
      </c>
      <c r="P1541" s="10"/>
    </row>
    <row r="1542" spans="1:16" x14ac:dyDescent="0.25">
      <c r="A1542" s="23">
        <v>39969</v>
      </c>
      <c r="B1542" s="52">
        <v>0.18757533246064328</v>
      </c>
      <c r="C1542" s="53">
        <f>COVAR(B1542:B1571,'RW Futures and Index Data (Q4)'!C1540:C1569)/VAR('RW Futures and Index Data (Q4)'!C1540:C1569)</f>
        <v>0.4261274040137481</v>
      </c>
      <c r="D1542" s="10"/>
      <c r="E1542" s="59">
        <v>0.12167763342862536</v>
      </c>
      <c r="F1542" s="56">
        <f>COVAR(E1542:E1571,'RW Futures and Index Data (Q4)'!C1540:C1569)/VAR('RW Futures and Index Data (Q4)'!C1540:C1569)</f>
        <v>-0.85480424294668256</v>
      </c>
      <c r="G1542" s="10"/>
      <c r="H1542" s="59">
        <v>0.11390728476821188</v>
      </c>
      <c r="I1542" s="56">
        <f>COVAR(H1542:H1571,'RW Futures and Index Data (Q4)'!F1540:F1569)/VAR('RW Futures and Index Data (Q4)'!F1540:F1569)</f>
        <v>0.80773367599533552</v>
      </c>
      <c r="J1542" s="10"/>
      <c r="K1542" s="59">
        <v>2.4526246907636606E-2</v>
      </c>
      <c r="L1542" s="57">
        <f>COVAR(K1542:K1571,'RW Futures and Index Data (Q4)'!F1540:F1569)/VAR('RW Futures and Index Data (Q4)'!F1540:F1569)</f>
        <v>8.50101263716357E-2</v>
      </c>
      <c r="M1542" s="10"/>
      <c r="N1542" s="59">
        <v>-0.10718577974874577</v>
      </c>
      <c r="O1542" s="58">
        <f>COVAR(N1542:N1571,'RW Futures and Index Data (Q4)'!F1540:F1569)/VAR('RW Futures and Index Data (Q4)'!F1540:F1569)</f>
        <v>0.23771542759526965</v>
      </c>
      <c r="P1542" s="10"/>
    </row>
    <row r="1543" spans="1:16" x14ac:dyDescent="0.25">
      <c r="A1543" s="23">
        <v>39968</v>
      </c>
      <c r="B1543" s="52">
        <v>0.14924990192916221</v>
      </c>
      <c r="C1543" s="53">
        <f>COVAR(B1543:B1572,'RW Futures and Index Data (Q4)'!C1541:C1570)/VAR('RW Futures and Index Data (Q4)'!C1541:C1570)</f>
        <v>0.41157799075801704</v>
      </c>
      <c r="D1543" s="10"/>
      <c r="E1543" s="59">
        <v>0.12725282102566404</v>
      </c>
      <c r="F1543" s="56">
        <f>COVAR(E1543:E1572,'RW Futures and Index Data (Q4)'!C1541:C1570)/VAR('RW Futures and Index Data (Q4)'!C1541:C1570)</f>
        <v>-0.89025993460239361</v>
      </c>
      <c r="G1543" s="10"/>
      <c r="H1543" s="59">
        <v>9.0792079845460449E-2</v>
      </c>
      <c r="I1543" s="56">
        <f>COVAR(H1543:H1572,'RW Futures and Index Data (Q4)'!F1541:F1570)/VAR('RW Futures and Index Data (Q4)'!F1541:F1570)</f>
        <v>0.81378114791026912</v>
      </c>
      <c r="J1543" s="10"/>
      <c r="K1543" s="59">
        <v>2.5347550132730268E-2</v>
      </c>
      <c r="L1543" s="57">
        <f>COVAR(K1543:K1572,'RW Futures and Index Data (Q4)'!F1541:F1570)/VAR('RW Futures and Index Data (Q4)'!F1541:F1570)</f>
        <v>8.5150642575353111E-2</v>
      </c>
      <c r="M1543" s="10"/>
      <c r="N1543" s="59">
        <v>-0.1010671115407531</v>
      </c>
      <c r="O1543" s="58">
        <f>COVAR(N1543:N1572,'RW Futures and Index Data (Q4)'!F1541:F1570)/VAR('RW Futures and Index Data (Q4)'!F1541:F1570)</f>
        <v>0.25268071413132986</v>
      </c>
      <c r="P1543" s="10"/>
    </row>
    <row r="1544" spans="1:16" x14ac:dyDescent="0.25">
      <c r="A1544" s="23">
        <v>39967</v>
      </c>
      <c r="B1544" s="52">
        <v>0.19581143026027559</v>
      </c>
      <c r="C1544" s="53">
        <f>COVAR(B1544:B1573,'RW Futures and Index Data (Q4)'!C1542:C1571)/VAR('RW Futures and Index Data (Q4)'!C1542:C1571)</f>
        <v>0.21603010280660656</v>
      </c>
      <c r="D1544" s="10"/>
      <c r="E1544" s="59">
        <v>0.160189545227581</v>
      </c>
      <c r="F1544" s="56">
        <f>COVAR(E1544:E1573,'RW Futures and Index Data (Q4)'!C1542:C1571)/VAR('RW Futures and Index Data (Q4)'!C1542:C1571)</f>
        <v>-0.82334850085887967</v>
      </c>
      <c r="G1544" s="10"/>
      <c r="H1544" s="59">
        <v>0.10577553536664497</v>
      </c>
      <c r="I1544" s="56">
        <f>COVAR(H1544:H1573,'RW Futures and Index Data (Q4)'!F1542:F1571)/VAR('RW Futures and Index Data (Q4)'!F1542:F1571)</f>
        <v>0.73936701295857521</v>
      </c>
      <c r="J1544" s="10"/>
      <c r="K1544" s="59">
        <v>3.3059393679053528E-2</v>
      </c>
      <c r="L1544" s="57">
        <f>COVAR(K1544:K1573,'RW Futures and Index Data (Q4)'!F1542:F1571)/VAR('RW Futures and Index Data (Q4)'!F1542:F1571)</f>
        <v>8.818380209814411E-2</v>
      </c>
      <c r="M1544" s="10"/>
      <c r="N1544" s="59">
        <v>-0.10325789547256603</v>
      </c>
      <c r="O1544" s="58">
        <f>COVAR(N1544:N1573,'RW Futures and Index Data (Q4)'!F1542:F1571)/VAR('RW Futures and Index Data (Q4)'!F1542:F1571)</f>
        <v>0.27158524372696574</v>
      </c>
      <c r="P1544" s="10"/>
    </row>
    <row r="1545" spans="1:16" x14ac:dyDescent="0.25">
      <c r="A1545" s="23">
        <v>39966</v>
      </c>
      <c r="B1545" s="52">
        <v>0.18831559272115528</v>
      </c>
      <c r="C1545" s="53">
        <f>COVAR(B1545:B1574,'RW Futures and Index Data (Q4)'!C1543:C1572)/VAR('RW Futures and Index Data (Q4)'!C1543:C1572)</f>
        <v>0.11239372023460956</v>
      </c>
      <c r="D1545" s="10"/>
      <c r="E1545" s="59">
        <v>0.20113197027469942</v>
      </c>
      <c r="F1545" s="56">
        <f>COVAR(E1545:E1574,'RW Futures and Index Data (Q4)'!C1543:C1572)/VAR('RW Futures and Index Data (Q4)'!C1543:C1572)</f>
        <v>-0.59805681442429104</v>
      </c>
      <c r="G1545" s="10"/>
      <c r="H1545" s="59">
        <v>0.10995439167208865</v>
      </c>
      <c r="I1545" s="56">
        <f>COVAR(H1545:H1574,'RW Futures and Index Data (Q4)'!F1543:F1572)/VAR('RW Futures and Index Data (Q4)'!F1543:F1572)</f>
        <v>0.70119028510719739</v>
      </c>
      <c r="J1545" s="10"/>
      <c r="K1545" s="59">
        <v>3.6718291193761576E-2</v>
      </c>
      <c r="L1545" s="57">
        <f>COVAR(K1545:K1574,'RW Futures and Index Data (Q4)'!F1543:F1572)/VAR('RW Futures and Index Data (Q4)'!F1543:F1572)</f>
        <v>9.0096221096377035E-2</v>
      </c>
      <c r="M1545" s="10"/>
      <c r="N1545" s="59">
        <v>-8.4428559789821778E-2</v>
      </c>
      <c r="O1545" s="58">
        <f>COVAR(N1545:N1574,'RW Futures and Index Data (Q4)'!F1543:F1572)/VAR('RW Futures and Index Data (Q4)'!F1543:F1572)</f>
        <v>0.28268760333276977</v>
      </c>
      <c r="P1545" s="10"/>
    </row>
    <row r="1546" spans="1:16" x14ac:dyDescent="0.25">
      <c r="A1546" s="23">
        <v>39965</v>
      </c>
      <c r="B1546" s="52">
        <v>0.14135644605118869</v>
      </c>
      <c r="C1546" s="53">
        <f>COVAR(B1546:B1575,'RW Futures and Index Data (Q4)'!C1544:C1573)/VAR('RW Futures and Index Data (Q4)'!C1544:C1573)</f>
        <v>-2.2265711583557557E-2</v>
      </c>
      <c r="D1546" s="10"/>
      <c r="E1546" s="59">
        <v>0.17672046529363827</v>
      </c>
      <c r="F1546" s="56">
        <f>COVAR(E1546:E1575,'RW Futures and Index Data (Q4)'!C1544:C1573)/VAR('RW Futures and Index Data (Q4)'!C1544:C1573)</f>
        <v>-0.28669951989480125</v>
      </c>
      <c r="G1546" s="10"/>
      <c r="H1546" s="59">
        <v>8.3279948750800914E-2</v>
      </c>
      <c r="I1546" s="56">
        <f>COVAR(H1546:H1575,'RW Futures and Index Data (Q4)'!F1544:F1573)/VAR('RW Futures and Index Data (Q4)'!F1544:F1573)</f>
        <v>0.66025371654136267</v>
      </c>
      <c r="J1546" s="10"/>
      <c r="K1546" s="59">
        <v>2.8894235163986703E-2</v>
      </c>
      <c r="L1546" s="57">
        <f>COVAR(K1546:K1575,'RW Futures and Index Data (Q4)'!F1544:F1573)/VAR('RW Futures and Index Data (Q4)'!F1544:F1573)</f>
        <v>9.1576728756739501E-2</v>
      </c>
      <c r="M1546" s="10"/>
      <c r="N1546" s="59">
        <v>-9.8448048115045705E-2</v>
      </c>
      <c r="O1546" s="58">
        <f>COVAR(N1546:N1575,'RW Futures and Index Data (Q4)'!F1544:F1573)/VAR('RW Futures and Index Data (Q4)'!F1544:F1573)</f>
        <v>0.30021943852783378</v>
      </c>
      <c r="P1546" s="10"/>
    </row>
    <row r="1547" spans="1:16" x14ac:dyDescent="0.25">
      <c r="A1547" s="23">
        <v>39962</v>
      </c>
      <c r="B1547" s="52">
        <v>0.21395439642153735</v>
      </c>
      <c r="C1547" s="53">
        <f>COVAR(B1547:B1576,'RW Futures and Index Data (Q4)'!C1545:C1574)/VAR('RW Futures and Index Data (Q4)'!C1545:C1574)</f>
        <v>-0.11244119788982221</v>
      </c>
      <c r="D1547" s="10"/>
      <c r="E1547" s="59">
        <v>9.1593995993072719E-2</v>
      </c>
      <c r="F1547" s="56">
        <f>COVAR(E1547:E1576,'RW Futures and Index Data (Q4)'!C1545:C1574)/VAR('RW Futures and Index Data (Q4)'!C1545:C1574)</f>
        <v>0.16955844390008837</v>
      </c>
      <c r="G1547" s="10"/>
      <c r="H1547" s="59">
        <v>0.10841005256241765</v>
      </c>
      <c r="I1547" s="56">
        <f>COVAR(H1547:H1576,'RW Futures and Index Data (Q4)'!F1545:F1574)/VAR('RW Futures and Index Data (Q4)'!F1545:F1574)</f>
        <v>0.5983123150405476</v>
      </c>
      <c r="J1547" s="10"/>
      <c r="K1547" s="59">
        <v>2.4536873844931417E-2</v>
      </c>
      <c r="L1547" s="57">
        <f>COVAR(K1547:K1576,'RW Futures and Index Data (Q4)'!F1545:F1574)/VAR('RW Futures and Index Data (Q4)'!F1545:F1574)</f>
        <v>9.8950663065084668E-2</v>
      </c>
      <c r="M1547" s="10"/>
      <c r="N1547" s="59">
        <v>-0.11213141405527893</v>
      </c>
      <c r="O1547" s="58">
        <f>COVAR(N1547:N1576,'RW Futures and Index Data (Q4)'!F1545:F1574)/VAR('RW Futures and Index Data (Q4)'!F1545:F1574)</f>
        <v>0.29367437932335783</v>
      </c>
      <c r="P1547" s="10"/>
    </row>
    <row r="1548" spans="1:16" x14ac:dyDescent="0.25">
      <c r="A1548" s="23">
        <v>39961</v>
      </c>
      <c r="B1548" s="52">
        <v>0.16929626201518988</v>
      </c>
      <c r="C1548" s="53">
        <f>COVAR(B1548:B1577,'RW Futures and Index Data (Q4)'!C1546:C1575)/VAR('RW Futures and Index Data (Q4)'!C1546:C1575)</f>
        <v>-6.6960535998307022E-2</v>
      </c>
      <c r="D1548" s="10"/>
      <c r="E1548" s="59">
        <v>7.1900531831763592E-2</v>
      </c>
      <c r="F1548" s="56">
        <f>COVAR(E1548:E1577,'RW Futures and Index Data (Q4)'!C1546:C1575)/VAR('RW Futures and Index Data (Q4)'!C1546:C1575)</f>
        <v>0.43220333620875062</v>
      </c>
      <c r="G1548" s="10"/>
      <c r="H1548" s="59">
        <v>8.8788010369410308E-2</v>
      </c>
      <c r="I1548" s="56">
        <f>COVAR(H1548:H1577,'RW Futures and Index Data (Q4)'!F1546:F1575)/VAR('RW Futures and Index Data (Q4)'!F1546:F1575)</f>
        <v>0.542241635801882</v>
      </c>
      <c r="J1548" s="10"/>
      <c r="K1548" s="59">
        <v>1.9248578118532089E-2</v>
      </c>
      <c r="L1548" s="57">
        <f>COVAR(K1548:K1577,'RW Futures and Index Data (Q4)'!F1546:F1575)/VAR('RW Futures and Index Data (Q4)'!F1546:F1575)</f>
        <v>8.5712909292543757E-2</v>
      </c>
      <c r="M1548" s="10"/>
      <c r="N1548" s="59">
        <v>-7.1228844578035133E-2</v>
      </c>
      <c r="O1548" s="58">
        <f>COVAR(N1548:N1577,'RW Futures and Index Data (Q4)'!F1546:F1575)/VAR('RW Futures and Index Data (Q4)'!F1546:F1575)</f>
        <v>0.26695428117120951</v>
      </c>
      <c r="P1548" s="10"/>
    </row>
    <row r="1549" spans="1:16" x14ac:dyDescent="0.25">
      <c r="A1549" s="23">
        <v>39960</v>
      </c>
      <c r="B1549" s="52">
        <v>0.14701626665579925</v>
      </c>
      <c r="C1549" s="53">
        <f>COVAR(B1549:B1578,'RW Futures and Index Data (Q4)'!C1547:C1576)/VAR('RW Futures and Index Data (Q4)'!C1547:C1576)</f>
        <v>-0.10489955199511394</v>
      </c>
      <c r="D1549" s="10"/>
      <c r="E1549" s="59">
        <v>3.5589985536137902E-2</v>
      </c>
      <c r="F1549" s="56">
        <f>COVAR(E1549:E1578,'RW Futures and Index Data (Q4)'!C1547:C1576)/VAR('RW Futures and Index Data (Q4)'!C1547:C1576)</f>
        <v>0.63487897510009128</v>
      </c>
      <c r="G1549" s="10"/>
      <c r="H1549" s="59">
        <v>7.8608247422680355E-2</v>
      </c>
      <c r="I1549" s="56">
        <f>COVAR(H1549:H1578,'RW Futures and Index Data (Q4)'!F1547:F1576)/VAR('RW Futures and Index Data (Q4)'!F1547:F1576)</f>
        <v>0.53176719672022876</v>
      </c>
      <c r="J1549" s="10"/>
      <c r="K1549" s="59">
        <v>3.2256950077516056E-3</v>
      </c>
      <c r="L1549" s="57">
        <f>COVAR(K1549:K1578,'RW Futures and Index Data (Q4)'!F1547:F1576)/VAR('RW Futures and Index Data (Q4)'!F1547:F1576)</f>
        <v>8.092923955204552E-2</v>
      </c>
      <c r="M1549" s="10"/>
      <c r="N1549" s="59">
        <v>-0.10455288006838526</v>
      </c>
      <c r="O1549" s="58">
        <f>COVAR(N1549:N1578,'RW Futures and Index Data (Q4)'!F1547:F1576)/VAR('RW Futures and Index Data (Q4)'!F1547:F1576)</f>
        <v>0.28254377592365532</v>
      </c>
      <c r="P1549" s="10"/>
    </row>
    <row r="1550" spans="1:16" x14ac:dyDescent="0.25">
      <c r="A1550" s="23">
        <v>39959</v>
      </c>
      <c r="B1550" s="52">
        <v>0.11700718139517918</v>
      </c>
      <c r="C1550" s="53">
        <f>COVAR(B1550:B1579,'RW Futures and Index Data (Q4)'!C1548:C1577)/VAR('RW Futures and Index Data (Q4)'!C1548:C1577)</f>
        <v>-0.17285843514471619</v>
      </c>
      <c r="D1550" s="10"/>
      <c r="E1550" s="59">
        <v>1.4476174249874463E-2</v>
      </c>
      <c r="F1550" s="56">
        <f>COVAR(E1550:E1579,'RW Futures and Index Data (Q4)'!C1548:C1577)/VAR('RW Futures and Index Data (Q4)'!C1548:C1577)</f>
        <v>0.79799186190489713</v>
      </c>
      <c r="G1550" s="10"/>
      <c r="H1550" s="59">
        <v>0.10643889618922464</v>
      </c>
      <c r="I1550" s="56">
        <f>COVAR(H1550:H1579,'RW Futures and Index Data (Q4)'!F1548:F1577)/VAR('RW Futures and Index Data (Q4)'!F1548:F1577)</f>
        <v>0.4906816066475807</v>
      </c>
      <c r="J1550" s="10"/>
      <c r="K1550" s="59">
        <v>3.7405008751842939E-3</v>
      </c>
      <c r="L1550" s="57">
        <f>COVAR(K1550:K1579,'RW Futures and Index Data (Q4)'!F1548:F1577)/VAR('RW Futures and Index Data (Q4)'!F1548:F1577)</f>
        <v>6.460666129026188E-2</v>
      </c>
      <c r="M1550" s="10"/>
      <c r="N1550" s="59">
        <v>-0.12431409384513425</v>
      </c>
      <c r="O1550" s="58">
        <f>COVAR(N1550:N1579,'RW Futures and Index Data (Q4)'!F1548:F1577)/VAR('RW Futures and Index Data (Q4)'!F1548:F1577)</f>
        <v>0.28833186027168356</v>
      </c>
      <c r="P1550" s="10"/>
    </row>
    <row r="1551" spans="1:16" x14ac:dyDescent="0.25">
      <c r="A1551" s="23">
        <v>39955</v>
      </c>
      <c r="B1551" s="52">
        <v>0.14653976296190208</v>
      </c>
      <c r="C1551" s="53">
        <f>COVAR(B1551:B1580,'RW Futures and Index Data (Q4)'!C1549:C1578)/VAR('RW Futures and Index Data (Q4)'!C1549:C1578)</f>
        <v>-0.24294111235127958</v>
      </c>
      <c r="D1551" s="10"/>
      <c r="E1551" s="59">
        <v>3.4267846549768111E-2</v>
      </c>
      <c r="F1551" s="56">
        <f>COVAR(E1551:E1580,'RW Futures and Index Data (Q4)'!C1549:C1578)/VAR('RW Futures and Index Data (Q4)'!C1549:C1578)</f>
        <v>0.89770632986262111</v>
      </c>
      <c r="G1551" s="10"/>
      <c r="H1551" s="59">
        <v>0.12732095490716189</v>
      </c>
      <c r="I1551" s="56">
        <f>COVAR(H1551:H1580,'RW Futures and Index Data (Q4)'!F1549:F1578)/VAR('RW Futures and Index Data (Q4)'!F1549:F1578)</f>
        <v>0.44681811821341821</v>
      </c>
      <c r="J1551" s="10"/>
      <c r="K1551" s="59">
        <v>1.8561923246348311E-2</v>
      </c>
      <c r="L1551" s="57">
        <f>COVAR(K1551:K1580,'RW Futures and Index Data (Q4)'!F1549:F1578)/VAR('RW Futures and Index Data (Q4)'!F1549:F1578)</f>
        <v>4.7307442542258223E-2</v>
      </c>
      <c r="M1551" s="10"/>
      <c r="N1551" s="59">
        <v>-0.11008572183850807</v>
      </c>
      <c r="O1551" s="58">
        <f>COVAR(N1551:N1580,'RW Futures and Index Data (Q4)'!F1549:F1578)/VAR('RW Futures and Index Data (Q4)'!F1549:F1578)</f>
        <v>0.28370498246564718</v>
      </c>
      <c r="P1551" s="10"/>
    </row>
    <row r="1552" spans="1:16" x14ac:dyDescent="0.25">
      <c r="A1552" s="23">
        <v>39954</v>
      </c>
      <c r="B1552" s="52">
        <v>7.7663606359378967E-2</v>
      </c>
      <c r="C1552" s="53">
        <f>COVAR(B1552:B1581,'RW Futures and Index Data (Q4)'!C1550:C1579)/VAR('RW Futures and Index Data (Q4)'!C1550:C1579)</f>
        <v>-0.27830406609228059</v>
      </c>
      <c r="D1552" s="10"/>
      <c r="E1552" s="59">
        <v>4.6065448111420881E-3</v>
      </c>
      <c r="F1552" s="56">
        <f>COVAR(E1552:E1581,'RW Futures and Index Data (Q4)'!C1550:C1579)/VAR('RW Futures and Index Data (Q4)'!C1550:C1579)</f>
        <v>1.0824159541619061</v>
      </c>
      <c r="G1552" s="10"/>
      <c r="H1552" s="59">
        <v>5.3984575835475557E-2</v>
      </c>
      <c r="I1552" s="56">
        <f>COVAR(H1552:H1581,'RW Futures and Index Data (Q4)'!F1550:F1579)/VAR('RW Futures and Index Data (Q4)'!F1550:F1579)</f>
        <v>0.4598017856727688</v>
      </c>
      <c r="J1552" s="10"/>
      <c r="K1552" s="59">
        <v>2.1656037996409472E-2</v>
      </c>
      <c r="L1552" s="57">
        <f>COVAR(K1552:K1581,'RW Futures and Index Data (Q4)'!F1550:F1579)/VAR('RW Futures and Index Data (Q4)'!F1550:F1579)</f>
        <v>3.3250939606817041E-2</v>
      </c>
      <c r="M1552" s="10"/>
      <c r="N1552" s="59">
        <v>-9.1740929368402946E-2</v>
      </c>
      <c r="O1552" s="58">
        <f>COVAR(N1552:N1581,'RW Futures and Index Data (Q4)'!F1550:F1579)/VAR('RW Futures and Index Data (Q4)'!F1550:F1579)</f>
        <v>0.27235122701566122</v>
      </c>
      <c r="P1552" s="10"/>
    </row>
    <row r="1553" spans="1:16" x14ac:dyDescent="0.25">
      <c r="A1553" s="23">
        <v>39953</v>
      </c>
      <c r="B1553" s="52">
        <v>0.12922058894838817</v>
      </c>
      <c r="C1553" s="53">
        <f>COVAR(B1553:B1582,'RW Futures and Index Data (Q4)'!C1551:C1580)/VAR('RW Futures and Index Data (Q4)'!C1551:C1580)</f>
        <v>-0.33043165166850624</v>
      </c>
      <c r="D1553" s="10"/>
      <c r="E1553" s="59">
        <v>-6.8440096659795335E-3</v>
      </c>
      <c r="F1553" s="56">
        <f>COVAR(E1553:E1582,'RW Futures and Index Data (Q4)'!C1551:C1580)/VAR('RW Futures and Index Data (Q4)'!C1551:C1580)</f>
        <v>1.1511961795795562</v>
      </c>
      <c r="G1553" s="10"/>
      <c r="H1553" s="59">
        <v>7.4001309757694811E-2</v>
      </c>
      <c r="I1553" s="56">
        <f>COVAR(H1553:H1582,'RW Futures and Index Data (Q4)'!F1551:F1580)/VAR('RW Futures and Index Data (Q4)'!F1551:F1580)</f>
        <v>0.42253499317197668</v>
      </c>
      <c r="J1553" s="10"/>
      <c r="K1553" s="59">
        <v>3.2890932765974767E-2</v>
      </c>
      <c r="L1553" s="57">
        <f>COVAR(K1553:K1582,'RW Futures and Index Data (Q4)'!F1551:F1580)/VAR('RW Futures and Index Data (Q4)'!F1551:F1580)</f>
        <v>2.9751546419515728E-2</v>
      </c>
      <c r="M1553" s="10"/>
      <c r="N1553" s="59">
        <v>-7.3109193556366692E-2</v>
      </c>
      <c r="O1553" s="58">
        <f>COVAR(N1553:N1582,'RW Futures and Index Data (Q4)'!F1551:F1580)/VAR('RW Futures and Index Data (Q4)'!F1551:F1580)</f>
        <v>0.24186136134380154</v>
      </c>
      <c r="P1553" s="10"/>
    </row>
    <row r="1554" spans="1:16" x14ac:dyDescent="0.25">
      <c r="A1554" s="23">
        <v>39952</v>
      </c>
      <c r="B1554" s="52">
        <v>0.12529833578663196</v>
      </c>
      <c r="C1554" s="53">
        <f>COVAR(B1554:B1583,'RW Futures and Index Data (Q4)'!C1552:C1581)/VAR('RW Futures and Index Data (Q4)'!C1552:C1581)</f>
        <v>-0.2382341160840297</v>
      </c>
      <c r="D1554" s="10"/>
      <c r="E1554" s="59">
        <v>-2.5037385335825113E-2</v>
      </c>
      <c r="F1554" s="56">
        <f>COVAR(E1554:E1583,'RW Futures and Index Data (Q4)'!C1552:C1581)/VAR('RW Futures and Index Data (Q4)'!C1552:C1581)</f>
        <v>1.0675372892577901</v>
      </c>
      <c r="G1554" s="10"/>
      <c r="H1554" s="59">
        <v>0.12424037812288979</v>
      </c>
      <c r="I1554" s="56">
        <f>COVAR(H1554:H1583,'RW Futures and Index Data (Q4)'!F1552:F1581)/VAR('RW Futures and Index Data (Q4)'!F1552:F1581)</f>
        <v>0.41938212159901039</v>
      </c>
      <c r="J1554" s="10"/>
      <c r="K1554" s="59">
        <v>5.0550757258697399E-2</v>
      </c>
      <c r="L1554" s="57">
        <f>COVAR(K1554:K1583,'RW Futures and Index Data (Q4)'!F1552:F1581)/VAR('RW Futures and Index Data (Q4)'!F1552:F1581)</f>
        <v>5.0963602561586691E-2</v>
      </c>
      <c r="M1554" s="10"/>
      <c r="N1554" s="59">
        <v>-6.1122276016737032E-2</v>
      </c>
      <c r="O1554" s="58">
        <f>COVAR(N1554:N1583,'RW Futures and Index Data (Q4)'!F1552:F1581)/VAR('RW Futures and Index Data (Q4)'!F1552:F1581)</f>
        <v>0.18345569892839503</v>
      </c>
      <c r="P1554" s="10"/>
    </row>
    <row r="1555" spans="1:16" x14ac:dyDescent="0.25">
      <c r="A1555" s="23">
        <v>39951</v>
      </c>
      <c r="B1555" s="52">
        <v>0.13568662384339603</v>
      </c>
      <c r="C1555" s="53">
        <f>COVAR(B1555:B1584,'RW Futures and Index Data (Q4)'!C1553:C1582)/VAR('RW Futures and Index Data (Q4)'!C1553:C1582)</f>
        <v>-0.16960738913994886</v>
      </c>
      <c r="D1555" s="10"/>
      <c r="E1555" s="59">
        <v>-1.9033119473557458E-2</v>
      </c>
      <c r="F1555" s="56">
        <f>COVAR(E1555:E1584,'RW Futures and Index Data (Q4)'!C1553:C1582)/VAR('RW Futures and Index Data (Q4)'!C1553:C1582)</f>
        <v>1.0509415385050425</v>
      </c>
      <c r="G1555" s="10"/>
      <c r="H1555" s="59">
        <v>0.18079887876664347</v>
      </c>
      <c r="I1555" s="56">
        <f>COVAR(H1555:H1584,'RW Futures and Index Data (Q4)'!F1553:F1582)/VAR('RW Futures and Index Data (Q4)'!F1553:F1582)</f>
        <v>0.43578851480013775</v>
      </c>
      <c r="J1555" s="10"/>
      <c r="K1555" s="59">
        <v>5.5013897958714031E-2</v>
      </c>
      <c r="L1555" s="57">
        <f>COVAR(K1555:K1584,'RW Futures and Index Data (Q4)'!F1553:F1582)/VAR('RW Futures and Index Data (Q4)'!F1553:F1582)</f>
        <v>8.1773851841221143E-2</v>
      </c>
      <c r="M1555" s="10"/>
      <c r="N1555" s="59">
        <v>-6.2666750781202984E-2</v>
      </c>
      <c r="O1555" s="58">
        <f>COVAR(N1555:N1584,'RW Futures and Index Data (Q4)'!F1553:F1582)/VAR('RW Futures and Index Data (Q4)'!F1553:F1582)</f>
        <v>0.15115520705261007</v>
      </c>
      <c r="P1555" s="10"/>
    </row>
    <row r="1556" spans="1:16" x14ac:dyDescent="0.25">
      <c r="A1556" s="23">
        <v>39948</v>
      </c>
      <c r="B1556" s="52">
        <v>0.1249296321186748</v>
      </c>
      <c r="C1556" s="53">
        <f>COVAR(B1556:B1585,'RW Futures and Index Data (Q4)'!C1554:C1583)/VAR('RW Futures and Index Data (Q4)'!C1554:C1583)</f>
        <v>-0.17052652682455807</v>
      </c>
      <c r="D1556" s="10"/>
      <c r="E1556" s="59">
        <v>-3.4870672515938006E-2</v>
      </c>
      <c r="F1556" s="56">
        <f>COVAR(E1556:E1585,'RW Futures and Index Data (Q4)'!C1554:C1583)/VAR('RW Futures and Index Data (Q4)'!C1554:C1583)</f>
        <v>1.0798795684704969</v>
      </c>
      <c r="G1556" s="10"/>
      <c r="H1556" s="59">
        <v>0.15300539617486342</v>
      </c>
      <c r="I1556" s="56">
        <f>COVAR(H1556:H1585,'RW Futures and Index Data (Q4)'!F1554:F1583)/VAR('RW Futures and Index Data (Q4)'!F1554:F1583)</f>
        <v>0.45963959074607091</v>
      </c>
      <c r="J1556" s="10"/>
      <c r="K1556" s="59">
        <v>5.0339035544894717E-2</v>
      </c>
      <c r="L1556" s="57">
        <f>COVAR(K1556:K1585,'RW Futures and Index Data (Q4)'!F1554:F1583)/VAR('RW Futures and Index Data (Q4)'!F1554:F1583)</f>
        <v>0.10529330316990193</v>
      </c>
      <c r="M1556" s="10"/>
      <c r="N1556" s="59">
        <v>-5.5297058679529609E-2</v>
      </c>
      <c r="O1556" s="58">
        <f>COVAR(N1556:N1585,'RW Futures and Index Data (Q4)'!F1554:F1583)/VAR('RW Futures and Index Data (Q4)'!F1554:F1583)</f>
        <v>0.13939506332106941</v>
      </c>
      <c r="P1556" s="10"/>
    </row>
    <row r="1557" spans="1:16" x14ac:dyDescent="0.25">
      <c r="A1557" s="23">
        <v>39947</v>
      </c>
      <c r="B1557" s="52">
        <v>8.4802367275306656E-2</v>
      </c>
      <c r="C1557" s="53">
        <f>COVAR(B1557:B1586,'RW Futures and Index Data (Q4)'!C1555:C1584)/VAR('RW Futures and Index Data (Q4)'!C1555:C1584)</f>
        <v>-0.17554945248704074</v>
      </c>
      <c r="D1557" s="10"/>
      <c r="E1557" s="59">
        <v>-3.7414982726479584E-2</v>
      </c>
      <c r="F1557" s="56">
        <f>COVAR(E1557:E1586,'RW Futures and Index Data (Q4)'!C1555:C1584)/VAR('RW Futures and Index Data (Q4)'!C1555:C1584)</f>
        <v>1.1372210703074959</v>
      </c>
      <c r="G1557" s="10"/>
      <c r="H1557" s="59">
        <v>9.5302013422818854E-2</v>
      </c>
      <c r="I1557" s="56">
        <f>COVAR(H1557:H1586,'RW Futures and Index Data (Q4)'!F1555:F1584)/VAR('RW Futures and Index Data (Q4)'!F1555:F1584)</f>
        <v>0.4571320685543474</v>
      </c>
      <c r="J1557" s="10"/>
      <c r="K1557" s="59">
        <v>5.1287959849737996E-2</v>
      </c>
      <c r="L1557" s="57">
        <f>COVAR(K1557:K1586,'RW Futures and Index Data (Q4)'!F1555:F1584)/VAR('RW Futures and Index Data (Q4)'!F1555:F1584)</f>
        <v>0.16302870994756524</v>
      </c>
      <c r="M1557" s="10"/>
      <c r="N1557" s="59">
        <v>-4.4522138701744485E-2</v>
      </c>
      <c r="O1557" s="58">
        <f>COVAR(N1557:N1586,'RW Futures and Index Data (Q4)'!F1555:F1584)/VAR('RW Futures and Index Data (Q4)'!F1555:F1584)</f>
        <v>0.11963058177158065</v>
      </c>
      <c r="P1557" s="10"/>
    </row>
    <row r="1558" spans="1:16" x14ac:dyDescent="0.25">
      <c r="A1558" s="23">
        <v>39946</v>
      </c>
      <c r="B1558" s="52">
        <v>0.16251187641124099</v>
      </c>
      <c r="C1558" s="53">
        <f>COVAR(B1558:B1587,'RW Futures and Index Data (Q4)'!C1556:C1585)/VAR('RW Futures and Index Data (Q4)'!C1556:C1585)</f>
        <v>-6.2398236317845607E-2</v>
      </c>
      <c r="D1558" s="10"/>
      <c r="E1558" s="59">
        <v>-3.5185195199588737E-2</v>
      </c>
      <c r="F1558" s="56">
        <f>COVAR(E1558:E1587,'RW Futures and Index Data (Q4)'!C1556:C1585)/VAR('RW Futures and Index Data (Q4)'!C1556:C1585)</f>
        <v>1.0693950574778988</v>
      </c>
      <c r="G1558" s="10"/>
      <c r="H1558" s="59">
        <v>6.2288422477996042E-2</v>
      </c>
      <c r="I1558" s="56">
        <f>COVAR(H1558:H1587,'RW Futures and Index Data (Q4)'!F1556:F1585)/VAR('RW Futures and Index Data (Q4)'!F1556:F1585)</f>
        <v>0.39017783397601996</v>
      </c>
      <c r="J1558" s="10"/>
      <c r="K1558" s="59">
        <v>4.4980994251751172E-2</v>
      </c>
      <c r="L1558" s="57">
        <f>COVAR(K1558:K1587,'RW Futures and Index Data (Q4)'!F1556:F1585)/VAR('RW Futures and Index Data (Q4)'!F1556:F1585)</f>
        <v>0.21903806731456096</v>
      </c>
      <c r="M1558" s="10"/>
      <c r="N1558" s="59">
        <v>-6.3787276579997942E-2</v>
      </c>
      <c r="O1558" s="58">
        <f>COVAR(N1558:N1587,'RW Futures and Index Data (Q4)'!F1556:F1585)/VAR('RW Futures and Index Data (Q4)'!F1556:F1585)</f>
        <v>6.3411732648660998E-2</v>
      </c>
      <c r="P1558" s="10"/>
    </row>
    <row r="1559" spans="1:16" x14ac:dyDescent="0.25">
      <c r="A1559" s="23">
        <v>39945</v>
      </c>
      <c r="B1559" s="52">
        <v>0.18942642918023722</v>
      </c>
      <c r="C1559" s="53">
        <f>COVAR(B1559:B1588,'RW Futures and Index Data (Q4)'!C1557:C1586)/VAR('RW Futures and Index Data (Q4)'!C1557:C1586)</f>
        <v>0.13780839747749968</v>
      </c>
      <c r="D1559" s="10"/>
      <c r="E1559" s="59">
        <v>-4.890700727040509E-2</v>
      </c>
      <c r="F1559" s="56">
        <f>COVAR(E1559:E1588,'RW Futures and Index Data (Q4)'!C1557:C1586)/VAR('RW Futures and Index Data (Q4)'!C1557:C1586)</f>
        <v>0.9509472138740086</v>
      </c>
      <c r="G1559" s="10"/>
      <c r="H1559" s="59">
        <v>6.1141304347825942E-2</v>
      </c>
      <c r="I1559" s="56">
        <f>COVAR(H1559:H1588,'RW Futures and Index Data (Q4)'!F1557:F1586)/VAR('RW Futures and Index Data (Q4)'!F1557:F1586)</f>
        <v>0.33665912831121525</v>
      </c>
      <c r="J1559" s="10"/>
      <c r="K1559" s="59">
        <v>4.2950940514134395E-2</v>
      </c>
      <c r="L1559" s="57">
        <f>COVAR(K1559:K1588,'RW Futures and Index Data (Q4)'!F1557:F1586)/VAR('RW Futures and Index Data (Q4)'!F1557:F1586)</f>
        <v>0.25169112622312589</v>
      </c>
      <c r="M1559" s="10"/>
      <c r="N1559" s="59">
        <v>-7.8812478918237061E-2</v>
      </c>
      <c r="O1559" s="58">
        <f>COVAR(N1559:N1588,'RW Futures and Index Data (Q4)'!F1557:F1586)/VAR('RW Futures and Index Data (Q4)'!F1557:F1586)</f>
        <v>-1.7394774954851457E-2</v>
      </c>
      <c r="P1559" s="10"/>
    </row>
    <row r="1560" spans="1:16" x14ac:dyDescent="0.25">
      <c r="A1560" s="23">
        <v>39944</v>
      </c>
      <c r="B1560" s="52">
        <v>0.17302161479852685</v>
      </c>
      <c r="C1560" s="53">
        <f>COVAR(B1560:B1589,'RW Futures and Index Data (Q4)'!C1558:C1587)/VAR('RW Futures and Index Data (Q4)'!C1558:C1587)</f>
        <v>0.25944773212616296</v>
      </c>
      <c r="D1560" s="10"/>
      <c r="E1560" s="59">
        <v>-6.6168235383903706E-2</v>
      </c>
      <c r="F1560" s="56">
        <f>COVAR(E1560:E1589,'RW Futures and Index Data (Q4)'!C1558:C1587)/VAR('RW Futures and Index Data (Q4)'!C1558:C1587)</f>
        <v>0.84668247114025197</v>
      </c>
      <c r="G1560" s="10"/>
      <c r="H1560" s="59">
        <v>0.10321250854408737</v>
      </c>
      <c r="I1560" s="56">
        <f>COVAR(H1560:H1589,'RW Futures and Index Data (Q4)'!F1558:F1587)/VAR('RW Futures and Index Data (Q4)'!F1558:F1587)</f>
        <v>0.29695040418353141</v>
      </c>
      <c r="J1560" s="10"/>
      <c r="K1560" s="59">
        <v>4.3312310487735983E-2</v>
      </c>
      <c r="L1560" s="57">
        <f>COVAR(K1560:K1589,'RW Futures and Index Data (Q4)'!F1558:F1587)/VAR('RW Futures and Index Data (Q4)'!F1558:F1587)</f>
        <v>0.26161045562444701</v>
      </c>
      <c r="M1560" s="10"/>
      <c r="N1560" s="59">
        <v>-8.0396879426450241E-2</v>
      </c>
      <c r="O1560" s="58">
        <f>COVAR(N1560:N1589,'RW Futures and Index Data (Q4)'!F1558:F1587)/VAR('RW Futures and Index Data (Q4)'!F1558:F1587)</f>
        <v>-4.5803607756762905E-2</v>
      </c>
      <c r="P1560" s="10"/>
    </row>
    <row r="1561" spans="1:16" x14ac:dyDescent="0.25">
      <c r="A1561" s="23">
        <v>39941</v>
      </c>
      <c r="B1561" s="52">
        <v>0.23233642021925882</v>
      </c>
      <c r="C1561" s="53">
        <f>COVAR(B1561:B1590,'RW Futures and Index Data (Q4)'!C1559:C1588)/VAR('RW Futures and Index Data (Q4)'!C1559:C1588)</f>
        <v>0.34254390232807563</v>
      </c>
      <c r="D1561" s="10"/>
      <c r="E1561" s="59">
        <v>-8.0979281943209136E-2</v>
      </c>
      <c r="F1561" s="56">
        <f>COVAR(E1561:E1590,'RW Futures and Index Data (Q4)'!C1559:C1588)/VAR('RW Futures and Index Data (Q4)'!C1559:C1588)</f>
        <v>0.77825148682925427</v>
      </c>
      <c r="G1561" s="10"/>
      <c r="H1561" s="59">
        <v>0.13721264367816088</v>
      </c>
      <c r="I1561" s="56">
        <f>COVAR(H1561:H1590,'RW Futures and Index Data (Q4)'!F1559:F1588)/VAR('RW Futures and Index Data (Q4)'!F1559:F1588)</f>
        <v>0.33881699939119747</v>
      </c>
      <c r="J1561" s="10"/>
      <c r="K1561" s="59">
        <v>4.8995583643149931E-2</v>
      </c>
      <c r="L1561" s="57">
        <f>COVAR(K1561:K1590,'RW Futures and Index Data (Q4)'!F1559:F1588)/VAR('RW Futures and Index Data (Q4)'!F1559:F1588)</f>
        <v>0.27205329726131516</v>
      </c>
      <c r="M1561" s="10"/>
      <c r="N1561" s="59">
        <v>-7.7180080785147043E-2</v>
      </c>
      <c r="O1561" s="58">
        <f>COVAR(N1561:N1590,'RW Futures and Index Data (Q4)'!F1559:F1588)/VAR('RW Futures and Index Data (Q4)'!F1559:F1588)</f>
        <v>-4.5187065351398686E-2</v>
      </c>
      <c r="P1561" s="10"/>
    </row>
    <row r="1562" spans="1:16" x14ac:dyDescent="0.25">
      <c r="A1562" s="23">
        <v>39940</v>
      </c>
      <c r="B1562" s="52">
        <v>0.26138243086200141</v>
      </c>
      <c r="C1562" s="53">
        <f>COVAR(B1562:B1591,'RW Futures and Index Data (Q4)'!C1560:C1589)/VAR('RW Futures and Index Data (Q4)'!C1560:C1589)</f>
        <v>0.40814274582776344</v>
      </c>
      <c r="D1562" s="10"/>
      <c r="E1562" s="59">
        <v>-8.61561476289745E-2</v>
      </c>
      <c r="F1562" s="56">
        <f>COVAR(E1562:E1591,'RW Futures and Index Data (Q4)'!C1560:C1589)/VAR('RW Futures and Index Data (Q4)'!C1560:C1589)</f>
        <v>0.72527995902056197</v>
      </c>
      <c r="G1562" s="10"/>
      <c r="H1562" s="59">
        <v>0.13362068965517238</v>
      </c>
      <c r="I1562" s="56">
        <f>COVAR(H1562:H1591,'RW Futures and Index Data (Q4)'!F1560:F1589)/VAR('RW Futures and Index Data (Q4)'!F1560:F1589)</f>
        <v>0.3825158257839435</v>
      </c>
      <c r="J1562" s="10"/>
      <c r="K1562" s="59">
        <v>4.5072833000751933E-2</v>
      </c>
      <c r="L1562" s="57">
        <f>COVAR(K1562:K1591,'RW Futures and Index Data (Q4)'!F1560:F1589)/VAR('RW Futures and Index Data (Q4)'!F1560:F1589)</f>
        <v>0.27907947914173298</v>
      </c>
      <c r="M1562" s="10"/>
      <c r="N1562" s="59">
        <v>-8.6637331648518723E-2</v>
      </c>
      <c r="O1562" s="58">
        <f>COVAR(N1562:N1591,'RW Futures and Index Data (Q4)'!F1560:F1589)/VAR('RW Futures and Index Data (Q4)'!F1560:F1589)</f>
        <v>-5.8392639210029788E-2</v>
      </c>
      <c r="P1562" s="10"/>
    </row>
    <row r="1563" spans="1:16" x14ac:dyDescent="0.25">
      <c r="A1563" s="23">
        <v>39939</v>
      </c>
      <c r="B1563" s="52">
        <v>0.18072072420669927</v>
      </c>
      <c r="C1563" s="53">
        <f>COVAR(B1563:B1592,'RW Futures and Index Data (Q4)'!C1561:C1590)/VAR('RW Futures and Index Data (Q4)'!C1561:C1590)</f>
        <v>0.48178257608715552</v>
      </c>
      <c r="D1563" s="10"/>
      <c r="E1563" s="59">
        <v>-8.5931886991508555E-2</v>
      </c>
      <c r="F1563" s="56">
        <f>COVAR(E1563:E1592,'RW Futures and Index Data (Q4)'!C1561:C1590)/VAR('RW Futures and Index Data (Q4)'!C1561:C1590)</f>
        <v>0.65827655153861442</v>
      </c>
      <c r="G1563" s="10"/>
      <c r="H1563" s="59">
        <v>0.11032531824611014</v>
      </c>
      <c r="I1563" s="56">
        <f>COVAR(H1563:H1592,'RW Futures and Index Data (Q4)'!F1561:F1590)/VAR('RW Futures and Index Data (Q4)'!F1561:F1590)</f>
        <v>0.39186519110711976</v>
      </c>
      <c r="J1563" s="10"/>
      <c r="K1563" s="59">
        <v>4.1708606547495419E-2</v>
      </c>
      <c r="L1563" s="57">
        <f>COVAR(K1563:K1592,'RW Futures and Index Data (Q4)'!F1561:F1590)/VAR('RW Futures and Index Data (Q4)'!F1561:F1590)</f>
        <v>0.29272211000559756</v>
      </c>
      <c r="M1563" s="10"/>
      <c r="N1563" s="59">
        <v>-8.2090426035155373E-2</v>
      </c>
      <c r="O1563" s="58">
        <f>COVAR(N1563:N1592,'RW Futures and Index Data (Q4)'!F1561:F1590)/VAR('RW Futures and Index Data (Q4)'!F1561:F1590)</f>
        <v>-6.4566305225041767E-2</v>
      </c>
      <c r="P1563" s="10"/>
    </row>
    <row r="1564" spans="1:16" x14ac:dyDescent="0.25">
      <c r="A1564" s="23">
        <v>39938</v>
      </c>
      <c r="B1564" s="52">
        <v>0.25478676620732821</v>
      </c>
      <c r="C1564" s="53">
        <f>COVAR(B1564:B1593,'RW Futures and Index Data (Q4)'!C1562:C1591)/VAR('RW Futures and Index Data (Q4)'!C1562:C1591)</f>
        <v>0.52083951920438121</v>
      </c>
      <c r="D1564" s="10"/>
      <c r="E1564" s="59">
        <v>-0.10509089642822955</v>
      </c>
      <c r="F1564" s="56">
        <f>COVAR(E1564:E1593,'RW Futures and Index Data (Q4)'!C1562:C1591)/VAR('RW Futures and Index Data (Q4)'!C1562:C1591)</f>
        <v>0.6302456888068767</v>
      </c>
      <c r="G1564" s="10"/>
      <c r="H1564" s="59">
        <v>0.2199108469539377</v>
      </c>
      <c r="I1564" s="56">
        <f>COVAR(H1564:H1593,'RW Futures and Index Data (Q4)'!F1562:F1591)/VAR('RW Futures and Index Data (Q4)'!F1562:F1591)</f>
        <v>0.42370196181769226</v>
      </c>
      <c r="J1564" s="10"/>
      <c r="K1564" s="59">
        <v>5.7248224926871982E-2</v>
      </c>
      <c r="L1564" s="57">
        <f>COVAR(K1564:K1593,'RW Futures and Index Data (Q4)'!F1562:F1591)/VAR('RW Futures and Index Data (Q4)'!F1562:F1591)</f>
        <v>0.29515713668024829</v>
      </c>
      <c r="M1564" s="10"/>
      <c r="N1564" s="59">
        <v>-4.8208099623423872E-2</v>
      </c>
      <c r="O1564" s="58">
        <f>COVAR(N1564:N1593,'RW Futures and Index Data (Q4)'!F1562:F1591)/VAR('RW Futures and Index Data (Q4)'!F1562:F1591)</f>
        <v>-4.3842434460888195E-2</v>
      </c>
      <c r="P1564" s="10"/>
    </row>
    <row r="1565" spans="1:16" x14ac:dyDescent="0.25">
      <c r="A1565" s="23">
        <v>39937</v>
      </c>
      <c r="B1565" s="52">
        <v>0.25727614109513719</v>
      </c>
      <c r="C1565" s="53">
        <f>COVAR(B1565:B1594,'RW Futures and Index Data (Q4)'!C1563:C1592)/VAR('RW Futures and Index Data (Q4)'!C1563:C1592)</f>
        <v>0.515625677242322</v>
      </c>
      <c r="D1565" s="10"/>
      <c r="E1565" s="59">
        <v>-0.1138738627194581</v>
      </c>
      <c r="F1565" s="56">
        <f>COVAR(E1565:E1594,'RW Futures and Index Data (Q4)'!C1563:C1592)/VAR('RW Futures and Index Data (Q4)'!C1563:C1592)</f>
        <v>0.57232792348294204</v>
      </c>
      <c r="G1565" s="10"/>
      <c r="H1565" s="59">
        <v>0.27356329501915688</v>
      </c>
      <c r="I1565" s="56">
        <f>COVAR(H1565:H1594,'RW Futures and Index Data (Q4)'!F1563:F1592)/VAR('RW Futures and Index Data (Q4)'!F1563:F1592)</f>
        <v>0.45305229230163779</v>
      </c>
      <c r="J1565" s="10"/>
      <c r="K1565" s="59">
        <v>4.747102451465679E-2</v>
      </c>
      <c r="L1565" s="57">
        <f>COVAR(K1565:K1594,'RW Futures and Index Data (Q4)'!F1563:F1592)/VAR('RW Futures and Index Data (Q4)'!F1563:F1592)</f>
        <v>0.28990931479493648</v>
      </c>
      <c r="M1565" s="10"/>
      <c r="N1565" s="59">
        <v>-5.879612325312511E-2</v>
      </c>
      <c r="O1565" s="58">
        <f>COVAR(N1565:N1594,'RW Futures and Index Data (Q4)'!F1563:F1592)/VAR('RW Futures and Index Data (Q4)'!F1563:F1592)</f>
        <v>-3.7620824523497035E-2</v>
      </c>
      <c r="P1565" s="10"/>
    </row>
    <row r="1566" spans="1:16" x14ac:dyDescent="0.25">
      <c r="A1566" s="23">
        <v>39934</v>
      </c>
      <c r="B1566" s="52">
        <v>0.22794374252969085</v>
      </c>
      <c r="C1566" s="53">
        <f>COVAR(B1566:B1595,'RW Futures and Index Data (Q4)'!C1564:C1593)/VAR('RW Futures and Index Data (Q4)'!C1564:C1593)</f>
        <v>0.48415578693719319</v>
      </c>
      <c r="D1566" s="10"/>
      <c r="E1566" s="59">
        <v>-0.12008570538829177</v>
      </c>
      <c r="F1566" s="56">
        <f>COVAR(E1566:E1595,'RW Futures and Index Data (Q4)'!C1564:C1593)/VAR('RW Futures and Index Data (Q4)'!C1564:C1593)</f>
        <v>0.52150569056462348</v>
      </c>
      <c r="G1566" s="10"/>
      <c r="H1566" s="59">
        <v>0.27080173978819966</v>
      </c>
      <c r="I1566" s="56">
        <f>COVAR(H1566:H1595,'RW Futures and Index Data (Q4)'!F1564:F1593)/VAR('RW Futures and Index Data (Q4)'!F1564:F1593)</f>
        <v>0.46433595945971096</v>
      </c>
      <c r="J1566" s="10"/>
      <c r="K1566" s="59">
        <v>3.3779691995902805E-2</v>
      </c>
      <c r="L1566" s="57">
        <f>COVAR(K1566:K1595,'RW Futures and Index Data (Q4)'!F1564:F1593)/VAR('RW Futures and Index Data (Q4)'!F1564:F1593)</f>
        <v>0.2684535665868174</v>
      </c>
      <c r="M1566" s="10"/>
      <c r="N1566" s="59">
        <v>-4.8670952148610502E-2</v>
      </c>
      <c r="O1566" s="58">
        <f>COVAR(N1566:N1595,'RW Futures and Index Data (Q4)'!F1564:F1593)/VAR('RW Futures and Index Data (Q4)'!F1564:F1593)</f>
        <v>-3.7256211134358799E-2</v>
      </c>
      <c r="P1566" s="10"/>
    </row>
    <row r="1567" spans="1:16" x14ac:dyDescent="0.25">
      <c r="A1567" s="23">
        <v>39933</v>
      </c>
      <c r="B1567" s="52">
        <v>0.23757859284587157</v>
      </c>
      <c r="C1567" s="53">
        <f>COVAR(B1567:B1596,'RW Futures and Index Data (Q4)'!C1565:C1594)/VAR('RW Futures and Index Data (Q4)'!C1565:C1594)</f>
        <v>0.48450385277817781</v>
      </c>
      <c r="D1567" s="10"/>
      <c r="E1567" s="59">
        <v>-9.0568863122958532E-2</v>
      </c>
      <c r="F1567" s="56">
        <f>COVAR(E1567:E1596,'RW Futures and Index Data (Q4)'!C1565:C1594)/VAR('RW Futures and Index Data (Q4)'!C1565:C1594)</f>
        <v>0.54997860699162948</v>
      </c>
      <c r="G1567" s="10"/>
      <c r="H1567" s="59">
        <v>0.30867151949085114</v>
      </c>
      <c r="I1567" s="56">
        <f>COVAR(H1567:H1596,'RW Futures and Index Data (Q4)'!F1565:F1594)/VAR('RW Futures and Index Data (Q4)'!F1565:F1594)</f>
        <v>0.4965210668074011</v>
      </c>
      <c r="J1567" s="10"/>
      <c r="K1567" s="59">
        <v>3.449865219525039E-2</v>
      </c>
      <c r="L1567" s="57">
        <f>COVAR(K1567:K1596,'RW Futures and Index Data (Q4)'!F1565:F1594)/VAR('RW Futures and Index Data (Q4)'!F1565:F1594)</f>
        <v>0.26183791487976693</v>
      </c>
      <c r="M1567" s="10"/>
      <c r="N1567" s="59">
        <v>-6.0007437377182948E-2</v>
      </c>
      <c r="O1567" s="58">
        <f>COVAR(N1567:N1596,'RW Futures and Index Data (Q4)'!F1565:F1594)/VAR('RW Futures and Index Data (Q4)'!F1565:F1594)</f>
        <v>-3.7729062654049079E-2</v>
      </c>
      <c r="P1567" s="10"/>
    </row>
    <row r="1568" spans="1:16" x14ac:dyDescent="0.25">
      <c r="A1568" s="23">
        <v>39932</v>
      </c>
      <c r="B1568" s="52">
        <v>0.2328715855615151</v>
      </c>
      <c r="C1568" s="53">
        <f>COVAR(B1568:B1597,'RW Futures and Index Data (Q4)'!C1566:C1595)/VAR('RW Futures and Index Data (Q4)'!C1566:C1595)</f>
        <v>0.47851922930910995</v>
      </c>
      <c r="D1568" s="10"/>
      <c r="E1568" s="59">
        <v>-6.9124450733649034E-2</v>
      </c>
      <c r="F1568" s="56">
        <f>COVAR(E1568:E1597,'RW Futures and Index Data (Q4)'!C1566:C1595)/VAR('RW Futures and Index Data (Q4)'!C1566:C1595)</f>
        <v>0.57031869961722736</v>
      </c>
      <c r="G1568" s="10"/>
      <c r="H1568" s="59">
        <v>0.27610208816705328</v>
      </c>
      <c r="I1568" s="56">
        <f>COVAR(H1568:H1597,'RW Futures and Index Data (Q4)'!F1566:F1595)/VAR('RW Futures and Index Data (Q4)'!F1566:F1595)</f>
        <v>0.50649663701742365</v>
      </c>
      <c r="J1568" s="10"/>
      <c r="K1568" s="59">
        <v>2.1472190369051569E-2</v>
      </c>
      <c r="L1568" s="57">
        <f>COVAR(K1568:K1597,'RW Futures and Index Data (Q4)'!F1566:F1595)/VAR('RW Futures and Index Data (Q4)'!F1566:F1595)</f>
        <v>0.25351113538736664</v>
      </c>
      <c r="M1568" s="10"/>
      <c r="N1568" s="59">
        <v>-5.8746370763982814E-2</v>
      </c>
      <c r="O1568" s="58">
        <f>COVAR(N1568:N1597,'RW Futures and Index Data (Q4)'!F1566:F1595)/VAR('RW Futures and Index Data (Q4)'!F1566:F1595)</f>
        <v>-3.8075366562963238E-2</v>
      </c>
      <c r="P1568" s="10"/>
    </row>
    <row r="1569" spans="1:16" x14ac:dyDescent="0.25">
      <c r="A1569" s="23">
        <v>39931</v>
      </c>
      <c r="B1569" s="52">
        <v>0.12786355657006987</v>
      </c>
      <c r="C1569" s="53">
        <f>COVAR(B1569:B1598,'RW Futures and Index Data (Q4)'!C1567:C1596)/VAR('RW Futures and Index Data (Q4)'!C1567:C1596)</f>
        <v>0.39829674068202936</v>
      </c>
      <c r="D1569" s="10"/>
      <c r="E1569" s="59">
        <v>-0.11350148534450011</v>
      </c>
      <c r="F1569" s="56">
        <f>COVAR(E1569:E1598,'RW Futures and Index Data (Q4)'!C1567:C1596)/VAR('RW Futures and Index Data (Q4)'!C1567:C1596)</f>
        <v>0.56516510513808182</v>
      </c>
      <c r="G1569" s="10"/>
      <c r="H1569" s="59">
        <v>0.31965936532507744</v>
      </c>
      <c r="I1569" s="56">
        <f>COVAR(H1569:H1598,'RW Futures and Index Data (Q4)'!F1567:F1596)/VAR('RW Futures and Index Data (Q4)'!F1567:F1596)</f>
        <v>0.50226543468054652</v>
      </c>
      <c r="J1569" s="10"/>
      <c r="K1569" s="59">
        <v>2.4272501481138686E-2</v>
      </c>
      <c r="L1569" s="57">
        <f>COVAR(K1569:K1598,'RW Futures and Index Data (Q4)'!F1567:F1596)/VAR('RW Futures and Index Data (Q4)'!F1567:F1596)</f>
        <v>0.24624305586536047</v>
      </c>
      <c r="M1569" s="10"/>
      <c r="N1569" s="59">
        <v>-5.3826593877288054E-2</v>
      </c>
      <c r="O1569" s="58">
        <f>COVAR(N1569:N1598,'RW Futures and Index Data (Q4)'!F1567:F1596)/VAR('RW Futures and Index Data (Q4)'!F1567:F1596)</f>
        <v>-3.7266813366169348E-2</v>
      </c>
      <c r="P1569" s="10"/>
    </row>
    <row r="1570" spans="1:16" x14ac:dyDescent="0.25">
      <c r="A1570" s="23">
        <v>39930</v>
      </c>
      <c r="B1570" s="52">
        <v>9.8028581734035392E-2</v>
      </c>
      <c r="C1570" s="53">
        <f>COVAR(B1570:B1599,'RW Futures and Index Data (Q4)'!C1568:C1597)/VAR('RW Futures and Index Data (Q4)'!C1568:C1597)</f>
        <v>0.32785366073104644</v>
      </c>
      <c r="D1570" s="10"/>
      <c r="E1570" s="59">
        <v>-0.12927474003936335</v>
      </c>
      <c r="F1570" s="56">
        <f>COVAR(E1570:E1599,'RW Futures and Index Data (Q4)'!C1568:C1597)/VAR('RW Futures and Index Data (Q4)'!C1568:C1597)</f>
        <v>0.57061183313719743</v>
      </c>
      <c r="G1570" s="10"/>
      <c r="H1570" s="59">
        <v>0.36986301369863006</v>
      </c>
      <c r="I1570" s="56">
        <f>COVAR(H1570:H1599,'RW Futures and Index Data (Q4)'!F1568:F1597)/VAR('RW Futures and Index Data (Q4)'!F1568:F1597)</f>
        <v>0.50292675158919431</v>
      </c>
      <c r="J1570" s="10"/>
      <c r="K1570" s="59">
        <v>4.1080744785946255E-2</v>
      </c>
      <c r="L1570" s="57">
        <f>COVAR(K1570:K1599,'RW Futures and Index Data (Q4)'!F1568:F1597)/VAR('RW Futures and Index Data (Q4)'!F1568:F1597)</f>
        <v>0.24272159923357617</v>
      </c>
      <c r="M1570" s="10"/>
      <c r="N1570" s="59">
        <v>-9.2020468582105774E-3</v>
      </c>
      <c r="O1570" s="58">
        <f>COVAR(N1570:N1599,'RW Futures and Index Data (Q4)'!F1568:F1597)/VAR('RW Futures and Index Data (Q4)'!F1568:F1597)</f>
        <v>-2.321618456380822E-2</v>
      </c>
      <c r="P1570" s="10"/>
    </row>
    <row r="1571" spans="1:16" x14ac:dyDescent="0.25">
      <c r="A1571" s="23">
        <v>39927</v>
      </c>
      <c r="B1571" s="52">
        <v>0.12842629531271976</v>
      </c>
      <c r="C1571" s="53">
        <f>COVAR(B1571:B1600,'RW Futures and Index Data (Q4)'!C1569:C1598)/VAR('RW Futures and Index Data (Q4)'!C1569:C1598)</f>
        <v>0.30731462466568515</v>
      </c>
      <c r="D1571" s="10"/>
      <c r="E1571" s="59">
        <v>-0.10568477494697104</v>
      </c>
      <c r="F1571" s="56">
        <f>COVAR(E1571:E1600,'RW Futures and Index Data (Q4)'!C1569:C1598)/VAR('RW Futures and Index Data (Q4)'!C1569:C1598)</f>
        <v>0.58120524127904116</v>
      </c>
      <c r="G1571" s="10"/>
      <c r="H1571" s="59">
        <v>0.23366013071895431</v>
      </c>
      <c r="I1571" s="56">
        <f>COVAR(H1571:H1600,'RW Futures and Index Data (Q4)'!F1569:F1598)/VAR('RW Futures and Index Data (Q4)'!F1569:F1598)</f>
        <v>0.49020701532638744</v>
      </c>
      <c r="J1571" s="10"/>
      <c r="K1571" s="59">
        <v>4.1635246398593839E-2</v>
      </c>
      <c r="L1571" s="57">
        <f>COVAR(K1571:K1600,'RW Futures and Index Data (Q4)'!F1569:F1598)/VAR('RW Futures and Index Data (Q4)'!F1569:F1598)</f>
        <v>0.24017506569223193</v>
      </c>
      <c r="M1571" s="10"/>
      <c r="N1571" s="59">
        <v>1.7739899141517856E-3</v>
      </c>
      <c r="O1571" s="58">
        <f>COVAR(N1571:N1600,'RW Futures and Index Data (Q4)'!F1569:F1598)/VAR('RW Futures and Index Data (Q4)'!F1569:F1598)</f>
        <v>-1.0874277086876315E-2</v>
      </c>
      <c r="P1571" s="10"/>
    </row>
    <row r="1572" spans="1:16" x14ac:dyDescent="0.25">
      <c r="A1572" s="23">
        <v>39926</v>
      </c>
      <c r="B1572" s="52">
        <v>0.16003853763446418</v>
      </c>
      <c r="C1572" s="53">
        <f>COVAR(B1572:B1601,'RW Futures and Index Data (Q4)'!C1570:C1599)/VAR('RW Futures and Index Data (Q4)'!C1570:C1599)</f>
        <v>0.27374272991236409</v>
      </c>
      <c r="D1572" s="10"/>
      <c r="E1572" s="59">
        <v>-0.13372735888219611</v>
      </c>
      <c r="F1572" s="56">
        <f>COVAR(E1572:E1601,'RW Futures and Index Data (Q4)'!C1570:C1599)/VAR('RW Futures and Index Data (Q4)'!C1570:C1599)</f>
        <v>0.57786516654300835</v>
      </c>
      <c r="G1572" s="10"/>
      <c r="H1572" s="59">
        <v>0.22669826224328582</v>
      </c>
      <c r="I1572" s="56">
        <f>COVAR(H1572:H1601,'RW Futures and Index Data (Q4)'!F1570:F1599)/VAR('RW Futures and Index Data (Q4)'!F1570:F1599)</f>
        <v>0.48158429858203805</v>
      </c>
      <c r="J1572" s="10"/>
      <c r="K1572" s="59">
        <v>4.4399168493361119E-2</v>
      </c>
      <c r="L1572" s="57">
        <f>COVAR(K1572:K1601,'RW Futures and Index Data (Q4)'!F1570:F1599)/VAR('RW Futures and Index Data (Q4)'!F1570:F1599)</f>
        <v>0.23720519005972973</v>
      </c>
      <c r="M1572" s="10"/>
      <c r="N1572" s="59">
        <v>-1.8221226471302643E-2</v>
      </c>
      <c r="O1572" s="58">
        <f>COVAR(N1572:N1601,'RW Futures and Index Data (Q4)'!F1570:F1599)/VAR('RW Futures and Index Data (Q4)'!F1570:F1599)</f>
        <v>-9.4739664390801667E-3</v>
      </c>
      <c r="P1572" s="10"/>
    </row>
    <row r="1573" spans="1:16" x14ac:dyDescent="0.25">
      <c r="A1573" s="23">
        <v>39925</v>
      </c>
      <c r="B1573" s="52">
        <v>7.6539035435889025E-2</v>
      </c>
      <c r="C1573" s="53">
        <f>COVAR(B1573:B1602,'RW Futures and Index Data (Q4)'!C1571:C1600)/VAR('RW Futures and Index Data (Q4)'!C1571:C1600)</f>
        <v>0.17269289577248886</v>
      </c>
      <c r="D1573" s="10"/>
      <c r="E1573" s="59">
        <v>-3.3291798346333445E-2</v>
      </c>
      <c r="F1573" s="56">
        <f>COVAR(E1573:E1602,'RW Futures and Index Data (Q4)'!C1571:C1600)/VAR('RW Futures and Index Data (Q4)'!C1571:C1600)</f>
        <v>0.61292399251828655</v>
      </c>
      <c r="G1573" s="10"/>
      <c r="H1573" s="59">
        <v>0.21243115656963019</v>
      </c>
      <c r="I1573" s="56">
        <f>COVAR(H1573:H1602,'RW Futures and Index Data (Q4)'!F1571:F1600)/VAR('RW Futures and Index Data (Q4)'!F1571:F1600)</f>
        <v>0.46635347975193508</v>
      </c>
      <c r="J1573" s="10"/>
      <c r="K1573" s="59">
        <v>5.1769188406274536E-2</v>
      </c>
      <c r="L1573" s="57">
        <f>COVAR(K1573:K1602,'RW Futures and Index Data (Q4)'!F1571:F1600)/VAR('RW Futures and Index Data (Q4)'!F1571:F1600)</f>
        <v>0.22718689214466684</v>
      </c>
      <c r="M1573" s="10"/>
      <c r="N1573" s="59">
        <v>-1.3258544509238246E-2</v>
      </c>
      <c r="O1573" s="58">
        <f>COVAR(N1573:N1602,'RW Futures and Index Data (Q4)'!F1571:F1600)/VAR('RW Futures and Index Data (Q4)'!F1571:F1600)</f>
        <v>-5.1144512343091978E-3</v>
      </c>
      <c r="P1573" s="10"/>
    </row>
    <row r="1574" spans="1:16" x14ac:dyDescent="0.25">
      <c r="A1574" s="23">
        <v>39924</v>
      </c>
      <c r="B1574" s="52">
        <v>0.11952497402129958</v>
      </c>
      <c r="C1574" s="53">
        <f>COVAR(B1574:B1603,'RW Futures and Index Data (Q4)'!C1572:C1601)/VAR('RW Futures and Index Data (Q4)'!C1572:C1601)</f>
        <v>0.14431156025386374</v>
      </c>
      <c r="D1574" s="10"/>
      <c r="E1574" s="59">
        <v>4.6946122159190473E-2</v>
      </c>
      <c r="F1574" s="56">
        <f>COVAR(E1574:E1603,'RW Futures and Index Data (Q4)'!C1572:C1601)/VAR('RW Futures and Index Data (Q4)'!C1572:C1601)</f>
        <v>0.67387031937042452</v>
      </c>
      <c r="G1574" s="10"/>
      <c r="H1574" s="59">
        <v>0.23058446757405915</v>
      </c>
      <c r="I1574" s="56">
        <f>COVAR(H1574:H1603,'RW Futures and Index Data (Q4)'!F1572:F1601)/VAR('RW Futures and Index Data (Q4)'!F1572:F1601)</f>
        <v>0.47070060836450989</v>
      </c>
      <c r="J1574" s="10"/>
      <c r="K1574" s="59">
        <v>5.1729021494048455E-2</v>
      </c>
      <c r="L1574" s="57">
        <f>COVAR(K1574:K1603,'RW Futures and Index Data (Q4)'!F1572:F1601)/VAR('RW Futures and Index Data (Q4)'!F1572:F1601)</f>
        <v>0.22399143380216233</v>
      </c>
      <c r="M1574" s="10"/>
      <c r="N1574" s="59">
        <v>-8.455774961339535E-3</v>
      </c>
      <c r="O1574" s="58">
        <f>COVAR(N1574:N1603,'RW Futures and Index Data (Q4)'!F1572:F1601)/VAR('RW Futures and Index Data (Q4)'!F1572:F1601)</f>
        <v>6.6272769706694351E-3</v>
      </c>
      <c r="P1574" s="10"/>
    </row>
    <row r="1575" spans="1:16" x14ac:dyDescent="0.25">
      <c r="A1575" s="23">
        <v>39923</v>
      </c>
      <c r="B1575" s="52">
        <v>0.10894650602808831</v>
      </c>
      <c r="C1575" s="53">
        <f>COVAR(B1575:B1604,'RW Futures and Index Data (Q4)'!C1573:C1602)/VAR('RW Futures and Index Data (Q4)'!C1573:C1602)</f>
        <v>5.7794822031725368E-2</v>
      </c>
      <c r="D1575" s="10"/>
      <c r="E1575" s="59">
        <v>6.0360336926266411E-2</v>
      </c>
      <c r="F1575" s="56">
        <f>COVAR(E1575:E1604,'RW Futures and Index Data (Q4)'!C1573:C1602)/VAR('RW Futures and Index Data (Q4)'!C1573:C1602)</f>
        <v>0.69867394052236576</v>
      </c>
      <c r="G1575" s="10"/>
      <c r="H1575" s="59">
        <v>0.25180433039294292</v>
      </c>
      <c r="I1575" s="56">
        <f>COVAR(H1575:H1604,'RW Futures and Index Data (Q4)'!F1573:F1602)/VAR('RW Futures and Index Data (Q4)'!F1573:F1602)</f>
        <v>0.45907761182482698</v>
      </c>
      <c r="J1575" s="10"/>
      <c r="K1575" s="59">
        <v>5.4699934287729013E-2</v>
      </c>
      <c r="L1575" s="57">
        <f>COVAR(K1575:K1604,'RW Futures and Index Data (Q4)'!F1573:F1602)/VAR('RW Futures and Index Data (Q4)'!F1573:F1602)</f>
        <v>0.21512035293892787</v>
      </c>
      <c r="M1575" s="10"/>
      <c r="N1575" s="59">
        <v>8.3893495231095461E-3</v>
      </c>
      <c r="O1575" s="58">
        <f>COVAR(N1575:N1604,'RW Futures and Index Data (Q4)'!F1573:F1602)/VAR('RW Futures and Index Data (Q4)'!F1573:F1602)</f>
        <v>2.7244081017452553E-2</v>
      </c>
      <c r="P1575" s="10"/>
    </row>
    <row r="1576" spans="1:16" x14ac:dyDescent="0.25">
      <c r="A1576" s="23">
        <v>39920</v>
      </c>
      <c r="B1576" s="52">
        <v>0.1044177555776733</v>
      </c>
      <c r="C1576" s="53">
        <f>COVAR(B1576:B1605,'RW Futures and Index Data (Q4)'!C1574:C1603)/VAR('RW Futures and Index Data (Q4)'!C1574:C1603)</f>
        <v>-5.0933177895497086E-3</v>
      </c>
      <c r="D1576" s="10"/>
      <c r="E1576" s="59">
        <v>0.20152456684211884</v>
      </c>
      <c r="F1576" s="56">
        <f>COVAR(E1576:E1605,'RW Futures and Index Data (Q4)'!C1574:C1603)/VAR('RW Futures and Index Data (Q4)'!C1574:C1603)</f>
        <v>0.74849018077747809</v>
      </c>
      <c r="G1576" s="10"/>
      <c r="H1576" s="59">
        <v>0.2485643970467597</v>
      </c>
      <c r="I1576" s="56">
        <f>COVAR(H1576:H1605,'RW Futures and Index Data (Q4)'!F1574:F1603)/VAR('RW Futures and Index Data (Q4)'!F1574:F1603)</f>
        <v>0.45241307739677705</v>
      </c>
      <c r="J1576" s="10"/>
      <c r="K1576" s="59">
        <v>6.6628330703718763E-2</v>
      </c>
      <c r="L1576" s="57">
        <f>COVAR(K1576:K1605,'RW Futures and Index Data (Q4)'!F1574:F1603)/VAR('RW Futures and Index Data (Q4)'!F1574:F1603)</f>
        <v>0.20800025845459907</v>
      </c>
      <c r="M1576" s="10"/>
      <c r="N1576" s="59">
        <v>-1.1019441966764187E-3</v>
      </c>
      <c r="O1576" s="58">
        <f>COVAR(N1576:N1605,'RW Futures and Index Data (Q4)'!F1574:F1603)/VAR('RW Futures and Index Data (Q4)'!F1574:F1603)</f>
        <v>3.0368228963734725E-2</v>
      </c>
      <c r="P1576" s="10"/>
    </row>
    <row r="1577" spans="1:16" x14ac:dyDescent="0.25">
      <c r="A1577" s="23">
        <v>39919</v>
      </c>
      <c r="B1577" s="52">
        <v>0.15560874150078496</v>
      </c>
      <c r="C1577" s="53">
        <f>COVAR(B1577:B1606,'RW Futures and Index Data (Q4)'!C1575:C1604)/VAR('RW Futures and Index Data (Q4)'!C1575:C1604)</f>
        <v>-5.8322194685754954E-2</v>
      </c>
      <c r="D1577" s="10"/>
      <c r="E1577" s="59">
        <v>0.13148633985610148</v>
      </c>
      <c r="F1577" s="56">
        <f>COVAR(E1577:E1606,'RW Futures and Index Data (Q4)'!C1575:C1604)/VAR('RW Futures and Index Data (Q4)'!C1575:C1604)</f>
        <v>0.73420725828163924</v>
      </c>
      <c r="G1577" s="10"/>
      <c r="H1577" s="59">
        <v>0.21879936808846767</v>
      </c>
      <c r="I1577" s="56">
        <f>COVAR(H1577:H1606,'RW Futures and Index Data (Q4)'!F1575:F1604)/VAR('RW Futures and Index Data (Q4)'!F1575:F1604)</f>
        <v>0.43316805977505096</v>
      </c>
      <c r="J1577" s="10"/>
      <c r="K1577" s="59">
        <v>4.3023301013535686E-2</v>
      </c>
      <c r="L1577" s="57">
        <f>COVAR(K1577:K1606,'RW Futures and Index Data (Q4)'!F1575:F1604)/VAR('RW Futures and Index Data (Q4)'!F1575:F1604)</f>
        <v>0.19324831503721035</v>
      </c>
      <c r="M1577" s="10"/>
      <c r="N1577" s="59">
        <v>-2.1759367180440248E-2</v>
      </c>
      <c r="O1577" s="58">
        <f>COVAR(N1577:N1606,'RW Futures and Index Data (Q4)'!F1575:F1604)/VAR('RW Futures and Index Data (Q4)'!F1575:F1604)</f>
        <v>3.9053510842035094E-2</v>
      </c>
      <c r="P1577" s="10"/>
    </row>
    <row r="1578" spans="1:16" x14ac:dyDescent="0.25">
      <c r="A1578" s="23">
        <v>39918</v>
      </c>
      <c r="B1578" s="52">
        <v>8.70460263526176E-2</v>
      </c>
      <c r="C1578" s="53">
        <f>COVAR(B1578:B1607,'RW Futures and Index Data (Q4)'!C1576:C1605)/VAR('RW Futures and Index Data (Q4)'!C1576:C1605)</f>
        <v>-0.17456125089593355</v>
      </c>
      <c r="D1578" s="10"/>
      <c r="E1578" s="59">
        <v>0.16757006227440852</v>
      </c>
      <c r="F1578" s="56">
        <f>COVAR(E1578:E1607,'RW Futures and Index Data (Q4)'!C1576:C1605)/VAR('RW Futures and Index Data (Q4)'!C1576:C1605)</f>
        <v>0.76151514193322323</v>
      </c>
      <c r="G1578" s="10"/>
      <c r="H1578" s="59">
        <v>0.21630094043887138</v>
      </c>
      <c r="I1578" s="56">
        <f>COVAR(H1578:H1607,'RW Futures and Index Data (Q4)'!F1576:F1605)/VAR('RW Futures and Index Data (Q4)'!F1576:F1605)</f>
        <v>0.42766949756705247</v>
      </c>
      <c r="J1578" s="10"/>
      <c r="K1578" s="59">
        <v>4.65676455045958E-2</v>
      </c>
      <c r="L1578" s="57">
        <f>COVAR(K1578:K1607,'RW Futures and Index Data (Q4)'!F1576:F1605)/VAR('RW Futures and Index Data (Q4)'!F1576:F1605)</f>
        <v>0.1905464448538903</v>
      </c>
      <c r="M1578" s="10"/>
      <c r="N1578" s="59">
        <v>-1.7486518447471622E-2</v>
      </c>
      <c r="O1578" s="58">
        <f>COVAR(N1578:N1607,'RW Futures and Index Data (Q4)'!F1576:F1605)/VAR('RW Futures and Index Data (Q4)'!F1576:F1605)</f>
        <v>6.1365062763703647E-2</v>
      </c>
      <c r="P1578" s="10"/>
    </row>
    <row r="1579" spans="1:16" x14ac:dyDescent="0.25">
      <c r="A1579" s="23">
        <v>39917</v>
      </c>
      <c r="B1579" s="52">
        <v>6.9090269074443267E-2</v>
      </c>
      <c r="C1579" s="53">
        <f>COVAR(B1579:B1608,'RW Futures and Index Data (Q4)'!C1577:C1606)/VAR('RW Futures and Index Data (Q4)'!C1577:C1606)</f>
        <v>-0.25522750870499705</v>
      </c>
      <c r="D1579" s="10"/>
      <c r="E1579" s="59">
        <v>0.13293054789844261</v>
      </c>
      <c r="F1579" s="56">
        <f>COVAR(E1579:E1608,'RW Futures and Index Data (Q4)'!C1577:C1606)/VAR('RW Futures and Index Data (Q4)'!C1577:C1606)</f>
        <v>0.73278440574642456</v>
      </c>
      <c r="G1579" s="10"/>
      <c r="H1579" s="59">
        <v>0.16271963330786865</v>
      </c>
      <c r="I1579" s="56">
        <f>COVAR(H1579:H1608,'RW Futures and Index Data (Q4)'!F1577:F1606)/VAR('RW Futures and Index Data (Q4)'!F1577:F1606)</f>
        <v>0.40320296370895298</v>
      </c>
      <c r="J1579" s="10"/>
      <c r="K1579" s="59">
        <v>3.9332858630507506E-2</v>
      </c>
      <c r="L1579" s="57">
        <f>COVAR(K1579:K1608,'RW Futures and Index Data (Q4)'!F1577:F1606)/VAR('RW Futures and Index Data (Q4)'!F1577:F1606)</f>
        <v>0.17727759293988582</v>
      </c>
      <c r="M1579" s="10"/>
      <c r="N1579" s="59">
        <v>1.7890323072982328E-2</v>
      </c>
      <c r="O1579" s="58">
        <f>COVAR(N1579:N1608,'RW Futures and Index Data (Q4)'!F1577:F1606)/VAR('RW Futures and Index Data (Q4)'!F1577:F1606)</f>
        <v>8.7312623566459885E-2</v>
      </c>
      <c r="P1579" s="10"/>
    </row>
    <row r="1580" spans="1:16" x14ac:dyDescent="0.25">
      <c r="A1580" s="23">
        <v>39916</v>
      </c>
      <c r="B1580" s="52">
        <v>7.3031639444696594E-2</v>
      </c>
      <c r="C1580" s="53">
        <f>COVAR(B1580:B1609,'RW Futures and Index Data (Q4)'!C1578:C1607)/VAR('RW Futures and Index Data (Q4)'!C1578:C1607)</f>
        <v>-0.36392812580635647</v>
      </c>
      <c r="D1580" s="10"/>
      <c r="E1580" s="59">
        <v>0.13277465833982727</v>
      </c>
      <c r="F1580" s="56">
        <f>COVAR(E1580:E1609,'RW Futures and Index Data (Q4)'!C1578:C1607)/VAR('RW Futures and Index Data (Q4)'!C1578:C1607)</f>
        <v>0.7208333328864005</v>
      </c>
      <c r="G1580" s="10"/>
      <c r="H1580" s="59">
        <v>0.14764079147640796</v>
      </c>
      <c r="I1580" s="56">
        <f>COVAR(H1580:H1609,'RW Futures and Index Data (Q4)'!F1578:F1607)/VAR('RW Futures and Index Data (Q4)'!F1578:F1607)</f>
        <v>0.38174483612621091</v>
      </c>
      <c r="J1580" s="10"/>
      <c r="K1580" s="59">
        <v>3.1012627659872116E-2</v>
      </c>
      <c r="L1580" s="57">
        <f>COVAR(K1580:K1609,'RW Futures and Index Data (Q4)'!F1578:F1607)/VAR('RW Futures and Index Data (Q4)'!F1578:F1607)</f>
        <v>0.16283982503184533</v>
      </c>
      <c r="M1580" s="10"/>
      <c r="N1580" s="59">
        <v>1.4986665784299413E-2</v>
      </c>
      <c r="O1580" s="58">
        <f>COVAR(N1580:N1609,'RW Futures and Index Data (Q4)'!F1578:F1607)/VAR('RW Futures and Index Data (Q4)'!F1578:F1607)</f>
        <v>0.11036330376926401</v>
      </c>
      <c r="P1580" s="10"/>
    </row>
    <row r="1581" spans="1:16" x14ac:dyDescent="0.25">
      <c r="A1581" s="23">
        <v>39912</v>
      </c>
      <c r="B1581" s="52">
        <v>0.12832353313911771</v>
      </c>
      <c r="C1581" s="53">
        <f>COVAR(B1581:B1610,'RW Futures and Index Data (Q4)'!C1579:C1608)/VAR('RW Futures and Index Data (Q4)'!C1579:C1608)</f>
        <v>-0.46278767778659968</v>
      </c>
      <c r="D1581" s="10"/>
      <c r="E1581" s="59">
        <v>0.12997679025625541</v>
      </c>
      <c r="F1581" s="56">
        <f>COVAR(E1581:E1610,'RW Futures and Index Data (Q4)'!C1579:C1608)/VAR('RW Futures and Index Data (Q4)'!C1579:C1608)</f>
        <v>0.72118163975765992</v>
      </c>
      <c r="G1581" s="10"/>
      <c r="H1581" s="59">
        <v>0.17168674698795194</v>
      </c>
      <c r="I1581" s="56">
        <f>COVAR(H1581:H1610,'RW Futures and Index Data (Q4)'!F1579:F1608)/VAR('RW Futures and Index Data (Q4)'!F1579:F1608)</f>
        <v>0.3965277901330404</v>
      </c>
      <c r="J1581" s="10"/>
      <c r="K1581" s="59">
        <v>2.2717127906693779E-2</v>
      </c>
      <c r="L1581" s="57">
        <f>COVAR(K1581:K1610,'RW Futures and Index Data (Q4)'!F1579:F1608)/VAR('RW Futures and Index Data (Q4)'!F1579:F1608)</f>
        <v>0.15315846776619563</v>
      </c>
      <c r="M1581" s="10"/>
      <c r="N1581" s="59">
        <v>2.9621663886099103E-3</v>
      </c>
      <c r="O1581" s="58">
        <f>COVAR(N1581:N1610,'RW Futures and Index Data (Q4)'!F1579:F1608)/VAR('RW Futures and Index Data (Q4)'!F1579:F1608)</f>
        <v>0.13413653039151213</v>
      </c>
      <c r="P1581" s="10"/>
    </row>
    <row r="1582" spans="1:16" x14ac:dyDescent="0.25">
      <c r="A1582" s="23">
        <v>39911</v>
      </c>
      <c r="B1582" s="52">
        <v>3.6677894381368148E-2</v>
      </c>
      <c r="C1582" s="53">
        <f>COVAR(B1582:B1611,'RW Futures and Index Data (Q4)'!C1580:C1609)/VAR('RW Futures and Index Data (Q4)'!C1580:C1609)</f>
        <v>-0.60601066869013354</v>
      </c>
      <c r="D1582" s="10"/>
      <c r="E1582" s="59">
        <v>0.104993607575254</v>
      </c>
      <c r="F1582" s="56">
        <f>COVAR(E1582:E1611,'RW Futures and Index Data (Q4)'!C1580:C1609)/VAR('RW Futures and Index Data (Q4)'!C1580:C1609)</f>
        <v>0.68009146346068838</v>
      </c>
      <c r="G1582" s="10"/>
      <c r="H1582" s="59">
        <v>0.12196914033798678</v>
      </c>
      <c r="I1582" s="56">
        <f>COVAR(H1582:H1611,'RW Futures and Index Data (Q4)'!F1580:F1609)/VAR('RW Futures and Index Data (Q4)'!F1580:F1609)</f>
        <v>0.37739432072877183</v>
      </c>
      <c r="J1582" s="10"/>
      <c r="K1582" s="59">
        <v>1.3080080127527705E-2</v>
      </c>
      <c r="L1582" s="57">
        <f>COVAR(K1582:K1611,'RW Futures and Index Data (Q4)'!F1580:F1609)/VAR('RW Futures and Index Data (Q4)'!F1580:F1609)</f>
        <v>0.13800547728761925</v>
      </c>
      <c r="M1582" s="10"/>
      <c r="N1582" s="59">
        <v>1.0287980617576409E-2</v>
      </c>
      <c r="O1582" s="58">
        <f>COVAR(N1582:N1611,'RW Futures and Index Data (Q4)'!F1580:F1609)/VAR('RW Futures and Index Data (Q4)'!F1580:F1609)</f>
        <v>0.16450728608488016</v>
      </c>
      <c r="P1582" s="10"/>
    </row>
    <row r="1583" spans="1:16" x14ac:dyDescent="0.25">
      <c r="A1583" s="23">
        <v>39910</v>
      </c>
      <c r="B1583" s="52">
        <v>3.1394919555433942E-2</v>
      </c>
      <c r="C1583" s="53">
        <f>COVAR(B1583:B1612,'RW Futures and Index Data (Q4)'!C1581:C1610)/VAR('RW Futures and Index Data (Q4)'!C1581:C1610)</f>
        <v>-0.64238299985118363</v>
      </c>
      <c r="D1583" s="10"/>
      <c r="E1583" s="59">
        <v>4.4875451089149587E-2</v>
      </c>
      <c r="F1583" s="56">
        <f>COVAR(E1583:E1612,'RW Futures and Index Data (Q4)'!C1581:C1610)/VAR('RW Futures and Index Data (Q4)'!C1581:C1610)</f>
        <v>0.60437353419393525</v>
      </c>
      <c r="G1583" s="10"/>
      <c r="H1583" s="59">
        <v>8.5777126099706669E-2</v>
      </c>
      <c r="I1583" s="56">
        <f>COVAR(H1583:H1612,'RW Futures and Index Data (Q4)'!F1581:F1610)/VAR('RW Futures and Index Data (Q4)'!F1581:F1610)</f>
        <v>0.36128735539081308</v>
      </c>
      <c r="J1583" s="10"/>
      <c r="K1583" s="59">
        <v>-6.8682877823611488E-4</v>
      </c>
      <c r="L1583" s="57">
        <f>COVAR(K1583:K1612,'RW Futures and Index Data (Q4)'!F1581:F1610)/VAR('RW Futures and Index Data (Q4)'!F1581:F1610)</f>
        <v>0.11921230526374849</v>
      </c>
      <c r="M1583" s="10"/>
      <c r="N1583" s="59">
        <v>1.7229258645435674E-2</v>
      </c>
      <c r="O1583" s="58">
        <f>COVAR(N1583:N1612,'RW Futures and Index Data (Q4)'!F1581:F1610)/VAR('RW Futures and Index Data (Q4)'!F1581:F1610)</f>
        <v>0.1853125200545557</v>
      </c>
      <c r="P1583" s="10"/>
    </row>
    <row r="1584" spans="1:16" x14ac:dyDescent="0.25">
      <c r="A1584" s="23">
        <v>39909</v>
      </c>
      <c r="B1584" s="52">
        <v>3.121626451537618E-2</v>
      </c>
      <c r="C1584" s="53">
        <f>COVAR(B1584:B1613,'RW Futures and Index Data (Q4)'!C1582:C1611)/VAR('RW Futures and Index Data (Q4)'!C1582:C1611)</f>
        <v>-0.65708580308795239</v>
      </c>
      <c r="D1584" s="10"/>
      <c r="E1584" s="59">
        <v>-4.2982944506703591E-2</v>
      </c>
      <c r="F1584" s="56">
        <f>COVAR(E1584:E1613,'RW Futures and Index Data (Q4)'!C1582:C1611)/VAR('RW Futures and Index Data (Q4)'!C1582:C1611)</f>
        <v>0.54907313381962597</v>
      </c>
      <c r="G1584" s="10"/>
      <c r="H1584" s="59">
        <v>9.1813312930374869E-2</v>
      </c>
      <c r="I1584" s="56">
        <f>COVAR(H1584:H1613,'RW Futures and Index Data (Q4)'!F1582:F1611)/VAR('RW Futures and Index Data (Q4)'!F1582:F1611)</f>
        <v>0.37610258048378276</v>
      </c>
      <c r="J1584" s="10"/>
      <c r="K1584" s="59">
        <v>-1.6924390071836104E-2</v>
      </c>
      <c r="L1584" s="57">
        <f>COVAR(K1584:K1613,'RW Futures and Index Data (Q4)'!F1582:F1611)/VAR('RW Futures and Index Data (Q4)'!F1582:F1611)</f>
        <v>0.10387867779746358</v>
      </c>
      <c r="M1584" s="10"/>
      <c r="N1584" s="59">
        <v>-2.3141960982854259E-3</v>
      </c>
      <c r="O1584" s="58">
        <f>COVAR(N1584:N1613,'RW Futures and Index Data (Q4)'!F1582:F1611)/VAR('RW Futures and Index Data (Q4)'!F1582:F1611)</f>
        <v>0.18623403182384624</v>
      </c>
      <c r="P1584" s="10"/>
    </row>
    <row r="1585" spans="1:16" x14ac:dyDescent="0.25">
      <c r="A1585" s="23">
        <v>39906</v>
      </c>
      <c r="B1585" s="52">
        <v>4.9334579976168191E-2</v>
      </c>
      <c r="C1585" s="53">
        <f>COVAR(B1585:B1614,'RW Futures and Index Data (Q4)'!C1583:C1612)/VAR('RW Futures and Index Data (Q4)'!C1583:C1612)</f>
        <v>-0.67049647940502688</v>
      </c>
      <c r="D1585" s="10"/>
      <c r="E1585" s="59">
        <v>-4.9525102845238811E-2</v>
      </c>
      <c r="F1585" s="56">
        <f>COVAR(E1585:E1614,'RW Futures and Index Data (Q4)'!C1583:C1612)/VAR('RW Futures and Index Data (Q4)'!C1583:C1612)</f>
        <v>0.51051372515747218</v>
      </c>
      <c r="G1585" s="10"/>
      <c r="H1585" s="59">
        <v>0.12183908045976999</v>
      </c>
      <c r="I1585" s="56">
        <f>COVAR(H1585:H1614,'RW Futures and Index Data (Q4)'!F1583:F1612)/VAR('RW Futures and Index Data (Q4)'!F1583:F1612)</f>
        <v>0.37664902473414424</v>
      </c>
      <c r="J1585" s="10"/>
      <c r="K1585" s="59">
        <v>-2.9919009120568663E-2</v>
      </c>
      <c r="L1585" s="57">
        <f>COVAR(K1585:K1614,'RW Futures and Index Data (Q4)'!F1583:F1612)/VAR('RW Futures and Index Data (Q4)'!F1583:F1612)</f>
        <v>9.0629638367714399E-2</v>
      </c>
      <c r="M1585" s="10"/>
      <c r="N1585" s="59">
        <v>-1.633216701211293E-2</v>
      </c>
      <c r="O1585" s="58">
        <f>COVAR(N1585:N1614,'RW Futures and Index Data (Q4)'!F1583:F1612)/VAR('RW Futures and Index Data (Q4)'!F1583:F1612)</f>
        <v>0.2052003391755676</v>
      </c>
      <c r="P1585" s="10"/>
    </row>
    <row r="1586" spans="1:16" x14ac:dyDescent="0.25">
      <c r="A1586" s="23">
        <v>39905</v>
      </c>
      <c r="B1586" s="52">
        <v>0.10746541043162328</v>
      </c>
      <c r="C1586" s="53">
        <f>COVAR(B1586:B1615,'RW Futures and Index Data (Q4)'!C1584:C1613)/VAR('RW Futures and Index Data (Q4)'!C1584:C1613)</f>
        <v>-0.77435123038964959</v>
      </c>
      <c r="D1586" s="10"/>
      <c r="E1586" s="59">
        <v>-3.502404132255077E-2</v>
      </c>
      <c r="F1586" s="56">
        <f>COVAR(E1586:E1615,'RW Futures and Index Data (Q4)'!C1584:C1613)/VAR('RW Futures and Index Data (Q4)'!C1584:C1613)</f>
        <v>0.55957831552862036</v>
      </c>
      <c r="G1586" s="10"/>
      <c r="H1586" s="59">
        <v>0.20161290322580649</v>
      </c>
      <c r="I1586" s="56">
        <f>COVAR(H1586:H1615,'RW Futures and Index Data (Q4)'!F1584:F1613)/VAR('RW Futures and Index Data (Q4)'!F1584:F1613)</f>
        <v>0.41298384421740264</v>
      </c>
      <c r="J1586" s="10"/>
      <c r="K1586" s="59">
        <v>-3.289520479147201E-2</v>
      </c>
      <c r="L1586" s="57">
        <f>COVAR(K1586:K1615,'RW Futures and Index Data (Q4)'!F1584:F1613)/VAR('RW Futures and Index Data (Q4)'!F1584:F1613)</f>
        <v>9.1318266521560262E-2</v>
      </c>
      <c r="M1586" s="10"/>
      <c r="N1586" s="59">
        <v>-1.314492736712447E-2</v>
      </c>
      <c r="O1586" s="58">
        <f>COVAR(N1586:N1615,'RW Futures and Index Data (Q4)'!F1584:F1613)/VAR('RW Futures and Index Data (Q4)'!F1584:F1613)</f>
        <v>0.27307156392371379</v>
      </c>
      <c r="P1586" s="10"/>
    </row>
    <row r="1587" spans="1:16" x14ac:dyDescent="0.25">
      <c r="A1587" s="23">
        <v>39904</v>
      </c>
      <c r="B1587" s="52">
        <v>-1.2575830982283209E-3</v>
      </c>
      <c r="C1587" s="53">
        <f>COVAR(B1587:B1616,'RW Futures and Index Data (Q4)'!C1585:C1614)/VAR('RW Futures and Index Data (Q4)'!C1585:C1614)</f>
        <v>-0.97040467043606293</v>
      </c>
      <c r="D1587" s="10"/>
      <c r="E1587" s="59">
        <v>-2.3039867568202976E-2</v>
      </c>
      <c r="F1587" s="56">
        <f>COVAR(E1587:E1616,'RW Futures and Index Data (Q4)'!C1585:C1614)/VAR('RW Futures and Index Data (Q4)'!C1585:C1614)</f>
        <v>0.58623949471629977</v>
      </c>
      <c r="G1587" s="10"/>
      <c r="H1587" s="59">
        <v>0.16390858944050435</v>
      </c>
      <c r="I1587" s="56">
        <f>COVAR(H1587:H1616,'RW Futures and Index Data (Q4)'!F1585:F1614)/VAR('RW Futures and Index Data (Q4)'!F1585:F1614)</f>
        <v>0.31787304885805406</v>
      </c>
      <c r="J1587" s="10"/>
      <c r="K1587" s="59">
        <v>-3.0154116306655099E-2</v>
      </c>
      <c r="L1587" s="57">
        <f>COVAR(K1587:K1616,'RW Futures and Index Data (Q4)'!F1585:F1614)/VAR('RW Futures and Index Data (Q4)'!F1585:F1614)</f>
        <v>8.7100065296354987E-2</v>
      </c>
      <c r="M1587" s="10"/>
      <c r="N1587" s="59">
        <v>1.6777370025890193E-2</v>
      </c>
      <c r="O1587" s="58">
        <f>COVAR(N1587:N1616,'RW Futures and Index Data (Q4)'!F1585:F1614)/VAR('RW Futures and Index Data (Q4)'!F1585:F1614)</f>
        <v>0.34377247850947229</v>
      </c>
      <c r="P1587" s="10"/>
    </row>
    <row r="1588" spans="1:16" x14ac:dyDescent="0.25">
      <c r="A1588" s="23">
        <v>39903</v>
      </c>
      <c r="B1588" s="52">
        <v>-2.408772085993216E-2</v>
      </c>
      <c r="C1588" s="53">
        <f>COVAR(B1588:B1617,'RW Futures and Index Data (Q4)'!C1586:C1615)/VAR('RW Futures and Index Data (Q4)'!C1586:C1615)</f>
        <v>-0.98619698920082921</v>
      </c>
      <c r="D1588" s="10"/>
      <c r="E1588" s="59">
        <v>-3.8120829947505985E-2</v>
      </c>
      <c r="F1588" s="56">
        <f>COVAR(E1588:E1617,'RW Futures and Index Data (Q4)'!C1586:C1615)/VAR('RW Futures and Index Data (Q4)'!C1586:C1615)</f>
        <v>0.55314824440832144</v>
      </c>
      <c r="G1588" s="10"/>
      <c r="H1588" s="59">
        <v>0.13143735588009231</v>
      </c>
      <c r="I1588" s="56">
        <f>COVAR(H1588:H1617,'RW Futures and Index Data (Q4)'!F1586:F1615)/VAR('RW Futures and Index Data (Q4)'!F1586:F1615)</f>
        <v>0.20773395228609673</v>
      </c>
      <c r="J1588" s="10"/>
      <c r="K1588" s="59">
        <v>-3.4528126481662369E-2</v>
      </c>
      <c r="L1588" s="57">
        <f>COVAR(K1588:K1617,'RW Futures and Index Data (Q4)'!F1586:F1615)/VAR('RW Futures and Index Data (Q4)'!F1586:F1615)</f>
        <v>6.5378904873502036E-2</v>
      </c>
      <c r="M1588" s="10"/>
      <c r="N1588" s="59">
        <v>3.9359211194260668E-2</v>
      </c>
      <c r="O1588" s="58">
        <f>COVAR(N1588:N1617,'RW Futures and Index Data (Q4)'!F1586:F1615)/VAR('RW Futures and Index Data (Q4)'!F1586:F1615)</f>
        <v>0.36505514154264285</v>
      </c>
      <c r="P1588" s="10"/>
    </row>
    <row r="1589" spans="1:16" x14ac:dyDescent="0.25">
      <c r="A1589" s="23">
        <v>39902</v>
      </c>
      <c r="B1589" s="52">
        <v>-9.7952106170889897E-3</v>
      </c>
      <c r="C1589" s="53">
        <f>COVAR(B1589:B1618,'RW Futures and Index Data (Q4)'!C1587:C1616)/VAR('RW Futures and Index Data (Q4)'!C1587:C1616)</f>
        <v>-0.95477141997472081</v>
      </c>
      <c r="D1589" s="10"/>
      <c r="E1589" s="59">
        <v>-5.0335505436187811E-2</v>
      </c>
      <c r="F1589" s="56">
        <f>COVAR(E1589:E1618,'RW Futures and Index Data (Q4)'!C1587:C1616)/VAR('RW Futures and Index Data (Q4)'!C1587:C1616)</f>
        <v>0.53112544482370272</v>
      </c>
      <c r="G1589" s="10"/>
      <c r="H1589" s="59">
        <v>0.15927099841521408</v>
      </c>
      <c r="I1589" s="56">
        <f>COVAR(H1589:H1618,'RW Futures and Index Data (Q4)'!F1587:F1616)/VAR('RW Futures and Index Data (Q4)'!F1587:F1616)</f>
        <v>0.13845622408689667</v>
      </c>
      <c r="J1589" s="10"/>
      <c r="K1589" s="59">
        <v>-4.1010905423865429E-2</v>
      </c>
      <c r="L1589" s="57">
        <f>COVAR(K1589:K1618,'RW Futures and Index Data (Q4)'!F1587:F1616)/VAR('RW Futures and Index Data (Q4)'!F1587:F1616)</f>
        <v>5.1483846438435572E-2</v>
      </c>
      <c r="M1589" s="10"/>
      <c r="N1589" s="59">
        <v>1.2449062684584344E-2</v>
      </c>
      <c r="O1589" s="58">
        <f>COVAR(N1589:N1618,'RW Futures and Index Data (Q4)'!F1587:F1616)/VAR('RW Futures and Index Data (Q4)'!F1587:F1616)</f>
        <v>0.33879805414092601</v>
      </c>
      <c r="P1589" s="10"/>
    </row>
    <row r="1590" spans="1:16" x14ac:dyDescent="0.25">
      <c r="A1590" s="23">
        <v>39899</v>
      </c>
      <c r="B1590" s="52">
        <v>-1.3824883004159405E-2</v>
      </c>
      <c r="C1590" s="53">
        <f>COVAR(B1590:B1619,'RW Futures and Index Data (Q4)'!C1588:C1617)/VAR('RW Futures and Index Data (Q4)'!C1588:C1617)</f>
        <v>-0.98406308498479833</v>
      </c>
      <c r="D1590" s="10"/>
      <c r="E1590" s="59">
        <v>-5.644750098182072E-2</v>
      </c>
      <c r="F1590" s="56">
        <f>COVAR(E1590:E1619,'RW Futures and Index Data (Q4)'!C1588:C1617)/VAR('RW Futures and Index Data (Q4)'!C1588:C1617)</f>
        <v>0.54670382502683601</v>
      </c>
      <c r="G1590" s="10"/>
      <c r="H1590" s="59">
        <v>7.9069767441860339E-2</v>
      </c>
      <c r="I1590" s="56">
        <f>COVAR(H1590:H1619,'RW Futures and Index Data (Q4)'!F1588:F1617)/VAR('RW Futures and Index Data (Q4)'!F1588:F1617)</f>
        <v>4.9159492410037794E-2</v>
      </c>
      <c r="J1590" s="10"/>
      <c r="K1590" s="59">
        <v>-5.3557498190752506E-2</v>
      </c>
      <c r="L1590" s="57">
        <f>COVAR(K1590:K1619,'RW Futures and Index Data (Q4)'!F1588:F1617)/VAR('RW Futures and Index Data (Q4)'!F1588:F1617)</f>
        <v>5.5164763180831619E-2</v>
      </c>
      <c r="M1590" s="10"/>
      <c r="N1590" s="59">
        <v>-3.3017658074983025E-3</v>
      </c>
      <c r="O1590" s="58">
        <f>COVAR(N1590:N1619,'RW Futures and Index Data (Q4)'!F1588:F1617)/VAR('RW Futures and Index Data (Q4)'!F1588:F1617)</f>
        <v>0.31541162842551618</v>
      </c>
      <c r="P1590" s="10"/>
    </row>
    <row r="1591" spans="1:16" x14ac:dyDescent="0.25">
      <c r="A1591" s="23">
        <v>39898</v>
      </c>
      <c r="B1591" s="52">
        <v>-3.0384248400062486E-2</v>
      </c>
      <c r="C1591" s="53">
        <f>COVAR(B1591:B1620,'RW Futures and Index Data (Q4)'!C1589:C1618)/VAR('RW Futures and Index Data (Q4)'!C1589:C1618)</f>
        <v>-0.99537503182943932</v>
      </c>
      <c r="D1591" s="10"/>
      <c r="E1591" s="59">
        <v>-3.9469098914279965E-2</v>
      </c>
      <c r="F1591" s="56">
        <f>COVAR(E1591:E1620,'RW Futures and Index Data (Q4)'!C1589:C1618)/VAR('RW Futures and Index Data (Q4)'!C1589:C1618)</f>
        <v>0.56852036626835234</v>
      </c>
      <c r="G1591" s="10"/>
      <c r="H1591" s="59">
        <v>5.2154195011337778E-2</v>
      </c>
      <c r="I1591" s="56">
        <f>COVAR(H1591:H1620,'RW Futures and Index Data (Q4)'!F1589:F1618)/VAR('RW Futures and Index Data (Q4)'!F1589:F1618)</f>
        <v>4.5435522052093093E-2</v>
      </c>
      <c r="J1591" s="10"/>
      <c r="K1591" s="59">
        <v>-4.766055311564299E-2</v>
      </c>
      <c r="L1591" s="57">
        <f>COVAR(K1591:K1620,'RW Futures and Index Data (Q4)'!F1589:F1618)/VAR('RW Futures and Index Data (Q4)'!F1589:F1618)</f>
        <v>7.9832782180971021E-2</v>
      </c>
      <c r="M1591" s="10"/>
      <c r="N1591" s="59">
        <v>2.382791780721738E-2</v>
      </c>
      <c r="O1591" s="58">
        <f>COVAR(N1591:N1620,'RW Futures and Index Data (Q4)'!F1589:F1618)/VAR('RW Futures and Index Data (Q4)'!F1589:F1618)</f>
        <v>0.26643237167771266</v>
      </c>
      <c r="P1591" s="10"/>
    </row>
    <row r="1592" spans="1:16" x14ac:dyDescent="0.25">
      <c r="A1592" s="23">
        <v>39897</v>
      </c>
      <c r="B1592" s="52">
        <v>-1.5957504392468458E-2</v>
      </c>
      <c r="C1592" s="53">
        <f>COVAR(B1592:B1621,'RW Futures and Index Data (Q4)'!C1590:C1619)/VAR('RW Futures and Index Data (Q4)'!C1590:C1619)</f>
        <v>-0.96879597612328461</v>
      </c>
      <c r="D1592" s="10"/>
      <c r="E1592" s="59">
        <v>-4.4229631191664898E-2</v>
      </c>
      <c r="F1592" s="56">
        <f>COVAR(E1592:E1621,'RW Futures and Index Data (Q4)'!C1590:C1619)/VAR('RW Futures and Index Data (Q4)'!C1590:C1619)</f>
        <v>0.60685054435536068</v>
      </c>
      <c r="G1592" s="10"/>
      <c r="H1592" s="59">
        <v>8.0213903743315607E-2</v>
      </c>
      <c r="I1592" s="56">
        <f>COVAR(H1592:H1621,'RW Futures and Index Data (Q4)'!F1590:F1619)/VAR('RW Futures and Index Data (Q4)'!F1590:F1619)</f>
        <v>8.4985098587303257E-2</v>
      </c>
      <c r="J1592" s="10"/>
      <c r="K1592" s="59">
        <v>-5.7878664676363045E-2</v>
      </c>
      <c r="L1592" s="57">
        <f>COVAR(K1592:K1621,'RW Futures and Index Data (Q4)'!F1590:F1619)/VAR('RW Futures and Index Data (Q4)'!F1590:F1619)</f>
        <v>0.11805583374126957</v>
      </c>
      <c r="M1592" s="10"/>
      <c r="N1592" s="59">
        <v>-1.0758604073131783E-2</v>
      </c>
      <c r="O1592" s="58">
        <f>COVAR(N1592:N1621,'RW Futures and Index Data (Q4)'!F1590:F1619)/VAR('RW Futures and Index Data (Q4)'!F1590:F1619)</f>
        <v>0.13137998273069679</v>
      </c>
      <c r="P1592" s="10"/>
    </row>
    <row r="1593" spans="1:16" x14ac:dyDescent="0.25">
      <c r="A1593" s="23">
        <v>39896</v>
      </c>
      <c r="B1593" s="52">
        <v>-4.021100254942267E-2</v>
      </c>
      <c r="C1593" s="53">
        <f>COVAR(B1593:B1622,'RW Futures and Index Data (Q4)'!C1591:C1620)/VAR('RW Futures and Index Data (Q4)'!C1591:C1620)</f>
        <v>-0.8911642409475512</v>
      </c>
      <c r="D1593" s="10"/>
      <c r="E1593" s="59">
        <v>-5.9187001309328413E-2</v>
      </c>
      <c r="F1593" s="56">
        <f>COVAR(E1593:E1622,'RW Futures and Index Data (Q4)'!C1591:C1620)/VAR('RW Futures and Index Data (Q4)'!C1591:C1620)</f>
        <v>0.67783136706135982</v>
      </c>
      <c r="G1593" s="10"/>
      <c r="H1593" s="59">
        <v>4.4220325833979945E-2</v>
      </c>
      <c r="I1593" s="56">
        <f>COVAR(H1593:H1622,'RW Futures and Index Data (Q4)'!F1591:F1620)/VAR('RW Futures and Index Data (Q4)'!F1591:F1620)</f>
        <v>0.1325251061959814</v>
      </c>
      <c r="J1593" s="10"/>
      <c r="K1593" s="59">
        <v>-6.1979140024892576E-2</v>
      </c>
      <c r="L1593" s="57">
        <f>COVAR(K1593:K1622,'RW Futures and Index Data (Q4)'!F1591:F1620)/VAR('RW Futures and Index Data (Q4)'!F1591:F1620)</f>
        <v>0.16747913196136505</v>
      </c>
      <c r="M1593" s="10"/>
      <c r="N1593" s="59">
        <v>-3.1307957518676877E-2</v>
      </c>
      <c r="O1593" s="58">
        <f>COVAR(N1593:N1622,'RW Futures and Index Data (Q4)'!F1591:F1620)/VAR('RW Futures and Index Data (Q4)'!F1591:F1620)</f>
        <v>-1.1305409341054123E-2</v>
      </c>
      <c r="P1593" s="10"/>
    </row>
    <row r="1594" spans="1:16" x14ac:dyDescent="0.25">
      <c r="A1594" s="23">
        <v>39895</v>
      </c>
      <c r="B1594" s="52">
        <v>-2.6978632866359042E-3</v>
      </c>
      <c r="C1594" s="53">
        <f>COVAR(B1594:B1623,'RW Futures and Index Data (Q4)'!C1592:C1621)/VAR('RW Futures and Index Data (Q4)'!C1592:C1621)</f>
        <v>-0.74960920171282341</v>
      </c>
      <c r="D1594" s="10"/>
      <c r="E1594" s="59">
        <v>-2.7399099982079678E-2</v>
      </c>
      <c r="F1594" s="56">
        <f>COVAR(E1594:E1623,'RW Futures and Index Data (Q4)'!C1592:C1621)/VAR('RW Futures and Index Data (Q4)'!C1592:C1621)</f>
        <v>0.78276893203073017</v>
      </c>
      <c r="G1594" s="10"/>
      <c r="H1594" s="59">
        <v>1.953125E-2</v>
      </c>
      <c r="I1594" s="56">
        <f>COVAR(H1594:H1623,'RW Futures and Index Data (Q4)'!F1592:F1621)/VAR('RW Futures and Index Data (Q4)'!F1592:F1621)</f>
        <v>0.2253028029845846</v>
      </c>
      <c r="J1594" s="10"/>
      <c r="K1594" s="59">
        <v>-5.4184146607141659E-2</v>
      </c>
      <c r="L1594" s="57">
        <f>COVAR(K1594:K1623,'RW Futures and Index Data (Q4)'!F1592:F1621)/VAR('RW Futures and Index Data (Q4)'!F1592:F1621)</f>
        <v>0.21047581980607191</v>
      </c>
      <c r="M1594" s="10"/>
      <c r="N1594" s="59">
        <v>-5.3536465692086699E-3</v>
      </c>
      <c r="O1594" s="58">
        <f>COVAR(N1594:N1623,'RW Futures and Index Data (Q4)'!F1592:F1621)/VAR('RW Futures and Index Data (Q4)'!F1592:F1621)</f>
        <v>-0.13250276046382806</v>
      </c>
      <c r="P1594" s="10"/>
    </row>
    <row r="1595" spans="1:16" x14ac:dyDescent="0.25">
      <c r="A1595" s="23">
        <v>39892</v>
      </c>
      <c r="B1595" s="52">
        <v>5.9383678217233005E-3</v>
      </c>
      <c r="C1595" s="53">
        <f>COVAR(B1595:B1624,'RW Futures and Index Data (Q4)'!C1593:C1622)/VAR('RW Futures and Index Data (Q4)'!C1593:C1622)</f>
        <v>-0.65318525289685303</v>
      </c>
      <c r="D1595" s="10"/>
      <c r="E1595" s="59">
        <v>-7.1810532998124676E-2</v>
      </c>
      <c r="F1595" s="56">
        <f>COVAR(E1595:E1624,'RW Futures and Index Data (Q4)'!C1593:C1622)/VAR('RW Futures and Index Data (Q4)'!C1593:C1622)</f>
        <v>0.85206695047425163</v>
      </c>
      <c r="G1595" s="10"/>
      <c r="H1595" s="59">
        <v>1.1476664116296886E-2</v>
      </c>
      <c r="I1595" s="56">
        <f>COVAR(H1595:H1624,'RW Futures and Index Data (Q4)'!F1593:F1622)/VAR('RW Futures and Index Data (Q4)'!F1593:F1622)</f>
        <v>0.34280645918115865</v>
      </c>
      <c r="J1595" s="10"/>
      <c r="K1595" s="59">
        <v>-4.0079131790398348E-2</v>
      </c>
      <c r="L1595" s="57">
        <f>COVAR(K1595:K1624,'RW Futures and Index Data (Q4)'!F1593:F1622)/VAR('RW Futures and Index Data (Q4)'!F1593:F1622)</f>
        <v>0.22697704847767455</v>
      </c>
      <c r="M1595" s="10"/>
      <c r="N1595" s="59">
        <v>6.6842823155248698E-3</v>
      </c>
      <c r="O1595" s="58">
        <f>COVAR(N1595:N1624,'RW Futures and Index Data (Q4)'!F1593:F1622)/VAR('RW Futures and Index Data (Q4)'!F1593:F1622)</f>
        <v>-0.26638541020468942</v>
      </c>
      <c r="P1595" s="10"/>
    </row>
    <row r="1596" spans="1:16" x14ac:dyDescent="0.25">
      <c r="A1596" s="23">
        <v>39891</v>
      </c>
      <c r="B1596" s="52">
        <v>-5.0124025531358307E-2</v>
      </c>
      <c r="C1596" s="53">
        <f>COVAR(B1596:B1625,'RW Futures and Index Data (Q4)'!C1594:C1623)/VAR('RW Futures and Index Data (Q4)'!C1594:C1623)</f>
        <v>-0.62917125564384946</v>
      </c>
      <c r="D1596" s="10"/>
      <c r="E1596" s="59">
        <v>-0.11706574204235176</v>
      </c>
      <c r="F1596" s="56">
        <f>COVAR(E1596:E1625,'RW Futures and Index Data (Q4)'!C1594:C1623)/VAR('RW Futures and Index Data (Q4)'!C1594:C1623)</f>
        <v>0.91335206907335753</v>
      </c>
      <c r="G1596" s="10"/>
      <c r="H1596" s="59">
        <v>-5.3463855421686635E-2</v>
      </c>
      <c r="I1596" s="56">
        <f>COVAR(H1596:H1625,'RW Futures and Index Data (Q4)'!F1594:F1623)/VAR('RW Futures and Index Data (Q4)'!F1594:F1623)</f>
        <v>0.40856606082737579</v>
      </c>
      <c r="J1596" s="10"/>
      <c r="K1596" s="59">
        <v>-4.1286976787851648E-2</v>
      </c>
      <c r="L1596" s="57">
        <f>COVAR(K1596:K1625,'RW Futures and Index Data (Q4)'!F1594:F1623)/VAR('RW Futures and Index Data (Q4)'!F1594:F1623)</f>
        <v>0.23208703960954161</v>
      </c>
      <c r="M1596" s="10"/>
      <c r="N1596" s="59">
        <v>1.8754936625296148E-2</v>
      </c>
      <c r="O1596" s="58">
        <f>COVAR(N1596:N1625,'RW Futures and Index Data (Q4)'!F1594:F1623)/VAR('RW Futures and Index Data (Q4)'!F1594:F1623)</f>
        <v>-0.31054323757757607</v>
      </c>
      <c r="P1596" s="10"/>
    </row>
    <row r="1597" spans="1:16" x14ac:dyDescent="0.25">
      <c r="A1597" s="23">
        <v>39890</v>
      </c>
      <c r="B1597" s="52">
        <v>-1.7623035474454096E-2</v>
      </c>
      <c r="C1597" s="53">
        <f>COVAR(B1597:B1626,'RW Futures and Index Data (Q4)'!C1595:C1624)/VAR('RW Futures and Index Data (Q4)'!C1595:C1624)</f>
        <v>-0.61290313069496027</v>
      </c>
      <c r="D1597" s="10"/>
      <c r="E1597" s="59">
        <v>-0.12038241601874189</v>
      </c>
      <c r="F1597" s="56">
        <f>COVAR(E1597:E1626,'RW Futures and Index Data (Q4)'!C1595:C1624)/VAR('RW Futures and Index Data (Q4)'!C1595:C1624)</f>
        <v>0.97552927710461945</v>
      </c>
      <c r="G1597" s="10"/>
      <c r="H1597" s="59">
        <v>-1.1467889908256867E-2</v>
      </c>
      <c r="I1597" s="56">
        <f>COVAR(H1597:H1626,'RW Futures and Index Data (Q4)'!F1595:F1624)/VAR('RW Futures and Index Data (Q4)'!F1595:F1624)</f>
        <v>0.50014736026366235</v>
      </c>
      <c r="J1597" s="10"/>
      <c r="K1597" s="59">
        <v>-2.571897105623222E-2</v>
      </c>
      <c r="L1597" s="57">
        <f>COVAR(K1597:K1626,'RW Futures and Index Data (Q4)'!F1595:F1624)/VAR('RW Futures and Index Data (Q4)'!F1595:F1624)</f>
        <v>0.23990244698249552</v>
      </c>
      <c r="M1597" s="10"/>
      <c r="N1597" s="59">
        <v>2.1246025263950585E-2</v>
      </c>
      <c r="O1597" s="58">
        <f>COVAR(N1597:N1626,'RW Futures and Index Data (Q4)'!F1595:F1624)/VAR('RW Futures and Index Data (Q4)'!F1595:F1624)</f>
        <v>-0.3809889583850154</v>
      </c>
      <c r="P1597" s="10"/>
    </row>
    <row r="1598" spans="1:16" x14ac:dyDescent="0.25">
      <c r="A1598" s="23">
        <v>39889</v>
      </c>
      <c r="B1598" s="52">
        <v>0.14838206777000607</v>
      </c>
      <c r="C1598" s="53">
        <f>COVAR(B1598:B1627,'RW Futures and Index Data (Q4)'!C1596:C1625)/VAR('RW Futures and Index Data (Q4)'!C1596:C1625)</f>
        <v>-0.65214293293225845</v>
      </c>
      <c r="D1598" s="10"/>
      <c r="E1598" s="59">
        <v>-8.3213696751805899E-2</v>
      </c>
      <c r="F1598" s="56">
        <f>COVAR(E1598:E1627,'RW Futures and Index Data (Q4)'!C1596:C1625)/VAR('RW Futures and Index Data (Q4)'!C1596:C1625)</f>
        <v>1.0861448324254248</v>
      </c>
      <c r="G1598" s="10"/>
      <c r="H1598" s="59">
        <v>1.8927444794952786E-2</v>
      </c>
      <c r="I1598" s="56">
        <f>COVAR(H1598:H1627,'RW Futures and Index Data (Q4)'!F1596:F1625)/VAR('RW Futures and Index Data (Q4)'!F1596:F1625)</f>
        <v>0.54175183121751358</v>
      </c>
      <c r="J1598" s="10"/>
      <c r="K1598" s="59">
        <v>-3.6259848528859107E-2</v>
      </c>
      <c r="L1598" s="57">
        <f>COVAR(K1598:K1627,'RW Futures and Index Data (Q4)'!F1596:F1625)/VAR('RW Futures and Index Data (Q4)'!F1596:F1625)</f>
        <v>0.25123547890990122</v>
      </c>
      <c r="M1598" s="10"/>
      <c r="N1598" s="59">
        <v>2.0871061962428605E-2</v>
      </c>
      <c r="O1598" s="58">
        <f>COVAR(N1598:N1627,'RW Futures and Index Data (Q4)'!F1596:F1625)/VAR('RW Futures and Index Data (Q4)'!F1596:F1625)</f>
        <v>-0.47259449047973823</v>
      </c>
      <c r="P1598" s="10"/>
    </row>
    <row r="1599" spans="1:16" x14ac:dyDescent="0.25">
      <c r="A1599" s="23">
        <v>39888</v>
      </c>
      <c r="B1599" s="52">
        <v>0.14482373184449115</v>
      </c>
      <c r="C1599" s="53">
        <f>COVAR(B1599:B1628,'RW Futures and Index Data (Q4)'!C1597:C1626)/VAR('RW Futures and Index Data (Q4)'!C1597:C1626)</f>
        <v>-0.77670933092998051</v>
      </c>
      <c r="D1599" s="10"/>
      <c r="E1599" s="59">
        <v>-0.10528956200751571</v>
      </c>
      <c r="F1599" s="56">
        <f>COVAR(E1599:E1628,'RW Futures and Index Data (Q4)'!C1597:C1626)/VAR('RW Futures and Index Data (Q4)'!C1597:C1626)</f>
        <v>1.1502867641472749</v>
      </c>
      <c r="G1599" s="10"/>
      <c r="H1599" s="59">
        <v>-3.1225604996096834E-2</v>
      </c>
      <c r="I1599" s="56">
        <f>COVAR(H1599:H1628,'RW Futures and Index Data (Q4)'!F1597:F1626)/VAR('RW Futures and Index Data (Q4)'!F1597:F1626)</f>
        <v>0.52256964552908336</v>
      </c>
      <c r="J1599" s="10"/>
      <c r="K1599" s="59">
        <v>-5.5967382041721803E-2</v>
      </c>
      <c r="L1599" s="57">
        <f>COVAR(K1599:K1628,'RW Futures and Index Data (Q4)'!F1597:F1626)/VAR('RW Futures and Index Data (Q4)'!F1597:F1626)</f>
        <v>0.26806147678456593</v>
      </c>
      <c r="M1599" s="10"/>
      <c r="N1599" s="59">
        <v>-1.9837478951206688E-2</v>
      </c>
      <c r="O1599" s="58">
        <f>COVAR(N1599:N1628,'RW Futures and Index Data (Q4)'!F1597:F1626)/VAR('RW Futures and Index Data (Q4)'!F1597:F1626)</f>
        <v>-0.51641299394013751</v>
      </c>
      <c r="P1599" s="10"/>
    </row>
    <row r="1600" spans="1:16" x14ac:dyDescent="0.25">
      <c r="A1600" s="23">
        <v>39885</v>
      </c>
      <c r="B1600" s="52">
        <v>4.6066111867437254E-2</v>
      </c>
      <c r="C1600" s="53">
        <f>COVAR(B1600:B1629,'RW Futures and Index Data (Q4)'!C1598:C1627)/VAR('RW Futures and Index Data (Q4)'!C1598:C1627)</f>
        <v>-0.83989194241810372</v>
      </c>
      <c r="D1600" s="10"/>
      <c r="E1600" s="59">
        <v>-6.2633236794800151E-2</v>
      </c>
      <c r="F1600" s="56">
        <f>COVAR(E1600:E1629,'RW Futures and Index Data (Q4)'!C1598:C1627)/VAR('RW Futures and Index Data (Q4)'!C1598:C1627)</f>
        <v>1.1858999540721102</v>
      </c>
      <c r="G1600" s="10"/>
      <c r="H1600" s="59">
        <v>-3.9246467817896424E-2</v>
      </c>
      <c r="I1600" s="56">
        <f>COVAR(H1600:H1629,'RW Futures and Index Data (Q4)'!F1598:F1627)/VAR('RW Futures and Index Data (Q4)'!F1598:F1627)</f>
        <v>0.50473218784982821</v>
      </c>
      <c r="J1600" s="10"/>
      <c r="K1600" s="59">
        <v>-5.6576855049771613E-2</v>
      </c>
      <c r="L1600" s="57">
        <f>COVAR(K1600:K1629,'RW Futures and Index Data (Q4)'!F1598:F1627)/VAR('RW Futures and Index Data (Q4)'!F1598:F1627)</f>
        <v>0.27485897050850994</v>
      </c>
      <c r="M1600" s="10"/>
      <c r="N1600" s="59">
        <v>-3.7948115892564083E-2</v>
      </c>
      <c r="O1600" s="58">
        <f>COVAR(N1600:N1629,'RW Futures and Index Data (Q4)'!F1598:F1627)/VAR('RW Futures and Index Data (Q4)'!F1598:F1627)</f>
        <v>-0.52065730567663249</v>
      </c>
      <c r="P1600" s="10"/>
    </row>
    <row r="1601" spans="1:16" x14ac:dyDescent="0.25">
      <c r="A1601" s="23">
        <v>39884</v>
      </c>
      <c r="B1601" s="52">
        <v>5.6771856222511907E-2</v>
      </c>
      <c r="C1601" s="53">
        <f>COVAR(B1601:B1630,'RW Futures and Index Data (Q4)'!C1599:C1628)/VAR('RW Futures and Index Data (Q4)'!C1599:C1628)</f>
        <v>-0.89899054242027587</v>
      </c>
      <c r="D1601" s="10"/>
      <c r="E1601" s="59">
        <v>-3.59455328524525E-2</v>
      </c>
      <c r="F1601" s="56">
        <f>COVAR(E1601:E1630,'RW Futures and Index Data (Q4)'!C1599:C1628)/VAR('RW Futures and Index Data (Q4)'!C1599:C1628)</f>
        <v>1.2247675475955815</v>
      </c>
      <c r="G1601" s="10"/>
      <c r="H1601" s="59">
        <v>5.5599682287530428E-3</v>
      </c>
      <c r="I1601" s="56">
        <f>COVAR(H1601:H1630,'RW Futures and Index Data (Q4)'!F1599:F1628)/VAR('RW Futures and Index Data (Q4)'!F1599:F1628)</f>
        <v>0.47631640475997877</v>
      </c>
      <c r="J1601" s="10"/>
      <c r="K1601" s="59">
        <v>-6.2441862296156558E-2</v>
      </c>
      <c r="L1601" s="57">
        <f>COVAR(K1601:K1630,'RW Futures and Index Data (Q4)'!F1599:F1628)/VAR('RW Futures and Index Data (Q4)'!F1599:F1628)</f>
        <v>0.29949381387054791</v>
      </c>
      <c r="M1601" s="10"/>
      <c r="N1601" s="59">
        <v>-4.3478723967715904E-3</v>
      </c>
      <c r="O1601" s="58">
        <f>COVAR(N1601:N1630,'RW Futures and Index Data (Q4)'!F1599:F1628)/VAR('RW Futures and Index Data (Q4)'!F1599:F1628)</f>
        <v>-0.53030878599268627</v>
      </c>
      <c r="P1601" s="10"/>
    </row>
    <row r="1602" spans="1:16" x14ac:dyDescent="0.25">
      <c r="A1602" s="23">
        <v>39883</v>
      </c>
      <c r="B1602" s="52">
        <v>0.17129197518773864</v>
      </c>
      <c r="C1602" s="53">
        <f>COVAR(B1602:B1631,'RW Futures and Index Data (Q4)'!C1600:C1629)/VAR('RW Futures and Index Data (Q4)'!C1600:C1629)</f>
        <v>-1.020494484912901</v>
      </c>
      <c r="D1602" s="10"/>
      <c r="E1602" s="59">
        <v>-0.15574301999171003</v>
      </c>
      <c r="F1602" s="56">
        <f>COVAR(E1602:E1631,'RW Futures and Index Data (Q4)'!C1600:C1629)/VAR('RW Futures and Index Data (Q4)'!C1600:C1629)</f>
        <v>1.1739180290612325</v>
      </c>
      <c r="G1602" s="10"/>
      <c r="H1602" s="59">
        <v>-1.6253869969040213E-2</v>
      </c>
      <c r="I1602" s="56">
        <f>COVAR(H1602:H1631,'RW Futures and Index Data (Q4)'!F1600:F1629)/VAR('RW Futures and Index Data (Q4)'!F1600:F1629)</f>
        <v>0.32850619493877381</v>
      </c>
      <c r="J1602" s="10"/>
      <c r="K1602" s="59">
        <v>-6.4482903491564381E-2</v>
      </c>
      <c r="L1602" s="57">
        <f>COVAR(K1602:K1631,'RW Futures and Index Data (Q4)'!F1600:F1629)/VAR('RW Futures and Index Data (Q4)'!F1600:F1629)</f>
        <v>0.31148649282984231</v>
      </c>
      <c r="M1602" s="10"/>
      <c r="N1602" s="59">
        <v>-2.4809364429184688E-3</v>
      </c>
      <c r="O1602" s="58">
        <f>COVAR(N1602:N1631,'RW Futures and Index Data (Q4)'!F1600:F1629)/VAR('RW Futures and Index Data (Q4)'!F1600:F1629)</f>
        <v>-0.43879198100830097</v>
      </c>
      <c r="P1602" s="10"/>
    </row>
    <row r="1603" spans="1:16" x14ac:dyDescent="0.25">
      <c r="A1603" s="23">
        <v>39882</v>
      </c>
      <c r="B1603" s="52">
        <v>9.0011851318137381E-2</v>
      </c>
      <c r="C1603" s="53">
        <f>COVAR(B1603:B1632,'RW Futures and Index Data (Q4)'!C1601:C1630)/VAR('RW Futures and Index Data (Q4)'!C1601:C1630)</f>
        <v>-1.0475166545055694</v>
      </c>
      <c r="D1603" s="10"/>
      <c r="E1603" s="59">
        <v>-0.2248865719561709</v>
      </c>
      <c r="F1603" s="56">
        <f>COVAR(E1603:E1632,'RW Futures and Index Data (Q4)'!C1601:C1630)/VAR('RW Futures and Index Data (Q4)'!C1601:C1630)</f>
        <v>1.2025779690055705</v>
      </c>
      <c r="G1603" s="10"/>
      <c r="H1603" s="59">
        <v>-3.7008481110254454E-2</v>
      </c>
      <c r="I1603" s="56">
        <f>COVAR(H1603:H1632,'RW Futures and Index Data (Q4)'!F1601:F1630)/VAR('RW Futures and Index Data (Q4)'!F1601:F1630)</f>
        <v>0.26483147919960548</v>
      </c>
      <c r="J1603" s="10"/>
      <c r="K1603" s="59">
        <v>-7.4867819000825842E-2</v>
      </c>
      <c r="L1603" s="57">
        <f>COVAR(K1603:K1632,'RW Futures and Index Data (Q4)'!F1601:F1630)/VAR('RW Futures and Index Data (Q4)'!F1601:F1630)</f>
        <v>0.34941728530864707</v>
      </c>
      <c r="M1603" s="10"/>
      <c r="N1603" s="59">
        <v>-3.0047170173563731E-2</v>
      </c>
      <c r="O1603" s="58">
        <f>COVAR(N1603:N1632,'RW Futures and Index Data (Q4)'!F1601:F1630)/VAR('RW Futures and Index Data (Q4)'!F1601:F1630)</f>
        <v>-0.36688653189051834</v>
      </c>
      <c r="P1603" s="10"/>
    </row>
    <row r="1604" spans="1:16" x14ac:dyDescent="0.25">
      <c r="A1604" s="23">
        <v>39881</v>
      </c>
      <c r="B1604" s="52">
        <v>0.19984799831962929</v>
      </c>
      <c r="C1604" s="53">
        <f>COVAR(B1604:B1633,'RW Futures and Index Data (Q4)'!C1602:C1631)/VAR('RW Futures and Index Data (Q4)'!C1602:C1631)</f>
        <v>-1.1330470460941175</v>
      </c>
      <c r="D1604" s="10"/>
      <c r="E1604" s="59">
        <v>-0.2043664944114485</v>
      </c>
      <c r="F1604" s="56">
        <f>COVAR(E1604:E1633,'RW Futures and Index Data (Q4)'!C1602:C1631)/VAR('RW Futures and Index Data (Q4)'!C1602:C1631)</f>
        <v>1.1634234306389168</v>
      </c>
      <c r="G1604" s="10"/>
      <c r="H1604" s="59">
        <v>-2.2727272727272707E-2</v>
      </c>
      <c r="I1604" s="56">
        <f>COVAR(H1604:H1633,'RW Futures and Index Data (Q4)'!F1602:F1631)/VAR('RW Futures and Index Data (Q4)'!F1602:F1631)</f>
        <v>0.14848945796780535</v>
      </c>
      <c r="J1604" s="10"/>
      <c r="K1604" s="59">
        <v>-6.7829193814846422E-2</v>
      </c>
      <c r="L1604" s="57">
        <f>COVAR(K1604:K1633,'RW Futures and Index Data (Q4)'!F1602:F1631)/VAR('RW Futures and Index Data (Q4)'!F1602:F1631)</f>
        <v>0.36848545266044802</v>
      </c>
      <c r="M1604" s="10"/>
      <c r="N1604" s="59">
        <v>-6.4406173267234967E-2</v>
      </c>
      <c r="O1604" s="58">
        <f>COVAR(N1604:N1633,'RW Futures and Index Data (Q4)'!F1602:F1631)/VAR('RW Futures and Index Data (Q4)'!F1602:F1631)</f>
        <v>-0.27677718168112059</v>
      </c>
      <c r="P1604" s="10"/>
    </row>
    <row r="1605" spans="1:16" x14ac:dyDescent="0.25">
      <c r="A1605" s="23">
        <v>39878</v>
      </c>
      <c r="B1605" s="52">
        <v>0.17157296533228772</v>
      </c>
      <c r="C1605" s="53">
        <f>COVAR(B1605:B1634,'RW Futures and Index Data (Q4)'!C1603:C1632)/VAR('RW Futures and Index Data (Q4)'!C1603:C1632)</f>
        <v>-1.1229958459542151</v>
      </c>
      <c r="D1605" s="10"/>
      <c r="E1605" s="59">
        <v>-0.23203175123712128</v>
      </c>
      <c r="F1605" s="56">
        <f>COVAR(E1605:E1634,'RW Futures and Index Data (Q4)'!C1603:C1632)/VAR('RW Futures and Index Data (Q4)'!C1603:C1632)</f>
        <v>1.1285610916025797</v>
      </c>
      <c r="G1605" s="10"/>
      <c r="H1605" s="59">
        <v>-3.7884767166535105E-2</v>
      </c>
      <c r="I1605" s="56">
        <f>COVAR(H1605:H1634,'RW Futures and Index Data (Q4)'!F1603:F1632)/VAR('RW Futures and Index Data (Q4)'!F1603:F1632)</f>
        <v>4.8505803896275949E-2</v>
      </c>
      <c r="J1605" s="10"/>
      <c r="K1605" s="59">
        <v>-6.3817081983111756E-2</v>
      </c>
      <c r="L1605" s="57">
        <f>COVAR(K1605:K1634,'RW Futures and Index Data (Q4)'!F1603:F1632)/VAR('RW Futures and Index Data (Q4)'!F1603:F1632)</f>
        <v>0.38463888049268208</v>
      </c>
      <c r="M1605" s="10"/>
      <c r="N1605" s="59">
        <v>-2.3662754763164484E-2</v>
      </c>
      <c r="O1605" s="58">
        <f>COVAR(N1605:N1634,'RW Futures and Index Data (Q4)'!F1603:F1632)/VAR('RW Futures and Index Data (Q4)'!F1603:F1632)</f>
        <v>-0.26664617080830805</v>
      </c>
      <c r="P1605" s="10"/>
    </row>
    <row r="1606" spans="1:16" x14ac:dyDescent="0.25">
      <c r="A1606" s="23">
        <v>39877</v>
      </c>
      <c r="B1606" s="52">
        <v>0.13465836558095701</v>
      </c>
      <c r="C1606" s="53">
        <f>COVAR(B1606:B1635,'RW Futures and Index Data (Q4)'!C1604:C1633)/VAR('RW Futures and Index Data (Q4)'!C1604:C1633)</f>
        <v>-1.1187830434171606</v>
      </c>
      <c r="D1606" s="10"/>
      <c r="E1606" s="59">
        <v>-0.18010025122802753</v>
      </c>
      <c r="F1606" s="56">
        <f>COVAR(E1606:E1635,'RW Futures and Index Data (Q4)'!C1604:C1633)/VAR('RW Futures and Index Data (Q4)'!C1604:C1633)</f>
        <v>1.045074887347295</v>
      </c>
      <c r="G1606" s="10"/>
      <c r="H1606" s="59">
        <v>3.9408866995073843E-2</v>
      </c>
      <c r="I1606" s="56">
        <f>COVAR(H1606:H1635,'RW Futures and Index Data (Q4)'!F1604:F1633)/VAR('RW Futures and Index Data (Q4)'!F1604:F1633)</f>
        <v>-0.11127961430451937</v>
      </c>
      <c r="J1606" s="10"/>
      <c r="K1606" s="59">
        <v>-4.5940952700809112E-2</v>
      </c>
      <c r="L1606" s="57">
        <f>COVAR(K1606:K1635,'RW Futures and Index Data (Q4)'!F1604:F1633)/VAR('RW Futures and Index Data (Q4)'!F1604:F1633)</f>
        <v>0.40217562950370672</v>
      </c>
      <c r="M1606" s="10"/>
      <c r="N1606" s="59">
        <v>-2.6489201432626674E-2</v>
      </c>
      <c r="O1606" s="58">
        <f>COVAR(N1606:N1635,'RW Futures and Index Data (Q4)'!F1604:F1633)/VAR('RW Futures and Index Data (Q4)'!F1604:F1633)</f>
        <v>-0.20974990865140686</v>
      </c>
      <c r="P1606" s="10"/>
    </row>
    <row r="1607" spans="1:16" x14ac:dyDescent="0.25">
      <c r="A1607" s="23">
        <v>39876</v>
      </c>
      <c r="B1607" s="52">
        <v>0.21150673429933597</v>
      </c>
      <c r="C1607" s="53">
        <f>COVAR(B1607:B1636,'RW Futures and Index Data (Q4)'!C1605:C1634)/VAR('RW Futures and Index Data (Q4)'!C1605:C1634)</f>
        <v>-1.1212825003016458</v>
      </c>
      <c r="D1607" s="10"/>
      <c r="E1607" s="59">
        <v>-0.17992296066928659</v>
      </c>
      <c r="F1607" s="56">
        <f>COVAR(E1607:E1636,'RW Futures and Index Data (Q4)'!C1605:C1634)/VAR('RW Futures and Index Data (Q4)'!C1605:C1634)</f>
        <v>0.98599137048966634</v>
      </c>
      <c r="G1607" s="10"/>
      <c r="H1607" s="59">
        <v>4.8479868529170078E-2</v>
      </c>
      <c r="I1607" s="56">
        <f>COVAR(H1607:H1636,'RW Futures and Index Data (Q4)'!F1605:F1634)/VAR('RW Futures and Index Data (Q4)'!F1605:F1634)</f>
        <v>-0.2221851002005816</v>
      </c>
      <c r="J1607" s="10"/>
      <c r="K1607" s="59">
        <v>-5.4322510294574022E-2</v>
      </c>
      <c r="L1607" s="57">
        <f>COVAR(K1607:K1636,'RW Futures and Index Data (Q4)'!F1605:F1634)/VAR('RW Futures and Index Data (Q4)'!F1605:F1634)</f>
        <v>0.43629719315166282</v>
      </c>
      <c r="M1607" s="10"/>
      <c r="N1607" s="59">
        <v>-2.7628043722127793E-2</v>
      </c>
      <c r="O1607" s="58">
        <f>COVAR(N1607:N1636,'RW Futures and Index Data (Q4)'!F1605:F1634)/VAR('RW Futures and Index Data (Q4)'!F1605:F1634)</f>
        <v>-0.14797393165661096</v>
      </c>
      <c r="P1607" s="10"/>
    </row>
    <row r="1608" spans="1:16" x14ac:dyDescent="0.25">
      <c r="A1608" s="23">
        <v>39875</v>
      </c>
      <c r="B1608" s="52">
        <v>0.25391626083372443</v>
      </c>
      <c r="C1608" s="53">
        <f>COVAR(B1608:B1637,'RW Futures and Index Data (Q4)'!C1606:C1635)/VAR('RW Futures and Index Data (Q4)'!C1606:C1635)</f>
        <v>-1.0232253699718734</v>
      </c>
      <c r="D1608" s="10"/>
      <c r="E1608" s="59">
        <v>-0.1455066668012045</v>
      </c>
      <c r="F1608" s="56">
        <f>COVAR(E1608:E1637,'RW Futures and Index Data (Q4)'!C1606:C1635)/VAR('RW Futures and Index Data (Q4)'!C1606:C1635)</f>
        <v>0.90679151307157646</v>
      </c>
      <c r="G1608" s="10"/>
      <c r="H1608" s="59">
        <v>4.8878205128205066E-2</v>
      </c>
      <c r="I1608" s="56">
        <f>COVAR(H1608:H1637,'RW Futures and Index Data (Q4)'!F1606:F1635)/VAR('RW Futures and Index Data (Q4)'!F1606:F1635)</f>
        <v>-0.29975063144325875</v>
      </c>
      <c r="J1608" s="10"/>
      <c r="K1608" s="59">
        <v>-5.5300082534247563E-2</v>
      </c>
      <c r="L1608" s="57">
        <f>COVAR(K1608:K1637,'RW Futures and Index Data (Q4)'!F1606:F1635)/VAR('RW Futures and Index Data (Q4)'!F1606:F1635)</f>
        <v>0.45427705888587827</v>
      </c>
      <c r="M1608" s="10"/>
      <c r="N1608" s="59">
        <v>-7.2146638834119203E-2</v>
      </c>
      <c r="O1608" s="58">
        <f>COVAR(N1608:N1637,'RW Futures and Index Data (Q4)'!F1606:F1635)/VAR('RW Futures and Index Data (Q4)'!F1606:F1635)</f>
        <v>-8.1463858414083573E-2</v>
      </c>
      <c r="P1608" s="10"/>
    </row>
    <row r="1609" spans="1:16" x14ac:dyDescent="0.25">
      <c r="A1609" s="23">
        <v>39874</v>
      </c>
      <c r="B1609" s="52">
        <v>0.28397479092310118</v>
      </c>
      <c r="C1609" s="53">
        <f>COVAR(B1609:B1638,'RW Futures and Index Data (Q4)'!C1607:C1636)/VAR('RW Futures and Index Data (Q4)'!C1607:C1636)</f>
        <v>-0.98870689579100635</v>
      </c>
      <c r="D1609" s="10"/>
      <c r="E1609" s="59">
        <v>-0.17353888477864432</v>
      </c>
      <c r="F1609" s="56">
        <f>COVAR(E1609:E1638,'RW Futures and Index Data (Q4)'!C1607:C1636)/VAR('RW Futures and Index Data (Q4)'!C1607:C1636)</f>
        <v>0.82889682638749362</v>
      </c>
      <c r="G1609" s="10"/>
      <c r="H1609" s="59">
        <v>0.10327455919395478</v>
      </c>
      <c r="I1609" s="56">
        <f>COVAR(H1609:H1638,'RW Futures and Index Data (Q4)'!F1607:F1636)/VAR('RW Futures and Index Data (Q4)'!F1607:F1636)</f>
        <v>-0.45618700623254688</v>
      </c>
      <c r="J1609" s="10"/>
      <c r="K1609" s="59">
        <v>-5.9716158336348579E-2</v>
      </c>
      <c r="L1609" s="57">
        <f>COVAR(K1609:K1638,'RW Futures and Index Data (Q4)'!F1607:F1636)/VAR('RW Futures and Index Data (Q4)'!F1607:F1636)</f>
        <v>0.4788441614282824</v>
      </c>
      <c r="M1609" s="10"/>
      <c r="N1609" s="59">
        <v>-9.7321248324162557E-2</v>
      </c>
      <c r="O1609" s="58">
        <f>COVAR(N1609:N1638,'RW Futures and Index Data (Q4)'!F1607:F1636)/VAR('RW Futures and Index Data (Q4)'!F1607:F1636)</f>
        <v>7.2762675322181225E-2</v>
      </c>
      <c r="P1609" s="10"/>
    </row>
    <row r="1610" spans="1:16" x14ac:dyDescent="0.25">
      <c r="A1610" s="23">
        <v>39871</v>
      </c>
      <c r="B1610" s="52">
        <v>0.1446068923685131</v>
      </c>
      <c r="C1610" s="53">
        <f>COVAR(B1610:B1639,'RW Futures and Index Data (Q4)'!C1608:C1637)/VAR('RW Futures and Index Data (Q4)'!C1608:C1637)</f>
        <v>-0.70858417663112383</v>
      </c>
      <c r="D1610" s="10"/>
      <c r="E1610" s="59">
        <v>-0.16849948703233686</v>
      </c>
      <c r="F1610" s="56">
        <f>COVAR(E1610:E1639,'RW Futures and Index Data (Q4)'!C1608:C1637)/VAR('RW Futures and Index Data (Q4)'!C1608:C1637)</f>
        <v>0.76946642060783776</v>
      </c>
      <c r="G1610" s="10"/>
      <c r="H1610" s="59">
        <v>9.1207888249794422E-2</v>
      </c>
      <c r="I1610" s="56">
        <f>COVAR(H1610:H1639,'RW Futures and Index Data (Q4)'!F1608:F1637)/VAR('RW Futures and Index Data (Q4)'!F1608:F1637)</f>
        <v>-0.5246483899298936</v>
      </c>
      <c r="J1610" s="10"/>
      <c r="K1610" s="59">
        <v>-6.8527814070629689E-2</v>
      </c>
      <c r="L1610" s="57">
        <f>COVAR(K1610:K1639,'RW Futures and Index Data (Q4)'!F1608:F1637)/VAR('RW Futures and Index Data (Q4)'!F1608:F1637)</f>
        <v>0.52479433861692393</v>
      </c>
      <c r="M1610" s="10"/>
      <c r="N1610" s="59">
        <v>-9.1409042045863753E-2</v>
      </c>
      <c r="O1610" s="58">
        <f>COVAR(N1610:N1639,'RW Futures and Index Data (Q4)'!F1608:F1637)/VAR('RW Futures and Index Data (Q4)'!F1608:F1637)</f>
        <v>0.14774653662700296</v>
      </c>
      <c r="P1610" s="10"/>
    </row>
    <row r="1611" spans="1:16" x14ac:dyDescent="0.25">
      <c r="A1611" s="23">
        <v>39870</v>
      </c>
      <c r="B1611" s="52">
        <v>0.15068434512310058</v>
      </c>
      <c r="C1611" s="53">
        <f>COVAR(B1611:B1640,'RW Futures and Index Data (Q4)'!C1609:C1638)/VAR('RW Futures and Index Data (Q4)'!C1609:C1638)</f>
        <v>-0.58291887535283848</v>
      </c>
      <c r="D1611" s="10"/>
      <c r="E1611" s="59">
        <v>-0.13940257067129647</v>
      </c>
      <c r="F1611" s="56">
        <f>COVAR(E1611:E1640,'RW Futures and Index Data (Q4)'!C1609:C1638)/VAR('RW Futures and Index Data (Q4)'!C1609:C1638)</f>
        <v>0.67691814339408185</v>
      </c>
      <c r="G1611" s="10"/>
      <c r="H1611" s="59">
        <v>0.14369747899159657</v>
      </c>
      <c r="I1611" s="56">
        <f>COVAR(H1611:H1640,'RW Futures and Index Data (Q4)'!F1609:F1638)/VAR('RW Futures and Index Data (Q4)'!F1609:F1638)</f>
        <v>-0.57365060940355728</v>
      </c>
      <c r="J1611" s="10"/>
      <c r="K1611" s="59">
        <v>-6.8647088421230018E-2</v>
      </c>
      <c r="L1611" s="57">
        <f>COVAR(K1611:K1640,'RW Futures and Index Data (Q4)'!F1609:F1638)/VAR('RW Futures and Index Data (Q4)'!F1609:F1638)</f>
        <v>0.54062566178667837</v>
      </c>
      <c r="M1611" s="10"/>
      <c r="N1611" s="59">
        <v>-0.11998763345823471</v>
      </c>
      <c r="O1611" s="58">
        <f>COVAR(N1611:N1640,'RW Futures and Index Data (Q4)'!F1609:F1638)/VAR('RW Futures and Index Data (Q4)'!F1609:F1638)</f>
        <v>0.241232249733038</v>
      </c>
      <c r="P1611" s="10"/>
    </row>
    <row r="1612" spans="1:16" x14ac:dyDescent="0.25">
      <c r="A1612" s="23">
        <v>39869</v>
      </c>
      <c r="B1612" s="52">
        <v>0.10201151875261472</v>
      </c>
      <c r="C1612" s="53">
        <f>COVAR(B1612:B1641,'RW Futures and Index Data (Q4)'!C1610:C1639)/VAR('RW Futures and Index Data (Q4)'!C1610:C1639)</f>
        <v>-0.29643491566833763</v>
      </c>
      <c r="D1612" s="10"/>
      <c r="E1612" s="59">
        <v>-6.3982684049281868E-2</v>
      </c>
      <c r="F1612" s="56">
        <f>COVAR(E1612:E1641,'RW Futures and Index Data (Q4)'!C1610:C1639)/VAR('RW Futures and Index Data (Q4)'!C1610:C1639)</f>
        <v>0.54969066224018004</v>
      </c>
      <c r="G1612" s="10"/>
      <c r="H1612" s="59">
        <v>0.15691263782866849</v>
      </c>
      <c r="I1612" s="56">
        <f>COVAR(H1612:H1641,'RW Futures and Index Data (Q4)'!F1610:F1639)/VAR('RW Futures and Index Data (Q4)'!F1610:F1639)</f>
        <v>-0.51628508511207616</v>
      </c>
      <c r="J1612" s="10"/>
      <c r="K1612" s="59">
        <v>-6.0269129194090221E-2</v>
      </c>
      <c r="L1612" s="57">
        <f>COVAR(K1612:K1641,'RW Futures and Index Data (Q4)'!F1610:F1639)/VAR('RW Futures and Index Data (Q4)'!F1610:F1639)</f>
        <v>0.50859205714539246</v>
      </c>
      <c r="M1612" s="10"/>
      <c r="N1612" s="59">
        <v>-0.11344037651640981</v>
      </c>
      <c r="O1612" s="58">
        <f>COVAR(N1612:N1641,'RW Futures and Index Data (Q4)'!F1610:F1639)/VAR('RW Futures and Index Data (Q4)'!F1610:F1639)</f>
        <v>0.33168405938436796</v>
      </c>
      <c r="P1612" s="10"/>
    </row>
    <row r="1613" spans="1:16" x14ac:dyDescent="0.25">
      <c r="A1613" s="23">
        <v>39868</v>
      </c>
      <c r="B1613" s="52">
        <v>4.4943006642555794E-2</v>
      </c>
      <c r="C1613" s="53">
        <f>COVAR(B1613:B1642,'RW Futures and Index Data (Q4)'!C1611:C1640)/VAR('RW Futures and Index Data (Q4)'!C1611:C1640)</f>
        <v>-0.15357437968986015</v>
      </c>
      <c r="D1613" s="10"/>
      <c r="E1613" s="59">
        <v>-1.8635764381139897E-2</v>
      </c>
      <c r="F1613" s="56">
        <f>COVAR(E1613:E1642,'RW Futures and Index Data (Q4)'!C1611:C1640)/VAR('RW Futures and Index Data (Q4)'!C1611:C1640)</f>
        <v>0.56218200493561177</v>
      </c>
      <c r="G1613" s="10"/>
      <c r="H1613" s="59">
        <v>8.6450540315877067E-2</v>
      </c>
      <c r="I1613" s="56">
        <f>COVAR(H1613:H1642,'RW Futures and Index Data (Q4)'!F1611:F1640)/VAR('RW Futures and Index Data (Q4)'!F1611:F1640)</f>
        <v>-0.47623024263112135</v>
      </c>
      <c r="J1613" s="10"/>
      <c r="K1613" s="59">
        <v>-5.8402261848189085E-2</v>
      </c>
      <c r="L1613" s="57">
        <f>COVAR(K1613:K1642,'RW Futures and Index Data (Q4)'!F1611:F1640)/VAR('RW Futures and Index Data (Q4)'!F1611:F1640)</f>
        <v>0.51642448041994293</v>
      </c>
      <c r="M1613" s="10"/>
      <c r="N1613" s="59">
        <v>-8.9236414975020883E-2</v>
      </c>
      <c r="O1613" s="58">
        <f>COVAR(N1613:N1642,'RW Futures and Index Data (Q4)'!F1611:F1640)/VAR('RW Futures and Index Data (Q4)'!F1611:F1640)</f>
        <v>0.35642426104803937</v>
      </c>
      <c r="P1613" s="10"/>
    </row>
    <row r="1614" spans="1:16" x14ac:dyDescent="0.25">
      <c r="A1614" s="23">
        <v>39867</v>
      </c>
      <c r="B1614" s="52">
        <v>6.6089368099774282E-2</v>
      </c>
      <c r="C1614" s="53">
        <f>COVAR(B1614:B1643,'RW Futures and Index Data (Q4)'!C1612:C1641)/VAR('RW Futures and Index Data (Q4)'!C1612:C1641)</f>
        <v>-6.6211229332080346E-2</v>
      </c>
      <c r="D1614" s="10"/>
      <c r="E1614" s="59">
        <v>1.0526471393605963E-3</v>
      </c>
      <c r="F1614" s="56">
        <f>COVAR(E1614:E1643,'RW Futures and Index Data (Q4)'!C1612:C1641)/VAR('RW Futures and Index Data (Q4)'!C1612:C1641)</f>
        <v>0.56465690636960009</v>
      </c>
      <c r="G1614" s="10"/>
      <c r="H1614" s="59">
        <v>0.10969387755102056</v>
      </c>
      <c r="I1614" s="56">
        <f>COVAR(H1614:H1643,'RW Futures and Index Data (Q4)'!F1612:F1641)/VAR('RW Futures and Index Data (Q4)'!F1612:F1641)</f>
        <v>-0.50565345952355001</v>
      </c>
      <c r="J1614" s="10"/>
      <c r="K1614" s="59">
        <v>-4.7435564302562239E-2</v>
      </c>
      <c r="L1614" s="57">
        <f>COVAR(K1614:K1643,'RW Futures and Index Data (Q4)'!F1612:F1641)/VAR('RW Futures and Index Data (Q4)'!F1612:F1641)</f>
        <v>0.53437921983573722</v>
      </c>
      <c r="M1614" s="10"/>
      <c r="N1614" s="59">
        <v>-7.7624304038100056E-2</v>
      </c>
      <c r="O1614" s="58">
        <f>COVAR(N1614:N1643,'RW Futures and Index Data (Q4)'!F1612:F1641)/VAR('RW Futures and Index Data (Q4)'!F1612:F1641)</f>
        <v>0.41486099525499964</v>
      </c>
      <c r="P1614" s="10"/>
    </row>
    <row r="1615" spans="1:16" x14ac:dyDescent="0.25">
      <c r="A1615" s="23">
        <v>39864</v>
      </c>
      <c r="B1615" s="52">
        <v>-2.2725781476796159E-2</v>
      </c>
      <c r="C1615" s="53">
        <f>COVAR(B1615:B1644,'RW Futures and Index Data (Q4)'!C1613:C1642)/VAR('RW Futures and Index Data (Q4)'!C1613:C1642)</f>
        <v>0.20306949792400708</v>
      </c>
      <c r="D1615" s="10"/>
      <c r="E1615" s="59">
        <v>-2.9585817823228222E-2</v>
      </c>
      <c r="F1615" s="56">
        <f>COVAR(E1615:E1644,'RW Futures and Index Data (Q4)'!C1613:C1642)/VAR('RW Futures and Index Data (Q4)'!C1613:C1642)</f>
        <v>0.61320719461230799</v>
      </c>
      <c r="G1615" s="10"/>
      <c r="H1615" s="59">
        <v>6.5292096219931262E-2</v>
      </c>
      <c r="I1615" s="56">
        <f>COVAR(H1615:H1644,'RW Futures and Index Data (Q4)'!F1613:F1642)/VAR('RW Futures and Index Data (Q4)'!F1613:F1642)</f>
        <v>-0.52768215627931947</v>
      </c>
      <c r="J1615" s="10"/>
      <c r="K1615" s="59">
        <v>-4.8928046185467644E-2</v>
      </c>
      <c r="L1615" s="57">
        <f>COVAR(K1615:K1644,'RW Futures and Index Data (Q4)'!F1613:F1642)/VAR('RW Futures and Index Data (Q4)'!F1613:F1642)</f>
        <v>0.5489530241094861</v>
      </c>
      <c r="M1615" s="10"/>
      <c r="N1615" s="59">
        <v>-6.7072718553141009E-2</v>
      </c>
      <c r="O1615" s="58">
        <f>COVAR(N1615:N1644,'RW Futures and Index Data (Q4)'!F1613:F1642)/VAR('RW Futures and Index Data (Q4)'!F1613:F1642)</f>
        <v>0.51516749676458784</v>
      </c>
      <c r="P1615" s="10"/>
    </row>
    <row r="1616" spans="1:16" x14ac:dyDescent="0.25">
      <c r="A1616" s="23">
        <v>39863</v>
      </c>
      <c r="B1616" s="52">
        <v>1.5685367715945198E-4</v>
      </c>
      <c r="C1616" s="53">
        <f>COVAR(B1616:B1645,'RW Futures and Index Data (Q4)'!C1614:C1643)/VAR('RW Futures and Index Data (Q4)'!C1614:C1643)</f>
        <v>0.41727599705859919</v>
      </c>
      <c r="D1616" s="10"/>
      <c r="E1616" s="59">
        <v>-4.291552699079848E-2</v>
      </c>
      <c r="F1616" s="56">
        <f>COVAR(E1616:E1645,'RW Futures and Index Data (Q4)'!C1614:C1643)/VAR('RW Futures and Index Data (Q4)'!C1614:C1643)</f>
        <v>0.66786211140201457</v>
      </c>
      <c r="G1616" s="10"/>
      <c r="H1616" s="59">
        <v>9.6802074330164078E-2</v>
      </c>
      <c r="I1616" s="56">
        <f>COVAR(H1616:H1645,'RW Futures and Index Data (Q4)'!F1614:F1643)/VAR('RW Futures and Index Data (Q4)'!F1614:F1643)</f>
        <v>-0.54381484207412412</v>
      </c>
      <c r="J1616" s="10"/>
      <c r="K1616" s="59">
        <v>-3.3830490996955564E-2</v>
      </c>
      <c r="L1616" s="57">
        <f>COVAR(K1616:K1645,'RW Futures and Index Data (Q4)'!F1614:F1643)/VAR('RW Futures and Index Data (Q4)'!F1614:F1643)</f>
        <v>0.53973350130158104</v>
      </c>
      <c r="M1616" s="10"/>
      <c r="N1616" s="59">
        <v>-7.4215918916631929E-2</v>
      </c>
      <c r="O1616" s="58">
        <f>COVAR(N1616:N1645,'RW Futures and Index Data (Q4)'!F1614:F1643)/VAR('RW Futures and Index Data (Q4)'!F1614:F1643)</f>
        <v>0.61197379321574319</v>
      </c>
      <c r="P1616" s="10"/>
    </row>
    <row r="1617" spans="1:16" x14ac:dyDescent="0.25">
      <c r="A1617" s="23">
        <v>39862</v>
      </c>
      <c r="B1617" s="52">
        <v>-1.102404031755122E-2</v>
      </c>
      <c r="C1617" s="53">
        <f>COVAR(B1617:B1646,'RW Futures and Index Data (Q4)'!C1615:C1644)/VAR('RW Futures and Index Data (Q4)'!C1615:C1644)</f>
        <v>0.61192275205112834</v>
      </c>
      <c r="D1617" s="10"/>
      <c r="E1617" s="59">
        <v>-3.2553390356639733E-2</v>
      </c>
      <c r="F1617" s="56">
        <f>COVAR(E1617:E1646,'RW Futures and Index Data (Q4)'!C1615:C1644)/VAR('RW Futures and Index Data (Q4)'!C1615:C1644)</f>
        <v>0.63986550590985303</v>
      </c>
      <c r="G1617" s="10"/>
      <c r="H1617" s="59">
        <v>0.13032145960034747</v>
      </c>
      <c r="I1617" s="56">
        <f>COVAR(H1617:H1646,'RW Futures and Index Data (Q4)'!F1615:F1644)/VAR('RW Futures and Index Data (Q4)'!F1615:F1644)</f>
        <v>-0.50284581344715551</v>
      </c>
      <c r="J1617" s="10"/>
      <c r="K1617" s="59">
        <v>-2.2822165980367348E-2</v>
      </c>
      <c r="L1617" s="57">
        <f>COVAR(K1617:K1646,'RW Futures and Index Data (Q4)'!F1615:F1644)/VAR('RW Futures and Index Data (Q4)'!F1615:F1644)</f>
        <v>0.45166950008318213</v>
      </c>
      <c r="M1617" s="10"/>
      <c r="N1617" s="59">
        <v>-8.3857109177439049E-2</v>
      </c>
      <c r="O1617" s="58">
        <f>COVAR(N1617:N1646,'RW Futures and Index Data (Q4)'!F1615:F1644)/VAR('RW Futures and Index Data (Q4)'!F1615:F1644)</f>
        <v>0.63228816965312218</v>
      </c>
      <c r="P1617" s="10"/>
    </row>
    <row r="1618" spans="1:16" x14ac:dyDescent="0.25">
      <c r="A1618" s="23">
        <v>39861</v>
      </c>
      <c r="B1618" s="52">
        <v>-2.3438653455415515E-2</v>
      </c>
      <c r="C1618" s="53">
        <f>COVAR(B1618:B1647,'RW Futures and Index Data (Q4)'!C1616:C1645)/VAR('RW Futures and Index Data (Q4)'!C1616:C1645)</f>
        <v>0.83858391456194792</v>
      </c>
      <c r="D1618" s="10"/>
      <c r="E1618" s="59">
        <v>-4.4377699146969984E-2</v>
      </c>
      <c r="F1618" s="56">
        <f>COVAR(E1618:E1647,'RW Futures and Index Data (Q4)'!C1616:C1645)/VAR('RW Futures and Index Data (Q4)'!C1616:C1645)</f>
        <v>0.67287640710174668</v>
      </c>
      <c r="G1618" s="10"/>
      <c r="H1618" s="59">
        <v>8.0479452054794454E-2</v>
      </c>
      <c r="I1618" s="56">
        <f>COVAR(H1618:H1647,'RW Futures and Index Data (Q4)'!F1616:F1645)/VAR('RW Futures and Index Data (Q4)'!F1616:F1645)</f>
        <v>-0.39050658300021629</v>
      </c>
      <c r="J1618" s="10"/>
      <c r="K1618" s="59">
        <v>-2.2985659289943561E-2</v>
      </c>
      <c r="L1618" s="57">
        <f>COVAR(K1618:K1647,'RW Futures and Index Data (Q4)'!F1616:F1645)/VAR('RW Futures and Index Data (Q4)'!F1616:F1645)</f>
        <v>0.39194900254523568</v>
      </c>
      <c r="M1618" s="10"/>
      <c r="N1618" s="59">
        <v>-6.4357891863728534E-2</v>
      </c>
      <c r="O1618" s="58">
        <f>COVAR(N1618:N1647,'RW Futures and Index Data (Q4)'!F1616:F1645)/VAR('RW Futures and Index Data (Q4)'!F1616:F1645)</f>
        <v>0.60581748413034586</v>
      </c>
      <c r="P1618" s="10"/>
    </row>
    <row r="1619" spans="1:16" x14ac:dyDescent="0.25">
      <c r="A1619" s="23">
        <v>39857</v>
      </c>
      <c r="B1619" s="52">
        <v>9.9589819135983415E-3</v>
      </c>
      <c r="C1619" s="53">
        <f>COVAR(B1619:B1648,'RW Futures and Index Data (Q4)'!C1617:C1646)/VAR('RW Futures and Index Data (Q4)'!C1617:C1646)</f>
        <v>0.91426577010598409</v>
      </c>
      <c r="D1619" s="10"/>
      <c r="E1619" s="59">
        <v>-6.2888970157372048E-2</v>
      </c>
      <c r="F1619" s="56">
        <f>COVAR(E1619:E1648,'RW Futures and Index Data (Q4)'!C1617:C1646)/VAR('RW Futures and Index Data (Q4)'!C1617:C1646)</f>
        <v>0.7796962964304146</v>
      </c>
      <c r="G1619" s="10"/>
      <c r="H1619" s="59">
        <v>0.11015490533562833</v>
      </c>
      <c r="I1619" s="56">
        <f>COVAR(H1619:H1648,'RW Futures and Index Data (Q4)'!F1617:F1646)/VAR('RW Futures and Index Data (Q4)'!F1617:F1646)</f>
        <v>-0.31274360239528909</v>
      </c>
      <c r="J1619" s="10"/>
      <c r="K1619" s="59">
        <v>-1.6485057549147419E-2</v>
      </c>
      <c r="L1619" s="57">
        <f>COVAR(K1619:K1648,'RW Futures and Index Data (Q4)'!F1617:F1646)/VAR('RW Futures and Index Data (Q4)'!F1617:F1646)</f>
        <v>0.38570211837100121</v>
      </c>
      <c r="M1619" s="10"/>
      <c r="N1619" s="59">
        <v>-6.5806071431962043E-2</v>
      </c>
      <c r="O1619" s="58">
        <f>COVAR(N1619:N1648,'RW Futures and Index Data (Q4)'!F1617:F1646)/VAR('RW Futures and Index Data (Q4)'!F1617:F1646)</f>
        <v>0.63440380645247552</v>
      </c>
      <c r="P1619" s="10"/>
    </row>
    <row r="1620" spans="1:16" x14ac:dyDescent="0.25">
      <c r="A1620" s="23">
        <v>39856</v>
      </c>
      <c r="B1620" s="52">
        <v>4.901408521870354E-2</v>
      </c>
      <c r="C1620" s="53">
        <f>COVAR(B1620:B1649,'RW Futures and Index Data (Q4)'!C1618:C1647)/VAR('RW Futures and Index Data (Q4)'!C1618:C1647)</f>
        <v>0.98760689531847179</v>
      </c>
      <c r="D1620" s="10"/>
      <c r="E1620" s="59">
        <v>-7.2580640638160721E-2</v>
      </c>
      <c r="F1620" s="56">
        <f>COVAR(E1620:E1649,'RW Futures and Index Data (Q4)'!C1618:C1647)/VAR('RW Futures and Index Data (Q4)'!C1618:C1647)</f>
        <v>0.78977100712399229</v>
      </c>
      <c r="G1620" s="10"/>
      <c r="H1620" s="59">
        <v>0.10341951626355295</v>
      </c>
      <c r="I1620" s="56">
        <f>COVAR(H1620:H1649,'RW Futures and Index Data (Q4)'!F1618:F1647)/VAR('RW Futures and Index Data (Q4)'!F1618:F1647)</f>
        <v>-0.27427357091085591</v>
      </c>
      <c r="J1620" s="10"/>
      <c r="K1620" s="59">
        <v>-1.5133728745151065E-2</v>
      </c>
      <c r="L1620" s="57">
        <f>COVAR(K1620:K1649,'RW Futures and Index Data (Q4)'!F1618:F1647)/VAR('RW Futures and Index Data (Q4)'!F1618:F1647)</f>
        <v>0.38407274244691708</v>
      </c>
      <c r="M1620" s="10"/>
      <c r="N1620" s="59">
        <v>-0.11738633472774529</v>
      </c>
      <c r="O1620" s="58">
        <f>COVAR(N1620:N1649,'RW Futures and Index Data (Q4)'!F1618:F1647)/VAR('RW Futures and Index Data (Q4)'!F1618:F1647)</f>
        <v>0.69546586299963498</v>
      </c>
      <c r="P1620" s="10"/>
    </row>
    <row r="1621" spans="1:16" x14ac:dyDescent="0.25">
      <c r="A1621" s="23">
        <v>39855</v>
      </c>
      <c r="B1621" s="52">
        <v>7.7410735810625964E-2</v>
      </c>
      <c r="C1621" s="53">
        <f>COVAR(B1621:B1650,'RW Futures and Index Data (Q4)'!C1619:C1648)/VAR('RW Futures and Index Data (Q4)'!C1619:C1648)</f>
        <v>1.025616041981636</v>
      </c>
      <c r="D1621" s="10"/>
      <c r="E1621" s="59">
        <v>-3.4868408548727969E-2</v>
      </c>
      <c r="F1621" s="56">
        <f>COVAR(E1621:E1650,'RW Futures and Index Data (Q4)'!C1619:C1648)/VAR('RW Futures and Index Data (Q4)'!C1619:C1648)</f>
        <v>0.76850220334644537</v>
      </c>
      <c r="G1621" s="10"/>
      <c r="H1621" s="59">
        <v>9.265442404006663E-2</v>
      </c>
      <c r="I1621" s="56">
        <f>COVAR(H1621:H1650,'RW Futures and Index Data (Q4)'!F1619:F1648)/VAR('RW Futures and Index Data (Q4)'!F1619:F1648)</f>
        <v>-0.25568134466620546</v>
      </c>
      <c r="J1621" s="10"/>
      <c r="K1621" s="59">
        <v>-1.769647219383419E-2</v>
      </c>
      <c r="L1621" s="57">
        <f>COVAR(K1621:K1650,'RW Futures and Index Data (Q4)'!F1619:F1648)/VAR('RW Futures and Index Data (Q4)'!F1619:F1648)</f>
        <v>0.38089673520863554</v>
      </c>
      <c r="M1621" s="10"/>
      <c r="N1621" s="59">
        <v>-0.11604685304352824</v>
      </c>
      <c r="O1621" s="58">
        <f>COVAR(N1621:N1650,'RW Futures and Index Data (Q4)'!F1619:F1648)/VAR('RW Futures and Index Data (Q4)'!F1619:F1648)</f>
        <v>0.72389110865675799</v>
      </c>
      <c r="P1621" s="10"/>
    </row>
    <row r="1622" spans="1:16" x14ac:dyDescent="0.25">
      <c r="A1622" s="23">
        <v>39854</v>
      </c>
      <c r="B1622" s="52">
        <v>7.9964168818614345E-2</v>
      </c>
      <c r="C1622" s="53">
        <f>COVAR(B1622:B1651,'RW Futures and Index Data (Q4)'!C1620:C1649)/VAR('RW Futures and Index Data (Q4)'!C1620:C1649)</f>
        <v>1.0850466080873686</v>
      </c>
      <c r="D1622" s="10"/>
      <c r="E1622" s="59">
        <v>4.0540235851980189E-3</v>
      </c>
      <c r="F1622" s="56">
        <f>COVAR(E1622:E1651,'RW Futures and Index Data (Q4)'!C1620:C1649)/VAR('RW Futures and Index Data (Q4)'!C1620:C1649)</f>
        <v>0.74165196855426285</v>
      </c>
      <c r="G1622" s="10"/>
      <c r="H1622" s="59">
        <v>0.11795316565481362</v>
      </c>
      <c r="I1622" s="56">
        <f>COVAR(H1622:H1651,'RW Futures and Index Data (Q4)'!F1620:F1649)/VAR('RW Futures and Index Data (Q4)'!F1620:F1649)</f>
        <v>-0.23566093478993064</v>
      </c>
      <c r="J1622" s="10"/>
      <c r="K1622" s="59">
        <v>-1.6649324988830538E-2</v>
      </c>
      <c r="L1622" s="57">
        <f>COVAR(K1622:K1651,'RW Futures and Index Data (Q4)'!F1620:F1649)/VAR('RW Futures and Index Data (Q4)'!F1620:F1649)</f>
        <v>0.3655400859874714</v>
      </c>
      <c r="M1622" s="10"/>
      <c r="N1622" s="59">
        <v>-0.12631205149160141</v>
      </c>
      <c r="O1622" s="58">
        <f>COVAR(N1622:N1651,'RW Futures and Index Data (Q4)'!F1620:F1649)/VAR('RW Futures and Index Data (Q4)'!F1620:F1649)</f>
        <v>0.70718622133350362</v>
      </c>
      <c r="P1622" s="10"/>
    </row>
    <row r="1623" spans="1:16" x14ac:dyDescent="0.25">
      <c r="A1623" s="23">
        <v>39853</v>
      </c>
      <c r="B1623" s="52">
        <v>3.2202356864126536E-2</v>
      </c>
      <c r="C1623" s="53">
        <f>COVAR(B1623:B1652,'RW Futures and Index Data (Q4)'!C1621:C1650)/VAR('RW Futures and Index Data (Q4)'!C1621:C1650)</f>
        <v>1.12004652780782</v>
      </c>
      <c r="D1623" s="10"/>
      <c r="E1623" s="59">
        <v>2.5088379518759085E-2</v>
      </c>
      <c r="F1623" s="56">
        <f>COVAR(E1623:E1652,'RW Futures and Index Data (Q4)'!C1621:C1650)/VAR('RW Futures and Index Data (Q4)'!C1621:C1650)</f>
        <v>0.73018333356190179</v>
      </c>
      <c r="G1623" s="10"/>
      <c r="H1623" s="59">
        <v>0.12478031634446385</v>
      </c>
      <c r="I1623" s="56">
        <f>COVAR(H1623:H1652,'RW Futures and Index Data (Q4)'!F1621:F1650)/VAR('RW Futures and Index Data (Q4)'!F1621:F1650)</f>
        <v>-0.19211471679979913</v>
      </c>
      <c r="J1623" s="10"/>
      <c r="K1623" s="59">
        <v>-1.1442852960862115E-2</v>
      </c>
      <c r="L1623" s="57">
        <f>COVAR(K1623:K1652,'RW Futures and Index Data (Q4)'!F1621:F1650)/VAR('RW Futures and Index Data (Q4)'!F1621:F1650)</f>
        <v>0.33683441737038905</v>
      </c>
      <c r="M1623" s="10"/>
      <c r="N1623" s="59">
        <v>-0.12928517998478273</v>
      </c>
      <c r="O1623" s="58">
        <f>COVAR(N1623:N1652,'RW Futures and Index Data (Q4)'!F1621:F1650)/VAR('RW Futures and Index Data (Q4)'!F1621:F1650)</f>
        <v>0.63085863472422432</v>
      </c>
      <c r="P1623" s="10"/>
    </row>
    <row r="1624" spans="1:16" x14ac:dyDescent="0.25">
      <c r="A1624" s="23">
        <v>39850</v>
      </c>
      <c r="B1624" s="52">
        <v>3.8873250328177456E-2</v>
      </c>
      <c r="C1624" s="53">
        <f>COVAR(B1624:B1653,'RW Futures and Index Data (Q4)'!C1622:C1651)/VAR('RW Futures and Index Data (Q4)'!C1622:C1651)</f>
        <v>1.1209539296676423</v>
      </c>
      <c r="D1624" s="10"/>
      <c r="E1624" s="59">
        <v>5.6896515146903193E-2</v>
      </c>
      <c r="F1624" s="56">
        <f>COVAR(E1624:E1653,'RW Futures and Index Data (Q4)'!C1622:C1651)/VAR('RW Futures and Index Data (Q4)'!C1622:C1651)</f>
        <v>0.72128315745696869</v>
      </c>
      <c r="G1624" s="10"/>
      <c r="H1624" s="59">
        <v>0.15154185022026434</v>
      </c>
      <c r="I1624" s="56">
        <f>COVAR(H1624:H1653,'RW Futures and Index Data (Q4)'!F1622:F1651)/VAR('RW Futures and Index Data (Q4)'!F1622:F1651)</f>
        <v>-0.17650662362084416</v>
      </c>
      <c r="J1624" s="10"/>
      <c r="K1624" s="59">
        <v>-1.3177656265790372E-2</v>
      </c>
      <c r="L1624" s="57">
        <f>COVAR(K1624:K1653,'RW Futures and Index Data (Q4)'!F1622:F1651)/VAR('RW Futures and Index Data (Q4)'!F1622:F1651)</f>
        <v>0.3269697084239791</v>
      </c>
      <c r="M1624" s="10"/>
      <c r="N1624" s="59">
        <v>-0.14882605400573423</v>
      </c>
      <c r="O1624" s="58">
        <f>COVAR(N1624:N1653,'RW Futures and Index Data (Q4)'!F1622:F1651)/VAR('RW Futures and Index Data (Q4)'!F1622:F1651)</f>
        <v>0.61948178451388869</v>
      </c>
      <c r="P1624" s="10"/>
    </row>
    <row r="1625" spans="1:16" x14ac:dyDescent="0.25">
      <c r="A1625" s="23">
        <v>39849</v>
      </c>
      <c r="B1625" s="52">
        <v>4.7646051973783798E-2</v>
      </c>
      <c r="C1625" s="53">
        <f>COVAR(B1625:B1654,'RW Futures and Index Data (Q4)'!C1623:C1652)/VAR('RW Futures and Index Data (Q4)'!C1623:C1652)</f>
        <v>1.098082588451005</v>
      </c>
      <c r="D1625" s="10"/>
      <c r="E1625" s="59">
        <v>5.1246990156115224E-2</v>
      </c>
      <c r="F1625" s="56">
        <f>COVAR(E1625:E1654,'RW Futures and Index Data (Q4)'!C1623:C1652)/VAR('RW Futures and Index Data (Q4)'!C1623:C1652)</f>
        <v>0.7111837463772811</v>
      </c>
      <c r="G1625" s="10"/>
      <c r="H1625" s="59">
        <v>0.17418213969938101</v>
      </c>
      <c r="I1625" s="56">
        <f>COVAR(H1625:H1654,'RW Futures and Index Data (Q4)'!F1623:F1652)/VAR('RW Futures and Index Data (Q4)'!F1623:F1652)</f>
        <v>-0.13889877653654331</v>
      </c>
      <c r="J1625" s="10"/>
      <c r="K1625" s="59">
        <v>-1.3119476004790687E-2</v>
      </c>
      <c r="L1625" s="57">
        <f>COVAR(K1625:K1654,'RW Futures and Index Data (Q4)'!F1623:F1652)/VAR('RW Futures and Index Data (Q4)'!F1623:F1652)</f>
        <v>0.30846385801459497</v>
      </c>
      <c r="M1625" s="10"/>
      <c r="N1625" s="59">
        <v>-0.14875615781350093</v>
      </c>
      <c r="O1625" s="58">
        <f>COVAR(N1625:N1654,'RW Futures and Index Data (Q4)'!F1623:F1652)/VAR('RW Futures and Index Data (Q4)'!F1623:F1652)</f>
        <v>0.5523009737932475</v>
      </c>
      <c r="P1625" s="10"/>
    </row>
    <row r="1626" spans="1:16" x14ac:dyDescent="0.25">
      <c r="A1626" s="23">
        <v>39848</v>
      </c>
      <c r="B1626" s="52">
        <v>1.6775674736875246E-3</v>
      </c>
      <c r="C1626" s="53">
        <f>COVAR(B1626:B1655,'RW Futures and Index Data (Q4)'!C1624:C1653)/VAR('RW Futures and Index Data (Q4)'!C1624:C1653)</f>
        <v>1.0833507443273773</v>
      </c>
      <c r="D1626" s="10"/>
      <c r="E1626" s="59">
        <v>2.3461436105143063E-2</v>
      </c>
      <c r="F1626" s="56">
        <f>COVAR(E1626:E1655,'RW Futures and Index Data (Q4)'!C1624:C1653)/VAR('RW Futures and Index Data (Q4)'!C1624:C1653)</f>
        <v>0.70142288008097564</v>
      </c>
      <c r="G1626" s="10"/>
      <c r="H1626" s="59">
        <v>0.16577540106951871</v>
      </c>
      <c r="I1626" s="56">
        <f>COVAR(H1626:H1655,'RW Futures and Index Data (Q4)'!F1624:F1653)/VAR('RW Futures and Index Data (Q4)'!F1624:F1653)</f>
        <v>-7.2258693701162696E-2</v>
      </c>
      <c r="J1626" s="10"/>
      <c r="K1626" s="59">
        <v>-1.6497056717873826E-2</v>
      </c>
      <c r="L1626" s="57">
        <f>COVAR(K1626:K1655,'RW Futures and Index Data (Q4)'!F1624:F1653)/VAR('RW Futures and Index Data (Q4)'!F1624:F1653)</f>
        <v>0.28339131804940676</v>
      </c>
      <c r="M1626" s="10"/>
      <c r="N1626" s="59">
        <v>-0.14792559036561692</v>
      </c>
      <c r="O1626" s="58">
        <f>COVAR(N1626:N1655,'RW Futures and Index Data (Q4)'!F1624:F1653)/VAR('RW Futures and Index Data (Q4)'!F1624:F1653)</f>
        <v>0.46515219524874413</v>
      </c>
      <c r="P1626" s="10"/>
    </row>
    <row r="1627" spans="1:16" x14ac:dyDescent="0.25">
      <c r="A1627" s="23">
        <v>39847</v>
      </c>
      <c r="B1627" s="52">
        <v>-8.5953449730853726E-2</v>
      </c>
      <c r="C1627" s="53">
        <f>COVAR(B1627:B1656,'RW Futures and Index Data (Q4)'!C1625:C1654)/VAR('RW Futures and Index Data (Q4)'!C1625:C1654)</f>
        <v>1.0742995565948983</v>
      </c>
      <c r="D1627" s="10"/>
      <c r="E1627" s="59">
        <v>2.7844571323062173E-2</v>
      </c>
      <c r="F1627" s="56">
        <f>COVAR(E1627:E1656,'RW Futures and Index Data (Q4)'!C1625:C1654)/VAR('RW Futures and Index Data (Q4)'!C1625:C1654)</f>
        <v>0.69332251671701406</v>
      </c>
      <c r="G1627" s="10"/>
      <c r="H1627" s="59">
        <v>6.6442388561816612E-2</v>
      </c>
      <c r="I1627" s="56">
        <f>COVAR(H1627:H1656,'RW Futures and Index Data (Q4)'!F1625:F1654)/VAR('RW Futures and Index Data (Q4)'!F1625:F1654)</f>
        <v>1.8568239015425512E-3</v>
      </c>
      <c r="J1627" s="10"/>
      <c r="K1627" s="59">
        <v>-4.5630240247647169E-3</v>
      </c>
      <c r="L1627" s="57">
        <f>COVAR(K1627:K1656,'RW Futures and Index Data (Q4)'!F1625:F1654)/VAR('RW Futures and Index Data (Q4)'!F1625:F1654)</f>
        <v>0.25194975205152603</v>
      </c>
      <c r="M1627" s="10"/>
      <c r="N1627" s="59">
        <v>-0.14979570984905954</v>
      </c>
      <c r="O1627" s="58">
        <f>COVAR(N1627:N1656,'RW Futures and Index Data (Q4)'!F1625:F1654)/VAR('RW Futures and Index Data (Q4)'!F1625:F1654)</f>
        <v>0.36314295842873617</v>
      </c>
      <c r="P1627" s="10"/>
    </row>
    <row r="1628" spans="1:16" x14ac:dyDescent="0.25">
      <c r="A1628" s="23">
        <v>39846</v>
      </c>
      <c r="B1628" s="52">
        <v>-0.11970169997519353</v>
      </c>
      <c r="C1628" s="53">
        <f>COVAR(B1628:B1657,'RW Futures and Index Data (Q4)'!C1626:C1655)/VAR('RW Futures and Index Data (Q4)'!C1626:C1655)</f>
        <v>1.0672891744746109</v>
      </c>
      <c r="D1628" s="10"/>
      <c r="E1628" s="59">
        <v>5.8823556958613299E-2</v>
      </c>
      <c r="F1628" s="56">
        <f>COVAR(E1628:E1657,'RW Futures and Index Data (Q4)'!C1626:C1655)/VAR('RW Futures and Index Data (Q4)'!C1626:C1655)</f>
        <v>0.69344032311341475</v>
      </c>
      <c r="G1628" s="10"/>
      <c r="H1628" s="59">
        <v>5.5189456342668919E-2</v>
      </c>
      <c r="I1628" s="56">
        <f>COVAR(H1628:H1657,'RW Futures and Index Data (Q4)'!F1626:F1655)/VAR('RW Futures and Index Data (Q4)'!F1626:F1655)</f>
        <v>5.1096697837179392E-2</v>
      </c>
      <c r="J1628" s="10"/>
      <c r="K1628" s="59">
        <v>7.0261248616856342E-3</v>
      </c>
      <c r="L1628" s="57">
        <f>COVAR(K1628:K1657,'RW Futures and Index Data (Q4)'!F1626:F1655)/VAR('RW Futures and Index Data (Q4)'!F1626:F1655)</f>
        <v>0.22405585069136136</v>
      </c>
      <c r="M1628" s="10"/>
      <c r="N1628" s="59">
        <v>-0.15336999578934185</v>
      </c>
      <c r="O1628" s="58">
        <f>COVAR(N1628:N1657,'RW Futures and Index Data (Q4)'!F1626:F1655)/VAR('RW Futures and Index Data (Q4)'!F1626:F1655)</f>
        <v>0.25026640850294118</v>
      </c>
      <c r="P1628" s="10"/>
    </row>
    <row r="1629" spans="1:16" x14ac:dyDescent="0.25">
      <c r="A1629" s="23">
        <v>39843</v>
      </c>
      <c r="B1629" s="52">
        <v>-8.6471627239701032E-2</v>
      </c>
      <c r="C1629" s="53">
        <f>COVAR(B1629:B1658,'RW Futures and Index Data (Q4)'!C1627:C1656)/VAR('RW Futures and Index Data (Q4)'!C1627:C1656)</f>
        <v>1.019960241621982</v>
      </c>
      <c r="D1629" s="10"/>
      <c r="E1629" s="59">
        <v>2.4873859083488714E-2</v>
      </c>
      <c r="F1629" s="56">
        <f>COVAR(E1629:E1658,'RW Futures and Index Data (Q4)'!C1627:C1656)/VAR('RW Futures and Index Data (Q4)'!C1627:C1656)</f>
        <v>0.71141702312458943</v>
      </c>
      <c r="G1629" s="10"/>
      <c r="H1629" s="59">
        <v>6.3439065108514159E-2</v>
      </c>
      <c r="I1629" s="56">
        <f>COVAR(H1629:H1658,'RW Futures and Index Data (Q4)'!F1627:F1656)/VAR('RW Futures and Index Data (Q4)'!F1627:F1656)</f>
        <v>9.4063316856531382E-2</v>
      </c>
      <c r="J1629" s="10"/>
      <c r="K1629" s="59">
        <v>-4.6226358932178746E-3</v>
      </c>
      <c r="L1629" s="57">
        <f>COVAR(K1629:K1658,'RW Futures and Index Data (Q4)'!F1627:F1656)/VAR('RW Futures and Index Data (Q4)'!F1627:F1656)</f>
        <v>0.19459271072765974</v>
      </c>
      <c r="M1629" s="10"/>
      <c r="N1629" s="59">
        <v>-0.13179124723057323</v>
      </c>
      <c r="O1629" s="58">
        <f>COVAR(N1629:N1658,'RW Futures and Index Data (Q4)'!F1627:F1656)/VAR('RW Futures and Index Data (Q4)'!F1627:F1656)</f>
        <v>0.12123531669715035</v>
      </c>
      <c r="P1629" s="10"/>
    </row>
    <row r="1630" spans="1:16" x14ac:dyDescent="0.25">
      <c r="A1630" s="23">
        <v>39842</v>
      </c>
      <c r="B1630" s="52">
        <v>-0.10856221696377955</v>
      </c>
      <c r="C1630" s="53">
        <f>COVAR(B1630:B1659,'RW Futures and Index Data (Q4)'!C1628:C1657)/VAR('RW Futures and Index Data (Q4)'!C1628:C1657)</f>
        <v>0.98170414050356503</v>
      </c>
      <c r="D1630" s="10"/>
      <c r="E1630" s="59">
        <v>5.2728552706039933E-2</v>
      </c>
      <c r="F1630" s="56">
        <f>COVAR(E1630:E1659,'RW Futures and Index Data (Q4)'!C1628:C1657)/VAR('RW Futures and Index Data (Q4)'!C1628:C1657)</f>
        <v>0.7433529517555364</v>
      </c>
      <c r="G1630" s="10"/>
      <c r="H1630" s="59">
        <v>2.6916802610114088E-2</v>
      </c>
      <c r="I1630" s="56">
        <f>COVAR(H1630:H1659,'RW Futures and Index Data (Q4)'!F1628:F1657)/VAR('RW Futures and Index Data (Q4)'!F1628:F1657)</f>
        <v>0.15865275783403304</v>
      </c>
      <c r="J1630" s="10"/>
      <c r="K1630" s="59">
        <v>2.4426331359695297E-2</v>
      </c>
      <c r="L1630" s="57">
        <f>COVAR(K1630:K1659,'RW Futures and Index Data (Q4)'!F1628:F1657)/VAR('RW Futures and Index Data (Q4)'!F1628:F1657)</f>
        <v>0.15517306698236316</v>
      </c>
      <c r="M1630" s="10"/>
      <c r="N1630" s="59">
        <v>-0.12976458076376618</v>
      </c>
      <c r="O1630" s="58">
        <f>COVAR(N1630:N1659,'RW Futures and Index Data (Q4)'!F1628:F1657)/VAR('RW Futures and Index Data (Q4)'!F1628:F1657)</f>
        <v>-4.1028148713981492E-2</v>
      </c>
      <c r="P1630" s="10"/>
    </row>
    <row r="1631" spans="1:16" x14ac:dyDescent="0.25">
      <c r="A1631" s="23">
        <v>39841</v>
      </c>
      <c r="B1631" s="52">
        <v>-0.15519448765981592</v>
      </c>
      <c r="C1631" s="53">
        <f>COVAR(B1631:B1660,'RW Futures and Index Data (Q4)'!C1629:C1658)/VAR('RW Futures and Index Data (Q4)'!C1629:C1658)</f>
        <v>0.95448836555015537</v>
      </c>
      <c r="D1631" s="10"/>
      <c r="E1631" s="59">
        <v>3.6904402616868115E-2</v>
      </c>
      <c r="F1631" s="56">
        <f>COVAR(E1631:E1660,'RW Futures and Index Data (Q4)'!C1629:C1658)/VAR('RW Futures and Index Data (Q4)'!C1629:C1658)</f>
        <v>0.80649084282047434</v>
      </c>
      <c r="G1631" s="10"/>
      <c r="H1631" s="59">
        <v>2.5396825396825529E-2</v>
      </c>
      <c r="I1631" s="56">
        <f>COVAR(H1631:H1660,'RW Futures and Index Data (Q4)'!F1629:F1658)/VAR('RW Futures and Index Data (Q4)'!F1629:F1658)</f>
        <v>0.19831352354525847</v>
      </c>
      <c r="J1631" s="10"/>
      <c r="K1631" s="59">
        <v>3.2329126066732661E-2</v>
      </c>
      <c r="L1631" s="57">
        <f>COVAR(K1631:K1660,'RW Futures and Index Data (Q4)'!F1629:F1658)/VAR('RW Futures and Index Data (Q4)'!F1629:F1658)</f>
        <v>0.12610304456605126</v>
      </c>
      <c r="M1631" s="10"/>
      <c r="N1631" s="59">
        <v>-0.10330868652636471</v>
      </c>
      <c r="O1631" s="58">
        <f>COVAR(N1631:N1660,'RW Futures and Index Data (Q4)'!F1629:F1658)/VAR('RW Futures and Index Data (Q4)'!F1629:F1658)</f>
        <v>-0.16805273523584749</v>
      </c>
      <c r="P1631" s="10"/>
    </row>
    <row r="1632" spans="1:16" x14ac:dyDescent="0.25">
      <c r="A1632" s="23">
        <v>39840</v>
      </c>
      <c r="B1632" s="52">
        <v>-0.10483411003130116</v>
      </c>
      <c r="C1632" s="53">
        <f>COVAR(B1632:B1661,'RW Futures and Index Data (Q4)'!C1630:C1659)/VAR('RW Futures and Index Data (Q4)'!C1630:C1659)</f>
        <v>0.90763823090533524</v>
      </c>
      <c r="D1632" s="10"/>
      <c r="E1632" s="59">
        <v>8.1954891981437017E-2</v>
      </c>
      <c r="F1632" s="56">
        <f>COVAR(E1632:E1661,'RW Futures and Index Data (Q4)'!C1630:C1659)/VAR('RW Futures and Index Data (Q4)'!C1630:C1659)</f>
        <v>0.85970076990137057</v>
      </c>
      <c r="G1632" s="10"/>
      <c r="H1632" s="59">
        <v>6.8369028006589838E-2</v>
      </c>
      <c r="I1632" s="56">
        <f>COVAR(H1632:H1661,'RW Futures and Index Data (Q4)'!F1630:F1659)/VAR('RW Futures and Index Data (Q4)'!F1630:F1659)</f>
        <v>0.2100158390000548</v>
      </c>
      <c r="J1632" s="10"/>
      <c r="K1632" s="59">
        <v>6.6280860904588623E-2</v>
      </c>
      <c r="L1632" s="57">
        <f>COVAR(K1632:K1661,'RW Futures and Index Data (Q4)'!F1630:F1659)/VAR('RW Futures and Index Data (Q4)'!F1630:F1659)</f>
        <v>0.13161404726477499</v>
      </c>
      <c r="M1632" s="10"/>
      <c r="N1632" s="59">
        <v>-5.9508372702090084E-2</v>
      </c>
      <c r="O1632" s="58">
        <f>COVAR(N1632:N1661,'RW Futures and Index Data (Q4)'!F1630:F1659)/VAR('RW Futures and Index Data (Q4)'!F1630:F1659)</f>
        <v>-0.18712621666762644</v>
      </c>
      <c r="P1632" s="10"/>
    </row>
    <row r="1633" spans="1:16" x14ac:dyDescent="0.25">
      <c r="A1633" s="23">
        <v>39839</v>
      </c>
      <c r="B1633" s="52">
        <v>-0.16619445331111615</v>
      </c>
      <c r="C1633" s="53">
        <f>COVAR(B1633:B1662,'RW Futures and Index Data (Q4)'!C1631:C1660)/VAR('RW Futures and Index Data (Q4)'!C1631:C1660)</f>
        <v>0.87828827384923058</v>
      </c>
      <c r="D1633" s="10"/>
      <c r="E1633" s="59">
        <v>4.9186373593978816E-2</v>
      </c>
      <c r="F1633" s="56">
        <f>COVAR(E1633:E1662,'RW Futures and Index Data (Q4)'!C1631:C1660)/VAR('RW Futures and Index Data (Q4)'!C1631:C1660)</f>
        <v>0.91381121155204992</v>
      </c>
      <c r="G1633" s="10"/>
      <c r="H1633" s="59">
        <v>3.9339103068449788E-3</v>
      </c>
      <c r="I1633" s="56">
        <f>COVAR(H1633:H1662,'RW Futures and Index Data (Q4)'!F1631:F1660)/VAR('RW Futures and Index Data (Q4)'!F1631:F1660)</f>
        <v>0.21532819153836932</v>
      </c>
      <c r="J1633" s="10"/>
      <c r="K1633" s="59">
        <v>5.7548316402835642E-2</v>
      </c>
      <c r="L1633" s="57">
        <f>COVAR(K1633:K1662,'RW Futures and Index Data (Q4)'!F1631:F1660)/VAR('RW Futures and Index Data (Q4)'!F1631:F1660)</f>
        <v>0.12634187572750319</v>
      </c>
      <c r="M1633" s="10"/>
      <c r="N1633" s="59">
        <v>-2.441913538142515E-2</v>
      </c>
      <c r="O1633" s="58">
        <f>COVAR(N1633:N1662,'RW Futures and Index Data (Q4)'!F1631:F1660)/VAR('RW Futures and Index Data (Q4)'!F1631:F1660)</f>
        <v>-0.23239997871199797</v>
      </c>
      <c r="P1633" s="10"/>
    </row>
    <row r="1634" spans="1:16" x14ac:dyDescent="0.25">
      <c r="A1634" s="23">
        <v>39836</v>
      </c>
      <c r="B1634" s="52">
        <v>-0.18237667158609594</v>
      </c>
      <c r="C1634" s="53">
        <f>COVAR(B1634:B1663,'RW Futures and Index Data (Q4)'!C1632:C1661)/VAR('RW Futures and Index Data (Q4)'!C1632:C1661)</f>
        <v>0.85624206323504404</v>
      </c>
      <c r="D1634" s="10"/>
      <c r="E1634" s="59">
        <v>5.1059047505738198E-2</v>
      </c>
      <c r="F1634" s="56">
        <f>COVAR(E1634:E1663,'RW Futures and Index Data (Q4)'!C1632:C1661)/VAR('RW Futures and Index Data (Q4)'!C1632:C1661)</f>
        <v>0.9377425617493389</v>
      </c>
      <c r="G1634" s="10"/>
      <c r="H1634" s="59">
        <v>-1.8590240123934954E-2</v>
      </c>
      <c r="I1634" s="56">
        <f>COVAR(H1634:H1663,'RW Futures and Index Data (Q4)'!F1632:F1661)/VAR('RW Futures and Index Data (Q4)'!F1632:F1661)</f>
        <v>0.21226638443422835</v>
      </c>
      <c r="J1634" s="10"/>
      <c r="K1634" s="59">
        <v>4.3629287038901454E-2</v>
      </c>
      <c r="L1634" s="57">
        <f>COVAR(K1634:K1663,'RW Futures and Index Data (Q4)'!F1632:F1661)/VAR('RW Futures and Index Data (Q4)'!F1632:F1661)</f>
        <v>0.12637808981470777</v>
      </c>
      <c r="M1634" s="10"/>
      <c r="N1634" s="59">
        <v>-4.6830904486069191E-2</v>
      </c>
      <c r="O1634" s="58">
        <f>COVAR(N1634:N1663,'RW Futures and Index Data (Q4)'!F1632:F1661)/VAR('RW Futures and Index Data (Q4)'!F1632:F1661)</f>
        <v>-0.24788475550884426</v>
      </c>
      <c r="P1634" s="10"/>
    </row>
    <row r="1635" spans="1:16" x14ac:dyDescent="0.25">
      <c r="A1635" s="23">
        <v>39835</v>
      </c>
      <c r="B1635" s="52">
        <v>-0.16629047296595878</v>
      </c>
      <c r="C1635" s="53">
        <f>COVAR(B1635:B1664,'RW Futures and Index Data (Q4)'!C1633:C1662)/VAR('RW Futures and Index Data (Q4)'!C1633:C1662)</f>
        <v>0.79050070359623248</v>
      </c>
      <c r="D1635" s="10"/>
      <c r="E1635" s="59">
        <v>4.521870405908035E-2</v>
      </c>
      <c r="F1635" s="56">
        <f>COVAR(E1635:E1664,'RW Futures and Index Data (Q4)'!C1633:C1662)/VAR('RW Futures and Index Data (Q4)'!C1633:C1662)</f>
        <v>0.9718691451911905</v>
      </c>
      <c r="G1635" s="10"/>
      <c r="H1635" s="59">
        <v>-0.12311015118790503</v>
      </c>
      <c r="I1635" s="56">
        <f>COVAR(H1635:H1664,'RW Futures and Index Data (Q4)'!F1633:F1662)/VAR('RW Futures and Index Data (Q4)'!F1633:F1662)</f>
        <v>0.20560981437070405</v>
      </c>
      <c r="J1635" s="10"/>
      <c r="K1635" s="59">
        <v>5.6627386420766479E-2</v>
      </c>
      <c r="L1635" s="57">
        <f>COVAR(K1635:K1664,'RW Futures and Index Data (Q4)'!F1633:F1662)/VAR('RW Futures and Index Data (Q4)'!F1633:F1662)</f>
        <v>0.11937283092304055</v>
      </c>
      <c r="M1635" s="10"/>
      <c r="N1635" s="59">
        <v>-3.655136954132554E-2</v>
      </c>
      <c r="O1635" s="58">
        <f>COVAR(N1635:N1664,'RW Futures and Index Data (Q4)'!F1633:F1662)/VAR('RW Futures and Index Data (Q4)'!F1633:F1662)</f>
        <v>-0.30090244128480237</v>
      </c>
      <c r="P1635" s="10"/>
    </row>
    <row r="1636" spans="1:16" x14ac:dyDescent="0.25">
      <c r="A1636" s="23">
        <v>39834</v>
      </c>
      <c r="B1636" s="52">
        <v>-0.17466841020780222</v>
      </c>
      <c r="C1636" s="53">
        <f>COVAR(B1636:B1665,'RW Futures and Index Data (Q4)'!C1634:C1663)/VAR('RW Futures and Index Data (Q4)'!C1634:C1663)</f>
        <v>0.75809339559938715</v>
      </c>
      <c r="D1636" s="10"/>
      <c r="E1636" s="59">
        <v>4.3329563449943542E-2</v>
      </c>
      <c r="F1636" s="56">
        <f>COVAR(E1636:E1665,'RW Futures and Index Data (Q4)'!C1634:C1663)/VAR('RW Futures and Index Data (Q4)'!C1634:C1663)</f>
        <v>0.89804315446475336</v>
      </c>
      <c r="G1636" s="10"/>
      <c r="H1636" s="59">
        <v>-0.126346015793252</v>
      </c>
      <c r="I1636" s="56">
        <f>COVAR(H1636:H1665,'RW Futures and Index Data (Q4)'!F1634:F1663)/VAR('RW Futures and Index Data (Q4)'!F1634:F1663)</f>
        <v>0.2215056947263678</v>
      </c>
      <c r="J1636" s="10"/>
      <c r="K1636" s="59">
        <v>6.6206257389619383E-2</v>
      </c>
      <c r="L1636" s="57">
        <f>COVAR(K1636:K1665,'RW Futures and Index Data (Q4)'!F1634:F1663)/VAR('RW Futures and Index Data (Q4)'!F1634:F1663)</f>
        <v>0.10741462857995435</v>
      </c>
      <c r="M1636" s="10"/>
      <c r="N1636" s="59">
        <v>-3.1279015346523442E-2</v>
      </c>
      <c r="O1636" s="58">
        <f>COVAR(N1636:N1665,'RW Futures and Index Data (Q4)'!F1634:F1663)/VAR('RW Futures and Index Data (Q4)'!F1634:F1663)</f>
        <v>-0.33646454655293245</v>
      </c>
      <c r="P1636" s="10"/>
    </row>
    <row r="1637" spans="1:16" x14ac:dyDescent="0.25">
      <c r="A1637" s="23">
        <v>39833</v>
      </c>
      <c r="B1637" s="52">
        <v>-0.21331908240638331</v>
      </c>
      <c r="C1637" s="53">
        <f>COVAR(B1637:B1666,'RW Futures and Index Data (Q4)'!C1635:C1664)/VAR('RW Futures and Index Data (Q4)'!C1635:C1664)</f>
        <v>0.70590248527101207</v>
      </c>
      <c r="D1637" s="10"/>
      <c r="E1637" s="59">
        <v>2.1111075996049555E-2</v>
      </c>
      <c r="F1637" s="56">
        <f>COVAR(E1637:E1666,'RW Futures and Index Data (Q4)'!C1635:C1664)/VAR('RW Futures and Index Data (Q4)'!C1635:C1664)</f>
        <v>0.91937464769991617</v>
      </c>
      <c r="G1637" s="10"/>
      <c r="H1637" s="59">
        <v>-0.10344827586206895</v>
      </c>
      <c r="I1637" s="56">
        <f>COVAR(H1637:H1666,'RW Futures and Index Data (Q4)'!F1635:F1664)/VAR('RW Futures and Index Data (Q4)'!F1635:F1664)</f>
        <v>0.17491883929197599</v>
      </c>
      <c r="J1637" s="10"/>
      <c r="K1637" s="59">
        <v>7.7444635277755358E-2</v>
      </c>
      <c r="L1637" s="57">
        <f>COVAR(K1637:K1666,'RW Futures and Index Data (Q4)'!F1635:F1664)/VAR('RW Futures and Index Data (Q4)'!F1635:F1664)</f>
        <v>0.10496832556491331</v>
      </c>
      <c r="M1637" s="10"/>
      <c r="N1637" s="59">
        <v>7.2636550236455655E-3</v>
      </c>
      <c r="O1637" s="58">
        <f>COVAR(N1637:N1666,'RW Futures and Index Data (Q4)'!F1635:F1664)/VAR('RW Futures and Index Data (Q4)'!F1635:F1664)</f>
        <v>-0.37689138151571977</v>
      </c>
      <c r="P1637" s="10"/>
    </row>
    <row r="1638" spans="1:16" x14ac:dyDescent="0.25">
      <c r="A1638" s="23">
        <v>39829</v>
      </c>
      <c r="B1638" s="52">
        <v>-0.20233179339691998</v>
      </c>
      <c r="C1638" s="53">
        <f>COVAR(B1638:B1667,'RW Futures and Index Data (Q4)'!C1636:C1665)/VAR('RW Futures and Index Data (Q4)'!C1636:C1665)</f>
        <v>0.57659286102104224</v>
      </c>
      <c r="D1638" s="10"/>
      <c r="E1638" s="59">
        <v>5.2850106127955376E-2</v>
      </c>
      <c r="F1638" s="56">
        <f>COVAR(E1638:E1667,'RW Futures and Index Data (Q4)'!C1636:C1665)/VAR('RW Futures and Index Data (Q4)'!C1636:C1665)</f>
        <v>0.94036083926765102</v>
      </c>
      <c r="G1638" s="10"/>
      <c r="H1638" s="59">
        <v>-0.10652663165791443</v>
      </c>
      <c r="I1638" s="56">
        <f>COVAR(H1638:H1667,'RW Futures and Index Data (Q4)'!F1636:F1665)/VAR('RW Futures and Index Data (Q4)'!F1636:F1665)</f>
        <v>9.5227313035544867E-2</v>
      </c>
      <c r="J1638" s="10"/>
      <c r="K1638" s="59">
        <v>9.4049799201517015E-2</v>
      </c>
      <c r="L1638" s="57">
        <f>COVAR(K1638:K1667,'RW Futures and Index Data (Q4)'!F1636:F1665)/VAR('RW Futures and Index Data (Q4)'!F1636:F1665)</f>
        <v>0.11454635101228258</v>
      </c>
      <c r="M1638" s="10"/>
      <c r="N1638" s="59">
        <v>3.7860558479114736E-2</v>
      </c>
      <c r="O1638" s="58">
        <f>COVAR(N1638:N1667,'RW Futures and Index Data (Q4)'!F1636:F1665)/VAR('RW Futures and Index Data (Q4)'!F1636:F1665)</f>
        <v>-0.39577530609382117</v>
      </c>
      <c r="P1638" s="10"/>
    </row>
    <row r="1639" spans="1:16" x14ac:dyDescent="0.25">
      <c r="A1639" s="23">
        <v>39828</v>
      </c>
      <c r="B1639" s="52">
        <v>-6.6915947729861314E-2</v>
      </c>
      <c r="C1639" s="53">
        <f>COVAR(B1639:B1668,'RW Futures and Index Data (Q4)'!C1637:C1666)/VAR('RW Futures and Index Data (Q4)'!C1637:C1666)</f>
        <v>0.5738457489133002</v>
      </c>
      <c r="D1639" s="10"/>
      <c r="E1639" s="59">
        <v>0.12760001164120438</v>
      </c>
      <c r="F1639" s="56">
        <f>COVAR(E1639:E1668,'RW Futures and Index Data (Q4)'!C1637:C1666)/VAR('RW Futures and Index Data (Q4)'!C1637:C1666)</f>
        <v>0.9650265636150902</v>
      </c>
      <c r="G1639" s="10"/>
      <c r="H1639" s="59">
        <v>-4.9960967993754934E-2</v>
      </c>
      <c r="I1639" s="56">
        <f>COVAR(H1639:H1668,'RW Futures and Index Data (Q4)'!F1637:F1666)/VAR('RW Futures and Index Data (Q4)'!F1637:F1666)</f>
        <v>8.292095632932979E-2</v>
      </c>
      <c r="J1639" s="10"/>
      <c r="K1639" s="59">
        <v>0.10288187180223196</v>
      </c>
      <c r="L1639" s="57">
        <f>COVAR(K1639:K1668,'RW Futures and Index Data (Q4)'!F1637:F1666)/VAR('RW Futures and Index Data (Q4)'!F1637:F1666)</f>
        <v>0.12525207589243176</v>
      </c>
      <c r="M1639" s="10"/>
      <c r="N1639" s="59">
        <v>2.1219106457357917E-2</v>
      </c>
      <c r="O1639" s="58">
        <f>COVAR(N1639:N1668,'RW Futures and Index Data (Q4)'!F1637:F1666)/VAR('RW Futures and Index Data (Q4)'!F1637:F1666)</f>
        <v>-0.36309903691323248</v>
      </c>
      <c r="P1639" s="10"/>
    </row>
    <row r="1640" spans="1:16" x14ac:dyDescent="0.25">
      <c r="A1640" s="23">
        <v>39827</v>
      </c>
      <c r="B1640" s="52">
        <v>-5.8352405967895593E-2</v>
      </c>
      <c r="C1640" s="53">
        <f>COVAR(B1640:B1669,'RW Futures and Index Data (Q4)'!C1638:C1667)/VAR('RW Futures and Index Data (Q4)'!C1638:C1667)</f>
        <v>0.49973547409942709</v>
      </c>
      <c r="D1640" s="10"/>
      <c r="E1640" s="59">
        <v>6.2736275433561861E-2</v>
      </c>
      <c r="F1640" s="56">
        <f>COVAR(E1640:E1669,'RW Futures and Index Data (Q4)'!C1638:C1667)/VAR('RW Futures and Index Data (Q4)'!C1638:C1667)</f>
        <v>0.97236960105523229</v>
      </c>
      <c r="G1640" s="10"/>
      <c r="H1640" s="59">
        <v>-5.3301511535401747E-2</v>
      </c>
      <c r="I1640" s="56">
        <f>COVAR(H1640:H1669,'RW Futures and Index Data (Q4)'!F1638:F1667)/VAR('RW Futures and Index Data (Q4)'!F1638:F1667)</f>
        <v>6.2929042920466582E-2</v>
      </c>
      <c r="J1640" s="10"/>
      <c r="K1640" s="59">
        <v>0.10395592532341857</v>
      </c>
      <c r="L1640" s="57">
        <f>COVAR(K1640:K1669,'RW Futures and Index Data (Q4)'!F1638:F1667)/VAR('RW Futures and Index Data (Q4)'!F1638:F1667)</f>
        <v>0.13130679875308557</v>
      </c>
      <c r="M1640" s="10"/>
      <c r="N1640" s="59">
        <v>5.764915490956235E-2</v>
      </c>
      <c r="O1640" s="58">
        <f>COVAR(N1640:N1669,'RW Futures and Index Data (Q4)'!F1638:F1667)/VAR('RW Futures and Index Data (Q4)'!F1638:F1667)</f>
        <v>-0.31636262031567697</v>
      </c>
      <c r="P1640" s="10"/>
    </row>
    <row r="1641" spans="1:16" x14ac:dyDescent="0.25">
      <c r="A1641" s="23">
        <v>39826</v>
      </c>
      <c r="B1641" s="52">
        <v>2.5966132342833737E-2</v>
      </c>
      <c r="C1641" s="53">
        <f>COVAR(B1641:B1670,'RW Futures and Index Data (Q4)'!C1639:C1668)/VAR('RW Futures and Index Data (Q4)'!C1639:C1668)</f>
        <v>0.47858853049861938</v>
      </c>
      <c r="D1641" s="10"/>
      <c r="E1641" s="59">
        <v>5.7794559977738302E-2</v>
      </c>
      <c r="F1641" s="56">
        <f>COVAR(E1641:E1670,'RW Futures and Index Data (Q4)'!C1639:C1668)/VAR('RW Futures and Index Data (Q4)'!C1639:C1668)</f>
        <v>0.96430837631120514</v>
      </c>
      <c r="G1641" s="10"/>
      <c r="H1641" s="59">
        <v>-3.5188216039280018E-2</v>
      </c>
      <c r="I1641" s="56">
        <f>COVAR(H1641:H1670,'RW Futures and Index Data (Q4)'!F1639:F1668)/VAR('RW Futures and Index Data (Q4)'!F1639:F1668)</f>
        <v>7.6069866660725197E-2</v>
      </c>
      <c r="J1641" s="10"/>
      <c r="K1641" s="59">
        <v>0.10946576287694265</v>
      </c>
      <c r="L1641" s="57">
        <f>COVAR(K1641:K1670,'RW Futures and Index Data (Q4)'!F1639:F1668)/VAR('RW Futures and Index Data (Q4)'!F1639:F1668)</f>
        <v>0.14261545947454801</v>
      </c>
      <c r="M1641" s="10"/>
      <c r="N1641" s="59">
        <v>5.8898819715267559E-2</v>
      </c>
      <c r="O1641" s="58">
        <f>COVAR(N1641:N1670,'RW Futures and Index Data (Q4)'!F1639:F1668)/VAR('RW Futures and Index Data (Q4)'!F1639:F1668)</f>
        <v>-0.2609901142924414</v>
      </c>
      <c r="P1641" s="10"/>
    </row>
    <row r="1642" spans="1:16" x14ac:dyDescent="0.25">
      <c r="A1642" s="23">
        <v>39825</v>
      </c>
      <c r="B1642" s="52">
        <v>0.10593131156251068</v>
      </c>
      <c r="C1642" s="53">
        <f>COVAR(B1642:B1671,'RW Futures and Index Data (Q4)'!C1640:C1669)/VAR('RW Futures and Index Data (Q4)'!C1640:C1669)</f>
        <v>0.51223240078931154</v>
      </c>
      <c r="D1642" s="10"/>
      <c r="E1642" s="59">
        <v>0.16100275625404104</v>
      </c>
      <c r="F1642" s="56">
        <f>COVAR(E1642:E1671,'RW Futures and Index Data (Q4)'!C1640:C1669)/VAR('RW Futures and Index Data (Q4)'!C1640:C1669)</f>
        <v>1.0178815390598965</v>
      </c>
      <c r="G1642" s="10"/>
      <c r="H1642" s="59">
        <v>4.2461005199306845E-2</v>
      </c>
      <c r="I1642" s="56">
        <f>COVAR(H1642:H1671,'RW Futures and Index Data (Q4)'!F1640:F1669)/VAR('RW Futures and Index Data (Q4)'!F1640:F1669)</f>
        <v>0.10027048944839133</v>
      </c>
      <c r="J1642" s="10"/>
      <c r="K1642" s="59">
        <v>0.12283083268750228</v>
      </c>
      <c r="L1642" s="57">
        <f>COVAR(K1642:K1671,'RW Futures and Index Data (Q4)'!F1640:F1669)/VAR('RW Futures and Index Data (Q4)'!F1640:F1669)</f>
        <v>0.1537367650504696</v>
      </c>
      <c r="M1642" s="10"/>
      <c r="N1642" s="59">
        <v>4.5721782058624871E-2</v>
      </c>
      <c r="O1642" s="58">
        <f>COVAR(N1642:N1671,'RW Futures and Index Data (Q4)'!F1640:F1669)/VAR('RW Futures and Index Data (Q4)'!F1640:F1669)</f>
        <v>-0.22385722554796539</v>
      </c>
      <c r="P1642" s="10"/>
    </row>
    <row r="1643" spans="1:16" x14ac:dyDescent="0.25">
      <c r="A1643" s="23">
        <v>39822</v>
      </c>
      <c r="B1643" s="52">
        <v>7.6103249071799439E-3</v>
      </c>
      <c r="C1643" s="53">
        <f>COVAR(B1643:B1672,'RW Futures and Index Data (Q4)'!C1641:C1670)/VAR('RW Futures and Index Data (Q4)'!C1641:C1670)</f>
        <v>0.51880942905984506</v>
      </c>
      <c r="D1643" s="10"/>
      <c r="E1643" s="59">
        <v>8.2027954014331828E-2</v>
      </c>
      <c r="F1643" s="56">
        <f>COVAR(E1643:E1672,'RW Futures and Index Data (Q4)'!C1641:C1670)/VAR('RW Futures and Index Data (Q4)'!C1641:C1670)</f>
        <v>1.0387128119451483</v>
      </c>
      <c r="G1643" s="10"/>
      <c r="H1643" s="59">
        <v>-6.8883610451306532E-2</v>
      </c>
      <c r="I1643" s="56">
        <f>COVAR(H1643:H1672,'RW Futures and Index Data (Q4)'!F1641:F1670)/VAR('RW Futures and Index Data (Q4)'!F1641:F1670)</f>
        <v>9.2757624762167493E-2</v>
      </c>
      <c r="J1643" s="10"/>
      <c r="K1643" s="59">
        <v>0.14284619183193747</v>
      </c>
      <c r="L1643" s="57">
        <f>COVAR(K1643:K1672,'RW Futures and Index Data (Q4)'!F1641:F1670)/VAR('RW Futures and Index Data (Q4)'!F1641:F1670)</f>
        <v>0.15754386997438141</v>
      </c>
      <c r="M1643" s="10"/>
      <c r="N1643" s="59">
        <v>8.462547738228765E-2</v>
      </c>
      <c r="O1643" s="58">
        <f>COVAR(N1643:N1672,'RW Futures and Index Data (Q4)'!F1641:F1670)/VAR('RW Futures and Index Data (Q4)'!F1641:F1670)</f>
        <v>-0.20326507075812647</v>
      </c>
      <c r="P1643" s="10"/>
    </row>
    <row r="1644" spans="1:16" x14ac:dyDescent="0.25">
      <c r="A1644" s="23">
        <v>39821</v>
      </c>
      <c r="B1644" s="52">
        <v>6.9615368044870785E-2</v>
      </c>
      <c r="C1644" s="53">
        <f>COVAR(B1644:B1673,'RW Futures and Index Data (Q4)'!C1642:C1671)/VAR('RW Futures and Index Data (Q4)'!C1642:C1671)</f>
        <v>0.52673780093472855</v>
      </c>
      <c r="D1644" s="10"/>
      <c r="E1644" s="59">
        <v>0.10775785182333619</v>
      </c>
      <c r="F1644" s="56">
        <f>COVAR(E1644:E1673,'RW Futures and Index Data (Q4)'!C1642:C1671)/VAR('RW Futures and Index Data (Q4)'!C1642:C1671)</f>
        <v>1.0448249034990711</v>
      </c>
      <c r="G1644" s="10"/>
      <c r="H1644" s="59">
        <v>-8.1294396211523234E-2</v>
      </c>
      <c r="I1644" s="56">
        <f>COVAR(H1644:H1673,'RW Futures and Index Data (Q4)'!F1642:F1671)/VAR('RW Futures and Index Data (Q4)'!F1642:F1671)</f>
        <v>9.375867034065459E-2</v>
      </c>
      <c r="J1644" s="10"/>
      <c r="K1644" s="59">
        <v>0.14547637966853522</v>
      </c>
      <c r="L1644" s="57">
        <f>COVAR(K1644:K1673,'RW Futures and Index Data (Q4)'!F1642:F1671)/VAR('RW Futures and Index Data (Q4)'!F1642:F1671)</f>
        <v>0.15907479139068467</v>
      </c>
      <c r="M1644" s="10"/>
      <c r="N1644" s="59">
        <v>8.6744558143950323E-2</v>
      </c>
      <c r="O1644" s="58">
        <f>COVAR(N1644:N1673,'RW Futures and Index Data (Q4)'!F1642:F1671)/VAR('RW Futures and Index Data (Q4)'!F1642:F1671)</f>
        <v>-0.17345357317718713</v>
      </c>
      <c r="P1644" s="10"/>
    </row>
    <row r="1645" spans="1:16" x14ac:dyDescent="0.25">
      <c r="A1645" s="23">
        <v>39820</v>
      </c>
      <c r="B1645" s="52">
        <v>0.12578236835167367</v>
      </c>
      <c r="C1645" s="53">
        <f>COVAR(B1645:B1674,'RW Futures and Index Data (Q4)'!C1643:C1672)/VAR('RW Futures and Index Data (Q4)'!C1643:C1672)</f>
        <v>0.51032631952984053</v>
      </c>
      <c r="D1645" s="10"/>
      <c r="E1645" s="59">
        <v>0.15397959154171037</v>
      </c>
      <c r="F1645" s="56">
        <f>COVAR(E1645:E1674,'RW Futures and Index Data (Q4)'!C1643:C1672)/VAR('RW Futures and Index Data (Q4)'!C1643:C1672)</f>
        <v>0.99612654681923996</v>
      </c>
      <c r="G1645" s="10"/>
      <c r="H1645" s="59">
        <v>-4.1425020712510308E-2</v>
      </c>
      <c r="I1645" s="56">
        <f>COVAR(H1645:H1674,'RW Futures and Index Data (Q4)'!F1643:F1672)/VAR('RW Futures and Index Data (Q4)'!F1643:F1672)</f>
        <v>0.10667853656644491</v>
      </c>
      <c r="J1645" s="10"/>
      <c r="K1645" s="59">
        <v>0.12543338466868925</v>
      </c>
      <c r="L1645" s="57">
        <f>COVAR(K1645:K1674,'RW Futures and Index Data (Q4)'!F1643:F1672)/VAR('RW Futures and Index Data (Q4)'!F1643:F1672)</f>
        <v>0.14726050614774291</v>
      </c>
      <c r="M1645" s="10"/>
      <c r="N1645" s="59">
        <v>8.6562304595091177E-2</v>
      </c>
      <c r="O1645" s="58">
        <f>COVAR(N1645:N1674,'RW Futures and Index Data (Q4)'!F1643:F1672)/VAR('RW Futures and Index Data (Q4)'!F1643:F1672)</f>
        <v>-0.10320269981763204</v>
      </c>
      <c r="P1645" s="10"/>
    </row>
    <row r="1646" spans="1:16" x14ac:dyDescent="0.25">
      <c r="A1646" s="23">
        <v>39819</v>
      </c>
      <c r="B1646" s="52">
        <v>0.133547823209202</v>
      </c>
      <c r="C1646" s="53">
        <f>COVAR(B1646:B1675,'RW Futures and Index Data (Q4)'!C1644:C1673)/VAR('RW Futures and Index Data (Q4)'!C1644:C1673)</f>
        <v>0.53939350038572986</v>
      </c>
      <c r="D1646" s="10"/>
      <c r="E1646" s="59">
        <v>0.17594685992090153</v>
      </c>
      <c r="F1646" s="56">
        <f>COVAR(E1646:E1675,'RW Futures and Index Data (Q4)'!C1644:C1673)/VAR('RW Futures and Index Data (Q4)'!C1644:C1673)</f>
        <v>0.95257558773382889</v>
      </c>
      <c r="G1646" s="10"/>
      <c r="H1646" s="59">
        <v>-9.5125786163522075E-2</v>
      </c>
      <c r="I1646" s="56">
        <f>COVAR(H1646:H1675,'RW Futures and Index Data (Q4)'!F1644:F1673)/VAR('RW Futures and Index Data (Q4)'!F1644:F1673)</f>
        <v>0.10607996554798815</v>
      </c>
      <c r="J1646" s="10"/>
      <c r="K1646" s="59">
        <v>0.12274981669389629</v>
      </c>
      <c r="L1646" s="57">
        <f>COVAR(K1646:K1675,'RW Futures and Index Data (Q4)'!F1644:F1673)/VAR('RW Futures and Index Data (Q4)'!F1644:F1673)</f>
        <v>0.1377828326399439</v>
      </c>
      <c r="M1646" s="10"/>
      <c r="N1646" s="59">
        <v>0.11941760452663686</v>
      </c>
      <c r="O1646" s="58">
        <f>COVAR(N1646:N1675,'RW Futures and Index Data (Q4)'!F1644:F1673)/VAR('RW Futures and Index Data (Q4)'!F1644:F1673)</f>
        <v>-1.1852734525495828E-2</v>
      </c>
      <c r="P1646" s="10"/>
    </row>
    <row r="1647" spans="1:16" x14ac:dyDescent="0.25">
      <c r="A1647" s="23">
        <v>39818</v>
      </c>
      <c r="B1647" s="52">
        <v>0.24213028981958185</v>
      </c>
      <c r="C1647" s="53">
        <f>COVAR(B1647:B1676,'RW Futures and Index Data (Q4)'!C1645:C1674)/VAR('RW Futures and Index Data (Q4)'!C1645:C1674)</f>
        <v>0.62005553585098927</v>
      </c>
      <c r="D1647" s="10"/>
      <c r="E1647" s="59">
        <v>0.24602562455067134</v>
      </c>
      <c r="F1647" s="56">
        <f>COVAR(E1647:E1676,'RW Futures and Index Data (Q4)'!C1645:C1674)/VAR('RW Futures and Index Data (Q4)'!C1645:C1674)</f>
        <v>1.0013038255172102</v>
      </c>
      <c r="G1647" s="10"/>
      <c r="H1647" s="59">
        <v>-3.8683127572016529E-2</v>
      </c>
      <c r="I1647" s="56">
        <f>COVAR(H1647:H1676,'RW Futures and Index Data (Q4)'!F1645:F1674)/VAR('RW Futures and Index Data (Q4)'!F1645:F1674)</f>
        <v>0.18541823381847022</v>
      </c>
      <c r="J1647" s="10"/>
      <c r="K1647" s="59">
        <v>0.12724926329662112</v>
      </c>
      <c r="L1647" s="57">
        <f>COVAR(K1647:K1676,'RW Futures and Index Data (Q4)'!F1645:F1674)/VAR('RW Futures and Index Data (Q4)'!F1645:F1674)</f>
        <v>0.14646975260721468</v>
      </c>
      <c r="M1647" s="10"/>
      <c r="N1647" s="59">
        <v>9.7602328748263245E-2</v>
      </c>
      <c r="O1647" s="58">
        <f>COVAR(N1647:N1676,'RW Futures and Index Data (Q4)'!F1645:F1674)/VAR('RW Futures and Index Data (Q4)'!F1645:F1674)</f>
        <v>7.6827553331518181E-2</v>
      </c>
      <c r="P1647" s="10"/>
    </row>
    <row r="1648" spans="1:16" x14ac:dyDescent="0.25">
      <c r="A1648" s="23">
        <v>39815</v>
      </c>
      <c r="B1648" s="52">
        <v>0.11798921302780174</v>
      </c>
      <c r="C1648" s="53">
        <f>COVAR(B1648:B1677,'RW Futures and Index Data (Q4)'!C1646:C1675)/VAR('RW Futures and Index Data (Q4)'!C1646:C1675)</f>
        <v>0.54130055772651742</v>
      </c>
      <c r="D1648" s="10"/>
      <c r="E1648" s="59">
        <v>0.31456355945087533</v>
      </c>
      <c r="F1648" s="56">
        <f>COVAR(E1648:E1677,'RW Futures and Index Data (Q4)'!C1646:C1675)/VAR('RW Futures and Index Data (Q4)'!C1646:C1675)</f>
        <v>1.0687289915991367</v>
      </c>
      <c r="G1648" s="10"/>
      <c r="H1648" s="59">
        <v>5.5404178019981876E-2</v>
      </c>
      <c r="I1648" s="56">
        <f>COVAR(H1648:H1677,'RW Futures and Index Data (Q4)'!F1646:F1675)/VAR('RW Futures and Index Data (Q4)'!F1646:F1675)</f>
        <v>0.27801764039480537</v>
      </c>
      <c r="J1648" s="10"/>
      <c r="K1648" s="59">
        <v>0.13839241913027633</v>
      </c>
      <c r="L1648" s="57">
        <f>COVAR(K1648:K1677,'RW Futures and Index Data (Q4)'!F1646:F1675)/VAR('RW Futures and Index Data (Q4)'!F1646:F1675)</f>
        <v>0.15654008869845065</v>
      </c>
      <c r="M1648" s="10"/>
      <c r="N1648" s="59">
        <v>9.2721457586975253E-2</v>
      </c>
      <c r="O1648" s="58">
        <f>COVAR(N1648:N1677,'RW Futures and Index Data (Q4)'!F1646:F1675)/VAR('RW Futures and Index Data (Q4)'!F1646:F1675)</f>
        <v>0.22777287605021737</v>
      </c>
      <c r="P1648" s="10"/>
    </row>
    <row r="1649" spans="1:16" x14ac:dyDescent="0.25">
      <c r="A1649" s="23">
        <v>39813</v>
      </c>
      <c r="B1649" s="52">
        <v>3.6060403402619734E-2</v>
      </c>
      <c r="C1649" s="53">
        <f>COVAR(B1649:B1678,'RW Futures and Index Data (Q4)'!C1647:C1676)/VAR('RW Futures and Index Data (Q4)'!C1647:C1676)</f>
        <v>0.50002119794637079</v>
      </c>
      <c r="D1649" s="10"/>
      <c r="E1649" s="59">
        <v>0.24250914365002796</v>
      </c>
      <c r="F1649" s="56">
        <f>COVAR(E1649:E1678,'RW Futures and Index Data (Q4)'!C1647:C1676)/VAR('RW Futures and Index Data (Q4)'!C1647:C1676)</f>
        <v>0.86867465420864054</v>
      </c>
      <c r="G1649" s="10"/>
      <c r="H1649" s="59">
        <v>5.0832602979842267E-2</v>
      </c>
      <c r="I1649" s="56">
        <f>COVAR(H1649:H1678,'RW Futures and Index Data (Q4)'!F1647:F1676)/VAR('RW Futures and Index Data (Q4)'!F1647:F1676)</f>
        <v>0.2759339574250243</v>
      </c>
      <c r="J1649" s="10"/>
      <c r="K1649" s="59">
        <v>0.11831077043235627</v>
      </c>
      <c r="L1649" s="57">
        <f>COVAR(K1649:K1678,'RW Futures and Index Data (Q4)'!F1647:F1676)/VAR('RW Futures and Index Data (Q4)'!F1647:F1676)</f>
        <v>0.16138470536140193</v>
      </c>
      <c r="M1649" s="10"/>
      <c r="N1649" s="59">
        <v>0.17958802684302855</v>
      </c>
      <c r="O1649" s="58">
        <f>COVAR(N1649:N1678,'RW Futures and Index Data (Q4)'!F1647:F1676)/VAR('RW Futures and Index Data (Q4)'!F1647:F1676)</f>
        <v>0.45239160084114333</v>
      </c>
      <c r="P1649" s="10"/>
    </row>
    <row r="1650" spans="1:16" x14ac:dyDescent="0.25">
      <c r="A1650" s="23">
        <v>39812</v>
      </c>
      <c r="B1650" s="52">
        <v>-4.0080523963260895E-2</v>
      </c>
      <c r="C1650" s="53">
        <f>COVAR(B1650:B1679,'RW Futures and Index Data (Q4)'!C1648:C1677)/VAR('RW Futures and Index Data (Q4)'!C1648:C1677)</f>
        <v>0.46549432990526607</v>
      </c>
      <c r="D1650" s="10"/>
      <c r="E1650" s="59">
        <v>0.1802234484637919</v>
      </c>
      <c r="F1650" s="56">
        <f>COVAR(E1650:E1679,'RW Futures and Index Data (Q4)'!C1648:C1677)/VAR('RW Futures and Index Data (Q4)'!C1648:C1677)</f>
        <v>0.69437131199880509</v>
      </c>
      <c r="G1650" s="10"/>
      <c r="H1650" s="59">
        <v>-1.3179571663920919E-2</v>
      </c>
      <c r="I1650" s="56">
        <f>COVAR(H1650:H1679,'RW Futures and Index Data (Q4)'!F1648:F1677)/VAR('RW Futures and Index Data (Q4)'!F1648:F1677)</f>
        <v>0.23977235538391822</v>
      </c>
      <c r="J1650" s="10"/>
      <c r="K1650" s="59">
        <v>0.131615473394878</v>
      </c>
      <c r="L1650" s="57">
        <f>COVAR(K1650:K1679,'RW Futures and Index Data (Q4)'!F1648:F1677)/VAR('RW Futures and Index Data (Q4)'!F1648:F1677)</f>
        <v>0.1788738556912659</v>
      </c>
      <c r="M1650" s="10"/>
      <c r="N1650" s="59">
        <v>0.24099655624062355</v>
      </c>
      <c r="O1650" s="58">
        <f>COVAR(N1650:N1679,'RW Futures and Index Data (Q4)'!F1648:F1677)/VAR('RW Futures and Index Data (Q4)'!F1648:F1677)</f>
        <v>0.59186591243364783</v>
      </c>
      <c r="P1650" s="10"/>
    </row>
    <row r="1651" spans="1:16" x14ac:dyDescent="0.25">
      <c r="A1651" s="23">
        <v>39811</v>
      </c>
      <c r="B1651" s="52">
        <v>-3.3548035343065274E-2</v>
      </c>
      <c r="C1651" s="53">
        <f>COVAR(B1651:B1680,'RW Futures and Index Data (Q4)'!C1649:C1678)/VAR('RW Futures and Index Data (Q4)'!C1649:C1678)</f>
        <v>0.49133150546427784</v>
      </c>
      <c r="D1651" s="10"/>
      <c r="E1651" s="59">
        <v>0.15535510308361533</v>
      </c>
      <c r="F1651" s="56">
        <f>COVAR(E1651:E1680,'RW Futures and Index Data (Q4)'!C1649:C1678)/VAR('RW Futures and Index Data (Q4)'!C1649:C1678)</f>
        <v>0.54732665251999091</v>
      </c>
      <c r="G1651" s="10"/>
      <c r="H1651" s="59">
        <v>-7.9073482428115072E-2</v>
      </c>
      <c r="I1651" s="56">
        <f>COVAR(H1651:H1680,'RW Futures and Index Data (Q4)'!F1649:F1678)/VAR('RW Futures and Index Data (Q4)'!F1649:F1678)</f>
        <v>0.21036853568436839</v>
      </c>
      <c r="J1651" s="10"/>
      <c r="K1651" s="59">
        <v>0.13087240060068006</v>
      </c>
      <c r="L1651" s="57">
        <f>COVAR(K1651:K1680,'RW Futures and Index Data (Q4)'!F1649:F1678)/VAR('RW Futures and Index Data (Q4)'!F1649:F1678)</f>
        <v>0.1876305774631927</v>
      </c>
      <c r="M1651" s="10"/>
      <c r="N1651" s="59">
        <v>0.28382106319186606</v>
      </c>
      <c r="O1651" s="58">
        <f>COVAR(N1651:N1680,'RW Futures and Index Data (Q4)'!F1649:F1678)/VAR('RW Futures and Index Data (Q4)'!F1649:F1678)</f>
        <v>0.6916803971477048</v>
      </c>
      <c r="P1651" s="10"/>
    </row>
    <row r="1652" spans="1:16" x14ac:dyDescent="0.25">
      <c r="A1652" s="23">
        <v>39808</v>
      </c>
      <c r="B1652" s="52">
        <v>-3.8163727828030569E-2</v>
      </c>
      <c r="C1652" s="53">
        <f>COVAR(B1652:B1681,'RW Futures and Index Data (Q4)'!C1650:C1679)/VAR('RW Futures and Index Data (Q4)'!C1650:C1679)</f>
        <v>0.51452570262815545</v>
      </c>
      <c r="D1652" s="10"/>
      <c r="E1652" s="59">
        <v>5.0453560330941061E-2</v>
      </c>
      <c r="F1652" s="56">
        <f>COVAR(E1652:E1681,'RW Futures and Index Data (Q4)'!C1650:C1679)/VAR('RW Futures and Index Data (Q4)'!C1650:C1679)</f>
        <v>0.43994114734843232</v>
      </c>
      <c r="G1652" s="10"/>
      <c r="H1652" s="59">
        <v>-9.6825396825396703E-2</v>
      </c>
      <c r="I1652" s="56">
        <f>COVAR(H1652:H1681,'RW Futures and Index Data (Q4)'!F1650:F1679)/VAR('RW Futures and Index Data (Q4)'!F1650:F1679)</f>
        <v>0.24062433518882498</v>
      </c>
      <c r="J1652" s="10"/>
      <c r="K1652" s="59">
        <v>0.12916956479938446</v>
      </c>
      <c r="L1652" s="57">
        <f>COVAR(K1652:K1681,'RW Futures and Index Data (Q4)'!F1650:F1679)/VAR('RW Futures and Index Data (Q4)'!F1650:F1679)</f>
        <v>0.18520905028868828</v>
      </c>
      <c r="M1652" s="10"/>
      <c r="N1652" s="59">
        <v>0.27732177201247277</v>
      </c>
      <c r="O1652" s="58">
        <f>COVAR(N1652:N1681,'RW Futures and Index Data (Q4)'!F1650:F1679)/VAR('RW Futures and Index Data (Q4)'!F1650:F1679)</f>
        <v>0.73787023322758594</v>
      </c>
      <c r="P1652" s="10"/>
    </row>
    <row r="1653" spans="1:16" x14ac:dyDescent="0.25">
      <c r="A1653" s="23">
        <v>39806</v>
      </c>
      <c r="B1653" s="52">
        <v>-2.1858869163061345E-2</v>
      </c>
      <c r="C1653" s="53">
        <f>COVAR(B1653:B1682,'RW Futures and Index Data (Q4)'!C1651:C1680)/VAR('RW Futures and Index Data (Q4)'!C1651:C1680)</f>
        <v>0.49213326808618518</v>
      </c>
      <c r="D1653" s="10"/>
      <c r="E1653" s="59">
        <v>3.1160546751948459E-2</v>
      </c>
      <c r="F1653" s="56">
        <f>COVAR(E1653:E1682,'RW Futures and Index Data (Q4)'!C1651:C1680)/VAR('RW Futures and Index Data (Q4)'!C1651:C1680)</f>
        <v>0.39110007890646697</v>
      </c>
      <c r="G1653" s="10"/>
      <c r="H1653" s="59">
        <v>-0.15108451757666419</v>
      </c>
      <c r="I1653" s="56">
        <f>COVAR(H1653:H1682,'RW Futures and Index Data (Q4)'!F1651:F1680)/VAR('RW Futures and Index Data (Q4)'!F1651:F1680)</f>
        <v>0.23212708970144566</v>
      </c>
      <c r="J1653" s="10"/>
      <c r="K1653" s="59">
        <v>0.12541653834015265</v>
      </c>
      <c r="L1653" s="57">
        <f>COVAR(K1653:K1682,'RW Futures and Index Data (Q4)'!F1651:F1680)/VAR('RW Futures and Index Data (Q4)'!F1651:F1680)</f>
        <v>0.18863595454050455</v>
      </c>
      <c r="M1653" s="10"/>
      <c r="N1653" s="59">
        <v>0.30420798894714562</v>
      </c>
      <c r="O1653" s="58">
        <f>COVAR(N1653:N1682,'RW Futures and Index Data (Q4)'!F1651:F1680)/VAR('RW Futures and Index Data (Q4)'!F1651:F1680)</f>
        <v>0.76671371833919488</v>
      </c>
      <c r="P1653" s="10"/>
    </row>
    <row r="1654" spans="1:16" x14ac:dyDescent="0.25">
      <c r="A1654" s="23">
        <v>39805</v>
      </c>
      <c r="B1654" s="52">
        <v>2.2028998599019634E-2</v>
      </c>
      <c r="C1654" s="53">
        <f>COVAR(B1654:B1683,'RW Futures and Index Data (Q4)'!C1652:C1681)/VAR('RW Futures and Index Data (Q4)'!C1652:C1681)</f>
        <v>0.57821824000496247</v>
      </c>
      <c r="D1654" s="10"/>
      <c r="E1654" s="59">
        <v>0.11126171764261072</v>
      </c>
      <c r="F1654" s="56">
        <f>COVAR(E1654:E1683,'RW Futures and Index Data (Q4)'!C1652:C1681)/VAR('RW Futures and Index Data (Q4)'!C1652:C1681)</f>
        <v>0.37879305463878182</v>
      </c>
      <c r="G1654" s="10"/>
      <c r="H1654" s="59">
        <v>-0.1212121212121211</v>
      </c>
      <c r="I1654" s="56">
        <f>COVAR(H1654:H1683,'RW Futures and Index Data (Q4)'!F1652:F1681)/VAR('RW Futures and Index Data (Q4)'!F1652:F1681)</f>
        <v>0.34023437102267767</v>
      </c>
      <c r="J1654" s="10"/>
      <c r="K1654" s="59">
        <v>0.11560073874153742</v>
      </c>
      <c r="L1654" s="57">
        <f>COVAR(K1654:K1683,'RW Futures and Index Data (Q4)'!F1652:F1681)/VAR('RW Futures and Index Data (Q4)'!F1652:F1681)</f>
        <v>0.18506924339746275</v>
      </c>
      <c r="M1654" s="10"/>
      <c r="N1654" s="59">
        <v>0.26877251989989071</v>
      </c>
      <c r="O1654" s="58">
        <f>COVAR(N1654:N1683,'RW Futures and Index Data (Q4)'!F1652:F1681)/VAR('RW Futures and Index Data (Q4)'!F1652:F1681)</f>
        <v>0.775014570719052</v>
      </c>
      <c r="P1654" s="10"/>
    </row>
    <row r="1655" spans="1:16" x14ac:dyDescent="0.25">
      <c r="A1655" s="23">
        <v>39804</v>
      </c>
      <c r="B1655" s="52">
        <v>-6.5197947207751294E-4</v>
      </c>
      <c r="C1655" s="53">
        <f>COVAR(B1655:B1684,'RW Futures and Index Data (Q4)'!C1653:C1682)/VAR('RW Futures and Index Data (Q4)'!C1653:C1682)</f>
        <v>0.61861979799493183</v>
      </c>
      <c r="D1655" s="10"/>
      <c r="E1655" s="59">
        <v>8.2937757972689541E-2</v>
      </c>
      <c r="F1655" s="56">
        <f>COVAR(E1655:E1684,'RW Futures and Index Data (Q4)'!C1653:C1682)/VAR('RW Futures and Index Data (Q4)'!C1653:C1682)</f>
        <v>0.34233003070524765</v>
      </c>
      <c r="G1655" s="10"/>
      <c r="H1655" s="59">
        <v>-0.16331096196868</v>
      </c>
      <c r="I1655" s="56">
        <f>COVAR(H1655:H1684,'RW Futures and Index Data (Q4)'!F1653:F1682)/VAR('RW Futures and Index Data (Q4)'!F1653:F1682)</f>
        <v>0.38379983193155409</v>
      </c>
      <c r="J1655" s="10"/>
      <c r="K1655" s="59">
        <v>0.11257990508272009</v>
      </c>
      <c r="L1655" s="57">
        <f>COVAR(K1655:K1684,'RW Futures and Index Data (Q4)'!F1653:F1682)/VAR('RW Futures and Index Data (Q4)'!F1653:F1682)</f>
        <v>0.1905718770906896</v>
      </c>
      <c r="M1655" s="10"/>
      <c r="N1655" s="59">
        <v>0.27966545764428541</v>
      </c>
      <c r="O1655" s="58">
        <f>COVAR(N1655:N1684,'RW Futures and Index Data (Q4)'!F1653:F1682)/VAR('RW Futures and Index Data (Q4)'!F1653:F1682)</f>
        <v>0.77778191069933578</v>
      </c>
      <c r="P1655" s="10"/>
    </row>
    <row r="1656" spans="1:16" x14ac:dyDescent="0.25">
      <c r="A1656" s="23">
        <v>39801</v>
      </c>
      <c r="B1656" s="52">
        <v>3.5874702718463602E-2</v>
      </c>
      <c r="C1656" s="53">
        <f>COVAR(B1656:B1685,'RW Futures and Index Data (Q4)'!C1654:C1683)/VAR('RW Futures and Index Data (Q4)'!C1654:C1683)</f>
        <v>0.66493655436473431</v>
      </c>
      <c r="D1656" s="10"/>
      <c r="E1656" s="59">
        <v>5.7338275813472839E-2</v>
      </c>
      <c r="F1656" s="56">
        <f>COVAR(E1656:E1685,'RW Futures and Index Data (Q4)'!C1654:C1683)/VAR('RW Futures and Index Data (Q4)'!C1654:C1683)</f>
        <v>0.30485917160008164</v>
      </c>
      <c r="G1656" s="10"/>
      <c r="H1656" s="59">
        <v>-0.12573529411764695</v>
      </c>
      <c r="I1656" s="56">
        <f>COVAR(H1656:H1685,'RW Futures and Index Data (Q4)'!F1654:F1683)/VAR('RW Futures and Index Data (Q4)'!F1654:F1683)</f>
        <v>0.45134645738433005</v>
      </c>
      <c r="J1656" s="10"/>
      <c r="K1656" s="59">
        <v>0.1124800079320718</v>
      </c>
      <c r="L1656" s="57">
        <f>COVAR(K1656:K1685,'RW Futures and Index Data (Q4)'!F1654:F1683)/VAR('RW Futures and Index Data (Q4)'!F1654:F1683)</f>
        <v>0.1900078036748297</v>
      </c>
      <c r="M1656" s="10"/>
      <c r="N1656" s="59">
        <v>0.28514308205604122</v>
      </c>
      <c r="O1656" s="58">
        <f>COVAR(N1656:N1685,'RW Futures and Index Data (Q4)'!F1654:F1683)/VAR('RW Futures and Index Data (Q4)'!F1654:F1683)</f>
        <v>0.77247659280819159</v>
      </c>
      <c r="P1656" s="10"/>
    </row>
    <row r="1657" spans="1:16" x14ac:dyDescent="0.25">
      <c r="A1657" s="23">
        <v>39800</v>
      </c>
      <c r="B1657" s="52">
        <v>2.9486257840917185E-2</v>
      </c>
      <c r="C1657" s="53">
        <f>COVAR(B1657:B1686,'RW Futures and Index Data (Q4)'!C1655:C1684)/VAR('RW Futures and Index Data (Q4)'!C1655:C1684)</f>
        <v>0.63123597022201117</v>
      </c>
      <c r="D1657" s="10"/>
      <c r="E1657" s="59">
        <v>1.8206265963673918E-3</v>
      </c>
      <c r="F1657" s="56">
        <f>COVAR(E1657:E1686,'RW Futures and Index Data (Q4)'!C1655:C1684)/VAR('RW Futures and Index Data (Q4)'!C1655:C1684)</f>
        <v>0.1982770310126942</v>
      </c>
      <c r="G1657" s="10"/>
      <c r="H1657" s="59">
        <v>-0.10931768158473953</v>
      </c>
      <c r="I1657" s="56">
        <f>COVAR(H1657:H1686,'RW Futures and Index Data (Q4)'!F1655:F1684)/VAR('RW Futures and Index Data (Q4)'!F1655:F1684)</f>
        <v>0.49425291272506361</v>
      </c>
      <c r="J1657" s="10"/>
      <c r="K1657" s="59">
        <v>9.9718180571261028E-2</v>
      </c>
      <c r="L1657" s="57">
        <f>COVAR(K1657:K1686,'RW Futures and Index Data (Q4)'!F1655:F1684)/VAR('RW Futures and Index Data (Q4)'!F1655:F1684)</f>
        <v>0.13684966882839752</v>
      </c>
      <c r="M1657" s="10"/>
      <c r="N1657" s="59">
        <v>0.3014207465839096</v>
      </c>
      <c r="O1657" s="58">
        <f>COVAR(N1657:N1686,'RW Futures and Index Data (Q4)'!F1655:F1684)/VAR('RW Futures and Index Data (Q4)'!F1655:F1684)</f>
        <v>0.75991933392402189</v>
      </c>
      <c r="P1657" s="10"/>
    </row>
    <row r="1658" spans="1:16" x14ac:dyDescent="0.25">
      <c r="A1658" s="23">
        <v>39799</v>
      </c>
      <c r="B1658" s="52">
        <v>6.3593714403893609E-2</v>
      </c>
      <c r="C1658" s="53">
        <f>COVAR(B1658:B1687,'RW Futures and Index Data (Q4)'!C1656:C1685)/VAR('RW Futures and Index Data (Q4)'!C1656:C1685)</f>
        <v>0.68634735835935545</v>
      </c>
      <c r="D1658" s="10"/>
      <c r="E1658" s="59">
        <v>1.0079074982633607E-2</v>
      </c>
      <c r="F1658" s="56">
        <f>COVAR(E1658:E1687,'RW Futures and Index Data (Q4)'!C1656:C1685)/VAR('RW Futures and Index Data (Q4)'!C1656:C1685)</f>
        <v>0.17863206617199887</v>
      </c>
      <c r="G1658" s="10"/>
      <c r="H1658" s="59">
        <v>-8.8973384030418212E-2</v>
      </c>
      <c r="I1658" s="56">
        <f>COVAR(H1658:H1687,'RW Futures and Index Data (Q4)'!F1656:F1685)/VAR('RW Futures and Index Data (Q4)'!F1656:F1685)</f>
        <v>0.57800513629167793</v>
      </c>
      <c r="J1658" s="10"/>
      <c r="K1658" s="59">
        <v>0.10845251614745521</v>
      </c>
      <c r="L1658" s="57">
        <f>COVAR(K1658:K1687,'RW Futures and Index Data (Q4)'!F1656:F1685)/VAR('RW Futures and Index Data (Q4)'!F1656:F1685)</f>
        <v>0.13796451411603908</v>
      </c>
      <c r="M1658" s="10"/>
      <c r="N1658" s="59">
        <v>0.29154177939229164</v>
      </c>
      <c r="O1658" s="58">
        <f>COVAR(N1658:N1687,'RW Futures and Index Data (Q4)'!F1656:F1685)/VAR('RW Futures and Index Data (Q4)'!F1656:F1685)</f>
        <v>0.72478740186469315</v>
      </c>
      <c r="P1658" s="10"/>
    </row>
    <row r="1659" spans="1:16" x14ac:dyDescent="0.25">
      <c r="A1659" s="23">
        <v>39798</v>
      </c>
      <c r="B1659" s="52">
        <v>-1.7739014017955523E-2</v>
      </c>
      <c r="C1659" s="53">
        <f>COVAR(B1659:B1688,'RW Futures and Index Data (Q4)'!C1657:C1686)/VAR('RW Futures and Index Data (Q4)'!C1657:C1686)</f>
        <v>0.68587029723933368</v>
      </c>
      <c r="D1659" s="10"/>
      <c r="E1659" s="59">
        <v>-4.2066572778696076E-2</v>
      </c>
      <c r="F1659" s="56">
        <f>COVAR(E1659:E1688,'RW Futures and Index Data (Q4)'!C1657:C1686)/VAR('RW Futures and Index Data (Q4)'!C1657:C1686)</f>
        <v>0.1482742701799391</v>
      </c>
      <c r="G1659" s="10"/>
      <c r="H1659" s="59">
        <v>-0.10248901903367502</v>
      </c>
      <c r="I1659" s="56">
        <f>COVAR(H1659:H1688,'RW Futures and Index Data (Q4)'!F1657:F1686)/VAR('RW Futures and Index Data (Q4)'!F1657:F1686)</f>
        <v>0.62683599001576273</v>
      </c>
      <c r="J1659" s="10"/>
      <c r="K1659" s="59">
        <v>8.9674625329455138E-2</v>
      </c>
      <c r="L1659" s="57">
        <f>COVAR(K1659:K1688,'RW Futures and Index Data (Q4)'!F1657:F1686)/VAR('RW Futures and Index Data (Q4)'!F1657:F1686)</f>
        <v>0.13569033155881827</v>
      </c>
      <c r="M1659" s="10"/>
      <c r="N1659" s="59">
        <v>0.25586512384860405</v>
      </c>
      <c r="O1659" s="58">
        <f>COVAR(N1659:N1688,'RW Futures and Index Data (Q4)'!F1657:F1686)/VAR('RW Futures and Index Data (Q4)'!F1657:F1686)</f>
        <v>0.68790415343194955</v>
      </c>
      <c r="P1659" s="10"/>
    </row>
    <row r="1660" spans="1:16" x14ac:dyDescent="0.25">
      <c r="A1660" s="23">
        <v>39797</v>
      </c>
      <c r="B1660" s="52">
        <v>-8.2475803610756571E-2</v>
      </c>
      <c r="C1660" s="53">
        <f>COVAR(B1660:B1689,'RW Futures and Index Data (Q4)'!C1658:C1687)/VAR('RW Futures and Index Data (Q4)'!C1658:C1687)</f>
        <v>0.69334855702314513</v>
      </c>
      <c r="D1660" s="10"/>
      <c r="E1660" s="59">
        <v>-9.0483121831122504E-2</v>
      </c>
      <c r="F1660" s="56">
        <f>COVAR(E1660:E1689,'RW Futures and Index Data (Q4)'!C1658:C1687)/VAR('RW Futures and Index Data (Q4)'!C1658:C1687)</f>
        <v>0.10867162622840636</v>
      </c>
      <c r="G1660" s="10"/>
      <c r="H1660" s="59">
        <v>-0.1145467322557977</v>
      </c>
      <c r="I1660" s="56">
        <f>COVAR(H1660:H1689,'RW Futures and Index Data (Q4)'!F1658:F1687)/VAR('RW Futures and Index Data (Q4)'!F1658:F1687)</f>
        <v>0.63628225418865592</v>
      </c>
      <c r="J1660" s="10"/>
      <c r="K1660" s="59">
        <v>9.4611192485950291E-2</v>
      </c>
      <c r="L1660" s="57">
        <f>COVAR(K1660:K1689,'RW Futures and Index Data (Q4)'!F1658:F1687)/VAR('RW Futures and Index Data (Q4)'!F1658:F1687)</f>
        <v>0.14903523021761697</v>
      </c>
      <c r="M1660" s="10"/>
      <c r="N1660" s="59">
        <v>0.23718775721221141</v>
      </c>
      <c r="O1660" s="58">
        <f>COVAR(N1660:N1689,'RW Futures and Index Data (Q4)'!F1658:F1687)/VAR('RW Futures and Index Data (Q4)'!F1658:F1687)</f>
        <v>0.6711124248361906</v>
      </c>
      <c r="P1660" s="10"/>
    </row>
    <row r="1661" spans="1:16" x14ac:dyDescent="0.25">
      <c r="A1661" s="23">
        <v>39794</v>
      </c>
      <c r="B1661" s="52">
        <v>6.9188490920168988E-3</v>
      </c>
      <c r="C1661" s="53">
        <f>COVAR(B1661:B1690,'RW Futures and Index Data (Q4)'!C1659:C1688)/VAR('RW Futures and Index Data (Q4)'!C1659:C1688)</f>
        <v>0.75419616762047681</v>
      </c>
      <c r="D1661" s="10"/>
      <c r="E1661" s="59">
        <v>-9.9621844838180484E-2</v>
      </c>
      <c r="F1661" s="56">
        <f>COVAR(E1661:E1690,'RW Futures and Index Data (Q4)'!C1659:C1688)/VAR('RW Futures and Index Data (Q4)'!C1659:C1688)</f>
        <v>8.1279710680622758E-2</v>
      </c>
      <c r="G1661" s="10"/>
      <c r="H1661" s="59">
        <v>-0.13532763532763525</v>
      </c>
      <c r="I1661" s="56">
        <f>COVAR(H1661:H1690,'RW Futures and Index Data (Q4)'!F1659:F1688)/VAR('RW Futures and Index Data (Q4)'!F1659:F1688)</f>
        <v>0.63820711702945299</v>
      </c>
      <c r="J1661" s="10"/>
      <c r="K1661" s="59">
        <v>7.9906246052352081E-2</v>
      </c>
      <c r="L1661" s="57">
        <f>COVAR(K1661:K1690,'RW Futures and Index Data (Q4)'!F1659:F1688)/VAR('RW Futures and Index Data (Q4)'!F1659:F1688)</f>
        <v>0.16877271497229251</v>
      </c>
      <c r="M1661" s="10"/>
      <c r="N1661" s="59">
        <v>0.22999583791248845</v>
      </c>
      <c r="O1661" s="58">
        <f>COVAR(N1661:N1690,'RW Futures and Index Data (Q4)'!F1659:F1688)/VAR('RW Futures and Index Data (Q4)'!F1659:F1688)</f>
        <v>0.67319980100325827</v>
      </c>
      <c r="P1661" s="10"/>
    </row>
    <row r="1662" spans="1:16" x14ac:dyDescent="0.25">
      <c r="A1662" s="23">
        <v>39793</v>
      </c>
      <c r="B1662" s="52">
        <v>-4.1489372508325517E-2</v>
      </c>
      <c r="C1662" s="53">
        <f>COVAR(B1662:B1691,'RW Futures and Index Data (Q4)'!C1660:C1689)/VAR('RW Futures and Index Data (Q4)'!C1660:C1689)</f>
        <v>0.76759478121517599</v>
      </c>
      <c r="D1662" s="10"/>
      <c r="E1662" s="59">
        <v>-0.11370951193178525</v>
      </c>
      <c r="F1662" s="56">
        <f>COVAR(E1662:E1691,'RW Futures and Index Data (Q4)'!C1660:C1689)/VAR('RW Futures and Index Data (Q4)'!C1660:C1689)</f>
        <v>3.9386714693888727E-2</v>
      </c>
      <c r="G1662" s="10"/>
      <c r="H1662" s="59">
        <v>-6.47534952170713E-2</v>
      </c>
      <c r="I1662" s="56">
        <f>COVAR(H1662:H1691,'RW Futures and Index Data (Q4)'!F1660:F1689)/VAR('RW Futures and Index Data (Q4)'!F1660:F1689)</f>
        <v>0.65852996017168597</v>
      </c>
      <c r="J1662" s="10"/>
      <c r="K1662" s="59">
        <v>8.9105115564132253E-2</v>
      </c>
      <c r="L1662" s="57">
        <f>COVAR(K1662:K1691,'RW Futures and Index Data (Q4)'!F1660:F1689)/VAR('RW Futures and Index Data (Q4)'!F1660:F1689)</f>
        <v>0.20154868508810236</v>
      </c>
      <c r="M1662" s="10"/>
      <c r="N1662" s="59">
        <v>0.2194311250621126</v>
      </c>
      <c r="O1662" s="58">
        <f>COVAR(N1662:N1691,'RW Futures and Index Data (Q4)'!F1660:F1689)/VAR('RW Futures and Index Data (Q4)'!F1660:F1689)</f>
        <v>0.64884313471538368</v>
      </c>
      <c r="P1662" s="10"/>
    </row>
    <row r="1663" spans="1:16" x14ac:dyDescent="0.25">
      <c r="A1663" s="23">
        <v>39792</v>
      </c>
      <c r="B1663" s="52">
        <v>-3.7937630550647805E-2</v>
      </c>
      <c r="C1663" s="53">
        <f>COVAR(B1663:B1692,'RW Futures and Index Data (Q4)'!C1661:C1690)/VAR('RW Futures and Index Data (Q4)'!C1661:C1690)</f>
        <v>0.82579156871091319</v>
      </c>
      <c r="D1663" s="10"/>
      <c r="E1663" s="59">
        <v>-0.11155940592946989</v>
      </c>
      <c r="F1663" s="56">
        <f>COVAR(E1663:E1692,'RW Futures and Index Data (Q4)'!C1661:C1690)/VAR('RW Futures and Index Data (Q4)'!C1661:C1690)</f>
        <v>3.0430698633141285E-2</v>
      </c>
      <c r="G1663" s="10"/>
      <c r="H1663" s="59">
        <v>-2.1969696969696861E-2</v>
      </c>
      <c r="I1663" s="56">
        <f>COVAR(H1663:H1692,'RW Futures and Index Data (Q4)'!F1661:F1690)/VAR('RW Futures and Index Data (Q4)'!F1661:F1690)</f>
        <v>0.68212404173753893</v>
      </c>
      <c r="J1663" s="10"/>
      <c r="K1663" s="59">
        <v>7.8797116077901741E-2</v>
      </c>
      <c r="L1663" s="57">
        <f>COVAR(K1663:K1692,'RW Futures and Index Data (Q4)'!F1661:F1690)/VAR('RW Futures and Index Data (Q4)'!F1661:F1690)</f>
        <v>0.22074912780422598</v>
      </c>
      <c r="M1663" s="10"/>
      <c r="N1663" s="59">
        <v>0.20361287844886733</v>
      </c>
      <c r="O1663" s="58">
        <f>COVAR(N1663:N1692,'RW Futures and Index Data (Q4)'!F1661:F1690)/VAR('RW Futures and Index Data (Q4)'!F1661:F1690)</f>
        <v>0.61620551386718514</v>
      </c>
      <c r="P1663" s="10"/>
    </row>
    <row r="1664" spans="1:16" x14ac:dyDescent="0.25">
      <c r="A1664" s="23">
        <v>39791</v>
      </c>
      <c r="B1664" s="52">
        <v>5.0778733790765251E-2</v>
      </c>
      <c r="C1664" s="53">
        <f>COVAR(B1664:B1693,'RW Futures and Index Data (Q4)'!C1662:C1691)/VAR('RW Futures and Index Data (Q4)'!C1662:C1691)</f>
        <v>0.9080583187854937</v>
      </c>
      <c r="D1664" s="10"/>
      <c r="E1664" s="59">
        <v>-4.5682576176892309E-2</v>
      </c>
      <c r="F1664" s="56">
        <f>COVAR(E1664:E1693,'RW Futures and Index Data (Q4)'!C1662:C1691)/VAR('RW Futures and Index Data (Q4)'!C1662:C1691)</f>
        <v>5.2558399993893647E-2</v>
      </c>
      <c r="G1664" s="10"/>
      <c r="H1664" s="59">
        <v>7.841614906832306E-2</v>
      </c>
      <c r="I1664" s="56">
        <f>COVAR(H1664:H1693,'RW Futures and Index Data (Q4)'!F1662:F1691)/VAR('RW Futures and Index Data (Q4)'!F1662:F1691)</f>
        <v>0.74722560458194809</v>
      </c>
      <c r="J1664" s="10"/>
      <c r="K1664" s="59">
        <v>6.7122176215203222E-2</v>
      </c>
      <c r="L1664" s="57">
        <f>COVAR(K1664:K1693,'RW Futures and Index Data (Q4)'!F1662:F1691)/VAR('RW Futures and Index Data (Q4)'!F1662:F1691)</f>
        <v>0.2266260357696778</v>
      </c>
      <c r="M1664" s="10"/>
      <c r="N1664" s="59">
        <v>0.19037155029809338</v>
      </c>
      <c r="O1664" s="58">
        <f>COVAR(N1664:N1693,'RW Futures and Index Data (Q4)'!F1662:F1691)/VAR('RW Futures and Index Data (Q4)'!F1662:F1691)</f>
        <v>0.60452068949881388</v>
      </c>
      <c r="P1664" s="10"/>
    </row>
    <row r="1665" spans="1:16" x14ac:dyDescent="0.25">
      <c r="A1665" s="23">
        <v>39790</v>
      </c>
      <c r="B1665" s="52">
        <v>7.333788185710044E-2</v>
      </c>
      <c r="C1665" s="53">
        <f>COVAR(B1665:B1694,'RW Futures and Index Data (Q4)'!C1663:C1692)/VAR('RW Futures and Index Data (Q4)'!C1663:C1692)</f>
        <v>0.91271804132144507</v>
      </c>
      <c r="D1665" s="10"/>
      <c r="E1665" s="59">
        <v>-0.10103931368646746</v>
      </c>
      <c r="F1665" s="56">
        <f>COVAR(E1665:E1694,'RW Futures and Index Data (Q4)'!C1663:C1692)/VAR('RW Futures and Index Data (Q4)'!C1663:C1692)</f>
        <v>5.3665558048300414E-3</v>
      </c>
      <c r="G1665" s="10"/>
      <c r="H1665" s="59">
        <v>0.1252019386106622</v>
      </c>
      <c r="I1665" s="56">
        <f>COVAR(H1665:H1694,'RW Futures and Index Data (Q4)'!F1663:F1692)/VAR('RW Futures and Index Data (Q4)'!F1663:F1692)</f>
        <v>0.73239025268754754</v>
      </c>
      <c r="J1665" s="10"/>
      <c r="K1665" s="59">
        <v>8.2563198728867082E-2</v>
      </c>
      <c r="L1665" s="57">
        <f>COVAR(K1665:K1694,'RW Futures and Index Data (Q4)'!F1663:F1692)/VAR('RW Futures and Index Data (Q4)'!F1663:F1692)</f>
        <v>0.23557429655144607</v>
      </c>
      <c r="M1665" s="10"/>
      <c r="N1665" s="59">
        <v>0.18723304317279887</v>
      </c>
      <c r="O1665" s="58">
        <f>COVAR(N1665:N1694,'RW Futures and Index Data (Q4)'!F1663:F1692)/VAR('RW Futures and Index Data (Q4)'!F1663:F1692)</f>
        <v>0.57780367770499397</v>
      </c>
      <c r="P1665" s="10"/>
    </row>
    <row r="1666" spans="1:16" x14ac:dyDescent="0.25">
      <c r="A1666" s="23">
        <v>39787</v>
      </c>
      <c r="B1666" s="52">
        <v>0.2077665204081689</v>
      </c>
      <c r="C1666" s="53">
        <f>COVAR(B1666:B1695,'RW Futures and Index Data (Q4)'!C1664:C1693)/VAR('RW Futures and Index Data (Q4)'!C1664:C1693)</f>
        <v>1.0978309531248591</v>
      </c>
      <c r="D1666" s="10"/>
      <c r="E1666" s="59">
        <v>2.1257012680368836E-2</v>
      </c>
      <c r="F1666" s="56">
        <f>COVAR(E1666:E1695,'RW Futures and Index Data (Q4)'!C1664:C1693)/VAR('RW Futures and Index Data (Q4)'!C1664:C1693)</f>
        <v>8.6105000547247013E-2</v>
      </c>
      <c r="G1666" s="10"/>
      <c r="H1666" s="59">
        <v>0.23294951284322418</v>
      </c>
      <c r="I1666" s="56">
        <f>COVAR(H1666:H1695,'RW Futures and Index Data (Q4)'!F1664:F1693)/VAR('RW Futures and Index Data (Q4)'!F1664:F1693)</f>
        <v>0.82971185504125999</v>
      </c>
      <c r="J1666" s="10"/>
      <c r="K1666" s="59">
        <v>6.8161066694988559E-2</v>
      </c>
      <c r="L1666" s="57">
        <f>COVAR(K1666:K1695,'RW Futures and Index Data (Q4)'!F1664:F1693)/VAR('RW Futures and Index Data (Q4)'!F1664:F1693)</f>
        <v>0.29137295779373262</v>
      </c>
      <c r="M1666" s="10"/>
      <c r="N1666" s="59">
        <v>0.14725266461598996</v>
      </c>
      <c r="O1666" s="58">
        <f>COVAR(N1666:N1695,'RW Futures and Index Data (Q4)'!F1664:F1693)/VAR('RW Futures and Index Data (Q4)'!F1664:F1693)</f>
        <v>0.63042966102970854</v>
      </c>
      <c r="P1666" s="10"/>
    </row>
    <row r="1667" spans="1:16" x14ac:dyDescent="0.25">
      <c r="A1667" s="23">
        <v>39786</v>
      </c>
      <c r="B1667" s="52">
        <v>0.11054632099784856</v>
      </c>
      <c r="C1667" s="53">
        <f>COVAR(B1667:B1696,'RW Futures and Index Data (Q4)'!C1665:C1694)/VAR('RW Futures and Index Data (Q4)'!C1665:C1694)</f>
        <v>1.0604484593520682</v>
      </c>
      <c r="D1667" s="10"/>
      <c r="E1667" s="59">
        <v>-1.744996300979107E-2</v>
      </c>
      <c r="F1667" s="56">
        <f>COVAR(E1667:E1696,'RW Futures and Index Data (Q4)'!C1665:C1694)/VAR('RW Futures and Index Data (Q4)'!C1665:C1694)</f>
        <v>3.023496272715067E-2</v>
      </c>
      <c r="G1667" s="10"/>
      <c r="H1667" s="59">
        <v>0.1491379310344827</v>
      </c>
      <c r="I1667" s="56">
        <f>COVAR(H1667:H1696,'RW Futures and Index Data (Q4)'!F1665:F1694)/VAR('RW Futures and Index Data (Q4)'!F1665:F1694)</f>
        <v>0.68959690614791369</v>
      </c>
      <c r="J1667" s="10"/>
      <c r="K1667" s="59">
        <v>5.0408888895486337E-2</v>
      </c>
      <c r="L1667" s="57">
        <f>COVAR(K1667:K1696,'RW Futures and Index Data (Q4)'!F1665:F1694)/VAR('RW Futures and Index Data (Q4)'!F1665:F1694)</f>
        <v>0.37348629253668025</v>
      </c>
      <c r="M1667" s="10"/>
      <c r="N1667" s="59">
        <v>0.15058238431634696</v>
      </c>
      <c r="O1667" s="58">
        <f>COVAR(N1667:N1696,'RW Futures and Index Data (Q4)'!F1665:F1694)/VAR('RW Futures and Index Data (Q4)'!F1665:F1694)</f>
        <v>0.66764141849203062</v>
      </c>
      <c r="P1667" s="10"/>
    </row>
    <row r="1668" spans="1:16" x14ac:dyDescent="0.25">
      <c r="A1668" s="23">
        <v>39785</v>
      </c>
      <c r="B1668" s="52">
        <v>5.3588038460353982E-2</v>
      </c>
      <c r="C1668" s="53">
        <f>COVAR(B1668:B1697,'RW Futures and Index Data (Q4)'!C1666:C1695)/VAR('RW Futures and Index Data (Q4)'!C1666:C1695)</f>
        <v>1.0739310269730655</v>
      </c>
      <c r="D1668" s="10"/>
      <c r="E1668" s="59">
        <v>-0.12092841112442076</v>
      </c>
      <c r="F1668" s="56">
        <f>COVAR(E1668:E1697,'RW Futures and Index Data (Q4)'!C1666:C1695)/VAR('RW Futures and Index Data (Q4)'!C1666:C1695)</f>
        <v>1.5836898251927561E-2</v>
      </c>
      <c r="G1668" s="10"/>
      <c r="H1668" s="59">
        <v>1.6666666666666829E-2</v>
      </c>
      <c r="I1668" s="56">
        <f>COVAR(H1668:H1697,'RW Futures and Index Data (Q4)'!F1666:F1695)/VAR('RW Futures and Index Data (Q4)'!F1666:F1695)</f>
        <v>0.57145793348186302</v>
      </c>
      <c r="J1668" s="10"/>
      <c r="K1668" s="59">
        <v>6.1817753218517568E-2</v>
      </c>
      <c r="L1668" s="57">
        <f>COVAR(K1668:K1697,'RW Futures and Index Data (Q4)'!F1666:F1695)/VAR('RW Futures and Index Data (Q4)'!F1666:F1695)</f>
        <v>0.43983232214134371</v>
      </c>
      <c r="M1668" s="10"/>
      <c r="N1668" s="59">
        <v>0.1570960630790077</v>
      </c>
      <c r="O1668" s="58">
        <f>COVAR(N1668:N1697,'RW Futures and Index Data (Q4)'!F1666:F1695)/VAR('RW Futures and Index Data (Q4)'!F1666:F1695)</f>
        <v>0.63463309189219719</v>
      </c>
      <c r="P1668" s="10"/>
    </row>
    <row r="1669" spans="1:16" x14ac:dyDescent="0.25">
      <c r="A1669" s="23">
        <v>39784</v>
      </c>
      <c r="B1669" s="52">
        <v>8.3128538628968185E-2</v>
      </c>
      <c r="C1669" s="53">
        <f>COVAR(B1669:B1698,'RW Futures and Index Data (Q4)'!C1667:C1696)/VAR('RW Futures and Index Data (Q4)'!C1667:C1696)</f>
        <v>1.1317086932768903</v>
      </c>
      <c r="D1669" s="10"/>
      <c r="E1669" s="59">
        <v>-4.1688329032022797E-2</v>
      </c>
      <c r="F1669" s="56">
        <f>COVAR(E1669:E1698,'RW Futures and Index Data (Q4)'!C1667:C1696)/VAR('RW Futures and Index Data (Q4)'!C1667:C1696)</f>
        <v>7.4437518131120414E-2</v>
      </c>
      <c r="G1669" s="10"/>
      <c r="H1669" s="59">
        <v>-3.1720856463123281E-3</v>
      </c>
      <c r="I1669" s="56">
        <f>COVAR(H1669:H1698,'RW Futures and Index Data (Q4)'!F1667:F1696)/VAR('RW Futures and Index Data (Q4)'!F1667:F1696)</f>
        <v>0.53107363489057402</v>
      </c>
      <c r="J1669" s="10"/>
      <c r="K1669" s="59">
        <v>6.745632274384028E-2</v>
      </c>
      <c r="L1669" s="57">
        <f>COVAR(K1669:K1698,'RW Futures and Index Data (Q4)'!F1667:F1696)/VAR('RW Futures and Index Data (Q4)'!F1667:F1696)</f>
        <v>0.4790935081129461</v>
      </c>
      <c r="M1669" s="10"/>
      <c r="N1669" s="59">
        <v>0.14315553849786067</v>
      </c>
      <c r="O1669" s="58">
        <f>COVAR(N1669:N1698,'RW Futures and Index Data (Q4)'!F1667:F1696)/VAR('RW Futures and Index Data (Q4)'!F1667:F1696)</f>
        <v>0.60736198182171397</v>
      </c>
      <c r="P1669" s="10"/>
    </row>
    <row r="1670" spans="1:16" x14ac:dyDescent="0.25">
      <c r="A1670" s="23">
        <v>39783</v>
      </c>
      <c r="B1670" s="52">
        <v>-1.8201806498090223E-2</v>
      </c>
      <c r="C1670" s="53">
        <f>COVAR(B1670:B1699,'RW Futures and Index Data (Q4)'!C1668:C1697)/VAR('RW Futures and Index Data (Q4)'!C1668:C1697)</f>
        <v>1.0702044120981438</v>
      </c>
      <c r="D1670" s="10"/>
      <c r="E1670" s="59">
        <v>-0.10977640943957778</v>
      </c>
      <c r="F1670" s="56">
        <f>COVAR(E1670:E1699,'RW Futures and Index Data (Q4)'!C1668:C1697)/VAR('RW Futures and Index Data (Q4)'!C1668:C1697)</f>
        <v>4.4363571869853236E-2</v>
      </c>
      <c r="G1670" s="10"/>
      <c r="H1670" s="59">
        <v>-7.7039274924471268E-2</v>
      </c>
      <c r="I1670" s="56">
        <f>COVAR(H1670:H1699,'RW Futures and Index Data (Q4)'!F1668:F1697)/VAR('RW Futures and Index Data (Q4)'!F1668:F1697)</f>
        <v>0.47442194458693893</v>
      </c>
      <c r="J1670" s="10"/>
      <c r="K1670" s="59">
        <v>4.784241025066871E-2</v>
      </c>
      <c r="L1670" s="57">
        <f>COVAR(K1670:K1699,'RW Futures and Index Data (Q4)'!F1668:F1697)/VAR('RW Futures and Index Data (Q4)'!F1668:F1697)</f>
        <v>0.44346346744608445</v>
      </c>
      <c r="M1670" s="10"/>
      <c r="N1670" s="59">
        <v>0.16306725191076943</v>
      </c>
      <c r="O1670" s="58">
        <f>COVAR(N1670:N1699,'RW Futures and Index Data (Q4)'!F1668:F1697)/VAR('RW Futures and Index Data (Q4)'!F1668:F1697)</f>
        <v>0.55909985976574428</v>
      </c>
      <c r="P1670" s="10"/>
    </row>
    <row r="1671" spans="1:16" x14ac:dyDescent="0.25">
      <c r="A1671" s="23">
        <v>39780</v>
      </c>
      <c r="B1671" s="52">
        <v>-7.4332186997313032E-2</v>
      </c>
      <c r="C1671" s="53">
        <f>COVAR(B1671:B1700,'RW Futures and Index Data (Q4)'!C1669:C1698)/VAR('RW Futures and Index Data (Q4)'!C1669:C1698)</f>
        <v>1.0684216488699847</v>
      </c>
      <c r="D1671" s="10"/>
      <c r="E1671" s="59">
        <v>-0.19838707870263217</v>
      </c>
      <c r="F1671" s="56">
        <f>COVAR(E1671:E1700,'RW Futures and Index Data (Q4)'!C1669:C1698)/VAR('RW Futures and Index Data (Q4)'!C1669:C1698)</f>
        <v>4.3102100779509767E-2</v>
      </c>
      <c r="G1671" s="10"/>
      <c r="H1671" s="59">
        <v>-0.15333822450476897</v>
      </c>
      <c r="I1671" s="56">
        <f>COVAR(H1671:H1700,'RW Futures and Index Data (Q4)'!F1669:F1698)/VAR('RW Futures and Index Data (Q4)'!F1669:F1698)</f>
        <v>0.46846589816576162</v>
      </c>
      <c r="J1671" s="10"/>
      <c r="K1671" s="59">
        <v>5.0293184928120516E-2</v>
      </c>
      <c r="L1671" s="57">
        <f>COVAR(K1671:K1700,'RW Futures and Index Data (Q4)'!F1669:F1698)/VAR('RW Futures and Index Data (Q4)'!F1669:F1698)</f>
        <v>0.47256846454186396</v>
      </c>
      <c r="M1671" s="10"/>
      <c r="N1671" s="59">
        <v>0.16474168135348277</v>
      </c>
      <c r="O1671" s="58">
        <f>COVAR(N1671:N1700,'RW Futures and Index Data (Q4)'!F1669:F1698)/VAR('RW Futures and Index Data (Q4)'!F1669:F1698)</f>
        <v>0.55488082742293654</v>
      </c>
      <c r="P1671" s="10"/>
    </row>
    <row r="1672" spans="1:16" x14ac:dyDescent="0.25">
      <c r="A1672" s="23">
        <v>39778</v>
      </c>
      <c r="B1672" s="52">
        <v>8.4794423349592307E-3</v>
      </c>
      <c r="C1672" s="53">
        <f>COVAR(B1672:B1701,'RW Futures and Index Data (Q4)'!C1670:C1699)/VAR('RW Futures and Index Data (Q4)'!C1670:C1699)</f>
        <v>1.2261561633970204</v>
      </c>
      <c r="D1672" s="10"/>
      <c r="E1672" s="59">
        <v>-6.2456199249029898E-2</v>
      </c>
      <c r="F1672" s="56">
        <f>COVAR(E1672:E1701,'RW Futures and Index Data (Q4)'!C1670:C1699)/VAR('RW Futures and Index Data (Q4)'!C1670:C1699)</f>
        <v>0.22558550674536804</v>
      </c>
      <c r="G1672" s="10"/>
      <c r="H1672" s="59">
        <v>-1.9409937888198781E-2</v>
      </c>
      <c r="I1672" s="56">
        <f>COVAR(H1672:H1701,'RW Futures and Index Data (Q4)'!F1670:F1699)/VAR('RW Futures and Index Data (Q4)'!F1670:F1699)</f>
        <v>0.61676043451027673</v>
      </c>
      <c r="J1672" s="10"/>
      <c r="K1672" s="59">
        <v>6.5634458795979844E-2</v>
      </c>
      <c r="L1672" s="57">
        <f>COVAR(K1672:K1701,'RW Futures and Index Data (Q4)'!F1670:F1699)/VAR('RW Futures and Index Data (Q4)'!F1670:F1699)</f>
        <v>0.50227203582399271</v>
      </c>
      <c r="M1672" s="10"/>
      <c r="N1672" s="59">
        <v>0.13074532521737714</v>
      </c>
      <c r="O1672" s="58">
        <f>COVAR(N1672:N1701,'RW Futures and Index Data (Q4)'!F1670:F1699)/VAR('RW Futures and Index Data (Q4)'!F1670:F1699)</f>
        <v>0.46712276551664972</v>
      </c>
      <c r="P1672" s="10"/>
    </row>
    <row r="1673" spans="1:16" x14ac:dyDescent="0.25">
      <c r="A1673" s="23">
        <v>39777</v>
      </c>
      <c r="B1673" s="52">
        <v>-1.8245648580568763E-2</v>
      </c>
      <c r="C1673" s="53">
        <f>COVAR(B1673:B1702,'RW Futures and Index Data (Q4)'!C1671:C1700)/VAR('RW Futures and Index Data (Q4)'!C1671:C1700)</f>
        <v>1.2762431786364421</v>
      </c>
      <c r="D1673" s="10"/>
      <c r="E1673" s="59">
        <v>-6.6690375403249513E-2</v>
      </c>
      <c r="F1673" s="56">
        <f>COVAR(E1673:E1702,'RW Futures and Index Data (Q4)'!C1671:C1700)/VAR('RW Futures and Index Data (Q4)'!C1671:C1700)</f>
        <v>0.26028729245143117</v>
      </c>
      <c r="G1673" s="10"/>
      <c r="H1673" s="59">
        <v>-4.5933734939758941E-2</v>
      </c>
      <c r="I1673" s="56">
        <f>COVAR(H1673:H1702,'RW Futures and Index Data (Q4)'!F1671:F1700)/VAR('RW Futures and Index Data (Q4)'!F1671:F1700)</f>
        <v>0.56733003387128378</v>
      </c>
      <c r="J1673" s="10"/>
      <c r="K1673" s="59">
        <v>5.9609147058974132E-2</v>
      </c>
      <c r="L1673" s="57">
        <f>COVAR(K1673:K1702,'RW Futures and Index Data (Q4)'!F1671:F1700)/VAR('RW Futures and Index Data (Q4)'!F1671:F1700)</f>
        <v>0.54530568515163025</v>
      </c>
      <c r="M1673" s="10"/>
      <c r="N1673" s="59">
        <v>0.1092669093553551</v>
      </c>
      <c r="O1673" s="58">
        <f>COVAR(N1673:N1702,'RW Futures and Index Data (Q4)'!F1671:F1700)/VAR('RW Futures and Index Data (Q4)'!F1671:F1700)</f>
        <v>0.3840952542216215</v>
      </c>
      <c r="P1673" s="10"/>
    </row>
    <row r="1674" spans="1:16" x14ac:dyDescent="0.25">
      <c r="A1674" s="23">
        <v>39776</v>
      </c>
      <c r="B1674" s="52">
        <v>-2.4749669503073557E-3</v>
      </c>
      <c r="C1674" s="53">
        <f>COVAR(B1674:B1703,'RW Futures and Index Data (Q4)'!C1672:C1701)/VAR('RW Futures and Index Data (Q4)'!C1672:C1701)</f>
        <v>1.426963594315537</v>
      </c>
      <c r="D1674" s="10"/>
      <c r="E1674" s="59">
        <v>-2.8237962481689638E-2</v>
      </c>
      <c r="F1674" s="56">
        <f>COVAR(E1674:E1703,'RW Futures and Index Data (Q4)'!C1672:C1701)/VAR('RW Futures and Index Data (Q4)'!C1672:C1701)</f>
        <v>0.28274913012628849</v>
      </c>
      <c r="G1674" s="10"/>
      <c r="H1674" s="59">
        <v>-5.1846032992930113E-2</v>
      </c>
      <c r="I1674" s="56">
        <f>COVAR(H1674:H1703,'RW Futures and Index Data (Q4)'!F1672:F1701)/VAR('RW Futures and Index Data (Q4)'!F1672:F1701)</f>
        <v>0.55271964239901195</v>
      </c>
      <c r="J1674" s="10"/>
      <c r="K1674" s="59">
        <v>7.6408710625761156E-2</v>
      </c>
      <c r="L1674" s="57">
        <f>COVAR(K1674:K1703,'RW Futures and Index Data (Q4)'!F1672:F1701)/VAR('RW Futures and Index Data (Q4)'!F1672:F1701)</f>
        <v>0.52942949540594408</v>
      </c>
      <c r="M1674" s="10"/>
      <c r="N1674" s="59">
        <v>0.10206653833204915</v>
      </c>
      <c r="O1674" s="58">
        <f>COVAR(N1674:N1703,'RW Futures and Index Data (Q4)'!F1672:F1701)/VAR('RW Futures and Index Data (Q4)'!F1672:F1701)</f>
        <v>0.28625272465595231</v>
      </c>
      <c r="P1674" s="10"/>
    </row>
    <row r="1675" spans="1:16" x14ac:dyDescent="0.25">
      <c r="A1675" s="23">
        <v>39773</v>
      </c>
      <c r="B1675" s="52">
        <v>-0.13526733147103587</v>
      </c>
      <c r="C1675" s="53">
        <f>COVAR(B1675:B1704,'RW Futures and Index Data (Q4)'!C1673:C1702)/VAR('RW Futures and Index Data (Q4)'!C1673:C1702)</f>
        <v>1.3650535892648767</v>
      </c>
      <c r="D1675" s="10"/>
      <c r="E1675" s="59">
        <v>-0.12667345972166599</v>
      </c>
      <c r="F1675" s="56">
        <f>COVAR(E1675:E1704,'RW Futures and Index Data (Q4)'!C1673:C1702)/VAR('RW Futures and Index Data (Q4)'!C1673:C1702)</f>
        <v>0.22579084867320515</v>
      </c>
      <c r="G1675" s="10"/>
      <c r="H1675" s="59">
        <v>-5.4275092936802882E-2</v>
      </c>
      <c r="I1675" s="56">
        <f>COVAR(H1675:H1704,'RW Futures and Index Data (Q4)'!F1673:F1702)/VAR('RW Futures and Index Data (Q4)'!F1673:F1702)</f>
        <v>0.48597156849506234</v>
      </c>
      <c r="J1675" s="10"/>
      <c r="K1675" s="59">
        <v>7.1315648876016491E-2</v>
      </c>
      <c r="L1675" s="57">
        <f>COVAR(K1675:K1704,'RW Futures and Index Data (Q4)'!F1673:F1702)/VAR('RW Futures and Index Data (Q4)'!F1673:F1702)</f>
        <v>0.37819846874923863</v>
      </c>
      <c r="M1675" s="10"/>
      <c r="N1675" s="59">
        <v>8.0814103198140197E-2</v>
      </c>
      <c r="O1675" s="58">
        <f>COVAR(N1675:N1704,'RW Futures and Index Data (Q4)'!F1673:F1702)/VAR('RW Futures and Index Data (Q4)'!F1673:F1702)</f>
        <v>0.20735458756820904</v>
      </c>
      <c r="P1675" s="10"/>
    </row>
    <row r="1676" spans="1:16" x14ac:dyDescent="0.25">
      <c r="A1676" s="23">
        <v>39772</v>
      </c>
      <c r="B1676" s="52">
        <v>-0.2106214915967789</v>
      </c>
      <c r="C1676" s="53">
        <f>COVAR(B1676:B1705,'RW Futures and Index Data (Q4)'!C1674:C1703)/VAR('RW Futures and Index Data (Q4)'!C1674:C1703)</f>
        <v>1.2733297225295839</v>
      </c>
      <c r="D1676" s="10"/>
      <c r="E1676" s="59">
        <v>-0.17063224746283034</v>
      </c>
      <c r="F1676" s="56">
        <f>COVAR(E1676:E1705,'RW Futures and Index Data (Q4)'!C1674:C1703)/VAR('RW Futures and Index Data (Q4)'!C1674:C1703)</f>
        <v>0.24335871496593689</v>
      </c>
      <c r="G1676" s="10"/>
      <c r="H1676" s="59">
        <v>-0.12715517241379304</v>
      </c>
      <c r="I1676" s="56">
        <f>COVAR(H1676:H1705,'RW Futures and Index Data (Q4)'!F1674:F1703)/VAR('RW Futures and Index Data (Q4)'!F1674:F1703)</f>
        <v>0.5110034350971725</v>
      </c>
      <c r="J1676" s="10"/>
      <c r="K1676" s="59">
        <v>5.9201057018751335E-2</v>
      </c>
      <c r="L1676" s="57">
        <f>COVAR(K1676:K1705,'RW Futures and Index Data (Q4)'!F1674:F1703)/VAR('RW Futures and Index Data (Q4)'!F1674:F1703)</f>
        <v>0.46515673445852512</v>
      </c>
      <c r="M1676" s="10"/>
      <c r="N1676" s="59">
        <v>9.0919104148654561E-2</v>
      </c>
      <c r="O1676" s="58">
        <f>COVAR(N1676:N1705,'RW Futures and Index Data (Q4)'!F1674:F1703)/VAR('RW Futures and Index Data (Q4)'!F1674:F1703)</f>
        <v>0.2334387180039128</v>
      </c>
      <c r="P1676" s="10"/>
    </row>
    <row r="1677" spans="1:16" x14ac:dyDescent="0.25">
      <c r="A1677" s="23">
        <v>39771</v>
      </c>
      <c r="B1677" s="52">
        <v>-7.2420113923445495E-2</v>
      </c>
      <c r="C1677" s="53">
        <f>COVAR(B1677:B1706,'RW Futures and Index Data (Q4)'!C1675:C1704)/VAR('RW Futures and Index Data (Q4)'!C1675:C1704)</f>
        <v>1.3822410888733847</v>
      </c>
      <c r="D1677" s="10"/>
      <c r="E1677" s="59">
        <v>-0.10179183793220881</v>
      </c>
      <c r="F1677" s="56">
        <f>COVAR(E1677:E1706,'RW Futures and Index Data (Q4)'!C1675:C1704)/VAR('RW Futures and Index Data (Q4)'!C1675:C1704)</f>
        <v>0.42078600908554548</v>
      </c>
      <c r="G1677" s="10"/>
      <c r="H1677" s="59">
        <v>-0.16146230007616158</v>
      </c>
      <c r="I1677" s="56">
        <f>COVAR(H1677:H1706,'RW Futures and Index Data (Q4)'!F1675:F1704)/VAR('RW Futures and Index Data (Q4)'!F1675:F1704)</f>
        <v>0.52188712109315283</v>
      </c>
      <c r="J1677" s="10"/>
      <c r="K1677" s="59">
        <v>0.10474837202278309</v>
      </c>
      <c r="L1677" s="57">
        <f>COVAR(K1677:K1706,'RW Futures and Index Data (Q4)'!F1675:F1704)/VAR('RW Futures and Index Data (Q4)'!F1675:F1704)</f>
        <v>0.56846978066463527</v>
      </c>
      <c r="M1677" s="10"/>
      <c r="N1677" s="59">
        <v>9.2734833158726548E-2</v>
      </c>
      <c r="O1677" s="58">
        <f>COVAR(N1677:N1706,'RW Futures and Index Data (Q4)'!F1675:F1704)/VAR('RW Futures and Index Data (Q4)'!F1675:F1704)</f>
        <v>0.18495277747394823</v>
      </c>
      <c r="P1677" s="10"/>
    </row>
    <row r="1678" spans="1:16" x14ac:dyDescent="0.25">
      <c r="A1678" s="23">
        <v>39770</v>
      </c>
      <c r="B1678" s="52">
        <v>3.6727958937940564E-2</v>
      </c>
      <c r="C1678" s="53">
        <f>COVAR(B1678:B1707,'RW Futures and Index Data (Q4)'!C1676:C1705)/VAR('RW Futures and Index Data (Q4)'!C1676:C1705)</f>
        <v>1.4832297335965816</v>
      </c>
      <c r="D1678" s="10"/>
      <c r="E1678" s="59">
        <v>-3.4338000304485861E-2</v>
      </c>
      <c r="F1678" s="56">
        <f>COVAR(E1678:E1707,'RW Futures and Index Data (Q4)'!C1676:C1705)/VAR('RW Futures and Index Data (Q4)'!C1676:C1705)</f>
        <v>0.49310124196475208</v>
      </c>
      <c r="G1678" s="10"/>
      <c r="H1678" s="59">
        <v>-0.12027756360832698</v>
      </c>
      <c r="I1678" s="56">
        <f>COVAR(H1678:H1707,'RW Futures and Index Data (Q4)'!F1676:F1705)/VAR('RW Futures and Index Data (Q4)'!F1676:F1705)</f>
        <v>0.6145948704822205</v>
      </c>
      <c r="J1678" s="10"/>
      <c r="K1678" s="59">
        <v>5.543470200434375E-2</v>
      </c>
      <c r="L1678" s="57">
        <f>COVAR(K1678:K1707,'RW Futures and Index Data (Q4)'!F1676:F1705)/VAR('RW Futures and Index Data (Q4)'!F1676:F1705)</f>
        <v>0.38548020858802462</v>
      </c>
      <c r="M1678" s="10"/>
      <c r="N1678" s="59">
        <v>3.1743551657438029E-2</v>
      </c>
      <c r="O1678" s="58">
        <f>COVAR(N1678:N1707,'RW Futures and Index Data (Q4)'!F1676:F1705)/VAR('RW Futures and Index Data (Q4)'!F1676:F1705)</f>
        <v>6.9858085499683975E-2</v>
      </c>
      <c r="P1678" s="10"/>
    </row>
    <row r="1679" spans="1:16" x14ac:dyDescent="0.25">
      <c r="A1679" s="23">
        <v>39769</v>
      </c>
      <c r="B1679" s="52">
        <v>4.0221614222031743E-2</v>
      </c>
      <c r="C1679" s="53">
        <f>COVAR(B1679:B1708,'RW Futures and Index Data (Q4)'!C1677:C1706)/VAR('RW Futures and Index Data (Q4)'!C1677:C1706)</f>
        <v>1.3380611548492576</v>
      </c>
      <c r="D1679" s="10"/>
      <c r="E1679" s="59">
        <v>-8.3800887653093126E-2</v>
      </c>
      <c r="F1679" s="56">
        <f>COVAR(E1679:E1708,'RW Futures and Index Data (Q4)'!C1677:C1706)/VAR('RW Futures and Index Data (Q4)'!C1677:C1706)</f>
        <v>0.4147262401664652</v>
      </c>
      <c r="G1679" s="10"/>
      <c r="H1679" s="59">
        <v>-8.0999242997728982E-2</v>
      </c>
      <c r="I1679" s="56">
        <f>COVAR(H1679:H1708,'RW Futures and Index Data (Q4)'!F1677:F1706)/VAR('RW Futures and Index Data (Q4)'!F1677:F1706)</f>
        <v>0.61700584286908622</v>
      </c>
      <c r="J1679" s="10"/>
      <c r="K1679" s="59">
        <v>2.5691577933935283E-2</v>
      </c>
      <c r="L1679" s="57">
        <f>COVAR(K1679:K1708,'RW Futures and Index Data (Q4)'!F1677:F1706)/VAR('RW Futures and Index Data (Q4)'!F1677:F1706)</f>
        <v>0.19307626981205409</v>
      </c>
      <c r="M1679" s="10"/>
      <c r="N1679" s="59">
        <v>-2.4889454467983407E-3</v>
      </c>
      <c r="O1679" s="58">
        <f>COVAR(N1679:N1708,'RW Futures and Index Data (Q4)'!F1677:F1706)/VAR('RW Futures and Index Data (Q4)'!F1677:F1706)</f>
        <v>5.569895286485714E-2</v>
      </c>
      <c r="P1679" s="10"/>
    </row>
    <row r="1680" spans="1:16" x14ac:dyDescent="0.25">
      <c r="A1680" s="23">
        <v>39766</v>
      </c>
      <c r="B1680" s="52">
        <v>3.3493390810772405E-2</v>
      </c>
      <c r="C1680" s="53">
        <f>COVAR(B1680:B1709,'RW Futures and Index Data (Q4)'!C1678:C1707)/VAR('RW Futures and Index Data (Q4)'!C1678:C1707)</f>
        <v>0.94082635011823268</v>
      </c>
      <c r="D1680" s="10"/>
      <c r="E1680" s="59">
        <v>-0.10131395034780122</v>
      </c>
      <c r="F1680" s="56">
        <f>COVAR(E1680:E1709,'RW Futures and Index Data (Q4)'!C1678:C1707)/VAR('RW Futures and Index Data (Q4)'!C1678:C1707)</f>
        <v>0.31964720993379886</v>
      </c>
      <c r="G1680" s="10"/>
      <c r="H1680" s="59">
        <v>-3.3950617283950768E-2</v>
      </c>
      <c r="I1680" s="56">
        <f>COVAR(H1680:H1709,'RW Futures and Index Data (Q4)'!F1678:F1707)/VAR('RW Futures and Index Data (Q4)'!F1678:F1707)</f>
        <v>0.39957501787724875</v>
      </c>
      <c r="J1680" s="10"/>
      <c r="K1680" s="59">
        <v>1.7118965217716164E-2</v>
      </c>
      <c r="L1680" s="57">
        <f>COVAR(K1680:K1709,'RW Futures and Index Data (Q4)'!F1678:F1707)/VAR('RW Futures and Index Data (Q4)'!F1678:F1707)</f>
        <v>-2.5303819798979346E-2</v>
      </c>
      <c r="M1680" s="10"/>
      <c r="N1680" s="59">
        <v>-2.9305939984277773E-2</v>
      </c>
      <c r="O1680" s="58">
        <f>COVAR(N1680:N1709,'RW Futures and Index Data (Q4)'!F1678:F1707)/VAR('RW Futures and Index Data (Q4)'!F1678:F1707)</f>
        <v>0.15720317033907866</v>
      </c>
      <c r="P1680" s="10"/>
    </row>
    <row r="1681" spans="1:16" x14ac:dyDescent="0.25">
      <c r="A1681" s="23">
        <v>39765</v>
      </c>
      <c r="B1681" s="52">
        <v>-1.8669509927559003E-2</v>
      </c>
      <c r="C1681" s="53">
        <f>COVAR(B1681:B1710,'RW Futures and Index Data (Q4)'!C1679:C1708)/VAR('RW Futures and Index Data (Q4)'!C1679:C1708)</f>
        <v>0.62036665256099943</v>
      </c>
      <c r="D1681" s="10"/>
      <c r="E1681" s="59">
        <v>-9.0213103259047078E-2</v>
      </c>
      <c r="F1681" s="56">
        <f>COVAR(E1681:E1710,'RW Futures and Index Data (Q4)'!C1679:C1708)/VAR('RW Futures and Index Data (Q4)'!C1679:C1708)</f>
        <v>0.27272816789113746</v>
      </c>
      <c r="G1681" s="10"/>
      <c r="H1681" s="59">
        <v>-8.5631349782293142E-2</v>
      </c>
      <c r="I1681" s="56">
        <f>COVAR(H1681:H1710,'RW Futures and Index Data (Q4)'!F1679:F1708)/VAR('RW Futures and Index Data (Q4)'!F1679:F1708)</f>
        <v>0.27640367996518161</v>
      </c>
      <c r="J1681" s="10"/>
      <c r="K1681" s="59">
        <v>2.8673462699134733E-2</v>
      </c>
      <c r="L1681" s="57">
        <f>COVAR(K1681:K1710,'RW Futures and Index Data (Q4)'!F1679:F1708)/VAR('RW Futures and Index Data (Q4)'!F1679:F1708)</f>
        <v>-0.1601613481835818</v>
      </c>
      <c r="M1681" s="10"/>
      <c r="N1681" s="59">
        <v>-3.6494442725552245E-2</v>
      </c>
      <c r="O1681" s="58">
        <f>COVAR(N1681:N1710,'RW Futures and Index Data (Q4)'!F1679:F1708)/VAR('RW Futures and Index Data (Q4)'!F1679:F1708)</f>
        <v>0.24626645993028284</v>
      </c>
      <c r="P1681" s="10"/>
    </row>
    <row r="1682" spans="1:16" x14ac:dyDescent="0.25">
      <c r="A1682" s="23">
        <v>39764</v>
      </c>
      <c r="B1682" s="52">
        <v>-4.0350601101219352E-2</v>
      </c>
      <c r="C1682" s="53">
        <f>COVAR(B1682:B1711,'RW Futures and Index Data (Q4)'!C1680:C1709)/VAR('RW Futures and Index Data (Q4)'!C1680:C1709)</f>
        <v>0.36587360929765383</v>
      </c>
      <c r="D1682" s="10"/>
      <c r="E1682" s="59">
        <v>-0.10226560726912448</v>
      </c>
      <c r="F1682" s="56">
        <f>COVAR(E1682:E1711,'RW Futures and Index Data (Q4)'!C1680:C1709)/VAR('RW Futures and Index Data (Q4)'!C1680:C1709)</f>
        <v>0.27334596717117304</v>
      </c>
      <c r="G1682" s="10"/>
      <c r="H1682" s="59">
        <v>-5.3116147308781891E-2</v>
      </c>
      <c r="I1682" s="56">
        <f>COVAR(H1682:H1711,'RW Futures and Index Data (Q4)'!F1680:F1709)/VAR('RW Futures and Index Data (Q4)'!F1680:F1709)</f>
        <v>0.19601502669099835</v>
      </c>
      <c r="J1682" s="10"/>
      <c r="K1682" s="59">
        <v>1.6976005506577518E-2</v>
      </c>
      <c r="L1682" s="57">
        <f>COVAR(K1682:K1711,'RW Futures and Index Data (Q4)'!F1680:F1709)/VAR('RW Futures and Index Data (Q4)'!F1680:F1709)</f>
        <v>-0.26003804837085598</v>
      </c>
      <c r="M1682" s="10"/>
      <c r="N1682" s="59">
        <v>-3.8055006477051068E-2</v>
      </c>
      <c r="O1682" s="58">
        <f>COVAR(N1682:N1711,'RW Futures and Index Data (Q4)'!F1680:F1709)/VAR('RW Futures and Index Data (Q4)'!F1680:F1709)</f>
        <v>0.30588523217461744</v>
      </c>
      <c r="P1682" s="10"/>
    </row>
    <row r="1683" spans="1:16" x14ac:dyDescent="0.25">
      <c r="A1683" s="23">
        <v>39763</v>
      </c>
      <c r="B1683" s="52">
        <v>-9.9648996809715951E-2</v>
      </c>
      <c r="C1683" s="53">
        <f>COVAR(B1683:B1712,'RW Futures and Index Data (Q4)'!C1681:C1710)/VAR('RW Futures and Index Data (Q4)'!C1681:C1710)</f>
        <v>0.3139486873053145</v>
      </c>
      <c r="D1683" s="10"/>
      <c r="E1683" s="59">
        <v>-0.14083605328973947</v>
      </c>
      <c r="F1683" s="56">
        <f>COVAR(E1683:E1712,'RW Futures and Index Data (Q4)'!C1681:C1710)/VAR('RW Futures and Index Data (Q4)'!C1681:C1710)</f>
        <v>0.27277200200584445</v>
      </c>
      <c r="G1683" s="10"/>
      <c r="H1683" s="59">
        <v>-0.12922868741542626</v>
      </c>
      <c r="I1683" s="56">
        <f>COVAR(H1683:H1712,'RW Futures and Index Data (Q4)'!F1681:F1710)/VAR('RW Futures and Index Data (Q4)'!F1681:F1710)</f>
        <v>0.27512116268481618</v>
      </c>
      <c r="J1683" s="10"/>
      <c r="K1683" s="59">
        <v>2.3527368220560785E-2</v>
      </c>
      <c r="L1683" s="57">
        <f>COVAR(K1683:K1712,'RW Futures and Index Data (Q4)'!F1681:F1710)/VAR('RW Futures and Index Data (Q4)'!F1681:F1710)</f>
        <v>-0.2152120781831815</v>
      </c>
      <c r="M1683" s="10"/>
      <c r="N1683" s="59">
        <v>-5.7731217744768637E-3</v>
      </c>
      <c r="O1683" s="58">
        <f>COVAR(N1683:N1712,'RW Futures and Index Data (Q4)'!F1681:F1710)/VAR('RW Futures and Index Data (Q4)'!F1681:F1710)</f>
        <v>0.26593564571768108</v>
      </c>
      <c r="P1683" s="10"/>
    </row>
    <row r="1684" spans="1:16" x14ac:dyDescent="0.25">
      <c r="A1684" s="23">
        <v>39762</v>
      </c>
      <c r="B1684" s="52">
        <v>-0.12265534045014126</v>
      </c>
      <c r="C1684" s="53">
        <f>COVAR(B1684:B1713,'RW Futures and Index Data (Q4)'!C1682:C1711)/VAR('RW Futures and Index Data (Q4)'!C1682:C1711)</f>
        <v>0.33422341913042991</v>
      </c>
      <c r="D1684" s="10"/>
      <c r="E1684" s="59">
        <v>-0.14147715804161454</v>
      </c>
      <c r="F1684" s="56">
        <f>COVAR(E1684:E1713,'RW Futures and Index Data (Q4)'!C1682:C1711)/VAR('RW Futures and Index Data (Q4)'!C1682:C1711)</f>
        <v>0.29810319254650175</v>
      </c>
      <c r="G1684" s="10"/>
      <c r="H1684" s="59">
        <v>-0.10480640854472634</v>
      </c>
      <c r="I1684" s="56">
        <f>COVAR(H1684:H1713,'RW Futures and Index Data (Q4)'!F1682:F1711)/VAR('RW Futures and Index Data (Q4)'!F1682:F1711)</f>
        <v>0.30470112221384099</v>
      </c>
      <c r="J1684" s="10"/>
      <c r="K1684" s="59">
        <v>8.8868206148309259E-3</v>
      </c>
      <c r="L1684" s="57">
        <f>COVAR(K1684:K1713,'RW Futures and Index Data (Q4)'!F1682:F1711)/VAR('RW Futures and Index Data (Q4)'!F1682:F1711)</f>
        <v>-0.17242506798160467</v>
      </c>
      <c r="M1684" s="10"/>
      <c r="N1684" s="59">
        <v>-4.1744901110977173E-3</v>
      </c>
      <c r="O1684" s="58">
        <f>COVAR(N1684:N1713,'RW Futures and Index Data (Q4)'!F1682:F1711)/VAR('RW Futures and Index Data (Q4)'!F1682:F1711)</f>
        <v>0.23188610213843958</v>
      </c>
      <c r="P1684" s="10"/>
    </row>
    <row r="1685" spans="1:16" x14ac:dyDescent="0.25">
      <c r="A1685" s="23">
        <v>39759</v>
      </c>
      <c r="B1685" s="52">
        <v>-0.15311934893382517</v>
      </c>
      <c r="C1685" s="53">
        <f>COVAR(B1685:B1714,'RW Futures and Index Data (Q4)'!C1683:C1712)/VAR('RW Futures and Index Data (Q4)'!C1683:C1712)</f>
        <v>0.35950124751696111</v>
      </c>
      <c r="D1685" s="10"/>
      <c r="E1685" s="59">
        <v>-0.11565272374235058</v>
      </c>
      <c r="F1685" s="56">
        <f>COVAR(E1685:E1714,'RW Futures and Index Data (Q4)'!C1683:C1712)/VAR('RW Futures and Index Data (Q4)'!C1683:C1712)</f>
        <v>0.30449239660531779</v>
      </c>
      <c r="G1685" s="10"/>
      <c r="H1685" s="59">
        <v>-0.10349373764007908</v>
      </c>
      <c r="I1685" s="56">
        <f>COVAR(H1685:H1714,'RW Futures and Index Data (Q4)'!F1683:F1712)/VAR('RW Futures and Index Data (Q4)'!F1683:F1712)</f>
        <v>0.3464290806250131</v>
      </c>
      <c r="J1685" s="10"/>
      <c r="K1685" s="59">
        <v>1.4937938219802716E-2</v>
      </c>
      <c r="L1685" s="57">
        <f>COVAR(K1685:K1714,'RW Futures and Index Data (Q4)'!F1683:F1712)/VAR('RW Futures and Index Data (Q4)'!F1683:F1712)</f>
        <v>-0.15934958620729675</v>
      </c>
      <c r="M1685" s="10"/>
      <c r="N1685" s="59">
        <v>5.3816499463101852E-3</v>
      </c>
      <c r="O1685" s="58">
        <f>COVAR(N1685:N1714,'RW Futures and Index Data (Q4)'!F1683:F1712)/VAR('RW Futures and Index Data (Q4)'!F1683:F1712)</f>
        <v>0.21536712805741082</v>
      </c>
      <c r="P1685" s="10"/>
    </row>
    <row r="1686" spans="1:16" x14ac:dyDescent="0.25">
      <c r="A1686" s="23">
        <v>39758</v>
      </c>
      <c r="B1686" s="52">
        <v>-7.4394450634703735E-2</v>
      </c>
      <c r="C1686" s="53">
        <f>COVAR(B1686:B1715,'RW Futures and Index Data (Q4)'!C1684:C1713)/VAR('RW Futures and Index Data (Q4)'!C1684:C1713)</f>
        <v>0.27803042520992488</v>
      </c>
      <c r="D1686" s="10"/>
      <c r="E1686" s="59">
        <v>-4.680292531195851E-2</v>
      </c>
      <c r="F1686" s="56">
        <f>COVAR(E1686:E1715,'RW Futures and Index Data (Q4)'!C1684:C1713)/VAR('RW Futures and Index Data (Q4)'!C1684:C1713)</f>
        <v>0.23860488013889666</v>
      </c>
      <c r="G1686" s="10"/>
      <c r="H1686" s="59">
        <v>-0.10033003300330035</v>
      </c>
      <c r="I1686" s="56">
        <f>COVAR(H1686:H1715,'RW Futures and Index Data (Q4)'!F1684:F1713)/VAR('RW Futures and Index Data (Q4)'!F1684:F1713)</f>
        <v>0.35524967218258297</v>
      </c>
      <c r="J1686" s="10"/>
      <c r="K1686" s="59">
        <v>0.11358069364431844</v>
      </c>
      <c r="L1686" s="57">
        <f>COVAR(K1686:K1715,'RW Futures and Index Data (Q4)'!F1684:F1713)/VAR('RW Futures and Index Data (Q4)'!F1684:F1713)</f>
        <v>-0.22726585568152671</v>
      </c>
      <c r="M1686" s="10"/>
      <c r="N1686" s="59">
        <v>-2.3883253894290579E-2</v>
      </c>
      <c r="O1686" s="58">
        <f>COVAR(N1686:N1715,'RW Futures and Index Data (Q4)'!F1684:F1713)/VAR('RW Futures and Index Data (Q4)'!F1684:F1713)</f>
        <v>0.21033182759340019</v>
      </c>
      <c r="P1686" s="10"/>
    </row>
    <row r="1687" spans="1:16" x14ac:dyDescent="0.25">
      <c r="A1687" s="23">
        <v>39757</v>
      </c>
      <c r="B1687" s="52">
        <v>-0.16940685998981586</v>
      </c>
      <c r="C1687" s="53">
        <f>COVAR(B1687:B1716,'RW Futures and Index Data (Q4)'!C1685:C1714)/VAR('RW Futures and Index Data (Q4)'!C1685:C1714)</f>
        <v>0.35080107243827929</v>
      </c>
      <c r="D1687" s="10"/>
      <c r="E1687" s="59">
        <v>-0.13262759424840609</v>
      </c>
      <c r="F1687" s="56">
        <f>COVAR(E1687:E1716,'RW Futures and Index Data (Q4)'!C1685:C1714)/VAR('RW Futures and Index Data (Q4)'!C1685:C1714)</f>
        <v>0.26249446113606423</v>
      </c>
      <c r="G1687" s="10"/>
      <c r="H1687" s="59">
        <v>-0.17347580138277807</v>
      </c>
      <c r="I1687" s="56">
        <f>COVAR(H1687:H1716,'RW Futures and Index Data (Q4)'!F1685:F1714)/VAR('RW Futures and Index Data (Q4)'!F1685:F1714)</f>
        <v>0.40937277613095446</v>
      </c>
      <c r="J1687" s="10"/>
      <c r="K1687" s="59">
        <v>1.9300096400526989E-2</v>
      </c>
      <c r="L1687" s="57">
        <f>COVAR(K1687:K1716,'RW Futures and Index Data (Q4)'!F1685:F1714)/VAR('RW Futures and Index Data (Q4)'!F1685:F1714)</f>
        <v>-0.15421463285181761</v>
      </c>
      <c r="M1687" s="10"/>
      <c r="N1687" s="59">
        <v>1.1129498400588522E-2</v>
      </c>
      <c r="O1687" s="58">
        <f>COVAR(N1687:N1716,'RW Futures and Index Data (Q4)'!F1685:F1714)/VAR('RW Futures and Index Data (Q4)'!F1685:F1714)</f>
        <v>0.1811614167356799</v>
      </c>
      <c r="P1687" s="10"/>
    </row>
    <row r="1688" spans="1:16" x14ac:dyDescent="0.25">
      <c r="A1688" s="23">
        <v>39756</v>
      </c>
      <c r="B1688" s="52">
        <v>-0.12585138114449945</v>
      </c>
      <c r="C1688" s="53">
        <f>COVAR(B1688:B1717,'RW Futures and Index Data (Q4)'!C1686:C1715)/VAR('RW Futures and Index Data (Q4)'!C1686:C1715)</f>
        <v>0.39085464904809214</v>
      </c>
      <c r="D1688" s="10"/>
      <c r="E1688" s="59">
        <v>-0.11275872689284283</v>
      </c>
      <c r="F1688" s="56">
        <f>COVAR(E1688:E1717,'RW Futures and Index Data (Q4)'!C1686:C1715)/VAR('RW Futures and Index Data (Q4)'!C1686:C1715)</f>
        <v>0.2671609810016809</v>
      </c>
      <c r="G1688" s="10"/>
      <c r="H1688" s="59">
        <v>-0.10543549443352973</v>
      </c>
      <c r="I1688" s="56">
        <f>COVAR(H1688:H1717,'RW Futures and Index Data (Q4)'!F1686:F1715)/VAR('RW Futures and Index Data (Q4)'!F1686:F1715)</f>
        <v>0.39509218033442345</v>
      </c>
      <c r="J1688" s="10"/>
      <c r="K1688" s="59">
        <v>-1.5015228964126104E-2</v>
      </c>
      <c r="L1688" s="57">
        <f>COVAR(K1688:K1717,'RW Futures and Index Data (Q4)'!F1686:F1715)/VAR('RW Futures and Index Data (Q4)'!F1686:F1715)</f>
        <v>-0.10567358116239972</v>
      </c>
      <c r="M1688" s="10"/>
      <c r="N1688" s="59">
        <v>2.5864688128348412E-2</v>
      </c>
      <c r="O1688" s="58">
        <f>COVAR(N1688:N1717,'RW Futures and Index Data (Q4)'!F1686:F1715)/VAR('RW Futures and Index Data (Q4)'!F1686:F1715)</f>
        <v>0.16722775677460805</v>
      </c>
      <c r="P1688" s="10"/>
    </row>
    <row r="1689" spans="1:16" x14ac:dyDescent="0.25">
      <c r="A1689" s="23">
        <v>39755</v>
      </c>
      <c r="B1689" s="52">
        <v>-8.9372685400174179E-2</v>
      </c>
      <c r="C1689" s="53">
        <f>COVAR(B1689:B1718,'RW Futures and Index Data (Q4)'!C1687:C1716)/VAR('RW Futures and Index Data (Q4)'!C1687:C1716)</f>
        <v>0.41976792620962444</v>
      </c>
      <c r="D1689" s="10"/>
      <c r="E1689" s="59">
        <v>-1.080391849151352E-2</v>
      </c>
      <c r="F1689" s="56">
        <f>COVAR(E1689:E1718,'RW Futures and Index Data (Q4)'!C1687:C1716)/VAR('RW Futures and Index Data (Q4)'!C1687:C1716)</f>
        <v>0.25658104940521537</v>
      </c>
      <c r="G1689" s="10"/>
      <c r="H1689" s="59">
        <v>-6.3199473337722134E-2</v>
      </c>
      <c r="I1689" s="56">
        <f>COVAR(H1689:H1718,'RW Futures and Index Data (Q4)'!F1687:F1716)/VAR('RW Futures and Index Data (Q4)'!F1687:F1716)</f>
        <v>0.38887846177115376</v>
      </c>
      <c r="J1689" s="10"/>
      <c r="K1689" s="59">
        <v>-2.9590876610171457E-2</v>
      </c>
      <c r="L1689" s="57">
        <f>COVAR(K1689:K1718,'RW Futures and Index Data (Q4)'!F1687:F1716)/VAR('RW Futures and Index Data (Q4)'!F1687:F1716)</f>
        <v>-8.1949890117951604E-2</v>
      </c>
      <c r="M1689" s="10"/>
      <c r="N1689" s="59">
        <v>1.1793327980327062E-2</v>
      </c>
      <c r="O1689" s="58">
        <f>COVAR(N1689:N1718,'RW Futures and Index Data (Q4)'!F1687:F1716)/VAR('RW Futures and Index Data (Q4)'!F1687:F1716)</f>
        <v>0.15807716473016317</v>
      </c>
      <c r="P1689" s="10"/>
    </row>
    <row r="1690" spans="1:16" x14ac:dyDescent="0.25">
      <c r="A1690" s="23">
        <v>39752</v>
      </c>
      <c r="B1690" s="52">
        <v>-0.21539608270690513</v>
      </c>
      <c r="C1690" s="53">
        <f>COVAR(B1690:B1719,'RW Futures and Index Data (Q4)'!C1688:C1717)/VAR('RW Futures and Index Data (Q4)'!C1688:C1717)</f>
        <v>0.48123490483055781</v>
      </c>
      <c r="D1690" s="10"/>
      <c r="E1690" s="59">
        <v>-2.5365853787676751E-2</v>
      </c>
      <c r="F1690" s="56">
        <f>COVAR(E1690:E1719,'RW Futures and Index Data (Q4)'!C1688:C1717)/VAR('RW Futures and Index Data (Q4)'!C1688:C1717)</f>
        <v>0.22600897481155136</v>
      </c>
      <c r="G1690" s="10"/>
      <c r="H1690" s="59">
        <v>-9.5360824742268036E-2</v>
      </c>
      <c r="I1690" s="56">
        <f>COVAR(H1690:H1719,'RW Futures and Index Data (Q4)'!F1688:F1717)/VAR('RW Futures and Index Data (Q4)'!F1688:F1717)</f>
        <v>0.40514589071192214</v>
      </c>
      <c r="J1690" s="10"/>
      <c r="K1690" s="59">
        <v>-3.8672737834649862E-2</v>
      </c>
      <c r="L1690" s="57">
        <f>COVAR(K1690:K1719,'RW Futures and Index Data (Q4)'!F1688:F1717)/VAR('RW Futures and Index Data (Q4)'!F1688:F1717)</f>
        <v>-5.5795969841239454E-2</v>
      </c>
      <c r="M1690" s="10"/>
      <c r="N1690" s="59">
        <v>-2.4959546734195648E-3</v>
      </c>
      <c r="O1690" s="58">
        <f>COVAR(N1690:N1719,'RW Futures and Index Data (Q4)'!F1688:F1717)/VAR('RW Futures and Index Data (Q4)'!F1688:F1717)</f>
        <v>0.1463310090595876</v>
      </c>
      <c r="P1690" s="10"/>
    </row>
    <row r="1691" spans="1:16" x14ac:dyDescent="0.25">
      <c r="A1691" s="23">
        <v>39751</v>
      </c>
      <c r="B1691" s="52">
        <v>-0.15081315247496618</v>
      </c>
      <c r="C1691" s="53">
        <f>COVAR(B1691:B1720,'RW Futures and Index Data (Q4)'!C1689:C1718)/VAR('RW Futures and Index Data (Q4)'!C1689:C1718)</f>
        <v>0.50374782252566008</v>
      </c>
      <c r="D1691" s="10"/>
      <c r="E1691" s="59">
        <v>-1.5898255993414323E-2</v>
      </c>
      <c r="F1691" s="56">
        <f>COVAR(E1691:E1720,'RW Futures and Index Data (Q4)'!C1689:C1718)/VAR('RW Futures and Index Data (Q4)'!C1689:C1718)</f>
        <v>0.21759351172289601</v>
      </c>
      <c r="G1691" s="10"/>
      <c r="H1691" s="59">
        <v>-0.14041745730550292</v>
      </c>
      <c r="I1691" s="56">
        <f>COVAR(H1691:H1720,'RW Futures and Index Data (Q4)'!F1689:F1718)/VAR('RW Futures and Index Data (Q4)'!F1689:F1718)</f>
        <v>0.40641166772618048</v>
      </c>
      <c r="J1691" s="10"/>
      <c r="K1691" s="59">
        <v>-5.6300810685133484E-2</v>
      </c>
      <c r="L1691" s="57">
        <f>COVAR(K1691:K1720,'RW Futures and Index Data (Q4)'!F1689:F1718)/VAR('RW Futures and Index Data (Q4)'!F1689:F1718)</f>
        <v>-1.4775349996056142E-2</v>
      </c>
      <c r="M1691" s="10"/>
      <c r="N1691" s="59">
        <v>-8.9973613664887653E-3</v>
      </c>
      <c r="O1691" s="58">
        <f>COVAR(N1691:N1720,'RW Futures and Index Data (Q4)'!F1689:F1718)/VAR('RW Futures and Index Data (Q4)'!F1689:F1718)</f>
        <v>0.13522560629418193</v>
      </c>
      <c r="P1691" s="10"/>
    </row>
    <row r="1692" spans="1:16" x14ac:dyDescent="0.25">
      <c r="A1692" s="23">
        <v>39750</v>
      </c>
      <c r="B1692" s="52">
        <v>-0.22020986106120033</v>
      </c>
      <c r="C1692" s="53">
        <f>COVAR(B1692:B1721,'RW Futures and Index Data (Q4)'!C1690:C1719)/VAR('RW Futures and Index Data (Q4)'!C1690:C1719)</f>
        <v>0.60294983143263148</v>
      </c>
      <c r="D1692" s="10"/>
      <c r="E1692" s="59">
        <v>-5.1821624822849577E-2</v>
      </c>
      <c r="F1692" s="56">
        <f>COVAR(E1692:E1721,'RW Futures and Index Data (Q4)'!C1690:C1719)/VAR('RW Futures and Index Data (Q4)'!C1690:C1719)</f>
        <v>0.25204802664891823</v>
      </c>
      <c r="G1692" s="10"/>
      <c r="H1692" s="59">
        <v>-0.17189460476787954</v>
      </c>
      <c r="I1692" s="56">
        <f>COVAR(H1692:H1721,'RW Futures and Index Data (Q4)'!F1690:F1719)/VAR('RW Futures and Index Data (Q4)'!F1690:F1719)</f>
        <v>0.44493034297618922</v>
      </c>
      <c r="J1692" s="10"/>
      <c r="K1692" s="59">
        <v>-4.6805725109600016E-2</v>
      </c>
      <c r="L1692" s="57">
        <f>COVAR(K1692:K1721,'RW Futures and Index Data (Q4)'!F1690:F1719)/VAR('RW Futures and Index Data (Q4)'!F1690:F1719)</f>
        <v>1.7644914435693652E-2</v>
      </c>
      <c r="M1692" s="10"/>
      <c r="N1692" s="59">
        <v>3.9198324273299612E-3</v>
      </c>
      <c r="O1692" s="58">
        <f>COVAR(N1692:N1721,'RW Futures and Index Data (Q4)'!F1690:F1719)/VAR('RW Futures and Index Data (Q4)'!F1690:F1719)</f>
        <v>0.12185074409125539</v>
      </c>
      <c r="P1692" s="10"/>
    </row>
    <row r="1693" spans="1:16" x14ac:dyDescent="0.25">
      <c r="A1693" s="23">
        <v>39749</v>
      </c>
      <c r="B1693" s="52">
        <v>-0.24230196812487836</v>
      </c>
      <c r="C1693" s="53">
        <f>COVAR(B1693:B1722,'RW Futures and Index Data (Q4)'!C1691:C1720)/VAR('RW Futures and Index Data (Q4)'!C1691:C1720)</f>
        <v>0.65794032644111</v>
      </c>
      <c r="D1693" s="10"/>
      <c r="E1693" s="59">
        <v>-0.10178514800002147</v>
      </c>
      <c r="F1693" s="56">
        <f>COVAR(E1693:E1722,'RW Futures and Index Data (Q4)'!C1691:C1720)/VAR('RW Futures and Index Data (Q4)'!C1691:C1720)</f>
        <v>0.288921200412049</v>
      </c>
      <c r="G1693" s="10"/>
      <c r="H1693" s="59">
        <v>-0.17699680511182103</v>
      </c>
      <c r="I1693" s="56">
        <f>COVAR(H1693:H1722,'RW Futures and Index Data (Q4)'!F1691:F1720)/VAR('RW Futures and Index Data (Q4)'!F1691:F1720)</f>
        <v>0.47156851161823515</v>
      </c>
      <c r="J1693" s="10"/>
      <c r="K1693" s="59">
        <v>-9.6536398373658905E-3</v>
      </c>
      <c r="L1693" s="57">
        <f>COVAR(K1693:K1722,'RW Futures and Index Data (Q4)'!F1691:F1720)/VAR('RW Futures and Index Data (Q4)'!F1691:F1720)</f>
        <v>4.01160036736267E-2</v>
      </c>
      <c r="M1693" s="10"/>
      <c r="N1693" s="59">
        <v>-1.9052210126745517E-2</v>
      </c>
      <c r="O1693" s="58">
        <f>COVAR(N1693:N1722,'RW Futures and Index Data (Q4)'!F1691:F1720)/VAR('RW Futures and Index Data (Q4)'!F1691:F1720)</f>
        <v>0.13144398798243745</v>
      </c>
      <c r="P1693" s="10"/>
    </row>
    <row r="1694" spans="1:16" x14ac:dyDescent="0.25">
      <c r="A1694" s="23">
        <v>39748</v>
      </c>
      <c r="B1694" s="52">
        <v>-0.22031510240620433</v>
      </c>
      <c r="C1694" s="53">
        <f>COVAR(B1694:B1723,'RW Futures and Index Data (Q4)'!C1692:C1721)/VAR('RW Futures and Index Data (Q4)'!C1692:C1721)</f>
        <v>0.67584463581110077</v>
      </c>
      <c r="D1694" s="10"/>
      <c r="E1694" s="59">
        <v>-4.6257619677993245E-2</v>
      </c>
      <c r="F1694" s="56">
        <f>COVAR(E1694:E1723,'RW Futures and Index Data (Q4)'!C1692:C1721)/VAR('RW Futures and Index Data (Q4)'!C1692:C1721)</f>
        <v>0.28901914405348678</v>
      </c>
      <c r="G1694" s="10"/>
      <c r="H1694" s="59">
        <v>-0.18067504963600256</v>
      </c>
      <c r="I1694" s="56">
        <f>COVAR(H1694:H1723,'RW Futures and Index Data (Q4)'!F1692:F1721)/VAR('RW Futures and Index Data (Q4)'!F1692:F1721)</f>
        <v>0.4732699263750535</v>
      </c>
      <c r="J1694" s="10"/>
      <c r="K1694" s="59">
        <v>-1.2790600394694041E-2</v>
      </c>
      <c r="L1694" s="57">
        <f>COVAR(K1694:K1723,'RW Futures and Index Data (Q4)'!F1692:F1721)/VAR('RW Futures and Index Data (Q4)'!F1692:F1721)</f>
        <v>6.5749763233078198E-2</v>
      </c>
      <c r="M1694" s="10"/>
      <c r="N1694" s="59">
        <v>-2.8505886946772141E-2</v>
      </c>
      <c r="O1694" s="58">
        <f>COVAR(N1694:N1723,'RW Futures and Index Data (Q4)'!F1692:F1721)/VAR('RW Futures and Index Data (Q4)'!F1692:F1721)</f>
        <v>0.14553688458274325</v>
      </c>
      <c r="P1694" s="10"/>
    </row>
    <row r="1695" spans="1:16" x14ac:dyDescent="0.25">
      <c r="A1695" s="23">
        <v>39745</v>
      </c>
      <c r="B1695" s="52">
        <v>-0.29781462352341903</v>
      </c>
      <c r="C1695" s="53">
        <f>COVAR(B1695:B1724,'RW Futures and Index Data (Q4)'!C1693:C1722)/VAR('RW Futures and Index Data (Q4)'!C1693:C1722)</f>
        <v>0.74275340057776373</v>
      </c>
      <c r="D1695" s="10"/>
      <c r="E1695" s="59">
        <v>-0.16914494594362162</v>
      </c>
      <c r="F1695" s="56">
        <f>COVAR(E1695:E1724,'RW Futures and Index Data (Q4)'!C1693:C1722)/VAR('RW Futures and Index Data (Q4)'!C1693:C1722)</f>
        <v>0.38469259715031995</v>
      </c>
      <c r="G1695" s="10"/>
      <c r="H1695" s="59">
        <v>-0.29525593008739082</v>
      </c>
      <c r="I1695" s="56">
        <f>COVAR(H1695:H1724,'RW Futures and Index Data (Q4)'!F1693:F1722)/VAR('RW Futures and Index Data (Q4)'!F1693:F1722)</f>
        <v>0.53369676086512985</v>
      </c>
      <c r="J1695" s="10"/>
      <c r="K1695" s="59">
        <v>-5.175046455254062E-2</v>
      </c>
      <c r="L1695" s="57">
        <f>COVAR(K1695:K1724,'RW Futures and Index Data (Q4)'!F1693:F1722)/VAR('RW Futures and Index Data (Q4)'!F1693:F1722)</f>
        <v>0.13807861980302771</v>
      </c>
      <c r="M1695" s="10"/>
      <c r="N1695" s="59">
        <v>-9.2165369975433231E-3</v>
      </c>
      <c r="O1695" s="58">
        <f>COVAR(N1695:N1724,'RW Futures and Index Data (Q4)'!F1693:F1722)/VAR('RW Futures and Index Data (Q4)'!F1693:F1722)</f>
        <v>0.14841832456517268</v>
      </c>
      <c r="P1695" s="10"/>
    </row>
    <row r="1696" spans="1:16" x14ac:dyDescent="0.25">
      <c r="A1696" s="23">
        <v>39744</v>
      </c>
      <c r="B1696" s="52">
        <v>-0.30844617805699504</v>
      </c>
      <c r="C1696" s="53">
        <f>COVAR(B1696:B1725,'RW Futures and Index Data (Q4)'!C1694:C1723)/VAR('RW Futures and Index Data (Q4)'!C1694:C1723)</f>
        <v>0.77153069233013505</v>
      </c>
      <c r="D1696" s="10"/>
      <c r="E1696" s="59">
        <v>-0.16411982431040117</v>
      </c>
      <c r="F1696" s="56">
        <f>COVAR(E1696:E1725,'RW Futures and Index Data (Q4)'!C1694:C1723)/VAR('RW Futures and Index Data (Q4)'!C1694:C1723)</f>
        <v>0.42911461831163422</v>
      </c>
      <c r="G1696" s="10"/>
      <c r="H1696" s="59">
        <v>-0.25016160310277957</v>
      </c>
      <c r="I1696" s="56">
        <f>COVAR(H1696:H1725,'RW Futures and Index Data (Q4)'!F1694:F1723)/VAR('RW Futures and Index Data (Q4)'!F1694:F1723)</f>
        <v>0.51720190967717372</v>
      </c>
      <c r="J1696" s="10"/>
      <c r="K1696" s="59">
        <v>-0.10615063438318328</v>
      </c>
      <c r="L1696" s="57">
        <f>COVAR(K1696:K1725,'RW Futures and Index Data (Q4)'!F1694:F1723)/VAR('RW Futures and Index Data (Q4)'!F1694:F1723)</f>
        <v>0.20663946157205784</v>
      </c>
      <c r="M1696" s="10"/>
      <c r="N1696" s="59">
        <v>-1.0134991097315749E-2</v>
      </c>
      <c r="O1696" s="58">
        <f>COVAR(N1696:N1725,'RW Futures and Index Data (Q4)'!F1694:F1723)/VAR('RW Futures and Index Data (Q4)'!F1694:F1723)</f>
        <v>0.15338448956729894</v>
      </c>
      <c r="P1696" s="10"/>
    </row>
    <row r="1697" spans="1:16" x14ac:dyDescent="0.25">
      <c r="A1697" s="23">
        <v>39743</v>
      </c>
      <c r="B1697" s="52">
        <v>-0.32561061396899238</v>
      </c>
      <c r="C1697" s="53">
        <f>COVAR(B1697:B1726,'RW Futures and Index Data (Q4)'!C1695:C1724)/VAR('RW Futures and Index Data (Q4)'!C1695:C1724)</f>
        <v>0.81680378661710829</v>
      </c>
      <c r="D1697" s="10"/>
      <c r="E1697" s="59">
        <v>-0.14695444448206596</v>
      </c>
      <c r="F1697" s="56">
        <f>COVAR(E1697:E1726,'RW Futures and Index Data (Q4)'!C1695:C1724)/VAR('RW Futures and Index Data (Q4)'!C1695:C1724)</f>
        <v>0.4923556114328646</v>
      </c>
      <c r="G1697" s="10"/>
      <c r="H1697" s="59">
        <v>-0.20504731861198744</v>
      </c>
      <c r="I1697" s="56">
        <f>COVAR(H1697:H1726,'RW Futures and Index Data (Q4)'!F1695:F1724)/VAR('RW Futures and Index Data (Q4)'!F1695:F1724)</f>
        <v>0.51379662211359534</v>
      </c>
      <c r="J1697" s="10"/>
      <c r="K1697" s="59">
        <v>-0.11627790965669249</v>
      </c>
      <c r="L1697" s="57">
        <f>COVAR(K1697:K1726,'RW Futures and Index Data (Q4)'!F1695:F1724)/VAR('RW Futures and Index Data (Q4)'!F1695:F1724)</f>
        <v>0.25681214058319135</v>
      </c>
      <c r="M1697" s="10"/>
      <c r="N1697" s="59">
        <v>3.2965491863454544E-2</v>
      </c>
      <c r="O1697" s="58">
        <f>COVAR(N1697:N1726,'RW Futures and Index Data (Q4)'!F1695:F1724)/VAR('RW Futures and Index Data (Q4)'!F1695:F1724)</f>
        <v>0.14264456078808938</v>
      </c>
      <c r="P1697" s="10"/>
    </row>
    <row r="1698" spans="1:16" x14ac:dyDescent="0.25">
      <c r="A1698" s="23">
        <v>39742</v>
      </c>
      <c r="B1698" s="52">
        <v>-0.316279067550441</v>
      </c>
      <c r="C1698" s="53">
        <f>COVAR(B1698:B1727,'RW Futures and Index Data (Q4)'!C1696:C1725)/VAR('RW Futures and Index Data (Q4)'!C1696:C1725)</f>
        <v>0.83958823689315065</v>
      </c>
      <c r="D1698" s="10"/>
      <c r="E1698" s="59">
        <v>-0.17593414365378346</v>
      </c>
      <c r="F1698" s="56">
        <f>COVAR(E1698:E1727,'RW Futures and Index Data (Q4)'!C1696:C1725)/VAR('RW Futures and Index Data (Q4)'!C1696:C1725)</f>
        <v>0.56889458789191005</v>
      </c>
      <c r="G1698" s="10"/>
      <c r="H1698" s="59">
        <v>-0.20641913152926372</v>
      </c>
      <c r="I1698" s="56">
        <f>COVAR(H1698:H1727,'RW Futures and Index Data (Q4)'!F1696:F1725)/VAR('RW Futures and Index Data (Q4)'!F1696:F1725)</f>
        <v>0.51960652103878224</v>
      </c>
      <c r="J1698" s="10"/>
      <c r="K1698" s="59">
        <v>-0.12850968918445405</v>
      </c>
      <c r="L1698" s="57">
        <f>COVAR(K1698:K1727,'RW Futures and Index Data (Q4)'!F1696:F1725)/VAR('RW Futures and Index Data (Q4)'!F1696:F1725)</f>
        <v>0.29952570900476394</v>
      </c>
      <c r="M1698" s="10"/>
      <c r="N1698" s="59">
        <v>1.2139169147532547E-2</v>
      </c>
      <c r="O1698" s="58">
        <f>COVAR(N1698:N1727,'RW Futures and Index Data (Q4)'!F1696:F1725)/VAR('RW Futures and Index Data (Q4)'!F1696:F1725)</f>
        <v>0.15571111611135588</v>
      </c>
      <c r="P1698" s="10"/>
    </row>
    <row r="1699" spans="1:16" x14ac:dyDescent="0.25">
      <c r="A1699" s="23">
        <v>39741</v>
      </c>
      <c r="B1699" s="52">
        <v>-0.26564310118909129</v>
      </c>
      <c r="C1699" s="53">
        <f>COVAR(B1699:B1728,'RW Futures and Index Data (Q4)'!C1697:C1726)/VAR('RW Futures and Index Data (Q4)'!C1697:C1726)</f>
        <v>0.80863540294162306</v>
      </c>
      <c r="D1699" s="10"/>
      <c r="E1699" s="59">
        <v>-0.10590695467779687</v>
      </c>
      <c r="F1699" s="56">
        <f>COVAR(E1699:E1728,'RW Futures and Index Data (Q4)'!C1697:C1726)/VAR('RW Futures and Index Data (Q4)'!C1697:C1726)</f>
        <v>0.60271298491677172</v>
      </c>
      <c r="G1699" s="10"/>
      <c r="H1699" s="59">
        <v>-0.16624685138539042</v>
      </c>
      <c r="I1699" s="56">
        <f>COVAR(H1699:H1728,'RW Futures and Index Data (Q4)'!F1697:F1726)/VAR('RW Futures and Index Data (Q4)'!F1697:F1726)</f>
        <v>0.51329480719376441</v>
      </c>
      <c r="J1699" s="10"/>
      <c r="K1699" s="59">
        <v>-0.12520076576062811</v>
      </c>
      <c r="L1699" s="57">
        <f>COVAR(K1699:K1728,'RW Futures and Index Data (Q4)'!F1697:F1726)/VAR('RW Futures and Index Data (Q4)'!F1697:F1726)</f>
        <v>0.33214653613653222</v>
      </c>
      <c r="M1699" s="10"/>
      <c r="N1699" s="59">
        <v>-8.5043540444719179E-3</v>
      </c>
      <c r="O1699" s="58">
        <f>COVAR(N1699:N1728,'RW Futures and Index Data (Q4)'!F1697:F1726)/VAR('RW Futures and Index Data (Q4)'!F1697:F1726)</f>
        <v>0.16103843025229811</v>
      </c>
      <c r="P1699" s="10"/>
    </row>
    <row r="1700" spans="1:16" x14ac:dyDescent="0.25">
      <c r="A1700" s="23">
        <v>39738</v>
      </c>
      <c r="B1700" s="52">
        <v>-0.22936732523076209</v>
      </c>
      <c r="C1700" s="53">
        <f>COVAR(B1700:B1729,'RW Futures and Index Data (Q4)'!C1698:C1727)/VAR('RW Futures and Index Data (Q4)'!C1698:C1727)</f>
        <v>0.76442525925236127</v>
      </c>
      <c r="D1700" s="10"/>
      <c r="E1700" s="59">
        <v>-9.7262676785745628E-2</v>
      </c>
      <c r="F1700" s="56">
        <f>COVAR(E1700:E1729,'RW Futures and Index Data (Q4)'!C1698:C1727)/VAR('RW Futures and Index Data (Q4)'!C1698:C1727)</f>
        <v>0.66497611899663389</v>
      </c>
      <c r="G1700" s="10"/>
      <c r="H1700" s="59">
        <v>-0.13350286077558804</v>
      </c>
      <c r="I1700" s="56">
        <f>COVAR(H1700:H1729,'RW Futures and Index Data (Q4)'!F1698:F1727)/VAR('RW Futures and Index Data (Q4)'!F1698:F1727)</f>
        <v>0.49311091610005975</v>
      </c>
      <c r="J1700" s="10"/>
      <c r="K1700" s="59">
        <v>-0.13414436300850596</v>
      </c>
      <c r="L1700" s="57">
        <f>COVAR(K1700:K1729,'RW Futures and Index Data (Q4)'!F1698:F1727)/VAR('RW Futures and Index Data (Q4)'!F1698:F1727)</f>
        <v>0.36285866965421115</v>
      </c>
      <c r="M1700" s="10"/>
      <c r="N1700" s="59">
        <v>-1.9827595295427325E-2</v>
      </c>
      <c r="O1700" s="58">
        <f>COVAR(N1700:N1729,'RW Futures and Index Data (Q4)'!F1698:F1727)/VAR('RW Futures and Index Data (Q4)'!F1698:F1727)</f>
        <v>0.15941176049927894</v>
      </c>
      <c r="P1700" s="10"/>
    </row>
    <row r="1701" spans="1:16" x14ac:dyDescent="0.25">
      <c r="A1701" s="23">
        <v>39737</v>
      </c>
      <c r="B1701" s="52">
        <v>-0.25506416414026578</v>
      </c>
      <c r="C1701" s="53">
        <f>COVAR(B1701:B1730,'RW Futures and Index Data (Q4)'!C1699:C1728)/VAR('RW Futures and Index Data (Q4)'!C1699:C1728)</f>
        <v>0.82464527192370973</v>
      </c>
      <c r="D1701" s="10"/>
      <c r="E1701" s="59">
        <v>-0.19673053750702196</v>
      </c>
      <c r="F1701" s="56">
        <f>COVAR(E1701:E1730,'RW Futures and Index Data (Q4)'!C1699:C1728)/VAR('RW Futures and Index Data (Q4)'!C1699:C1728)</f>
        <v>0.7821789184886716</v>
      </c>
      <c r="G1701" s="10"/>
      <c r="H1701" s="59">
        <v>-0.19247648902821313</v>
      </c>
      <c r="I1701" s="56">
        <f>COVAR(H1701:H1730,'RW Futures and Index Data (Q4)'!F1699:F1728)/VAR('RW Futures and Index Data (Q4)'!F1699:F1728)</f>
        <v>0.50088342612458192</v>
      </c>
      <c r="J1701" s="10"/>
      <c r="K1701" s="59">
        <v>-0.15684067555827286</v>
      </c>
      <c r="L1701" s="57">
        <f>COVAR(K1701:K1730,'RW Futures and Index Data (Q4)'!F1699:F1728)/VAR('RW Futures and Index Data (Q4)'!F1699:F1728)</f>
        <v>0.39525007419678582</v>
      </c>
      <c r="M1701" s="10"/>
      <c r="N1701" s="59">
        <v>-1.7962044433827984E-2</v>
      </c>
      <c r="O1701" s="58">
        <f>COVAR(N1701:N1730,'RW Futures and Index Data (Q4)'!F1699:F1728)/VAR('RW Futures and Index Data (Q4)'!F1699:F1728)</f>
        <v>0.147480821781346</v>
      </c>
      <c r="P1701" s="10"/>
    </row>
    <row r="1702" spans="1:16" x14ac:dyDescent="0.25">
      <c r="A1702" s="23">
        <v>39736</v>
      </c>
      <c r="B1702" s="52">
        <v>-0.2604515213694869</v>
      </c>
      <c r="C1702" s="53">
        <f>COVAR(B1702:B1731,'RW Futures and Index Data (Q4)'!C1700:C1729)/VAR('RW Futures and Index Data (Q4)'!C1700:C1729)</f>
        <v>0.86214378899370625</v>
      </c>
      <c r="D1702" s="10"/>
      <c r="E1702" s="59">
        <v>-0.17813407926903879</v>
      </c>
      <c r="F1702" s="56">
        <f>COVAR(E1702:E1731,'RW Futures and Index Data (Q4)'!C1700:C1729)/VAR('RW Futures and Index Data (Q4)'!C1700:C1729)</f>
        <v>0.81437489785281336</v>
      </c>
      <c r="G1702" s="10"/>
      <c r="H1702" s="59">
        <v>-0.14267269205939326</v>
      </c>
      <c r="I1702" s="56">
        <f>COVAR(H1702:H1731,'RW Futures and Index Data (Q4)'!F1700:F1729)/VAR('RW Futures and Index Data (Q4)'!F1700:F1729)</f>
        <v>0.46976597245615825</v>
      </c>
      <c r="J1702" s="10"/>
      <c r="K1702" s="59">
        <v>-0.14817052321071322</v>
      </c>
      <c r="L1702" s="57">
        <f>COVAR(K1702:K1731,'RW Futures and Index Data (Q4)'!F1700:F1729)/VAR('RW Futures and Index Data (Q4)'!F1700:F1729)</f>
        <v>0.4132791036189209</v>
      </c>
      <c r="M1702" s="10"/>
      <c r="N1702" s="59">
        <v>-7.0194877903979602E-3</v>
      </c>
      <c r="O1702" s="58">
        <f>COVAR(N1702:N1731,'RW Futures and Index Data (Q4)'!F1700:F1729)/VAR('RW Futures and Index Data (Q4)'!F1700:F1729)</f>
        <v>0.13588767550905026</v>
      </c>
      <c r="P1702" s="10"/>
    </row>
    <row r="1703" spans="1:16" x14ac:dyDescent="0.25">
      <c r="A1703" s="23">
        <v>39735</v>
      </c>
      <c r="B1703" s="52">
        <v>-0.29432623794527268</v>
      </c>
      <c r="C1703" s="53">
        <f>COVAR(B1703:B1732,'RW Futures and Index Data (Q4)'!C1701:C1730)/VAR('RW Futures and Index Data (Q4)'!C1701:C1730)</f>
        <v>0.91907022022145624</v>
      </c>
      <c r="D1703" s="10"/>
      <c r="E1703" s="59">
        <v>-0.22270997088027478</v>
      </c>
      <c r="F1703" s="56">
        <f>COVAR(E1703:E1732,'RW Futures and Index Data (Q4)'!C1701:C1730)/VAR('RW Futures and Index Data (Q4)'!C1701:C1730)</f>
        <v>0.87999143685311265</v>
      </c>
      <c r="G1703" s="10"/>
      <c r="H1703" s="59">
        <v>-0.17817947062621042</v>
      </c>
      <c r="I1703" s="56">
        <f>COVAR(H1703:H1732,'RW Futures and Index Data (Q4)'!F1701:F1730)/VAR('RW Futures and Index Data (Q4)'!F1701:F1730)</f>
        <v>0.50654907429584506</v>
      </c>
      <c r="J1703" s="10"/>
      <c r="K1703" s="59">
        <v>-0.15784559782650631</v>
      </c>
      <c r="L1703" s="57">
        <f>COVAR(K1703:K1732,'RW Futures and Index Data (Q4)'!F1701:F1730)/VAR('RW Futures and Index Data (Q4)'!F1701:F1730)</f>
        <v>0.44638176351890185</v>
      </c>
      <c r="M1703" s="10"/>
      <c r="N1703" s="59">
        <v>-2.3941015151939249E-3</v>
      </c>
      <c r="O1703" s="58">
        <f>COVAR(N1703:N1732,'RW Futures and Index Data (Q4)'!F1701:F1730)/VAR('RW Futures and Index Data (Q4)'!F1701:F1730)</f>
        <v>0.12258396071135241</v>
      </c>
      <c r="P1703" s="10"/>
    </row>
    <row r="1704" spans="1:16" x14ac:dyDescent="0.25">
      <c r="A1704" s="23">
        <v>39734</v>
      </c>
      <c r="B1704" s="52">
        <v>-0.21136214005367582</v>
      </c>
      <c r="C1704" s="53">
        <f>COVAR(B1704:B1733,'RW Futures and Index Data (Q4)'!C1702:C1731)/VAR('RW Futures and Index Data (Q4)'!C1702:C1731)</f>
        <v>0.92247886314252592</v>
      </c>
      <c r="D1704" s="10"/>
      <c r="E1704" s="59">
        <v>-0.15979232632886553</v>
      </c>
      <c r="F1704" s="56">
        <f>COVAR(E1704:E1733,'RW Futures and Index Data (Q4)'!C1702:C1731)/VAR('RW Futures and Index Data (Q4)'!C1702:C1731)</f>
        <v>0.90247502530035217</v>
      </c>
      <c r="G1704" s="10"/>
      <c r="H1704" s="59">
        <v>-0.15088383838383845</v>
      </c>
      <c r="I1704" s="56">
        <f>COVAR(H1704:H1733,'RW Futures and Index Data (Q4)'!F1702:F1731)/VAR('RW Futures and Index Data (Q4)'!F1702:F1731)</f>
        <v>0.51248302746643826</v>
      </c>
      <c r="J1704" s="10"/>
      <c r="K1704" s="59">
        <v>-0.15759590754679997</v>
      </c>
      <c r="L1704" s="57">
        <f>COVAR(K1704:K1733,'RW Futures and Index Data (Q4)'!F1702:F1731)/VAR('RW Futures and Index Data (Q4)'!F1702:F1731)</f>
        <v>0.4642162796023378</v>
      </c>
      <c r="M1704" s="10"/>
      <c r="N1704" s="59">
        <v>-3.9196783242172462E-3</v>
      </c>
      <c r="O1704" s="58">
        <f>COVAR(N1704:N1733,'RW Futures and Index Data (Q4)'!F1702:F1731)/VAR('RW Futures and Index Data (Q4)'!F1702:F1731)</f>
        <v>0.10921548573936041</v>
      </c>
      <c r="P1704" s="10"/>
    </row>
    <row r="1705" spans="1:16" x14ac:dyDescent="0.25">
      <c r="A1705" s="23">
        <v>39731</v>
      </c>
      <c r="B1705" s="52">
        <v>-0.21496201711611485</v>
      </c>
      <c r="C1705" s="53">
        <f>COVAR(B1705:B1734,'RW Futures and Index Data (Q4)'!C1703:C1732)/VAR('RW Futures and Index Data (Q4)'!C1703:C1732)</f>
        <v>0.97089462779441293</v>
      </c>
      <c r="D1705" s="10"/>
      <c r="E1705" s="59">
        <v>-0.14600878003290996</v>
      </c>
      <c r="F1705" s="56">
        <f>COVAR(E1705:E1734,'RW Futures and Index Data (Q4)'!C1703:C1732)/VAR('RW Futures and Index Data (Q4)'!C1703:C1732)</f>
        <v>0.95691645297240135</v>
      </c>
      <c r="G1705" s="10"/>
      <c r="H1705" s="59">
        <v>-0.1305434103685198</v>
      </c>
      <c r="I1705" s="56">
        <f>COVAR(H1705:H1734,'RW Futures and Index Data (Q4)'!F1703:F1732)/VAR('RW Futures and Index Data (Q4)'!F1703:F1732)</f>
        <v>0.52249187870137848</v>
      </c>
      <c r="J1705" s="10"/>
      <c r="K1705" s="59">
        <v>-0.14249792947071915</v>
      </c>
      <c r="L1705" s="57">
        <f>COVAR(K1705:K1734,'RW Futures and Index Data (Q4)'!F1703:F1732)/VAR('RW Futures and Index Data (Q4)'!F1703:F1732)</f>
        <v>0.47136855983689885</v>
      </c>
      <c r="M1705" s="10"/>
      <c r="N1705" s="59">
        <v>6.7860322145161245E-3</v>
      </c>
      <c r="O1705" s="58">
        <f>COVAR(N1705:N1734,'RW Futures and Index Data (Q4)'!F1703:F1732)/VAR('RW Futures and Index Data (Q4)'!F1703:F1732)</f>
        <v>8.9275503046948396E-2</v>
      </c>
      <c r="P1705" s="10"/>
    </row>
    <row r="1706" spans="1:16" x14ac:dyDescent="0.25">
      <c r="A1706" s="23">
        <v>39730</v>
      </c>
      <c r="B1706" s="52">
        <v>-0.31488804077312449</v>
      </c>
      <c r="C1706" s="53">
        <f>COVAR(B1706:B1735,'RW Futures and Index Data (Q4)'!C1704:C1733)/VAR('RW Futures and Index Data (Q4)'!C1704:C1733)</f>
        <v>1.1723693784129483</v>
      </c>
      <c r="D1706" s="10"/>
      <c r="E1706" s="59">
        <v>-0.25653687211472576</v>
      </c>
      <c r="F1706" s="56">
        <f>COVAR(E1706:E1735,'RW Futures and Index Data (Q4)'!C1704:C1733)/VAR('RW Futures and Index Data (Q4)'!C1704:C1733)</f>
        <v>1.0939048306735859</v>
      </c>
      <c r="G1706" s="10"/>
      <c r="H1706" s="59">
        <v>-0.19000611906268461</v>
      </c>
      <c r="I1706" s="56">
        <f>COVAR(H1706:H1735,'RW Futures and Index Data (Q4)'!F1704:F1733)/VAR('RW Futures and Index Data (Q4)'!F1704:F1733)</f>
        <v>0.58526296663374056</v>
      </c>
      <c r="J1706" s="10"/>
      <c r="K1706" s="59">
        <v>-0.18405522134189056</v>
      </c>
      <c r="L1706" s="57">
        <f>COVAR(K1706:K1735,'RW Futures and Index Data (Q4)'!F1704:F1733)/VAR('RW Futures and Index Data (Q4)'!F1704:F1733)</f>
        <v>0.5134200256000403</v>
      </c>
      <c r="M1706" s="10"/>
      <c r="N1706" s="59">
        <v>2.9349389017621741E-2</v>
      </c>
      <c r="O1706" s="58">
        <f>COVAR(N1706:N1735,'RW Futures and Index Data (Q4)'!F1704:F1733)/VAR('RW Futures and Index Data (Q4)'!F1704:F1733)</f>
        <v>6.1366650632061877E-2</v>
      </c>
      <c r="P1706" s="10"/>
    </row>
    <row r="1707" spans="1:16" x14ac:dyDescent="0.25">
      <c r="A1707" s="23">
        <v>39729</v>
      </c>
      <c r="B1707" s="52">
        <v>-0.34104433237239917</v>
      </c>
      <c r="C1707" s="53">
        <f>COVAR(B1707:B1736,'RW Futures and Index Data (Q4)'!C1705:C1734)/VAR('RW Futures and Index Data (Q4)'!C1705:C1734)</f>
        <v>1.3430715019456727</v>
      </c>
      <c r="D1707" s="10"/>
      <c r="E1707" s="59">
        <v>-0.27200256048980032</v>
      </c>
      <c r="F1707" s="56">
        <f>COVAR(E1707:E1736,'RW Futures and Index Data (Q4)'!C1705:C1734)/VAR('RW Futures and Index Data (Q4)'!C1705:C1734)</f>
        <v>1.1547410112630776</v>
      </c>
      <c r="G1707" s="10"/>
      <c r="H1707" s="59">
        <v>-0.20429442971131462</v>
      </c>
      <c r="I1707" s="56">
        <f>COVAR(H1707:H1736,'RW Futures and Index Data (Q4)'!F1705:F1734)/VAR('RW Futures and Index Data (Q4)'!F1705:F1734)</f>
        <v>0.66269643823992841</v>
      </c>
      <c r="J1707" s="10"/>
      <c r="K1707" s="59">
        <v>-0.13822247423300904</v>
      </c>
      <c r="L1707" s="57">
        <f>COVAR(K1707:K1736,'RW Futures and Index Data (Q4)'!F1705:F1734)/VAR('RW Futures and Index Data (Q4)'!F1705:F1734)</f>
        <v>0.56735996629117091</v>
      </c>
      <c r="M1707" s="10"/>
      <c r="N1707" s="59">
        <v>3.2025314687678552E-2</v>
      </c>
      <c r="O1707" s="58">
        <f>COVAR(N1707:N1736,'RW Futures and Index Data (Q4)'!F1705:F1734)/VAR('RW Futures and Index Data (Q4)'!F1705:F1734)</f>
        <v>5.4768107677495965E-2</v>
      </c>
      <c r="P1707" s="10"/>
    </row>
    <row r="1708" spans="1:16" x14ac:dyDescent="0.25">
      <c r="A1708" s="23">
        <v>39728</v>
      </c>
      <c r="B1708" s="52">
        <v>-0.29308252844082849</v>
      </c>
      <c r="C1708" s="53">
        <f>COVAR(B1708:B1737,'RW Futures and Index Data (Q4)'!C1706:C1735)/VAR('RW Futures and Index Data (Q4)'!C1706:C1735)</f>
        <v>1.3437971952991492</v>
      </c>
      <c r="D1708" s="10"/>
      <c r="E1708" s="59">
        <v>-0.19298657148940623</v>
      </c>
      <c r="F1708" s="56">
        <f>COVAR(E1708:E1737,'RW Futures and Index Data (Q4)'!C1706:C1735)/VAR('RW Futures and Index Data (Q4)'!C1706:C1735)</f>
        <v>1.0739565364852268</v>
      </c>
      <c r="G1708" s="10"/>
      <c r="H1708" s="59">
        <v>-0.17950310559006211</v>
      </c>
      <c r="I1708" s="56">
        <f>COVAR(H1708:H1737,'RW Futures and Index Data (Q4)'!F1706:F1735)/VAR('RW Futures and Index Data (Q4)'!F1706:F1735)</f>
        <v>0.66677858713430527</v>
      </c>
      <c r="J1708" s="10"/>
      <c r="K1708" s="59">
        <v>-0.11477472181272508</v>
      </c>
      <c r="L1708" s="57">
        <f>COVAR(K1708:K1737,'RW Futures and Index Data (Q4)'!F1706:F1735)/VAR('RW Futures and Index Data (Q4)'!F1706:F1735)</f>
        <v>0.63898182962059102</v>
      </c>
      <c r="M1708" s="10"/>
      <c r="N1708" s="59">
        <v>4.0893506680425684E-2</v>
      </c>
      <c r="O1708" s="58">
        <f>COVAR(N1708:N1737,'RW Futures and Index Data (Q4)'!F1706:F1735)/VAR('RW Futures and Index Data (Q4)'!F1706:F1735)</f>
        <v>4.1525312662749343E-2</v>
      </c>
      <c r="P1708" s="10"/>
    </row>
    <row r="1709" spans="1:16" x14ac:dyDescent="0.25">
      <c r="A1709" s="23">
        <v>39727</v>
      </c>
      <c r="B1709" s="52">
        <v>-0.3025633541276298</v>
      </c>
      <c r="C1709" s="53">
        <f>COVAR(B1709:B1738,'RW Futures and Index Data (Q4)'!C1707:C1736)/VAR('RW Futures and Index Data (Q4)'!C1707:C1736)</f>
        <v>1.3878032587946458</v>
      </c>
      <c r="D1709" s="10"/>
      <c r="E1709" s="59">
        <v>-0.17450586103387355</v>
      </c>
      <c r="F1709" s="56">
        <f>COVAR(E1709:E1738,'RW Futures and Index Data (Q4)'!C1707:C1736)/VAR('RW Futures and Index Data (Q4)'!C1707:C1736)</f>
        <v>1.0419808941700788</v>
      </c>
      <c r="G1709" s="10"/>
      <c r="H1709" s="59">
        <v>-0.19652815849523608</v>
      </c>
      <c r="I1709" s="56">
        <f>COVAR(H1709:H1738,'RW Futures and Index Data (Q4)'!F1707:F1736)/VAR('RW Futures and Index Data (Q4)'!F1707:F1736)</f>
        <v>0.66878491654154137</v>
      </c>
      <c r="J1709" s="10"/>
      <c r="K1709" s="59">
        <v>-0.10980343845281038</v>
      </c>
      <c r="L1709" s="57">
        <f>COVAR(K1709:K1738,'RW Futures and Index Data (Q4)'!F1707:F1736)/VAR('RW Futures and Index Data (Q4)'!F1707:F1736)</f>
        <v>0.73594743109493754</v>
      </c>
      <c r="M1709" s="10"/>
      <c r="N1709" s="59">
        <v>5.7856891123006626E-2</v>
      </c>
      <c r="O1709" s="58">
        <f>COVAR(N1709:N1738,'RW Futures and Index Data (Q4)'!F1707:F1736)/VAR('RW Futures and Index Data (Q4)'!F1707:F1736)</f>
        <v>2.5673142059331605E-2</v>
      </c>
      <c r="P1709" s="10"/>
    </row>
    <row r="1710" spans="1:16" x14ac:dyDescent="0.25">
      <c r="A1710" s="23">
        <v>39724</v>
      </c>
      <c r="B1710" s="52">
        <v>-0.2446808044483656</v>
      </c>
      <c r="C1710" s="53">
        <f>COVAR(B1710:B1739,'RW Futures and Index Data (Q4)'!C1708:C1737)/VAR('RW Futures and Index Data (Q4)'!C1708:C1737)</f>
        <v>1.353000927304983</v>
      </c>
      <c r="D1710" s="10"/>
      <c r="E1710" s="59">
        <v>-0.13224694276284854</v>
      </c>
      <c r="F1710" s="56">
        <f>COVAR(E1710:E1739,'RW Futures and Index Data (Q4)'!C1708:C1737)/VAR('RW Futures and Index Data (Q4)'!C1708:C1737)</f>
        <v>0.92013139653744469</v>
      </c>
      <c r="G1710" s="10"/>
      <c r="H1710" s="59">
        <v>-0.14990741208558989</v>
      </c>
      <c r="I1710" s="56">
        <f>COVAR(H1710:H1739,'RW Futures and Index Data (Q4)'!F1708:F1737)/VAR('RW Futures and Index Data (Q4)'!F1708:F1737)</f>
        <v>0.61412436670347215</v>
      </c>
      <c r="J1710" s="10"/>
      <c r="K1710" s="59">
        <v>-0.125085726250173</v>
      </c>
      <c r="L1710" s="57">
        <f>COVAR(K1710:K1739,'RW Futures and Index Data (Q4)'!F1708:F1737)/VAR('RW Futures and Index Data (Q4)'!F1708:F1737)</f>
        <v>0.76788810155136045</v>
      </c>
      <c r="M1710" s="10"/>
      <c r="N1710" s="59">
        <v>6.1969575126078036E-2</v>
      </c>
      <c r="O1710" s="58">
        <f>COVAR(N1710:N1739,'RW Futures and Index Data (Q4)'!F1708:F1737)/VAR('RW Futures and Index Data (Q4)'!F1708:F1737)</f>
        <v>6.3856346976739154E-3</v>
      </c>
      <c r="P1710" s="10"/>
    </row>
    <row r="1711" spans="1:16" x14ac:dyDescent="0.25">
      <c r="A1711" s="23">
        <v>39723</v>
      </c>
      <c r="B1711" s="52">
        <v>-0.23282487195748358</v>
      </c>
      <c r="C1711" s="53">
        <f>COVAR(B1711:B1740,'RW Futures and Index Data (Q4)'!C1709:C1738)/VAR('RW Futures and Index Data (Q4)'!C1709:C1738)</f>
        <v>1.3378267192354332</v>
      </c>
      <c r="D1711" s="10"/>
      <c r="E1711" s="59">
        <v>-8.9011927179367789E-2</v>
      </c>
      <c r="F1711" s="56">
        <f>COVAR(E1711:E1740,'RW Futures and Index Data (Q4)'!C1709:C1738)/VAR('RW Futures and Index Data (Q4)'!C1709:C1738)</f>
        <v>0.8723854724389738</v>
      </c>
      <c r="G1711" s="10"/>
      <c r="H1711" s="59">
        <v>-0.13954905545399154</v>
      </c>
      <c r="I1711" s="56">
        <f>COVAR(H1711:H1740,'RW Futures and Index Data (Q4)'!F1709:F1738)/VAR('RW Futures and Index Data (Q4)'!F1709:F1738)</f>
        <v>0.64024489049650224</v>
      </c>
      <c r="J1711" s="10"/>
      <c r="K1711" s="59">
        <v>-0.10910895890695449</v>
      </c>
      <c r="L1711" s="57">
        <f>COVAR(K1711:K1740,'RW Futures and Index Data (Q4)'!F1709:F1738)/VAR('RW Futures and Index Data (Q4)'!F1709:F1738)</f>
        <v>0.80784132317811519</v>
      </c>
      <c r="M1711" s="10"/>
      <c r="N1711" s="59">
        <v>5.3436605113456048E-2</v>
      </c>
      <c r="O1711" s="58">
        <f>COVAR(N1711:N1740,'RW Futures and Index Data (Q4)'!F1709:F1738)/VAR('RW Futures and Index Data (Q4)'!F1709:F1738)</f>
        <v>-2.6096230445146799E-3</v>
      </c>
      <c r="P1711" s="10"/>
    </row>
    <row r="1712" spans="1:16" x14ac:dyDescent="0.25">
      <c r="A1712" s="23">
        <v>39722</v>
      </c>
      <c r="B1712" s="52">
        <v>-0.22573268801386037</v>
      </c>
      <c r="C1712" s="53">
        <f>COVAR(B1712:B1741,'RW Futures and Index Data (Q4)'!C1710:C1739)/VAR('RW Futures and Index Data (Q4)'!C1710:C1739)</f>
        <v>1.2917184215263608</v>
      </c>
      <c r="D1712" s="10"/>
      <c r="E1712" s="59">
        <v>-9.6983110716317489E-2</v>
      </c>
      <c r="F1712" s="56">
        <f>COVAR(E1712:E1741,'RW Futures and Index Data (Q4)'!C1710:C1739)/VAR('RW Futures and Index Data (Q4)'!C1710:C1739)</f>
        <v>0.87345477428329377</v>
      </c>
      <c r="G1712" s="10"/>
      <c r="H1712" s="59">
        <v>-8.6526576019777535E-2</v>
      </c>
      <c r="I1712" s="56">
        <f>COVAR(H1712:H1741,'RW Futures and Index Data (Q4)'!F1710:F1739)/VAR('RW Futures and Index Data (Q4)'!F1710:F1739)</f>
        <v>0.65491062335892947</v>
      </c>
      <c r="J1712" s="10"/>
      <c r="K1712" s="59">
        <v>-0.10835354884336579</v>
      </c>
      <c r="L1712" s="57">
        <f>COVAR(K1712:K1741,'RW Futures and Index Data (Q4)'!F1710:F1739)/VAR('RW Futures and Index Data (Q4)'!F1710:F1739)</f>
        <v>0.81444785081199245</v>
      </c>
      <c r="M1712" s="10"/>
      <c r="N1712" s="59">
        <v>4.3570727964824307E-2</v>
      </c>
      <c r="O1712" s="58">
        <f>COVAR(N1712:N1741,'RW Futures and Index Data (Q4)'!F1710:F1739)/VAR('RW Futures and Index Data (Q4)'!F1710:F1739)</f>
        <v>-2.0314148840541019E-2</v>
      </c>
      <c r="P1712" s="10"/>
    </row>
    <row r="1713" spans="1:16" x14ac:dyDescent="0.25">
      <c r="A1713" s="23">
        <v>39721</v>
      </c>
      <c r="B1713" s="52">
        <v>-0.17781952140121904</v>
      </c>
      <c r="C1713" s="53">
        <f>COVAR(B1713:B1742,'RW Futures and Index Data (Q4)'!C1711:C1740)/VAR('RW Futures and Index Data (Q4)'!C1711:C1740)</f>
        <v>1.1915764454836624</v>
      </c>
      <c r="D1713" s="10"/>
      <c r="E1713" s="59">
        <v>-7.1437601231947867E-2</v>
      </c>
      <c r="F1713" s="56">
        <f>COVAR(E1713:E1742,'RW Futures and Index Data (Q4)'!C1711:C1740)/VAR('RW Futures and Index Data (Q4)'!C1711:C1740)</f>
        <v>0.82277245686606759</v>
      </c>
      <c r="G1713" s="10"/>
      <c r="H1713" s="59">
        <v>-8.5470029637975009E-2</v>
      </c>
      <c r="I1713" s="56">
        <f>COVAR(H1713:H1742,'RW Futures and Index Data (Q4)'!F1711:F1740)/VAR('RW Futures and Index Data (Q4)'!F1711:F1740)</f>
        <v>0.71718330966531085</v>
      </c>
      <c r="J1713" s="10"/>
      <c r="K1713" s="59">
        <v>-0.10057837545163217</v>
      </c>
      <c r="L1713" s="57">
        <f>COVAR(K1713:K1742,'RW Futures and Index Data (Q4)'!F1711:F1740)/VAR('RW Futures and Index Data (Q4)'!F1711:F1740)</f>
        <v>0.77934762970473537</v>
      </c>
      <c r="M1713" s="10"/>
      <c r="N1713" s="59">
        <v>3.3361986593985371E-2</v>
      </c>
      <c r="O1713" s="58">
        <f>COVAR(N1713:N1742,'RW Futures and Index Data (Q4)'!F1711:F1740)/VAR('RW Futures and Index Data (Q4)'!F1711:F1740)</f>
        <v>-5.7868938001401284E-2</v>
      </c>
      <c r="P1713" s="10"/>
    </row>
    <row r="1714" spans="1:16" x14ac:dyDescent="0.25">
      <c r="A1714" s="23">
        <v>39720</v>
      </c>
      <c r="B1714" s="52">
        <v>-0.16748034566925396</v>
      </c>
      <c r="C1714" s="53">
        <f>COVAR(B1714:B1743,'RW Futures and Index Data (Q4)'!C1712:C1741)/VAR('RW Futures and Index Data (Q4)'!C1712:C1741)</f>
        <v>1.1393458057220385</v>
      </c>
      <c r="D1714" s="10"/>
      <c r="E1714" s="59">
        <v>-9.4805079728728425E-2</v>
      </c>
      <c r="F1714" s="56">
        <f>COVAR(E1714:E1743,'RW Futures and Index Data (Q4)'!C1712:C1741)/VAR('RW Futures and Index Data (Q4)'!C1712:C1741)</f>
        <v>0.81070156006016592</v>
      </c>
      <c r="G1714" s="10"/>
      <c r="H1714" s="59">
        <v>-7.217125382263001E-2</v>
      </c>
      <c r="I1714" s="56">
        <f>COVAR(H1714:H1743,'RW Futures and Index Data (Q4)'!F1712:F1741)/VAR('RW Futures and Index Data (Q4)'!F1712:F1741)</f>
        <v>0.77164045567383177</v>
      </c>
      <c r="J1714" s="10"/>
      <c r="K1714" s="59">
        <v>-0.1087157308198724</v>
      </c>
      <c r="L1714" s="57">
        <f>COVAR(K1714:K1743,'RW Futures and Index Data (Q4)'!F1712:F1741)/VAR('RW Futures and Index Data (Q4)'!F1712:F1741)</f>
        <v>0.75349464411007794</v>
      </c>
      <c r="M1714" s="10"/>
      <c r="N1714" s="59">
        <v>2.3374629873076813E-2</v>
      </c>
      <c r="O1714" s="58">
        <f>COVAR(N1714:N1743,'RW Futures and Index Data (Q4)'!F1712:F1741)/VAR('RW Futures and Index Data (Q4)'!F1712:F1741)</f>
        <v>-9.746168971407343E-2</v>
      </c>
      <c r="P1714" s="10"/>
    </row>
    <row r="1715" spans="1:16" x14ac:dyDescent="0.25">
      <c r="A1715" s="23">
        <v>39717</v>
      </c>
      <c r="B1715" s="52">
        <v>-0.22871633355199572</v>
      </c>
      <c r="C1715" s="53">
        <f>COVAR(B1715:B1744,'RW Futures and Index Data (Q4)'!C1713:C1742)/VAR('RW Futures and Index Data (Q4)'!C1713:C1742)</f>
        <v>1.1076172296021523</v>
      </c>
      <c r="D1715" s="10"/>
      <c r="E1715" s="59">
        <v>-0.14100627226612616</v>
      </c>
      <c r="F1715" s="56">
        <f>COVAR(E1715:E1744,'RW Futures and Index Data (Q4)'!C1713:C1742)/VAR('RW Futures and Index Data (Q4)'!C1713:C1742)</f>
        <v>0.82288486078403056</v>
      </c>
      <c r="G1715" s="10"/>
      <c r="H1715" s="59">
        <v>-7.7906269020085128E-2</v>
      </c>
      <c r="I1715" s="56">
        <f>COVAR(H1715:H1744,'RW Futures and Index Data (Q4)'!F1713:F1742)/VAR('RW Futures and Index Data (Q4)'!F1713:F1742)</f>
        <v>0.86839715680219498</v>
      </c>
      <c r="J1715" s="10"/>
      <c r="K1715" s="59">
        <v>-0.18930877954801006</v>
      </c>
      <c r="L1715" s="57">
        <f>COVAR(K1715:K1744,'RW Futures and Index Data (Q4)'!F1713:F1742)/VAR('RW Futures and Index Data (Q4)'!F1713:F1742)</f>
        <v>0.69586541763944854</v>
      </c>
      <c r="M1715" s="10"/>
      <c r="N1715" s="59">
        <v>4.4894867428521223E-2</v>
      </c>
      <c r="O1715" s="58">
        <f>COVAR(N1715:N1744,'RW Futures and Index Data (Q4)'!F1713:F1742)/VAR('RW Futures and Index Data (Q4)'!F1713:F1742)</f>
        <v>-0.16770747158601676</v>
      </c>
      <c r="P1715" s="10"/>
    </row>
    <row r="1716" spans="1:16" x14ac:dyDescent="0.25">
      <c r="A1716" s="23">
        <v>39716</v>
      </c>
      <c r="B1716" s="52">
        <v>-0.18142235811471874</v>
      </c>
      <c r="C1716" s="53">
        <f>COVAR(B1716:B1745,'RW Futures and Index Data (Q4)'!C1714:C1743)/VAR('RW Futures and Index Data (Q4)'!C1714:C1743)</f>
        <v>0.98233188743156463</v>
      </c>
      <c r="D1716" s="10"/>
      <c r="E1716" s="59">
        <v>-0.10192758605868679</v>
      </c>
      <c r="F1716" s="56">
        <f>COVAR(E1716:E1745,'RW Futures and Index Data (Q4)'!C1714:C1743)/VAR('RW Futures and Index Data (Q4)'!C1714:C1743)</f>
        <v>0.73656075958181688</v>
      </c>
      <c r="G1716" s="10"/>
      <c r="H1716" s="59">
        <v>-4.4444444444444398E-2</v>
      </c>
      <c r="I1716" s="56">
        <f>COVAR(H1716:H1745,'RW Futures and Index Data (Q4)'!F1714:F1743)/VAR('RW Futures and Index Data (Q4)'!F1714:F1743)</f>
        <v>0.95917610998441039</v>
      </c>
      <c r="J1716" s="10"/>
      <c r="K1716" s="59">
        <v>-0.1076893173922675</v>
      </c>
      <c r="L1716" s="57">
        <f>COVAR(K1716:K1745,'RW Futures and Index Data (Q4)'!F1714:F1743)/VAR('RW Futures and Index Data (Q4)'!F1714:F1743)</f>
        <v>0.55494288139024683</v>
      </c>
      <c r="M1716" s="10"/>
      <c r="N1716" s="59">
        <v>1.9385562692222358E-2</v>
      </c>
      <c r="O1716" s="58">
        <f>COVAR(N1716:N1745,'RW Futures and Index Data (Q4)'!F1714:F1743)/VAR('RW Futures and Index Data (Q4)'!F1714:F1743)</f>
        <v>-0.19226340632133554</v>
      </c>
      <c r="P1716" s="10"/>
    </row>
    <row r="1717" spans="1:16" x14ac:dyDescent="0.25">
      <c r="A1717" s="23">
        <v>39715</v>
      </c>
      <c r="B1717" s="52">
        <v>-0.1475323388663009</v>
      </c>
      <c r="C1717" s="53">
        <f>COVAR(B1717:B1746,'RW Futures and Index Data (Q4)'!C1715:C1744)/VAR('RW Futures and Index Data (Q4)'!C1715:C1744)</f>
        <v>0.8696704256286899</v>
      </c>
      <c r="D1717" s="10"/>
      <c r="E1717" s="59">
        <v>-8.9397423463104642E-2</v>
      </c>
      <c r="F1717" s="56">
        <f>COVAR(E1717:E1746,'RW Futures and Index Data (Q4)'!C1715:C1744)/VAR('RW Futures and Index Data (Q4)'!C1715:C1744)</f>
        <v>0.65421889151231971</v>
      </c>
      <c r="G1717" s="10"/>
      <c r="H1717" s="59">
        <v>-0.104398774451541</v>
      </c>
      <c r="I1717" s="56">
        <f>COVAR(H1717:H1746,'RW Futures and Index Data (Q4)'!F1715:F1744)/VAR('RW Futures and Index Data (Q4)'!F1715:F1744)</f>
        <v>1.1117542831077687</v>
      </c>
      <c r="J1717" s="10"/>
      <c r="K1717" s="59">
        <v>-8.0816309319526214E-2</v>
      </c>
      <c r="L1717" s="57">
        <f>COVAR(K1717:K1746,'RW Futures and Index Data (Q4)'!F1715:F1744)/VAR('RW Futures and Index Data (Q4)'!F1715:F1744)</f>
        <v>0.50347305393333408</v>
      </c>
      <c r="M1717" s="10"/>
      <c r="N1717" s="59">
        <v>2.0827870958798789E-2</v>
      </c>
      <c r="O1717" s="58">
        <f>COVAR(N1717:N1746,'RW Futures and Index Data (Q4)'!F1715:F1744)/VAR('RW Futures and Index Data (Q4)'!F1715:F1744)</f>
        <v>-0.24759354517236112</v>
      </c>
      <c r="P1717" s="10"/>
    </row>
    <row r="1718" spans="1:16" x14ac:dyDescent="0.25">
      <c r="A1718" s="23">
        <v>39714</v>
      </c>
      <c r="B1718" s="52">
        <v>-0.1115920541643316</v>
      </c>
      <c r="C1718" s="53">
        <f>COVAR(B1718:B1747,'RW Futures and Index Data (Q4)'!C1716:C1745)/VAR('RW Futures and Index Data (Q4)'!C1716:C1745)</f>
        <v>0.77481512128728447</v>
      </c>
      <c r="D1718" s="10"/>
      <c r="E1718" s="59">
        <v>-0.1097614227211986</v>
      </c>
      <c r="F1718" s="56">
        <f>COVAR(E1718:E1747,'RW Futures and Index Data (Q4)'!C1716:C1745)/VAR('RW Futures and Index Data (Q4)'!C1716:C1745)</f>
        <v>0.60803289463071875</v>
      </c>
      <c r="G1718" s="10"/>
      <c r="H1718" s="59">
        <v>-8.7687687687687643E-2</v>
      </c>
      <c r="I1718" s="56">
        <f>COVAR(H1718:H1747,'RW Futures and Index Data (Q4)'!F1716:F1745)/VAR('RW Futures and Index Data (Q4)'!F1716:F1745)</f>
        <v>1.1623238972334737</v>
      </c>
      <c r="J1718" s="10"/>
      <c r="K1718" s="59">
        <v>-8.2158185883629331E-2</v>
      </c>
      <c r="L1718" s="57">
        <f>COVAR(K1718:K1747,'RW Futures and Index Data (Q4)'!F1716:F1745)/VAR('RW Futures and Index Data (Q4)'!F1716:F1745)</f>
        <v>0.48628863960511837</v>
      </c>
      <c r="M1718" s="10"/>
      <c r="N1718" s="59">
        <v>2.948010496583886E-2</v>
      </c>
      <c r="O1718" s="58">
        <f>COVAR(N1718:N1747,'RW Futures and Index Data (Q4)'!F1716:F1745)/VAR('RW Futures and Index Data (Q4)'!F1716:F1745)</f>
        <v>-0.31636964941788365</v>
      </c>
      <c r="P1718" s="10"/>
    </row>
    <row r="1719" spans="1:16" x14ac:dyDescent="0.25">
      <c r="A1719" s="23">
        <v>39713</v>
      </c>
      <c r="B1719" s="52">
        <v>-7.971668741130411E-2</v>
      </c>
      <c r="C1719" s="53">
        <f>COVAR(B1719:B1748,'RW Futures and Index Data (Q4)'!C1717:C1746)/VAR('RW Futures and Index Data (Q4)'!C1717:C1746)</f>
        <v>0.67398788215938465</v>
      </c>
      <c r="D1719" s="10"/>
      <c r="E1719" s="59">
        <v>-0.14047032077972443</v>
      </c>
      <c r="F1719" s="56">
        <f>COVAR(E1719:E1748,'RW Futures and Index Data (Q4)'!C1717:C1746)/VAR('RW Futures and Index Data (Q4)'!C1717:C1746)</f>
        <v>0.49359350715820277</v>
      </c>
      <c r="G1719" s="10"/>
      <c r="H1719" s="59">
        <v>-6.2801875773060178E-2</v>
      </c>
      <c r="I1719" s="56">
        <f>COVAR(H1719:H1748,'RW Futures and Index Data (Q4)'!F1717:F1746)/VAR('RW Futures and Index Data (Q4)'!F1717:F1746)</f>
        <v>1.2096980713098768</v>
      </c>
      <c r="J1719" s="10"/>
      <c r="K1719" s="59">
        <v>-8.4579639039012777E-2</v>
      </c>
      <c r="L1719" s="57">
        <f>COVAR(K1719:K1748,'RW Futures and Index Data (Q4)'!F1717:F1746)/VAR('RW Futures and Index Data (Q4)'!F1717:F1746)</f>
        <v>0.4541980947693508</v>
      </c>
      <c r="M1719" s="10"/>
      <c r="N1719" s="59">
        <v>2.1423910560703918E-2</v>
      </c>
      <c r="O1719" s="58">
        <f>COVAR(N1719:N1748,'RW Futures and Index Data (Q4)'!F1717:F1746)/VAR('RW Futures and Index Data (Q4)'!F1717:F1746)</f>
        <v>-0.37067710669249609</v>
      </c>
      <c r="P1719" s="10"/>
    </row>
    <row r="1720" spans="1:16" x14ac:dyDescent="0.25">
      <c r="A1720" s="23">
        <v>39710</v>
      </c>
      <c r="B1720" s="52">
        <v>-0.12723435876692579</v>
      </c>
      <c r="C1720" s="53">
        <f>COVAR(B1720:B1749,'RW Futures and Index Data (Q4)'!C1718:C1747)/VAR('RW Futures and Index Data (Q4)'!C1718:C1747)</f>
        <v>0.64792182274125365</v>
      </c>
      <c r="D1720" s="10"/>
      <c r="E1720" s="59">
        <v>-0.11453886033559502</v>
      </c>
      <c r="F1720" s="56">
        <f>COVAR(E1720:E1749,'RW Futures and Index Data (Q4)'!C1718:C1747)/VAR('RW Futures and Index Data (Q4)'!C1718:C1747)</f>
        <v>0.29449061054209535</v>
      </c>
      <c r="G1720" s="10"/>
      <c r="H1720" s="59">
        <v>-6.2833487680291067E-2</v>
      </c>
      <c r="I1720" s="56">
        <f>COVAR(H1720:H1749,'RW Futures and Index Data (Q4)'!F1718:F1747)/VAR('RW Futures and Index Data (Q4)'!F1718:F1747)</f>
        <v>1.2259375998894444</v>
      </c>
      <c r="J1720" s="10"/>
      <c r="K1720" s="59">
        <v>-6.9460755882431391E-2</v>
      </c>
      <c r="L1720" s="57">
        <f>COVAR(K1720:K1749,'RW Futures and Index Data (Q4)'!F1718:F1747)/VAR('RW Futures and Index Data (Q4)'!F1718:F1747)</f>
        <v>0.41094347025467998</v>
      </c>
      <c r="M1720" s="10"/>
      <c r="N1720" s="59">
        <v>3.4917323268749634E-2</v>
      </c>
      <c r="O1720" s="58">
        <f>COVAR(N1720:N1749,'RW Futures and Index Data (Q4)'!F1718:F1747)/VAR('RW Futures and Index Data (Q4)'!F1718:F1747)</f>
        <v>-0.43322673135931283</v>
      </c>
      <c r="P1720" s="10"/>
    </row>
    <row r="1721" spans="1:16" x14ac:dyDescent="0.25">
      <c r="A1721" s="23">
        <v>39709</v>
      </c>
      <c r="B1721" s="52">
        <v>-4.0351461948474721E-2</v>
      </c>
      <c r="C1721" s="53">
        <f>COVAR(B1721:B1750,'RW Futures and Index Data (Q4)'!C1719:C1748)/VAR('RW Futures and Index Data (Q4)'!C1719:C1748)</f>
        <v>0.60890297302086049</v>
      </c>
      <c r="D1721" s="10"/>
      <c r="E1721" s="59">
        <v>-0.10455603201801267</v>
      </c>
      <c r="F1721" s="56">
        <f>COVAR(E1721:E1750,'RW Futures and Index Data (Q4)'!C1719:C1748)/VAR('RW Futures and Index Data (Q4)'!C1719:C1748)</f>
        <v>0.2134246666333933</v>
      </c>
      <c r="G1721" s="10"/>
      <c r="H1721" s="59">
        <v>-1.5441691448938144E-2</v>
      </c>
      <c r="I1721" s="56">
        <f>COVAR(H1721:H1750,'RW Futures and Index Data (Q4)'!F1719:F1748)/VAR('RW Futures and Index Data (Q4)'!F1719:F1748)</f>
        <v>1.1400383932688063</v>
      </c>
      <c r="J1721" s="10"/>
      <c r="K1721" s="59">
        <v>-7.9151899601716647E-2</v>
      </c>
      <c r="L1721" s="57">
        <f>COVAR(K1721:K1750,'RW Futures and Index Data (Q4)'!F1719:F1748)/VAR('RW Futures and Index Data (Q4)'!F1719:F1748)</f>
        <v>0.38636768079465117</v>
      </c>
      <c r="M1721" s="10"/>
      <c r="N1721" s="59">
        <v>2.5127242938555172E-2</v>
      </c>
      <c r="O1721" s="58">
        <f>COVAR(N1721:N1750,'RW Futures and Index Data (Q4)'!F1719:F1748)/VAR('RW Futures and Index Data (Q4)'!F1719:F1748)</f>
        <v>-0.41985093308129107</v>
      </c>
      <c r="P1721" s="10"/>
    </row>
    <row r="1722" spans="1:16" x14ac:dyDescent="0.25">
      <c r="A1722" s="23">
        <v>39708</v>
      </c>
      <c r="B1722" s="52">
        <v>-3.601976353154035E-2</v>
      </c>
      <c r="C1722" s="53">
        <f>COVAR(B1722:B1751,'RW Futures and Index Data (Q4)'!C1720:C1749)/VAR('RW Futures and Index Data (Q4)'!C1720:C1749)</f>
        <v>0.69720090274345603</v>
      </c>
      <c r="D1722" s="10"/>
      <c r="E1722" s="59">
        <v>-7.4478152958198374E-2</v>
      </c>
      <c r="F1722" s="56">
        <f>COVAR(E1722:E1751,'RW Futures and Index Data (Q4)'!C1720:C1749)/VAR('RW Futures and Index Data (Q4)'!C1720:C1749)</f>
        <v>0.10694842400871339</v>
      </c>
      <c r="G1722" s="10"/>
      <c r="H1722" s="59">
        <v>-3.2756489493201424E-2</v>
      </c>
      <c r="I1722" s="56">
        <f>COVAR(H1722:H1751,'RW Futures and Index Data (Q4)'!F1720:F1749)/VAR('RW Futures and Index Data (Q4)'!F1720:F1749)</f>
        <v>1.0507094240340737</v>
      </c>
      <c r="J1722" s="10"/>
      <c r="K1722" s="59">
        <v>-0.10616693785705322</v>
      </c>
      <c r="L1722" s="57">
        <f>COVAR(K1722:K1751,'RW Futures and Index Data (Q4)'!F1720:F1749)/VAR('RW Futures and Index Data (Q4)'!F1720:F1749)</f>
        <v>0.34802153232704702</v>
      </c>
      <c r="M1722" s="10"/>
      <c r="N1722" s="59">
        <v>6.1612083716270138E-2</v>
      </c>
      <c r="O1722" s="58">
        <f>COVAR(N1722:N1751,'RW Futures and Index Data (Q4)'!F1720:F1749)/VAR('RW Futures and Index Data (Q4)'!F1720:F1749)</f>
        <v>-0.41334818318421629</v>
      </c>
      <c r="P1722" s="10"/>
    </row>
    <row r="1723" spans="1:16" x14ac:dyDescent="0.25">
      <c r="A1723" s="23">
        <v>39707</v>
      </c>
      <c r="B1723" s="52">
        <v>-0.10209060807981996</v>
      </c>
      <c r="C1723" s="53">
        <f>COVAR(B1723:B1752,'RW Futures and Index Data (Q4)'!C1721:C1750)/VAR('RW Futures and Index Data (Q4)'!C1721:C1750)</f>
        <v>1.1432766584447647</v>
      </c>
      <c r="D1723" s="10"/>
      <c r="E1723" s="59">
        <v>-0.10840285838991803</v>
      </c>
      <c r="F1723" s="56">
        <f>COVAR(E1723:E1752,'RW Futures and Index Data (Q4)'!C1721:C1750)/VAR('RW Futures and Index Data (Q4)'!C1721:C1750)</f>
        <v>-0.11597476409117406</v>
      </c>
      <c r="G1723" s="10"/>
      <c r="H1723" s="59">
        <v>-6.149068322981377E-2</v>
      </c>
      <c r="I1723" s="56">
        <f>COVAR(H1723:H1752,'RW Futures and Index Data (Q4)'!F1721:F1750)/VAR('RW Futures and Index Data (Q4)'!F1721:F1750)</f>
        <v>1.0610979581438378</v>
      </c>
      <c r="J1723" s="10"/>
      <c r="K1723" s="59">
        <v>-0.11089126763687174</v>
      </c>
      <c r="L1723" s="57">
        <f>COVAR(K1723:K1752,'RW Futures and Index Data (Q4)'!F1721:F1750)/VAR('RW Futures and Index Data (Q4)'!F1721:F1750)</f>
        <v>0.21904867241655676</v>
      </c>
      <c r="M1723" s="10"/>
      <c r="N1723" s="59">
        <v>9.4906299529133431E-2</v>
      </c>
      <c r="O1723" s="58">
        <f>COVAR(N1723:N1752,'RW Futures and Index Data (Q4)'!F1721:F1750)/VAR('RW Futures and Index Data (Q4)'!F1721:F1750)</f>
        <v>-0.43680001375992639</v>
      </c>
      <c r="P1723" s="10"/>
    </row>
    <row r="1724" spans="1:16" x14ac:dyDescent="0.25">
      <c r="A1724" s="23">
        <v>39706</v>
      </c>
      <c r="B1724" s="52">
        <v>-9.7203380564006014E-2</v>
      </c>
      <c r="C1724" s="53">
        <f>COVAR(B1724:B1753,'RW Futures and Index Data (Q4)'!C1722:C1751)/VAR('RW Futures and Index Data (Q4)'!C1722:C1751)</f>
        <v>1.1733169034294455</v>
      </c>
      <c r="D1724" s="10"/>
      <c r="E1724" s="59">
        <v>-5.9479488066413011E-2</v>
      </c>
      <c r="F1724" s="56">
        <f>COVAR(E1724:E1753,'RW Futures and Index Data (Q4)'!C1722:C1751)/VAR('RW Futures and Index Data (Q4)'!C1722:C1751)</f>
        <v>-0.2527296637448746</v>
      </c>
      <c r="G1724" s="10"/>
      <c r="H1724" s="59">
        <v>3.6893203883495262E-2</v>
      </c>
      <c r="I1724" s="56">
        <f>COVAR(H1724:H1753,'RW Futures and Index Data (Q4)'!F1722:F1751)/VAR('RW Futures and Index Data (Q4)'!F1722:F1751)</f>
        <v>0.89372498519872434</v>
      </c>
      <c r="J1724" s="10"/>
      <c r="K1724" s="59">
        <v>-6.6808161341445294E-2</v>
      </c>
      <c r="L1724" s="57">
        <f>COVAR(K1724:K1753,'RW Futures and Index Data (Q4)'!F1722:F1751)/VAR('RW Futures and Index Data (Q4)'!F1722:F1751)</f>
        <v>0.10497024609719927</v>
      </c>
      <c r="M1724" s="10"/>
      <c r="N1724" s="59">
        <v>8.5012232290953671E-2</v>
      </c>
      <c r="O1724" s="58">
        <f>COVAR(N1724:N1753,'RW Futures and Index Data (Q4)'!F1722:F1751)/VAR('RW Futures and Index Data (Q4)'!F1722:F1751)</f>
        <v>-0.33339260371773716</v>
      </c>
      <c r="P1724" s="10"/>
    </row>
    <row r="1725" spans="1:16" x14ac:dyDescent="0.25">
      <c r="A1725" s="23">
        <v>39703</v>
      </c>
      <c r="B1725" s="52">
        <v>-4.1652333791148521E-2</v>
      </c>
      <c r="C1725" s="53">
        <f>COVAR(B1725:B1754,'RW Futures and Index Data (Q4)'!C1723:C1752)/VAR('RW Futures and Index Data (Q4)'!C1723:C1752)</f>
        <v>1.195776897107754</v>
      </c>
      <c r="D1725" s="10"/>
      <c r="E1725" s="59">
        <v>-9.5533812441906951E-3</v>
      </c>
      <c r="F1725" s="56">
        <f>COVAR(E1725:E1754,'RW Futures and Index Data (Q4)'!C1723:C1752)/VAR('RW Futures and Index Data (Q4)'!C1723:C1752)</f>
        <v>-0.23895918194213145</v>
      </c>
      <c r="G1725" s="10"/>
      <c r="H1725" s="59">
        <v>7.1614583333334814E-3</v>
      </c>
      <c r="I1725" s="56">
        <f>COVAR(H1725:H1754,'RW Futures and Index Data (Q4)'!F1723:F1752)/VAR('RW Futures and Index Data (Q4)'!F1723:F1752)</f>
        <v>0.91104808042329577</v>
      </c>
      <c r="J1725" s="10"/>
      <c r="K1725" s="59">
        <v>-7.9458228097488703E-3</v>
      </c>
      <c r="L1725" s="57">
        <f>COVAR(K1725:K1754,'RW Futures and Index Data (Q4)'!F1723:F1752)/VAR('RW Futures and Index Data (Q4)'!F1723:F1752)</f>
        <v>2.9338066083151437E-2</v>
      </c>
      <c r="M1725" s="10"/>
      <c r="N1725" s="59">
        <v>7.7153494072782713E-2</v>
      </c>
      <c r="O1725" s="58">
        <f>COVAR(N1725:N1754,'RW Futures and Index Data (Q4)'!F1723:F1752)/VAR('RW Futures and Index Data (Q4)'!F1723:F1752)</f>
        <v>-0.26556274519055267</v>
      </c>
      <c r="P1725" s="10"/>
    </row>
    <row r="1726" spans="1:16" x14ac:dyDescent="0.25">
      <c r="A1726" s="23">
        <v>39702</v>
      </c>
      <c r="B1726" s="52">
        <v>3.2743805161827844E-4</v>
      </c>
      <c r="C1726" s="53">
        <f>COVAR(B1726:B1755,'RW Futures and Index Data (Q4)'!C1724:C1753)/VAR('RW Futures and Index Data (Q4)'!C1724:C1753)</f>
        <v>1.2738023675276935</v>
      </c>
      <c r="D1726" s="10"/>
      <c r="E1726" s="59">
        <v>2.8053297611324357E-2</v>
      </c>
      <c r="F1726" s="56">
        <f>COVAR(E1726:E1755,'RW Futures and Index Data (Q4)'!C1724:C1753)/VAR('RW Futures and Index Data (Q4)'!C1724:C1753)</f>
        <v>-9.7040726292865517E-2</v>
      </c>
      <c r="G1726" s="10"/>
      <c r="H1726" s="59">
        <v>7.6287349014620975E-3</v>
      </c>
      <c r="I1726" s="56">
        <f>COVAR(H1726:H1755,'RW Futures and Index Data (Q4)'!F1724:F1753)/VAR('RW Futures and Index Data (Q4)'!F1724:F1753)</f>
        <v>0.8095619239412295</v>
      </c>
      <c r="J1726" s="10"/>
      <c r="K1726" s="59">
        <v>-4.5270908993688685E-4</v>
      </c>
      <c r="L1726" s="57">
        <f>COVAR(K1726:K1755,'RW Futures and Index Data (Q4)'!F1724:F1753)/VAR('RW Futures and Index Data (Q4)'!F1724:F1753)</f>
        <v>3.0646012022888219E-2</v>
      </c>
      <c r="M1726" s="10"/>
      <c r="N1726" s="59">
        <v>4.0913649881186842E-2</v>
      </c>
      <c r="O1726" s="58">
        <f>COVAR(N1726:N1755,'RW Futures and Index Data (Q4)'!F1724:F1753)/VAR('RW Futures and Index Data (Q4)'!F1724:F1753)</f>
        <v>-0.20963673076768433</v>
      </c>
      <c r="P1726" s="10"/>
    </row>
    <row r="1727" spans="1:16" x14ac:dyDescent="0.25">
      <c r="A1727" s="23">
        <v>39701</v>
      </c>
      <c r="B1727" s="52">
        <v>-2.7477735174886053E-2</v>
      </c>
      <c r="C1727" s="53">
        <f>COVAR(B1727:B1756,'RW Futures and Index Data (Q4)'!C1725:C1754)/VAR('RW Futures and Index Data (Q4)'!C1725:C1754)</f>
        <v>1.371597016392305</v>
      </c>
      <c r="D1727" s="10"/>
      <c r="E1727" s="59">
        <v>4.4526627755534065E-2</v>
      </c>
      <c r="F1727" s="56">
        <f>COVAR(E1727:E1756,'RW Futures and Index Data (Q4)'!C1725:C1754)/VAR('RW Futures and Index Data (Q4)'!C1725:C1754)</f>
        <v>3.6812050917648512E-2</v>
      </c>
      <c r="G1727" s="10"/>
      <c r="H1727" s="59">
        <v>-5.63204005006257E-3</v>
      </c>
      <c r="I1727" s="56">
        <f>COVAR(H1727:H1756,'RW Futures and Index Data (Q4)'!F1725:F1754)/VAR('RW Futures and Index Data (Q4)'!F1725:F1754)</f>
        <v>0.74018713178733486</v>
      </c>
      <c r="J1727" s="10"/>
      <c r="K1727" s="59">
        <v>3.6076089760312957E-3</v>
      </c>
      <c r="L1727" s="57">
        <f>COVAR(K1727:K1756,'RW Futures and Index Data (Q4)'!F1725:F1754)/VAR('RW Futures and Index Data (Q4)'!F1725:F1754)</f>
        <v>3.111237573616913E-2</v>
      </c>
      <c r="M1727" s="10"/>
      <c r="N1727" s="59">
        <v>5.6841090190279164E-2</v>
      </c>
      <c r="O1727" s="58">
        <f>COVAR(N1727:N1756,'RW Futures and Index Data (Q4)'!F1725:F1754)/VAR('RW Futures and Index Data (Q4)'!F1725:F1754)</f>
        <v>-0.19593507357040524</v>
      </c>
      <c r="P1727" s="10"/>
    </row>
    <row r="1728" spans="1:16" x14ac:dyDescent="0.25">
      <c r="A1728" s="23">
        <v>39700</v>
      </c>
      <c r="B1728" s="52">
        <v>-0.11867785813432197</v>
      </c>
      <c r="C1728" s="53">
        <f>COVAR(B1728:B1757,'RW Futures and Index Data (Q4)'!C1726:C1755)/VAR('RW Futures and Index Data (Q4)'!C1726:C1755)</f>
        <v>1.3140997799233309</v>
      </c>
      <c r="D1728" s="10"/>
      <c r="E1728" s="59">
        <v>2.7896304747522693E-2</v>
      </c>
      <c r="F1728" s="56">
        <f>COVAR(E1728:E1757,'RW Futures and Index Data (Q4)'!C1726:C1755)/VAR('RW Futures and Index Data (Q4)'!C1726:C1755)</f>
        <v>0.20937027408170408</v>
      </c>
      <c r="G1728" s="10"/>
      <c r="H1728" s="59">
        <v>-1.8541409147095123E-2</v>
      </c>
      <c r="I1728" s="56">
        <f>COVAR(H1728:H1757,'RW Futures and Index Data (Q4)'!F1726:F1755)/VAR('RW Futures and Index Data (Q4)'!F1726:F1755)</f>
        <v>0.631319832138722</v>
      </c>
      <c r="J1728" s="10"/>
      <c r="K1728" s="59">
        <v>1.7799190627393324E-2</v>
      </c>
      <c r="L1728" s="57">
        <f>COVAR(K1728:K1757,'RW Futures and Index Data (Q4)'!F1726:F1755)/VAR('RW Futures and Index Data (Q4)'!F1726:F1755)</f>
        <v>4.6760699619046477E-2</v>
      </c>
      <c r="M1728" s="10"/>
      <c r="N1728" s="59">
        <v>6.7874738961856806E-2</v>
      </c>
      <c r="O1728" s="58">
        <f>COVAR(N1728:N1757,'RW Futures and Index Data (Q4)'!F1726:F1755)/VAR('RW Futures and Index Data (Q4)'!F1726:F1755)</f>
        <v>-0.15054685168037482</v>
      </c>
      <c r="P1728" s="10"/>
    </row>
    <row r="1729" spans="1:16" x14ac:dyDescent="0.25">
      <c r="A1729" s="23">
        <v>39699</v>
      </c>
      <c r="B1729" s="52">
        <v>-0.11033996143372404</v>
      </c>
      <c r="C1729" s="53">
        <f>COVAR(B1729:B1758,'RW Futures and Index Data (Q4)'!C1727:C1756)/VAR('RW Futures and Index Data (Q4)'!C1727:C1756)</f>
        <v>1.1198670622715168</v>
      </c>
      <c r="D1729" s="10"/>
      <c r="E1729" s="59">
        <v>7.1236855469856808E-2</v>
      </c>
      <c r="F1729" s="56">
        <f>COVAR(E1729:E1758,'RW Futures and Index Data (Q4)'!C1727:C1756)/VAR('RW Futures and Index Data (Q4)'!C1727:C1756)</f>
        <v>0.32281222760514799</v>
      </c>
      <c r="G1729" s="10"/>
      <c r="H1729" s="59">
        <v>-4.2604990870359072E-2</v>
      </c>
      <c r="I1729" s="56">
        <f>COVAR(H1729:H1758,'RW Futures and Index Data (Q4)'!F1727:F1756)/VAR('RW Futures and Index Data (Q4)'!F1727:F1756)</f>
        <v>0.46409336306412535</v>
      </c>
      <c r="J1729" s="10"/>
      <c r="K1729" s="59">
        <v>2.3075149194049294E-2</v>
      </c>
      <c r="L1729" s="57">
        <f>COVAR(K1729:K1758,'RW Futures and Index Data (Q4)'!F1727:F1756)/VAR('RW Futures and Index Data (Q4)'!F1727:F1756)</f>
        <v>7.3203208397006725E-2</v>
      </c>
      <c r="M1729" s="10"/>
      <c r="N1729" s="59">
        <v>7.559943093895094E-2</v>
      </c>
      <c r="O1729" s="58">
        <f>COVAR(N1729:N1758,'RW Futures and Index Data (Q4)'!F1727:F1756)/VAR('RW Futures and Index Data (Q4)'!F1727:F1756)</f>
        <v>-9.9200992240867508E-2</v>
      </c>
      <c r="P1729" s="10"/>
    </row>
    <row r="1730" spans="1:16" x14ac:dyDescent="0.25">
      <c r="A1730" s="23">
        <v>39696</v>
      </c>
      <c r="B1730" s="52">
        <v>-4.9433750996852321E-3</v>
      </c>
      <c r="C1730" s="53">
        <f>COVAR(B1730:B1759,'RW Futures and Index Data (Q4)'!C1728:C1757)/VAR('RW Futures and Index Data (Q4)'!C1728:C1757)</f>
        <v>1.23696537383154</v>
      </c>
      <c r="D1730" s="10"/>
      <c r="E1730" s="59">
        <v>0.11888209729256238</v>
      </c>
      <c r="F1730" s="56">
        <f>COVAR(E1730:E1759,'RW Futures and Index Data (Q4)'!C1728:C1757)/VAR('RW Futures and Index Data (Q4)'!C1728:C1757)</f>
        <v>0.33031752532202124</v>
      </c>
      <c r="G1730" s="10"/>
      <c r="H1730" s="59">
        <v>-7.1054164239953588E-2</v>
      </c>
      <c r="I1730" s="56">
        <f>COVAR(H1730:H1759,'RW Futures and Index Data (Q4)'!F1728:F1757)/VAR('RW Futures and Index Data (Q4)'!F1728:F1757)</f>
        <v>0.38755323204233388</v>
      </c>
      <c r="J1730" s="10"/>
      <c r="K1730" s="59">
        <v>1.701563380708504E-2</v>
      </c>
      <c r="L1730" s="57">
        <f>COVAR(K1730:K1759,'RW Futures and Index Data (Q4)'!F1728:F1757)/VAR('RW Futures and Index Data (Q4)'!F1728:F1757)</f>
        <v>7.7487097113818348E-2</v>
      </c>
      <c r="M1730" s="10"/>
      <c r="N1730" s="59">
        <v>6.0718596555661364E-2</v>
      </c>
      <c r="O1730" s="58">
        <f>COVAR(N1730:N1759,'RW Futures and Index Data (Q4)'!F1728:F1757)/VAR('RW Futures and Index Data (Q4)'!F1728:F1757)</f>
        <v>-0.10001160416386139</v>
      </c>
      <c r="P1730" s="10"/>
    </row>
    <row r="1731" spans="1:16" x14ac:dyDescent="0.25">
      <c r="A1731" s="23">
        <v>39695</v>
      </c>
      <c r="B1731" s="52">
        <v>-1.3389229350692089E-3</v>
      </c>
      <c r="C1731" s="53">
        <f>COVAR(B1731:B1760,'RW Futures and Index Data (Q4)'!C1729:C1758)/VAR('RW Futures and Index Data (Q4)'!C1729:C1758)</f>
        <v>1.2364905027750677</v>
      </c>
      <c r="D1731" s="10"/>
      <c r="E1731" s="59">
        <v>6.1148841322662628E-2</v>
      </c>
      <c r="F1731" s="56">
        <f>COVAR(E1731:E1760,'RW Futures and Index Data (Q4)'!C1729:C1758)/VAR('RW Futures and Index Data (Q4)'!C1729:C1758)</f>
        <v>0.39532169444246301</v>
      </c>
      <c r="G1731" s="10"/>
      <c r="H1731" s="59">
        <v>-9.2028082768351949E-2</v>
      </c>
      <c r="I1731" s="56">
        <f>COVAR(H1731:H1760,'RW Futures and Index Data (Q4)'!F1729:F1758)/VAR('RW Futures and Index Data (Q4)'!F1729:F1758)</f>
        <v>0.27898674801834428</v>
      </c>
      <c r="J1731" s="10"/>
      <c r="K1731" s="59">
        <v>2.120209834285558E-2</v>
      </c>
      <c r="L1731" s="57">
        <f>COVAR(K1731:K1760,'RW Futures and Index Data (Q4)'!F1729:F1758)/VAR('RW Futures and Index Data (Q4)'!F1729:F1758)</f>
        <v>8.7857542904792085E-2</v>
      </c>
      <c r="M1731" s="10"/>
      <c r="N1731" s="59">
        <v>6.6957217618197395E-2</v>
      </c>
      <c r="O1731" s="58">
        <f>COVAR(N1731:N1760,'RW Futures and Index Data (Q4)'!F1729:F1758)/VAR('RW Futures and Index Data (Q4)'!F1729:F1758)</f>
        <v>-7.916873528083064E-2</v>
      </c>
      <c r="P1731" s="10"/>
    </row>
    <row r="1732" spans="1:16" x14ac:dyDescent="0.25">
      <c r="A1732" s="23">
        <v>39694</v>
      </c>
      <c r="B1732" s="52">
        <v>7.4460962664468777E-3</v>
      </c>
      <c r="C1732" s="53">
        <f>COVAR(B1732:B1761,'RW Futures and Index Data (Q4)'!C1730:C1759)/VAR('RW Futures and Index Data (Q4)'!C1730:C1759)</f>
        <v>1.2618838881370933</v>
      </c>
      <c r="D1732" s="10"/>
      <c r="E1732" s="59">
        <v>7.2219383460742748E-2</v>
      </c>
      <c r="F1732" s="56">
        <f>COVAR(E1732:E1761,'RW Futures and Index Data (Q4)'!C1730:C1759)/VAR('RW Futures and Index Data (Q4)'!C1730:C1759)</f>
        <v>0.43779829700855383</v>
      </c>
      <c r="G1732" s="10"/>
      <c r="H1732" s="59">
        <v>0</v>
      </c>
      <c r="I1732" s="56">
        <f>COVAR(H1732:H1761,'RW Futures and Index Data (Q4)'!F1730:F1759)/VAR('RW Futures and Index Data (Q4)'!F1730:F1759)</f>
        <v>0.25682788850025101</v>
      </c>
      <c r="J1732" s="10"/>
      <c r="K1732" s="59">
        <v>1.681862455635752E-2</v>
      </c>
      <c r="L1732" s="57">
        <f>COVAR(K1732:K1761,'RW Futures and Index Data (Q4)'!F1730:F1759)/VAR('RW Futures and Index Data (Q4)'!F1730:F1759)</f>
        <v>9.544065137564281E-2</v>
      </c>
      <c r="M1732" s="10"/>
      <c r="N1732" s="59">
        <v>5.6846573441653891E-2</v>
      </c>
      <c r="O1732" s="58">
        <f>COVAR(N1732:N1761,'RW Futures and Index Data (Q4)'!F1730:F1759)/VAR('RW Futures and Index Data (Q4)'!F1730:F1759)</f>
        <v>-7.0331108344226498E-2</v>
      </c>
      <c r="P1732" s="10"/>
    </row>
    <row r="1733" spans="1:16" x14ac:dyDescent="0.25">
      <c r="A1733" s="23">
        <v>39693</v>
      </c>
      <c r="B1733" s="52">
        <v>-1.2899136944344303E-3</v>
      </c>
      <c r="C1733" s="53">
        <f>COVAR(B1733:B1762,'RW Futures and Index Data (Q4)'!C1731:C1760)/VAR('RW Futures and Index Data (Q4)'!C1731:C1760)</f>
        <v>1.1910881489077665</v>
      </c>
      <c r="D1733" s="10"/>
      <c r="E1733" s="59">
        <v>0.10331837899742502</v>
      </c>
      <c r="F1733" s="56">
        <f>COVAR(E1733:E1762,'RW Futures and Index Data (Q4)'!C1731:C1760)/VAR('RW Futures and Index Data (Q4)'!C1731:C1760)</f>
        <v>0.48322117939951648</v>
      </c>
      <c r="G1733" s="10"/>
      <c r="H1733" s="59">
        <v>7.6335877862594437E-3</v>
      </c>
      <c r="I1733" s="56">
        <f>COVAR(H1733:H1762,'RW Futures and Index Data (Q4)'!F1731:F1760)/VAR('RW Futures and Index Data (Q4)'!F1731:F1760)</f>
        <v>0.27379288334246654</v>
      </c>
      <c r="J1733" s="10"/>
      <c r="K1733" s="59">
        <v>2.5501205256140302E-2</v>
      </c>
      <c r="L1733" s="57">
        <f>COVAR(K1733:K1762,'RW Futures and Index Data (Q4)'!F1731:F1760)/VAR('RW Futures and Index Data (Q4)'!F1731:F1760)</f>
        <v>0.11135854596697593</v>
      </c>
      <c r="M1733" s="10"/>
      <c r="N1733" s="59">
        <v>5.8670825082465905E-2</v>
      </c>
      <c r="O1733" s="58">
        <f>COVAR(N1733:N1762,'RW Futures and Index Data (Q4)'!F1731:F1760)/VAR('RW Futures and Index Data (Q4)'!F1731:F1760)</f>
        <v>-5.4667744898910589E-2</v>
      </c>
      <c r="P1733" s="10"/>
    </row>
    <row r="1734" spans="1:16" x14ac:dyDescent="0.25">
      <c r="A1734" s="23">
        <v>39689</v>
      </c>
      <c r="B1734" s="52">
        <v>1.4156787684201921E-2</v>
      </c>
      <c r="C1734" s="53">
        <f>COVAR(B1734:B1763,'RW Futures and Index Data (Q4)'!C1732:C1761)/VAR('RW Futures and Index Data (Q4)'!C1732:C1761)</f>
        <v>1.1123451511722544</v>
      </c>
      <c r="D1734" s="10"/>
      <c r="E1734" s="59">
        <v>0.11171410577558438</v>
      </c>
      <c r="F1734" s="56">
        <f>COVAR(E1734:E1763,'RW Futures and Index Data (Q4)'!C1732:C1761)/VAR('RW Futures and Index Data (Q4)'!C1732:C1761)</f>
        <v>0.52763181999036657</v>
      </c>
      <c r="G1734" s="10"/>
      <c r="H1734" s="59">
        <v>1.2010113780025256E-2</v>
      </c>
      <c r="I1734" s="56">
        <f>COVAR(H1734:H1763,'RW Futures and Index Data (Q4)'!F1732:F1761)/VAR('RW Futures and Index Data (Q4)'!F1732:F1761)</f>
        <v>0.30527383784230905</v>
      </c>
      <c r="J1734" s="10"/>
      <c r="K1734" s="59">
        <v>1.9889137079343255E-2</v>
      </c>
      <c r="L1734" s="57">
        <f>COVAR(K1734:K1763,'RW Futures and Index Data (Q4)'!F1732:F1761)/VAR('RW Futures and Index Data (Q4)'!F1732:F1761)</f>
        <v>0.12503694620029529</v>
      </c>
      <c r="M1734" s="10"/>
      <c r="N1734" s="59">
        <v>5.2102255805108522E-2</v>
      </c>
      <c r="O1734" s="58">
        <f>COVAR(N1734:N1763,'RW Futures and Index Data (Q4)'!F1732:F1761)/VAR('RW Futures and Index Data (Q4)'!F1732:F1761)</f>
        <v>-3.6407101647719334E-2</v>
      </c>
      <c r="P1734" s="10"/>
    </row>
    <row r="1735" spans="1:16" x14ac:dyDescent="0.25">
      <c r="A1735" s="23">
        <v>39688</v>
      </c>
      <c r="B1735" s="52">
        <v>5.7157521520925236E-2</v>
      </c>
      <c r="C1735" s="53">
        <f>COVAR(B1735:B1764,'RW Futures and Index Data (Q4)'!C1733:C1762)/VAR('RW Futures and Index Data (Q4)'!C1733:C1762)</f>
        <v>1.0857481604471606</v>
      </c>
      <c r="D1735" s="10"/>
      <c r="E1735" s="59">
        <v>9.6234515940660792E-3</v>
      </c>
      <c r="F1735" s="56">
        <f>COVAR(E1735:E1764,'RW Futures and Index Data (Q4)'!C1733:C1762)/VAR('RW Futures and Index Data (Q4)'!C1733:C1762)</f>
        <v>0.40044419957508554</v>
      </c>
      <c r="G1735" s="10"/>
      <c r="H1735" s="59">
        <v>2.5300379506641324E-2</v>
      </c>
      <c r="I1735" s="56">
        <f>COVAR(H1735:H1764,'RW Futures and Index Data (Q4)'!F1733:F1762)/VAR('RW Futures and Index Data (Q4)'!F1733:F1762)</f>
        <v>0.35940240895540221</v>
      </c>
      <c r="J1735" s="10"/>
      <c r="K1735" s="59">
        <v>2.2428207842748238E-2</v>
      </c>
      <c r="L1735" s="57">
        <f>COVAR(K1735:K1764,'RW Futures and Index Data (Q4)'!F1733:F1762)/VAR('RW Futures and Index Data (Q4)'!F1733:F1762)</f>
        <v>0.14034820345193605</v>
      </c>
      <c r="M1735" s="10"/>
      <c r="N1735" s="59">
        <v>3.7236720355092512E-2</v>
      </c>
      <c r="O1735" s="58">
        <f>COVAR(N1735:N1764,'RW Futures and Index Data (Q4)'!F1733:F1762)/VAR('RW Futures and Index Data (Q4)'!F1733:F1762)</f>
        <v>-3.0712860909662448E-2</v>
      </c>
      <c r="P1735" s="10"/>
    </row>
    <row r="1736" spans="1:16" x14ac:dyDescent="0.25">
      <c r="A1736" s="23">
        <v>39687</v>
      </c>
      <c r="B1736" s="52">
        <v>3.2142546308742137E-2</v>
      </c>
      <c r="C1736" s="53">
        <f>COVAR(B1736:B1765,'RW Futures and Index Data (Q4)'!C1734:C1763)/VAR('RW Futures and Index Data (Q4)'!C1734:C1763)</f>
        <v>0.97664182300624347</v>
      </c>
      <c r="D1736" s="10"/>
      <c r="E1736" s="59">
        <v>-3.3970234811193101E-2</v>
      </c>
      <c r="F1736" s="56">
        <f>COVAR(E1736:E1765,'RW Futures and Index Data (Q4)'!C1734:C1763)/VAR('RW Futures and Index Data (Q4)'!C1734:C1763)</f>
        <v>0.23008758528657533</v>
      </c>
      <c r="G1736" s="10"/>
      <c r="H1736" s="59">
        <v>3.0341276864728206E-2</v>
      </c>
      <c r="I1736" s="56">
        <f>COVAR(H1736:H1765,'RW Futures and Index Data (Q4)'!F1734:F1763)/VAR('RW Futures and Index Data (Q4)'!F1734:F1763)</f>
        <v>0.41830894683781716</v>
      </c>
      <c r="J1736" s="10"/>
      <c r="K1736" s="59">
        <v>2.5588324662539685E-2</v>
      </c>
      <c r="L1736" s="57">
        <f>COVAR(K1736:K1765,'RW Futures and Index Data (Q4)'!F1734:F1763)/VAR('RW Futures and Index Data (Q4)'!F1734:F1763)</f>
        <v>0.15036105891203916</v>
      </c>
      <c r="M1736" s="10"/>
      <c r="N1736" s="59">
        <v>4.5910807476637006E-2</v>
      </c>
      <c r="O1736" s="58">
        <f>COVAR(N1736:N1765,'RW Futures and Index Data (Q4)'!F1734:F1763)/VAR('RW Futures and Index Data (Q4)'!F1734:F1763)</f>
        <v>-2.3256737036235046E-2</v>
      </c>
      <c r="P1736" s="10"/>
    </row>
    <row r="1737" spans="1:16" x14ac:dyDescent="0.25">
      <c r="A1737" s="23">
        <v>39686</v>
      </c>
      <c r="B1737" s="52">
        <v>-6.6942631849197243E-3</v>
      </c>
      <c r="C1737" s="53">
        <f>COVAR(B1737:B1766,'RW Futures and Index Data (Q4)'!C1735:C1764)/VAR('RW Futures and Index Data (Q4)'!C1735:C1764)</f>
        <v>0.93042347046634866</v>
      </c>
      <c r="D1737" s="10"/>
      <c r="E1737" s="59">
        <v>-3.3279177368732649E-2</v>
      </c>
      <c r="F1737" s="56">
        <f>COVAR(E1737:E1766,'RW Futures and Index Data (Q4)'!C1735:C1764)/VAR('RW Futures and Index Data (Q4)'!C1735:C1764)</f>
        <v>0.19580740488215029</v>
      </c>
      <c r="G1737" s="10"/>
      <c r="H1737" s="59">
        <v>1.0037641154328814E-2</v>
      </c>
      <c r="I1737" s="56">
        <f>COVAR(H1737:H1766,'RW Futures and Index Data (Q4)'!F1735:F1764)/VAR('RW Futures and Index Data (Q4)'!F1735:F1764)</f>
        <v>0.47460520637730569</v>
      </c>
      <c r="J1737" s="10"/>
      <c r="K1737" s="59">
        <v>2.3932456902611587E-2</v>
      </c>
      <c r="L1737" s="57">
        <f>COVAR(K1737:K1766,'RW Futures and Index Data (Q4)'!F1735:F1764)/VAR('RW Futures and Index Data (Q4)'!F1735:F1764)</f>
        <v>0.1533252326989788</v>
      </c>
      <c r="M1737" s="10"/>
      <c r="N1737" s="59">
        <v>4.1883355050425175E-2</v>
      </c>
      <c r="O1737" s="58">
        <f>COVAR(N1737:N1766,'RW Futures and Index Data (Q4)'!F1735:F1764)/VAR('RW Futures and Index Data (Q4)'!F1735:F1764)</f>
        <v>-3.0459461225357771E-2</v>
      </c>
      <c r="P1737" s="10"/>
    </row>
    <row r="1738" spans="1:16" x14ac:dyDescent="0.25">
      <c r="A1738" s="23">
        <v>39685</v>
      </c>
      <c r="B1738" s="52">
        <v>1.6834009601582878E-2</v>
      </c>
      <c r="C1738" s="53">
        <f>COVAR(B1738:B1767,'RW Futures and Index Data (Q4)'!C1736:C1765)/VAR('RW Futures and Index Data (Q4)'!C1736:C1765)</f>
        <v>0.89999393184359178</v>
      </c>
      <c r="D1738" s="10"/>
      <c r="E1738" s="59">
        <v>-3.3033098596322641E-2</v>
      </c>
      <c r="F1738" s="56">
        <f>COVAR(E1738:E1767,'RW Futures and Index Data (Q4)'!C1736:C1765)/VAR('RW Futures and Index Data (Q4)'!C1736:C1765)</f>
        <v>0.14291151809837793</v>
      </c>
      <c r="G1738" s="10"/>
      <c r="H1738" s="59">
        <v>1.5743010075566888E-2</v>
      </c>
      <c r="I1738" s="56">
        <f>COVAR(H1738:H1767,'RW Futures and Index Data (Q4)'!F1736:F1765)/VAR('RW Futures and Index Data (Q4)'!F1736:F1765)</f>
        <v>0.51109113964505937</v>
      </c>
      <c r="J1738" s="10"/>
      <c r="K1738" s="59">
        <v>2.2052578265335576E-2</v>
      </c>
      <c r="L1738" s="57">
        <f>COVAR(K1738:K1767,'RW Futures and Index Data (Q4)'!F1736:F1765)/VAR('RW Futures and Index Data (Q4)'!F1736:F1765)</f>
        <v>0.15357349520641689</v>
      </c>
      <c r="M1738" s="10"/>
      <c r="N1738" s="59">
        <v>3.475787767762295E-2</v>
      </c>
      <c r="O1738" s="58">
        <f>COVAR(N1738:N1767,'RW Futures and Index Data (Q4)'!F1736:F1765)/VAR('RW Futures and Index Data (Q4)'!F1736:F1765)</f>
        <v>-3.6760938048068036E-2</v>
      </c>
      <c r="P1738" s="10"/>
    </row>
    <row r="1739" spans="1:16" x14ac:dyDescent="0.25">
      <c r="A1739" s="23">
        <v>39682</v>
      </c>
      <c r="B1739" s="52">
        <v>7.3164287722549792E-2</v>
      </c>
      <c r="C1739" s="53">
        <f>COVAR(B1739:B1768,'RW Futures and Index Data (Q4)'!C1737:C1766)/VAR('RW Futures and Index Data (Q4)'!C1737:C1766)</f>
        <v>0.93445484840959525</v>
      </c>
      <c r="D1739" s="10"/>
      <c r="E1739" s="59">
        <v>-4.3193048366416242E-2</v>
      </c>
      <c r="F1739" s="56">
        <f>COVAR(E1739:E1768,'RW Futures and Index Data (Q4)'!C1737:C1766)/VAR('RW Futures and Index Data (Q4)'!C1737:C1766)</f>
        <v>9.4754795570179365E-2</v>
      </c>
      <c r="G1739" s="10"/>
      <c r="H1739" s="59">
        <v>4.6481536475145191E-2</v>
      </c>
      <c r="I1739" s="56">
        <f>COVAR(H1739:H1768,'RW Futures and Index Data (Q4)'!F1737:F1766)/VAR('RW Futures and Index Data (Q4)'!F1737:F1766)</f>
        <v>0.59222984838330939</v>
      </c>
      <c r="J1739" s="10"/>
      <c r="K1739" s="59">
        <v>1.2817180531518035E-2</v>
      </c>
      <c r="L1739" s="57">
        <f>COVAR(K1739:K1768,'RW Futures and Index Data (Q4)'!F1737:F1766)/VAR('RW Futures and Index Data (Q4)'!F1737:F1766)</f>
        <v>0.14698336067589921</v>
      </c>
      <c r="M1739" s="10"/>
      <c r="N1739" s="59">
        <v>1.5189561385697159E-2</v>
      </c>
      <c r="O1739" s="58">
        <f>COVAR(N1739:N1768,'RW Futures and Index Data (Q4)'!F1737:F1766)/VAR('RW Futures and Index Data (Q4)'!F1737:F1766)</f>
        <v>-5.5126443770883819E-2</v>
      </c>
      <c r="P1739" s="10"/>
    </row>
    <row r="1740" spans="1:16" x14ac:dyDescent="0.25">
      <c r="A1740" s="23">
        <v>39681</v>
      </c>
      <c r="B1740" s="52">
        <v>2.2278936413514749E-2</v>
      </c>
      <c r="C1740" s="53">
        <f>COVAR(B1740:B1769,'RW Futures and Index Data (Q4)'!C1738:C1767)/VAR('RW Futures and Index Data (Q4)'!C1738:C1767)</f>
        <v>0.82568198778419044</v>
      </c>
      <c r="D1740" s="10"/>
      <c r="E1740" s="59">
        <v>-4.3395654652892079E-2</v>
      </c>
      <c r="F1740" s="56">
        <f>COVAR(E1740:E1769,'RW Futures and Index Data (Q4)'!C1738:C1767)/VAR('RW Futures and Index Data (Q4)'!C1738:C1767)</f>
        <v>4.6775935124231137E-2</v>
      </c>
      <c r="G1740" s="10"/>
      <c r="H1740" s="59">
        <v>9.0365448504983403E-2</v>
      </c>
      <c r="I1740" s="56">
        <f>COVAR(H1740:H1769,'RW Futures and Index Data (Q4)'!F1738:F1767)/VAR('RW Futures and Index Data (Q4)'!F1738:F1767)</f>
        <v>0.69527786766141753</v>
      </c>
      <c r="J1740" s="10"/>
      <c r="K1740" s="59">
        <v>6.1181225297786135E-3</v>
      </c>
      <c r="L1740" s="57">
        <f>COVAR(K1740:K1769,'RW Futures and Index Data (Q4)'!F1738:F1767)/VAR('RW Futures and Index Data (Q4)'!F1738:F1767)</f>
        <v>0.14306784227914746</v>
      </c>
      <c r="M1740" s="10"/>
      <c r="N1740" s="59">
        <v>4.8224044371236729E-3</v>
      </c>
      <c r="O1740" s="58">
        <f>COVAR(N1740:N1769,'RW Futures and Index Data (Q4)'!F1738:F1767)/VAR('RW Futures and Index Data (Q4)'!F1738:F1767)</f>
        <v>-7.0866860950198465E-2</v>
      </c>
      <c r="P1740" s="10"/>
    </row>
    <row r="1741" spans="1:16" x14ac:dyDescent="0.25">
      <c r="A1741" s="23">
        <v>39680</v>
      </c>
      <c r="B1741" s="52">
        <v>-8.3941953191035701E-4</v>
      </c>
      <c r="C1741" s="53">
        <f>COVAR(B1741:B1770,'RW Futures and Index Data (Q4)'!C1739:C1768)/VAR('RW Futures and Index Data (Q4)'!C1739:C1768)</f>
        <v>0.75352529948222402</v>
      </c>
      <c r="D1741" s="10"/>
      <c r="E1741" s="59">
        <v>-5.2517000678145909E-2</v>
      </c>
      <c r="F1741" s="56">
        <f>COVAR(E1741:E1770,'RW Futures and Index Data (Q4)'!C1739:C1768)/VAR('RW Futures and Index Data (Q4)'!C1739:C1768)</f>
        <v>2.8042118401797846E-2</v>
      </c>
      <c r="G1741" s="10"/>
      <c r="H1741" s="59">
        <v>9.6949152542372907E-2</v>
      </c>
      <c r="I1741" s="56">
        <f>COVAR(H1741:H1770,'RW Futures and Index Data (Q4)'!F1739:F1768)/VAR('RW Futures and Index Data (Q4)'!F1739:F1768)</f>
        <v>0.77421172079408718</v>
      </c>
      <c r="J1741" s="10"/>
      <c r="K1741" s="59">
        <v>6.2188820128308286E-3</v>
      </c>
      <c r="L1741" s="57">
        <f>COVAR(K1741:K1770,'RW Futures and Index Data (Q4)'!F1739:F1768)/VAR('RW Futures and Index Data (Q4)'!F1739:F1768)</f>
        <v>0.13872180755335792</v>
      </c>
      <c r="M1741" s="10"/>
      <c r="N1741" s="59">
        <v>1.4307197072778166E-2</v>
      </c>
      <c r="O1741" s="58">
        <f>COVAR(N1741:N1770,'RW Futures and Index Data (Q4)'!F1739:F1768)/VAR('RW Futures and Index Data (Q4)'!F1739:F1768)</f>
        <v>-7.4891018875409679E-2</v>
      </c>
      <c r="P1741" s="10"/>
    </row>
    <row r="1742" spans="1:16" x14ac:dyDescent="0.25">
      <c r="A1742" s="23">
        <v>39679</v>
      </c>
      <c r="B1742" s="52">
        <v>-3.3298304003942292E-2</v>
      </c>
      <c r="C1742" s="53">
        <f>COVAR(B1742:B1771,'RW Futures and Index Data (Q4)'!C1740:C1769)/VAR('RW Futures and Index Data (Q4)'!C1740:C1769)</f>
        <v>0.66057914782908522</v>
      </c>
      <c r="D1742" s="10"/>
      <c r="E1742" s="59">
        <v>-5.5675712990342241E-2</v>
      </c>
      <c r="F1742" s="56">
        <f>COVAR(E1742:E1771,'RW Futures and Index Data (Q4)'!C1740:C1769)/VAR('RW Futures and Index Data (Q4)'!C1740:C1769)</f>
        <v>1.2439905031083748E-2</v>
      </c>
      <c r="G1742" s="10"/>
      <c r="H1742" s="59">
        <v>0.12345672153635134</v>
      </c>
      <c r="I1742" s="56">
        <f>COVAR(H1742:H1771,'RW Futures and Index Data (Q4)'!F1740:F1769)/VAR('RW Futures and Index Data (Q4)'!F1740:F1769)</f>
        <v>0.86565251341183869</v>
      </c>
      <c r="J1742" s="10"/>
      <c r="K1742" s="59">
        <v>4.420150525420441E-3</v>
      </c>
      <c r="L1742" s="57">
        <f>COVAR(K1742:K1771,'RW Futures and Index Data (Q4)'!F1740:F1769)/VAR('RW Futures and Index Data (Q4)'!F1740:F1769)</f>
        <v>0.12911988341183109</v>
      </c>
      <c r="M1742" s="10"/>
      <c r="N1742" s="59">
        <v>1.7025721782828462E-3</v>
      </c>
      <c r="O1742" s="58">
        <f>COVAR(N1742:N1771,'RW Futures and Index Data (Q4)'!F1740:F1769)/VAR('RW Futures and Index Data (Q4)'!F1740:F1769)</f>
        <v>-9.6047410683732001E-2</v>
      </c>
      <c r="P1742" s="10"/>
    </row>
    <row r="1743" spans="1:16" x14ac:dyDescent="0.25">
      <c r="A1743" s="23">
        <v>39678</v>
      </c>
      <c r="B1743" s="52">
        <v>-2.66706231606334E-2</v>
      </c>
      <c r="C1743" s="53">
        <f>COVAR(B1743:B1772,'RW Futures and Index Data (Q4)'!C1741:C1770)/VAR('RW Futures and Index Data (Q4)'!C1741:C1770)</f>
        <v>0.61089222134833943</v>
      </c>
      <c r="D1743" s="10"/>
      <c r="E1743" s="59">
        <v>-4.8839741157011618E-2</v>
      </c>
      <c r="F1743" s="56">
        <f>COVAR(E1743:E1772,'RW Futures and Index Data (Q4)'!C1741:C1770)/VAR('RW Futures and Index Data (Q4)'!C1741:C1770)</f>
        <v>3.1441826016413497E-3</v>
      </c>
      <c r="G1743" s="10"/>
      <c r="H1743" s="59">
        <v>0.13620569840166796</v>
      </c>
      <c r="I1743" s="56">
        <f>COVAR(H1743:H1772,'RW Futures and Index Data (Q4)'!F1741:F1770)/VAR('RW Futures and Index Data (Q4)'!F1741:F1770)</f>
        <v>0.9448644320489179</v>
      </c>
      <c r="J1743" s="10"/>
      <c r="K1743" s="59">
        <v>-1.4005723034773432E-3</v>
      </c>
      <c r="L1743" s="57">
        <f>COVAR(K1743:K1772,'RW Futures and Index Data (Q4)'!F1741:F1770)/VAR('RW Futures and Index Data (Q4)'!F1741:F1770)</f>
        <v>0.12594693147267955</v>
      </c>
      <c r="M1743" s="10"/>
      <c r="N1743" s="59">
        <v>-1.1953820023927753E-3</v>
      </c>
      <c r="O1743" s="58">
        <f>COVAR(N1743:N1772,'RW Futures and Index Data (Q4)'!F1741:F1770)/VAR('RW Futures and Index Data (Q4)'!F1741:F1770)</f>
        <v>-0.10280997927705621</v>
      </c>
      <c r="P1743" s="10"/>
    </row>
    <row r="1744" spans="1:16" x14ac:dyDescent="0.25">
      <c r="A1744" s="23">
        <v>39675</v>
      </c>
      <c r="B1744" s="52">
        <v>-5.0743146775069081E-2</v>
      </c>
      <c r="C1744" s="53">
        <f>COVAR(B1744:B1773,'RW Futures and Index Data (Q4)'!C1742:C1771)/VAR('RW Futures and Index Data (Q4)'!C1742:C1771)</f>
        <v>0.49756903057851126</v>
      </c>
      <c r="D1744" s="10"/>
      <c r="E1744" s="59">
        <v>-3.408175487755094E-2</v>
      </c>
      <c r="F1744" s="56">
        <f>COVAR(E1744:E1773,'RW Futures and Index Data (Q4)'!C1742:C1771)/VAR('RW Futures and Index Data (Q4)'!C1742:C1771)</f>
        <v>-1.3443410727337809E-2</v>
      </c>
      <c r="G1744" s="10"/>
      <c r="H1744" s="59">
        <v>0.13310344827586196</v>
      </c>
      <c r="I1744" s="56">
        <f>COVAR(H1744:H1773,'RW Futures and Index Data (Q4)'!F1742:F1771)/VAR('RW Futures and Index Data (Q4)'!F1742:F1771)</f>
        <v>1.0064442192472633</v>
      </c>
      <c r="J1744" s="10"/>
      <c r="K1744" s="59">
        <v>8.6643769304539653E-4</v>
      </c>
      <c r="L1744" s="57">
        <f>COVAR(K1744:K1773,'RW Futures and Index Data (Q4)'!F1742:F1771)/VAR('RW Futures and Index Data (Q4)'!F1742:F1771)</f>
        <v>0.12665719087418587</v>
      </c>
      <c r="M1744" s="10"/>
      <c r="N1744" s="59">
        <v>7.0850250504477241E-3</v>
      </c>
      <c r="O1744" s="58">
        <f>COVAR(N1744:N1773,'RW Futures and Index Data (Q4)'!F1742:F1771)/VAR('RW Futures and Index Data (Q4)'!F1742:F1771)</f>
        <v>-0.10108869654879087</v>
      </c>
      <c r="P1744" s="10"/>
    </row>
    <row r="1745" spans="1:16" x14ac:dyDescent="0.25">
      <c r="A1745" s="23">
        <v>39674</v>
      </c>
      <c r="B1745" s="52">
        <v>3.6956676422839063E-3</v>
      </c>
      <c r="C1745" s="53">
        <f>COVAR(B1745:B1774,'RW Futures and Index Data (Q4)'!C1743:C1772)/VAR('RW Futures and Index Data (Q4)'!C1743:C1772)</f>
        <v>0.41469645961142382</v>
      </c>
      <c r="D1745" s="10"/>
      <c r="E1745" s="59">
        <v>-1.202184477499757E-2</v>
      </c>
      <c r="F1745" s="56">
        <f>COVAR(E1745:E1774,'RW Futures and Index Data (Q4)'!C1743:C1772)/VAR('RW Futures and Index Data (Q4)'!C1743:C1772)</f>
        <v>-5.2547971013050969E-2</v>
      </c>
      <c r="G1745" s="10"/>
      <c r="H1745" s="59">
        <v>0.18758915834522094</v>
      </c>
      <c r="I1745" s="56">
        <f>COVAR(H1745:H1774,'RW Futures and Index Data (Q4)'!F1743:F1772)/VAR('RW Futures and Index Data (Q4)'!F1743:F1772)</f>
        <v>1.18613603775013</v>
      </c>
      <c r="J1745" s="10"/>
      <c r="K1745" s="59">
        <v>5.9092861223328796E-3</v>
      </c>
      <c r="L1745" s="57">
        <f>COVAR(K1745:K1774,'RW Futures and Index Data (Q4)'!F1743:F1772)/VAR('RW Futures and Index Data (Q4)'!F1743:F1772)</f>
        <v>0.14350514404793815</v>
      </c>
      <c r="M1745" s="10"/>
      <c r="N1745" s="59">
        <v>9.6031554326847512E-3</v>
      </c>
      <c r="O1745" s="58">
        <f>COVAR(N1745:N1774,'RW Futures and Index Data (Q4)'!F1743:F1772)/VAR('RW Futures and Index Data (Q4)'!F1743:F1772)</f>
        <v>-0.10648624307433151</v>
      </c>
      <c r="P1745" s="10"/>
    </row>
    <row r="1746" spans="1:16" x14ac:dyDescent="0.25">
      <c r="A1746" s="23">
        <v>39673</v>
      </c>
      <c r="B1746" s="52">
        <v>-2.7930680665997687E-2</v>
      </c>
      <c r="C1746" s="53">
        <f>COVAR(B1746:B1775,'RW Futures and Index Data (Q4)'!C1744:C1773)/VAR('RW Futures and Index Data (Q4)'!C1744:C1773)</f>
        <v>0.22016545912979923</v>
      </c>
      <c r="D1746" s="10"/>
      <c r="E1746" s="59">
        <v>-6.5279607266416129E-2</v>
      </c>
      <c r="F1746" s="56">
        <f>COVAR(E1746:E1775,'RW Futures and Index Data (Q4)'!C1744:C1773)/VAR('RW Futures and Index Data (Q4)'!C1744:C1773)</f>
        <v>-0.15873972504441938</v>
      </c>
      <c r="G1746" s="10"/>
      <c r="H1746" s="59">
        <v>0.23550717391304343</v>
      </c>
      <c r="I1746" s="56">
        <f>COVAR(H1746:H1775,'RW Futures and Index Data (Q4)'!F1744:F1773)/VAR('RW Futures and Index Data (Q4)'!F1744:F1773)</f>
        <v>1.3515235436318573</v>
      </c>
      <c r="J1746" s="10"/>
      <c r="K1746" s="59">
        <v>8.3091388811995515E-3</v>
      </c>
      <c r="L1746" s="57">
        <f>COVAR(K1746:K1775,'RW Futures and Index Data (Q4)'!F1744:F1773)/VAR('RW Futures and Index Data (Q4)'!F1744:F1773)</f>
        <v>0.15785710710234416</v>
      </c>
      <c r="M1746" s="10"/>
      <c r="N1746" s="59">
        <v>5.4880290571375223E-3</v>
      </c>
      <c r="O1746" s="58">
        <f>COVAR(N1746:N1775,'RW Futures and Index Data (Q4)'!F1744:F1773)/VAR('RW Futures and Index Data (Q4)'!F1744:F1773)</f>
        <v>-0.11961574520428818</v>
      </c>
      <c r="P1746" s="10"/>
    </row>
    <row r="1747" spans="1:16" x14ac:dyDescent="0.25">
      <c r="A1747" s="23">
        <v>39672</v>
      </c>
      <c r="B1747" s="52">
        <v>-6.7781650584795461E-2</v>
      </c>
      <c r="C1747" s="53">
        <f>COVAR(B1747:B1776,'RW Futures and Index Data (Q4)'!C1745:C1774)/VAR('RW Futures and Index Data (Q4)'!C1745:C1774)</f>
        <v>6.4665372802647433E-2</v>
      </c>
      <c r="D1747" s="10"/>
      <c r="E1747" s="59">
        <v>-6.0462646547982835E-2</v>
      </c>
      <c r="F1747" s="56">
        <f>COVAR(E1747:E1776,'RW Futures and Index Data (Q4)'!C1745:C1774)/VAR('RW Futures and Index Data (Q4)'!C1745:C1774)</f>
        <v>-0.17990809562940679</v>
      </c>
      <c r="G1747" s="10"/>
      <c r="H1747" s="59">
        <v>0.20216606498194944</v>
      </c>
      <c r="I1747" s="56">
        <f>COVAR(H1747:H1776,'RW Futures and Index Data (Q4)'!F1745:F1774)/VAR('RW Futures and Index Data (Q4)'!F1745:F1774)</f>
        <v>1.4282489325977841</v>
      </c>
      <c r="J1747" s="10"/>
      <c r="K1747" s="59">
        <v>4.1206424325068713E-3</v>
      </c>
      <c r="L1747" s="57">
        <f>COVAR(K1747:K1776,'RW Futures and Index Data (Q4)'!F1745:F1774)/VAR('RW Futures and Index Data (Q4)'!F1745:F1774)</f>
        <v>0.16991717747638785</v>
      </c>
      <c r="M1747" s="10"/>
      <c r="N1747" s="59">
        <v>-3.1088728751941241E-3</v>
      </c>
      <c r="O1747" s="58">
        <f>COVAR(N1747:N1776,'RW Futures and Index Data (Q4)'!F1745:F1774)/VAR('RW Futures and Index Data (Q4)'!F1745:F1774)</f>
        <v>-0.12730897579429984</v>
      </c>
      <c r="P1747" s="10"/>
    </row>
    <row r="1748" spans="1:16" x14ac:dyDescent="0.25">
      <c r="A1748" s="23">
        <v>39671</v>
      </c>
      <c r="B1748" s="52">
        <v>-0.10576099003344697</v>
      </c>
      <c r="C1748" s="53">
        <f>COVAR(B1748:B1777,'RW Futures and Index Data (Q4)'!C1746:C1775)/VAR('RW Futures and Index Data (Q4)'!C1746:C1775)</f>
        <v>-5.871896236740401E-2</v>
      </c>
      <c r="D1748" s="10"/>
      <c r="E1748" s="59">
        <v>-5.7090796025015433E-2</v>
      </c>
      <c r="F1748" s="56">
        <f>COVAR(E1748:E1777,'RW Futures and Index Data (Q4)'!C1746:C1775)/VAR('RW Futures and Index Data (Q4)'!C1746:C1775)</f>
        <v>-0.20494384272873778</v>
      </c>
      <c r="G1748" s="10"/>
      <c r="H1748" s="59">
        <v>0.19480512265512284</v>
      </c>
      <c r="I1748" s="56">
        <f>COVAR(H1748:H1777,'RW Futures and Index Data (Q4)'!F1746:F1775)/VAR('RW Futures and Index Data (Q4)'!F1746:F1775)</f>
        <v>1.4882129577109815</v>
      </c>
      <c r="J1748" s="10"/>
      <c r="K1748" s="59">
        <v>8.7000839319748557E-3</v>
      </c>
      <c r="L1748" s="57">
        <f>COVAR(K1748:K1777,'RW Futures and Index Data (Q4)'!F1746:F1775)/VAR('RW Futures and Index Data (Q4)'!F1746:F1775)</f>
        <v>0.18243766718726445</v>
      </c>
      <c r="M1748" s="10"/>
      <c r="N1748" s="59">
        <v>5.603044572242144E-3</v>
      </c>
      <c r="O1748" s="58">
        <f>COVAR(N1748:N1777,'RW Futures and Index Data (Q4)'!F1746:F1775)/VAR('RW Futures and Index Data (Q4)'!F1746:F1775)</f>
        <v>-0.11334140299903048</v>
      </c>
      <c r="P1748" s="10"/>
    </row>
    <row r="1749" spans="1:16" x14ac:dyDescent="0.25">
      <c r="A1749" s="23">
        <v>39668</v>
      </c>
      <c r="B1749" s="52">
        <v>-8.018693161453494E-2</v>
      </c>
      <c r="C1749" s="53">
        <f>COVAR(B1749:B1778,'RW Futures and Index Data (Q4)'!C1747:C1776)/VAR('RW Futures and Index Data (Q4)'!C1747:C1776)</f>
        <v>-0.12238480731475099</v>
      </c>
      <c r="D1749" s="10"/>
      <c r="E1749" s="59">
        <v>-4.7227331942687134E-2</v>
      </c>
      <c r="F1749" s="56">
        <f>COVAR(E1749:E1778,'RW Futures and Index Data (Q4)'!C1747:C1776)/VAR('RW Futures and Index Data (Q4)'!C1747:C1776)</f>
        <v>-0.2361169488444782</v>
      </c>
      <c r="G1749" s="10"/>
      <c r="H1749" s="59">
        <v>0.24318356669123053</v>
      </c>
      <c r="I1749" s="56">
        <f>COVAR(H1749:H1778,'RW Futures and Index Data (Q4)'!F1747:F1776)/VAR('RW Futures and Index Data (Q4)'!F1747:F1776)</f>
        <v>1.631168230351788</v>
      </c>
      <c r="J1749" s="10"/>
      <c r="K1749" s="59">
        <v>2.1709985609850158E-3</v>
      </c>
      <c r="L1749" s="57">
        <f>COVAR(K1749:K1778,'RW Futures and Index Data (Q4)'!F1747:F1776)/VAR('RW Futures and Index Data (Q4)'!F1747:F1776)</f>
        <v>0.19243800337316724</v>
      </c>
      <c r="M1749" s="10"/>
      <c r="N1749" s="59">
        <v>-6.0514654946087765E-3</v>
      </c>
      <c r="O1749" s="58">
        <f>COVAR(N1749:N1778,'RW Futures and Index Data (Q4)'!F1747:F1776)/VAR('RW Futures and Index Data (Q4)'!F1747:F1776)</f>
        <v>-0.12186501999676777</v>
      </c>
      <c r="P1749" s="10"/>
    </row>
    <row r="1750" spans="1:16" x14ac:dyDescent="0.25">
      <c r="A1750" s="23">
        <v>39667</v>
      </c>
      <c r="B1750" s="52">
        <v>-0.12106540446560421</v>
      </c>
      <c r="C1750" s="53">
        <f>COVAR(B1750:B1779,'RW Futures and Index Data (Q4)'!C1748:C1777)/VAR('RW Futures and Index Data (Q4)'!C1748:C1777)</f>
        <v>-0.30014367347661131</v>
      </c>
      <c r="D1750" s="10"/>
      <c r="E1750" s="59">
        <v>-2.7852875059267368E-2</v>
      </c>
      <c r="F1750" s="56">
        <f>COVAR(E1750:E1779,'RW Futures and Index Data (Q4)'!C1748:C1777)/VAR('RW Futures and Index Data (Q4)'!C1748:C1777)</f>
        <v>-0.30496347198359486</v>
      </c>
      <c r="G1750" s="10"/>
      <c r="H1750" s="59">
        <v>0.17489121915820016</v>
      </c>
      <c r="I1750" s="56">
        <f>COVAR(H1750:H1779,'RW Futures and Index Data (Q4)'!F1748:F1777)/VAR('RW Futures and Index Data (Q4)'!F1748:F1777)</f>
        <v>1.5465546534915031</v>
      </c>
      <c r="J1750" s="10"/>
      <c r="K1750" s="59">
        <v>3.8769619339460437E-3</v>
      </c>
      <c r="L1750" s="57">
        <f>COVAR(K1750:K1779,'RW Futures and Index Data (Q4)'!F1748:F1777)/VAR('RW Futures and Index Data (Q4)'!F1748:F1777)</f>
        <v>0.20141318717943357</v>
      </c>
      <c r="M1750" s="10"/>
      <c r="N1750" s="59">
        <v>3.7650472464174634E-3</v>
      </c>
      <c r="O1750" s="58">
        <f>COVAR(N1750:N1779,'RW Futures and Index Data (Q4)'!F1748:F1777)/VAR('RW Futures and Index Data (Q4)'!F1748:F1777)</f>
        <v>-9.5617463022131602E-2</v>
      </c>
      <c r="P1750" s="10"/>
    </row>
    <row r="1751" spans="1:16" x14ac:dyDescent="0.25">
      <c r="A1751" s="23">
        <v>39666</v>
      </c>
      <c r="B1751" s="52">
        <v>-0.12136532823193824</v>
      </c>
      <c r="C1751" s="53">
        <f>COVAR(B1751:B1780,'RW Futures and Index Data (Q4)'!C1749:C1778)/VAR('RW Futures and Index Data (Q4)'!C1749:C1778)</f>
        <v>-0.23251778642825346</v>
      </c>
      <c r="D1751" s="10"/>
      <c r="E1751" s="59">
        <v>-3.6464084461890311E-2</v>
      </c>
      <c r="F1751" s="56">
        <f>COVAR(E1751:E1780,'RW Futures and Index Data (Q4)'!C1749:C1778)/VAR('RW Futures and Index Data (Q4)'!C1749:C1778)</f>
        <v>-0.45680224364088373</v>
      </c>
      <c r="G1751" s="10"/>
      <c r="H1751" s="59">
        <v>0.16992046276211137</v>
      </c>
      <c r="I1751" s="56">
        <f>COVAR(H1751:H1780,'RW Futures and Index Data (Q4)'!F1749:F1778)/VAR('RW Futures and Index Data (Q4)'!F1749:F1778)</f>
        <v>1.3800855396589087</v>
      </c>
      <c r="J1751" s="10"/>
      <c r="K1751" s="59">
        <v>1.8995656000164729E-3</v>
      </c>
      <c r="L1751" s="57">
        <f>COVAR(K1751:K1780,'RW Futures and Index Data (Q4)'!F1749:F1778)/VAR('RW Futures and Index Data (Q4)'!F1749:F1778)</f>
        <v>0.17686080589585296</v>
      </c>
      <c r="M1751" s="10"/>
      <c r="N1751" s="59">
        <v>1.2775601781971568E-2</v>
      </c>
      <c r="O1751" s="58">
        <f>COVAR(N1751:N1780,'RW Futures and Index Data (Q4)'!F1749:F1778)/VAR('RW Futures and Index Data (Q4)'!F1749:F1778)</f>
        <v>-9.8128304441447295E-2</v>
      </c>
      <c r="P1751" s="10"/>
    </row>
    <row r="1752" spans="1:16" x14ac:dyDescent="0.25">
      <c r="A1752" s="23">
        <v>39665</v>
      </c>
      <c r="B1752" s="52">
        <v>-0.12893001083329714</v>
      </c>
      <c r="C1752" s="53">
        <f>COVAR(B1752:B1781,'RW Futures and Index Data (Q4)'!C1750:C1779)/VAR('RW Futures and Index Data (Q4)'!C1750:C1779)</f>
        <v>-0.10435579923922483</v>
      </c>
      <c r="D1752" s="10"/>
      <c r="E1752" s="59">
        <v>-4.5429978953472339E-2</v>
      </c>
      <c r="F1752" s="56">
        <f>COVAR(E1752:E1781,'RW Futures and Index Data (Q4)'!C1750:C1779)/VAR('RW Futures and Index Data (Q4)'!C1750:C1779)</f>
        <v>-0.57899587911626715</v>
      </c>
      <c r="G1752" s="10"/>
      <c r="H1752" s="59">
        <v>0.12745098039215708</v>
      </c>
      <c r="I1752" s="56">
        <f>COVAR(H1752:H1781,'RW Futures and Index Data (Q4)'!F1750:F1779)/VAR('RW Futures and Index Data (Q4)'!F1750:F1779)</f>
        <v>1.2249981093370783</v>
      </c>
      <c r="J1752" s="10"/>
      <c r="K1752" s="59">
        <v>-5.5457741482978218E-3</v>
      </c>
      <c r="L1752" s="57">
        <f>COVAR(K1752:K1781,'RW Futures and Index Data (Q4)'!F1750:F1779)/VAR('RW Futures and Index Data (Q4)'!F1750:F1779)</f>
        <v>0.1566765230748153</v>
      </c>
      <c r="M1752" s="10"/>
      <c r="N1752" s="59">
        <v>3.2557999928186643E-3</v>
      </c>
      <c r="O1752" s="58">
        <f>COVAR(N1752:N1781,'RW Futures and Index Data (Q4)'!F1750:F1779)/VAR('RW Futures and Index Data (Q4)'!F1750:F1779)</f>
        <v>-0.11219557940814659</v>
      </c>
      <c r="P1752" s="10"/>
    </row>
    <row r="1753" spans="1:16" x14ac:dyDescent="0.25">
      <c r="A1753" s="23">
        <v>39664</v>
      </c>
      <c r="B1753" s="52">
        <v>-0.10960566566150165</v>
      </c>
      <c r="C1753" s="53">
        <f>COVAR(B1753:B1782,'RW Futures and Index Data (Q4)'!C1751:C1780)/VAR('RW Futures and Index Data (Q4)'!C1751:C1780)</f>
        <v>0.13881949767639407</v>
      </c>
      <c r="D1753" s="10"/>
      <c r="E1753" s="59">
        <v>-6.2921898149700173E-2</v>
      </c>
      <c r="F1753" s="56">
        <f>COVAR(E1753:E1782,'RW Futures and Index Data (Q4)'!C1751:C1780)/VAR('RW Futures and Index Data (Q4)'!C1751:C1780)</f>
        <v>-0.7105732384041672</v>
      </c>
      <c r="G1753" s="10"/>
      <c r="H1753" s="59">
        <v>7.7405857740585837E-2</v>
      </c>
      <c r="I1753" s="56">
        <f>COVAR(H1753:H1782,'RW Futures and Index Data (Q4)'!F1751:F1780)/VAR('RW Futures and Index Data (Q4)'!F1751:F1780)</f>
        <v>1.0521087662566471</v>
      </c>
      <c r="J1753" s="10"/>
      <c r="K1753" s="59">
        <v>-6.2521086270206361E-3</v>
      </c>
      <c r="L1753" s="57">
        <f>COVAR(K1753:K1782,'RW Futures and Index Data (Q4)'!F1751:F1780)/VAR('RW Futures and Index Data (Q4)'!F1751:F1780)</f>
        <v>0.1347066453475369</v>
      </c>
      <c r="M1753" s="10"/>
      <c r="N1753" s="59">
        <v>7.8123011079662685E-3</v>
      </c>
      <c r="O1753" s="58">
        <f>COVAR(N1753:N1782,'RW Futures and Index Data (Q4)'!F1751:F1780)/VAR('RW Futures and Index Data (Q4)'!F1751:F1780)</f>
        <v>-0.12162142423663193</v>
      </c>
      <c r="P1753" s="10"/>
    </row>
    <row r="1754" spans="1:16" x14ac:dyDescent="0.25">
      <c r="A1754" s="23">
        <v>39661</v>
      </c>
      <c r="B1754" s="52">
        <v>-0.10560076066160351</v>
      </c>
      <c r="C1754" s="53">
        <f>COVAR(B1754:B1783,'RW Futures and Index Data (Q4)'!C1752:C1781)/VAR('RW Futures and Index Data (Q4)'!C1752:C1781)</f>
        <v>0.32021814785021935</v>
      </c>
      <c r="D1754" s="10"/>
      <c r="E1754" s="59">
        <v>-6.7820279916335324E-2</v>
      </c>
      <c r="F1754" s="56">
        <f>COVAR(E1754:E1783,'RW Futures and Index Data (Q4)'!C1752:C1781)/VAR('RW Futures and Index Data (Q4)'!C1752:C1781)</f>
        <v>-0.75111412437353808</v>
      </c>
      <c r="G1754" s="10"/>
      <c r="H1754" s="59">
        <v>3.0872483221476399E-2</v>
      </c>
      <c r="I1754" s="56">
        <f>COVAR(H1754:H1783,'RW Futures and Index Data (Q4)'!F1752:F1781)/VAR('RW Futures and Index Data (Q4)'!F1752:F1781)</f>
        <v>0.88092205354433262</v>
      </c>
      <c r="J1754" s="10"/>
      <c r="K1754" s="59">
        <v>-2.4729223327742966E-3</v>
      </c>
      <c r="L1754" s="57">
        <f>COVAR(K1754:K1783,'RW Futures and Index Data (Q4)'!F1752:F1781)/VAR('RW Futures and Index Data (Q4)'!F1752:F1781)</f>
        <v>8.3745475721052232E-2</v>
      </c>
      <c r="M1754" s="10"/>
      <c r="N1754" s="59">
        <v>2.2141417252459217E-2</v>
      </c>
      <c r="O1754" s="58">
        <f>COVAR(N1754:N1783,'RW Futures and Index Data (Q4)'!F1752:F1781)/VAR('RW Futures and Index Data (Q4)'!F1752:F1781)</f>
        <v>-0.17437854756695417</v>
      </c>
      <c r="P1754" s="10"/>
    </row>
    <row r="1755" spans="1:16" x14ac:dyDescent="0.25">
      <c r="A1755" s="23">
        <v>39660</v>
      </c>
      <c r="B1755" s="52">
        <v>-0.14167758460917868</v>
      </c>
      <c r="C1755" s="53">
        <f>COVAR(B1755:B1784,'RW Futures and Index Data (Q4)'!C1753:C1782)/VAR('RW Futures and Index Data (Q4)'!C1753:C1782)</f>
        <v>0.59161735916739444</v>
      </c>
      <c r="D1755" s="10"/>
      <c r="E1755" s="59">
        <v>-5.3230960744592215E-2</v>
      </c>
      <c r="F1755" s="56">
        <f>COVAR(E1755:E1784,'RW Futures and Index Data (Q4)'!C1753:C1782)/VAR('RW Futures and Index Data (Q4)'!C1753:C1782)</f>
        <v>-0.79345783215599952</v>
      </c>
      <c r="G1755" s="10"/>
      <c r="H1755" s="59">
        <v>6.2837837837837807E-2</v>
      </c>
      <c r="I1755" s="56">
        <f>COVAR(H1755:H1784,'RW Futures and Index Data (Q4)'!F1753:F1782)/VAR('RW Futures and Index Data (Q4)'!F1753:F1782)</f>
        <v>0.7839699268224285</v>
      </c>
      <c r="J1755" s="10"/>
      <c r="K1755" s="59">
        <v>-2.9643492045091646E-3</v>
      </c>
      <c r="L1755" s="57">
        <f>COVAR(K1755:K1784,'RW Futures and Index Data (Q4)'!F1753:F1782)/VAR('RW Futures and Index Data (Q4)'!F1753:F1782)</f>
        <v>2.6665083367549657E-2</v>
      </c>
      <c r="M1755" s="10"/>
      <c r="N1755" s="59">
        <v>2.6659088622013716E-2</v>
      </c>
      <c r="O1755" s="58">
        <f>COVAR(N1755:N1784,'RW Futures and Index Data (Q4)'!F1753:F1782)/VAR('RW Futures and Index Data (Q4)'!F1753:F1782)</f>
        <v>-0.24405480854796072</v>
      </c>
      <c r="P1755" s="10"/>
    </row>
    <row r="1756" spans="1:16" x14ac:dyDescent="0.25">
      <c r="A1756" s="23">
        <v>39659</v>
      </c>
      <c r="B1756" s="52">
        <v>-0.133024763146803</v>
      </c>
      <c r="C1756" s="53">
        <f>COVAR(B1756:B1785,'RW Futures and Index Data (Q4)'!C1754:C1783)/VAR('RW Futures and Index Data (Q4)'!C1754:C1783)</f>
        <v>0.73748407153925055</v>
      </c>
      <c r="D1756" s="10"/>
      <c r="E1756" s="59">
        <v>-7.5842620322547294E-2</v>
      </c>
      <c r="F1756" s="56">
        <f>COVAR(E1756:E1785,'RW Futures and Index Data (Q4)'!C1754:C1783)/VAR('RW Futures and Index Data (Q4)'!C1754:C1783)</f>
        <v>-0.80196959593435913</v>
      </c>
      <c r="G1756" s="10"/>
      <c r="H1756" s="59">
        <v>7.0328198258539976E-2</v>
      </c>
      <c r="I1756" s="56">
        <f>COVAR(H1756:H1785,'RW Futures and Index Data (Q4)'!F1754:F1783)/VAR('RW Futures and Index Data (Q4)'!F1754:F1783)</f>
        <v>0.72319331149076194</v>
      </c>
      <c r="J1756" s="10"/>
      <c r="K1756" s="59">
        <v>1.2363555880212651E-3</v>
      </c>
      <c r="L1756" s="57">
        <f>COVAR(K1756:K1785,'RW Futures and Index Data (Q4)'!F1754:F1783)/VAR('RW Futures and Index Data (Q4)'!F1754:F1783)</f>
        <v>-6.6727815595772118E-3</v>
      </c>
      <c r="M1756" s="10"/>
      <c r="N1756" s="59">
        <v>3.0359221352135091E-2</v>
      </c>
      <c r="O1756" s="58">
        <f>COVAR(N1756:N1785,'RW Futures and Index Data (Q4)'!F1754:F1783)/VAR('RW Futures and Index Data (Q4)'!F1754:F1783)</f>
        <v>-0.29052070646503553</v>
      </c>
      <c r="P1756" s="10"/>
    </row>
    <row r="1757" spans="1:16" x14ac:dyDescent="0.25">
      <c r="A1757" s="23">
        <v>39658</v>
      </c>
      <c r="B1757" s="52">
        <v>-6.4512326578959778E-2</v>
      </c>
      <c r="C1757" s="53">
        <f>COVAR(B1757:B1786,'RW Futures and Index Data (Q4)'!C1755:C1784)/VAR('RW Futures and Index Data (Q4)'!C1755:C1784)</f>
        <v>0.94256961347656165</v>
      </c>
      <c r="D1757" s="10"/>
      <c r="E1757" s="59">
        <v>-5.4216856091534704E-2</v>
      </c>
      <c r="F1757" s="56">
        <f>COVAR(E1757:E1786,'RW Futures and Index Data (Q4)'!C1755:C1784)/VAR('RW Futures and Index Data (Q4)'!C1755:C1784)</f>
        <v>-0.86143101803828104</v>
      </c>
      <c r="G1757" s="10"/>
      <c r="H1757" s="59">
        <v>8.7365591397849496E-2</v>
      </c>
      <c r="I1757" s="56">
        <f>COVAR(H1757:H1786,'RW Futures and Index Data (Q4)'!F1755:F1784)/VAR('RW Futures and Index Data (Q4)'!F1755:F1784)</f>
        <v>0.68395828866520192</v>
      </c>
      <c r="J1757" s="10"/>
      <c r="K1757" s="59">
        <v>-1.0146796279760673E-2</v>
      </c>
      <c r="L1757" s="57">
        <f>COVAR(K1757:K1786,'RW Futures and Index Data (Q4)'!F1755:F1784)/VAR('RW Futures and Index Data (Q4)'!F1755:F1784)</f>
        <v>-2.7595614159890512E-2</v>
      </c>
      <c r="M1757" s="10"/>
      <c r="N1757" s="59">
        <v>1.4223193208450668E-2</v>
      </c>
      <c r="O1757" s="58">
        <f>COVAR(N1757:N1786,'RW Futures and Index Data (Q4)'!F1755:F1784)/VAR('RW Futures and Index Data (Q4)'!F1755:F1784)</f>
        <v>-0.32144352541275473</v>
      </c>
      <c r="P1757" s="10"/>
    </row>
    <row r="1758" spans="1:16" x14ac:dyDescent="0.25">
      <c r="A1758" s="23">
        <v>39657</v>
      </c>
      <c r="B1758" s="52">
        <v>-0.10275182688719753</v>
      </c>
      <c r="C1758" s="53">
        <f>COVAR(B1758:B1787,'RW Futures and Index Data (Q4)'!C1756:C1785)/VAR('RW Futures and Index Data (Q4)'!C1756:C1785)</f>
        <v>0.92941615223001883</v>
      </c>
      <c r="D1758" s="10"/>
      <c r="E1758" s="59">
        <v>-6.5455604791930133E-2</v>
      </c>
      <c r="F1758" s="56">
        <f>COVAR(E1758:E1787,'RW Futures and Index Data (Q4)'!C1756:C1785)/VAR('RW Futures and Index Data (Q4)'!C1756:C1785)</f>
        <v>-0.8719040594681341</v>
      </c>
      <c r="G1758" s="10"/>
      <c r="H1758" s="59">
        <v>0.10194500335345413</v>
      </c>
      <c r="I1758" s="56">
        <f>COVAR(H1758:H1787,'RW Futures and Index Data (Q4)'!F1756:F1785)/VAR('RW Futures and Index Data (Q4)'!F1756:F1785)</f>
        <v>0.62175835344428287</v>
      </c>
      <c r="J1758" s="10"/>
      <c r="K1758" s="59">
        <v>-9.9230534376121282E-3</v>
      </c>
      <c r="L1758" s="57">
        <f>COVAR(K1758:K1787,'RW Futures and Index Data (Q4)'!F1756:F1785)/VAR('RW Futures and Index Data (Q4)'!F1756:F1785)</f>
        <v>-3.5392332759133081E-2</v>
      </c>
      <c r="M1758" s="10"/>
      <c r="N1758" s="59">
        <v>2.1749255265756329E-2</v>
      </c>
      <c r="O1758" s="58">
        <f>COVAR(N1758:N1787,'RW Futures and Index Data (Q4)'!F1756:F1785)/VAR('RW Futures and Index Data (Q4)'!F1756:F1785)</f>
        <v>-0.32977366253778789</v>
      </c>
      <c r="P1758" s="10"/>
    </row>
    <row r="1759" spans="1:16" x14ac:dyDescent="0.25">
      <c r="A1759" s="23">
        <v>39654</v>
      </c>
      <c r="B1759" s="52">
        <v>-0.15275601263596128</v>
      </c>
      <c r="C1759" s="53">
        <f>COVAR(B1759:B1788,'RW Futures and Index Data (Q4)'!C1757:C1786)/VAR('RW Futures and Index Data (Q4)'!C1757:C1786)</f>
        <v>0.92886353132247945</v>
      </c>
      <c r="D1759" s="10"/>
      <c r="E1759" s="59">
        <v>-8.4261576120401305E-2</v>
      </c>
      <c r="F1759" s="56">
        <f>COVAR(E1759:E1788,'RW Futures and Index Data (Q4)'!C1757:C1786)/VAR('RW Futures and Index Data (Q4)'!C1757:C1786)</f>
        <v>-0.87862709132516037</v>
      </c>
      <c r="G1759" s="10"/>
      <c r="H1759" s="59">
        <v>0.14543028685790538</v>
      </c>
      <c r="I1759" s="56">
        <f>COVAR(H1759:H1788,'RW Futures and Index Data (Q4)'!F1757:F1786)/VAR('RW Futures and Index Data (Q4)'!F1757:F1786)</f>
        <v>0.65252023727045305</v>
      </c>
      <c r="J1759" s="10"/>
      <c r="K1759" s="59">
        <v>-4.2225663791438661E-3</v>
      </c>
      <c r="L1759" s="57">
        <f>COVAR(K1759:K1788,'RW Futures and Index Data (Q4)'!F1757:F1786)/VAR('RW Futures and Index Data (Q4)'!F1757:F1786)</f>
        <v>-4.3412473192071518E-2</v>
      </c>
      <c r="M1759" s="10"/>
      <c r="N1759" s="59">
        <v>2.7995780182292096E-2</v>
      </c>
      <c r="O1759" s="58">
        <f>COVAR(N1759:N1788,'RW Futures and Index Data (Q4)'!F1757:F1786)/VAR('RW Futures and Index Data (Q4)'!F1757:F1786)</f>
        <v>-0.34352418807027751</v>
      </c>
      <c r="P1759" s="10"/>
    </row>
    <row r="1760" spans="1:16" x14ac:dyDescent="0.25">
      <c r="A1760" s="23">
        <v>39653</v>
      </c>
      <c r="B1760" s="52">
        <v>-0.1173800973624044</v>
      </c>
      <c r="C1760" s="53">
        <f>COVAR(B1760:B1789,'RW Futures and Index Data (Q4)'!C1758:C1787)/VAR('RW Futures and Index Data (Q4)'!C1758:C1787)</f>
        <v>0.96599699230986646</v>
      </c>
      <c r="D1760" s="10"/>
      <c r="E1760" s="59">
        <v>-8.0213836230798585E-2</v>
      </c>
      <c r="F1760" s="56">
        <f>COVAR(E1760:E1789,'RW Futures and Index Data (Q4)'!C1758:C1787)/VAR('RW Futures and Index Data (Q4)'!C1758:C1787)</f>
        <v>-0.88073217825109051</v>
      </c>
      <c r="G1760" s="10"/>
      <c r="H1760" s="59">
        <v>0.13885173564753006</v>
      </c>
      <c r="I1760" s="56">
        <f>COVAR(H1760:H1789,'RW Futures and Index Data (Q4)'!F1758:F1787)/VAR('RW Futures and Index Data (Q4)'!F1758:F1787)</f>
        <v>0.62617382995285054</v>
      </c>
      <c r="J1760" s="10"/>
      <c r="K1760" s="59">
        <v>-6.4405291296549816E-3</v>
      </c>
      <c r="L1760" s="57">
        <f>COVAR(K1760:K1789,'RW Futures and Index Data (Q4)'!F1758:F1787)/VAR('RW Futures and Index Data (Q4)'!F1758:F1787)</f>
        <v>-5.6520340421025238E-2</v>
      </c>
      <c r="M1760" s="10"/>
      <c r="N1760" s="59">
        <v>1.7950424565406298E-2</v>
      </c>
      <c r="O1760" s="58">
        <f>COVAR(N1760:N1789,'RW Futures and Index Data (Q4)'!F1758:F1787)/VAR('RW Futures and Index Data (Q4)'!F1758:F1787)</f>
        <v>-0.36373340676657906</v>
      </c>
      <c r="P1760" s="10"/>
    </row>
    <row r="1761" spans="1:16" x14ac:dyDescent="0.25">
      <c r="A1761" s="23">
        <v>39652</v>
      </c>
      <c r="B1761" s="52">
        <v>-0.11915530605424152</v>
      </c>
      <c r="C1761" s="53">
        <f>COVAR(B1761:B1790,'RW Futures and Index Data (Q4)'!C1759:C1788)/VAR('RW Futures and Index Data (Q4)'!C1759:C1788)</f>
        <v>0.91513596656891272</v>
      </c>
      <c r="D1761" s="10"/>
      <c r="E1761" s="59">
        <v>-8.9830492252179983E-2</v>
      </c>
      <c r="F1761" s="56">
        <f>COVAR(E1761:E1790,'RW Futures and Index Data (Q4)'!C1759:C1788)/VAR('RW Futures and Index Data (Q4)'!C1759:C1788)</f>
        <v>-0.85056789393304766</v>
      </c>
      <c r="G1761" s="10"/>
      <c r="H1761" s="59">
        <v>4.5914922349763687E-2</v>
      </c>
      <c r="I1761" s="56">
        <f>COVAR(H1761:H1790,'RW Futures and Index Data (Q4)'!F1759:F1788)/VAR('RW Futures and Index Data (Q4)'!F1759:F1788)</f>
        <v>0.5681941151193991</v>
      </c>
      <c r="J1761" s="10"/>
      <c r="K1761" s="59">
        <v>-6.3844685569842685E-3</v>
      </c>
      <c r="L1761" s="57">
        <f>COVAR(K1761:K1790,'RW Futures and Index Data (Q4)'!F1759:F1788)/VAR('RW Futures and Index Data (Q4)'!F1759:F1788)</f>
        <v>-7.306862663715491E-2</v>
      </c>
      <c r="M1761" s="10"/>
      <c r="N1761" s="59">
        <v>2.6033537206435531E-2</v>
      </c>
      <c r="O1761" s="58">
        <f>COVAR(N1761:N1790,'RW Futures and Index Data (Q4)'!F1759:F1788)/VAR('RW Futures and Index Data (Q4)'!F1759:F1788)</f>
        <v>-0.39161217072817567</v>
      </c>
      <c r="P1761" s="10"/>
    </row>
    <row r="1762" spans="1:16" x14ac:dyDescent="0.25">
      <c r="A1762" s="23">
        <v>39651</v>
      </c>
      <c r="B1762" s="52">
        <v>-5.7756580921413336E-2</v>
      </c>
      <c r="C1762" s="53">
        <f>COVAR(B1762:B1791,'RW Futures and Index Data (Q4)'!C1760:C1789)/VAR('RW Futures and Index Data (Q4)'!C1760:C1789)</f>
        <v>0.92627027365742853</v>
      </c>
      <c r="D1762" s="10"/>
      <c r="E1762" s="59">
        <v>-0.11083122516663846</v>
      </c>
      <c r="F1762" s="56">
        <f>COVAR(E1762:E1791,'RW Futures and Index Data (Q4)'!C1760:C1789)/VAR('RW Futures and Index Data (Q4)'!C1760:C1789)</f>
        <v>-0.73711017270099188</v>
      </c>
      <c r="G1762" s="10"/>
      <c r="H1762" s="59">
        <v>4.244031830238737E-2</v>
      </c>
      <c r="I1762" s="56">
        <f>COVAR(H1762:H1791,'RW Futures and Index Data (Q4)'!F1760:F1789)/VAR('RW Futures and Index Data (Q4)'!F1760:F1789)</f>
        <v>0.5639095932151158</v>
      </c>
      <c r="J1762" s="10"/>
      <c r="K1762" s="59">
        <v>-2.3457020134992512E-2</v>
      </c>
      <c r="L1762" s="57">
        <f>COVAR(K1762:K1791,'RW Futures and Index Data (Q4)'!F1760:F1789)/VAR('RW Futures and Index Data (Q4)'!F1760:F1789)</f>
        <v>-8.4990737833693153E-2</v>
      </c>
      <c r="M1762" s="10"/>
      <c r="N1762" s="59">
        <v>5.9511273425127964E-3</v>
      </c>
      <c r="O1762" s="58">
        <f>COVAR(N1762:N1791,'RW Futures and Index Data (Q4)'!F1760:F1789)/VAR('RW Futures and Index Data (Q4)'!F1760:F1789)</f>
        <v>-0.4292454441928264</v>
      </c>
      <c r="P1762" s="10"/>
    </row>
    <row r="1763" spans="1:16" x14ac:dyDescent="0.25">
      <c r="A1763" s="23">
        <v>39650</v>
      </c>
      <c r="B1763" s="52">
        <v>-7.7947880962432992E-2</v>
      </c>
      <c r="C1763" s="53">
        <f>COVAR(B1763:B1792,'RW Futures and Index Data (Q4)'!C1761:C1790)/VAR('RW Futures and Index Data (Q4)'!C1761:C1790)</f>
        <v>0.93856927427081416</v>
      </c>
      <c r="D1763" s="10"/>
      <c r="E1763" s="59">
        <v>-0.13904917081620438</v>
      </c>
      <c r="F1763" s="56">
        <f>COVAR(E1763:E1792,'RW Futures and Index Data (Q4)'!C1761:C1790)/VAR('RW Futures and Index Data (Q4)'!C1761:C1790)</f>
        <v>-0.55658799973855211</v>
      </c>
      <c r="G1763" s="10"/>
      <c r="H1763" s="59">
        <v>3.0618892508143425E-2</v>
      </c>
      <c r="I1763" s="56">
        <f>COVAR(H1763:H1792,'RW Futures and Index Data (Q4)'!F1761:F1790)/VAR('RW Futures and Index Data (Q4)'!F1761:F1790)</f>
        <v>0.57748471190999739</v>
      </c>
      <c r="J1763" s="10"/>
      <c r="K1763" s="59">
        <v>-2.0407028250798542E-2</v>
      </c>
      <c r="L1763" s="57">
        <f>COVAR(K1763:K1792,'RW Futures and Index Data (Q4)'!F1761:F1790)/VAR('RW Futures and Index Data (Q4)'!F1761:F1790)</f>
        <v>-7.4875568071567034E-2</v>
      </c>
      <c r="M1763" s="10"/>
      <c r="N1763" s="59">
        <v>5.6118003602685373E-3</v>
      </c>
      <c r="O1763" s="58">
        <f>COVAR(N1763:N1792,'RW Futures and Index Data (Q4)'!F1761:F1790)/VAR('RW Futures and Index Data (Q4)'!F1761:F1790)</f>
        <v>-0.42859944407447487</v>
      </c>
      <c r="P1763" s="10"/>
    </row>
    <row r="1764" spans="1:16" x14ac:dyDescent="0.25">
      <c r="A1764" s="23">
        <v>39647</v>
      </c>
      <c r="B1764" s="52">
        <v>-0.12466516178662967</v>
      </c>
      <c r="C1764" s="53">
        <f>COVAR(B1764:B1793,'RW Futures and Index Data (Q4)'!C1762:C1791)/VAR('RW Futures and Index Data (Q4)'!C1762:C1791)</f>
        <v>1.0885642196327678</v>
      </c>
      <c r="D1764" s="10"/>
      <c r="E1764" s="59">
        <v>-4.4876970733551902E-2</v>
      </c>
      <c r="F1764" s="56">
        <f>COVAR(E1764:E1793,'RW Futures and Index Data (Q4)'!C1762:C1791)/VAR('RW Futures and Index Data (Q4)'!C1762:C1791)</f>
        <v>-0.58782692555500304</v>
      </c>
      <c r="G1764" s="10"/>
      <c r="H1764" s="59">
        <v>3.2658393207054104E-2</v>
      </c>
      <c r="I1764" s="56">
        <f>COVAR(H1764:H1793,'RW Futures and Index Data (Q4)'!F1762:F1791)/VAR('RW Futures and Index Data (Q4)'!F1762:F1791)</f>
        <v>0.60758646742999312</v>
      </c>
      <c r="J1764" s="10"/>
      <c r="K1764" s="59">
        <v>-3.2255093143567337E-2</v>
      </c>
      <c r="L1764" s="57">
        <f>COVAR(K1764:K1793,'RW Futures and Index Data (Q4)'!F1762:F1791)/VAR('RW Futures and Index Data (Q4)'!F1762:F1791)</f>
        <v>-5.1836968323357602E-2</v>
      </c>
      <c r="M1764" s="10"/>
      <c r="N1764" s="59">
        <v>4.0506780987474844E-3</v>
      </c>
      <c r="O1764" s="58">
        <f>COVAR(N1764:N1793,'RW Futures and Index Data (Q4)'!F1762:F1791)/VAR('RW Futures and Index Data (Q4)'!F1762:F1791)</f>
        <v>-0.40656447361385145</v>
      </c>
      <c r="P1764" s="10"/>
    </row>
    <row r="1765" spans="1:16" x14ac:dyDescent="0.25">
      <c r="A1765" s="23">
        <v>39646</v>
      </c>
      <c r="B1765" s="52">
        <v>-0.12253436210593893</v>
      </c>
      <c r="C1765" s="53">
        <f>COVAR(B1765:B1794,'RW Futures and Index Data (Q4)'!C1763:C1792)/VAR('RW Futures and Index Data (Q4)'!C1763:C1792)</f>
        <v>1.2388008515022415</v>
      </c>
      <c r="D1765" s="10"/>
      <c r="E1765" s="59">
        <v>5.0679547870875474E-3</v>
      </c>
      <c r="F1765" s="56">
        <f>COVAR(E1765:E1794,'RW Futures and Index Data (Q4)'!C1763:C1792)/VAR('RW Futures and Index Data (Q4)'!C1763:C1792)</f>
        <v>-0.50945123773148704</v>
      </c>
      <c r="G1765" s="10"/>
      <c r="H1765" s="59">
        <v>3.4663178548070661E-2</v>
      </c>
      <c r="I1765" s="56">
        <f>COVAR(H1765:H1794,'RW Futures and Index Data (Q4)'!F1763:F1792)/VAR('RW Futures and Index Data (Q4)'!F1763:F1792)</f>
        <v>0.61588043092497335</v>
      </c>
      <c r="J1765" s="10"/>
      <c r="K1765" s="59">
        <v>-3.4171067362814389E-2</v>
      </c>
      <c r="L1765" s="57">
        <f>COVAR(K1765:K1794,'RW Futures and Index Data (Q4)'!F1763:F1792)/VAR('RW Futures and Index Data (Q4)'!F1763:F1792)</f>
        <v>-1.7809675857145341E-2</v>
      </c>
      <c r="M1765" s="10"/>
      <c r="N1765" s="59">
        <v>1.8038041548806838E-4</v>
      </c>
      <c r="O1765" s="58">
        <f>COVAR(N1765:N1794,'RW Futures and Index Data (Q4)'!F1763:F1792)/VAR('RW Futures and Index Data (Q4)'!F1763:F1792)</f>
        <v>-0.35774651774531796</v>
      </c>
      <c r="P1765" s="10"/>
    </row>
    <row r="1766" spans="1:16" x14ac:dyDescent="0.25">
      <c r="A1766" s="23">
        <v>39645</v>
      </c>
      <c r="B1766" s="52">
        <v>-0.1396148597092649</v>
      </c>
      <c r="C1766" s="53">
        <f>COVAR(B1766:B1795,'RW Futures and Index Data (Q4)'!C1764:C1793)/VAR('RW Futures and Index Data (Q4)'!C1764:C1793)</f>
        <v>1.4701987999833395</v>
      </c>
      <c r="D1766" s="10"/>
      <c r="E1766" s="59">
        <v>-4.9627182741848297E-2</v>
      </c>
      <c r="F1766" s="56">
        <f>COVAR(E1766:E1795,'RW Futures and Index Data (Q4)'!C1764:C1793)/VAR('RW Futures and Index Data (Q4)'!C1764:C1793)</f>
        <v>-0.35061388169129509</v>
      </c>
      <c r="G1766" s="10"/>
      <c r="H1766" s="59">
        <v>4.4108380592313701E-3</v>
      </c>
      <c r="I1766" s="56">
        <f>COVAR(H1766:H1795,'RW Futures and Index Data (Q4)'!F1764:F1793)/VAR('RW Futures and Index Data (Q4)'!F1764:F1793)</f>
        <v>0.70642943613790343</v>
      </c>
      <c r="J1766" s="10"/>
      <c r="K1766" s="59">
        <v>-2.7608851037189241E-2</v>
      </c>
      <c r="L1766" s="57">
        <f>COVAR(K1766:K1795,'RW Futures and Index Data (Q4)'!F1764:F1793)/VAR('RW Futures and Index Data (Q4)'!F1764:F1793)</f>
        <v>-5.3480806880924232E-3</v>
      </c>
      <c r="M1766" s="10"/>
      <c r="N1766" s="59">
        <v>1.6937562987139554E-2</v>
      </c>
      <c r="O1766" s="58">
        <f>COVAR(N1766:N1795,'RW Futures and Index Data (Q4)'!F1764:F1793)/VAR('RW Futures and Index Data (Q4)'!F1764:F1793)</f>
        <v>-0.36168193721351022</v>
      </c>
      <c r="P1766" s="10"/>
    </row>
    <row r="1767" spans="1:16" x14ac:dyDescent="0.25">
      <c r="A1767" s="23">
        <v>39644</v>
      </c>
      <c r="B1767" s="52">
        <v>-0.15500699770810766</v>
      </c>
      <c r="C1767" s="53">
        <f>COVAR(B1767:B1796,'RW Futures and Index Data (Q4)'!C1765:C1794)/VAR('RW Futures and Index Data (Q4)'!C1765:C1794)</f>
        <v>1.6456229085893879</v>
      </c>
      <c r="D1767" s="10"/>
      <c r="E1767" s="59">
        <v>-4.0345760221072058E-2</v>
      </c>
      <c r="F1767" s="56">
        <f>COVAR(E1767:E1796,'RW Futures and Index Data (Q4)'!C1765:C1794)/VAR('RW Futures and Index Data (Q4)'!C1765:C1794)</f>
        <v>-0.23659067278918935</v>
      </c>
      <c r="G1767" s="10"/>
      <c r="H1767" s="59">
        <v>2.4516129032258194E-2</v>
      </c>
      <c r="I1767" s="56">
        <f>COVAR(H1767:H1796,'RW Futures and Index Data (Q4)'!F1765:F1794)/VAR('RW Futures and Index Data (Q4)'!F1765:F1794)</f>
        <v>0.78374667652625396</v>
      </c>
      <c r="J1767" s="10"/>
      <c r="K1767" s="59">
        <v>-2.9483148399266912E-2</v>
      </c>
      <c r="L1767" s="57">
        <f>COVAR(K1767:K1796,'RW Futures and Index Data (Q4)'!F1765:F1794)/VAR('RW Futures and Index Data (Q4)'!F1765:F1794)</f>
        <v>1.1553939503166261E-2</v>
      </c>
      <c r="M1767" s="10"/>
      <c r="N1767" s="59">
        <v>1.6078341252429684E-2</v>
      </c>
      <c r="O1767" s="58">
        <f>COVAR(N1767:N1796,'RW Futures and Index Data (Q4)'!F1765:F1794)/VAR('RW Futures and Index Data (Q4)'!F1765:F1794)</f>
        <v>-0.35638985976346443</v>
      </c>
      <c r="P1767" s="10"/>
    </row>
    <row r="1768" spans="1:16" x14ac:dyDescent="0.25">
      <c r="A1768" s="23">
        <v>39643</v>
      </c>
      <c r="B1768" s="52">
        <v>-0.21859295024652214</v>
      </c>
      <c r="C1768" s="53">
        <f>COVAR(B1768:B1797,'RW Futures and Index Data (Q4)'!C1766:C1795)/VAR('RW Futures and Index Data (Q4)'!C1766:C1795)</f>
        <v>1.8038757567605783</v>
      </c>
      <c r="D1768" s="10"/>
      <c r="E1768" s="59">
        <v>-3.6607708245845583E-2</v>
      </c>
      <c r="F1768" s="56">
        <f>COVAR(E1768:E1797,'RW Futures and Index Data (Q4)'!C1766:C1795)/VAR('RW Futures and Index Data (Q4)'!C1766:C1795)</f>
        <v>-0.15001340016950762</v>
      </c>
      <c r="G1768" s="10"/>
      <c r="H1768" s="59">
        <v>5.1914341336793957E-3</v>
      </c>
      <c r="I1768" s="56">
        <f>COVAR(H1768:H1797,'RW Futures and Index Data (Q4)'!F1766:F1795)/VAR('RW Futures and Index Data (Q4)'!F1766:F1795)</f>
        <v>0.91729571509927277</v>
      </c>
      <c r="J1768" s="10"/>
      <c r="K1768" s="59">
        <v>-2.4817210151202751E-2</v>
      </c>
      <c r="L1768" s="57">
        <f>COVAR(K1768:K1797,'RW Futures and Index Data (Q4)'!F1766:F1795)/VAR('RW Futures and Index Data (Q4)'!F1766:F1795)</f>
        <v>2.4015470262176486E-2</v>
      </c>
      <c r="M1768" s="10"/>
      <c r="N1768" s="59">
        <v>2.5567517688959818E-2</v>
      </c>
      <c r="O1768" s="58">
        <f>COVAR(N1768:N1797,'RW Futures and Index Data (Q4)'!F1766:F1795)/VAR('RW Futures and Index Data (Q4)'!F1766:F1795)</f>
        <v>-0.36361727931157173</v>
      </c>
      <c r="P1768" s="10"/>
    </row>
    <row r="1769" spans="1:16" x14ac:dyDescent="0.25">
      <c r="A1769" s="23">
        <v>39640</v>
      </c>
      <c r="B1769" s="52">
        <v>-0.15673285154963279</v>
      </c>
      <c r="C1769" s="53">
        <f>COVAR(B1769:B1798,'RW Futures and Index Data (Q4)'!C1767:C1796)/VAR('RW Futures and Index Data (Q4)'!C1767:C1796)</f>
        <v>1.7923797535385073</v>
      </c>
      <c r="D1769" s="10"/>
      <c r="E1769" s="59">
        <v>-2.4391080514144625E-2</v>
      </c>
      <c r="F1769" s="56">
        <f>COVAR(E1769:E1798,'RW Futures and Index Data (Q4)'!C1767:C1796)/VAR('RW Futures and Index Data (Q4)'!C1767:C1796)</f>
        <v>-0.10257550886651604</v>
      </c>
      <c r="G1769" s="10"/>
      <c r="H1769" s="59">
        <v>-1.1169513797634645E-2</v>
      </c>
      <c r="I1769" s="56">
        <f>COVAR(H1769:H1798,'RW Futures and Index Data (Q4)'!F1767:F1796)/VAR('RW Futures and Index Data (Q4)'!F1767:F1796)</f>
        <v>1.0356115810157356</v>
      </c>
      <c r="J1769" s="10"/>
      <c r="K1769" s="59">
        <v>-2.0838184618135136E-2</v>
      </c>
      <c r="L1769" s="57">
        <f>COVAR(K1769:K1798,'RW Futures and Index Data (Q4)'!F1767:F1796)/VAR('RW Futures and Index Data (Q4)'!F1767:F1796)</f>
        <v>3.6416112290941452E-2</v>
      </c>
      <c r="M1769" s="10"/>
      <c r="N1769" s="59">
        <v>3.3283127338660456E-2</v>
      </c>
      <c r="O1769" s="58">
        <f>COVAR(N1769:N1798,'RW Futures and Index Data (Q4)'!F1767:F1796)/VAR('RW Futures and Index Data (Q4)'!F1767:F1796)</f>
        <v>-0.36386139762673603</v>
      </c>
      <c r="P1769" s="10"/>
    </row>
    <row r="1770" spans="1:16" x14ac:dyDescent="0.25">
      <c r="A1770" s="23">
        <v>39639</v>
      </c>
      <c r="B1770" s="52">
        <v>-0.13675309370631006</v>
      </c>
      <c r="C1770" s="53">
        <f>COVAR(B1770:B1799,'RW Futures and Index Data (Q4)'!C1768:C1797)/VAR('RW Futures and Index Data (Q4)'!C1768:C1797)</f>
        <v>1.8737326876303013</v>
      </c>
      <c r="D1770" s="10"/>
      <c r="E1770" s="59">
        <v>-4.7284573754492021E-2</v>
      </c>
      <c r="F1770" s="56">
        <f>COVAR(E1770:E1799,'RW Futures and Index Data (Q4)'!C1768:C1797)/VAR('RW Futures and Index Data (Q4)'!C1768:C1797)</f>
        <v>-5.6921242451593518E-3</v>
      </c>
      <c r="G1770" s="10"/>
      <c r="H1770" s="59">
        <v>-6.4086294416243694E-2</v>
      </c>
      <c r="I1770" s="56">
        <f>COVAR(H1770:H1799,'RW Futures and Index Data (Q4)'!F1768:F1797)/VAR('RW Futures and Index Data (Q4)'!F1768:F1797)</f>
        <v>1.1652652783993716</v>
      </c>
      <c r="J1770" s="10"/>
      <c r="K1770" s="59">
        <v>-1.7962323478129982E-2</v>
      </c>
      <c r="L1770" s="57">
        <f>COVAR(K1770:K1799,'RW Futures and Index Data (Q4)'!F1768:F1797)/VAR('RW Futures and Index Data (Q4)'!F1768:F1797)</f>
        <v>4.8636803957277534E-2</v>
      </c>
      <c r="M1770" s="10"/>
      <c r="N1770" s="59">
        <v>2.8231965406283921E-2</v>
      </c>
      <c r="O1770" s="58">
        <f>COVAR(N1770:N1799,'RW Futures and Index Data (Q4)'!F1768:F1797)/VAR('RW Futures and Index Data (Q4)'!F1768:F1797)</f>
        <v>-0.3488811805533838</v>
      </c>
      <c r="P1770" s="10"/>
    </row>
    <row r="1771" spans="1:16" x14ac:dyDescent="0.25">
      <c r="A1771" s="23">
        <v>39638</v>
      </c>
      <c r="B1771" s="52">
        <v>-9.3841616452588705E-2</v>
      </c>
      <c r="C1771" s="53">
        <f>COVAR(B1771:B1800,'RW Futures and Index Data (Q4)'!C1769:C1798)/VAR('RW Futures and Index Data (Q4)'!C1769:C1798)</f>
        <v>1.9653616757053989</v>
      </c>
      <c r="D1771" s="10"/>
      <c r="E1771" s="59">
        <v>-3.9817689944753432E-2</v>
      </c>
      <c r="F1771" s="56">
        <f>COVAR(E1771:E1800,'RW Futures and Index Data (Q4)'!C1769:C1798)/VAR('RW Futures and Index Data (Q4)'!C1769:C1798)</f>
        <v>6.2659985048845582E-2</v>
      </c>
      <c r="G1771" s="10"/>
      <c r="H1771" s="59">
        <v>-7.545973367152814E-2</v>
      </c>
      <c r="I1771" s="56">
        <f>COVAR(H1771:H1800,'RW Futures and Index Data (Q4)'!F1769:F1798)/VAR('RW Futures and Index Data (Q4)'!F1769:F1798)</f>
        <v>1.2724609168018683</v>
      </c>
      <c r="J1771" s="10"/>
      <c r="K1771" s="59">
        <v>-6.3892398892589908E-3</v>
      </c>
      <c r="L1771" s="57">
        <f>COVAR(K1771:K1800,'RW Futures and Index Data (Q4)'!F1769:F1798)/VAR('RW Futures and Index Data (Q4)'!F1769:F1798)</f>
        <v>6.4948193617041197E-2</v>
      </c>
      <c r="M1771" s="10"/>
      <c r="N1771" s="59">
        <v>4.9932233687399075E-2</v>
      </c>
      <c r="O1771" s="58">
        <f>COVAR(N1771:N1800,'RW Futures and Index Data (Q4)'!F1769:F1798)/VAR('RW Futures and Index Data (Q4)'!F1769:F1798)</f>
        <v>-0.34923662375325398</v>
      </c>
      <c r="P1771" s="10"/>
    </row>
    <row r="1772" spans="1:16" x14ac:dyDescent="0.25">
      <c r="A1772" s="23">
        <v>39637</v>
      </c>
      <c r="B1772" s="52">
        <v>-7.3852468390398829E-2</v>
      </c>
      <c r="C1772" s="53">
        <f>COVAR(B1772:B1801,'RW Futures and Index Data (Q4)'!C1770:C1799)/VAR('RW Futures and Index Data (Q4)'!C1770:C1799)</f>
        <v>2.0025731067777022</v>
      </c>
      <c r="D1772" s="10"/>
      <c r="E1772" s="59">
        <v>-3.179266755696275E-2</v>
      </c>
      <c r="F1772" s="56">
        <f>COVAR(E1772:E1801,'RW Futures and Index Data (Q4)'!C1770:C1799)/VAR('RW Futures and Index Data (Q4)'!C1770:C1799)</f>
        <v>8.9474931500216834E-2</v>
      </c>
      <c r="G1772" s="10"/>
      <c r="H1772" s="59">
        <v>-6.8608414239482163E-2</v>
      </c>
      <c r="I1772" s="56">
        <f>COVAR(H1772:H1801,'RW Futures and Index Data (Q4)'!F1770:F1799)/VAR('RW Futures and Index Data (Q4)'!F1770:F1799)</f>
        <v>1.3432135202468416</v>
      </c>
      <c r="J1772" s="10"/>
      <c r="K1772" s="59">
        <v>-5.5337464729466879E-3</v>
      </c>
      <c r="L1772" s="57">
        <f>COVAR(K1772:K1801,'RW Futures and Index Data (Q4)'!F1770:F1799)/VAR('RW Futures and Index Data (Q4)'!F1770:F1799)</f>
        <v>0.10858711049806538</v>
      </c>
      <c r="M1772" s="10"/>
      <c r="N1772" s="59">
        <v>4.2489526620276274E-2</v>
      </c>
      <c r="O1772" s="58">
        <f>COVAR(N1772:N1801,'RW Futures and Index Data (Q4)'!F1770:F1799)/VAR('RW Futures and Index Data (Q4)'!F1770:F1799)</f>
        <v>-0.30657334184898566</v>
      </c>
      <c r="P1772" s="10"/>
    </row>
    <row r="1773" spans="1:16" x14ac:dyDescent="0.25">
      <c r="A1773" s="23">
        <v>39636</v>
      </c>
      <c r="B1773" s="52">
        <v>4.0639747520434533E-3</v>
      </c>
      <c r="C1773" s="53">
        <f>COVAR(B1773:B1802,'RW Futures and Index Data (Q4)'!C1771:C1800)/VAR('RW Futures and Index Data (Q4)'!C1771:C1800)</f>
        <v>1.9945644804884159</v>
      </c>
      <c r="D1773" s="10"/>
      <c r="E1773" s="59">
        <v>-3.3143554830157185E-2</v>
      </c>
      <c r="F1773" s="56">
        <f>COVAR(E1773:E1802,'RW Futures and Index Data (Q4)'!C1771:C1800)/VAR('RW Futures and Index Data (Q4)'!C1771:C1800)</f>
        <v>8.2323844888643902E-2</v>
      </c>
      <c r="G1773" s="10"/>
      <c r="H1773" s="59">
        <v>-6.2702003878474466E-2</v>
      </c>
      <c r="I1773" s="56">
        <f>COVAR(H1773:H1802,'RW Futures and Index Data (Q4)'!F1771:F1800)/VAR('RW Futures and Index Data (Q4)'!F1771:F1800)</f>
        <v>1.389935765730403</v>
      </c>
      <c r="J1773" s="10"/>
      <c r="K1773" s="59">
        <v>-1.2622193356638611E-2</v>
      </c>
      <c r="L1773" s="57">
        <f>COVAR(K1773:K1802,'RW Futures and Index Data (Q4)'!F1771:F1800)/VAR('RW Futures and Index Data (Q4)'!F1771:F1800)</f>
        <v>0.14352223282757215</v>
      </c>
      <c r="M1773" s="10"/>
      <c r="N1773" s="59">
        <v>2.8694666374672773E-2</v>
      </c>
      <c r="O1773" s="58">
        <f>COVAR(N1773:N1802,'RW Futures and Index Data (Q4)'!F1771:F1800)/VAR('RW Futures and Index Data (Q4)'!F1771:F1800)</f>
        <v>-0.27076025957776367</v>
      </c>
      <c r="P1773" s="10"/>
    </row>
    <row r="1774" spans="1:16" x14ac:dyDescent="0.25">
      <c r="A1774" s="23">
        <v>39632</v>
      </c>
      <c r="B1774" s="52">
        <v>-9.5611459779366692E-3</v>
      </c>
      <c r="C1774" s="53">
        <f>COVAR(B1774:B1803,'RW Futures and Index Data (Q4)'!C1772:C1801)/VAR('RW Futures and Index Data (Q4)'!C1772:C1801)</f>
        <v>1.9577401861598571</v>
      </c>
      <c r="D1774" s="10"/>
      <c r="E1774" s="59">
        <v>-4.5785023421612836E-2</v>
      </c>
      <c r="F1774" s="56">
        <f>COVAR(E1774:E1803,'RW Futures and Index Data (Q4)'!C1772:C1801)/VAR('RW Futures and Index Data (Q4)'!C1772:C1801)</f>
        <v>7.9569087934830085E-2</v>
      </c>
      <c r="G1774" s="10"/>
      <c r="H1774" s="59">
        <v>-7.2751322751322678E-2</v>
      </c>
      <c r="I1774" s="56">
        <f>COVAR(H1774:H1803,'RW Futures and Index Data (Q4)'!F1772:F1801)/VAR('RW Futures and Index Data (Q4)'!F1772:F1801)</f>
        <v>1.4649515197475453</v>
      </c>
      <c r="J1774" s="10"/>
      <c r="K1774" s="59">
        <v>-2.3875162336113864E-2</v>
      </c>
      <c r="L1774" s="57">
        <f>COVAR(K1774:K1803,'RW Futures and Index Data (Q4)'!F1772:F1801)/VAR('RW Futures and Index Data (Q4)'!F1772:F1801)</f>
        <v>0.19116026473029837</v>
      </c>
      <c r="M1774" s="10"/>
      <c r="N1774" s="59">
        <v>1.5159334577041106E-2</v>
      </c>
      <c r="O1774" s="58">
        <f>COVAR(N1774:N1803,'RW Futures and Index Data (Q4)'!F1772:F1801)/VAR('RW Futures and Index Data (Q4)'!F1772:F1801)</f>
        <v>-0.24691345107867133</v>
      </c>
      <c r="P1774" s="10"/>
    </row>
    <row r="1775" spans="1:16" x14ac:dyDescent="0.25">
      <c r="A1775" s="23">
        <v>39631</v>
      </c>
      <c r="B1775" s="52">
        <v>9.8306086748150001E-3</v>
      </c>
      <c r="C1775" s="53">
        <f>COVAR(B1775:B1804,'RW Futures and Index Data (Q4)'!C1773:C1802)/VAR('RW Futures and Index Data (Q4)'!C1773:C1802)</f>
        <v>2.012991882176983</v>
      </c>
      <c r="D1775" s="10"/>
      <c r="E1775" s="59">
        <v>-5.0011217256969998E-3</v>
      </c>
      <c r="F1775" s="56">
        <f>COVAR(E1775:E1804,'RW Futures and Index Data (Q4)'!C1773:C1802)/VAR('RW Futures and Index Data (Q4)'!C1773:C1802)</f>
        <v>9.171038045173871E-2</v>
      </c>
      <c r="G1775" s="10"/>
      <c r="H1775" s="59">
        <v>-0.11139729555698641</v>
      </c>
      <c r="I1775" s="56">
        <f>COVAR(H1775:H1804,'RW Futures and Index Data (Q4)'!F1773:F1802)/VAR('RW Futures and Index Data (Q4)'!F1773:F1802)</f>
        <v>1.6048175746446396</v>
      </c>
      <c r="J1775" s="10"/>
      <c r="K1775" s="59">
        <v>-2.3929524009853265E-2</v>
      </c>
      <c r="L1775" s="57">
        <f>COVAR(K1775:K1804,'RW Futures and Index Data (Q4)'!F1773:F1802)/VAR('RW Futures and Index Data (Q4)'!F1773:F1802)</f>
        <v>0.22590708002972967</v>
      </c>
      <c r="M1775" s="10"/>
      <c r="N1775" s="59">
        <v>1.4973392514451511E-2</v>
      </c>
      <c r="O1775" s="58">
        <f>COVAR(N1775:N1804,'RW Futures and Index Data (Q4)'!F1773:F1802)/VAR('RW Futures and Index Data (Q4)'!F1773:F1802)</f>
        <v>-0.24446542608844621</v>
      </c>
      <c r="P1775" s="10"/>
    </row>
    <row r="1776" spans="1:16" x14ac:dyDescent="0.25">
      <c r="A1776" s="23">
        <v>39630</v>
      </c>
      <c r="B1776" s="52">
        <v>-1.7687041275714854E-2</v>
      </c>
      <c r="C1776" s="53">
        <f>COVAR(B1776:B1805,'RW Futures and Index Data (Q4)'!C1774:C1803)/VAR('RW Futures and Index Data (Q4)'!C1774:C1803)</f>
        <v>2.1043695257170532</v>
      </c>
      <c r="D1776" s="10"/>
      <c r="E1776" s="59">
        <v>-1.8126719205593056E-2</v>
      </c>
      <c r="F1776" s="56">
        <f>COVAR(E1776:E1805,'RW Futures and Index Data (Q4)'!C1774:C1803)/VAR('RW Futures and Index Data (Q4)'!C1774:C1803)</f>
        <v>0.13760712560732424</v>
      </c>
      <c r="G1776" s="10"/>
      <c r="H1776" s="59">
        <v>-9.7131681877444587E-2</v>
      </c>
      <c r="I1776" s="56">
        <f>COVAR(H1776:H1805,'RW Futures and Index Data (Q4)'!F1774:F1803)/VAR('RW Futures and Index Data (Q4)'!F1774:F1803)</f>
        <v>1.6206432200501082</v>
      </c>
      <c r="J1776" s="10"/>
      <c r="K1776" s="59">
        <v>-3.3439164580777336E-2</v>
      </c>
      <c r="L1776" s="57">
        <f>COVAR(K1776:K1805,'RW Futures and Index Data (Q4)'!F1774:F1803)/VAR('RW Futures and Index Data (Q4)'!F1774:F1803)</f>
        <v>0.26869940894517674</v>
      </c>
      <c r="M1776" s="10"/>
      <c r="N1776" s="59">
        <v>5.1868032477058179E-3</v>
      </c>
      <c r="O1776" s="58">
        <f>COVAR(N1776:N1805,'RW Futures and Index Data (Q4)'!F1774:F1803)/VAR('RW Futures and Index Data (Q4)'!F1774:F1803)</f>
        <v>-0.22159558611601418</v>
      </c>
      <c r="P1776" s="10"/>
    </row>
    <row r="1777" spans="1:16" x14ac:dyDescent="0.25">
      <c r="A1777" s="23">
        <v>39629</v>
      </c>
      <c r="B1777" s="52">
        <v>-1.607438822704188E-2</v>
      </c>
      <c r="C1777" s="53">
        <f>COVAR(B1777:B1806,'RW Futures and Index Data (Q4)'!C1775:C1804)/VAR('RW Futures and Index Data (Q4)'!C1775:C1804)</f>
        <v>2.2021804106437979</v>
      </c>
      <c r="D1777" s="10"/>
      <c r="E1777" s="59">
        <v>-2.5065314913443437E-2</v>
      </c>
      <c r="F1777" s="56">
        <f>COVAR(E1777:E1806,'RW Futures and Index Data (Q4)'!C1775:C1804)/VAR('RW Futures and Index Data (Q4)'!C1775:C1804)</f>
        <v>0.21235024266279467</v>
      </c>
      <c r="G1777" s="10"/>
      <c r="H1777" s="59">
        <v>-8.9356110381077603E-2</v>
      </c>
      <c r="I1777" s="56">
        <f>COVAR(H1777:H1806,'RW Futures and Index Data (Q4)'!F1775:F1804)/VAR('RW Futures and Index Data (Q4)'!F1775:F1804)</f>
        <v>1.6228856886670087</v>
      </c>
      <c r="J1777" s="10"/>
      <c r="K1777" s="59">
        <v>-3.6976482245630216E-2</v>
      </c>
      <c r="L1777" s="57">
        <f>COVAR(K1777:K1806,'RW Futures and Index Data (Q4)'!F1775:F1804)/VAR('RW Futures and Index Data (Q4)'!F1775:F1804)</f>
        <v>0.29241142086063959</v>
      </c>
      <c r="M1777" s="10"/>
      <c r="N1777" s="59">
        <v>1.7404849416546853E-4</v>
      </c>
      <c r="O1777" s="58">
        <f>COVAR(N1777:N1806,'RW Futures and Index Data (Q4)'!F1775:F1804)/VAR('RW Futures and Index Data (Q4)'!F1775:F1804)</f>
        <v>-0.21187779555452105</v>
      </c>
      <c r="P1777" s="10"/>
    </row>
    <row r="1778" spans="1:16" x14ac:dyDescent="0.25">
      <c r="A1778" s="23">
        <v>39626</v>
      </c>
      <c r="B1778" s="52">
        <v>-2.4123858750402127E-2</v>
      </c>
      <c r="C1778" s="53">
        <f>COVAR(B1778:B1807,'RW Futures and Index Data (Q4)'!C1776:C1805)/VAR('RW Futures and Index Data (Q4)'!C1776:C1805)</f>
        <v>2.3498437733491788</v>
      </c>
      <c r="D1778" s="10"/>
      <c r="E1778" s="59">
        <v>-4.879565959844534E-2</v>
      </c>
      <c r="F1778" s="56">
        <f>COVAR(E1778:E1807,'RW Futures and Index Data (Q4)'!C1776:C1805)/VAR('RW Futures and Index Data (Q4)'!C1776:C1805)</f>
        <v>0.31236989967998008</v>
      </c>
      <c r="G1778" s="10"/>
      <c r="H1778" s="59">
        <v>-0.10429042904290431</v>
      </c>
      <c r="I1778" s="56">
        <f>COVAR(H1778:H1807,'RW Futures and Index Data (Q4)'!F1776:F1805)/VAR('RW Futures and Index Data (Q4)'!F1776:F1805)</f>
        <v>1.6619864362115682</v>
      </c>
      <c r="J1778" s="10"/>
      <c r="K1778" s="59">
        <v>-3.6172908946440763E-2</v>
      </c>
      <c r="L1778" s="57">
        <f>COVAR(K1778:K1807,'RW Futures and Index Data (Q4)'!F1776:F1805)/VAR('RW Futures and Index Data (Q4)'!F1776:F1805)</f>
        <v>0.31885112066299204</v>
      </c>
      <c r="M1778" s="10"/>
      <c r="N1778" s="59">
        <v>7.7824388388663124E-3</v>
      </c>
      <c r="O1778" s="58">
        <f>COVAR(N1778:N1807,'RW Futures and Index Data (Q4)'!F1776:F1805)/VAR('RW Futures and Index Data (Q4)'!F1776:F1805)</f>
        <v>-0.20809481514782302</v>
      </c>
      <c r="P1778" s="10"/>
    </row>
    <row r="1779" spans="1:16" x14ac:dyDescent="0.25">
      <c r="A1779" s="23">
        <v>39625</v>
      </c>
      <c r="B1779" s="52">
        <v>2.7922621512153079E-3</v>
      </c>
      <c r="C1779" s="53">
        <f>COVAR(B1779:B1808,'RW Futures and Index Data (Q4)'!C1777:C1806)/VAR('RW Futures and Index Data (Q4)'!C1777:C1806)</f>
        <v>2.5767164993189429</v>
      </c>
      <c r="D1779" s="10"/>
      <c r="E1779" s="59">
        <v>-6.6247648765359712E-2</v>
      </c>
      <c r="F1779" s="56">
        <f>COVAR(E1779:E1808,'RW Futures and Index Data (Q4)'!C1777:C1806)/VAR('RW Futures and Index Data (Q4)'!C1777:C1806)</f>
        <v>0.39858801154111473</v>
      </c>
      <c r="G1779" s="10"/>
      <c r="H1779" s="59">
        <v>-9.4612352168199854E-2</v>
      </c>
      <c r="I1779" s="56">
        <f>COVAR(H1779:H1808,'RW Futures and Index Data (Q4)'!F1777:F1806)/VAR('RW Futures and Index Data (Q4)'!F1777:F1806)</f>
        <v>1.6077388986248333</v>
      </c>
      <c r="J1779" s="10"/>
      <c r="K1779" s="59">
        <v>-3.3233401081927738E-2</v>
      </c>
      <c r="L1779" s="57">
        <f>COVAR(K1779:K1808,'RW Futures and Index Data (Q4)'!F1777:F1806)/VAR('RW Futures and Index Data (Q4)'!F1777:F1806)</f>
        <v>0.34625770470601919</v>
      </c>
      <c r="M1779" s="10"/>
      <c r="N1779" s="59">
        <v>8.8807263743835296E-3</v>
      </c>
      <c r="O1779" s="58">
        <f>COVAR(N1779:N1808,'RW Futures and Index Data (Q4)'!F1777:F1806)/VAR('RW Futures and Index Data (Q4)'!F1777:F1806)</f>
        <v>-0.17956591426412202</v>
      </c>
      <c r="P1779" s="10"/>
    </row>
    <row r="1780" spans="1:16" x14ac:dyDescent="0.25">
      <c r="A1780" s="23">
        <v>39624</v>
      </c>
      <c r="B1780" s="52">
        <v>-3.8297898185142953E-2</v>
      </c>
      <c r="C1780" s="53">
        <f>COVAR(B1780:B1809,'RW Futures and Index Data (Q4)'!C1778:C1807)/VAR('RW Futures and Index Data (Q4)'!C1778:C1807)</f>
        <v>2.932478024805961</v>
      </c>
      <c r="D1780" s="10"/>
      <c r="E1780" s="59">
        <v>-8.5942773998630151E-2</v>
      </c>
      <c r="F1780" s="56">
        <f>COVAR(E1780:E1809,'RW Futures and Index Data (Q4)'!C1778:C1807)/VAR('RW Futures and Index Data (Q4)'!C1778:C1807)</f>
        <v>0.48553741309668608</v>
      </c>
      <c r="G1780" s="10"/>
      <c r="H1780" s="59">
        <v>-7.7999999999999958E-2</v>
      </c>
      <c r="I1780" s="56">
        <f>COVAR(H1780:H1809,'RW Futures and Index Data (Q4)'!F1778:F1807)/VAR('RW Futures and Index Data (Q4)'!F1778:F1807)</f>
        <v>1.5626168665029672</v>
      </c>
      <c r="J1780" s="10"/>
      <c r="K1780" s="59">
        <v>-3.3563123039525578E-2</v>
      </c>
      <c r="L1780" s="57">
        <f>COVAR(K1780:K1809,'RW Futures and Index Data (Q4)'!F1778:F1807)/VAR('RW Futures and Index Data (Q4)'!F1778:F1807)</f>
        <v>0.4041394744178789</v>
      </c>
      <c r="M1780" s="10"/>
      <c r="N1780" s="59">
        <v>-6.921367113730148E-3</v>
      </c>
      <c r="O1780" s="58">
        <f>COVAR(N1780:N1809,'RW Futures and Index Data (Q4)'!F1778:F1807)/VAR('RW Futures and Index Data (Q4)'!F1778:F1807)</f>
        <v>-0.12360235029671347</v>
      </c>
      <c r="P1780" s="10"/>
    </row>
    <row r="1781" spans="1:16" x14ac:dyDescent="0.25">
      <c r="A1781" s="23">
        <v>39623</v>
      </c>
      <c r="B1781" s="52">
        <v>-2.0674513866025812E-3</v>
      </c>
      <c r="C1781" s="53">
        <f>COVAR(B1781:B1810,'RW Futures and Index Data (Q4)'!C1779:C1808)/VAR('RW Futures and Index Data (Q4)'!C1779:C1808)</f>
        <v>2.9932687278982471</v>
      </c>
      <c r="D1781" s="10"/>
      <c r="E1781" s="59">
        <v>-6.2262320745065103E-2</v>
      </c>
      <c r="F1781" s="56">
        <f>COVAR(E1781:E1810,'RW Futures and Index Data (Q4)'!C1779:C1808)/VAR('RW Futures and Index Data (Q4)'!C1779:C1808)</f>
        <v>0.53306790323009789</v>
      </c>
      <c r="G1781" s="10"/>
      <c r="H1781" s="59">
        <v>-3.186440677966107E-2</v>
      </c>
      <c r="I1781" s="56">
        <f>COVAR(H1781:H1810,'RW Futures and Index Data (Q4)'!F1779:F1808)/VAR('RW Futures and Index Data (Q4)'!F1779:F1808)</f>
        <v>1.392588095078644</v>
      </c>
      <c r="J1781" s="10"/>
      <c r="K1781" s="59">
        <v>-2.7891610152329882E-2</v>
      </c>
      <c r="L1781" s="57">
        <f>COVAR(K1781:K1810,'RW Futures and Index Data (Q4)'!F1779:F1808)/VAR('RW Futures and Index Data (Q4)'!F1779:F1808)</f>
        <v>0.42292404890855168</v>
      </c>
      <c r="M1781" s="10"/>
      <c r="N1781" s="59">
        <v>-4.6012084382428542E-3</v>
      </c>
      <c r="O1781" s="58">
        <f>COVAR(N1781:N1810,'RW Futures and Index Data (Q4)'!F1779:F1808)/VAR('RW Futures and Index Data (Q4)'!F1779:F1808)</f>
        <v>-0.10009489031323447</v>
      </c>
      <c r="P1781" s="10"/>
    </row>
    <row r="1782" spans="1:16" x14ac:dyDescent="0.25">
      <c r="A1782" s="23">
        <v>39622</v>
      </c>
      <c r="B1782" s="52">
        <v>3.3989838815231543E-3</v>
      </c>
      <c r="C1782" s="53">
        <f>COVAR(B1782:B1811,'RW Futures and Index Data (Q4)'!C1780:C1809)/VAR('RW Futures and Index Data (Q4)'!C1780:C1809)</f>
        <v>3.1789251696277621</v>
      </c>
      <c r="D1782" s="10"/>
      <c r="E1782" s="59">
        <v>-4.517247638717814E-2</v>
      </c>
      <c r="F1782" s="56">
        <f>COVAR(E1782:E1811,'RW Futures and Index Data (Q4)'!C1780:C1809)/VAR('RW Futures and Index Data (Q4)'!C1780:C1809)</f>
        <v>0.62697834158510679</v>
      </c>
      <c r="G1782" s="10"/>
      <c r="H1782" s="59">
        <v>-2.8455284552845517E-2</v>
      </c>
      <c r="I1782" s="56">
        <f>COVAR(H1782:H1811,'RW Futures and Index Data (Q4)'!F1780:F1809)/VAR('RW Futures and Index Data (Q4)'!F1780:F1809)</f>
        <v>1.3987723899344384</v>
      </c>
      <c r="J1782" s="10"/>
      <c r="K1782" s="59">
        <v>-2.8101465024538252E-2</v>
      </c>
      <c r="L1782" s="57">
        <f>COVAR(K1782:K1811,'RW Futures and Index Data (Q4)'!F1780:F1809)/VAR('RW Futures and Index Data (Q4)'!F1780:F1809)</f>
        <v>0.50555442648770665</v>
      </c>
      <c r="M1782" s="10"/>
      <c r="N1782" s="59">
        <v>-4.6048106449225745E-3</v>
      </c>
      <c r="O1782" s="58">
        <f>COVAR(N1782:N1811,'RW Futures and Index Data (Q4)'!F1780:F1809)/VAR('RW Futures and Index Data (Q4)'!F1780:F1809)</f>
        <v>-4.268683096011943E-2</v>
      </c>
      <c r="P1782" s="10"/>
    </row>
    <row r="1783" spans="1:16" x14ac:dyDescent="0.25">
      <c r="A1783" s="23">
        <v>39619</v>
      </c>
      <c r="B1783" s="52">
        <v>-1.0256455054731606E-2</v>
      </c>
      <c r="C1783" s="53">
        <f>COVAR(B1783:B1812,'RW Futures and Index Data (Q4)'!C1781:C1810)/VAR('RW Futures and Index Data (Q4)'!C1781:C1810)</f>
        <v>3.3512975225760528</v>
      </c>
      <c r="D1783" s="10"/>
      <c r="E1783" s="59">
        <v>-8.6608093296830835E-2</v>
      </c>
      <c r="F1783" s="56">
        <f>COVAR(E1783:E1812,'RW Futures and Index Data (Q4)'!C1781:C1810)/VAR('RW Futures and Index Data (Q4)'!C1781:C1810)</f>
        <v>0.75841232495103683</v>
      </c>
      <c r="G1783" s="10"/>
      <c r="H1783" s="59">
        <v>-6.7069081153581234E-4</v>
      </c>
      <c r="I1783" s="56">
        <f>COVAR(H1783:H1812,'RW Futures and Index Data (Q4)'!F1781:F1810)/VAR('RW Futures and Index Data (Q4)'!F1781:F1810)</f>
        <v>1.2433938181175537</v>
      </c>
      <c r="J1783" s="10"/>
      <c r="K1783" s="59">
        <v>-3.3050412362873871E-2</v>
      </c>
      <c r="L1783" s="57">
        <f>COVAR(K1783:K1812,'RW Futures and Index Data (Q4)'!F1781:F1810)/VAR('RW Futures and Index Data (Q4)'!F1781:F1810)</f>
        <v>0.57742428918384336</v>
      </c>
      <c r="M1783" s="10"/>
      <c r="N1783" s="59">
        <v>-2.2009873356426235E-2</v>
      </c>
      <c r="O1783" s="58">
        <f>COVAR(N1783:N1812,'RW Futures and Index Data (Q4)'!F1781:F1810)/VAR('RW Futures and Index Data (Q4)'!F1781:F1810)</f>
        <v>4.7243496721766941E-2</v>
      </c>
      <c r="P1783" s="10"/>
    </row>
    <row r="1784" spans="1:16" x14ac:dyDescent="0.25">
      <c r="A1784" s="23">
        <v>39618</v>
      </c>
      <c r="B1784" s="52">
        <v>8.5686569307734661E-3</v>
      </c>
      <c r="C1784" s="53">
        <f>COVAR(B1784:B1813,'RW Futures and Index Data (Q4)'!C1782:C1811)/VAR('RW Futures and Index Data (Q4)'!C1782:C1811)</f>
        <v>3.373567421249787</v>
      </c>
      <c r="D1784" s="10"/>
      <c r="E1784" s="59">
        <v>-8.9982588664328289E-2</v>
      </c>
      <c r="F1784" s="56">
        <f>COVAR(E1784:E1813,'RW Futures and Index Data (Q4)'!C1782:C1811)/VAR('RW Futures and Index Data (Q4)'!C1782:C1811)</f>
        <v>0.78966628496080415</v>
      </c>
      <c r="G1784" s="10"/>
      <c r="H1784" s="59">
        <v>2.0689655172413834E-2</v>
      </c>
      <c r="I1784" s="56">
        <f>COVAR(H1784:H1813,'RW Futures and Index Data (Q4)'!F1782:F1811)/VAR('RW Futures and Index Data (Q4)'!F1782:F1811)</f>
        <v>1.0536914730856111</v>
      </c>
      <c r="J1784" s="10"/>
      <c r="K1784" s="59">
        <v>-3.3584781482263293E-2</v>
      </c>
      <c r="L1784" s="57">
        <f>COVAR(K1784:K1813,'RW Futures and Index Data (Q4)'!F1782:F1811)/VAR('RW Futures and Index Data (Q4)'!F1782:F1811)</f>
        <v>0.58504128350797713</v>
      </c>
      <c r="M1784" s="10"/>
      <c r="N1784" s="59">
        <v>-2.5551611845715749E-2</v>
      </c>
      <c r="O1784" s="58">
        <f>COVAR(N1784:N1813,'RW Futures and Index Data (Q4)'!F1782:F1811)/VAR('RW Futures and Index Data (Q4)'!F1782:F1811)</f>
        <v>4.6238370685077732E-2</v>
      </c>
      <c r="P1784" s="10"/>
    </row>
    <row r="1785" spans="1:16" x14ac:dyDescent="0.25">
      <c r="A1785" s="23">
        <v>39617</v>
      </c>
      <c r="B1785" s="52">
        <v>-3.4708010398068589E-2</v>
      </c>
      <c r="C1785" s="53">
        <f>COVAR(B1785:B1814,'RW Futures and Index Data (Q4)'!C1783:C1812)/VAR('RW Futures and Index Data (Q4)'!C1783:C1812)</f>
        <v>3.4957018366196131</v>
      </c>
      <c r="D1785" s="10"/>
      <c r="E1785" s="59">
        <v>-8.0166761494846583E-2</v>
      </c>
      <c r="F1785" s="56">
        <f>COVAR(E1785:E1814,'RW Futures and Index Data (Q4)'!C1783:C1812)/VAR('RW Futures and Index Data (Q4)'!C1783:C1812)</f>
        <v>0.62940644692203163</v>
      </c>
      <c r="G1785" s="10"/>
      <c r="H1785" s="59">
        <v>3.321799307958484E-2</v>
      </c>
      <c r="I1785" s="56">
        <f>COVAR(H1785:H1814,'RW Futures and Index Data (Q4)'!F1783:F1812)/VAR('RW Futures and Index Data (Q4)'!F1783:F1812)</f>
        <v>1.0210458998844361</v>
      </c>
      <c r="J1785" s="10"/>
      <c r="K1785" s="59">
        <v>-3.4154817066278653E-2</v>
      </c>
      <c r="L1785" s="57">
        <f>COVAR(K1785:K1814,'RW Futures and Index Data (Q4)'!F1783:F1812)/VAR('RW Futures and Index Data (Q4)'!F1783:F1812)</f>
        <v>0.56785962142656177</v>
      </c>
      <c r="M1785" s="10"/>
      <c r="N1785" s="59">
        <v>-2.7619525700194214E-2</v>
      </c>
      <c r="O1785" s="58">
        <f>COVAR(N1785:N1814,'RW Futures and Index Data (Q4)'!F1783:F1812)/VAR('RW Futures and Index Data (Q4)'!F1783:F1812)</f>
        <v>4.5435357192614399E-2</v>
      </c>
      <c r="P1785" s="10"/>
    </row>
    <row r="1786" spans="1:16" x14ac:dyDescent="0.25">
      <c r="A1786" s="23">
        <v>39616</v>
      </c>
      <c r="B1786" s="52">
        <v>-5.2429378304057583E-2</v>
      </c>
      <c r="C1786" s="53">
        <f>COVAR(B1786:B1815,'RW Futures and Index Data (Q4)'!C1784:C1813)/VAR('RW Futures and Index Data (Q4)'!C1784:C1813)</f>
        <v>3.548309032761233</v>
      </c>
      <c r="D1786" s="10"/>
      <c r="E1786" s="59">
        <v>-9.7439648273766388E-2</v>
      </c>
      <c r="F1786" s="56">
        <f>COVAR(E1786:E1815,'RW Futures and Index Data (Q4)'!C1784:C1813)/VAR('RW Futures and Index Data (Q4)'!C1784:C1813)</f>
        <v>0.45829345070395916</v>
      </c>
      <c r="G1786" s="10"/>
      <c r="H1786" s="59">
        <v>3.9106145251396773E-2</v>
      </c>
      <c r="I1786" s="56">
        <f>COVAR(H1786:H1815,'RW Futures and Index Data (Q4)'!F1784:F1813)/VAR('RW Futures and Index Data (Q4)'!F1784:F1813)</f>
        <v>0.96267002404709834</v>
      </c>
      <c r="J1786" s="10"/>
      <c r="K1786" s="59">
        <v>-2.4785630424623672E-2</v>
      </c>
      <c r="L1786" s="57">
        <f>COVAR(K1786:K1815,'RW Futures and Index Data (Q4)'!F1784:F1813)/VAR('RW Futures and Index Data (Q4)'!F1784:F1813)</f>
        <v>0.55142382896172615</v>
      </c>
      <c r="M1786" s="10"/>
      <c r="N1786" s="59">
        <v>-1.306636279899509E-2</v>
      </c>
      <c r="O1786" s="58">
        <f>COVAR(N1786:N1815,'RW Futures and Index Data (Q4)'!F1784:F1813)/VAR('RW Futures and Index Data (Q4)'!F1784:F1813)</f>
        <v>4.0116103921709396E-2</v>
      </c>
      <c r="P1786" s="10"/>
    </row>
    <row r="1787" spans="1:16" x14ac:dyDescent="0.25">
      <c r="A1787" s="23">
        <v>39615</v>
      </c>
      <c r="B1787" s="52">
        <v>-3.2674497058162055E-2</v>
      </c>
      <c r="C1787" s="53">
        <f>COVAR(B1787:B1816,'RW Futures and Index Data (Q4)'!C1785:C1814)/VAR('RW Futures and Index Data (Q4)'!C1785:C1814)</f>
        <v>3.593848704055834</v>
      </c>
      <c r="D1787" s="10"/>
      <c r="E1787" s="59">
        <v>-9.8170016041026043E-2</v>
      </c>
      <c r="F1787" s="56">
        <f>COVAR(E1787:E1816,'RW Futures and Index Data (Q4)'!C1785:C1814)/VAR('RW Futures and Index Data (Q4)'!C1785:C1814)</f>
        <v>0.3196956628746655</v>
      </c>
      <c r="G1787" s="10"/>
      <c r="H1787" s="59">
        <v>2.3335621139327412E-2</v>
      </c>
      <c r="I1787" s="56">
        <f>COVAR(H1787:H1816,'RW Futures and Index Data (Q4)'!F1785:F1814)/VAR('RW Futures and Index Data (Q4)'!F1785:F1814)</f>
        <v>0.98911446025804195</v>
      </c>
      <c r="J1787" s="10"/>
      <c r="K1787" s="59">
        <v>-2.7064526462911576E-2</v>
      </c>
      <c r="L1787" s="57">
        <f>COVAR(K1787:K1816,'RW Futures and Index Data (Q4)'!F1785:F1814)/VAR('RW Futures and Index Data (Q4)'!F1785:F1814)</f>
        <v>0.52347508321558578</v>
      </c>
      <c r="M1787" s="10"/>
      <c r="N1787" s="59">
        <v>-1.7110603932649293E-2</v>
      </c>
      <c r="O1787" s="58">
        <f>COVAR(N1787:N1816,'RW Futures and Index Data (Q4)'!F1785:F1814)/VAR('RW Futures and Index Data (Q4)'!F1785:F1814)</f>
        <v>8.5082849021337462E-2</v>
      </c>
      <c r="P1787" s="10"/>
    </row>
    <row r="1788" spans="1:16" x14ac:dyDescent="0.25">
      <c r="A1788" s="23">
        <v>39612</v>
      </c>
      <c r="B1788" s="52">
        <v>-2.1043976827059052E-2</v>
      </c>
      <c r="C1788" s="53">
        <f>COVAR(B1788:B1817,'RW Futures and Index Data (Q4)'!C1786:C1815)/VAR('RW Futures and Index Data (Q4)'!C1786:C1815)</f>
        <v>3.5488143618528882</v>
      </c>
      <c r="D1788" s="10"/>
      <c r="E1788" s="59">
        <v>-9.2858447038046132E-2</v>
      </c>
      <c r="F1788" s="56">
        <f>COVAR(E1788:E1817,'RW Futures and Index Data (Q4)'!C1786:C1815)/VAR('RW Futures and Index Data (Q4)'!C1786:C1815)</f>
        <v>0.15410942998882199</v>
      </c>
      <c r="G1788" s="10"/>
      <c r="H1788" s="59">
        <v>3.308063404548589E-2</v>
      </c>
      <c r="I1788" s="56">
        <f>COVAR(H1788:H1817,'RW Futures and Index Data (Q4)'!F1786:F1815)/VAR('RW Futures and Index Data (Q4)'!F1786:F1815)</f>
        <v>0.95348106833807711</v>
      </c>
      <c r="J1788" s="10"/>
      <c r="K1788" s="59">
        <v>-3.646193581011381E-2</v>
      </c>
      <c r="L1788" s="57">
        <f>COVAR(K1788:K1817,'RW Futures and Index Data (Q4)'!F1786:F1815)/VAR('RW Futures and Index Data (Q4)'!F1786:F1815)</f>
        <v>0.49893176559501529</v>
      </c>
      <c r="M1788" s="10"/>
      <c r="N1788" s="59">
        <v>-2.6163818266726646E-2</v>
      </c>
      <c r="O1788" s="58">
        <f>COVAR(N1788:N1817,'RW Futures and Index Data (Q4)'!F1786:F1815)/VAR('RW Futures and Index Data (Q4)'!F1786:F1815)</f>
        <v>9.955339850748425E-2</v>
      </c>
      <c r="P1788" s="10"/>
    </row>
    <row r="1789" spans="1:16" x14ac:dyDescent="0.25">
      <c r="A1789" s="23">
        <v>39611</v>
      </c>
      <c r="B1789" s="52">
        <v>-1.4743221953322783E-2</v>
      </c>
      <c r="C1789" s="53">
        <f>COVAR(B1789:B1818,'RW Futures and Index Data (Q4)'!C1787:C1816)/VAR('RW Futures and Index Data (Q4)'!C1787:C1816)</f>
        <v>3.5401850830720654</v>
      </c>
      <c r="D1789" s="10"/>
      <c r="E1789" s="59">
        <v>-8.8504397285176339E-2</v>
      </c>
      <c r="F1789" s="56">
        <f>COVAR(E1789:E1818,'RW Futures and Index Data (Q4)'!C1787:C1816)/VAR('RW Futures and Index Data (Q4)'!C1787:C1816)</f>
        <v>-3.8346424242008181E-2</v>
      </c>
      <c r="G1789" s="10"/>
      <c r="H1789" s="59">
        <v>3.3816425120772875E-2</v>
      </c>
      <c r="I1789" s="56">
        <f>COVAR(H1789:H1818,'RW Futures and Index Data (Q4)'!F1787:F1816)/VAR('RW Futures and Index Data (Q4)'!F1787:F1816)</f>
        <v>0.61912946859744189</v>
      </c>
      <c r="J1789" s="10"/>
      <c r="K1789" s="59">
        <v>-3.851941611272347E-2</v>
      </c>
      <c r="L1789" s="57">
        <f>COVAR(K1789:K1818,'RW Futures and Index Data (Q4)'!F1787:F1816)/VAR('RW Futures and Index Data (Q4)'!F1787:F1816)</f>
        <v>0.46590861787460502</v>
      </c>
      <c r="M1789" s="10"/>
      <c r="N1789" s="59">
        <v>-2.6382887180456338E-2</v>
      </c>
      <c r="O1789" s="58">
        <f>COVAR(N1789:N1818,'RW Futures and Index Data (Q4)'!F1787:F1816)/VAR('RW Futures and Index Data (Q4)'!F1787:F1816)</f>
        <v>7.5751325050018886E-2</v>
      </c>
      <c r="P1789" s="10"/>
    </row>
    <row r="1790" spans="1:16" x14ac:dyDescent="0.25">
      <c r="A1790" s="23">
        <v>39610</v>
      </c>
      <c r="B1790" s="52">
        <v>-6.838410538115991E-2</v>
      </c>
      <c r="C1790" s="53">
        <f>COVAR(B1790:B1819,'RW Futures and Index Data (Q4)'!C1788:C1817)/VAR('RW Futures and Index Data (Q4)'!C1788:C1817)</f>
        <v>3.5143817548994525</v>
      </c>
      <c r="D1790" s="10"/>
      <c r="E1790" s="59">
        <v>-8.204668998364073E-2</v>
      </c>
      <c r="F1790" s="56">
        <f>COVAR(E1790:E1819,'RW Futures and Index Data (Q4)'!C1788:C1817)/VAR('RW Futures and Index Data (Q4)'!C1788:C1817)</f>
        <v>-0.2864585096261848</v>
      </c>
      <c r="G1790" s="10"/>
      <c r="H1790" s="59">
        <v>1.023192360163705E-2</v>
      </c>
      <c r="I1790" s="56">
        <f>COVAR(H1790:H1819,'RW Futures and Index Data (Q4)'!F1788:F1817)/VAR('RW Futures and Index Data (Q4)'!F1788:F1817)</f>
        <v>0.37788574487179788</v>
      </c>
      <c r="J1790" s="10"/>
      <c r="K1790" s="59">
        <v>-3.91193293766815E-2</v>
      </c>
      <c r="L1790" s="57">
        <f>COVAR(K1790:K1819,'RW Futures and Index Data (Q4)'!F1788:F1817)/VAR('RW Futures and Index Data (Q4)'!F1788:F1817)</f>
        <v>0.4221785010997523</v>
      </c>
      <c r="M1790" s="10"/>
      <c r="N1790" s="59">
        <v>-3.6605409403137723E-2</v>
      </c>
      <c r="O1790" s="58">
        <f>COVAR(N1790:N1819,'RW Futures and Index Data (Q4)'!F1788:F1817)/VAR('RW Futures and Index Data (Q4)'!F1788:F1817)</f>
        <v>3.2988215291046612E-2</v>
      </c>
      <c r="P1790" s="10"/>
    </row>
    <row r="1791" spans="1:16" x14ac:dyDescent="0.25">
      <c r="A1791" s="23">
        <v>39609</v>
      </c>
      <c r="B1791" s="52">
        <v>-6.842423395382391E-2</v>
      </c>
      <c r="C1791" s="53">
        <f>COVAR(B1791:B1820,'RW Futures and Index Data (Q4)'!C1789:C1818)/VAR('RW Futures and Index Data (Q4)'!C1789:C1818)</f>
        <v>3.4169124586465798</v>
      </c>
      <c r="D1791" s="10"/>
      <c r="E1791" s="59">
        <v>-5.1325370431963058E-2</v>
      </c>
      <c r="F1791" s="56">
        <f>COVAR(E1791:E1820,'RW Futures and Index Data (Q4)'!C1789:C1818)/VAR('RW Futures and Index Data (Q4)'!C1789:C1818)</f>
        <v>-0.52254112857903245</v>
      </c>
      <c r="G1791" s="10"/>
      <c r="H1791" s="59">
        <v>4.2156185210780794E-2</v>
      </c>
      <c r="I1791" s="56">
        <f>COVAR(H1791:H1820,'RW Futures and Index Data (Q4)'!F1789:F1818)/VAR('RW Futures and Index Data (Q4)'!F1789:F1818)</f>
        <v>8.2055474130610234E-2</v>
      </c>
      <c r="J1791" s="10"/>
      <c r="K1791" s="59">
        <v>-2.5164190844391143E-2</v>
      </c>
      <c r="L1791" s="57">
        <f>COVAR(K1791:K1820,'RW Futures and Index Data (Q4)'!F1789:F1818)/VAR('RW Futures and Index Data (Q4)'!F1789:F1818)</f>
        <v>0.32319792947777959</v>
      </c>
      <c r="M1791" s="10"/>
      <c r="N1791" s="59">
        <v>-2.680680901813437E-2</v>
      </c>
      <c r="O1791" s="58">
        <f>COVAR(N1791:N1820,'RW Futures and Index Data (Q4)'!F1789:F1818)/VAR('RW Futures and Index Data (Q4)'!F1789:F1818)</f>
        <v>-3.4214073812506067E-2</v>
      </c>
      <c r="P1791" s="10"/>
    </row>
    <row r="1792" spans="1:16" x14ac:dyDescent="0.25">
      <c r="A1792" s="23">
        <v>39608</v>
      </c>
      <c r="B1792" s="52">
        <v>-7.0475179722360171E-3</v>
      </c>
      <c r="C1792" s="54">
        <f>COVAR(B1792:B1821,'RW Futures and Index Data (Q4)'!C1790:C1819)/VAR('RW Futures and Index Data (Q4)'!C1790:C1819)</f>
        <v>2.5088635747133834</v>
      </c>
      <c r="D1792" s="10"/>
      <c r="E1792" s="59">
        <v>-1.0388027631126229E-2</v>
      </c>
      <c r="F1792" s="56">
        <f>COVAR(E1792:E1821,'RW Futures and Index Data (Q4)'!C1790:C1819)/VAR('RW Futures and Index Data (Q4)'!C1790:C1819)</f>
        <v>-0.78463274622455303</v>
      </c>
      <c r="G1792" s="10"/>
      <c r="H1792" s="59">
        <v>4.8497267759562757E-2</v>
      </c>
      <c r="I1792" s="56">
        <f>COVAR(H1792:H1821,'RW Futures and Index Data (Q4)'!F1790:F1819)/VAR('RW Futures and Index Data (Q4)'!F1790:F1819)</f>
        <v>-0.20983573309859682</v>
      </c>
      <c r="J1792" s="10"/>
      <c r="K1792" s="59">
        <v>-1.9324427274218348E-2</v>
      </c>
      <c r="L1792" s="57">
        <f>COVAR(K1792:K1821,'RW Futures and Index Data (Q4)'!F1790:F1819)/VAR('RW Futures and Index Data (Q4)'!F1790:F1819)</f>
        <v>0.25397073586033275</v>
      </c>
      <c r="M1792" s="10"/>
      <c r="N1792" s="59">
        <v>-1.7571155455031851E-2</v>
      </c>
      <c r="O1792" s="58">
        <f>COVAR(N1792:N1821,'RW Futures and Index Data (Q4)'!F1790:F1819)/VAR('RW Futures and Index Data (Q4)'!F1790:F1819)</f>
        <v>-2.5477877426320388E-2</v>
      </c>
      <c r="P1792" s="10"/>
    </row>
    <row r="1793" spans="1:16" x14ac:dyDescent="0.25">
      <c r="A1793" s="23">
        <v>39605</v>
      </c>
      <c r="B1793" s="52">
        <v>8.607695381188285E-2</v>
      </c>
      <c r="C1793" s="54">
        <f>COVAR(B1793:B1822,'RW Futures and Index Data (Q4)'!C1791:C1820)/VAR('RW Futures and Index Data (Q4)'!C1791:C1820)</f>
        <v>1.9102778012519148</v>
      </c>
      <c r="D1793" s="10"/>
      <c r="E1793" s="59">
        <v>-9.8450847644513284E-2</v>
      </c>
      <c r="F1793" s="56">
        <f>COVAR(E1793:E1822,'RW Futures and Index Data (Q4)'!C1791:C1820)/VAR('RW Futures and Index Data (Q4)'!C1791:C1820)</f>
        <v>-0.61504433166688643</v>
      </c>
      <c r="G1793" s="10"/>
      <c r="H1793" s="59">
        <v>4.5051194539249106E-2</v>
      </c>
      <c r="I1793" s="56">
        <f>COVAR(H1793:H1822,'RW Futures and Index Data (Q4)'!F1791:F1820)/VAR('RW Futures and Index Data (Q4)'!F1791:F1820)</f>
        <v>-0.26856093342075693</v>
      </c>
      <c r="J1793" s="10"/>
      <c r="K1793" s="59">
        <v>-1.0578462578783809E-2</v>
      </c>
      <c r="L1793" s="57">
        <f>COVAR(K1793:K1822,'RW Futures and Index Data (Q4)'!F1791:F1820)/VAR('RW Futures and Index Data (Q4)'!F1791:F1820)</f>
        <v>0.21885661422662803</v>
      </c>
      <c r="M1793" s="10"/>
      <c r="N1793" s="59">
        <v>-7.3850404391536673E-3</v>
      </c>
      <c r="O1793" s="58">
        <f>COVAR(N1793:N1822,'RW Futures and Index Data (Q4)'!F1791:F1820)/VAR('RW Futures and Index Data (Q4)'!F1791:F1820)</f>
        <v>-2.5567440634588056E-2</v>
      </c>
      <c r="P1793" s="10"/>
    </row>
    <row r="1794" spans="1:16" x14ac:dyDescent="0.25">
      <c r="A1794" s="23">
        <v>39604</v>
      </c>
      <c r="B1794" s="52">
        <v>0.11384829194444279</v>
      </c>
      <c r="C1794" s="54">
        <f>COVAR(B1794:B1823,'RW Futures and Index Data (Q4)'!C1792:C1821)/VAR('RW Futures and Index Data (Q4)'!C1792:C1821)</f>
        <v>1.6889218917382909</v>
      </c>
      <c r="D1794" s="10"/>
      <c r="E1794" s="59">
        <v>-7.0108072691476675E-2</v>
      </c>
      <c r="F1794" s="56">
        <f>COVAR(E1794:E1823,'RW Futures and Index Data (Q4)'!C1792:C1821)/VAR('RW Futures and Index Data (Q4)'!C1792:C1821)</f>
        <v>-0.91538048605440425</v>
      </c>
      <c r="G1794" s="10"/>
      <c r="H1794" s="59">
        <v>3.7313432835820892E-2</v>
      </c>
      <c r="I1794" s="56">
        <f>COVAR(H1794:H1823,'RW Futures and Index Data (Q4)'!F1792:F1821)/VAR('RW Futures and Index Data (Q4)'!F1792:F1821)</f>
        <v>-0.33522963391232063</v>
      </c>
      <c r="J1794" s="10"/>
      <c r="K1794" s="59">
        <v>-4.9790950964442304E-3</v>
      </c>
      <c r="L1794" s="57">
        <f>COVAR(K1794:K1823,'RW Futures and Index Data (Q4)'!F1792:F1821)/VAR('RW Futures and Index Data (Q4)'!F1792:F1821)</f>
        <v>0.2030542600863702</v>
      </c>
      <c r="M1794" s="10"/>
      <c r="N1794" s="59">
        <v>-4.3581228273844586E-3</v>
      </c>
      <c r="O1794" s="58">
        <f>COVAR(N1794:N1823,'RW Futures and Index Data (Q4)'!F1792:F1821)/VAR('RW Futures and Index Data (Q4)'!F1792:F1821)</f>
        <v>1.2232103670056683E-2</v>
      </c>
      <c r="P1794" s="10"/>
    </row>
    <row r="1795" spans="1:16" x14ac:dyDescent="0.25">
      <c r="A1795" s="23">
        <v>39603</v>
      </c>
      <c r="B1795" s="52">
        <v>0.20663894923998605</v>
      </c>
      <c r="C1795" s="54">
        <f>COVAR(B1795:B1824,'RW Futures and Index Data (Q4)'!C1793:C1822)/VAR('RW Futures and Index Data (Q4)'!C1793:C1822)</f>
        <v>1.5329307462756296</v>
      </c>
      <c r="D1795" s="10"/>
      <c r="E1795" s="59">
        <v>-1.7282781067857633E-2</v>
      </c>
      <c r="F1795" s="56">
        <f>COVAR(E1795:E1824,'RW Futures and Index Data (Q4)'!C1793:C1822)/VAR('RW Futures and Index Data (Q4)'!C1793:C1822)</f>
        <v>-0.99810998989693889</v>
      </c>
      <c r="G1795" s="10"/>
      <c r="H1795" s="59">
        <v>7.1573261309925584E-2</v>
      </c>
      <c r="I1795" s="56">
        <f>COVAR(H1795:H1824,'RW Futures and Index Data (Q4)'!F1793:F1822)/VAR('RW Futures and Index Data (Q4)'!F1793:F1822)</f>
        <v>-0.31161866325421989</v>
      </c>
      <c r="J1795" s="10"/>
      <c r="K1795" s="59">
        <v>-9.4265145347834922E-3</v>
      </c>
      <c r="L1795" s="57">
        <f>COVAR(K1795:K1824,'RW Futures and Index Data (Q4)'!F1793:F1822)/VAR('RW Futures and Index Data (Q4)'!F1793:F1822)</f>
        <v>0.23175461316789059</v>
      </c>
      <c r="M1795" s="10"/>
      <c r="N1795" s="59">
        <v>-2.2830241253237515E-2</v>
      </c>
      <c r="O1795" s="58">
        <f>COVAR(N1795:N1824,'RW Futures and Index Data (Q4)'!F1793:F1822)/VAR('RW Futures and Index Data (Q4)'!F1793:F1822)</f>
        <v>-1.2542109779017394E-3</v>
      </c>
      <c r="P1795" s="10"/>
    </row>
    <row r="1796" spans="1:16" x14ac:dyDescent="0.25">
      <c r="A1796" s="23">
        <v>39602</v>
      </c>
      <c r="B1796" s="52">
        <v>0.21974882186437061</v>
      </c>
      <c r="C1796" s="54">
        <f>COVAR(B1796:B1825,'RW Futures and Index Data (Q4)'!C1794:C1823)/VAR('RW Futures and Index Data (Q4)'!C1794:C1823)</f>
        <v>1.5540461561308934</v>
      </c>
      <c r="D1796" s="10"/>
      <c r="E1796" s="59">
        <v>-1.7606846462013825E-3</v>
      </c>
      <c r="F1796" s="56">
        <f>COVAR(E1796:E1825,'RW Futures and Index Data (Q4)'!C1794:C1823)/VAR('RW Futures and Index Data (Q4)'!C1794:C1823)</f>
        <v>-1.0507728186586245</v>
      </c>
      <c r="G1796" s="10"/>
      <c r="H1796" s="59">
        <v>9.6181046676096171E-2</v>
      </c>
      <c r="I1796" s="56">
        <f>COVAR(H1796:H1825,'RW Futures and Index Data (Q4)'!F1794:F1823)/VAR('RW Futures and Index Data (Q4)'!F1794:F1823)</f>
        <v>-0.28198258714320135</v>
      </c>
      <c r="J1796" s="10"/>
      <c r="K1796" s="59">
        <v>-5.4491318392101418E-3</v>
      </c>
      <c r="L1796" s="57">
        <f>COVAR(K1796:K1825,'RW Futures and Index Data (Q4)'!F1794:F1823)/VAR('RW Futures and Index Data (Q4)'!F1794:F1823)</f>
        <v>0.23058831189366966</v>
      </c>
      <c r="M1796" s="10"/>
      <c r="N1796" s="59">
        <v>-2.5278315599176482E-2</v>
      </c>
      <c r="O1796" s="58">
        <f>COVAR(N1796:N1825,'RW Futures and Index Data (Q4)'!F1794:F1823)/VAR('RW Futures and Index Data (Q4)'!F1794:F1823)</f>
        <v>-9.136237036648575E-3</v>
      </c>
      <c r="P1796" s="10"/>
    </row>
    <row r="1797" spans="1:16" x14ac:dyDescent="0.25">
      <c r="A1797" s="23">
        <v>39601</v>
      </c>
      <c r="B1797" s="52">
        <v>0.24587361442589128</v>
      </c>
      <c r="C1797" s="54">
        <f>COVAR(B1797:B1826,'RW Futures and Index Data (Q4)'!C1795:C1824)/VAR('RW Futures and Index Data (Q4)'!C1795:C1824)</f>
        <v>1.3507868790501216</v>
      </c>
      <c r="D1797" s="10"/>
      <c r="E1797" s="59">
        <v>-4.1547648839981299E-3</v>
      </c>
      <c r="F1797" s="56">
        <f>COVAR(E1797:E1826,'RW Futures and Index Data (Q4)'!C1795:C1824)/VAR('RW Futures and Index Data (Q4)'!C1795:C1824)</f>
        <v>-1.0189655285405503</v>
      </c>
      <c r="G1797" s="10"/>
      <c r="H1797" s="59">
        <v>9.4460227272727293E-2</v>
      </c>
      <c r="I1797" s="56">
        <f>COVAR(H1797:H1826,'RW Futures and Index Data (Q4)'!F1795:F1824)/VAR('RW Futures and Index Data (Q4)'!F1795:F1824)</f>
        <v>-0.46091682595372441</v>
      </c>
      <c r="J1797" s="10"/>
      <c r="K1797" s="59">
        <v>6.9565582321229336E-4</v>
      </c>
      <c r="L1797" s="57">
        <f>COVAR(K1797:K1826,'RW Futures and Index Data (Q4)'!F1795:F1824)/VAR('RW Futures and Index Data (Q4)'!F1795:F1824)</f>
        <v>0.21224564483888952</v>
      </c>
      <c r="M1797" s="10"/>
      <c r="N1797" s="59">
        <v>-1.9781563450729789E-2</v>
      </c>
      <c r="O1797" s="58">
        <f>COVAR(N1797:N1826,'RW Futures and Index Data (Q4)'!F1795:F1824)/VAR('RW Futures and Index Data (Q4)'!F1795:F1824)</f>
        <v>0.14755467007127421</v>
      </c>
      <c r="P1797" s="10"/>
    </row>
    <row r="1798" spans="1:16" x14ac:dyDescent="0.25">
      <c r="A1798" s="23">
        <v>39598</v>
      </c>
      <c r="B1798" s="52">
        <v>0.21276595237011575</v>
      </c>
      <c r="C1798" s="54">
        <f>COVAR(B1798:B1827,'RW Futures and Index Data (Q4)'!C1796:C1825)/VAR('RW Futures and Index Data (Q4)'!C1796:C1825)</f>
        <v>1.3847393092766436</v>
      </c>
      <c r="D1798" s="10"/>
      <c r="E1798" s="59">
        <v>-3.6840826087421563E-2</v>
      </c>
      <c r="F1798" s="56">
        <f>COVAR(E1798:E1827,'RW Futures and Index Data (Q4)'!C1796:C1825)/VAR('RW Futures and Index Data (Q4)'!C1796:C1825)</f>
        <v>-0.94261717906929798</v>
      </c>
      <c r="G1798" s="10"/>
      <c r="H1798" s="59">
        <v>7.9432624113475292E-2</v>
      </c>
      <c r="I1798" s="56">
        <f>COVAR(H1798:H1827,'RW Futures and Index Data (Q4)'!F1796:F1825)/VAR('RW Futures and Index Data (Q4)'!F1796:F1825)</f>
        <v>-0.46194471731072267</v>
      </c>
      <c r="J1798" s="10"/>
      <c r="K1798" s="59">
        <v>-5.3650798878731587E-3</v>
      </c>
      <c r="L1798" s="57">
        <f>COVAR(K1798:K1827,'RW Futures and Index Data (Q4)'!F1796:F1825)/VAR('RW Futures and Index Data (Q4)'!F1796:F1825)</f>
        <v>0.19019067512567006</v>
      </c>
      <c r="M1798" s="10"/>
      <c r="N1798" s="59">
        <v>-2.3443255340886426E-2</v>
      </c>
      <c r="O1798" s="58">
        <f>COVAR(N1798:N1827,'RW Futures and Index Data (Q4)'!F1796:F1825)/VAR('RW Futures and Index Data (Q4)'!F1796:F1825)</f>
        <v>0.20261611519199546</v>
      </c>
      <c r="P1798" s="10"/>
    </row>
    <row r="1799" spans="1:16" x14ac:dyDescent="0.25">
      <c r="A1799" s="23">
        <v>39597</v>
      </c>
      <c r="B1799" s="52">
        <v>0.25159421275079374</v>
      </c>
      <c r="C1799" s="54">
        <f>COVAR(B1799:B1828,'RW Futures and Index Data (Q4)'!C1797:C1826)/VAR('RW Futures and Index Data (Q4)'!C1797:C1826)</f>
        <v>1.3400322085175422</v>
      </c>
      <c r="D1799" s="10"/>
      <c r="E1799" s="59">
        <v>-2.0120723644951544E-2</v>
      </c>
      <c r="F1799" s="56">
        <f>COVAR(E1799:E1828,'RW Futures and Index Data (Q4)'!C1797:C1826)/VAR('RW Futures and Index Data (Q4)'!C1797:C1826)</f>
        <v>-1.0342409696247632</v>
      </c>
      <c r="G1799" s="10"/>
      <c r="H1799" s="59">
        <v>0.1185237757274662</v>
      </c>
      <c r="I1799" s="56">
        <f>COVAR(H1799:H1828,'RW Futures and Index Data (Q4)'!F1797:F1826)/VAR('RW Futures and Index Data (Q4)'!F1797:F1826)</f>
        <v>-0.48717327233920565</v>
      </c>
      <c r="J1799" s="10"/>
      <c r="K1799" s="59">
        <v>-1.1983725673834655E-2</v>
      </c>
      <c r="L1799" s="57">
        <f>COVAR(K1799:K1828,'RW Futures and Index Data (Q4)'!F1797:F1826)/VAR('RW Futures and Index Data (Q4)'!F1797:F1826)</f>
        <v>0.17991037654350944</v>
      </c>
      <c r="M1799" s="10"/>
      <c r="N1799" s="59">
        <v>-2.3316029409904737E-2</v>
      </c>
      <c r="O1799" s="58">
        <f>COVAR(N1799:N1828,'RW Futures and Index Data (Q4)'!F1797:F1826)/VAR('RW Futures and Index Data (Q4)'!F1797:F1826)</f>
        <v>0.23342464858408707</v>
      </c>
      <c r="P1799" s="10"/>
    </row>
    <row r="1800" spans="1:16" x14ac:dyDescent="0.25">
      <c r="A1800" s="23">
        <v>39596</v>
      </c>
      <c r="B1800" s="52">
        <v>0.27162880197466288</v>
      </c>
      <c r="C1800" s="54">
        <f>COVAR(B1800:B1829,'RW Futures and Index Data (Q4)'!C1798:C1827)/VAR('RW Futures and Index Data (Q4)'!C1798:C1827)</f>
        <v>1.2988622837652626</v>
      </c>
      <c r="D1800" s="10"/>
      <c r="E1800" s="59">
        <v>-7.6492459610120189E-3</v>
      </c>
      <c r="F1800" s="56">
        <f>COVAR(E1800:E1829,'RW Futures and Index Data (Q4)'!C1798:C1827)/VAR('RW Futures and Index Data (Q4)'!C1798:C1827)</f>
        <v>-0.91190279650917327</v>
      </c>
      <c r="G1800" s="10"/>
      <c r="H1800" s="59">
        <v>0.13862815884476531</v>
      </c>
      <c r="I1800" s="56">
        <f>COVAR(H1800:H1829,'RW Futures and Index Data (Q4)'!F1798:F1827)/VAR('RW Futures and Index Data (Q4)'!F1798:F1827)</f>
        <v>-0.43474624686239888</v>
      </c>
      <c r="J1800" s="10"/>
      <c r="K1800" s="59">
        <v>-1.1574936236114053E-2</v>
      </c>
      <c r="L1800" s="57">
        <f>COVAR(K1800:K1829,'RW Futures and Index Data (Q4)'!F1798:F1827)/VAR('RW Futures and Index Data (Q4)'!F1798:F1827)</f>
        <v>0.17876120098403525</v>
      </c>
      <c r="M1800" s="10"/>
      <c r="N1800" s="59">
        <v>-3.05348701103062E-2</v>
      </c>
      <c r="O1800" s="58">
        <f>COVAR(N1800:N1829,'RW Futures and Index Data (Q4)'!F1798:F1827)/VAR('RW Futures and Index Data (Q4)'!F1798:F1827)</f>
        <v>0.20768876529559979</v>
      </c>
      <c r="P1800" s="10"/>
    </row>
    <row r="1801" spans="1:16" x14ac:dyDescent="0.25">
      <c r="A1801" s="23">
        <v>39595</v>
      </c>
      <c r="B1801" s="52">
        <v>0.23858482977552087</v>
      </c>
      <c r="C1801" s="54">
        <f>COVAR(B1801:B1830,'RW Futures and Index Data (Q4)'!C1799:C1828)/VAR('RW Futures and Index Data (Q4)'!C1799:C1828)</f>
        <v>1.1787461115968896</v>
      </c>
      <c r="D1801" s="10"/>
      <c r="E1801" s="59">
        <v>-4.0932775748259487E-2</v>
      </c>
      <c r="F1801" s="56">
        <f>COVAR(E1801:E1830,'RW Futures and Index Data (Q4)'!C1799:C1828)/VAR('RW Futures and Index Data (Q4)'!C1799:C1828)</f>
        <v>-0.68195858615287941</v>
      </c>
      <c r="G1801" s="10"/>
      <c r="H1801" s="59">
        <v>0.10594130279169645</v>
      </c>
      <c r="I1801" s="56">
        <f>COVAR(H1801:H1830,'RW Futures and Index Data (Q4)'!F1799:F1828)/VAR('RW Futures and Index Data (Q4)'!F1799:F1828)</f>
        <v>-0.13974539829055005</v>
      </c>
      <c r="J1801" s="10"/>
      <c r="K1801" s="59">
        <v>-4.1928467557726945E-3</v>
      </c>
      <c r="L1801" s="57">
        <f>COVAR(K1801:K1830,'RW Futures and Index Data (Q4)'!F1799:F1828)/VAR('RW Futures and Index Data (Q4)'!F1799:F1828)</f>
        <v>0.16172736837759819</v>
      </c>
      <c r="M1801" s="10"/>
      <c r="N1801" s="59">
        <v>-2.5188886226468865E-2</v>
      </c>
      <c r="O1801" s="58">
        <f>COVAR(N1801:N1830,'RW Futures and Index Data (Q4)'!F1799:F1828)/VAR('RW Futures and Index Data (Q4)'!F1799:F1828)</f>
        <v>9.8882246041131799E-2</v>
      </c>
      <c r="P1801" s="10"/>
    </row>
    <row r="1802" spans="1:16" x14ac:dyDescent="0.25">
      <c r="A1802" s="23">
        <v>39591</v>
      </c>
      <c r="B1802" s="52">
        <v>0.22362084047925324</v>
      </c>
      <c r="C1802" s="54">
        <f>COVAR(B1802:B1831,'RW Futures and Index Data (Q4)'!C1800:C1829)/VAR('RW Futures and Index Data (Q4)'!C1800:C1829)</f>
        <v>0.99998798458627469</v>
      </c>
      <c r="D1802" s="10"/>
      <c r="E1802" s="59">
        <v>-6.3076236416304665E-2</v>
      </c>
      <c r="F1802" s="56">
        <f>COVAR(E1802:E1831,'RW Futures and Index Data (Q4)'!C1800:C1829)/VAR('RW Futures and Index Data (Q4)'!C1800:C1829)</f>
        <v>-0.57762665696766691</v>
      </c>
      <c r="G1802" s="10"/>
      <c r="H1802" s="59">
        <v>0.12837345003646972</v>
      </c>
      <c r="I1802" s="56">
        <f>COVAR(H1802:H1831,'RW Futures and Index Data (Q4)'!F1800:F1829)/VAR('RW Futures and Index Data (Q4)'!F1800:F1829)</f>
        <v>9.3153258888490437E-2</v>
      </c>
      <c r="J1802" s="10"/>
      <c r="K1802" s="59">
        <v>-3.4727140499622999E-3</v>
      </c>
      <c r="L1802" s="57">
        <f>COVAR(K1802:K1831,'RW Futures and Index Data (Q4)'!F1800:F1829)/VAR('RW Futures and Index Data (Q4)'!F1800:F1829)</f>
        <v>0.17119851244425274</v>
      </c>
      <c r="M1802" s="10"/>
      <c r="N1802" s="59">
        <v>-2.6081950747259386E-2</v>
      </c>
      <c r="O1802" s="58">
        <f>COVAR(N1802:N1831,'RW Futures and Index Data (Q4)'!F1800:F1829)/VAR('RW Futures and Index Data (Q4)'!F1800:F1829)</f>
        <v>-3.3678550500253115E-3</v>
      </c>
      <c r="P1802" s="10"/>
    </row>
    <row r="1803" spans="1:16" x14ac:dyDescent="0.25">
      <c r="A1803" s="23">
        <v>39590</v>
      </c>
      <c r="B1803" s="52">
        <v>0.16245424863668445</v>
      </c>
      <c r="C1803" s="54">
        <f>COVAR(B1803:B1832,'RW Futures and Index Data (Q4)'!C1801:C1830)/VAR('RW Futures and Index Data (Q4)'!C1801:C1830)</f>
        <v>0.8696344865346981</v>
      </c>
      <c r="D1803" s="10"/>
      <c r="E1803" s="59">
        <v>-6.4251184546097684E-2</v>
      </c>
      <c r="F1803" s="56">
        <f>COVAR(E1803:E1832,'RW Futures and Index Data (Q4)'!C1801:C1830)/VAR('RW Futures and Index Data (Q4)'!C1801:C1830)</f>
        <v>-0.52339615195847167</v>
      </c>
      <c r="G1803" s="10"/>
      <c r="H1803" s="59">
        <v>0.1012381646030589</v>
      </c>
      <c r="I1803" s="56">
        <f>COVAR(H1803:H1832,'RW Futures and Index Data (Q4)'!F1801:F1830)/VAR('RW Futures and Index Data (Q4)'!F1801:F1830)</f>
        <v>0.19690328183940323</v>
      </c>
      <c r="J1803" s="10"/>
      <c r="K1803" s="59">
        <v>4.6560492952574251E-4</v>
      </c>
      <c r="L1803" s="57">
        <f>COVAR(K1803:K1832,'RW Futures and Index Data (Q4)'!F1801:F1830)/VAR('RW Futures and Index Data (Q4)'!F1801:F1830)</f>
        <v>0.18445004213106603</v>
      </c>
      <c r="M1803" s="10"/>
      <c r="N1803" s="59">
        <v>-3.1622727097235126E-2</v>
      </c>
      <c r="O1803" s="58">
        <f>COVAR(N1803:N1832,'RW Futures and Index Data (Q4)'!F1801:F1830)/VAR('RW Futures and Index Data (Q4)'!F1801:F1830)</f>
        <v>-8.3485390062740708E-2</v>
      </c>
      <c r="P1803" s="10"/>
    </row>
    <row r="1804" spans="1:16" x14ac:dyDescent="0.25">
      <c r="A1804" s="23">
        <v>39589</v>
      </c>
      <c r="B1804" s="52">
        <v>0.16941456136046962</v>
      </c>
      <c r="C1804" s="54">
        <f>COVAR(B1804:B1833,'RW Futures and Index Data (Q4)'!C1802:C1831)/VAR('RW Futures and Index Data (Q4)'!C1802:C1831)</f>
        <v>0.82746425524844558</v>
      </c>
      <c r="D1804" s="10"/>
      <c r="E1804" s="59">
        <v>-5.1288272898489806E-2</v>
      </c>
      <c r="F1804" s="56">
        <f>COVAR(E1804:E1833,'RW Futures and Index Data (Q4)'!C1802:C1831)/VAR('RW Futures and Index Data (Q4)'!C1802:C1831)</f>
        <v>-0.43125960164470484</v>
      </c>
      <c r="G1804" s="10"/>
      <c r="H1804" s="59">
        <v>0.16068759342301941</v>
      </c>
      <c r="I1804" s="56">
        <f>COVAR(H1804:H1833,'RW Futures and Index Data (Q4)'!F1802:F1831)/VAR('RW Futures and Index Data (Q4)'!F1802:F1831)</f>
        <v>0.27487195020791333</v>
      </c>
      <c r="J1804" s="10"/>
      <c r="K1804" s="59">
        <v>-1.0252858753978744E-2</v>
      </c>
      <c r="L1804" s="57">
        <f>COVAR(K1804:K1833,'RW Futures and Index Data (Q4)'!F1802:F1831)/VAR('RW Futures and Index Data (Q4)'!F1802:F1831)</f>
        <v>0.19012028129759578</v>
      </c>
      <c r="M1804" s="10"/>
      <c r="N1804" s="59">
        <v>-4.1487159611045321E-2</v>
      </c>
      <c r="O1804" s="58">
        <f>COVAR(N1804:N1833,'RW Futures and Index Data (Q4)'!F1802:F1831)/VAR('RW Futures and Index Data (Q4)'!F1802:F1831)</f>
        <v>-0.14387489349386268</v>
      </c>
      <c r="P1804" s="10"/>
    </row>
    <row r="1805" spans="1:16" x14ac:dyDescent="0.25">
      <c r="A1805" s="23">
        <v>39588</v>
      </c>
      <c r="B1805" s="52">
        <v>0.22296167099456166</v>
      </c>
      <c r="C1805" s="54">
        <f>COVAR(B1805:B1834,'RW Futures and Index Data (Q4)'!C1803:C1832)/VAR('RW Futures and Index Data (Q4)'!C1803:C1832)</f>
        <v>0.46841490467198765</v>
      </c>
      <c r="D1805" s="10"/>
      <c r="E1805" s="59">
        <v>-6.1855616682240377E-2</v>
      </c>
      <c r="F1805" s="56">
        <f>COVAR(E1805:E1834,'RW Futures and Index Data (Q4)'!C1803:C1832)/VAR('RW Futures and Index Data (Q4)'!C1803:C1832)</f>
        <v>-0.32399791960715035</v>
      </c>
      <c r="G1805" s="10"/>
      <c r="H1805" s="59">
        <v>0.11726147123088126</v>
      </c>
      <c r="I1805" s="56">
        <f>COVAR(H1805:H1834,'RW Futures and Index Data (Q4)'!F1803:F1832)/VAR('RW Futures and Index Data (Q4)'!F1803:F1832)</f>
        <v>0.44641643574019019</v>
      </c>
      <c r="J1805" s="10"/>
      <c r="K1805" s="59">
        <v>1.7230584189202869E-3</v>
      </c>
      <c r="L1805" s="57">
        <f>COVAR(K1805:K1834,'RW Futures and Index Data (Q4)'!F1803:F1832)/VAR('RW Futures and Index Data (Q4)'!F1803:F1832)</f>
        <v>0.15035568064921417</v>
      </c>
      <c r="M1805" s="10"/>
      <c r="N1805" s="59">
        <v>-2.3520300040271946E-2</v>
      </c>
      <c r="O1805" s="58">
        <f>COVAR(N1805:N1834,'RW Futures and Index Data (Q4)'!F1803:F1832)/VAR('RW Futures and Index Data (Q4)'!F1803:F1832)</f>
        <v>-0.25066490123982726</v>
      </c>
      <c r="P1805" s="10"/>
    </row>
    <row r="1806" spans="1:16" x14ac:dyDescent="0.25">
      <c r="A1806" s="23">
        <v>39587</v>
      </c>
      <c r="B1806" s="52">
        <v>0.25763795459465144</v>
      </c>
      <c r="C1806" s="54">
        <f>COVAR(B1806:B1835,'RW Futures and Index Data (Q4)'!C1804:C1833)/VAR('RW Futures and Index Data (Q4)'!C1804:C1833)</f>
        <v>0.42817230568567149</v>
      </c>
      <c r="D1806" s="10"/>
      <c r="E1806" s="59">
        <v>-2.9311117932064423E-2</v>
      </c>
      <c r="F1806" s="56">
        <f>COVAR(E1806:E1835,'RW Futures and Index Data (Q4)'!C1804:C1833)/VAR('RW Futures and Index Data (Q4)'!C1804:C1833)</f>
        <v>-0.21426000012807284</v>
      </c>
      <c r="G1806" s="10"/>
      <c r="H1806" s="59">
        <v>0.11501831501831505</v>
      </c>
      <c r="I1806" s="56">
        <f>COVAR(H1806:H1835,'RW Futures and Index Data (Q4)'!F1804:F1833)/VAR('RW Futures and Index Data (Q4)'!F1804:F1833)</f>
        <v>0.45330357608919003</v>
      </c>
      <c r="J1806" s="10"/>
      <c r="K1806" s="59">
        <v>7.0545294310524476E-3</v>
      </c>
      <c r="L1806" s="57">
        <f>COVAR(K1806:K1835,'RW Futures and Index Data (Q4)'!F1804:F1833)/VAR('RW Futures and Index Data (Q4)'!F1804:F1833)</f>
        <v>0.1343433782451931</v>
      </c>
      <c r="M1806" s="10"/>
      <c r="N1806" s="59">
        <v>-2.7007889356776893E-2</v>
      </c>
      <c r="O1806" s="58">
        <f>COVAR(N1806:N1835,'RW Futures and Index Data (Q4)'!F1804:F1833)/VAR('RW Futures and Index Data (Q4)'!F1804:F1833)</f>
        <v>-0.33363535005325223</v>
      </c>
      <c r="P1806" s="10"/>
    </row>
    <row r="1807" spans="1:16" x14ac:dyDescent="0.25">
      <c r="A1807" s="23">
        <v>39584</v>
      </c>
      <c r="B1807" s="52">
        <v>0.22367455634509192</v>
      </c>
      <c r="C1807" s="54">
        <f>COVAR(B1807:B1836,'RW Futures and Index Data (Q4)'!C1805:C1834)/VAR('RW Futures and Index Data (Q4)'!C1805:C1834)</f>
        <v>0.42801452131881007</v>
      </c>
      <c r="D1807" s="10"/>
      <c r="E1807" s="59">
        <v>-2.1515923744235388E-2</v>
      </c>
      <c r="F1807" s="56">
        <f>COVAR(E1807:E1836,'RW Futures and Index Data (Q4)'!C1805:C1834)/VAR('RW Futures and Index Data (Q4)'!C1805:C1834)</f>
        <v>-0.13055537521440946</v>
      </c>
      <c r="G1807" s="10"/>
      <c r="H1807" s="59">
        <v>0.11973392461197352</v>
      </c>
      <c r="I1807" s="56">
        <f>COVAR(H1807:H1836,'RW Futures and Index Data (Q4)'!F1805:F1834)/VAR('RW Futures and Index Data (Q4)'!F1805:F1834)</f>
        <v>0.50361310054673569</v>
      </c>
      <c r="J1807" s="10"/>
      <c r="K1807" s="59">
        <v>3.7227684648297732E-3</v>
      </c>
      <c r="L1807" s="57">
        <f>COVAR(K1807:K1836,'RW Futures and Index Data (Q4)'!F1805:F1834)/VAR('RW Futures and Index Data (Q4)'!F1805:F1834)</f>
        <v>0.12104106260374875</v>
      </c>
      <c r="M1807" s="10"/>
      <c r="N1807" s="59">
        <v>-2.2008579003643391E-2</v>
      </c>
      <c r="O1807" s="58">
        <f>COVAR(N1807:N1836,'RW Futures and Index Data (Q4)'!F1805:F1834)/VAR('RW Futures and Index Data (Q4)'!F1805:F1834)</f>
        <v>-0.38453487442471529</v>
      </c>
      <c r="P1807" s="10"/>
    </row>
    <row r="1808" spans="1:16" x14ac:dyDescent="0.25">
      <c r="A1808" s="23">
        <v>39583</v>
      </c>
      <c r="B1808" s="52">
        <v>0.266451384291017</v>
      </c>
      <c r="C1808" s="54">
        <f>COVAR(B1808:B1837,'RW Futures and Index Data (Q4)'!C1806:C1835)/VAR('RW Futures and Index Data (Q4)'!C1806:C1835)</f>
        <v>0.37966958459100814</v>
      </c>
      <c r="D1808" s="10"/>
      <c r="E1808" s="59">
        <v>-1.9127005088607429E-2</v>
      </c>
      <c r="F1808" s="56">
        <f>COVAR(E1808:E1837,'RW Futures and Index Data (Q4)'!C1806:C1835)/VAR('RW Futures and Index Data (Q4)'!C1806:C1835)</f>
        <v>-7.1249078846047781E-2</v>
      </c>
      <c r="G1808" s="10"/>
      <c r="H1808" s="59">
        <v>8.4818246614397852E-2</v>
      </c>
      <c r="I1808" s="56">
        <f>COVAR(H1808:H1837,'RW Futures and Index Data (Q4)'!F1806:F1835)/VAR('RW Futures and Index Data (Q4)'!F1806:F1835)</f>
        <v>0.50334768392503459</v>
      </c>
      <c r="J1808" s="10"/>
      <c r="K1808" s="59">
        <v>-6.0005206357516272E-5</v>
      </c>
      <c r="L1808" s="57">
        <f>COVAR(K1808:K1837,'RW Futures and Index Data (Q4)'!F1806:F1835)/VAR('RW Futures and Index Data (Q4)'!F1806:F1835)</f>
        <v>0.11192275395408993</v>
      </c>
      <c r="M1808" s="10"/>
      <c r="N1808" s="59">
        <v>-2.6688293985620226E-2</v>
      </c>
      <c r="O1808" s="58">
        <f>COVAR(N1808:N1837,'RW Futures and Index Data (Q4)'!F1806:F1835)/VAR('RW Futures and Index Data (Q4)'!F1806:F1835)</f>
        <v>-0.4094357887500073</v>
      </c>
      <c r="P1808" s="10"/>
    </row>
    <row r="1809" spans="1:16" x14ac:dyDescent="0.25">
      <c r="A1809" s="23">
        <v>39582</v>
      </c>
      <c r="B1809" s="52">
        <v>0.27558927426684909</v>
      </c>
      <c r="C1809" s="54">
        <f>COVAR(B1809:B1838,'RW Futures and Index Data (Q4)'!C1807:C1836)/VAR('RW Futures and Index Data (Q4)'!C1807:C1836)</f>
        <v>0.35254130738516831</v>
      </c>
      <c r="D1809" s="10"/>
      <c r="E1809" s="59">
        <v>0</v>
      </c>
      <c r="F1809" s="56">
        <f>COVAR(E1809:E1838,'RW Futures and Index Data (Q4)'!C1807:C1836)/VAR('RW Futures and Index Data (Q4)'!C1807:C1836)</f>
        <v>-3.352445434172234E-2</v>
      </c>
      <c r="G1809" s="10"/>
      <c r="H1809" s="59">
        <v>5.7827926657263884E-2</v>
      </c>
      <c r="I1809" s="56">
        <f>COVAR(H1809:H1838,'RW Futures and Index Data (Q4)'!F1807:F1836)/VAR('RW Futures and Index Data (Q4)'!F1807:F1836)</f>
        <v>0.48185276931327398</v>
      </c>
      <c r="J1809" s="10"/>
      <c r="K1809" s="59">
        <v>2.3981064548468378E-3</v>
      </c>
      <c r="L1809" s="57">
        <f>COVAR(K1809:K1838,'RW Futures and Index Data (Q4)'!F1807:F1836)/VAR('RW Futures and Index Data (Q4)'!F1807:F1836)</f>
        <v>0.10703197607431561</v>
      </c>
      <c r="M1809" s="10"/>
      <c r="N1809" s="59">
        <v>-2.7794117004758534E-2</v>
      </c>
      <c r="O1809" s="58">
        <f>COVAR(N1809:N1838,'RW Futures and Index Data (Q4)'!F1807:F1836)/VAR('RW Futures and Index Data (Q4)'!F1807:F1836)</f>
        <v>-0.43053142778224929</v>
      </c>
      <c r="P1809" s="10"/>
    </row>
    <row r="1810" spans="1:16" x14ac:dyDescent="0.25">
      <c r="A1810" s="23">
        <v>39581</v>
      </c>
      <c r="B1810" s="52">
        <v>0.25541993605758417</v>
      </c>
      <c r="C1810" s="54">
        <f>COVAR(B1810:B1839,'RW Futures and Index Data (Q4)'!C1808:C1837)/VAR('RW Futures and Index Data (Q4)'!C1808:C1837)</f>
        <v>0.2347998242283012</v>
      </c>
      <c r="D1810" s="10"/>
      <c r="E1810" s="59">
        <v>3.8321190819239348E-2</v>
      </c>
      <c r="F1810" s="56">
        <f>COVAR(E1810:E1839,'RW Futures and Index Data (Q4)'!C1808:C1837)/VAR('RW Futures and Index Data (Q4)'!C1808:C1837)</f>
        <v>8.8020027523319305E-2</v>
      </c>
      <c r="G1810" s="10"/>
      <c r="H1810" s="59">
        <v>3.0747728860936352E-2</v>
      </c>
      <c r="I1810" s="56">
        <f>COVAR(H1810:H1839,'RW Futures and Index Data (Q4)'!F1808:F1837)/VAR('RW Futures and Index Data (Q4)'!F1808:F1837)</f>
        <v>0.44719412141618664</v>
      </c>
      <c r="J1810" s="10"/>
      <c r="K1810" s="59">
        <v>7.839381792013711E-3</v>
      </c>
      <c r="L1810" s="57">
        <f>COVAR(K1810:K1839,'RW Futures and Index Data (Q4)'!F1808:F1837)/VAR('RW Futures and Index Data (Q4)'!F1808:F1837)</f>
        <v>0.10974644710735827</v>
      </c>
      <c r="M1810" s="10"/>
      <c r="N1810" s="59">
        <v>-2.7761360764942844E-2</v>
      </c>
      <c r="O1810" s="58">
        <f>COVAR(N1810:N1839,'RW Futures and Index Data (Q4)'!F1808:F1837)/VAR('RW Futures and Index Data (Q4)'!F1808:F1837)</f>
        <v>-0.45308698558386917</v>
      </c>
      <c r="P1810" s="10"/>
    </row>
    <row r="1811" spans="1:16" x14ac:dyDescent="0.25">
      <c r="A1811" s="23">
        <v>39580</v>
      </c>
      <c r="B1811" s="52">
        <v>0.32188698722169118</v>
      </c>
      <c r="C1811" s="54">
        <f>COVAR(B1811:B1840,'RW Futures and Index Data (Q4)'!C1809:C1838)/VAR('RW Futures and Index Data (Q4)'!C1809:C1838)</f>
        <v>9.3317605600852635E-4</v>
      </c>
      <c r="D1811" s="10"/>
      <c r="E1811" s="59">
        <v>5.5795175214383264E-2</v>
      </c>
      <c r="F1811" s="56">
        <f>COVAR(E1811:E1840,'RW Futures and Index Data (Q4)'!C1809:C1838)/VAR('RW Futures and Index Data (Q4)'!C1809:C1838)</f>
        <v>0.21890859968769275</v>
      </c>
      <c r="G1811" s="10"/>
      <c r="H1811" s="59">
        <v>3.4337771548703655E-2</v>
      </c>
      <c r="I1811" s="56">
        <f>COVAR(H1811:H1840,'RW Futures and Index Data (Q4)'!F1809:F1838)/VAR('RW Futures and Index Data (Q4)'!F1809:F1838)</f>
        <v>0.44315180389125891</v>
      </c>
      <c r="J1811" s="10"/>
      <c r="K1811" s="59">
        <v>7.7451508458186158E-3</v>
      </c>
      <c r="L1811" s="57">
        <f>COVAR(K1811:K1840,'RW Futures and Index Data (Q4)'!F1809:F1838)/VAR('RW Futures and Index Data (Q4)'!F1809:F1838)</f>
        <v>0.10876499412331557</v>
      </c>
      <c r="M1811" s="10"/>
      <c r="N1811" s="59">
        <v>-2.6018845870895313E-2</v>
      </c>
      <c r="O1811" s="58">
        <f>COVAR(N1811:N1840,'RW Futures and Index Data (Q4)'!F1809:F1838)/VAR('RW Futures and Index Data (Q4)'!F1809:F1838)</f>
        <v>-0.47662773646425532</v>
      </c>
      <c r="P1811" s="10"/>
    </row>
    <row r="1812" spans="1:16" x14ac:dyDescent="0.25">
      <c r="A1812" s="23">
        <v>39577</v>
      </c>
      <c r="B1812" s="52">
        <v>0.32932964717245161</v>
      </c>
      <c r="C1812" s="54">
        <f>COVAR(B1812:B1841,'RW Futures and Index Data (Q4)'!C1810:C1839)/VAR('RW Futures and Index Data (Q4)'!C1810:C1839)</f>
        <v>-0.1355614736009825</v>
      </c>
      <c r="D1812" s="10"/>
      <c r="E1812" s="59">
        <v>3.3924822892992479E-2</v>
      </c>
      <c r="F1812" s="56">
        <f>COVAR(E1812:E1841,'RW Futures and Index Data (Q4)'!C1810:C1839)/VAR('RW Futures and Index Data (Q4)'!C1810:C1839)</f>
        <v>0.41029611125308896</v>
      </c>
      <c r="G1812" s="10"/>
      <c r="H1812" s="59">
        <v>5.0000000000000044E-2</v>
      </c>
      <c r="I1812" s="56">
        <f>COVAR(H1812:H1841,'RW Futures and Index Data (Q4)'!F1810:F1839)/VAR('RW Futures and Index Data (Q4)'!F1810:F1839)</f>
        <v>0.40860161434264014</v>
      </c>
      <c r="J1812" s="10"/>
      <c r="K1812" s="59">
        <v>1.5246341504713268E-2</v>
      </c>
      <c r="L1812" s="57">
        <f>COVAR(K1812:K1841,'RW Futures and Index Data (Q4)'!F1810:F1839)/VAR('RW Futures and Index Data (Q4)'!F1810:F1839)</f>
        <v>0.10221017164325522</v>
      </c>
      <c r="M1812" s="10"/>
      <c r="N1812" s="59">
        <v>-1.3153371935592406E-2</v>
      </c>
      <c r="O1812" s="58">
        <f>COVAR(N1812:N1841,'RW Futures and Index Data (Q4)'!F1810:F1839)/VAR('RW Futures and Index Data (Q4)'!F1810:F1839)</f>
        <v>-0.49870491088525282</v>
      </c>
      <c r="P1812" s="10"/>
    </row>
    <row r="1813" spans="1:16" x14ac:dyDescent="0.25">
      <c r="A1813" s="23">
        <v>39576</v>
      </c>
      <c r="B1813" s="52">
        <v>0.32873635646933441</v>
      </c>
      <c r="C1813" s="54">
        <f>COVAR(B1813:B1842,'RW Futures and Index Data (Q4)'!C1811:C1840)/VAR('RW Futures and Index Data (Q4)'!C1811:C1840)</f>
        <v>-0.1579458387123521</v>
      </c>
      <c r="D1813" s="10"/>
      <c r="E1813" s="59">
        <v>2.7404513334932989E-2</v>
      </c>
      <c r="F1813" s="56">
        <f>COVAR(E1813:E1842,'RW Futures and Index Data (Q4)'!C1811:C1840)/VAR('RW Futures and Index Data (Q4)'!C1811:C1840)</f>
        <v>0.48695200151434964</v>
      </c>
      <c r="G1813" s="10"/>
      <c r="H1813" s="59">
        <v>3.7195994277539279E-2</v>
      </c>
      <c r="I1813" s="56">
        <f>COVAR(H1813:H1842,'RW Futures and Index Data (Q4)'!F1811:F1840)/VAR('RW Futures and Index Data (Q4)'!F1811:F1840)</f>
        <v>0.35879231103197068</v>
      </c>
      <c r="J1813" s="10"/>
      <c r="K1813" s="59">
        <v>1.4586183105816053E-2</v>
      </c>
      <c r="L1813" s="57">
        <f>COVAR(K1813:K1842,'RW Futures and Index Data (Q4)'!F1811:F1840)/VAR('RW Futures and Index Data (Q4)'!F1811:F1840)</f>
        <v>0.10763750671225397</v>
      </c>
      <c r="M1813" s="10"/>
      <c r="N1813" s="59">
        <v>-2.7742799952294783E-2</v>
      </c>
      <c r="O1813" s="58">
        <f>COVAR(N1813:N1842,'RW Futures and Index Data (Q4)'!F1811:F1840)/VAR('RW Futures and Index Data (Q4)'!F1811:F1840)</f>
        <v>-0.51027090783566931</v>
      </c>
      <c r="P1813" s="10"/>
    </row>
    <row r="1814" spans="1:16" x14ac:dyDescent="0.25">
      <c r="A1814" s="23">
        <v>39575</v>
      </c>
      <c r="B1814" s="52">
        <v>0.39101350181836958</v>
      </c>
      <c r="C1814" s="54">
        <f>COVAR(B1814:B1843,'RW Futures and Index Data (Q4)'!C1812:C1841)/VAR('RW Futures and Index Data (Q4)'!C1812:C1841)</f>
        <v>-0.11151231807543893</v>
      </c>
      <c r="D1814" s="10"/>
      <c r="E1814" s="59">
        <v>-0.12177033914306612</v>
      </c>
      <c r="F1814" s="56">
        <f>COVAR(E1814:E1843,'RW Futures and Index Data (Q4)'!C1812:C1841)/VAR('RW Futures and Index Data (Q4)'!C1812:C1841)</f>
        <v>0.26662657787094052</v>
      </c>
      <c r="G1814" s="10"/>
      <c r="H1814" s="59">
        <v>2.5550035486160416E-2</v>
      </c>
      <c r="I1814" s="56">
        <f>COVAR(H1814:H1843,'RW Futures and Index Data (Q4)'!F1812:F1841)/VAR('RW Futures and Index Data (Q4)'!F1812:F1841)</f>
        <v>0.31349859302927213</v>
      </c>
      <c r="J1814" s="10"/>
      <c r="K1814" s="59">
        <v>1.7293802938232794E-2</v>
      </c>
      <c r="L1814" s="57">
        <f>COVAR(K1814:K1843,'RW Futures and Index Data (Q4)'!F1812:F1841)/VAR('RW Futures and Index Data (Q4)'!F1812:F1841)</f>
        <v>0.11024240922445645</v>
      </c>
      <c r="M1814" s="10"/>
      <c r="N1814" s="59">
        <v>-2.7869595227112187E-2</v>
      </c>
      <c r="O1814" s="58">
        <f>COVAR(N1814:N1843,'RW Futures and Index Data (Q4)'!F1812:F1841)/VAR('RW Futures and Index Data (Q4)'!F1812:F1841)</f>
        <v>-0.51193215945404047</v>
      </c>
      <c r="P1814" s="10"/>
    </row>
    <row r="1815" spans="1:16" x14ac:dyDescent="0.25">
      <c r="A1815" s="23">
        <v>39574</v>
      </c>
      <c r="B1815" s="52">
        <v>0.40677152761417013</v>
      </c>
      <c r="C1815" s="54">
        <f>COVAR(B1815:B1844,'RW Futures and Index Data (Q4)'!C1813:C1842)/VAR('RW Futures and Index Data (Q4)'!C1813:C1842)</f>
        <v>-0.12606052116741287</v>
      </c>
      <c r="D1815" s="10"/>
      <c r="E1815" s="59">
        <v>-0.12885216790054643</v>
      </c>
      <c r="F1815" s="56">
        <f>COVAR(E1815:E1844,'RW Futures and Index Data (Q4)'!C1813:C1842)/VAR('RW Futures and Index Data (Q4)'!C1813:C1842)</f>
        <v>0.23677900620825129</v>
      </c>
      <c r="G1815" s="10"/>
      <c r="H1815" s="59">
        <v>1.3986013986013734E-3</v>
      </c>
      <c r="I1815" s="56">
        <f>COVAR(H1815:H1844,'RW Futures and Index Data (Q4)'!F1813:F1842)/VAR('RW Futures and Index Data (Q4)'!F1813:F1842)</f>
        <v>0.31355386640329141</v>
      </c>
      <c r="J1815" s="10"/>
      <c r="K1815" s="59">
        <v>1.820702572572741E-2</v>
      </c>
      <c r="L1815" s="57">
        <f>COVAR(K1815:K1844,'RW Futures and Index Data (Q4)'!F1813:F1842)/VAR('RW Futures and Index Data (Q4)'!F1813:F1842)</f>
        <v>0.11906241201880018</v>
      </c>
      <c r="M1815" s="10"/>
      <c r="N1815" s="59">
        <v>-2.7152172881230729E-2</v>
      </c>
      <c r="O1815" s="58">
        <f>COVAR(N1815:N1844,'RW Futures and Index Data (Q4)'!F1813:F1842)/VAR('RW Futures and Index Data (Q4)'!F1813:F1842)</f>
        <v>-0.51016892485905829</v>
      </c>
      <c r="P1815" s="10"/>
    </row>
    <row r="1816" spans="1:16" x14ac:dyDescent="0.25">
      <c r="A1816" s="23">
        <v>39573</v>
      </c>
      <c r="B1816" s="52">
        <v>0.36851153632618305</v>
      </c>
      <c r="C1816" s="54">
        <f>COVAR(B1816:B1845,'RW Futures and Index Data (Q4)'!C1814:C1843)/VAR('RW Futures and Index Data (Q4)'!C1814:C1843)</f>
        <v>-0.17247341096872962</v>
      </c>
      <c r="D1816" s="10"/>
      <c r="E1816" s="59">
        <v>-0.13109622913878793</v>
      </c>
      <c r="F1816" s="56">
        <f>COVAR(E1816:E1845,'RW Futures and Index Data (Q4)'!C1814:C1843)/VAR('RW Futures and Index Data (Q4)'!C1814:C1843)</f>
        <v>0.24304691097855288</v>
      </c>
      <c r="G1816" s="10"/>
      <c r="H1816" s="59">
        <v>1.9594121763470973E-2</v>
      </c>
      <c r="I1816" s="56">
        <f>COVAR(H1816:H1845,'RW Futures and Index Data (Q4)'!F1814:F1843)/VAR('RW Futures and Index Data (Q4)'!F1814:F1843)</f>
        <v>0.30500058769964655</v>
      </c>
      <c r="J1816" s="10"/>
      <c r="K1816" s="59">
        <v>9.3093490241475951E-3</v>
      </c>
      <c r="L1816" s="57">
        <f>COVAR(K1816:K1845,'RW Futures and Index Data (Q4)'!F1814:F1843)/VAR('RW Futures and Index Data (Q4)'!F1814:F1843)</f>
        <v>0.12581618022119082</v>
      </c>
      <c r="M1816" s="10"/>
      <c r="N1816" s="59">
        <v>-3.8116393447942709E-2</v>
      </c>
      <c r="O1816" s="58">
        <f>COVAR(N1816:N1845,'RW Futures and Index Data (Q4)'!F1814:F1843)/VAR('RW Futures and Index Data (Q4)'!F1814:F1843)</f>
        <v>-0.50582892849264161</v>
      </c>
      <c r="P1816" s="10"/>
    </row>
    <row r="1817" spans="1:16" x14ac:dyDescent="0.25">
      <c r="A1817" s="23">
        <v>39570</v>
      </c>
      <c r="B1817" s="52">
        <v>0.34482205624901452</v>
      </c>
      <c r="C1817" s="54">
        <f>COVAR(B1817:B1846,'RW Futures and Index Data (Q4)'!C1815:C1844)/VAR('RW Futures and Index Data (Q4)'!C1815:C1844)</f>
        <v>-0.25028727928085759</v>
      </c>
      <c r="D1817" s="10"/>
      <c r="E1817" s="59">
        <v>-0.12737852761440227</v>
      </c>
      <c r="F1817" s="56">
        <f>COVAR(E1817:E1846,'RW Futures and Index Data (Q4)'!C1815:C1844)/VAR('RW Futures and Index Data (Q4)'!C1815:C1844)</f>
        <v>0.23434643014535822</v>
      </c>
      <c r="G1817" s="10"/>
      <c r="H1817" s="59">
        <v>1.2561060711793415E-2</v>
      </c>
      <c r="I1817" s="56">
        <f>COVAR(H1817:H1846,'RW Futures and Index Data (Q4)'!F1815:F1844)/VAR('RW Futures and Index Data (Q4)'!F1815:F1844)</f>
        <v>0.28519680078709642</v>
      </c>
      <c r="J1817" s="10"/>
      <c r="K1817" s="59">
        <v>1.7105080186934796E-2</v>
      </c>
      <c r="L1817" s="57">
        <f>COVAR(K1817:K1846,'RW Futures and Index Data (Q4)'!F1815:F1844)/VAR('RW Futures and Index Data (Q4)'!F1815:F1844)</f>
        <v>0.1349554345674096</v>
      </c>
      <c r="M1817" s="10"/>
      <c r="N1817" s="59">
        <v>-3.5185745873838381E-2</v>
      </c>
      <c r="O1817" s="58">
        <f>COVAR(N1817:N1846,'RW Futures and Index Data (Q4)'!F1815:F1844)/VAR('RW Futures and Index Data (Q4)'!F1815:F1844)</f>
        <v>-0.5068469090060479</v>
      </c>
      <c r="P1817" s="10"/>
    </row>
    <row r="1818" spans="1:16" x14ac:dyDescent="0.25">
      <c r="A1818" s="23">
        <v>39569</v>
      </c>
      <c r="B1818" s="52">
        <v>0.38540092843698126</v>
      </c>
      <c r="C1818" s="54">
        <f>COVAR(B1818:B1847,'RW Futures and Index Data (Q4)'!C1816:C1845)/VAR('RW Futures and Index Data (Q4)'!C1816:C1845)</f>
        <v>-0.43009948764479577</v>
      </c>
      <c r="D1818" s="10"/>
      <c r="E1818" s="59">
        <v>-0.11028250941667783</v>
      </c>
      <c r="F1818" s="56">
        <f>COVAR(E1818:E1847,'RW Futures and Index Data (Q4)'!C1816:C1845)/VAR('RW Futures and Index Data (Q4)'!C1816:C1845)</f>
        <v>0.19069667379080651</v>
      </c>
      <c r="G1818" s="10"/>
      <c r="H1818" s="59">
        <v>5.5517002081888478E-3</v>
      </c>
      <c r="I1818" s="56">
        <f>COVAR(H1818:H1847,'RW Futures and Index Data (Q4)'!F1816:F1845)/VAR('RW Futures and Index Data (Q4)'!F1816:F1845)</f>
        <v>0.2455938526433708</v>
      </c>
      <c r="J1818" s="10"/>
      <c r="K1818" s="59">
        <v>2.0233829052423102E-2</v>
      </c>
      <c r="L1818" s="57">
        <f>COVAR(K1818:K1847,'RW Futures and Index Data (Q4)'!F1816:F1845)/VAR('RW Futures and Index Data (Q4)'!F1816:F1845)</f>
        <v>0.14910422906461487</v>
      </c>
      <c r="M1818" s="10"/>
      <c r="N1818" s="59">
        <v>-3.1136228326142823E-2</v>
      </c>
      <c r="O1818" s="58">
        <f>COVAR(N1818:N1847,'RW Futures and Index Data (Q4)'!F1816:F1845)/VAR('RW Futures and Index Data (Q4)'!F1816:F1845)</f>
        <v>-0.47847203726234044</v>
      </c>
      <c r="P1818" s="10"/>
    </row>
    <row r="1819" spans="1:16" x14ac:dyDescent="0.25">
      <c r="A1819" s="23">
        <v>39568</v>
      </c>
      <c r="B1819" s="52">
        <v>0.32711740001035494</v>
      </c>
      <c r="C1819" s="54">
        <f>COVAR(B1819:B1848,'RW Futures and Index Data (Q4)'!C1817:C1846)/VAR('RW Futures and Index Data (Q4)'!C1817:C1846)</f>
        <v>-0.62191695019648263</v>
      </c>
      <c r="D1819" s="10"/>
      <c r="E1819" s="59">
        <v>-0.10170664030518495</v>
      </c>
      <c r="F1819" s="56">
        <f>COVAR(E1819:E1848,'RW Futures and Index Data (Q4)'!C1817:C1846)/VAR('RW Futures and Index Data (Q4)'!C1817:C1846)</f>
        <v>0.17365887218651477</v>
      </c>
      <c r="G1819" s="10"/>
      <c r="H1819" s="59">
        <v>3.6042402826855113E-2</v>
      </c>
      <c r="I1819" s="56">
        <f>COVAR(H1819:H1848,'RW Futures and Index Data (Q4)'!F1817:F1846)/VAR('RW Futures and Index Data (Q4)'!F1817:F1846)</f>
        <v>0.2473817338359241</v>
      </c>
      <c r="J1819" s="10"/>
      <c r="K1819" s="59">
        <v>2.4265683269792282E-2</v>
      </c>
      <c r="L1819" s="57">
        <f>COVAR(K1819:K1848,'RW Futures and Index Data (Q4)'!F1817:F1846)/VAR('RW Futures and Index Data (Q4)'!F1817:F1846)</f>
        <v>0.15251817749545071</v>
      </c>
      <c r="M1819" s="10"/>
      <c r="N1819" s="59">
        <v>-3.7744915502261778E-2</v>
      </c>
      <c r="O1819" s="58">
        <f>COVAR(N1819:N1848,'RW Futures and Index Data (Q4)'!F1817:F1846)/VAR('RW Futures and Index Data (Q4)'!F1817:F1846)</f>
        <v>-0.46567683775646862</v>
      </c>
      <c r="P1819" s="10"/>
    </row>
    <row r="1820" spans="1:16" ht="16.5" thickBot="1" x14ac:dyDescent="0.3">
      <c r="A1820" s="23">
        <v>39567</v>
      </c>
      <c r="B1820" s="65">
        <v>0.4769911336002175</v>
      </c>
      <c r="C1820" s="67">
        <f>COVAR(B1820:B1849,'RW Futures and Index Data (Q4)'!C1818:C1847)/VAR('RW Futures and Index Data (Q4)'!C1818:C1847)</f>
        <v>0</v>
      </c>
      <c r="D1820" s="10"/>
      <c r="E1820" s="59">
        <v>-0.11514306678009567</v>
      </c>
      <c r="F1820" s="56">
        <f>COVAR(E1820:E1849,'RW Futures and Index Data (Q4)'!C1818:C1847)/VAR('RW Futures and Index Data (Q4)'!C1818:C1847)</f>
        <v>0.19133900480543745</v>
      </c>
      <c r="G1820" s="10"/>
      <c r="H1820" s="59">
        <v>3.4310221586847822E-2</v>
      </c>
      <c r="I1820" s="56">
        <f>COVAR(H1820:H1849,'RW Futures and Index Data (Q4)'!F1818:F1847)/VAR('RW Futures and Index Data (Q4)'!F1818:F1847)</f>
        <v>0.22215954228469317</v>
      </c>
      <c r="J1820" s="10"/>
      <c r="K1820" s="59">
        <v>2.363650800440964E-2</v>
      </c>
      <c r="L1820" s="57">
        <f>COVAR(K1820:K1849,'RW Futures and Index Data (Q4)'!F1818:F1847)/VAR('RW Futures and Index Data (Q4)'!F1818:F1847)</f>
        <v>0.16540476503214119</v>
      </c>
      <c r="M1820" s="10"/>
      <c r="N1820" s="59">
        <v>-3.5425013677942707E-2</v>
      </c>
      <c r="O1820" s="58">
        <f>COVAR(N1820:N1849,'RW Futures and Index Data (Q4)'!F1818:F1847)/VAR('RW Futures and Index Data (Q4)'!F1818:F1847)</f>
        <v>-0.42694601357894085</v>
      </c>
      <c r="P1820" s="10"/>
    </row>
    <row r="1821" spans="1:16" x14ac:dyDescent="0.25">
      <c r="A1821" s="23">
        <v>39566</v>
      </c>
      <c r="B1821" s="52"/>
      <c r="C1821" s="54"/>
      <c r="D1821" s="10"/>
      <c r="E1821" s="59">
        <v>-0.1400787220823454</v>
      </c>
      <c r="F1821" s="56">
        <f>COVAR(E1821:E1850,'RW Futures and Index Data (Q4)'!C1819:C1848)/VAR('RW Futures and Index Data (Q4)'!C1819:C1848)</f>
        <v>0.12973459998582962</v>
      </c>
      <c r="G1821" s="10"/>
      <c r="H1821" s="59">
        <v>3.4628975265017736E-2</v>
      </c>
      <c r="I1821" s="56">
        <f>COVAR(H1821:H1850,'RW Futures and Index Data (Q4)'!F1819:F1848)/VAR('RW Futures and Index Data (Q4)'!F1819:F1848)</f>
        <v>0.15840680598806034</v>
      </c>
      <c r="J1821" s="10"/>
      <c r="K1821" s="59">
        <v>2.2359989572676708E-2</v>
      </c>
      <c r="L1821" s="57">
        <f>COVAR(K1821:K1850,'RW Futures and Index Data (Q4)'!F1819:F1848)/VAR('RW Futures and Index Data (Q4)'!F1819:F1848)</f>
        <v>0.19058978725107953</v>
      </c>
      <c r="M1821" s="10"/>
      <c r="N1821" s="59">
        <v>-2.6393757911613136E-2</v>
      </c>
      <c r="O1821" s="58">
        <f>COVAR(N1821:N1850,'RW Futures and Index Data (Q4)'!F1819:F1848)/VAR('RW Futures and Index Data (Q4)'!F1819:F1848)</f>
        <v>-0.30287594540644325</v>
      </c>
      <c r="P1821" s="10"/>
    </row>
    <row r="1822" spans="1:16" x14ac:dyDescent="0.25">
      <c r="A1822" s="23">
        <v>39563</v>
      </c>
      <c r="B1822" s="52"/>
      <c r="C1822" s="54"/>
      <c r="D1822" s="10"/>
      <c r="E1822" s="59">
        <v>-9.7969015388684744E-3</v>
      </c>
      <c r="F1822" s="56">
        <f>COVAR(E1822:E1851,'RW Futures and Index Data (Q4)'!C1820:C1849)/VAR('RW Futures and Index Data (Q4)'!C1820:C1849)</f>
        <v>0.30419630372912987</v>
      </c>
      <c r="G1822" s="10"/>
      <c r="H1822" s="59">
        <v>6.4680232558139483E-2</v>
      </c>
      <c r="I1822" s="56">
        <f>COVAR(H1822:H1851,'RW Futures and Index Data (Q4)'!F1820:F1849)/VAR('RW Futures and Index Data (Q4)'!F1820:F1849)</f>
        <v>0.1712121964365112</v>
      </c>
      <c r="J1822" s="10"/>
      <c r="K1822" s="59">
        <v>1.729331519596955E-2</v>
      </c>
      <c r="L1822" s="57">
        <f>COVAR(K1822:K1851,'RW Futures and Index Data (Q4)'!F1820:F1849)/VAR('RW Futures and Index Data (Q4)'!F1820:F1849)</f>
        <v>0.21088534966955325</v>
      </c>
      <c r="M1822" s="10"/>
      <c r="N1822" s="59">
        <v>-3.3828461779028318E-2</v>
      </c>
      <c r="O1822" s="58">
        <f>COVAR(N1822:N1851,'RW Futures and Index Data (Q4)'!F1820:F1849)/VAR('RW Futures and Index Data (Q4)'!F1820:F1849)</f>
        <v>-0.23277506287079014</v>
      </c>
      <c r="P1822" s="10"/>
    </row>
    <row r="1823" spans="1:16" x14ac:dyDescent="0.25">
      <c r="A1823" s="23">
        <v>39562</v>
      </c>
      <c r="B1823" s="52"/>
      <c r="C1823" s="54"/>
      <c r="D1823" s="10"/>
      <c r="E1823" s="59">
        <v>-6.1020336561424804E-3</v>
      </c>
      <c r="F1823" s="56">
        <f>COVAR(E1823:E1852,'RW Futures and Index Data (Q4)'!C1821:C1850)/VAR('RW Futures and Index Data (Q4)'!C1821:C1850)</f>
        <v>0.23483195687038474</v>
      </c>
      <c r="G1823" s="10"/>
      <c r="H1823" s="59">
        <v>5.8908045977011492E-2</v>
      </c>
      <c r="I1823" s="56">
        <f>COVAR(H1823:H1852,'RW Futures and Index Data (Q4)'!F1821:F1850)/VAR('RW Futures and Index Data (Q4)'!F1821:F1850)</f>
        <v>0.12785634152080239</v>
      </c>
      <c r="J1823" s="10"/>
      <c r="K1823" s="59">
        <v>2.0713234787745005E-2</v>
      </c>
      <c r="L1823" s="57">
        <f>COVAR(K1823:K1852,'RW Futures and Index Data (Q4)'!F1821:F1850)/VAR('RW Futures and Index Data (Q4)'!F1821:F1850)</f>
        <v>0.23788269745587384</v>
      </c>
      <c r="M1823" s="10"/>
      <c r="N1823" s="59">
        <v>-2.936404461450115E-2</v>
      </c>
      <c r="O1823" s="58">
        <f>COVAR(N1823:N1852,'RW Futures and Index Data (Q4)'!F1821:F1850)/VAR('RW Futures and Index Data (Q4)'!F1821:F1850)</f>
        <v>-0.16303942017252668</v>
      </c>
      <c r="P1823" s="10"/>
    </row>
    <row r="1824" spans="1:16" x14ac:dyDescent="0.25">
      <c r="A1824" s="23">
        <v>39561</v>
      </c>
      <c r="B1824" s="52"/>
      <c r="C1824" s="54"/>
      <c r="D1824" s="10"/>
      <c r="E1824" s="59">
        <v>-4.6744537772698269E-2</v>
      </c>
      <c r="F1824" s="56">
        <f>COVAR(E1824:E1853,'RW Futures and Index Data (Q4)'!C1822:C1851)/VAR('RW Futures and Index Data (Q4)'!C1822:C1851)</f>
        <v>0.15071617578703767</v>
      </c>
      <c r="G1824" s="10"/>
      <c r="H1824" s="59">
        <v>5.4843304843305019E-2</v>
      </c>
      <c r="I1824" s="56">
        <f>COVAR(H1824:H1853,'RW Futures and Index Data (Q4)'!F1822:F1851)/VAR('RW Futures and Index Data (Q4)'!F1822:F1851)</f>
        <v>6.910876750090035E-2</v>
      </c>
      <c r="J1824" s="10"/>
      <c r="K1824" s="59">
        <v>1.9630859414389246E-2</v>
      </c>
      <c r="L1824" s="57">
        <f>COVAR(K1824:K1853,'RW Futures and Index Data (Q4)'!F1822:F1851)/VAR('RW Futures and Index Data (Q4)'!F1822:F1851)</f>
        <v>0.24771927047504627</v>
      </c>
      <c r="M1824" s="10"/>
      <c r="N1824" s="59">
        <v>-1.1586563139908024E-2</v>
      </c>
      <c r="O1824" s="58">
        <f>COVAR(N1824:N1853,'RW Futures and Index Data (Q4)'!F1822:F1851)/VAR('RW Futures and Index Data (Q4)'!F1822:F1851)</f>
        <v>-0.10662286557248263</v>
      </c>
      <c r="P1824" s="10"/>
    </row>
    <row r="1825" spans="1:16" x14ac:dyDescent="0.25">
      <c r="A1825" s="23">
        <v>39560</v>
      </c>
      <c r="B1825" s="52"/>
      <c r="C1825" s="54"/>
      <c r="D1825" s="10"/>
      <c r="E1825" s="59">
        <v>-9.0223840243096487E-2</v>
      </c>
      <c r="F1825" s="56">
        <f>COVAR(E1825:E1854,'RW Futures and Index Data (Q4)'!C1823:C1852)/VAR('RW Futures and Index Data (Q4)'!C1823:C1852)</f>
        <v>0.10275549939513194</v>
      </c>
      <c r="G1825" s="10"/>
      <c r="H1825" s="59">
        <v>7.1225071225071712E-3</v>
      </c>
      <c r="I1825" s="56">
        <f>COVAR(H1825:H1854,'RW Futures and Index Data (Q4)'!F1823:F1852)/VAR('RW Futures and Index Data (Q4)'!F1823:F1852)</f>
        <v>5.8455817885429175E-3</v>
      </c>
      <c r="J1825" s="10"/>
      <c r="K1825" s="59">
        <v>9.9180937351008858E-3</v>
      </c>
      <c r="L1825" s="57">
        <f>COVAR(K1825:K1854,'RW Futures and Index Data (Q4)'!F1823:F1852)/VAR('RW Futures and Index Data (Q4)'!F1823:F1852)</f>
        <v>0.24894622076130746</v>
      </c>
      <c r="M1825" s="10"/>
      <c r="N1825" s="59">
        <v>-1.0931799886990667E-2</v>
      </c>
      <c r="O1825" s="58">
        <f>COVAR(N1825:N1854,'RW Futures and Index Data (Q4)'!F1823:F1852)/VAR('RW Futures and Index Data (Q4)'!F1823:F1852)</f>
        <v>-6.6922498915662917E-2</v>
      </c>
      <c r="P1825" s="10"/>
    </row>
    <row r="1826" spans="1:16" x14ac:dyDescent="0.25">
      <c r="A1826" s="23">
        <v>39559</v>
      </c>
      <c r="B1826" s="52"/>
      <c r="C1826" s="54"/>
      <c r="D1826" s="10"/>
      <c r="E1826" s="59">
        <v>-9.0028390415353821E-2</v>
      </c>
      <c r="F1826" s="56">
        <f>COVAR(E1826:E1855,'RW Futures and Index Data (Q4)'!C1824:C1853)/VAR('RW Futures and Index Data (Q4)'!C1824:C1853)</f>
        <v>0.14718843496799361</v>
      </c>
      <c r="G1826" s="10"/>
      <c r="H1826" s="59">
        <v>2.8490028490029129E-3</v>
      </c>
      <c r="I1826" s="56">
        <f>COVAR(H1826:H1855,'RW Futures and Index Data (Q4)'!F1824:F1853)/VAR('RW Futures and Index Data (Q4)'!F1824:F1853)</f>
        <v>8.6931886429821893E-3</v>
      </c>
      <c r="J1826" s="10"/>
      <c r="K1826" s="59">
        <v>1.896299434262394E-2</v>
      </c>
      <c r="L1826" s="57">
        <f>COVAR(K1826:K1855,'RW Futures and Index Data (Q4)'!F1824:F1853)/VAR('RW Futures and Index Data (Q4)'!F1824:F1853)</f>
        <v>0.26022611950510083</v>
      </c>
      <c r="M1826" s="10"/>
      <c r="N1826" s="59">
        <v>1.150324312017359E-2</v>
      </c>
      <c r="O1826" s="58">
        <f>COVAR(N1826:N1855,'RW Futures and Index Data (Q4)'!F1824:F1853)/VAR('RW Futures and Index Data (Q4)'!F1824:F1853)</f>
        <v>6.6796263500376457E-3</v>
      </c>
      <c r="P1826" s="10"/>
    </row>
    <row r="1827" spans="1:16" x14ac:dyDescent="0.25">
      <c r="A1827" s="23">
        <v>39556</v>
      </c>
      <c r="B1827" s="52"/>
      <c r="C1827" s="54"/>
      <c r="D1827" s="10"/>
      <c r="E1827" s="59">
        <v>-3.9505530442500492E-2</v>
      </c>
      <c r="F1827" s="56">
        <f>COVAR(E1827:E1856,'RW Futures and Index Data (Q4)'!C1825:C1854)/VAR('RW Futures and Index Data (Q4)'!C1825:C1854)</f>
        <v>0.25684788597436747</v>
      </c>
      <c r="G1827" s="10"/>
      <c r="H1827" s="59">
        <v>3.296703296703285E-2</v>
      </c>
      <c r="I1827" s="56">
        <f>COVAR(H1827:H1856,'RW Futures and Index Data (Q4)'!F1825:F1854)/VAR('RW Futures and Index Data (Q4)'!F1825:F1854)</f>
        <v>4.0450585679588515E-2</v>
      </c>
      <c r="J1827" s="10"/>
      <c r="K1827" s="59">
        <v>9.5343314096776322E-3</v>
      </c>
      <c r="L1827" s="57">
        <f>COVAR(K1827:K1856,'RW Futures and Index Data (Q4)'!F1825:F1854)/VAR('RW Futures and Index Data (Q4)'!F1825:F1854)</f>
        <v>0.29191879024968653</v>
      </c>
      <c r="M1827" s="10"/>
      <c r="N1827" s="59">
        <v>-5.7665660221339898E-4</v>
      </c>
      <c r="O1827" s="58">
        <f>COVAR(N1827:N1856,'RW Futures and Index Data (Q4)'!F1825:F1854)/VAR('RW Futures and Index Data (Q4)'!F1825:F1854)</f>
        <v>5.8628576847687061E-2</v>
      </c>
      <c r="P1827" s="10"/>
    </row>
    <row r="1828" spans="1:16" x14ac:dyDescent="0.25">
      <c r="A1828" s="23">
        <v>39555</v>
      </c>
      <c r="B1828" s="52"/>
      <c r="C1828" s="54"/>
      <c r="D1828" s="10"/>
      <c r="E1828" s="59">
        <v>-4.7664724382592505E-2</v>
      </c>
      <c r="F1828" s="56">
        <f>COVAR(E1828:E1857,'RW Futures and Index Data (Q4)'!C1826:C1855)/VAR('RW Futures and Index Data (Q4)'!C1826:C1855)</f>
        <v>0.19755641875502744</v>
      </c>
      <c r="G1828" s="10"/>
      <c r="H1828" s="59">
        <v>1.1486001435750293E-2</v>
      </c>
      <c r="I1828" s="56">
        <f>COVAR(H1828:H1857,'RW Futures and Index Data (Q4)'!F1826:F1855)/VAR('RW Futures and Index Data (Q4)'!F1826:F1855)</f>
        <v>8.9122163483423365E-3</v>
      </c>
      <c r="J1828" s="10"/>
      <c r="K1828" s="59">
        <v>1.2622166831202986E-2</v>
      </c>
      <c r="L1828" s="57">
        <f>COVAR(K1828:K1857,'RW Futures and Index Data (Q4)'!F1826:F1855)/VAR('RW Futures and Index Data (Q4)'!F1826:F1855)</f>
        <v>0.34255569006396819</v>
      </c>
      <c r="M1828" s="10"/>
      <c r="N1828" s="59">
        <v>1.0131715212311265E-2</v>
      </c>
      <c r="O1828" s="58">
        <f>COVAR(N1828:N1857,'RW Futures and Index Data (Q4)'!F1826:F1855)/VAR('RW Futures and Index Data (Q4)'!F1826:F1855)</f>
        <v>0.16710626623650052</v>
      </c>
      <c r="P1828" s="10"/>
    </row>
    <row r="1829" spans="1:16" x14ac:dyDescent="0.25">
      <c r="A1829" s="23">
        <v>39554</v>
      </c>
      <c r="B1829" s="52"/>
      <c r="C1829" s="54"/>
      <c r="D1829" s="10"/>
      <c r="E1829" s="59">
        <v>-7.478172668335803E-2</v>
      </c>
      <c r="F1829" s="56">
        <f>COVAR(E1829:E1858,'RW Futures and Index Data (Q4)'!C1827:C1856)/VAR('RW Futures and Index Data (Q4)'!C1827:C1856)</f>
        <v>8.8216431235961415E-2</v>
      </c>
      <c r="G1829" s="10"/>
      <c r="H1829" s="59">
        <v>-5.7430007178751463E-3</v>
      </c>
      <c r="I1829" s="56">
        <f>COVAR(H1829:H1858,'RW Futures and Index Data (Q4)'!F1827:F1856)/VAR('RW Futures and Index Data (Q4)'!F1827:F1856)</f>
        <v>-3.1450086727383714E-3</v>
      </c>
      <c r="J1829" s="10"/>
      <c r="K1829" s="59">
        <v>6.0560909163760446E-3</v>
      </c>
      <c r="L1829" s="57">
        <f>COVAR(K1829:K1858,'RW Futures and Index Data (Q4)'!F1827:F1856)/VAR('RW Futures and Index Data (Q4)'!F1827:F1856)</f>
        <v>0.37224996175741376</v>
      </c>
      <c r="M1829" s="10"/>
      <c r="N1829" s="59">
        <v>1.2319976875349026E-2</v>
      </c>
      <c r="O1829" s="58">
        <f>COVAR(N1829:N1858,'RW Futures and Index Data (Q4)'!F1827:F1856)/VAR('RW Futures and Index Data (Q4)'!F1827:F1856)</f>
        <v>0.22696241091625524</v>
      </c>
      <c r="P1829" s="10"/>
    </row>
    <row r="1830" spans="1:16" x14ac:dyDescent="0.25">
      <c r="A1830" s="23">
        <v>39553</v>
      </c>
      <c r="B1830" s="52"/>
      <c r="C1830" s="54"/>
      <c r="D1830" s="10"/>
      <c r="E1830" s="59">
        <v>-6.7976857696140369E-2</v>
      </c>
      <c r="F1830" s="56">
        <f>COVAR(E1830:E1859,'RW Futures and Index Data (Q4)'!C1828:C1857)/VAR('RW Futures and Index Data (Q4)'!C1828:C1857)</f>
        <v>3.8770828633722695E-3</v>
      </c>
      <c r="G1830" s="10"/>
      <c r="H1830" s="59">
        <v>-3.1878031878031843E-2</v>
      </c>
      <c r="I1830" s="56">
        <f>COVAR(H1830:H1859,'RW Futures and Index Data (Q4)'!F1828:F1857)/VAR('RW Futures and Index Data (Q4)'!F1828:F1857)</f>
        <v>5.5941447140231568E-2</v>
      </c>
      <c r="J1830" s="10"/>
      <c r="K1830" s="59">
        <v>2.1107845017596105E-3</v>
      </c>
      <c r="L1830" s="57">
        <f>COVAR(K1830:K1859,'RW Futures and Index Data (Q4)'!F1828:F1857)/VAR('RW Futures and Index Data (Q4)'!F1828:F1857)</f>
        <v>0.37141173238816566</v>
      </c>
      <c r="M1830" s="10"/>
      <c r="N1830" s="59">
        <v>1.9487834116521663E-2</v>
      </c>
      <c r="O1830" s="58">
        <f>COVAR(N1830:N1859,'RW Futures and Index Data (Q4)'!F1828:F1857)/VAR('RW Futures and Index Data (Q4)'!F1828:F1857)</f>
        <v>0.19877652189311371</v>
      </c>
      <c r="P1830" s="10"/>
    </row>
    <row r="1831" spans="1:16" x14ac:dyDescent="0.25">
      <c r="A1831" s="23">
        <v>39552</v>
      </c>
      <c r="B1831" s="52"/>
      <c r="C1831" s="54"/>
      <c r="D1831" s="10"/>
      <c r="E1831" s="59">
        <v>-4.9792495206575693E-2</v>
      </c>
      <c r="F1831" s="56">
        <f>COVAR(E1831:E1860,'RW Futures and Index Data (Q4)'!C1829:C1858)/VAR('RW Futures and Index Data (Q4)'!C1829:C1858)</f>
        <v>-7.5295909053733193E-2</v>
      </c>
      <c r="G1831" s="10"/>
      <c r="H1831" s="59">
        <v>-5.0554016620498521E-2</v>
      </c>
      <c r="I1831" s="56">
        <f>COVAR(H1831:H1860,'RW Futures and Index Data (Q4)'!F1829:F1858)/VAR('RW Futures and Index Data (Q4)'!F1829:F1858)</f>
        <v>0.17805732459853713</v>
      </c>
      <c r="J1831" s="10"/>
      <c r="K1831" s="59">
        <v>7.9320552150519141E-4</v>
      </c>
      <c r="L1831" s="57">
        <f>COVAR(K1831:K1860,'RW Futures and Index Data (Q4)'!F1829:F1858)/VAR('RW Futures and Index Data (Q4)'!F1829:F1858)</f>
        <v>0.35963517001899248</v>
      </c>
      <c r="M1831" s="10"/>
      <c r="N1831" s="59">
        <v>1.7247749324891259E-2</v>
      </c>
      <c r="O1831" s="58">
        <f>COVAR(N1831:N1860,'RW Futures and Index Data (Q4)'!F1829:F1858)/VAR('RW Futures and Index Data (Q4)'!F1829:F1858)</f>
        <v>0.14050087163054775</v>
      </c>
      <c r="P1831" s="10"/>
    </row>
    <row r="1832" spans="1:16" x14ac:dyDescent="0.25">
      <c r="A1832" s="23">
        <v>39549</v>
      </c>
      <c r="B1832" s="52"/>
      <c r="C1832" s="54"/>
      <c r="D1832" s="10"/>
      <c r="E1832" s="59">
        <v>-5.2141335437804637E-2</v>
      </c>
      <c r="F1832" s="56">
        <f>COVAR(E1832:E1861,'RW Futures and Index Data (Q4)'!C1830:C1859)/VAR('RW Futures and Index Data (Q4)'!C1830:C1859)</f>
        <v>-0.15398023571934771</v>
      </c>
      <c r="G1832" s="10"/>
      <c r="H1832" s="59">
        <v>-1.9285714285714239E-2</v>
      </c>
      <c r="I1832" s="56">
        <f>COVAR(H1832:H1861,'RW Futures and Index Data (Q4)'!F1830:F1859)/VAR('RW Futures and Index Data (Q4)'!F1830:F1859)</f>
        <v>0.25737465093502465</v>
      </c>
      <c r="J1832" s="10"/>
      <c r="K1832" s="59">
        <v>-2.9809091057138026E-3</v>
      </c>
      <c r="L1832" s="57">
        <f>COVAR(K1832:K1861,'RW Futures and Index Data (Q4)'!F1830:F1859)/VAR('RW Futures and Index Data (Q4)'!F1830:F1859)</f>
        <v>0.35675732904203594</v>
      </c>
      <c r="M1832" s="10"/>
      <c r="N1832" s="59">
        <v>2.0017145951568116E-2</v>
      </c>
      <c r="O1832" s="58">
        <f>COVAR(N1832:N1861,'RW Futures and Index Data (Q4)'!F1830:F1859)/VAR('RW Futures and Index Data (Q4)'!F1830:F1859)</f>
        <v>0.11359826175358884</v>
      </c>
      <c r="P1832" s="10"/>
    </row>
    <row r="1833" spans="1:16" x14ac:dyDescent="0.25">
      <c r="A1833" s="23">
        <v>39548</v>
      </c>
      <c r="B1833" s="52"/>
      <c r="C1833" s="54"/>
      <c r="D1833" s="10"/>
      <c r="E1833" s="59">
        <v>-6.3196941462272616E-2</v>
      </c>
      <c r="F1833" s="56">
        <f>COVAR(E1833:E1862,'RW Futures and Index Data (Q4)'!C1831:C1860)/VAR('RW Futures and Index Data (Q4)'!C1831:C1860)</f>
        <v>-0.24635526275452052</v>
      </c>
      <c r="G1833" s="10"/>
      <c r="H1833" s="59">
        <v>-3.3935018050541443E-2</v>
      </c>
      <c r="I1833" s="56">
        <f>COVAR(H1833:H1862,'RW Futures and Index Data (Q4)'!F1831:F1860)/VAR('RW Futures and Index Data (Q4)'!F1831:F1860)</f>
        <v>0.30407900306386815</v>
      </c>
      <c r="J1833" s="10"/>
      <c r="K1833" s="59">
        <v>3.172191791696477E-3</v>
      </c>
      <c r="L1833" s="57">
        <f>COVAR(K1833:K1862,'RW Futures and Index Data (Q4)'!F1831:F1860)/VAR('RW Futures and Index Data (Q4)'!F1831:F1860)</f>
        <v>0.35517741224574562</v>
      </c>
      <c r="M1833" s="10"/>
      <c r="N1833" s="59">
        <v>2.3378114938828576E-2</v>
      </c>
      <c r="O1833" s="58">
        <f>COVAR(N1833:N1862,'RW Futures and Index Data (Q4)'!F1831:F1860)/VAR('RW Futures and Index Data (Q4)'!F1831:F1860)</f>
        <v>8.1934476525886243E-2</v>
      </c>
      <c r="P1833" s="10"/>
    </row>
    <row r="1834" spans="1:16" x14ac:dyDescent="0.25">
      <c r="A1834" s="23">
        <v>39547</v>
      </c>
      <c r="B1834" s="52"/>
      <c r="C1834" s="54"/>
      <c r="D1834" s="10"/>
      <c r="E1834" s="59">
        <v>-6.9129017733377762E-2</v>
      </c>
      <c r="F1834" s="56">
        <f>COVAR(E1834:E1863,'RW Futures and Index Data (Q4)'!C1832:C1861)/VAR('RW Futures and Index Data (Q4)'!C1832:C1861)</f>
        <v>-0.35066492139600686</v>
      </c>
      <c r="G1834" s="10"/>
      <c r="H1834" s="59">
        <v>-2.3470839260312903E-2</v>
      </c>
      <c r="I1834" s="56">
        <f>COVAR(H1834:H1863,'RW Futures and Index Data (Q4)'!F1832:F1861)/VAR('RW Futures and Index Data (Q4)'!F1832:F1861)</f>
        <v>0.36340340379876063</v>
      </c>
      <c r="J1834" s="10"/>
      <c r="K1834" s="59">
        <v>8.5808591126452782E-3</v>
      </c>
      <c r="L1834" s="57">
        <f>COVAR(K1834:K1863,'RW Futures and Index Data (Q4)'!F1832:F1861)/VAR('RW Futures and Index Data (Q4)'!F1832:F1861)</f>
        <v>0.33538887628903252</v>
      </c>
      <c r="M1834" s="10"/>
      <c r="N1834" s="59">
        <v>3.208515828634062E-2</v>
      </c>
      <c r="O1834" s="58">
        <f>COVAR(N1834:N1863,'RW Futures and Index Data (Q4)'!F1832:F1861)/VAR('RW Futures and Index Data (Q4)'!F1832:F1861)</f>
        <v>2.7304068803618967E-2</v>
      </c>
      <c r="P1834" s="10"/>
    </row>
    <row r="1835" spans="1:16" x14ac:dyDescent="0.25">
      <c r="A1835" s="23">
        <v>39546</v>
      </c>
      <c r="B1835" s="52"/>
      <c r="C1835" s="54"/>
      <c r="D1835" s="10"/>
      <c r="E1835" s="59">
        <v>-9.1139434783163775E-2</v>
      </c>
      <c r="F1835" s="56">
        <f>COVAR(E1835:E1864,'RW Futures and Index Data (Q4)'!C1833:C1862)/VAR('RW Futures and Index Data (Q4)'!C1833:C1862)</f>
        <v>-0.28861606907293452</v>
      </c>
      <c r="G1835" s="10"/>
      <c r="H1835" s="59">
        <v>-1.4440433212996373E-2</v>
      </c>
      <c r="I1835" s="56">
        <f>COVAR(H1835:H1864,'RW Futures and Index Data (Q4)'!F1833:F1862)/VAR('RW Futures and Index Data (Q4)'!F1833:F1862)</f>
        <v>0.3670893273236272</v>
      </c>
      <c r="J1835" s="10"/>
      <c r="K1835" s="59">
        <v>1.4929000549358751E-2</v>
      </c>
      <c r="L1835" s="57">
        <f>COVAR(K1835:K1864,'RW Futures and Index Data (Q4)'!F1833:F1862)/VAR('RW Futures and Index Data (Q4)'!F1833:F1862)</f>
        <v>0.32887952426217282</v>
      </c>
      <c r="M1835" s="10"/>
      <c r="N1835" s="59">
        <v>5.3957331699048927E-2</v>
      </c>
      <c r="O1835" s="58">
        <f>COVAR(N1835:N1864,'RW Futures and Index Data (Q4)'!F1833:F1862)/VAR('RW Futures and Index Data (Q4)'!F1833:F1862)</f>
        <v>-9.8241122021458845E-3</v>
      </c>
      <c r="P1835" s="10"/>
    </row>
    <row r="1836" spans="1:16" x14ac:dyDescent="0.25">
      <c r="A1836" s="23">
        <v>39545</v>
      </c>
      <c r="B1836" s="52"/>
      <c r="C1836" s="54"/>
      <c r="D1836" s="10"/>
      <c r="E1836" s="59">
        <v>-0.11062133012609177</v>
      </c>
      <c r="F1836" s="56">
        <f>COVAR(E1836:E1865,'RW Futures and Index Data (Q4)'!C1834:C1863)/VAR('RW Futures and Index Data (Q4)'!C1834:C1863)</f>
        <v>-0.26229662861071995</v>
      </c>
      <c r="G1836" s="10"/>
      <c r="H1836" s="59">
        <v>-2.3809523809523836E-2</v>
      </c>
      <c r="I1836" s="56">
        <f>COVAR(H1836:H1865,'RW Futures and Index Data (Q4)'!F1834:F1863)/VAR('RW Futures and Index Data (Q4)'!F1834:F1863)</f>
        <v>0.38871779262567774</v>
      </c>
      <c r="J1836" s="10"/>
      <c r="K1836" s="59">
        <v>1.6942817585792636E-2</v>
      </c>
      <c r="L1836" s="57">
        <f>COVAR(K1836:K1865,'RW Futures and Index Data (Q4)'!F1834:F1863)/VAR('RW Futures and Index Data (Q4)'!F1834:F1863)</f>
        <v>0.31837912654169487</v>
      </c>
      <c r="M1836" s="10"/>
      <c r="N1836" s="59">
        <v>4.4040831483984411E-2</v>
      </c>
      <c r="O1836" s="58">
        <f>COVAR(N1836:N1865,'RW Futures and Index Data (Q4)'!F1834:F1863)/VAR('RW Futures and Index Data (Q4)'!F1834:F1863)</f>
        <v>-5.3524655746491151E-2</v>
      </c>
      <c r="P1836" s="10"/>
    </row>
    <row r="1837" spans="1:16" x14ac:dyDescent="0.25">
      <c r="A1837" s="23">
        <v>39542</v>
      </c>
      <c r="B1837" s="52"/>
      <c r="C1837" s="54"/>
      <c r="D1837" s="10"/>
      <c r="E1837" s="59">
        <v>-0.12081168529464104</v>
      </c>
      <c r="F1837" s="56">
        <f>COVAR(E1837:E1866,'RW Futures and Index Data (Q4)'!C1835:C1864)/VAR('RW Futures and Index Data (Q4)'!C1835:C1864)</f>
        <v>-0.10075965375906591</v>
      </c>
      <c r="G1837" s="10"/>
      <c r="H1837" s="59">
        <v>2.934702861335281E-2</v>
      </c>
      <c r="I1837" s="56">
        <f>COVAR(H1837:H1866,'RW Futures and Index Data (Q4)'!F1835:F1864)/VAR('RW Futures and Index Data (Q4)'!F1835:F1864)</f>
        <v>0.40261298703808074</v>
      </c>
      <c r="J1837" s="10"/>
      <c r="K1837" s="59">
        <v>2.794265327526757E-2</v>
      </c>
      <c r="L1837" s="57">
        <f>COVAR(K1837:K1866,'RW Futures and Index Data (Q4)'!F1835:F1864)/VAR('RW Futures and Index Data (Q4)'!F1835:F1864)</f>
        <v>0.30836108312004734</v>
      </c>
      <c r="M1837" s="10"/>
      <c r="N1837" s="59">
        <v>4.8036728613638724E-2</v>
      </c>
      <c r="O1837" s="58">
        <f>COVAR(N1837:N1866,'RW Futures and Index Data (Q4)'!F1835:F1864)/VAR('RW Futures and Index Data (Q4)'!F1835:F1864)</f>
        <v>-5.8878566403427229E-2</v>
      </c>
      <c r="P1837" s="10"/>
    </row>
    <row r="1838" spans="1:16" x14ac:dyDescent="0.25">
      <c r="A1838" s="23">
        <v>39541</v>
      </c>
      <c r="B1838" s="52"/>
      <c r="C1838" s="54"/>
      <c r="D1838" s="10"/>
      <c r="E1838" s="59">
        <v>-0.12415041822868833</v>
      </c>
      <c r="F1838" s="56">
        <f>COVAR(E1838:E1867,'RW Futures and Index Data (Q4)'!C1836:C1865)/VAR('RW Futures and Index Data (Q4)'!C1836:C1865)</f>
        <v>5.4454081919008822E-2</v>
      </c>
      <c r="G1838" s="10"/>
      <c r="H1838" s="59">
        <v>5.4275092936802993E-2</v>
      </c>
      <c r="I1838" s="56">
        <f>COVAR(H1838:H1867,'RW Futures and Index Data (Q4)'!F1836:F1865)/VAR('RW Futures and Index Data (Q4)'!F1836:F1865)</f>
        <v>0.42449868583953188</v>
      </c>
      <c r="J1838" s="10"/>
      <c r="K1838" s="59">
        <v>2.0220446303709894E-2</v>
      </c>
      <c r="L1838" s="57">
        <f>COVAR(K1838:K1867,'RW Futures and Index Data (Q4)'!F1836:F1865)/VAR('RW Futures and Index Data (Q4)'!F1836:F1865)</f>
        <v>0.27610230249227363</v>
      </c>
      <c r="M1838" s="10"/>
      <c r="N1838" s="59">
        <v>4.2807851796821339E-2</v>
      </c>
      <c r="O1838" s="58">
        <f>COVAR(N1838:N1867,'RW Futures and Index Data (Q4)'!F1836:F1865)/VAR('RW Futures and Index Data (Q4)'!F1836:F1865)</f>
        <v>-0.11914347256194148</v>
      </c>
      <c r="P1838" s="10"/>
    </row>
    <row r="1839" spans="1:16" x14ac:dyDescent="0.25">
      <c r="A1839" s="23">
        <v>39540</v>
      </c>
      <c r="B1839" s="52"/>
      <c r="C1839" s="54"/>
      <c r="D1839" s="10"/>
      <c r="E1839" s="59">
        <v>-0.16115274400019375</v>
      </c>
      <c r="F1839" s="56">
        <f>COVAR(E1839:E1868,'RW Futures and Index Data (Q4)'!C1837:C1866)/VAR('RW Futures and Index Data (Q4)'!C1837:C1866)</f>
        <v>6.1785741700543781E-2</v>
      </c>
      <c r="G1839" s="10"/>
      <c r="H1839" s="59">
        <v>4.2243262927895042E-2</v>
      </c>
      <c r="I1839" s="56">
        <f>COVAR(H1839:H1868,'RW Futures and Index Data (Q4)'!F1837:F1866)/VAR('RW Futures and Index Data (Q4)'!F1837:F1866)</f>
        <v>0.43779448520582465</v>
      </c>
      <c r="J1839" s="10"/>
      <c r="K1839" s="59">
        <v>4.0738943386566806E-3</v>
      </c>
      <c r="L1839" s="57">
        <f>COVAR(K1839:K1868,'RW Futures and Index Data (Q4)'!F1837:F1866)/VAR('RW Futures and Index Data (Q4)'!F1837:F1866)</f>
        <v>0.25086508761489695</v>
      </c>
      <c r="M1839" s="10"/>
      <c r="N1839" s="59">
        <v>2.746961417631999E-2</v>
      </c>
      <c r="O1839" s="58">
        <f>COVAR(N1839:N1868,'RW Futures and Index Data (Q4)'!F1837:F1866)/VAR('RW Futures and Index Data (Q4)'!F1837:F1866)</f>
        <v>-0.19923761636977191</v>
      </c>
      <c r="P1839" s="10"/>
    </row>
    <row r="1840" spans="1:16" x14ac:dyDescent="0.25">
      <c r="A1840" s="23">
        <v>39539</v>
      </c>
      <c r="B1840" s="52"/>
      <c r="C1840" s="54"/>
      <c r="D1840" s="10"/>
      <c r="E1840" s="59">
        <v>-0.20406244265178675</v>
      </c>
      <c r="F1840" s="56">
        <f>COVAR(E1840:E1869,'RW Futures and Index Data (Q4)'!C1838:C1867)/VAR('RW Futures and Index Data (Q4)'!C1838:C1867)</f>
        <v>0.21566277582050231</v>
      </c>
      <c r="G1840" s="10"/>
      <c r="H1840" s="59">
        <v>1.1339475549255962E-2</v>
      </c>
      <c r="I1840" s="56">
        <f>COVAR(H1840:H1869,'RW Futures and Index Data (Q4)'!F1838:F1867)/VAR('RW Futures and Index Data (Q4)'!F1838:F1867)</f>
        <v>0.41864483221107557</v>
      </c>
      <c r="J1840" s="10"/>
      <c r="K1840" s="59">
        <v>1.0505358456142977E-2</v>
      </c>
      <c r="L1840" s="57">
        <f>COVAR(K1840:K1869,'RW Futures and Index Data (Q4)'!F1838:F1867)/VAR('RW Futures and Index Data (Q4)'!F1838:F1867)</f>
        <v>0.24303469171460484</v>
      </c>
      <c r="M1840" s="10"/>
      <c r="N1840" s="59">
        <v>3.6041046858648285E-2</v>
      </c>
      <c r="O1840" s="58">
        <f>COVAR(N1840:N1869,'RW Futures and Index Data (Q4)'!F1838:F1867)/VAR('RW Futures and Index Data (Q4)'!F1838:F1867)</f>
        <v>-0.21555474866416113</v>
      </c>
      <c r="P1840" s="10"/>
    </row>
    <row r="1841" spans="1:16" x14ac:dyDescent="0.25">
      <c r="A1841" s="23">
        <v>39538</v>
      </c>
      <c r="B1841" s="52"/>
      <c r="C1841" s="54"/>
      <c r="D1841" s="10"/>
      <c r="E1841" s="59">
        <v>-0.17876198750120742</v>
      </c>
      <c r="F1841" s="56">
        <f>COVAR(E1841:E1870,'RW Futures and Index Data (Q4)'!C1839:C1868)/VAR('RW Futures and Index Data (Q4)'!C1839:C1868)</f>
        <v>0.45018670265481608</v>
      </c>
      <c r="G1841" s="10"/>
      <c r="H1841" s="59">
        <v>1.5010721944245908E-2</v>
      </c>
      <c r="I1841" s="56">
        <f>COVAR(H1841:H1870,'RW Futures and Index Data (Q4)'!F1839:F1868)/VAR('RW Futures and Index Data (Q4)'!F1839:F1868)</f>
        <v>0.44464208761428348</v>
      </c>
      <c r="J1841" s="10"/>
      <c r="K1841" s="59">
        <v>1.0991926412564856E-2</v>
      </c>
      <c r="L1841" s="57">
        <f>COVAR(K1841:K1870,'RW Futures and Index Data (Q4)'!F1839:F1868)/VAR('RW Futures and Index Data (Q4)'!F1839:F1868)</f>
        <v>0.22734338179334859</v>
      </c>
      <c r="M1841" s="10"/>
      <c r="N1841" s="59">
        <v>4.1001125724400955E-2</v>
      </c>
      <c r="O1841" s="58">
        <f>COVAR(N1841:N1870,'RW Futures and Index Data (Q4)'!F1839:F1868)/VAR('RW Futures and Index Data (Q4)'!F1839:F1868)</f>
        <v>-0.25998521705937594</v>
      </c>
      <c r="P1841" s="10"/>
    </row>
    <row r="1842" spans="1:16" x14ac:dyDescent="0.25">
      <c r="A1842" s="23">
        <v>39535</v>
      </c>
      <c r="B1842" s="52"/>
      <c r="C1842" s="54"/>
      <c r="D1842" s="10"/>
      <c r="E1842" s="59">
        <v>-0.19456270152388855</v>
      </c>
      <c r="F1842" s="56">
        <f>COVAR(E1842:E1871,'RW Futures and Index Data (Q4)'!C1840:C1869)/VAR('RW Futures and Index Data (Q4)'!C1840:C1869)</f>
        <v>0.48872072307144004</v>
      </c>
      <c r="G1842" s="10"/>
      <c r="H1842" s="59">
        <v>1.3778100072516342E-2</v>
      </c>
      <c r="I1842" s="56">
        <f>COVAR(H1842:H1871,'RW Futures and Index Data (Q4)'!F1840:F1869)/VAR('RW Futures and Index Data (Q4)'!F1840:F1869)</f>
        <v>0.35880270532023645</v>
      </c>
      <c r="J1842" s="10"/>
      <c r="K1842" s="59">
        <v>2.6128709790547155E-3</v>
      </c>
      <c r="L1842" s="57">
        <f>COVAR(K1842:K1871,'RW Futures and Index Data (Q4)'!F1840:F1869)/VAR('RW Futures and Index Data (Q4)'!F1840:F1869)</f>
        <v>0.21186266788692318</v>
      </c>
      <c r="M1842" s="10"/>
      <c r="N1842" s="59">
        <v>4.7512504173997661E-2</v>
      </c>
      <c r="O1842" s="58">
        <f>COVAR(N1842:N1871,'RW Futures and Index Data (Q4)'!F1840:F1869)/VAR('RW Futures and Index Data (Q4)'!F1840:F1869)</f>
        <v>-0.24239341615180612</v>
      </c>
      <c r="P1842" s="10"/>
    </row>
    <row r="1843" spans="1:16" x14ac:dyDescent="0.25">
      <c r="A1843" s="23">
        <v>39534</v>
      </c>
      <c r="B1843" s="52"/>
      <c r="C1843" s="54"/>
      <c r="D1843" s="10"/>
      <c r="E1843" s="59">
        <v>-4.2646222589196481E-2</v>
      </c>
      <c r="F1843" s="56">
        <f>COVAR(E1843:E1872,'RW Futures and Index Data (Q4)'!C1841:C1870)/VAR('RW Futures and Index Data (Q4)'!C1841:C1870)</f>
        <v>0.5432635728975711</v>
      </c>
      <c r="G1843" s="10"/>
      <c r="H1843" s="59">
        <v>1.1486001435750293E-2</v>
      </c>
      <c r="I1843" s="56">
        <f>COVAR(H1843:H1872,'RW Futures and Index Data (Q4)'!F1841:F1870)/VAR('RW Futures and Index Data (Q4)'!F1841:F1870)</f>
        <v>0.30986439872025756</v>
      </c>
      <c r="J1843" s="10"/>
      <c r="K1843" s="59">
        <v>3.1813572250851685E-3</v>
      </c>
      <c r="L1843" s="57">
        <f>COVAR(K1843:K1872,'RW Futures and Index Data (Q4)'!F1841:F1870)/VAR('RW Futures and Index Data (Q4)'!F1841:F1870)</f>
        <v>0.20729670430054484</v>
      </c>
      <c r="M1843" s="10"/>
      <c r="N1843" s="59">
        <v>5.1811696657709794E-2</v>
      </c>
      <c r="O1843" s="58">
        <f>COVAR(N1843:N1872,'RW Futures and Index Data (Q4)'!F1841:F1870)/VAR('RW Futures and Index Data (Q4)'!F1841:F1870)</f>
        <v>-0.21711854792265095</v>
      </c>
      <c r="P1843" s="10"/>
    </row>
    <row r="1844" spans="1:16" x14ac:dyDescent="0.25">
      <c r="A1844" s="23">
        <v>39533</v>
      </c>
      <c r="B1844" s="52"/>
      <c r="C1844" s="54"/>
      <c r="D1844" s="10"/>
      <c r="E1844" s="59">
        <v>-5.0404437141735925E-2</v>
      </c>
      <c r="F1844" s="56">
        <f>COVAR(E1844:E1873,'RW Futures and Index Data (Q4)'!C1842:C1871)/VAR('RW Futures and Index Data (Q4)'!C1842:C1871)</f>
        <v>0.5716379565319295</v>
      </c>
      <c r="G1844" s="10"/>
      <c r="H1844" s="59">
        <v>-6.9881201956667471E-4</v>
      </c>
      <c r="I1844" s="56">
        <f>COVAR(H1844:H1873,'RW Futures and Index Data (Q4)'!F1842:F1871)/VAR('RW Futures and Index Data (Q4)'!F1842:F1871)</f>
        <v>0.1083236501199009</v>
      </c>
      <c r="J1844" s="10"/>
      <c r="K1844" s="59">
        <v>-4.3533571472060828E-3</v>
      </c>
      <c r="L1844" s="57">
        <f>COVAR(K1844:K1873,'RW Futures and Index Data (Q4)'!F1842:F1871)/VAR('RW Futures and Index Data (Q4)'!F1842:F1871)</f>
        <v>0.18231134271275598</v>
      </c>
      <c r="M1844" s="10"/>
      <c r="N1844" s="59">
        <v>2.6375329670037306E-2</v>
      </c>
      <c r="O1844" s="58">
        <f>COVAR(N1844:N1873,'RW Futures and Index Data (Q4)'!F1842:F1871)/VAR('RW Futures and Index Data (Q4)'!F1842:F1871)</f>
        <v>-0.16134066857330503</v>
      </c>
      <c r="P1844" s="10"/>
    </row>
    <row r="1845" spans="1:16" x14ac:dyDescent="0.25">
      <c r="A1845" s="23">
        <v>39532</v>
      </c>
      <c r="B1845" s="52"/>
      <c r="C1845" s="54"/>
      <c r="D1845" s="10"/>
      <c r="E1845" s="59">
        <v>-3.0914176075025557E-2</v>
      </c>
      <c r="F1845" s="56">
        <f>COVAR(E1845:E1874,'RW Futures and Index Data (Q4)'!C1843:C1872)/VAR('RW Futures and Index Data (Q4)'!C1843:C1872)</f>
        <v>0.56308999337031684</v>
      </c>
      <c r="G1845" s="10"/>
      <c r="H1845" s="59">
        <v>2.8797696184305055E-2</v>
      </c>
      <c r="I1845" s="56">
        <f>COVAR(H1845:H1874,'RW Futures and Index Data (Q4)'!F1843:F1872)/VAR('RW Futures and Index Data (Q4)'!F1843:F1872)</f>
        <v>6.6567815123670646E-2</v>
      </c>
      <c r="J1845" s="10"/>
      <c r="K1845" s="59">
        <v>-8.3280825773683897E-3</v>
      </c>
      <c r="L1845" s="57">
        <f>COVAR(K1845:K1874,'RW Futures and Index Data (Q4)'!F1843:F1872)/VAR('RW Futures and Index Data (Q4)'!F1843:F1872)</f>
        <v>0.1036864514648624</v>
      </c>
      <c r="M1845" s="10"/>
      <c r="N1845" s="59">
        <v>2.270142600395042E-2</v>
      </c>
      <c r="O1845" s="58">
        <f>COVAR(N1845:N1874,'RW Futures and Index Data (Q4)'!F1843:F1872)/VAR('RW Futures and Index Data (Q4)'!F1843:F1872)</f>
        <v>-0.19665963450704749</v>
      </c>
      <c r="P1845" s="10"/>
    </row>
    <row r="1846" spans="1:16" x14ac:dyDescent="0.25">
      <c r="A1846" s="23">
        <v>39531</v>
      </c>
      <c r="B1846" s="52"/>
      <c r="C1846" s="54"/>
      <c r="D1846" s="10"/>
      <c r="E1846" s="59">
        <v>-5.4889873703413139E-3</v>
      </c>
      <c r="F1846" s="56">
        <f>COVAR(E1846:E1875,'RW Futures and Index Data (Q4)'!C1844:C1873)/VAR('RW Futures and Index Data (Q4)'!C1844:C1873)</f>
        <v>0.53876356099523881</v>
      </c>
      <c r="G1846" s="10"/>
      <c r="H1846" s="59">
        <v>4.5222465353756292E-2</v>
      </c>
      <c r="I1846" s="56">
        <f>COVAR(H1846:H1875,'RW Futures and Index Data (Q4)'!F1844:F1873)/VAR('RW Futures and Index Data (Q4)'!F1844:F1873)</f>
        <v>9.2525322239417812E-2</v>
      </c>
      <c r="J1846" s="10"/>
      <c r="K1846" s="59">
        <v>-1.095110530395571E-2</v>
      </c>
      <c r="L1846" s="57">
        <f>COVAR(K1846:K1875,'RW Futures and Index Data (Q4)'!F1844:F1873)/VAR('RW Futures and Index Data (Q4)'!F1844:F1873)</f>
        <v>3.7617357534561656E-2</v>
      </c>
      <c r="M1846" s="10"/>
      <c r="N1846" s="59">
        <v>2.0881530848910979E-2</v>
      </c>
      <c r="O1846" s="58">
        <f>COVAR(N1846:N1875,'RW Futures and Index Data (Q4)'!F1844:F1873)/VAR('RW Futures and Index Data (Q4)'!F1844:F1873)</f>
        <v>-0.26128313350814758</v>
      </c>
      <c r="P1846" s="10"/>
    </row>
    <row r="1847" spans="1:16" x14ac:dyDescent="0.25">
      <c r="A1847" s="23">
        <v>39527</v>
      </c>
      <c r="B1847" s="52"/>
      <c r="C1847" s="54"/>
      <c r="D1847" s="10"/>
      <c r="E1847" s="59">
        <v>2.4168007180316309E-3</v>
      </c>
      <c r="F1847" s="56">
        <f>COVAR(E1847:E1876,'RW Futures and Index Data (Q4)'!C1845:C1874)/VAR('RW Futures and Index Data (Q4)'!C1845:C1874)</f>
        <v>0.46368669107930688</v>
      </c>
      <c r="G1847" s="10"/>
      <c r="H1847" s="59">
        <v>3.5201149425287293E-2</v>
      </c>
      <c r="I1847" s="56">
        <f>COVAR(H1847:H1876,'RW Futures and Index Data (Q4)'!F1845:F1874)/VAR('RW Futures and Index Data (Q4)'!F1845:F1874)</f>
        <v>9.9137647513961286E-2</v>
      </c>
      <c r="J1847" s="10"/>
      <c r="K1847" s="59">
        <v>-1.2415830025520935E-2</v>
      </c>
      <c r="L1847" s="57">
        <f>COVAR(K1847:K1876,'RW Futures and Index Data (Q4)'!F1845:F1874)/VAR('RW Futures and Index Data (Q4)'!F1845:F1874)</f>
        <v>-2.7405889375464409E-2</v>
      </c>
      <c r="M1847" s="10"/>
      <c r="N1847" s="59">
        <v>2.0845969414421628E-2</v>
      </c>
      <c r="O1847" s="58">
        <f>COVAR(N1847:N1876,'RW Futures and Index Data (Q4)'!F1845:F1874)/VAR('RW Futures and Index Data (Q4)'!F1845:F1874)</f>
        <v>-0.32830702459985028</v>
      </c>
      <c r="P1847" s="10"/>
    </row>
    <row r="1848" spans="1:16" x14ac:dyDescent="0.25">
      <c r="A1848" s="23">
        <v>39526</v>
      </c>
      <c r="B1848" s="52"/>
      <c r="C1848" s="54"/>
      <c r="D1848" s="10"/>
      <c r="E1848" s="59">
        <v>-4.2892271396332338E-2</v>
      </c>
      <c r="F1848" s="56">
        <f>COVAR(E1848:E1877,'RW Futures and Index Data (Q4)'!C1846:C1875)/VAR('RW Futures and Index Data (Q4)'!C1846:C1875)</f>
        <v>0.39997446517231716</v>
      </c>
      <c r="G1848" s="10"/>
      <c r="H1848" s="59">
        <v>9.2724679029958512E-3</v>
      </c>
      <c r="I1848" s="56">
        <f>COVAR(H1848:H1877,'RW Futures and Index Data (Q4)'!F1846:F1875)/VAR('RW Futures and Index Data (Q4)'!F1846:F1875)</f>
        <v>0.13561915798991195</v>
      </c>
      <c r="J1848" s="10"/>
      <c r="K1848" s="59">
        <v>-6.7815772274359976E-3</v>
      </c>
      <c r="L1848" s="57">
        <f>COVAR(K1848:K1877,'RW Futures and Index Data (Q4)'!F1846:F1875)/VAR('RW Futures and Index Data (Q4)'!F1846:F1875)</f>
        <v>-7.9637941096283679E-2</v>
      </c>
      <c r="M1848" s="10"/>
      <c r="N1848" s="59">
        <v>5.2895395195886818E-2</v>
      </c>
      <c r="O1848" s="58">
        <f>COVAR(N1848:N1877,'RW Futures and Index Data (Q4)'!F1846:F1875)/VAR('RW Futures and Index Data (Q4)'!F1846:F1875)</f>
        <v>-0.34994312146288342</v>
      </c>
      <c r="P1848" s="10"/>
    </row>
    <row r="1849" spans="1:16" x14ac:dyDescent="0.25">
      <c r="A1849" s="23">
        <v>39525</v>
      </c>
      <c r="B1849"/>
      <c r="C1849" s="22"/>
      <c r="D1849" s="10"/>
      <c r="E1849" s="59">
        <v>-5.1267018289882227E-2</v>
      </c>
      <c r="F1849" s="56">
        <f>COVAR(E1849:E1878,'RW Futures and Index Data (Q4)'!C1847:C1876)/VAR('RW Futures and Index Data (Q4)'!C1847:C1876)</f>
        <v>0.40039992260542751</v>
      </c>
      <c r="G1849" s="10"/>
      <c r="H1849" s="59">
        <v>2.266081871345027E-2</v>
      </c>
      <c r="I1849" s="56">
        <f>COVAR(H1849:H1878,'RW Futures and Index Data (Q4)'!F1847:F1876)/VAR('RW Futures and Index Data (Q4)'!F1847:F1876)</f>
        <v>0.1833914119352148</v>
      </c>
      <c r="J1849" s="10"/>
      <c r="K1849" s="59">
        <v>-2.3362364582957484E-2</v>
      </c>
      <c r="L1849" s="57">
        <f>COVAR(K1849:K1878,'RW Futures and Index Data (Q4)'!F1847:F1876)/VAR('RW Futures and Index Data (Q4)'!F1847:F1876)</f>
        <v>-0.12400260408526974</v>
      </c>
      <c r="M1849" s="10"/>
      <c r="N1849" s="59">
        <v>2.7665198669337698E-2</v>
      </c>
      <c r="O1849" s="58">
        <f>COVAR(N1849:N1878,'RW Futures and Index Data (Q4)'!F1847:F1876)/VAR('RW Futures and Index Data (Q4)'!F1847:F1876)</f>
        <v>-0.38376447273160541</v>
      </c>
      <c r="P1849" s="10"/>
    </row>
    <row r="1850" spans="1:16" x14ac:dyDescent="0.25">
      <c r="A1850" s="23">
        <v>39524</v>
      </c>
      <c r="B1850"/>
      <c r="C1850" s="22"/>
      <c r="D1850" s="10"/>
      <c r="E1850" s="59">
        <v>-5.1831727805876082E-2</v>
      </c>
      <c r="F1850" s="56">
        <f>COVAR(E1850:E1879,'RW Futures and Index Data (Q4)'!C1848:C1877)/VAR('RW Futures and Index Data (Q4)'!C1848:C1877)</f>
        <v>0.29667003466110575</v>
      </c>
      <c r="G1850" s="10"/>
      <c r="H1850" s="59">
        <v>2.1660649819494671E-2</v>
      </c>
      <c r="I1850" s="56">
        <f>COVAR(H1850:H1879,'RW Futures and Index Data (Q4)'!F1848:F1877)/VAR('RW Futures and Index Data (Q4)'!F1848:F1877)</f>
        <v>0.19628401719960673</v>
      </c>
      <c r="J1850" s="10"/>
      <c r="K1850" s="59">
        <v>-3.2829328167436445E-2</v>
      </c>
      <c r="L1850" s="57">
        <f>COVAR(K1850:K1879,'RW Futures and Index Data (Q4)'!F1848:F1877)/VAR('RW Futures and Index Data (Q4)'!F1848:F1877)</f>
        <v>-0.13084799473155551</v>
      </c>
      <c r="M1850" s="10"/>
      <c r="N1850" s="59">
        <v>7.828595763063273E-3</v>
      </c>
      <c r="O1850" s="58">
        <f>COVAR(N1850:N1879,'RW Futures and Index Data (Q4)'!F1848:F1877)/VAR('RW Futures and Index Data (Q4)'!F1848:F1877)</f>
        <v>-0.40560876300326282</v>
      </c>
      <c r="P1850" s="10"/>
    </row>
    <row r="1851" spans="1:16" x14ac:dyDescent="0.25">
      <c r="A1851" s="23">
        <v>39521</v>
      </c>
      <c r="B1851"/>
      <c r="C1851" s="22"/>
      <c r="D1851" s="10"/>
      <c r="E1851" s="59">
        <v>-0.11066794754868792</v>
      </c>
      <c r="F1851" s="56">
        <f>COVAR(E1851:E1880,'RW Futures and Index Data (Q4)'!C1849:C1878)/VAR('RW Futures and Index Data (Q4)'!C1849:C1878)</f>
        <v>0.40113948213029288</v>
      </c>
      <c r="G1851" s="10"/>
      <c r="H1851" s="59">
        <v>-1.854493580599148E-2</v>
      </c>
      <c r="I1851" s="56">
        <f>COVAR(H1851:H1880,'RW Futures and Index Data (Q4)'!F1849:F1878)/VAR('RW Futures and Index Data (Q4)'!F1849:F1878)</f>
        <v>0.17914662014188865</v>
      </c>
      <c r="J1851" s="10"/>
      <c r="K1851" s="59">
        <v>-2.7711203963674214E-2</v>
      </c>
      <c r="L1851" s="57">
        <f>COVAR(K1851:K1880,'RW Futures and Index Data (Q4)'!F1849:F1878)/VAR('RW Futures and Index Data (Q4)'!F1849:F1878)</f>
        <v>-0.16222544483474566</v>
      </c>
      <c r="M1851" s="10"/>
      <c r="N1851" s="59">
        <v>1.9467989533178853E-2</v>
      </c>
      <c r="O1851" s="58">
        <f>COVAR(N1851:N1880,'RW Futures and Index Data (Q4)'!F1849:F1878)/VAR('RW Futures and Index Data (Q4)'!F1849:F1878)</f>
        <v>-0.40978391716840817</v>
      </c>
      <c r="P1851" s="10"/>
    </row>
    <row r="1852" spans="1:16" x14ac:dyDescent="0.25">
      <c r="A1852" s="23">
        <v>39520</v>
      </c>
      <c r="B1852"/>
      <c r="C1852" s="22"/>
      <c r="D1852" s="10"/>
      <c r="E1852" s="59">
        <v>-0.10115508272295815</v>
      </c>
      <c r="F1852" s="56">
        <f>COVAR(E1852:E1881,'RW Futures and Index Data (Q4)'!C1850:C1879)/VAR('RW Futures and Index Data (Q4)'!C1850:C1879)</f>
        <v>0.48378318243002844</v>
      </c>
      <c r="G1852" s="10"/>
      <c r="H1852" s="59">
        <v>-4.2918454935623185E-3</v>
      </c>
      <c r="I1852" s="56">
        <f>COVAR(H1852:H1881,'RW Futures and Index Data (Q4)'!F1850:F1879)/VAR('RW Futures and Index Data (Q4)'!F1850:F1879)</f>
        <v>0.14819766516707028</v>
      </c>
      <c r="J1852" s="10"/>
      <c r="K1852" s="59">
        <v>-3.8182172839496875E-2</v>
      </c>
      <c r="L1852" s="57">
        <f>COVAR(K1852:K1881,'RW Futures and Index Data (Q4)'!F1850:F1879)/VAR('RW Futures and Index Data (Q4)'!F1850:F1879)</f>
        <v>-0.20245056769313671</v>
      </c>
      <c r="M1852" s="10"/>
      <c r="N1852" s="59">
        <v>1.2826273727553072E-3</v>
      </c>
      <c r="O1852" s="58">
        <f>COVAR(N1852:N1881,'RW Futures and Index Data (Q4)'!F1850:F1879)/VAR('RW Futures and Index Data (Q4)'!F1850:F1879)</f>
        <v>-0.41263400326812594</v>
      </c>
      <c r="P1852" s="10"/>
    </row>
    <row r="1853" spans="1:16" x14ac:dyDescent="0.25">
      <c r="A1853" s="23">
        <v>39519</v>
      </c>
      <c r="B1853"/>
      <c r="C1853" s="22"/>
      <c r="D1853" s="10"/>
      <c r="E1853" s="59">
        <v>-8.24881332028089E-2</v>
      </c>
      <c r="F1853" s="56">
        <f>COVAR(E1853:E1882,'RW Futures and Index Data (Q4)'!C1851:C1880)/VAR('RW Futures and Index Data (Q4)'!C1851:C1880)</f>
        <v>0.50208610880780813</v>
      </c>
      <c r="G1853" s="10"/>
      <c r="H1853" s="59">
        <v>4.3866171003717369E-2</v>
      </c>
      <c r="I1853" s="56">
        <f>COVAR(H1853:H1882,'RW Futures and Index Data (Q4)'!F1851:F1880)/VAR('RW Futures and Index Data (Q4)'!F1851:F1880)</f>
        <v>0.1905288841941162</v>
      </c>
      <c r="J1853" s="10"/>
      <c r="K1853" s="59">
        <v>-3.3539563371359216E-2</v>
      </c>
      <c r="L1853" s="57">
        <f>COVAR(K1853:K1882,'RW Futures and Index Data (Q4)'!F1851:F1880)/VAR('RW Futures and Index Data (Q4)'!F1851:F1880)</f>
        <v>-0.21837080023933855</v>
      </c>
      <c r="M1853" s="10"/>
      <c r="N1853" s="59">
        <v>-4.9984428897508204E-3</v>
      </c>
      <c r="O1853" s="58">
        <f>COVAR(N1853:N1882,'RW Futures and Index Data (Q4)'!F1851:F1880)/VAR('RW Futures and Index Data (Q4)'!F1851:F1880)</f>
        <v>-0.42438180867364755</v>
      </c>
      <c r="P1853" s="10"/>
    </row>
    <row r="1854" spans="1:16" x14ac:dyDescent="0.25">
      <c r="A1854" s="23">
        <v>39518</v>
      </c>
      <c r="B1854"/>
      <c r="C1854" s="22"/>
      <c r="D1854" s="10"/>
      <c r="E1854" s="59">
        <v>-7.2115896386950706E-2</v>
      </c>
      <c r="F1854" s="56">
        <f>COVAR(E1854:E1883,'RW Futures and Index Data (Q4)'!C1852:C1881)/VAR('RW Futures and Index Data (Q4)'!C1852:C1881)</f>
        <v>0.48609463082424903</v>
      </c>
      <c r="G1854" s="10"/>
      <c r="H1854" s="59">
        <v>4.1543026706231334E-2</v>
      </c>
      <c r="I1854" s="56">
        <f>COVAR(H1854:H1883,'RW Futures and Index Data (Q4)'!F1852:F1881)/VAR('RW Futures and Index Data (Q4)'!F1852:F1881)</f>
        <v>0.24041117710551241</v>
      </c>
      <c r="J1854" s="10"/>
      <c r="K1854" s="59">
        <v>-1.9747092797265609E-2</v>
      </c>
      <c r="L1854" s="57">
        <f>COVAR(K1854:K1883,'RW Futures and Index Data (Q4)'!F1852:F1881)/VAR('RW Futures and Index Data (Q4)'!F1852:F1881)</f>
        <v>-0.23016302993442003</v>
      </c>
      <c r="M1854" s="10"/>
      <c r="N1854" s="59">
        <v>9.9716677154348954E-3</v>
      </c>
      <c r="O1854" s="58">
        <f>COVAR(N1854:N1883,'RW Futures and Index Data (Q4)'!F1852:F1881)/VAR('RW Futures and Index Data (Q4)'!F1852:F1881)</f>
        <v>-0.43806053553064478</v>
      </c>
      <c r="P1854" s="10"/>
    </row>
    <row r="1855" spans="1:16" x14ac:dyDescent="0.25">
      <c r="A1855" s="23">
        <v>39517</v>
      </c>
      <c r="B1855"/>
      <c r="C1855" s="22"/>
      <c r="D1855" s="10"/>
      <c r="E1855" s="59">
        <v>-0.11079539475252742</v>
      </c>
      <c r="F1855" s="56">
        <f>COVAR(E1855:E1884,'RW Futures and Index Data (Q4)'!C1853:C1882)/VAR('RW Futures and Index Data (Q4)'!C1853:C1882)</f>
        <v>0.4117338082936236</v>
      </c>
      <c r="G1855" s="10"/>
      <c r="H1855" s="59">
        <v>6.4516129032257119E-3</v>
      </c>
      <c r="I1855" s="56">
        <f>COVAR(H1855:H1884,'RW Futures and Index Data (Q4)'!F1853:F1882)/VAR('RW Futures and Index Data (Q4)'!F1853:F1882)</f>
        <v>0.31047811634301553</v>
      </c>
      <c r="J1855" s="10"/>
      <c r="K1855" s="59">
        <v>-3.1599658971238731E-2</v>
      </c>
      <c r="L1855" s="57">
        <f>COVAR(K1855:K1884,'RW Futures and Index Data (Q4)'!F1853:F1882)/VAR('RW Futures and Index Data (Q4)'!F1853:F1882)</f>
        <v>-0.25503742640330118</v>
      </c>
      <c r="M1855" s="10"/>
      <c r="N1855" s="59">
        <v>-1.5613606060550622E-2</v>
      </c>
      <c r="O1855" s="58">
        <f>COVAR(N1855:N1884,'RW Futures and Index Data (Q4)'!F1853:F1882)/VAR('RW Futures and Index Data (Q4)'!F1853:F1882)</f>
        <v>-0.46608442771817937</v>
      </c>
      <c r="P1855" s="10"/>
    </row>
    <row r="1856" spans="1:16" x14ac:dyDescent="0.25">
      <c r="A1856" s="23">
        <v>39514</v>
      </c>
      <c r="B1856"/>
      <c r="C1856" s="22"/>
      <c r="D1856" s="10"/>
      <c r="E1856" s="59">
        <v>-0.15489490131868799</v>
      </c>
      <c r="F1856" s="56">
        <f>COVAR(E1856:E1885,'RW Futures and Index Data (Q4)'!C1854:C1883)/VAR('RW Futures and Index Data (Q4)'!C1854:C1883)</f>
        <v>0.37431544221676477</v>
      </c>
      <c r="G1856" s="10"/>
      <c r="H1856" s="59">
        <v>-2.2206303724928378E-2</v>
      </c>
      <c r="I1856" s="56">
        <f>COVAR(H1856:H1885,'RW Futures and Index Data (Q4)'!F1854:F1883)/VAR('RW Futures and Index Data (Q4)'!F1854:F1883)</f>
        <v>0.40465511064256454</v>
      </c>
      <c r="J1856" s="10"/>
      <c r="K1856" s="59">
        <v>-2.2042614857231024E-2</v>
      </c>
      <c r="L1856" s="57">
        <f>COVAR(K1856:K1885,'RW Futures and Index Data (Q4)'!F1854:F1883)/VAR('RW Futures and Index Data (Q4)'!F1854:F1883)</f>
        <v>-0.29969577818176985</v>
      </c>
      <c r="M1856" s="10"/>
      <c r="N1856" s="59">
        <v>-1.3878003330279665E-2</v>
      </c>
      <c r="O1856" s="58">
        <f>COVAR(N1856:N1885,'RW Futures and Index Data (Q4)'!F1854:F1883)/VAR('RW Futures and Index Data (Q4)'!F1854:F1883)</f>
        <v>-0.5160661436602666</v>
      </c>
      <c r="P1856" s="10"/>
    </row>
    <row r="1857" spans="1:16" x14ac:dyDescent="0.25">
      <c r="A1857" s="23">
        <v>39513</v>
      </c>
      <c r="B1857"/>
      <c r="C1857" s="22"/>
      <c r="D1857" s="10"/>
      <c r="E1857" s="59">
        <v>-0.11873364465605607</v>
      </c>
      <c r="F1857" s="56">
        <f>COVAR(E1857:E1886,'RW Futures and Index Data (Q4)'!C1855:C1884)/VAR('RW Futures and Index Data (Q4)'!C1855:C1884)</f>
        <v>0.34526940114703375</v>
      </c>
      <c r="G1857" s="10"/>
      <c r="H1857" s="59">
        <v>-2.8591352859135277E-2</v>
      </c>
      <c r="I1857" s="56">
        <f>COVAR(H1857:H1886,'RW Futures and Index Data (Q4)'!F1855:F1884)/VAR('RW Futures and Index Data (Q4)'!F1855:F1884)</f>
        <v>0.457656950999352</v>
      </c>
      <c r="J1857" s="10"/>
      <c r="K1857" s="59">
        <v>-2.2127927151704085E-2</v>
      </c>
      <c r="L1857" s="57">
        <f>COVAR(K1857:K1886,'RW Futures and Index Data (Q4)'!F1855:F1884)/VAR('RW Futures and Index Data (Q4)'!F1855:F1884)</f>
        <v>-0.30220534582825548</v>
      </c>
      <c r="M1857" s="10"/>
      <c r="N1857" s="59">
        <v>-3.1853861212702284E-2</v>
      </c>
      <c r="O1857" s="58">
        <f>COVAR(N1857:N1886,'RW Futures and Index Data (Q4)'!F1855:F1884)/VAR('RW Futures and Index Data (Q4)'!F1855:F1884)</f>
        <v>-0.53175847555910705</v>
      </c>
      <c r="P1857" s="10"/>
    </row>
    <row r="1858" spans="1:16" x14ac:dyDescent="0.25">
      <c r="A1858" s="23">
        <v>39512</v>
      </c>
      <c r="B1858"/>
      <c r="C1858" s="22"/>
      <c r="D1858" s="10"/>
      <c r="E1858" s="59">
        <v>-0.1371807095925508</v>
      </c>
      <c r="F1858" s="56">
        <f>COVAR(E1858:E1887,'RW Futures and Index Data (Q4)'!C1856:C1885)/VAR('RW Futures and Index Data (Q4)'!C1856:C1885)</f>
        <v>0.25450640273095271</v>
      </c>
      <c r="G1858" s="10"/>
      <c r="H1858" s="59">
        <v>9.4202898550723724E-3</v>
      </c>
      <c r="I1858" s="56">
        <f>COVAR(H1858:H1887,'RW Futures and Index Data (Q4)'!F1856:F1885)/VAR('RW Futures and Index Data (Q4)'!F1856:F1885)</f>
        <v>0.53235472744751999</v>
      </c>
      <c r="J1858" s="10"/>
      <c r="K1858" s="59">
        <v>-9.4561111191007186E-3</v>
      </c>
      <c r="L1858" s="57">
        <f>COVAR(K1858:K1887,'RW Futures and Index Data (Q4)'!F1856:F1885)/VAR('RW Futures and Index Data (Q4)'!F1856:F1885)</f>
        <v>-0.27919481611989699</v>
      </c>
      <c r="M1858" s="10"/>
      <c r="N1858" s="59">
        <v>-1.6821179002679987E-2</v>
      </c>
      <c r="O1858" s="58">
        <f>COVAR(N1858:N1887,'RW Futures and Index Data (Q4)'!F1856:F1885)/VAR('RW Futures and Index Data (Q4)'!F1856:F1885)</f>
        <v>-0.5019207651411085</v>
      </c>
      <c r="P1858" s="10"/>
    </row>
    <row r="1859" spans="1:16" x14ac:dyDescent="0.25">
      <c r="A1859" s="23">
        <v>39511</v>
      </c>
      <c r="B1859"/>
      <c r="C1859" s="22"/>
      <c r="D1859" s="10"/>
      <c r="E1859" s="59">
        <v>-0.13279949333806107</v>
      </c>
      <c r="F1859" s="56">
        <f>COVAR(E1859:E1888,'RW Futures and Index Data (Q4)'!C1857:C1886)/VAR('RW Futures and Index Data (Q4)'!C1857:C1886)</f>
        <v>0.12479700735636302</v>
      </c>
      <c r="G1859" s="10"/>
      <c r="H1859" s="59">
        <v>4.1125541125541121E-2</v>
      </c>
      <c r="I1859" s="56">
        <f>COVAR(H1859:H1888,'RW Futures and Index Data (Q4)'!F1857:F1886)/VAR('RW Futures and Index Data (Q4)'!F1857:F1886)</f>
        <v>0.64509091151738007</v>
      </c>
      <c r="J1859" s="10"/>
      <c r="K1859" s="59">
        <v>-1.6549057477976525E-2</v>
      </c>
      <c r="L1859" s="57">
        <f>COVAR(K1859:K1888,'RW Futures and Index Data (Q4)'!F1857:F1886)/VAR('RW Futures and Index Data (Q4)'!F1857:F1886)</f>
        <v>-0.26824497936022607</v>
      </c>
      <c r="M1859" s="10"/>
      <c r="N1859" s="59">
        <v>-4.1653040723021006E-2</v>
      </c>
      <c r="O1859" s="58">
        <f>COVAR(N1859:N1888,'RW Futures and Index Data (Q4)'!F1857:F1886)/VAR('RW Futures and Index Data (Q4)'!F1857:F1886)</f>
        <v>-0.50986621481445404</v>
      </c>
      <c r="P1859" s="10"/>
    </row>
    <row r="1860" spans="1:16" x14ac:dyDescent="0.25">
      <c r="A1860" s="23">
        <v>39510</v>
      </c>
      <c r="B1860"/>
      <c r="C1860" s="22"/>
      <c r="D1860" s="10"/>
      <c r="E1860" s="59">
        <v>-0.14780915636007796</v>
      </c>
      <c r="F1860" s="56">
        <f>COVAR(E1860:E1889,'RW Futures and Index Data (Q4)'!C1858:C1887)/VAR('RW Futures and Index Data (Q4)'!C1858:C1887)</f>
        <v>-4.5583896029121967E-2</v>
      </c>
      <c r="G1860" s="10"/>
      <c r="H1860" s="59">
        <v>7.6808351976137113E-2</v>
      </c>
      <c r="I1860" s="56">
        <f>COVAR(H1860:H1889,'RW Futures and Index Data (Q4)'!F1858:F1887)/VAR('RW Futures and Index Data (Q4)'!F1858:F1887)</f>
        <v>0.77721024583049569</v>
      </c>
      <c r="J1860" s="10"/>
      <c r="K1860" s="59">
        <v>-8.2874193309138144E-3</v>
      </c>
      <c r="L1860" s="57">
        <f>COVAR(K1860:K1889,'RW Futures and Index Data (Q4)'!F1858:F1887)/VAR('RW Futures and Index Data (Q4)'!F1858:F1887)</f>
        <v>-0.2547177637858547</v>
      </c>
      <c r="M1860" s="10"/>
      <c r="N1860" s="59">
        <v>-3.2253491015311941E-2</v>
      </c>
      <c r="O1860" s="58">
        <f>COVAR(N1860:N1889,'RW Futures and Index Data (Q4)'!F1858:F1887)/VAR('RW Futures and Index Data (Q4)'!F1858:F1887)</f>
        <v>-0.50209890533256241</v>
      </c>
      <c r="P1860" s="10"/>
    </row>
    <row r="1861" spans="1:16" x14ac:dyDescent="0.25">
      <c r="A1861" s="23">
        <v>39507</v>
      </c>
      <c r="B1861"/>
      <c r="C1861" s="22"/>
      <c r="D1861" s="10"/>
      <c r="E1861" s="59">
        <v>-0.17366837974321625</v>
      </c>
      <c r="F1861" s="56">
        <f>COVAR(E1861:E1890,'RW Futures and Index Data (Q4)'!C1859:C1888)/VAR('RW Futures and Index Data (Q4)'!C1859:C1888)</f>
        <v>-0.22518903437238269</v>
      </c>
      <c r="G1861" s="10"/>
      <c r="H1861" s="59">
        <v>5.5011303692539704E-2</v>
      </c>
      <c r="I1861" s="56">
        <f>COVAR(H1861:H1890,'RW Futures and Index Data (Q4)'!F1859:F1888)/VAR('RW Futures and Index Data (Q4)'!F1859:F1888)</f>
        <v>0.85290745632665699</v>
      </c>
      <c r="J1861" s="10"/>
      <c r="K1861" s="59">
        <v>-2.9500271947924261E-4</v>
      </c>
      <c r="L1861" s="57">
        <f>COVAR(K1861:K1890,'RW Futures and Index Data (Q4)'!F1859:F1888)/VAR('RW Futures and Index Data (Q4)'!F1859:F1888)</f>
        <v>-0.24928283878741425</v>
      </c>
      <c r="M1861" s="10"/>
      <c r="N1861" s="59">
        <v>-1.2317910498583995E-2</v>
      </c>
      <c r="O1861" s="58">
        <f>COVAR(N1861:N1890,'RW Futures and Index Data (Q4)'!F1859:F1888)/VAR('RW Futures and Index Data (Q4)'!F1859:F1888)</f>
        <v>-0.49816922782874162</v>
      </c>
      <c r="P1861" s="10"/>
    </row>
    <row r="1862" spans="1:16" x14ac:dyDescent="0.25">
      <c r="A1862" s="23">
        <v>39506</v>
      </c>
      <c r="B1862"/>
      <c r="C1862" s="22"/>
      <c r="D1862" s="10"/>
      <c r="E1862" s="59">
        <v>-0.19263714187686209</v>
      </c>
      <c r="F1862" s="56">
        <f>COVAR(E1862:E1891,'RW Futures and Index Data (Q4)'!C1860:C1889)/VAR('RW Futures and Index Data (Q4)'!C1860:C1889)</f>
        <v>-0.27578949109241507</v>
      </c>
      <c r="G1862" s="10"/>
      <c r="H1862" s="59">
        <v>4.4494720965309265E-2</v>
      </c>
      <c r="I1862" s="56">
        <f>COVAR(H1862:H1891,'RW Futures and Index Data (Q4)'!F1860:F1889)/VAR('RW Futures and Index Data (Q4)'!F1860:F1889)</f>
        <v>0.87855297931496434</v>
      </c>
      <c r="J1862" s="10"/>
      <c r="K1862" s="59">
        <v>-1.9582285366139818E-3</v>
      </c>
      <c r="L1862" s="57">
        <f>COVAR(K1862:K1891,'RW Futures and Index Data (Q4)'!F1860:F1889)/VAR('RW Futures and Index Data (Q4)'!F1860:F1889)</f>
        <v>-0.25329733085872058</v>
      </c>
      <c r="M1862" s="10"/>
      <c r="N1862" s="59">
        <v>-1.6562658673029307E-2</v>
      </c>
      <c r="O1862" s="58">
        <f>COVAR(N1862:N1891,'RW Futures and Index Data (Q4)'!F1860:F1889)/VAR('RW Futures and Index Data (Q4)'!F1860:F1889)</f>
        <v>-0.51294918624338448</v>
      </c>
      <c r="P1862" s="10"/>
    </row>
    <row r="1863" spans="1:16" x14ac:dyDescent="0.25">
      <c r="A1863" s="23">
        <v>39505</v>
      </c>
      <c r="B1863"/>
      <c r="C1863" s="22"/>
      <c r="D1863" s="10"/>
      <c r="E1863" s="59">
        <v>-0.2253641599473819</v>
      </c>
      <c r="F1863" s="56">
        <f>COVAR(E1863:E1892,'RW Futures and Index Data (Q4)'!C1861:C1890)/VAR('RW Futures and Index Data (Q4)'!C1861:C1890)</f>
        <v>-0.27100242948087416</v>
      </c>
      <c r="G1863" s="10"/>
      <c r="H1863" s="59">
        <v>4.9253731343283702E-2</v>
      </c>
      <c r="I1863" s="56">
        <f>COVAR(H1863:H1892,'RW Futures and Index Data (Q4)'!F1861:F1890)/VAR('RW Futures and Index Data (Q4)'!F1861:F1890)</f>
        <v>0.92859464551549198</v>
      </c>
      <c r="J1863" s="10"/>
      <c r="K1863" s="59">
        <v>-3.5929908383230957E-3</v>
      </c>
      <c r="L1863" s="57">
        <f>COVAR(K1863:K1892,'RW Futures and Index Data (Q4)'!F1861:F1890)/VAR('RW Futures and Index Data (Q4)'!F1861:F1890)</f>
        <v>-0.25368947306170375</v>
      </c>
      <c r="M1863" s="10"/>
      <c r="N1863" s="59">
        <v>-1.8830988443118701E-2</v>
      </c>
      <c r="O1863" s="58">
        <f>COVAR(N1863:N1892,'RW Futures and Index Data (Q4)'!F1861:F1890)/VAR('RW Futures and Index Data (Q4)'!F1861:F1890)</f>
        <v>-0.52104270761217875</v>
      </c>
      <c r="P1863" s="10"/>
    </row>
    <row r="1864" spans="1:16" x14ac:dyDescent="0.25">
      <c r="A1864" s="23">
        <v>39504</v>
      </c>
      <c r="B1864"/>
      <c r="C1864" s="22"/>
      <c r="D1864" s="10"/>
      <c r="E1864" s="59">
        <v>-0.21897561317779135</v>
      </c>
      <c r="F1864" s="56">
        <f>COVAR(E1864:E1893,'RW Futures and Index Data (Q4)'!C1862:C1891)/VAR('RW Futures and Index Data (Q4)'!C1862:C1891)</f>
        <v>-4.7107425348175531E-2</v>
      </c>
      <c r="G1864" s="10"/>
      <c r="H1864" s="59">
        <v>4.5283018867924518E-2</v>
      </c>
      <c r="I1864" s="56">
        <f>COVAR(H1864:H1893,'RW Futures and Index Data (Q4)'!F1862:F1891)/VAR('RW Futures and Index Data (Q4)'!F1862:F1891)</f>
        <v>0.99516805088525451</v>
      </c>
      <c r="J1864" s="10"/>
      <c r="K1864" s="59">
        <v>-1.2247632431143241E-2</v>
      </c>
      <c r="L1864" s="57">
        <f>COVAR(K1864:K1893,'RW Futures and Index Data (Q4)'!F1862:F1891)/VAR('RW Futures and Index Data (Q4)'!F1862:F1891)</f>
        <v>-0.26506338471170188</v>
      </c>
      <c r="M1864" s="10"/>
      <c r="N1864" s="59">
        <v>-4.2914595872513561E-2</v>
      </c>
      <c r="O1864" s="58">
        <f>COVAR(N1864:N1893,'RW Futures and Index Data (Q4)'!F1862:F1891)/VAR('RW Futures and Index Data (Q4)'!F1862:F1891)</f>
        <v>-0.55491520530057825</v>
      </c>
      <c r="P1864" s="10"/>
    </row>
    <row r="1865" spans="1:16" x14ac:dyDescent="0.25">
      <c r="A1865" s="23">
        <v>39503</v>
      </c>
      <c r="B1865"/>
      <c r="C1865" s="22"/>
      <c r="D1865" s="10"/>
      <c r="E1865" s="59">
        <v>-0.22398796101216223</v>
      </c>
      <c r="F1865" s="56">
        <f>COVAR(E1865:E1894,'RW Futures and Index Data (Q4)'!C1863:C1892)/VAR('RW Futures and Index Data (Q4)'!C1863:C1892)</f>
        <v>0.19873751748189275</v>
      </c>
      <c r="G1865" s="10"/>
      <c r="H1865" s="59">
        <v>4.603773584905646E-2</v>
      </c>
      <c r="I1865" s="56">
        <f>COVAR(H1865:H1894,'RW Futures and Index Data (Q4)'!F1863:F1892)/VAR('RW Futures and Index Data (Q4)'!F1863:F1892)</f>
        <v>1.04598575316537</v>
      </c>
      <c r="J1865" s="10"/>
      <c r="K1865" s="59">
        <v>-5.9925199138747276E-3</v>
      </c>
      <c r="L1865" s="57">
        <f>COVAR(K1865:K1894,'RW Futures and Index Data (Q4)'!F1863:F1892)/VAR('RW Futures and Index Data (Q4)'!F1863:F1892)</f>
        <v>-0.25360671685237335</v>
      </c>
      <c r="M1865" s="10"/>
      <c r="N1865" s="59">
        <v>-3.3033802316367877E-2</v>
      </c>
      <c r="O1865" s="58">
        <f>COVAR(N1865:N1894,'RW Futures and Index Data (Q4)'!F1863:F1892)/VAR('RW Futures and Index Data (Q4)'!F1863:F1892)</f>
        <v>-0.53427796427927732</v>
      </c>
      <c r="P1865" s="10"/>
    </row>
    <row r="1866" spans="1:16" x14ac:dyDescent="0.25">
      <c r="A1866" s="23">
        <v>39500</v>
      </c>
      <c r="B1866"/>
      <c r="C1866" s="22"/>
      <c r="D1866" s="10"/>
      <c r="E1866" s="59">
        <v>-0.22725019303400895</v>
      </c>
      <c r="F1866" s="56">
        <f>COVAR(E1866:E1895,'RW Futures and Index Data (Q4)'!C1864:C1893)/VAR('RW Futures and Index Data (Q4)'!C1864:C1893)</f>
        <v>0.59677368750690907</v>
      </c>
      <c r="G1866" s="10"/>
      <c r="H1866" s="59">
        <v>6.401249024199851E-2</v>
      </c>
      <c r="I1866" s="56">
        <f>COVAR(H1866:H1895,'RW Futures and Index Data (Q4)'!F1864:F1893)/VAR('RW Futures and Index Data (Q4)'!F1864:F1893)</f>
        <v>1.0590534607411166</v>
      </c>
      <c r="J1866" s="10"/>
      <c r="K1866" s="59">
        <v>-1.7172948848042213E-2</v>
      </c>
      <c r="L1866" s="57">
        <f>COVAR(K1866:K1895,'RW Futures and Index Data (Q4)'!F1864:F1893)/VAR('RW Futures and Index Data (Q4)'!F1864:F1893)</f>
        <v>-0.25366264502998814</v>
      </c>
      <c r="M1866" s="10"/>
      <c r="N1866" s="59">
        <v>-2.9760559298212974E-2</v>
      </c>
      <c r="O1866" s="58">
        <f>COVAR(N1866:N1895,'RW Futures and Index Data (Q4)'!F1864:F1893)/VAR('RW Futures and Index Data (Q4)'!F1864:F1893)</f>
        <v>-0.53037560714726972</v>
      </c>
      <c r="P1866" s="10"/>
    </row>
    <row r="1867" spans="1:16" x14ac:dyDescent="0.25">
      <c r="A1867" s="23">
        <v>39499</v>
      </c>
      <c r="B1867"/>
      <c r="C1867" s="22"/>
      <c r="D1867" s="10"/>
      <c r="E1867" s="59">
        <v>-0.23813464261329831</v>
      </c>
      <c r="F1867" s="56">
        <f>COVAR(E1867:E1896,'RW Futures and Index Data (Q4)'!C1865:C1894)/VAR('RW Futures and Index Data (Q4)'!C1865:C1894)</f>
        <v>0.95403321875212743</v>
      </c>
      <c r="G1867" s="10"/>
      <c r="H1867" s="59">
        <v>2.4371667936024188E-2</v>
      </c>
      <c r="I1867" s="56">
        <f>COVAR(H1867:H1896,'RW Futures and Index Data (Q4)'!F1865:F1894)/VAR('RW Futures and Index Data (Q4)'!F1865:F1894)</f>
        <v>0.86804316545305393</v>
      </c>
      <c r="J1867" s="10"/>
      <c r="K1867" s="59">
        <v>-3.650363388630784E-3</v>
      </c>
      <c r="L1867" s="57">
        <f>COVAR(K1867:K1896,'RW Futures and Index Data (Q4)'!F1865:F1894)/VAR('RW Futures and Index Data (Q4)'!F1865:F1894)</f>
        <v>-0.23005252355346545</v>
      </c>
      <c r="M1867" s="10"/>
      <c r="N1867" s="59">
        <v>-1.2091443577392669E-2</v>
      </c>
      <c r="O1867" s="58">
        <f>COVAR(N1867:N1896,'RW Futures and Index Data (Q4)'!F1865:F1894)/VAR('RW Futures and Index Data (Q4)'!F1865:F1894)</f>
        <v>-0.50392505809326482</v>
      </c>
      <c r="P1867" s="10"/>
    </row>
    <row r="1868" spans="1:16" x14ac:dyDescent="0.25">
      <c r="A1868" s="23">
        <v>39498</v>
      </c>
      <c r="B1868"/>
      <c r="C1868" s="22"/>
      <c r="D1868" s="10"/>
      <c r="E1868" s="59">
        <v>-0.23752063408877933</v>
      </c>
      <c r="F1868" s="56">
        <f>COVAR(E1868:E1897,'RW Futures and Index Data (Q4)'!C1866:C1895)/VAR('RW Futures and Index Data (Q4)'!C1866:C1895)</f>
        <v>1.2734095131100784</v>
      </c>
      <c r="G1868" s="10"/>
      <c r="H1868" s="59">
        <v>6.6822066822066928E-2</v>
      </c>
      <c r="I1868" s="56">
        <f>COVAR(H1868:H1897,'RW Futures and Index Data (Q4)'!F1866:F1895)/VAR('RW Futures and Index Data (Q4)'!F1866:F1895)</f>
        <v>0.71878276860617529</v>
      </c>
      <c r="J1868" s="10"/>
      <c r="K1868" s="59">
        <v>-2.6789800670883324E-3</v>
      </c>
      <c r="L1868" s="57">
        <f>COVAR(K1868:K1897,'RW Futures and Index Data (Q4)'!F1866:F1895)/VAR('RW Futures and Index Data (Q4)'!F1866:F1895)</f>
        <v>-0.22269812410322667</v>
      </c>
      <c r="M1868" s="10"/>
      <c r="N1868" s="59">
        <v>-1.98241418317332E-2</v>
      </c>
      <c r="O1868" s="58">
        <f>COVAR(N1868:N1897,'RW Futures and Index Data (Q4)'!F1866:F1895)/VAR('RW Futures and Index Data (Q4)'!F1866:F1895)</f>
        <v>-0.49344206990575601</v>
      </c>
      <c r="P1868" s="10"/>
    </row>
    <row r="1869" spans="1:16" x14ac:dyDescent="0.25">
      <c r="A1869" s="23">
        <v>39497</v>
      </c>
      <c r="B1869"/>
      <c r="C1869" s="22"/>
      <c r="D1869" s="10"/>
      <c r="E1869" s="59">
        <v>-0.21186723758292625</v>
      </c>
      <c r="F1869" s="56">
        <f>COVAR(E1869:E1898,'RW Futures and Index Data (Q4)'!C1867:C1896)/VAR('RW Futures and Index Data (Q4)'!C1867:C1896)</f>
        <v>1.7002902635611259</v>
      </c>
      <c r="G1869" s="10"/>
      <c r="H1869" s="59">
        <v>8.8734567901234351E-2</v>
      </c>
      <c r="I1869" s="56">
        <f>COVAR(H1869:H1898,'RW Futures and Index Data (Q4)'!F1867:F1896)/VAR('RW Futures and Index Data (Q4)'!F1867:F1896)</f>
        <v>0.46543744881492083</v>
      </c>
      <c r="J1869" s="10"/>
      <c r="K1869" s="59">
        <v>-1.1550060946340812E-2</v>
      </c>
      <c r="L1869" s="57">
        <f>COVAR(K1869:K1898,'RW Futures and Index Data (Q4)'!F1867:F1896)/VAR('RW Futures and Index Data (Q4)'!F1867:F1896)</f>
        <v>-0.23255005617996316</v>
      </c>
      <c r="M1869" s="10"/>
      <c r="N1869" s="59">
        <v>-2.8251119194149132E-2</v>
      </c>
      <c r="O1869" s="58">
        <f>COVAR(N1869:N1898,'RW Futures and Index Data (Q4)'!F1867:F1896)/VAR('RW Futures and Index Data (Q4)'!F1867:F1896)</f>
        <v>-0.50831403197697933</v>
      </c>
      <c r="P1869" s="10"/>
    </row>
    <row r="1870" spans="1:16" x14ac:dyDescent="0.25">
      <c r="A1870" s="23">
        <v>39493</v>
      </c>
      <c r="B1870"/>
      <c r="C1870" s="22"/>
      <c r="D1870" s="10"/>
      <c r="E1870" s="59">
        <v>-0.18732732420709353</v>
      </c>
      <c r="F1870" s="56">
        <f>COVAR(E1870:E1899,'RW Futures and Index Data (Q4)'!C1868:C1897)/VAR('RW Futures and Index Data (Q4)'!C1868:C1897)</f>
        <v>1.827941394604395</v>
      </c>
      <c r="G1870" s="10"/>
      <c r="H1870" s="59">
        <v>0.10157480314960643</v>
      </c>
      <c r="I1870" s="56">
        <f>COVAR(H1870:H1899,'RW Futures and Index Data (Q4)'!F1868:F1897)/VAR('RW Futures and Index Data (Q4)'!F1868:F1897)</f>
        <v>4.5320311952485537E-2</v>
      </c>
      <c r="J1870" s="10"/>
      <c r="K1870" s="59">
        <v>-1.5577014372992859E-2</v>
      </c>
      <c r="L1870" s="57">
        <f>COVAR(K1870:K1899,'RW Futures and Index Data (Q4)'!F1868:F1897)/VAR('RW Futures and Index Data (Q4)'!F1868:F1897)</f>
        <v>-0.19005250293909987</v>
      </c>
      <c r="M1870" s="10"/>
      <c r="N1870" s="59">
        <v>-3.6057282273611602E-2</v>
      </c>
      <c r="O1870" s="58">
        <f>COVAR(N1870:N1899,'RW Futures and Index Data (Q4)'!F1868:F1897)/VAR('RW Futures and Index Data (Q4)'!F1868:F1897)</f>
        <v>-0.43738319370247208</v>
      </c>
      <c r="P1870" s="10"/>
    </row>
    <row r="1871" spans="1:16" x14ac:dyDescent="0.25">
      <c r="A1871" s="23">
        <v>39492</v>
      </c>
      <c r="B1871"/>
      <c r="C1871" s="22"/>
      <c r="D1871" s="10"/>
      <c r="E1871" s="59">
        <v>-0.16394020108959961</v>
      </c>
      <c r="F1871" s="56">
        <f>COVAR(E1871:E1900,'RW Futures and Index Data (Q4)'!C1869:C1898)/VAR('RW Futures and Index Data (Q4)'!C1869:C1898)</f>
        <v>1.8968861776242147</v>
      </c>
      <c r="G1871" s="10"/>
      <c r="H1871" s="59">
        <v>0.11659919028340071</v>
      </c>
      <c r="I1871" s="56">
        <f>COVAR(H1871:H1900,'RW Futures and Index Data (Q4)'!F1869:F1898)/VAR('RW Futures and Index Data (Q4)'!F1869:F1898)</f>
        <v>-0.4343195544767216</v>
      </c>
      <c r="J1871" s="10"/>
      <c r="K1871" s="59">
        <v>-6.9763838004819334E-3</v>
      </c>
      <c r="L1871" s="57">
        <f>COVAR(K1871:K1900,'RW Futures and Index Data (Q4)'!F1869:F1898)/VAR('RW Futures and Index Data (Q4)'!F1869:F1898)</f>
        <v>-0.14137839793057527</v>
      </c>
      <c r="M1871" s="10"/>
      <c r="N1871" s="59">
        <v>-2.1965288117608006E-2</v>
      </c>
      <c r="O1871" s="58">
        <f>COVAR(N1871:N1900,'RW Futures and Index Data (Q4)'!F1869:F1898)/VAR('RW Futures and Index Data (Q4)'!F1869:F1898)</f>
        <v>-0.33794356546059395</v>
      </c>
      <c r="P1871" s="10"/>
    </row>
    <row r="1872" spans="1:16" x14ac:dyDescent="0.25">
      <c r="A1872" s="23">
        <v>39491</v>
      </c>
      <c r="B1872"/>
      <c r="C1872" s="22"/>
      <c r="D1872" s="10"/>
      <c r="E1872" s="59">
        <v>-0.18178641574648624</v>
      </c>
      <c r="F1872" s="56">
        <f>COVAR(E1872:E1901,'RW Futures and Index Data (Q4)'!C1870:C1899)/VAR('RW Futures and Index Data (Q4)'!C1870:C1899)</f>
        <v>1.8515403460430024</v>
      </c>
      <c r="G1872" s="10"/>
      <c r="H1872" s="59">
        <v>0.11440000000000006</v>
      </c>
      <c r="I1872" s="56">
        <f>COVAR(H1872:H1901,'RW Futures and Index Data (Q4)'!F1870:F1899)/VAR('RW Futures and Index Data (Q4)'!F1870:F1899)</f>
        <v>-0.74407257713508801</v>
      </c>
      <c r="J1872" s="10"/>
      <c r="K1872" s="59">
        <v>-2.0359497578179564E-3</v>
      </c>
      <c r="L1872" s="57">
        <f>COVAR(K1872:K1901,'RW Futures and Index Data (Q4)'!F1870:F1899)/VAR('RW Futures and Index Data (Q4)'!F1870:F1899)</f>
        <v>-0.12140743485516738</v>
      </c>
      <c r="M1872" s="10"/>
      <c r="N1872" s="59">
        <v>-2.9210619062680632E-2</v>
      </c>
      <c r="O1872" s="58">
        <f>COVAR(N1872:N1901,'RW Futures and Index Data (Q4)'!F1870:F1899)/VAR('RW Futures and Index Data (Q4)'!F1870:F1899)</f>
        <v>-0.2673992998202771</v>
      </c>
      <c r="P1872" s="10"/>
    </row>
    <row r="1873" spans="1:16" x14ac:dyDescent="0.25">
      <c r="A1873" s="23">
        <v>39490</v>
      </c>
      <c r="B1873"/>
      <c r="C1873" s="22"/>
      <c r="D1873" s="10"/>
      <c r="E1873" s="59">
        <v>-0.17082098031073267</v>
      </c>
      <c r="F1873" s="56">
        <f>COVAR(E1873:E1902,'RW Futures and Index Data (Q4)'!C1871:C1900)/VAR('RW Futures and Index Data (Q4)'!C1871:C1900)</f>
        <v>1.8325117130712663</v>
      </c>
      <c r="G1873" s="10"/>
      <c r="H1873" s="59">
        <v>0.14755412991178818</v>
      </c>
      <c r="I1873" s="56">
        <f>COVAR(H1873:H1902,'RW Futures and Index Data (Q4)'!F1871:F1900)/VAR('RW Futures and Index Data (Q4)'!F1871:F1900)</f>
        <v>-0.97519038200001174</v>
      </c>
      <c r="J1873" s="10"/>
      <c r="K1873" s="59">
        <v>-3.1503883746477612E-3</v>
      </c>
      <c r="L1873" s="57">
        <f>COVAR(K1873:K1902,'RW Futures and Index Data (Q4)'!F1871:F1900)/VAR('RW Futures and Index Data (Q4)'!F1871:F1900)</f>
        <v>-0.11246308215142159</v>
      </c>
      <c r="M1873" s="10"/>
      <c r="N1873" s="59">
        <v>-1.6087849878020477E-2</v>
      </c>
      <c r="O1873" s="58">
        <f>COVAR(N1873:N1902,'RW Futures and Index Data (Q4)'!F1871:F1900)/VAR('RW Futures and Index Data (Q4)'!F1871:F1900)</f>
        <v>-0.210684344864944</v>
      </c>
      <c r="P1873" s="10"/>
    </row>
    <row r="1874" spans="1:16" x14ac:dyDescent="0.25">
      <c r="A1874" s="23">
        <v>39489</v>
      </c>
      <c r="B1874"/>
      <c r="C1874" s="22"/>
      <c r="D1874" s="10"/>
      <c r="E1874" s="59">
        <v>-0.19927726436022208</v>
      </c>
      <c r="F1874" s="56">
        <f>COVAR(E1874:E1903,'RW Futures and Index Data (Q4)'!C1872:C1901)/VAR('RW Futures and Index Data (Q4)'!C1872:C1901)</f>
        <v>1.7772018256745192</v>
      </c>
      <c r="G1874" s="10"/>
      <c r="H1874" s="59">
        <v>7.7579519006982123E-2</v>
      </c>
      <c r="I1874" s="56">
        <f>COVAR(H1874:H1903,'RW Futures and Index Data (Q4)'!F1872:F1901)/VAR('RW Futures and Index Data (Q4)'!F1872:F1901)</f>
        <v>-0.97943924196120091</v>
      </c>
      <c r="J1874" s="10"/>
      <c r="K1874" s="59">
        <v>1.8893077216966647E-2</v>
      </c>
      <c r="L1874" s="57">
        <f>COVAR(K1874:K1903,'RW Futures and Index Data (Q4)'!F1872:F1901)/VAR('RW Futures and Index Data (Q4)'!F1872:F1901)</f>
        <v>-0.12480609534784218</v>
      </c>
      <c r="M1874" s="10"/>
      <c r="N1874" s="59">
        <v>8.7603665403910291E-3</v>
      </c>
      <c r="O1874" s="58">
        <f>COVAR(N1874:N1903,'RW Futures and Index Data (Q4)'!F1872:F1901)/VAR('RW Futures and Index Data (Q4)'!F1872:F1901)</f>
        <v>-0.20875289279167708</v>
      </c>
      <c r="P1874" s="10"/>
    </row>
    <row r="1875" spans="1:16" x14ac:dyDescent="0.25">
      <c r="A1875" s="23">
        <v>39486</v>
      </c>
      <c r="B1875"/>
      <c r="C1875" s="22"/>
      <c r="D1875" s="10"/>
      <c r="E1875" s="59">
        <v>-0.22824046065365855</v>
      </c>
      <c r="F1875" s="56">
        <f>COVAR(E1875:E1904,'RW Futures and Index Data (Q4)'!C1873:C1902)/VAR('RW Futures and Index Data (Q4)'!C1873:C1902)</f>
        <v>1.776345143258558</v>
      </c>
      <c r="G1875" s="10"/>
      <c r="H1875" s="59">
        <v>3.5498489425981994E-2</v>
      </c>
      <c r="I1875" s="56">
        <f>COVAR(H1875:H1904,'RW Futures and Index Data (Q4)'!F1873:F1902)/VAR('RW Futures and Index Data (Q4)'!F1873:F1902)</f>
        <v>-0.89009741589405489</v>
      </c>
      <c r="J1875" s="10"/>
      <c r="K1875" s="59">
        <v>2.2280580513658332E-2</v>
      </c>
      <c r="L1875" s="57">
        <f>COVAR(K1875:K1904,'RW Futures and Index Data (Q4)'!F1873:F1902)/VAR('RW Futures and Index Data (Q4)'!F1873:F1902)</f>
        <v>-0.13657789011296839</v>
      </c>
      <c r="M1875" s="10"/>
      <c r="N1875" s="59">
        <v>2.0945118101959981E-2</v>
      </c>
      <c r="O1875" s="58">
        <f>COVAR(N1875:N1904,'RW Futures and Index Data (Q4)'!F1873:F1902)/VAR('RW Futures and Index Data (Q4)'!F1873:F1902)</f>
        <v>-0.22155513332840948</v>
      </c>
      <c r="P1875" s="10"/>
    </row>
    <row r="1876" spans="1:16" x14ac:dyDescent="0.25">
      <c r="A1876" s="23">
        <v>39485</v>
      </c>
      <c r="B1876"/>
      <c r="C1876" s="22"/>
      <c r="D1876" s="10"/>
      <c r="E1876" s="59">
        <v>-0.23971319247057576</v>
      </c>
      <c r="F1876" s="56">
        <f>COVAR(E1876:E1905,'RW Futures and Index Data (Q4)'!C1874:C1903)/VAR('RW Futures and Index Data (Q4)'!C1874:C1903)</f>
        <v>1.7511839341930797</v>
      </c>
      <c r="G1876" s="10"/>
      <c r="H1876" s="59">
        <v>3.4944237918215659E-2</v>
      </c>
      <c r="I1876" s="56">
        <f>COVAR(H1876:H1905,'RW Futures and Index Data (Q4)'!F1874:F1903)/VAR('RW Futures and Index Data (Q4)'!F1874:F1903)</f>
        <v>-0.77320853405526013</v>
      </c>
      <c r="J1876" s="10"/>
      <c r="K1876" s="59">
        <v>2.2432803457957728E-2</v>
      </c>
      <c r="L1876" s="57">
        <f>COVAR(K1876:K1905,'RW Futures and Index Data (Q4)'!F1874:F1903)/VAR('RW Futures and Index Data (Q4)'!F1874:F1903)</f>
        <v>-0.14367256422716354</v>
      </c>
      <c r="M1876" s="10"/>
      <c r="N1876" s="59">
        <v>3.2568145570506468E-2</v>
      </c>
      <c r="O1876" s="58">
        <f>COVAR(N1876:N1905,'RW Futures and Index Data (Q4)'!F1874:F1903)/VAR('RW Futures and Index Data (Q4)'!F1874:F1903)</f>
        <v>-0.23269756072792308</v>
      </c>
      <c r="P1876" s="10"/>
    </row>
    <row r="1877" spans="1:16" x14ac:dyDescent="0.25">
      <c r="A1877" s="23">
        <v>39484</v>
      </c>
      <c r="B1877"/>
      <c r="C1877" s="22"/>
      <c r="D1877" s="10"/>
      <c r="E1877" s="59">
        <v>-0.23089866064683129</v>
      </c>
      <c r="F1877" s="56">
        <f>COVAR(E1877:E1906,'RW Futures and Index Data (Q4)'!C1875:C1904)/VAR('RW Futures and Index Data (Q4)'!C1875:C1904)</f>
        <v>1.6717801993287618</v>
      </c>
      <c r="G1877" s="10"/>
      <c r="H1877" s="59">
        <v>1.3738250180766354E-2</v>
      </c>
      <c r="I1877" s="56">
        <f>COVAR(H1877:H1906,'RW Futures and Index Data (Q4)'!F1875:F1904)/VAR('RW Futures and Index Data (Q4)'!F1875:F1904)</f>
        <v>-0.60675456392815674</v>
      </c>
      <c r="J1877" s="10"/>
      <c r="K1877" s="59">
        <v>2.4621320724112827E-2</v>
      </c>
      <c r="L1877" s="57">
        <f>COVAR(K1877:K1906,'RW Futures and Index Data (Q4)'!F1875:F1904)/VAR('RW Futures and Index Data (Q4)'!F1875:F1904)</f>
        <v>-0.16284617537428434</v>
      </c>
      <c r="M1877" s="10"/>
      <c r="N1877" s="59">
        <v>3.2016373979310897E-2</v>
      </c>
      <c r="O1877" s="58">
        <f>COVAR(N1877:N1906,'RW Futures and Index Data (Q4)'!F1875:F1904)/VAR('RW Futures and Index Data (Q4)'!F1875:F1904)</f>
        <v>-0.24789368887903498</v>
      </c>
      <c r="P1877" s="10"/>
    </row>
    <row r="1878" spans="1:16" x14ac:dyDescent="0.25">
      <c r="A1878" s="23">
        <v>39483</v>
      </c>
      <c r="B1878"/>
      <c r="C1878" s="22"/>
      <c r="D1878" s="10"/>
      <c r="E1878" s="59">
        <v>-0.23485106696868208</v>
      </c>
      <c r="F1878" s="56">
        <f>COVAR(E1878:E1907,'RW Futures and Index Data (Q4)'!C1876:C1905)/VAR('RW Futures and Index Data (Q4)'!C1876:C1905)</f>
        <v>1.6778164953773989</v>
      </c>
      <c r="G1878" s="10"/>
      <c r="H1878" s="59">
        <v>-8.6956521739131043E-3</v>
      </c>
      <c r="I1878" s="56">
        <f>COVAR(H1878:H1907,'RW Futures and Index Data (Q4)'!F1876:F1905)/VAR('RW Futures and Index Data (Q4)'!F1876:F1905)</f>
        <v>-0.45588901186215663</v>
      </c>
      <c r="J1878" s="10"/>
      <c r="K1878" s="59">
        <v>3.6836436343570256E-2</v>
      </c>
      <c r="L1878" s="57">
        <f>COVAR(K1878:K1907,'RW Futures and Index Data (Q4)'!F1876:F1905)/VAR('RW Futures and Index Data (Q4)'!F1876:F1905)</f>
        <v>-0.18619960139712524</v>
      </c>
      <c r="M1878" s="10"/>
      <c r="N1878" s="59">
        <v>4.5494114517518724E-2</v>
      </c>
      <c r="O1878" s="58">
        <f>COVAR(N1878:N1907,'RW Futures and Index Data (Q4)'!F1876:F1905)/VAR('RW Futures and Index Data (Q4)'!F1876:F1905)</f>
        <v>-0.26401310015712443</v>
      </c>
      <c r="P1878" s="10"/>
    </row>
    <row r="1879" spans="1:16" x14ac:dyDescent="0.25">
      <c r="A1879" s="23">
        <v>39482</v>
      </c>
      <c r="B1879"/>
      <c r="C1879" s="22"/>
      <c r="D1879" s="10"/>
      <c r="E1879" s="59">
        <v>-0.22316145996257342</v>
      </c>
      <c r="F1879" s="56">
        <f>COVAR(E1879:E1908,'RW Futures and Index Data (Q4)'!C1877:C1906)/VAR('RW Futures and Index Data (Q4)'!C1877:C1906)</f>
        <v>1.6614172431698135</v>
      </c>
      <c r="G1879" s="10"/>
      <c r="H1879" s="59">
        <v>1.1687363038714427E-2</v>
      </c>
      <c r="I1879" s="56">
        <f>COVAR(H1879:H1908,'RW Futures and Index Data (Q4)'!F1877:F1906)/VAR('RW Futures and Index Data (Q4)'!F1877:F1906)</f>
        <v>-0.37184593000696281</v>
      </c>
      <c r="J1879" s="10"/>
      <c r="K1879" s="59">
        <v>3.717813478118881E-2</v>
      </c>
      <c r="L1879" s="57">
        <f>COVAR(K1879:K1908,'RW Futures and Index Data (Q4)'!F1877:F1906)/VAR('RW Futures and Index Data (Q4)'!F1877:F1906)</f>
        <v>-0.18718214487386262</v>
      </c>
      <c r="M1879" s="10"/>
      <c r="N1879" s="59">
        <v>4.3777251021716035E-2</v>
      </c>
      <c r="O1879" s="58">
        <f>COVAR(N1879:N1908,'RW Futures and Index Data (Q4)'!F1877:F1906)/VAR('RW Futures and Index Data (Q4)'!F1877:F1906)</f>
        <v>-0.26045509574112008</v>
      </c>
      <c r="P1879" s="10"/>
    </row>
    <row r="1880" spans="1:16" x14ac:dyDescent="0.25">
      <c r="A1880" s="23">
        <v>39479</v>
      </c>
      <c r="B1880"/>
      <c r="C1880" s="22"/>
      <c r="D1880" s="10"/>
      <c r="E1880" s="59">
        <v>-0.18910144804911588</v>
      </c>
      <c r="F1880" s="56">
        <f>COVAR(E1880:E1909,'RW Futures and Index Data (Q4)'!C1878:C1907)/VAR('RW Futures and Index Data (Q4)'!C1878:C1907)</f>
        <v>1.6665467503335103</v>
      </c>
      <c r="G1880" s="10"/>
      <c r="H1880" s="59">
        <v>-7.0821529745042078E-3</v>
      </c>
      <c r="I1880" s="56">
        <f>COVAR(H1880:H1909,'RW Futures and Index Data (Q4)'!F1878:F1907)/VAR('RW Futures and Index Data (Q4)'!F1878:F1907)</f>
        <v>-0.34426390891237824</v>
      </c>
      <c r="J1880" s="10"/>
      <c r="K1880" s="59">
        <v>3.2525454576061597E-2</v>
      </c>
      <c r="L1880" s="57">
        <f>COVAR(K1880:K1909,'RW Futures and Index Data (Q4)'!F1878:F1907)/VAR('RW Futures and Index Data (Q4)'!F1878:F1907)</f>
        <v>-0.18995808623522681</v>
      </c>
      <c r="M1880" s="10"/>
      <c r="N1880" s="59">
        <v>2.0720767886846625E-2</v>
      </c>
      <c r="O1880" s="58">
        <f>COVAR(N1880:N1909,'RW Futures and Index Data (Q4)'!F1878:F1907)/VAR('RW Futures and Index Data (Q4)'!F1878:F1907)</f>
        <v>-0.2525325098519729</v>
      </c>
      <c r="P1880" s="10"/>
    </row>
    <row r="1881" spans="1:16" x14ac:dyDescent="0.25">
      <c r="A1881" s="23">
        <v>39478</v>
      </c>
      <c r="B1881"/>
      <c r="C1881" s="22"/>
      <c r="D1881" s="10"/>
      <c r="E1881" s="59">
        <v>-0.22514326970315679</v>
      </c>
      <c r="F1881" s="56">
        <f>COVAR(E1881:E1910,'RW Futures and Index Data (Q4)'!C1879:C1908)/VAR('RW Futures and Index Data (Q4)'!C1879:C1908)</f>
        <v>1.6573628003197345</v>
      </c>
      <c r="G1881" s="10"/>
      <c r="H1881" s="59">
        <v>-3.319502074688796E-2</v>
      </c>
      <c r="I1881" s="56">
        <f>COVAR(H1881:H1910,'RW Futures and Index Data (Q4)'!F1879:F1908)/VAR('RW Futures and Index Data (Q4)'!F1879:F1908)</f>
        <v>-0.38387473982546155</v>
      </c>
      <c r="J1881" s="10"/>
      <c r="K1881" s="59">
        <v>3.030334788910527E-2</v>
      </c>
      <c r="L1881" s="57">
        <f>COVAR(K1881:K1910,'RW Futures and Index Data (Q4)'!F1879:F1908)/VAR('RW Futures and Index Data (Q4)'!F1879:F1908)</f>
        <v>-0.19455565653788007</v>
      </c>
      <c r="M1881" s="10"/>
      <c r="N1881" s="59">
        <v>2.9121629099285951E-2</v>
      </c>
      <c r="O1881" s="58">
        <f>COVAR(N1881:N1910,'RW Futures and Index Data (Q4)'!F1879:F1908)/VAR('RW Futures and Index Data (Q4)'!F1879:F1908)</f>
        <v>-0.2542790680991015</v>
      </c>
      <c r="P1881" s="10"/>
    </row>
    <row r="1882" spans="1:16" x14ac:dyDescent="0.25">
      <c r="A1882" s="23">
        <v>39477</v>
      </c>
      <c r="B1882"/>
      <c r="C1882" s="22"/>
      <c r="D1882" s="10"/>
      <c r="E1882" s="59">
        <v>-0.2283227751893564</v>
      </c>
      <c r="F1882" s="56">
        <f>COVAR(E1882:E1911,'RW Futures and Index Data (Q4)'!C1880:C1909)/VAR('RW Futures and Index Data (Q4)'!C1880:C1909)</f>
        <v>1.628176509707109</v>
      </c>
      <c r="G1882" s="10"/>
      <c r="H1882" s="59">
        <v>-9.9732262382864811E-2</v>
      </c>
      <c r="I1882" s="56">
        <f>COVAR(H1882:H1911,'RW Futures and Index Data (Q4)'!F1880:F1909)/VAR('RW Futures and Index Data (Q4)'!F1880:F1909)</f>
        <v>-0.39023026859479898</v>
      </c>
      <c r="J1882" s="10"/>
      <c r="K1882" s="59">
        <v>3.4005296847925637E-2</v>
      </c>
      <c r="L1882" s="57">
        <f>COVAR(K1882:K1911,'RW Futures and Index Data (Q4)'!F1880:F1909)/VAR('RW Futures and Index Data (Q4)'!F1880:F1909)</f>
        <v>-0.19064844374041312</v>
      </c>
      <c r="M1882" s="10"/>
      <c r="N1882" s="59">
        <v>3.6536647493594421E-2</v>
      </c>
      <c r="O1882" s="58">
        <f>COVAR(N1882:N1911,'RW Futures and Index Data (Q4)'!F1880:F1909)/VAR('RW Futures and Index Data (Q4)'!F1880:F1909)</f>
        <v>-0.25315063844797503</v>
      </c>
      <c r="P1882" s="10"/>
    </row>
    <row r="1883" spans="1:16" x14ac:dyDescent="0.25">
      <c r="A1883" s="23">
        <v>39476</v>
      </c>
      <c r="B1883"/>
      <c r="C1883" s="22"/>
      <c r="D1883" s="10"/>
      <c r="E1883" s="59">
        <v>-0.22423937055555931</v>
      </c>
      <c r="F1883" s="56">
        <f>COVAR(E1883:E1912,'RW Futures and Index Data (Q4)'!C1881:C1910)/VAR('RW Futures and Index Data (Q4)'!C1881:C1910)</f>
        <v>1.5854592726265893</v>
      </c>
      <c r="G1883" s="10"/>
      <c r="H1883" s="59">
        <v>-8.174386920980925E-2</v>
      </c>
      <c r="I1883" s="56">
        <f>COVAR(H1883:H1912,'RW Futures and Index Data (Q4)'!F1881:F1910)/VAR('RW Futures and Index Data (Q4)'!F1881:F1910)</f>
        <v>-0.3892742831513506</v>
      </c>
      <c r="J1883" s="10"/>
      <c r="K1883" s="59">
        <v>3.3806647803148016E-2</v>
      </c>
      <c r="L1883" s="57">
        <f>COVAR(K1883:K1912,'RW Futures and Index Data (Q4)'!F1881:F1910)/VAR('RW Futures and Index Data (Q4)'!F1881:F1910)</f>
        <v>-0.18779069159772299</v>
      </c>
      <c r="M1883" s="10"/>
      <c r="N1883" s="59">
        <v>3.5867974778994283E-2</v>
      </c>
      <c r="O1883" s="58">
        <f>COVAR(N1883:N1912,'RW Futures and Index Data (Q4)'!F1881:F1910)/VAR('RW Futures and Index Data (Q4)'!F1881:F1910)</f>
        <v>-0.25142408119137183</v>
      </c>
      <c r="P1883" s="10"/>
    </row>
    <row r="1884" spans="1:16" x14ac:dyDescent="0.25">
      <c r="A1884" s="23">
        <v>39475</v>
      </c>
      <c r="B1884"/>
      <c r="C1884" s="22"/>
      <c r="D1884" s="10"/>
      <c r="E1884" s="59">
        <v>-0.1940574258714971</v>
      </c>
      <c r="F1884" s="56">
        <f>COVAR(E1884:E1913,'RW Futures and Index Data (Q4)'!C1882:C1911)/VAR('RW Futures and Index Data (Q4)'!C1882:C1911)</f>
        <v>1.5271432909252758</v>
      </c>
      <c r="G1884" s="10"/>
      <c r="H1884" s="59">
        <v>-6.5639651707970592E-2</v>
      </c>
      <c r="I1884" s="56">
        <f>COVAR(H1884:H1913,'RW Futures and Index Data (Q4)'!F1882:F1911)/VAR('RW Futures and Index Data (Q4)'!F1882:F1911)</f>
        <v>-0.35538600346174049</v>
      </c>
      <c r="J1884" s="10"/>
      <c r="K1884" s="59">
        <v>4.4024738726529788E-2</v>
      </c>
      <c r="L1884" s="57">
        <f>COVAR(K1884:K1913,'RW Futures and Index Data (Q4)'!F1882:F1911)/VAR('RW Futures and Index Data (Q4)'!F1882:F1911)</f>
        <v>-0.19123539442888129</v>
      </c>
      <c r="M1884" s="10"/>
      <c r="N1884" s="59">
        <v>5.199804410754183E-2</v>
      </c>
      <c r="O1884" s="58">
        <f>COVAR(N1884:N1913,'RW Futures and Index Data (Q4)'!F1882:F1911)/VAR('RW Futures and Index Data (Q4)'!F1882:F1911)</f>
        <v>-0.25374527323358453</v>
      </c>
      <c r="P1884" s="10"/>
    </row>
    <row r="1885" spans="1:16" x14ac:dyDescent="0.25">
      <c r="A1885" s="23">
        <v>39472</v>
      </c>
      <c r="B1885"/>
      <c r="C1885" s="22"/>
      <c r="D1885" s="10"/>
      <c r="E1885" s="59">
        <v>-0.17628366140615503</v>
      </c>
      <c r="F1885" s="56">
        <f>COVAR(E1885:E1914,'RW Futures and Index Data (Q4)'!C1883:C1912)/VAR('RW Futures and Index Data (Q4)'!C1883:C1912)</f>
        <v>1.4384012041628516</v>
      </c>
      <c r="G1885" s="10"/>
      <c r="H1885" s="59">
        <v>-8.3989501312335957E-2</v>
      </c>
      <c r="I1885" s="56">
        <f>COVAR(H1885:H1914,'RW Futures and Index Data (Q4)'!F1883:F1912)/VAR('RW Futures and Index Data (Q4)'!F1883:F1912)</f>
        <v>-0.35669061004071884</v>
      </c>
      <c r="J1885" s="10"/>
      <c r="K1885" s="59">
        <v>3.3948603564305291E-2</v>
      </c>
      <c r="L1885" s="57">
        <f>COVAR(K1885:K1914,'RW Futures and Index Data (Q4)'!F1883:F1912)/VAR('RW Futures and Index Data (Q4)'!F1883:F1912)</f>
        <v>-0.16930033819907489</v>
      </c>
      <c r="M1885" s="10"/>
      <c r="N1885" s="59">
        <v>5.431341183979832E-2</v>
      </c>
      <c r="O1885" s="58">
        <f>COVAR(N1885:N1914,'RW Futures and Index Data (Q4)'!F1883:F1912)/VAR('RW Futures and Index Data (Q4)'!F1883:F1912)</f>
        <v>-0.23713965864370459</v>
      </c>
      <c r="P1885" s="10"/>
    </row>
    <row r="1886" spans="1:16" x14ac:dyDescent="0.25">
      <c r="A1886" s="23">
        <v>39471</v>
      </c>
      <c r="B1886"/>
      <c r="C1886" s="22"/>
      <c r="D1886" s="10"/>
      <c r="E1886" s="59">
        <v>-0.19976556573630455</v>
      </c>
      <c r="F1886" s="56">
        <f>COVAR(E1886:E1915,'RW Futures and Index Data (Q4)'!C1884:C1913)/VAR('RW Futures and Index Data (Q4)'!C1884:C1913)</f>
        <v>1.357149262912803</v>
      </c>
      <c r="G1886" s="10"/>
      <c r="H1886" s="59">
        <v>-5.5335968379446654E-2</v>
      </c>
      <c r="I1886" s="56">
        <f>COVAR(H1886:H1915,'RW Futures and Index Data (Q4)'!F1884:F1913)/VAR('RW Futures and Index Data (Q4)'!F1884:F1913)</f>
        <v>-0.3505041345063607</v>
      </c>
      <c r="J1886" s="10"/>
      <c r="K1886" s="59">
        <v>2.8323108047386469E-2</v>
      </c>
      <c r="L1886" s="57">
        <f>COVAR(K1886:K1915,'RW Futures and Index Data (Q4)'!F1884:F1913)/VAR('RW Futures and Index Data (Q4)'!F1884:F1913)</f>
        <v>-0.15196897025935477</v>
      </c>
      <c r="M1886" s="10"/>
      <c r="N1886" s="59">
        <v>4.6784713358261287E-2</v>
      </c>
      <c r="O1886" s="58">
        <f>COVAR(N1886:N1915,'RW Futures and Index Data (Q4)'!F1884:F1913)/VAR('RW Futures and Index Data (Q4)'!F1884:F1913)</f>
        <v>-0.21906130289969178</v>
      </c>
      <c r="P1886" s="10"/>
    </row>
    <row r="1887" spans="1:16" x14ac:dyDescent="0.25">
      <c r="A1887" s="23">
        <v>39470</v>
      </c>
      <c r="B1887"/>
      <c r="C1887" s="22"/>
      <c r="D1887" s="10"/>
      <c r="E1887" s="59">
        <v>-0.17947019351131066</v>
      </c>
      <c r="F1887" s="56">
        <f>COVAR(E1887:E1916,'RW Futures and Index Data (Q4)'!C1885:C1914)/VAR('RW Futures and Index Data (Q4)'!C1885:C1914)</f>
        <v>1.2396873267511903</v>
      </c>
      <c r="G1887" s="10"/>
      <c r="H1887" s="59">
        <v>-7.444668008048283E-2</v>
      </c>
      <c r="I1887" s="56">
        <f>COVAR(H1887:H1916,'RW Futures and Index Data (Q4)'!F1885:F1914)/VAR('RW Futures and Index Data (Q4)'!F1885:F1914)</f>
        <v>-0.29643897742265241</v>
      </c>
      <c r="J1887" s="10"/>
      <c r="K1887" s="59">
        <v>1.4123513696358891E-2</v>
      </c>
      <c r="L1887" s="57">
        <f>COVAR(K1887:K1916,'RW Futures and Index Data (Q4)'!F1885:F1914)/VAR('RW Futures and Index Data (Q4)'!F1885:F1914)</f>
        <v>-0.14133939480740385</v>
      </c>
      <c r="M1887" s="10"/>
      <c r="N1887" s="59">
        <v>1.8810750434699264E-2</v>
      </c>
      <c r="O1887" s="58">
        <f>COVAR(N1887:N1916,'RW Futures and Index Data (Q4)'!F1885:F1914)/VAR('RW Futures and Index Data (Q4)'!F1885:F1914)</f>
        <v>-0.20151450151958947</v>
      </c>
      <c r="P1887" s="10"/>
    </row>
    <row r="1888" spans="1:16" x14ac:dyDescent="0.25">
      <c r="A1888" s="23">
        <v>39469</v>
      </c>
      <c r="B1888"/>
      <c r="C1888" s="22"/>
      <c r="D1888" s="10"/>
      <c r="E1888" s="59">
        <v>-0.17212437396196956</v>
      </c>
      <c r="F1888" s="56">
        <f>COVAR(E1888:E1917,'RW Futures and Index Data (Q4)'!C1886:C1915)/VAR('RW Futures and Index Data (Q4)'!C1886:C1915)</f>
        <v>1.1014021759360262</v>
      </c>
      <c r="G1888" s="10"/>
      <c r="H1888" s="59">
        <v>-0.106958762886598</v>
      </c>
      <c r="I1888" s="56">
        <f>COVAR(H1888:H1917,'RW Futures and Index Data (Q4)'!F1886:F1915)/VAR('RW Futures and Index Data (Q4)'!F1886:F1915)</f>
        <v>-0.25857384487097507</v>
      </c>
      <c r="J1888" s="10"/>
      <c r="K1888" s="59">
        <v>3.2718523704430291E-2</v>
      </c>
      <c r="L1888" s="57">
        <f>COVAR(K1888:K1917,'RW Futures and Index Data (Q4)'!F1886:F1915)/VAR('RW Futures and Index Data (Q4)'!F1886:F1915)</f>
        <v>-0.14416747200995431</v>
      </c>
      <c r="M1888" s="10"/>
      <c r="N1888" s="59">
        <v>6.005449155240572E-2</v>
      </c>
      <c r="O1888" s="58">
        <f>COVAR(N1888:N1917,'RW Futures and Index Data (Q4)'!F1886:F1915)/VAR('RW Futures and Index Data (Q4)'!F1886:F1915)</f>
        <v>-0.22155214549470878</v>
      </c>
      <c r="P1888" s="10"/>
    </row>
    <row r="1889" spans="1:16" x14ac:dyDescent="0.25">
      <c r="A1889" s="23">
        <v>39465</v>
      </c>
      <c r="B1889"/>
      <c r="C1889" s="22"/>
      <c r="D1889" s="10"/>
      <c r="E1889" s="59">
        <v>-0.15361794074669533</v>
      </c>
      <c r="F1889" s="56">
        <f>COVAR(E1889:E1918,'RW Futures and Index Data (Q4)'!C1887:C1916)/VAR('RW Futures and Index Data (Q4)'!C1887:C1916)</f>
        <v>0.90335784470028124</v>
      </c>
      <c r="G1889" s="10"/>
      <c r="H1889" s="59">
        <v>-0.14148527528809218</v>
      </c>
      <c r="I1889" s="56">
        <f>COVAR(H1889:H1918,'RW Futures and Index Data (Q4)'!F1887:F1916)/VAR('RW Futures and Index Data (Q4)'!F1887:F1916)</f>
        <v>-0.24616607849105654</v>
      </c>
      <c r="J1889" s="10"/>
      <c r="K1889" s="59">
        <v>3.2062511001907268E-2</v>
      </c>
      <c r="L1889" s="57">
        <f>COVAR(K1889:K1918,'RW Futures and Index Data (Q4)'!F1887:F1916)/VAR('RW Futures and Index Data (Q4)'!F1887:F1916)</f>
        <v>-0.11681965639133464</v>
      </c>
      <c r="M1889" s="10"/>
      <c r="N1889" s="59">
        <v>5.6107375967330508E-2</v>
      </c>
      <c r="O1889" s="58">
        <f>COVAR(N1889:N1918,'RW Futures and Index Data (Q4)'!F1887:F1916)/VAR('RW Futures and Index Data (Q4)'!F1887:F1916)</f>
        <v>-0.17132465025071977</v>
      </c>
      <c r="P1889" s="10"/>
    </row>
    <row r="1890" spans="1:16" x14ac:dyDescent="0.25">
      <c r="A1890" s="23">
        <v>39464</v>
      </c>
      <c r="B1890"/>
      <c r="C1890" s="22"/>
      <c r="D1890" s="10"/>
      <c r="E1890" s="59">
        <v>-0.1038655532455196</v>
      </c>
      <c r="F1890" s="56">
        <f>COVAR(E1890:E1919,'RW Futures and Index Data (Q4)'!C1888:C1917)/VAR('RW Futures and Index Data (Q4)'!C1888:C1917)</f>
        <v>0.56419648095313613</v>
      </c>
      <c r="G1890" s="10"/>
      <c r="H1890" s="59">
        <v>-0.14881334188582429</v>
      </c>
      <c r="I1890" s="56">
        <f>COVAR(H1890:H1919,'RW Futures and Index Data (Q4)'!F1888:F1917)/VAR('RW Futures and Index Data (Q4)'!F1888:F1917)</f>
        <v>-0.51558439216886365</v>
      </c>
      <c r="J1890" s="10"/>
      <c r="K1890" s="59">
        <v>2.1023345531059112E-2</v>
      </c>
      <c r="L1890" s="57">
        <f>COVAR(K1890:K1919,'RW Futures and Index Data (Q4)'!F1888:F1917)/VAR('RW Futures and Index Data (Q4)'!F1888:F1917)</f>
        <v>-5.8567528124527757E-2</v>
      </c>
      <c r="M1890" s="10"/>
      <c r="N1890" s="59">
        <v>3.3233616910576691E-2</v>
      </c>
      <c r="O1890" s="58">
        <f>COVAR(N1890:N1919,'RW Futures and Index Data (Q4)'!F1888:F1917)/VAR('RW Futures and Index Data (Q4)'!F1888:F1917)</f>
        <v>-0.10930605668088819</v>
      </c>
      <c r="P1890" s="10"/>
    </row>
    <row r="1891" spans="1:16" x14ac:dyDescent="0.25">
      <c r="A1891" s="23">
        <v>39463</v>
      </c>
      <c r="B1891"/>
      <c r="C1891" s="22"/>
      <c r="D1891" s="10"/>
      <c r="E1891" s="59">
        <v>-7.6262660248642811E-2</v>
      </c>
      <c r="F1891" s="56">
        <f>COVAR(E1891:E1920,'RW Futures and Index Data (Q4)'!C1889:C1918)/VAR('RW Futures and Index Data (Q4)'!C1889:C1918)</f>
        <v>0.11922519787851735</v>
      </c>
      <c r="G1891" s="10"/>
      <c r="H1891" s="59">
        <v>-0.15433673469387754</v>
      </c>
      <c r="I1891" s="56">
        <f>COVAR(H1891:H1920,'RW Futures and Index Data (Q4)'!F1889:F1918)/VAR('RW Futures and Index Data (Q4)'!F1889:F1918)</f>
        <v>-0.990522013512104</v>
      </c>
      <c r="J1891" s="10"/>
      <c r="K1891" s="59">
        <v>1.5207679479206648E-2</v>
      </c>
      <c r="L1891" s="57">
        <f>COVAR(K1891:K1920,'RW Futures and Index Data (Q4)'!F1889:F1918)/VAR('RW Futures and Index Data (Q4)'!F1889:F1918)</f>
        <v>-1.5922561964596817E-2</v>
      </c>
      <c r="M1891" s="10"/>
      <c r="N1891" s="59">
        <v>3.1261651600986484E-2</v>
      </c>
      <c r="O1891" s="58">
        <f>COVAR(N1891:N1920,'RW Futures and Index Data (Q4)'!F1889:F1918)/VAR('RW Futures and Index Data (Q4)'!F1889:F1918)</f>
        <v>-0.10995846953775715</v>
      </c>
      <c r="P1891" s="10"/>
    </row>
    <row r="1892" spans="1:16" x14ac:dyDescent="0.25">
      <c r="A1892" s="23">
        <v>39462</v>
      </c>
      <c r="B1892"/>
      <c r="C1892" s="22"/>
      <c r="D1892" s="10"/>
      <c r="E1892" s="59">
        <v>5.8610461863362051E-3</v>
      </c>
      <c r="F1892" s="56">
        <f>COVAR(E1892:E1921,'RW Futures and Index Data (Q4)'!C1890:C1919)/VAR('RW Futures and Index Data (Q4)'!C1890:C1919)</f>
        <v>-0.17956186676229147</v>
      </c>
      <c r="G1892" s="10"/>
      <c r="H1892" s="59">
        <v>-0.12418300653594772</v>
      </c>
      <c r="I1892" s="56">
        <f>COVAR(H1892:H1921,'RW Futures and Index Data (Q4)'!F1890:F1919)/VAR('RW Futures and Index Data (Q4)'!F1890:F1919)</f>
        <v>-1.2182113755088182</v>
      </c>
      <c r="J1892" s="10"/>
      <c r="K1892" s="59">
        <v>6.6587199796870333E-3</v>
      </c>
      <c r="L1892" s="57">
        <f>COVAR(K1892:K1921,'RW Futures and Index Data (Q4)'!F1890:F1919)/VAR('RW Futures and Index Data (Q4)'!F1890:F1919)</f>
        <v>-8.3035767768044871E-3</v>
      </c>
      <c r="M1892" s="10"/>
      <c r="N1892" s="59">
        <v>5.9263197363201847E-3</v>
      </c>
      <c r="O1892" s="58">
        <f>COVAR(N1892:N1921,'RW Futures and Index Data (Q4)'!F1890:F1919)/VAR('RW Futures and Index Data (Q4)'!F1890:F1919)</f>
        <v>-0.12969313344945796</v>
      </c>
      <c r="P1892" s="10"/>
    </row>
    <row r="1893" spans="1:16" x14ac:dyDescent="0.25">
      <c r="A1893" s="23">
        <v>39461</v>
      </c>
      <c r="B1893"/>
      <c r="C1893" s="22"/>
      <c r="D1893" s="10"/>
      <c r="E1893" s="59">
        <v>-3.5543012042572597E-3</v>
      </c>
      <c r="F1893" s="56">
        <f>COVAR(E1893:E1922,'RW Futures and Index Data (Q4)'!C1891:C1920)/VAR('RW Futures and Index Data (Q4)'!C1891:C1920)</f>
        <v>-0.32187339114618091</v>
      </c>
      <c r="G1893" s="10"/>
      <c r="H1893" s="59">
        <v>-0.13114754098360659</v>
      </c>
      <c r="I1893" s="56">
        <f>COVAR(H1893:H1922,'RW Futures and Index Data (Q4)'!F1891:F1920)/VAR('RW Futures and Index Data (Q4)'!F1891:F1920)</f>
        <v>-1.3922157213635185</v>
      </c>
      <c r="J1893" s="10"/>
      <c r="K1893" s="59">
        <v>8.6460036270834539E-3</v>
      </c>
      <c r="L1893" s="57">
        <f>COVAR(K1893:K1922,'RW Futures and Index Data (Q4)'!F1891:F1920)/VAR('RW Futures and Index Data (Q4)'!F1891:F1920)</f>
        <v>1.3580826275799698E-3</v>
      </c>
      <c r="M1893" s="10"/>
      <c r="N1893" s="59">
        <v>1.3131739377363782E-2</v>
      </c>
      <c r="O1893" s="58">
        <f>COVAR(N1893:N1922,'RW Futures and Index Data (Q4)'!F1891:F1920)/VAR('RW Futures and Index Data (Q4)'!F1891:F1920)</f>
        <v>-0.16255781074023976</v>
      </c>
      <c r="P1893" s="10"/>
    </row>
    <row r="1894" spans="1:16" x14ac:dyDescent="0.25">
      <c r="A1894" s="23">
        <v>39458</v>
      </c>
      <c r="B1894"/>
      <c r="C1894" s="22"/>
      <c r="D1894" s="10"/>
      <c r="E1894" s="59">
        <v>1.3672374064813253E-2</v>
      </c>
      <c r="F1894" s="56">
        <f>COVAR(E1894:E1923,'RW Futures and Index Data (Q4)'!C1892:C1921)/VAR('RW Futures and Index Data (Q4)'!C1892:C1921)</f>
        <v>-0.5887575486883726</v>
      </c>
      <c r="G1894" s="10"/>
      <c r="H1894" s="59">
        <v>-0.1201859229747676</v>
      </c>
      <c r="I1894" s="56">
        <f>COVAR(H1894:H1923,'RW Futures and Index Data (Q4)'!F1892:F1921)/VAR('RW Futures and Index Data (Q4)'!F1892:F1921)</f>
        <v>-1.6886804406346101</v>
      </c>
      <c r="J1894" s="10"/>
      <c r="K1894" s="59">
        <v>3.604330247485743E-3</v>
      </c>
      <c r="L1894" s="57">
        <f>COVAR(K1894:K1923,'RW Futures and Index Data (Q4)'!F1892:F1921)/VAR('RW Futures and Index Data (Q4)'!F1892:F1921)</f>
        <v>8.3233584313891808E-3</v>
      </c>
      <c r="M1894" s="10"/>
      <c r="N1894" s="59">
        <v>9.8504176139495581E-3</v>
      </c>
      <c r="O1894" s="58">
        <f>COVAR(N1894:N1923,'RW Futures and Index Data (Q4)'!F1892:F1921)/VAR('RW Futures and Index Data (Q4)'!F1892:F1921)</f>
        <v>-0.20862883505329913</v>
      </c>
      <c r="P1894" s="10"/>
    </row>
    <row r="1895" spans="1:16" x14ac:dyDescent="0.25">
      <c r="A1895" s="23">
        <v>39457</v>
      </c>
      <c r="B1895"/>
      <c r="C1895" s="22"/>
      <c r="D1895" s="10"/>
      <c r="E1895" s="59">
        <v>1.7133512875842305E-2</v>
      </c>
      <c r="F1895" s="56">
        <f>COVAR(E1895:E1924,'RW Futures and Index Data (Q4)'!C1893:C1922)/VAR('RW Futures and Index Data (Q4)'!C1893:C1922)</f>
        <v>-0.84398999557004883</v>
      </c>
      <c r="G1895" s="10"/>
      <c r="H1895" s="59">
        <v>-0.15165562913907282</v>
      </c>
      <c r="I1895" s="56">
        <f>COVAR(H1895:H1924,'RW Futures and Index Data (Q4)'!F1893:F1922)/VAR('RW Futures and Index Data (Q4)'!F1893:F1922)</f>
        <v>-1.9855413469084651</v>
      </c>
      <c r="J1895" s="10"/>
      <c r="K1895" s="59">
        <v>1.2706665683405394E-2</v>
      </c>
      <c r="L1895" s="57">
        <f>COVAR(K1895:K1924,'RW Futures and Index Data (Q4)'!F1893:F1922)/VAR('RW Futures and Index Data (Q4)'!F1893:F1922)</f>
        <v>8.7266032658283588E-3</v>
      </c>
      <c r="M1895" s="10"/>
      <c r="N1895" s="59">
        <v>1.2322448603847569E-3</v>
      </c>
      <c r="O1895" s="58">
        <f>COVAR(N1895:N1924,'RW Futures and Index Data (Q4)'!F1893:F1922)/VAR('RW Futures and Index Data (Q4)'!F1893:F1922)</f>
        <v>-0.29227301048863452</v>
      </c>
      <c r="P1895" s="10"/>
    </row>
    <row r="1896" spans="1:16" x14ac:dyDescent="0.25">
      <c r="A1896" s="23">
        <v>39456</v>
      </c>
      <c r="B1896"/>
      <c r="C1896" s="22"/>
      <c r="D1896" s="10"/>
      <c r="E1896" s="59">
        <v>1.5112023031714772E-2</v>
      </c>
      <c r="F1896" s="56">
        <f>COVAR(E1896:E1925,'RW Futures and Index Data (Q4)'!C1894:C1923)/VAR('RW Futures and Index Data (Q4)'!C1894:C1923)</f>
        <v>-0.97223810159052848</v>
      </c>
      <c r="G1896" s="10"/>
      <c r="H1896" s="59">
        <v>-0.17213114754098358</v>
      </c>
      <c r="I1896" s="56">
        <f>COVAR(H1896:H1925,'RW Futures and Index Data (Q4)'!F1894:F1923)/VAR('RW Futures and Index Data (Q4)'!F1894:F1923)</f>
        <v>-2.2401205674586349</v>
      </c>
      <c r="J1896" s="10"/>
      <c r="K1896" s="59">
        <v>9.1900855904423207E-3</v>
      </c>
      <c r="L1896" s="57">
        <f>COVAR(K1896:K1925,'RW Futures and Index Data (Q4)'!F1894:F1923)/VAR('RW Futures and Index Data (Q4)'!F1894:F1923)</f>
        <v>1.7472402871267462E-2</v>
      </c>
      <c r="M1896" s="10"/>
      <c r="N1896" s="59">
        <v>2.0312868245500049E-3</v>
      </c>
      <c r="O1896" s="58">
        <f>COVAR(N1896:N1925,'RW Futures and Index Data (Q4)'!F1894:F1923)/VAR('RW Futures and Index Data (Q4)'!F1894:F1923)</f>
        <v>-0.37378791768215591</v>
      </c>
      <c r="P1896" s="10"/>
    </row>
    <row r="1897" spans="1:16" x14ac:dyDescent="0.25">
      <c r="A1897" s="23">
        <v>39455</v>
      </c>
      <c r="B1897"/>
      <c r="C1897" s="22"/>
      <c r="D1897" s="10"/>
      <c r="E1897" s="59">
        <v>3.3191582009172826E-2</v>
      </c>
      <c r="F1897" s="56">
        <f>COVAR(E1897:E1926,'RW Futures and Index Data (Q4)'!C1895:C1924)/VAR('RW Futures and Index Data (Q4)'!C1895:C1924)</f>
        <v>-0.90953559325102751</v>
      </c>
      <c r="G1897" s="10"/>
      <c r="H1897" s="59">
        <v>-0.15937295885042468</v>
      </c>
      <c r="I1897" s="56">
        <f>COVAR(H1897:H1926,'RW Futures and Index Data (Q4)'!F1895:F1924)/VAR('RW Futures and Index Data (Q4)'!F1895:F1924)</f>
        <v>-2.1228875853768407</v>
      </c>
      <c r="J1897" s="10"/>
      <c r="K1897" s="59">
        <v>5.1120004897906579E-3</v>
      </c>
      <c r="L1897" s="57">
        <f>COVAR(K1897:K1926,'RW Futures and Index Data (Q4)'!F1895:F1924)/VAR('RW Futures and Index Data (Q4)'!F1895:F1924)</f>
        <v>-1.285218372986348E-2</v>
      </c>
      <c r="M1897" s="10"/>
      <c r="N1897" s="59">
        <v>8.8865104675457385E-3</v>
      </c>
      <c r="O1897" s="58">
        <f>COVAR(N1897:N1926,'RW Futures and Index Data (Q4)'!F1895:F1924)/VAR('RW Futures and Index Data (Q4)'!F1895:F1924)</f>
        <v>-0.44287924249419658</v>
      </c>
      <c r="P1897" s="10"/>
    </row>
    <row r="1898" spans="1:16" x14ac:dyDescent="0.25">
      <c r="A1898" s="23">
        <v>39454</v>
      </c>
      <c r="B1898"/>
      <c r="C1898" s="22"/>
      <c r="D1898" s="10"/>
      <c r="E1898" s="59">
        <v>4.27297900432273E-2</v>
      </c>
      <c r="F1898" s="56">
        <f>COVAR(E1898:E1927,'RW Futures and Index Data (Q4)'!C1896:C1925)/VAR('RW Futures and Index Data (Q4)'!C1896:C1925)</f>
        <v>-0.8369014783809996</v>
      </c>
      <c r="G1898" s="10"/>
      <c r="H1898" s="59">
        <v>-0.15127701375245572</v>
      </c>
      <c r="I1898" s="56">
        <f>COVAR(H1898:H1927,'RW Futures and Index Data (Q4)'!F1896:F1925)/VAR('RW Futures and Index Data (Q4)'!F1896:F1925)</f>
        <v>-2.0839449250711364</v>
      </c>
      <c r="J1898" s="10"/>
      <c r="K1898" s="59">
        <v>-1.433904476069725E-3</v>
      </c>
      <c r="L1898" s="57">
        <f>COVAR(K1898:K1927,'RW Futures and Index Data (Q4)'!F1896:F1925)/VAR('RW Futures and Index Data (Q4)'!F1896:F1925)</f>
        <v>-4.850426668144777E-2</v>
      </c>
      <c r="M1898" s="10"/>
      <c r="N1898" s="59">
        <v>-2.6173286437052301E-3</v>
      </c>
      <c r="O1898" s="58">
        <f>COVAR(N1898:N1927,'RW Futures and Index Data (Q4)'!F1896:F1925)/VAR('RW Futures and Index Data (Q4)'!F1896:F1925)</f>
        <v>-0.50611488338789701</v>
      </c>
      <c r="P1898" s="10"/>
    </row>
    <row r="1899" spans="1:16" x14ac:dyDescent="0.25">
      <c r="A1899" s="23">
        <v>39451</v>
      </c>
      <c r="B1899"/>
      <c r="C1899" s="22"/>
      <c r="D1899" s="10"/>
      <c r="E1899" s="59">
        <v>1.1089312681459962E-2</v>
      </c>
      <c r="F1899" s="56">
        <f>COVAR(E1899:E1928,'RW Futures and Index Data (Q4)'!C1897:C1926)/VAR('RW Futures and Index Data (Q4)'!C1897:C1926)</f>
        <v>-0.75215093069049332</v>
      </c>
      <c r="G1899" s="10"/>
      <c r="H1899" s="59">
        <v>-0.19721871049304684</v>
      </c>
      <c r="I1899" s="56">
        <f>COVAR(H1899:H1928,'RW Futures and Index Data (Q4)'!F1897:F1926)/VAR('RW Futures and Index Data (Q4)'!F1897:F1926)</f>
        <v>-2.0599915982420334</v>
      </c>
      <c r="J1899" s="10"/>
      <c r="K1899" s="59">
        <v>1.7023210508419595E-2</v>
      </c>
      <c r="L1899" s="57">
        <f>COVAR(K1899:K1928,'RW Futures and Index Data (Q4)'!F1897:F1926)/VAR('RW Futures and Index Data (Q4)'!F1897:F1926)</f>
        <v>-5.7854102726511598E-2</v>
      </c>
      <c r="M1899" s="10"/>
      <c r="N1899" s="59">
        <v>1.8251554257184388E-2</v>
      </c>
      <c r="O1899" s="58">
        <f>COVAR(N1899:N1928,'RW Futures and Index Data (Q4)'!F1897:F1926)/VAR('RW Futures and Index Data (Q4)'!F1897:F1926)</f>
        <v>-0.51705614311746673</v>
      </c>
      <c r="P1899" s="10"/>
    </row>
    <row r="1900" spans="1:16" x14ac:dyDescent="0.25">
      <c r="A1900" s="23">
        <v>39450</v>
      </c>
      <c r="B1900"/>
      <c r="C1900" s="22"/>
      <c r="D1900" s="10"/>
      <c r="E1900" s="59">
        <v>1.2427442535762667E-2</v>
      </c>
      <c r="F1900" s="56">
        <f>COVAR(E1900:E1929,'RW Futures and Index Data (Q4)'!C1898:C1927)/VAR('RW Futures and Index Data (Q4)'!C1898:C1927)</f>
        <v>-0.67418462601565421</v>
      </c>
      <c r="G1900" s="10"/>
      <c r="H1900" s="59">
        <v>-0.19805194805194815</v>
      </c>
      <c r="I1900" s="56">
        <f>COVAR(H1900:H1929,'RW Futures and Index Data (Q4)'!F1898:F1927)/VAR('RW Futures and Index Data (Q4)'!F1898:F1927)</f>
        <v>-1.974062902031728</v>
      </c>
      <c r="J1900" s="10"/>
      <c r="K1900" s="59">
        <v>1.3180380291414773E-2</v>
      </c>
      <c r="L1900" s="57">
        <f>COVAR(K1900:K1929,'RW Futures and Index Data (Q4)'!F1898:F1927)/VAR('RW Futures and Index Data (Q4)'!F1898:F1927)</f>
        <v>-7.0918701511144114E-2</v>
      </c>
      <c r="M1900" s="10"/>
      <c r="N1900" s="59">
        <v>1.6879900915885537E-2</v>
      </c>
      <c r="O1900" s="58">
        <f>COVAR(N1900:N1929,'RW Futures and Index Data (Q4)'!F1898:F1927)/VAR('RW Futures and Index Data (Q4)'!F1898:F1927)</f>
        <v>-0.51154785264395319</v>
      </c>
      <c r="P1900" s="10"/>
    </row>
    <row r="1901" spans="1:16" x14ac:dyDescent="0.25">
      <c r="A1901" s="23">
        <v>39449</v>
      </c>
      <c r="B1901"/>
      <c r="C1901" s="22"/>
      <c r="D1901" s="10"/>
      <c r="E1901" s="59">
        <v>-3.8763753937307577E-3</v>
      </c>
      <c r="F1901" s="56">
        <f>COVAR(E1901:E1930,'RW Futures and Index Data (Q4)'!C1899:C1928)/VAR('RW Futures and Index Data (Q4)'!C1899:C1928)</f>
        <v>-0.62939858264340631</v>
      </c>
      <c r="G1901" s="10"/>
      <c r="H1901" s="59">
        <v>-0.21826141338336458</v>
      </c>
      <c r="I1901" s="56">
        <f>COVAR(H1901:H1930,'RW Futures and Index Data (Q4)'!F1899:F1928)/VAR('RW Futures and Index Data (Q4)'!F1899:F1928)</f>
        <v>-1.9109033727268663</v>
      </c>
      <c r="J1901" s="10"/>
      <c r="K1901" s="59">
        <v>1.1966836751126309E-2</v>
      </c>
      <c r="L1901" s="57">
        <f>COVAR(K1901:K1930,'RW Futures and Index Data (Q4)'!F1899:F1928)/VAR('RW Futures and Index Data (Q4)'!F1899:F1928)</f>
        <v>-8.2530542111961022E-2</v>
      </c>
      <c r="M1901" s="10"/>
      <c r="N1901" s="59">
        <v>2.2573051396654886E-2</v>
      </c>
      <c r="O1901" s="58">
        <f>COVAR(N1901:N1930,'RW Futures and Index Data (Q4)'!F1899:F1928)/VAR('RW Futures and Index Data (Q4)'!F1899:F1928)</f>
        <v>-0.504314229337541</v>
      </c>
      <c r="P1901" s="10"/>
    </row>
    <row r="1902" spans="1:16" x14ac:dyDescent="0.25">
      <c r="A1902" s="23">
        <v>39447</v>
      </c>
      <c r="B1902"/>
      <c r="C1902" s="22"/>
      <c r="D1902" s="10"/>
      <c r="E1902" s="59">
        <v>-8.6556967995679024E-3</v>
      </c>
      <c r="F1902" s="56">
        <f>COVAR(E1902:E1931,'RW Futures and Index Data (Q4)'!C1900:C1929)/VAR('RW Futures and Index Data (Q4)'!C1900:C1929)</f>
        <v>-0.58502571397078673</v>
      </c>
      <c r="G1902" s="10"/>
      <c r="H1902" s="59">
        <v>-0.18920676202860853</v>
      </c>
      <c r="I1902" s="56">
        <f>COVAR(H1902:H1931,'RW Futures and Index Data (Q4)'!F1900:F1929)/VAR('RW Futures and Index Data (Q4)'!F1900:F1929)</f>
        <v>-1.8232533883128665</v>
      </c>
      <c r="J1902" s="10"/>
      <c r="K1902" s="59">
        <v>8.9034416414079942E-3</v>
      </c>
      <c r="L1902" s="57">
        <f>COVAR(K1902:K1931,'RW Futures and Index Data (Q4)'!F1900:F1929)/VAR('RW Futures and Index Data (Q4)'!F1900:F1929)</f>
        <v>-0.10754168905979507</v>
      </c>
      <c r="M1902" s="10"/>
      <c r="N1902" s="59">
        <v>2.2882550979089977E-2</v>
      </c>
      <c r="O1902" s="58">
        <f>COVAR(N1902:N1931,'RW Futures and Index Data (Q4)'!F1900:F1929)/VAR('RW Futures and Index Data (Q4)'!F1900:F1929)</f>
        <v>-0.52754635186799259</v>
      </c>
      <c r="P1902" s="10"/>
    </row>
    <row r="1903" spans="1:16" x14ac:dyDescent="0.25">
      <c r="A1903" s="23">
        <v>39444</v>
      </c>
      <c r="B1903"/>
      <c r="C1903" s="22"/>
      <c r="D1903" s="10"/>
      <c r="E1903" s="59">
        <v>1.8954215229127769E-3</v>
      </c>
      <c r="F1903" s="56">
        <f>COVAR(E1903:E1932,'RW Futures and Index Data (Q4)'!C1901:C1930)/VAR('RW Futures and Index Data (Q4)'!C1901:C1930)</f>
        <v>-0.53819081926444234</v>
      </c>
      <c r="G1903" s="10"/>
      <c r="H1903" s="59">
        <v>-0.18675078864353312</v>
      </c>
      <c r="I1903" s="56">
        <f>COVAR(H1903:H1932,'RW Futures and Index Data (Q4)'!F1901:F1930)/VAR('RW Futures and Index Data (Q4)'!F1901:F1930)</f>
        <v>-1.7699861030140753</v>
      </c>
      <c r="J1903" s="10"/>
      <c r="K1903" s="59">
        <v>4.782996556131458E-3</v>
      </c>
      <c r="L1903" s="57">
        <f>COVAR(K1903:K1932,'RW Futures and Index Data (Q4)'!F1901:F1930)/VAR('RW Futures and Index Data (Q4)'!F1901:F1930)</f>
        <v>-0.12026180172020969</v>
      </c>
      <c r="M1903" s="10"/>
      <c r="N1903" s="59">
        <v>1.4906845940188651E-2</v>
      </c>
      <c r="O1903" s="58">
        <f>COVAR(N1903:N1932,'RW Futures and Index Data (Q4)'!F1901:F1930)/VAR('RW Futures and Index Data (Q4)'!F1901:F1930)</f>
        <v>-0.53992520785787257</v>
      </c>
      <c r="P1903" s="10"/>
    </row>
    <row r="1904" spans="1:16" x14ac:dyDescent="0.25">
      <c r="A1904" s="23">
        <v>39443</v>
      </c>
      <c r="B1904"/>
      <c r="C1904" s="22"/>
      <c r="D1904" s="10"/>
      <c r="E1904" s="59">
        <v>2.0279442461607289E-2</v>
      </c>
      <c r="F1904" s="56">
        <f>COVAR(E1904:E1933,'RW Futures and Index Data (Q4)'!C1902:C1931)/VAR('RW Futures and Index Data (Q4)'!C1902:C1931)</f>
        <v>-0.4780765867155739</v>
      </c>
      <c r="G1904" s="10"/>
      <c r="H1904" s="59">
        <v>-0.13350785340314131</v>
      </c>
      <c r="I1904" s="56">
        <f>COVAR(H1904:H1933,'RW Futures and Index Data (Q4)'!F1902:F1931)/VAR('RW Futures and Index Data (Q4)'!F1902:F1931)</f>
        <v>-1.6677781295352734</v>
      </c>
      <c r="J1904" s="10"/>
      <c r="K1904" s="59">
        <v>2.961537287630156E-3</v>
      </c>
      <c r="L1904" s="57">
        <f>COVAR(K1904:K1933,'RW Futures and Index Data (Q4)'!F1902:F1931)/VAR('RW Futures and Index Data (Q4)'!F1902:F1931)</f>
        <v>-0.13415480450443282</v>
      </c>
      <c r="M1904" s="10"/>
      <c r="N1904" s="59">
        <v>1.0219441963666087E-2</v>
      </c>
      <c r="O1904" s="58">
        <f>COVAR(N1904:N1933,'RW Futures and Index Data (Q4)'!F1902:F1931)/VAR('RW Futures and Index Data (Q4)'!F1902:F1931)</f>
        <v>-0.55132053521606095</v>
      </c>
      <c r="P1904" s="10"/>
    </row>
    <row r="1905" spans="1:16" x14ac:dyDescent="0.25">
      <c r="A1905" s="23">
        <v>39442</v>
      </c>
      <c r="B1905"/>
      <c r="C1905" s="22"/>
      <c r="D1905" s="10"/>
      <c r="E1905" s="59">
        <v>2.8859840955543614E-2</v>
      </c>
      <c r="F1905" s="56">
        <f>COVAR(E1905:E1934,'RW Futures and Index Data (Q4)'!C1903:C1932)/VAR('RW Futures and Index Data (Q4)'!C1903:C1932)</f>
        <v>-0.43787772824420335</v>
      </c>
      <c r="G1905" s="10"/>
      <c r="H1905" s="59">
        <v>-0.12662337662337664</v>
      </c>
      <c r="I1905" s="56">
        <f>COVAR(H1905:H1934,'RW Futures and Index Data (Q4)'!F1903:F1932)/VAR('RW Futures and Index Data (Q4)'!F1903:F1932)</f>
        <v>-1.5655397117523646</v>
      </c>
      <c r="J1905" s="10"/>
      <c r="K1905" s="59">
        <v>3.6127299484602915E-3</v>
      </c>
      <c r="L1905" s="57">
        <f>COVAR(K1905:K1934,'RW Futures and Index Data (Q4)'!F1903:F1932)/VAR('RW Futures and Index Data (Q4)'!F1903:F1932)</f>
        <v>-0.14362367316536401</v>
      </c>
      <c r="M1905" s="10"/>
      <c r="N1905" s="59">
        <v>4.065144921216568E-3</v>
      </c>
      <c r="O1905" s="58">
        <f>COVAR(N1905:N1934,'RW Futures and Index Data (Q4)'!F1903:F1932)/VAR('RW Futures and Index Data (Q4)'!F1903:F1932)</f>
        <v>-0.55035378225350806</v>
      </c>
      <c r="P1905" s="10"/>
    </row>
    <row r="1906" spans="1:16" x14ac:dyDescent="0.25">
      <c r="A1906" s="23">
        <v>39440</v>
      </c>
      <c r="B1906"/>
      <c r="C1906" s="22"/>
      <c r="D1906" s="10"/>
      <c r="E1906" s="59">
        <v>4.0341505415432577E-2</v>
      </c>
      <c r="F1906" s="56">
        <f>COVAR(E1906:E1935,'RW Futures and Index Data (Q4)'!C1904:C1933)/VAR('RW Futures and Index Data (Q4)'!C1904:C1933)</f>
        <v>-0.41269721262845394</v>
      </c>
      <c r="G1906" s="10"/>
      <c r="H1906" s="59">
        <v>-0.13128140703517588</v>
      </c>
      <c r="I1906" s="56">
        <f>COVAR(H1906:H1935,'RW Futures and Index Data (Q4)'!F1904:F1933)/VAR('RW Futures and Index Data (Q4)'!F1904:F1933)</f>
        <v>-1.5607354229851491</v>
      </c>
      <c r="J1906" s="10"/>
      <c r="K1906" s="59">
        <v>-6.5680678811990134E-3</v>
      </c>
      <c r="L1906" s="57">
        <f>COVAR(K1906:K1935,'RW Futures and Index Data (Q4)'!F1904:F1933)/VAR('RW Futures and Index Data (Q4)'!F1904:F1933)</f>
        <v>-0.17074517270982148</v>
      </c>
      <c r="M1906" s="10"/>
      <c r="N1906" s="59">
        <v>-5.6751104931584972E-3</v>
      </c>
      <c r="O1906" s="58">
        <f>COVAR(N1906:N1935,'RW Futures and Index Data (Q4)'!F1904:F1933)/VAR('RW Futures and Index Data (Q4)'!F1904:F1933)</f>
        <v>-0.55067798378901445</v>
      </c>
      <c r="P1906" s="10"/>
    </row>
    <row r="1907" spans="1:16" x14ac:dyDescent="0.25">
      <c r="A1907" s="23">
        <v>39437</v>
      </c>
      <c r="B1907"/>
      <c r="C1907" s="22"/>
      <c r="D1907" s="10"/>
      <c r="E1907" s="59">
        <v>7.3965573786267225E-2</v>
      </c>
      <c r="F1907" s="56">
        <f>COVAR(E1907:E1936,'RW Futures and Index Data (Q4)'!C1905:C1934)/VAR('RW Futures and Index Data (Q4)'!C1905:C1934)</f>
        <v>-0.40403204646591512</v>
      </c>
      <c r="G1907" s="10"/>
      <c r="H1907" s="59">
        <v>-0.10389610389610382</v>
      </c>
      <c r="I1907" s="56">
        <f>COVAR(H1907:H1936,'RW Futures and Index Data (Q4)'!F1905:F1934)/VAR('RW Futures and Index Data (Q4)'!F1905:F1934)</f>
        <v>-1.5605396180689712</v>
      </c>
      <c r="J1907" s="10"/>
      <c r="K1907" s="59">
        <v>-1.1827951345225518E-2</v>
      </c>
      <c r="L1907" s="57">
        <f>COVAR(K1907:K1936,'RW Futures and Index Data (Q4)'!F1905:F1934)/VAR('RW Futures and Index Data (Q4)'!F1905:F1934)</f>
        <v>-0.20402166700864099</v>
      </c>
      <c r="M1907" s="10"/>
      <c r="N1907" s="59">
        <v>-6.0070530260758481E-4</v>
      </c>
      <c r="O1907" s="58">
        <f>COVAR(N1907:N1936,'RW Futures and Index Data (Q4)'!F1905:F1934)/VAR('RW Futures and Index Data (Q4)'!F1905:F1934)</f>
        <v>-0.58455088993206816</v>
      </c>
      <c r="P1907" s="10"/>
    </row>
    <row r="1908" spans="1:16" x14ac:dyDescent="0.25">
      <c r="A1908" s="23">
        <v>39436</v>
      </c>
      <c r="B1908"/>
      <c r="C1908" s="22"/>
      <c r="D1908" s="10"/>
      <c r="E1908" s="59">
        <v>6.5070972665327798E-2</v>
      </c>
      <c r="F1908" s="56">
        <f>COVAR(E1908:E1937,'RW Futures and Index Data (Q4)'!C1906:C1935)/VAR('RW Futures and Index Data (Q4)'!C1906:C1935)</f>
        <v>-0.48277086523325113</v>
      </c>
      <c r="G1908" s="10"/>
      <c r="H1908" s="59">
        <v>-0.10581319399085576</v>
      </c>
      <c r="I1908" s="56">
        <f>COVAR(H1908:H1937,'RW Futures and Index Data (Q4)'!F1906:F1935)/VAR('RW Futures and Index Data (Q4)'!F1906:F1935)</f>
        <v>-1.3310794161151007</v>
      </c>
      <c r="J1908" s="10"/>
      <c r="K1908" s="59">
        <v>-7.1735665621590616E-3</v>
      </c>
      <c r="L1908" s="57">
        <f>COVAR(K1908:K1937,'RW Futures and Index Data (Q4)'!F1906:F1935)/VAR('RW Futures and Index Data (Q4)'!F1906:F1935)</f>
        <v>-0.18176586533191202</v>
      </c>
      <c r="M1908" s="10"/>
      <c r="N1908" s="59">
        <v>7.7374528571703127E-3</v>
      </c>
      <c r="O1908" s="58">
        <f>COVAR(N1908:N1937,'RW Futures and Index Data (Q4)'!F1906:F1935)/VAR('RW Futures and Index Data (Q4)'!F1906:F1935)</f>
        <v>-0.59501818771611226</v>
      </c>
      <c r="P1908" s="10"/>
    </row>
    <row r="1909" spans="1:16" x14ac:dyDescent="0.25">
      <c r="A1909" s="23">
        <v>39435</v>
      </c>
      <c r="B1909"/>
      <c r="C1909" s="22"/>
      <c r="D1909" s="10"/>
      <c r="E1909" s="59">
        <v>7.5834791724843198E-2</v>
      </c>
      <c r="F1909" s="56">
        <f>COVAR(E1909:E1938,'RW Futures and Index Data (Q4)'!C1907:C1936)/VAR('RW Futures and Index Data (Q4)'!C1907:C1936)</f>
        <v>-0.49775279232299668</v>
      </c>
      <c r="G1909" s="10"/>
      <c r="H1909" s="59">
        <v>-8.9032258064516201E-2</v>
      </c>
      <c r="I1909" s="56">
        <f>COVAR(H1909:H1938,'RW Futures and Index Data (Q4)'!F1907:F1936)/VAR('RW Futures and Index Data (Q4)'!F1907:F1936)</f>
        <v>-1.0276776315705616</v>
      </c>
      <c r="J1909" s="10"/>
      <c r="K1909" s="59">
        <v>-1.6982661637104934E-3</v>
      </c>
      <c r="L1909" s="57">
        <f>COVAR(K1909:K1938,'RW Futures and Index Data (Q4)'!F1907:F1936)/VAR('RW Futures and Index Data (Q4)'!F1907:F1936)</f>
        <v>-0.17268483384665406</v>
      </c>
      <c r="M1909" s="10"/>
      <c r="N1909" s="59">
        <v>3.1383679772013728E-2</v>
      </c>
      <c r="O1909" s="58">
        <f>COVAR(N1909:N1938,'RW Futures and Index Data (Q4)'!F1907:F1936)/VAR('RW Futures and Index Data (Q4)'!F1907:F1936)</f>
        <v>-0.58717356685262156</v>
      </c>
      <c r="P1909" s="10"/>
    </row>
    <row r="1910" spans="1:16" x14ac:dyDescent="0.25">
      <c r="A1910" s="23">
        <v>39434</v>
      </c>
      <c r="B1910"/>
      <c r="C1910" s="22"/>
      <c r="D1910" s="10"/>
      <c r="E1910" s="59">
        <v>0.10200575844359294</v>
      </c>
      <c r="F1910" s="56">
        <f>COVAR(E1910:E1939,'RW Futures and Index Data (Q4)'!C1908:C1937)/VAR('RW Futures and Index Data (Q4)'!C1908:C1937)</f>
        <v>-0.55953929512687894</v>
      </c>
      <c r="G1910" s="10"/>
      <c r="H1910" s="59">
        <v>-6.1648280337443184E-2</v>
      </c>
      <c r="I1910" s="56">
        <f>COVAR(H1910:H1939,'RW Futures and Index Data (Q4)'!F1908:F1937)/VAR('RW Futures and Index Data (Q4)'!F1908:F1937)</f>
        <v>-0.59197744467027225</v>
      </c>
      <c r="J1910" s="10"/>
      <c r="K1910" s="59">
        <v>4.7818911289130295E-3</v>
      </c>
      <c r="L1910" s="57">
        <f>COVAR(K1910:K1939,'RW Futures and Index Data (Q4)'!F1908:F1937)/VAR('RW Futures and Index Data (Q4)'!F1908:F1937)</f>
        <v>-0.14556189616634121</v>
      </c>
      <c r="M1910" s="10"/>
      <c r="N1910" s="59">
        <v>3.1778078279630861E-2</v>
      </c>
      <c r="O1910" s="58">
        <f>COVAR(N1910:N1939,'RW Futures and Index Data (Q4)'!F1908:F1937)/VAR('RW Futures and Index Data (Q4)'!F1908:F1937)</f>
        <v>-0.54893987822702095</v>
      </c>
      <c r="P1910" s="10"/>
    </row>
    <row r="1911" spans="1:16" x14ac:dyDescent="0.25">
      <c r="A1911" s="23">
        <v>39433</v>
      </c>
      <c r="B1911"/>
      <c r="C1911" s="22"/>
      <c r="D1911" s="10"/>
      <c r="E1911" s="59">
        <v>7.3965573786267225E-2</v>
      </c>
      <c r="F1911" s="56">
        <f>COVAR(E1911:E1940,'RW Futures and Index Data (Q4)'!C1909:C1938)/VAR('RW Futures and Index Data (Q4)'!C1909:C1938)</f>
        <v>-0.54634859557384219</v>
      </c>
      <c r="G1911" s="10"/>
      <c r="H1911" s="59">
        <v>-7.5495049504950562E-2</v>
      </c>
      <c r="I1911" s="56">
        <f>COVAR(H1911:H1940,'RW Futures and Index Data (Q4)'!F1909:F1938)/VAR('RW Futures and Index Data (Q4)'!F1909:F1938)</f>
        <v>-0.33742328618985612</v>
      </c>
      <c r="J1911" s="10"/>
      <c r="K1911" s="59">
        <v>-3.7068465032613629E-3</v>
      </c>
      <c r="L1911" s="57">
        <f>COVAR(K1911:K1940,'RW Futures and Index Data (Q4)'!F1909:F1938)/VAR('RW Futures and Index Data (Q4)'!F1909:F1938)</f>
        <v>-0.12064204203338344</v>
      </c>
      <c r="M1911" s="10"/>
      <c r="N1911" s="59">
        <v>2.0075415057117185E-2</v>
      </c>
      <c r="O1911" s="58">
        <f>COVAR(N1911:N1940,'RW Futures and Index Data (Q4)'!F1909:F1938)/VAR('RW Futures and Index Data (Q4)'!F1909:F1938)</f>
        <v>-0.50129103888869397</v>
      </c>
      <c r="P1911" s="10"/>
    </row>
    <row r="1912" spans="1:16" x14ac:dyDescent="0.25">
      <c r="A1912" s="23">
        <v>39430</v>
      </c>
      <c r="B1912"/>
      <c r="C1912" s="22"/>
      <c r="D1912" s="10"/>
      <c r="E1912" s="59">
        <v>7.0618559721892682E-2</v>
      </c>
      <c r="F1912" s="56">
        <f>COVAR(E1912:E1941,'RW Futures and Index Data (Q4)'!C1910:C1939)/VAR('RW Futures and Index Data (Q4)'!C1910:C1939)</f>
        <v>-0.51920310258195845</v>
      </c>
      <c r="G1912" s="10"/>
      <c r="H1912" s="59">
        <v>-8.6496577473553216E-2</v>
      </c>
      <c r="I1912" s="56">
        <f>COVAR(H1912:H1941,'RW Futures and Index Data (Q4)'!F1910:F1939)/VAR('RW Futures and Index Data (Q4)'!F1910:F1939)</f>
        <v>-0.18999222339200328</v>
      </c>
      <c r="J1912" s="10"/>
      <c r="K1912" s="59">
        <v>-1.2852302714848718E-2</v>
      </c>
      <c r="L1912" s="57">
        <f>COVAR(K1912:K1941,'RW Futures and Index Data (Q4)'!F1910:F1939)/VAR('RW Futures and Index Data (Q4)'!F1910:F1939)</f>
        <v>-8.2541637954402516E-2</v>
      </c>
      <c r="M1912" s="10"/>
      <c r="N1912" s="59">
        <v>8.6336654016803127E-3</v>
      </c>
      <c r="O1912" s="58">
        <f>COVAR(N1912:N1941,'RW Futures and Index Data (Q4)'!F1910:F1939)/VAR('RW Futures and Index Data (Q4)'!F1910:F1939)</f>
        <v>-0.44828474228363202</v>
      </c>
      <c r="P1912" s="10"/>
    </row>
    <row r="1913" spans="1:16" x14ac:dyDescent="0.25">
      <c r="A1913" s="23">
        <v>39429</v>
      </c>
      <c r="B1913"/>
      <c r="C1913" s="22"/>
      <c r="D1913" s="10"/>
      <c r="E1913" s="59">
        <v>6.9953912388730055E-2</v>
      </c>
      <c r="F1913" s="56">
        <f>COVAR(E1913:E1942,'RW Futures and Index Data (Q4)'!C1911:C1940)/VAR('RW Futures and Index Data (Q4)'!C1911:C1940)</f>
        <v>-0.48656158043930975</v>
      </c>
      <c r="G1913" s="10"/>
      <c r="H1913" s="59">
        <v>-4.1720154043645707E-2</v>
      </c>
      <c r="I1913" s="56">
        <f>COVAR(H1913:H1942,'RW Futures and Index Data (Q4)'!F1911:F1940)/VAR('RW Futures and Index Data (Q4)'!F1911:F1940)</f>
        <v>-0.12046994815674621</v>
      </c>
      <c r="J1913" s="10"/>
      <c r="K1913" s="59">
        <v>-1.992631346367113E-2</v>
      </c>
      <c r="L1913" s="57">
        <f>COVAR(K1913:K1942,'RW Futures and Index Data (Q4)'!F1911:F1940)/VAR('RW Futures and Index Data (Q4)'!F1911:F1940)</f>
        <v>-6.078903119741063E-2</v>
      </c>
      <c r="M1913" s="10"/>
      <c r="N1913" s="59">
        <v>-7.4225787318538128E-4</v>
      </c>
      <c r="O1913" s="58">
        <f>COVAR(N1913:N1942,'RW Futures and Index Data (Q4)'!F1911:F1940)/VAR('RW Futures and Index Data (Q4)'!F1911:F1940)</f>
        <v>-0.41998598306972529</v>
      </c>
      <c r="P1913" s="10"/>
    </row>
    <row r="1914" spans="1:16" x14ac:dyDescent="0.25">
      <c r="A1914" s="23">
        <v>39428</v>
      </c>
      <c r="B1914"/>
      <c r="C1914" s="22"/>
      <c r="D1914" s="10"/>
      <c r="E1914" s="59">
        <v>4.919210598961965E-2</v>
      </c>
      <c r="F1914" s="56">
        <f>COVAR(E1914:E1943,'RW Futures and Index Data (Q4)'!C1912:C1941)/VAR('RW Futures and Index Data (Q4)'!C1912:C1941)</f>
        <v>-0.34872418490558377</v>
      </c>
      <c r="G1914" s="10"/>
      <c r="H1914" s="59">
        <v>-1.4867485455720808E-2</v>
      </c>
      <c r="I1914" s="56">
        <f>COVAR(H1914:H1943,'RW Futures and Index Data (Q4)'!F1912:F1941)/VAR('RW Futures and Index Data (Q4)'!F1912:F1941)</f>
        <v>-8.7327345322955718E-2</v>
      </c>
      <c r="J1914" s="10"/>
      <c r="K1914" s="59">
        <v>-1.4865334773643712E-2</v>
      </c>
      <c r="L1914" s="57">
        <f>COVAR(K1914:K1943,'RW Futures and Index Data (Q4)'!F1912:F1941)/VAR('RW Futures and Index Data (Q4)'!F1912:F1941)</f>
        <v>1.4952055327224332E-2</v>
      </c>
      <c r="M1914" s="10"/>
      <c r="N1914" s="59">
        <v>7.0975752098616507E-3</v>
      </c>
      <c r="O1914" s="58">
        <f>COVAR(N1914:N1943,'RW Futures and Index Data (Q4)'!F1912:F1941)/VAR('RW Futures and Index Data (Q4)'!F1912:F1941)</f>
        <v>-0.32272567330897861</v>
      </c>
      <c r="P1914" s="10"/>
    </row>
    <row r="1915" spans="1:16" x14ac:dyDescent="0.25">
      <c r="A1915" s="23">
        <v>39427</v>
      </c>
      <c r="B1915"/>
      <c r="C1915" s="22"/>
      <c r="D1915" s="10"/>
      <c r="E1915" s="59">
        <v>3.1774871655046111E-2</v>
      </c>
      <c r="F1915" s="56">
        <f>COVAR(E1915:E1944,'RW Futures and Index Data (Q4)'!C1913:C1942)/VAR('RW Futures and Index Data (Q4)'!C1913:C1942)</f>
        <v>-0.24367316427879698</v>
      </c>
      <c r="G1915" s="10"/>
      <c r="H1915" s="59">
        <v>-5.8312713504173996E-2</v>
      </c>
      <c r="I1915" s="56">
        <f>COVAR(H1915:H1944,'RW Futures and Index Data (Q4)'!F1913:F1942)/VAR('RW Futures and Index Data (Q4)'!F1913:F1942)</f>
        <v>-7.3779637252095284E-2</v>
      </c>
      <c r="J1915" s="10"/>
      <c r="K1915" s="59">
        <v>-1.6329272242461279E-3</v>
      </c>
      <c r="L1915" s="57">
        <f>COVAR(K1915:K1944,'RW Futures and Index Data (Q4)'!F1913:F1942)/VAR('RW Futures and Index Data (Q4)'!F1913:F1942)</f>
        <v>3.1615506657354339E-2</v>
      </c>
      <c r="M1915" s="10"/>
      <c r="N1915" s="59">
        <v>3.1389926958902858E-2</v>
      </c>
      <c r="O1915" s="58">
        <f>COVAR(N1915:N1944,'RW Futures and Index Data (Q4)'!F1913:F1942)/VAR('RW Futures and Index Data (Q4)'!F1913:F1942)</f>
        <v>-0.31927757356388553</v>
      </c>
      <c r="P1915" s="10"/>
    </row>
    <row r="1916" spans="1:16" x14ac:dyDescent="0.25">
      <c r="A1916" s="23">
        <v>39426</v>
      </c>
      <c r="B1916"/>
      <c r="C1916" s="22"/>
      <c r="D1916" s="10"/>
      <c r="E1916" s="59">
        <v>5.0737234940876119E-2</v>
      </c>
      <c r="F1916" s="56">
        <f>COVAR(E1916:E1945,'RW Futures and Index Data (Q4)'!C1914:C1943)/VAR('RW Futures and Index Data (Q4)'!C1914:C1943)</f>
        <v>-0.14421204887789285</v>
      </c>
      <c r="G1916" s="10"/>
      <c r="H1916" s="59">
        <v>-4.3003851091142464E-2</v>
      </c>
      <c r="I1916" s="56">
        <f>COVAR(H1916:H1945,'RW Futures and Index Data (Q4)'!F1914:F1943)/VAR('RW Futures and Index Data (Q4)'!F1914:F1943)</f>
        <v>-0.17070217942042593</v>
      </c>
      <c r="J1916" s="10"/>
      <c r="K1916" s="59">
        <v>-3.6615206472704331E-3</v>
      </c>
      <c r="L1916" s="57">
        <f>COVAR(K1916:K1945,'RW Futures and Index Data (Q4)'!F1914:F1943)/VAR('RW Futures and Index Data (Q4)'!F1914:F1943)</f>
        <v>5.6813686711147837E-2</v>
      </c>
      <c r="M1916" s="10"/>
      <c r="N1916" s="59">
        <v>3.2737257896867655E-2</v>
      </c>
      <c r="O1916" s="58">
        <f>COVAR(N1916:N1945,'RW Futures and Index Data (Q4)'!F1914:F1943)/VAR('RW Futures and Index Data (Q4)'!F1914:F1943)</f>
        <v>-0.31393427773006499</v>
      </c>
      <c r="P1916" s="10"/>
    </row>
    <row r="1917" spans="1:16" x14ac:dyDescent="0.25">
      <c r="A1917" s="23">
        <v>39423</v>
      </c>
      <c r="B1917"/>
      <c r="C1917" s="22"/>
      <c r="D1917" s="10"/>
      <c r="E1917" s="59">
        <v>5.8820836463265191E-2</v>
      </c>
      <c r="F1917" s="56">
        <f>COVAR(E1917:E1946,'RW Futures and Index Data (Q4)'!C1915:C1944)/VAR('RW Futures and Index Data (Q4)'!C1915:C1944)</f>
        <v>2.0872403629248557E-2</v>
      </c>
      <c r="G1917" s="10"/>
      <c r="H1917" s="59">
        <v>-6.4391500321958617E-4</v>
      </c>
      <c r="I1917" s="56">
        <f>COVAR(H1917:H1946,'RW Futures and Index Data (Q4)'!F1915:F1944)/VAR('RW Futures and Index Data (Q4)'!F1915:F1944)</f>
        <v>-0.26714146587398974</v>
      </c>
      <c r="J1917" s="10"/>
      <c r="K1917" s="59">
        <v>-1.3315213329093578E-2</v>
      </c>
      <c r="L1917" s="57">
        <f>COVAR(K1917:K1946,'RW Futures and Index Data (Q4)'!F1915:F1944)/VAR('RW Futures and Index Data (Q4)'!F1915:F1944)</f>
        <v>7.121277541233012E-2</v>
      </c>
      <c r="M1917" s="10"/>
      <c r="N1917" s="59">
        <v>1.2300318906216301E-2</v>
      </c>
      <c r="O1917" s="58">
        <f>COVAR(N1917:N1946,'RW Futures and Index Data (Q4)'!F1915:F1944)/VAR('RW Futures and Index Data (Q4)'!F1915:F1944)</f>
        <v>-0.29752132730217318</v>
      </c>
      <c r="P1917" s="10"/>
    </row>
    <row r="1918" spans="1:16" x14ac:dyDescent="0.25">
      <c r="A1918" s="23">
        <v>39422</v>
      </c>
      <c r="B1918"/>
      <c r="C1918" s="22"/>
      <c r="D1918" s="10"/>
      <c r="E1918" s="59">
        <v>6.0566523064931266E-2</v>
      </c>
      <c r="F1918" s="56">
        <f>COVAR(E1918:E1947,'RW Futures and Index Data (Q4)'!C1916:C1945)/VAR('RW Futures and Index Data (Q4)'!C1916:C1945)</f>
        <v>0.14129418108085545</v>
      </c>
      <c r="G1918" s="10"/>
      <c r="H1918" s="59">
        <v>-1.13924050632912E-2</v>
      </c>
      <c r="I1918" s="56">
        <f>COVAR(H1918:H1947,'RW Futures and Index Data (Q4)'!F1916:F1945)/VAR('RW Futures and Index Data (Q4)'!F1916:F1945)</f>
        <v>-0.29795259557506359</v>
      </c>
      <c r="J1918" s="10"/>
      <c r="K1918" s="59">
        <v>-1.1659488183307642E-2</v>
      </c>
      <c r="L1918" s="57">
        <f>COVAR(K1918:K1947,'RW Futures and Index Data (Q4)'!F1916:F1945)/VAR('RW Futures and Index Data (Q4)'!F1916:F1945)</f>
        <v>8.0213458300680079E-2</v>
      </c>
      <c r="M1918" s="10"/>
      <c r="N1918" s="59">
        <v>2.234379337096204E-2</v>
      </c>
      <c r="O1918" s="58">
        <f>COVAR(N1918:N1947,'RW Futures and Index Data (Q4)'!F1916:F1945)/VAR('RW Futures and Index Data (Q4)'!F1916:F1945)</f>
        <v>-0.31327611225527446</v>
      </c>
      <c r="P1918" s="10"/>
    </row>
    <row r="1919" spans="1:16" x14ac:dyDescent="0.25">
      <c r="A1919" s="23">
        <v>39421</v>
      </c>
      <c r="B1919"/>
      <c r="C1919" s="22"/>
      <c r="D1919" s="10"/>
      <c r="E1919" s="59">
        <v>4.9592697722375068E-2</v>
      </c>
      <c r="F1919" s="56">
        <f>COVAR(E1919:E1948,'RW Futures and Index Data (Q4)'!C1917:C1946)/VAR('RW Futures and Index Data (Q4)'!C1917:C1946)</f>
        <v>0.23699872310699524</v>
      </c>
      <c r="G1919" s="10"/>
      <c r="H1919" s="59">
        <v>9.7114707952146384E-2</v>
      </c>
      <c r="I1919" s="56">
        <f>COVAR(H1919:H1948,'RW Futures and Index Data (Q4)'!F1917:F1946)/VAR('RW Futures and Index Data (Q4)'!F1917:F1946)</f>
        <v>-0.4221862969119532</v>
      </c>
      <c r="J1919" s="10"/>
      <c r="K1919" s="59">
        <v>-4.7117345370782937E-3</v>
      </c>
      <c r="L1919" s="57">
        <f>COVAR(K1919:K1948,'RW Futures and Index Data (Q4)'!F1917:F1946)/VAR('RW Futures and Index Data (Q4)'!F1917:F1946)</f>
        <v>9.3457425401515276E-2</v>
      </c>
      <c r="M1919" s="10"/>
      <c r="N1919" s="59">
        <v>3.1538614011392907E-2</v>
      </c>
      <c r="O1919" s="58">
        <f>COVAR(N1919:N1948,'RW Futures and Index Data (Q4)'!F1917:F1946)/VAR('RW Futures and Index Data (Q4)'!F1917:F1946)</f>
        <v>-0.31341163095042313</v>
      </c>
      <c r="P1919" s="10"/>
    </row>
    <row r="1920" spans="1:16" x14ac:dyDescent="0.25">
      <c r="A1920" s="23">
        <v>39420</v>
      </c>
      <c r="B1920"/>
      <c r="C1920" s="22"/>
      <c r="D1920" s="10"/>
      <c r="E1920" s="59">
        <v>6.3863089649387916E-2</v>
      </c>
      <c r="F1920" s="56">
        <f>COVAR(E1920:E1949,'RW Futures and Index Data (Q4)'!C1918:C1947)/VAR('RW Futures and Index Data (Q4)'!C1918:C1947)</f>
        <v>0.27540309663040596</v>
      </c>
      <c r="G1920" s="10"/>
      <c r="H1920" s="59">
        <v>0.10812720848056534</v>
      </c>
      <c r="I1920" s="56">
        <f>COVAR(H1920:H1949,'RW Futures and Index Data (Q4)'!F1918:F1947)/VAR('RW Futures and Index Data (Q4)'!F1918:F1947)</f>
        <v>-0.55356431962463637</v>
      </c>
      <c r="J1920" s="10"/>
      <c r="K1920" s="59">
        <v>3.2870403531060077E-4</v>
      </c>
      <c r="L1920" s="57">
        <f>COVAR(K1920:K1949,'RW Futures and Index Data (Q4)'!F1918:F1947)/VAR('RW Futures and Index Data (Q4)'!F1918:F1947)</f>
        <v>9.8641275637403131E-2</v>
      </c>
      <c r="M1920" s="10"/>
      <c r="N1920" s="59">
        <v>3.7110203147650678E-2</v>
      </c>
      <c r="O1920" s="58">
        <f>COVAR(N1920:N1949,'RW Futures and Index Data (Q4)'!F1918:F1947)/VAR('RW Futures and Index Data (Q4)'!F1918:F1947)</f>
        <v>-0.31047147784904272</v>
      </c>
      <c r="P1920" s="10"/>
    </row>
    <row r="1921" spans="1:16" x14ac:dyDescent="0.25">
      <c r="A1921" s="23">
        <v>39419</v>
      </c>
      <c r="B1921"/>
      <c r="C1921" s="22"/>
      <c r="D1921" s="10"/>
      <c r="E1921" s="59">
        <v>3.6018419432902515E-2</v>
      </c>
      <c r="F1921" s="56">
        <f>COVAR(E1921:E1950,'RW Futures and Index Data (Q4)'!C1919:C1948)/VAR('RW Futures and Index Data (Q4)'!C1919:C1948)</f>
        <v>0.29782233528175733</v>
      </c>
      <c r="G1921" s="10"/>
      <c r="H1921" s="59">
        <v>8.1272084805653844E-2</v>
      </c>
      <c r="I1921" s="56">
        <f>COVAR(H1921:H1950,'RW Futures and Index Data (Q4)'!F1919:F1948)/VAR('RW Futures and Index Data (Q4)'!F1919:F1948)</f>
        <v>-0.6271015711641994</v>
      </c>
      <c r="J1921" s="10"/>
      <c r="K1921" s="59">
        <v>1.0260377737975057E-2</v>
      </c>
      <c r="L1921" s="57">
        <f>COVAR(K1921:K1950,'RW Futures and Index Data (Q4)'!F1919:F1948)/VAR('RW Futures and Index Data (Q4)'!F1919:F1948)</f>
        <v>9.3856148960410501E-2</v>
      </c>
      <c r="M1921" s="10"/>
      <c r="N1921" s="59">
        <v>5.7413121649308785E-2</v>
      </c>
      <c r="O1921" s="58">
        <f>COVAR(N1921:N1950,'RW Futures and Index Data (Q4)'!F1919:F1948)/VAR('RW Futures and Index Data (Q4)'!F1919:F1948)</f>
        <v>-0.33572660750305611</v>
      </c>
      <c r="P1921" s="10"/>
    </row>
    <row r="1922" spans="1:16" x14ac:dyDescent="0.25">
      <c r="A1922" s="23">
        <v>39416</v>
      </c>
      <c r="B1922"/>
      <c r="C1922" s="22"/>
      <c r="D1922" s="10"/>
      <c r="E1922" s="59">
        <v>7.5585673985036239E-2</v>
      </c>
      <c r="F1922" s="56">
        <f>COVAR(E1922:E1951,'RW Futures and Index Data (Q4)'!C1920:C1949)/VAR('RW Futures and Index Data (Q4)'!C1920:C1949)</f>
        <v>0.27805693972014472</v>
      </c>
      <c r="G1922" s="10"/>
      <c r="H1922" s="59">
        <v>7.1679550245959289E-2</v>
      </c>
      <c r="I1922" s="56">
        <f>COVAR(H1922:H1951,'RW Futures and Index Data (Q4)'!F1920:F1949)/VAR('RW Futures and Index Data (Q4)'!F1920:F1949)</f>
        <v>-0.68852791743914821</v>
      </c>
      <c r="J1922" s="10"/>
      <c r="K1922" s="59">
        <v>3.8243860927493767E-3</v>
      </c>
      <c r="L1922" s="57">
        <f>COVAR(K1922:K1951,'RW Futures and Index Data (Q4)'!F1920:F1949)/VAR('RW Futures and Index Data (Q4)'!F1920:F1949)</f>
        <v>9.4367257471343446E-2</v>
      </c>
      <c r="M1922" s="10"/>
      <c r="N1922" s="59">
        <v>5.6122018982436739E-2</v>
      </c>
      <c r="O1922" s="58">
        <f>COVAR(N1922:N1951,'RW Futures and Index Data (Q4)'!F1920:F1949)/VAR('RW Futures and Index Data (Q4)'!F1920:F1949)</f>
        <v>-0.34845367566940622</v>
      </c>
      <c r="P1922" s="10"/>
    </row>
    <row r="1923" spans="1:16" x14ac:dyDescent="0.25">
      <c r="A1923" s="23">
        <v>39415</v>
      </c>
      <c r="B1923"/>
      <c r="C1923" s="22"/>
      <c r="D1923" s="10"/>
      <c r="E1923" s="59">
        <v>0.11768031030725234</v>
      </c>
      <c r="F1923" s="56">
        <f>COVAR(E1923:E1952,'RW Futures and Index Data (Q4)'!C1921:C1950)/VAR('RW Futures and Index Data (Q4)'!C1921:C1950)</f>
        <v>0.20245015606317532</v>
      </c>
      <c r="G1923" s="10"/>
      <c r="H1923" s="59">
        <v>9.2095721537345909E-2</v>
      </c>
      <c r="I1923" s="56">
        <f>COVAR(H1923:H1952,'RW Futures and Index Data (Q4)'!F1921:F1950)/VAR('RW Futures and Index Data (Q4)'!F1921:F1950)</f>
        <v>-0.75952650944413758</v>
      </c>
      <c r="J1923" s="10"/>
      <c r="K1923" s="59">
        <v>3.4746808456658229E-3</v>
      </c>
      <c r="L1923" s="57">
        <f>COVAR(K1923:K1952,'RW Futures and Index Data (Q4)'!F1921:F1950)/VAR('RW Futures and Index Data (Q4)'!F1921:F1950)</f>
        <v>8.6660290206696702E-2</v>
      </c>
      <c r="M1923" s="10"/>
      <c r="N1923" s="59">
        <v>4.7922618150741947E-2</v>
      </c>
      <c r="O1923" s="58">
        <f>COVAR(N1923:N1952,'RW Futures and Index Data (Q4)'!F1921:F1950)/VAR('RW Futures and Index Data (Q4)'!F1921:F1950)</f>
        <v>-0.35499222384356077</v>
      </c>
      <c r="P1923" s="10"/>
    </row>
    <row r="1924" spans="1:16" x14ac:dyDescent="0.25">
      <c r="A1924" s="23">
        <v>39414</v>
      </c>
      <c r="B1924"/>
      <c r="C1924" s="22"/>
      <c r="D1924" s="10"/>
      <c r="E1924" s="59">
        <v>0.12230751372333426</v>
      </c>
      <c r="F1924" s="56">
        <f>COVAR(E1924:E1953,'RW Futures and Index Data (Q4)'!C1922:C1951)/VAR('RW Futures and Index Data (Q4)'!C1922:C1951)</f>
        <v>0.17517597318348893</v>
      </c>
      <c r="G1924" s="10"/>
      <c r="H1924" s="59">
        <v>5.2264808362369353E-2</v>
      </c>
      <c r="I1924" s="56">
        <f>COVAR(H1924:H1953,'RW Futures and Index Data (Q4)'!F1922:F1951)/VAR('RW Futures and Index Data (Q4)'!F1922:F1951)</f>
        <v>-0.76453365762020853</v>
      </c>
      <c r="J1924" s="10"/>
      <c r="K1924" s="59">
        <v>5.0783078364373679E-3</v>
      </c>
      <c r="L1924" s="57">
        <f>COVAR(K1924:K1953,'RW Futures and Index Data (Q4)'!F1922:F1951)/VAR('RW Futures and Index Data (Q4)'!F1922:F1951)</f>
        <v>7.8251423369392323E-2</v>
      </c>
      <c r="M1924" s="10"/>
      <c r="N1924" s="59">
        <v>6.8743453563570922E-2</v>
      </c>
      <c r="O1924" s="58">
        <f>COVAR(N1924:N1953,'RW Futures and Index Data (Q4)'!F1922:F1951)/VAR('RW Futures and Index Data (Q4)'!F1922:F1951)</f>
        <v>-0.37184029608196884</v>
      </c>
      <c r="P1924" s="10"/>
    </row>
    <row r="1925" spans="1:16" x14ac:dyDescent="0.25">
      <c r="A1925" s="23">
        <v>39413</v>
      </c>
      <c r="B1925"/>
      <c r="C1925" s="22"/>
      <c r="D1925" s="10"/>
      <c r="E1925" s="59">
        <v>0.12242609369185531</v>
      </c>
      <c r="F1925" s="56">
        <f>COVAR(E1925:E1954,'RW Futures and Index Data (Q4)'!C1923:C1952)/VAR('RW Futures and Index Data (Q4)'!C1923:C1952)</f>
        <v>0.13914935414763838</v>
      </c>
      <c r="G1925" s="10"/>
      <c r="H1925" s="59">
        <v>0.11220196353436185</v>
      </c>
      <c r="I1925" s="56">
        <f>COVAR(H1925:H1954,'RW Futures and Index Data (Q4)'!F1923:F1952)/VAR('RW Futures and Index Data (Q4)'!F1923:F1952)</f>
        <v>-0.79618600776937787</v>
      </c>
      <c r="J1925" s="10"/>
      <c r="K1925" s="59">
        <v>1.3835783995759243E-3</v>
      </c>
      <c r="L1925" s="57">
        <f>COVAR(K1925:K1954,'RW Futures and Index Data (Q4)'!F1923:F1952)/VAR('RW Futures and Index Data (Q4)'!F1923:F1952)</f>
        <v>7.436133950297566E-2</v>
      </c>
      <c r="M1925" s="10"/>
      <c r="N1925" s="59">
        <v>6.5473178491872508E-2</v>
      </c>
      <c r="O1925" s="58">
        <f>COVAR(N1925:N1954,'RW Futures and Index Data (Q4)'!F1923:F1952)/VAR('RW Futures and Index Data (Q4)'!F1923:F1952)</f>
        <v>-0.37253198260564596</v>
      </c>
      <c r="P1925" s="10"/>
    </row>
    <row r="1926" spans="1:16" x14ac:dyDescent="0.25">
      <c r="A1926" s="23">
        <v>39412</v>
      </c>
      <c r="B1926"/>
      <c r="C1926" s="22"/>
      <c r="D1926" s="10"/>
      <c r="E1926" s="59">
        <v>0.11144635955104709</v>
      </c>
      <c r="F1926" s="56">
        <f>COVAR(E1926:E1955,'RW Futures and Index Data (Q4)'!C1924:C1953)/VAR('RW Futures and Index Data (Q4)'!C1924:C1953)</f>
        <v>0.14369987312344529</v>
      </c>
      <c r="G1926" s="10"/>
      <c r="H1926" s="59">
        <v>5.4407713498622723E-2</v>
      </c>
      <c r="I1926" s="56">
        <f>COVAR(H1926:H1955,'RW Futures and Index Data (Q4)'!F1924:F1953)/VAR('RW Futures and Index Data (Q4)'!F1924:F1953)</f>
        <v>-0.8122583420475743</v>
      </c>
      <c r="J1926" s="10"/>
      <c r="K1926" s="59">
        <v>1.3172031323699374E-2</v>
      </c>
      <c r="L1926" s="57">
        <f>COVAR(K1926:K1955,'RW Futures and Index Data (Q4)'!F1924:F1953)/VAR('RW Futures and Index Data (Q4)'!F1924:F1953)</f>
        <v>6.3904842735480569E-2</v>
      </c>
      <c r="M1926" s="10"/>
      <c r="N1926" s="59">
        <v>8.4470290801260228E-2</v>
      </c>
      <c r="O1926" s="58">
        <f>COVAR(N1926:N1955,'RW Futures and Index Data (Q4)'!F1924:F1953)/VAR('RW Futures and Index Data (Q4)'!F1924:F1953)</f>
        <v>-0.38465322824237619</v>
      </c>
      <c r="P1926" s="10"/>
    </row>
    <row r="1927" spans="1:16" x14ac:dyDescent="0.25">
      <c r="A1927" s="23">
        <v>39409</v>
      </c>
      <c r="B1927"/>
      <c r="C1927" s="22"/>
      <c r="D1927" s="10"/>
      <c r="E1927" s="59">
        <v>8.0690536966248061E-2</v>
      </c>
      <c r="F1927" s="56">
        <f>COVAR(E1927:E1956,'RW Futures and Index Data (Q4)'!C1925:C1954)/VAR('RW Futures and Index Data (Q4)'!C1925:C1954)</f>
        <v>0.14644283908542136</v>
      </c>
      <c r="G1927" s="10"/>
      <c r="H1927" s="59">
        <v>5.7479224376731253E-2</v>
      </c>
      <c r="I1927" s="56">
        <f>COVAR(H1927:H1956,'RW Futures and Index Data (Q4)'!F1925:F1954)/VAR('RW Futures and Index Data (Q4)'!F1925:F1954)</f>
        <v>-0.89014432271138755</v>
      </c>
      <c r="J1927" s="10"/>
      <c r="K1927" s="59">
        <v>2.3675293801475039E-2</v>
      </c>
      <c r="L1927" s="57">
        <f>COVAR(K1927:K1956,'RW Futures and Index Data (Q4)'!F1925:F1954)/VAR('RW Futures and Index Data (Q4)'!F1925:F1954)</f>
        <v>6.212895963826548E-2</v>
      </c>
      <c r="M1927" s="10"/>
      <c r="N1927" s="59">
        <v>9.526935503066003E-2</v>
      </c>
      <c r="O1927" s="58">
        <f>COVAR(N1927:N1956,'RW Futures and Index Data (Q4)'!F1925:F1954)/VAR('RW Futures and Index Data (Q4)'!F1925:F1954)</f>
        <v>-0.37555868738559239</v>
      </c>
      <c r="P1927" s="10"/>
    </row>
    <row r="1928" spans="1:16" x14ac:dyDescent="0.25">
      <c r="A1928" s="23">
        <v>39407</v>
      </c>
      <c r="B1928"/>
      <c r="C1928" s="22"/>
      <c r="D1928" s="10"/>
      <c r="E1928" s="59">
        <v>7.7555620578884543E-2</v>
      </c>
      <c r="F1928" s="56">
        <f>COVAR(E1928:E1957,'RW Futures and Index Data (Q4)'!C1926:C1955)/VAR('RW Futures and Index Data (Q4)'!C1926:C1955)</f>
        <v>0.11477651657512535</v>
      </c>
      <c r="G1928" s="10"/>
      <c r="H1928" s="59">
        <v>9.4809688581314999E-2</v>
      </c>
      <c r="I1928" s="56">
        <f>COVAR(H1928:H1957,'RW Futures and Index Data (Q4)'!F1926:F1955)/VAR('RW Futures and Index Data (Q4)'!F1926:F1955)</f>
        <v>-0.95936086432294687</v>
      </c>
      <c r="J1928" s="10"/>
      <c r="K1928" s="59">
        <v>1.0153320799210164E-2</v>
      </c>
      <c r="L1928" s="57">
        <f>COVAR(K1928:K1957,'RW Futures and Index Data (Q4)'!F1926:F1955)/VAR('RW Futures and Index Data (Q4)'!F1926:F1955)</f>
        <v>6.5341086115846408E-2</v>
      </c>
      <c r="M1928" s="10"/>
      <c r="N1928" s="59">
        <v>7.4315062824724887E-2</v>
      </c>
      <c r="O1928" s="58">
        <f>COVAR(N1928:N1957,'RW Futures and Index Data (Q4)'!F1926:F1955)/VAR('RW Futures and Index Data (Q4)'!F1926:F1955)</f>
        <v>-0.35003550053281057</v>
      </c>
      <c r="P1928" s="10"/>
    </row>
    <row r="1929" spans="1:16" x14ac:dyDescent="0.25">
      <c r="A1929" s="23">
        <v>39406</v>
      </c>
      <c r="B1929"/>
      <c r="C1929" s="22"/>
      <c r="D1929" s="10"/>
      <c r="E1929" s="59">
        <v>6.5610855768101439E-2</v>
      </c>
      <c r="F1929" s="56">
        <f>COVAR(E1929:E1958,'RW Futures and Index Data (Q4)'!C1927:C1956)/VAR('RW Futures and Index Data (Q4)'!C1927:C1956)</f>
        <v>8.4014853756648494E-2</v>
      </c>
      <c r="G1929" s="10"/>
      <c r="H1929" s="59">
        <v>8.1460674157303403E-2</v>
      </c>
      <c r="I1929" s="56">
        <f>COVAR(H1929:H1958,'RW Futures and Index Data (Q4)'!F1927:F1956)/VAR('RW Futures and Index Data (Q4)'!F1927:F1956)</f>
        <v>-1.0104515499035058</v>
      </c>
      <c r="J1929" s="10"/>
      <c r="K1929" s="59">
        <v>9.6466719624150876E-3</v>
      </c>
      <c r="L1929" s="57">
        <f>COVAR(K1929:K1958,'RW Futures and Index Data (Q4)'!F1927:F1956)/VAR('RW Futures and Index Data (Q4)'!F1927:F1956)</f>
        <v>6.6241525234076948E-2</v>
      </c>
      <c r="M1929" s="10"/>
      <c r="N1929" s="59">
        <v>6.5875429973814903E-2</v>
      </c>
      <c r="O1929" s="58">
        <f>COVAR(N1929:N1958,'RW Futures and Index Data (Q4)'!F1927:F1956)/VAR('RW Futures and Index Data (Q4)'!F1927:F1956)</f>
        <v>-0.33584365245004422</v>
      </c>
      <c r="P1929" s="10"/>
    </row>
    <row r="1930" spans="1:16" x14ac:dyDescent="0.25">
      <c r="A1930" s="23">
        <v>39405</v>
      </c>
      <c r="B1930"/>
      <c r="C1930" s="22"/>
      <c r="D1930" s="10"/>
      <c r="E1930" s="59">
        <v>8.810819154929983E-2</v>
      </c>
      <c r="F1930" s="56">
        <f>COVAR(E1930:E1959,'RW Futures and Index Data (Q4)'!C1928:C1957)/VAR('RW Futures and Index Data (Q4)'!C1928:C1957)</f>
        <v>2.735989446953177E-2</v>
      </c>
      <c r="G1930" s="10"/>
      <c r="H1930" s="59">
        <v>0.11041666666666661</v>
      </c>
      <c r="I1930" s="56">
        <f>COVAR(H1930:H1959,'RW Futures and Index Data (Q4)'!F1928:F1957)/VAR('RW Futures and Index Data (Q4)'!F1928:F1957)</f>
        <v>-1.0485706174738254</v>
      </c>
      <c r="J1930" s="10"/>
      <c r="K1930" s="59">
        <v>4.7006511297744691E-3</v>
      </c>
      <c r="L1930" s="57">
        <f>COVAR(K1930:K1959,'RW Futures and Index Data (Q4)'!F1928:F1957)/VAR('RW Futures and Index Data (Q4)'!F1928:F1957)</f>
        <v>6.5556750086168514E-2</v>
      </c>
      <c r="M1930" s="10"/>
      <c r="N1930" s="59">
        <v>5.8634366026820262E-2</v>
      </c>
      <c r="O1930" s="58">
        <f>COVAR(N1930:N1959,'RW Futures and Index Data (Q4)'!F1928:F1957)/VAR('RW Futures and Index Data (Q4)'!F1928:F1957)</f>
        <v>-0.31080106011638986</v>
      </c>
      <c r="P1930" s="10"/>
    </row>
    <row r="1931" spans="1:16" x14ac:dyDescent="0.25">
      <c r="A1931" s="23">
        <v>39402</v>
      </c>
      <c r="B1931"/>
      <c r="C1931" s="22"/>
      <c r="D1931" s="10"/>
      <c r="E1931" s="59">
        <v>8.6145809239131621E-2</v>
      </c>
      <c r="F1931" s="56">
        <f>COVAR(E1931:E1960,'RW Futures and Index Data (Q4)'!C1929:C1958)/VAR('RW Futures and Index Data (Q4)'!C1929:C1958)</f>
        <v>2.9032994803109217E-2</v>
      </c>
      <c r="G1931" s="10"/>
      <c r="H1931" s="59">
        <v>6.7314365024288669E-2</v>
      </c>
      <c r="I1931" s="56">
        <f>COVAR(H1931:H1960,'RW Futures and Index Data (Q4)'!F1929:F1958)/VAR('RW Futures and Index Data (Q4)'!F1929:F1958)</f>
        <v>-1.1156202878850794</v>
      </c>
      <c r="J1931" s="10"/>
      <c r="K1931" s="59">
        <v>1.4649735856803847E-2</v>
      </c>
      <c r="L1931" s="57">
        <f>COVAR(K1931:K1960,'RW Futures and Index Data (Q4)'!F1929:F1958)/VAR('RW Futures and Index Data (Q4)'!F1929:F1958)</f>
        <v>5.5868695600040208E-2</v>
      </c>
      <c r="M1931" s="10"/>
      <c r="N1931" s="59">
        <v>6.0375257591505971E-2</v>
      </c>
      <c r="O1931" s="58">
        <f>COVAR(N1931:N1960,'RW Futures and Index Data (Q4)'!F1929:F1958)/VAR('RW Futures and Index Data (Q4)'!F1929:F1958)</f>
        <v>-0.31119549652070955</v>
      </c>
      <c r="P1931" s="10"/>
    </row>
    <row r="1932" spans="1:16" x14ac:dyDescent="0.25">
      <c r="A1932" s="23">
        <v>39401</v>
      </c>
      <c r="B1932"/>
      <c r="C1932" s="22"/>
      <c r="D1932" s="10"/>
      <c r="E1932" s="59">
        <v>9.8400745376217236E-2</v>
      </c>
      <c r="F1932" s="56">
        <f>COVAR(E1932:E1961,'RW Futures and Index Data (Q4)'!C1930:C1959)/VAR('RW Futures and Index Data (Q4)'!C1930:C1959)</f>
        <v>6.9273260072781721E-3</v>
      </c>
      <c r="G1932" s="10"/>
      <c r="H1932" s="59">
        <v>0.10684357541899447</v>
      </c>
      <c r="I1932" s="56">
        <f>COVAR(H1932:H1961,'RW Futures and Index Data (Q4)'!F1930:F1959)/VAR('RW Futures and Index Data (Q4)'!F1930:F1959)</f>
        <v>-1.2244438705525762</v>
      </c>
      <c r="J1932" s="10"/>
      <c r="K1932" s="59">
        <v>2.5098953885116515E-3</v>
      </c>
      <c r="L1932" s="57">
        <f>COVAR(K1932:K1961,'RW Futures and Index Data (Q4)'!F1930:F1959)/VAR('RW Futures and Index Data (Q4)'!F1930:F1959)</f>
        <v>6.5118986103296819E-2</v>
      </c>
      <c r="M1932" s="10"/>
      <c r="N1932" s="59">
        <v>5.2221082662272655E-2</v>
      </c>
      <c r="O1932" s="58">
        <f>COVAR(N1932:N1961,'RW Futures and Index Data (Q4)'!F1930:F1959)/VAR('RW Futures and Index Data (Q4)'!F1930:F1959)</f>
        <v>-0.29686347423043002</v>
      </c>
      <c r="P1932" s="10"/>
    </row>
    <row r="1933" spans="1:16" x14ac:dyDescent="0.25">
      <c r="A1933" s="23">
        <v>39400</v>
      </c>
      <c r="B1933"/>
      <c r="C1933" s="22"/>
      <c r="D1933" s="10"/>
      <c r="E1933" s="59">
        <v>8.2414519516594398E-2</v>
      </c>
      <c r="F1933" s="56">
        <f>COVAR(E1933:E1962,'RW Futures and Index Data (Q4)'!C1931:C1960)/VAR('RW Futures and Index Data (Q4)'!C1931:C1960)</f>
        <v>-3.1862936166410514E-3</v>
      </c>
      <c r="G1933" s="10"/>
      <c r="H1933" s="59">
        <v>6.3326374391092566E-2</v>
      </c>
      <c r="I1933" s="56">
        <f>COVAR(H1933:H1962,'RW Futures and Index Data (Q4)'!F1931:F1960)/VAR('RW Futures and Index Data (Q4)'!F1931:F1960)</f>
        <v>-1.3240786658332162</v>
      </c>
      <c r="J1933" s="10"/>
      <c r="K1933" s="59">
        <v>5.9436272794934908E-3</v>
      </c>
      <c r="L1933" s="57">
        <f>COVAR(K1933:K1962,'RW Futures and Index Data (Q4)'!F1931:F1960)/VAR('RW Futures and Index Data (Q4)'!F1931:F1960)</f>
        <v>5.4313106894962958E-2</v>
      </c>
      <c r="M1933" s="10"/>
      <c r="N1933" s="59">
        <v>4.9907641916378198E-2</v>
      </c>
      <c r="O1933" s="58">
        <f>COVAR(N1933:N1962,'RW Futures and Index Data (Q4)'!F1931:F1960)/VAR('RW Futures and Index Data (Q4)'!F1931:F1960)</f>
        <v>-0.28933935451117659</v>
      </c>
      <c r="P1933" s="10"/>
    </row>
    <row r="1934" spans="1:16" x14ac:dyDescent="0.25">
      <c r="A1934" s="23">
        <v>39399</v>
      </c>
      <c r="B1934"/>
      <c r="C1934" s="22"/>
      <c r="D1934" s="10"/>
      <c r="E1934" s="59">
        <v>8.3995432246034119E-2</v>
      </c>
      <c r="F1934" s="56">
        <f>COVAR(E1934:E1963,'RW Futures and Index Data (Q4)'!C1932:C1961)/VAR('RW Futures and Index Data (Q4)'!C1932:C1961)</f>
        <v>-3.6967912863040776E-2</v>
      </c>
      <c r="G1934" s="10"/>
      <c r="H1934" s="59">
        <v>0.12000000000000011</v>
      </c>
      <c r="I1934" s="56">
        <f>COVAR(H1934:H1963,'RW Futures and Index Data (Q4)'!F1932:F1961)/VAR('RW Futures and Index Data (Q4)'!F1932:F1961)</f>
        <v>-1.4345463601033575</v>
      </c>
      <c r="J1934" s="10"/>
      <c r="K1934" s="59">
        <v>-1.9627660459659024E-3</v>
      </c>
      <c r="L1934" s="57">
        <f>COVAR(K1934:K1963,'RW Futures and Index Data (Q4)'!F1932:F1961)/VAR('RW Futures and Index Data (Q4)'!F1932:F1961)</f>
        <v>4.7774224736421247E-2</v>
      </c>
      <c r="M1934" s="10"/>
      <c r="N1934" s="59">
        <v>2.893392622579305E-2</v>
      </c>
      <c r="O1934" s="58">
        <f>COVAR(N1934:N1963,'RW Futures and Index Data (Q4)'!F1932:F1961)/VAR('RW Futures and Index Data (Q4)'!F1932:F1961)</f>
        <v>-0.272291730282397</v>
      </c>
      <c r="P1934" s="10"/>
    </row>
    <row r="1935" spans="1:16" x14ac:dyDescent="0.25">
      <c r="A1935" s="23">
        <v>39398</v>
      </c>
      <c r="B1935"/>
      <c r="C1935" s="22"/>
      <c r="D1935" s="10"/>
      <c r="E1935" s="59">
        <v>0.10239693559971275</v>
      </c>
      <c r="F1935" s="56">
        <f>COVAR(E1935:E1964,'RW Futures and Index Data (Q4)'!C1933:C1962)/VAR('RW Futures and Index Data (Q4)'!C1933:C1962)</f>
        <v>-8.8753174478573046E-2</v>
      </c>
      <c r="G1935" s="10"/>
      <c r="H1935" s="59">
        <v>0.16204379562043791</v>
      </c>
      <c r="I1935" s="56">
        <f>COVAR(H1935:H1964,'RW Futures and Index Data (Q4)'!F1933:F1962)/VAR('RW Futures and Index Data (Q4)'!F1933:F1962)</f>
        <v>-1.4627726003344317</v>
      </c>
      <c r="J1935" s="10"/>
      <c r="K1935" s="59">
        <v>1.0266526632061401E-2</v>
      </c>
      <c r="L1935" s="57">
        <f>COVAR(K1935:K1964,'RW Futures and Index Data (Q4)'!F1933:F1962)/VAR('RW Futures and Index Data (Q4)'!F1933:F1962)</f>
        <v>2.7006651618267631E-2</v>
      </c>
      <c r="M1935" s="10"/>
      <c r="N1935" s="59">
        <v>3.1739265402478622E-2</v>
      </c>
      <c r="O1935" s="58">
        <f>COVAR(N1935:N1964,'RW Futures and Index Data (Q4)'!F1933:F1962)/VAR('RW Futures and Index Data (Q4)'!F1933:F1962)</f>
        <v>-0.268640460234081</v>
      </c>
      <c r="P1935" s="10"/>
    </row>
    <row r="1936" spans="1:16" x14ac:dyDescent="0.25">
      <c r="A1936" s="23">
        <v>39395</v>
      </c>
      <c r="B1936"/>
      <c r="C1936" s="22"/>
      <c r="D1936" s="10"/>
      <c r="E1936" s="59">
        <v>8.4657182967887712E-2</v>
      </c>
      <c r="F1936" s="56">
        <f>COVAR(E1936:E1965,'RW Futures and Index Data (Q4)'!C1934:C1963)/VAR('RW Futures and Index Data (Q4)'!C1934:C1963)</f>
        <v>-0.11517398089210766</v>
      </c>
      <c r="G1936" s="10"/>
      <c r="H1936" s="59">
        <v>0.10632183908045989</v>
      </c>
      <c r="I1936" s="56">
        <f>COVAR(H1936:H1965,'RW Futures and Index Data (Q4)'!F1934:F1963)/VAR('RW Futures and Index Data (Q4)'!F1934:F1963)</f>
        <v>-1.5030880925243217</v>
      </c>
      <c r="J1936" s="10"/>
      <c r="K1936" s="59">
        <v>1.9929845242676159E-2</v>
      </c>
      <c r="L1936" s="57">
        <f>COVAR(K1936:K1965,'RW Futures and Index Data (Q4)'!F1934:F1963)/VAR('RW Futures and Index Data (Q4)'!F1934:F1963)</f>
        <v>1.503836280136739E-2</v>
      </c>
      <c r="M1936" s="10"/>
      <c r="N1936" s="59">
        <v>3.2560779377266202E-2</v>
      </c>
      <c r="O1936" s="58">
        <f>COVAR(N1936:N1965,'RW Futures and Index Data (Q4)'!F1934:F1963)/VAR('RW Futures and Index Data (Q4)'!F1934:F1963)</f>
        <v>-0.29318914425829989</v>
      </c>
      <c r="P1936" s="10"/>
    </row>
    <row r="1937" spans="1:16" x14ac:dyDescent="0.25">
      <c r="A1937" s="23">
        <v>39394</v>
      </c>
      <c r="B1937"/>
      <c r="C1937" s="22"/>
      <c r="D1937" s="10"/>
      <c r="E1937" s="59">
        <v>6.6183492298466096E-2</v>
      </c>
      <c r="F1937" s="56">
        <f>COVAR(E1937:E1966,'RW Futures and Index Data (Q4)'!C1935:C1964)/VAR('RW Futures and Index Data (Q4)'!C1935:C1964)</f>
        <v>-0.1704365711617197</v>
      </c>
      <c r="G1937" s="10"/>
      <c r="H1937" s="59">
        <v>0.12656364974245782</v>
      </c>
      <c r="I1937" s="56">
        <f>COVAR(H1937:H1966,'RW Futures and Index Data (Q4)'!F1935:F1964)/VAR('RW Futures and Index Data (Q4)'!F1935:F1964)</f>
        <v>-1.6293298518422024</v>
      </c>
      <c r="J1937" s="10"/>
      <c r="K1937" s="59">
        <v>1.9337397699209502E-2</v>
      </c>
      <c r="L1937" s="57">
        <f>COVAR(K1937:K1966,'RW Futures and Index Data (Q4)'!F1935:F1964)/VAR('RW Futures and Index Data (Q4)'!F1935:F1964)</f>
        <v>2.5881172708701737E-2</v>
      </c>
      <c r="M1937" s="10"/>
      <c r="N1937" s="59">
        <v>3.2084512045712943E-2</v>
      </c>
      <c r="O1937" s="58">
        <f>COVAR(N1937:N1966,'RW Futures and Index Data (Q4)'!F1935:F1964)/VAR('RW Futures and Index Data (Q4)'!F1935:F1964)</f>
        <v>-0.32902102072784356</v>
      </c>
      <c r="P1937" s="10"/>
    </row>
    <row r="1938" spans="1:16" x14ac:dyDescent="0.25">
      <c r="A1938" s="23">
        <v>39393</v>
      </c>
      <c r="B1938"/>
      <c r="C1938" s="22"/>
      <c r="D1938" s="10"/>
      <c r="E1938" s="59">
        <v>5.9586028498567423E-2</v>
      </c>
      <c r="F1938" s="56">
        <f>COVAR(E1938:E1967,'RW Futures and Index Data (Q4)'!C1936:C1965)/VAR('RW Futures and Index Data (Q4)'!C1936:C1965)</f>
        <v>-0.28961351156875659</v>
      </c>
      <c r="G1938" s="10"/>
      <c r="H1938" s="59">
        <v>0.16104868913857673</v>
      </c>
      <c r="I1938" s="56">
        <f>COVAR(H1938:H1967,'RW Futures and Index Data (Q4)'!F1936:F1965)/VAR('RW Futures and Index Data (Q4)'!F1936:F1965)</f>
        <v>-1.6580881060268553</v>
      </c>
      <c r="J1938" s="10"/>
      <c r="K1938" s="59">
        <v>8.2694891886223587E-3</v>
      </c>
      <c r="L1938" s="57">
        <f>COVAR(K1938:K1967,'RW Futures and Index Data (Q4)'!F1936:F1965)/VAR('RW Futures and Index Data (Q4)'!F1936:F1965)</f>
        <v>4.2766851875886067E-2</v>
      </c>
      <c r="M1938" s="10"/>
      <c r="N1938" s="59">
        <v>2.9230935206681519E-2</v>
      </c>
      <c r="O1938" s="58">
        <f>COVAR(N1938:N1967,'RW Futures and Index Data (Q4)'!F1936:F1965)/VAR('RW Futures and Index Data (Q4)'!F1936:F1965)</f>
        <v>-0.32680342723108469</v>
      </c>
      <c r="P1938" s="10"/>
    </row>
    <row r="1939" spans="1:16" x14ac:dyDescent="0.25">
      <c r="A1939" s="23">
        <v>39392</v>
      </c>
      <c r="B1939"/>
      <c r="C1939" s="22"/>
      <c r="D1939" s="10"/>
      <c r="E1939" s="59">
        <v>3.6328907636906438E-2</v>
      </c>
      <c r="F1939" s="56">
        <f>COVAR(E1939:E1968,'RW Futures and Index Data (Q4)'!C1937:C1966)/VAR('RW Futures and Index Data (Q4)'!C1937:C1966)</f>
        <v>-0.4422933952003732</v>
      </c>
      <c r="G1939" s="10"/>
      <c r="H1939" s="59">
        <v>0.10465949820788545</v>
      </c>
      <c r="I1939" s="56">
        <f>COVAR(H1939:H1968,'RW Futures and Index Data (Q4)'!F1937:F1966)/VAR('RW Futures and Index Data (Q4)'!F1937:F1966)</f>
        <v>-1.4833219292105813</v>
      </c>
      <c r="J1939" s="10"/>
      <c r="K1939" s="59">
        <v>5.9757248502030347E-3</v>
      </c>
      <c r="L1939" s="57">
        <f>COVAR(K1939:K1968,'RW Futures and Index Data (Q4)'!F1937:F1966)/VAR('RW Futures and Index Data (Q4)'!F1937:F1966)</f>
        <v>4.2581922211007255E-2</v>
      </c>
      <c r="M1939" s="10"/>
      <c r="N1939" s="59">
        <v>3.3378986078654194E-2</v>
      </c>
      <c r="O1939" s="58">
        <f>COVAR(N1939:N1968,'RW Futures and Index Data (Q4)'!F1937:F1966)/VAR('RW Futures and Index Data (Q4)'!F1937:F1966)</f>
        <v>-0.35052368165100339</v>
      </c>
      <c r="P1939" s="10"/>
    </row>
    <row r="1940" spans="1:16" x14ac:dyDescent="0.25">
      <c r="A1940" s="23">
        <v>39391</v>
      </c>
      <c r="B1940"/>
      <c r="C1940" s="22"/>
      <c r="D1940" s="10"/>
      <c r="E1940" s="59">
        <v>6.4448737008687251E-2</v>
      </c>
      <c r="F1940" s="56">
        <f>COVAR(E1940:E1969,'RW Futures and Index Data (Q4)'!C1938:C1967)/VAR('RW Futures and Index Data (Q4)'!C1938:C1967)</f>
        <v>-0.58647757266210621</v>
      </c>
      <c r="G1940" s="10"/>
      <c r="H1940" s="59">
        <v>0.15099715099715105</v>
      </c>
      <c r="I1940" s="56">
        <f>COVAR(H1940:H1969,'RW Futures and Index Data (Q4)'!F1938:F1967)/VAR('RW Futures and Index Data (Q4)'!F1938:F1967)</f>
        <v>-1.3779110417118858</v>
      </c>
      <c r="J1940" s="10"/>
      <c r="K1940" s="59">
        <v>9.2262572968120349E-3</v>
      </c>
      <c r="L1940" s="57">
        <f>COVAR(K1940:K1969,'RW Futures and Index Data (Q4)'!F1938:F1967)/VAR('RW Futures and Index Data (Q4)'!F1938:F1967)</f>
        <v>2.0400556575144772E-2</v>
      </c>
      <c r="M1940" s="10"/>
      <c r="N1940" s="59">
        <v>3.8714204807151598E-2</v>
      </c>
      <c r="O1940" s="58">
        <f>COVAR(N1940:N1969,'RW Futures and Index Data (Q4)'!F1938:F1967)/VAR('RW Futures and Index Data (Q4)'!F1938:F1967)</f>
        <v>-0.34490939089274258</v>
      </c>
      <c r="P1940" s="10"/>
    </row>
    <row r="1941" spans="1:16" x14ac:dyDescent="0.25">
      <c r="A1941" s="23">
        <v>39388</v>
      </c>
      <c r="B1941"/>
      <c r="C1941" s="22"/>
      <c r="D1941" s="10"/>
      <c r="E1941" s="59">
        <v>6.9816408044025557E-2</v>
      </c>
      <c r="F1941" s="56">
        <f>COVAR(E1941:E1970,'RW Futures and Index Data (Q4)'!C1939:C1968)/VAR('RW Futures and Index Data (Q4)'!C1939:C1968)</f>
        <v>-0.72863408065319801</v>
      </c>
      <c r="G1941" s="10"/>
      <c r="H1941" s="59">
        <v>0.13169014084507058</v>
      </c>
      <c r="I1941" s="56">
        <f>COVAR(H1941:H1970,'RW Futures and Index Data (Q4)'!F1939:F1968)/VAR('RW Futures and Index Data (Q4)'!F1939:F1968)</f>
        <v>-1.1709223059656184</v>
      </c>
      <c r="J1941" s="10"/>
      <c r="K1941" s="59">
        <v>1.7969754756675504E-2</v>
      </c>
      <c r="L1941" s="57">
        <f>COVAR(K1941:K1970,'RW Futures and Index Data (Q4)'!F1939:F1968)/VAR('RW Futures and Index Data (Q4)'!F1939:F1968)</f>
        <v>-3.2285373323630642E-3</v>
      </c>
      <c r="M1941" s="10"/>
      <c r="N1941" s="59">
        <v>4.4711704020669263E-2</v>
      </c>
      <c r="O1941" s="58">
        <f>COVAR(N1941:N1970,'RW Futures and Index Data (Q4)'!F1939:F1968)/VAR('RW Futures and Index Data (Q4)'!F1939:F1968)</f>
        <v>-0.33679583199762353</v>
      </c>
      <c r="P1941" s="10"/>
    </row>
    <row r="1942" spans="1:16" x14ac:dyDescent="0.25">
      <c r="A1942" s="23">
        <v>39387</v>
      </c>
      <c r="B1942"/>
      <c r="C1942" s="22"/>
      <c r="D1942" s="10"/>
      <c r="E1942" s="59">
        <v>8.4365355542650455E-2</v>
      </c>
      <c r="F1942" s="56">
        <f>COVAR(E1942:E1971,'RW Futures and Index Data (Q4)'!C1940:C1969)/VAR('RW Futures and Index Data (Q4)'!C1940:C1969)</f>
        <v>-0.89272928503892057</v>
      </c>
      <c r="G1942" s="10"/>
      <c r="H1942" s="59">
        <v>9.0272918124562729E-2</v>
      </c>
      <c r="I1942" s="56">
        <f>COVAR(H1942:H1971,'RW Futures and Index Data (Q4)'!F1940:F1969)/VAR('RW Futures and Index Data (Q4)'!F1940:F1969)</f>
        <v>-1.0215249188536919</v>
      </c>
      <c r="J1942" s="10"/>
      <c r="K1942" s="59">
        <v>1.4891979322410043E-2</v>
      </c>
      <c r="L1942" s="57">
        <f>COVAR(K1942:K1971,'RW Futures and Index Data (Q4)'!F1940:F1969)/VAR('RW Futures and Index Data (Q4)'!F1940:F1969)</f>
        <v>-1.0126054800954172E-2</v>
      </c>
      <c r="M1942" s="10"/>
      <c r="N1942" s="59">
        <v>4.1494970130057984E-2</v>
      </c>
      <c r="O1942" s="58">
        <f>COVAR(N1942:N1971,'RW Futures and Index Data (Q4)'!F1940:F1969)/VAR('RW Futures and Index Data (Q4)'!F1940:F1969)</f>
        <v>-0.30526771371869521</v>
      </c>
      <c r="P1942" s="10"/>
    </row>
    <row r="1943" spans="1:16" x14ac:dyDescent="0.25">
      <c r="A1943" s="23">
        <v>39386</v>
      </c>
      <c r="B1943"/>
      <c r="C1943" s="22"/>
      <c r="D1943" s="10"/>
      <c r="E1943" s="59">
        <v>0.1069085589041221</v>
      </c>
      <c r="F1943" s="56">
        <f>COVAR(E1943:E1972,'RW Futures and Index Data (Q4)'!C1941:C1970)/VAR('RW Futures and Index Data (Q4)'!C1941:C1970)</f>
        <v>-1.1027146290122118</v>
      </c>
      <c r="G1943" s="10"/>
      <c r="H1943" s="59">
        <v>4.1750841750841872E-2</v>
      </c>
      <c r="I1943" s="56">
        <f>COVAR(H1943:H1972,'RW Futures and Index Data (Q4)'!F1941:F1970)/VAR('RW Futures and Index Data (Q4)'!F1941:F1970)</f>
        <v>-1.0354946040062336</v>
      </c>
      <c r="J1943" s="10"/>
      <c r="K1943" s="59">
        <v>2.6307893520534975E-2</v>
      </c>
      <c r="L1943" s="57">
        <f>COVAR(K1943:K1972,'RW Futures and Index Data (Q4)'!F1941:F1970)/VAR('RW Futures and Index Data (Q4)'!F1941:F1970)</f>
        <v>-3.9739503273498109E-2</v>
      </c>
      <c r="M1943" s="10"/>
      <c r="N1943" s="59">
        <v>4.1130422444721759E-2</v>
      </c>
      <c r="O1943" s="58">
        <f>COVAR(N1943:N1972,'RW Futures and Index Data (Q4)'!F1941:F1970)/VAR('RW Futures and Index Data (Q4)'!F1941:F1970)</f>
        <v>-0.27909158208367441</v>
      </c>
      <c r="P1943" s="10"/>
    </row>
    <row r="1944" spans="1:16" x14ac:dyDescent="0.25">
      <c r="A1944" s="23">
        <v>39385</v>
      </c>
      <c r="B1944"/>
      <c r="C1944" s="22"/>
      <c r="D1944" s="10"/>
      <c r="E1944" s="59">
        <v>0.13390418010093241</v>
      </c>
      <c r="F1944" s="56">
        <f>COVAR(E1944:E1973,'RW Futures and Index Data (Q4)'!C1942:C1971)/VAR('RW Futures and Index Data (Q4)'!C1942:C1971)</f>
        <v>-0.9102988156801074</v>
      </c>
      <c r="G1944" s="10"/>
      <c r="H1944" s="59">
        <v>9.9590791268758361E-2</v>
      </c>
      <c r="I1944" s="56">
        <f>COVAR(H1944:H1973,'RW Futures and Index Data (Q4)'!F1942:F1971)/VAR('RW Futures and Index Data (Q4)'!F1942:F1971)</f>
        <v>-1.2152446886330703</v>
      </c>
      <c r="J1944" s="10"/>
      <c r="K1944" s="59">
        <v>2.3324889814655858E-2</v>
      </c>
      <c r="L1944" s="57">
        <f>COVAR(K1944:K1973,'RW Futures and Index Data (Q4)'!F1942:F1971)/VAR('RW Futures and Index Data (Q4)'!F1942:F1971)</f>
        <v>-1.4196040958016916E-2</v>
      </c>
      <c r="M1944" s="10"/>
      <c r="N1944" s="59">
        <v>3.6503427043407699E-2</v>
      </c>
      <c r="O1944" s="58">
        <f>COVAR(N1944:N1973,'RW Futures and Index Data (Q4)'!F1942:F1971)/VAR('RW Futures and Index Data (Q4)'!F1942:F1971)</f>
        <v>-0.23098996841856972</v>
      </c>
      <c r="P1944" s="10"/>
    </row>
    <row r="1945" spans="1:16" x14ac:dyDescent="0.25">
      <c r="A1945" s="23">
        <v>39384</v>
      </c>
      <c r="B1945"/>
      <c r="C1945" s="22"/>
      <c r="D1945" s="10"/>
      <c r="E1945" s="59">
        <v>0.12218772216876506</v>
      </c>
      <c r="F1945" s="56">
        <f>COVAR(E1945:E1974,'RW Futures and Index Data (Q4)'!C1943:C1972)/VAR('RW Futures and Index Data (Q4)'!C1943:C1972)</f>
        <v>-0.69497828869979461</v>
      </c>
      <c r="G1945" s="10"/>
      <c r="H1945" s="59">
        <v>2.6350461133069825E-2</v>
      </c>
      <c r="I1945" s="56">
        <f>COVAR(H1945:H1974,'RW Futures and Index Data (Q4)'!F1943:F1972)/VAR('RW Futures and Index Data (Q4)'!F1943:F1972)</f>
        <v>-1.1341458193875809</v>
      </c>
      <c r="J1945" s="10"/>
      <c r="K1945" s="59">
        <v>2.6759288429391459E-2</v>
      </c>
      <c r="L1945" s="57">
        <f>COVAR(K1945:K1974,'RW Futures and Index Data (Q4)'!F1943:F1972)/VAR('RW Futures and Index Data (Q4)'!F1943:F1972)</f>
        <v>7.9723841497810755E-3</v>
      </c>
      <c r="M1945" s="10"/>
      <c r="N1945" s="59">
        <v>2.616767107957485E-2</v>
      </c>
      <c r="O1945" s="58">
        <f>COVAR(N1945:N1974,'RW Futures and Index Data (Q4)'!F1943:F1972)/VAR('RW Futures and Index Data (Q4)'!F1943:F1972)</f>
        <v>-0.18236618034891566</v>
      </c>
      <c r="P1945" s="10"/>
    </row>
    <row r="1946" spans="1:16" x14ac:dyDescent="0.25">
      <c r="A1946" s="23">
        <v>39381</v>
      </c>
      <c r="B1946"/>
      <c r="C1946" s="22"/>
      <c r="D1946" s="10"/>
      <c r="E1946" s="59">
        <v>0.14237689000112108</v>
      </c>
      <c r="F1946" s="56">
        <f>COVAR(E1946:E1975,'RW Futures and Index Data (Q4)'!C1944:C1973)/VAR('RW Futures and Index Data (Q4)'!C1944:C1973)</f>
        <v>-0.23800169856227801</v>
      </c>
      <c r="G1946" s="10"/>
      <c r="H1946" s="59">
        <v>-3.8486209108402614E-3</v>
      </c>
      <c r="I1946" s="56">
        <f>COVAR(H1946:H1975,'RW Futures and Index Data (Q4)'!F1944:F1973)/VAR('RW Futures and Index Data (Q4)'!F1944:F1973)</f>
        <v>-2.012970855539113</v>
      </c>
      <c r="J1946" s="10"/>
      <c r="K1946" s="59">
        <v>2.117536913289908E-2</v>
      </c>
      <c r="L1946" s="57">
        <f>COVAR(K1946:K1975,'RW Futures and Index Data (Q4)'!F1944:F1973)/VAR('RW Futures and Index Data (Q4)'!F1944:F1973)</f>
        <v>2.9626767223530911E-2</v>
      </c>
      <c r="M1946" s="10"/>
      <c r="N1946" s="59">
        <v>1.7227996939511048E-2</v>
      </c>
      <c r="O1946" s="58">
        <f>COVAR(N1946:N1975,'RW Futures and Index Data (Q4)'!F1944:F1973)/VAR('RW Futures and Index Data (Q4)'!F1944:F1973)</f>
        <v>-0.20393693859506878</v>
      </c>
      <c r="P1946" s="10"/>
    </row>
    <row r="1947" spans="1:16" x14ac:dyDescent="0.25">
      <c r="A1947" s="23">
        <v>39380</v>
      </c>
      <c r="B1947"/>
      <c r="C1947" s="22"/>
      <c r="D1947" s="10"/>
      <c r="E1947" s="59">
        <v>0.16535117600381044</v>
      </c>
      <c r="F1947" s="56">
        <f>COVAR(E1947:E1976,'RW Futures and Index Data (Q4)'!C1945:C1974)/VAR('RW Futures and Index Data (Q4)'!C1945:C1974)</f>
        <v>-7.7888246748535742E-2</v>
      </c>
      <c r="G1947" s="10"/>
      <c r="H1947" s="59">
        <v>3.1331592689294974E-2</v>
      </c>
      <c r="I1947" s="56">
        <f>COVAR(H1947:H1976,'RW Futures and Index Data (Q4)'!F1945:F1974)/VAR('RW Futures and Index Data (Q4)'!F1945:F1974)</f>
        <v>-2.2542653387039255</v>
      </c>
      <c r="J1947" s="10"/>
      <c r="K1947" s="59">
        <v>2.1214984210166543E-2</v>
      </c>
      <c r="L1947" s="57">
        <f>COVAR(K1947:K1976,'RW Futures and Index Data (Q4)'!F1945:F1974)/VAR('RW Futures and Index Data (Q4)'!F1945:F1974)</f>
        <v>2.5763912616888263E-2</v>
      </c>
      <c r="M1947" s="10"/>
      <c r="N1947" s="59">
        <v>5.6819225318582856E-3</v>
      </c>
      <c r="O1947" s="58">
        <f>COVAR(N1947:N1976,'RW Futures and Index Data (Q4)'!F1945:F1974)/VAR('RW Futures and Index Data (Q4)'!F1945:F1974)</f>
        <v>-0.23488955323916436</v>
      </c>
      <c r="P1947" s="10"/>
    </row>
    <row r="1948" spans="1:16" x14ac:dyDescent="0.25">
      <c r="A1948" s="23">
        <v>39379</v>
      </c>
      <c r="B1948"/>
      <c r="C1948" s="22"/>
      <c r="D1948" s="10"/>
      <c r="E1948" s="59">
        <v>0.15179653286158734</v>
      </c>
      <c r="F1948" s="56">
        <f>COVAR(E1948:E1977,'RW Futures and Index Data (Q4)'!C1946:C1975)/VAR('RW Futures and Index Data (Q4)'!C1946:C1975)</f>
        <v>0.3439694958521024</v>
      </c>
      <c r="G1948" s="10"/>
      <c r="H1948" s="59">
        <v>-7.0026178010471063E-2</v>
      </c>
      <c r="I1948" s="56">
        <f>COVAR(H1948:H1977,'RW Futures and Index Data (Q4)'!F1946:F1975)/VAR('RW Futures and Index Data (Q4)'!F1946:F1975)</f>
        <v>-2.871627925052108</v>
      </c>
      <c r="J1948" s="10"/>
      <c r="K1948" s="59">
        <v>2.2456685226467821E-2</v>
      </c>
      <c r="L1948" s="57">
        <f>COVAR(K1948:K1977,'RW Futures and Index Data (Q4)'!F1946:F1975)/VAR('RW Futures and Index Data (Q4)'!F1946:F1975)</f>
        <v>3.3762781067628977E-2</v>
      </c>
      <c r="M1948" s="10"/>
      <c r="N1948" s="59">
        <v>1.283635870950306E-2</v>
      </c>
      <c r="O1948" s="58">
        <f>COVAR(N1948:N1977,'RW Futures and Index Data (Q4)'!F1946:F1975)/VAR('RW Futures and Index Data (Q4)'!F1946:F1975)</f>
        <v>-0.25374733448515047</v>
      </c>
      <c r="P1948" s="10"/>
    </row>
    <row r="1949" spans="1:16" x14ac:dyDescent="0.25">
      <c r="A1949" s="23">
        <v>39378</v>
      </c>
      <c r="B1949"/>
      <c r="C1949" s="22"/>
      <c r="D1949" s="10"/>
      <c r="E1949" s="59">
        <v>0.12715604474629205</v>
      </c>
      <c r="F1949" s="56">
        <f>COVAR(E1949:E1978,'RW Futures and Index Data (Q4)'!C1947:C1976)/VAR('RW Futures and Index Data (Q4)'!C1947:C1976)</f>
        <v>0.72693624765058806</v>
      </c>
      <c r="G1949" s="10"/>
      <c r="H1949" s="59">
        <v>-7.334643091028159E-2</v>
      </c>
      <c r="I1949" s="56">
        <f>COVAR(H1949:H1978,'RW Futures and Index Data (Q4)'!F1947:F1976)/VAR('RW Futures and Index Data (Q4)'!F1947:F1976)</f>
        <v>-3.097179009462931</v>
      </c>
      <c r="J1949" s="10"/>
      <c r="K1949" s="59">
        <v>2.7705009509326528E-2</v>
      </c>
      <c r="L1949" s="57">
        <f>COVAR(K1949:K1978,'RW Futures and Index Data (Q4)'!F1947:F1976)/VAR('RW Futures and Index Data (Q4)'!F1947:F1976)</f>
        <v>3.0230829113389084E-2</v>
      </c>
      <c r="M1949" s="10"/>
      <c r="N1949" s="59">
        <v>1.7769315060788493E-2</v>
      </c>
      <c r="O1949" s="58">
        <f>COVAR(N1949:N1978,'RW Futures and Index Data (Q4)'!F1947:F1976)/VAR('RW Futures and Index Data (Q4)'!F1947:F1976)</f>
        <v>-0.27212926512605123</v>
      </c>
      <c r="P1949" s="10"/>
    </row>
    <row r="1950" spans="1:16" x14ac:dyDescent="0.25">
      <c r="A1950" s="23">
        <v>39377</v>
      </c>
      <c r="B1950"/>
      <c r="C1950" s="22"/>
      <c r="D1950" s="10"/>
      <c r="E1950" s="59">
        <v>0.13468899352817387</v>
      </c>
      <c r="F1950" s="56">
        <f>COVAR(E1950:E1979,'RW Futures and Index Data (Q4)'!C1948:C1977)/VAR('RW Futures and Index Data (Q4)'!C1948:C1977)</f>
        <v>0.90227215284296347</v>
      </c>
      <c r="G1950" s="10"/>
      <c r="H1950" s="59">
        <v>-5.603735823882583E-2</v>
      </c>
      <c r="I1950" s="56">
        <f>COVAR(H1950:H1979,'RW Futures and Index Data (Q4)'!F1948:F1977)/VAR('RW Futures and Index Data (Q4)'!F1948:F1977)</f>
        <v>-3.2436605742740383</v>
      </c>
      <c r="J1950" s="10"/>
      <c r="K1950" s="59">
        <v>1.9981111358225334E-2</v>
      </c>
      <c r="L1950" s="57">
        <f>COVAR(K1950:K1979,'RW Futures and Index Data (Q4)'!F1948:F1977)/VAR('RW Futures and Index Data (Q4)'!F1948:F1977)</f>
        <v>2.1679756536436445E-2</v>
      </c>
      <c r="M1950" s="10"/>
      <c r="N1950" s="59">
        <v>1.2442646049348749E-3</v>
      </c>
      <c r="O1950" s="58">
        <f>COVAR(N1950:N1979,'RW Futures and Index Data (Q4)'!F1948:F1977)/VAR('RW Futures and Index Data (Q4)'!F1948:F1977)</f>
        <v>-0.31606256337592642</v>
      </c>
      <c r="P1950" s="10"/>
    </row>
    <row r="1951" spans="1:16" x14ac:dyDescent="0.25">
      <c r="A1951" s="23">
        <v>39374</v>
      </c>
      <c r="B1951"/>
      <c r="C1951" s="22"/>
      <c r="D1951" s="10"/>
      <c r="E1951" s="59">
        <v>9.389384398339673E-2</v>
      </c>
      <c r="F1951" s="56">
        <f>COVAR(E1951:E1980,'RW Futures and Index Data (Q4)'!C1949:C1978)/VAR('RW Futures and Index Data (Q4)'!C1949:C1978)</f>
        <v>0.95066708689346135</v>
      </c>
      <c r="G1951" s="10"/>
      <c r="H1951" s="59">
        <v>-5.1333333333333342E-2</v>
      </c>
      <c r="I1951" s="56">
        <f>COVAR(H1951:H1980,'RW Futures and Index Data (Q4)'!F1949:F1978)/VAR('RW Futures and Index Data (Q4)'!F1949:F1978)</f>
        <v>-3.2627194656161222</v>
      </c>
      <c r="J1951" s="10"/>
      <c r="K1951" s="59">
        <v>2.1832906027776211E-2</v>
      </c>
      <c r="L1951" s="57">
        <f>COVAR(K1951:K1980,'RW Futures and Index Data (Q4)'!F1949:F1978)/VAR('RW Futures and Index Data (Q4)'!F1949:F1978)</f>
        <v>-6.3978177479364177E-3</v>
      </c>
      <c r="M1951" s="10"/>
      <c r="N1951" s="59">
        <v>-1.174691763328628E-3</v>
      </c>
      <c r="O1951" s="58">
        <f>COVAR(N1951:N1980,'RW Futures and Index Data (Q4)'!F1949:F1978)/VAR('RW Futures and Index Data (Q4)'!F1949:F1978)</f>
        <v>-0.35035592782268116</v>
      </c>
      <c r="P1951" s="10"/>
    </row>
    <row r="1952" spans="1:16" x14ac:dyDescent="0.25">
      <c r="A1952" s="23">
        <v>39373</v>
      </c>
      <c r="B1952"/>
      <c r="C1952" s="22"/>
      <c r="D1952" s="10"/>
      <c r="E1952" s="59">
        <v>6.6251728024504741E-2</v>
      </c>
      <c r="F1952" s="56">
        <f>COVAR(E1952:E1981,'RW Futures and Index Data (Q4)'!C1950:C1979)/VAR('RW Futures and Index Data (Q4)'!C1950:C1979)</f>
        <v>0.9670686625259336</v>
      </c>
      <c r="G1952" s="10"/>
      <c r="H1952" s="59">
        <v>-7.7591973244147128E-2</v>
      </c>
      <c r="I1952" s="56">
        <f>COVAR(H1952:H1981,'RW Futures and Index Data (Q4)'!F1950:F1979)/VAR('RW Futures and Index Data (Q4)'!F1950:F1979)</f>
        <v>-3.3623123498662268</v>
      </c>
      <c r="J1952" s="10"/>
      <c r="K1952" s="59">
        <v>1.5926916948731273E-2</v>
      </c>
      <c r="L1952" s="57">
        <f>COVAR(K1952:K1981,'RW Futures and Index Data (Q4)'!F1950:F1979)/VAR('RW Futures and Index Data (Q4)'!F1950:F1979)</f>
        <v>-3.1751734666636972E-2</v>
      </c>
      <c r="M1952" s="10"/>
      <c r="N1952" s="59">
        <v>-2.0533622573855048E-3</v>
      </c>
      <c r="O1952" s="58">
        <f>COVAR(N1952:N1981,'RW Futures and Index Data (Q4)'!F1950:F1979)/VAR('RW Futures and Index Data (Q4)'!F1950:F1979)</f>
        <v>-0.39338604211262368</v>
      </c>
      <c r="P1952" s="10"/>
    </row>
    <row r="1953" spans="1:16" x14ac:dyDescent="0.25">
      <c r="A1953" s="23">
        <v>39372</v>
      </c>
      <c r="B1953"/>
      <c r="C1953" s="22"/>
      <c r="D1953" s="10"/>
      <c r="E1953" s="59">
        <v>7.7062727377189111E-2</v>
      </c>
      <c r="F1953" s="56">
        <f>COVAR(E1953:E1982,'RW Futures and Index Data (Q4)'!C1951:C1980)/VAR('RW Futures and Index Data (Q4)'!C1951:C1980)</f>
        <v>0.95134556549180815</v>
      </c>
      <c r="G1953" s="10"/>
      <c r="H1953" s="59">
        <v>0</v>
      </c>
      <c r="I1953" s="56">
        <f>COVAR(H1953:H1982,'RW Futures and Index Data (Q4)'!F1951:F1980)/VAR('RW Futures and Index Data (Q4)'!F1951:F1980)</f>
        <v>-3.2725634786971374</v>
      </c>
      <c r="J1953" s="10"/>
      <c r="K1953" s="59">
        <v>1.2332503838826225E-2</v>
      </c>
      <c r="L1953" s="57">
        <f>COVAR(K1953:K1982,'RW Futures and Index Data (Q4)'!F1951:F1980)/VAR('RW Futures and Index Data (Q4)'!F1951:F1980)</f>
        <v>-4.6692872820003027E-2</v>
      </c>
      <c r="M1953" s="10"/>
      <c r="N1953" s="59">
        <v>-9.1035821575765619E-3</v>
      </c>
      <c r="O1953" s="58">
        <f>COVAR(N1953:N1982,'RW Futures and Index Data (Q4)'!F1951:F1980)/VAR('RW Futures and Index Data (Q4)'!F1951:F1980)</f>
        <v>-0.39340690487519486</v>
      </c>
      <c r="P1953" s="10"/>
    </row>
    <row r="1954" spans="1:16" x14ac:dyDescent="0.25">
      <c r="A1954" s="23">
        <v>39371</v>
      </c>
      <c r="B1954"/>
      <c r="C1954" s="22"/>
      <c r="D1954" s="10"/>
      <c r="E1954" s="59">
        <v>5.8450474997021606E-2</v>
      </c>
      <c r="F1954" s="56">
        <f>COVAR(E1954:E1983,'RW Futures and Index Data (Q4)'!C1952:C1981)/VAR('RW Futures and Index Data (Q4)'!C1952:C1981)</f>
        <v>0.91884967129297279</v>
      </c>
      <c r="G1954" s="10"/>
      <c r="H1954" s="59">
        <v>-2.3287671232876672E-2</v>
      </c>
      <c r="I1954" s="56">
        <f>COVAR(H1954:H1983,'RW Futures and Index Data (Q4)'!F1952:F1981)/VAR('RW Futures and Index Data (Q4)'!F1952:F1981)</f>
        <v>-3.0050523049519562</v>
      </c>
      <c r="J1954" s="10"/>
      <c r="K1954" s="59">
        <v>1.7749866316001839E-2</v>
      </c>
      <c r="L1954" s="57">
        <f>COVAR(K1954:K1983,'RW Futures and Index Data (Q4)'!F1952:F1981)/VAR('RW Futures and Index Data (Q4)'!F1952:F1981)</f>
        <v>-4.2598233160031571E-2</v>
      </c>
      <c r="M1954" s="10"/>
      <c r="N1954" s="59">
        <v>-6.0604687602683338E-4</v>
      </c>
      <c r="O1954" s="58">
        <f>COVAR(N1954:N1983,'RW Futures and Index Data (Q4)'!F1952:F1981)/VAR('RW Futures and Index Data (Q4)'!F1952:F1981)</f>
        <v>-0.35134078663964685</v>
      </c>
      <c r="P1954" s="10"/>
    </row>
    <row r="1955" spans="1:16" x14ac:dyDescent="0.25">
      <c r="A1955" s="23">
        <v>39370</v>
      </c>
      <c r="B1955"/>
      <c r="C1955" s="22"/>
      <c r="D1955" s="10"/>
      <c r="E1955" s="59">
        <v>7.3481729927652673E-2</v>
      </c>
      <c r="F1955" s="56">
        <f>COVAR(E1955:E1984,'RW Futures and Index Data (Q4)'!C1953:C1982)/VAR('RW Futures and Index Data (Q4)'!C1953:C1982)</f>
        <v>0.99614385009138884</v>
      </c>
      <c r="G1955" s="10"/>
      <c r="H1955" s="59">
        <v>-1.5593220338983027E-2</v>
      </c>
      <c r="I1955" s="56">
        <f>COVAR(H1955:H1984,'RW Futures and Index Data (Q4)'!F1953:F1982)/VAR('RW Futures and Index Data (Q4)'!F1953:F1982)</f>
        <v>-3.0091851032306511</v>
      </c>
      <c r="J1955" s="10"/>
      <c r="K1955" s="59">
        <v>1.0633010602659976E-2</v>
      </c>
      <c r="L1955" s="57">
        <f>COVAR(K1955:K1984,'RW Futures and Index Data (Q4)'!F1953:F1982)/VAR('RW Futures and Index Data (Q4)'!F1953:F1982)</f>
        <v>-4.1627567706173443E-2</v>
      </c>
      <c r="M1955" s="10"/>
      <c r="N1955" s="59">
        <v>-1.3976745289581372E-2</v>
      </c>
      <c r="O1955" s="58">
        <f>COVAR(N1955:N1984,'RW Futures and Index Data (Q4)'!F1953:F1982)/VAR('RW Futures and Index Data (Q4)'!F1953:F1982)</f>
        <v>-0.3502464999842802</v>
      </c>
      <c r="P1955" s="10"/>
    </row>
    <row r="1956" spans="1:16" x14ac:dyDescent="0.25">
      <c r="A1956" s="23">
        <v>39367</v>
      </c>
      <c r="B1956"/>
      <c r="C1956" s="22"/>
      <c r="D1956" s="10"/>
      <c r="E1956" s="59">
        <v>7.3097065974830677E-2</v>
      </c>
      <c r="F1956" s="56">
        <f>COVAR(E1956:E1985,'RW Futures and Index Data (Q4)'!C1954:C1983)/VAR('RW Futures and Index Data (Q4)'!C1954:C1983)</f>
        <v>0.94750805779928393</v>
      </c>
      <c r="G1956" s="10"/>
      <c r="H1956" s="59">
        <v>-2.1016949152542375E-2</v>
      </c>
      <c r="I1956" s="56">
        <f>COVAR(H1956:H1985,'RW Futures and Index Data (Q4)'!F1954:F1983)/VAR('RW Futures and Index Data (Q4)'!F1954:F1983)</f>
        <v>-2.7644808034570132</v>
      </c>
      <c r="J1956" s="10"/>
      <c r="K1956" s="59">
        <v>1.2868004732108362E-2</v>
      </c>
      <c r="L1956" s="57">
        <f>COVAR(K1956:K1985,'RW Futures and Index Data (Q4)'!F1954:F1983)/VAR('RW Futures and Index Data (Q4)'!F1954:F1983)</f>
        <v>-2.8753793845863119E-2</v>
      </c>
      <c r="M1956" s="10"/>
      <c r="N1956" s="59">
        <v>-6.4117021857504897E-3</v>
      </c>
      <c r="O1956" s="58">
        <f>COVAR(N1956:N1985,'RW Futures and Index Data (Q4)'!F1954:F1983)/VAR('RW Futures and Index Data (Q4)'!F1954:F1983)</f>
        <v>-0.30503647769928888</v>
      </c>
      <c r="P1956" s="10"/>
    </row>
    <row r="1957" spans="1:16" x14ac:dyDescent="0.25">
      <c r="A1957" s="23">
        <v>39366</v>
      </c>
      <c r="B1957"/>
      <c r="C1957" s="22"/>
      <c r="D1957" s="10"/>
      <c r="E1957" s="59">
        <v>7.4735107485716545E-2</v>
      </c>
      <c r="F1957" s="56">
        <f>COVAR(E1957:E1986,'RW Futures and Index Data (Q4)'!C1955:C1984)/VAR('RW Futures and Index Data (Q4)'!C1955:C1984)</f>
        <v>0.90586727992749427</v>
      </c>
      <c r="G1957" s="10"/>
      <c r="H1957" s="59">
        <v>-2.5623735670937342E-2</v>
      </c>
      <c r="I1957" s="56">
        <f>COVAR(H1957:H1986,'RW Futures and Index Data (Q4)'!F1955:F1984)/VAR('RW Futures and Index Data (Q4)'!F1955:F1984)</f>
        <v>-2.4755710818776731</v>
      </c>
      <c r="J1957" s="10"/>
      <c r="K1957" s="59">
        <v>7.458399533502913E-3</v>
      </c>
      <c r="L1957" s="57">
        <f>COVAR(K1957:K1986,'RW Futures and Index Data (Q4)'!F1955:F1984)/VAR('RW Futures and Index Data (Q4)'!F1955:F1984)</f>
        <v>-1.7047019718910025E-2</v>
      </c>
      <c r="M1957" s="10"/>
      <c r="N1957" s="59">
        <v>-6.1671982694769811E-3</v>
      </c>
      <c r="O1957" s="58">
        <f>COVAR(N1957:N1986,'RW Futures and Index Data (Q4)'!F1955:F1984)/VAR('RW Futures and Index Data (Q4)'!F1955:F1984)</f>
        <v>-0.25676333096224591</v>
      </c>
      <c r="P1957" s="10"/>
    </row>
    <row r="1958" spans="1:16" x14ac:dyDescent="0.25">
      <c r="A1958" s="23">
        <v>39365</v>
      </c>
      <c r="B1958"/>
      <c r="C1958" s="22"/>
      <c r="D1958" s="10"/>
      <c r="E1958" s="59">
        <v>7.6235707565682098E-2</v>
      </c>
      <c r="F1958" s="56">
        <f>COVAR(E1958:E1987,'RW Futures and Index Data (Q4)'!C1956:C1985)/VAR('RW Futures and Index Data (Q4)'!C1956:C1985)</f>
        <v>0.77138209306536609</v>
      </c>
      <c r="G1958" s="10"/>
      <c r="H1958" s="59">
        <v>-1.6574585635359185E-2</v>
      </c>
      <c r="I1958" s="56">
        <f>COVAR(H1958:H1987,'RW Futures and Index Data (Q4)'!F1956:F1985)/VAR('RW Futures and Index Data (Q4)'!F1956:F1985)</f>
        <v>-2.1351732215016104</v>
      </c>
      <c r="J1958" s="10"/>
      <c r="K1958" s="59">
        <v>1.7762427614041121E-2</v>
      </c>
      <c r="L1958" s="57">
        <f>COVAR(K1958:K1987,'RW Futures and Index Data (Q4)'!F1956:F1985)/VAR('RW Futures and Index Data (Q4)'!F1956:F1985)</f>
        <v>8.5652964407582962E-3</v>
      </c>
      <c r="M1958" s="10"/>
      <c r="N1958" s="59">
        <v>-5.0327504095770692E-4</v>
      </c>
      <c r="O1958" s="58">
        <f>COVAR(N1958:N1987,'RW Futures and Index Data (Q4)'!F1956:F1985)/VAR('RW Futures and Index Data (Q4)'!F1956:F1985)</f>
        <v>-0.20725457170812364</v>
      </c>
      <c r="P1958" s="10"/>
    </row>
    <row r="1959" spans="1:16" x14ac:dyDescent="0.25">
      <c r="A1959" s="23">
        <v>39364</v>
      </c>
      <c r="B1959"/>
      <c r="C1959" s="22"/>
      <c r="D1959" s="10"/>
      <c r="E1959" s="59">
        <v>7.4465560579096035E-2</v>
      </c>
      <c r="F1959" s="56">
        <f>COVAR(E1959:E1988,'RW Futures and Index Data (Q4)'!C1957:C1986)/VAR('RW Futures and Index Data (Q4)'!C1957:C1986)</f>
        <v>0.64024604973414057</v>
      </c>
      <c r="G1959" s="10"/>
      <c r="H1959" s="59">
        <v>-6.8965517241379448E-3</v>
      </c>
      <c r="I1959" s="56">
        <f>COVAR(H1959:H1988,'RW Futures and Index Data (Q4)'!F1957:F1986)/VAR('RW Futures and Index Data (Q4)'!F1957:F1986)</f>
        <v>-1.8128949557703919</v>
      </c>
      <c r="J1959" s="10"/>
      <c r="K1959" s="59">
        <v>1.8657564698534967E-2</v>
      </c>
      <c r="L1959" s="57">
        <f>COVAR(K1959:K1988,'RW Futures and Index Data (Q4)'!F1957:F1986)/VAR('RW Futures and Index Data (Q4)'!F1957:F1986)</f>
        <v>2.1552516357654566E-2</v>
      </c>
      <c r="M1959" s="10"/>
      <c r="N1959" s="59">
        <v>7.2095133166090175E-3</v>
      </c>
      <c r="O1959" s="58">
        <f>COVAR(N1959:N1988,'RW Futures and Index Data (Q4)'!F1957:F1986)/VAR('RW Futures and Index Data (Q4)'!F1957:F1986)</f>
        <v>-0.16881053172755017</v>
      </c>
      <c r="P1959" s="10"/>
    </row>
    <row r="1960" spans="1:16" x14ac:dyDescent="0.25">
      <c r="A1960" s="23">
        <v>39363</v>
      </c>
      <c r="B1960"/>
      <c r="C1960" s="22"/>
      <c r="D1960" s="10"/>
      <c r="E1960" s="59">
        <v>9.8158510898744611E-2</v>
      </c>
      <c r="F1960" s="56">
        <f>COVAR(E1960:E1989,'RW Futures and Index Data (Q4)'!C1958:C1987)/VAR('RW Futures and Index Data (Q4)'!C1958:C1987)</f>
        <v>0.60857275817109469</v>
      </c>
      <c r="G1960" s="10"/>
      <c r="H1960" s="59">
        <v>5.5826936496858881E-3</v>
      </c>
      <c r="I1960" s="56">
        <f>COVAR(H1960:H1989,'RW Futures and Index Data (Q4)'!F1958:F1987)/VAR('RW Futures and Index Data (Q4)'!F1958:F1987)</f>
        <v>-1.7265695346517305</v>
      </c>
      <c r="J1960" s="10"/>
      <c r="K1960" s="59">
        <v>1.0435816981976709E-2</v>
      </c>
      <c r="L1960" s="57">
        <f>COVAR(K1960:K1989,'RW Futures and Index Data (Q4)'!F1958:F1987)/VAR('RW Futures and Index Data (Q4)'!F1958:F1987)</f>
        <v>2.9001032746255099E-2</v>
      </c>
      <c r="M1960" s="10"/>
      <c r="N1960" s="59">
        <v>3.9071024529964138E-3</v>
      </c>
      <c r="O1960" s="58">
        <f>COVAR(N1960:N1989,'RW Futures and Index Data (Q4)'!F1958:F1987)/VAR('RW Futures and Index Data (Q4)'!F1958:F1987)</f>
        <v>-0.15475893129293944</v>
      </c>
      <c r="P1960" s="10"/>
    </row>
    <row r="1961" spans="1:16" x14ac:dyDescent="0.25">
      <c r="A1961" s="23">
        <v>39360</v>
      </c>
      <c r="B1961"/>
      <c r="C1961" s="22"/>
      <c r="D1961" s="10"/>
      <c r="E1961" s="59">
        <v>6.856959148821673E-2</v>
      </c>
      <c r="F1961" s="56">
        <f>COVAR(E1961:E1990,'RW Futures and Index Data (Q4)'!C1959:C1988)/VAR('RW Futures and Index Data (Q4)'!C1959:C1988)</f>
        <v>0.54962409526955669</v>
      </c>
      <c r="G1961" s="10"/>
      <c r="H1961" s="59">
        <v>-2.4523160762942697E-2</v>
      </c>
      <c r="I1961" s="56">
        <f>COVAR(H1961:H1990,'RW Futures and Index Data (Q4)'!F1959:F1988)/VAR('RW Futures and Index Data (Q4)'!F1959:F1988)</f>
        <v>-1.6462506370460914</v>
      </c>
      <c r="J1961" s="10"/>
      <c r="K1961" s="59">
        <v>2.3546913874215258E-2</v>
      </c>
      <c r="L1961" s="57">
        <f>COVAR(K1961:K1990,'RW Futures and Index Data (Q4)'!F1959:F1988)/VAR('RW Futures and Index Data (Q4)'!F1959:F1988)</f>
        <v>4.6745971904759626E-2</v>
      </c>
      <c r="M1961" s="10"/>
      <c r="N1961" s="59">
        <v>6.8679344750253168E-3</v>
      </c>
      <c r="O1961" s="58">
        <f>COVAR(N1961:N1990,'RW Futures and Index Data (Q4)'!F1959:F1988)/VAR('RW Futures and Index Data (Q4)'!F1959:F1988)</f>
        <v>-0.1412159347478501</v>
      </c>
      <c r="P1961" s="10"/>
    </row>
    <row r="1962" spans="1:16" x14ac:dyDescent="0.25">
      <c r="A1962" s="23">
        <v>39359</v>
      </c>
      <c r="B1962"/>
      <c r="C1962" s="22"/>
      <c r="D1962" s="10"/>
      <c r="E1962" s="59">
        <v>6.0988965808253193E-2</v>
      </c>
      <c r="F1962" s="56">
        <f>COVAR(E1962:E1991,'RW Futures and Index Data (Q4)'!C1960:C1989)/VAR('RW Futures and Index Data (Q4)'!C1960:C1989)</f>
        <v>0.49879589900424987</v>
      </c>
      <c r="G1962" s="10"/>
      <c r="H1962" s="59">
        <v>-2.7081922816519999E-2</v>
      </c>
      <c r="I1962" s="56">
        <f>COVAR(H1962:H1991,'RW Futures and Index Data (Q4)'!F1960:F1989)/VAR('RW Futures and Index Data (Q4)'!F1960:F1989)</f>
        <v>-1.5138004155709837</v>
      </c>
      <c r="J1962" s="10"/>
      <c r="K1962" s="59">
        <v>1.7217528737200061E-2</v>
      </c>
      <c r="L1962" s="57">
        <f>COVAR(K1962:K1991,'RW Futures and Index Data (Q4)'!F1960:F1989)/VAR('RW Futures and Index Data (Q4)'!F1960:F1989)</f>
        <v>5.1761268815482014E-2</v>
      </c>
      <c r="M1962" s="10"/>
      <c r="N1962" s="59">
        <v>1.2943263377806602E-2</v>
      </c>
      <c r="O1962" s="58">
        <f>COVAR(N1962:N1991,'RW Futures and Index Data (Q4)'!F1960:F1989)/VAR('RW Futures and Index Data (Q4)'!F1960:F1989)</f>
        <v>-0.11771103443166543</v>
      </c>
      <c r="P1962" s="10"/>
    </row>
    <row r="1963" spans="1:16" x14ac:dyDescent="0.25">
      <c r="A1963" s="23">
        <v>39358</v>
      </c>
      <c r="B1963"/>
      <c r="C1963" s="22"/>
      <c r="D1963" s="10"/>
      <c r="E1963" s="59">
        <v>5.4742347467448882E-2</v>
      </c>
      <c r="F1963" s="56">
        <f>COVAR(E1963:E1992,'RW Futures and Index Data (Q4)'!C1961:C1990)/VAR('RW Futures and Index Data (Q4)'!C1961:C1990)</f>
        <v>0.46489781612520753</v>
      </c>
      <c r="G1963" s="10"/>
      <c r="H1963" s="59">
        <v>-7.0317782285327923E-2</v>
      </c>
      <c r="I1963" s="56">
        <f>COVAR(H1963:H1992,'RW Futures and Index Data (Q4)'!F1961:F1990)/VAR('RW Futures and Index Data (Q4)'!F1961:F1990)</f>
        <v>-1.4020060588013703</v>
      </c>
      <c r="J1963" s="10"/>
      <c r="K1963" s="59">
        <v>2.3637010730806374E-2</v>
      </c>
      <c r="L1963" s="57">
        <f>COVAR(K1963:K1992,'RW Futures and Index Data (Q4)'!F1961:F1990)/VAR('RW Futures and Index Data (Q4)'!F1961:F1990)</f>
        <v>5.970860160973817E-2</v>
      </c>
      <c r="M1963" s="10"/>
      <c r="N1963" s="59">
        <v>2.8995136314563519E-2</v>
      </c>
      <c r="O1963" s="58">
        <f>COVAR(N1963:N1992,'RW Futures and Index Data (Q4)'!F1961:F1990)/VAR('RW Futures and Index Data (Q4)'!F1961:F1990)</f>
        <v>-0.1073407714414918</v>
      </c>
      <c r="P1963" s="10"/>
    </row>
    <row r="1964" spans="1:16" x14ac:dyDescent="0.25">
      <c r="A1964" s="23">
        <v>39357</v>
      </c>
      <c r="B1964"/>
      <c r="C1964" s="22"/>
      <c r="D1964" s="10"/>
      <c r="E1964" s="59">
        <v>4.3468133736411563E-2</v>
      </c>
      <c r="F1964" s="56">
        <f>COVAR(E1964:E1993,'RW Futures and Index Data (Q4)'!C1962:C1991)/VAR('RW Futures and Index Data (Q4)'!C1962:C1991)</f>
        <v>0.44016331460650981</v>
      </c>
      <c r="G1964" s="10"/>
      <c r="H1964" s="59">
        <v>-6.164383561643838E-2</v>
      </c>
      <c r="I1964" s="56">
        <f>COVAR(H1964:H1993,'RW Futures and Index Data (Q4)'!F1962:F1991)/VAR('RW Futures and Index Data (Q4)'!F1962:F1991)</f>
        <v>-1.2560623041859242</v>
      </c>
      <c r="J1964" s="10"/>
      <c r="K1964" s="59">
        <v>1.6074305102375508E-2</v>
      </c>
      <c r="L1964" s="57">
        <f>COVAR(K1964:K1993,'RW Futures and Index Data (Q4)'!F1962:F1991)/VAR('RW Futures and Index Data (Q4)'!F1962:F1991)</f>
        <v>5.8862469963512222E-2</v>
      </c>
      <c r="M1964" s="10"/>
      <c r="N1964" s="59">
        <v>2.8604575194241644E-2</v>
      </c>
      <c r="O1964" s="58">
        <f>COVAR(N1964:N1993,'RW Futures and Index Data (Q4)'!F1962:F1991)/VAR('RW Futures and Index Data (Q4)'!F1962:F1991)</f>
        <v>-0.10713929772197109</v>
      </c>
      <c r="P1964" s="10"/>
    </row>
    <row r="1965" spans="1:16" x14ac:dyDescent="0.25">
      <c r="A1965" s="23">
        <v>39356</v>
      </c>
      <c r="B1965"/>
      <c r="C1965" s="22"/>
      <c r="D1965" s="10"/>
      <c r="E1965" s="59">
        <v>4.5107425914436838E-2</v>
      </c>
      <c r="F1965" s="56">
        <f>COVAR(E1965:E1994,'RW Futures and Index Data (Q4)'!C1963:C1992)/VAR('RW Futures and Index Data (Q4)'!C1963:C1992)</f>
        <v>0.41054218595989478</v>
      </c>
      <c r="G1965" s="10"/>
      <c r="H1965" s="59">
        <v>-2.3157894736842155E-2</v>
      </c>
      <c r="I1965" s="56">
        <f>COVAR(H1965:H1994,'RW Futures and Index Data (Q4)'!F1963:F1992)/VAR('RW Futures and Index Data (Q4)'!F1963:F1992)</f>
        <v>-1.0866682669055221</v>
      </c>
      <c r="J1965" s="10"/>
      <c r="K1965" s="59">
        <v>1.3559793568732381E-2</v>
      </c>
      <c r="L1965" s="57">
        <f>COVAR(K1965:K1994,'RW Futures and Index Data (Q4)'!F1963:F1992)/VAR('RW Futures and Index Data (Q4)'!F1963:F1992)</f>
        <v>6.9210778897864991E-2</v>
      </c>
      <c r="M1965" s="10"/>
      <c r="N1965" s="59">
        <v>2.9957764961462408E-2</v>
      </c>
      <c r="O1965" s="58">
        <f>COVAR(N1965:N1994,'RW Futures and Index Data (Q4)'!F1963:F1992)/VAR('RW Futures and Index Data (Q4)'!F1963:F1992)</f>
        <v>-0.10703479414664969</v>
      </c>
      <c r="P1965" s="10"/>
    </row>
    <row r="1966" spans="1:16" x14ac:dyDescent="0.25">
      <c r="A1966" s="23">
        <v>39353</v>
      </c>
      <c r="B1966"/>
      <c r="C1966" s="22"/>
      <c r="D1966" s="10"/>
      <c r="E1966" s="59">
        <v>5.7046766104359437E-2</v>
      </c>
      <c r="F1966" s="56">
        <f>COVAR(E1966:E1995,'RW Futures and Index Data (Q4)'!C1964:C1993)/VAR('RW Futures and Index Data (Q4)'!C1964:C1993)</f>
        <v>0.36173142153062254</v>
      </c>
      <c r="G1966" s="10"/>
      <c r="H1966" s="59">
        <v>-5.7558945908460446E-2</v>
      </c>
      <c r="I1966" s="56">
        <f>COVAR(H1966:H1995,'RW Futures and Index Data (Q4)'!F1964:F1993)/VAR('RW Futures and Index Data (Q4)'!F1964:F1993)</f>
        <v>-0.92713626212624412</v>
      </c>
      <c r="J1966" s="10"/>
      <c r="K1966" s="59">
        <v>1.6589094857247577E-2</v>
      </c>
      <c r="L1966" s="57">
        <f>COVAR(K1966:K1995,'RW Futures and Index Data (Q4)'!F1964:F1993)/VAR('RW Futures and Index Data (Q4)'!F1964:F1993)</f>
        <v>8.6904828349397875E-2</v>
      </c>
      <c r="M1966" s="10"/>
      <c r="N1966" s="59">
        <v>3.1688993543520283E-2</v>
      </c>
      <c r="O1966" s="58">
        <f>COVAR(N1966:N1995,'RW Futures and Index Data (Q4)'!F1964:F1993)/VAR('RW Futures and Index Data (Q4)'!F1964:F1993)</f>
        <v>-9.0884537429012716E-2</v>
      </c>
      <c r="P1966" s="10"/>
    </row>
    <row r="1967" spans="1:16" x14ac:dyDescent="0.25">
      <c r="A1967" s="23">
        <v>39352</v>
      </c>
      <c r="B1967"/>
      <c r="C1967" s="22"/>
      <c r="D1967" s="10"/>
      <c r="E1967" s="59">
        <v>4.9688320642988115E-2</v>
      </c>
      <c r="F1967" s="56">
        <f>COVAR(E1967:E1996,'RW Futures and Index Data (Q4)'!C1965:C1994)/VAR('RW Futures and Index Data (Q4)'!C1965:C1994)</f>
        <v>0.30431311444426135</v>
      </c>
      <c r="G1967" s="10"/>
      <c r="H1967" s="59">
        <v>-0.10702341137123739</v>
      </c>
      <c r="I1967" s="56">
        <f>COVAR(H1967:H1996,'RW Futures and Index Data (Q4)'!F1965:F1994)/VAR('RW Futures and Index Data (Q4)'!F1965:F1994)</f>
        <v>-0.79277269724576338</v>
      </c>
      <c r="J1967" s="10"/>
      <c r="K1967" s="59">
        <v>3.0548256182584055E-2</v>
      </c>
      <c r="L1967" s="57">
        <f>COVAR(K1967:K1996,'RW Futures and Index Data (Q4)'!F1965:F1994)/VAR('RW Futures and Index Data (Q4)'!F1965:F1994)</f>
        <v>9.8538060664884089E-2</v>
      </c>
      <c r="M1967" s="10"/>
      <c r="N1967" s="59">
        <v>2.6418021266389591E-2</v>
      </c>
      <c r="O1967" s="58">
        <f>COVAR(N1967:N1996,'RW Futures and Index Data (Q4)'!F1965:F1994)/VAR('RW Futures and Index Data (Q4)'!F1965:F1994)</f>
        <v>-8.8848456535048859E-2</v>
      </c>
      <c r="P1967" s="10"/>
    </row>
    <row r="1968" spans="1:16" x14ac:dyDescent="0.25">
      <c r="A1968" s="23">
        <v>39351</v>
      </c>
      <c r="B1968"/>
      <c r="C1968" s="22"/>
      <c r="D1968" s="10"/>
      <c r="E1968" s="59">
        <v>6.5511555014299727E-2</v>
      </c>
      <c r="F1968" s="56">
        <f>COVAR(E1968:E1997,'RW Futures and Index Data (Q4)'!C1966:C1995)/VAR('RW Futures and Index Data (Q4)'!C1966:C1995)</f>
        <v>0.25645464261837064</v>
      </c>
      <c r="G1968" s="10"/>
      <c r="H1968" s="59">
        <v>7.9479768786125948E-3</v>
      </c>
      <c r="I1968" s="56">
        <f>COVAR(H1968:H1997,'RW Futures and Index Data (Q4)'!F1966:F1995)/VAR('RW Futures and Index Data (Q4)'!F1966:F1995)</f>
        <v>-0.40460311101326107</v>
      </c>
      <c r="J1968" s="10"/>
      <c r="K1968" s="59">
        <v>3.3040151115180327E-2</v>
      </c>
      <c r="L1968" s="57">
        <f>COVAR(K1968:K1997,'RW Futures and Index Data (Q4)'!F1966:F1995)/VAR('RW Futures and Index Data (Q4)'!F1966:F1995)</f>
        <v>9.9294546214780427E-2</v>
      </c>
      <c r="M1968" s="10"/>
      <c r="N1968" s="59">
        <v>1.9990814479123431E-2</v>
      </c>
      <c r="O1968" s="58">
        <f>COVAR(N1968:N1997,'RW Futures and Index Data (Q4)'!F1966:F1995)/VAR('RW Futures and Index Data (Q4)'!F1966:F1995)</f>
        <v>-9.2385198571401705E-2</v>
      </c>
      <c r="P1968" s="10"/>
    </row>
    <row r="1969" spans="1:16" x14ac:dyDescent="0.25">
      <c r="A1969" s="23">
        <v>39350</v>
      </c>
      <c r="B1969"/>
      <c r="C1969" s="22"/>
      <c r="D1969" s="10"/>
      <c r="E1969" s="59">
        <v>6.4734764100238928E-2</v>
      </c>
      <c r="F1969" s="56">
        <f>COVAR(E1969:E1998,'RW Futures and Index Data (Q4)'!C1967:C1996)/VAR('RW Futures and Index Data (Q4)'!C1967:C1996)</f>
        <v>0.17368647000493848</v>
      </c>
      <c r="G1969" s="10"/>
      <c r="H1969" s="59">
        <v>4.3090638930163294E-2</v>
      </c>
      <c r="I1969" s="56">
        <f>COVAR(H1969:H1998,'RW Futures and Index Data (Q4)'!F1967:F1996)/VAR('RW Futures and Index Data (Q4)'!F1967:F1996)</f>
        <v>-7.0045253214910841E-2</v>
      </c>
      <c r="J1969" s="10"/>
      <c r="K1969" s="59">
        <v>2.0359339334576898E-2</v>
      </c>
      <c r="L1969" s="57">
        <f>COVAR(K1969:K1998,'RW Futures and Index Data (Q4)'!F1967:F1996)/VAR('RW Futures and Index Data (Q4)'!F1967:F1996)</f>
        <v>8.8984422054040321E-2</v>
      </c>
      <c r="M1969" s="10"/>
      <c r="N1969" s="59">
        <v>2.3414628350499012E-2</v>
      </c>
      <c r="O1969" s="58">
        <f>COVAR(N1969:N1998,'RW Futures and Index Data (Q4)'!F1967:F1996)/VAR('RW Futures and Index Data (Q4)'!F1967:F1996)</f>
        <v>-7.4932315363523516E-2</v>
      </c>
      <c r="P1969" s="10"/>
    </row>
    <row r="1970" spans="1:16" x14ac:dyDescent="0.25">
      <c r="A1970" s="23">
        <v>39349</v>
      </c>
      <c r="B1970"/>
      <c r="C1970" s="22"/>
      <c r="D1970" s="10"/>
      <c r="E1970" s="59">
        <v>5.5078042756751433E-2</v>
      </c>
      <c r="F1970" s="56">
        <f>COVAR(E1970:E1999,'RW Futures and Index Data (Q4)'!C1968:C1997)/VAR('RW Futures and Index Data (Q4)'!C1968:C1997)</f>
        <v>7.8319425356846842E-2</v>
      </c>
      <c r="G1970" s="10"/>
      <c r="H1970" s="59">
        <v>3.8771031455742566E-2</v>
      </c>
      <c r="I1970" s="56">
        <f>COVAR(H1970:H1999,'RW Futures and Index Data (Q4)'!F1968:F1997)/VAR('RW Futures and Index Data (Q4)'!F1968:F1997)</f>
        <v>0.17285641026112591</v>
      </c>
      <c r="J1970" s="10"/>
      <c r="K1970" s="59">
        <v>1.5098029141562774E-2</v>
      </c>
      <c r="L1970" s="57">
        <f>COVAR(K1970:K1999,'RW Futures and Index Data (Q4)'!F1968:F1997)/VAR('RW Futures and Index Data (Q4)'!F1968:F1997)</f>
        <v>9.5419982358623076E-2</v>
      </c>
      <c r="M1970" s="10"/>
      <c r="N1970" s="59">
        <v>1.8821459696204412E-2</v>
      </c>
      <c r="O1970" s="58">
        <f>COVAR(N1970:N1999,'RW Futures and Index Data (Q4)'!F1968:F1997)/VAR('RW Futures and Index Data (Q4)'!F1968:F1997)</f>
        <v>-5.8551585668160135E-2</v>
      </c>
      <c r="P1970" s="10"/>
    </row>
    <row r="1971" spans="1:16" x14ac:dyDescent="0.25">
      <c r="A1971" s="23">
        <v>39346</v>
      </c>
      <c r="B1971"/>
      <c r="C1971" s="22"/>
      <c r="D1971" s="10"/>
      <c r="E1971" s="59">
        <v>2.9973400017023755E-2</v>
      </c>
      <c r="F1971" s="56">
        <f>COVAR(E1971:E2000,'RW Futures and Index Data (Q4)'!C1969:C1998)/VAR('RW Futures and Index Data (Q4)'!C1969:C1998)</f>
        <v>-1.1626297816075078E-2</v>
      </c>
      <c r="G1971" s="10"/>
      <c r="H1971" s="59">
        <v>0.12519685039370088</v>
      </c>
      <c r="I1971" s="56">
        <f>COVAR(H1971:H2000,'RW Futures and Index Data (Q4)'!F1969:F1998)/VAR('RW Futures and Index Data (Q4)'!F1969:F1998)</f>
        <v>0.39475538377908614</v>
      </c>
      <c r="J1971" s="10"/>
      <c r="K1971" s="59">
        <v>2.2068826312797052E-2</v>
      </c>
      <c r="L1971" s="57">
        <f>COVAR(K1971:K2000,'RW Futures and Index Data (Q4)'!F1969:F1998)/VAR('RW Futures and Index Data (Q4)'!F1969:F1998)</f>
        <v>0.10568898279642965</v>
      </c>
      <c r="M1971" s="10"/>
      <c r="N1971" s="59">
        <v>2.5141260107842234E-2</v>
      </c>
      <c r="O1971" s="58">
        <f>COVAR(N1971:N2000,'RW Futures and Index Data (Q4)'!F1969:F1998)/VAR('RW Futures and Index Data (Q4)'!F1969:F1998)</f>
        <v>-3.9307976782662228E-2</v>
      </c>
      <c r="P1971" s="10"/>
    </row>
    <row r="1972" spans="1:16" x14ac:dyDescent="0.25">
      <c r="A1972" s="23">
        <v>39345</v>
      </c>
      <c r="B1972"/>
      <c r="C1972" s="22"/>
      <c r="D1972" s="10"/>
      <c r="E1972" s="59">
        <v>2.6268229099047469E-2</v>
      </c>
      <c r="F1972" s="56">
        <f>COVAR(E1972:E2001,'RW Futures and Index Data (Q4)'!C1970:C1999)/VAR('RW Futures and Index Data (Q4)'!C1970:C1999)</f>
        <v>-8.9979145684150746E-2</v>
      </c>
      <c r="G1972" s="10"/>
      <c r="H1972" s="59">
        <v>0.15384615384615397</v>
      </c>
      <c r="I1972" s="56">
        <f>COVAR(H1972:H2001,'RW Futures and Index Data (Q4)'!F1970:F1999)/VAR('RW Futures and Index Data (Q4)'!F1970:F1999)</f>
        <v>0.56612818429467782</v>
      </c>
      <c r="J1972" s="10"/>
      <c r="K1972" s="59">
        <v>2.056820907653889E-2</v>
      </c>
      <c r="L1972" s="57">
        <f>COVAR(K1972:K2001,'RW Futures and Index Data (Q4)'!F1970:F1999)/VAR('RW Futures and Index Data (Q4)'!F1970:F1999)</f>
        <v>0.11252259476635261</v>
      </c>
      <c r="M1972" s="10"/>
      <c r="N1972" s="59">
        <v>2.5202403489332115E-2</v>
      </c>
      <c r="O1972" s="58">
        <f>COVAR(N1972:N2001,'RW Futures and Index Data (Q4)'!F1970:F1999)/VAR('RW Futures and Index Data (Q4)'!F1970:F1999)</f>
        <v>-2.291667221021388E-2</v>
      </c>
      <c r="P1972" s="10"/>
    </row>
    <row r="1973" spans="1:16" x14ac:dyDescent="0.25">
      <c r="A1973" s="23">
        <v>39344</v>
      </c>
      <c r="B1973"/>
      <c r="C1973" s="22"/>
      <c r="D1973" s="10"/>
      <c r="E1973" s="59">
        <v>6.4767647525021399E-3</v>
      </c>
      <c r="F1973" s="56">
        <f>COVAR(E1973:E2002,'RW Futures and Index Data (Q4)'!C1971:C2000)/VAR('RW Futures and Index Data (Q4)'!C1971:C2000)</f>
        <v>-0.15862354406816373</v>
      </c>
      <c r="G1973" s="10"/>
      <c r="H1973" s="59">
        <v>0.15706393054459356</v>
      </c>
      <c r="I1973" s="56">
        <f>COVAR(H1973:H2002,'RW Futures and Index Data (Q4)'!F1971:F2000)/VAR('RW Futures and Index Data (Q4)'!F1971:F2000)</f>
        <v>0.69917480562057932</v>
      </c>
      <c r="J1973" s="10"/>
      <c r="K1973" s="59">
        <v>1.1267023647154373E-2</v>
      </c>
      <c r="L1973" s="57">
        <f>COVAR(K1973:K2002,'RW Futures and Index Data (Q4)'!F1971:F2000)/VAR('RW Futures and Index Data (Q4)'!F1971:F2000)</f>
        <v>0.11532928204466603</v>
      </c>
      <c r="M1973" s="10"/>
      <c r="N1973" s="59">
        <v>1.4214214127068026E-2</v>
      </c>
      <c r="O1973" s="58">
        <f>COVAR(N1973:N2002,'RW Futures and Index Data (Q4)'!F1971:F2000)/VAR('RW Futures and Index Data (Q4)'!F1971:F2000)</f>
        <v>-1.1028605343762118E-2</v>
      </c>
      <c r="P1973" s="10"/>
    </row>
    <row r="1974" spans="1:16" x14ac:dyDescent="0.25">
      <c r="A1974" s="23">
        <v>39343</v>
      </c>
      <c r="B1974"/>
      <c r="C1974" s="22"/>
      <c r="D1974" s="10"/>
      <c r="E1974" s="59">
        <v>-7.7437009418014346E-3</v>
      </c>
      <c r="F1974" s="56">
        <f>COVAR(E1974:E2003,'RW Futures and Index Data (Q4)'!C1972:C2001)/VAR('RW Futures and Index Data (Q4)'!C1972:C2001)</f>
        <v>-0.1611018700493668</v>
      </c>
      <c r="G1974" s="10"/>
      <c r="H1974" s="59">
        <v>0.22123893805309724</v>
      </c>
      <c r="I1974" s="56">
        <f>COVAR(H1974:H2003,'RW Futures and Index Data (Q4)'!F1972:F2001)/VAR('RW Futures and Index Data (Q4)'!F1972:F2001)</f>
        <v>0.86590054407983719</v>
      </c>
      <c r="J1974" s="10"/>
      <c r="K1974" s="59">
        <v>1.22320664670168E-2</v>
      </c>
      <c r="L1974" s="57">
        <f>COVAR(K1974:K2003,'RW Futures and Index Data (Q4)'!F1972:F2001)/VAR('RW Futures and Index Data (Q4)'!F1972:F2001)</f>
        <v>0.13137640083289129</v>
      </c>
      <c r="M1974" s="10"/>
      <c r="N1974" s="59">
        <v>3.5205067518597088E-2</v>
      </c>
      <c r="O1974" s="58">
        <f>COVAR(N1974:N2003,'RW Futures and Index Data (Q4)'!F1972:F2001)/VAR('RW Futures and Index Data (Q4)'!F1972:F2001)</f>
        <v>1.981461974633934E-2</v>
      </c>
      <c r="P1974" s="10"/>
    </row>
    <row r="1975" spans="1:16" x14ac:dyDescent="0.25">
      <c r="A1975" s="23">
        <v>39342</v>
      </c>
      <c r="B1975"/>
      <c r="C1975" s="22"/>
      <c r="D1975" s="10"/>
      <c r="E1975" s="59">
        <v>-1.3035779012142035E-2</v>
      </c>
      <c r="F1975" s="56">
        <f>COVAR(E1975:E2004,'RW Futures and Index Data (Q4)'!C1973:C2002)/VAR('RW Futures and Index Data (Q4)'!C1973:C2002)</f>
        <v>-0.14963832562065107</v>
      </c>
      <c r="G1975" s="10"/>
      <c r="H1975" s="59">
        <v>0.28949545078577343</v>
      </c>
      <c r="I1975" s="56">
        <f>COVAR(H1975:H2004,'RW Futures and Index Data (Q4)'!F1973:F2002)/VAR('RW Futures and Index Data (Q4)'!F1973:F2002)</f>
        <v>1.0339408216039079</v>
      </c>
      <c r="J1975" s="10"/>
      <c r="K1975" s="59">
        <v>1.8945652343903774E-2</v>
      </c>
      <c r="L1975" s="57">
        <f>COVAR(K1975:K2004,'RW Futures and Index Data (Q4)'!F1973:F2002)/VAR('RW Futures and Index Data (Q4)'!F1973:F2002)</f>
        <v>0.15960059872577845</v>
      </c>
      <c r="M1975" s="10"/>
      <c r="N1975" s="59">
        <v>3.2179165249710318E-2</v>
      </c>
      <c r="O1975" s="58">
        <f>COVAR(N1975:N2004,'RW Futures and Index Data (Q4)'!F1973:F2002)/VAR('RW Futures and Index Data (Q4)'!F1973:F2002)</f>
        <v>2.1252851031736818E-2</v>
      </c>
      <c r="P1975" s="10"/>
    </row>
    <row r="1976" spans="1:16" x14ac:dyDescent="0.25">
      <c r="A1976" s="23">
        <v>39339</v>
      </c>
      <c r="B1976"/>
      <c r="C1976" s="22"/>
      <c r="D1976" s="10"/>
      <c r="E1976" s="59">
        <v>-3.0416952139430187E-2</v>
      </c>
      <c r="F1976" s="56">
        <f>COVAR(E1976:E2005,'RW Futures and Index Data (Q4)'!C1974:C2003)/VAR('RW Futures and Index Data (Q4)'!C1974:C2003)</f>
        <v>-0.17292667259900715</v>
      </c>
      <c r="G1976" s="10"/>
      <c r="H1976" s="59">
        <v>0.26716294458229939</v>
      </c>
      <c r="I1976" s="56">
        <f>COVAR(H1976:H2005,'RW Futures and Index Data (Q4)'!F1974:F2003)/VAR('RW Futures and Index Data (Q4)'!F1974:F2003)</f>
        <v>1.0932004412267178</v>
      </c>
      <c r="J1976" s="10"/>
      <c r="K1976" s="59">
        <v>1.9276762840239714E-2</v>
      </c>
      <c r="L1976" s="57">
        <f>COVAR(K1976:K2005,'RW Futures and Index Data (Q4)'!F1974:F2003)/VAR('RW Futures and Index Data (Q4)'!F1974:F2003)</f>
        <v>0.16995767662299338</v>
      </c>
      <c r="M1976" s="10"/>
      <c r="N1976" s="59">
        <v>3.9173354898312418E-2</v>
      </c>
      <c r="O1976" s="58">
        <f>COVAR(N1976:N2005,'RW Futures and Index Data (Q4)'!F1974:F2003)/VAR('RW Futures and Index Data (Q4)'!F1974:F2003)</f>
        <v>2.0919026038827799E-2</v>
      </c>
      <c r="P1976" s="10"/>
    </row>
    <row r="1977" spans="1:16" x14ac:dyDescent="0.25">
      <c r="A1977" s="23">
        <v>39338</v>
      </c>
      <c r="B1977"/>
      <c r="C1977" s="22"/>
      <c r="D1977" s="10"/>
      <c r="E1977" s="59">
        <v>-7.3755781139440701E-3</v>
      </c>
      <c r="F1977" s="56">
        <f>COVAR(E1977:E2006,'RW Futures and Index Data (Q4)'!C1975:C2004)/VAR('RW Futures and Index Data (Q4)'!C1975:C2004)</f>
        <v>-9.9601383988610917E-2</v>
      </c>
      <c r="G1977" s="10"/>
      <c r="H1977" s="59">
        <v>0.28295549958018462</v>
      </c>
      <c r="I1977" s="56">
        <f>COVAR(H1977:H2006,'RW Futures and Index Data (Q4)'!F1975:F2004)/VAR('RW Futures and Index Data (Q4)'!F1975:F2004)</f>
        <v>1.1501958467072457</v>
      </c>
      <c r="J1977" s="10"/>
      <c r="K1977" s="59">
        <v>1.6118510157410171E-2</v>
      </c>
      <c r="L1977" s="57">
        <f>COVAR(K1977:K2006,'RW Futures and Index Data (Q4)'!F1975:F2004)/VAR('RW Futures and Index Data (Q4)'!F1975:F2004)</f>
        <v>0.19345333933123599</v>
      </c>
      <c r="M1977" s="10"/>
      <c r="N1977" s="59">
        <v>2.6699533081414817E-2</v>
      </c>
      <c r="O1977" s="58">
        <f>COVAR(N1977:N2006,'RW Futures and Index Data (Q4)'!F1975:F2004)/VAR('RW Futures and Index Data (Q4)'!F1975:F2004)</f>
        <v>1.3535800288875416E-2</v>
      </c>
      <c r="P1977" s="10"/>
    </row>
    <row r="1978" spans="1:16" x14ac:dyDescent="0.25">
      <c r="A1978" s="23">
        <v>39337</v>
      </c>
      <c r="B1978"/>
      <c r="C1978" s="22"/>
      <c r="D1978" s="10"/>
      <c r="E1978" s="59">
        <v>-2.7081098027512018E-2</v>
      </c>
      <c r="F1978" s="56">
        <f>COVAR(E1978:E2007,'RW Futures and Index Data (Q4)'!C1976:C2005)/VAR('RW Futures and Index Data (Q4)'!C1976:C2005)</f>
        <v>-6.9650457108748093E-2</v>
      </c>
      <c r="G1978" s="10"/>
      <c r="H1978" s="59">
        <v>0.22257806244995981</v>
      </c>
      <c r="I1978" s="56">
        <f>COVAR(H1978:H2007,'RW Futures and Index Data (Q4)'!F1976:F2005)/VAR('RW Futures and Index Data (Q4)'!F1976:F2005)</f>
        <v>1.0836040780692189</v>
      </c>
      <c r="J1978" s="10"/>
      <c r="K1978" s="59">
        <v>1.8322210150550911E-2</v>
      </c>
      <c r="L1978" s="57">
        <f>COVAR(K1978:K2007,'RW Futures and Index Data (Q4)'!F1976:F2005)/VAR('RW Futures and Index Data (Q4)'!F1976:F2005)</f>
        <v>0.20469816049097142</v>
      </c>
      <c r="M1978" s="10"/>
      <c r="N1978" s="59">
        <v>3.2022402558698815E-2</v>
      </c>
      <c r="O1978" s="58">
        <f>COVAR(N1978:N2007,'RW Futures and Index Data (Q4)'!F1976:F2005)/VAR('RW Futures and Index Data (Q4)'!F1976:F2005)</f>
        <v>2.5511116046731203E-2</v>
      </c>
      <c r="P1978" s="10"/>
    </row>
    <row r="1979" spans="1:16" x14ac:dyDescent="0.25">
      <c r="A1979" s="23">
        <v>39336</v>
      </c>
      <c r="B1979"/>
      <c r="C1979" s="22"/>
      <c r="D1979" s="10"/>
      <c r="E1979" s="59">
        <v>-1.9010675063226845E-2</v>
      </c>
      <c r="F1979" s="56">
        <f>COVAR(E1979:E2008,'RW Futures and Index Data (Q4)'!C1977:C2006)/VAR('RW Futures and Index Data (Q4)'!C1977:C2006)</f>
        <v>-1.5452350258638285E-2</v>
      </c>
      <c r="G1979" s="10"/>
      <c r="H1979" s="59">
        <v>0.24192212096106047</v>
      </c>
      <c r="I1979" s="56">
        <f>COVAR(H1979:H2008,'RW Futures and Index Data (Q4)'!F1977:F2006)/VAR('RW Futures and Index Data (Q4)'!F1977:F2006)</f>
        <v>1.1699469289446158</v>
      </c>
      <c r="J1979" s="10"/>
      <c r="K1979" s="59">
        <v>1.840112490703194E-2</v>
      </c>
      <c r="L1979" s="57">
        <f>COVAR(K1979:K2008,'RW Futures and Index Data (Q4)'!F1977:F2006)/VAR('RW Futures and Index Data (Q4)'!F1977:F2006)</f>
        <v>0.21808182972351126</v>
      </c>
      <c r="M1979" s="10"/>
      <c r="N1979" s="59">
        <v>4.3962675477305924E-2</v>
      </c>
      <c r="O1979" s="58">
        <f>COVAR(N1979:N2008,'RW Futures and Index Data (Q4)'!F1977:F2006)/VAR('RW Futures and Index Data (Q4)'!F1977:F2006)</f>
        <v>3.2386853931095284E-2</v>
      </c>
      <c r="P1979" s="10"/>
    </row>
    <row r="1980" spans="1:16" x14ac:dyDescent="0.25">
      <c r="A1980" s="23">
        <v>39335</v>
      </c>
      <c r="B1980"/>
      <c r="C1980" s="22"/>
      <c r="D1980" s="10"/>
      <c r="E1980" s="59">
        <v>1.3740555871355031E-2</v>
      </c>
      <c r="F1980" s="56">
        <f>COVAR(E1980:E2009,'RW Futures and Index Data (Q4)'!C1978:C2007)/VAR('RW Futures and Index Data (Q4)'!C1978:C2007)</f>
        <v>7.65567883920346E-2</v>
      </c>
      <c r="G1980" s="10"/>
      <c r="H1980" s="59">
        <v>0.24688279301745641</v>
      </c>
      <c r="I1980" s="56">
        <f>COVAR(H1980:H2009,'RW Futures and Index Data (Q4)'!F1978:F2007)/VAR('RW Futures and Index Data (Q4)'!F1978:F2007)</f>
        <v>1.1771034612565519</v>
      </c>
      <c r="J1980" s="10"/>
      <c r="K1980" s="59">
        <v>2.5895508406924783E-2</v>
      </c>
      <c r="L1980" s="57">
        <f>COVAR(K1980:K2009,'RW Futures and Index Data (Q4)'!F1978:F2007)/VAR('RW Futures and Index Data (Q4)'!F1978:F2007)</f>
        <v>0.24566798115391297</v>
      </c>
      <c r="M1980" s="10"/>
      <c r="N1980" s="59">
        <v>4.561269542236901E-2</v>
      </c>
      <c r="O1980" s="58">
        <f>COVAR(N1980:N2009,'RW Futures and Index Data (Q4)'!F1978:F2007)/VAR('RW Futures and Index Data (Q4)'!F1978:F2007)</f>
        <v>2.2956052061703799E-2</v>
      </c>
      <c r="P1980" s="10"/>
    </row>
    <row r="1981" spans="1:16" x14ac:dyDescent="0.25">
      <c r="A1981" s="23">
        <v>39332</v>
      </c>
      <c r="B1981"/>
      <c r="C1981" s="22"/>
      <c r="D1981" s="10"/>
      <c r="E1981" s="59">
        <v>1.4195940520442818E-3</v>
      </c>
      <c r="F1981" s="56">
        <f>COVAR(E1981:E2010,'RW Futures and Index Data (Q4)'!C1979:C2008)/VAR('RW Futures and Index Data (Q4)'!C1979:C2008)</f>
        <v>7.5424172590427649E-2</v>
      </c>
      <c r="G1981" s="10"/>
      <c r="H1981" s="59">
        <v>0.24895572263993304</v>
      </c>
      <c r="I1981" s="56">
        <f>COVAR(H1981:H2010,'RW Futures and Index Data (Q4)'!F1979:F2008)/VAR('RW Futures and Index Data (Q4)'!F1979:F2008)</f>
        <v>1.1559559314391967</v>
      </c>
      <c r="J1981" s="10"/>
      <c r="K1981" s="59">
        <v>3.1359968442272068E-2</v>
      </c>
      <c r="L1981" s="57">
        <f>COVAR(K1981:K2010,'RW Futures and Index Data (Q4)'!F1979:F2008)/VAR('RW Futures and Index Data (Q4)'!F1979:F2008)</f>
        <v>0.23816896612502478</v>
      </c>
      <c r="M1981" s="10"/>
      <c r="N1981" s="59">
        <v>5.3992579800977714E-2</v>
      </c>
      <c r="O1981" s="58">
        <f>COVAR(N1981:N2010,'RW Futures and Index Data (Q4)'!F1979:F2008)/VAR('RW Futures and Index Data (Q4)'!F1979:F2008)</f>
        <v>5.7183475209117464E-3</v>
      </c>
      <c r="P1981" s="10"/>
    </row>
    <row r="1982" spans="1:16" x14ac:dyDescent="0.25">
      <c r="A1982" s="23">
        <v>39331</v>
      </c>
      <c r="B1982"/>
      <c r="C1982" s="22"/>
      <c r="D1982" s="10"/>
      <c r="E1982" s="59">
        <v>-3.405577650165359E-3</v>
      </c>
      <c r="F1982" s="56">
        <f>COVAR(E1982:E2011,'RW Futures and Index Data (Q4)'!C1980:C2009)/VAR('RW Futures and Index Data (Q4)'!C1980:C2009)</f>
        <v>7.4723141006284896E-2</v>
      </c>
      <c r="G1982" s="10"/>
      <c r="H1982" s="59">
        <v>0.1879139072847682</v>
      </c>
      <c r="I1982" s="56">
        <f>COVAR(H1982:H2011,'RW Futures and Index Data (Q4)'!F1980:F2009)/VAR('RW Futures and Index Data (Q4)'!F1980:F2009)</f>
        <v>0.86873907202724232</v>
      </c>
      <c r="J1982" s="10"/>
      <c r="K1982" s="59">
        <v>2.9925878026699548E-2</v>
      </c>
      <c r="L1982" s="57">
        <f>COVAR(K1982:K2011,'RW Futures and Index Data (Q4)'!F1980:F2009)/VAR('RW Futures and Index Data (Q4)'!F1980:F2009)</f>
        <v>0.20141214343311345</v>
      </c>
      <c r="M1982" s="10"/>
      <c r="N1982" s="59">
        <v>4.2889208306682525E-2</v>
      </c>
      <c r="O1982" s="58">
        <f>COVAR(N1982:N2011,'RW Futures and Index Data (Q4)'!F1980:F2009)/VAR('RW Futures and Index Data (Q4)'!F1980:F2009)</f>
        <v>-4.1041391536704767E-2</v>
      </c>
      <c r="P1982" s="10"/>
    </row>
    <row r="1983" spans="1:16" x14ac:dyDescent="0.25">
      <c r="A1983" s="23">
        <v>39330</v>
      </c>
      <c r="B1983"/>
      <c r="C1983" s="22"/>
      <c r="D1983" s="10"/>
      <c r="E1983" s="59">
        <v>-2.1431614641493457E-2</v>
      </c>
      <c r="F1983" s="56">
        <f>COVAR(E1983:E2012,'RW Futures and Index Data (Q4)'!C1981:C2010)/VAR('RW Futures and Index Data (Q4)'!C1981:C2010)</f>
        <v>0.20971927926911202</v>
      </c>
      <c r="G1983" s="10"/>
      <c r="H1983" s="59">
        <v>0.18699186991869898</v>
      </c>
      <c r="I1983" s="56">
        <f>COVAR(H1983:H2012,'RW Futures and Index Data (Q4)'!F1981:F2010)/VAR('RW Futures and Index Data (Q4)'!F1981:F2010)</f>
        <v>0.33399444332745165</v>
      </c>
      <c r="J1983" s="10"/>
      <c r="K1983" s="59">
        <v>2.0586930857679153E-2</v>
      </c>
      <c r="L1983" s="57">
        <f>COVAR(K1983:K2012,'RW Futures and Index Data (Q4)'!F1981:F2010)/VAR('RW Futures and Index Data (Q4)'!F1981:F2010)</f>
        <v>0.13012818725151318</v>
      </c>
      <c r="M1983" s="10"/>
      <c r="N1983" s="59">
        <v>3.1291218202642135E-2</v>
      </c>
      <c r="O1983" s="58">
        <f>COVAR(N1983:N2012,'RW Futures and Index Data (Q4)'!F1981:F2010)/VAR('RW Futures and Index Data (Q4)'!F1981:F2010)</f>
        <v>-3.1884775444664455E-2</v>
      </c>
      <c r="P1983" s="10"/>
    </row>
    <row r="1984" spans="1:16" x14ac:dyDescent="0.25">
      <c r="A1984" s="23">
        <v>39329</v>
      </c>
      <c r="B1984"/>
      <c r="C1984" s="22"/>
      <c r="D1984" s="10"/>
      <c r="E1984" s="59">
        <v>-6.7478248704864852E-2</v>
      </c>
      <c r="F1984" s="56">
        <f>COVAR(E1984:E2013,'RW Futures and Index Data (Q4)'!C1982:C2011)/VAR('RW Futures and Index Data (Q4)'!C1982:C2011)</f>
        <v>0.3570430123843723</v>
      </c>
      <c r="G1984" s="10"/>
      <c r="H1984" s="59">
        <v>0.25212224108658754</v>
      </c>
      <c r="I1984" s="56">
        <f>COVAR(H1984:H2013,'RW Futures and Index Data (Q4)'!F1982:F2011)/VAR('RW Futures and Index Data (Q4)'!F1982:F2011)</f>
        <v>-0.37338468399436925</v>
      </c>
      <c r="J1984" s="10"/>
      <c r="K1984" s="59">
        <v>2.0757952866263363E-2</v>
      </c>
      <c r="L1984" s="57">
        <f>COVAR(K1984:K2013,'RW Futures and Index Data (Q4)'!F1982:F2011)/VAR('RW Futures and Index Data (Q4)'!F1982:F2011)</f>
        <v>8.5975383786838236E-2</v>
      </c>
      <c r="M1984" s="10"/>
      <c r="N1984" s="59">
        <v>4.258039495266086E-2</v>
      </c>
      <c r="O1984" s="58">
        <f>COVAR(N1984:N2013,'RW Futures and Index Data (Q4)'!F1982:F2011)/VAR('RW Futures and Index Data (Q4)'!F1982:F2011)</f>
        <v>-7.4475137179258561E-3</v>
      </c>
      <c r="P1984" s="10"/>
    </row>
    <row r="1985" spans="1:16" x14ac:dyDescent="0.25">
      <c r="A1985" s="23">
        <v>39325</v>
      </c>
      <c r="B1985"/>
      <c r="C1985" s="22"/>
      <c r="D1985" s="10"/>
      <c r="E1985" s="59">
        <v>-3.2482608337325303E-2</v>
      </c>
      <c r="F1985" s="56">
        <f>COVAR(E1985:E2014,'RW Futures and Index Data (Q4)'!C1983:C2012)/VAR('RW Futures and Index Data (Q4)'!C1983:C2012)</f>
        <v>0.47036815596772075</v>
      </c>
      <c r="G1985" s="10"/>
      <c r="H1985" s="59">
        <v>0.25318606627017837</v>
      </c>
      <c r="I1985" s="56">
        <f>COVAR(H1985:H2014,'RW Futures and Index Data (Q4)'!F1983:F2012)/VAR('RW Futures and Index Data (Q4)'!F1983:F2012)</f>
        <v>-1.2738719053218979</v>
      </c>
      <c r="J1985" s="10"/>
      <c r="K1985" s="59">
        <v>1.7552930448727855E-2</v>
      </c>
      <c r="L1985" s="57">
        <f>COVAR(K1985:K2014,'RW Futures and Index Data (Q4)'!F1983:F2012)/VAR('RW Futures and Index Data (Q4)'!F1983:F2012)</f>
        <v>5.2204561907829641E-2</v>
      </c>
      <c r="M1985" s="10"/>
      <c r="N1985" s="59">
        <v>3.6329514941102925E-2</v>
      </c>
      <c r="O1985" s="58">
        <f>COVAR(N1985:N2014,'RW Futures and Index Data (Q4)'!F1983:F2012)/VAR('RW Futures and Index Data (Q4)'!F1983:F2012)</f>
        <v>2.4500580557064045E-2</v>
      </c>
      <c r="P1985" s="10"/>
    </row>
    <row r="1986" spans="1:16" x14ac:dyDescent="0.25">
      <c r="A1986" s="23">
        <v>39324</v>
      </c>
      <c r="B1986"/>
      <c r="C1986" s="22"/>
      <c r="D1986" s="10"/>
      <c r="E1986" s="59">
        <v>-4.1276569567034183E-2</v>
      </c>
      <c r="F1986" s="56">
        <f>COVAR(E1986:E2015,'RW Futures and Index Data (Q4)'!C1984:C2013)/VAR('RW Futures and Index Data (Q4)'!C1984:C2013)</f>
        <v>0.41705337723409847</v>
      </c>
      <c r="G1986" s="10"/>
      <c r="H1986" s="59">
        <v>0.24308466051969835</v>
      </c>
      <c r="I1986" s="56">
        <f>COVAR(H1986:H2015,'RW Futures and Index Data (Q4)'!F1984:F2013)/VAR('RW Futures and Index Data (Q4)'!F1984:F2013)</f>
        <v>-1.4509765599389997</v>
      </c>
      <c r="J1986" s="10"/>
      <c r="K1986" s="59">
        <v>1.8534897066364131E-2</v>
      </c>
      <c r="L1986" s="57">
        <f>COVAR(K1986:K2015,'RW Futures and Index Data (Q4)'!F1984:F2013)/VAR('RW Futures and Index Data (Q4)'!F1984:F2013)</f>
        <v>3.7864209338960064E-2</v>
      </c>
      <c r="M1986" s="10"/>
      <c r="N1986" s="59">
        <v>3.9700464608982911E-2</v>
      </c>
      <c r="O1986" s="58">
        <f>COVAR(N1986:N2015,'RW Futures and Index Data (Q4)'!F1984:F2013)/VAR('RW Futures and Index Data (Q4)'!F1984:F2013)</f>
        <v>-3.746225896022672E-3</v>
      </c>
      <c r="P1986" s="10"/>
    </row>
    <row r="1987" spans="1:16" x14ac:dyDescent="0.25">
      <c r="A1987" s="23">
        <v>39323</v>
      </c>
      <c r="B1987"/>
      <c r="C1987" s="22"/>
      <c r="D1987" s="10"/>
      <c r="E1987" s="59">
        <v>1.3055873502015425E-2</v>
      </c>
      <c r="F1987" s="56">
        <f>COVAR(E1987:E2016,'RW Futures and Index Data (Q4)'!C1985:C2014)/VAR('RW Futures and Index Data (Q4)'!C1985:C2014)</f>
        <v>0.18852054386084807</v>
      </c>
      <c r="G1987" s="10"/>
      <c r="H1987" s="59">
        <v>0.20265780730897021</v>
      </c>
      <c r="I1987" s="56">
        <f>COVAR(H1987:H2016,'RW Futures and Index Data (Q4)'!F1985:F2014)/VAR('RW Futures and Index Data (Q4)'!F1985:F2014)</f>
        <v>-1.2894472568146411</v>
      </c>
      <c r="J1987" s="10"/>
      <c r="K1987" s="59">
        <v>1.2620430709789465E-2</v>
      </c>
      <c r="L1987" s="57">
        <f>COVAR(K1987:K2016,'RW Futures and Index Data (Q4)'!F1985:F2014)/VAR('RW Futures and Index Data (Q4)'!F1985:F2014)</f>
        <v>2.6075921676736839E-2</v>
      </c>
      <c r="M1987" s="10"/>
      <c r="N1987" s="59">
        <v>3.7189625897628531E-2</v>
      </c>
      <c r="O1987" s="58">
        <f>COVAR(N1987:N2016,'RW Futures and Index Data (Q4)'!F1985:F2014)/VAR('RW Futures and Index Data (Q4)'!F1985:F2014)</f>
        <v>-3.13953658518729E-2</v>
      </c>
      <c r="P1987" s="10"/>
    </row>
    <row r="1988" spans="1:16" x14ac:dyDescent="0.25">
      <c r="A1988" s="23">
        <v>39322</v>
      </c>
      <c r="B1988"/>
      <c r="C1988" s="22"/>
      <c r="D1988" s="10"/>
      <c r="E1988" s="59">
        <v>1.1755122627785886E-2</v>
      </c>
      <c r="F1988" s="56">
        <f>COVAR(E1988:E2017,'RW Futures and Index Data (Q4)'!C1986:C2015)/VAR('RW Futures and Index Data (Q4)'!C1986:C2015)</f>
        <v>0.1114111060831262</v>
      </c>
      <c r="G1988" s="10"/>
      <c r="H1988" s="59">
        <v>0.1934156378600822</v>
      </c>
      <c r="I1988" s="56">
        <f>COVAR(H1988:H2017,'RW Futures and Index Data (Q4)'!F1986:F2015)/VAR('RW Futures and Index Data (Q4)'!F1986:F2015)</f>
        <v>-1.2098019894281278</v>
      </c>
      <c r="J1988" s="10"/>
      <c r="K1988" s="59">
        <v>1.2448456754191817E-2</v>
      </c>
      <c r="L1988" s="57">
        <f>COVAR(K1988:K2017,'RW Futures and Index Data (Q4)'!F1986:F2015)/VAR('RW Futures and Index Data (Q4)'!F1986:F2015)</f>
        <v>2.2351225830832031E-2</v>
      </c>
      <c r="M1988" s="10"/>
      <c r="N1988" s="59">
        <v>3.9611662467810449E-2</v>
      </c>
      <c r="O1988" s="58">
        <f>COVAR(N1988:N2017,'RW Futures and Index Data (Q4)'!F1986:F2015)/VAR('RW Futures and Index Data (Q4)'!F1986:F2015)</f>
        <v>-6.3336459453027294E-2</v>
      </c>
      <c r="P1988" s="10"/>
    </row>
    <row r="1989" spans="1:16" x14ac:dyDescent="0.25">
      <c r="A1989" s="23">
        <v>39321</v>
      </c>
      <c r="B1989"/>
      <c r="C1989" s="22"/>
      <c r="D1989" s="10"/>
      <c r="E1989" s="59">
        <v>-1.4617527197959057E-2</v>
      </c>
      <c r="F1989" s="56">
        <f>COVAR(E1989:E2018,'RW Futures and Index Data (Q4)'!C1987:C2016)/VAR('RW Futures and Index Data (Q4)'!C1987:C2016)</f>
        <v>6.5202271975520337E-2</v>
      </c>
      <c r="G1989" s="10"/>
      <c r="H1989" s="59">
        <v>0.19019933554817281</v>
      </c>
      <c r="I1989" s="56">
        <f>COVAR(H1989:H2018,'RW Futures and Index Data (Q4)'!F1987:F2016)/VAR('RW Futures and Index Data (Q4)'!F1987:F2016)</f>
        <v>-1.1341098736798041</v>
      </c>
      <c r="J1989" s="10"/>
      <c r="K1989" s="59">
        <v>1.4948074230850095E-2</v>
      </c>
      <c r="L1989" s="57">
        <f>COVAR(K1989:K2018,'RW Futures and Index Data (Q4)'!F1987:F2016)/VAR('RW Futures and Index Data (Q4)'!F1987:F2016)</f>
        <v>1.2541844787005945E-2</v>
      </c>
      <c r="M1989" s="10"/>
      <c r="N1989" s="59">
        <v>4.2195236707663231E-2</v>
      </c>
      <c r="O1989" s="58">
        <f>COVAR(N1989:N2018,'RW Futures and Index Data (Q4)'!F1987:F2016)/VAR('RW Futures and Index Data (Q4)'!F1987:F2016)</f>
        <v>-0.11349323375472987</v>
      </c>
      <c r="P1989" s="10"/>
    </row>
    <row r="1990" spans="1:16" x14ac:dyDescent="0.25">
      <c r="A1990" s="23">
        <v>39318</v>
      </c>
      <c r="B1990"/>
      <c r="C1990" s="22"/>
      <c r="D1990" s="10"/>
      <c r="E1990" s="59">
        <v>-2.9839176541482937E-3</v>
      </c>
      <c r="F1990" s="56">
        <f>COVAR(E1990:E2019,'RW Futures and Index Data (Q4)'!C1988:C2017)/VAR('RW Futures and Index Data (Q4)'!C1988:C2017)</f>
        <v>6.9963109405175271E-3</v>
      </c>
      <c r="G1990" s="10"/>
      <c r="H1990" s="59">
        <v>0.20032706459525751</v>
      </c>
      <c r="I1990" s="56">
        <f>COVAR(H1990:H2019,'RW Futures and Index Data (Q4)'!F1988:F2017)/VAR('RW Futures and Index Data (Q4)'!F1988:F2017)</f>
        <v>-1.0867614976966118</v>
      </c>
      <c r="J1990" s="10"/>
      <c r="K1990" s="59">
        <v>9.2519281417116073E-3</v>
      </c>
      <c r="L1990" s="57">
        <f>COVAR(K1990:K2019,'RW Futures and Index Data (Q4)'!F1988:F2017)/VAR('RW Futures and Index Data (Q4)'!F1988:F2017)</f>
        <v>2.966689370602718E-3</v>
      </c>
      <c r="M1990" s="10"/>
      <c r="N1990" s="59">
        <v>4.434995983132306E-2</v>
      </c>
      <c r="O1990" s="58">
        <f>COVAR(N1990:N2019,'RW Futures and Index Data (Q4)'!F1988:F2017)/VAR('RW Futures and Index Data (Q4)'!F1988:F2017)</f>
        <v>-0.1508457413744852</v>
      </c>
      <c r="P1990" s="10"/>
    </row>
    <row r="1991" spans="1:16" x14ac:dyDescent="0.25">
      <c r="A1991" s="23">
        <v>39317</v>
      </c>
      <c r="B1991"/>
      <c r="C1991" s="22"/>
      <c r="D1991" s="10"/>
      <c r="E1991" s="59">
        <v>-1.9677527271055872E-4</v>
      </c>
      <c r="F1991" s="56">
        <f>COVAR(E1991:E2020,'RW Futures and Index Data (Q4)'!C1989:C2018)/VAR('RW Futures and Index Data (Q4)'!C1989:C2018)</f>
        <v>-3.1181095072147173E-2</v>
      </c>
      <c r="G1991" s="10"/>
      <c r="H1991" s="59">
        <v>0.22167080231596348</v>
      </c>
      <c r="I1991" s="56">
        <f>COVAR(H1991:H2020,'RW Futures and Index Data (Q4)'!F1989:F2018)/VAR('RW Futures and Index Data (Q4)'!F1989:F2018)</f>
        <v>-1.0661633256264758</v>
      </c>
      <c r="J1991" s="10"/>
      <c r="K1991" s="59">
        <v>9.8234530110521412E-3</v>
      </c>
      <c r="L1991" s="57">
        <f>COVAR(K1991:K2020,'RW Futures and Index Data (Q4)'!F1989:F2018)/VAR('RW Futures and Index Data (Q4)'!F1989:F2018)</f>
        <v>-1.1554954147549855E-2</v>
      </c>
      <c r="M1991" s="10"/>
      <c r="N1991" s="59">
        <v>3.6711798154251074E-2</v>
      </c>
      <c r="O1991" s="58">
        <f>COVAR(N1991:N2020,'RW Futures and Index Data (Q4)'!F1989:F2018)/VAR('RW Futures and Index Data (Q4)'!F1989:F2018)</f>
        <v>-0.19143153009453129</v>
      </c>
      <c r="P1991" s="10"/>
    </row>
    <row r="1992" spans="1:16" x14ac:dyDescent="0.25">
      <c r="A1992" s="23">
        <v>39316</v>
      </c>
      <c r="B1992"/>
      <c r="C1992" s="22"/>
      <c r="D1992" s="10"/>
      <c r="E1992" s="59">
        <v>-6.8829765475399984E-3</v>
      </c>
      <c r="F1992" s="56">
        <f>COVAR(E1992:E2021,'RW Futures and Index Data (Q4)'!C1990:C2019)/VAR('RW Futures and Index Data (Q4)'!C1990:C2019)</f>
        <v>-7.9495240799570321E-2</v>
      </c>
      <c r="G1992" s="10"/>
      <c r="H1992" s="59">
        <v>0.20833333333333326</v>
      </c>
      <c r="I1992" s="56">
        <f>COVAR(H1992:H2021,'RW Futures and Index Data (Q4)'!F1990:F2019)/VAR('RW Futures and Index Data (Q4)'!F1990:F2019)</f>
        <v>-0.93966922183780432</v>
      </c>
      <c r="J1992" s="10"/>
      <c r="K1992" s="59">
        <v>1.0225027032691791E-2</v>
      </c>
      <c r="L1992" s="57">
        <f>COVAR(K1992:K2021,'RW Futures and Index Data (Q4)'!F1990:F2019)/VAR('RW Futures and Index Data (Q4)'!F1990:F2019)</f>
        <v>-2.1917328303613117E-2</v>
      </c>
      <c r="M1992" s="10"/>
      <c r="N1992" s="59">
        <v>4.1554593012203878E-2</v>
      </c>
      <c r="O1992" s="58">
        <f>COVAR(N1992:N2021,'RW Futures and Index Data (Q4)'!F1990:F2019)/VAR('RW Futures and Index Data (Q4)'!F1990:F2019)</f>
        <v>-0.23488692693024729</v>
      </c>
      <c r="P1992" s="10"/>
    </row>
    <row r="1993" spans="1:16" x14ac:dyDescent="0.25">
      <c r="A1993" s="23">
        <v>39315</v>
      </c>
      <c r="B1993"/>
      <c r="C1993" s="22"/>
      <c r="D1993" s="10"/>
      <c r="E1993" s="59">
        <v>-8.0756456445689739E-3</v>
      </c>
      <c r="F1993" s="56">
        <f>COVAR(E1993:E2022,'RW Futures and Index Data (Q4)'!C1991:C2020)/VAR('RW Futures and Index Data (Q4)'!C1991:C2020)</f>
        <v>-0.11967278811245288</v>
      </c>
      <c r="G1993" s="10"/>
      <c r="H1993" s="59">
        <v>0.17174959871589079</v>
      </c>
      <c r="I1993" s="56">
        <f>COVAR(H1993:H2022,'RW Futures and Index Data (Q4)'!F1991:F2020)/VAR('RW Futures and Index Data (Q4)'!F1991:F2020)</f>
        <v>-0.85582965645080422</v>
      </c>
      <c r="J1993" s="10"/>
      <c r="K1993" s="59">
        <v>1.4149296871130757E-2</v>
      </c>
      <c r="L1993" s="57">
        <f>COVAR(K1993:K2022,'RW Futures and Index Data (Q4)'!F1991:F2020)/VAR('RW Futures and Index Data (Q4)'!F1991:F2020)</f>
        <v>-3.5541200392029584E-2</v>
      </c>
      <c r="M1993" s="10"/>
      <c r="N1993" s="59">
        <v>4.0821452200101138E-2</v>
      </c>
      <c r="O1993" s="58">
        <f>COVAR(N1993:N2022,'RW Futures and Index Data (Q4)'!F1991:F2020)/VAR('RW Futures and Index Data (Q4)'!F1991:F2020)</f>
        <v>-0.26921442192098211</v>
      </c>
      <c r="P1993" s="10"/>
    </row>
    <row r="1994" spans="1:16" x14ac:dyDescent="0.25">
      <c r="A1994" s="23">
        <v>39314</v>
      </c>
      <c r="B1994"/>
      <c r="C1994" s="22"/>
      <c r="D1994" s="10"/>
      <c r="E1994" s="59">
        <v>1.7791384900094576E-2</v>
      </c>
      <c r="F1994" s="56">
        <f>COVAR(E1994:E2023,'RW Futures and Index Data (Q4)'!C1992:C2021)/VAR('RW Futures and Index Data (Q4)'!C1992:C2021)</f>
        <v>-0.17799498131056127</v>
      </c>
      <c r="G1994" s="10"/>
      <c r="H1994" s="59">
        <v>0.17671345995045429</v>
      </c>
      <c r="I1994" s="56">
        <f>COVAR(H1994:H2023,'RW Futures and Index Data (Q4)'!F1992:F2021)/VAR('RW Futures and Index Data (Q4)'!F1992:F2021)</f>
        <v>-0.81415946613048407</v>
      </c>
      <c r="J1994" s="10"/>
      <c r="K1994" s="59">
        <v>8.0903211274383491E-3</v>
      </c>
      <c r="L1994" s="57">
        <f>COVAR(K1994:K2023,'RW Futures and Index Data (Q4)'!F1992:F2021)/VAR('RW Futures and Index Data (Q4)'!F1992:F2021)</f>
        <v>-4.4115441746646583E-2</v>
      </c>
      <c r="M1994" s="10"/>
      <c r="N1994" s="59">
        <v>3.8908587850135623E-2</v>
      </c>
      <c r="O1994" s="58">
        <f>COVAR(N1994:N2023,'RW Futures and Index Data (Q4)'!F1992:F2021)/VAR('RW Futures and Index Data (Q4)'!F1992:F2021)</f>
        <v>-0.29850175040383414</v>
      </c>
      <c r="P1994" s="10"/>
    </row>
    <row r="1995" spans="1:16" x14ac:dyDescent="0.25">
      <c r="A1995" s="23">
        <v>39311</v>
      </c>
      <c r="B1995"/>
      <c r="C1995" s="22"/>
      <c r="D1995" s="10"/>
      <c r="E1995" s="59">
        <v>2.7127015121770182E-2</v>
      </c>
      <c r="F1995" s="56">
        <f>COVAR(E1995:E2024,'RW Futures and Index Data (Q4)'!C1993:C2022)/VAR('RW Futures and Index Data (Q4)'!C1993:C2022)</f>
        <v>-0.25767777342649872</v>
      </c>
      <c r="G1995" s="10"/>
      <c r="H1995" s="59">
        <v>0.18976897689768979</v>
      </c>
      <c r="I1995" s="56">
        <f>COVAR(H1995:H2024,'RW Futures and Index Data (Q4)'!F1993:F2022)/VAR('RW Futures and Index Data (Q4)'!F1993:F2022)</f>
        <v>-0.74671790381936076</v>
      </c>
      <c r="J1995" s="10"/>
      <c r="K1995" s="59">
        <v>1.500539971512227E-3</v>
      </c>
      <c r="L1995" s="57">
        <f>COVAR(K1995:K2024,'RW Futures and Index Data (Q4)'!F1993:F2022)/VAR('RW Futures and Index Data (Q4)'!F1993:F2022)</f>
        <v>-4.9918863886467227E-2</v>
      </c>
      <c r="M1995" s="10"/>
      <c r="N1995" s="59">
        <v>2.3229216660907603E-2</v>
      </c>
      <c r="O1995" s="58">
        <f>COVAR(N1995:N2024,'RW Futures and Index Data (Q4)'!F1993:F2022)/VAR('RW Futures and Index Data (Q4)'!F1993:F2022)</f>
        <v>-0.31137362657562201</v>
      </c>
      <c r="P1995" s="10"/>
    </row>
    <row r="1996" spans="1:16" x14ac:dyDescent="0.25">
      <c r="A1996" s="23">
        <v>39310</v>
      </c>
      <c r="B1996"/>
      <c r="C1996" s="22"/>
      <c r="D1996" s="10"/>
      <c r="E1996" s="59">
        <v>4.0469576854835765E-3</v>
      </c>
      <c r="F1996" s="56">
        <f>COVAR(E1996:E2025,'RW Futures and Index Data (Q4)'!C1994:C2023)/VAR('RW Futures and Index Data (Q4)'!C1994:C2023)</f>
        <v>-0.31754218845817245</v>
      </c>
      <c r="G1996" s="10"/>
      <c r="H1996" s="59">
        <v>0.22944078947368407</v>
      </c>
      <c r="I1996" s="56">
        <f>COVAR(H1996:H2025,'RW Futures and Index Data (Q4)'!F1994:F2023)/VAR('RW Futures and Index Data (Q4)'!F1994:F2023)</f>
        <v>-0.59555245529534162</v>
      </c>
      <c r="J1996" s="10"/>
      <c r="K1996" s="59">
        <v>1.1858068525212317E-3</v>
      </c>
      <c r="L1996" s="57">
        <f>COVAR(K1996:K2025,'RW Futures and Index Data (Q4)'!F1994:F2023)/VAR('RW Futures and Index Data (Q4)'!F1994:F2023)</f>
        <v>-6.6586825042257158E-2</v>
      </c>
      <c r="M1996" s="10"/>
      <c r="N1996" s="59">
        <v>3.997298759521084E-2</v>
      </c>
      <c r="O1996" s="58">
        <f>COVAR(N1996:N2025,'RW Futures and Index Data (Q4)'!F1994:F2023)/VAR('RW Futures and Index Data (Q4)'!F1994:F2023)</f>
        <v>-0.35171836377616589</v>
      </c>
      <c r="P1996" s="10"/>
    </row>
    <row r="1997" spans="1:16" x14ac:dyDescent="0.25">
      <c r="A1997" s="23">
        <v>39309</v>
      </c>
      <c r="B1997"/>
      <c r="C1997" s="22"/>
      <c r="D1997" s="10"/>
      <c r="E1997" s="59">
        <v>0</v>
      </c>
      <c r="F1997" s="56">
        <f>COVAR(E1997:E2026,'RW Futures and Index Data (Q4)'!C1995:C2024)/VAR('RW Futures and Index Data (Q4)'!C1995:C2024)</f>
        <v>-0.40848641200561964</v>
      </c>
      <c r="G1997" s="10"/>
      <c r="H1997" s="59">
        <v>0.13071895424836599</v>
      </c>
      <c r="I1997" s="56">
        <f>COVAR(H1997:H2026,'RW Futures and Index Data (Q4)'!F1995:F2024)/VAR('RW Futures and Index Data (Q4)'!F1995:F2024)</f>
        <v>-0.37862951491675428</v>
      </c>
      <c r="J1997" s="10"/>
      <c r="K1997" s="59">
        <v>1.4711837880521106E-3</v>
      </c>
      <c r="L1997" s="57">
        <f>COVAR(K1997:K2026,'RW Futures and Index Data (Q4)'!F1995:F2024)/VAR('RW Futures and Index Data (Q4)'!F1995:F2024)</f>
        <v>-8.20180535950603E-2</v>
      </c>
      <c r="M1997" s="10"/>
      <c r="N1997" s="59">
        <v>4.7919223746033524E-2</v>
      </c>
      <c r="O1997" s="58">
        <f>COVAR(N1997:N2026,'RW Futures and Index Data (Q4)'!F1995:F2024)/VAR('RW Futures and Index Data (Q4)'!F1995:F2024)</f>
        <v>-0.38840348443640965</v>
      </c>
      <c r="P1997" s="10"/>
    </row>
    <row r="1998" spans="1:16" x14ac:dyDescent="0.25">
      <c r="A1998" s="23">
        <v>39308</v>
      </c>
      <c r="B1998"/>
      <c r="C1998" s="22"/>
      <c r="D1998" s="10"/>
      <c r="E1998" s="59">
        <v>-8.0288729858624119E-4</v>
      </c>
      <c r="F1998" s="56">
        <f>COVAR(E1998:E2027,'RW Futures and Index Data (Q4)'!C1996:C2025)/VAR('RW Futures and Index Data (Q4)'!C1996:C2025)</f>
        <v>-0.53351555978614162</v>
      </c>
      <c r="G1998" s="10"/>
      <c r="H1998" s="59">
        <v>8.2864038616251134E-2</v>
      </c>
      <c r="I1998" s="56">
        <f>COVAR(H1998:H2027,'RW Futures and Index Data (Q4)'!F1996:F2025)/VAR('RW Futures and Index Data (Q4)'!F1996:F2025)</f>
        <v>-0.20850295007077435</v>
      </c>
      <c r="J1998" s="10"/>
      <c r="K1998" s="59">
        <v>9.3640072878222735E-3</v>
      </c>
      <c r="L1998" s="57">
        <f>COVAR(K1998:K2027,'RW Futures and Index Data (Q4)'!F1996:F2025)/VAR('RW Futures and Index Data (Q4)'!F1996:F2025)</f>
        <v>-9.6344471783342808E-2</v>
      </c>
      <c r="M1998" s="10"/>
      <c r="N1998" s="59">
        <v>3.3009132144051545E-2</v>
      </c>
      <c r="O1998" s="58">
        <f>COVAR(N1998:N2027,'RW Futures and Index Data (Q4)'!F1996:F2025)/VAR('RW Futures and Index Data (Q4)'!F1996:F2025)</f>
        <v>-0.42253967446963042</v>
      </c>
      <c r="P1998" s="10"/>
    </row>
    <row r="1999" spans="1:16" x14ac:dyDescent="0.25">
      <c r="A1999" s="23">
        <v>39307</v>
      </c>
      <c r="B1999"/>
      <c r="C1999" s="22"/>
      <c r="D1999" s="10"/>
      <c r="E1999" s="59">
        <v>2.0068153491774599E-3</v>
      </c>
      <c r="F1999" s="56">
        <f>COVAR(E1999:E2028,'RW Futures and Index Data (Q4)'!C1997:C2026)/VAR('RW Futures and Index Data (Q4)'!C1997:C2026)</f>
        <v>-0.63899997273349607</v>
      </c>
      <c r="G1999" s="10"/>
      <c r="H1999" s="59">
        <v>9.3599999999999905E-2</v>
      </c>
      <c r="I1999" s="56">
        <f>COVAR(H1999:H2028,'RW Futures and Index Data (Q4)'!F1997:F2026)/VAR('RW Futures and Index Data (Q4)'!F1997:F2026)</f>
        <v>-9.5394738819648467E-2</v>
      </c>
      <c r="J1999" s="10"/>
      <c r="K1999" s="59">
        <v>5.5617539580932185E-3</v>
      </c>
      <c r="L1999" s="57">
        <f>COVAR(K1999:K2028,'RW Futures and Index Data (Q4)'!F1997:F2026)/VAR('RW Futures and Index Data (Q4)'!F1997:F2026)</f>
        <v>-9.3237583721444778E-2</v>
      </c>
      <c r="M1999" s="10"/>
      <c r="N1999" s="59">
        <v>2.5103657054923456E-2</v>
      </c>
      <c r="O1999" s="58">
        <f>COVAR(N1999:N2028,'RW Futures and Index Data (Q4)'!F1997:F2026)/VAR('RW Futures and Index Data (Q4)'!F1997:F2026)</f>
        <v>-0.46300174272429234</v>
      </c>
      <c r="P1999" s="10"/>
    </row>
    <row r="2000" spans="1:16" x14ac:dyDescent="0.25">
      <c r="A2000" s="23">
        <v>39304</v>
      </c>
      <c r="B2000"/>
      <c r="C2000" s="22"/>
      <c r="D2000" s="10"/>
      <c r="E2000" s="59">
        <v>1.9971808408359992E-2</v>
      </c>
      <c r="F2000" s="56">
        <f>COVAR(E2000:E2029,'RW Futures and Index Data (Q4)'!C1998:C2027)/VAR('RW Futures and Index Data (Q4)'!C1998:C2027)</f>
        <v>-0.65379223654790353</v>
      </c>
      <c r="G2000" s="10"/>
      <c r="H2000" s="59">
        <v>2.917341977309551E-2</v>
      </c>
      <c r="I2000" s="56">
        <f>COVAR(H2000:H2029,'RW Futures and Index Data (Q4)'!F1998:F2027)/VAR('RW Futures and Index Data (Q4)'!F1998:F2027)</f>
        <v>9.3170389347554787E-4</v>
      </c>
      <c r="J2000" s="10"/>
      <c r="K2000" s="59">
        <v>-5.3347850414187103E-4</v>
      </c>
      <c r="L2000" s="57">
        <f>COVAR(K2000:K2029,'RW Futures and Index Data (Q4)'!F1998:F2027)/VAR('RW Futures and Index Data (Q4)'!F1998:F2027)</f>
        <v>-9.507713087650381E-2</v>
      </c>
      <c r="M2000" s="10"/>
      <c r="N2000" s="59">
        <v>1.6146555558204545E-2</v>
      </c>
      <c r="O2000" s="58">
        <f>COVAR(N2000:N2029,'RW Futures and Index Data (Q4)'!F1998:F2027)/VAR('RW Futures and Index Data (Q4)'!F1998:F2027)</f>
        <v>-0.49387581961548055</v>
      </c>
      <c r="P2000" s="10"/>
    </row>
    <row r="2001" spans="1:16" x14ac:dyDescent="0.25">
      <c r="A2001" s="23">
        <v>39303</v>
      </c>
      <c r="B2001"/>
      <c r="C2001" s="22"/>
      <c r="D2001" s="10"/>
      <c r="E2001" s="59">
        <v>2.1686776892767545E-2</v>
      </c>
      <c r="F2001" s="56">
        <f>COVAR(E2001:E2030,'RW Futures and Index Data (Q4)'!C1999:C2028)/VAR('RW Futures and Index Data (Q4)'!C1999:C2028)</f>
        <v>-0.64436287942019588</v>
      </c>
      <c r="G2001" s="10"/>
      <c r="H2001" s="59">
        <v>3.706688154713933E-2</v>
      </c>
      <c r="I2001" s="56">
        <f>COVAR(H2001:H2030,'RW Futures and Index Data (Q4)'!F1999:F2028)/VAR('RW Futures and Index Data (Q4)'!F1999:F2028)</f>
        <v>4.9072864207701621E-2</v>
      </c>
      <c r="J2001" s="10"/>
      <c r="K2001" s="59">
        <v>-6.4848953615773697E-3</v>
      </c>
      <c r="L2001" s="57">
        <f>COVAR(K2001:K2030,'RW Futures and Index Data (Q4)'!F1999:F2028)/VAR('RW Futures and Index Data (Q4)'!F1999:F2028)</f>
        <v>-9.7476110877038488E-2</v>
      </c>
      <c r="M2001" s="10"/>
      <c r="N2001" s="59">
        <v>1.8530129424448205E-2</v>
      </c>
      <c r="O2001" s="58">
        <f>COVAR(N2001:N2030,'RW Futures and Index Data (Q4)'!F1999:F2028)/VAR('RW Futures and Index Data (Q4)'!F1999:F2028)</f>
        <v>-0.51254509608813426</v>
      </c>
      <c r="P2001" s="10"/>
    </row>
    <row r="2002" spans="1:16" x14ac:dyDescent="0.25">
      <c r="A2002" s="23">
        <v>39302</v>
      </c>
      <c r="B2002"/>
      <c r="C2002" s="22"/>
      <c r="D2002" s="10"/>
      <c r="E2002" s="59">
        <v>1.9017415112649427E-2</v>
      </c>
      <c r="F2002" s="56">
        <f>COVAR(E2002:E2031,'RW Futures and Index Data (Q4)'!C2000:C2029)/VAR('RW Futures and Index Data (Q4)'!C2000:C2029)</f>
        <v>-0.62208937318478263</v>
      </c>
      <c r="G2002" s="10"/>
      <c r="H2002" s="59">
        <v>1.2789768185451633E-2</v>
      </c>
      <c r="I2002" s="56">
        <f>COVAR(H2002:H2031,'RW Futures and Index Data (Q4)'!F2000:F2029)/VAR('RW Futures and Index Data (Q4)'!F2000:F2029)</f>
        <v>0.11665205478651448</v>
      </c>
      <c r="J2002" s="10"/>
      <c r="K2002" s="59">
        <v>3.61680408478815E-3</v>
      </c>
      <c r="L2002" s="57">
        <f>COVAR(K2002:K2031,'RW Futures and Index Data (Q4)'!F2000:F2029)/VAR('RW Futures and Index Data (Q4)'!F2000:F2029)</f>
        <v>-0.11249013734146587</v>
      </c>
      <c r="M2002" s="10"/>
      <c r="N2002" s="59">
        <v>3.1432439326582129E-2</v>
      </c>
      <c r="O2002" s="58">
        <f>COVAR(N2002:N2031,'RW Futures and Index Data (Q4)'!F2000:F2029)/VAR('RW Futures and Index Data (Q4)'!F2000:F2029)</f>
        <v>-0.55375440999960734</v>
      </c>
      <c r="P2002" s="10"/>
    </row>
    <row r="2003" spans="1:16" x14ac:dyDescent="0.25">
      <c r="A2003" s="23">
        <v>39301</v>
      </c>
      <c r="B2003"/>
      <c r="C2003" s="22"/>
      <c r="D2003" s="10"/>
      <c r="E2003" s="59">
        <v>4.033376521083909E-2</v>
      </c>
      <c r="F2003" s="56">
        <f>COVAR(E2003:E2032,'RW Futures and Index Data (Q4)'!C2001:C2030)/VAR('RW Futures and Index Data (Q4)'!C2001:C2030)</f>
        <v>-0.62149816412037961</v>
      </c>
      <c r="G2003" s="10"/>
      <c r="H2003" s="59">
        <v>1.9688269073010689E-2</v>
      </c>
      <c r="I2003" s="56">
        <f>COVAR(H2003:H2032,'RW Futures and Index Data (Q4)'!F2001:F2030)/VAR('RW Futures and Index Data (Q4)'!F2001:F2030)</f>
        <v>0.13505937094867967</v>
      </c>
      <c r="J2003" s="10"/>
      <c r="K2003" s="59">
        <v>3.4288903608028498E-3</v>
      </c>
      <c r="L2003" s="57">
        <f>COVAR(K2003:K2032,'RW Futures and Index Data (Q4)'!F2001:F2030)/VAR('RW Futures and Index Data (Q4)'!F2001:F2030)</f>
        <v>-0.11732872902638732</v>
      </c>
      <c r="M2003" s="10"/>
      <c r="N2003" s="59">
        <v>2.9753692916571373E-2</v>
      </c>
      <c r="O2003" s="58">
        <f>COVAR(N2003:N2032,'RW Futures and Index Data (Q4)'!F2001:F2030)/VAR('RW Futures and Index Data (Q4)'!F2001:F2030)</f>
        <v>-0.57566386257598468</v>
      </c>
      <c r="P2003" s="10"/>
    </row>
    <row r="2004" spans="1:16" x14ac:dyDescent="0.25">
      <c r="A2004" s="23">
        <v>39300</v>
      </c>
      <c r="B2004"/>
      <c r="C2004" s="22"/>
      <c r="D2004" s="10"/>
      <c r="E2004" s="59">
        <v>5.1099396228275085E-2</v>
      </c>
      <c r="F2004" s="56">
        <f>COVAR(E2004:E2033,'RW Futures and Index Data (Q4)'!C2002:C2031)/VAR('RW Futures and Index Data (Q4)'!C2002:C2031)</f>
        <v>-0.60869119076355316</v>
      </c>
      <c r="G2004" s="10"/>
      <c r="H2004" s="59">
        <v>6.6611157368858809E-3</v>
      </c>
      <c r="I2004" s="56">
        <f>COVAR(H2004:H2033,'RW Futures and Index Data (Q4)'!F2002:F2031)/VAR('RW Futures and Index Data (Q4)'!F2002:F2031)</f>
        <v>0.16228846451611348</v>
      </c>
      <c r="J2004" s="10"/>
      <c r="K2004" s="59">
        <v>2.362336746458471E-3</v>
      </c>
      <c r="L2004" s="57">
        <f>COVAR(K2004:K2033,'RW Futures and Index Data (Q4)'!F2002:F2031)/VAR('RW Futures and Index Data (Q4)'!F2002:F2031)</f>
        <v>-0.11828135497596605</v>
      </c>
      <c r="M2004" s="10"/>
      <c r="N2004" s="59">
        <v>4.3412387838264177E-2</v>
      </c>
      <c r="O2004" s="58">
        <f>COVAR(N2004:N2033,'RW Futures and Index Data (Q4)'!F2002:F2031)/VAR('RW Futures and Index Data (Q4)'!F2002:F2031)</f>
        <v>-0.60260665512249956</v>
      </c>
      <c r="P2004" s="10"/>
    </row>
    <row r="2005" spans="1:16" x14ac:dyDescent="0.25">
      <c r="A2005" s="23">
        <v>39297</v>
      </c>
      <c r="B2005"/>
      <c r="C2005" s="22"/>
      <c r="D2005" s="10"/>
      <c r="E2005" s="59">
        <v>6.2267221237159109E-2</v>
      </c>
      <c r="F2005" s="56">
        <f>COVAR(E2005:E2034,'RW Futures and Index Data (Q4)'!C2003:C2032)/VAR('RW Futures and Index Data (Q4)'!C2003:C2032)</f>
        <v>-0.55788442861087251</v>
      </c>
      <c r="G2005" s="10"/>
      <c r="H2005" s="59">
        <v>-2.4752475247524774E-3</v>
      </c>
      <c r="I2005" s="56">
        <f>COVAR(H2005:H2034,'RW Futures and Index Data (Q4)'!F2003:F2032)/VAR('RW Futures and Index Data (Q4)'!F2003:F2032)</f>
        <v>0.18479819658431165</v>
      </c>
      <c r="J2005" s="10"/>
      <c r="K2005" s="59">
        <v>-5.4456590252549564E-4</v>
      </c>
      <c r="L2005" s="57">
        <f>COVAR(K2005:K2034,'RW Futures and Index Data (Q4)'!F2003:F2032)/VAR('RW Futures and Index Data (Q4)'!F2003:F2032)</f>
        <v>-0.12077421351528055</v>
      </c>
      <c r="M2005" s="10"/>
      <c r="N2005" s="59">
        <v>4.4497718470677183E-2</v>
      </c>
      <c r="O2005" s="58">
        <f>COVAR(N2005:N2034,'RW Futures and Index Data (Q4)'!F2003:F2032)/VAR('RW Futures and Index Data (Q4)'!F2003:F2032)</f>
        <v>-0.62355403592101555</v>
      </c>
      <c r="P2005" s="10"/>
    </row>
    <row r="2006" spans="1:16" x14ac:dyDescent="0.25">
      <c r="A2006" s="23">
        <v>39296</v>
      </c>
      <c r="B2006"/>
      <c r="C2006" s="22"/>
      <c r="D2006" s="10"/>
      <c r="E2006" s="59">
        <v>3.5839377419909502E-2</v>
      </c>
      <c r="F2006" s="56">
        <f>COVAR(E2006:E2035,'RW Futures and Index Data (Q4)'!C2004:C2033)/VAR('RW Futures and Index Data (Q4)'!C2004:C2033)</f>
        <v>-0.41554609787118685</v>
      </c>
      <c r="G2006" s="10"/>
      <c r="H2006" s="59">
        <v>-1.7326732673267231E-2</v>
      </c>
      <c r="I2006" s="56">
        <f>COVAR(H2006:H2035,'RW Futures and Index Data (Q4)'!F2004:F2033)/VAR('RW Futures and Index Data (Q4)'!F2004:F2033)</f>
        <v>0.21038888882281351</v>
      </c>
      <c r="J2006" s="10"/>
      <c r="K2006" s="59">
        <v>4.1025578737510227E-3</v>
      </c>
      <c r="L2006" s="57">
        <f>COVAR(K2006:K2035,'RW Futures and Index Data (Q4)'!F2004:F2033)/VAR('RW Futures and Index Data (Q4)'!F2004:F2033)</f>
        <v>-0.13901904055547171</v>
      </c>
      <c r="M2006" s="10"/>
      <c r="N2006" s="59">
        <v>5.7934169586636219E-2</v>
      </c>
      <c r="O2006" s="58">
        <f>COVAR(N2006:N2035,'RW Futures and Index Data (Q4)'!F2004:F2033)/VAR('RW Futures and Index Data (Q4)'!F2004:F2033)</f>
        <v>-0.69027239762902526</v>
      </c>
      <c r="P2006" s="10"/>
    </row>
    <row r="2007" spans="1:16" x14ac:dyDescent="0.25">
      <c r="A2007" s="23">
        <v>39295</v>
      </c>
      <c r="B2007"/>
      <c r="C2007" s="22"/>
      <c r="D2007" s="10"/>
      <c r="E2007" s="59">
        <v>4.7464491319716862E-2</v>
      </c>
      <c r="F2007" s="56">
        <f>COVAR(E2007:E2036,'RW Futures and Index Data (Q4)'!C2005:C2034)/VAR('RW Futures and Index Data (Q4)'!C2005:C2034)</f>
        <v>-0.30193012975523198</v>
      </c>
      <c r="G2007" s="10"/>
      <c r="H2007" s="59">
        <v>3.0528052805280703E-2</v>
      </c>
      <c r="I2007" s="56">
        <f>COVAR(H2007:H2036,'RW Futures and Index Data (Q4)'!F2005:F2034)/VAR('RW Futures and Index Data (Q4)'!F2005:F2034)</f>
        <v>0.19550096025450159</v>
      </c>
      <c r="J2007" s="10"/>
      <c r="K2007" s="59">
        <v>1.8501562888249001E-3</v>
      </c>
      <c r="L2007" s="57">
        <f>COVAR(K2007:K2036,'RW Futures and Index Data (Q4)'!F2005:F2034)/VAR('RW Futures and Index Data (Q4)'!F2005:F2034)</f>
        <v>-0.13530975093642258</v>
      </c>
      <c r="M2007" s="10"/>
      <c r="N2007" s="59">
        <v>5.7775309200053471E-2</v>
      </c>
      <c r="O2007" s="58">
        <f>COVAR(N2007:N2036,'RW Futures and Index Data (Q4)'!F2005:F2034)/VAR('RW Futures and Index Data (Q4)'!F2005:F2034)</f>
        <v>-0.68160003366087074</v>
      </c>
      <c r="P2007" s="10"/>
    </row>
    <row r="2008" spans="1:16" x14ac:dyDescent="0.25">
      <c r="A2008" s="23">
        <v>39294</v>
      </c>
      <c r="B2008"/>
      <c r="C2008" s="22"/>
      <c r="D2008" s="10"/>
      <c r="E2008" s="59">
        <v>3.5728820920248205E-2</v>
      </c>
      <c r="F2008" s="56">
        <f>COVAR(E2008:E2037,'RW Futures and Index Data (Q4)'!C2006:C2035)/VAR('RW Futures and Index Data (Q4)'!C2006:C2035)</f>
        <v>-0.15820084619463806</v>
      </c>
      <c r="G2008" s="10"/>
      <c r="H2008" s="59">
        <v>-2.4793388429751317E-3</v>
      </c>
      <c r="I2008" s="56">
        <f>COVAR(H2008:H2037,'RW Futures and Index Data (Q4)'!F2006:F2035)/VAR('RW Futures and Index Data (Q4)'!F2006:F2035)</f>
        <v>0.26873241488745175</v>
      </c>
      <c r="J2008" s="10"/>
      <c r="K2008" s="59">
        <v>6.0783382871476554E-4</v>
      </c>
      <c r="L2008" s="57">
        <f>COVAR(K2008:K2037,'RW Futures and Index Data (Q4)'!F2006:F2035)/VAR('RW Futures and Index Data (Q4)'!F2006:F2035)</f>
        <v>-0.13917453256052331</v>
      </c>
      <c r="M2008" s="10"/>
      <c r="N2008" s="59">
        <v>5.0063990412026582E-2</v>
      </c>
      <c r="O2008" s="58">
        <f>COVAR(N2008:N2037,'RW Futures and Index Data (Q4)'!F2006:F2035)/VAR('RW Futures and Index Data (Q4)'!F2006:F2035)</f>
        <v>-0.68150168734507621</v>
      </c>
      <c r="P2008" s="10"/>
    </row>
    <row r="2009" spans="1:16" x14ac:dyDescent="0.25">
      <c r="A2009" s="23">
        <v>39293</v>
      </c>
      <c r="B2009"/>
      <c r="C2009" s="22"/>
      <c r="D2009" s="10"/>
      <c r="E2009" s="59">
        <v>-1.3314747697514728E-2</v>
      </c>
      <c r="F2009" s="56">
        <f>COVAR(E2009:E2038,'RW Futures and Index Data (Q4)'!C2007:C2036)/VAR('RW Futures and Index Data (Q4)'!C2007:C2036)</f>
        <v>0.15896723559005271</v>
      </c>
      <c r="G2009" s="10"/>
      <c r="H2009" s="59">
        <v>-1.0690789473684292E-2</v>
      </c>
      <c r="I2009" s="56">
        <f>COVAR(H2009:H2038,'RW Futures and Index Data (Q4)'!F2007:F2036)/VAR('RW Futures and Index Data (Q4)'!F2007:F2036)</f>
        <v>0.32461884825631265</v>
      </c>
      <c r="J2009" s="10"/>
      <c r="K2009" s="59">
        <v>-7.3871786208931089E-3</v>
      </c>
      <c r="L2009" s="57">
        <f>COVAR(K2009:K2038,'RW Futures and Index Data (Q4)'!F2007:F2036)/VAR('RW Futures and Index Data (Q4)'!F2007:F2036)</f>
        <v>-0.14878349469122831</v>
      </c>
      <c r="M2009" s="10"/>
      <c r="N2009" s="59">
        <v>4.3853201959005661E-2</v>
      </c>
      <c r="O2009" s="58">
        <f>COVAR(N2009:N2038,'RW Futures and Index Data (Q4)'!F2007:F2036)/VAR('RW Futures and Index Data (Q4)'!F2007:F2036)</f>
        <v>-0.72457380765652435</v>
      </c>
      <c r="P2009" s="10"/>
    </row>
    <row r="2010" spans="1:16" x14ac:dyDescent="0.25">
      <c r="A2010" s="23">
        <v>39290</v>
      </c>
      <c r="B2010"/>
      <c r="C2010" s="22"/>
      <c r="D2010" s="10"/>
      <c r="E2010" s="59">
        <v>-1.0073109854214612E-2</v>
      </c>
      <c r="F2010" s="56">
        <f>COVAR(E2010:E2039,'RW Futures and Index Data (Q4)'!C2008:C2037)/VAR('RW Futures and Index Data (Q4)'!C2008:C2037)</f>
        <v>0.30090950773719144</v>
      </c>
      <c r="G2010" s="10"/>
      <c r="H2010" s="59">
        <v>-2.2058823529411686E-2</v>
      </c>
      <c r="I2010" s="56">
        <f>COVAR(H2010:H2039,'RW Futures and Index Data (Q4)'!F2008:F2037)/VAR('RW Futures and Index Data (Q4)'!F2008:F2037)</f>
        <v>0.37935338860915158</v>
      </c>
      <c r="J2010" s="10"/>
      <c r="K2010" s="59">
        <v>-4.9758371255281819E-4</v>
      </c>
      <c r="L2010" s="57">
        <f>COVAR(K2010:K2039,'RW Futures and Index Data (Q4)'!F2008:F2037)/VAR('RW Futures and Index Data (Q4)'!F2008:F2037)</f>
        <v>-0.19470270990483127</v>
      </c>
      <c r="M2010" s="10"/>
      <c r="N2010" s="59">
        <v>4.6029764231212411E-2</v>
      </c>
      <c r="O2010" s="58">
        <f>COVAR(N2010:N2039,'RW Futures and Index Data (Q4)'!F2008:F2037)/VAR('RW Futures and Index Data (Q4)'!F2008:F2037)</f>
        <v>-0.78403275648739368</v>
      </c>
      <c r="P2010" s="10"/>
    </row>
    <row r="2011" spans="1:16" x14ac:dyDescent="0.25">
      <c r="A2011" s="23">
        <v>39289</v>
      </c>
      <c r="B2011"/>
      <c r="C2011" s="22"/>
      <c r="D2011" s="10"/>
      <c r="E2011" s="59">
        <v>-1.2024438508996038E-2</v>
      </c>
      <c r="F2011" s="56">
        <f>COVAR(E2011:E2040,'RW Futures and Index Data (Q4)'!C2009:C2038)/VAR('RW Futures and Index Data (Q4)'!C2009:C2038)</f>
        <v>0.71273451844023128</v>
      </c>
      <c r="G2011" s="10"/>
      <c r="H2011" s="59">
        <v>-1.4681892332789492E-2</v>
      </c>
      <c r="I2011" s="56">
        <f>COVAR(H2011:H2040,'RW Futures and Index Data (Q4)'!F2009:F2038)/VAR('RW Futures and Index Data (Q4)'!F2009:F2038)</f>
        <v>0.44176905100337571</v>
      </c>
      <c r="J2011" s="10"/>
      <c r="K2011" s="59">
        <v>-2.1418653755312933E-3</v>
      </c>
      <c r="L2011" s="57">
        <f>COVAR(K2011:K2040,'RW Futures and Index Data (Q4)'!F2009:F2038)/VAR('RW Futures and Index Data (Q4)'!F2009:F2038)</f>
        <v>-0.25852662750697802</v>
      </c>
      <c r="M2011" s="10"/>
      <c r="N2011" s="59">
        <v>4.6903575305291101E-2</v>
      </c>
      <c r="O2011" s="58">
        <f>COVAR(N2011:N2040,'RW Futures and Index Data (Q4)'!F2009:F2038)/VAR('RW Futures and Index Data (Q4)'!F2009:F2038)</f>
        <v>-0.94851122138618005</v>
      </c>
      <c r="P2011" s="10"/>
    </row>
    <row r="2012" spans="1:16" x14ac:dyDescent="0.25">
      <c r="A2012" s="23">
        <v>39288</v>
      </c>
      <c r="B2012"/>
      <c r="C2012" s="22"/>
      <c r="D2012" s="10"/>
      <c r="E2012" s="59">
        <v>3.4640687902779188E-2</v>
      </c>
      <c r="F2012" s="56">
        <f>COVAR(E2012:E2041,'RW Futures and Index Data (Q4)'!C2010:C2039)/VAR('RW Futures and Index Data (Q4)'!C2010:C2039)</f>
        <v>1.0858442324604118</v>
      </c>
      <c r="G2012" s="10"/>
      <c r="H2012" s="59">
        <v>-8.8638195004028253E-3</v>
      </c>
      <c r="I2012" s="56">
        <f>COVAR(H2012:H2041,'RW Futures and Index Data (Q4)'!F2010:F2039)/VAR('RW Futures and Index Data (Q4)'!F2010:F2039)</f>
        <v>0.49152244012437274</v>
      </c>
      <c r="J2012" s="10"/>
      <c r="K2012" s="59">
        <v>5.5050722100444816E-3</v>
      </c>
      <c r="L2012" s="57">
        <f>COVAR(K2012:K2041,'RW Futures and Index Data (Q4)'!F2010:F2039)/VAR('RW Futures and Index Data (Q4)'!F2010:F2039)</f>
        <v>-0.31632627138324337</v>
      </c>
      <c r="M2012" s="10"/>
      <c r="N2012" s="59">
        <v>5.1063525019955369E-2</v>
      </c>
      <c r="O2012" s="58">
        <f>COVAR(N2012:N2041,'RW Futures and Index Data (Q4)'!F2010:F2039)/VAR('RW Futures and Index Data (Q4)'!F2010:F2039)</f>
        <v>-0.93294468810688835</v>
      </c>
      <c r="P2012" s="10"/>
    </row>
    <row r="2013" spans="1:16" x14ac:dyDescent="0.25">
      <c r="A2013" s="23">
        <v>39287</v>
      </c>
      <c r="B2013"/>
      <c r="C2013" s="22"/>
      <c r="D2013" s="10"/>
      <c r="E2013" s="59">
        <v>5.3483383502648474E-2</v>
      </c>
      <c r="F2013" s="56">
        <f>COVAR(E2013:E2042,'RW Futures and Index Data (Q4)'!C2011:C2040)/VAR('RW Futures and Index Data (Q4)'!C2011:C2040)</f>
        <v>1.1701529062586411</v>
      </c>
      <c r="G2013" s="10"/>
      <c r="H2013" s="59">
        <v>-3.2046014790468424E-2</v>
      </c>
      <c r="I2013" s="56">
        <f>COVAR(H2013:H2042,'RW Futures and Index Data (Q4)'!F2011:F2040)/VAR('RW Futures and Index Data (Q4)'!F2011:F2040)</f>
        <v>0.47045958332065879</v>
      </c>
      <c r="J2013" s="10"/>
      <c r="K2013" s="59">
        <v>7.3497572535941025E-3</v>
      </c>
      <c r="L2013" s="57">
        <f>COVAR(K2013:K2042,'RW Futures and Index Data (Q4)'!F2011:F2040)/VAR('RW Futures and Index Data (Q4)'!F2011:F2040)</f>
        <v>-0.22916629149647533</v>
      </c>
      <c r="M2013" s="10"/>
      <c r="N2013" s="59">
        <v>3.9741173727042556E-2</v>
      </c>
      <c r="O2013" s="58">
        <f>COVAR(N2013:N2042,'RW Futures and Index Data (Q4)'!F2011:F2040)/VAR('RW Futures and Index Data (Q4)'!F2011:F2040)</f>
        <v>-0.59966295023534599</v>
      </c>
      <c r="P2013" s="10"/>
    </row>
    <row r="2014" spans="1:16" x14ac:dyDescent="0.25">
      <c r="A2014" s="23">
        <v>39286</v>
      </c>
      <c r="B2014"/>
      <c r="C2014" s="22"/>
      <c r="D2014" s="10"/>
      <c r="E2014" s="59">
        <v>2.986860304229122E-2</v>
      </c>
      <c r="F2014" s="56">
        <f>COVAR(E2014:E2043,'RW Futures and Index Data (Q4)'!C2012:C2041)/VAR('RW Futures and Index Data (Q4)'!C2012:C2041)</f>
        <v>1.1220587848259735</v>
      </c>
      <c r="G2014" s="10"/>
      <c r="H2014" s="59">
        <v>-3.2072368421052655E-2</v>
      </c>
      <c r="I2014" s="56">
        <f>COVAR(H2014:H2043,'RW Futures and Index Data (Q4)'!F2012:F2041)/VAR('RW Futures and Index Data (Q4)'!F2012:F2041)</f>
        <v>0.3091467650681064</v>
      </c>
      <c r="J2014" s="10"/>
      <c r="K2014" s="59">
        <v>1.0970617174651087E-2</v>
      </c>
      <c r="L2014" s="57">
        <f>COVAR(K2014:K2043,'RW Futures and Index Data (Q4)'!F2012:F2041)/VAR('RW Futures and Index Data (Q4)'!F2012:F2041)</f>
        <v>-0.1676558083154176</v>
      </c>
      <c r="M2014" s="10"/>
      <c r="N2014" s="59">
        <v>5.0042316890808181E-2</v>
      </c>
      <c r="O2014" s="58">
        <f>COVAR(N2014:N2043,'RW Futures and Index Data (Q4)'!F2012:F2041)/VAR('RW Futures and Index Data (Q4)'!F2012:F2041)</f>
        <v>-0.41930932190070025</v>
      </c>
      <c r="P2014" s="10"/>
    </row>
    <row r="2015" spans="1:16" x14ac:dyDescent="0.25">
      <c r="A2015" s="23">
        <v>39283</v>
      </c>
      <c r="B2015"/>
      <c r="C2015" s="22"/>
      <c r="D2015" s="10"/>
      <c r="E2015" s="59">
        <v>2.5073499108469788E-2</v>
      </c>
      <c r="F2015" s="56">
        <f>COVAR(E2015:E2044,'RW Futures and Index Data (Q4)'!C2013:C2042)/VAR('RW Futures and Index Data (Q4)'!C2013:C2042)</f>
        <v>0.96318332148676822</v>
      </c>
      <c r="G2015" s="10"/>
      <c r="H2015" s="59">
        <v>-1.9720624486442073E-2</v>
      </c>
      <c r="I2015" s="56">
        <f>COVAR(H2015:H2044,'RW Futures and Index Data (Q4)'!F2013:F2042)/VAR('RW Futures and Index Data (Q4)'!F2013:F2042)</f>
        <v>0.18859328511993514</v>
      </c>
      <c r="J2015" s="10"/>
      <c r="K2015" s="59">
        <v>6.7647962978620857E-3</v>
      </c>
      <c r="L2015" s="57">
        <f>COVAR(K2015:K2044,'RW Futures and Index Data (Q4)'!F2013:F2042)/VAR('RW Futures and Index Data (Q4)'!F2013:F2042)</f>
        <v>-7.8129472928360616E-2</v>
      </c>
      <c r="M2015" s="10"/>
      <c r="N2015" s="59">
        <v>3.0992775238961823E-2</v>
      </c>
      <c r="O2015" s="58">
        <f>COVAR(N2015:N2044,'RW Futures and Index Data (Q4)'!F2013:F2042)/VAR('RW Futures and Index Data (Q4)'!F2013:F2042)</f>
        <v>-0.19170451045397793</v>
      </c>
      <c r="P2015" s="10"/>
    </row>
    <row r="2016" spans="1:16" x14ac:dyDescent="0.25">
      <c r="A2016" s="23">
        <v>39282</v>
      </c>
      <c r="B2016"/>
      <c r="C2016" s="22"/>
      <c r="D2016" s="10"/>
      <c r="E2016" s="59">
        <v>-2.2337425151393586E-2</v>
      </c>
      <c r="F2016" s="56">
        <f>COVAR(E2016:E2045,'RW Futures and Index Data (Q4)'!C2014:C2043)/VAR('RW Futures and Index Data (Q4)'!C2014:C2043)</f>
        <v>0.77914706825584246</v>
      </c>
      <c r="G2016" s="10"/>
      <c r="H2016" s="59">
        <v>-9.8684210526316374E-3</v>
      </c>
      <c r="I2016" s="56">
        <f>COVAR(H2016:H2045,'RW Futures and Index Data (Q4)'!F2014:F2043)/VAR('RW Futures and Index Data (Q4)'!F2014:F2043)</f>
        <v>3.7006213625404807E-2</v>
      </c>
      <c r="J2016" s="10"/>
      <c r="K2016" s="59">
        <v>4.8239298821515231E-3</v>
      </c>
      <c r="L2016" s="57">
        <f>COVAR(K2016:K2045,'RW Futures and Index Data (Q4)'!F2014:F2043)/VAR('RW Futures and Index Data (Q4)'!F2014:F2043)</f>
        <v>1.952847638538437E-2</v>
      </c>
      <c r="M2016" s="10"/>
      <c r="N2016" s="59">
        <v>2.9717040967453645E-2</v>
      </c>
      <c r="O2016" s="58">
        <f>COVAR(N2016:N2045,'RW Futures and Index Data (Q4)'!F2014:F2043)/VAR('RW Futures and Index Data (Q4)'!F2014:F2043)</f>
        <v>4.8783181194435352E-2</v>
      </c>
      <c r="P2016" s="10"/>
    </row>
    <row r="2017" spans="1:16" x14ac:dyDescent="0.25">
      <c r="A2017" s="23">
        <v>39281</v>
      </c>
      <c r="B2017"/>
      <c r="C2017" s="22"/>
      <c r="D2017" s="10"/>
      <c r="E2017" s="59">
        <v>-1.9864925836939995E-2</v>
      </c>
      <c r="F2017" s="56">
        <f>COVAR(E2017:E2046,'RW Futures and Index Data (Q4)'!C2015:C2044)/VAR('RW Futures and Index Data (Q4)'!C2015:C2044)</f>
        <v>0.93548710033217608</v>
      </c>
      <c r="G2017" s="10"/>
      <c r="H2017" s="59">
        <v>2.4752475247524774E-3</v>
      </c>
      <c r="I2017" s="56">
        <f>COVAR(H2017:H2046,'RW Futures and Index Data (Q4)'!F2015:F2044)/VAR('RW Futures and Index Data (Q4)'!F2015:F2044)</f>
        <v>0.19116020105572984</v>
      </c>
      <c r="J2017" s="10"/>
      <c r="K2017" s="59">
        <v>2.5020660042542886E-3</v>
      </c>
      <c r="L2017" s="57">
        <f>COVAR(K2017:K2046,'RW Futures and Index Data (Q4)'!F2015:F2044)/VAR('RW Futures and Index Data (Q4)'!F2015:F2044)</f>
        <v>-0.11562335441023268</v>
      </c>
      <c r="M2017" s="10"/>
      <c r="N2017" s="59">
        <v>1.9641514355465572E-2</v>
      </c>
      <c r="O2017" s="58">
        <f>COVAR(N2017:N2046,'RW Futures and Index Data (Q4)'!F2015:F2044)/VAR('RW Futures and Index Data (Q4)'!F2015:F2044)</f>
        <v>-0.28641964270862569</v>
      </c>
      <c r="P2017" s="10"/>
    </row>
    <row r="2018" spans="1:16" x14ac:dyDescent="0.25">
      <c r="A2018" s="23">
        <v>39280</v>
      </c>
      <c r="B2018"/>
      <c r="C2018" s="22"/>
      <c r="D2018" s="10"/>
      <c r="E2018" s="59">
        <v>-1.615444592080495E-2</v>
      </c>
      <c r="F2018" s="56">
        <f>COVAR(E2018:E2047,'RW Futures and Index Data (Q4)'!C2016:C2045)/VAR('RW Futures and Index Data (Q4)'!C2016:C2045)</f>
        <v>0.81106908497007002</v>
      </c>
      <c r="G2018" s="10"/>
      <c r="H2018" s="59">
        <v>-9.0534979423869677E-3</v>
      </c>
      <c r="I2018" s="56">
        <f>COVAR(H2018:H2047,'RW Futures and Index Data (Q4)'!F2016:F2045)/VAR('RW Futures and Index Data (Q4)'!F2016:F2045)</f>
        <v>-0.18954173946810532</v>
      </c>
      <c r="J2018" s="10"/>
      <c r="K2018" s="59">
        <v>-6.090659253686459E-3</v>
      </c>
      <c r="L2018" s="57">
        <f>COVAR(K2018:K2047,'RW Futures and Index Data (Q4)'!F2016:F2045)/VAR('RW Futures and Index Data (Q4)'!F2016:F2045)</f>
        <v>-5.2827642177979063E-2</v>
      </c>
      <c r="M2018" s="10"/>
      <c r="N2018" s="59">
        <v>1.6089867987645334E-3</v>
      </c>
      <c r="O2018" s="58">
        <f>COVAR(N2018:N2047,'RW Futures and Index Data (Q4)'!F2016:F2045)/VAR('RW Futures and Index Data (Q4)'!F2016:F2045)</f>
        <v>-0.17503424470803464</v>
      </c>
      <c r="P2018" s="10"/>
    </row>
    <row r="2019" spans="1:16" x14ac:dyDescent="0.25">
      <c r="A2019" s="23">
        <v>39279</v>
      </c>
      <c r="B2019"/>
      <c r="C2019" s="22"/>
      <c r="D2019" s="10"/>
      <c r="E2019" s="59">
        <v>-1.5471947908652584E-2</v>
      </c>
      <c r="F2019" s="56">
        <f>COVAR(E2019:E2048,'RW Futures and Index Data (Q4)'!C2017:C2046)/VAR('RW Futures and Index Data (Q4)'!C2017:C2046)</f>
        <v>0.84947894195453244</v>
      </c>
      <c r="G2019" s="10"/>
      <c r="H2019" s="59">
        <v>6.5843621399177543E-3</v>
      </c>
      <c r="I2019" s="56">
        <f>COVAR(H2019:H2048,'RW Futures and Index Data (Q4)'!F2017:F2046)/VAR('RW Futures and Index Data (Q4)'!F2017:F2046)</f>
        <v>-0.58907197008030598</v>
      </c>
      <c r="J2019" s="10"/>
      <c r="K2019" s="59">
        <v>-8.1115298336946751E-3</v>
      </c>
      <c r="L2019" s="57">
        <f>COVAR(K2019:K2048,'RW Futures and Index Data (Q4)'!F2017:F2046)/VAR('RW Futures and Index Data (Q4)'!F2017:F2046)</f>
        <v>6.1391646634219059E-3</v>
      </c>
      <c r="M2019" s="10"/>
      <c r="N2019" s="59">
        <v>-2.6196524736669113E-3</v>
      </c>
      <c r="O2019" s="58">
        <f>COVAR(N2019:N2048,'RW Futures and Index Data (Q4)'!F2017:F2046)/VAR('RW Futures and Index Data (Q4)'!F2017:F2046)</f>
        <v>-6.1330398562607899E-2</v>
      </c>
      <c r="P2019" s="10"/>
    </row>
    <row r="2020" spans="1:16" x14ac:dyDescent="0.25">
      <c r="A2020" s="23">
        <v>39276</v>
      </c>
      <c r="B2020"/>
      <c r="C2020" s="22"/>
      <c r="D2020" s="10"/>
      <c r="E2020" s="59">
        <v>-1.046783259724493E-2</v>
      </c>
      <c r="F2020" s="56">
        <f>COVAR(E2020:E2049,'RW Futures and Index Data (Q4)'!C2018:C2047)/VAR('RW Futures and Index Data (Q4)'!C2018:C2047)</f>
        <v>0.93541941749007007</v>
      </c>
      <c r="G2020" s="10"/>
      <c r="H2020" s="59">
        <v>-7.3891625615762901E-3</v>
      </c>
      <c r="I2020" s="56">
        <f>COVAR(H2020:H2049,'RW Futures and Index Data (Q4)'!F2018:F2047)/VAR('RW Futures and Index Data (Q4)'!F2018:F2047)</f>
        <v>-0.92989422241769126</v>
      </c>
      <c r="J2020" s="10"/>
      <c r="K2020" s="59">
        <v>-9.216461498043782E-3</v>
      </c>
      <c r="L2020" s="57">
        <f>COVAR(K2020:K2049,'RW Futures and Index Data (Q4)'!F2018:F2047)/VAR('RW Futures and Index Data (Q4)'!F2018:F2047)</f>
        <v>0.11370242401892815</v>
      </c>
      <c r="M2020" s="10"/>
      <c r="N2020" s="59">
        <v>-6.7821761545552306E-3</v>
      </c>
      <c r="O2020" s="58">
        <f>COVAR(N2020:N2049,'RW Futures and Index Data (Q4)'!F2018:F2047)/VAR('RW Futures and Index Data (Q4)'!F2018:F2047)</f>
        <v>0.15849377577118923</v>
      </c>
      <c r="P2020" s="10"/>
    </row>
    <row r="2021" spans="1:16" x14ac:dyDescent="0.25">
      <c r="A2021" s="23">
        <v>39275</v>
      </c>
      <c r="B2021"/>
      <c r="C2021" s="22"/>
      <c r="D2021" s="10"/>
      <c r="E2021" s="59">
        <v>-1.7482984728949158E-2</v>
      </c>
      <c r="F2021" s="56">
        <f>COVAR(E2021:E2050,'RW Futures and Index Data (Q4)'!C2019:C2048)/VAR('RW Futures and Index Data (Q4)'!C2019:C2048)</f>
        <v>1.025086926653876</v>
      </c>
      <c r="G2021" s="10"/>
      <c r="H2021" s="59">
        <v>1.073492981007429E-2</v>
      </c>
      <c r="I2021" s="56">
        <f>COVAR(H2021:H2050,'RW Futures and Index Data (Q4)'!F2019:F2048)/VAR('RW Futures and Index Data (Q4)'!F2019:F2048)</f>
        <v>-1.276917553918447</v>
      </c>
      <c r="J2021" s="10"/>
      <c r="K2021" s="59">
        <v>-1.0195194899537019E-2</v>
      </c>
      <c r="L2021" s="57">
        <f>COVAR(K2021:K2050,'RW Futures and Index Data (Q4)'!F2019:F2048)/VAR('RW Futures and Index Data (Q4)'!F2019:F2048)</f>
        <v>0.19078772974279098</v>
      </c>
      <c r="M2021" s="10"/>
      <c r="N2021" s="59">
        <v>-1.1756445642597368E-2</v>
      </c>
      <c r="O2021" s="58">
        <f>COVAR(N2021:N2050,'RW Futures and Index Data (Q4)'!F2019:F2048)/VAR('RW Futures and Index Data (Q4)'!F2019:F2048)</f>
        <v>0.28739550039408823</v>
      </c>
      <c r="P2021" s="10"/>
    </row>
    <row r="2022" spans="1:16" x14ac:dyDescent="0.25">
      <c r="A2022" s="23">
        <v>39274</v>
      </c>
      <c r="B2022"/>
      <c r="C2022" s="22"/>
      <c r="D2022" s="10"/>
      <c r="E2022" s="59">
        <v>-2.482665585483379E-2</v>
      </c>
      <c r="F2022" s="56">
        <f>COVAR(E2022:E2051,'RW Futures and Index Data (Q4)'!C2020:C2049)/VAR('RW Futures and Index Data (Q4)'!C2020:C2049)</f>
        <v>1.2285572174477724</v>
      </c>
      <c r="G2022" s="10"/>
      <c r="H2022" s="59">
        <v>2.7205276174773196E-2</v>
      </c>
      <c r="I2022" s="56">
        <f>COVAR(H2022:H2051,'RW Futures and Index Data (Q4)'!F2020:F2049)/VAR('RW Futures and Index Data (Q4)'!F2020:F2049)</f>
        <v>-1.3712653994415525</v>
      </c>
      <c r="J2022" s="10"/>
      <c r="K2022" s="59">
        <v>-1.8275323068692728E-2</v>
      </c>
      <c r="L2022" s="57">
        <f>COVAR(K2022:K2051,'RW Futures and Index Data (Q4)'!F2020:F2049)/VAR('RW Futures and Index Data (Q4)'!F2020:F2049)</f>
        <v>0.23081347939908484</v>
      </c>
      <c r="M2022" s="10"/>
      <c r="N2022" s="59">
        <v>-1.9631424575676015E-2</v>
      </c>
      <c r="O2022" s="58">
        <f>COVAR(N2022:N2051,'RW Futures and Index Data (Q4)'!F2020:F2049)/VAR('RW Futures and Index Data (Q4)'!F2020:F2049)</f>
        <v>0.34715512987954106</v>
      </c>
      <c r="P2022" s="10"/>
    </row>
    <row r="2023" spans="1:16" x14ac:dyDescent="0.25">
      <c r="A2023" s="23">
        <v>39273</v>
      </c>
      <c r="B2023"/>
      <c r="C2023" s="22"/>
      <c r="D2023" s="10"/>
      <c r="E2023" s="59">
        <v>-6.5377976421009731E-2</v>
      </c>
      <c r="F2023" s="56">
        <f>COVAR(E2023:E2052,'RW Futures and Index Data (Q4)'!C2021:C2050)/VAR('RW Futures and Index Data (Q4)'!C2021:C2050)</f>
        <v>1.5024151023160983</v>
      </c>
      <c r="G2023" s="10"/>
      <c r="H2023" s="59">
        <v>-3.2921810699588772E-3</v>
      </c>
      <c r="I2023" s="56">
        <f>COVAR(H2023:H2052,'RW Futures and Index Data (Q4)'!F2021:F2050)/VAR('RW Futures and Index Data (Q4)'!F2021:F2050)</f>
        <v>-1.3179615041998005</v>
      </c>
      <c r="J2023" s="10"/>
      <c r="K2023" s="59">
        <v>-1.5205706716419964E-2</v>
      </c>
      <c r="L2023" s="57">
        <f>COVAR(K2023:K2052,'RW Futures and Index Data (Q4)'!F2021:F2050)/VAR('RW Futures and Index Data (Q4)'!F2021:F2050)</f>
        <v>0.2411130736023577</v>
      </c>
      <c r="M2023" s="10"/>
      <c r="N2023" s="59">
        <v>-1.8066866472760901E-2</v>
      </c>
      <c r="O2023" s="58">
        <f>COVAR(N2023:N2052,'RW Futures and Index Data (Q4)'!F2021:F2050)/VAR('RW Futures and Index Data (Q4)'!F2021:F2050)</f>
        <v>0.43823834637632658</v>
      </c>
      <c r="P2023" s="10"/>
    </row>
    <row r="2024" spans="1:16" x14ac:dyDescent="0.25">
      <c r="A2024" s="23">
        <v>39272</v>
      </c>
      <c r="B2024"/>
      <c r="C2024" s="22"/>
      <c r="D2024" s="10"/>
      <c r="E2024" s="59">
        <v>-8.1982454900317747E-2</v>
      </c>
      <c r="F2024" s="56">
        <f>COVAR(E2024:E2053,'RW Futures and Index Data (Q4)'!C2022:C2051)/VAR('RW Futures and Index Data (Q4)'!C2022:C2051)</f>
        <v>1.662485733117548</v>
      </c>
      <c r="G2024" s="10"/>
      <c r="H2024" s="59">
        <v>-1.1419249592169667E-2</v>
      </c>
      <c r="I2024" s="56">
        <f>COVAR(H2024:H2053,'RW Futures and Index Data (Q4)'!F2022:F2051)/VAR('RW Futures and Index Data (Q4)'!F2022:F2051)</f>
        <v>-1.0440143813244811</v>
      </c>
      <c r="J2024" s="10"/>
      <c r="K2024" s="59">
        <v>-9.9845269023464134E-3</v>
      </c>
      <c r="L2024" s="57">
        <f>COVAR(K2024:K2053,'RW Futures and Index Data (Q4)'!F2022:F2051)/VAR('RW Futures and Index Data (Q4)'!F2022:F2051)</f>
        <v>0.18782294898072846</v>
      </c>
      <c r="M2024" s="10"/>
      <c r="N2024" s="59">
        <v>-5.7510111159784216E-3</v>
      </c>
      <c r="O2024" s="58">
        <f>COVAR(N2024:N2053,'RW Futures and Index Data (Q4)'!F2022:F2051)/VAR('RW Futures and Index Data (Q4)'!F2022:F2051)</f>
        <v>0.41398523444606078</v>
      </c>
      <c r="P2024" s="10"/>
    </row>
    <row r="2025" spans="1:16" x14ac:dyDescent="0.25">
      <c r="A2025" s="23">
        <v>39269</v>
      </c>
      <c r="B2025"/>
      <c r="C2025" s="22"/>
      <c r="D2025" s="10"/>
      <c r="E2025" s="59">
        <v>-7.2853035544034217E-2</v>
      </c>
      <c r="F2025" s="56">
        <f>COVAR(E2025:E2054,'RW Futures and Index Data (Q4)'!C2023:C2052)/VAR('RW Futures and Index Data (Q4)'!C2023:C2052)</f>
        <v>1.7984506141376515</v>
      </c>
      <c r="G2025" s="10"/>
      <c r="H2025" s="59">
        <v>1.3333333333333419E-2</v>
      </c>
      <c r="I2025" s="56">
        <f>COVAR(H2025:H2054,'RW Futures and Index Data (Q4)'!F2023:F2052)/VAR('RW Futures and Index Data (Q4)'!F2023:F2052)</f>
        <v>-0.78911687634429661</v>
      </c>
      <c r="J2025" s="10"/>
      <c r="K2025" s="59">
        <v>-1.8693671302517645E-2</v>
      </c>
      <c r="L2025" s="57">
        <f>COVAR(K2025:K2054,'RW Futures and Index Data (Q4)'!F2023:F2052)/VAR('RW Futures and Index Data (Q4)'!F2023:F2052)</f>
        <v>9.9760579757057252E-2</v>
      </c>
      <c r="M2025" s="10"/>
      <c r="N2025" s="59">
        <v>-2.2435037702122074E-2</v>
      </c>
      <c r="O2025" s="58">
        <f>COVAR(N2025:N2054,'RW Futures and Index Data (Q4)'!F2023:F2052)/VAR('RW Futures and Index Data (Q4)'!F2023:F2052)</f>
        <v>0.25844812413060458</v>
      </c>
      <c r="P2025" s="10"/>
    </row>
    <row r="2026" spans="1:16" x14ac:dyDescent="0.25">
      <c r="A2026" s="23">
        <v>39268</v>
      </c>
      <c r="B2026"/>
      <c r="C2026" s="22"/>
      <c r="D2026" s="10"/>
      <c r="E2026" s="59">
        <v>-7.296574802443534E-2</v>
      </c>
      <c r="F2026" s="56">
        <f>COVAR(E2026:E2055,'RW Futures and Index Data (Q4)'!C2024:C2053)/VAR('RW Futures and Index Data (Q4)'!C2024:C2053)</f>
        <v>1.888603328759682</v>
      </c>
      <c r="G2026" s="10"/>
      <c r="H2026" s="59">
        <v>2.0000000000000018E-2</v>
      </c>
      <c r="I2026" s="56">
        <f>COVAR(H2026:H2055,'RW Futures and Index Data (Q4)'!F2024:F2053)/VAR('RW Futures and Index Data (Q4)'!F2024:F2053)</f>
        <v>-1.1315980474009955</v>
      </c>
      <c r="J2026" s="10"/>
      <c r="K2026" s="59">
        <v>-2.1335703056220456E-2</v>
      </c>
      <c r="L2026" s="57">
        <f>COVAR(K2026:K2055,'RW Futures and Index Data (Q4)'!F2024:F2053)/VAR('RW Futures and Index Data (Q4)'!F2024:F2053)</f>
        <v>0.17804789179031721</v>
      </c>
      <c r="M2026" s="10"/>
      <c r="N2026" s="59">
        <v>-2.8185777033699844E-2</v>
      </c>
      <c r="O2026" s="58">
        <f>COVAR(N2026:N2055,'RW Futures and Index Data (Q4)'!F2024:F2053)/VAR('RW Futures and Index Data (Q4)'!F2024:F2053)</f>
        <v>0.31255825234559725</v>
      </c>
      <c r="P2026" s="10"/>
    </row>
    <row r="2027" spans="1:16" x14ac:dyDescent="0.25">
      <c r="A2027" s="23">
        <v>39266</v>
      </c>
      <c r="B2027"/>
      <c r="C2027" s="22"/>
      <c r="D2027" s="10"/>
      <c r="E2027" s="59">
        <v>-7.6526721578823231E-2</v>
      </c>
      <c r="F2027" s="56">
        <f>COVAR(E2027:E2056,'RW Futures and Index Data (Q4)'!C2025:C2054)/VAR('RW Futures and Index Data (Q4)'!C2025:C2054)</f>
        <v>2.2419338008395475</v>
      </c>
      <c r="G2027" s="10"/>
      <c r="H2027" s="59">
        <v>3.4970857618651152E-2</v>
      </c>
      <c r="I2027" s="56">
        <f>COVAR(H2027:H2056,'RW Futures and Index Data (Q4)'!F2025:F2054)/VAR('RW Futures and Index Data (Q4)'!F2025:F2054)</f>
        <v>-1.2299863692773911</v>
      </c>
      <c r="J2027" s="10"/>
      <c r="K2027" s="59">
        <v>-1.8233795921746676E-2</v>
      </c>
      <c r="L2027" s="57">
        <f>COVAR(K2027:K2056,'RW Futures and Index Data (Q4)'!F2025:F2054)/VAR('RW Futures and Index Data (Q4)'!F2025:F2054)</f>
        <v>0.26292545342566204</v>
      </c>
      <c r="M2027" s="10"/>
      <c r="N2027" s="59">
        <v>-2.3325199011442033E-2</v>
      </c>
      <c r="O2027" s="58">
        <f>COVAR(N2027:N2056,'RW Futures and Index Data (Q4)'!F2025:F2054)/VAR('RW Futures and Index Data (Q4)'!F2025:F2054)</f>
        <v>0.42331754569909563</v>
      </c>
      <c r="P2027" s="10"/>
    </row>
    <row r="2028" spans="1:16" x14ac:dyDescent="0.25">
      <c r="A2028" s="23">
        <v>39265</v>
      </c>
      <c r="B2028"/>
      <c r="C2028" s="22"/>
      <c r="D2028" s="10"/>
      <c r="E2028" s="59">
        <v>-7.2929894747813306E-2</v>
      </c>
      <c r="F2028" s="56">
        <f>COVAR(E2028:E2057,'RW Futures and Index Data (Q4)'!C2026:C2055)/VAR('RW Futures and Index Data (Q4)'!C2026:C2055)</f>
        <v>2.5156035386118427</v>
      </c>
      <c r="G2028" s="10"/>
      <c r="H2028" s="59">
        <v>2.9654036243822013E-2</v>
      </c>
      <c r="I2028" s="56">
        <f>COVAR(H2028:H2057,'RW Futures and Index Data (Q4)'!F2026:F2055)/VAR('RW Futures and Index Data (Q4)'!F2026:F2055)</f>
        <v>-1.2258568498841029</v>
      </c>
      <c r="J2028" s="10"/>
      <c r="K2028" s="59">
        <v>-1.27904767239988E-2</v>
      </c>
      <c r="L2028" s="57">
        <f>COVAR(K2028:K2057,'RW Futures and Index Data (Q4)'!F2026:F2055)/VAR('RW Futures and Index Data (Q4)'!F2026:F2055)</f>
        <v>0.29772773918225154</v>
      </c>
      <c r="M2028" s="10"/>
      <c r="N2028" s="59">
        <v>-1.51026465681664E-2</v>
      </c>
      <c r="O2028" s="58">
        <f>COVAR(N2028:N2057,'RW Futures and Index Data (Q4)'!F2026:F2055)/VAR('RW Futures and Index Data (Q4)'!F2026:F2055)</f>
        <v>0.48911149857993608</v>
      </c>
      <c r="P2028" s="10"/>
    </row>
    <row r="2029" spans="1:16" x14ac:dyDescent="0.25">
      <c r="A2029" s="23">
        <v>39262</v>
      </c>
      <c r="B2029"/>
      <c r="C2029" s="22"/>
      <c r="D2029" s="10"/>
      <c r="E2029" s="59">
        <v>-7.1594915146915628E-2</v>
      </c>
      <c r="F2029" s="56">
        <f>COVAR(E2029:E2058,'RW Futures and Index Data (Q4)'!C2027:C2056)/VAR('RW Futures and Index Data (Q4)'!C2027:C2056)</f>
        <v>2.7019667632389877</v>
      </c>
      <c r="G2029" s="10"/>
      <c r="H2029" s="59">
        <v>1.0647010647010458E-2</v>
      </c>
      <c r="I2029" s="56">
        <f>COVAR(H2029:H2058,'RW Futures and Index Data (Q4)'!F2027:F2056)/VAR('RW Futures and Index Data (Q4)'!F2027:F2056)</f>
        <v>-1.1933983994783592</v>
      </c>
      <c r="J2029" s="10"/>
      <c r="K2029" s="59">
        <v>-1.6130722537173625E-2</v>
      </c>
      <c r="L2029" s="57">
        <f>COVAR(K2029:K2058,'RW Futures and Index Data (Q4)'!F2027:F2056)/VAR('RW Futures and Index Data (Q4)'!F2027:F2056)</f>
        <v>0.29265664374630501</v>
      </c>
      <c r="M2029" s="10"/>
      <c r="N2029" s="59">
        <v>-1.4175431226098545E-2</v>
      </c>
      <c r="O2029" s="58">
        <f>COVAR(N2029:N2058,'RW Futures and Index Data (Q4)'!F2027:F2056)/VAR('RW Futures and Index Data (Q4)'!F2027:F2056)</f>
        <v>0.48841257619213935</v>
      </c>
      <c r="P2029" s="10"/>
    </row>
    <row r="2030" spans="1:16" x14ac:dyDescent="0.25">
      <c r="A2030" s="23">
        <v>39261</v>
      </c>
      <c r="B2030"/>
      <c r="C2030" s="22"/>
      <c r="D2030" s="10"/>
      <c r="E2030" s="59">
        <v>-5.7828696711803351E-2</v>
      </c>
      <c r="F2030" s="56">
        <f>COVAR(E2030:E2059,'RW Futures and Index Data (Q4)'!C2028:C2057)/VAR('RW Futures and Index Data (Q4)'!C2028:C2057)</f>
        <v>2.9117488651467598</v>
      </c>
      <c r="G2030" s="10"/>
      <c r="H2030" s="59">
        <v>3.5029190992493797E-2</v>
      </c>
      <c r="I2030" s="56">
        <f>COVAR(H2030:H2059,'RW Futures and Index Data (Q4)'!F2028:F2057)/VAR('RW Futures and Index Data (Q4)'!F2028:F2057)</f>
        <v>-1.004113922743104</v>
      </c>
      <c r="J2030" s="10"/>
      <c r="K2030" s="59">
        <v>-1.2388527148707973E-2</v>
      </c>
      <c r="L2030" s="57">
        <f>COVAR(K2030:K2059,'RW Futures and Index Data (Q4)'!F2028:F2057)/VAR('RW Futures and Index Data (Q4)'!F2028:F2057)</f>
        <v>0.21385308404168718</v>
      </c>
      <c r="M2030" s="10"/>
      <c r="N2030" s="59">
        <v>-1.6397482770308947E-2</v>
      </c>
      <c r="O2030" s="58">
        <f>COVAR(N2030:N2059,'RW Futures and Index Data (Q4)'!F2028:F2057)/VAR('RW Futures and Index Data (Q4)'!F2028:F2057)</f>
        <v>0.38304184523146212</v>
      </c>
      <c r="P2030" s="10"/>
    </row>
    <row r="2031" spans="1:16" x14ac:dyDescent="0.25">
      <c r="A2031" s="23">
        <v>39260</v>
      </c>
      <c r="B2031"/>
      <c r="C2031" s="22"/>
      <c r="D2031" s="10"/>
      <c r="E2031" s="59">
        <v>-3.0581715150074906E-2</v>
      </c>
      <c r="F2031" s="56">
        <f>COVAR(E2031:E2060,'RW Futures and Index Data (Q4)'!C2029:C2058)/VAR('RW Futures and Index Data (Q4)'!C2029:C2058)</f>
        <v>3.0393701807367419</v>
      </c>
      <c r="G2031" s="10"/>
      <c r="H2031" s="59">
        <v>4.8616932103939581E-2</v>
      </c>
      <c r="I2031" s="56">
        <f>COVAR(H2031:H2060,'RW Futures and Index Data (Q4)'!F2029:F2058)/VAR('RW Futures and Index Data (Q4)'!F2029:F2058)</f>
        <v>-1.1498070378252339</v>
      </c>
      <c r="J2031" s="10"/>
      <c r="K2031" s="59">
        <v>-2.0721693842925881E-2</v>
      </c>
      <c r="L2031" s="57">
        <f>COVAR(K2031:K2060,'RW Futures and Index Data (Q4)'!F2029:F2058)/VAR('RW Futures and Index Data (Q4)'!F2029:F2058)</f>
        <v>0.19188995369287945</v>
      </c>
      <c r="M2031" s="10"/>
      <c r="N2031" s="59">
        <v>-3.2897338211056448E-2</v>
      </c>
      <c r="O2031" s="58">
        <f>COVAR(N2031:N2060,'RW Futures and Index Data (Q4)'!F2029:F2058)/VAR('RW Futures and Index Data (Q4)'!F2029:F2058)</f>
        <v>0.31826359561262874</v>
      </c>
      <c r="P2031" s="10"/>
    </row>
    <row r="2032" spans="1:16" x14ac:dyDescent="0.25">
      <c r="A2032" s="23">
        <v>39259</v>
      </c>
      <c r="B2032"/>
      <c r="C2032" s="22"/>
      <c r="D2032" s="10"/>
      <c r="E2032" s="59">
        <v>-3.768133743866986E-2</v>
      </c>
      <c r="F2032" s="56">
        <f>COVAR(E2032:E2061,'RW Futures and Index Data (Q4)'!C2030:C2059)/VAR('RW Futures and Index Data (Q4)'!C2030:C2059)</f>
        <v>3.2640955281056376</v>
      </c>
      <c r="G2032" s="10"/>
      <c r="H2032" s="59">
        <v>2.2651006711409405E-2</v>
      </c>
      <c r="I2032" s="56">
        <f>COVAR(H2032:H2061,'RW Futures and Index Data (Q4)'!F2030:F2059)/VAR('RW Futures and Index Data (Q4)'!F2030:F2059)</f>
        <v>-1.1115800404945499</v>
      </c>
      <c r="J2032" s="10"/>
      <c r="K2032" s="59">
        <v>-2.2617328894247835E-2</v>
      </c>
      <c r="L2032" s="57">
        <f>COVAR(K2032:K2061,'RW Futures and Index Data (Q4)'!F2030:F2059)/VAR('RW Futures and Index Data (Q4)'!F2030:F2059)</f>
        <v>0.13817446587112947</v>
      </c>
      <c r="M2032" s="10"/>
      <c r="N2032" s="59">
        <v>-3.6631065995893497E-2</v>
      </c>
      <c r="O2032" s="58">
        <f>COVAR(N2032:N2061,'RW Futures and Index Data (Q4)'!F2030:F2059)/VAR('RW Futures and Index Data (Q4)'!F2030:F2059)</f>
        <v>0.22321623052134276</v>
      </c>
      <c r="P2032" s="10"/>
    </row>
    <row r="2033" spans="1:16" x14ac:dyDescent="0.25">
      <c r="A2033" s="23">
        <v>39258</v>
      </c>
      <c r="B2033"/>
      <c r="C2033" s="22"/>
      <c r="D2033" s="10"/>
      <c r="E2033" s="59">
        <v>-5.9567422331785025E-2</v>
      </c>
      <c r="F2033" s="56">
        <f>COVAR(E2033:E2062,'RW Futures and Index Data (Q4)'!C2031:C2060)/VAR('RW Futures and Index Data (Q4)'!C2031:C2060)</f>
        <v>3.4587058960344961</v>
      </c>
      <c r="G2033" s="10"/>
      <c r="H2033" s="59">
        <v>1.7796610169491522E-2</v>
      </c>
      <c r="I2033" s="56">
        <f>COVAR(H2033:H2062,'RW Futures and Index Data (Q4)'!F2031:F2060)/VAR('RW Futures and Index Data (Q4)'!F2031:F2060)</f>
        <v>-1.1850246972606386</v>
      </c>
      <c r="J2033" s="10"/>
      <c r="K2033" s="59">
        <v>-2.0328594568194136E-2</v>
      </c>
      <c r="L2033" s="57">
        <f>COVAR(K2033:K2062,'RW Futures and Index Data (Q4)'!F2031:F2060)/VAR('RW Futures and Index Data (Q4)'!F2031:F2060)</f>
        <v>0.17206027005971106</v>
      </c>
      <c r="M2033" s="10"/>
      <c r="N2033" s="59">
        <v>-3.8201817242320302E-2</v>
      </c>
      <c r="O2033" s="58">
        <f>COVAR(N2033:N2062,'RW Futures and Index Data (Q4)'!F2031:F2060)/VAR('RW Futures and Index Data (Q4)'!F2031:F2060)</f>
        <v>0.28443592604923046</v>
      </c>
      <c r="P2033" s="10"/>
    </row>
    <row r="2034" spans="1:16" x14ac:dyDescent="0.25">
      <c r="A2034" s="23">
        <v>39255</v>
      </c>
      <c r="B2034"/>
      <c r="C2034" s="22"/>
      <c r="D2034" s="10"/>
      <c r="E2034" s="59">
        <v>-6.4904842862922085E-2</v>
      </c>
      <c r="F2034" s="56">
        <f>COVAR(E2034:E2063,'RW Futures and Index Data (Q4)'!C2032:C2061)/VAR('RW Futures and Index Data (Q4)'!C2032:C2061)</f>
        <v>3.5352530887751574</v>
      </c>
      <c r="G2034" s="10"/>
      <c r="H2034" s="59">
        <v>1.8487394957983128E-2</v>
      </c>
      <c r="I2034" s="56">
        <f>COVAR(H2034:H2063,'RW Futures and Index Data (Q4)'!F2032:F2061)/VAR('RW Futures and Index Data (Q4)'!F2032:F2061)</f>
        <v>-1.1830331596275372</v>
      </c>
      <c r="J2034" s="10"/>
      <c r="K2034" s="59">
        <v>-2.2338112661152376E-2</v>
      </c>
      <c r="L2034" s="57">
        <f>COVAR(K2034:K2063,'RW Futures and Index Data (Q4)'!F2032:F2061)/VAR('RW Futures and Index Data (Q4)'!F2032:F2061)</f>
        <v>0.227559071206859</v>
      </c>
      <c r="M2034" s="10"/>
      <c r="N2034" s="59">
        <v>-3.8758069136839324E-2</v>
      </c>
      <c r="O2034" s="58">
        <f>COVAR(N2034:N2063,'RW Futures and Index Data (Q4)'!F2032:F2061)/VAR('RW Futures and Index Data (Q4)'!F2032:F2061)</f>
        <v>0.37412729454174898</v>
      </c>
      <c r="P2034" s="10"/>
    </row>
    <row r="2035" spans="1:16" x14ac:dyDescent="0.25">
      <c r="A2035" s="23">
        <v>39254</v>
      </c>
      <c r="B2035"/>
      <c r="C2035" s="22"/>
      <c r="D2035" s="10"/>
      <c r="E2035" s="59">
        <v>-5.9397704396000561E-2</v>
      </c>
      <c r="F2035" s="56">
        <f>COVAR(E2035:E2064,'RW Futures and Index Data (Q4)'!C2033:C2062)/VAR('RW Futures and Index Data (Q4)'!C2033:C2062)</f>
        <v>3.6780275004202347</v>
      </c>
      <c r="G2035" s="10"/>
      <c r="H2035" s="59">
        <v>1.5926236378876801E-2</v>
      </c>
      <c r="I2035" s="56">
        <f>COVAR(H2035:H2064,'RW Futures and Index Data (Q4)'!F2033:F2062)/VAR('RW Futures and Index Data (Q4)'!F2033:F2062)</f>
        <v>-1.1561605349755031</v>
      </c>
      <c r="J2035" s="10"/>
      <c r="K2035" s="59">
        <v>-2.4467803406925115E-2</v>
      </c>
      <c r="L2035" s="57">
        <f>COVAR(K2035:K2064,'RW Futures and Index Data (Q4)'!F2033:F2062)/VAR('RW Futures and Index Data (Q4)'!F2033:F2062)</f>
        <v>0.24143986123440617</v>
      </c>
      <c r="M2035" s="10"/>
      <c r="N2035" s="59">
        <v>-4.6501524535208616E-2</v>
      </c>
      <c r="O2035" s="58">
        <f>COVAR(N2035:N2064,'RW Futures and Index Data (Q4)'!F2033:F2062)/VAR('RW Futures and Index Data (Q4)'!F2033:F2062)</f>
        <v>0.40834289001620555</v>
      </c>
      <c r="P2035" s="10"/>
    </row>
    <row r="2036" spans="1:16" x14ac:dyDescent="0.25">
      <c r="A2036" s="23">
        <v>39253</v>
      </c>
      <c r="B2036"/>
      <c r="C2036" s="22"/>
      <c r="D2036" s="10"/>
      <c r="E2036" s="59">
        <v>-2.7664444281730649E-2</v>
      </c>
      <c r="F2036" s="56">
        <f>COVAR(E2036:E2065,'RW Futures and Index Data (Q4)'!C2034:C2063)/VAR('RW Futures and Index Data (Q4)'!C2034:C2063)</f>
        <v>3.536588240857435</v>
      </c>
      <c r="G2036" s="10"/>
      <c r="H2036" s="59">
        <v>1.4225941422594035E-2</v>
      </c>
      <c r="I2036" s="56">
        <f>COVAR(H2036:H2065,'RW Futures and Index Data (Q4)'!F2034:F2063)/VAR('RW Futures and Index Data (Q4)'!F2034:F2063)</f>
        <v>-1.2009954536881235</v>
      </c>
      <c r="J2036" s="10"/>
      <c r="K2036" s="59">
        <v>-2.8092370067155592E-2</v>
      </c>
      <c r="L2036" s="57">
        <f>COVAR(K2036:K2065,'RW Futures and Index Data (Q4)'!F2034:F2063)/VAR('RW Futures and Index Data (Q4)'!F2034:F2063)</f>
        <v>0.33131155813034507</v>
      </c>
      <c r="M2036" s="10"/>
      <c r="N2036" s="59">
        <v>-5.596709814235723E-2</v>
      </c>
      <c r="O2036" s="58">
        <f>COVAR(N2036:N2065,'RW Futures and Index Data (Q4)'!F2034:F2063)/VAR('RW Futures and Index Data (Q4)'!F2034:F2063)</f>
        <v>0.55984347142350632</v>
      </c>
      <c r="P2036" s="10"/>
    </row>
    <row r="2037" spans="1:16" x14ac:dyDescent="0.25">
      <c r="A2037" s="23">
        <v>39252</v>
      </c>
      <c r="B2037"/>
      <c r="C2037" s="22"/>
      <c r="D2037" s="10"/>
      <c r="E2037" s="59">
        <v>-4.6559023807462019E-2</v>
      </c>
      <c r="F2037" s="56">
        <f>COVAR(E2037:E2066,'RW Futures and Index Data (Q4)'!C2035:C2064)/VAR('RW Futures and Index Data (Q4)'!C2035:C2064)</f>
        <v>3.7751191568475408</v>
      </c>
      <c r="G2037" s="10"/>
      <c r="H2037" s="59">
        <v>-3.2948929159802853E-3</v>
      </c>
      <c r="I2037" s="56">
        <f>COVAR(H2037:H2066,'RW Futures and Index Data (Q4)'!F2035:F2064)/VAR('RW Futures and Index Data (Q4)'!F2035:F2064)</f>
        <v>-1.0434637771341517</v>
      </c>
      <c r="J2037" s="10"/>
      <c r="K2037" s="59">
        <v>-2.5107707659122069E-2</v>
      </c>
      <c r="L2037" s="57">
        <f>COVAR(K2037:K2066,'RW Futures and Index Data (Q4)'!F2035:F2064)/VAR('RW Futures and Index Data (Q4)'!F2035:F2064)</f>
        <v>0.32667185511136193</v>
      </c>
      <c r="M2037" s="10"/>
      <c r="N2037" s="59">
        <v>-4.9173369858357963E-2</v>
      </c>
      <c r="O2037" s="58">
        <f>COVAR(N2037:N2066,'RW Futures and Index Data (Q4)'!F2035:F2064)/VAR('RW Futures and Index Data (Q4)'!F2035:F2064)</f>
        <v>0.54328463498650192</v>
      </c>
      <c r="P2037" s="10"/>
    </row>
    <row r="2038" spans="1:16" x14ac:dyDescent="0.25">
      <c r="A2038" s="23">
        <v>39251</v>
      </c>
      <c r="B2038"/>
      <c r="C2038" s="22"/>
      <c r="D2038" s="10"/>
      <c r="E2038" s="59">
        <v>-2.9584771014349642E-2</v>
      </c>
      <c r="F2038" s="56">
        <f>COVAR(E2038:E2067,'RW Futures and Index Data (Q4)'!C2036:C2065)/VAR('RW Futures and Index Data (Q4)'!C2036:C2065)</f>
        <v>3.7942578893428696</v>
      </c>
      <c r="G2038" s="10"/>
      <c r="H2038" s="59">
        <v>4.9586776859504855E-3</v>
      </c>
      <c r="I2038" s="56">
        <f>COVAR(H2038:H2067,'RW Futures and Index Data (Q4)'!F2036:F2065)/VAR('RW Futures and Index Data (Q4)'!F2036:F2065)</f>
        <v>-1.1087756229798309</v>
      </c>
      <c r="J2038" s="10"/>
      <c r="K2038" s="59">
        <v>-2.1971684579224604E-2</v>
      </c>
      <c r="L2038" s="57">
        <f>COVAR(K2038:K2067,'RW Futures and Index Data (Q4)'!F2036:F2065)/VAR('RW Futures and Index Data (Q4)'!F2036:F2065)</f>
        <v>0.35619031623244313</v>
      </c>
      <c r="M2038" s="10"/>
      <c r="N2038" s="59">
        <v>-4.5226120190339003E-2</v>
      </c>
      <c r="O2038" s="58">
        <f>COVAR(N2038:N2067,'RW Futures and Index Data (Q4)'!F2036:F2065)/VAR('RW Futures and Index Data (Q4)'!F2036:F2065)</f>
        <v>0.59296293326683081</v>
      </c>
      <c r="P2038" s="10"/>
    </row>
    <row r="2039" spans="1:16" x14ac:dyDescent="0.25">
      <c r="A2039" s="23">
        <v>39248</v>
      </c>
      <c r="B2039"/>
      <c r="C2039" s="22"/>
      <c r="D2039" s="10"/>
      <c r="E2039" s="59">
        <v>-1.9665550653451214E-2</v>
      </c>
      <c r="F2039" s="56">
        <f>COVAR(E2039:E2068,'RW Futures and Index Data (Q4)'!C2037:C2066)/VAR('RW Futures and Index Data (Q4)'!C2037:C2066)</f>
        <v>3.8195706735902779</v>
      </c>
      <c r="G2039" s="10"/>
      <c r="H2039" s="59">
        <v>2.6845637583892579E-2</v>
      </c>
      <c r="I2039" s="56">
        <f>COVAR(H2039:H2068,'RW Futures and Index Data (Q4)'!F2037:F2066)/VAR('RW Futures and Index Data (Q4)'!F2037:F2066)</f>
        <v>-1.1749982220379385</v>
      </c>
      <c r="J2039" s="10"/>
      <c r="K2039" s="59">
        <v>-2.878580152737209E-2</v>
      </c>
      <c r="L2039" s="57">
        <f>COVAR(K2039:K2068,'RW Futures and Index Data (Q4)'!F2037:F2066)/VAR('RW Futures and Index Data (Q4)'!F2037:F2066)</f>
        <v>0.37281223027692201</v>
      </c>
      <c r="M2039" s="10"/>
      <c r="N2039" s="59">
        <v>-5.6189903120946294E-2</v>
      </c>
      <c r="O2039" s="58">
        <f>COVAR(N2039:N2068,'RW Futures and Index Data (Q4)'!F2037:F2066)/VAR('RW Futures and Index Data (Q4)'!F2037:F2066)</f>
        <v>0.61991545695327854</v>
      </c>
      <c r="P2039" s="10"/>
    </row>
    <row r="2040" spans="1:16" x14ac:dyDescent="0.25">
      <c r="A2040" s="23">
        <v>39247</v>
      </c>
      <c r="B2040"/>
      <c r="C2040" s="22"/>
      <c r="D2040" s="10"/>
      <c r="E2040" s="59">
        <v>-1.5648219692681486E-2</v>
      </c>
      <c r="F2040" s="56">
        <f>COVAR(E2040:E2069,'RW Futures and Index Data (Q4)'!C2038:C2067)/VAR('RW Futures and Index Data (Q4)'!C2038:C2067)</f>
        <v>3.8137414794599458</v>
      </c>
      <c r="G2040" s="10"/>
      <c r="H2040" s="59">
        <v>2.1666666666666723E-2</v>
      </c>
      <c r="I2040" s="56">
        <f>COVAR(H2040:H2069,'RW Futures and Index Data (Q4)'!F2038:F2067)/VAR('RW Futures and Index Data (Q4)'!F2038:F2067)</f>
        <v>-1.1968571434274731</v>
      </c>
      <c r="J2040" s="10"/>
      <c r="K2040" s="59">
        <v>-2.7515074273876672E-2</v>
      </c>
      <c r="L2040" s="57">
        <f>COVAR(K2040:K2069,'RW Futures and Index Data (Q4)'!F2038:F2067)/VAR('RW Futures and Index Data (Q4)'!F2038:F2067)</f>
        <v>0.38338697413813044</v>
      </c>
      <c r="M2040" s="10"/>
      <c r="N2040" s="59">
        <v>-5.1706988579885316E-2</v>
      </c>
      <c r="O2040" s="58">
        <f>COVAR(N2040:N2069,'RW Futures and Index Data (Q4)'!F2038:F2067)/VAR('RW Futures and Index Data (Q4)'!F2038:F2067)</f>
        <v>0.63425285107621499</v>
      </c>
      <c r="P2040" s="10"/>
    </row>
    <row r="2041" spans="1:16" x14ac:dyDescent="0.25">
      <c r="A2041" s="23">
        <v>39246</v>
      </c>
      <c r="B2041"/>
      <c r="C2041" s="22"/>
      <c r="D2041" s="10"/>
      <c r="E2041" s="59">
        <v>-1.8354541068185903E-2</v>
      </c>
      <c r="F2041" s="56">
        <f>COVAR(E2041:E2070,'RW Futures and Index Data (Q4)'!C2039:C2068)/VAR('RW Futures and Index Data (Q4)'!C2039:C2068)</f>
        <v>3.8207092332182104</v>
      </c>
      <c r="G2041" s="10"/>
      <c r="H2041" s="59">
        <v>3.3305578684429626E-2</v>
      </c>
      <c r="I2041" s="56">
        <f>COVAR(H2041:H2070,'RW Futures and Index Data (Q4)'!F2039:F2068)/VAR('RW Futures and Index Data (Q4)'!F2039:F2068)</f>
        <v>-1.1531652015837874</v>
      </c>
      <c r="J2041" s="10"/>
      <c r="K2041" s="59">
        <v>-2.9001768970509656E-2</v>
      </c>
      <c r="L2041" s="57">
        <f>COVAR(K2041:K2070,'RW Futures and Index Data (Q4)'!F2039:F2068)/VAR('RW Futures and Index Data (Q4)'!F2039:F2068)</f>
        <v>0.35888671683395978</v>
      </c>
      <c r="M2041" s="10"/>
      <c r="N2041" s="59">
        <v>-5.43231912361134E-2</v>
      </c>
      <c r="O2041" s="58">
        <f>COVAR(N2041:N2070,'RW Futures and Index Data (Q4)'!F2039:F2068)/VAR('RW Futures and Index Data (Q4)'!F2039:F2068)</f>
        <v>0.59313244356146455</v>
      </c>
      <c r="P2041" s="10"/>
    </row>
    <row r="2042" spans="1:16" x14ac:dyDescent="0.25">
      <c r="A2042" s="23">
        <v>39245</v>
      </c>
      <c r="B2042"/>
      <c r="C2042" s="22"/>
      <c r="D2042" s="10"/>
      <c r="E2042" s="59">
        <v>-3.5702532067940496E-3</v>
      </c>
      <c r="F2042" s="56">
        <f>COVAR(E2042:E2071,'RW Futures and Index Data (Q4)'!C2040:C2069)/VAR('RW Futures and Index Data (Q4)'!C2040:C2069)</f>
        <v>3.8095674490135689</v>
      </c>
      <c r="G2042" s="10"/>
      <c r="H2042" s="59">
        <v>2.0973154362416091E-2</v>
      </c>
      <c r="I2042" s="56">
        <f>COVAR(H2042:H2071,'RW Futures and Index Data (Q4)'!F2040:F2069)/VAR('RW Futures and Index Data (Q4)'!F2040:F2069)</f>
        <v>-1.0635435609656863</v>
      </c>
      <c r="J2042" s="10"/>
      <c r="K2042" s="59">
        <v>-3.0079691655628071E-2</v>
      </c>
      <c r="L2042" s="57">
        <f>COVAR(K2042:K2071,'RW Futures and Index Data (Q4)'!F2040:F2069)/VAR('RW Futures and Index Data (Q4)'!F2040:F2069)</f>
        <v>0.31049994511608686</v>
      </c>
      <c r="M2042" s="10"/>
      <c r="N2042" s="59">
        <v>-5.4077999941906207E-2</v>
      </c>
      <c r="O2042" s="58">
        <f>COVAR(N2042:N2071,'RW Futures and Index Data (Q4)'!F2040:F2069)/VAR('RW Futures and Index Data (Q4)'!F2040:F2069)</f>
        <v>0.5073640597082677</v>
      </c>
      <c r="P2042" s="10"/>
    </row>
    <row r="2043" spans="1:16" x14ac:dyDescent="0.25">
      <c r="A2043" s="23">
        <v>39244</v>
      </c>
      <c r="B2043"/>
      <c r="C2043" s="22"/>
      <c r="D2043" s="10"/>
      <c r="E2043" s="59">
        <v>-7.5765219783819893E-3</v>
      </c>
      <c r="F2043" s="56">
        <f>COVAR(E2043:E2072,'RW Futures and Index Data (Q4)'!C2041:C2070)/VAR('RW Futures and Index Data (Q4)'!C2041:C2070)</f>
        <v>4.0198843129129527</v>
      </c>
      <c r="G2043" s="10"/>
      <c r="H2043" s="59">
        <v>3.1382527565733787E-2</v>
      </c>
      <c r="I2043" s="56">
        <f>COVAR(H2043:H2072,'RW Futures and Index Data (Q4)'!F2041:F2070)/VAR('RW Futures and Index Data (Q4)'!F2041:F2070)</f>
        <v>-1.0021897986848678</v>
      </c>
      <c r="J2043" s="10"/>
      <c r="K2043" s="59">
        <v>-3.4569016547630893E-2</v>
      </c>
      <c r="L2043" s="57">
        <f>COVAR(K2043:K2072,'RW Futures and Index Data (Q4)'!F2041:F2070)/VAR('RW Futures and Index Data (Q4)'!F2041:F2070)</f>
        <v>0.26181596997118528</v>
      </c>
      <c r="M2043" s="10"/>
      <c r="N2043" s="59">
        <v>-6.5730671051770218E-2</v>
      </c>
      <c r="O2043" s="58">
        <f>COVAR(N2043:N2072,'RW Futures and Index Data (Q4)'!F2041:F2070)/VAR('RW Futures and Index Data (Q4)'!F2041:F2070)</f>
        <v>0.41239043097195205</v>
      </c>
      <c r="P2043" s="10"/>
    </row>
    <row r="2044" spans="1:16" x14ac:dyDescent="0.25">
      <c r="A2044" s="23">
        <v>39241</v>
      </c>
      <c r="B2044"/>
      <c r="C2044" s="22"/>
      <c r="D2044" s="10"/>
      <c r="E2044" s="59">
        <v>-1.9583338515571924E-4</v>
      </c>
      <c r="F2044" s="56">
        <f>COVAR(E2044:E2073,'RW Futures and Index Data (Q4)'!C2042:C2071)/VAR('RW Futures and Index Data (Q4)'!C2042:C2071)</f>
        <v>3.7257657268529867</v>
      </c>
      <c r="G2044" s="10"/>
      <c r="H2044" s="59">
        <v>1.8410041841004254E-2</v>
      </c>
      <c r="I2044" s="56">
        <f>COVAR(H2044:H2073,'RW Futures and Index Data (Q4)'!F2042:F2071)/VAR('RW Futures and Index Data (Q4)'!F2042:F2071)</f>
        <v>-0.95340281368045099</v>
      </c>
      <c r="J2044" s="10"/>
      <c r="K2044" s="59">
        <v>-2.9863119103359703E-2</v>
      </c>
      <c r="L2044" s="57">
        <f>COVAR(K2044:K2073,'RW Futures and Index Data (Q4)'!F2042:F2071)/VAR('RW Futures and Index Data (Q4)'!F2042:F2071)</f>
        <v>0.2574052702436222</v>
      </c>
      <c r="M2044" s="10"/>
      <c r="N2044" s="59">
        <v>-5.1316963623199263E-2</v>
      </c>
      <c r="O2044" s="58">
        <f>COVAR(N2044:N2073,'RW Futures and Index Data (Q4)'!F2042:F2071)/VAR('RW Futures and Index Data (Q4)'!F2042:F2071)</f>
        <v>0.33126684983629107</v>
      </c>
      <c r="P2044" s="10"/>
    </row>
    <row r="2045" spans="1:16" x14ac:dyDescent="0.25">
      <c r="A2045" s="23">
        <v>39240</v>
      </c>
      <c r="B2045"/>
      <c r="C2045" s="22"/>
      <c r="D2045" s="10"/>
      <c r="E2045" s="59">
        <v>-2.5970852044054249E-2</v>
      </c>
      <c r="F2045" s="56">
        <f>COVAR(E2045:E2074,'RW Futures and Index Data (Q4)'!C2043:C2072)/VAR('RW Futures and Index Data (Q4)'!C2043:C2072)</f>
        <v>3.7860347095391274</v>
      </c>
      <c r="G2045" s="10"/>
      <c r="H2045" s="59">
        <v>2.1848739495798242E-2</v>
      </c>
      <c r="I2045" s="56">
        <f>COVAR(H2045:H2074,'RW Futures and Index Data (Q4)'!F2043:F2072)/VAR('RW Futures and Index Data (Q4)'!F2043:F2072)</f>
        <v>-0.72028499630229192</v>
      </c>
      <c r="J2045" s="10"/>
      <c r="K2045" s="59">
        <v>-2.2145367826675311E-2</v>
      </c>
      <c r="L2045" s="57">
        <f>COVAR(K2045:K2074,'RW Futures and Index Data (Q4)'!F2043:F2072)/VAR('RW Futures and Index Data (Q4)'!F2043:F2072)</f>
        <v>0.17137652446217463</v>
      </c>
      <c r="M2045" s="10"/>
      <c r="N2045" s="59">
        <v>-3.8626325647610371E-2</v>
      </c>
      <c r="O2045" s="58">
        <f>COVAR(N2045:N2074,'RW Futures and Index Data (Q4)'!F2043:F2072)/VAR('RW Futures and Index Data (Q4)'!F2043:F2072)</f>
        <v>0.14958227674932809</v>
      </c>
      <c r="P2045" s="10"/>
    </row>
    <row r="2046" spans="1:16" x14ac:dyDescent="0.25">
      <c r="A2046" s="23">
        <v>39239</v>
      </c>
      <c r="B2046"/>
      <c r="C2046" s="22"/>
      <c r="D2046" s="10"/>
      <c r="E2046" s="59">
        <v>-3.2717117576086752E-2</v>
      </c>
      <c r="F2046" s="56">
        <f>COVAR(E2046:E2075,'RW Futures and Index Data (Q4)'!C2044:C2073)/VAR('RW Futures and Index Data (Q4)'!C2044:C2073)</f>
        <v>4.0788121591215267</v>
      </c>
      <c r="G2046" s="10"/>
      <c r="H2046" s="59">
        <v>1.0000000000000009E-2</v>
      </c>
      <c r="I2046" s="56">
        <f>COVAR(H2046:H2075,'RW Futures and Index Data (Q4)'!F2044:F2073)/VAR('RW Futures and Index Data (Q4)'!F2044:F2073)</f>
        <v>-0.43472839062232965</v>
      </c>
      <c r="J2046" s="10"/>
      <c r="K2046" s="59">
        <v>-2.2889404930458879E-2</v>
      </c>
      <c r="L2046" s="57">
        <f>COVAR(K2046:K2075,'RW Futures and Index Data (Q4)'!F2044:F2073)/VAR('RW Futures and Index Data (Q4)'!F2044:F2073)</f>
        <v>6.1334459668656478E-2</v>
      </c>
      <c r="M2046" s="10"/>
      <c r="N2046" s="59">
        <v>-3.8042303748626938E-2</v>
      </c>
      <c r="O2046" s="58">
        <f>COVAR(N2046:N2075,'RW Futures and Index Data (Q4)'!F2044:F2073)/VAR('RW Futures and Index Data (Q4)'!F2044:F2073)</f>
        <v>-3.3955630634151447E-2</v>
      </c>
      <c r="P2046" s="10"/>
    </row>
    <row r="2047" spans="1:16" x14ac:dyDescent="0.25">
      <c r="A2047" s="23">
        <v>39238</v>
      </c>
      <c r="B2047"/>
      <c r="C2047" s="22"/>
      <c r="D2047" s="10"/>
      <c r="E2047" s="59">
        <v>-2.3902155082671794E-2</v>
      </c>
      <c r="F2047" s="56">
        <f>COVAR(E2047:E2076,'RW Futures and Index Data (Q4)'!C2045:C2074)/VAR('RW Futures and Index Data (Q4)'!C2045:C2074)</f>
        <v>3.8955169848964282</v>
      </c>
      <c r="G2047" s="10"/>
      <c r="H2047" s="59">
        <v>-7.3226544622425616E-2</v>
      </c>
      <c r="I2047" s="56">
        <f>COVAR(H2047:H2076,'RW Futures and Index Data (Q4)'!F2045:F2074)/VAR('RW Futures and Index Data (Q4)'!F2045:F2074)</f>
        <v>-6.0770596915167015E-2</v>
      </c>
      <c r="J2047" s="10"/>
      <c r="K2047" s="59">
        <v>-1.446322456848026E-2</v>
      </c>
      <c r="L2047" s="57">
        <f>COVAR(K2047:K2076,'RW Futures and Index Data (Q4)'!F2045:F2074)/VAR('RW Futures and Index Data (Q4)'!F2045:F2074)</f>
        <v>1.269667896700951E-2</v>
      </c>
      <c r="M2047" s="10"/>
      <c r="N2047" s="59">
        <v>-2.7577994751126877E-2</v>
      </c>
      <c r="O2047" s="58">
        <f>COVAR(N2047:N2076,'RW Futures and Index Data (Q4)'!F2045:F2074)/VAR('RW Futures and Index Data (Q4)'!F2045:F2074)</f>
        <v>-9.5554812518236623E-2</v>
      </c>
      <c r="P2047" s="10"/>
    </row>
    <row r="2048" spans="1:16" x14ac:dyDescent="0.25">
      <c r="A2048" s="23">
        <v>39237</v>
      </c>
      <c r="B2048"/>
      <c r="C2048" s="22"/>
      <c r="D2048" s="10"/>
      <c r="E2048" s="59">
        <v>-3.1007581162354469E-3</v>
      </c>
      <c r="F2048" s="56">
        <f>COVAR(E2048:E2077,'RW Futures and Index Data (Q4)'!C2046:C2075)/VAR('RW Futures and Index Data (Q4)'!C2046:C2075)</f>
        <v>3.5757491253409972</v>
      </c>
      <c r="G2048" s="10"/>
      <c r="H2048" s="59">
        <v>-5.7408844065166775E-2</v>
      </c>
      <c r="I2048" s="56">
        <f>COVAR(H2048:H2077,'RW Futures and Index Data (Q4)'!F2046:F2075)/VAR('RW Futures and Index Data (Q4)'!F2046:F2075)</f>
        <v>3.3541517461783799E-2</v>
      </c>
      <c r="J2048" s="10"/>
      <c r="K2048" s="59">
        <v>-1.6680800377924854E-2</v>
      </c>
      <c r="L2048" s="57">
        <f>COVAR(K2048:K2077,'RW Futures and Index Data (Q4)'!F2046:F2075)/VAR('RW Futures and Index Data (Q4)'!F2046:F2075)</f>
        <v>6.3122851443972441E-3</v>
      </c>
      <c r="M2048" s="10"/>
      <c r="N2048" s="59">
        <v>-3.0518883866058943E-2</v>
      </c>
      <c r="O2048" s="58">
        <f>COVAR(N2048:N2077,'RW Futures and Index Data (Q4)'!F2046:F2075)/VAR('RW Futures and Index Data (Q4)'!F2046:F2075)</f>
        <v>-0.10964773669558567</v>
      </c>
      <c r="P2048" s="10"/>
    </row>
    <row r="2049" spans="1:16" x14ac:dyDescent="0.25">
      <c r="A2049" s="23">
        <v>39234</v>
      </c>
      <c r="B2049"/>
      <c r="C2049" s="22"/>
      <c r="D2049" s="10"/>
      <c r="E2049" s="59">
        <v>1.5483339524808848E-3</v>
      </c>
      <c r="F2049" s="56">
        <f>COVAR(E2049:E2078,'RW Futures and Index Data (Q4)'!C2047:C2076)/VAR('RW Futures and Index Data (Q4)'!C2047:C2076)</f>
        <v>3.3017571804021695</v>
      </c>
      <c r="G2049" s="10"/>
      <c r="H2049" s="59">
        <v>-5.8004640371229654E-2</v>
      </c>
      <c r="I2049" s="56">
        <f>COVAR(H2049:H2078,'RW Futures and Index Data (Q4)'!F2047:F2076)/VAR('RW Futures and Index Data (Q4)'!F2047:F2076)</f>
        <v>9.774939103556482E-2</v>
      </c>
      <c r="J2049" s="10"/>
      <c r="K2049" s="59">
        <v>-1.1011273526927656E-2</v>
      </c>
      <c r="L2049" s="57">
        <f>COVAR(K2049:K2078,'RW Futures and Index Data (Q4)'!F2047:F2076)/VAR('RW Futures and Index Data (Q4)'!F2047:F2076)</f>
        <v>3.4389662885535585E-3</v>
      </c>
      <c r="M2049" s="10"/>
      <c r="N2049" s="59">
        <v>-2.0752434955005672E-2</v>
      </c>
      <c r="O2049" s="58">
        <f>COVAR(N2049:N2078,'RW Futures and Index Data (Q4)'!F2047:F2076)/VAR('RW Futures and Index Data (Q4)'!F2047:F2076)</f>
        <v>-0.10892725966739954</v>
      </c>
      <c r="P2049" s="10"/>
    </row>
    <row r="2050" spans="1:16" x14ac:dyDescent="0.25">
      <c r="A2050" s="23">
        <v>39233</v>
      </c>
      <c r="B2050"/>
      <c r="C2050" s="22"/>
      <c r="D2050" s="10"/>
      <c r="E2050" s="59">
        <v>1.2623757364702115E-2</v>
      </c>
      <c r="F2050" s="56">
        <f>COVAR(E2050:E2079,'RW Futures and Index Data (Q4)'!C2048:C2077)/VAR('RW Futures and Index Data (Q4)'!C2048:C2077)</f>
        <v>2.9309500345640833</v>
      </c>
      <c r="G2050" s="10"/>
      <c r="H2050" s="59">
        <v>-6.630686198920599E-2</v>
      </c>
      <c r="I2050" s="56">
        <f>COVAR(H2050:H2079,'RW Futures and Index Data (Q4)'!F2048:F2077)/VAR('RW Futures and Index Data (Q4)'!F2048:F2077)</f>
        <v>0.15145014970735793</v>
      </c>
      <c r="J2050" s="10"/>
      <c r="K2050" s="59">
        <v>-9.7498548076501157E-3</v>
      </c>
      <c r="L2050" s="57">
        <f>COVAR(K2050:K2079,'RW Futures and Index Data (Q4)'!F2048:F2077)/VAR('RW Futures and Index Data (Q4)'!F2048:F2077)</f>
        <v>-4.5101219478647838E-3</v>
      </c>
      <c r="M2050" s="10"/>
      <c r="N2050" s="59">
        <v>-2.1655600724149959E-2</v>
      </c>
      <c r="O2050" s="58">
        <f>COVAR(N2050:N2079,'RW Futures and Index Data (Q4)'!F2048:F2077)/VAR('RW Futures and Index Data (Q4)'!F2048:F2077)</f>
        <v>-0.11546803676760528</v>
      </c>
      <c r="P2050" s="10"/>
    </row>
    <row r="2051" spans="1:16" x14ac:dyDescent="0.25">
      <c r="A2051" s="23">
        <v>39232</v>
      </c>
      <c r="B2051"/>
      <c r="C2051" s="22"/>
      <c r="D2051" s="10"/>
      <c r="E2051" s="59">
        <v>4.5862376989084019E-2</v>
      </c>
      <c r="F2051" s="56">
        <f>COVAR(E2051:E2080,'RW Futures and Index Data (Q4)'!C2049:C2078)/VAR('RW Futures and Index Data (Q4)'!C2049:C2078)</f>
        <v>2.5822982303819932</v>
      </c>
      <c r="G2051" s="10"/>
      <c r="H2051" s="59">
        <v>-5.1602814698983424E-2</v>
      </c>
      <c r="I2051" s="56">
        <f>COVAR(H2051:H2080,'RW Futures and Index Data (Q4)'!F2049:F2078)/VAR('RW Futures and Index Data (Q4)'!F2049:F2078)</f>
        <v>0.21746383818589454</v>
      </c>
      <c r="J2051" s="10"/>
      <c r="K2051" s="59">
        <v>-6.2193321797898715E-3</v>
      </c>
      <c r="L2051" s="57">
        <f>COVAR(K2051:K2080,'RW Futures and Index Data (Q4)'!F2049:F2078)/VAR('RW Futures and Index Data (Q4)'!F2049:F2078)</f>
        <v>-1.7706403690022042E-2</v>
      </c>
      <c r="M2051" s="10"/>
      <c r="N2051" s="59">
        <v>-1.9048350704384043E-2</v>
      </c>
      <c r="O2051" s="58">
        <f>COVAR(N2051:N2080,'RW Futures and Index Data (Q4)'!F2049:F2078)/VAR('RW Futures and Index Data (Q4)'!F2049:F2078)</f>
        <v>-0.13444733959156407</v>
      </c>
      <c r="P2051" s="10"/>
    </row>
    <row r="2052" spans="1:16" x14ac:dyDescent="0.25">
      <c r="A2052" s="23">
        <v>39231</v>
      </c>
      <c r="B2052"/>
      <c r="C2052" s="22"/>
      <c r="D2052" s="10"/>
      <c r="E2052" s="59">
        <v>6.0776817492769197E-2</v>
      </c>
      <c r="F2052" s="56">
        <f>COVAR(E2052:E2081,'RW Futures and Index Data (Q4)'!C2050:C2079)/VAR('RW Futures and Index Data (Q4)'!C2050:C2079)</f>
        <v>2.3121419467514235</v>
      </c>
      <c r="G2052" s="10"/>
      <c r="H2052" s="59">
        <v>-4.3307086614173151E-2</v>
      </c>
      <c r="I2052" s="56">
        <f>COVAR(H2052:H2081,'RW Futures and Index Data (Q4)'!F2050:F2079)/VAR('RW Futures and Index Data (Q4)'!F2050:F2079)</f>
        <v>0.26476132879987396</v>
      </c>
      <c r="J2052" s="10"/>
      <c r="K2052" s="59">
        <v>-4.724351219254519E-3</v>
      </c>
      <c r="L2052" s="57">
        <f>COVAR(K2052:K2081,'RW Futures and Index Data (Q4)'!F2050:F2079)/VAR('RW Futures and Index Data (Q4)'!F2050:F2079)</f>
        <v>-3.6678618594580069E-2</v>
      </c>
      <c r="M2052" s="10"/>
      <c r="N2052" s="59">
        <v>-1.8896473702467498E-2</v>
      </c>
      <c r="O2052" s="58">
        <f>COVAR(N2052:N2081,'RW Futures and Index Data (Q4)'!F2050:F2079)/VAR('RW Futures and Index Data (Q4)'!F2050:F2079)</f>
        <v>-0.16286973908593869</v>
      </c>
      <c r="P2052" s="10"/>
    </row>
    <row r="2053" spans="1:16" x14ac:dyDescent="0.25">
      <c r="A2053" s="23">
        <v>39227</v>
      </c>
      <c r="B2053"/>
      <c r="C2053" s="22"/>
      <c r="D2053" s="10"/>
      <c r="E2053" s="59">
        <v>6.7786492679945853E-2</v>
      </c>
      <c r="F2053" s="56">
        <f>COVAR(E2053:E2082,'RW Futures and Index Data (Q4)'!C2051:C2080)/VAR('RW Futures and Index Data (Q4)'!C2051:C2080)</f>
        <v>1.7901028318233287</v>
      </c>
      <c r="G2053" s="10"/>
      <c r="H2053" s="59">
        <v>-5.6197074672825309E-2</v>
      </c>
      <c r="I2053" s="56">
        <f>COVAR(H2053:H2082,'RW Futures and Index Data (Q4)'!F2051:F2080)/VAR('RW Futures and Index Data (Q4)'!F2051:F2080)</f>
        <v>0.28340317739686344</v>
      </c>
      <c r="J2053" s="10"/>
      <c r="K2053" s="59">
        <v>-5.1964075743241578E-3</v>
      </c>
      <c r="L2053" s="57">
        <f>COVAR(K2053:K2082,'RW Futures and Index Data (Q4)'!F2051:F2080)/VAR('RW Futures and Index Data (Q4)'!F2051:F2080)</f>
        <v>-6.1178346013965462E-2</v>
      </c>
      <c r="M2053" s="10"/>
      <c r="N2053" s="59">
        <v>-1.6046801881096306E-2</v>
      </c>
      <c r="O2053" s="58">
        <f>COVAR(N2053:N2082,'RW Futures and Index Data (Q4)'!F2051:F2080)/VAR('RW Futures and Index Data (Q4)'!F2051:F2080)</f>
        <v>-0.20162950959948717</v>
      </c>
      <c r="P2053" s="10"/>
    </row>
    <row r="2054" spans="1:16" x14ac:dyDescent="0.25">
      <c r="A2054" s="23">
        <v>39226</v>
      </c>
      <c r="B2054"/>
      <c r="C2054" s="22"/>
      <c r="D2054" s="10"/>
      <c r="E2054" s="59">
        <v>6.7170143976585939E-2</v>
      </c>
      <c r="F2054" s="56">
        <f>COVAR(E2054:E2083,'RW Futures and Index Data (Q4)'!C2052:C2081)/VAR('RW Futures and Index Data (Q4)'!C2052:C2081)</f>
        <v>1.4091591053043644</v>
      </c>
      <c r="G2054" s="10"/>
      <c r="H2054" s="59">
        <v>-8.2568807339449601E-2</v>
      </c>
      <c r="I2054" s="56">
        <f>COVAR(H2054:H2083,'RW Futures and Index Data (Q4)'!F2052:F2081)/VAR('RW Futures and Index Data (Q4)'!F2052:F2081)</f>
        <v>0.39016060390657342</v>
      </c>
      <c r="J2054" s="10"/>
      <c r="K2054" s="59">
        <v>2.2096144800543005E-3</v>
      </c>
      <c r="L2054" s="57">
        <f>COVAR(K2054:K2083,'RW Futures and Index Data (Q4)'!F2052:F2081)/VAR('RW Futures and Index Data (Q4)'!F2052:F2081)</f>
        <v>-0.10370456495640179</v>
      </c>
      <c r="M2054" s="10"/>
      <c r="N2054" s="59">
        <v>-1.0428379840858981E-2</v>
      </c>
      <c r="O2054" s="58">
        <f>COVAR(N2054:N2083,'RW Futures and Index Data (Q4)'!F2052:F2081)/VAR('RW Futures and Index Data (Q4)'!F2052:F2081)</f>
        <v>-0.27019224338714198</v>
      </c>
      <c r="P2054" s="10"/>
    </row>
    <row r="2055" spans="1:16" x14ac:dyDescent="0.25">
      <c r="A2055" s="23">
        <v>39225</v>
      </c>
      <c r="B2055"/>
      <c r="C2055" s="22"/>
      <c r="D2055" s="10"/>
      <c r="E2055" s="59">
        <v>7.0503928155879025E-2</v>
      </c>
      <c r="F2055" s="56">
        <f>COVAR(E2055:E2084,'RW Futures and Index Data (Q4)'!C2053:C2082)/VAR('RW Futures and Index Data (Q4)'!C2053:C2082)</f>
        <v>0.91608221538894063</v>
      </c>
      <c r="G2055" s="10"/>
      <c r="H2055" s="59">
        <v>-6.4692127825409229E-2</v>
      </c>
      <c r="I2055" s="56">
        <f>COVAR(H2055:H2084,'RW Futures and Index Data (Q4)'!F2053:F2082)/VAR('RW Futures and Index Data (Q4)'!F2053:F2082)</f>
        <v>0.34172736807668769</v>
      </c>
      <c r="J2055" s="10"/>
      <c r="K2055" s="59">
        <v>3.7195835196563998E-3</v>
      </c>
      <c r="L2055" s="57">
        <f>COVAR(K2055:K2084,'RW Futures and Index Data (Q4)'!F2053:F2082)/VAR('RW Futures and Index Data (Q4)'!F2053:F2082)</f>
        <v>-0.10197798545953184</v>
      </c>
      <c r="M2055" s="10"/>
      <c r="N2055" s="59">
        <v>-2.6721793087003398E-3</v>
      </c>
      <c r="O2055" s="58">
        <f>COVAR(N2055:N2084,'RW Futures and Index Data (Q4)'!F2053:F2082)/VAR('RW Futures and Index Data (Q4)'!F2053:F2082)</f>
        <v>-0.28596788429665848</v>
      </c>
      <c r="P2055" s="10"/>
    </row>
    <row r="2056" spans="1:16" x14ac:dyDescent="0.25">
      <c r="A2056" s="23">
        <v>39224</v>
      </c>
      <c r="B2056"/>
      <c r="C2056" s="22"/>
      <c r="D2056" s="10"/>
      <c r="E2056" s="59">
        <v>0.17234679733116809</v>
      </c>
      <c r="F2056" s="56">
        <f>COVAR(E2056:E2085,'RW Futures and Index Data (Q4)'!C2054:C2083)/VAR('RW Futures and Index Data (Q4)'!C2054:C2083)</f>
        <v>1.3654064140384636</v>
      </c>
      <c r="G2056" s="10"/>
      <c r="H2056" s="59">
        <v>-4.8335974643423096E-2</v>
      </c>
      <c r="I2056" s="56">
        <f>COVAR(H2056:H2085,'RW Futures and Index Data (Q4)'!F2054:F2083)/VAR('RW Futures and Index Data (Q4)'!F2054:F2083)</f>
        <v>0.34303116488256569</v>
      </c>
      <c r="J2056" s="10"/>
      <c r="K2056" s="59">
        <v>7.9641820074538572E-4</v>
      </c>
      <c r="L2056" s="57">
        <f>COVAR(K2056:K2085,'RW Futures and Index Data (Q4)'!F2054:F2083)/VAR('RW Futures and Index Data (Q4)'!F2054:F2083)</f>
        <v>-8.2287234364515321E-2</v>
      </c>
      <c r="M2056" s="10"/>
      <c r="N2056" s="59">
        <v>-6.6722927598316106E-3</v>
      </c>
      <c r="O2056" s="58">
        <f>COVAR(N2056:N2085,'RW Futures and Index Data (Q4)'!F2054:F2083)/VAR('RW Futures and Index Data (Q4)'!F2054:F2083)</f>
        <v>-0.25488837998465991</v>
      </c>
      <c r="P2056" s="10"/>
    </row>
    <row r="2057" spans="1:16" x14ac:dyDescent="0.25">
      <c r="A2057" s="23">
        <v>39223</v>
      </c>
      <c r="B2057"/>
      <c r="C2057" s="22"/>
      <c r="D2057" s="10"/>
      <c r="E2057" s="59">
        <v>0.18619934542992844</v>
      </c>
      <c r="F2057" s="56">
        <f>COVAR(E2057:E2086,'RW Futures and Index Data (Q4)'!C2055:C2084)/VAR('RW Futures and Index Data (Q4)'!C2055:C2084)</f>
        <v>1.735981890409845</v>
      </c>
      <c r="G2057" s="10"/>
      <c r="H2057" s="59">
        <v>-4.258675078864349E-2</v>
      </c>
      <c r="I2057" s="56">
        <f>COVAR(H2057:H2086,'RW Futures and Index Data (Q4)'!F2055:F2084)/VAR('RW Futures and Index Data (Q4)'!F2055:F2084)</f>
        <v>0.35245606211454933</v>
      </c>
      <c r="J2057" s="10"/>
      <c r="K2057" s="59">
        <v>3.2473798851533342E-3</v>
      </c>
      <c r="L2057" s="57">
        <f>COVAR(K2057:K2086,'RW Futures and Index Data (Q4)'!F2055:F2084)/VAR('RW Futures and Index Data (Q4)'!F2055:F2084)</f>
        <v>-7.1599046600993893E-2</v>
      </c>
      <c r="M2057" s="10"/>
      <c r="N2057" s="59">
        <v>-3.5730703343714865E-3</v>
      </c>
      <c r="O2057" s="58">
        <f>COVAR(N2057:N2086,'RW Futures and Index Data (Q4)'!F2055:F2084)/VAR('RW Futures and Index Data (Q4)'!F2055:F2084)</f>
        <v>-0.23950478428054325</v>
      </c>
      <c r="P2057" s="10"/>
    </row>
    <row r="2058" spans="1:16" x14ac:dyDescent="0.25">
      <c r="A2058" s="23">
        <v>39220</v>
      </c>
      <c r="B2058"/>
      <c r="C2058" s="22"/>
      <c r="D2058" s="10"/>
      <c r="E2058" s="59">
        <v>0.17291760021698321</v>
      </c>
      <c r="F2058" s="56">
        <f>COVAR(E2058:E2087,'RW Futures and Index Data (Q4)'!C2056:C2085)/VAR('RW Futures and Index Data (Q4)'!C2056:C2085)</f>
        <v>1.6501142264683977</v>
      </c>
      <c r="G2058" s="10"/>
      <c r="H2058" s="59">
        <v>-3.2488114104595733E-2</v>
      </c>
      <c r="I2058" s="56">
        <f>COVAR(H2058:H2087,'RW Futures and Index Data (Q4)'!F2056:F2085)/VAR('RW Futures and Index Data (Q4)'!F2056:F2085)</f>
        <v>0.3637975725565053</v>
      </c>
      <c r="J2058" s="10"/>
      <c r="K2058" s="59">
        <v>4.5698644199614336E-3</v>
      </c>
      <c r="L2058" s="57">
        <f>COVAR(K2058:K2087,'RW Futures and Index Data (Q4)'!F2056:F2085)/VAR('RW Futures and Index Data (Q4)'!F2056:F2085)</f>
        <v>-2.2879654333977584E-2</v>
      </c>
      <c r="M2058" s="10"/>
      <c r="N2058" s="59">
        <v>9.0903536473496693E-4</v>
      </c>
      <c r="O2058" s="58">
        <f>COVAR(N2058:N2087,'RW Futures and Index Data (Q4)'!F2056:F2085)/VAR('RW Futures and Index Data (Q4)'!F2056:F2085)</f>
        <v>-0.14174546132701629</v>
      </c>
      <c r="P2058" s="10"/>
    </row>
    <row r="2059" spans="1:16" x14ac:dyDescent="0.25">
      <c r="A2059" s="23">
        <v>39219</v>
      </c>
      <c r="B2059"/>
      <c r="C2059" s="22"/>
      <c r="D2059" s="10"/>
      <c r="E2059" s="59">
        <v>0.16648409780135287</v>
      </c>
      <c r="F2059" s="56">
        <f>COVAR(E2059:E2088,'RW Futures and Index Data (Q4)'!C2057:C2086)/VAR('RW Futures and Index Data (Q4)'!C2057:C2086)</f>
        <v>1.7689318234667142</v>
      </c>
      <c r="G2059" s="10"/>
      <c r="H2059" s="59">
        <v>-4.9920760697305777E-2</v>
      </c>
      <c r="I2059" s="56">
        <f>COVAR(H2059:H2088,'RW Futures and Index Data (Q4)'!F2057:F2086)/VAR('RW Futures and Index Data (Q4)'!F2057:F2086)</f>
        <v>0.39466564329026949</v>
      </c>
      <c r="J2059" s="10"/>
      <c r="K2059" s="59">
        <v>5.3259663457263517E-3</v>
      </c>
      <c r="L2059" s="57">
        <f>COVAR(K2059:K2088,'RW Futures and Index Data (Q4)'!F2057:F2086)/VAR('RW Futures and Index Data (Q4)'!F2057:F2086)</f>
        <v>1.0245303191542293E-2</v>
      </c>
      <c r="M2059" s="10"/>
      <c r="N2059" s="59">
        <v>9.008249158111159E-4</v>
      </c>
      <c r="O2059" s="58">
        <f>COVAR(N2059:N2088,'RW Futures and Index Data (Q4)'!F2057:F2086)/VAR('RW Futures and Index Data (Q4)'!F2057:F2086)</f>
        <v>-8.939324604036919E-2</v>
      </c>
      <c r="P2059" s="10"/>
    </row>
    <row r="2060" spans="1:16" x14ac:dyDescent="0.25">
      <c r="A2060" s="23">
        <v>39218</v>
      </c>
      <c r="B2060"/>
      <c r="C2060" s="22"/>
      <c r="D2060" s="10"/>
      <c r="E2060" s="59">
        <v>0.15195431226065992</v>
      </c>
      <c r="F2060" s="56">
        <f>COVAR(E2060:E2089,'RW Futures and Index Data (Q4)'!C2058:C2087)/VAR('RW Futures and Index Data (Q4)'!C2058:C2087)</f>
        <v>1.6538179425617217</v>
      </c>
      <c r="G2060" s="10"/>
      <c r="H2060" s="59">
        <v>-5.9148264984227095E-2</v>
      </c>
      <c r="I2060" s="56">
        <f>COVAR(H2060:H2089,'RW Futures and Index Data (Q4)'!F2058:F2087)/VAR('RW Futures and Index Data (Q4)'!F2058:F2087)</f>
        <v>0.45464972487018723</v>
      </c>
      <c r="J2060" s="10"/>
      <c r="K2060" s="59">
        <v>4.8522864049320713E-3</v>
      </c>
      <c r="L2060" s="57">
        <f>COVAR(K2060:K2089,'RW Futures and Index Data (Q4)'!F2058:F2087)/VAR('RW Futures and Index Data (Q4)'!F2058:F2087)</f>
        <v>2.2297138796214484E-2</v>
      </c>
      <c r="M2060" s="10"/>
      <c r="N2060" s="59">
        <v>9.1906899918403617E-4</v>
      </c>
      <c r="O2060" s="58">
        <f>COVAR(N2060:N2089,'RW Futures and Index Data (Q4)'!F2058:F2087)/VAR('RW Futures and Index Data (Q4)'!F2058:F2087)</f>
        <v>-7.5872654628076894E-2</v>
      </c>
      <c r="P2060" s="10"/>
    </row>
    <row r="2061" spans="1:16" x14ac:dyDescent="0.25">
      <c r="A2061" s="23">
        <v>39217</v>
      </c>
      <c r="B2061"/>
      <c r="C2061" s="22"/>
      <c r="D2061" s="10"/>
      <c r="E2061" s="59">
        <v>0.1613400977546362</v>
      </c>
      <c r="F2061" s="56">
        <f>COVAR(E2061:E2090,'RW Futures and Index Data (Q4)'!C2059:C2088)/VAR('RW Futures and Index Data (Q4)'!C2059:C2088)</f>
        <v>1.6091702454407366</v>
      </c>
      <c r="G2061" s="10"/>
      <c r="H2061" s="59">
        <v>-5.9194948697711136E-2</v>
      </c>
      <c r="I2061" s="56">
        <f>COVAR(H2061:H2090,'RW Futures and Index Data (Q4)'!F2059:F2088)/VAR('RW Futures and Index Data (Q4)'!F2059:F2088)</f>
        <v>0.50761042069559581</v>
      </c>
      <c r="J2061" s="10"/>
      <c r="K2061" s="59">
        <v>5.7914103036309506E-3</v>
      </c>
      <c r="L2061" s="57">
        <f>COVAR(K2061:K2090,'RW Futures and Index Data (Q4)'!F2059:F2088)/VAR('RW Futures and Index Data (Q4)'!F2059:F2088)</f>
        <v>1.7567927789743507E-2</v>
      </c>
      <c r="M2061" s="10"/>
      <c r="N2061" s="59">
        <v>1.2711936548004399E-3</v>
      </c>
      <c r="O2061" s="58">
        <f>COVAR(N2061:N2090,'RW Futures and Index Data (Q4)'!F2059:F2088)/VAR('RW Futures and Index Data (Q4)'!F2059:F2088)</f>
        <v>-9.1329736607299164E-2</v>
      </c>
      <c r="P2061" s="10"/>
    </row>
    <row r="2062" spans="1:16" x14ac:dyDescent="0.25">
      <c r="A2062" s="23">
        <v>39216</v>
      </c>
      <c r="B2062"/>
      <c r="C2062" s="22"/>
      <c r="D2062" s="10"/>
      <c r="E2062" s="59">
        <v>0.15954159232689236</v>
      </c>
      <c r="F2062" s="56">
        <f>COVAR(E2062:E2091,'RW Futures and Index Data (Q4)'!C2060:C2089)/VAR('RW Futures and Index Data (Q4)'!C2060:C2089)</f>
        <v>1.5780509699848551</v>
      </c>
      <c r="G2062" s="10"/>
      <c r="H2062" s="59">
        <v>-6.793048973143756E-2</v>
      </c>
      <c r="I2062" s="56">
        <f>COVAR(H2062:H2091,'RW Futures and Index Data (Q4)'!F2060:F2089)/VAR('RW Futures and Index Data (Q4)'!F2060:F2089)</f>
        <v>0.54374901870299019</v>
      </c>
      <c r="J2062" s="10"/>
      <c r="K2062" s="59">
        <v>4.2874484869883656E-3</v>
      </c>
      <c r="L2062" s="57">
        <f>COVAR(K2062:K2091,'RW Futures and Index Data (Q4)'!F2060:F2089)/VAR('RW Futures and Index Data (Q4)'!F2060:F2089)</f>
        <v>1.9678025699350375E-2</v>
      </c>
      <c r="M2062" s="10"/>
      <c r="N2062" s="59">
        <v>2.9797558822699521E-3</v>
      </c>
      <c r="O2062" s="58">
        <f>COVAR(N2062:N2091,'RW Futures and Index Data (Q4)'!F2060:F2089)/VAR('RW Futures and Index Data (Q4)'!F2060:F2089)</f>
        <v>-8.892853203276388E-2</v>
      </c>
      <c r="P2062" s="10"/>
    </row>
    <row r="2063" spans="1:16" x14ac:dyDescent="0.25">
      <c r="A2063" s="23">
        <v>39213</v>
      </c>
      <c r="B2063"/>
      <c r="C2063" s="22"/>
      <c r="D2063" s="10"/>
      <c r="E2063" s="59">
        <v>0.15707628537263818</v>
      </c>
      <c r="F2063" s="56">
        <f>COVAR(E2063:E2092,'RW Futures and Index Data (Q4)'!C2061:C2090)/VAR('RW Futures and Index Data (Q4)'!C2061:C2090)</f>
        <v>1.6086365805076452</v>
      </c>
      <c r="G2063" s="10"/>
      <c r="H2063" s="59">
        <v>-6.1514195583596165E-2</v>
      </c>
      <c r="I2063" s="56">
        <f>COVAR(H2063:H2092,'RW Futures and Index Data (Q4)'!F2061:F2090)/VAR('RW Futures and Index Data (Q4)'!F2061:F2090)</f>
        <v>0.56529445427285141</v>
      </c>
      <c r="J2063" s="10"/>
      <c r="K2063" s="59">
        <v>5.9798575803391429E-3</v>
      </c>
      <c r="L2063" s="57">
        <f>COVAR(K2063:K2092,'RW Futures and Index Data (Q4)'!F2061:F2090)/VAR('RW Futures and Index Data (Q4)'!F2061:F2090)</f>
        <v>1.7141486260928318E-2</v>
      </c>
      <c r="M2063" s="10"/>
      <c r="N2063" s="59">
        <v>2.0691978970992508E-3</v>
      </c>
      <c r="O2063" s="58">
        <f>COVAR(N2063:N2092,'RW Futures and Index Data (Q4)'!F2061:F2090)/VAR('RW Futures and Index Data (Q4)'!F2061:F2090)</f>
        <v>-9.0856479088694708E-2</v>
      </c>
      <c r="P2063" s="10"/>
    </row>
    <row r="2064" spans="1:16" x14ac:dyDescent="0.25">
      <c r="A2064" s="23">
        <v>39212</v>
      </c>
      <c r="B2064"/>
      <c r="C2064" s="22"/>
      <c r="D2064" s="10"/>
      <c r="E2064" s="59">
        <v>0.17726967650890191</v>
      </c>
      <c r="F2064" s="56">
        <f>COVAR(E2064:E2093,'RW Futures and Index Data (Q4)'!C2062:C2091)/VAR('RW Futures and Index Data (Q4)'!C2062:C2091)</f>
        <v>1.6655097340825504</v>
      </c>
      <c r="G2064" s="10"/>
      <c r="H2064" s="59">
        <v>-6.0629921259842456E-2</v>
      </c>
      <c r="I2064" s="56">
        <f>COVAR(H2064:H2093,'RW Futures and Index Data (Q4)'!F2062:F2091)/VAR('RW Futures and Index Data (Q4)'!F2062:F2091)</f>
        <v>0.53494613444964245</v>
      </c>
      <c r="J2064" s="10"/>
      <c r="K2064" s="59">
        <v>7.5987222292028811E-3</v>
      </c>
      <c r="L2064" s="57">
        <f>COVAR(K2064:K2093,'RW Futures and Index Data (Q4)'!F2062:F2091)/VAR('RW Futures and Index Data (Q4)'!F2062:F2091)</f>
        <v>1.1552124493803915E-2</v>
      </c>
      <c r="M2064" s="10"/>
      <c r="N2064" s="59">
        <v>6.3571914965165899E-3</v>
      </c>
      <c r="O2064" s="58">
        <f>COVAR(N2064:N2093,'RW Futures and Index Data (Q4)'!F2062:F2091)/VAR('RW Futures and Index Data (Q4)'!F2062:F2091)</f>
        <v>-9.8240540067226587E-2</v>
      </c>
      <c r="P2064" s="10"/>
    </row>
    <row r="2065" spans="1:16" x14ac:dyDescent="0.25">
      <c r="A2065" s="23">
        <v>39211</v>
      </c>
      <c r="B2065"/>
      <c r="C2065" s="22"/>
      <c r="D2065" s="10"/>
      <c r="E2065" s="59">
        <v>0.16222983597172691</v>
      </c>
      <c r="F2065" s="56">
        <f>COVAR(E2065:E2094,'RW Futures and Index Data (Q4)'!C2063:C2092)/VAR('RW Futures and Index Data (Q4)'!C2063:C2092)</f>
        <v>1.6773210731676618</v>
      </c>
      <c r="G2065" s="10"/>
      <c r="H2065" s="59">
        <v>-5.6082148499210227E-2</v>
      </c>
      <c r="I2065" s="56">
        <f>COVAR(H2065:H2094,'RW Futures and Index Data (Q4)'!F2063:F2092)/VAR('RW Futures and Index Data (Q4)'!F2063:F2092)</f>
        <v>0.50752120233017706</v>
      </c>
      <c r="J2065" s="10"/>
      <c r="K2065" s="59">
        <v>8.257537403327353E-3</v>
      </c>
      <c r="L2065" s="57">
        <f>COVAR(K2065:K2094,'RW Futures and Index Data (Q4)'!F2063:F2092)/VAR('RW Futures and Index Data (Q4)'!F2063:F2092)</f>
        <v>6.687722954748958E-3</v>
      </c>
      <c r="M2065" s="10"/>
      <c r="N2065" s="59">
        <v>7.9536545446270424E-3</v>
      </c>
      <c r="O2065" s="58">
        <f>COVAR(N2065:N2094,'RW Futures and Index Data (Q4)'!F2063:F2092)/VAR('RW Futures and Index Data (Q4)'!F2063:F2092)</f>
        <v>-0.10864213835608065</v>
      </c>
      <c r="P2065" s="10"/>
    </row>
    <row r="2066" spans="1:16" x14ac:dyDescent="0.25">
      <c r="A2066" s="23">
        <v>39210</v>
      </c>
      <c r="B2066"/>
      <c r="C2066" s="22"/>
      <c r="D2066" s="10"/>
      <c r="E2066" s="59">
        <v>0.20402498262801227</v>
      </c>
      <c r="F2066" s="56">
        <f>COVAR(E2066:E2095,'RW Futures and Index Data (Q4)'!C2064:C2093)/VAR('RW Futures and Index Data (Q4)'!C2064:C2093)</f>
        <v>1.7645956351820706</v>
      </c>
      <c r="G2066" s="10"/>
      <c r="H2066" s="59">
        <v>-2.5682182985553803E-2</v>
      </c>
      <c r="I2066" s="56">
        <f>COVAR(H2066:H2095,'RW Futures and Index Data (Q4)'!F2064:F2093)/VAR('RW Futures and Index Data (Q4)'!F2064:F2093)</f>
        <v>0.50906321587635051</v>
      </c>
      <c r="J2066" s="10"/>
      <c r="K2066" s="59">
        <v>6.5678729992684204E-3</v>
      </c>
      <c r="L2066" s="57">
        <f>COVAR(K2066:K2095,'RW Futures and Index Data (Q4)'!F2064:F2093)/VAR('RW Futures and Index Data (Q4)'!F2064:F2093)</f>
        <v>-5.2440355053967776E-3</v>
      </c>
      <c r="M2066" s="10"/>
      <c r="N2066" s="59">
        <v>4.1994984408757485E-3</v>
      </c>
      <c r="O2066" s="58">
        <f>COVAR(N2066:N2095,'RW Futures and Index Data (Q4)'!F2064:F2093)/VAR('RW Futures and Index Data (Q4)'!F2064:F2093)</f>
        <v>-0.13305345519296183</v>
      </c>
      <c r="P2066" s="10"/>
    </row>
    <row r="2067" spans="1:16" x14ac:dyDescent="0.25">
      <c r="A2067" s="23">
        <v>39209</v>
      </c>
      <c r="B2067"/>
      <c r="C2067" s="22"/>
      <c r="D2067" s="10"/>
      <c r="E2067" s="59">
        <v>0.1967926427468738</v>
      </c>
      <c r="F2067" s="56">
        <f>COVAR(E2067:E2096,'RW Futures and Index Data (Q4)'!C2065:C2094)/VAR('RW Futures and Index Data (Q4)'!C2065:C2094)</f>
        <v>1.7877464546410278</v>
      </c>
      <c r="G2067" s="10"/>
      <c r="H2067" s="59">
        <v>-7.2796934865900442E-2</v>
      </c>
      <c r="I2067" s="56">
        <f>COVAR(H2067:H2096,'RW Futures and Index Data (Q4)'!F2065:F2094)/VAR('RW Futures and Index Data (Q4)'!F2065:F2094)</f>
        <v>0.49866217575642613</v>
      </c>
      <c r="J2067" s="10"/>
      <c r="K2067" s="59">
        <v>7.5081376099295216E-3</v>
      </c>
      <c r="L2067" s="57">
        <f>COVAR(K2067:K2096,'RW Futures and Index Data (Q4)'!F2065:F2094)/VAR('RW Futures and Index Data (Q4)'!F2065:F2094)</f>
        <v>-1.4655604148906737E-2</v>
      </c>
      <c r="M2067" s="10"/>
      <c r="N2067" s="59">
        <v>6.1355542861569745E-3</v>
      </c>
      <c r="O2067" s="58">
        <f>COVAR(N2067:N2096,'RW Futures and Index Data (Q4)'!F2065:F2094)/VAR('RW Futures and Index Data (Q4)'!F2065:F2094)</f>
        <v>-0.15224382117721111</v>
      </c>
      <c r="P2067" s="10"/>
    </row>
    <row r="2068" spans="1:16" x14ac:dyDescent="0.25">
      <c r="A2068" s="23">
        <v>39206</v>
      </c>
      <c r="B2068"/>
      <c r="C2068" s="22"/>
      <c r="D2068" s="10"/>
      <c r="E2068" s="59">
        <v>0.18062172343045635</v>
      </c>
      <c r="F2068" s="56">
        <f>COVAR(E2068:E2097,'RW Futures and Index Data (Q4)'!C2066:C2095)/VAR('RW Futures and Index Data (Q4)'!C2066:C2095)</f>
        <v>1.7960997389924473</v>
      </c>
      <c r="G2068" s="10"/>
      <c r="H2068" s="59">
        <v>-9.0770404271548366E-2</v>
      </c>
      <c r="I2068" s="56">
        <f>COVAR(H2068:H2097,'RW Futures and Index Data (Q4)'!F2066:F2095)/VAR('RW Futures and Index Data (Q4)'!F2066:F2095)</f>
        <v>0.49470045113529049</v>
      </c>
      <c r="J2068" s="10"/>
      <c r="K2068" s="59">
        <v>7.8838919592956191E-3</v>
      </c>
      <c r="L2068" s="57">
        <f>COVAR(K2068:K2097,'RW Futures and Index Data (Q4)'!F2066:F2095)/VAR('RW Futures and Index Data (Q4)'!F2066:F2095)</f>
        <v>-2.2351937812729573E-2</v>
      </c>
      <c r="M2068" s="10"/>
      <c r="N2068" s="59">
        <v>6.704201707757651E-3</v>
      </c>
      <c r="O2068" s="58">
        <f>COVAR(N2068:N2097,'RW Futures and Index Data (Q4)'!F2066:F2095)/VAR('RW Futures and Index Data (Q4)'!F2066:F2095)</f>
        <v>-0.16805472893841078</v>
      </c>
      <c r="P2068" s="10"/>
    </row>
    <row r="2069" spans="1:16" x14ac:dyDescent="0.25">
      <c r="A2069" s="23">
        <v>39205</v>
      </c>
      <c r="B2069"/>
      <c r="C2069" s="22"/>
      <c r="D2069" s="10"/>
      <c r="E2069" s="59">
        <v>0.16805395407593648</v>
      </c>
      <c r="F2069" s="56">
        <f>COVAR(E2069:E2098,'RW Futures and Index Data (Q4)'!C2067:C2096)/VAR('RW Futures and Index Data (Q4)'!C2067:C2096)</f>
        <v>1.7893955421101229</v>
      </c>
      <c r="G2069" s="10"/>
      <c r="H2069" s="59">
        <v>-7.47879722436392E-2</v>
      </c>
      <c r="I2069" s="56">
        <f>COVAR(H2069:H2098,'RW Futures and Index Data (Q4)'!F2067:F2096)/VAR('RW Futures and Index Data (Q4)'!F2067:F2096)</f>
        <v>0.49160995507425603</v>
      </c>
      <c r="J2069" s="10"/>
      <c r="K2069" s="59">
        <v>8.5396693524231182E-3</v>
      </c>
      <c r="L2069" s="57">
        <f>COVAR(K2069:K2098,'RW Futures and Index Data (Q4)'!F2067:F2096)/VAR('RW Futures and Index Data (Q4)'!F2067:F2096)</f>
        <v>-3.1857191979475244E-2</v>
      </c>
      <c r="M2069" s="10"/>
      <c r="N2069" s="59">
        <v>5.228448504689176E-3</v>
      </c>
      <c r="O2069" s="58">
        <f>COVAR(N2069:N2098,'RW Futures and Index Data (Q4)'!F2067:F2096)/VAR('RW Futures and Index Data (Q4)'!F2067:F2096)</f>
        <v>-0.18601306249650018</v>
      </c>
      <c r="P2069" s="10"/>
    </row>
    <row r="2070" spans="1:16" x14ac:dyDescent="0.25">
      <c r="A2070" s="23">
        <v>39204</v>
      </c>
      <c r="B2070"/>
      <c r="C2070" s="22"/>
      <c r="D2070" s="10"/>
      <c r="E2070" s="59">
        <v>0.16708175366034572</v>
      </c>
      <c r="F2070" s="56">
        <f>COVAR(E2070:E2099,'RW Futures and Index Data (Q4)'!C2068:C2097)/VAR('RW Futures and Index Data (Q4)'!C2068:C2097)</f>
        <v>1.7917058608066601</v>
      </c>
      <c r="G2070" s="10"/>
      <c r="H2070" s="59">
        <v>-9.0151515151515094E-2</v>
      </c>
      <c r="I2070" s="56">
        <f>COVAR(H2070:H2099,'RW Futures and Index Data (Q4)'!F2068:F2097)/VAR('RW Futures and Index Data (Q4)'!F2068:F2097)</f>
        <v>0.47981186888943267</v>
      </c>
      <c r="J2070" s="10"/>
      <c r="K2070" s="59">
        <v>3.4773967550274509E-3</v>
      </c>
      <c r="L2070" s="57">
        <f>COVAR(K2070:K2099,'RW Futures and Index Data (Q4)'!F2068:F2097)/VAR('RW Futures and Index Data (Q4)'!F2068:F2097)</f>
        <v>-3.8926392840797783E-2</v>
      </c>
      <c r="M2070" s="10"/>
      <c r="N2070" s="59">
        <v>-1.6669436436064222E-3</v>
      </c>
      <c r="O2070" s="58">
        <f>COVAR(N2070:N2099,'RW Futures and Index Data (Q4)'!F2068:F2097)/VAR('RW Futures and Index Data (Q4)'!F2068:F2097)</f>
        <v>-0.19921127080897633</v>
      </c>
      <c r="P2070" s="10"/>
    </row>
    <row r="2071" spans="1:16" x14ac:dyDescent="0.25">
      <c r="A2071" s="23">
        <v>39203</v>
      </c>
      <c r="B2071"/>
      <c r="C2071" s="22"/>
      <c r="D2071" s="10"/>
      <c r="E2071" s="59">
        <v>0.15774011873419846</v>
      </c>
      <c r="F2071" s="56">
        <f>COVAR(E2071:E2100,'RW Futures and Index Data (Q4)'!C2069:C2098)/VAR('RW Futures and Index Data (Q4)'!C2069:C2098)</f>
        <v>1.7693352552449653</v>
      </c>
      <c r="G2071" s="10"/>
      <c r="H2071" s="59">
        <v>-0.11111111111111116</v>
      </c>
      <c r="I2071" s="56">
        <f>COVAR(H2071:H2100,'RW Futures and Index Data (Q4)'!F2069:F2098)/VAR('RW Futures and Index Data (Q4)'!F2069:F2098)</f>
        <v>0.43043201071724424</v>
      </c>
      <c r="J2071" s="10"/>
      <c r="K2071" s="59">
        <v>2.0903114631565245E-3</v>
      </c>
      <c r="L2071" s="57">
        <f>COVAR(K2071:K2100,'RW Futures and Index Data (Q4)'!F2069:F2098)/VAR('RW Futures and Index Data (Q4)'!F2069:F2098)</f>
        <v>-5.0280994633621949E-2</v>
      </c>
      <c r="M2071" s="10"/>
      <c r="N2071" s="59">
        <v>-7.3196908878937483E-3</v>
      </c>
      <c r="O2071" s="58">
        <f>COVAR(N2071:N2100,'RW Futures and Index Data (Q4)'!F2069:F2098)/VAR('RW Futures and Index Data (Q4)'!F2069:F2098)</f>
        <v>-0.22072912168169001</v>
      </c>
      <c r="P2071" s="10"/>
    </row>
    <row r="2072" spans="1:16" x14ac:dyDescent="0.25">
      <c r="A2072" s="23">
        <v>39202</v>
      </c>
      <c r="B2072"/>
      <c r="C2072" s="22"/>
      <c r="D2072" s="10"/>
      <c r="E2072" s="59">
        <v>0.16846205944762449</v>
      </c>
      <c r="F2072" s="56">
        <f>COVAR(E2072:E2101,'RW Futures and Index Data (Q4)'!C2070:C2099)/VAR('RW Futures and Index Data (Q4)'!C2070:C2099)</f>
        <v>1.7714543420781916</v>
      </c>
      <c r="G2072" s="10"/>
      <c r="H2072" s="59">
        <v>-0.10000000000000009</v>
      </c>
      <c r="I2072" s="56">
        <f>COVAR(H2072:H2101,'RW Futures and Index Data (Q4)'!F2070:F2099)/VAR('RW Futures and Index Data (Q4)'!F2070:F2099)</f>
        <v>0.39793802366178133</v>
      </c>
      <c r="J2072" s="10"/>
      <c r="K2072" s="59">
        <v>5.3522253130935393E-3</v>
      </c>
      <c r="L2072" s="57">
        <f>COVAR(K2072:K2101,'RW Futures and Index Data (Q4)'!F2070:F2099)/VAR('RW Futures and Index Data (Q4)'!F2070:F2099)</f>
        <v>-5.9182748173145082E-2</v>
      </c>
      <c r="M2072" s="10"/>
      <c r="N2072" s="59">
        <v>-6.3156381762471403E-3</v>
      </c>
      <c r="O2072" s="58">
        <f>COVAR(N2072:N2101,'RW Futures and Index Data (Q4)'!F2070:F2099)/VAR('RW Futures and Index Data (Q4)'!F2070:F2099)</f>
        <v>-0.24197993815596322</v>
      </c>
      <c r="P2072" s="10"/>
    </row>
    <row r="2073" spans="1:16" x14ac:dyDescent="0.25">
      <c r="A2073" s="23">
        <v>39199</v>
      </c>
      <c r="B2073"/>
      <c r="C2073" s="22"/>
      <c r="D2073" s="10"/>
      <c r="E2073" s="59">
        <v>0.18470751678699981</v>
      </c>
      <c r="F2073" s="56">
        <f>COVAR(E2073:E2102,'RW Futures and Index Data (Q4)'!C2071:C2100)/VAR('RW Futures and Index Data (Q4)'!C2071:C2100)</f>
        <v>1.7465300655412923</v>
      </c>
      <c r="G2073" s="10"/>
      <c r="H2073" s="59">
        <v>-8.9870525514090027E-2</v>
      </c>
      <c r="I2073" s="56">
        <f>COVAR(H2073:H2102,'RW Futures and Index Data (Q4)'!F2071:F2100)/VAR('RW Futures and Index Data (Q4)'!F2071:F2100)</f>
        <v>0.35399004677153462</v>
      </c>
      <c r="J2073" s="10"/>
      <c r="K2073" s="59">
        <v>8.6335870482510124E-3</v>
      </c>
      <c r="L2073" s="57">
        <f>COVAR(K2073:K2102,'RW Futures and Index Data (Q4)'!F2071:F2100)/VAR('RW Futures and Index Data (Q4)'!F2071:F2100)</f>
        <v>-6.9476546353647597E-2</v>
      </c>
      <c r="M2073" s="10"/>
      <c r="N2073" s="59">
        <v>-6.4806441919053048E-3</v>
      </c>
      <c r="O2073" s="58">
        <f>COVAR(N2073:N2102,'RW Futures and Index Data (Q4)'!F2071:F2100)/VAR('RW Futures and Index Data (Q4)'!F2071:F2100)</f>
        <v>-0.26787981843245212</v>
      </c>
      <c r="P2073" s="10"/>
    </row>
    <row r="2074" spans="1:16" x14ac:dyDescent="0.25">
      <c r="A2074" s="23">
        <v>39198</v>
      </c>
      <c r="B2074"/>
      <c r="C2074" s="22"/>
      <c r="D2074" s="10"/>
      <c r="E2074" s="59">
        <v>0.20352753738300833</v>
      </c>
      <c r="F2074" s="56">
        <f>COVAR(E2074:E2103,'RW Futures and Index Data (Q4)'!C2072:C2101)/VAR('RW Futures and Index Data (Q4)'!C2072:C2101)</f>
        <v>1.7663159124417238</v>
      </c>
      <c r="G2074" s="10"/>
      <c r="H2074" s="59">
        <v>-7.2486360093530711E-2</v>
      </c>
      <c r="I2074" s="56">
        <f>COVAR(H2074:H2103,'RW Futures and Index Data (Q4)'!F2072:F2101)/VAR('RW Futures and Index Data (Q4)'!F2072:F2101)</f>
        <v>0.40598232920230137</v>
      </c>
      <c r="J2074" s="10"/>
      <c r="K2074" s="59">
        <v>1.8975416184552341E-3</v>
      </c>
      <c r="L2074" s="57">
        <f>COVAR(K2074:K2103,'RW Futures and Index Data (Q4)'!F2072:F2101)/VAR('RW Futures and Index Data (Q4)'!F2072:F2101)</f>
        <v>-9.0977261618350416E-2</v>
      </c>
      <c r="M2074" s="10"/>
      <c r="N2074" s="59">
        <v>-1.8858738353618953E-2</v>
      </c>
      <c r="O2074" s="58">
        <f>COVAR(N2074:N2103,'RW Futures and Index Data (Q4)'!F2072:F2101)/VAR('RW Futures and Index Data (Q4)'!F2072:F2101)</f>
        <v>-0.30317863759647617</v>
      </c>
      <c r="P2074" s="10"/>
    </row>
    <row r="2075" spans="1:16" x14ac:dyDescent="0.25">
      <c r="A2075" s="23">
        <v>39197</v>
      </c>
      <c r="B2075"/>
      <c r="C2075" s="22"/>
      <c r="D2075" s="10"/>
      <c r="E2075" s="59">
        <v>0.21393843455230366</v>
      </c>
      <c r="F2075" s="56">
        <f>COVAR(E2075:E2104,'RW Futures and Index Data (Q4)'!C2073:C2102)/VAR('RW Futures and Index Data (Q4)'!C2073:C2102)</f>
        <v>1.7576258061166796</v>
      </c>
      <c r="G2075" s="10"/>
      <c r="H2075" s="59">
        <v>-8.1163859111791803E-2</v>
      </c>
      <c r="I2075" s="56">
        <f>COVAR(H2075:H2104,'RW Futures and Index Data (Q4)'!F2073:F2102)/VAR('RW Futures and Index Data (Q4)'!F2073:F2102)</f>
        <v>0.44026996838704457</v>
      </c>
      <c r="J2075" s="10"/>
      <c r="K2075" s="59">
        <v>-1.7223474418440743E-3</v>
      </c>
      <c r="L2075" s="57">
        <f>COVAR(K2075:K2104,'RW Futures and Index Data (Q4)'!F2073:F2102)/VAR('RW Futures and Index Data (Q4)'!F2073:F2102)</f>
        <v>-0.1097741133855103</v>
      </c>
      <c r="M2075" s="10"/>
      <c r="N2075" s="59">
        <v>-1.8853795163908282E-2</v>
      </c>
      <c r="O2075" s="58">
        <f>COVAR(N2075:N2104,'RW Futures and Index Data (Q4)'!F2073:F2102)/VAR('RW Futures and Index Data (Q4)'!F2073:F2102)</f>
        <v>-0.32464695200891369</v>
      </c>
      <c r="P2075" s="10"/>
    </row>
    <row r="2076" spans="1:16" x14ac:dyDescent="0.25">
      <c r="A2076" s="23">
        <v>39196</v>
      </c>
      <c r="B2076"/>
      <c r="C2076" s="22"/>
      <c r="D2076" s="10"/>
      <c r="E2076" s="59">
        <v>0.21076957020169851</v>
      </c>
      <c r="F2076" s="56">
        <f>COVAR(E2076:E2105,'RW Futures and Index Data (Q4)'!C2074:C2103)/VAR('RW Futures and Index Data (Q4)'!C2074:C2103)</f>
        <v>1.7246160771284926</v>
      </c>
      <c r="G2076" s="10"/>
      <c r="H2076" s="59">
        <v>-1.6504126031507971E-2</v>
      </c>
      <c r="I2076" s="56">
        <f>COVAR(H2076:H2105,'RW Futures and Index Data (Q4)'!F2074:F2103)/VAR('RW Futures and Index Data (Q4)'!F2074:F2103)</f>
        <v>0.48177031484494459</v>
      </c>
      <c r="J2076" s="10"/>
      <c r="K2076" s="59">
        <v>6.0412094619466394E-4</v>
      </c>
      <c r="L2076" s="57">
        <f>COVAR(K2076:K2105,'RW Futures and Index Data (Q4)'!F2074:F2103)/VAR('RW Futures and Index Data (Q4)'!F2074:F2103)</f>
        <v>-0.1264818744010329</v>
      </c>
      <c r="M2076" s="10"/>
      <c r="N2076" s="59">
        <v>-1.1815918127860758E-2</v>
      </c>
      <c r="O2076" s="58">
        <f>COVAR(N2076:N2105,'RW Futures and Index Data (Q4)'!F2074:F2103)/VAR('RW Futures and Index Data (Q4)'!F2074:F2103)</f>
        <v>-0.34822352140162377</v>
      </c>
      <c r="P2076" s="10"/>
    </row>
    <row r="2077" spans="1:16" x14ac:dyDescent="0.25">
      <c r="A2077" s="23">
        <v>39195</v>
      </c>
      <c r="B2077"/>
      <c r="C2077" s="22"/>
      <c r="D2077" s="10"/>
      <c r="E2077" s="59">
        <v>0.18976249435782022</v>
      </c>
      <c r="F2077" s="56">
        <f>COVAR(E2077:E2106,'RW Futures and Index Data (Q4)'!C2075:C2104)/VAR('RW Futures and Index Data (Q4)'!C2075:C2104)</f>
        <v>1.6848703437135515</v>
      </c>
      <c r="G2077" s="10"/>
      <c r="H2077" s="59">
        <v>-2.3219814241485226E-3</v>
      </c>
      <c r="I2077" s="56">
        <f>COVAR(H2077:H2106,'RW Futures and Index Data (Q4)'!F2075:F2104)/VAR('RW Futures and Index Data (Q4)'!F2075:F2104)</f>
        <v>0.47634308198710845</v>
      </c>
      <c r="J2077" s="10"/>
      <c r="K2077" s="59">
        <v>1.0729447440280815E-3</v>
      </c>
      <c r="L2077" s="57">
        <f>COVAR(K2077:K2106,'RW Futures and Index Data (Q4)'!F2075:F2104)/VAR('RW Futures and Index Data (Q4)'!F2075:F2104)</f>
        <v>-0.14344622813926811</v>
      </c>
      <c r="M2077" s="10"/>
      <c r="N2077" s="59">
        <v>-1.2857057786740844E-2</v>
      </c>
      <c r="O2077" s="58">
        <f>COVAR(N2077:N2106,'RW Futures and Index Data (Q4)'!F2075:F2104)/VAR('RW Futures and Index Data (Q4)'!F2075:F2104)</f>
        <v>-0.37884239985300516</v>
      </c>
      <c r="P2077" s="10"/>
    </row>
    <row r="2078" spans="1:16" x14ac:dyDescent="0.25">
      <c r="A2078" s="23">
        <v>39192</v>
      </c>
      <c r="B2078"/>
      <c r="C2078" s="22"/>
      <c r="D2078" s="10"/>
      <c r="E2078" s="59">
        <v>0.16662895214152518</v>
      </c>
      <c r="F2078" s="56">
        <f>COVAR(E2078:E2107,'RW Futures and Index Data (Q4)'!C2076:C2105)/VAR('RW Futures and Index Data (Q4)'!C2076:C2105)</f>
        <v>1.6208623359231646</v>
      </c>
      <c r="G2078" s="10"/>
      <c r="H2078" s="59">
        <v>-2.7819548872180522E-2</v>
      </c>
      <c r="I2078" s="56">
        <f>COVAR(H2078:H2107,'RW Futures and Index Data (Q4)'!F2076:F2105)/VAR('RW Futures and Index Data (Q4)'!F2076:F2105)</f>
        <v>0.43197321243334602</v>
      </c>
      <c r="J2078" s="10"/>
      <c r="K2078" s="59">
        <v>-8.8356437675596311E-4</v>
      </c>
      <c r="L2078" s="57">
        <f>COVAR(K2078:K2107,'RW Futures and Index Data (Q4)'!F2076:F2105)/VAR('RW Futures and Index Data (Q4)'!F2076:F2105)</f>
        <v>-0.15234408002518537</v>
      </c>
      <c r="M2078" s="10"/>
      <c r="N2078" s="59">
        <v>-1.06082251467009E-2</v>
      </c>
      <c r="O2078" s="58">
        <f>COVAR(N2078:N2107,'RW Futures and Index Data (Q4)'!F2076:F2105)/VAR('RW Futures and Index Data (Q4)'!F2076:F2105)</f>
        <v>-0.38735000209851606</v>
      </c>
      <c r="P2078" s="10"/>
    </row>
    <row r="2079" spans="1:16" x14ac:dyDescent="0.25">
      <c r="A2079" s="23">
        <v>39191</v>
      </c>
      <c r="B2079"/>
      <c r="C2079" s="22"/>
      <c r="D2079" s="10"/>
      <c r="E2079" s="59">
        <v>0.15422551463262302</v>
      </c>
      <c r="F2079" s="56">
        <f>COVAR(E2079:E2108,'RW Futures and Index Data (Q4)'!C2077:C2106)/VAR('RW Futures and Index Data (Q4)'!C2077:C2106)</f>
        <v>1.5847000134833826</v>
      </c>
      <c r="G2079" s="10"/>
      <c r="H2079" s="59">
        <v>-1.8910741301058964E-2</v>
      </c>
      <c r="I2079" s="56">
        <f>COVAR(H2079:H2108,'RW Futures and Index Data (Q4)'!F2077:F2106)/VAR('RW Futures and Index Data (Q4)'!F2077:F2106)</f>
        <v>0.42011261979325903</v>
      </c>
      <c r="J2079" s="10"/>
      <c r="K2079" s="59">
        <v>-1.6413952076330673E-3</v>
      </c>
      <c r="L2079" s="57">
        <f>COVAR(K2079:K2108,'RW Futures and Index Data (Q4)'!F2077:F2106)/VAR('RW Futures and Index Data (Q4)'!F2077:F2106)</f>
        <v>-0.15997463148538099</v>
      </c>
      <c r="M2079" s="10"/>
      <c r="N2079" s="59">
        <v>-1.032746896545611E-2</v>
      </c>
      <c r="O2079" s="58">
        <f>COVAR(N2079:N2108,'RW Futures and Index Data (Q4)'!F2077:F2106)/VAR('RW Futures and Index Data (Q4)'!F2077:F2106)</f>
        <v>-0.40059721047113472</v>
      </c>
      <c r="P2079" s="10"/>
    </row>
    <row r="2080" spans="1:16" x14ac:dyDescent="0.25">
      <c r="A2080" s="23">
        <v>39190</v>
      </c>
      <c r="B2080"/>
      <c r="C2080" s="22"/>
      <c r="D2080" s="10"/>
      <c r="E2080" s="59">
        <v>0.13052303746344318</v>
      </c>
      <c r="F2080" s="56">
        <f>COVAR(E2080:E2109,'RW Futures and Index Data (Q4)'!C2078:C2107)/VAR('RW Futures and Index Data (Q4)'!C2078:C2107)</f>
        <v>1.5335825128088405</v>
      </c>
      <c r="G2080" s="10"/>
      <c r="H2080" s="59">
        <v>-2.4408848207475242E-2</v>
      </c>
      <c r="I2080" s="56">
        <f>COVAR(H2080:H2109,'RW Futures and Index Data (Q4)'!F2078:F2107)/VAR('RW Futures and Index Data (Q4)'!F2078:F2107)</f>
        <v>0.36958521277004452</v>
      </c>
      <c r="J2080" s="10"/>
      <c r="K2080" s="59">
        <v>-3.9508868944909681E-3</v>
      </c>
      <c r="L2080" s="57">
        <f>COVAR(K2080:K2109,'RW Futures and Index Data (Q4)'!F2078:F2107)/VAR('RW Futures and Index Data (Q4)'!F2078:F2107)</f>
        <v>-0.17233585467969056</v>
      </c>
      <c r="M2080" s="10"/>
      <c r="N2080" s="59">
        <v>-1.8178461878324281E-2</v>
      </c>
      <c r="O2080" s="58">
        <f>COVAR(N2080:N2109,'RW Futures and Index Data (Q4)'!F2078:F2107)/VAR('RW Futures and Index Data (Q4)'!F2078:F2107)</f>
        <v>-0.42559468787003896</v>
      </c>
      <c r="P2080" s="10"/>
    </row>
    <row r="2081" spans="1:16" x14ac:dyDescent="0.25">
      <c r="A2081" s="23">
        <v>39189</v>
      </c>
      <c r="B2081"/>
      <c r="C2081" s="22"/>
      <c r="D2081" s="10"/>
      <c r="E2081" s="59">
        <v>0.1329228914215892</v>
      </c>
      <c r="F2081" s="56">
        <f>COVAR(E2081:E2110,'RW Futures and Index Data (Q4)'!C2079:C2108)/VAR('RW Futures and Index Data (Q4)'!C2079:C2108)</f>
        <v>1.5601860430402343</v>
      </c>
      <c r="G2081" s="10"/>
      <c r="H2081" s="59">
        <v>-3.1273836765827623E-2</v>
      </c>
      <c r="I2081" s="56">
        <f>COVAR(H2081:H2110,'RW Futures and Index Data (Q4)'!F2079:F2108)/VAR('RW Futures and Index Data (Q4)'!F2079:F2108)</f>
        <v>0.34448472144862596</v>
      </c>
      <c r="J2081" s="10"/>
      <c r="K2081" s="59">
        <v>-3.3099697049709942E-3</v>
      </c>
      <c r="L2081" s="57">
        <f>COVAR(K2081:K2110,'RW Futures and Index Data (Q4)'!F2079:F2108)/VAR('RW Futures and Index Data (Q4)'!F2079:F2108)</f>
        <v>-0.17836330106865725</v>
      </c>
      <c r="M2081" s="10"/>
      <c r="N2081" s="59">
        <v>-1.738215103597518E-2</v>
      </c>
      <c r="O2081" s="58">
        <f>COVAR(N2081:N2110,'RW Futures and Index Data (Q4)'!F2079:F2108)/VAR('RW Futures and Index Data (Q4)'!F2079:F2108)</f>
        <v>-0.43439250190283363</v>
      </c>
      <c r="P2081" s="10"/>
    </row>
    <row r="2082" spans="1:16" x14ac:dyDescent="0.25">
      <c r="A2082" s="23">
        <v>39188</v>
      </c>
      <c r="B2082"/>
      <c r="C2082" s="22"/>
      <c r="D2082" s="10"/>
      <c r="E2082" s="59">
        <v>0.12914880493098368</v>
      </c>
      <c r="F2082" s="56">
        <f>COVAR(E2082:E2111,'RW Futures and Index Data (Q4)'!C2080:C2109)/VAR('RW Futures and Index Data (Q4)'!C2080:C2109)</f>
        <v>1.5397462936263311</v>
      </c>
      <c r="G2082" s="10"/>
      <c r="H2082" s="59">
        <v>-4.485294117647054E-2</v>
      </c>
      <c r="I2082" s="56">
        <f>COVAR(H2082:H2111,'RW Futures and Index Data (Q4)'!F2080:F2109)/VAR('RW Futures and Index Data (Q4)'!F2080:F2109)</f>
        <v>0.28909889345400924</v>
      </c>
      <c r="J2082" s="10"/>
      <c r="K2082" s="59">
        <v>-2.6646686281907028E-3</v>
      </c>
      <c r="L2082" s="57">
        <f>COVAR(K2082:K2111,'RW Futures and Index Data (Q4)'!F2080:F2109)/VAR('RW Futures and Index Data (Q4)'!F2080:F2109)</f>
        <v>-0.19295464940718191</v>
      </c>
      <c r="M2082" s="10"/>
      <c r="N2082" s="59">
        <v>-1.8466950538016391E-2</v>
      </c>
      <c r="O2082" s="58">
        <f>COVAR(N2082:N2111,'RW Futures and Index Data (Q4)'!F2080:F2109)/VAR('RW Futures and Index Data (Q4)'!F2080:F2109)</f>
        <v>-0.45575083901582558</v>
      </c>
      <c r="P2082" s="10"/>
    </row>
    <row r="2083" spans="1:16" x14ac:dyDescent="0.25">
      <c r="A2083" s="23">
        <v>39185</v>
      </c>
      <c r="B2083"/>
      <c r="C2083" s="22"/>
      <c r="D2083" s="10"/>
      <c r="E2083" s="59">
        <v>0.14693185607282211</v>
      </c>
      <c r="F2083" s="56">
        <f>COVAR(E2083:E2112,'RW Futures and Index Data (Q4)'!C2081:C2110)/VAR('RW Futures and Index Data (Q4)'!C2081:C2110)</f>
        <v>1.6382375734561612</v>
      </c>
      <c r="G2083" s="10"/>
      <c r="H2083" s="59">
        <v>1.631701631701632E-2</v>
      </c>
      <c r="I2083" s="56">
        <f>COVAR(H2083:H2112,'RW Futures and Index Data (Q4)'!F2081:F2110)/VAR('RW Futures and Index Data (Q4)'!F2081:F2110)</f>
        <v>0.40610475322832945</v>
      </c>
      <c r="J2083" s="10"/>
      <c r="K2083" s="59">
        <v>-1.1832419818603723E-2</v>
      </c>
      <c r="L2083" s="57">
        <f>COVAR(K2083:K2112,'RW Futures and Index Data (Q4)'!F2081:F2110)/VAR('RW Futures and Index Data (Q4)'!F2081:F2110)</f>
        <v>-0.27584979419677591</v>
      </c>
      <c r="M2083" s="10"/>
      <c r="N2083" s="59">
        <v>-2.6843536524611689E-2</v>
      </c>
      <c r="O2083" s="58">
        <f>COVAR(N2083:N2112,'RW Futures and Index Data (Q4)'!F2081:F2110)/VAR('RW Futures and Index Data (Q4)'!F2081:F2110)</f>
        <v>-0.59526977920427449</v>
      </c>
      <c r="P2083" s="10"/>
    </row>
    <row r="2084" spans="1:16" x14ac:dyDescent="0.25">
      <c r="A2084" s="23">
        <v>39184</v>
      </c>
      <c r="B2084"/>
      <c r="C2084" s="22"/>
      <c r="D2084" s="10"/>
      <c r="E2084" s="59">
        <v>0.14597854124227827</v>
      </c>
      <c r="F2084" s="56">
        <f>COVAR(E2084:E2113,'RW Futures and Index Data (Q4)'!C2082:C2111)/VAR('RW Futures and Index Data (Q4)'!C2082:C2111)</f>
        <v>1.4787038390039013</v>
      </c>
      <c r="G2084" s="10"/>
      <c r="H2084" s="59">
        <v>-3.4612490594431833E-2</v>
      </c>
      <c r="I2084" s="56">
        <f>COVAR(H2084:H2113,'RW Futures and Index Data (Q4)'!F2082:F2111)/VAR('RW Futures and Index Data (Q4)'!F2082:F2111)</f>
        <v>2.8893907358023128E-2</v>
      </c>
      <c r="J2084" s="10"/>
      <c r="K2084" s="59">
        <v>-1.4126686562991431E-2</v>
      </c>
      <c r="L2084" s="57">
        <f>COVAR(K2084:K2113,'RW Futures and Index Data (Q4)'!F2082:F2111)/VAR('RW Futures and Index Data (Q4)'!F2082:F2111)</f>
        <v>-0.20121573344701321</v>
      </c>
      <c r="M2084" s="10"/>
      <c r="N2084" s="59">
        <v>-3.0566366021373081E-2</v>
      </c>
      <c r="O2084" s="58">
        <f>COVAR(N2084:N2113,'RW Futures and Index Data (Q4)'!F2082:F2111)/VAR('RW Futures and Index Data (Q4)'!F2082:F2111)</f>
        <v>-0.49013247467182042</v>
      </c>
      <c r="P2084" s="10"/>
    </row>
    <row r="2085" spans="1:16" x14ac:dyDescent="0.25">
      <c r="A2085" s="23">
        <v>39183</v>
      </c>
      <c r="B2085"/>
      <c r="C2085" s="22"/>
      <c r="D2085" s="10"/>
      <c r="E2085" s="59">
        <v>6.2917899562429325E-2</v>
      </c>
      <c r="F2085" s="56">
        <f>COVAR(E2085:E2114,'RW Futures and Index Data (Q4)'!C2083:C2112)/VAR('RW Futures and Index Data (Q4)'!C2083:C2112)</f>
        <v>1.1221205179741192</v>
      </c>
      <c r="G2085" s="10"/>
      <c r="H2085" s="59">
        <v>-6.5877128053293932E-2</v>
      </c>
      <c r="I2085" s="56">
        <f>COVAR(H2085:H2114,'RW Futures and Index Data (Q4)'!F2083:F2112)/VAR('RW Futures and Index Data (Q4)'!F2083:F2112)</f>
        <v>-4.9104704027892992E-2</v>
      </c>
      <c r="J2085" s="10"/>
      <c r="K2085" s="59">
        <v>-9.7145885696794387E-3</v>
      </c>
      <c r="L2085" s="57">
        <f>COVAR(K2085:K2114,'RW Futures and Index Data (Q4)'!F2083:F2112)/VAR('RW Futures and Index Data (Q4)'!F2083:F2112)</f>
        <v>-8.5644570197146774E-2</v>
      </c>
      <c r="M2085" s="10"/>
      <c r="N2085" s="59">
        <v>-2.2686280220022947E-2</v>
      </c>
      <c r="O2085" s="58">
        <f>COVAR(N2085:N2114,'RW Futures and Index Data (Q4)'!F2083:F2112)/VAR('RW Futures and Index Data (Q4)'!F2083:F2112)</f>
        <v>-0.3052488874430182</v>
      </c>
      <c r="P2085" s="10"/>
    </row>
    <row r="2086" spans="1:16" x14ac:dyDescent="0.25">
      <c r="A2086" s="23">
        <v>39182</v>
      </c>
      <c r="B2086"/>
      <c r="C2086" s="22"/>
      <c r="D2086" s="10"/>
      <c r="E2086" s="59">
        <v>4.2846390121263234E-2</v>
      </c>
      <c r="F2086" s="56">
        <f>COVAR(E2086:E2115,'RW Futures and Index Data (Q4)'!C2084:C2113)/VAR('RW Futures and Index Data (Q4)'!C2084:C2113)</f>
        <v>1.0532629778601339</v>
      </c>
      <c r="G2086" s="10"/>
      <c r="H2086" s="59">
        <v>-6.969919295671323E-2</v>
      </c>
      <c r="I2086" s="56">
        <f>COVAR(H2086:H2115,'RW Futures and Index Data (Q4)'!F2084:F2113)/VAR('RW Futures and Index Data (Q4)'!F2084:F2113)</f>
        <v>1.1968590413776918E-2</v>
      </c>
      <c r="J2086" s="10"/>
      <c r="K2086" s="59">
        <v>-1.1010385431676095E-2</v>
      </c>
      <c r="L2086" s="57">
        <f>COVAR(K2086:K2115,'RW Futures and Index Data (Q4)'!F2084:F2113)/VAR('RW Futures and Index Data (Q4)'!F2084:F2113)</f>
        <v>2.4158524287602515E-2</v>
      </c>
      <c r="M2086" s="10"/>
      <c r="N2086" s="59">
        <v>-2.3530027464490622E-2</v>
      </c>
      <c r="O2086" s="58">
        <f>COVAR(N2086:N2115,'RW Futures and Index Data (Q4)'!F2084:F2113)/VAR('RW Futures and Index Data (Q4)'!F2084:F2113)</f>
        <v>-0.12763797050350653</v>
      </c>
      <c r="P2086" s="10"/>
    </row>
    <row r="2087" spans="1:16" x14ac:dyDescent="0.25">
      <c r="A2087" s="23">
        <v>39181</v>
      </c>
      <c r="B2087"/>
      <c r="C2087" s="22"/>
      <c r="D2087" s="10"/>
      <c r="E2087" s="59">
        <v>7.1178100207920814E-2</v>
      </c>
      <c r="F2087" s="56">
        <f>COVAR(E2087:E2116,'RW Futures and Index Data (Q4)'!C2085:C2114)/VAR('RW Futures and Index Data (Q4)'!C2085:C2114)</f>
        <v>0.76542725507946252</v>
      </c>
      <c r="G2087" s="10"/>
      <c r="H2087" s="59">
        <v>-7.2740631888317475E-2</v>
      </c>
      <c r="I2087" s="56">
        <f>COVAR(H2087:H2116,'RW Futures and Index Data (Q4)'!F2085:F2114)/VAR('RW Futures and Index Data (Q4)'!F2085:F2114)</f>
        <v>8.5237557728031502E-2</v>
      </c>
      <c r="J2087" s="10"/>
      <c r="K2087" s="59">
        <v>-1.0973986535328328E-2</v>
      </c>
      <c r="L2087" s="57">
        <f>COVAR(K2087:K2116,'RW Futures and Index Data (Q4)'!F2085:F2114)/VAR('RW Futures and Index Data (Q4)'!F2085:F2114)</f>
        <v>0.21229334407041234</v>
      </c>
      <c r="M2087" s="10"/>
      <c r="N2087" s="59">
        <v>-2.7283324215000015E-2</v>
      </c>
      <c r="O2087" s="58">
        <f>COVAR(N2087:N2116,'RW Futures and Index Data (Q4)'!F2085:F2114)/VAR('RW Futures and Index Data (Q4)'!F2085:F2114)</f>
        <v>0.18685227574868407</v>
      </c>
      <c r="P2087" s="10"/>
    </row>
    <row r="2088" spans="1:16" x14ac:dyDescent="0.25">
      <c r="A2088" s="23">
        <v>39177</v>
      </c>
      <c r="B2088"/>
      <c r="C2088" s="22"/>
      <c r="D2088" s="10"/>
      <c r="E2088" s="59">
        <v>3.5109475727384432E-2</v>
      </c>
      <c r="F2088" s="56">
        <f>COVAR(E2088:E2117,'RW Futures and Index Data (Q4)'!C2086:C2115)/VAR('RW Futures and Index Data (Q4)'!C2086:C2115)</f>
        <v>0.42097099970025076</v>
      </c>
      <c r="G2088" s="10"/>
      <c r="H2088" s="59">
        <v>-7.410124724871614E-2</v>
      </c>
      <c r="I2088" s="56">
        <f>COVAR(H2088:H2117,'RW Futures and Index Data (Q4)'!F2086:F2115)/VAR('RW Futures and Index Data (Q4)'!F2086:F2115)</f>
        <v>2.3103890204943685E-2</v>
      </c>
      <c r="J2088" s="10"/>
      <c r="K2088" s="59">
        <v>-9.186507953230727E-3</v>
      </c>
      <c r="L2088" s="57">
        <f>COVAR(K2088:K2117,'RW Futures and Index Data (Q4)'!F2086:F2115)/VAR('RW Futures and Index Data (Q4)'!F2086:F2115)</f>
        <v>0.17229698463111615</v>
      </c>
      <c r="M2088" s="10"/>
      <c r="N2088" s="59">
        <v>-1.7921774280036606E-2</v>
      </c>
      <c r="O2088" s="58">
        <f>COVAR(N2088:N2117,'RW Futures and Index Data (Q4)'!F2086:F2115)/VAR('RW Futures and Index Data (Q4)'!F2086:F2115)</f>
        <v>0.10382637531518227</v>
      </c>
      <c r="P2088" s="10"/>
    </row>
    <row r="2089" spans="1:16" x14ac:dyDescent="0.25">
      <c r="A2089" s="23">
        <v>39176</v>
      </c>
      <c r="B2089"/>
      <c r="C2089" s="22"/>
      <c r="D2089" s="10"/>
      <c r="E2089" s="59">
        <v>6.9648958235010827E-2</v>
      </c>
      <c r="F2089" s="56">
        <f>COVAR(E2089:E2118,'RW Futures and Index Data (Q4)'!C2087:C2116)/VAR('RW Futures and Index Data (Q4)'!C2087:C2116)</f>
        <v>0.125535292717362</v>
      </c>
      <c r="G2089" s="10"/>
      <c r="H2089" s="59">
        <v>-9.2340730136005744E-2</v>
      </c>
      <c r="I2089" s="56">
        <f>COVAR(H2089:H2118,'RW Futures and Index Data (Q4)'!F2087:F2116)/VAR('RW Futures and Index Data (Q4)'!F2087:F2116)</f>
        <v>0.20981546311149279</v>
      </c>
      <c r="J2089" s="10"/>
      <c r="K2089" s="59">
        <v>-1.8663356974205625E-3</v>
      </c>
      <c r="L2089" s="57">
        <f>COVAR(K2089:K2118,'RW Futures and Index Data (Q4)'!F2087:F2116)/VAR('RW Futures and Index Data (Q4)'!F2087:F2116)</f>
        <v>0.10891084460664424</v>
      </c>
      <c r="M2089" s="10"/>
      <c r="N2089" s="59">
        <v>-4.8217423102647761E-3</v>
      </c>
      <c r="O2089" s="58">
        <f>COVAR(N2089:N2118,'RW Futures and Index Data (Q4)'!F2087:F2116)/VAR('RW Futures and Index Data (Q4)'!F2087:F2116)</f>
        <v>-9.5467044260544882E-3</v>
      </c>
      <c r="P2089" s="10"/>
    </row>
    <row r="2090" spans="1:16" x14ac:dyDescent="0.25">
      <c r="A2090" s="23">
        <v>39175</v>
      </c>
      <c r="B2090"/>
      <c r="C2090" s="22"/>
      <c r="D2090" s="10"/>
      <c r="E2090" s="59">
        <v>5.9242239538283004E-2</v>
      </c>
      <c r="F2090" s="56">
        <f>COVAR(E2090:E2119,'RW Futures and Index Data (Q4)'!C2088:C2117)/VAR('RW Futures and Index Data (Q4)'!C2088:C2117)</f>
        <v>9.9404480520666593E-3</v>
      </c>
      <c r="G2090" s="10"/>
      <c r="H2090" s="59">
        <v>-0.10396039603960405</v>
      </c>
      <c r="I2090" s="56">
        <f>COVAR(H2090:H2119,'RW Futures and Index Data (Q4)'!F2088:F2117)/VAR('RW Futures and Index Data (Q4)'!F2088:F2117)</f>
        <v>0.34471833438073118</v>
      </c>
      <c r="J2090" s="10"/>
      <c r="K2090" s="59">
        <v>3.4508859667965464E-3</v>
      </c>
      <c r="L2090" s="57">
        <f>COVAR(K2090:K2119,'RW Futures and Index Data (Q4)'!F2088:F2117)/VAR('RW Futures and Index Data (Q4)'!F2088:F2117)</f>
        <v>5.31921061649634E-2</v>
      </c>
      <c r="M2090" s="10"/>
      <c r="N2090" s="59">
        <v>6.0551219303122128E-3</v>
      </c>
      <c r="O2090" s="58">
        <f>COVAR(N2090:N2119,'RW Futures and Index Data (Q4)'!F2088:F2117)/VAR('RW Futures and Index Data (Q4)'!F2088:F2117)</f>
        <v>-0.11693664407535026</v>
      </c>
      <c r="P2090" s="10"/>
    </row>
    <row r="2091" spans="1:16" x14ac:dyDescent="0.25">
      <c r="A2091" s="23">
        <v>39174</v>
      </c>
      <c r="B2091"/>
      <c r="C2091" s="22"/>
      <c r="D2091" s="10"/>
      <c r="E2091" s="59">
        <v>4.1395949053489201E-2</v>
      </c>
      <c r="F2091" s="56">
        <f>COVAR(E2091:E2120,'RW Futures and Index Data (Q4)'!C2089:C2118)/VAR('RW Futures and Index Data (Q4)'!C2089:C2118)</f>
        <v>4.671254523765251E-2</v>
      </c>
      <c r="G2091" s="10"/>
      <c r="H2091" s="59">
        <v>-0.10021321961620466</v>
      </c>
      <c r="I2091" s="56">
        <f>COVAR(H2091:H2120,'RW Futures and Index Data (Q4)'!F2089:F2118)/VAR('RW Futures and Index Data (Q4)'!F2089:F2118)</f>
        <v>0.39115528363552482</v>
      </c>
      <c r="J2091" s="10"/>
      <c r="K2091" s="59">
        <v>1.2080408555901201E-3</v>
      </c>
      <c r="L2091" s="57">
        <f>COVAR(K2091:K2120,'RW Futures and Index Data (Q4)'!F2089:F2118)/VAR('RW Futures and Index Data (Q4)'!F2089:F2118)</f>
        <v>2.1249582322145633E-2</v>
      </c>
      <c r="M2091" s="10"/>
      <c r="N2091" s="59">
        <v>-4.1226128564497699E-4</v>
      </c>
      <c r="O2091" s="58">
        <f>COVAR(N2091:N2120,'RW Futures and Index Data (Q4)'!F2089:F2118)/VAR('RW Futures and Index Data (Q4)'!F2089:F2118)</f>
        <v>-0.17556581850662736</v>
      </c>
      <c r="P2091" s="10"/>
    </row>
    <row r="2092" spans="1:16" x14ac:dyDescent="0.25">
      <c r="A2092" s="23">
        <v>39171</v>
      </c>
      <c r="B2092"/>
      <c r="C2092" s="22"/>
      <c r="D2092" s="10"/>
      <c r="E2092" s="59">
        <v>2.013878129108293E-2</v>
      </c>
      <c r="F2092" s="56">
        <f>COVAR(E2092:E2121,'RW Futures and Index Data (Q4)'!C2090:C2119)/VAR('RW Futures and Index Data (Q4)'!C2090:C2119)</f>
        <v>0.12991654973267272</v>
      </c>
      <c r="G2092" s="10"/>
      <c r="H2092" s="59">
        <v>-0.10451977401129942</v>
      </c>
      <c r="I2092" s="56">
        <f>COVAR(H2092:H2121,'RW Futures and Index Data (Q4)'!F2090:F2119)/VAR('RW Futures and Index Data (Q4)'!F2090:F2119)</f>
        <v>0.4388247215704813</v>
      </c>
      <c r="J2092" s="10"/>
      <c r="K2092" s="59">
        <v>1.1191783857753546E-3</v>
      </c>
      <c r="L2092" s="57">
        <f>COVAR(K2092:K2121,'RW Futures and Index Data (Q4)'!F2090:F2119)/VAR('RW Futures and Index Data (Q4)'!F2090:F2119)</f>
        <v>-4.6035110657821352E-3</v>
      </c>
      <c r="M2092" s="10"/>
      <c r="N2092" s="59">
        <v>-8.5238677487831094E-4</v>
      </c>
      <c r="O2092" s="58">
        <f>COVAR(N2092:N2121,'RW Futures and Index Data (Q4)'!F2090:F2119)/VAR('RW Futures and Index Data (Q4)'!F2090:F2119)</f>
        <v>-0.23052675218784996</v>
      </c>
      <c r="P2092" s="10"/>
    </row>
    <row r="2093" spans="1:16" x14ac:dyDescent="0.25">
      <c r="A2093" s="23">
        <v>39170</v>
      </c>
      <c r="B2093"/>
      <c r="C2093" s="22"/>
      <c r="D2093" s="10"/>
      <c r="E2093" s="59">
        <v>6.0743093393311742E-3</v>
      </c>
      <c r="F2093" s="56">
        <f>COVAR(E2093:E2122,'RW Futures and Index Data (Q4)'!C2091:C2120)/VAR('RW Futures and Index Data (Q4)'!C2091:C2120)</f>
        <v>0.17418022808397843</v>
      </c>
      <c r="G2093" s="10"/>
      <c r="H2093" s="59">
        <v>-7.2315558802045321E-2</v>
      </c>
      <c r="I2093" s="56">
        <f>COVAR(H2093:H2122,'RW Futures and Index Data (Q4)'!F2091:F2120)/VAR('RW Futures and Index Data (Q4)'!F2091:F2120)</f>
        <v>0.40542879043835095</v>
      </c>
      <c r="J2093" s="10"/>
      <c r="K2093" s="59">
        <v>2.1207091799966271E-3</v>
      </c>
      <c r="L2093" s="57">
        <f>COVAR(K2093:K2122,'RW Futures and Index Data (Q4)'!F2091:F2120)/VAR('RW Futures and Index Data (Q4)'!F2091:F2120)</f>
        <v>-2.3801217519939667E-2</v>
      </c>
      <c r="M2093" s="10"/>
      <c r="N2093" s="59">
        <v>-2.5753772753533966E-4</v>
      </c>
      <c r="O2093" s="58">
        <f>COVAR(N2093:N2122,'RW Futures and Index Data (Q4)'!F2091:F2120)/VAR('RW Futures and Index Data (Q4)'!F2091:F2120)</f>
        <v>-0.27211414506620224</v>
      </c>
      <c r="P2093" s="10"/>
    </row>
    <row r="2094" spans="1:16" x14ac:dyDescent="0.25">
      <c r="A2094" s="23">
        <v>39169</v>
      </c>
      <c r="B2094"/>
      <c r="C2094" s="22"/>
      <c r="D2094" s="10"/>
      <c r="E2094" s="59">
        <v>1.018873759827077E-2</v>
      </c>
      <c r="F2094" s="56">
        <f>COVAR(E2094:E2123,'RW Futures and Index Data (Q4)'!C2092:C2121)/VAR('RW Futures and Index Data (Q4)'!C2092:C2121)</f>
        <v>0.15175700277424753</v>
      </c>
      <c r="G2094" s="10"/>
      <c r="H2094" s="59">
        <v>-6.9801616458486371E-2</v>
      </c>
      <c r="I2094" s="56">
        <f>COVAR(H2094:H2123,'RW Futures and Index Data (Q4)'!F2092:F2121)/VAR('RW Futures and Index Data (Q4)'!F2092:F2121)</f>
        <v>0.37272566831674875</v>
      </c>
      <c r="J2094" s="10"/>
      <c r="K2094" s="59">
        <v>3.5213735108619026E-3</v>
      </c>
      <c r="L2094" s="57">
        <f>COVAR(K2094:K2123,'RW Futures and Index Data (Q4)'!F2092:F2121)/VAR('RW Futures and Index Data (Q4)'!F2092:F2121)</f>
        <v>-4.3961004957898987E-2</v>
      </c>
      <c r="M2094" s="10"/>
      <c r="N2094" s="59">
        <v>5.1830312379026466E-3</v>
      </c>
      <c r="O2094" s="58">
        <f>COVAR(N2094:N2123,'RW Futures and Index Data (Q4)'!F2092:F2121)/VAR('RW Futures and Index Data (Q4)'!F2092:F2121)</f>
        <v>-0.32052382000004065</v>
      </c>
      <c r="P2094" s="10"/>
    </row>
    <row r="2095" spans="1:16" x14ac:dyDescent="0.25">
      <c r="A2095" s="23">
        <v>39168</v>
      </c>
      <c r="B2095"/>
      <c r="C2095" s="22"/>
      <c r="D2095" s="10"/>
      <c r="E2095" s="59">
        <v>-1.041981480396037E-2</v>
      </c>
      <c r="F2095" s="56">
        <f>COVAR(E2095:E2124,'RW Futures and Index Data (Q4)'!C2093:C2122)/VAR('RW Futures and Index Data (Q4)'!C2093:C2122)</f>
        <v>0.19646200344199369</v>
      </c>
      <c r="G2095" s="10"/>
      <c r="H2095" s="59">
        <v>-8.4496693607641338E-2</v>
      </c>
      <c r="I2095" s="56">
        <f>COVAR(H2095:H2124,'RW Futures and Index Data (Q4)'!F2093:F2122)/VAR('RW Futures and Index Data (Q4)'!F2093:F2122)</f>
        <v>0.34096751414568316</v>
      </c>
      <c r="J2095" s="10"/>
      <c r="K2095" s="59">
        <v>6.6119552384786839E-3</v>
      </c>
      <c r="L2095" s="57">
        <f>COVAR(K2095:K2124,'RW Futures and Index Data (Q4)'!F2093:F2122)/VAR('RW Futures and Index Data (Q4)'!F2093:F2122)</f>
        <v>-5.7827043453895416E-2</v>
      </c>
      <c r="M2095" s="10"/>
      <c r="N2095" s="59">
        <v>9.5183304902639598E-3</v>
      </c>
      <c r="O2095" s="58">
        <f>COVAR(N2095:N2124,'RW Futures and Index Data (Q4)'!F2093:F2122)/VAR('RW Futures and Index Data (Q4)'!F2093:F2122)</f>
        <v>-0.36076575996125515</v>
      </c>
      <c r="P2095" s="10"/>
    </row>
    <row r="2096" spans="1:16" x14ac:dyDescent="0.25">
      <c r="A2096" s="23">
        <v>39167</v>
      </c>
      <c r="B2096"/>
      <c r="C2096" s="22"/>
      <c r="D2096" s="10"/>
      <c r="E2096" s="59">
        <v>1.6953309038101327E-3</v>
      </c>
      <c r="F2096" s="56">
        <f>COVAR(E2096:E2125,'RW Futures and Index Data (Q4)'!C2094:C2123)/VAR('RW Futures and Index Data (Q4)'!C2094:C2123)</f>
        <v>0.21190103553295545</v>
      </c>
      <c r="G2096" s="10"/>
      <c r="H2096" s="59">
        <v>-7.1834992887624405E-2</v>
      </c>
      <c r="I2096" s="56">
        <f>COVAR(H2096:H2125,'RW Futures and Index Data (Q4)'!F2094:F2123)/VAR('RW Futures and Index Data (Q4)'!F2094:F2123)</f>
        <v>0.33140858253666605</v>
      </c>
      <c r="J2096" s="10"/>
      <c r="K2096" s="59">
        <v>1.3033315394181733E-2</v>
      </c>
      <c r="L2096" s="57">
        <f>COVAR(K2096:K2125,'RW Futures and Index Data (Q4)'!F2094:F2123)/VAR('RW Futures and Index Data (Q4)'!F2094:F2123)</f>
        <v>-6.7465541320860994E-2</v>
      </c>
      <c r="M2096" s="10"/>
      <c r="N2096" s="59">
        <v>2.1194061456557112E-2</v>
      </c>
      <c r="O2096" s="58">
        <f>COVAR(N2096:N2125,'RW Futures and Index Data (Q4)'!F2094:F2123)/VAR('RW Futures and Index Data (Q4)'!F2094:F2123)</f>
        <v>-0.38084150683051432</v>
      </c>
      <c r="P2096" s="10"/>
    </row>
    <row r="2097" spans="1:16" x14ac:dyDescent="0.25">
      <c r="A2097" s="23">
        <v>39164</v>
      </c>
      <c r="B2097"/>
      <c r="C2097" s="22"/>
      <c r="D2097" s="10"/>
      <c r="E2097" s="59">
        <v>1.3639990071072861E-2</v>
      </c>
      <c r="F2097" s="56">
        <f>COVAR(E2097:E2126,'RW Futures and Index Data (Q4)'!C2095:C2124)/VAR('RW Futures and Index Data (Q4)'!C2095:C2124)</f>
        <v>0.21887176257255023</v>
      </c>
      <c r="G2097" s="10"/>
      <c r="H2097" s="59">
        <v>-6.8892045454545525E-2</v>
      </c>
      <c r="I2097" s="56">
        <f>COVAR(H2097:H2126,'RW Futures and Index Data (Q4)'!F2095:F2124)/VAR('RW Futures and Index Data (Q4)'!F2095:F2124)</f>
        <v>0.33446067263288554</v>
      </c>
      <c r="J2097" s="10"/>
      <c r="K2097" s="59">
        <v>1.2556646836800134E-2</v>
      </c>
      <c r="L2097" s="57">
        <f>COVAR(K2097:K2126,'RW Futures and Index Data (Q4)'!F2095:F2124)/VAR('RW Futures and Index Data (Q4)'!F2095:F2124)</f>
        <v>-6.9723998257364111E-2</v>
      </c>
      <c r="M2097" s="10"/>
      <c r="N2097" s="59">
        <v>2.0697026851593137E-2</v>
      </c>
      <c r="O2097" s="58">
        <f>COVAR(N2097:N2126,'RW Futures and Index Data (Q4)'!F2095:F2124)/VAR('RW Futures and Index Data (Q4)'!F2095:F2124)</f>
        <v>-0.38570993867029801</v>
      </c>
      <c r="P2097" s="10"/>
    </row>
    <row r="2098" spans="1:16" x14ac:dyDescent="0.25">
      <c r="A2098" s="23">
        <v>39163</v>
      </c>
      <c r="B2098"/>
      <c r="C2098" s="22"/>
      <c r="D2098" s="10"/>
      <c r="E2098" s="59">
        <v>2.3080180422080154E-2</v>
      </c>
      <c r="F2098" s="56">
        <f>COVAR(E2098:E2127,'RW Futures and Index Data (Q4)'!C2096:C2125)/VAR('RW Futures and Index Data (Q4)'!C2096:C2125)</f>
        <v>0.23904069830532634</v>
      </c>
      <c r="G2098" s="10"/>
      <c r="H2098" s="59">
        <v>-7.5552387740555838E-2</v>
      </c>
      <c r="I2098" s="56">
        <f>COVAR(H2098:H2127,'RW Futures and Index Data (Q4)'!F2096:F2125)/VAR('RW Futures and Index Data (Q4)'!F2096:F2125)</f>
        <v>0.34622309178078442</v>
      </c>
      <c r="J2098" s="10"/>
      <c r="K2098" s="59">
        <v>1.0862933416154963E-2</v>
      </c>
      <c r="L2098" s="57">
        <f>COVAR(K2098:K2127,'RW Futures and Index Data (Q4)'!F2096:F2125)/VAR('RW Futures and Index Data (Q4)'!F2096:F2125)</f>
        <v>-8.1191092657659877E-2</v>
      </c>
      <c r="M2098" s="10"/>
      <c r="N2098" s="59">
        <v>1.7107424830969276E-2</v>
      </c>
      <c r="O2098" s="58">
        <f>COVAR(N2098:N2127,'RW Futures and Index Data (Q4)'!F2096:F2125)/VAR('RW Futures and Index Data (Q4)'!F2096:F2125)</f>
        <v>-0.40173702960463203</v>
      </c>
      <c r="P2098" s="10"/>
    </row>
    <row r="2099" spans="1:16" x14ac:dyDescent="0.25">
      <c r="A2099" s="23">
        <v>39162</v>
      </c>
      <c r="B2099"/>
      <c r="C2099" s="22"/>
      <c r="D2099" s="10"/>
      <c r="E2099" s="59">
        <v>1.4320805738317954E-2</v>
      </c>
      <c r="F2099" s="56">
        <f>COVAR(E2099:E2128,'RW Futures and Index Data (Q4)'!C2097:C2126)/VAR('RW Futures and Index Data (Q4)'!C2097:C2126)</f>
        <v>0.29968808454358509</v>
      </c>
      <c r="G2099" s="10"/>
      <c r="H2099" s="59">
        <v>-6.6478076379066553E-2</v>
      </c>
      <c r="I2099" s="56">
        <f>COVAR(H2099:H2128,'RW Futures and Index Data (Q4)'!F2097:F2126)/VAR('RW Futures and Index Data (Q4)'!F2097:F2126)</f>
        <v>0.33867476039797484</v>
      </c>
      <c r="J2099" s="10"/>
      <c r="K2099" s="59">
        <v>9.2404762390267958E-3</v>
      </c>
      <c r="L2099" s="57">
        <f>COVAR(K2099:K2128,'RW Futures and Index Data (Q4)'!F2097:F2126)/VAR('RW Futures and Index Data (Q4)'!F2097:F2126)</f>
        <v>-9.5443010608115261E-2</v>
      </c>
      <c r="M2099" s="10"/>
      <c r="N2099" s="59">
        <v>1.4184477228161851E-2</v>
      </c>
      <c r="O2099" s="58">
        <f>COVAR(N2099:N2128,'RW Futures and Index Data (Q4)'!F2097:F2126)/VAR('RW Futures and Index Data (Q4)'!F2097:F2126)</f>
        <v>-0.42388496228406114</v>
      </c>
      <c r="P2099" s="10"/>
    </row>
    <row r="2100" spans="1:16" x14ac:dyDescent="0.25">
      <c r="A2100" s="23">
        <v>39161</v>
      </c>
      <c r="B2100"/>
      <c r="C2100" s="22"/>
      <c r="D2100" s="10"/>
      <c r="E2100" s="59">
        <v>8.351971244913603E-3</v>
      </c>
      <c r="F2100" s="56">
        <f>COVAR(E2100:E2129,'RW Futures and Index Data (Q4)'!C2098:C2127)/VAR('RW Futures and Index Data (Q4)'!C2098:C2127)</f>
        <v>0.35561220550354455</v>
      </c>
      <c r="G2100" s="10"/>
      <c r="H2100" s="59">
        <v>-3.1768953068592065E-2</v>
      </c>
      <c r="I2100" s="56">
        <f>COVAR(H2100:H2129,'RW Futures and Index Data (Q4)'!F2098:F2127)/VAR('RW Futures and Index Data (Q4)'!F2098:F2127)</f>
        <v>0.328267204155269</v>
      </c>
      <c r="J2100" s="10"/>
      <c r="K2100" s="59">
        <v>1.318968069128057E-2</v>
      </c>
      <c r="L2100" s="57">
        <f>COVAR(K2100:K2129,'RW Futures and Index Data (Q4)'!F2098:F2127)/VAR('RW Futures and Index Data (Q4)'!F2098:F2127)</f>
        <v>-0.10798888052356025</v>
      </c>
      <c r="M2100" s="10"/>
      <c r="N2100" s="59">
        <v>2.3084135428881103E-2</v>
      </c>
      <c r="O2100" s="58">
        <f>COVAR(N2100:N2129,'RW Futures and Index Data (Q4)'!F2098:F2127)/VAR('RW Futures and Index Data (Q4)'!F2098:F2127)</f>
        <v>-0.44482348166451213</v>
      </c>
      <c r="P2100" s="10"/>
    </row>
    <row r="2101" spans="1:16" x14ac:dyDescent="0.25">
      <c r="A2101" s="23">
        <v>39160</v>
      </c>
      <c r="B2101"/>
      <c r="C2101" s="22"/>
      <c r="D2101" s="10"/>
      <c r="E2101" s="59">
        <v>-1.4239730425670172E-2</v>
      </c>
      <c r="F2101" s="56">
        <f>COVAR(E2101:E2130,'RW Futures and Index Data (Q4)'!C2099:C2128)/VAR('RW Futures and Index Data (Q4)'!C2099:C2128)</f>
        <v>0.42311243629270617</v>
      </c>
      <c r="G2101" s="10"/>
      <c r="H2101" s="59">
        <v>-3.8179148311306865E-2</v>
      </c>
      <c r="I2101" s="56">
        <f>COVAR(H2101:H2130,'RW Futures and Index Data (Q4)'!F2099:F2128)/VAR('RW Futures and Index Data (Q4)'!F2099:F2128)</f>
        <v>0.33853093209824375</v>
      </c>
      <c r="J2101" s="10"/>
      <c r="K2101" s="59">
        <v>1.1603795023690466E-2</v>
      </c>
      <c r="L2101" s="57">
        <f>COVAR(K2101:K2130,'RW Futures and Index Data (Q4)'!F2099:F2128)/VAR('RW Futures and Index Data (Q4)'!F2099:F2128)</f>
        <v>-0.1199905326190728</v>
      </c>
      <c r="M2101" s="10"/>
      <c r="N2101" s="59">
        <v>2.5656370091525549E-2</v>
      </c>
      <c r="O2101" s="58">
        <f>COVAR(N2101:N2130,'RW Futures and Index Data (Q4)'!F2099:F2128)/VAR('RW Futures and Index Data (Q4)'!F2099:F2128)</f>
        <v>-0.46876348988441285</v>
      </c>
      <c r="P2101" s="10"/>
    </row>
    <row r="2102" spans="1:16" x14ac:dyDescent="0.25">
      <c r="A2102" s="23">
        <v>39157</v>
      </c>
      <c r="B2102"/>
      <c r="C2102" s="22"/>
      <c r="D2102" s="10"/>
      <c r="E2102" s="59">
        <v>-1.7664157653044077E-2</v>
      </c>
      <c r="F2102" s="56">
        <f>COVAR(E2102:E2131,'RW Futures and Index Data (Q4)'!C2100:C2129)/VAR('RW Futures and Index Data (Q4)'!C2100:C2129)</f>
        <v>0.4683442163067979</v>
      </c>
      <c r="G2102" s="10"/>
      <c r="H2102" s="59">
        <v>-2.9563932002956261E-2</v>
      </c>
      <c r="I2102" s="56">
        <f>COVAR(H2102:H2131,'RW Futures and Index Data (Q4)'!F2100:F2129)/VAR('RW Futures and Index Data (Q4)'!F2100:F2129)</f>
        <v>0.33352340223209298</v>
      </c>
      <c r="J2102" s="10"/>
      <c r="K2102" s="59">
        <v>1.1529175732465147E-2</v>
      </c>
      <c r="L2102" s="57">
        <f>COVAR(K2102:K2131,'RW Futures and Index Data (Q4)'!F2100:F2129)/VAR('RW Futures and Index Data (Q4)'!F2100:F2129)</f>
        <v>-0.13812104401129216</v>
      </c>
      <c r="M2102" s="10"/>
      <c r="N2102" s="59">
        <v>3.0719722890502288E-2</v>
      </c>
      <c r="O2102" s="58">
        <f>COVAR(N2102:N2131,'RW Futures and Index Data (Q4)'!F2100:F2129)/VAR('RW Futures and Index Data (Q4)'!F2100:F2129)</f>
        <v>-0.49743224671336728</v>
      </c>
      <c r="P2102" s="10"/>
    </row>
    <row r="2103" spans="1:16" x14ac:dyDescent="0.25">
      <c r="A2103" s="23">
        <v>39156</v>
      </c>
      <c r="B2103"/>
      <c r="C2103" s="22"/>
      <c r="D2103" s="10"/>
      <c r="E2103" s="59">
        <v>-2.8399198746702159E-2</v>
      </c>
      <c r="F2103" s="56">
        <f>COVAR(E2103:E2132,'RW Futures and Index Data (Q4)'!C2101:C2130)/VAR('RW Futures and Index Data (Q4)'!C2101:C2130)</f>
        <v>0.52661349914611599</v>
      </c>
      <c r="G2103" s="10"/>
      <c r="H2103" s="59">
        <v>-7.2306579898770762E-2</v>
      </c>
      <c r="I2103" s="56">
        <f>COVAR(H2103:H2132,'RW Futures and Index Data (Q4)'!F2101:F2130)/VAR('RW Futures and Index Data (Q4)'!F2101:F2130)</f>
        <v>0.3897197956088474</v>
      </c>
      <c r="J2103" s="10"/>
      <c r="K2103" s="59">
        <v>1.4748265429445739E-2</v>
      </c>
      <c r="L2103" s="57">
        <f>COVAR(K2103:K2132,'RW Futures and Index Data (Q4)'!F2101:F2130)/VAR('RW Futures and Index Data (Q4)'!F2101:F2130)</f>
        <v>-0.16520198681307557</v>
      </c>
      <c r="M2103" s="10"/>
      <c r="N2103" s="59">
        <v>3.4325341807156295E-2</v>
      </c>
      <c r="O2103" s="58">
        <f>COVAR(N2103:N2132,'RW Futures and Index Data (Q4)'!F2101:F2130)/VAR('RW Futures and Index Data (Q4)'!F2101:F2130)</f>
        <v>-0.53635904970404935</v>
      </c>
      <c r="P2103" s="10"/>
    </row>
    <row r="2104" spans="1:16" x14ac:dyDescent="0.25">
      <c r="A2104" s="23">
        <v>39155</v>
      </c>
      <c r="B2104"/>
      <c r="C2104" s="22"/>
      <c r="D2104" s="10"/>
      <c r="E2104" s="59">
        <v>-3.4775980886388336E-2</v>
      </c>
      <c r="F2104" s="56">
        <f>COVAR(E2104:E2133,'RW Futures and Index Data (Q4)'!C2102:C2131)/VAR('RW Futures and Index Data (Q4)'!C2102:C2131)</f>
        <v>0.54308500421446915</v>
      </c>
      <c r="G2104" s="10"/>
      <c r="H2104" s="59">
        <v>-6.714285714285706E-2</v>
      </c>
      <c r="I2104" s="56">
        <f>COVAR(H2104:H2133,'RW Futures and Index Data (Q4)'!F2102:F2131)/VAR('RW Futures and Index Data (Q4)'!F2102:F2131)</f>
        <v>0.34584053958902539</v>
      </c>
      <c r="J2104" s="10"/>
      <c r="K2104" s="59">
        <v>1.9671341589061697E-2</v>
      </c>
      <c r="L2104" s="57">
        <f>COVAR(K2104:K2133,'RW Futures and Index Data (Q4)'!F2102:F2131)/VAR('RW Futures and Index Data (Q4)'!F2102:F2131)</f>
        <v>-0.17072910123758581</v>
      </c>
      <c r="M2104" s="10"/>
      <c r="N2104" s="59">
        <v>3.5862339402834786E-2</v>
      </c>
      <c r="O2104" s="58">
        <f>COVAR(N2104:N2133,'RW Futures and Index Data (Q4)'!F2102:F2131)/VAR('RW Futures and Index Data (Q4)'!F2102:F2131)</f>
        <v>-0.5324356793003765</v>
      </c>
      <c r="P2104" s="10"/>
    </row>
    <row r="2105" spans="1:16" x14ac:dyDescent="0.25">
      <c r="A2105" s="23">
        <v>39154</v>
      </c>
      <c r="B2105"/>
      <c r="C2105" s="22"/>
      <c r="D2105" s="10"/>
      <c r="E2105" s="59">
        <v>-2.4776568356979833E-2</v>
      </c>
      <c r="F2105" s="56">
        <f>COVAR(E2105:E2134,'RW Futures and Index Data (Q4)'!C2103:C2132)/VAR('RW Futures and Index Data (Q4)'!C2103:C2132)</f>
        <v>0.52730238739238344</v>
      </c>
      <c r="G2105" s="10"/>
      <c r="H2105" s="59">
        <v>-4.1007194244604306E-2</v>
      </c>
      <c r="I2105" s="56">
        <f>COVAR(H2105:H2134,'RW Futures and Index Data (Q4)'!F2103:F2132)/VAR('RW Futures and Index Data (Q4)'!F2103:F2132)</f>
        <v>0.31588756530903223</v>
      </c>
      <c r="J2105" s="10"/>
      <c r="K2105" s="59">
        <v>1.9070093154960555E-2</v>
      </c>
      <c r="L2105" s="57">
        <f>COVAR(K2105:K2134,'RW Futures and Index Data (Q4)'!F2103:F2132)/VAR('RW Futures and Index Data (Q4)'!F2103:F2132)</f>
        <v>-0.16134431080509018</v>
      </c>
      <c r="M2105" s="10"/>
      <c r="N2105" s="59">
        <v>3.4729939097255302E-2</v>
      </c>
      <c r="O2105" s="58">
        <f>COVAR(N2105:N2134,'RW Futures and Index Data (Q4)'!F2103:F2132)/VAR('RW Futures and Index Data (Q4)'!F2103:F2132)</f>
        <v>-0.51215960917394765</v>
      </c>
      <c r="P2105" s="10"/>
    </row>
    <row r="2106" spans="1:16" x14ac:dyDescent="0.25">
      <c r="A2106" s="23">
        <v>39153</v>
      </c>
      <c r="B2106"/>
      <c r="C2106" s="22"/>
      <c r="D2106" s="10"/>
      <c r="E2106" s="59">
        <v>-2.6005218227562077E-2</v>
      </c>
      <c r="F2106" s="56">
        <f>COVAR(E2106:E2135,'RW Futures and Index Data (Q4)'!C2104:C2133)/VAR('RW Futures and Index Data (Q4)'!C2104:C2133)</f>
        <v>0.53635418472996077</v>
      </c>
      <c r="G2106" s="10"/>
      <c r="H2106" s="59">
        <v>-7.6483202287348173E-2</v>
      </c>
      <c r="I2106" s="56">
        <f>COVAR(H2106:H2135,'RW Futures and Index Data (Q4)'!F2104:F2133)/VAR('RW Futures and Index Data (Q4)'!F2104:F2133)</f>
        <v>0.3462126293367167</v>
      </c>
      <c r="J2106" s="10"/>
      <c r="K2106" s="59">
        <v>2.4331308540900709E-2</v>
      </c>
      <c r="L2106" s="57">
        <f>COVAR(K2106:K2135,'RW Futures and Index Data (Q4)'!F2104:F2133)/VAR('RW Futures and Index Data (Q4)'!F2104:F2133)</f>
        <v>-0.14877028954783317</v>
      </c>
      <c r="M2106" s="10"/>
      <c r="N2106" s="59">
        <v>4.8189992969336348E-2</v>
      </c>
      <c r="O2106" s="58">
        <f>COVAR(N2106:N2135,'RW Futures and Index Data (Q4)'!F2104:F2133)/VAR('RW Futures and Index Data (Q4)'!F2104:F2133)</f>
        <v>-0.4888102026771397</v>
      </c>
      <c r="P2106" s="10"/>
    </row>
    <row r="2107" spans="1:16" x14ac:dyDescent="0.25">
      <c r="A2107" s="23">
        <v>39150</v>
      </c>
      <c r="B2107"/>
      <c r="C2107" s="22"/>
      <c r="D2107" s="10"/>
      <c r="E2107" s="59">
        <v>-1.8457418386981117E-2</v>
      </c>
      <c r="F2107" s="56">
        <f>COVAR(E2107:E2136,'RW Futures and Index Data (Q4)'!C2105:C2134)/VAR('RW Futures and Index Data (Q4)'!C2105:C2134)</f>
        <v>0.52688412069829427</v>
      </c>
      <c r="G2107" s="10"/>
      <c r="H2107" s="59">
        <v>-3.6231884057971064E-2</v>
      </c>
      <c r="I2107" s="56">
        <f>COVAR(H2107:H2136,'RW Futures and Index Data (Q4)'!F2105:F2134)/VAR('RW Futures and Index Data (Q4)'!F2105:F2134)</f>
        <v>0.31417568023945819</v>
      </c>
      <c r="J2107" s="10"/>
      <c r="K2107" s="59">
        <v>2.5208535183019132E-2</v>
      </c>
      <c r="L2107" s="57">
        <f>COVAR(K2107:K2136,'RW Futures and Index Data (Q4)'!F2105:F2134)/VAR('RW Futures and Index Data (Q4)'!F2105:F2134)</f>
        <v>-0.10783000995093678</v>
      </c>
      <c r="M2107" s="10"/>
      <c r="N2107" s="59">
        <v>4.3122512457909323E-2</v>
      </c>
      <c r="O2107" s="58">
        <f>COVAR(N2107:N2136,'RW Futures and Index Data (Q4)'!F2105:F2134)/VAR('RW Futures and Index Data (Q4)'!F2105:F2134)</f>
        <v>-0.39213075951056831</v>
      </c>
      <c r="P2107" s="10"/>
    </row>
    <row r="2108" spans="1:16" x14ac:dyDescent="0.25">
      <c r="A2108" s="23">
        <v>39149</v>
      </c>
      <c r="B2108"/>
      <c r="C2108" s="22"/>
      <c r="D2108" s="10"/>
      <c r="E2108" s="59">
        <v>-2.1684177599176735E-2</v>
      </c>
      <c r="F2108" s="56">
        <f>COVAR(E2108:E2137,'RW Futures and Index Data (Q4)'!C2106:C2135)/VAR('RW Futures and Index Data (Q4)'!C2106:C2135)</f>
        <v>0.52180686530312514</v>
      </c>
      <c r="G2108" s="10"/>
      <c r="H2108" s="59">
        <v>-5.3008595988538687E-2</v>
      </c>
      <c r="I2108" s="56">
        <f>COVAR(H2108:H2137,'RW Futures and Index Data (Q4)'!F2106:F2135)/VAR('RW Futures and Index Data (Q4)'!F2106:F2135)</f>
        <v>0.32656495486857373</v>
      </c>
      <c r="J2108" s="10"/>
      <c r="K2108" s="59">
        <v>2.2542442845474575E-2</v>
      </c>
      <c r="L2108" s="57">
        <f>COVAR(K2108:K2137,'RW Futures and Index Data (Q4)'!F2106:F2135)/VAR('RW Futures and Index Data (Q4)'!F2106:F2135)</f>
        <v>-4.5191950426283357E-2</v>
      </c>
      <c r="M2108" s="10"/>
      <c r="N2108" s="59">
        <v>3.6783055530017039E-2</v>
      </c>
      <c r="O2108" s="58">
        <f>COVAR(N2108:N2137,'RW Futures and Index Data (Q4)'!F2106:F2135)/VAR('RW Futures and Index Data (Q4)'!F2106:F2135)</f>
        <v>-0.26039565284499994</v>
      </c>
      <c r="P2108" s="10"/>
    </row>
    <row r="2109" spans="1:16" x14ac:dyDescent="0.25">
      <c r="A2109" s="23">
        <v>39148</v>
      </c>
      <c r="B2109"/>
      <c r="C2109" s="22"/>
      <c r="D2109" s="10"/>
      <c r="E2109" s="59">
        <v>-2.7378261450871078E-2</v>
      </c>
      <c r="F2109" s="56">
        <f>COVAR(E2109:E2138,'RW Futures and Index Data (Q4)'!C2107:C2136)/VAR('RW Futures and Index Data (Q4)'!C2107:C2136)</f>
        <v>0.54183941288204784</v>
      </c>
      <c r="G2109" s="10"/>
      <c r="H2109" s="59">
        <v>-3.673769287288764E-2</v>
      </c>
      <c r="I2109" s="56">
        <f>COVAR(H2109:H2138,'RW Futures and Index Data (Q4)'!F2107:F2136)/VAR('RW Futures and Index Data (Q4)'!F2107:F2136)</f>
        <v>0.34879262712799147</v>
      </c>
      <c r="J2109" s="10"/>
      <c r="K2109" s="59">
        <v>2.4525487380623989E-2</v>
      </c>
      <c r="L2109" s="57">
        <f>COVAR(K2109:K2138,'RW Futures and Index Data (Q4)'!F2107:F2136)/VAR('RW Futures and Index Data (Q4)'!F2107:F2136)</f>
        <v>-6.6592334575318627E-3</v>
      </c>
      <c r="M2109" s="10"/>
      <c r="N2109" s="59">
        <v>4.6957043237281892E-2</v>
      </c>
      <c r="O2109" s="58">
        <f>COVAR(N2109:N2138,'RW Futures and Index Data (Q4)'!F2107:F2136)/VAR('RW Futures and Index Data (Q4)'!F2107:F2136)</f>
        <v>-0.17923262133078652</v>
      </c>
      <c r="P2109" s="10"/>
    </row>
    <row r="2110" spans="1:16" x14ac:dyDescent="0.25">
      <c r="A2110" s="23">
        <v>39147</v>
      </c>
      <c r="B2110"/>
      <c r="C2110" s="22"/>
      <c r="D2110" s="10"/>
      <c r="E2110" s="59">
        <v>-4.2918422168167658E-2</v>
      </c>
      <c r="F2110" s="56">
        <f>COVAR(E2110:E2139,'RW Futures and Index Data (Q4)'!C2108:C2137)/VAR('RW Futures and Index Data (Q4)'!C2108:C2137)</f>
        <v>0.53657873710687876</v>
      </c>
      <c r="G2110" s="10"/>
      <c r="H2110" s="59">
        <v>-6.2902072909220896E-2</v>
      </c>
      <c r="I2110" s="56">
        <f>COVAR(H2110:H2139,'RW Futures and Index Data (Q4)'!F2108:F2137)/VAR('RW Futures and Index Data (Q4)'!F2108:F2137)</f>
        <v>0.39431967487064506</v>
      </c>
      <c r="J2110" s="10"/>
      <c r="K2110" s="59">
        <v>1.9935078984428367E-2</v>
      </c>
      <c r="L2110" s="57">
        <f>COVAR(K2110:K2139,'RW Futures and Index Data (Q4)'!F2108:F2137)/VAR('RW Futures and Index Data (Q4)'!F2108:F2137)</f>
        <v>5.9110810814345181E-2</v>
      </c>
      <c r="M2110" s="10"/>
      <c r="N2110" s="59">
        <v>4.0348823186256988E-2</v>
      </c>
      <c r="O2110" s="58">
        <f>COVAR(N2110:N2139,'RW Futures and Index Data (Q4)'!F2108:F2137)/VAR('RW Futures and Index Data (Q4)'!F2108:F2137)</f>
        <v>-3.0676284487542473E-2</v>
      </c>
      <c r="P2110" s="10"/>
    </row>
    <row r="2111" spans="1:16" x14ac:dyDescent="0.25">
      <c r="A2111" s="23">
        <v>39146</v>
      </c>
      <c r="B2111"/>
      <c r="C2111" s="22"/>
      <c r="D2111" s="10"/>
      <c r="E2111" s="59">
        <v>-2.3179575020599419E-2</v>
      </c>
      <c r="F2111" s="56">
        <f>COVAR(E2111:E2140,'RW Futures and Index Data (Q4)'!C2109:C2138)/VAR('RW Futures and Index Data (Q4)'!C2109:C2138)</f>
        <v>0.42323305752565382</v>
      </c>
      <c r="G2111" s="10"/>
      <c r="H2111" s="59">
        <v>-9.4683175528040842E-3</v>
      </c>
      <c r="I2111" s="56">
        <f>COVAR(H2111:H2140,'RW Futures and Index Data (Q4)'!F2109:F2138)/VAR('RW Futures and Index Data (Q4)'!F2109:F2138)</f>
        <v>0.41342724650550816</v>
      </c>
      <c r="J2111" s="10"/>
      <c r="K2111" s="59">
        <v>1.9467406171084223E-2</v>
      </c>
      <c r="L2111" s="57">
        <f>COVAR(K2111:K2140,'RW Futures and Index Data (Q4)'!F2109:F2138)/VAR('RW Futures and Index Data (Q4)'!F2109:F2138)</f>
        <v>0.11538724548086661</v>
      </c>
      <c r="M2111" s="10"/>
      <c r="N2111" s="59">
        <v>3.6203979087817917E-2</v>
      </c>
      <c r="O2111" s="58">
        <f>COVAR(N2111:N2140,'RW Futures and Index Data (Q4)'!F2109:F2138)/VAR('RW Futures and Index Data (Q4)'!F2109:F2138)</f>
        <v>0.10602886658361499</v>
      </c>
      <c r="P2111" s="10"/>
    </row>
    <row r="2112" spans="1:16" x14ac:dyDescent="0.25">
      <c r="A2112" s="23">
        <v>39143</v>
      </c>
      <c r="B2112"/>
      <c r="C2112" s="22"/>
      <c r="D2112" s="10"/>
      <c r="E2112" s="59">
        <v>-2.3178783310848661E-2</v>
      </c>
      <c r="F2112" s="56">
        <f>COVAR(E2112:E2141,'RW Futures and Index Data (Q4)'!C2110:C2139)/VAR('RW Futures and Index Data (Q4)'!C2110:C2139)</f>
        <v>0.35447687164081731</v>
      </c>
      <c r="G2112" s="10"/>
      <c r="H2112" s="59">
        <v>-6.4680232558139594E-2</v>
      </c>
      <c r="I2112" s="56">
        <f>COVAR(H2112:H2141,'RW Futures and Index Data (Q4)'!F2110:F2139)/VAR('RW Futures and Index Data (Q4)'!F2110:F2139)</f>
        <v>0.54882838814919233</v>
      </c>
      <c r="J2112" s="10"/>
      <c r="K2112" s="59">
        <v>2.0569933323164813E-2</v>
      </c>
      <c r="L2112" s="57">
        <f>COVAR(K2112:K2141,'RW Futures and Index Data (Q4)'!F2110:F2139)/VAR('RW Futures and Index Data (Q4)'!F2110:F2139)</f>
        <v>0.17926818836303263</v>
      </c>
      <c r="M2112" s="10"/>
      <c r="N2112" s="59">
        <v>3.247540892587697E-2</v>
      </c>
      <c r="O2112" s="58">
        <f>COVAR(N2112:N2141,'RW Futures and Index Data (Q4)'!F2110:F2139)/VAR('RW Futures and Index Data (Q4)'!F2110:F2139)</f>
        <v>0.25271616475879849</v>
      </c>
      <c r="P2112" s="10"/>
    </row>
    <row r="2113" spans="1:16" x14ac:dyDescent="0.25">
      <c r="A2113" s="23">
        <v>39142</v>
      </c>
      <c r="B2113"/>
      <c r="C2113" s="22"/>
      <c r="D2113" s="10"/>
      <c r="E2113" s="59">
        <v>-3.0921046293554411E-2</v>
      </c>
      <c r="F2113" s="56">
        <f>COVAR(E2113:E2142,'RW Futures and Index Data (Q4)'!C2111:C2140)/VAR('RW Futures and Index Data (Q4)'!C2111:C2140)</f>
        <v>0.22922322939596057</v>
      </c>
      <c r="G2113" s="10"/>
      <c r="H2113" s="59">
        <v>-5.2744119743406981E-2</v>
      </c>
      <c r="I2113" s="56">
        <f>COVAR(H2113:H2142,'RW Futures and Index Data (Q4)'!F2111:F2140)/VAR('RW Futures and Index Data (Q4)'!F2111:F2140)</f>
        <v>0.51124294371328383</v>
      </c>
      <c r="J2113" s="10"/>
      <c r="K2113" s="59">
        <v>2.2749464161063049E-2</v>
      </c>
      <c r="L2113" s="57">
        <f>COVAR(K2113:K2142,'RW Futures and Index Data (Q4)'!F2111:F2140)/VAR('RW Futures and Index Data (Q4)'!F2111:F2140)</f>
        <v>0.2338017672387509</v>
      </c>
      <c r="M2113" s="10"/>
      <c r="N2113" s="59">
        <v>3.3221296094273711E-2</v>
      </c>
      <c r="O2113" s="58">
        <f>COVAR(N2113:N2142,'RW Futures and Index Data (Q4)'!F2111:F2140)/VAR('RW Futures and Index Data (Q4)'!F2111:F2140)</f>
        <v>0.36555564486614184</v>
      </c>
      <c r="P2113" s="10"/>
    </row>
    <row r="2114" spans="1:16" x14ac:dyDescent="0.25">
      <c r="A2114" s="23">
        <v>39141</v>
      </c>
      <c r="B2114"/>
      <c r="C2114" s="22"/>
      <c r="D2114" s="10"/>
      <c r="E2114" s="59">
        <v>-3.8259728055703324E-2</v>
      </c>
      <c r="F2114" s="56">
        <f>COVAR(E2114:E2143,'RW Futures and Index Data (Q4)'!C2112:C2141)/VAR('RW Futures and Index Data (Q4)'!C2112:C2141)</f>
        <v>5.3679805473271607E-2</v>
      </c>
      <c r="G2114" s="10"/>
      <c r="H2114" s="59">
        <v>-3.0846484935437624E-2</v>
      </c>
      <c r="I2114" s="56">
        <f>COVAR(H2114:H2143,'RW Futures and Index Data (Q4)'!F2112:F2141)/VAR('RW Futures and Index Data (Q4)'!F2112:F2141)</f>
        <v>0.51548911826301014</v>
      </c>
      <c r="J2114" s="10"/>
      <c r="K2114" s="59">
        <v>1.9344196592061769E-2</v>
      </c>
      <c r="L2114" s="57">
        <f>COVAR(K2114:K2143,'RW Futures and Index Data (Q4)'!F2112:F2141)/VAR('RW Futures and Index Data (Q4)'!F2112:F2141)</f>
        <v>0.24465828242126772</v>
      </c>
      <c r="M2114" s="10"/>
      <c r="N2114" s="59">
        <v>2.5270105988454805E-2</v>
      </c>
      <c r="O2114" s="58">
        <f>COVAR(N2114:N2143,'RW Futures and Index Data (Q4)'!F2112:F2141)/VAR('RW Futures and Index Data (Q4)'!F2112:F2141)</f>
        <v>0.38669011593977265</v>
      </c>
      <c r="P2114" s="10"/>
    </row>
    <row r="2115" spans="1:16" x14ac:dyDescent="0.25">
      <c r="A2115" s="23">
        <v>39140</v>
      </c>
      <c r="B2115"/>
      <c r="C2115" s="22"/>
      <c r="D2115" s="10"/>
      <c r="E2115" s="59">
        <v>-1.9106810688739317E-2</v>
      </c>
      <c r="F2115" s="56">
        <f>COVAR(E2115:E2144,'RW Futures and Index Data (Q4)'!C2113:C2142)/VAR('RW Futures and Index Data (Q4)'!C2113:C2142)</f>
        <v>-0.35117539308993562</v>
      </c>
      <c r="G2115" s="10"/>
      <c r="H2115" s="59">
        <v>-3.8108680310515064E-2</v>
      </c>
      <c r="I2115" s="56">
        <f>COVAR(H2115:H2144,'RW Futures and Index Data (Q4)'!F2113:F2142)/VAR('RW Futures and Index Data (Q4)'!F2113:F2142)</f>
        <v>0.49783451566191611</v>
      </c>
      <c r="J2115" s="10"/>
      <c r="K2115" s="59">
        <v>2.2110930901868109E-2</v>
      </c>
      <c r="L2115" s="57">
        <f>COVAR(K2115:K2144,'RW Futures and Index Data (Q4)'!F2113:F2142)/VAR('RW Futures and Index Data (Q4)'!F2113:F2142)</f>
        <v>0.26821603785107512</v>
      </c>
      <c r="M2115" s="10"/>
      <c r="N2115" s="59">
        <v>2.9070419538144154E-2</v>
      </c>
      <c r="O2115" s="58">
        <f>COVAR(N2115:N2144,'RW Futures and Index Data (Q4)'!F2113:F2142)/VAR('RW Futures and Index Data (Q4)'!F2113:F2142)</f>
        <v>0.43278158454089044</v>
      </c>
      <c r="P2115" s="10"/>
    </row>
    <row r="2116" spans="1:16" x14ac:dyDescent="0.25">
      <c r="A2116" s="23">
        <v>39139</v>
      </c>
      <c r="B2116"/>
      <c r="C2116" s="22"/>
      <c r="D2116" s="10"/>
      <c r="E2116" s="59">
        <v>-3.937709615112317E-2</v>
      </c>
      <c r="F2116" s="56">
        <f>COVAR(E2116:E2145,'RW Futures and Index Data (Q4)'!C2114:C2143)/VAR('RW Futures and Index Data (Q4)'!C2114:C2143)</f>
        <v>-1.1267680530358519</v>
      </c>
      <c r="G2116" s="10"/>
      <c r="H2116" s="59">
        <v>-5.6826056826056792E-2</v>
      </c>
      <c r="I2116" s="56">
        <f>COVAR(H2116:H2145,'RW Futures and Index Data (Q4)'!F2114:F2143)/VAR('RW Futures and Index Data (Q4)'!F2114:F2143)</f>
        <v>0.48844836870626401</v>
      </c>
      <c r="J2116" s="10"/>
      <c r="K2116" s="59">
        <v>2.2556492563930997E-2</v>
      </c>
      <c r="L2116" s="57">
        <f>COVAR(K2116:K2145,'RW Futures and Index Data (Q4)'!F2114:F2143)/VAR('RW Futures and Index Data (Q4)'!F2114:F2143)</f>
        <v>0.2991165061815072</v>
      </c>
      <c r="M2116" s="10"/>
      <c r="N2116" s="59">
        <v>3.0587035324841416E-2</v>
      </c>
      <c r="O2116" s="58">
        <f>COVAR(N2116:N2145,'RW Futures and Index Data (Q4)'!F2114:F2143)/VAR('RW Futures and Index Data (Q4)'!F2114:F2143)</f>
        <v>0.49130735579770213</v>
      </c>
      <c r="P2116" s="10"/>
    </row>
    <row r="2117" spans="1:16" x14ac:dyDescent="0.25">
      <c r="A2117" s="23">
        <v>39136</v>
      </c>
      <c r="B2117"/>
      <c r="C2117" s="22"/>
      <c r="D2117" s="10"/>
      <c r="E2117" s="59">
        <v>-6.9212129296306601E-3</v>
      </c>
      <c r="F2117" s="56">
        <f>COVAR(E2117:E2146,'RW Futures and Index Data (Q4)'!C2115:C2144)/VAR('RW Futures and Index Data (Q4)'!C2115:C2144)</f>
        <v>-1.2211247231156346</v>
      </c>
      <c r="G2117" s="10"/>
      <c r="H2117" s="59">
        <v>-6.771545827633374E-2</v>
      </c>
      <c r="I2117" s="56">
        <f>COVAR(H2117:H2146,'RW Futures and Index Data (Q4)'!F2115:F2144)/VAR('RW Futures and Index Data (Q4)'!F2115:F2144)</f>
        <v>0.50950084356342606</v>
      </c>
      <c r="J2117" s="10"/>
      <c r="K2117" s="59">
        <v>1.9750470377612572E-2</v>
      </c>
      <c r="L2117" s="57">
        <f>COVAR(K2117:K2146,'RW Futures and Index Data (Q4)'!F2115:F2144)/VAR('RW Futures and Index Data (Q4)'!F2115:F2144)</f>
        <v>0.28408774568908296</v>
      </c>
      <c r="M2117" s="10"/>
      <c r="N2117" s="59">
        <v>1.9923901227068663E-2</v>
      </c>
      <c r="O2117" s="58">
        <f>COVAR(N2117:N2146,'RW Futures and Index Data (Q4)'!F2115:F2144)/VAR('RW Futures and Index Data (Q4)'!F2115:F2144)</f>
        <v>0.45900343235602037</v>
      </c>
      <c r="P2117" s="10"/>
    </row>
    <row r="2118" spans="1:16" x14ac:dyDescent="0.25">
      <c r="A2118" s="23">
        <v>39135</v>
      </c>
      <c r="B2118"/>
      <c r="C2118" s="22"/>
      <c r="D2118" s="10"/>
      <c r="E2118" s="59">
        <v>-2.9823750067241028E-2</v>
      </c>
      <c r="F2118" s="56">
        <f>COVAR(E2118:E2147,'RW Futures and Index Data (Q4)'!C2116:C2145)/VAR('RW Futures and Index Data (Q4)'!C2116:C2145)</f>
        <v>-1.1875333048230587</v>
      </c>
      <c r="G2118" s="10"/>
      <c r="H2118" s="59">
        <v>-1.480959097320167E-2</v>
      </c>
      <c r="I2118" s="56">
        <f>COVAR(H2118:H2147,'RW Futures and Index Data (Q4)'!F2116:F2145)/VAR('RW Futures and Index Data (Q4)'!F2116:F2145)</f>
        <v>0.56428068597883119</v>
      </c>
      <c r="J2118" s="10"/>
      <c r="K2118" s="59">
        <v>1.4557710839152582E-2</v>
      </c>
      <c r="L2118" s="57">
        <f>COVAR(K2118:K2147,'RW Futures and Index Data (Q4)'!F2116:F2145)/VAR('RW Futures and Index Data (Q4)'!F2116:F2145)</f>
        <v>0.264112949057698</v>
      </c>
      <c r="M2118" s="10"/>
      <c r="N2118" s="59">
        <v>8.4985557229959596E-3</v>
      </c>
      <c r="O2118" s="58">
        <f>COVAR(N2118:N2147,'RW Futures and Index Data (Q4)'!F2116:F2145)/VAR('RW Futures and Index Data (Q4)'!F2116:F2145)</f>
        <v>0.41977455480778469</v>
      </c>
      <c r="P2118" s="10"/>
    </row>
    <row r="2119" spans="1:16" x14ac:dyDescent="0.25">
      <c r="A2119" s="23">
        <v>39134</v>
      </c>
      <c r="B2119"/>
      <c r="C2119" s="22"/>
      <c r="D2119" s="10"/>
      <c r="E2119" s="59">
        <v>-2.0852195790823425E-2</v>
      </c>
      <c r="F2119" s="56">
        <f>COVAR(E2119:E2148,'RW Futures and Index Data (Q4)'!C2117:C2146)/VAR('RW Futures and Index Data (Q4)'!C2117:C2146)</f>
        <v>-0.98491089606041315</v>
      </c>
      <c r="G2119" s="10"/>
      <c r="H2119" s="59">
        <v>6.4056939501779819E-3</v>
      </c>
      <c r="I2119" s="56">
        <f>COVAR(H2119:H2148,'RW Futures and Index Data (Q4)'!F2117:F2146)/VAR('RW Futures and Index Data (Q4)'!F2117:F2146)</f>
        <v>0.51423220674225856</v>
      </c>
      <c r="J2119" s="10"/>
      <c r="K2119" s="59">
        <v>8.1454097067008568E-3</v>
      </c>
      <c r="L2119" s="57">
        <f>COVAR(K2119:K2148,'RW Futures and Index Data (Q4)'!F2117:F2146)/VAR('RW Futures and Index Data (Q4)'!F2117:F2146)</f>
        <v>0.2300259057036583</v>
      </c>
      <c r="M2119" s="10"/>
      <c r="N2119" s="59">
        <v>-4.5056636615486978E-3</v>
      </c>
      <c r="O2119" s="58">
        <f>COVAR(N2119:N2148,'RW Futures and Index Data (Q4)'!F2117:F2146)/VAR('RW Futures and Index Data (Q4)'!F2117:F2146)</f>
        <v>0.35847246820822043</v>
      </c>
      <c r="P2119" s="10"/>
    </row>
    <row r="2120" spans="1:16" x14ac:dyDescent="0.25">
      <c r="A2120" s="23">
        <v>39133</v>
      </c>
      <c r="B2120"/>
      <c r="C2120" s="22"/>
      <c r="D2120" s="10"/>
      <c r="E2120" s="59">
        <v>1.59526242510033E-3</v>
      </c>
      <c r="F2120" s="56">
        <f>COVAR(E2120:E2149,'RW Futures and Index Data (Q4)'!C2118:C2147)/VAR('RW Futures and Index Data (Q4)'!C2118:C2147)</f>
        <v>-0.66746811679183327</v>
      </c>
      <c r="G2120" s="10"/>
      <c r="H2120" s="59">
        <v>-2.8348688873138794E-3</v>
      </c>
      <c r="I2120" s="56">
        <f>COVAR(H2120:H2149,'RW Futures and Index Data (Q4)'!F2118:F2147)/VAR('RW Futures and Index Data (Q4)'!F2118:F2147)</f>
        <v>0.45210703972587185</v>
      </c>
      <c r="J2120" s="10"/>
      <c r="K2120" s="59">
        <v>8.234041124703495E-3</v>
      </c>
      <c r="L2120" s="57">
        <f>COVAR(K2120:K2149,'RW Futures and Index Data (Q4)'!F2118:F2147)/VAR('RW Futures and Index Data (Q4)'!F2118:F2147)</f>
        <v>0.20622960997592921</v>
      </c>
      <c r="M2120" s="10"/>
      <c r="N2120" s="59">
        <v>-3.5684503604488382E-3</v>
      </c>
      <c r="O2120" s="58">
        <f>COVAR(N2120:N2149,'RW Futures and Index Data (Q4)'!F2118:F2147)/VAR('RW Futures and Index Data (Q4)'!F2118:F2147)</f>
        <v>0.30918458186149173</v>
      </c>
      <c r="P2120" s="10"/>
    </row>
    <row r="2121" spans="1:16" x14ac:dyDescent="0.25">
      <c r="A2121" s="23">
        <v>39129</v>
      </c>
      <c r="B2121"/>
      <c r="C2121" s="22"/>
      <c r="D2121" s="10"/>
      <c r="E2121" s="59">
        <v>4.7414518646327064E-3</v>
      </c>
      <c r="F2121" s="56">
        <f>COVAR(E2121:E2150,'RW Futures and Index Data (Q4)'!C2119:C2148)/VAR('RW Futures and Index Data (Q4)'!C2119:C2148)</f>
        <v>-0.50295111251714364</v>
      </c>
      <c r="G2121" s="10"/>
      <c r="H2121" s="59">
        <v>1.4326647564469885E-2</v>
      </c>
      <c r="I2121" s="56">
        <f>COVAR(H2121:H2150,'RW Futures and Index Data (Q4)'!F2119:F2148)/VAR('RW Futures and Index Data (Q4)'!F2119:F2148)</f>
        <v>0.45413276490629056</v>
      </c>
      <c r="J2121" s="10"/>
      <c r="K2121" s="59">
        <v>9.0783699723901989E-3</v>
      </c>
      <c r="L2121" s="57">
        <f>COVAR(K2121:K2150,'RW Futures and Index Data (Q4)'!F2119:F2148)/VAR('RW Futures and Index Data (Q4)'!F2119:F2148)</f>
        <v>0.17813890267220667</v>
      </c>
      <c r="M2121" s="10"/>
      <c r="N2121" s="59">
        <v>-1.8832764236439425E-3</v>
      </c>
      <c r="O2121" s="58">
        <f>COVAR(N2121:N2150,'RW Futures and Index Data (Q4)'!F2119:F2148)/VAR('RW Futures and Index Data (Q4)'!F2119:F2148)</f>
        <v>0.25212844223757824</v>
      </c>
      <c r="P2121" s="10"/>
    </row>
    <row r="2122" spans="1:16" x14ac:dyDescent="0.25">
      <c r="A2122" s="23">
        <v>39128</v>
      </c>
      <c r="B2122"/>
      <c r="C2122" s="22"/>
      <c r="D2122" s="10"/>
      <c r="E2122" s="59">
        <v>-4.5147732347361469E-4</v>
      </c>
      <c r="F2122" s="56">
        <f>COVAR(E2122:E2151,'RW Futures and Index Data (Q4)'!C2120:C2149)/VAR('RW Futures and Index Data (Q4)'!C2120:C2149)</f>
        <v>-0.42494728839532486</v>
      </c>
      <c r="G2122" s="10"/>
      <c r="H2122" s="59">
        <v>-3.1824611032531869E-2</v>
      </c>
      <c r="I2122" s="56">
        <f>COVAR(H2122:H2151,'RW Futures and Index Data (Q4)'!F2120:F2149)/VAR('RW Futures and Index Data (Q4)'!F2120:F2149)</f>
        <v>0.35382277068781837</v>
      </c>
      <c r="J2122" s="10"/>
      <c r="K2122" s="59">
        <v>7.2029523575414256E-3</v>
      </c>
      <c r="L2122" s="57">
        <f>COVAR(K2122:K2151,'RW Futures and Index Data (Q4)'!F2120:F2149)/VAR('RW Futures and Index Data (Q4)'!F2120:F2149)</f>
        <v>0.1564200796706165</v>
      </c>
      <c r="M2122" s="10"/>
      <c r="N2122" s="59">
        <v>-2.3441002362449836E-3</v>
      </c>
      <c r="O2122" s="58">
        <f>COVAR(N2122:N2151,'RW Futures and Index Data (Q4)'!F2120:F2149)/VAR('RW Futures and Index Data (Q4)'!F2120:F2149)</f>
        <v>0.21454982323857344</v>
      </c>
      <c r="P2122" s="10"/>
    </row>
    <row r="2123" spans="1:16" x14ac:dyDescent="0.25">
      <c r="A2123" s="23">
        <v>39127</v>
      </c>
      <c r="B2123"/>
      <c r="C2123" s="22"/>
      <c r="D2123" s="10"/>
      <c r="E2123" s="59">
        <v>-2.7266680730467452E-2</v>
      </c>
      <c r="F2123" s="56">
        <f>COVAR(E2123:E2152,'RW Futures and Index Data (Q4)'!C2121:C2150)/VAR('RW Futures and Index Data (Q4)'!C2121:C2150)</f>
        <v>-0.31158127538033031</v>
      </c>
      <c r="G2123" s="10"/>
      <c r="H2123" s="59">
        <v>-5.2887961029923436E-2</v>
      </c>
      <c r="I2123" s="56">
        <f>COVAR(H2123:H2152,'RW Futures and Index Data (Q4)'!F2121:F2150)/VAR('RW Futures and Index Data (Q4)'!F2121:F2150)</f>
        <v>0.33269956390442068</v>
      </c>
      <c r="J2123" s="10"/>
      <c r="K2123" s="59">
        <v>5.5155127594701536E-3</v>
      </c>
      <c r="L2123" s="57">
        <f>COVAR(K2123:K2152,'RW Futures and Index Data (Q4)'!F2121:F2150)/VAR('RW Futures and Index Data (Q4)'!F2121:F2150)</f>
        <v>0.13490120022930616</v>
      </c>
      <c r="M2123" s="10"/>
      <c r="N2123" s="59">
        <v>-1.0160442338614017E-2</v>
      </c>
      <c r="O2123" s="58">
        <f>COVAR(N2123:N2152,'RW Futures and Index Data (Q4)'!F2121:F2150)/VAR('RW Futures and Index Data (Q4)'!F2121:F2150)</f>
        <v>0.17112837954613239</v>
      </c>
      <c r="P2123" s="10"/>
    </row>
    <row r="2124" spans="1:16" x14ac:dyDescent="0.25">
      <c r="A2124" s="23">
        <v>39126</v>
      </c>
      <c r="B2124"/>
      <c r="C2124" s="22"/>
      <c r="D2124" s="10"/>
      <c r="E2124" s="59">
        <v>9.0869806164151079E-4</v>
      </c>
      <c r="F2124" s="56">
        <f>COVAR(E2124:E2153,'RW Futures and Index Data (Q4)'!C2122:C2151)/VAR('RW Futures and Index Data (Q4)'!C2122:C2151)</f>
        <v>6.2751699286748314E-2</v>
      </c>
      <c r="G2124" s="10"/>
      <c r="H2124" s="59">
        <v>-5.7479224376731364E-2</v>
      </c>
      <c r="I2124" s="56">
        <f>COVAR(H2124:H2153,'RW Futures and Index Data (Q4)'!F2122:F2151)/VAR('RW Futures and Index Data (Q4)'!F2122:F2151)</f>
        <v>0.36249347734872595</v>
      </c>
      <c r="J2124" s="10"/>
      <c r="K2124" s="59">
        <v>1.1185385546556681E-2</v>
      </c>
      <c r="L2124" s="57">
        <f>COVAR(K2124:K2153,'RW Futures and Index Data (Q4)'!F2122:F2151)/VAR('RW Futures and Index Data (Q4)'!F2122:F2151)</f>
        <v>0.11921260414744285</v>
      </c>
      <c r="M2124" s="10"/>
      <c r="N2124" s="59">
        <v>-7.0900023007521851E-3</v>
      </c>
      <c r="O2124" s="58">
        <f>COVAR(N2124:N2153,'RW Futures and Index Data (Q4)'!F2122:F2151)/VAR('RW Futures and Index Data (Q4)'!F2122:F2151)</f>
        <v>0.14171363602032974</v>
      </c>
      <c r="P2124" s="10"/>
    </row>
    <row r="2125" spans="1:16" x14ac:dyDescent="0.25">
      <c r="A2125" s="23">
        <v>39125</v>
      </c>
      <c r="B2125"/>
      <c r="C2125" s="22"/>
      <c r="D2125" s="10"/>
      <c r="E2125" s="59">
        <v>8.0275695334970365E-3</v>
      </c>
      <c r="F2125" s="56">
        <f>COVAR(E2125:E2154,'RW Futures and Index Data (Q4)'!C2123:C2152)/VAR('RW Futures and Index Data (Q4)'!C2123:C2152)</f>
        <v>-1.8803403046381405E-2</v>
      </c>
      <c r="G2125" s="10"/>
      <c r="H2125" s="59">
        <v>0</v>
      </c>
      <c r="I2125" s="56">
        <f>COVAR(H2125:H2154,'RW Futures and Index Data (Q4)'!F2123:F2152)/VAR('RW Futures and Index Data (Q4)'!F2123:F2152)</f>
        <v>0.44676163598206076</v>
      </c>
      <c r="J2125" s="10"/>
      <c r="K2125" s="59">
        <v>3.2626562673643278E-3</v>
      </c>
      <c r="L2125" s="57">
        <f>COVAR(K2125:K2154,'RW Futures and Index Data (Q4)'!F2123:F2152)/VAR('RW Futures and Index Data (Q4)'!F2123:F2152)</f>
        <v>8.9232837036009163E-2</v>
      </c>
      <c r="M2125" s="10"/>
      <c r="N2125" s="59">
        <v>-9.4404545097586112E-3</v>
      </c>
      <c r="O2125" s="58">
        <f>COVAR(N2125:N2154,'RW Futures and Index Data (Q4)'!F2123:F2152)/VAR('RW Futures and Index Data (Q4)'!F2123:F2152)</f>
        <v>0.11704237536934262</v>
      </c>
      <c r="P2125" s="10"/>
    </row>
    <row r="2126" spans="1:16" x14ac:dyDescent="0.25">
      <c r="A2126" s="23">
        <v>39122</v>
      </c>
      <c r="B2126"/>
      <c r="C2126" s="22"/>
      <c r="D2126" s="10"/>
      <c r="E2126" s="59">
        <v>6.8886217173833586E-3</v>
      </c>
      <c r="F2126" s="56">
        <f>COVAR(E2126:E2155,'RW Futures and Index Data (Q4)'!C2124:C2153)/VAR('RW Futures and Index Data (Q4)'!C2124:C2153)</f>
        <v>-0.23334560257441161</v>
      </c>
      <c r="G2126" s="10"/>
      <c r="H2126" s="59">
        <v>-7.7519379844961378E-3</v>
      </c>
      <c r="I2126" s="56">
        <f>COVAR(H2126:H2155,'RW Futures and Index Data (Q4)'!F2124:F2153)/VAR('RW Futures and Index Data (Q4)'!F2124:F2153)</f>
        <v>0.43971075096987189</v>
      </c>
      <c r="J2126" s="10"/>
      <c r="K2126" s="59">
        <v>3.451301633296433E-3</v>
      </c>
      <c r="L2126" s="57">
        <f>COVAR(K2126:K2155,'RW Futures and Index Data (Q4)'!F2124:F2153)/VAR('RW Futures and Index Data (Q4)'!F2124:F2153)</f>
        <v>8.9890321165236223E-2</v>
      </c>
      <c r="M2126" s="10"/>
      <c r="N2126" s="59">
        <v>-8.0682761150646654E-3</v>
      </c>
      <c r="O2126" s="58">
        <f>COVAR(N2126:N2155,'RW Futures and Index Data (Q4)'!F2124:F2153)/VAR('RW Futures and Index Data (Q4)'!F2124:F2153)</f>
        <v>0.11978575284554858</v>
      </c>
      <c r="P2126" s="10"/>
    </row>
    <row r="2127" spans="1:16" x14ac:dyDescent="0.25">
      <c r="A2127" s="23">
        <v>39121</v>
      </c>
      <c r="B2127"/>
      <c r="C2127" s="22"/>
      <c r="D2127" s="10"/>
      <c r="E2127" s="59">
        <v>1.0375834230814673E-2</v>
      </c>
      <c r="F2127" s="56">
        <f>COVAR(E2127:E2156,'RW Futures and Index Data (Q4)'!C2125:C2154)/VAR('RW Futures and Index Data (Q4)'!C2125:C2154)</f>
        <v>-0.40721071373358936</v>
      </c>
      <c r="G2127" s="10"/>
      <c r="H2127" s="59">
        <v>-1.3361462728551432E-2</v>
      </c>
      <c r="I2127" s="56">
        <f>COVAR(H2127:H2156,'RW Futures and Index Data (Q4)'!F2125:F2154)/VAR('RW Futures and Index Data (Q4)'!F2125:F2154)</f>
        <v>0.48780430204652697</v>
      </c>
      <c r="J2127" s="10"/>
      <c r="K2127" s="59">
        <v>1.199457896762901E-3</v>
      </c>
      <c r="L2127" s="57">
        <f>COVAR(K2127:K2156,'RW Futures and Index Data (Q4)'!F2125:F2154)/VAR('RW Futures and Index Data (Q4)'!F2125:F2154)</f>
        <v>9.2794700801411417E-2</v>
      </c>
      <c r="M2127" s="10"/>
      <c r="N2127" s="59">
        <v>-8.0409034004509383E-3</v>
      </c>
      <c r="O2127" s="58">
        <f>COVAR(N2127:N2156,'RW Futures and Index Data (Q4)'!F2125:F2154)/VAR('RW Futures and Index Data (Q4)'!F2125:F2154)</f>
        <v>0.12481158118625438</v>
      </c>
      <c r="P2127" s="10"/>
    </row>
    <row r="2128" spans="1:16" x14ac:dyDescent="0.25">
      <c r="A2128" s="23">
        <v>39120</v>
      </c>
      <c r="B2128"/>
      <c r="C2128" s="22"/>
      <c r="D2128" s="10"/>
      <c r="E2128" s="59">
        <v>2.6407986391205895E-2</v>
      </c>
      <c r="F2128" s="56">
        <f>COVAR(E2128:E2157,'RW Futures and Index Data (Q4)'!C2126:C2155)/VAR('RW Futures and Index Data (Q4)'!C2126:C2155)</f>
        <v>-0.47021937687328752</v>
      </c>
      <c r="G2128" s="10"/>
      <c r="H2128" s="59">
        <v>-1.532033426183832E-2</v>
      </c>
      <c r="I2128" s="56">
        <f>COVAR(H2128:H2157,'RW Futures and Index Data (Q4)'!F2126:F2155)/VAR('RW Futures and Index Data (Q4)'!F2126:F2155)</f>
        <v>0.55447236603978622</v>
      </c>
      <c r="J2128" s="10"/>
      <c r="K2128" s="59">
        <v>2.2108050322700024E-3</v>
      </c>
      <c r="L2128" s="57">
        <f>COVAR(K2128:K2157,'RW Futures and Index Data (Q4)'!F2126:F2155)/VAR('RW Futures and Index Data (Q4)'!F2126:F2155)</f>
        <v>9.5996755670157266E-2</v>
      </c>
      <c r="M2128" s="10"/>
      <c r="N2128" s="59">
        <v>-9.7160973854888422E-3</v>
      </c>
      <c r="O2128" s="58">
        <f>COVAR(N2128:N2157,'RW Futures and Index Data (Q4)'!F2126:F2155)/VAR('RW Futures and Index Data (Q4)'!F2126:F2155)</f>
        <v>0.12158275877275565</v>
      </c>
      <c r="P2128" s="10"/>
    </row>
    <row r="2129" spans="1:16" x14ac:dyDescent="0.25">
      <c r="A2129" s="23">
        <v>39119</v>
      </c>
      <c r="B2129"/>
      <c r="C2129" s="22"/>
      <c r="D2129" s="10"/>
      <c r="E2129" s="59">
        <v>3.3387712603176967E-2</v>
      </c>
      <c r="F2129" s="56">
        <f>COVAR(E2129:E2158,'RW Futures and Index Data (Q4)'!C2127:C2156)/VAR('RW Futures and Index Data (Q4)'!C2127:C2156)</f>
        <v>-0.65087909745105943</v>
      </c>
      <c r="G2129" s="10"/>
      <c r="H2129" s="59">
        <v>-2.1201413427561877E-2</v>
      </c>
      <c r="I2129" s="56">
        <f>COVAR(H2129:H2158,'RW Futures and Index Data (Q4)'!F2127:F2156)/VAR('RW Futures and Index Data (Q4)'!F2127:F2156)</f>
        <v>0.72281244179736637</v>
      </c>
      <c r="J2129" s="10"/>
      <c r="K2129" s="59">
        <v>2.2040360551958127E-3</v>
      </c>
      <c r="L2129" s="57">
        <f>COVAR(K2129:K2158,'RW Futures and Index Data (Q4)'!F2127:F2156)/VAR('RW Futures and Index Data (Q4)'!F2127:F2156)</f>
        <v>0.10477740404080445</v>
      </c>
      <c r="M2129" s="10"/>
      <c r="N2129" s="59">
        <v>-7.5138532769323252E-3</v>
      </c>
      <c r="O2129" s="58">
        <f>COVAR(N2129:N2158,'RW Futures and Index Data (Q4)'!F2127:F2156)/VAR('RW Futures and Index Data (Q4)'!F2127:F2156)</f>
        <v>0.13933032391943206</v>
      </c>
      <c r="P2129" s="10"/>
    </row>
    <row r="2130" spans="1:16" x14ac:dyDescent="0.25">
      <c r="A2130" s="23">
        <v>39118</v>
      </c>
      <c r="B2130"/>
      <c r="C2130" s="22"/>
      <c r="D2130" s="10"/>
      <c r="E2130" s="59">
        <v>3.1661631053882422E-2</v>
      </c>
      <c r="F2130" s="56">
        <f>COVAR(E2130:E2159,'RW Futures and Index Data (Q4)'!C2128:C2157)/VAR('RW Futures and Index Data (Q4)'!C2128:C2157)</f>
        <v>-0.66230516538389272</v>
      </c>
      <c r="G2130" s="10"/>
      <c r="H2130" s="59">
        <v>-4.219409282700437E-2</v>
      </c>
      <c r="I2130" s="56">
        <f>COVAR(H2130:H2159,'RW Futures and Index Data (Q4)'!F2128:F2157)/VAR('RW Futures and Index Data (Q4)'!F2128:F2157)</f>
        <v>0.92309505530953284</v>
      </c>
      <c r="J2130" s="10"/>
      <c r="K2130" s="59">
        <v>-2.3539648874052466E-3</v>
      </c>
      <c r="L2130" s="57">
        <f>COVAR(K2130:K2159,'RW Futures and Index Data (Q4)'!F2128:F2157)/VAR('RW Futures and Index Data (Q4)'!F2128:F2157)</f>
        <v>0.12129789428896876</v>
      </c>
      <c r="M2130" s="10"/>
      <c r="N2130" s="59">
        <v>-1.8024035987324272E-2</v>
      </c>
      <c r="O2130" s="58">
        <f>COVAR(N2130:N2159,'RW Futures and Index Data (Q4)'!F2128:F2157)/VAR('RW Futures and Index Data (Q4)'!F2128:F2157)</f>
        <v>0.16651471448266406</v>
      </c>
      <c r="P2130" s="10"/>
    </row>
    <row r="2131" spans="1:16" x14ac:dyDescent="0.25">
      <c r="A2131" s="23">
        <v>39115</v>
      </c>
      <c r="B2131"/>
      <c r="C2131" s="22"/>
      <c r="D2131" s="10"/>
      <c r="E2131" s="59">
        <v>2.9561260015419144E-2</v>
      </c>
      <c r="F2131" s="56">
        <f>COVAR(E2131:E2160,'RW Futures and Index Data (Q4)'!C2129:C2158)/VAR('RW Futures and Index Data (Q4)'!C2129:C2158)</f>
        <v>-0.83104267947606281</v>
      </c>
      <c r="G2131" s="10"/>
      <c r="H2131" s="59">
        <v>-5.5826936496859769E-2</v>
      </c>
      <c r="I2131" s="56">
        <f>COVAR(H2131:H2160,'RW Futures and Index Data (Q4)'!F2129:F2158)/VAR('RW Futures and Index Data (Q4)'!F2129:F2158)</f>
        <v>1.1839854798415548</v>
      </c>
      <c r="J2131" s="10"/>
      <c r="K2131" s="59">
        <v>-2.3817391779920039E-3</v>
      </c>
      <c r="L2131" s="57">
        <f>COVAR(K2131:K2160,'RW Futures and Index Data (Q4)'!F2129:F2158)/VAR('RW Futures and Index Data (Q4)'!F2129:F2158)</f>
        <v>0.15165658161815598</v>
      </c>
      <c r="M2131" s="10"/>
      <c r="N2131" s="59">
        <v>-1.8489252170830084E-2</v>
      </c>
      <c r="O2131" s="58">
        <f>COVAR(N2131:N2160,'RW Futures and Index Data (Q4)'!F2129:F2158)/VAR('RW Futures and Index Data (Q4)'!F2129:F2158)</f>
        <v>0.22362519862328006</v>
      </c>
      <c r="P2131" s="10"/>
    </row>
    <row r="2132" spans="1:16" x14ac:dyDescent="0.25">
      <c r="A2132" s="23">
        <v>39114</v>
      </c>
      <c r="B2132"/>
      <c r="C2132" s="22"/>
      <c r="D2132" s="10"/>
      <c r="E2132" s="59">
        <v>2.8039559962288463E-2</v>
      </c>
      <c r="F2132" s="56">
        <f>COVAR(E2132:E2161,'RW Futures and Index Data (Q4)'!C2130:C2159)/VAR('RW Futures and Index Data (Q4)'!C2130:C2159)</f>
        <v>-1.1290710314801711</v>
      </c>
      <c r="G2132" s="10"/>
      <c r="H2132" s="59">
        <v>-2.1231422505307851E-2</v>
      </c>
      <c r="I2132" s="56">
        <f>COVAR(H2132:H2161,'RW Futures and Index Data (Q4)'!F2130:F2159)/VAR('RW Futures and Index Data (Q4)'!F2130:F2159)</f>
        <v>1.5911113164655248</v>
      </c>
      <c r="J2132" s="10"/>
      <c r="K2132" s="59">
        <v>-2.9520152666878685E-3</v>
      </c>
      <c r="L2132" s="57">
        <f>COVAR(K2132:K2161,'RW Futures and Index Data (Q4)'!F2130:F2159)/VAR('RW Futures and Index Data (Q4)'!F2130:F2159)</f>
        <v>0.19687284344699099</v>
      </c>
      <c r="M2132" s="10"/>
      <c r="N2132" s="59">
        <v>-1.9947509168682931E-2</v>
      </c>
      <c r="O2132" s="58">
        <f>COVAR(N2132:N2161,'RW Futures and Index Data (Q4)'!F2130:F2159)/VAR('RW Futures and Index Data (Q4)'!F2130:F2159)</f>
        <v>0.31649258791487644</v>
      </c>
      <c r="P2132" s="10"/>
    </row>
    <row r="2133" spans="1:16" x14ac:dyDescent="0.25">
      <c r="A2133" s="23">
        <v>39113</v>
      </c>
      <c r="B2133"/>
      <c r="C2133" s="22"/>
      <c r="D2133" s="10"/>
      <c r="E2133" s="59">
        <v>2.966005184339271E-2</v>
      </c>
      <c r="F2133" s="56">
        <f>COVAR(E2133:E2162,'RW Futures and Index Data (Q4)'!C2131:C2160)/VAR('RW Futures and Index Data (Q4)'!C2131:C2160)</f>
        <v>-1.2621180589858425</v>
      </c>
      <c r="G2133" s="10"/>
      <c r="H2133" s="59">
        <v>-1.1299435028248594E-2</v>
      </c>
      <c r="I2133" s="56">
        <f>COVAR(H2133:H2162,'RW Futures and Index Data (Q4)'!F2131:F2160)/VAR('RW Futures and Index Data (Q4)'!F2131:F2160)</f>
        <v>1.5448080155418102</v>
      </c>
      <c r="J2133" s="10"/>
      <c r="K2133" s="59">
        <v>-4.0743642022863513E-3</v>
      </c>
      <c r="L2133" s="57">
        <f>COVAR(K2133:K2162,'RW Futures and Index Data (Q4)'!F2131:F2160)/VAR('RW Futures and Index Data (Q4)'!F2131:F2160)</f>
        <v>0.2508139178817167</v>
      </c>
      <c r="M2133" s="10"/>
      <c r="N2133" s="59">
        <v>-2.2492415391999199E-2</v>
      </c>
      <c r="O2133" s="58">
        <f>COVAR(N2133:N2162,'RW Futures and Index Data (Q4)'!F2131:F2160)/VAR('RW Futures and Index Data (Q4)'!F2131:F2160)</f>
        <v>0.43636779014737992</v>
      </c>
      <c r="P2133" s="10"/>
    </row>
    <row r="2134" spans="1:16" x14ac:dyDescent="0.25">
      <c r="A2134" s="23">
        <v>39112</v>
      </c>
      <c r="B2134"/>
      <c r="C2134" s="22"/>
      <c r="D2134" s="10"/>
      <c r="E2134" s="59">
        <v>1.7045440595962136E-2</v>
      </c>
      <c r="F2134" s="56">
        <f>COVAR(E2134:E2163,'RW Futures and Index Data (Q4)'!C2132:C2161)/VAR('RW Futures and Index Data (Q4)'!C2132:C2161)</f>
        <v>-1.2236732305754741</v>
      </c>
      <c r="G2134" s="10"/>
      <c r="H2134" s="59">
        <v>-4.6639231824416982E-2</v>
      </c>
      <c r="I2134" s="56">
        <f>COVAR(H2134:H2163,'RW Futures and Index Data (Q4)'!F2132:F2161)/VAR('RW Futures and Index Data (Q4)'!F2132:F2161)</f>
        <v>1.5279215631431888</v>
      </c>
      <c r="J2134" s="10"/>
      <c r="K2134" s="59">
        <v>-3.5788013472209945E-3</v>
      </c>
      <c r="L2134" s="57">
        <f>COVAR(K2134:K2163,'RW Futures and Index Data (Q4)'!F2132:F2161)/VAR('RW Futures and Index Data (Q4)'!F2132:F2161)</f>
        <v>0.26424948120656766</v>
      </c>
      <c r="M2134" s="10"/>
      <c r="N2134" s="59">
        <v>-2.0986612572439611E-2</v>
      </c>
      <c r="O2134" s="58">
        <f>COVAR(N2134:N2163,'RW Futures and Index Data (Q4)'!F2132:F2161)/VAR('RW Futures and Index Data (Q4)'!F2132:F2161)</f>
        <v>0.47456547340484595</v>
      </c>
      <c r="P2134" s="10"/>
    </row>
    <row r="2135" spans="1:16" x14ac:dyDescent="0.25">
      <c r="A2135" s="23">
        <v>39111</v>
      </c>
      <c r="B2135"/>
      <c r="C2135" s="22"/>
      <c r="D2135" s="10"/>
      <c r="E2135" s="59">
        <v>3.0045879848722867E-2</v>
      </c>
      <c r="F2135" s="56">
        <f>COVAR(E2135:E2164,'RW Futures and Index Data (Q4)'!C2133:C2162)/VAR('RW Futures and Index Data (Q4)'!C2133:C2162)</f>
        <v>-1.3845429886000151</v>
      </c>
      <c r="G2135" s="10"/>
      <c r="H2135" s="59">
        <v>-3.6501377410468328E-2</v>
      </c>
      <c r="I2135" s="56">
        <f>COVAR(H2135:H2164,'RW Futures and Index Data (Q4)'!F2133:F2162)/VAR('RW Futures and Index Data (Q4)'!F2133:F2162)</f>
        <v>1.5756339913457553</v>
      </c>
      <c r="J2135" s="10"/>
      <c r="K2135" s="59">
        <v>-7.9623987313272027E-3</v>
      </c>
      <c r="L2135" s="57">
        <f>COVAR(K2135:K2164,'RW Futures and Index Data (Q4)'!F2133:F2162)/VAR('RW Futures and Index Data (Q4)'!F2133:F2162)</f>
        <v>0.25726405604174024</v>
      </c>
      <c r="M2135" s="10"/>
      <c r="N2135" s="59">
        <v>-2.8608442362444086E-2</v>
      </c>
      <c r="O2135" s="58">
        <f>COVAR(N2135:N2164,'RW Futures and Index Data (Q4)'!F2133:F2162)/VAR('RW Futures and Index Data (Q4)'!F2133:F2162)</f>
        <v>0.46699780693442894</v>
      </c>
      <c r="P2135" s="10"/>
    </row>
    <row r="2136" spans="1:16" x14ac:dyDescent="0.25">
      <c r="A2136" s="23">
        <v>39108</v>
      </c>
      <c r="B2136"/>
      <c r="C2136" s="22"/>
      <c r="D2136" s="10"/>
      <c r="E2136" s="59">
        <v>5.00691701473297E-2</v>
      </c>
      <c r="F2136" s="56">
        <f>COVAR(E2136:E2165,'RW Futures and Index Data (Q4)'!C2134:C2163)/VAR('RW Futures and Index Data (Q4)'!C2134:C2163)</f>
        <v>-1.439508687237524</v>
      </c>
      <c r="G2136" s="10"/>
      <c r="H2136" s="59">
        <v>-5.4146675805346045E-2</v>
      </c>
      <c r="I2136" s="56">
        <f>COVAR(H2136:H2165,'RW Futures and Index Data (Q4)'!F2134:F2163)/VAR('RW Futures and Index Data (Q4)'!F2134:F2163)</f>
        <v>1.6485120182068904</v>
      </c>
      <c r="J2136" s="10"/>
      <c r="K2136" s="59">
        <v>-1.0281590771148874E-2</v>
      </c>
      <c r="L2136" s="57">
        <f>COVAR(K2136:K2165,'RW Futures and Index Data (Q4)'!F2134:F2163)/VAR('RW Futures and Index Data (Q4)'!F2134:F2163)</f>
        <v>0.26042046033646182</v>
      </c>
      <c r="M2136" s="10"/>
      <c r="N2136" s="59">
        <v>-3.3284576538419652E-2</v>
      </c>
      <c r="O2136" s="58">
        <f>COVAR(N2136:N2165,'RW Futures and Index Data (Q4)'!F2134:F2163)/VAR('RW Futures and Index Data (Q4)'!F2134:F2163)</f>
        <v>0.47445320049801104</v>
      </c>
      <c r="P2136" s="10"/>
    </row>
    <row r="2137" spans="1:16" x14ac:dyDescent="0.25">
      <c r="A2137" s="23">
        <v>39107</v>
      </c>
      <c r="B2137"/>
      <c r="C2137" s="22"/>
      <c r="D2137" s="10"/>
      <c r="E2137" s="59">
        <v>5.4332928332241126E-2</v>
      </c>
      <c r="F2137" s="56">
        <f>COVAR(E2137:E2166,'RW Futures and Index Data (Q4)'!C2135:C2164)/VAR('RW Futures and Index Data (Q4)'!C2135:C2164)</f>
        <v>-1.3838557361681005</v>
      </c>
      <c r="G2137" s="10"/>
      <c r="H2137" s="59">
        <v>-4.7098976109214985E-2</v>
      </c>
      <c r="I2137" s="56">
        <f>COVAR(H2137:H2166,'RW Futures and Index Data (Q4)'!F2135:F2164)/VAR('RW Futures and Index Data (Q4)'!F2135:F2164)</f>
        <v>1.6251587926944115</v>
      </c>
      <c r="J2137" s="10"/>
      <c r="K2137" s="59">
        <v>-1.4755010798491508E-2</v>
      </c>
      <c r="L2137" s="57">
        <f>COVAR(K2137:K2166,'RW Futures and Index Data (Q4)'!F2135:F2164)/VAR('RW Futures and Index Data (Q4)'!F2135:F2164)</f>
        <v>0.27026744503035699</v>
      </c>
      <c r="M2137" s="10"/>
      <c r="N2137" s="59">
        <v>-3.9807256384606027E-2</v>
      </c>
      <c r="O2137" s="58">
        <f>COVAR(N2137:N2166,'RW Futures and Index Data (Q4)'!F2135:F2164)/VAR('RW Futures and Index Data (Q4)'!F2135:F2164)</f>
        <v>0.49141843968602661</v>
      </c>
      <c r="P2137" s="10"/>
    </row>
    <row r="2138" spans="1:16" x14ac:dyDescent="0.25">
      <c r="A2138" s="23">
        <v>39106</v>
      </c>
      <c r="B2138"/>
      <c r="C2138" s="22"/>
      <c r="D2138" s="10"/>
      <c r="E2138" s="59">
        <v>4.5217054810037016E-2</v>
      </c>
      <c r="F2138" s="56">
        <f>COVAR(E2138:E2167,'RW Futures and Index Data (Q4)'!C2136:C2165)/VAR('RW Futures and Index Data (Q4)'!C2136:C2165)</f>
        <v>-1.2640098084555147</v>
      </c>
      <c r="G2138" s="10"/>
      <c r="H2138" s="59">
        <v>-7.666214382632297E-2</v>
      </c>
      <c r="I2138" s="56">
        <f>COVAR(H2138:H2167,'RW Futures and Index Data (Q4)'!F2136:F2165)/VAR('RW Futures and Index Data (Q4)'!F2136:F2165)</f>
        <v>1.5918915218152359</v>
      </c>
      <c r="J2138" s="10"/>
      <c r="K2138" s="59">
        <v>-1.2006556416147562E-2</v>
      </c>
      <c r="L2138" s="57">
        <f>COVAR(K2138:K2167,'RW Futures and Index Data (Q4)'!F2136:F2165)/VAR('RW Futures and Index Data (Q4)'!F2136:F2165)</f>
        <v>0.27365333580144297</v>
      </c>
      <c r="M2138" s="10"/>
      <c r="N2138" s="59">
        <v>-3.7019258250128084E-2</v>
      </c>
      <c r="O2138" s="58">
        <f>COVAR(N2138:N2167,'RW Futures and Index Data (Q4)'!F2136:F2165)/VAR('RW Futures and Index Data (Q4)'!F2136:F2165)</f>
        <v>0.49853037275516054</v>
      </c>
      <c r="P2138" s="10"/>
    </row>
    <row r="2139" spans="1:16" x14ac:dyDescent="0.25">
      <c r="A2139" s="23">
        <v>39105</v>
      </c>
      <c r="B2139"/>
      <c r="C2139" s="22"/>
      <c r="D2139" s="10"/>
      <c r="E2139" s="59">
        <v>5.2128397316176578E-2</v>
      </c>
      <c r="F2139" s="56">
        <f>COVAR(E2139:E2168,'RW Futures and Index Data (Q4)'!C2137:C2166)/VAR('RW Futures and Index Data (Q4)'!C2137:C2166)</f>
        <v>-1.1367583103449224</v>
      </c>
      <c r="G2139" s="10"/>
      <c r="H2139" s="59">
        <v>-5.2809749492213953E-2</v>
      </c>
      <c r="I2139" s="56">
        <f>COVAR(H2139:H2168,'RW Futures and Index Data (Q4)'!F2137:F2166)/VAR('RW Futures and Index Data (Q4)'!F2137:F2166)</f>
        <v>1.5645123950697624</v>
      </c>
      <c r="J2139" s="10"/>
      <c r="K2139" s="59">
        <v>-6.6394671560299212E-3</v>
      </c>
      <c r="L2139" s="57">
        <f>COVAR(K2139:K2168,'RW Futures and Index Data (Q4)'!F2137:F2166)/VAR('RW Futures and Index Data (Q4)'!F2137:F2166)</f>
        <v>0.27445099278404289</v>
      </c>
      <c r="M2139" s="10"/>
      <c r="N2139" s="59">
        <v>-2.5852421439823803E-2</v>
      </c>
      <c r="O2139" s="58">
        <f>COVAR(N2139:N2168,'RW Futures and Index Data (Q4)'!F2137:F2166)/VAR('RW Futures and Index Data (Q4)'!F2137:F2166)</f>
        <v>0.49916325098056258</v>
      </c>
      <c r="P2139" s="10"/>
    </row>
    <row r="2140" spans="1:16" x14ac:dyDescent="0.25">
      <c r="A2140" s="23">
        <v>39104</v>
      </c>
      <c r="B2140"/>
      <c r="C2140" s="22"/>
      <c r="D2140" s="10"/>
      <c r="E2140" s="59">
        <v>4.050055111117401E-2</v>
      </c>
      <c r="F2140" s="56">
        <f>COVAR(E2140:E2169,'RW Futures and Index Data (Q4)'!C2138:C2167)/VAR('RW Futures and Index Data (Q4)'!C2138:C2167)</f>
        <v>-1.0471419127986594</v>
      </c>
      <c r="G2140" s="10"/>
      <c r="H2140" s="59">
        <v>-7.1670047329276509E-2</v>
      </c>
      <c r="I2140" s="56">
        <f>COVAR(H2140:H2169,'RW Futures and Index Data (Q4)'!F2138:F2167)/VAR('RW Futures and Index Data (Q4)'!F2138:F2167)</f>
        <v>1.487810938426104</v>
      </c>
      <c r="J2140" s="10"/>
      <c r="K2140" s="59">
        <v>-1.0776515651486962E-2</v>
      </c>
      <c r="L2140" s="57">
        <f>COVAR(K2140:K2169,'RW Futures and Index Data (Q4)'!F2138:F2167)/VAR('RW Futures and Index Data (Q4)'!F2138:F2167)</f>
        <v>0.29257536357342223</v>
      </c>
      <c r="M2140" s="10"/>
      <c r="N2140" s="59">
        <v>-3.2815078911434092E-2</v>
      </c>
      <c r="O2140" s="58">
        <f>COVAR(N2140:N2169,'RW Futures and Index Data (Q4)'!F2138:F2167)/VAR('RW Futures and Index Data (Q4)'!F2138:F2167)</f>
        <v>0.53142207059147584</v>
      </c>
      <c r="P2140" s="10"/>
    </row>
    <row r="2141" spans="1:16" x14ac:dyDescent="0.25">
      <c r="A2141" s="23">
        <v>39101</v>
      </c>
      <c r="B2141"/>
      <c r="C2141" s="22"/>
      <c r="D2141" s="10"/>
      <c r="E2141" s="59">
        <v>1.4103449154228453E-2</v>
      </c>
      <c r="F2141" s="56">
        <f>COVAR(E2141:E2170,'RW Futures and Index Data (Q4)'!C2139:C2168)/VAR('RW Futures and Index Data (Q4)'!C2139:C2168)</f>
        <v>-0.91608162731181608</v>
      </c>
      <c r="G2141" s="10"/>
      <c r="H2141" s="59">
        <v>-6.5217391304347894E-2</v>
      </c>
      <c r="I2141" s="56">
        <f>COVAR(H2141:H2170,'RW Futures and Index Data (Q4)'!F2139:F2168)/VAR('RW Futures and Index Data (Q4)'!F2139:F2168)</f>
        <v>1.4443331012419549</v>
      </c>
      <c r="J2141" s="10"/>
      <c r="K2141" s="59">
        <v>-7.626436218703847E-3</v>
      </c>
      <c r="L2141" s="57">
        <f>COVAR(K2141:K2170,'RW Futures and Index Data (Q4)'!F2139:F2168)/VAR('RW Futures and Index Data (Q4)'!F2139:F2168)</f>
        <v>0.3112338265192775</v>
      </c>
      <c r="M2141" s="10"/>
      <c r="N2141" s="59">
        <v>-2.7162036360307229E-2</v>
      </c>
      <c r="O2141" s="58">
        <f>COVAR(N2141:N2170,'RW Futures and Index Data (Q4)'!F2139:F2168)/VAR('RW Futures and Index Data (Q4)'!F2139:F2168)</f>
        <v>0.5681326341320776</v>
      </c>
      <c r="P2141" s="10"/>
    </row>
    <row r="2142" spans="1:16" x14ac:dyDescent="0.25">
      <c r="A2142" s="23">
        <v>39100</v>
      </c>
      <c r="B2142"/>
      <c r="C2142" s="22"/>
      <c r="D2142" s="10"/>
      <c r="E2142" s="59">
        <v>1.3108169704280526E-2</v>
      </c>
      <c r="F2142" s="56">
        <f>COVAR(E2142:E2171,'RW Futures and Index Data (Q4)'!C2140:C2169)/VAR('RW Futures and Index Data (Q4)'!C2140:C2169)</f>
        <v>-0.87571887830887496</v>
      </c>
      <c r="G2142" s="10"/>
      <c r="H2142" s="59">
        <v>-5.1386071670047273E-2</v>
      </c>
      <c r="I2142" s="56">
        <f>COVAR(H2142:H2171,'RW Futures and Index Data (Q4)'!F2140:F2169)/VAR('RW Futures and Index Data (Q4)'!F2140:F2169)</f>
        <v>1.4030803588852494</v>
      </c>
      <c r="J2142" s="10"/>
      <c r="K2142" s="59">
        <v>-1.0746576737435176E-2</v>
      </c>
      <c r="L2142" s="57">
        <f>COVAR(K2142:K2171,'RW Futures and Index Data (Q4)'!F2140:F2169)/VAR('RW Futures and Index Data (Q4)'!F2140:F2169)</f>
        <v>0.34087516355570491</v>
      </c>
      <c r="M2142" s="10"/>
      <c r="N2142" s="59">
        <v>-3.1394864945508916E-2</v>
      </c>
      <c r="O2142" s="58">
        <f>COVAR(N2142:N2171,'RW Futures and Index Data (Q4)'!F2140:F2169)/VAR('RW Futures and Index Data (Q4)'!F2140:F2169)</f>
        <v>0.61908515316607782</v>
      </c>
      <c r="P2142" s="10"/>
    </row>
    <row r="2143" spans="1:16" x14ac:dyDescent="0.25">
      <c r="A2143" s="23">
        <v>39099</v>
      </c>
      <c r="B2143"/>
      <c r="C2143" s="22"/>
      <c r="D2143" s="10"/>
      <c r="E2143" s="59">
        <v>3.190523073447693E-2</v>
      </c>
      <c r="F2143" s="56">
        <f>COVAR(E2143:E2172,'RW Futures and Index Data (Q4)'!C2141:C2170)/VAR('RW Futures and Index Data (Q4)'!C2141:C2170)</f>
        <v>-0.81817551241310249</v>
      </c>
      <c r="G2143" s="10"/>
      <c r="H2143" s="59">
        <v>-5.4915254237288158E-2</v>
      </c>
      <c r="I2143" s="56">
        <f>COVAR(H2143:H2172,'RW Futures and Index Data (Q4)'!F2141:F2170)/VAR('RW Futures and Index Data (Q4)'!F2141:F2170)</f>
        <v>1.3858802285146532</v>
      </c>
      <c r="J2143" s="10"/>
      <c r="K2143" s="59">
        <v>-1.0647122009789567E-2</v>
      </c>
      <c r="L2143" s="57">
        <f>COVAR(K2143:K2172,'RW Futures and Index Data (Q4)'!F2141:F2170)/VAR('RW Futures and Index Data (Q4)'!F2141:F2170)</f>
        <v>0.34363952165207073</v>
      </c>
      <c r="M2143" s="10"/>
      <c r="N2143" s="59">
        <v>-3.3313181259096325E-2</v>
      </c>
      <c r="O2143" s="58">
        <f>COVAR(N2143:N2172,'RW Futures and Index Data (Q4)'!F2141:F2170)/VAR('RW Futures and Index Data (Q4)'!F2141:F2170)</f>
        <v>0.62073303955392489</v>
      </c>
      <c r="P2143" s="10"/>
    </row>
    <row r="2144" spans="1:16" x14ac:dyDescent="0.25">
      <c r="A2144" s="23">
        <v>39098</v>
      </c>
      <c r="B2144"/>
      <c r="C2144" s="22"/>
      <c r="D2144" s="10"/>
      <c r="E2144" s="59">
        <v>7.3235107374947095E-3</v>
      </c>
      <c r="F2144" s="56">
        <f>COVAR(E2144:E2173,'RW Futures and Index Data (Q4)'!C2142:C2171)/VAR('RW Futures and Index Data (Q4)'!C2142:C2171)</f>
        <v>-0.84332476225298747</v>
      </c>
      <c r="G2144" s="10"/>
      <c r="H2144" s="59">
        <v>-4.9157303370787053E-3</v>
      </c>
      <c r="I2144" s="56">
        <f>COVAR(H2144:H2173,'RW Futures and Index Data (Q4)'!F2142:F2171)/VAR('RW Futures and Index Data (Q4)'!F2142:F2171)</f>
        <v>1.3416270518250319</v>
      </c>
      <c r="J2144" s="10"/>
      <c r="K2144" s="59">
        <v>-1.123769463142954E-2</v>
      </c>
      <c r="L2144" s="57">
        <f>COVAR(K2144:K2173,'RW Futures and Index Data (Q4)'!F2142:F2171)/VAR('RW Futures and Index Data (Q4)'!F2142:F2171)</f>
        <v>0.34056766981937764</v>
      </c>
      <c r="M2144" s="10"/>
      <c r="N2144" s="59">
        <v>-3.4584753091528087E-2</v>
      </c>
      <c r="O2144" s="58">
        <f>COVAR(N2144:N2173,'RW Futures and Index Data (Q4)'!F2142:F2171)/VAR('RW Futures and Index Data (Q4)'!F2142:F2171)</f>
        <v>0.61432431580641744</v>
      </c>
      <c r="P2144" s="10"/>
    </row>
    <row r="2145" spans="1:16" x14ac:dyDescent="0.25">
      <c r="A2145" s="23">
        <v>39094</v>
      </c>
      <c r="B2145"/>
      <c r="C2145" s="22"/>
      <c r="D2145" s="10"/>
      <c r="E2145" s="59">
        <v>1.841146679410044E-2</v>
      </c>
      <c r="F2145" s="56">
        <f>COVAR(E2145:E2174,'RW Futures and Index Data (Q4)'!C2143:C2172)/VAR('RW Futures and Index Data (Q4)'!C2143:C2172)</f>
        <v>-0.83184507815178266</v>
      </c>
      <c r="G2145" s="10"/>
      <c r="H2145" s="59">
        <v>-1.3840830449827202E-3</v>
      </c>
      <c r="I2145" s="56">
        <f>COVAR(H2145:H2174,'RW Futures and Index Data (Q4)'!F2143:F2172)/VAR('RW Futures and Index Data (Q4)'!F2143:F2172)</f>
        <v>1.3291670373883042</v>
      </c>
      <c r="J2145" s="10"/>
      <c r="K2145" s="59">
        <v>-8.6822132242309058E-3</v>
      </c>
      <c r="L2145" s="57">
        <f>COVAR(K2145:K2174,'RW Futures and Index Data (Q4)'!F2143:F2172)/VAR('RW Futures and Index Data (Q4)'!F2143:F2172)</f>
        <v>0.3341273710349732</v>
      </c>
      <c r="M2145" s="10"/>
      <c r="N2145" s="59">
        <v>-2.9157547158125463E-2</v>
      </c>
      <c r="O2145" s="58">
        <f>COVAR(N2145:N2174,'RW Futures and Index Data (Q4)'!F2143:F2172)/VAR('RW Futures and Index Data (Q4)'!F2143:F2172)</f>
        <v>0.5995927376870519</v>
      </c>
      <c r="P2145" s="10"/>
    </row>
    <row r="2146" spans="1:16" x14ac:dyDescent="0.25">
      <c r="A2146" s="23">
        <v>39093</v>
      </c>
      <c r="B2146"/>
      <c r="C2146" s="22"/>
      <c r="D2146" s="10"/>
      <c r="E2146" s="59">
        <v>1.3647717376412904E-2</v>
      </c>
      <c r="F2146" s="56">
        <f>COVAR(E2146:E2175,'RW Futures and Index Data (Q4)'!C2144:C2173)/VAR('RW Futures and Index Data (Q4)'!C2144:C2173)</f>
        <v>-0.84305954260597016</v>
      </c>
      <c r="G2146" s="10"/>
      <c r="H2146" s="59">
        <v>3.4317089910775866E-3</v>
      </c>
      <c r="I2146" s="56">
        <f>COVAR(H2146:H2175,'RW Futures and Index Data (Q4)'!F2144:F2173)/VAR('RW Futures and Index Data (Q4)'!F2144:F2173)</f>
        <v>1.2837423804349106</v>
      </c>
      <c r="J2146" s="10"/>
      <c r="K2146" s="59">
        <v>-6.0417724836855369E-3</v>
      </c>
      <c r="L2146" s="57">
        <f>COVAR(K2146:K2175,'RW Futures and Index Data (Q4)'!F2144:F2173)/VAR('RW Futures and Index Data (Q4)'!F2144:F2173)</f>
        <v>0.31566777989181616</v>
      </c>
      <c r="M2146" s="10"/>
      <c r="N2146" s="59">
        <v>-2.4855970597786436E-2</v>
      </c>
      <c r="O2146" s="58">
        <f>COVAR(N2146:N2175,'RW Futures and Index Data (Q4)'!F2144:F2173)/VAR('RW Futures and Index Data (Q4)'!F2144:F2173)</f>
        <v>0.56031074038954054</v>
      </c>
      <c r="P2146" s="10"/>
    </row>
    <row r="2147" spans="1:16" x14ac:dyDescent="0.25">
      <c r="A2147" s="23">
        <v>39092</v>
      </c>
      <c r="B2147"/>
      <c r="C2147" s="22"/>
      <c r="D2147" s="10"/>
      <c r="E2147" s="59">
        <v>2.2067031812962323E-2</v>
      </c>
      <c r="F2147" s="56">
        <f>COVAR(E2147:E2176,'RW Futures and Index Data (Q4)'!C2145:C2174)/VAR('RW Futures and Index Data (Q4)'!C2145:C2174)</f>
        <v>-0.85574829394350793</v>
      </c>
      <c r="G2147" s="10"/>
      <c r="H2147" s="59">
        <v>8.5348506401137225E-3</v>
      </c>
      <c r="I2147" s="56">
        <f>COVAR(H2147:H2176,'RW Futures and Index Data (Q4)'!F2145:F2174)/VAR('RW Futures and Index Data (Q4)'!F2145:F2174)</f>
        <v>1.2658976600551151</v>
      </c>
      <c r="J2147" s="10"/>
      <c r="K2147" s="59">
        <v>-5.9354906772706162E-3</v>
      </c>
      <c r="L2147" s="57">
        <f>COVAR(K2147:K2176,'RW Futures and Index Data (Q4)'!F2145:F2174)/VAR('RW Futures and Index Data (Q4)'!F2145:F2174)</f>
        <v>0.28728021479484989</v>
      </c>
      <c r="M2147" s="10"/>
      <c r="N2147" s="59">
        <v>-2.2572131943036755E-2</v>
      </c>
      <c r="O2147" s="58">
        <f>COVAR(N2147:N2176,'RW Futures and Index Data (Q4)'!F2145:F2174)/VAR('RW Futures and Index Data (Q4)'!F2145:F2174)</f>
        <v>0.50185528192671391</v>
      </c>
      <c r="P2147" s="10"/>
    </row>
    <row r="2148" spans="1:16" x14ac:dyDescent="0.25">
      <c r="A2148" s="23">
        <v>39091</v>
      </c>
      <c r="B2148"/>
      <c r="C2148" s="22"/>
      <c r="D2148" s="10"/>
      <c r="E2148" s="59">
        <v>2.0001963294648206E-2</v>
      </c>
      <c r="F2148" s="56">
        <f>COVAR(E2148:E2177,'RW Futures and Index Data (Q4)'!C2146:C2175)/VAR('RW Futures and Index Data (Q4)'!C2146:C2175)</f>
        <v>-0.86075361834189901</v>
      </c>
      <c r="G2148" s="10"/>
      <c r="H2148" s="59">
        <v>-8.4685956245588168E-3</v>
      </c>
      <c r="I2148" s="56">
        <f>COVAR(H2148:H2177,'RW Futures and Index Data (Q4)'!F2146:F2175)/VAR('RW Futures and Index Data (Q4)'!F2146:F2175)</f>
        <v>1.2003913868144758</v>
      </c>
      <c r="J2148" s="10"/>
      <c r="K2148" s="59">
        <v>-1.0146952435791112E-3</v>
      </c>
      <c r="L2148" s="57">
        <f>COVAR(K2148:K2177,'RW Futures and Index Data (Q4)'!F2146:F2175)/VAR('RW Futures and Index Data (Q4)'!F2146:F2175)</f>
        <v>0.28442989941309177</v>
      </c>
      <c r="M2148" s="10"/>
      <c r="N2148" s="59">
        <v>-1.477181607595357E-2</v>
      </c>
      <c r="O2148" s="58">
        <f>COVAR(N2148:N2177,'RW Futures and Index Data (Q4)'!F2146:F2175)/VAR('RW Futures and Index Data (Q4)'!F2146:F2175)</f>
        <v>0.4993821099713654</v>
      </c>
      <c r="P2148" s="10"/>
    </row>
    <row r="2149" spans="1:16" x14ac:dyDescent="0.25">
      <c r="A2149" s="23">
        <v>39090</v>
      </c>
      <c r="B2149"/>
      <c r="C2149" s="22"/>
      <c r="D2149" s="10"/>
      <c r="E2149" s="59">
        <v>1.594847724590176E-3</v>
      </c>
      <c r="F2149" s="56">
        <f>COVAR(E2149:E2178,'RW Futures and Index Data (Q4)'!C2147:C2176)/VAR('RW Futures and Index Data (Q4)'!C2147:C2176)</f>
        <v>-0.61453250273456206</v>
      </c>
      <c r="G2149" s="10"/>
      <c r="H2149" s="59">
        <v>-3.4883720930232509E-2</v>
      </c>
      <c r="I2149" s="56">
        <f>COVAR(H2149:H2178,'RW Futures and Index Data (Q4)'!F2147:F2176)/VAR('RW Futures and Index Data (Q4)'!F2147:F2176)</f>
        <v>1.2350172727673683</v>
      </c>
      <c r="J2149" s="10"/>
      <c r="K2149" s="59">
        <v>3.8465175298818544E-4</v>
      </c>
      <c r="L2149" s="57">
        <f>COVAR(K2149:K2178,'RW Futures and Index Data (Q4)'!F2147:F2176)/VAR('RW Futures and Index Data (Q4)'!F2147:F2176)</f>
        <v>0.28664521662184034</v>
      </c>
      <c r="M2149" s="10"/>
      <c r="N2149" s="59">
        <v>-6.7384588861039152E-3</v>
      </c>
      <c r="O2149" s="58">
        <f>COVAR(N2149:N2178,'RW Futures and Index Data (Q4)'!F2147:F2176)/VAR('RW Futures and Index Data (Q4)'!F2147:F2176)</f>
        <v>0.48807151523254849</v>
      </c>
      <c r="P2149" s="10"/>
    </row>
    <row r="2150" spans="1:16" x14ac:dyDescent="0.25">
      <c r="A2150" s="23">
        <v>39087</v>
      </c>
      <c r="B2150"/>
      <c r="C2150" s="22"/>
      <c r="D2150" s="10"/>
      <c r="E2150" s="59">
        <v>6.3975090716907879E-3</v>
      </c>
      <c r="F2150" s="56">
        <f>COVAR(E2150:E2179,'RW Futures and Index Data (Q4)'!C2148:C2177)/VAR('RW Futures and Index Data (Q4)'!C2148:C2177)</f>
        <v>-0.25349523987685268</v>
      </c>
      <c r="G2150" s="10"/>
      <c r="H2150" s="59">
        <v>-5.4840893703452909E-2</v>
      </c>
      <c r="I2150" s="56">
        <f>COVAR(H2150:H2179,'RW Futures and Index Data (Q4)'!F2148:F2177)/VAR('RW Futures and Index Data (Q4)'!F2148:F2177)</f>
        <v>1.1792064255701489</v>
      </c>
      <c r="J2150" s="10"/>
      <c r="K2150" s="59">
        <v>1.774844160555622E-3</v>
      </c>
      <c r="L2150" s="57">
        <f>COVAR(K2150:K2179,'RW Futures and Index Data (Q4)'!F2148:F2177)/VAR('RW Futures and Index Data (Q4)'!F2148:F2177)</f>
        <v>0.26293491182510248</v>
      </c>
      <c r="M2150" s="10"/>
      <c r="N2150" s="59">
        <v>-4.9815990904545915E-3</v>
      </c>
      <c r="O2150" s="58">
        <f>COVAR(N2150:N2179,'RW Futures and Index Data (Q4)'!F2148:F2177)/VAR('RW Futures and Index Data (Q4)'!F2148:F2177)</f>
        <v>0.45809535287557979</v>
      </c>
      <c r="P2150" s="10"/>
    </row>
    <row r="2151" spans="1:16" x14ac:dyDescent="0.25">
      <c r="A2151" s="23">
        <v>39086</v>
      </c>
      <c r="B2151"/>
      <c r="C2151" s="22"/>
      <c r="D2151" s="10"/>
      <c r="E2151" s="59">
        <v>1.0266902074110185E-2</v>
      </c>
      <c r="F2151" s="56">
        <f>COVAR(E2151:E2180,'RW Futures and Index Data (Q4)'!C2149:C2178)/VAR('RW Futures and Index Data (Q4)'!C2149:C2178)</f>
        <v>0.10862353777463077</v>
      </c>
      <c r="G2151" s="10"/>
      <c r="H2151" s="59">
        <v>-3.0843043180260432E-2</v>
      </c>
      <c r="I2151" s="56">
        <f>COVAR(H2151:H2180,'RW Futures and Index Data (Q4)'!F2149:F2178)/VAR('RW Futures and Index Data (Q4)'!F2149:F2178)</f>
        <v>1.1093122885507394</v>
      </c>
      <c r="J2151" s="10"/>
      <c r="K2151" s="59">
        <v>3.1717369936348216E-3</v>
      </c>
      <c r="L2151" s="57">
        <f>COVAR(K2151:K2180,'RW Futures and Index Data (Q4)'!F2149:F2178)/VAR('RW Futures and Index Data (Q4)'!F2149:F2178)</f>
        <v>0.25625377098187985</v>
      </c>
      <c r="M2151" s="10"/>
      <c r="N2151" s="59">
        <v>-5.1132963206679261E-3</v>
      </c>
      <c r="O2151" s="58">
        <f>COVAR(N2151:N2180,'RW Futures and Index Data (Q4)'!F2149:F2178)/VAR('RW Futures and Index Data (Q4)'!F2149:F2178)</f>
        <v>0.44286801421700106</v>
      </c>
      <c r="P2151" s="10"/>
    </row>
    <row r="2152" spans="1:16" x14ac:dyDescent="0.25">
      <c r="A2152" s="23">
        <v>39085</v>
      </c>
      <c r="B2152"/>
      <c r="C2152" s="22"/>
      <c r="D2152" s="10"/>
      <c r="E2152" s="59">
        <v>2.0660643546053459E-2</v>
      </c>
      <c r="F2152" s="56">
        <f>COVAR(E2152:E2181,'RW Futures and Index Data (Q4)'!C2150:C2179)/VAR('RW Futures and Index Data (Q4)'!C2150:C2179)</f>
        <v>0.59556280292965291</v>
      </c>
      <c r="G2152" s="10"/>
      <c r="H2152" s="59">
        <v>7.0077084793271904E-3</v>
      </c>
      <c r="I2152" s="56">
        <f>COVAR(H2152:H2181,'RW Futures and Index Data (Q4)'!F2150:F2179)/VAR('RW Futures and Index Data (Q4)'!F2150:F2179)</f>
        <v>1.0361203618507455</v>
      </c>
      <c r="J2152" s="10"/>
      <c r="K2152" s="59">
        <v>5.2268224683109654E-3</v>
      </c>
      <c r="L2152" s="57">
        <f>COVAR(K2152:K2181,'RW Futures and Index Data (Q4)'!F2150:F2179)/VAR('RW Futures and Index Data (Q4)'!F2150:F2179)</f>
        <v>0.23096653525767791</v>
      </c>
      <c r="M2152" s="10"/>
      <c r="N2152" s="59">
        <v>1.6761947458683313E-3</v>
      </c>
      <c r="O2152" s="58">
        <f>COVAR(N2152:N2181,'RW Futures and Index Data (Q4)'!F2150:F2179)/VAR('RW Futures and Index Data (Q4)'!F2150:F2179)</f>
        <v>0.39119274171094881</v>
      </c>
      <c r="P2152" s="10"/>
    </row>
    <row r="2153" spans="1:16" x14ac:dyDescent="0.25">
      <c r="A2153" s="23">
        <v>39080</v>
      </c>
      <c r="B2153"/>
      <c r="C2153" s="22"/>
      <c r="D2153" s="10"/>
      <c r="E2153" s="59">
        <v>-1.4832628378457335E-2</v>
      </c>
      <c r="F2153" s="56">
        <f>COVAR(E2153:E2182,'RW Futures and Index Data (Q4)'!C2151:C2180)/VAR('RW Futures and Index Data (Q4)'!C2151:C2180)</f>
        <v>1.2305946049134444</v>
      </c>
      <c r="G2153" s="10"/>
      <c r="H2153" s="59">
        <v>6.2717770034843578E-3</v>
      </c>
      <c r="I2153" s="56">
        <f>COVAR(H2153:H2182,'RW Futures and Index Data (Q4)'!F2151:F2180)/VAR('RW Futures and Index Data (Q4)'!F2151:F2180)</f>
        <v>1.0594374888184575</v>
      </c>
      <c r="J2153" s="10"/>
      <c r="K2153" s="59">
        <v>-1.5288087217828483E-3</v>
      </c>
      <c r="L2153" s="57">
        <f>COVAR(K2153:K2182,'RW Futures and Index Data (Q4)'!F2151:F2180)/VAR('RW Futures and Index Data (Q4)'!F2151:F2180)</f>
        <v>0.18393722771115037</v>
      </c>
      <c r="M2153" s="10"/>
      <c r="N2153" s="59">
        <v>-2.8110734388945291E-3</v>
      </c>
      <c r="O2153" s="58">
        <f>COVAR(N2153:N2182,'RW Futures and Index Data (Q4)'!F2151:F2180)/VAR('RW Futures and Index Data (Q4)'!F2151:F2180)</f>
        <v>0.30905749379056641</v>
      </c>
      <c r="P2153" s="10"/>
    </row>
    <row r="2154" spans="1:16" x14ac:dyDescent="0.25">
      <c r="A2154" s="23">
        <v>39079</v>
      </c>
      <c r="B2154"/>
      <c r="C2154" s="22"/>
      <c r="D2154" s="10"/>
      <c r="E2154" s="59">
        <v>-1.5272274683249432E-2</v>
      </c>
      <c r="F2154" s="56">
        <f>COVAR(E2154:E2183,'RW Futures and Index Data (Q4)'!C2152:C2181)/VAR('RW Futures and Index Data (Q4)'!C2152:C2181)</f>
        <v>1.438685741206472</v>
      </c>
      <c r="G2154" s="10"/>
      <c r="H2154" s="59">
        <v>-1.8841591067690122E-2</v>
      </c>
      <c r="I2154" s="56">
        <f>COVAR(H2154:H2183,'RW Futures and Index Data (Q4)'!F2152:F2181)/VAR('RW Futures and Index Data (Q4)'!F2152:F2181)</f>
        <v>1.0763067328406191</v>
      </c>
      <c r="J2154" s="10"/>
      <c r="K2154" s="59">
        <v>3.8977105925011024E-3</v>
      </c>
      <c r="L2154" s="57">
        <f>COVAR(K2154:K2183,'RW Futures and Index Data (Q4)'!F2152:F2181)/VAR('RW Futures and Index Data (Q4)'!F2152:F2181)</f>
        <v>0.11009033065549341</v>
      </c>
      <c r="M2154" s="10"/>
      <c r="N2154" s="59">
        <v>-4.2192029280082588E-3</v>
      </c>
      <c r="O2154" s="58">
        <f>COVAR(N2154:N2183,'RW Futures and Index Data (Q4)'!F2152:F2181)/VAR('RW Futures and Index Data (Q4)'!F2152:F2181)</f>
        <v>0.21024165988454585</v>
      </c>
      <c r="P2154" s="10"/>
    </row>
    <row r="2155" spans="1:16" x14ac:dyDescent="0.25">
      <c r="A2155" s="23">
        <v>39078</v>
      </c>
      <c r="B2155"/>
      <c r="C2155" s="22"/>
      <c r="D2155" s="10"/>
      <c r="E2155" s="59">
        <v>-5.2622637340570266E-3</v>
      </c>
      <c r="F2155" s="56">
        <f>COVAR(E2155:E2184,'RW Futures and Index Data (Q4)'!C2153:C2182)/VAR('RW Futures and Index Data (Q4)'!C2153:C2182)</f>
        <v>1.5610648409384056</v>
      </c>
      <c r="G2155" s="10"/>
      <c r="H2155" s="59">
        <v>-1.1149825783972167E-2</v>
      </c>
      <c r="I2155" s="56">
        <f>COVAR(H2155:H2184,'RW Futures and Index Data (Q4)'!F2153:F2182)/VAR('RW Futures and Index Data (Q4)'!F2153:F2182)</f>
        <v>0.92828445135659698</v>
      </c>
      <c r="J2155" s="10"/>
      <c r="K2155" s="59">
        <v>2.9639338557854167E-3</v>
      </c>
      <c r="L2155" s="57">
        <f>COVAR(K2155:K2184,'RW Futures and Index Data (Q4)'!F2153:F2182)/VAR('RW Futures and Index Data (Q4)'!F2153:F2182)</f>
        <v>3.736005909698218E-2</v>
      </c>
      <c r="M2155" s="10"/>
      <c r="N2155" s="59">
        <v>-7.9784196372850724E-3</v>
      </c>
      <c r="O2155" s="58">
        <f>COVAR(N2155:N2184,'RW Futures and Index Data (Q4)'!F2153:F2182)/VAR('RW Futures and Index Data (Q4)'!F2153:F2182)</f>
        <v>8.1798160155623273E-2</v>
      </c>
      <c r="P2155" s="10"/>
    </row>
    <row r="2156" spans="1:16" x14ac:dyDescent="0.25">
      <c r="A2156" s="23">
        <v>39077</v>
      </c>
      <c r="B2156"/>
      <c r="C2156" s="22"/>
      <c r="D2156" s="10"/>
      <c r="E2156" s="59">
        <v>-3.5052738454858234E-3</v>
      </c>
      <c r="F2156" s="56">
        <f>COVAR(E2156:E2185,'RW Futures and Index Data (Q4)'!C2154:C2183)/VAR('RW Futures and Index Data (Q4)'!C2154:C2183)</f>
        <v>1.7047809016294799</v>
      </c>
      <c r="G2156" s="10"/>
      <c r="H2156" s="59">
        <v>2.155172413793105E-2</v>
      </c>
      <c r="I2156" s="56">
        <f>COVAR(H2156:H2185,'RW Futures and Index Data (Q4)'!F2154:F2183)/VAR('RW Futures and Index Data (Q4)'!F2154:F2183)</f>
        <v>0.79649467572395816</v>
      </c>
      <c r="J2156" s="10"/>
      <c r="K2156" s="59">
        <v>2.4149707211034155E-3</v>
      </c>
      <c r="L2156" s="57">
        <f>COVAR(K2156:K2185,'RW Futures and Index Data (Q4)'!F2154:F2183)/VAR('RW Futures and Index Data (Q4)'!F2154:F2183)</f>
        <v>-2.5583920035396182E-2</v>
      </c>
      <c r="M2156" s="10"/>
      <c r="N2156" s="59">
        <v>-9.4848426774759576E-3</v>
      </c>
      <c r="O2156" s="58">
        <f>COVAR(N2156:N2185,'RW Futures and Index Data (Q4)'!F2154:F2183)/VAR('RW Futures and Index Data (Q4)'!F2154:F2183)</f>
        <v>-3.8626051600394763E-2</v>
      </c>
      <c r="P2156" s="10"/>
    </row>
    <row r="2157" spans="1:16" x14ac:dyDescent="0.25">
      <c r="A2157" s="23">
        <v>39073</v>
      </c>
      <c r="B2157"/>
      <c r="C2157" s="22"/>
      <c r="D2157" s="10"/>
      <c r="E2157" s="59">
        <v>-7.1040081687120393E-3</v>
      </c>
      <c r="F2157" s="56">
        <f>COVAR(E2157:E2186,'RW Futures and Index Data (Q4)'!C2155:C2184)/VAR('RW Futures and Index Data (Q4)'!C2155:C2184)</f>
        <v>1.7857838232150198</v>
      </c>
      <c r="G2157" s="10"/>
      <c r="H2157" s="59">
        <v>4.5884923525127297E-2</v>
      </c>
      <c r="I2157" s="56">
        <f>COVAR(H2157:H2186,'RW Futures and Index Data (Q4)'!F2155:F2184)/VAR('RW Futures and Index Data (Q4)'!F2155:F2184)</f>
        <v>0.74992250140608518</v>
      </c>
      <c r="J2157" s="10"/>
      <c r="K2157" s="59">
        <v>7.2218111704691612E-3</v>
      </c>
      <c r="L2157" s="57">
        <f>COVAR(K2157:K2186,'RW Futures and Index Data (Q4)'!F2155:F2184)/VAR('RW Futures and Index Data (Q4)'!F2155:F2184)</f>
        <v>-6.7183571447607712E-2</v>
      </c>
      <c r="M2157" s="10"/>
      <c r="N2157" s="59">
        <v>1.7395106410080796E-3</v>
      </c>
      <c r="O2157" s="58">
        <f>COVAR(N2157:N2186,'RW Futures and Index Data (Q4)'!F2155:F2184)/VAR('RW Futures and Index Data (Q4)'!F2155:F2184)</f>
        <v>-0.12653706067418821</v>
      </c>
      <c r="P2157" s="10"/>
    </row>
    <row r="2158" spans="1:16" x14ac:dyDescent="0.25">
      <c r="A2158" s="23">
        <v>39072</v>
      </c>
      <c r="B2158"/>
      <c r="C2158" s="22"/>
      <c r="D2158" s="10"/>
      <c r="E2158" s="59">
        <v>1.6604284527230728E-3</v>
      </c>
      <c r="F2158" s="56">
        <f>COVAR(E2158:E2187,'RW Futures and Index Data (Q4)'!C2156:C2185)/VAR('RW Futures and Index Data (Q4)'!C2156:C2185)</f>
        <v>1.8331726014556167</v>
      </c>
      <c r="G2158" s="10"/>
      <c r="H2158" s="59">
        <v>3.2093362509117318E-2</v>
      </c>
      <c r="I2158" s="56">
        <f>COVAR(H2158:H2187,'RW Futures and Index Data (Q4)'!F2156:F2185)/VAR('RW Futures and Index Data (Q4)'!F2156:F2185)</f>
        <v>0.78325636674363019</v>
      </c>
      <c r="J2158" s="10"/>
      <c r="K2158" s="59">
        <v>5.4443516016269289E-3</v>
      </c>
      <c r="L2158" s="57">
        <f>COVAR(K2158:K2187,'RW Futures and Index Data (Q4)'!F2156:F2185)/VAR('RW Futures and Index Data (Q4)'!F2156:F2185)</f>
        <v>-0.1016024930266005</v>
      </c>
      <c r="M2158" s="10"/>
      <c r="N2158" s="59">
        <v>-1.4994887397576928E-3</v>
      </c>
      <c r="O2158" s="58">
        <f>COVAR(N2158:N2187,'RW Futures and Index Data (Q4)'!F2156:F2185)/VAR('RW Futures and Index Data (Q4)'!F2156:F2185)</f>
        <v>-0.1994014053177996</v>
      </c>
      <c r="P2158" s="10"/>
    </row>
    <row r="2159" spans="1:16" x14ac:dyDescent="0.25">
      <c r="A2159" s="23">
        <v>39071</v>
      </c>
      <c r="B2159"/>
      <c r="C2159" s="22"/>
      <c r="D2159" s="10"/>
      <c r="E2159" s="59">
        <v>1.7614476193160256E-2</v>
      </c>
      <c r="F2159" s="56">
        <f>COVAR(E2159:E2188,'RW Futures and Index Data (Q4)'!C2157:C2186)/VAR('RW Futures and Index Data (Q4)'!C2157:C2186)</f>
        <v>1.8551253585716083</v>
      </c>
      <c r="G2159" s="10"/>
      <c r="H2159" s="59">
        <v>5.3333333333333455E-2</v>
      </c>
      <c r="I2159" s="56">
        <f>COVAR(H2159:H2188,'RW Futures and Index Data (Q4)'!F2157:F2186)/VAR('RW Futures and Index Data (Q4)'!F2157:F2186)</f>
        <v>0.74340205836762718</v>
      </c>
      <c r="J2159" s="10"/>
      <c r="K2159" s="59">
        <v>1.1350752390509866E-2</v>
      </c>
      <c r="L2159" s="57">
        <f>COVAR(K2159:K2188,'RW Futures and Index Data (Q4)'!F2157:F2186)/VAR('RW Futures and Index Data (Q4)'!F2157:F2186)</f>
        <v>-0.12622905979989918</v>
      </c>
      <c r="M2159" s="10"/>
      <c r="N2159" s="59">
        <v>1.0594011745152399E-2</v>
      </c>
      <c r="O2159" s="58">
        <f>COVAR(N2159:N2188,'RW Futures and Index Data (Q4)'!F2157:F2186)/VAR('RW Futures and Index Data (Q4)'!F2157:F2186)</f>
        <v>-0.25135448509738612</v>
      </c>
      <c r="P2159" s="10"/>
    </row>
    <row r="2160" spans="1:16" x14ac:dyDescent="0.25">
      <c r="A2160" s="23">
        <v>39070</v>
      </c>
      <c r="B2160"/>
      <c r="C2160" s="22"/>
      <c r="D2160" s="10"/>
      <c r="E2160" s="59">
        <v>-1.5210608181590146E-2</v>
      </c>
      <c r="F2160" s="56">
        <f>COVAR(E2160:E2189,'RW Futures and Index Data (Q4)'!C2158:C2187)/VAR('RW Futures and Index Data (Q4)'!C2158:C2187)</f>
        <v>1.9663962495480647</v>
      </c>
      <c r="G2160" s="10"/>
      <c r="H2160" s="59">
        <v>5.7564575645756344E-2</v>
      </c>
      <c r="I2160" s="56">
        <f>COVAR(H2160:H2189,'RW Futures and Index Data (Q4)'!F2158:F2187)/VAR('RW Futures and Index Data (Q4)'!F2158:F2187)</f>
        <v>0.76329507792113382</v>
      </c>
      <c r="J2160" s="10"/>
      <c r="K2160" s="59">
        <v>9.763729083935857E-3</v>
      </c>
      <c r="L2160" s="57">
        <f>COVAR(K2160:K2189,'RW Futures and Index Data (Q4)'!F2158:F2187)/VAR('RW Futures and Index Data (Q4)'!F2158:F2187)</f>
        <v>-0.14899664920689867</v>
      </c>
      <c r="M2160" s="10"/>
      <c r="N2160" s="59">
        <v>4.983883172330339E-3</v>
      </c>
      <c r="O2160" s="58">
        <f>COVAR(N2160:N2189,'RW Futures and Index Data (Q4)'!F2158:F2187)/VAR('RW Futures and Index Data (Q4)'!F2158:F2187)</f>
        <v>-0.29656192109799734</v>
      </c>
      <c r="P2160" s="10"/>
    </row>
    <row r="2161" spans="1:16" x14ac:dyDescent="0.25">
      <c r="A2161" s="23">
        <v>39069</v>
      </c>
      <c r="B2161"/>
      <c r="C2161" s="22"/>
      <c r="D2161" s="10"/>
      <c r="E2161" s="59">
        <v>-4.4066824742483357E-2</v>
      </c>
      <c r="F2161" s="56">
        <f>COVAR(E2161:E2190,'RW Futures and Index Data (Q4)'!C2159:C2188)/VAR('RW Futures and Index Data (Q4)'!C2159:C2188)</f>
        <v>2.0782929481157124</v>
      </c>
      <c r="G2161" s="10"/>
      <c r="H2161" s="59">
        <v>4.2804428044280529E-2</v>
      </c>
      <c r="I2161" s="56">
        <f>COVAR(H2161:H2190,'RW Futures and Index Data (Q4)'!F2159:F2188)/VAR('RW Futures and Index Data (Q4)'!F2159:F2188)</f>
        <v>0.785473019018887</v>
      </c>
      <c r="J2161" s="10"/>
      <c r="K2161" s="59">
        <v>1.0240064122028603E-2</v>
      </c>
      <c r="L2161" s="57">
        <f>COVAR(K2161:K2190,'RW Futures and Index Data (Q4)'!F2159:F2188)/VAR('RW Futures and Index Data (Q4)'!F2159:F2188)</f>
        <v>-0.17575184839368563</v>
      </c>
      <c r="M2161" s="10"/>
      <c r="N2161" s="59">
        <v>8.701771598708774E-3</v>
      </c>
      <c r="O2161" s="58">
        <f>COVAR(N2161:N2190,'RW Futures and Index Data (Q4)'!F2159:F2188)/VAR('RW Futures and Index Data (Q4)'!F2159:F2188)</f>
        <v>-0.35526518500297272</v>
      </c>
      <c r="P2161" s="10"/>
    </row>
    <row r="2162" spans="1:16" x14ac:dyDescent="0.25">
      <c r="A2162" s="23">
        <v>39066</v>
      </c>
      <c r="B2162"/>
      <c r="C2162" s="22"/>
      <c r="D2162" s="10"/>
      <c r="E2162" s="59">
        <v>-3.5144337754000166E-2</v>
      </c>
      <c r="F2162" s="56">
        <f>COVAR(E2162:E2191,'RW Futures and Index Data (Q4)'!C2160:C2189)/VAR('RW Futures and Index Data (Q4)'!C2160:C2189)</f>
        <v>2.0799136216401397</v>
      </c>
      <c r="G2162" s="10"/>
      <c r="H2162" s="59">
        <v>2.5343953656770335E-2</v>
      </c>
      <c r="I2162" s="56">
        <f>COVAR(H2162:H2191,'RW Futures and Index Data (Q4)'!F2160:F2189)/VAR('RW Futures and Index Data (Q4)'!F2160:F2189)</f>
        <v>0.77140763296803605</v>
      </c>
      <c r="J2162" s="10"/>
      <c r="K2162" s="59">
        <v>1.4031403313121471E-2</v>
      </c>
      <c r="L2162" s="57">
        <f>COVAR(K2162:K2191,'RW Futures and Index Data (Q4)'!F2160:F2189)/VAR('RW Futures and Index Data (Q4)'!F2160:F2189)</f>
        <v>-0.18593258607482385</v>
      </c>
      <c r="M2162" s="10"/>
      <c r="N2162" s="59">
        <v>1.471612976835579E-2</v>
      </c>
      <c r="O2162" s="58">
        <f>COVAR(N2162:N2191,'RW Futures and Index Data (Q4)'!F2160:F2189)/VAR('RW Futures and Index Data (Q4)'!F2160:F2189)</f>
        <v>-0.37126275136531323</v>
      </c>
      <c r="P2162" s="10"/>
    </row>
    <row r="2163" spans="1:16" x14ac:dyDescent="0.25">
      <c r="A2163" s="23">
        <v>39065</v>
      </c>
      <c r="B2163"/>
      <c r="C2163" s="22"/>
      <c r="D2163" s="10"/>
      <c r="E2163" s="59">
        <v>-1.6153544160419475E-2</v>
      </c>
      <c r="F2163" s="56">
        <f>COVAR(E2163:E2192,'RW Futures and Index Data (Q4)'!C2161:C2190)/VAR('RW Futures and Index Data (Q4)'!C2161:C2190)</f>
        <v>3.0085746444127861</v>
      </c>
      <c r="G2163" s="10"/>
      <c r="H2163" s="59">
        <v>6.8131868131868112E-2</v>
      </c>
      <c r="I2163" s="56">
        <f>COVAR(H2163:H2192,'RW Futures and Index Data (Q4)'!F2161:F2190)/VAR('RW Futures and Index Data (Q4)'!F2161:F2190)</f>
        <v>0.80950768601916823</v>
      </c>
      <c r="J2163" s="10"/>
      <c r="K2163" s="59">
        <v>1.5080397213472985E-2</v>
      </c>
      <c r="L2163" s="57">
        <f>COVAR(K2163:K2192,'RW Futures and Index Data (Q4)'!F2161:F2190)/VAR('RW Futures and Index Data (Q4)'!F2161:F2190)</f>
        <v>-0.18202181369996409</v>
      </c>
      <c r="M2163" s="10"/>
      <c r="N2163" s="59">
        <v>1.7356115729571853E-2</v>
      </c>
      <c r="O2163" s="58">
        <f>COVAR(N2163:N2192,'RW Futures and Index Data (Q4)'!F2161:F2190)/VAR('RW Futures and Index Data (Q4)'!F2161:F2190)</f>
        <v>-0.36251854988094889</v>
      </c>
      <c r="P2163" s="10"/>
    </row>
    <row r="2164" spans="1:16" x14ac:dyDescent="0.25">
      <c r="A2164" s="23">
        <v>39064</v>
      </c>
      <c r="B2164"/>
      <c r="C2164" s="22"/>
      <c r="D2164" s="10"/>
      <c r="E2164" s="59">
        <v>-3.1539800478835867E-2</v>
      </c>
      <c r="F2164" s="56">
        <f>COVAR(E2164:E2193,'RW Futures and Index Data (Q4)'!C2162:C2191)/VAR('RW Futures and Index Data (Q4)'!C2162:C2191)</f>
        <v>3.715977393956071</v>
      </c>
      <c r="G2164" s="10"/>
      <c r="H2164" s="59">
        <v>7.3964497041420163E-2</v>
      </c>
      <c r="I2164" s="56">
        <f>COVAR(H2164:H2193,'RW Futures and Index Data (Q4)'!F2162:F2191)/VAR('RW Futures and Index Data (Q4)'!F2162:F2191)</f>
        <v>0.807348552058334</v>
      </c>
      <c r="J2164" s="10"/>
      <c r="K2164" s="59">
        <v>8.164701853893952E-3</v>
      </c>
      <c r="L2164" s="57">
        <f>COVAR(K2164:K2193,'RW Futures and Index Data (Q4)'!F2162:F2191)/VAR('RW Futures and Index Data (Q4)'!F2162:F2191)</f>
        <v>-0.17133175735563033</v>
      </c>
      <c r="M2164" s="10"/>
      <c r="N2164" s="59">
        <v>4.7588862218885808E-3</v>
      </c>
      <c r="O2164" s="58">
        <f>COVAR(N2164:N2193,'RW Futures and Index Data (Q4)'!F2162:F2191)/VAR('RW Futures and Index Data (Q4)'!F2162:F2191)</f>
        <v>-0.33986492295666365</v>
      </c>
      <c r="P2164" s="10"/>
    </row>
    <row r="2165" spans="1:16" x14ac:dyDescent="0.25">
      <c r="A2165" s="23">
        <v>39063</v>
      </c>
      <c r="B2165"/>
      <c r="C2165" s="22"/>
      <c r="D2165" s="10"/>
      <c r="E2165" s="59">
        <v>-4.3006287123496745E-2</v>
      </c>
      <c r="F2165" s="56">
        <f>COVAR(E2165:E2194,'RW Futures and Index Data (Q4)'!C2163:C2192)/VAR('RW Futures and Index Data (Q4)'!C2163:C2192)</f>
        <v>3.9929084056151001</v>
      </c>
      <c r="G2165" s="10"/>
      <c r="H2165" s="59">
        <v>8.2344213649851561E-2</v>
      </c>
      <c r="I2165" s="56">
        <f>COVAR(H2165:H2194,'RW Futures and Index Data (Q4)'!F2163:F2192)/VAR('RW Futures and Index Data (Q4)'!F2163:F2192)</f>
        <v>0.80177598593043498</v>
      </c>
      <c r="J2165" s="10"/>
      <c r="K2165" s="59">
        <v>7.8791053502904607E-3</v>
      </c>
      <c r="L2165" s="57">
        <f>COVAR(K2165:K2194,'RW Futures and Index Data (Q4)'!F2163:F2192)/VAR('RW Futures and Index Data (Q4)'!F2163:F2192)</f>
        <v>-0.16681559653979636</v>
      </c>
      <c r="M2165" s="10"/>
      <c r="N2165" s="59">
        <v>4.3084285881660467E-3</v>
      </c>
      <c r="O2165" s="58">
        <f>COVAR(N2165:N2194,'RW Futures and Index Data (Q4)'!F2163:F2192)/VAR('RW Futures and Index Data (Q4)'!F2163:F2192)</f>
        <v>-0.33105637601845805</v>
      </c>
      <c r="P2165" s="10"/>
    </row>
    <row r="2166" spans="1:16" x14ac:dyDescent="0.25">
      <c r="A2166" s="23">
        <v>39062</v>
      </c>
      <c r="B2166"/>
      <c r="C2166" s="22"/>
      <c r="D2166" s="10"/>
      <c r="E2166" s="59">
        <v>-3.1522109358303352E-2</v>
      </c>
      <c r="F2166" s="56">
        <f>COVAR(E2166:E2195,'RW Futures and Index Data (Q4)'!C2164:C2193)/VAR('RW Futures and Index Data (Q4)'!C2164:C2193)</f>
        <v>3.8026400339067181</v>
      </c>
      <c r="G2166" s="10"/>
      <c r="H2166" s="59">
        <v>3.2417195207892879E-2</v>
      </c>
      <c r="I2166" s="56">
        <f>COVAR(H2166:H2195,'RW Futures and Index Data (Q4)'!F2164:F2193)/VAR('RW Futures and Index Data (Q4)'!F2164:F2193)</f>
        <v>0.87885726267249287</v>
      </c>
      <c r="J2166" s="10"/>
      <c r="K2166" s="59">
        <v>1.6275118333090699E-2</v>
      </c>
      <c r="L2166" s="57">
        <f>COVAR(K2166:K2195,'RW Futures and Index Data (Q4)'!F2164:F2193)/VAR('RW Futures and Index Data (Q4)'!F2164:F2193)</f>
        <v>-0.18971620072956027</v>
      </c>
      <c r="M2166" s="10"/>
      <c r="N2166" s="59">
        <v>1.8952876881655367E-2</v>
      </c>
      <c r="O2166" s="58">
        <f>COVAR(N2166:N2195,'RW Futures and Index Data (Q4)'!F2164:F2193)/VAR('RW Futures and Index Data (Q4)'!F2164:F2193)</f>
        <v>-0.37037224593574114</v>
      </c>
      <c r="P2166" s="10"/>
    </row>
    <row r="2167" spans="1:16" x14ac:dyDescent="0.25">
      <c r="A2167" s="23">
        <v>39059</v>
      </c>
      <c r="B2167"/>
      <c r="C2167" s="22"/>
      <c r="D2167" s="10"/>
      <c r="E2167" s="59">
        <v>-2.757328288523675E-2</v>
      </c>
      <c r="F2167" s="56">
        <f>COVAR(E2167:E2196,'RW Futures and Index Data (Q4)'!C2165:C2194)/VAR('RW Futures and Index Data (Q4)'!C2165:C2194)</f>
        <v>3.86392876063681</v>
      </c>
      <c r="G2167" s="10"/>
      <c r="H2167" s="59">
        <v>3.2212885154061732E-2</v>
      </c>
      <c r="I2167" s="56">
        <f>COVAR(H2167:H2196,'RW Futures and Index Data (Q4)'!F2165:F2194)/VAR('RW Futures and Index Data (Q4)'!F2165:F2194)</f>
        <v>0.88198502417334346</v>
      </c>
      <c r="J2167" s="10"/>
      <c r="K2167" s="59">
        <v>1.8667616432493928E-2</v>
      </c>
      <c r="L2167" s="57">
        <f>COVAR(K2167:K2196,'RW Futures and Index Data (Q4)'!F2165:F2194)/VAR('RW Futures and Index Data (Q4)'!F2165:F2194)</f>
        <v>-0.20171688428372847</v>
      </c>
      <c r="M2167" s="10"/>
      <c r="N2167" s="59">
        <v>2.4693680384969996E-2</v>
      </c>
      <c r="O2167" s="58">
        <f>COVAR(N2167:N2196,'RW Futures and Index Data (Q4)'!F2165:F2194)/VAR('RW Futures and Index Data (Q4)'!F2165:F2194)</f>
        <v>-0.39495166973957285</v>
      </c>
      <c r="P2167" s="10"/>
    </row>
    <row r="2168" spans="1:16" x14ac:dyDescent="0.25">
      <c r="A2168" s="23">
        <v>39058</v>
      </c>
      <c r="B2168"/>
      <c r="C2168" s="22"/>
      <c r="D2168" s="10"/>
      <c r="E2168" s="59">
        <v>-3.8817927031217003E-2</v>
      </c>
      <c r="F2168" s="56">
        <f>COVAR(E2168:E2197,'RW Futures and Index Data (Q4)'!C2166:C2195)/VAR('RW Futures and Index Data (Q4)'!C2166:C2195)</f>
        <v>3.8300994435658193</v>
      </c>
      <c r="G2168" s="10"/>
      <c r="H2168" s="59">
        <v>4.0873854827343292E-2</v>
      </c>
      <c r="I2168" s="56">
        <f>COVAR(H2168:H2197,'RW Futures and Index Data (Q4)'!F2166:F2195)/VAR('RW Futures and Index Data (Q4)'!F2166:F2195)</f>
        <v>0.88304378275269724</v>
      </c>
      <c r="J2168" s="10"/>
      <c r="K2168" s="59">
        <v>1.7355732018266012E-2</v>
      </c>
      <c r="L2168" s="57">
        <f>COVAR(K2168:K2197,'RW Futures and Index Data (Q4)'!F2166:F2195)/VAR('RW Futures and Index Data (Q4)'!F2166:F2195)</f>
        <v>-0.20403534708044607</v>
      </c>
      <c r="M2168" s="10"/>
      <c r="N2168" s="59">
        <v>2.3154373399558725E-2</v>
      </c>
      <c r="O2168" s="58">
        <f>COVAR(N2168:N2197,'RW Futures and Index Data (Q4)'!F2166:F2195)/VAR('RW Futures and Index Data (Q4)'!F2166:F2195)</f>
        <v>-0.39207955712336395</v>
      </c>
      <c r="P2168" s="10"/>
    </row>
    <row r="2169" spans="1:16" x14ac:dyDescent="0.25">
      <c r="A2169" s="23">
        <v>39057</v>
      </c>
      <c r="B2169"/>
      <c r="C2169" s="22"/>
      <c r="D2169" s="10"/>
      <c r="E2169" s="59">
        <v>-4.0877473475366966E-2</v>
      </c>
      <c r="F2169" s="56">
        <f>COVAR(E2169:E2198,'RW Futures and Index Data (Q4)'!C2167:C2196)/VAR('RW Futures and Index Data (Q4)'!C2167:C2196)</f>
        <v>3.8751640440377795</v>
      </c>
      <c r="G2169" s="10"/>
      <c r="H2169" s="59">
        <v>2.3529411764705799E-2</v>
      </c>
      <c r="I2169" s="56">
        <f>COVAR(H2169:H2198,'RW Futures and Index Data (Q4)'!F2167:F2196)/VAR('RW Futures and Index Data (Q4)'!F2167:F2196)</f>
        <v>0.9222023820390437</v>
      </c>
      <c r="J2169" s="10"/>
      <c r="K2169" s="59">
        <v>2.4391335293693528E-2</v>
      </c>
      <c r="L2169" s="57">
        <f>COVAR(K2169:K2198,'RW Futures and Index Data (Q4)'!F2167:F2196)/VAR('RW Futures and Index Data (Q4)'!F2167:F2196)</f>
        <v>-0.2260133079986788</v>
      </c>
      <c r="M2169" s="10"/>
      <c r="N2169" s="59">
        <v>3.5414506135179824E-2</v>
      </c>
      <c r="O2169" s="58">
        <f>COVAR(N2169:N2198,'RW Futures and Index Data (Q4)'!F2167:F2196)/VAR('RW Futures and Index Data (Q4)'!F2167:F2196)</f>
        <v>-0.43031344715229281</v>
      </c>
      <c r="P2169" s="10"/>
    </row>
    <row r="2170" spans="1:16" x14ac:dyDescent="0.25">
      <c r="A2170" s="23">
        <v>39056</v>
      </c>
      <c r="B2170"/>
      <c r="C2170" s="22"/>
      <c r="D2170" s="10"/>
      <c r="E2170" s="59">
        <v>-2.2202567010328411E-2</v>
      </c>
      <c r="F2170" s="56">
        <f>COVAR(E2170:E2199,'RW Futures and Index Data (Q4)'!C2168:C2197)/VAR('RW Futures and Index Data (Q4)'!C2168:C2197)</f>
        <v>3.8217602215416071</v>
      </c>
      <c r="G2170" s="10"/>
      <c r="H2170" s="59">
        <v>6.8990559186637768E-2</v>
      </c>
      <c r="I2170" s="56">
        <f>COVAR(H2170:H2199,'RW Futures and Index Data (Q4)'!F2168:F2197)/VAR('RW Futures and Index Data (Q4)'!F2168:F2197)</f>
        <v>0.87361739181563547</v>
      </c>
      <c r="J2170" s="10"/>
      <c r="K2170" s="59">
        <v>2.7197121654728873E-2</v>
      </c>
      <c r="L2170" s="57">
        <f>COVAR(K2170:K2199,'RW Futures and Index Data (Q4)'!F2168:F2197)/VAR('RW Futures and Index Data (Q4)'!F2168:F2197)</f>
        <v>-0.21672111498628679</v>
      </c>
      <c r="M2170" s="10"/>
      <c r="N2170" s="59">
        <v>4.293208764373202E-2</v>
      </c>
      <c r="O2170" s="58">
        <f>COVAR(N2170:N2199,'RW Futures and Index Data (Q4)'!F2168:F2197)/VAR('RW Futures and Index Data (Q4)'!F2168:F2197)</f>
        <v>-0.41506938661961812</v>
      </c>
      <c r="P2170" s="10"/>
    </row>
    <row r="2171" spans="1:16" x14ac:dyDescent="0.25">
      <c r="A2171" s="23">
        <v>39055</v>
      </c>
      <c r="B2171"/>
      <c r="C2171" s="22"/>
      <c r="D2171" s="10"/>
      <c r="E2171" s="59">
        <v>-1.1757023847333348E-2</v>
      </c>
      <c r="F2171" s="56">
        <f>COVAR(E2171:E2200,'RW Futures and Index Data (Q4)'!C2169:C2198)/VAR('RW Futures and Index Data (Q4)'!C2169:C2198)</f>
        <v>3.7469910838622527</v>
      </c>
      <c r="G2171" s="10"/>
      <c r="H2171" s="59">
        <v>7.1739130434782528E-2</v>
      </c>
      <c r="I2171" s="56">
        <f>COVAR(H2171:H2200,'RW Futures and Index Data (Q4)'!F2169:F2198)/VAR('RW Futures and Index Data (Q4)'!F2169:F2198)</f>
        <v>0.87650185072904896</v>
      </c>
      <c r="J2171" s="10"/>
      <c r="K2171" s="59">
        <v>3.4145730572491928E-2</v>
      </c>
      <c r="L2171" s="57">
        <f>COVAR(K2171:K2200,'RW Futures and Index Data (Q4)'!F2169:F2198)/VAR('RW Futures and Index Data (Q4)'!F2169:F2198)</f>
        <v>-0.22476486848627422</v>
      </c>
      <c r="M2171" s="10"/>
      <c r="N2171" s="59">
        <v>5.3264635362705759E-2</v>
      </c>
      <c r="O2171" s="58">
        <f>COVAR(N2171:N2200,'RW Futures and Index Data (Q4)'!F2169:F2198)/VAR('RW Futures and Index Data (Q4)'!F2169:F2198)</f>
        <v>-0.42611462433942471</v>
      </c>
      <c r="P2171" s="10"/>
    </row>
    <row r="2172" spans="1:16" x14ac:dyDescent="0.25">
      <c r="A2172" s="23">
        <v>39052</v>
      </c>
      <c r="B2172"/>
      <c r="C2172" s="22"/>
      <c r="D2172" s="10"/>
      <c r="E2172" s="59">
        <v>-2.1881834875215223E-2</v>
      </c>
      <c r="F2172" s="56">
        <f>COVAR(E2172:E2201,'RW Futures and Index Data (Q4)'!C2170:C2199)/VAR('RW Futures and Index Data (Q4)'!C2170:C2199)</f>
        <v>3.4081567479344224</v>
      </c>
      <c r="G2172" s="10"/>
      <c r="H2172" s="59">
        <v>7.1169208424110453E-2</v>
      </c>
      <c r="I2172" s="56">
        <f>COVAR(H2172:H2201,'RW Futures and Index Data (Q4)'!F2170:F2199)/VAR('RW Futures and Index Data (Q4)'!F2170:F2199)</f>
        <v>0.77848927971189041</v>
      </c>
      <c r="J2172" s="10"/>
      <c r="K2172" s="59">
        <v>3.6387437433035963E-2</v>
      </c>
      <c r="L2172" s="57">
        <f>COVAR(K2172:K2201,'RW Futures and Index Data (Q4)'!F2170:F2199)/VAR('RW Futures and Index Data (Q4)'!F2170:F2199)</f>
        <v>-0.23675540778802384</v>
      </c>
      <c r="M2172" s="10"/>
      <c r="N2172" s="59">
        <v>5.8233404938584865E-2</v>
      </c>
      <c r="O2172" s="58">
        <f>COVAR(N2172:N2201,'RW Futures and Index Data (Q4)'!F2170:F2199)/VAR('RW Futures and Index Data (Q4)'!F2170:F2199)</f>
        <v>-0.43735188163335009</v>
      </c>
      <c r="P2172" s="10"/>
    </row>
    <row r="2173" spans="1:16" x14ac:dyDescent="0.25">
      <c r="A2173" s="23">
        <v>39051</v>
      </c>
      <c r="B2173"/>
      <c r="C2173" s="22"/>
      <c r="D2173" s="10"/>
      <c r="E2173" s="59">
        <v>-1.2708124972590884E-2</v>
      </c>
      <c r="F2173" s="56">
        <f>COVAR(E2173:E2202,'RW Futures and Index Data (Q4)'!C2171:C2200)/VAR('RW Futures and Index Data (Q4)'!C2171:C2200)</f>
        <v>3.2067555064986677</v>
      </c>
      <c r="G2173" s="10"/>
      <c r="H2173" s="59">
        <v>4.017531044558087E-2</v>
      </c>
      <c r="I2173" s="56">
        <f>COVAR(H2173:H2202,'RW Futures and Index Data (Q4)'!F2171:F2200)/VAR('RW Futures and Index Data (Q4)'!F2171:F2200)</f>
        <v>0.68494109599281494</v>
      </c>
      <c r="J2173" s="10"/>
      <c r="K2173" s="59">
        <v>3.1652141489713959E-2</v>
      </c>
      <c r="L2173" s="57">
        <f>COVAR(K2173:K2202,'RW Futures and Index Data (Q4)'!F2171:F2200)/VAR('RW Futures and Index Data (Q4)'!F2171:F2200)</f>
        <v>-0.20571191578716658</v>
      </c>
      <c r="M2173" s="10"/>
      <c r="N2173" s="59">
        <v>5.2161325300658312E-2</v>
      </c>
      <c r="O2173" s="58">
        <f>COVAR(N2173:N2202,'RW Futures and Index Data (Q4)'!F2171:F2200)/VAR('RW Futures and Index Data (Q4)'!F2171:F2200)</f>
        <v>-0.36316776679101631</v>
      </c>
      <c r="P2173" s="10"/>
    </row>
    <row r="2174" spans="1:16" x14ac:dyDescent="0.25">
      <c r="A2174" s="23">
        <v>39050</v>
      </c>
      <c r="B2174"/>
      <c r="C2174" s="22"/>
      <c r="D2174" s="10"/>
      <c r="E2174" s="59">
        <v>4.49459478209846E-4</v>
      </c>
      <c r="F2174" s="56">
        <f>COVAR(E2174:E2203,'RW Futures and Index Data (Q4)'!C2172:C2201)/VAR('RW Futures and Index Data (Q4)'!C2172:C2201)</f>
        <v>2.8463171522731661</v>
      </c>
      <c r="G2174" s="10"/>
      <c r="H2174" s="59">
        <v>3.6585365853658569E-2</v>
      </c>
      <c r="I2174" s="56">
        <f>COVAR(H2174:H2203,'RW Futures and Index Data (Q4)'!F2172:F2201)/VAR('RW Futures and Index Data (Q4)'!F2172:F2201)</f>
        <v>0.68318201398336986</v>
      </c>
      <c r="J2174" s="10"/>
      <c r="K2174" s="59">
        <v>3.0830941129604161E-2</v>
      </c>
      <c r="L2174" s="57">
        <f>COVAR(K2174:K2203,'RW Futures and Index Data (Q4)'!F2172:F2201)/VAR('RW Futures and Index Data (Q4)'!F2172:F2201)</f>
        <v>-0.18467229775440458</v>
      </c>
      <c r="M2174" s="10"/>
      <c r="N2174" s="59">
        <v>4.8413508370163783E-2</v>
      </c>
      <c r="O2174" s="58">
        <f>COVAR(N2174:N2203,'RW Futures and Index Data (Q4)'!F2172:F2201)/VAR('RW Futures and Index Data (Q4)'!F2172:F2201)</f>
        <v>-0.30000118642238199</v>
      </c>
      <c r="P2174" s="10"/>
    </row>
    <row r="2175" spans="1:16" x14ac:dyDescent="0.25">
      <c r="A2175" s="23">
        <v>39049</v>
      </c>
      <c r="B2175"/>
      <c r="C2175" s="22"/>
      <c r="D2175" s="10"/>
      <c r="E2175" s="59">
        <v>1.7986014411670581E-3</v>
      </c>
      <c r="F2175" s="56">
        <f>COVAR(E2175:E2204,'RW Futures and Index Data (Q4)'!C2173:C2202)/VAR('RW Futures and Index Data (Q4)'!C2173:C2202)</f>
        <v>2.7190032742729264</v>
      </c>
      <c r="G2175" s="10"/>
      <c r="H2175" s="59">
        <v>7.8460399703923045E-2</v>
      </c>
      <c r="I2175" s="56">
        <f>COVAR(H2175:H2204,'RW Futures and Index Data (Q4)'!F2173:F2202)/VAR('RW Futures and Index Data (Q4)'!F2173:F2202)</f>
        <v>0.57869752902225968</v>
      </c>
      <c r="J2175" s="10"/>
      <c r="K2175" s="59">
        <v>2.3644646583251383E-2</v>
      </c>
      <c r="L2175" s="57">
        <f>COVAR(K2175:K2204,'RW Futures and Index Data (Q4)'!F2173:F2202)/VAR('RW Futures and Index Data (Q4)'!F2173:F2202)</f>
        <v>-0.15392409795023615</v>
      </c>
      <c r="M2175" s="10"/>
      <c r="N2175" s="59">
        <v>3.9642859454854795E-2</v>
      </c>
      <c r="O2175" s="58">
        <f>COVAR(N2175:N2204,'RW Futures and Index Data (Q4)'!F2173:F2202)/VAR('RW Futures and Index Data (Q4)'!F2173:F2202)</f>
        <v>-0.23926796451705637</v>
      </c>
      <c r="P2175" s="10"/>
    </row>
    <row r="2176" spans="1:16" x14ac:dyDescent="0.25">
      <c r="A2176" s="23">
        <v>39048</v>
      </c>
      <c r="B2176"/>
      <c r="C2176" s="22"/>
      <c r="D2176" s="10"/>
      <c r="E2176" s="59">
        <v>-6.5969424388703235E-3</v>
      </c>
      <c r="F2176" s="56">
        <f>COVAR(E2176:E2205,'RW Futures and Index Data (Q4)'!C2174:C2203)/VAR('RW Futures and Index Data (Q4)'!C2174:C2203)</f>
        <v>2.6511583550489664</v>
      </c>
      <c r="G2176" s="10"/>
      <c r="H2176" s="59">
        <v>1.8102824040550303E-2</v>
      </c>
      <c r="I2176" s="56">
        <f>COVAR(H2176:H2205,'RW Futures and Index Data (Q4)'!F2174:F2203)/VAR('RW Futures and Index Data (Q4)'!F2174:F2203)</f>
        <v>0.7260689597619715</v>
      </c>
      <c r="J2176" s="10"/>
      <c r="K2176" s="59">
        <v>2.6721026711329809E-2</v>
      </c>
      <c r="L2176" s="57">
        <f>COVAR(K2176:K2205,'RW Futures and Index Data (Q4)'!F2174:F2203)/VAR('RW Futures and Index Data (Q4)'!F2174:F2203)</f>
        <v>-0.13507255306542471</v>
      </c>
      <c r="M2176" s="10"/>
      <c r="N2176" s="59">
        <v>4.418457797589026E-2</v>
      </c>
      <c r="O2176" s="58">
        <f>COVAR(N2176:N2205,'RW Futures and Index Data (Q4)'!F2174:F2203)/VAR('RW Futures and Index Data (Q4)'!F2174:F2203)</f>
        <v>-0.17215975359977548</v>
      </c>
      <c r="P2176" s="10"/>
    </row>
    <row r="2177" spans="1:16" x14ac:dyDescent="0.25">
      <c r="A2177" s="23">
        <v>39045</v>
      </c>
      <c r="B2177"/>
      <c r="C2177" s="22"/>
      <c r="D2177" s="10"/>
      <c r="E2177" s="59">
        <v>-3.1992657348901554E-3</v>
      </c>
      <c r="F2177" s="56">
        <f>COVAR(E2177:E2206,'RW Futures and Index Data (Q4)'!C2175:C2204)/VAR('RW Futures and Index Data (Q4)'!C2175:C2204)</f>
        <v>2.7125477371892637</v>
      </c>
      <c r="G2177" s="10"/>
      <c r="H2177" s="59">
        <v>1.2142857142857233E-2</v>
      </c>
      <c r="I2177" s="56">
        <f>COVAR(H2177:H2206,'RW Futures and Index Data (Q4)'!F2175:F2204)/VAR('RW Futures and Index Data (Q4)'!F2175:F2204)</f>
        <v>0.57866803844060766</v>
      </c>
      <c r="J2177" s="10"/>
      <c r="K2177" s="59">
        <v>2.6763420473658206E-2</v>
      </c>
      <c r="L2177" s="57">
        <f>COVAR(K2177:K2206,'RW Futures and Index Data (Q4)'!F2175:F2204)/VAR('RW Futures and Index Data (Q4)'!F2175:F2204)</f>
        <v>-6.8416795556457868E-2</v>
      </c>
      <c r="M2177" s="10"/>
      <c r="N2177" s="59">
        <v>4.2840863787031891E-2</v>
      </c>
      <c r="O2177" s="58">
        <f>COVAR(N2177:N2206,'RW Futures and Index Data (Q4)'!F2175:F2204)/VAR('RW Futures and Index Data (Q4)'!F2175:F2204)</f>
        <v>2.255455718073333E-2</v>
      </c>
      <c r="P2177" s="10"/>
    </row>
    <row r="2178" spans="1:16" x14ac:dyDescent="0.25">
      <c r="A2178" s="23">
        <v>39043</v>
      </c>
      <c r="B2178"/>
      <c r="C2178" s="22"/>
      <c r="D2178" s="10"/>
      <c r="E2178" s="59">
        <v>2.2685162848020024E-2</v>
      </c>
      <c r="F2178" s="56">
        <f>COVAR(E2178:E2207,'RW Futures and Index Data (Q4)'!C2176:C2205)/VAR('RW Futures and Index Data (Q4)'!C2176:C2205)</f>
        <v>2.3123470632398337</v>
      </c>
      <c r="G2178" s="10"/>
      <c r="H2178" s="59">
        <v>6.4046579330422126E-2</v>
      </c>
      <c r="I2178" s="56">
        <f>COVAR(H2178:H2207,'RW Futures and Index Data (Q4)'!F2176:F2205)/VAR('RW Futures and Index Data (Q4)'!F2176:F2205)</f>
        <v>0.41853334417782773</v>
      </c>
      <c r="J2178" s="10"/>
      <c r="K2178" s="59">
        <v>2.9201172877513892E-2</v>
      </c>
      <c r="L2178" s="57">
        <f>COVAR(K2178:K2207,'RW Futures and Index Data (Q4)'!F2176:F2205)/VAR('RW Futures and Index Data (Q4)'!F2176:F2205)</f>
        <v>-3.0620834527784651E-3</v>
      </c>
      <c r="M2178" s="10"/>
      <c r="N2178" s="59">
        <v>4.3706389856718042E-2</v>
      </c>
      <c r="O2178" s="58">
        <f>COVAR(N2178:N2207,'RW Futures and Index Data (Q4)'!F2176:F2205)/VAR('RW Futures and Index Data (Q4)'!F2176:F2205)</f>
        <v>0.15317012053675777</v>
      </c>
      <c r="P2178" s="10"/>
    </row>
    <row r="2179" spans="1:16" x14ac:dyDescent="0.25">
      <c r="A2179" s="23">
        <v>39042</v>
      </c>
      <c r="B2179"/>
      <c r="C2179" s="22"/>
      <c r="D2179" s="10"/>
      <c r="E2179" s="59">
        <v>3.7885916625208127E-2</v>
      </c>
      <c r="F2179" s="56">
        <f>COVAR(E2179:E2208,'RW Futures and Index Data (Q4)'!C2177:C2206)/VAR('RW Futures and Index Data (Q4)'!C2177:C2206)</f>
        <v>2.1625251141261952</v>
      </c>
      <c r="G2179" s="10"/>
      <c r="H2179" s="59">
        <v>8.682855040470927E-2</v>
      </c>
      <c r="I2179" s="56">
        <f>COVAR(H2179:H2208,'RW Futures and Index Data (Q4)'!F2177:F2206)/VAR('RW Futures and Index Data (Q4)'!F2177:F2206)</f>
        <v>0.52020824602166393</v>
      </c>
      <c r="J2179" s="10"/>
      <c r="K2179" s="59">
        <v>2.3792572124130107E-2</v>
      </c>
      <c r="L2179" s="57">
        <f>COVAR(K2179:K2208,'RW Futures and Index Data (Q4)'!F2177:F2206)/VAR('RW Futures and Index Data (Q4)'!F2177:F2206)</f>
        <v>6.4469727244632763E-2</v>
      </c>
      <c r="M2179" s="10"/>
      <c r="N2179" s="59">
        <v>3.6630528279426366E-2</v>
      </c>
      <c r="O2179" s="58">
        <f>COVAR(N2179:N2208,'RW Futures and Index Data (Q4)'!F2177:F2206)/VAR('RW Futures and Index Data (Q4)'!F2177:F2206)</f>
        <v>0.23324169479941514</v>
      </c>
      <c r="P2179" s="10"/>
    </row>
    <row r="2180" spans="1:16" x14ac:dyDescent="0.25">
      <c r="A2180" s="23">
        <v>39041</v>
      </c>
      <c r="B2180"/>
      <c r="C2180" s="22"/>
      <c r="D2180" s="10"/>
      <c r="E2180" s="59">
        <v>4.811572506655426E-2</v>
      </c>
      <c r="F2180" s="56">
        <f>COVAR(E2180:E2209,'RW Futures and Index Data (Q4)'!C2178:C2207)/VAR('RW Futures and Index Data (Q4)'!C2178:C2207)</f>
        <v>2.193672119658705</v>
      </c>
      <c r="G2180" s="10"/>
      <c r="H2180" s="59">
        <v>0.10698027314112291</v>
      </c>
      <c r="I2180" s="56">
        <f>COVAR(H2180:H2209,'RW Futures and Index Data (Q4)'!F2178:F2207)/VAR('RW Futures and Index Data (Q4)'!F2178:F2207)</f>
        <v>0.65642248100374068</v>
      </c>
      <c r="J2180" s="10"/>
      <c r="K2180" s="59">
        <v>2.5075863206991844E-2</v>
      </c>
      <c r="L2180" s="57">
        <f>COVAR(K2180:K2209,'RW Futures and Index Data (Q4)'!F2178:F2207)/VAR('RW Futures and Index Data (Q4)'!F2178:F2207)</f>
        <v>5.1009748146174733E-2</v>
      </c>
      <c r="M2180" s="10"/>
      <c r="N2180" s="59">
        <v>3.5502570855354465E-2</v>
      </c>
      <c r="O2180" s="58">
        <f>COVAR(N2180:N2209,'RW Futures and Index Data (Q4)'!F2178:F2207)/VAR('RW Futures and Index Data (Q4)'!F2178:F2207)</f>
        <v>0.19599304504191523</v>
      </c>
      <c r="P2180" s="10"/>
    </row>
    <row r="2181" spans="1:16" x14ac:dyDescent="0.25">
      <c r="A2181" s="23">
        <v>39038</v>
      </c>
      <c r="B2181"/>
      <c r="C2181" s="22"/>
      <c r="D2181" s="10"/>
      <c r="E2181" s="59">
        <v>6.5758001477012495E-2</v>
      </c>
      <c r="F2181" s="56">
        <f>COVAR(E2181:E2210,'RW Futures and Index Data (Q4)'!C2179:C2208)/VAR('RW Futures and Index Data (Q4)'!C2179:C2208)</f>
        <v>2.2356826689660583</v>
      </c>
      <c r="G2181" s="10"/>
      <c r="H2181" s="59">
        <v>9.0978593272171171E-2</v>
      </c>
      <c r="I2181" s="56">
        <f>COVAR(H2181:H2210,'RW Futures and Index Data (Q4)'!F2179:F2208)/VAR('RW Futures and Index Data (Q4)'!F2179:F2208)</f>
        <v>0.66859561119585653</v>
      </c>
      <c r="J2181" s="10"/>
      <c r="K2181" s="59">
        <v>2.1325590469914335E-2</v>
      </c>
      <c r="L2181" s="57">
        <f>COVAR(K2181:K2210,'RW Futures and Index Data (Q4)'!F2179:F2208)/VAR('RW Futures and Index Data (Q4)'!F2179:F2208)</f>
        <v>4.2957896277719433E-2</v>
      </c>
      <c r="M2181" s="10"/>
      <c r="N2181" s="59">
        <v>2.9921478377636257E-2</v>
      </c>
      <c r="O2181" s="58">
        <f>COVAR(N2181:N2210,'RW Futures and Index Data (Q4)'!F2179:F2208)/VAR('RW Futures and Index Data (Q4)'!F2179:F2208)</f>
        <v>0.18081490750673956</v>
      </c>
      <c r="P2181" s="10"/>
    </row>
    <row r="2182" spans="1:16" x14ac:dyDescent="0.25">
      <c r="A2182" s="23">
        <v>39037</v>
      </c>
      <c r="B2182"/>
      <c r="C2182" s="22"/>
      <c r="D2182" s="10"/>
      <c r="E2182" s="59">
        <v>7.6445303833432954E-2</v>
      </c>
      <c r="F2182" s="56">
        <f>COVAR(E2182:E2211,'RW Futures and Index Data (Q4)'!C2180:C2209)/VAR('RW Futures and Index Data (Q4)'!C2180:C2209)</f>
        <v>2.2052548139233958</v>
      </c>
      <c r="G2182" s="10"/>
      <c r="H2182" s="59">
        <v>9.7934200459066423E-2</v>
      </c>
      <c r="I2182" s="56">
        <f>COVAR(H2182:H2211,'RW Futures and Index Data (Q4)'!F2180:F2209)/VAR('RW Futures and Index Data (Q4)'!F2180:F2209)</f>
        <v>0.6402601649279086</v>
      </c>
      <c r="J2182" s="10"/>
      <c r="K2182" s="59">
        <v>1.6051059407535151E-2</v>
      </c>
      <c r="L2182" s="57">
        <f>COVAR(K2182:K2211,'RW Futures and Index Data (Q4)'!F2180:F2209)/VAR('RW Futures and Index Data (Q4)'!F2180:F2209)</f>
        <v>3.8664376766502757E-2</v>
      </c>
      <c r="M2182" s="10"/>
      <c r="N2182" s="59">
        <v>2.0188249521770896E-2</v>
      </c>
      <c r="O2182" s="58">
        <f>COVAR(N2182:N2211,'RW Futures and Index Data (Q4)'!F2180:F2209)/VAR('RW Futures and Index Data (Q4)'!F2180:F2209)</f>
        <v>0.1748273677184311</v>
      </c>
      <c r="P2182" s="10"/>
    </row>
    <row r="2183" spans="1:16" x14ac:dyDescent="0.25">
      <c r="A2183" s="23">
        <v>39036</v>
      </c>
      <c r="B2183"/>
      <c r="C2183" s="22"/>
      <c r="D2183" s="10"/>
      <c r="E2183" s="59">
        <v>6.6650769990619585E-2</v>
      </c>
      <c r="F2183" s="56">
        <f>COVAR(E2183:E2212,'RW Futures and Index Data (Q4)'!C2181:C2210)/VAR('RW Futures and Index Data (Q4)'!C2181:C2210)</f>
        <v>2.1734615324657125</v>
      </c>
      <c r="G2183" s="10"/>
      <c r="H2183" s="59">
        <v>9.3058733790999382E-2</v>
      </c>
      <c r="I2183" s="56">
        <f>COVAR(H2183:H2212,'RW Futures and Index Data (Q4)'!F2181:F2210)/VAR('RW Futures and Index Data (Q4)'!F2181:F2210)</f>
        <v>0.51213192444646716</v>
      </c>
      <c r="J2183" s="10"/>
      <c r="K2183" s="59">
        <v>1.3505449873441266E-2</v>
      </c>
      <c r="L2183" s="57">
        <f>COVAR(K2183:K2212,'RW Futures and Index Data (Q4)'!F2181:F2210)/VAR('RW Futures and Index Data (Q4)'!F2181:F2210)</f>
        <v>2.7634114956412211E-2</v>
      </c>
      <c r="M2183" s="10"/>
      <c r="N2183" s="59">
        <v>1.7162177583900373E-2</v>
      </c>
      <c r="O2183" s="58">
        <f>COVAR(N2183:N2212,'RW Futures and Index Data (Q4)'!F2181:F2210)/VAR('RW Futures and Index Data (Q4)'!F2181:F2210)</f>
        <v>0.16422978585519132</v>
      </c>
      <c r="P2183" s="10"/>
    </row>
    <row r="2184" spans="1:16" x14ac:dyDescent="0.25">
      <c r="A2184" s="23">
        <v>39035</v>
      </c>
      <c r="B2184"/>
      <c r="C2184" s="22"/>
      <c r="D2184" s="10"/>
      <c r="E2184" s="59">
        <v>6.5910267500097319E-2</v>
      </c>
      <c r="F2184" s="56">
        <f>COVAR(E2184:E2213,'RW Futures and Index Data (Q4)'!C2182:C2211)/VAR('RW Futures and Index Data (Q4)'!C2182:C2211)</f>
        <v>2.209895116864947</v>
      </c>
      <c r="G2184" s="10"/>
      <c r="H2184" s="59">
        <v>7.8136739293763968E-2</v>
      </c>
      <c r="I2184" s="56">
        <f>COVAR(H2184:H2213,'RW Futures and Index Data (Q4)'!F2182:F2211)/VAR('RW Futures and Index Data (Q4)'!F2182:F2211)</f>
        <v>0.48190870342723185</v>
      </c>
      <c r="J2184" s="10"/>
      <c r="K2184" s="59">
        <v>9.2205947496548646E-3</v>
      </c>
      <c r="L2184" s="57">
        <f>COVAR(K2184:K2213,'RW Futures and Index Data (Q4)'!F2182:F2211)/VAR('RW Futures and Index Data (Q4)'!F2182:F2211)</f>
        <v>9.4854381170315222E-3</v>
      </c>
      <c r="M2184" s="10"/>
      <c r="N2184" s="59">
        <v>1.1171317571621486E-2</v>
      </c>
      <c r="O2184" s="58">
        <f>COVAR(N2184:N2213,'RW Futures and Index Data (Q4)'!F2182:F2211)/VAR('RW Futures and Index Data (Q4)'!F2182:F2211)</f>
        <v>0.13095474547244598</v>
      </c>
      <c r="P2184" s="10"/>
    </row>
    <row r="2185" spans="1:16" x14ac:dyDescent="0.25">
      <c r="A2185" s="23">
        <v>39034</v>
      </c>
      <c r="B2185"/>
      <c r="C2185" s="22"/>
      <c r="D2185" s="10"/>
      <c r="E2185" s="59">
        <v>4.6495008280484251E-2</v>
      </c>
      <c r="F2185" s="56">
        <f>COVAR(E2185:E2214,'RW Futures and Index Data (Q4)'!C2183:C2212)/VAR('RW Futures and Index Data (Q4)'!C2183:C2212)</f>
        <v>2.2403006386806177</v>
      </c>
      <c r="G2185" s="10"/>
      <c r="H2185" s="59">
        <v>7.7399380804953566E-2</v>
      </c>
      <c r="I2185" s="56">
        <f>COVAR(H2185:H2214,'RW Futures and Index Data (Q4)'!F2183:F2212)/VAR('RW Futures and Index Data (Q4)'!F2183:F2212)</f>
        <v>0.52906072946118243</v>
      </c>
      <c r="J2185" s="10"/>
      <c r="K2185" s="59">
        <v>8.5482526318971797E-3</v>
      </c>
      <c r="L2185" s="57">
        <f>COVAR(K2185:K2214,'RW Futures and Index Data (Q4)'!F2183:F2212)/VAR('RW Futures and Index Data (Q4)'!F2183:F2212)</f>
        <v>-6.6962616699367261E-2</v>
      </c>
      <c r="M2185" s="10"/>
      <c r="N2185" s="59">
        <v>7.8792431963903287E-3</v>
      </c>
      <c r="O2185" s="58">
        <f>COVAR(N2185:N2214,'RW Futures and Index Data (Q4)'!F2183:F2212)/VAR('RW Futures and Index Data (Q4)'!F2183:F2212)</f>
        <v>-6.0912399587000808E-2</v>
      </c>
      <c r="P2185" s="10"/>
    </row>
    <row r="2186" spans="1:16" x14ac:dyDescent="0.25">
      <c r="A2186" s="23">
        <v>39031</v>
      </c>
      <c r="B2186"/>
      <c r="C2186" s="22"/>
      <c r="D2186" s="10"/>
      <c r="E2186" s="59">
        <v>3.5008265953955231E-2</v>
      </c>
      <c r="F2186" s="56">
        <f>COVAR(E2186:E2215,'RW Futures and Index Data (Q4)'!C2184:C2213)/VAR('RW Futures and Index Data (Q4)'!C2184:C2213)</f>
        <v>1.960618873345864</v>
      </c>
      <c r="G2186" s="10"/>
      <c r="H2186" s="59">
        <v>7.770800627943486E-2</v>
      </c>
      <c r="I2186" s="56">
        <f>COVAR(H2186:H2215,'RW Futures and Index Data (Q4)'!F2184:F2213)/VAR('RW Futures and Index Data (Q4)'!F2184:F2213)</f>
        <v>0.65087841277405123</v>
      </c>
      <c r="J2186" s="10"/>
      <c r="K2186" s="59">
        <v>1.1771768003877137E-2</v>
      </c>
      <c r="L2186" s="57">
        <f>COVAR(K2186:K2215,'RW Futures and Index Data (Q4)'!F2184:F2213)/VAR('RW Futures and Index Data (Q4)'!F2184:F2213)</f>
        <v>-9.2932230313635164E-2</v>
      </c>
      <c r="M2186" s="10"/>
      <c r="N2186" s="59">
        <v>1.1285466652934506E-2</v>
      </c>
      <c r="O2186" s="58">
        <f>COVAR(N2186:N2215,'RW Futures and Index Data (Q4)'!F2184:F2213)/VAR('RW Futures and Index Data (Q4)'!F2184:F2213)</f>
        <v>-0.14243497787725942</v>
      </c>
      <c r="P2186" s="10"/>
    </row>
    <row r="2187" spans="1:16" x14ac:dyDescent="0.25">
      <c r="A2187" s="23">
        <v>39030</v>
      </c>
      <c r="B2187"/>
      <c r="C2187" s="22"/>
      <c r="D2187" s="10"/>
      <c r="E2187" s="59">
        <v>3.4797233789231719E-2</v>
      </c>
      <c r="F2187" s="56">
        <f>COVAR(E2187:E2216,'RW Futures and Index Data (Q4)'!C2185:C2214)/VAR('RW Futures and Index Data (Q4)'!C2185:C2214)</f>
        <v>1.7668983339594104</v>
      </c>
      <c r="G2187" s="10"/>
      <c r="H2187" s="59">
        <v>9.2430278884462203E-2</v>
      </c>
      <c r="I2187" s="56">
        <f>COVAR(H2187:H2216,'RW Futures and Index Data (Q4)'!F2185:F2214)/VAR('RW Futures and Index Data (Q4)'!F2185:F2214)</f>
        <v>0.75073382394956589</v>
      </c>
      <c r="J2187" s="10"/>
      <c r="K2187" s="59">
        <v>1.3096542832770286E-2</v>
      </c>
      <c r="L2187" s="57">
        <f>COVAR(K2187:K2216,'RW Futures and Index Data (Q4)'!F2185:F2214)/VAR('RW Futures and Index Data (Q4)'!F2185:F2214)</f>
        <v>-0.11890897364744145</v>
      </c>
      <c r="M2187" s="10"/>
      <c r="N2187" s="59">
        <v>1.0151365914961685E-2</v>
      </c>
      <c r="O2187" s="58">
        <f>COVAR(N2187:N2216,'RW Futures and Index Data (Q4)'!F2185:F2214)/VAR('RW Futures and Index Data (Q4)'!F2185:F2214)</f>
        <v>-0.21604069982148166</v>
      </c>
      <c r="P2187" s="10"/>
    </row>
    <row r="2188" spans="1:16" x14ac:dyDescent="0.25">
      <c r="A2188" s="23">
        <v>39029</v>
      </c>
      <c r="B2188"/>
      <c r="C2188" s="22"/>
      <c r="D2188" s="10"/>
      <c r="E2188" s="59">
        <v>2.3388997850797733E-2</v>
      </c>
      <c r="F2188" s="56">
        <f>COVAR(E2188:E2217,'RW Futures and Index Data (Q4)'!C2186:C2215)/VAR('RW Futures and Index Data (Q4)'!C2186:C2215)</f>
        <v>1.6174534820901931</v>
      </c>
      <c r="G2188" s="10"/>
      <c r="H2188" s="59">
        <v>4.4083526682134666E-2</v>
      </c>
      <c r="I2188" s="56">
        <f>COVAR(H2188:H2217,'RW Futures and Index Data (Q4)'!F2186:F2215)/VAR('RW Futures and Index Data (Q4)'!F2186:F2215)</f>
        <v>0.75343174638959221</v>
      </c>
      <c r="J2188" s="10"/>
      <c r="K2188" s="59">
        <v>1.2024926598231511E-2</v>
      </c>
      <c r="L2188" s="57">
        <f>COVAR(K2188:K2217,'RW Futures and Index Data (Q4)'!F2186:F2215)/VAR('RW Futures and Index Data (Q4)'!F2186:F2215)</f>
        <v>-0.1295783997608928</v>
      </c>
      <c r="M2188" s="10"/>
      <c r="N2188" s="59">
        <v>8.5229274748841455E-3</v>
      </c>
      <c r="O2188" s="58">
        <f>COVAR(N2188:N2217,'RW Futures and Index Data (Q4)'!F2186:F2215)/VAR('RW Futures and Index Data (Q4)'!F2186:F2215)</f>
        <v>-0.25588325230380199</v>
      </c>
      <c r="P2188" s="10"/>
    </row>
    <row r="2189" spans="1:16" x14ac:dyDescent="0.25">
      <c r="A2189" s="23">
        <v>39028</v>
      </c>
      <c r="B2189"/>
      <c r="C2189" s="22"/>
      <c r="D2189" s="10"/>
      <c r="E2189" s="59">
        <v>5.4208259607985365E-2</v>
      </c>
      <c r="F2189" s="56">
        <f>COVAR(E2189:E2218,'RW Futures and Index Data (Q4)'!C2187:C2216)/VAR('RW Futures and Index Data (Q4)'!C2187:C2216)</f>
        <v>1.3662505407506977</v>
      </c>
      <c r="G2189" s="10"/>
      <c r="H2189" s="59">
        <v>5.4474708171206254E-2</v>
      </c>
      <c r="I2189" s="56">
        <f>COVAR(H2189:H2218,'RW Futures and Index Data (Q4)'!F2187:F2216)/VAR('RW Futures and Index Data (Q4)'!F2187:F2216)</f>
        <v>0.7189033075903063</v>
      </c>
      <c r="J2189" s="10"/>
      <c r="K2189" s="59">
        <v>1.0513246559189948E-2</v>
      </c>
      <c r="L2189" s="57">
        <f>COVAR(K2189:K2218,'RW Futures and Index Data (Q4)'!F2187:F2216)/VAR('RW Futures and Index Data (Q4)'!F2187:F2216)</f>
        <v>-0.14164010129464977</v>
      </c>
      <c r="M2189" s="10"/>
      <c r="N2189" s="59">
        <v>7.8466376891588308E-3</v>
      </c>
      <c r="O2189" s="58">
        <f>COVAR(N2189:N2218,'RW Futures and Index Data (Q4)'!F2187:F2216)/VAR('RW Futures and Index Data (Q4)'!F2187:F2216)</f>
        <v>-0.28927022266208324</v>
      </c>
      <c r="P2189" s="10"/>
    </row>
    <row r="2190" spans="1:16" x14ac:dyDescent="0.25">
      <c r="A2190" s="23">
        <v>39027</v>
      </c>
      <c r="B2190"/>
      <c r="C2190" s="22"/>
      <c r="D2190" s="10"/>
      <c r="E2190" s="59">
        <v>8.2547155106717396E-2</v>
      </c>
      <c r="F2190" s="56">
        <f>COVAR(E2190:E2219,'RW Futures and Index Data (Q4)'!C2188:C2217)/VAR('RW Futures and Index Data (Q4)'!C2188:C2217)</f>
        <v>1.3496193516371486</v>
      </c>
      <c r="G2190" s="10"/>
      <c r="H2190" s="59">
        <v>4.2307692307692379E-2</v>
      </c>
      <c r="I2190" s="56">
        <f>COVAR(H2190:H2219,'RW Futures and Index Data (Q4)'!F2188:F2217)/VAR('RW Futures and Index Data (Q4)'!F2188:F2217)</f>
        <v>0.71078062370914907</v>
      </c>
      <c r="J2190" s="10"/>
      <c r="K2190" s="59">
        <v>9.5696017814883572E-3</v>
      </c>
      <c r="L2190" s="57">
        <f>COVAR(K2190:K2219,'RW Futures and Index Data (Q4)'!F2188:F2217)/VAR('RW Futures and Index Data (Q4)'!F2188:F2217)</f>
        <v>-0.14508492974054457</v>
      </c>
      <c r="M2190" s="10"/>
      <c r="N2190" s="59">
        <v>2.5640452532120772E-3</v>
      </c>
      <c r="O2190" s="58">
        <f>COVAR(N2190:N2219,'RW Futures and Index Data (Q4)'!F2188:F2217)/VAR('RW Futures and Index Data (Q4)'!F2188:F2217)</f>
        <v>-0.30398053922658225</v>
      </c>
      <c r="P2190" s="10"/>
    </row>
    <row r="2191" spans="1:16" x14ac:dyDescent="0.25">
      <c r="A2191" s="23">
        <v>39024</v>
      </c>
      <c r="B2191"/>
      <c r="C2191" s="22"/>
      <c r="D2191" s="10"/>
      <c r="E2191" s="59">
        <v>9.6982834406232898E-2</v>
      </c>
      <c r="F2191" s="56">
        <f>COVAR(E2191:E2220,'RW Futures and Index Data (Q4)'!C2189:C2218)/VAR('RW Futures and Index Data (Q4)'!C2189:C2218)</f>
        <v>1.3108933192278576</v>
      </c>
      <c r="G2191" s="10"/>
      <c r="H2191" s="59">
        <v>6.3944530046224912E-2</v>
      </c>
      <c r="I2191" s="56">
        <f>COVAR(H2191:H2220,'RW Futures and Index Data (Q4)'!F2189:F2218)/VAR('RW Futures and Index Data (Q4)'!F2189:F2218)</f>
        <v>0.73733837783799994</v>
      </c>
      <c r="J2191" s="10"/>
      <c r="K2191" s="59">
        <v>5.5113382921485599E-3</v>
      </c>
      <c r="L2191" s="57">
        <f>COVAR(K2191:K2220,'RW Futures and Index Data (Q4)'!F2189:F2218)/VAR('RW Futures and Index Data (Q4)'!F2189:F2218)</f>
        <v>-0.11775555890304652</v>
      </c>
      <c r="M2191" s="10"/>
      <c r="N2191" s="59">
        <v>-4.9293569160573369E-3</v>
      </c>
      <c r="O2191" s="58">
        <f>COVAR(N2191:N2220,'RW Futures and Index Data (Q4)'!F2189:F2218)/VAR('RW Futures and Index Data (Q4)'!F2189:F2218)</f>
        <v>-0.23616241598034135</v>
      </c>
      <c r="P2191" s="10"/>
    </row>
    <row r="2192" spans="1:16" x14ac:dyDescent="0.25">
      <c r="A2192" s="23">
        <v>39023</v>
      </c>
      <c r="B2192"/>
      <c r="C2192" s="22"/>
      <c r="D2192" s="10"/>
      <c r="E2192" s="59">
        <v>7.4833164222123605E-2</v>
      </c>
      <c r="F2192" s="56">
        <f>COVAR(E2192:E2221,'RW Futures and Index Data (Q4)'!C2190:C2219)/VAR('RW Futures and Index Data (Q4)'!C2190:C2219)</f>
        <v>1.6520668710871174</v>
      </c>
      <c r="G2192" s="10"/>
      <c r="H2192" s="59">
        <v>4.5176110260336966E-2</v>
      </c>
      <c r="I2192" s="56">
        <f>COVAR(H2192:H2221,'RW Futures and Index Data (Q4)'!F2190:F2219)/VAR('RW Futures and Index Data (Q4)'!F2190:F2219)</f>
        <v>0.82001540021513153</v>
      </c>
      <c r="J2192" s="10"/>
      <c r="K2192" s="59">
        <v>1.5681547621040348E-3</v>
      </c>
      <c r="L2192" s="57">
        <f>COVAR(K2192:K2221,'RW Futures and Index Data (Q4)'!F2190:F2219)/VAR('RW Futures and Index Data (Q4)'!F2190:F2219)</f>
        <v>-0.11125050406397939</v>
      </c>
      <c r="M2192" s="10"/>
      <c r="N2192" s="59">
        <v>-1.2017901159360411E-2</v>
      </c>
      <c r="O2192" s="58">
        <f>COVAR(N2192:N2221,'RW Futures and Index Data (Q4)'!F2190:F2219)/VAR('RW Futures and Index Data (Q4)'!F2190:F2219)</f>
        <v>-0.2352674707969995</v>
      </c>
      <c r="P2192" s="10"/>
    </row>
    <row r="2193" spans="1:16" x14ac:dyDescent="0.25">
      <c r="A2193" s="23">
        <v>39022</v>
      </c>
      <c r="B2193"/>
      <c r="C2193" s="22"/>
      <c r="D2193" s="10"/>
      <c r="E2193" s="59">
        <v>7.9923907954454698E-2</v>
      </c>
      <c r="F2193" s="56">
        <f>COVAR(E2193:E2222,'RW Futures and Index Data (Q4)'!C2191:C2220)/VAR('RW Futures and Index Data (Q4)'!C2191:C2220)</f>
        <v>1.7034459838903442</v>
      </c>
      <c r="G2193" s="10"/>
      <c r="H2193" s="59">
        <v>6.6246056782334417E-2</v>
      </c>
      <c r="I2193" s="56">
        <f>COVAR(H2193:H2222,'RW Futures and Index Data (Q4)'!F2191:F2220)/VAR('RW Futures and Index Data (Q4)'!F2191:F2220)</f>
        <v>0.8412325394758382</v>
      </c>
      <c r="J2193" s="10"/>
      <c r="K2193" s="59">
        <v>1.0133720059304574E-2</v>
      </c>
      <c r="L2193" s="57">
        <f>COVAR(K2193:K2222,'RW Futures and Index Data (Q4)'!F2191:F2220)/VAR('RW Futures and Index Data (Q4)'!F2191:F2220)</f>
        <v>-0.10340148462331435</v>
      </c>
      <c r="M2193" s="10"/>
      <c r="N2193" s="59">
        <v>6.8351474762031739E-3</v>
      </c>
      <c r="O2193" s="58">
        <f>COVAR(N2193:N2222,'RW Futures and Index Data (Q4)'!F2191:F2220)/VAR('RW Futures and Index Data (Q4)'!F2191:F2220)</f>
        <v>-0.22581659609905227</v>
      </c>
      <c r="P2193" s="10"/>
    </row>
    <row r="2194" spans="1:16" x14ac:dyDescent="0.25">
      <c r="A2194" s="23">
        <v>39021</v>
      </c>
      <c r="B2194"/>
      <c r="C2194" s="22"/>
      <c r="D2194" s="10"/>
      <c r="E2194" s="59">
        <v>8.8676918591737541E-2</v>
      </c>
      <c r="F2194" s="56">
        <f>COVAR(E2194:E2223,'RW Futures and Index Data (Q4)'!C2192:C2221)/VAR('RW Futures and Index Data (Q4)'!C2192:C2221)</f>
        <v>1.5917914147787693</v>
      </c>
      <c r="G2194" s="10"/>
      <c r="H2194" s="59">
        <v>3.6923076923077058E-2</v>
      </c>
      <c r="I2194" s="56">
        <f>COVAR(H2194:H2223,'RW Futures and Index Data (Q4)'!F2192:F2221)/VAR('RW Futures and Index Data (Q4)'!F2192:F2221)</f>
        <v>0.94021180835592288</v>
      </c>
      <c r="J2194" s="10"/>
      <c r="K2194" s="59">
        <v>1.192609957552726E-2</v>
      </c>
      <c r="L2194" s="57">
        <f>COVAR(K2194:K2223,'RW Futures and Index Data (Q4)'!F2192:F2221)/VAR('RW Futures and Index Data (Q4)'!F2192:F2221)</f>
        <v>-6.7130295886932326E-2</v>
      </c>
      <c r="M2194" s="10"/>
      <c r="N2194" s="59">
        <v>1.5978074802521336E-2</v>
      </c>
      <c r="O2194" s="58">
        <f>COVAR(N2194:N2223,'RW Futures and Index Data (Q4)'!F2192:F2221)/VAR('RW Futures and Index Data (Q4)'!F2192:F2221)</f>
        <v>-0.17671515035507046</v>
      </c>
      <c r="P2194" s="10"/>
    </row>
    <row r="2195" spans="1:16" x14ac:dyDescent="0.25">
      <c r="A2195" s="23">
        <v>39020</v>
      </c>
      <c r="B2195"/>
      <c r="C2195" s="22"/>
      <c r="D2195" s="10"/>
      <c r="E2195" s="59">
        <v>8.2975650607374662E-2</v>
      </c>
      <c r="F2195" s="56">
        <f>COVAR(E2195:E2224,'RW Futures and Index Data (Q4)'!C2193:C2222)/VAR('RW Futures and Index Data (Q4)'!C2193:C2222)</f>
        <v>1.7190240875009157</v>
      </c>
      <c r="G2195" s="10"/>
      <c r="H2195" s="59">
        <v>8.8190184049079745E-2</v>
      </c>
      <c r="I2195" s="56">
        <f>COVAR(H2195:H2224,'RW Futures and Index Data (Q4)'!F2193:F2222)/VAR('RW Futures and Index Data (Q4)'!F2193:F2222)</f>
        <v>0.93462990142568625</v>
      </c>
      <c r="J2195" s="10"/>
      <c r="K2195" s="59">
        <v>1.4667608227487472E-2</v>
      </c>
      <c r="L2195" s="57">
        <f>COVAR(K2195:K2224,'RW Futures and Index Data (Q4)'!F2193:F2222)/VAR('RW Futures and Index Data (Q4)'!F2193:F2222)</f>
        <v>-6.7408350255388647E-2</v>
      </c>
      <c r="M2195" s="10"/>
      <c r="N2195" s="59">
        <v>1.9642656841537098E-2</v>
      </c>
      <c r="O2195" s="58">
        <f>COVAR(N2195:N2224,'RW Futures and Index Data (Q4)'!F2193:F2222)/VAR('RW Futures and Index Data (Q4)'!F2193:F2222)</f>
        <v>-0.18102284505495819</v>
      </c>
      <c r="P2195" s="10"/>
    </row>
    <row r="2196" spans="1:16" x14ac:dyDescent="0.25">
      <c r="A2196" s="23">
        <v>39017</v>
      </c>
      <c r="B2196"/>
      <c r="C2196" s="22"/>
      <c r="D2196" s="10"/>
      <c r="E2196" s="59">
        <v>0.10830498276250733</v>
      </c>
      <c r="F2196" s="56">
        <f>COVAR(E2196:E2225,'RW Futures and Index Data (Q4)'!C2194:C2223)/VAR('RW Futures and Index Data (Q4)'!C2194:C2223)</f>
        <v>1.8183737163395199</v>
      </c>
      <c r="G2196" s="10"/>
      <c r="H2196" s="59">
        <v>0.11562499999999987</v>
      </c>
      <c r="I2196" s="56">
        <f>COVAR(H2196:H2225,'RW Futures and Index Data (Q4)'!F2194:F2223)/VAR('RW Futures and Index Data (Q4)'!F2194:F2223)</f>
        <v>0.89871319912255632</v>
      </c>
      <c r="J2196" s="10"/>
      <c r="K2196" s="59">
        <v>1.1751070907284555E-2</v>
      </c>
      <c r="L2196" s="57">
        <f>COVAR(K2196:K2225,'RW Futures and Index Data (Q4)'!F2194:F2223)/VAR('RW Futures and Index Data (Q4)'!F2194:F2223)</f>
        <v>-7.1822105148859727E-2</v>
      </c>
      <c r="M2196" s="10"/>
      <c r="N2196" s="59">
        <v>1.3298528416716637E-2</v>
      </c>
      <c r="O2196" s="58">
        <f>COVAR(N2196:N2225,'RW Futures and Index Data (Q4)'!F2194:F2223)/VAR('RW Futures and Index Data (Q4)'!F2194:F2223)</f>
        <v>-0.18340036950889341</v>
      </c>
      <c r="P2196" s="10"/>
    </row>
    <row r="2197" spans="1:16" x14ac:dyDescent="0.25">
      <c r="A2197" s="23">
        <v>39016</v>
      </c>
      <c r="B2197"/>
      <c r="C2197" s="22"/>
      <c r="D2197" s="10"/>
      <c r="E2197" s="59">
        <v>0.12965688692362654</v>
      </c>
      <c r="F2197" s="56">
        <f>COVAR(E2197:E2226,'RW Futures and Index Data (Q4)'!C2195:C2224)/VAR('RW Futures and Index Data (Q4)'!C2195:C2224)</f>
        <v>1.9574237103448562</v>
      </c>
      <c r="G2197" s="10"/>
      <c r="H2197" s="59">
        <v>9.5752895752895695E-2</v>
      </c>
      <c r="I2197" s="56">
        <f>COVAR(H2197:H2226,'RW Futures and Index Data (Q4)'!F2195:F2224)/VAR('RW Futures and Index Data (Q4)'!F2195:F2224)</f>
        <v>0.88122437492891559</v>
      </c>
      <c r="J2197" s="10"/>
      <c r="K2197" s="59">
        <v>1.4723480200825811E-2</v>
      </c>
      <c r="L2197" s="57">
        <f>COVAR(K2197:K2226,'RW Futures and Index Data (Q4)'!F2195:F2224)/VAR('RW Futures and Index Data (Q4)'!F2195:F2224)</f>
        <v>-7.2256490894398562E-2</v>
      </c>
      <c r="M2197" s="10"/>
      <c r="N2197" s="59">
        <v>2.1796486953645777E-2</v>
      </c>
      <c r="O2197" s="58">
        <f>COVAR(N2197:N2226,'RW Futures and Index Data (Q4)'!F2195:F2224)/VAR('RW Futures and Index Data (Q4)'!F2195:F2224)</f>
        <v>-0.17285346633764562</v>
      </c>
      <c r="P2197" s="10"/>
    </row>
    <row r="2198" spans="1:16" x14ac:dyDescent="0.25">
      <c r="A2198" s="23">
        <v>39015</v>
      </c>
      <c r="B2198"/>
      <c r="C2198" s="22"/>
      <c r="D2198" s="10"/>
      <c r="E2198" s="59">
        <v>0.12433092610803387</v>
      </c>
      <c r="F2198" s="56">
        <f>COVAR(E2198:E2227,'RW Futures and Index Data (Q4)'!C2196:C2225)/VAR('RW Futures and Index Data (Q4)'!C2196:C2225)</f>
        <v>1.8697787539380171</v>
      </c>
      <c r="G2198" s="10"/>
      <c r="H2198" s="59">
        <v>0.1333333333333333</v>
      </c>
      <c r="I2198" s="56">
        <f>COVAR(H2198:H2227,'RW Futures and Index Data (Q4)'!F2196:F2225)/VAR('RW Futures and Index Data (Q4)'!F2196:F2225)</f>
        <v>0.83782091788541579</v>
      </c>
      <c r="J2198" s="10"/>
      <c r="K2198" s="59">
        <v>1.1685682738314496E-2</v>
      </c>
      <c r="L2198" s="57">
        <f>COVAR(K2198:K2227,'RW Futures and Index Data (Q4)'!F2196:F2225)/VAR('RW Futures and Index Data (Q4)'!F2196:F2225)</f>
        <v>-7.2193346066667982E-2</v>
      </c>
      <c r="M2198" s="10"/>
      <c r="N2198" s="59">
        <v>1.545433011971542E-2</v>
      </c>
      <c r="O2198" s="58">
        <f>COVAR(N2198:N2227,'RW Futures and Index Data (Q4)'!F2196:F2225)/VAR('RW Futures and Index Data (Q4)'!F2196:F2225)</f>
        <v>-0.15893992411789559</v>
      </c>
      <c r="P2198" s="10"/>
    </row>
    <row r="2199" spans="1:16" x14ac:dyDescent="0.25">
      <c r="A2199" s="23">
        <v>39014</v>
      </c>
      <c r="B2199"/>
      <c r="C2199" s="22"/>
      <c r="D2199" s="10"/>
      <c r="E2199" s="59">
        <v>0.12283697587323772</v>
      </c>
      <c r="F2199" s="56">
        <f>COVAR(E2199:E2228,'RW Futures and Index Data (Q4)'!C2197:C2226)/VAR('RW Futures and Index Data (Q4)'!C2197:C2226)</f>
        <v>1.7881232480156362</v>
      </c>
      <c r="G2199" s="10"/>
      <c r="H2199" s="59">
        <v>8.5962145110410004E-2</v>
      </c>
      <c r="I2199" s="56">
        <f>COVAR(H2199:H2228,'RW Futures and Index Data (Q4)'!F2197:F2226)/VAR('RW Futures and Index Data (Q4)'!F2197:F2226)</f>
        <v>0.81545687960439095</v>
      </c>
      <c r="J2199" s="10"/>
      <c r="K2199" s="59">
        <v>7.788785069312576E-3</v>
      </c>
      <c r="L2199" s="57">
        <f>COVAR(K2199:K2228,'RW Futures and Index Data (Q4)'!F2197:F2226)/VAR('RW Futures and Index Data (Q4)'!F2197:F2226)</f>
        <v>-7.2690800574790715E-2</v>
      </c>
      <c r="M2199" s="10"/>
      <c r="N2199" s="59">
        <v>8.1043184405449331E-3</v>
      </c>
      <c r="O2199" s="58">
        <f>COVAR(N2199:N2228,'RW Futures and Index Data (Q4)'!F2197:F2226)/VAR('RW Futures and Index Data (Q4)'!F2197:F2226)</f>
        <v>-0.1571093308252387</v>
      </c>
      <c r="P2199" s="10"/>
    </row>
    <row r="2200" spans="1:16" x14ac:dyDescent="0.25">
      <c r="A2200" s="23">
        <v>39013</v>
      </c>
      <c r="B2200"/>
      <c r="C2200" s="22"/>
      <c r="D2200" s="10"/>
      <c r="E2200" s="59">
        <v>0.11779022032273812</v>
      </c>
      <c r="F2200" s="56">
        <f>COVAR(E2200:E2229,'RW Futures and Index Data (Q4)'!C2198:C2227)/VAR('RW Futures and Index Data (Q4)'!C2198:C2227)</f>
        <v>1.7022261286217881</v>
      </c>
      <c r="G2200" s="10"/>
      <c r="H2200" s="59">
        <v>8.1504702194357348E-2</v>
      </c>
      <c r="I2200" s="56">
        <f>COVAR(H2200:H2229,'RW Futures and Index Data (Q4)'!F2198:F2227)/VAR('RW Futures and Index Data (Q4)'!F2198:F2227)</f>
        <v>0.84260033884145402</v>
      </c>
      <c r="J2200" s="10"/>
      <c r="K2200" s="59">
        <v>9.6259614082661038E-4</v>
      </c>
      <c r="L2200" s="57">
        <f>COVAR(K2200:K2229,'RW Futures and Index Data (Q4)'!F2198:F2227)/VAR('RW Futures and Index Data (Q4)'!F2198:F2227)</f>
        <v>-7.8432985262649899E-2</v>
      </c>
      <c r="M2200" s="10"/>
      <c r="N2200" s="59">
        <v>-2.0902760966260425E-3</v>
      </c>
      <c r="O2200" s="58">
        <f>COVAR(N2200:N2229,'RW Futures and Index Data (Q4)'!F2198:F2227)/VAR('RW Futures and Index Data (Q4)'!F2198:F2227)</f>
        <v>-0.16981504369388067</v>
      </c>
      <c r="P2200" s="10"/>
    </row>
    <row r="2201" spans="1:16" x14ac:dyDescent="0.25">
      <c r="A2201" s="23">
        <v>39010</v>
      </c>
      <c r="B2201"/>
      <c r="C2201" s="22"/>
      <c r="D2201" s="10"/>
      <c r="E2201" s="59">
        <v>8.4222977280480782E-2</v>
      </c>
      <c r="F2201" s="56">
        <f>COVAR(E2201:E2230,'RW Futures and Index Data (Q4)'!C2199:C2228)/VAR('RW Futures and Index Data (Q4)'!C2199:C2228)</f>
        <v>1.2070673605060933</v>
      </c>
      <c r="G2201" s="10"/>
      <c r="H2201" s="59">
        <v>6.1680801850424016E-2</v>
      </c>
      <c r="I2201" s="56">
        <f>COVAR(H2201:H2230,'RW Futures and Index Data (Q4)'!F2199:F2228)/VAR('RW Futures and Index Data (Q4)'!F2199:F2228)</f>
        <v>0.5825094482300206</v>
      </c>
      <c r="J2201" s="10"/>
      <c r="K2201" s="59">
        <v>1.9026989576178543E-3</v>
      </c>
      <c r="L2201" s="57">
        <f>COVAR(K2201:K2230,'RW Futures and Index Data (Q4)'!F2199:F2228)/VAR('RW Futures and Index Data (Q4)'!F2199:F2228)</f>
        <v>-8.1939007597899877E-2</v>
      </c>
      <c r="M2201" s="10"/>
      <c r="N2201" s="59">
        <v>-1.6350680418395491E-3</v>
      </c>
      <c r="O2201" s="58">
        <f>COVAR(N2201:N2230,'RW Futures and Index Data (Q4)'!F2199:F2228)/VAR('RW Futures and Index Data (Q4)'!F2199:F2228)</f>
        <v>-0.15991024643222682</v>
      </c>
      <c r="P2201" s="10"/>
    </row>
    <row r="2202" spans="1:16" x14ac:dyDescent="0.25">
      <c r="A2202" s="23">
        <v>39009</v>
      </c>
      <c r="B2202"/>
      <c r="C2202" s="22"/>
      <c r="D2202" s="10"/>
      <c r="E2202" s="59">
        <v>0.10535236326095898</v>
      </c>
      <c r="F2202" s="56">
        <f>COVAR(E2202:E2231,'RW Futures and Index Data (Q4)'!C2200:C2229)/VAR('RW Futures and Index Data (Q4)'!C2200:C2229)</f>
        <v>0.95488831452636747</v>
      </c>
      <c r="G2202" s="10"/>
      <c r="H2202" s="59">
        <v>5.2267486548808639E-2</v>
      </c>
      <c r="I2202" s="56">
        <f>COVAR(H2202:H2231,'RW Futures and Index Data (Q4)'!F2200:F2229)/VAR('RW Futures and Index Data (Q4)'!F2200:F2229)</f>
        <v>0.46427582114921478</v>
      </c>
      <c r="J2202" s="10"/>
      <c r="K2202" s="59">
        <v>5.7021972902573381E-3</v>
      </c>
      <c r="L2202" s="57">
        <f>COVAR(K2202:K2231,'RW Futures and Index Data (Q4)'!F2200:F2229)/VAR('RW Futures and Index Data (Q4)'!F2200:F2229)</f>
        <v>-6.1543948341203143E-2</v>
      </c>
      <c r="M2202" s="10"/>
      <c r="N2202" s="59">
        <v>7.4271804063477109E-3</v>
      </c>
      <c r="O2202" s="58">
        <f>COVAR(N2202:N2231,'RW Futures and Index Data (Q4)'!F2200:F2229)/VAR('RW Futures and Index Data (Q4)'!F2200:F2229)</f>
        <v>-9.1196385612431291E-2</v>
      </c>
      <c r="P2202" s="10"/>
    </row>
    <row r="2203" spans="1:16" x14ac:dyDescent="0.25">
      <c r="A2203" s="23">
        <v>39008</v>
      </c>
      <c r="B2203"/>
      <c r="C2203" s="22"/>
      <c r="D2203" s="10"/>
      <c r="E2203" s="59">
        <v>8.353631131855721E-2</v>
      </c>
      <c r="F2203" s="56">
        <f>COVAR(E2203:E2232,'RW Futures and Index Data (Q4)'!C2201:C2230)/VAR('RW Futures and Index Data (Q4)'!C2201:C2230)</f>
        <v>0.76663928519815105</v>
      </c>
      <c r="G2203" s="10"/>
      <c r="H2203" s="59">
        <v>0.10284810126582267</v>
      </c>
      <c r="I2203" s="56">
        <f>COVAR(H2203:H2232,'RW Futures and Index Data (Q4)'!F2201:F2230)/VAR('RW Futures and Index Data (Q4)'!F2201:F2230)</f>
        <v>0.53645611845569252</v>
      </c>
      <c r="J2203" s="10"/>
      <c r="K2203" s="59">
        <v>4.9414019779021601E-3</v>
      </c>
      <c r="L2203" s="57">
        <f>COVAR(K2203:K2232,'RW Futures and Index Data (Q4)'!F2201:F2230)/VAR('RW Futures and Index Data (Q4)'!F2201:F2230)</f>
        <v>-4.2091608043777276E-2</v>
      </c>
      <c r="M2203" s="10"/>
      <c r="N2203" s="59">
        <v>7.5389228796447494E-3</v>
      </c>
      <c r="O2203" s="58">
        <f>COVAR(N2203:N2232,'RW Futures and Index Data (Q4)'!F2201:F2230)/VAR('RW Futures and Index Data (Q4)'!F2201:F2230)</f>
        <v>-4.2848125161182048E-2</v>
      </c>
      <c r="P2203" s="10"/>
    </row>
    <row r="2204" spans="1:16" x14ac:dyDescent="0.25">
      <c r="A2204" s="23">
        <v>39007</v>
      </c>
      <c r="B2204"/>
      <c r="C2204" s="22"/>
      <c r="D2204" s="10"/>
      <c r="E2204" s="59">
        <v>9.4488197700423937E-2</v>
      </c>
      <c r="F2204" s="56">
        <f>COVAR(E2204:E2233,'RW Futures and Index Data (Q4)'!C2202:C2231)/VAR('RW Futures and Index Data (Q4)'!C2202:C2231)</f>
        <v>0.65665792774387222</v>
      </c>
      <c r="G2204" s="10"/>
      <c r="H2204" s="59">
        <v>5.794831636648401E-2</v>
      </c>
      <c r="I2204" s="56">
        <f>COVAR(H2204:H2233,'RW Futures and Index Data (Q4)'!F2202:F2231)/VAR('RW Futures and Index Data (Q4)'!F2202:F2231)</f>
        <v>0.35631841927891289</v>
      </c>
      <c r="J2204" s="10"/>
      <c r="K2204" s="59">
        <v>9.2234771157557738E-3</v>
      </c>
      <c r="L2204" s="57">
        <f>COVAR(K2204:K2233,'RW Futures and Index Data (Q4)'!F2202:F2231)/VAR('RW Futures and Index Data (Q4)'!F2202:F2231)</f>
        <v>-2.0006952536820149E-2</v>
      </c>
      <c r="M2204" s="10"/>
      <c r="N2204" s="59">
        <v>1.018808555093309E-2</v>
      </c>
      <c r="O2204" s="58">
        <f>COVAR(N2204:N2233,'RW Futures and Index Data (Q4)'!F2202:F2231)/VAR('RW Futures and Index Data (Q4)'!F2202:F2231)</f>
        <v>8.0294271388149149E-3</v>
      </c>
      <c r="P2204" s="10"/>
    </row>
    <row r="2205" spans="1:16" x14ac:dyDescent="0.25">
      <c r="A2205" s="23">
        <v>39006</v>
      </c>
      <c r="B2205"/>
      <c r="C2205" s="22"/>
      <c r="D2205" s="10"/>
      <c r="E2205" s="59">
        <v>6.183569119971799E-2</v>
      </c>
      <c r="F2205" s="56">
        <f>COVAR(E2205:E2234,'RW Futures and Index Data (Q4)'!C2203:C2232)/VAR('RW Futures and Index Data (Q4)'!C2203:C2232)</f>
        <v>0.31258232889763293</v>
      </c>
      <c r="G2205" s="10"/>
      <c r="H2205" s="59">
        <v>6.3125481139338024E-2</v>
      </c>
      <c r="I2205" s="56">
        <f>COVAR(H2205:H2234,'RW Futures and Index Data (Q4)'!F2203:F2232)/VAR('RW Futures and Index Data (Q4)'!F2203:F2232)</f>
        <v>0.39079523760110679</v>
      </c>
      <c r="J2205" s="10"/>
      <c r="K2205" s="59">
        <v>8.1807244552210001E-3</v>
      </c>
      <c r="L2205" s="57">
        <f>COVAR(K2205:K2234,'RW Futures and Index Data (Q4)'!F2203:F2232)/VAR('RW Futures and Index Data (Q4)'!F2203:F2232)</f>
        <v>2.7147651342558773E-3</v>
      </c>
      <c r="M2205" s="10"/>
      <c r="N2205" s="59">
        <v>1.0085005178174011E-2</v>
      </c>
      <c r="O2205" s="58">
        <f>COVAR(N2205:N2234,'RW Futures and Index Data (Q4)'!F2203:F2232)/VAR('RW Futures and Index Data (Q4)'!F2203:F2232)</f>
        <v>6.591443431914594E-2</v>
      </c>
      <c r="P2205" s="10"/>
    </row>
    <row r="2206" spans="1:16" x14ac:dyDescent="0.25">
      <c r="A2206" s="23">
        <v>39003</v>
      </c>
      <c r="B2206"/>
      <c r="C2206" s="22"/>
      <c r="D2206" s="10"/>
      <c r="E2206" s="59">
        <v>6.2909898059210656E-2</v>
      </c>
      <c r="F2206" s="56">
        <f>COVAR(E2206:E2235,'RW Futures and Index Data (Q4)'!C2204:C2233)/VAR('RW Futures and Index Data (Q4)'!C2204:C2233)</f>
        <v>0.27241988324841265</v>
      </c>
      <c r="G2206" s="10"/>
      <c r="H2206" s="59">
        <v>5.9001512859303995E-2</v>
      </c>
      <c r="I2206" s="56">
        <f>COVAR(H2206:H2235,'RW Futures and Index Data (Q4)'!F2204:F2233)/VAR('RW Futures and Index Data (Q4)'!F2204:F2233)</f>
        <v>0.42478778674221612</v>
      </c>
      <c r="J2206" s="10"/>
      <c r="K2206" s="59">
        <v>6.2758305746468679E-3</v>
      </c>
      <c r="L2206" s="57">
        <f>COVAR(K2206:K2235,'RW Futures and Index Data (Q4)'!F2204:F2233)/VAR('RW Futures and Index Data (Q4)'!F2204:F2233)</f>
        <v>1.9018440079712373E-2</v>
      </c>
      <c r="M2206" s="10"/>
      <c r="N2206" s="59">
        <v>7.8892593210986295E-3</v>
      </c>
      <c r="O2206" s="58">
        <f>COVAR(N2206:N2235,'RW Futures and Index Data (Q4)'!F2204:F2233)/VAR('RW Futures and Index Data (Q4)'!F2204:F2233)</f>
        <v>9.8867228844655125E-2</v>
      </c>
      <c r="P2206" s="10"/>
    </row>
    <row r="2207" spans="1:16" x14ac:dyDescent="0.25">
      <c r="A2207" s="23">
        <v>39002</v>
      </c>
      <c r="B2207"/>
      <c r="C2207" s="22"/>
      <c r="D2207" s="10"/>
      <c r="E2207" s="59">
        <v>5.4687555408162947E-2</v>
      </c>
      <c r="F2207" s="56">
        <f>COVAR(E2207:E2236,'RW Futures and Index Data (Q4)'!C2205:C2234)/VAR('RW Futures and Index Data (Q4)'!C2205:C2234)</f>
        <v>0.34741501318938461</v>
      </c>
      <c r="G2207" s="10"/>
      <c r="H2207" s="59">
        <v>5.2067381316998507E-2</v>
      </c>
      <c r="I2207" s="56">
        <f>COVAR(H2207:H2236,'RW Futures and Index Data (Q4)'!F2205:F2234)/VAR('RW Futures and Index Data (Q4)'!F2205:F2234)</f>
        <v>0.73169719877451211</v>
      </c>
      <c r="J2207" s="10"/>
      <c r="K2207" s="59">
        <v>7.6277140701441759E-4</v>
      </c>
      <c r="L2207" s="57">
        <f>COVAR(K2207:K2236,'RW Futures and Index Data (Q4)'!F2205:F2234)/VAR('RW Futures and Index Data (Q4)'!F2205:F2234)</f>
        <v>5.7467671200960323E-2</v>
      </c>
      <c r="M2207" s="10"/>
      <c r="N2207" s="59">
        <v>-2.8888969317529822E-3</v>
      </c>
      <c r="O2207" s="58">
        <f>COVAR(N2207:N2236,'RW Futures and Index Data (Q4)'!F2205:F2234)/VAR('RW Futures and Index Data (Q4)'!F2205:F2234)</f>
        <v>0.14972434035936685</v>
      </c>
      <c r="P2207" s="10"/>
    </row>
    <row r="2208" spans="1:16" x14ac:dyDescent="0.25">
      <c r="A2208" s="23">
        <v>39001</v>
      </c>
      <c r="B2208"/>
      <c r="C2208" s="22"/>
      <c r="D2208" s="10"/>
      <c r="E2208" s="59">
        <v>5.4500605586960127E-2</v>
      </c>
      <c r="F2208" s="56">
        <f>COVAR(E2208:E2237,'RW Futures and Index Data (Q4)'!C2206:C2235)/VAR('RW Futures and Index Data (Q4)'!C2206:C2235)</f>
        <v>0.5418395829366105</v>
      </c>
      <c r="G2208" s="10"/>
      <c r="H2208" s="59">
        <v>3.8990825688073327E-2</v>
      </c>
      <c r="I2208" s="56">
        <f>COVAR(H2208:H2237,'RW Futures and Index Data (Q4)'!F2206:F2235)/VAR('RW Futures and Index Data (Q4)'!F2206:F2235)</f>
        <v>0.9089507972771671</v>
      </c>
      <c r="J2208" s="10"/>
      <c r="K2208" s="59">
        <v>3.2711287699633829E-3</v>
      </c>
      <c r="L2208" s="57">
        <f>COVAR(K2208:K2237,'RW Futures and Index Data (Q4)'!F2206:F2235)/VAR('RW Futures and Index Data (Q4)'!F2206:F2235)</f>
        <v>8.0623001780957146E-2</v>
      </c>
      <c r="M2208" s="10"/>
      <c r="N2208" s="59">
        <v>2.4873384001256049E-3</v>
      </c>
      <c r="O2208" s="58">
        <f>COVAR(N2208:N2237,'RW Futures and Index Data (Q4)'!F2206:F2235)/VAR('RW Futures and Index Data (Q4)'!F2206:F2235)</f>
        <v>0.18261790317277343</v>
      </c>
      <c r="P2208" s="10"/>
    </row>
    <row r="2209" spans="1:16" x14ac:dyDescent="0.25">
      <c r="A2209" s="23">
        <v>39000</v>
      </c>
      <c r="B2209"/>
      <c r="C2209" s="22"/>
      <c r="D2209" s="10"/>
      <c r="E2209" s="59">
        <v>3.4068620479257516E-2</v>
      </c>
      <c r="F2209" s="56">
        <f>COVAR(E2209:E2238,'RW Futures and Index Data (Q4)'!C2207:C2236)/VAR('RW Futures and Index Data (Q4)'!C2207:C2236)</f>
        <v>0.5645084400122895</v>
      </c>
      <c r="G2209" s="10"/>
      <c r="H2209" s="59">
        <v>-7.5815011372248886E-4</v>
      </c>
      <c r="I2209" s="56">
        <f>COVAR(H2209:H2238,'RW Futures and Index Data (Q4)'!F2207:F2236)/VAR('RW Futures and Index Data (Q4)'!F2207:F2236)</f>
        <v>0.45008149715042706</v>
      </c>
      <c r="J2209" s="10"/>
      <c r="K2209" s="59">
        <v>4.2986436241809756E-3</v>
      </c>
      <c r="L2209" s="57">
        <f>COVAR(K2209:K2238,'RW Futures and Index Data (Q4)'!F2207:F2236)/VAR('RW Futures and Index Data (Q4)'!F2207:F2236)</f>
        <v>4.7786952985326231E-2</v>
      </c>
      <c r="M2209" s="10"/>
      <c r="N2209" s="59">
        <v>4.3096622797065276E-3</v>
      </c>
      <c r="O2209" s="58">
        <f>COVAR(N2209:N2238,'RW Futures and Index Data (Q4)'!F2207:F2236)/VAR('RW Futures and Index Data (Q4)'!F2207:F2236)</f>
        <v>0.13332341014218529</v>
      </c>
      <c r="P2209" s="10"/>
    </row>
    <row r="2210" spans="1:16" x14ac:dyDescent="0.25">
      <c r="A2210" s="23">
        <v>38999</v>
      </c>
      <c r="B2210"/>
      <c r="C2210" s="22"/>
      <c r="D2210" s="10"/>
      <c r="E2210" s="59">
        <v>2.2743981759062448E-2</v>
      </c>
      <c r="F2210" s="56">
        <f>COVAR(E2210:E2239,'RW Futures and Index Data (Q4)'!C2208:C2237)/VAR('RW Futures and Index Data (Q4)'!C2208:C2237)</f>
        <v>0.96315167192408691</v>
      </c>
      <c r="G2210" s="10"/>
      <c r="H2210" s="59">
        <v>7.6511094108644429E-4</v>
      </c>
      <c r="I2210" s="56">
        <f>COVAR(H2210:H2239,'RW Futures and Index Data (Q4)'!F2208:F2237)/VAR('RW Futures and Index Data (Q4)'!F2208:F2237)</f>
        <v>0.3862373338520152</v>
      </c>
      <c r="J2210" s="10"/>
      <c r="K2210" s="59">
        <v>7.2476632829003851E-3</v>
      </c>
      <c r="L2210" s="57">
        <f>COVAR(K2210:K2239,'RW Futures and Index Data (Q4)'!F2208:F2237)/VAR('RW Futures and Index Data (Q4)'!F2208:F2237)</f>
        <v>4.5255567378544977E-2</v>
      </c>
      <c r="M2210" s="10"/>
      <c r="N2210" s="59">
        <v>9.9356797048686385E-3</v>
      </c>
      <c r="O2210" s="58">
        <f>COVAR(N2210:N2239,'RW Futures and Index Data (Q4)'!F2208:F2237)/VAR('RW Futures and Index Data (Q4)'!F2208:F2237)</f>
        <v>0.13486594115983017</v>
      </c>
      <c r="P2210" s="10"/>
    </row>
    <row r="2211" spans="1:16" x14ac:dyDescent="0.25">
      <c r="A2211" s="23">
        <v>38996</v>
      </c>
      <c r="B2211"/>
      <c r="C2211" s="22"/>
      <c r="D2211" s="10"/>
      <c r="E2211" s="59">
        <v>3.17220210687299E-2</v>
      </c>
      <c r="F2211" s="56">
        <f>COVAR(E2211:E2240,'RW Futures and Index Data (Q4)'!C2209:C2238)/VAR('RW Futures and Index Data (Q4)'!C2209:C2238)</f>
        <v>1.2855762195582043</v>
      </c>
      <c r="G2211" s="10"/>
      <c r="H2211" s="59">
        <v>-3.0511060259343914E-3</v>
      </c>
      <c r="I2211" s="56">
        <f>COVAR(H2211:H2240,'RW Futures and Index Data (Q4)'!F2209:F2238)/VAR('RW Futures and Index Data (Q4)'!F2209:F2238)</f>
        <v>0.32769174803887036</v>
      </c>
      <c r="J2211" s="10"/>
      <c r="K2211" s="59">
        <v>1.2392376959917906E-2</v>
      </c>
      <c r="L2211" s="57">
        <f>COVAR(K2211:K2240,'RW Futures and Index Data (Q4)'!F2209:F2238)/VAR('RW Futures and Index Data (Q4)'!F2209:F2238)</f>
        <v>5.08440487505879E-2</v>
      </c>
      <c r="M2211" s="10"/>
      <c r="N2211" s="59">
        <v>1.9382488251978636E-2</v>
      </c>
      <c r="O2211" s="58">
        <f>COVAR(N2211:N2240,'RW Futures and Index Data (Q4)'!F2209:F2238)/VAR('RW Futures and Index Data (Q4)'!F2209:F2238)</f>
        <v>0.15347420311829257</v>
      </c>
      <c r="P2211" s="10"/>
    </row>
    <row r="2212" spans="1:16" x14ac:dyDescent="0.25">
      <c r="A2212" s="23">
        <v>38995</v>
      </c>
      <c r="B2212"/>
      <c r="C2212" s="22"/>
      <c r="D2212" s="10"/>
      <c r="E2212" s="59">
        <v>4.4733399501063031E-2</v>
      </c>
      <c r="F2212" s="56">
        <f>COVAR(E2212:E2241,'RW Futures and Index Data (Q4)'!C2210:C2239)/VAR('RW Futures and Index Data (Q4)'!C2210:C2239)</f>
        <v>1.5609519309635316</v>
      </c>
      <c r="G2212" s="10"/>
      <c r="H2212" s="59">
        <v>7.6863950807071202E-3</v>
      </c>
      <c r="I2212" s="56">
        <f>COVAR(H2212:H2241,'RW Futures and Index Data (Q4)'!F2210:F2239)/VAR('RW Futures and Index Data (Q4)'!F2210:F2239)</f>
        <v>0.2754221782873042</v>
      </c>
      <c r="J2212" s="10"/>
      <c r="K2212" s="59">
        <v>1.191679273492019E-2</v>
      </c>
      <c r="L2212" s="57">
        <f>COVAR(K2212:K2241,'RW Futures and Index Data (Q4)'!F2210:F2239)/VAR('RW Futures and Index Data (Q4)'!F2210:F2239)</f>
        <v>6.0497606745963634E-2</v>
      </c>
      <c r="M2212" s="10"/>
      <c r="N2212" s="59">
        <v>1.754837902369899E-2</v>
      </c>
      <c r="O2212" s="58">
        <f>COVAR(N2212:N2241,'RW Futures and Index Data (Q4)'!F2210:F2239)/VAR('RW Futures and Index Data (Q4)'!F2210:F2239)</f>
        <v>0.18202026414595612</v>
      </c>
      <c r="P2212" s="10"/>
    </row>
    <row r="2213" spans="1:16" x14ac:dyDescent="0.25">
      <c r="A2213" s="23">
        <v>38994</v>
      </c>
      <c r="B2213"/>
      <c r="C2213" s="22"/>
      <c r="D2213" s="10"/>
      <c r="E2213" s="59">
        <v>4.3557762404440314E-2</v>
      </c>
      <c r="F2213" s="56">
        <f>COVAR(E2213:E2242,'RW Futures and Index Data (Q4)'!C2211:C2240)/VAR('RW Futures and Index Data (Q4)'!C2211:C2240)</f>
        <v>1.7095330207054416</v>
      </c>
      <c r="G2213" s="10"/>
      <c r="H2213" s="59">
        <v>4.3921568627451002E-2</v>
      </c>
      <c r="I2213" s="56">
        <f>COVAR(H2213:H2242,'RW Futures and Index Data (Q4)'!F2211:F2240)/VAR('RW Futures and Index Data (Q4)'!F2211:F2240)</f>
        <v>0.26074310728225442</v>
      </c>
      <c r="J2213" s="10"/>
      <c r="K2213" s="59">
        <v>1.908012583682317E-2</v>
      </c>
      <c r="L2213" s="57">
        <f>COVAR(K2213:K2242,'RW Futures and Index Data (Q4)'!F2211:F2240)/VAR('RW Futures and Index Data (Q4)'!F2211:F2240)</f>
        <v>7.6981820918019861E-2</v>
      </c>
      <c r="M2213" s="10"/>
      <c r="N2213" s="59">
        <v>2.9800218661692579E-2</v>
      </c>
      <c r="O2213" s="58">
        <f>COVAR(N2213:N2242,'RW Futures and Index Data (Q4)'!F2211:F2240)/VAR('RW Futures and Index Data (Q4)'!F2211:F2240)</f>
        <v>0.22777727530034808</v>
      </c>
      <c r="P2213" s="10"/>
    </row>
    <row r="2214" spans="1:16" x14ac:dyDescent="0.25">
      <c r="A2214" s="23">
        <v>38993</v>
      </c>
      <c r="B2214"/>
      <c r="C2214" s="22"/>
      <c r="D2214" s="10"/>
      <c r="E2214" s="59">
        <v>4.6212567702403451E-2</v>
      </c>
      <c r="F2214" s="56">
        <f>COVAR(E2214:E2243,'RW Futures and Index Data (Q4)'!C2212:C2241)/VAR('RW Futures and Index Data (Q4)'!C2212:C2241)</f>
        <v>1.7169772189515895</v>
      </c>
      <c r="G2214" s="10"/>
      <c r="H2214" s="59">
        <v>2.7027027027026973E-2</v>
      </c>
      <c r="I2214" s="56">
        <f>COVAR(H2214:H2243,'RW Futures and Index Data (Q4)'!F2212:F2241)/VAR('RW Futures and Index Data (Q4)'!F2212:F2241)</f>
        <v>9.0253785218295815E-2</v>
      </c>
      <c r="J2214" s="10"/>
      <c r="K2214" s="59">
        <v>2.2421039878310234E-2</v>
      </c>
      <c r="L2214" s="57">
        <f>COVAR(K2214:K2243,'RW Futures and Index Data (Q4)'!F2212:F2241)/VAR('RW Futures and Index Data (Q4)'!F2212:F2241)</f>
        <v>6.6323704657956992E-2</v>
      </c>
      <c r="M2214" s="10"/>
      <c r="N2214" s="59">
        <v>3.8977455775094594E-2</v>
      </c>
      <c r="O2214" s="58">
        <f>COVAR(N2214:N2243,'RW Futures and Index Data (Q4)'!F2212:F2241)/VAR('RW Futures and Index Data (Q4)'!F2212:F2241)</f>
        <v>0.22951101456971232</v>
      </c>
      <c r="P2214" s="10"/>
    </row>
    <row r="2215" spans="1:16" x14ac:dyDescent="0.25">
      <c r="A2215" s="23">
        <v>38992</v>
      </c>
      <c r="B2215"/>
      <c r="C2215" s="22"/>
      <c r="D2215" s="10"/>
      <c r="E2215" s="59">
        <v>6.616922578755946E-2</v>
      </c>
      <c r="F2215" s="56">
        <f>COVAR(E2215:E2244,'RW Futures and Index Data (Q4)'!C2213:C2242)/VAR('RW Futures and Index Data (Q4)'!C2213:C2242)</f>
        <v>1.4247637995088138</v>
      </c>
      <c r="G2215" s="10"/>
      <c r="H2215" s="59">
        <v>5.5248618784531356E-3</v>
      </c>
      <c r="I2215" s="56">
        <f>COVAR(H2215:H2244,'RW Futures and Index Data (Q4)'!F2213:F2242)/VAR('RW Futures and Index Data (Q4)'!F2213:F2242)</f>
        <v>-0.36424093986998146</v>
      </c>
      <c r="J2215" s="10"/>
      <c r="K2215" s="59">
        <v>1.7167863027260477E-2</v>
      </c>
      <c r="L2215" s="57">
        <f>COVAR(K2215:K2244,'RW Futures and Index Data (Q4)'!F2213:F2242)/VAR('RW Futures and Index Data (Q4)'!F2213:F2242)</f>
        <v>4.3910146141992935E-2</v>
      </c>
      <c r="M2215" s="10"/>
      <c r="N2215" s="59">
        <v>3.193316884743358E-2</v>
      </c>
      <c r="O2215" s="58">
        <f>COVAR(N2215:N2244,'RW Futures and Index Data (Q4)'!F2213:F2242)/VAR('RW Futures and Index Data (Q4)'!F2213:F2242)</f>
        <v>0.20486867409580015</v>
      </c>
      <c r="P2215" s="10"/>
    </row>
    <row r="2216" spans="1:16" x14ac:dyDescent="0.25">
      <c r="A2216" s="23">
        <v>38989</v>
      </c>
      <c r="B2216"/>
      <c r="C2216" s="22"/>
      <c r="D2216" s="10"/>
      <c r="E2216" s="59">
        <v>6.0712434938140714E-2</v>
      </c>
      <c r="F2216" s="56">
        <f>COVAR(E2216:E2245,'RW Futures and Index Data (Q4)'!C2214:C2243)/VAR('RW Futures and Index Data (Q4)'!C2214:C2243)</f>
        <v>1.4513160593647265</v>
      </c>
      <c r="G2216" s="10"/>
      <c r="H2216" s="59">
        <v>7.9744816586924117E-4</v>
      </c>
      <c r="I2216" s="56">
        <f>COVAR(H2216:H2245,'RW Futures and Index Data (Q4)'!F2214:F2243)/VAR('RW Futures and Index Data (Q4)'!F2214:F2243)</f>
        <v>-0.53543371072386348</v>
      </c>
      <c r="J2216" s="10"/>
      <c r="K2216" s="59">
        <v>1.7173297518146891E-2</v>
      </c>
      <c r="L2216" s="57">
        <f>COVAR(K2216:K2245,'RW Futures and Index Data (Q4)'!F2214:F2243)/VAR('RW Futures and Index Data (Q4)'!F2214:F2243)</f>
        <v>2.5242648865460064E-2</v>
      </c>
      <c r="M2216" s="10"/>
      <c r="N2216" s="59">
        <v>3.3677726407454367E-2</v>
      </c>
      <c r="O2216" s="58">
        <f>COVAR(N2216:N2245,'RW Futures and Index Data (Q4)'!F2214:F2243)/VAR('RW Futures and Index Data (Q4)'!F2214:F2243)</f>
        <v>0.19259799653094448</v>
      </c>
      <c r="P2216" s="10"/>
    </row>
    <row r="2217" spans="1:16" x14ac:dyDescent="0.25">
      <c r="A2217" s="23">
        <v>38988</v>
      </c>
      <c r="B2217"/>
      <c r="C2217" s="22"/>
      <c r="D2217" s="10"/>
      <c r="E2217" s="59">
        <v>7.007566244984309E-2</v>
      </c>
      <c r="F2217" s="56">
        <f>COVAR(E2217:E2246,'RW Futures and Index Data (Q4)'!C2215:C2244)/VAR('RW Futures and Index Data (Q4)'!C2215:C2244)</f>
        <v>1.4017823260659468</v>
      </c>
      <c r="G2217" s="10"/>
      <c r="H2217" s="59">
        <v>3.6057692307692291E-2</v>
      </c>
      <c r="I2217" s="56">
        <f>COVAR(H2217:H2246,'RW Futures and Index Data (Q4)'!F2215:F2244)/VAR('RW Futures and Index Data (Q4)'!F2215:F2244)</f>
        <v>-0.69707312109850317</v>
      </c>
      <c r="J2217" s="10"/>
      <c r="K2217" s="59">
        <v>1.6946013696147455E-2</v>
      </c>
      <c r="L2217" s="57">
        <f>COVAR(K2217:K2246,'RW Futures and Index Data (Q4)'!F2215:F2244)/VAR('RW Futures and Index Data (Q4)'!F2215:F2244)</f>
        <v>8.6968118746542852E-3</v>
      </c>
      <c r="M2217" s="10"/>
      <c r="N2217" s="59">
        <v>3.4536257235272094E-2</v>
      </c>
      <c r="O2217" s="58">
        <f>COVAR(N2217:N2246,'RW Futures and Index Data (Q4)'!F2215:F2244)/VAR('RW Futures and Index Data (Q4)'!F2215:F2244)</f>
        <v>0.18344353480840325</v>
      </c>
      <c r="P2217" s="10"/>
    </row>
    <row r="2218" spans="1:16" x14ac:dyDescent="0.25">
      <c r="A2218" s="23">
        <v>38987</v>
      </c>
      <c r="B2218"/>
      <c r="C2218" s="22"/>
      <c r="D2218" s="10"/>
      <c r="E2218" s="59">
        <v>9.3249427204871838E-2</v>
      </c>
      <c r="F2218" s="56">
        <f>COVAR(E2218:E2247,'RW Futures and Index Data (Q4)'!C2216:C2245)/VAR('RW Futures and Index Data (Q4)'!C2216:C2245)</f>
        <v>1.2863336064962665</v>
      </c>
      <c r="G2218" s="10"/>
      <c r="H2218" s="59">
        <v>6.550580431177444E-2</v>
      </c>
      <c r="I2218" s="56">
        <f>COVAR(H2218:H2247,'RW Futures and Index Data (Q4)'!F2216:F2245)/VAR('RW Futures and Index Data (Q4)'!F2216:F2245)</f>
        <v>-0.5711621802743807</v>
      </c>
      <c r="J2218" s="10"/>
      <c r="K2218" s="59">
        <v>1.9450784246366704E-2</v>
      </c>
      <c r="L2218" s="57">
        <f>COVAR(K2218:K2247,'RW Futures and Index Data (Q4)'!F2216:F2245)/VAR('RW Futures and Index Data (Q4)'!F2216:F2245)</f>
        <v>-2.8423834876950614E-3</v>
      </c>
      <c r="M2218" s="10"/>
      <c r="N2218" s="59">
        <v>3.8801920332886652E-2</v>
      </c>
      <c r="O2218" s="58">
        <f>COVAR(N2218:N2247,'RW Futures and Index Data (Q4)'!F2216:F2245)/VAR('RW Futures and Index Data (Q4)'!F2216:F2245)</f>
        <v>0.16294022443737563</v>
      </c>
      <c r="P2218" s="10"/>
    </row>
    <row r="2219" spans="1:16" x14ac:dyDescent="0.25">
      <c r="A2219" s="23">
        <v>38986</v>
      </c>
      <c r="B2219"/>
      <c r="C2219" s="22"/>
      <c r="D2219" s="10"/>
      <c r="E2219" s="59">
        <v>3.9194658100177193E-2</v>
      </c>
      <c r="F2219" s="56">
        <f>COVAR(E2219:E2248,'RW Futures and Index Data (Q4)'!C2217:C2246)/VAR('RW Futures and Index Data (Q4)'!C2217:C2246)</f>
        <v>0.69798908408765337</v>
      </c>
      <c r="G2219" s="10"/>
      <c r="H2219" s="59">
        <v>7.9734219269103068E-2</v>
      </c>
      <c r="I2219" s="56">
        <f>COVAR(H2219:H2248,'RW Futures and Index Data (Q4)'!F2217:F2246)/VAR('RW Futures and Index Data (Q4)'!F2217:F2246)</f>
        <v>-0.34505518245528455</v>
      </c>
      <c r="J2219" s="10"/>
      <c r="K2219" s="59">
        <v>1.868094849254609E-2</v>
      </c>
      <c r="L2219" s="57">
        <f>COVAR(K2219:K2248,'RW Futures and Index Data (Q4)'!F2217:F2246)/VAR('RW Futures and Index Data (Q4)'!F2217:F2246)</f>
        <v>-2.2191718947288434E-2</v>
      </c>
      <c r="M2219" s="10"/>
      <c r="N2219" s="59">
        <v>4.018180708147634E-2</v>
      </c>
      <c r="O2219" s="58">
        <f>COVAR(N2219:N2248,'RW Futures and Index Data (Q4)'!F2217:F2246)/VAR('RW Futures and Index Data (Q4)'!F2217:F2246)</f>
        <v>0.11967292521292114</v>
      </c>
      <c r="P2219" s="10"/>
    </row>
    <row r="2220" spans="1:16" x14ac:dyDescent="0.25">
      <c r="A2220" s="23">
        <v>38985</v>
      </c>
      <c r="B2220"/>
      <c r="C2220" s="22"/>
      <c r="D2220" s="10"/>
      <c r="E2220" s="59">
        <v>2.925726032046283E-2</v>
      </c>
      <c r="F2220" s="56">
        <f>COVAR(E2220:E2249,'RW Futures and Index Data (Q4)'!C2218:C2247)/VAR('RW Futures and Index Data (Q4)'!C2218:C2247)</f>
        <v>1.3263567387897825E-2</v>
      </c>
      <c r="G2220" s="10"/>
      <c r="H2220" s="59">
        <v>8.3472454090150139E-2</v>
      </c>
      <c r="I2220" s="56">
        <f>COVAR(H2220:H2249,'RW Futures and Index Data (Q4)'!F2218:F2247)/VAR('RW Futures and Index Data (Q4)'!F2218:F2247)</f>
        <v>-0.10076619190293044</v>
      </c>
      <c r="J2220" s="10"/>
      <c r="K2220" s="59">
        <v>2.3431708560120335E-2</v>
      </c>
      <c r="L2220" s="57">
        <f>COVAR(K2220:K2249,'RW Futures and Index Data (Q4)'!F2218:F2247)/VAR('RW Futures and Index Data (Q4)'!F2218:F2247)</f>
        <v>-3.6020429431915739E-2</v>
      </c>
      <c r="M2220" s="10"/>
      <c r="N2220" s="59">
        <v>5.023586048249995E-2</v>
      </c>
      <c r="O2220" s="58">
        <f>COVAR(N2220:N2249,'RW Futures and Index Data (Q4)'!F2218:F2247)/VAR('RW Futures and Index Data (Q4)'!F2218:F2247)</f>
        <v>6.9707962175066834E-2</v>
      </c>
      <c r="P2220" s="10"/>
    </row>
    <row r="2221" spans="1:16" x14ac:dyDescent="0.25">
      <c r="A2221" s="23">
        <v>38982</v>
      </c>
      <c r="B2221"/>
      <c r="C2221" s="22"/>
      <c r="D2221" s="10"/>
      <c r="E2221" s="59">
        <v>3.5957530898305112E-2</v>
      </c>
      <c r="F2221" s="56">
        <f>COVAR(E2221:E2250,'RW Futures and Index Data (Q4)'!C2219:C2248)/VAR('RW Futures and Index Data (Q4)'!C2219:C2248)</f>
        <v>-0.23552728073345108</v>
      </c>
      <c r="G2221" s="10"/>
      <c r="H2221" s="59">
        <v>0.12103004291845498</v>
      </c>
      <c r="I2221" s="56">
        <f>COVAR(H2221:H2250,'RW Futures and Index Data (Q4)'!F2219:F2248)/VAR('RW Futures and Index Data (Q4)'!F2219:F2248)</f>
        <v>0.11987020327719707</v>
      </c>
      <c r="J2221" s="10"/>
      <c r="K2221" s="59">
        <v>3.1613282550872812E-2</v>
      </c>
      <c r="L2221" s="57">
        <f>COVAR(K2221:K2250,'RW Futures and Index Data (Q4)'!F2219:F2248)/VAR('RW Futures and Index Data (Q4)'!F2219:F2248)</f>
        <v>-1.899522490970143E-2</v>
      </c>
      <c r="M2221" s="10"/>
      <c r="N2221" s="59">
        <v>6.3581125005894634E-2</v>
      </c>
      <c r="O2221" s="58">
        <f>COVAR(N2221:N2250,'RW Futures and Index Data (Q4)'!F2219:F2248)/VAR('RW Futures and Index Data (Q4)'!F2219:F2248)</f>
        <v>7.0160248815973617E-2</v>
      </c>
      <c r="P2221" s="10"/>
    </row>
    <row r="2222" spans="1:16" x14ac:dyDescent="0.25">
      <c r="A2222" s="23">
        <v>38981</v>
      </c>
      <c r="B2222"/>
      <c r="C2222" s="22"/>
      <c r="D2222" s="10"/>
      <c r="E2222" s="59">
        <v>4.5090933276792811E-2</v>
      </c>
      <c r="F2222" s="56">
        <f>COVAR(E2222:E2251,'RW Futures and Index Data (Q4)'!C2220:C2249)/VAR('RW Futures and Index Data (Q4)'!C2220:C2249)</f>
        <v>-0.40578115245621754</v>
      </c>
      <c r="G2222" s="10"/>
      <c r="H2222" s="59">
        <v>9.3103448275862144E-2</v>
      </c>
      <c r="I2222" s="56">
        <f>COVAR(H2222:H2251,'RW Futures and Index Data (Q4)'!F2220:F2249)/VAR('RW Futures and Index Data (Q4)'!F2220:F2249)</f>
        <v>0.26809651909897542</v>
      </c>
      <c r="J2222" s="10"/>
      <c r="K2222" s="59">
        <v>2.8792236314491237E-2</v>
      </c>
      <c r="L2222" s="57">
        <f>COVAR(K2222:K2251,'RW Futures and Index Data (Q4)'!F2220:F2249)/VAR('RW Futures and Index Data (Q4)'!F2220:F2249)</f>
        <v>-1.885277974620083E-2</v>
      </c>
      <c r="M2222" s="10"/>
      <c r="N2222" s="59">
        <v>5.4306536236760738E-2</v>
      </c>
      <c r="O2222" s="58">
        <f>COVAR(N2222:N2251,'RW Futures and Index Data (Q4)'!F2220:F2249)/VAR('RW Futures and Index Data (Q4)'!F2220:F2249)</f>
        <v>5.4135606757881018E-2</v>
      </c>
      <c r="P2222" s="10"/>
    </row>
    <row r="2223" spans="1:16" x14ac:dyDescent="0.25">
      <c r="A2223" s="23">
        <v>38980</v>
      </c>
      <c r="B2223"/>
      <c r="C2223" s="22"/>
      <c r="D2223" s="10"/>
      <c r="E2223" s="59">
        <v>2.4433864660425186E-2</v>
      </c>
      <c r="F2223" s="56">
        <f>COVAR(E2223:E2252,'RW Futures and Index Data (Q4)'!C2221:C2250)/VAR('RW Futures and Index Data (Q4)'!C2221:C2250)</f>
        <v>-0.53371027789124403</v>
      </c>
      <c r="G2223" s="10"/>
      <c r="H2223" s="59">
        <v>0.10356536502546687</v>
      </c>
      <c r="I2223" s="56">
        <f>COVAR(H2223:H2252,'RW Futures and Index Data (Q4)'!F2221:F2250)/VAR('RW Futures and Index Data (Q4)'!F2221:F2250)</f>
        <v>0.36502758861461698</v>
      </c>
      <c r="J2223" s="10"/>
      <c r="K2223" s="59">
        <v>2.6153664980345104E-2</v>
      </c>
      <c r="L2223" s="57">
        <f>COVAR(K2223:K2252,'RW Futures and Index Data (Q4)'!F2221:F2250)/VAR('RW Futures and Index Data (Q4)'!F2221:F2250)</f>
        <v>-2.7949065489420596E-2</v>
      </c>
      <c r="M2223" s="10"/>
      <c r="N2223" s="59">
        <v>4.4607974384545335E-2</v>
      </c>
      <c r="O2223" s="58">
        <f>COVAR(N2223:N2252,'RW Futures and Index Data (Q4)'!F2221:F2250)/VAR('RW Futures and Index Data (Q4)'!F2221:F2250)</f>
        <v>2.8049919318653357E-2</v>
      </c>
      <c r="P2223" s="10"/>
    </row>
    <row r="2224" spans="1:16" x14ac:dyDescent="0.25">
      <c r="A2224" s="23">
        <v>38979</v>
      </c>
      <c r="B2224"/>
      <c r="C2224" s="22"/>
      <c r="D2224" s="10"/>
      <c r="E2224" s="59">
        <v>2.0978297723786898E-2</v>
      </c>
      <c r="F2224" s="56">
        <f>COVAR(E2224:E2253,'RW Futures and Index Data (Q4)'!C2222:C2251)/VAR('RW Futures and Index Data (Q4)'!C2222:C2251)</f>
        <v>-0.48407202733563753</v>
      </c>
      <c r="G2224" s="10"/>
      <c r="H2224" s="59">
        <v>0.10414902624894151</v>
      </c>
      <c r="I2224" s="56">
        <f>COVAR(H2224:H2253,'RW Futures and Index Data (Q4)'!F2222:F2251)/VAR('RW Futures and Index Data (Q4)'!F2222:F2251)</f>
        <v>0.46217386491762436</v>
      </c>
      <c r="J2224" s="10"/>
      <c r="K2224" s="59">
        <v>1.9917294712667566E-2</v>
      </c>
      <c r="L2224" s="57">
        <f>COVAR(K2224:K2253,'RW Futures and Index Data (Q4)'!F2222:F2251)/VAR('RW Futures and Index Data (Q4)'!F2222:F2251)</f>
        <v>-4.0341311898786883E-2</v>
      </c>
      <c r="M2224" s="10"/>
      <c r="N2224" s="59">
        <v>3.3559855157506036E-2</v>
      </c>
      <c r="O2224" s="58">
        <f>COVAR(N2224:N2253,'RW Futures and Index Data (Q4)'!F2222:F2251)/VAR('RW Futures and Index Data (Q4)'!F2222:F2251)</f>
        <v>2.1710373454361027E-3</v>
      </c>
      <c r="P2224" s="10"/>
    </row>
    <row r="2225" spans="1:16" x14ac:dyDescent="0.25">
      <c r="A2225" s="23">
        <v>38978</v>
      </c>
      <c r="B2225"/>
      <c r="C2225" s="22"/>
      <c r="D2225" s="10"/>
      <c r="E2225" s="59">
        <v>1.4219102853375576E-2</v>
      </c>
      <c r="F2225" s="56">
        <f>COVAR(E2225:E2254,'RW Futures and Index Data (Q4)'!C2223:C2252)/VAR('RW Futures and Index Data (Q4)'!C2223:C2252)</f>
        <v>-0.53602937686920016</v>
      </c>
      <c r="G2225" s="10"/>
      <c r="H2225" s="59">
        <v>8.8435374149659962E-2</v>
      </c>
      <c r="I2225" s="56">
        <f>COVAR(H2225:H2254,'RW Futures and Index Data (Q4)'!F2223:F2252)/VAR('RW Futures and Index Data (Q4)'!F2223:F2252)</f>
        <v>0.53079637743489505</v>
      </c>
      <c r="J2225" s="10"/>
      <c r="K2225" s="59">
        <v>1.7800959572864539E-2</v>
      </c>
      <c r="L2225" s="57">
        <f>COVAR(K2225:K2254,'RW Futures and Index Data (Q4)'!F2223:F2252)/VAR('RW Futures and Index Data (Q4)'!F2223:F2252)</f>
        <v>-4.1715555743973648E-2</v>
      </c>
      <c r="M2225" s="10"/>
      <c r="N2225" s="59">
        <v>2.8687358373299165E-2</v>
      </c>
      <c r="O2225" s="58">
        <f>COVAR(N2225:N2254,'RW Futures and Index Data (Q4)'!F2223:F2252)/VAR('RW Futures and Index Data (Q4)'!F2223:F2252)</f>
        <v>-5.4202584166162986E-3</v>
      </c>
      <c r="P2225" s="10"/>
    </row>
    <row r="2226" spans="1:16" x14ac:dyDescent="0.25">
      <c r="A2226" s="23">
        <v>38975</v>
      </c>
      <c r="B2226"/>
      <c r="C2226" s="22"/>
      <c r="D2226" s="10"/>
      <c r="E2226" s="59">
        <v>8.3047407227394565E-3</v>
      </c>
      <c r="F2226" s="56">
        <f>COVAR(E2226:E2255,'RW Futures and Index Data (Q4)'!C2224:C2253)/VAR('RW Futures and Index Data (Q4)'!C2224:C2253)</f>
        <v>-0.45784461931233017</v>
      </c>
      <c r="G2226" s="10"/>
      <c r="H2226" s="59">
        <v>7.1133167907361461E-2</v>
      </c>
      <c r="I2226" s="56">
        <f>COVAR(H2226:H2255,'RW Futures and Index Data (Q4)'!F2224:F2253)/VAR('RW Futures and Index Data (Q4)'!F2224:F2253)</f>
        <v>0.58769938017952095</v>
      </c>
      <c r="J2226" s="10"/>
      <c r="K2226" s="59">
        <v>1.4451403032565757E-2</v>
      </c>
      <c r="L2226" s="57">
        <f>COVAR(K2226:K2255,'RW Futures and Index Data (Q4)'!F2224:F2253)/VAR('RW Futures and Index Data (Q4)'!F2224:F2253)</f>
        <v>-3.6842993225906451E-2</v>
      </c>
      <c r="M2226" s="10"/>
      <c r="N2226" s="59">
        <v>1.5032552638711616E-2</v>
      </c>
      <c r="O2226" s="58">
        <f>COVAR(N2226:N2255,'RW Futures and Index Data (Q4)'!F2224:F2253)/VAR('RW Futures and Index Data (Q4)'!F2224:F2253)</f>
        <v>-2.1046059419649352E-3</v>
      </c>
      <c r="P2226" s="10"/>
    </row>
    <row r="2227" spans="1:16" x14ac:dyDescent="0.25">
      <c r="A2227" s="23">
        <v>38974</v>
      </c>
      <c r="B2227"/>
      <c r="C2227" s="22"/>
      <c r="D2227" s="10"/>
      <c r="E2227" s="59">
        <v>3.1911432780433735E-3</v>
      </c>
      <c r="F2227" s="56">
        <f>COVAR(E2227:E2256,'RW Futures and Index Data (Q4)'!C2225:C2254)/VAR('RW Futures and Index Data (Q4)'!C2225:C2254)</f>
        <v>-0.40223719930951651</v>
      </c>
      <c r="G2227" s="10"/>
      <c r="H2227" s="59">
        <v>4.9382716049382713E-2</v>
      </c>
      <c r="I2227" s="56">
        <f>COVAR(H2227:H2256,'RW Futures and Index Data (Q4)'!F2225:F2254)/VAR('RW Futures and Index Data (Q4)'!F2225:F2254)</f>
        <v>0.64529172620940978</v>
      </c>
      <c r="J2227" s="10"/>
      <c r="K2227" s="59">
        <v>1.3388617234434852E-2</v>
      </c>
      <c r="L2227" s="57">
        <f>COVAR(K2227:K2256,'RW Futures and Index Data (Q4)'!F2225:F2254)/VAR('RW Futures and Index Data (Q4)'!F2225:F2254)</f>
        <v>-2.7653871737422946E-2</v>
      </c>
      <c r="M2227" s="10"/>
      <c r="N2227" s="59">
        <v>1.7248888999724654E-2</v>
      </c>
      <c r="O2227" s="58">
        <f>COVAR(N2227:N2256,'RW Futures and Index Data (Q4)'!F2225:F2254)/VAR('RW Futures and Index Data (Q4)'!F2225:F2254)</f>
        <v>1.5979569958356251E-2</v>
      </c>
      <c r="P2227" s="10"/>
    </row>
    <row r="2228" spans="1:16" x14ac:dyDescent="0.25">
      <c r="A2228" s="23">
        <v>38973</v>
      </c>
      <c r="B2228"/>
      <c r="C2228" s="22"/>
      <c r="D2228" s="10"/>
      <c r="E2228" s="59">
        <v>-4.2966657801638553E-3</v>
      </c>
      <c r="F2228" s="56">
        <f>COVAR(E2228:E2257,'RW Futures and Index Data (Q4)'!C2226:C2255)/VAR('RW Futures and Index Data (Q4)'!C2226:C2255)</f>
        <v>-0.47102687378122404</v>
      </c>
      <c r="G2228" s="10"/>
      <c r="H2228" s="59">
        <v>4.620462046204632E-2</v>
      </c>
      <c r="I2228" s="56">
        <f>COVAR(H2228:H2257,'RW Futures and Index Data (Q4)'!F2226:F2255)/VAR('RW Futures and Index Data (Q4)'!F2226:F2255)</f>
        <v>0.706800103924628</v>
      </c>
      <c r="J2228" s="10"/>
      <c r="K2228" s="59">
        <v>1.804185001342451E-2</v>
      </c>
      <c r="L2228" s="57">
        <f>COVAR(K2228:K2257,'RW Futures and Index Data (Q4)'!F2226:F2255)/VAR('RW Futures and Index Data (Q4)'!F2226:F2255)</f>
        <v>-2.0616457474924042E-2</v>
      </c>
      <c r="M2228" s="10"/>
      <c r="N2228" s="59">
        <v>2.4233071276968943E-2</v>
      </c>
      <c r="O2228" s="58">
        <f>COVAR(N2228:N2257,'RW Futures and Index Data (Q4)'!F2226:F2255)/VAR('RW Futures and Index Data (Q4)'!F2226:F2255)</f>
        <v>2.6015621217297651E-2</v>
      </c>
      <c r="P2228" s="10"/>
    </row>
    <row r="2229" spans="1:16" x14ac:dyDescent="0.25">
      <c r="A2229" s="23">
        <v>38972</v>
      </c>
      <c r="B2229"/>
      <c r="C2229" s="22"/>
      <c r="D2229" s="10"/>
      <c r="E2229" s="59">
        <v>1.0769221424536513E-2</v>
      </c>
      <c r="F2229" s="56">
        <f>COVAR(E2229:E2258,'RW Futures and Index Data (Q4)'!C2227:C2256)/VAR('RW Futures and Index Data (Q4)'!C2227:C2256)</f>
        <v>-0.41786137110252713</v>
      </c>
      <c r="G2229" s="10"/>
      <c r="H2229" s="59">
        <v>6.7782426778242755E-2</v>
      </c>
      <c r="I2229" s="56">
        <f>COVAR(H2229:H2258,'RW Futures and Index Data (Q4)'!F2227:F2256)/VAR('RW Futures and Index Data (Q4)'!F2227:F2256)</f>
        <v>0.85003606455245151</v>
      </c>
      <c r="J2229" s="10"/>
      <c r="K2229" s="59">
        <v>2.0737463424686853E-2</v>
      </c>
      <c r="L2229" s="57">
        <f>COVAR(K2229:K2258,'RW Futures and Index Data (Q4)'!F2227:F2256)/VAR('RW Futures and Index Data (Q4)'!F2227:F2256)</f>
        <v>-1.4339474437852676E-2</v>
      </c>
      <c r="M2229" s="10"/>
      <c r="N2229" s="59">
        <v>2.6812839346887607E-2</v>
      </c>
      <c r="O2229" s="58">
        <f>COVAR(N2229:N2258,'RW Futures and Index Data (Q4)'!F2227:F2256)/VAR('RW Futures and Index Data (Q4)'!F2227:F2256)</f>
        <v>3.661733467113655E-2</v>
      </c>
      <c r="P2229" s="10"/>
    </row>
    <row r="2230" spans="1:16" x14ac:dyDescent="0.25">
      <c r="A2230" s="23">
        <v>38971</v>
      </c>
      <c r="B2230"/>
      <c r="C2230" s="22"/>
      <c r="D2230" s="10"/>
      <c r="E2230" s="59">
        <v>4.2178209956364343E-2</v>
      </c>
      <c r="F2230" s="56">
        <f>COVAR(E2230:E2259,'RW Futures and Index Data (Q4)'!C2228:C2257)/VAR('RW Futures and Index Data (Q4)'!C2228:C2257)</f>
        <v>-0.30713968554537741</v>
      </c>
      <c r="G2230" s="10"/>
      <c r="H2230" s="59">
        <v>9.2670598146588068E-2</v>
      </c>
      <c r="I2230" s="56">
        <f>COVAR(H2230:H2259,'RW Futures and Index Data (Q4)'!F2228:F2257)/VAR('RW Futures and Index Data (Q4)'!F2228:F2257)</f>
        <v>0.99278824092515217</v>
      </c>
      <c r="J2230" s="10"/>
      <c r="K2230" s="59">
        <v>1.9801674379074541E-2</v>
      </c>
      <c r="L2230" s="57">
        <f>COVAR(K2230:K2259,'RW Futures and Index Data (Q4)'!F2228:F2257)/VAR('RW Futures and Index Data (Q4)'!F2228:F2257)</f>
        <v>-1.4083229368807584E-2</v>
      </c>
      <c r="M2230" s="10"/>
      <c r="N2230" s="59">
        <v>3.0187744589566412E-2</v>
      </c>
      <c r="O2230" s="58">
        <f>COVAR(N2230:N2259,'RW Futures and Index Data (Q4)'!F2228:F2257)/VAR('RW Futures and Index Data (Q4)'!F2228:F2257)</f>
        <v>4.1169881604543226E-2</v>
      </c>
      <c r="P2230" s="10"/>
    </row>
    <row r="2231" spans="1:16" x14ac:dyDescent="0.25">
      <c r="A2231" s="23">
        <v>38968</v>
      </c>
      <c r="B2231"/>
      <c r="C2231" s="22"/>
      <c r="D2231" s="10"/>
      <c r="E2231" s="59">
        <v>3.4857691205770314E-2</v>
      </c>
      <c r="F2231" s="56">
        <f>COVAR(E2231:E2260,'RW Futures and Index Data (Q4)'!C2229:C2258)/VAR('RW Futures and Index Data (Q4)'!C2229:C2258)</f>
        <v>-0.43077205534321461</v>
      </c>
      <c r="G2231" s="10"/>
      <c r="H2231" s="59">
        <v>8.2362728785357664E-2</v>
      </c>
      <c r="I2231" s="56">
        <f>COVAR(H2231:H2260,'RW Futures and Index Data (Q4)'!F2229:F2258)/VAR('RW Futures and Index Data (Q4)'!F2229:F2258)</f>
        <v>0.99384166508878435</v>
      </c>
      <c r="J2231" s="10"/>
      <c r="K2231" s="59">
        <v>1.9688070821078263E-2</v>
      </c>
      <c r="L2231" s="57">
        <f>COVAR(K2231:K2260,'RW Futures and Index Data (Q4)'!F2229:F2258)/VAR('RW Futures and Index Data (Q4)'!F2229:F2258)</f>
        <v>-1.4156478874806753E-2</v>
      </c>
      <c r="M2231" s="10"/>
      <c r="N2231" s="59">
        <v>2.4922582658482684E-2</v>
      </c>
      <c r="O2231" s="58">
        <f>COVAR(N2231:N2260,'RW Futures and Index Data (Q4)'!F2229:F2258)/VAR('RW Futures and Index Data (Q4)'!F2229:F2258)</f>
        <v>4.1055642067264433E-2</v>
      </c>
      <c r="P2231" s="10"/>
    </row>
    <row r="2232" spans="1:16" x14ac:dyDescent="0.25">
      <c r="A2232" s="23">
        <v>38967</v>
      </c>
      <c r="B2232"/>
      <c r="C2232" s="22"/>
      <c r="D2232" s="10"/>
      <c r="E2232" s="59">
        <v>7.8206224169141692E-3</v>
      </c>
      <c r="F2232" s="56">
        <f>COVAR(E2232:E2261,'RW Futures and Index Data (Q4)'!C2230:C2259)/VAR('RW Futures and Index Data (Q4)'!C2230:C2259)</f>
        <v>-0.75806456961794322</v>
      </c>
      <c r="G2232" s="10"/>
      <c r="H2232" s="59">
        <v>4.8092868988391491E-2</v>
      </c>
      <c r="I2232" s="56">
        <f>COVAR(H2232:H2261,'RW Futures and Index Data (Q4)'!F2230:F2259)/VAR('RW Futures and Index Data (Q4)'!F2230:F2259)</f>
        <v>0.94316917146331891</v>
      </c>
      <c r="J2232" s="10"/>
      <c r="K2232" s="59">
        <v>2.0269377543452372E-2</v>
      </c>
      <c r="L2232" s="57">
        <f>COVAR(K2232:K2261,'RW Futures and Index Data (Q4)'!F2230:F2259)/VAR('RW Futures and Index Data (Q4)'!F2230:F2259)</f>
        <v>-2.7493315304568766E-3</v>
      </c>
      <c r="M2232" s="10"/>
      <c r="N2232" s="59">
        <v>2.7179107007097469E-2</v>
      </c>
      <c r="O2232" s="58">
        <f>COVAR(N2232:N2261,'RW Futures and Index Data (Q4)'!F2230:F2259)/VAR('RW Futures and Index Data (Q4)'!F2230:F2259)</f>
        <v>5.2672506003622305E-2</v>
      </c>
      <c r="P2232" s="10"/>
    </row>
    <row r="2233" spans="1:16" x14ac:dyDescent="0.25">
      <c r="A2233" s="23">
        <v>38966</v>
      </c>
      <c r="B2233"/>
      <c r="C2233" s="22"/>
      <c r="D2233" s="10"/>
      <c r="E2233" s="59">
        <v>9.1944555808742834E-4</v>
      </c>
      <c r="F2233" s="56">
        <f>COVAR(E2233:E2262,'RW Futures and Index Data (Q4)'!C2231:C2260)/VAR('RW Futures and Index Data (Q4)'!C2231:C2260)</f>
        <v>-0.73274784944464366</v>
      </c>
      <c r="G2233" s="10"/>
      <c r="H2233" s="59">
        <v>8.8661551577152498E-2</v>
      </c>
      <c r="I2233" s="56">
        <f>COVAR(H2233:H2262,'RW Futures and Index Data (Q4)'!F2231:F2260)/VAR('RW Futures and Index Data (Q4)'!F2231:F2260)</f>
        <v>0.99822374792157098</v>
      </c>
      <c r="J2233" s="10"/>
      <c r="K2233" s="59">
        <v>2.3123681172059873E-2</v>
      </c>
      <c r="L2233" s="57">
        <f>COVAR(K2233:K2262,'RW Futures and Index Data (Q4)'!F2231:F2260)/VAR('RW Futures and Index Data (Q4)'!F2231:F2260)</f>
        <v>-8.7092924412571736E-3</v>
      </c>
      <c r="M2233" s="10"/>
      <c r="N2233" s="59">
        <v>3.2257820605794629E-2</v>
      </c>
      <c r="O2233" s="58">
        <f>COVAR(N2233:N2262,'RW Futures and Index Data (Q4)'!F2231:F2260)/VAR('RW Futures and Index Data (Q4)'!F2231:F2260)</f>
        <v>4.5257283378872817E-2</v>
      </c>
      <c r="P2233" s="10"/>
    </row>
    <row r="2234" spans="1:16" x14ac:dyDescent="0.25">
      <c r="A2234" s="23">
        <v>38965</v>
      </c>
      <c r="B2234"/>
      <c r="C2234" s="22"/>
      <c r="D2234" s="10"/>
      <c r="E2234" s="59">
        <v>3.9938853108304029E-2</v>
      </c>
      <c r="F2234" s="56">
        <f>COVAR(E2234:E2263,'RW Futures and Index Data (Q4)'!C2232:C2261)/VAR('RW Futures and Index Data (Q4)'!C2232:C2261)</f>
        <v>-0.640106783854276</v>
      </c>
      <c r="G2234" s="10"/>
      <c r="H2234" s="59">
        <v>0.17876588021778583</v>
      </c>
      <c r="I2234" s="56">
        <f>COVAR(H2234:H2263,'RW Futures and Index Data (Q4)'!F2232:F2261)/VAR('RW Futures and Index Data (Q4)'!F2232:F2261)</f>
        <v>0.94134397744959319</v>
      </c>
      <c r="J2234" s="10"/>
      <c r="K2234" s="59">
        <v>2.0489108434452064E-2</v>
      </c>
      <c r="L2234" s="57">
        <f>COVAR(K2234:K2263,'RW Futures and Index Data (Q4)'!F2232:F2261)/VAR('RW Futures and Index Data (Q4)'!F2232:F2261)</f>
        <v>-2.2346090239745681E-2</v>
      </c>
      <c r="M2234" s="10"/>
      <c r="N2234" s="59">
        <v>2.8677338223382032E-2</v>
      </c>
      <c r="O2234" s="58">
        <f>COVAR(N2234:N2263,'RW Futures and Index Data (Q4)'!F2232:F2261)/VAR('RW Futures and Index Data (Q4)'!F2232:F2261)</f>
        <v>2.2478085644399216E-2</v>
      </c>
      <c r="P2234" s="10"/>
    </row>
    <row r="2235" spans="1:16" x14ac:dyDescent="0.25">
      <c r="A2235" s="23">
        <v>38961</v>
      </c>
      <c r="B2235"/>
      <c r="C2235" s="22"/>
      <c r="D2235" s="10"/>
      <c r="E2235" s="59">
        <v>5.8125853924297255E-2</v>
      </c>
      <c r="F2235" s="56">
        <f>COVAR(E2235:E2264,'RW Futures and Index Data (Q4)'!C2233:C2262)/VAR('RW Futures and Index Data (Q4)'!C2233:C2262)</f>
        <v>-0.58192624021122419</v>
      </c>
      <c r="G2235" s="10"/>
      <c r="H2235" s="59">
        <v>0.18141197497765882</v>
      </c>
      <c r="I2235" s="56">
        <f>COVAR(H2235:H2264,'RW Futures and Index Data (Q4)'!F2233:F2262)/VAR('RW Futures and Index Data (Q4)'!F2233:F2262)</f>
        <v>0.93528309013317978</v>
      </c>
      <c r="J2235" s="10"/>
      <c r="K2235" s="59">
        <v>2.2647004475390586E-2</v>
      </c>
      <c r="L2235" s="57">
        <f>COVAR(K2235:K2264,'RW Futures and Index Data (Q4)'!F2233:F2262)/VAR('RW Futures and Index Data (Q4)'!F2233:F2262)</f>
        <v>-2.2317312879023513E-2</v>
      </c>
      <c r="M2235" s="10"/>
      <c r="N2235" s="59">
        <v>3.3850223994095874E-2</v>
      </c>
      <c r="O2235" s="58">
        <f>COVAR(N2235:N2264,'RW Futures and Index Data (Q4)'!F2233:F2262)/VAR('RW Futures and Index Data (Q4)'!F2233:F2262)</f>
        <v>2.1915188236789087E-2</v>
      </c>
      <c r="P2235" s="10"/>
    </row>
    <row r="2236" spans="1:16" x14ac:dyDescent="0.25">
      <c r="A2236" s="23">
        <v>38960</v>
      </c>
      <c r="B2236"/>
      <c r="C2236" s="22"/>
      <c r="D2236" s="10"/>
      <c r="E2236" s="59">
        <v>6.1377409638837532E-2</v>
      </c>
      <c r="F2236" s="56">
        <f>COVAR(E2236:E2265,'RW Futures and Index Data (Q4)'!C2234:C2263)/VAR('RW Futures and Index Data (Q4)'!C2234:C2263)</f>
        <v>-0.53255361683544511</v>
      </c>
      <c r="G2236" s="10"/>
      <c r="H2236" s="59">
        <v>0.17130044843049319</v>
      </c>
      <c r="I2236" s="56">
        <f>COVAR(H2236:H2265,'RW Futures and Index Data (Q4)'!F2234:F2263)/VAR('RW Futures and Index Data (Q4)'!F2234:F2263)</f>
        <v>0.95057039832315438</v>
      </c>
      <c r="J2236" s="10"/>
      <c r="K2236" s="59">
        <v>2.4961910991190495E-2</v>
      </c>
      <c r="L2236" s="57">
        <f>COVAR(K2236:K2265,'RW Futures and Index Data (Q4)'!F2234:F2263)/VAR('RW Futures and Index Data (Q4)'!F2234:F2263)</f>
        <v>7.8876918813007759E-3</v>
      </c>
      <c r="M2236" s="10"/>
      <c r="N2236" s="59">
        <v>3.7320496091644229E-2</v>
      </c>
      <c r="O2236" s="58">
        <f>COVAR(N2236:N2265,'RW Futures and Index Data (Q4)'!F2234:F2263)/VAR('RW Futures and Index Data (Q4)'!F2234:F2263)</f>
        <v>6.5246443187222045E-2</v>
      </c>
      <c r="P2236" s="10"/>
    </row>
    <row r="2237" spans="1:16" x14ac:dyDescent="0.25">
      <c r="A2237" s="23">
        <v>38959</v>
      </c>
      <c r="B2237"/>
      <c r="C2237" s="22"/>
      <c r="D2237" s="10"/>
      <c r="E2237" s="59">
        <v>9.5472213424929953E-2</v>
      </c>
      <c r="F2237" s="56">
        <f>COVAR(E2237:E2266,'RW Futures and Index Data (Q4)'!C2235:C2264)/VAR('RW Futures and Index Data (Q4)'!C2235:C2264)</f>
        <v>-0.18786698577680261</v>
      </c>
      <c r="G2237" s="10"/>
      <c r="H2237" s="59">
        <v>0.21561338289962828</v>
      </c>
      <c r="I2237" s="56">
        <f>COVAR(H2237:H2266,'RW Futures and Index Data (Q4)'!F2235:F2264)/VAR('RW Futures and Index Data (Q4)'!F2235:F2264)</f>
        <v>1.1345217602817126</v>
      </c>
      <c r="J2237" s="10"/>
      <c r="K2237" s="59">
        <v>2.6478568993945073E-2</v>
      </c>
      <c r="L2237" s="57">
        <f>COVAR(K2237:K2266,'RW Futures and Index Data (Q4)'!F2235:F2264)/VAR('RW Futures and Index Data (Q4)'!F2235:F2264)</f>
        <v>2.8570056679586838E-2</v>
      </c>
      <c r="M2237" s="10"/>
      <c r="N2237" s="59">
        <v>3.6358222831791132E-2</v>
      </c>
      <c r="O2237" s="58">
        <f>COVAR(N2237:N2266,'RW Futures and Index Data (Q4)'!F2235:F2264)/VAR('RW Futures and Index Data (Q4)'!F2235:F2264)</f>
        <v>8.8251337760321305E-2</v>
      </c>
      <c r="P2237" s="10"/>
    </row>
    <row r="2238" spans="1:16" x14ac:dyDescent="0.25">
      <c r="A2238" s="23">
        <v>38958</v>
      </c>
      <c r="B2238"/>
      <c r="C2238" s="22"/>
      <c r="D2238" s="10"/>
      <c r="E2238" s="59">
        <v>0.10399911113046545</v>
      </c>
      <c r="F2238" s="56">
        <f>COVAR(E2238:E2267,'RW Futures and Index Data (Q4)'!C2236:C2265)/VAR('RW Futures and Index Data (Q4)'!C2236:C2265)</f>
        <v>-2.5063830415349296E-3</v>
      </c>
      <c r="G2238" s="10"/>
      <c r="H2238" s="59">
        <v>0.22356215213358066</v>
      </c>
      <c r="I2238" s="56">
        <f>COVAR(H2238:H2267,'RW Futures and Index Data (Q4)'!F2236:F2265)/VAR('RW Futures and Index Data (Q4)'!F2236:F2265)</f>
        <v>1.1150395177010803</v>
      </c>
      <c r="J2238" s="10"/>
      <c r="K2238" s="59">
        <v>2.2219208138015478E-2</v>
      </c>
      <c r="L2238" s="57">
        <f>COVAR(K2238:K2267,'RW Futures and Index Data (Q4)'!F2236:F2265)/VAR('RW Futures and Index Data (Q4)'!F2236:F2265)</f>
        <v>2.4627421771803201E-2</v>
      </c>
      <c r="M2238" s="10"/>
      <c r="N2238" s="59">
        <v>3.19524116856027E-2</v>
      </c>
      <c r="O2238" s="58">
        <f>COVAR(N2238:N2267,'RW Futures and Index Data (Q4)'!F2236:F2265)/VAR('RW Futures and Index Data (Q4)'!F2236:F2265)</f>
        <v>8.3383597135187199E-2</v>
      </c>
      <c r="P2238" s="10"/>
    </row>
    <row r="2239" spans="1:16" x14ac:dyDescent="0.25">
      <c r="A2239" s="23">
        <v>38957</v>
      </c>
      <c r="B2239"/>
      <c r="C2239" s="22"/>
      <c r="D2239" s="10"/>
      <c r="E2239" s="59">
        <v>0.10584142472558944</v>
      </c>
      <c r="F2239" s="56">
        <f>COVAR(E2239:E2268,'RW Futures and Index Data (Q4)'!C2237:C2266)/VAR('RW Futures and Index Data (Q4)'!C2237:C2266)</f>
        <v>0.1921949718423604</v>
      </c>
      <c r="G2239" s="10"/>
      <c r="H2239" s="59">
        <v>0.20128676470588225</v>
      </c>
      <c r="I2239" s="56">
        <f>COVAR(H2239:H2268,'RW Futures and Index Data (Q4)'!F2237:F2266)/VAR('RW Futures and Index Data (Q4)'!F2237:F2266)</f>
        <v>1.1617857773628801</v>
      </c>
      <c r="J2239" s="10"/>
      <c r="K2239" s="59">
        <v>2.5976329746915328E-2</v>
      </c>
      <c r="L2239" s="57">
        <f>COVAR(K2239:K2268,'RW Futures and Index Data (Q4)'!F2237:F2266)/VAR('RW Futures and Index Data (Q4)'!F2237:F2266)</f>
        <v>5.150579531935106E-2</v>
      </c>
      <c r="M2239" s="10"/>
      <c r="N2239" s="59">
        <v>3.2269937755346367E-2</v>
      </c>
      <c r="O2239" s="58">
        <f>COVAR(N2239:N2268,'RW Futures and Index Data (Q4)'!F2237:F2266)/VAR('RW Futures and Index Data (Q4)'!F2237:F2266)</f>
        <v>0.10698123362639751</v>
      </c>
      <c r="P2239" s="10"/>
    </row>
    <row r="2240" spans="1:16" x14ac:dyDescent="0.25">
      <c r="A2240" s="23">
        <v>38954</v>
      </c>
      <c r="B2240"/>
      <c r="C2240" s="22"/>
      <c r="D2240" s="10"/>
      <c r="E2240" s="59">
        <v>0.1161079795055453</v>
      </c>
      <c r="F2240" s="56">
        <f>COVAR(E2240:E2269,'RW Futures and Index Data (Q4)'!C2238:C2267)/VAR('RW Futures and Index Data (Q4)'!C2238:C2267)</f>
        <v>0.47813272603889695</v>
      </c>
      <c r="G2240" s="10"/>
      <c r="H2240" s="59">
        <v>0.24857142857142844</v>
      </c>
      <c r="I2240" s="56">
        <f>COVAR(H2240:H2269,'RW Futures and Index Data (Q4)'!F2238:F2267)/VAR('RW Futures and Index Data (Q4)'!F2238:F2267)</f>
        <v>1.2996161304184362</v>
      </c>
      <c r="J2240" s="10"/>
      <c r="K2240" s="59">
        <v>2.9965711360179892E-2</v>
      </c>
      <c r="L2240" s="57">
        <f>COVAR(K2240:K2269,'RW Futures and Index Data (Q4)'!F2238:F2267)/VAR('RW Futures and Index Data (Q4)'!F2238:F2267)</f>
        <v>8.5671705824743108E-2</v>
      </c>
      <c r="M2240" s="10"/>
      <c r="N2240" s="59">
        <v>4.0622941774155708E-2</v>
      </c>
      <c r="O2240" s="58">
        <f>COVAR(N2240:N2269,'RW Futures and Index Data (Q4)'!F2238:F2267)/VAR('RW Futures and Index Data (Q4)'!F2238:F2267)</f>
        <v>0.14537744825992649</v>
      </c>
      <c r="P2240" s="10"/>
    </row>
    <row r="2241" spans="1:16" x14ac:dyDescent="0.25">
      <c r="A2241" s="23">
        <v>38953</v>
      </c>
      <c r="B2241"/>
      <c r="C2241" s="22"/>
      <c r="D2241" s="10"/>
      <c r="E2241" s="59">
        <v>0.111905391760168</v>
      </c>
      <c r="F2241" s="56">
        <f>COVAR(E2241:E2270,'RW Futures and Index Data (Q4)'!C2239:C2268)/VAR('RW Futures and Index Data (Q4)'!C2239:C2268)</f>
        <v>0.65261869629990965</v>
      </c>
      <c r="G2241" s="10"/>
      <c r="H2241" s="59">
        <v>0.24259789875835702</v>
      </c>
      <c r="I2241" s="56">
        <f>COVAR(H2241:H2270,'RW Futures and Index Data (Q4)'!F2239:F2268)/VAR('RW Futures and Index Data (Q4)'!F2239:F2268)</f>
        <v>1.3126671848017262</v>
      </c>
      <c r="J2241" s="10"/>
      <c r="K2241" s="59">
        <v>2.4316679422548226E-2</v>
      </c>
      <c r="L2241" s="57">
        <f>COVAR(K2241:K2270,'RW Futures and Index Data (Q4)'!F2239:F2268)/VAR('RW Futures and Index Data (Q4)'!F2239:F2268)</f>
        <v>9.9807626141795558E-2</v>
      </c>
      <c r="M2241" s="10"/>
      <c r="N2241" s="59">
        <v>3.0760728327599907E-2</v>
      </c>
      <c r="O2241" s="58">
        <f>COVAR(N2241:N2270,'RW Futures and Index Data (Q4)'!F2239:F2268)/VAR('RW Futures and Index Data (Q4)'!F2239:F2268)</f>
        <v>0.13951018413123537</v>
      </c>
      <c r="P2241" s="10"/>
    </row>
    <row r="2242" spans="1:16" x14ac:dyDescent="0.25">
      <c r="A2242" s="23">
        <v>38952</v>
      </c>
      <c r="B2242"/>
      <c r="C2242" s="22"/>
      <c r="D2242" s="10"/>
      <c r="E2242" s="59">
        <v>0.10816046309551486</v>
      </c>
      <c r="F2242" s="56">
        <f>COVAR(E2242:E2271,'RW Futures and Index Data (Q4)'!C2240:C2269)/VAR('RW Futures and Index Data (Q4)'!C2240:C2269)</f>
        <v>0.89266755279192767</v>
      </c>
      <c r="G2242" s="10"/>
      <c r="H2242" s="59">
        <v>0.20967741935483875</v>
      </c>
      <c r="I2242" s="56">
        <f>COVAR(H2242:H2271,'RW Futures and Index Data (Q4)'!F2240:F2269)/VAR('RW Futures and Index Data (Q4)'!F2240:F2269)</f>
        <v>1.3060353295394782</v>
      </c>
      <c r="J2242" s="10"/>
      <c r="K2242" s="59">
        <v>2.395032992279722E-2</v>
      </c>
      <c r="L2242" s="57">
        <f>COVAR(K2242:K2271,'RW Futures and Index Data (Q4)'!F2240:F2269)/VAR('RW Futures and Index Data (Q4)'!F2240:F2269)</f>
        <v>0.12186411195393314</v>
      </c>
      <c r="M2242" s="10"/>
      <c r="N2242" s="59">
        <v>3.0801550771444974E-2</v>
      </c>
      <c r="O2242" s="58">
        <f>COVAR(N2242:N2271,'RW Futures and Index Data (Q4)'!F2240:F2269)/VAR('RW Futures and Index Data (Q4)'!F2240:F2269)</f>
        <v>0.151013928290509</v>
      </c>
      <c r="P2242" s="10"/>
    </row>
    <row r="2243" spans="1:16" x14ac:dyDescent="0.25">
      <c r="A2243" s="23">
        <v>38951</v>
      </c>
      <c r="B2243"/>
      <c r="C2243" s="22"/>
      <c r="D2243" s="10"/>
      <c r="E2243" s="59">
        <v>9.5289679103718772E-2</v>
      </c>
      <c r="F2243" s="56">
        <f>COVAR(E2243:E2272,'RW Futures and Index Data (Q4)'!C2241:C2270)/VAR('RW Futures and Index Data (Q4)'!C2241:C2270)</f>
        <v>1.0424746455846059</v>
      </c>
      <c r="G2243" s="10"/>
      <c r="H2243" s="59">
        <v>0.19581749049429664</v>
      </c>
      <c r="I2243" s="56">
        <f>COVAR(H2243:H2272,'RW Futures and Index Data (Q4)'!F2241:F2270)/VAR('RW Futures and Index Data (Q4)'!F2241:F2270)</f>
        <v>1.2746745681289877</v>
      </c>
      <c r="J2243" s="10"/>
      <c r="K2243" s="59">
        <v>2.4839985661829989E-2</v>
      </c>
      <c r="L2243" s="57">
        <f>COVAR(K2243:K2272,'RW Futures and Index Data (Q4)'!F2241:F2270)/VAR('RW Futures and Index Data (Q4)'!F2241:F2270)</f>
        <v>0.1240350914060817</v>
      </c>
      <c r="M2243" s="10"/>
      <c r="N2243" s="59">
        <v>2.9517948987102249E-2</v>
      </c>
      <c r="O2243" s="58">
        <f>COVAR(N2243:N2272,'RW Futures and Index Data (Q4)'!F2241:F2270)/VAR('RW Futures and Index Data (Q4)'!F2241:F2270)</f>
        <v>0.14757378695847653</v>
      </c>
      <c r="P2243" s="10"/>
    </row>
    <row r="2244" spans="1:16" x14ac:dyDescent="0.25">
      <c r="A2244" s="23">
        <v>38950</v>
      </c>
      <c r="B2244"/>
      <c r="C2244" s="22"/>
      <c r="D2244" s="10"/>
      <c r="E2244" s="59">
        <v>8.310621805080376E-2</v>
      </c>
      <c r="F2244" s="56">
        <f>COVAR(E2244:E2273,'RW Futures and Index Data (Q4)'!C2242:C2271)/VAR('RW Futures and Index Data (Q4)'!C2242:C2271)</f>
        <v>1.1504944824994627</v>
      </c>
      <c r="G2244" s="10"/>
      <c r="H2244" s="59">
        <v>0.18967136150234731</v>
      </c>
      <c r="I2244" s="56">
        <f>COVAR(H2244:H2273,'RW Futures and Index Data (Q4)'!F2242:F2271)/VAR('RW Futures and Index Data (Q4)'!F2242:F2271)</f>
        <v>1.1441115073918737</v>
      </c>
      <c r="J2244" s="10"/>
      <c r="K2244" s="59">
        <v>2.5128850798664448E-2</v>
      </c>
      <c r="L2244" s="57">
        <f>COVAR(K2244:K2273,'RW Futures and Index Data (Q4)'!F2242:F2271)/VAR('RW Futures and Index Data (Q4)'!F2242:F2271)</f>
        <v>0.11092026671963588</v>
      </c>
      <c r="M2244" s="10"/>
      <c r="N2244" s="59">
        <v>3.3056494515957713E-2</v>
      </c>
      <c r="O2244" s="58">
        <f>COVAR(N2244:N2273,'RW Futures and Index Data (Q4)'!F2242:F2271)/VAR('RW Futures and Index Data (Q4)'!F2242:F2271)</f>
        <v>0.14131267410855813</v>
      </c>
      <c r="P2244" s="10"/>
    </row>
    <row r="2245" spans="1:16" x14ac:dyDescent="0.25">
      <c r="A2245" s="23">
        <v>38947</v>
      </c>
      <c r="B2245"/>
      <c r="C2245" s="22"/>
      <c r="D2245" s="10"/>
      <c r="E2245" s="59">
        <v>6.3858364036064819E-2</v>
      </c>
      <c r="F2245" s="56">
        <f>COVAR(E2245:E2274,'RW Futures and Index Data (Q4)'!C2243:C2272)/VAR('RW Futures and Index Data (Q4)'!C2243:C2272)</f>
        <v>1.1679510619096432</v>
      </c>
      <c r="G2245" s="10"/>
      <c r="H2245" s="59">
        <v>0.1399999999999999</v>
      </c>
      <c r="I2245" s="56">
        <f>COVAR(H2245:H2274,'RW Futures and Index Data (Q4)'!F2243:F2272)/VAR('RW Futures and Index Data (Q4)'!F2243:F2272)</f>
        <v>1.1378234146522848</v>
      </c>
      <c r="J2245" s="10"/>
      <c r="K2245" s="59">
        <v>2.6133995048459369E-2</v>
      </c>
      <c r="L2245" s="57">
        <f>COVAR(K2245:K2274,'RW Futures and Index Data (Q4)'!F2243:F2272)/VAR('RW Futures and Index Data (Q4)'!F2243:F2272)</f>
        <v>0.11615502872800773</v>
      </c>
      <c r="M2245" s="10"/>
      <c r="N2245" s="59">
        <v>3.294481156412421E-2</v>
      </c>
      <c r="O2245" s="58">
        <f>COVAR(N2245:N2274,'RW Futures and Index Data (Q4)'!F2243:F2272)/VAR('RW Futures and Index Data (Q4)'!F2243:F2272)</f>
        <v>0.14346761123523991</v>
      </c>
      <c r="P2245" s="10"/>
    </row>
    <row r="2246" spans="1:16" x14ac:dyDescent="0.25">
      <c r="A2246" s="23">
        <v>38946</v>
      </c>
      <c r="B2246"/>
      <c r="C2246" s="22"/>
      <c r="D2246" s="10"/>
      <c r="E2246" s="59">
        <v>7.332972582441144E-2</v>
      </c>
      <c r="F2246" s="56">
        <f>COVAR(E2246:E2275,'RW Futures and Index Data (Q4)'!C2244:C2273)/VAR('RW Futures and Index Data (Q4)'!C2244:C2273)</f>
        <v>1.3627141067273301</v>
      </c>
      <c r="G2246" s="10"/>
      <c r="H2246" s="59">
        <v>0.14917127071823222</v>
      </c>
      <c r="I2246" s="56">
        <f>COVAR(H2246:H2275,'RW Futures and Index Data (Q4)'!F2244:F2273)/VAR('RW Futures and Index Data (Q4)'!F2244:F2273)</f>
        <v>1.1181902368846222</v>
      </c>
      <c r="J2246" s="10"/>
      <c r="K2246" s="59">
        <v>2.6264985859652423E-2</v>
      </c>
      <c r="L2246" s="57">
        <f>COVAR(K2246:K2275,'RW Futures and Index Data (Q4)'!F2244:F2273)/VAR('RW Futures and Index Data (Q4)'!F2244:F2273)</f>
        <v>0.11420210700754291</v>
      </c>
      <c r="M2246" s="10"/>
      <c r="N2246" s="59">
        <v>3.2561337142248181E-2</v>
      </c>
      <c r="O2246" s="58">
        <f>COVAR(N2246:N2275,'RW Futures and Index Data (Q4)'!F2244:F2273)/VAR('RW Futures and Index Data (Q4)'!F2244:F2273)</f>
        <v>0.14004540016666311</v>
      </c>
      <c r="P2246" s="10"/>
    </row>
    <row r="2247" spans="1:16" x14ac:dyDescent="0.25">
      <c r="A2247" s="23">
        <v>38945</v>
      </c>
      <c r="B2247"/>
      <c r="C2247" s="22"/>
      <c r="D2247" s="10"/>
      <c r="E2247" s="59">
        <v>5.0311057950741755E-2</v>
      </c>
      <c r="F2247" s="56">
        <f>COVAR(E2247:E2276,'RW Futures and Index Data (Q4)'!C2245:C2274)/VAR('RW Futures and Index Data (Q4)'!C2245:C2274)</f>
        <v>1.4710720722822561</v>
      </c>
      <c r="G2247" s="10"/>
      <c r="H2247" s="59">
        <v>0.11977715877437345</v>
      </c>
      <c r="I2247" s="56">
        <f>COVAR(H2247:H2276,'RW Futures and Index Data (Q4)'!F2245:F2274)/VAR('RW Futures and Index Data (Q4)'!F2245:F2274)</f>
        <v>1.0437595725675042</v>
      </c>
      <c r="J2247" s="10"/>
      <c r="K2247" s="59">
        <v>2.5513511468701289E-2</v>
      </c>
      <c r="L2247" s="57">
        <f>COVAR(K2247:K2276,'RW Futures and Index Data (Q4)'!F2245:F2274)/VAR('RW Futures and Index Data (Q4)'!F2245:F2274)</f>
        <v>8.8776039745973714E-2</v>
      </c>
      <c r="M2247" s="10"/>
      <c r="N2247" s="59">
        <v>3.0563537121413464E-2</v>
      </c>
      <c r="O2247" s="58">
        <f>COVAR(N2247:N2276,'RW Futures and Index Data (Q4)'!F2245:F2274)/VAR('RW Futures and Index Data (Q4)'!F2245:F2274)</f>
        <v>0.11925665681462465</v>
      </c>
      <c r="P2247" s="10"/>
    </row>
    <row r="2248" spans="1:16" x14ac:dyDescent="0.25">
      <c r="A2248" s="23">
        <v>38944</v>
      </c>
      <c r="B2248"/>
      <c r="C2248" s="22"/>
      <c r="D2248" s="10"/>
      <c r="E2248" s="59">
        <v>0.12329516667139861</v>
      </c>
      <c r="F2248" s="56">
        <f>COVAR(E2248:E2277,'RW Futures and Index Data (Q4)'!C2246:C2275)/VAR('RW Futures and Index Data (Q4)'!C2246:C2275)</f>
        <v>1.5377057333492961</v>
      </c>
      <c r="G2248" s="10"/>
      <c r="H2248" s="59">
        <v>9.5541401273885329E-2</v>
      </c>
      <c r="I2248" s="56">
        <f>COVAR(H2248:H2277,'RW Futures and Index Data (Q4)'!F2246:F2275)/VAR('RW Futures and Index Data (Q4)'!F2246:F2275)</f>
        <v>1.0410210181148785</v>
      </c>
      <c r="J2248" s="10"/>
      <c r="K2248" s="59">
        <v>2.9894747033806013E-2</v>
      </c>
      <c r="L2248" s="57">
        <f>COVAR(K2248:K2277,'RW Futures and Index Data (Q4)'!F2246:F2275)/VAR('RW Futures and Index Data (Q4)'!F2246:F2275)</f>
        <v>7.0277120929200021E-2</v>
      </c>
      <c r="M2248" s="10"/>
      <c r="N2248" s="59">
        <v>3.7568097026090319E-2</v>
      </c>
      <c r="O2248" s="58">
        <f>COVAR(N2248:N2277,'RW Futures and Index Data (Q4)'!F2246:F2275)/VAR('RW Futures and Index Data (Q4)'!F2246:F2275)</f>
        <v>9.9693774852803271E-2</v>
      </c>
      <c r="P2248" s="10"/>
    </row>
    <row r="2249" spans="1:16" x14ac:dyDescent="0.25">
      <c r="A2249" s="23">
        <v>38943</v>
      </c>
      <c r="B2249"/>
      <c r="C2249" s="22"/>
      <c r="D2249" s="10"/>
      <c r="E2249" s="59">
        <v>0.1161079795055453</v>
      </c>
      <c r="F2249" s="56">
        <f>COVAR(E2249:E2278,'RW Futures and Index Data (Q4)'!C2247:C2276)/VAR('RW Futures and Index Data (Q4)'!C2247:C2276)</f>
        <v>1.4988406936482277</v>
      </c>
      <c r="G2249" s="10"/>
      <c r="H2249" s="59">
        <v>9.7069597069597169E-2</v>
      </c>
      <c r="I2249" s="56">
        <f>COVAR(H2249:H2278,'RW Futures and Index Data (Q4)'!F2247:F2276)/VAR('RW Futures and Index Data (Q4)'!F2247:F2276)</f>
        <v>1.0435196335829016</v>
      </c>
      <c r="J2249" s="10"/>
      <c r="K2249" s="59">
        <v>3.0709671293360552E-2</v>
      </c>
      <c r="L2249" s="57">
        <f>COVAR(K2249:K2278,'RW Futures and Index Data (Q4)'!F2247:F2276)/VAR('RW Futures and Index Data (Q4)'!F2247:F2276)</f>
        <v>5.2631380647085828E-2</v>
      </c>
      <c r="M2249" s="10"/>
      <c r="N2249" s="59">
        <v>3.6929460053830576E-2</v>
      </c>
      <c r="O2249" s="58">
        <f>COVAR(N2249:N2278,'RW Futures and Index Data (Q4)'!F2247:F2276)/VAR('RW Futures and Index Data (Q4)'!F2247:F2276)</f>
        <v>7.9655356767611721E-2</v>
      </c>
      <c r="P2249" s="10"/>
    </row>
    <row r="2250" spans="1:16" x14ac:dyDescent="0.25">
      <c r="A2250" s="23">
        <v>38940</v>
      </c>
      <c r="B2250"/>
      <c r="C2250" s="22"/>
      <c r="D2250" s="10"/>
      <c r="E2250" s="59">
        <v>0.11632992128329467</v>
      </c>
      <c r="F2250" s="56">
        <f>COVAR(E2250:E2279,'RW Futures and Index Data (Q4)'!C2248:C2277)/VAR('RW Futures and Index Data (Q4)'!C2248:C2277)</f>
        <v>1.5245380764231284</v>
      </c>
      <c r="G2250" s="10"/>
      <c r="H2250" s="59">
        <v>6.9788797061524299E-2</v>
      </c>
      <c r="I2250" s="56">
        <f>COVAR(H2250:H2279,'RW Futures and Index Data (Q4)'!F2248:F2277)/VAR('RW Futures and Index Data (Q4)'!F2248:F2277)</f>
        <v>1.2204377706767333</v>
      </c>
      <c r="J2250" s="10"/>
      <c r="K2250" s="59">
        <v>1.892687809079252E-2</v>
      </c>
      <c r="L2250" s="57">
        <f>COVAR(K2250:K2279,'RW Futures and Index Data (Q4)'!F2248:F2277)/VAR('RW Futures and Index Data (Q4)'!F2248:F2277)</f>
        <v>9.1161831339823141E-2</v>
      </c>
      <c r="M2250" s="10"/>
      <c r="N2250" s="59">
        <v>2.0034801640461453E-2</v>
      </c>
      <c r="O2250" s="58">
        <f>COVAR(N2250:N2279,'RW Futures and Index Data (Q4)'!F2248:F2277)/VAR('RW Futures and Index Data (Q4)'!F2248:F2277)</f>
        <v>0.12016883645427623</v>
      </c>
      <c r="P2250" s="10"/>
    </row>
    <row r="2251" spans="1:16" x14ac:dyDescent="0.25">
      <c r="A2251" s="23">
        <v>38939</v>
      </c>
      <c r="B2251"/>
      <c r="C2251" s="22"/>
      <c r="D2251" s="10"/>
      <c r="E2251" s="59">
        <v>0.11446601824539937</v>
      </c>
      <c r="F2251" s="56">
        <f>COVAR(E2251:E2280,'RW Futures and Index Data (Q4)'!C2249:C2278)/VAR('RW Futures and Index Data (Q4)'!C2249:C2278)</f>
        <v>1.5127832215840713</v>
      </c>
      <c r="G2251" s="10"/>
      <c r="H2251" s="59">
        <v>3.5714285714285809E-2</v>
      </c>
      <c r="I2251" s="56">
        <f>COVAR(H2251:H2280,'RW Futures and Index Data (Q4)'!F2249:F2278)/VAR('RW Futures and Index Data (Q4)'!F2249:F2278)</f>
        <v>1.3711222458938483</v>
      </c>
      <c r="J2251" s="10"/>
      <c r="K2251" s="59">
        <v>1.8938171672272519E-2</v>
      </c>
      <c r="L2251" s="57">
        <f>COVAR(K2251:K2280,'RW Futures and Index Data (Q4)'!F2249:F2278)/VAR('RW Futures and Index Data (Q4)'!F2249:F2278)</f>
        <v>0.12175375262447849</v>
      </c>
      <c r="M2251" s="10"/>
      <c r="N2251" s="59">
        <v>2.0819916117281512E-2</v>
      </c>
      <c r="O2251" s="58">
        <f>COVAR(N2251:N2280,'RW Futures and Index Data (Q4)'!F2249:F2278)/VAR('RW Futures and Index Data (Q4)'!F2249:F2278)</f>
        <v>0.14237271300181242</v>
      </c>
      <c r="P2251" s="10"/>
    </row>
    <row r="2252" spans="1:16" x14ac:dyDescent="0.25">
      <c r="A2252" s="23">
        <v>38938</v>
      </c>
      <c r="B2252"/>
      <c r="C2252" s="22"/>
      <c r="D2252" s="10"/>
      <c r="E2252" s="59">
        <v>0.1515743545589292</v>
      </c>
      <c r="F2252" s="56">
        <f>COVAR(E2252:E2281,'RW Futures and Index Data (Q4)'!C2250:C2279)/VAR('RW Futures and Index Data (Q4)'!C2250:C2279)</f>
        <v>1.6264197311126738</v>
      </c>
      <c r="G2252" s="10"/>
      <c r="H2252" s="59">
        <v>5.6502242152466353E-2</v>
      </c>
      <c r="I2252" s="56">
        <f>COVAR(H2252:H2281,'RW Futures and Index Data (Q4)'!F2250:F2279)/VAR('RW Futures and Index Data (Q4)'!F2250:F2279)</f>
        <v>1.2522001574455637</v>
      </c>
      <c r="J2252" s="10"/>
      <c r="K2252" s="59">
        <v>2.664119351247396E-2</v>
      </c>
      <c r="L2252" s="57">
        <f>COVAR(K2252:K2281,'RW Futures and Index Data (Q4)'!F2250:F2279)/VAR('RW Futures and Index Data (Q4)'!F2250:F2279)</f>
        <v>0.16140091471599943</v>
      </c>
      <c r="M2252" s="10"/>
      <c r="N2252" s="59">
        <v>3.5186857532513161E-2</v>
      </c>
      <c r="O2252" s="58">
        <f>COVAR(N2252:N2281,'RW Futures and Index Data (Q4)'!F2250:F2279)/VAR('RW Futures and Index Data (Q4)'!F2250:F2279)</f>
        <v>0.17553122132904214</v>
      </c>
      <c r="P2252" s="10"/>
    </row>
    <row r="2253" spans="1:16" x14ac:dyDescent="0.25">
      <c r="A2253" s="23">
        <v>38937</v>
      </c>
      <c r="B2253"/>
      <c r="C2253" s="22"/>
      <c r="D2253" s="10"/>
      <c r="E2253" s="59">
        <v>0.18119659212002315</v>
      </c>
      <c r="F2253" s="56">
        <f>COVAR(E2253:E2282,'RW Futures and Index Data (Q4)'!C2251:C2280)/VAR('RW Futures and Index Data (Q4)'!C2251:C2280)</f>
        <v>1.667576115376098</v>
      </c>
      <c r="G2253" s="10"/>
      <c r="H2253" s="59">
        <v>9.1497227356746702E-2</v>
      </c>
      <c r="I2253" s="56">
        <f>COVAR(H2253:H2282,'RW Futures and Index Data (Q4)'!F2251:F2280)/VAR('RW Futures and Index Data (Q4)'!F2251:F2280)</f>
        <v>1.1499554118722219</v>
      </c>
      <c r="J2253" s="10"/>
      <c r="K2253" s="59">
        <v>3.2155823658054583E-2</v>
      </c>
      <c r="L2253" s="57">
        <f>COVAR(K2253:K2282,'RW Futures and Index Data (Q4)'!F2251:F2280)/VAR('RW Futures and Index Data (Q4)'!F2251:F2280)</f>
        <v>0.17535700088591924</v>
      </c>
      <c r="M2253" s="10"/>
      <c r="N2253" s="59">
        <v>4.0243741307312231E-2</v>
      </c>
      <c r="O2253" s="58">
        <f>COVAR(N2253:N2282,'RW Futures and Index Data (Q4)'!F2251:F2280)/VAR('RW Futures and Index Data (Q4)'!F2251:F2280)</f>
        <v>0.17074705663727291</v>
      </c>
      <c r="P2253" s="10"/>
    </row>
    <row r="2254" spans="1:16" x14ac:dyDescent="0.25">
      <c r="A2254" s="23">
        <v>38936</v>
      </c>
      <c r="B2254"/>
      <c r="C2254" s="22"/>
      <c r="D2254" s="10"/>
      <c r="E2254" s="59">
        <v>0.18063959575669553</v>
      </c>
      <c r="F2254" s="56">
        <f>COVAR(E2254:E2283,'RW Futures and Index Data (Q4)'!C2252:C2281)/VAR('RW Futures and Index Data (Q4)'!C2252:C2281)</f>
        <v>1.7756150095066674</v>
      </c>
      <c r="G2254" s="10"/>
      <c r="H2254" s="59">
        <v>8.4870848708487046E-2</v>
      </c>
      <c r="I2254" s="56">
        <f>COVAR(H2254:H2283,'RW Futures and Index Data (Q4)'!F2252:F2281)/VAR('RW Futures and Index Data (Q4)'!F2252:F2281)</f>
        <v>1.1393261902428289</v>
      </c>
      <c r="J2254" s="10"/>
      <c r="K2254" s="59">
        <v>3.0333455700100265E-2</v>
      </c>
      <c r="L2254" s="57">
        <f>COVAR(K2254:K2283,'RW Futures and Index Data (Q4)'!F2252:F2281)/VAR('RW Futures and Index Data (Q4)'!F2252:F2281)</f>
        <v>0.17752647705104499</v>
      </c>
      <c r="M2254" s="10"/>
      <c r="N2254" s="59">
        <v>3.8146358410237724E-2</v>
      </c>
      <c r="O2254" s="58">
        <f>COVAR(N2254:N2283,'RW Futures and Index Data (Q4)'!F2252:F2281)/VAR('RW Futures and Index Data (Q4)'!F2252:F2281)</f>
        <v>0.1618986812372516</v>
      </c>
      <c r="P2254" s="10"/>
    </row>
    <row r="2255" spans="1:16" x14ac:dyDescent="0.25">
      <c r="A2255" s="23">
        <v>38933</v>
      </c>
      <c r="B2255"/>
      <c r="C2255" s="22"/>
      <c r="D2255" s="10"/>
      <c r="E2255" s="59">
        <v>0.16619074314731264</v>
      </c>
      <c r="F2255" s="56">
        <f>COVAR(E2255:E2284,'RW Futures and Index Data (Q4)'!C2253:C2282)/VAR('RW Futures and Index Data (Q4)'!C2253:C2282)</f>
        <v>1.7988406882599073</v>
      </c>
      <c r="G2255" s="10"/>
      <c r="H2255" s="59">
        <v>0.10109289617486339</v>
      </c>
      <c r="I2255" s="56">
        <f>COVAR(H2255:H2284,'RW Futures and Index Data (Q4)'!F2253:F2282)/VAR('RW Futures and Index Data (Q4)'!F2253:F2282)</f>
        <v>1.0606796193004717</v>
      </c>
      <c r="J2255" s="10"/>
      <c r="K2255" s="59">
        <v>2.8139949442756329E-2</v>
      </c>
      <c r="L2255" s="57">
        <f>COVAR(K2255:K2284,'RW Futures and Index Data (Q4)'!F2253:F2282)/VAR('RW Futures and Index Data (Q4)'!F2253:F2282)</f>
        <v>0.16982246902248771</v>
      </c>
      <c r="M2255" s="10"/>
      <c r="N2255" s="59">
        <v>4.5558574800494744E-2</v>
      </c>
      <c r="O2255" s="58">
        <f>COVAR(N2255:N2284,'RW Futures and Index Data (Q4)'!F2253:F2282)/VAR('RW Futures and Index Data (Q4)'!F2253:F2282)</f>
        <v>0.14651013764146009</v>
      </c>
      <c r="P2255" s="10"/>
    </row>
    <row r="2256" spans="1:16" x14ac:dyDescent="0.25">
      <c r="A2256" s="23">
        <v>38932</v>
      </c>
      <c r="B2256"/>
      <c r="C2256" s="22"/>
      <c r="D2256" s="10"/>
      <c r="E2256" s="59">
        <v>0.18345738726476624</v>
      </c>
      <c r="F2256" s="56">
        <f>COVAR(E2256:E2285,'RW Futures and Index Data (Q4)'!C2254:C2283)/VAR('RW Futures and Index Data (Q4)'!C2254:C2283)</f>
        <v>1.7842517832635285</v>
      </c>
      <c r="G2256" s="10"/>
      <c r="H2256" s="59">
        <v>0.11775528978840866</v>
      </c>
      <c r="I2256" s="56">
        <f>COVAR(H2256:H2285,'RW Futures and Index Data (Q4)'!F2254:F2283)/VAR('RW Futures and Index Data (Q4)'!F2254:F2283)</f>
        <v>0.92303569071591796</v>
      </c>
      <c r="J2256" s="10"/>
      <c r="K2256" s="59">
        <v>2.9023531566840788E-2</v>
      </c>
      <c r="L2256" s="57">
        <f>COVAR(K2256:K2285,'RW Futures and Index Data (Q4)'!F2254:F2283)/VAR('RW Futures and Index Data (Q4)'!F2254:F2283)</f>
        <v>0.1437488704981548</v>
      </c>
      <c r="M2256" s="10"/>
      <c r="N2256" s="59">
        <v>4.2949073759571688E-2</v>
      </c>
      <c r="O2256" s="58">
        <f>COVAR(N2256:N2285,'RW Futures and Index Data (Q4)'!F2254:F2283)/VAR('RW Futures and Index Data (Q4)'!F2254:F2283)</f>
        <v>9.547179532138661E-2</v>
      </c>
      <c r="P2256" s="10"/>
    </row>
    <row r="2257" spans="1:16" x14ac:dyDescent="0.25">
      <c r="A2257" s="23">
        <v>38931</v>
      </c>
      <c r="B2257"/>
      <c r="C2257" s="22"/>
      <c r="D2257" s="10"/>
      <c r="E2257" s="59">
        <v>0.17985814456059646</v>
      </c>
      <c r="F2257" s="56">
        <f>COVAR(E2257:E2286,'RW Futures and Index Data (Q4)'!C2255:C2284)/VAR('RW Futures and Index Data (Q4)'!C2255:C2284)</f>
        <v>1.7016409296901227</v>
      </c>
      <c r="G2257" s="10"/>
      <c r="H2257" s="59">
        <v>0.15648854961832059</v>
      </c>
      <c r="I2257" s="56">
        <f>COVAR(H2257:H2286,'RW Futures and Index Data (Q4)'!F2255:F2284)/VAR('RW Futures and Index Data (Q4)'!F2255:F2284)</f>
        <v>0.86946658017398437</v>
      </c>
      <c r="J2257" s="10"/>
      <c r="K2257" s="59">
        <v>2.3305157961148515E-2</v>
      </c>
      <c r="L2257" s="57">
        <f>COVAR(K2257:K2286,'RW Futures and Index Data (Q4)'!F2255:F2284)/VAR('RW Futures and Index Data (Q4)'!F2255:F2284)</f>
        <v>0.11282590288010903</v>
      </c>
      <c r="M2257" s="10"/>
      <c r="N2257" s="59">
        <v>3.4558019835944087E-2</v>
      </c>
      <c r="O2257" s="58">
        <f>COVAR(N2257:N2286,'RW Futures and Index Data (Q4)'!F2255:F2284)/VAR('RW Futures and Index Data (Q4)'!F2255:F2284)</f>
        <v>5.540842205550383E-2</v>
      </c>
      <c r="P2257" s="10"/>
    </row>
    <row r="2258" spans="1:16" x14ac:dyDescent="0.25">
      <c r="A2258" s="23">
        <v>38930</v>
      </c>
      <c r="B2258"/>
      <c r="C2258" s="22"/>
      <c r="D2258" s="10"/>
      <c r="E2258" s="59">
        <v>0.16331154313182195</v>
      </c>
      <c r="F2258" s="56">
        <f>COVAR(E2258:E2287,'RW Futures and Index Data (Q4)'!C2256:C2285)/VAR('RW Futures and Index Data (Q4)'!C2256:C2285)</f>
        <v>1.5838446968969204</v>
      </c>
      <c r="G2258" s="10"/>
      <c r="H2258" s="59">
        <v>0.13918017159199225</v>
      </c>
      <c r="I2258" s="56">
        <f>COVAR(H2258:H2287,'RW Futures and Index Data (Q4)'!F2256:F2285)/VAR('RW Futures and Index Data (Q4)'!F2256:F2285)</f>
        <v>0.82242258340479735</v>
      </c>
      <c r="J2258" s="10"/>
      <c r="K2258" s="59">
        <v>2.0826591913320591E-2</v>
      </c>
      <c r="L2258" s="57">
        <f>COVAR(K2258:K2287,'RW Futures and Index Data (Q4)'!F2256:F2285)/VAR('RW Futures and Index Data (Q4)'!F2256:F2285)</f>
        <v>8.9280028916132056E-2</v>
      </c>
      <c r="M2258" s="10"/>
      <c r="N2258" s="59">
        <v>2.8411309109608762E-2</v>
      </c>
      <c r="O2258" s="58">
        <f>COVAR(N2258:N2287,'RW Futures and Index Data (Q4)'!F2256:F2285)/VAR('RW Futures and Index Data (Q4)'!F2256:F2285)</f>
        <v>3.0617889540512231E-2</v>
      </c>
      <c r="P2258" s="10"/>
    </row>
    <row r="2259" spans="1:16" x14ac:dyDescent="0.25">
      <c r="A2259" s="23">
        <v>38929</v>
      </c>
      <c r="B2259"/>
      <c r="C2259" s="22"/>
      <c r="D2259" s="10"/>
      <c r="E2259" s="59">
        <v>0.16895763313621392</v>
      </c>
      <c r="F2259" s="56">
        <f>COVAR(E2259:E2288,'RW Futures and Index Data (Q4)'!C2257:C2286)/VAR('RW Futures and Index Data (Q4)'!C2257:C2286)</f>
        <v>1.5229150924631767</v>
      </c>
      <c r="G2259" s="10"/>
      <c r="H2259" s="59">
        <v>0.15242718446601922</v>
      </c>
      <c r="I2259" s="56">
        <f>COVAR(H2259:H2288,'RW Futures and Index Data (Q4)'!F2257:F2286)/VAR('RW Futures and Index Data (Q4)'!F2257:F2286)</f>
        <v>0.8315970062484076</v>
      </c>
      <c r="J2259" s="10"/>
      <c r="K2259" s="59">
        <v>1.7783820504174042E-2</v>
      </c>
      <c r="L2259" s="57">
        <f>COVAR(K2259:K2288,'RW Futures and Index Data (Q4)'!F2257:F2286)/VAR('RW Futures and Index Data (Q4)'!F2257:F2286)</f>
        <v>6.7682582589658091E-2</v>
      </c>
      <c r="M2259" s="10"/>
      <c r="N2259" s="59">
        <v>2.4818599458801494E-2</v>
      </c>
      <c r="O2259" s="58">
        <f>COVAR(N2259:N2288,'RW Futures and Index Data (Q4)'!F2257:F2286)/VAR('RW Futures and Index Data (Q4)'!F2257:F2286)</f>
        <v>8.9121175098494411E-3</v>
      </c>
      <c r="P2259" s="10"/>
    </row>
    <row r="2260" spans="1:16" x14ac:dyDescent="0.25">
      <c r="A2260" s="23">
        <v>38926</v>
      </c>
      <c r="B2260"/>
      <c r="C2260" s="22"/>
      <c r="D2260" s="10"/>
      <c r="E2260" s="59">
        <v>0.16860133265567101</v>
      </c>
      <c r="F2260" s="56">
        <f>COVAR(E2260:E2289,'RW Futures and Index Data (Q4)'!C2258:C2287)/VAR('RW Futures and Index Data (Q4)'!C2258:C2287)</f>
        <v>1.5197210574898616</v>
      </c>
      <c r="G2260" s="10"/>
      <c r="H2260" s="59">
        <v>0.16247582205029021</v>
      </c>
      <c r="I2260" s="56">
        <f>COVAR(H2260:H2289,'RW Futures and Index Data (Q4)'!F2258:F2287)/VAR('RW Futures and Index Data (Q4)'!F2258:F2287)</f>
        <v>0.81097800408708265</v>
      </c>
      <c r="J2260" s="10"/>
      <c r="K2260" s="59">
        <v>1.557121391879579E-2</v>
      </c>
      <c r="L2260" s="57">
        <f>COVAR(K2260:K2289,'RW Futures and Index Data (Q4)'!F2258:F2287)/VAR('RW Futures and Index Data (Q4)'!F2258:F2287)</f>
        <v>4.9050486698538828E-2</v>
      </c>
      <c r="M2260" s="10"/>
      <c r="N2260" s="59">
        <v>2.3210242101260548E-2</v>
      </c>
      <c r="O2260" s="58">
        <f>COVAR(N2260:N2289,'RW Futures and Index Data (Q4)'!F2258:F2287)/VAR('RW Futures and Index Data (Q4)'!F2258:F2287)</f>
        <v>-1.212985900511252E-2</v>
      </c>
      <c r="P2260" s="10"/>
    </row>
    <row r="2261" spans="1:16" x14ac:dyDescent="0.25">
      <c r="A2261" s="23">
        <v>38925</v>
      </c>
      <c r="B2261"/>
      <c r="C2261" s="22"/>
      <c r="D2261" s="10"/>
      <c r="E2261" s="59">
        <v>0.19500143808475334</v>
      </c>
      <c r="F2261" s="56">
        <f>COVAR(E2261:E2290,'RW Futures and Index Data (Q4)'!C2259:C2288)/VAR('RW Futures and Index Data (Q4)'!C2259:C2288)</f>
        <v>1.5185017201560458</v>
      </c>
      <c r="G2261" s="10"/>
      <c r="H2261" s="59">
        <v>0.16747337850919664</v>
      </c>
      <c r="I2261" s="56">
        <f>COVAR(H2261:H2290,'RW Futures and Index Data (Q4)'!F2259:F2288)/VAR('RW Futures and Index Data (Q4)'!F2259:F2288)</f>
        <v>0.79239364360782594</v>
      </c>
      <c r="J2261" s="10"/>
      <c r="K2261" s="59">
        <v>1.4101594056181499E-2</v>
      </c>
      <c r="L2261" s="57">
        <f>COVAR(K2261:K2290,'RW Futures and Index Data (Q4)'!F2259:F2288)/VAR('RW Futures and Index Data (Q4)'!F2259:F2288)</f>
        <v>3.462581475408584E-2</v>
      </c>
      <c r="M2261" s="10"/>
      <c r="N2261" s="59">
        <v>2.0444156781353584E-2</v>
      </c>
      <c r="O2261" s="58">
        <f>COVAR(N2261:N2290,'RW Futures and Index Data (Q4)'!F2259:F2288)/VAR('RW Futures and Index Data (Q4)'!F2259:F2288)</f>
        <v>-2.8635502144258411E-2</v>
      </c>
      <c r="P2261" s="10"/>
    </row>
    <row r="2262" spans="1:16" x14ac:dyDescent="0.25">
      <c r="A2262" s="23">
        <v>38924</v>
      </c>
      <c r="B2262"/>
      <c r="C2262" s="22"/>
      <c r="D2262" s="10"/>
      <c r="E2262" s="59">
        <v>0.19370801185534536</v>
      </c>
      <c r="F2262" s="56">
        <f>COVAR(E2262:E2291,'RW Futures and Index Data (Q4)'!C2260:C2289)/VAR('RW Futures and Index Data (Q4)'!C2260:C2289)</f>
        <v>1.4493151890705358</v>
      </c>
      <c r="G2262" s="10"/>
      <c r="H2262" s="59">
        <v>0.10764872521246471</v>
      </c>
      <c r="I2262" s="56">
        <f>COVAR(H2262:H2291,'RW Futures and Index Data (Q4)'!F2260:F2289)/VAR('RW Futures and Index Data (Q4)'!F2260:F2289)</f>
        <v>0.76345853825055066</v>
      </c>
      <c r="J2262" s="10"/>
      <c r="K2262" s="59">
        <v>8.855221349695519E-3</v>
      </c>
      <c r="L2262" s="57">
        <f>COVAR(K2262:K2291,'RW Futures and Index Data (Q4)'!F2260:F2289)/VAR('RW Futures and Index Data (Q4)'!F2260:F2289)</f>
        <v>2.2627106407580606E-2</v>
      </c>
      <c r="M2262" s="10"/>
      <c r="N2262" s="59">
        <v>1.2328249592397089E-2</v>
      </c>
      <c r="O2262" s="58">
        <f>COVAR(N2262:N2291,'RW Futures and Index Data (Q4)'!F2260:F2289)/VAR('RW Futures and Index Data (Q4)'!F2260:F2289)</f>
        <v>-4.5136182180528943E-2</v>
      </c>
      <c r="P2262" s="10"/>
    </row>
    <row r="2263" spans="1:16" x14ac:dyDescent="0.25">
      <c r="A2263" s="23">
        <v>38923</v>
      </c>
      <c r="B2263"/>
      <c r="C2263" s="22"/>
      <c r="D2263" s="10"/>
      <c r="E2263" s="59">
        <v>0.19976108170716711</v>
      </c>
      <c r="F2263" s="56">
        <f>COVAR(E2263:E2292,'RW Futures and Index Data (Q4)'!C2261:C2290)/VAR('RW Futures and Index Data (Q4)'!C2261:C2290)</f>
        <v>1.3775729342609926</v>
      </c>
      <c r="G2263" s="10"/>
      <c r="H2263" s="59">
        <v>6.8865179437439306E-2</v>
      </c>
      <c r="I2263" s="56">
        <f>COVAR(H2263:H2292,'RW Futures and Index Data (Q4)'!F2261:F2290)/VAR('RW Futures and Index Data (Q4)'!F2261:F2290)</f>
        <v>0.75877307717412479</v>
      </c>
      <c r="J2263" s="10"/>
      <c r="K2263" s="59">
        <v>8.3626539372692044E-3</v>
      </c>
      <c r="L2263" s="57">
        <f>COVAR(K2263:K2292,'RW Futures and Index Data (Q4)'!F2261:F2290)/VAR('RW Futures and Index Data (Q4)'!F2261:F2290)</f>
        <v>4.632095765769605E-3</v>
      </c>
      <c r="M2263" s="10"/>
      <c r="N2263" s="59">
        <v>8.0273412833113955E-3</v>
      </c>
      <c r="O2263" s="58">
        <f>COVAR(N2263:N2292,'RW Futures and Index Data (Q4)'!F2261:F2290)/VAR('RW Futures and Index Data (Q4)'!F2261:F2290)</f>
        <v>-6.9086018694248533E-2</v>
      </c>
      <c r="P2263" s="10"/>
    </row>
    <row r="2264" spans="1:16" x14ac:dyDescent="0.25">
      <c r="A2264" s="23">
        <v>38922</v>
      </c>
      <c r="B2264"/>
      <c r="C2264" s="22"/>
      <c r="D2264" s="10"/>
      <c r="E2264" s="59">
        <v>0.16666670296073827</v>
      </c>
      <c r="F2264" s="56">
        <f>COVAR(E2264:E2293,'RW Futures and Index Data (Q4)'!C2262:C2291)/VAR('RW Futures and Index Data (Q4)'!C2262:C2291)</f>
        <v>1.2994681283074332</v>
      </c>
      <c r="G2264" s="10"/>
      <c r="H2264" s="59">
        <v>9.1707317073170591E-2</v>
      </c>
      <c r="I2264" s="56">
        <f>COVAR(H2264:H2293,'RW Futures and Index Data (Q4)'!F2262:F2291)/VAR('RW Futures and Index Data (Q4)'!F2262:F2291)</f>
        <v>0.81028567399102047</v>
      </c>
      <c r="J2264" s="10"/>
      <c r="K2264" s="59">
        <v>1.8934788174032047E-3</v>
      </c>
      <c r="L2264" s="57">
        <f>COVAR(K2264:K2293,'RW Futures and Index Data (Q4)'!F2262:F2291)/VAR('RW Futures and Index Data (Q4)'!F2262:F2291)</f>
        <v>-1.6820947189357754E-2</v>
      </c>
      <c r="M2264" s="10"/>
      <c r="N2264" s="59">
        <v>-5.6955264206660638E-3</v>
      </c>
      <c r="O2264" s="58">
        <f>COVAR(N2264:N2293,'RW Futures and Index Data (Q4)'!F2262:F2291)/VAR('RW Futures and Index Data (Q4)'!F2262:F2291)</f>
        <v>-9.4319595941644171E-2</v>
      </c>
      <c r="P2264" s="10"/>
    </row>
    <row r="2265" spans="1:16" x14ac:dyDescent="0.25">
      <c r="A2265" s="23">
        <v>38919</v>
      </c>
      <c r="B2265"/>
      <c r="C2265" s="22"/>
      <c r="D2265" s="10"/>
      <c r="E2265" s="59">
        <v>0.16721614573128463</v>
      </c>
      <c r="F2265" s="56">
        <f>COVAR(E2265:E2294,'RW Futures and Index Data (Q4)'!C2263:C2292)/VAR('RW Futures and Index Data (Q4)'!C2263:C2292)</f>
        <v>1.2454688392333439</v>
      </c>
      <c r="G2265" s="10"/>
      <c r="H2265" s="59">
        <v>8.2524271844660158E-2</v>
      </c>
      <c r="I2265" s="56">
        <f>COVAR(H2265:H2294,'RW Futures and Index Data (Q4)'!F2263:F2292)/VAR('RW Futures and Index Data (Q4)'!F2263:F2292)</f>
        <v>0.8062686602085869</v>
      </c>
      <c r="J2265" s="10"/>
      <c r="K2265" s="59">
        <v>3.7224749980000471E-3</v>
      </c>
      <c r="L2265" s="57">
        <f>COVAR(K2265:K2294,'RW Futures and Index Data (Q4)'!F2263:F2292)/VAR('RW Futures and Index Data (Q4)'!F2263:F2292)</f>
        <v>-2.6769380898892223E-2</v>
      </c>
      <c r="M2265" s="10"/>
      <c r="N2265" s="59">
        <v>-2.0747370911128327E-3</v>
      </c>
      <c r="O2265" s="58">
        <f>COVAR(N2265:N2294,'RW Futures and Index Data (Q4)'!F2263:F2292)/VAR('RW Futures and Index Data (Q4)'!F2263:F2292)</f>
        <v>-9.6831010304285467E-2</v>
      </c>
      <c r="P2265" s="10"/>
    </row>
    <row r="2266" spans="1:16" x14ac:dyDescent="0.25">
      <c r="A2266" s="23">
        <v>38918</v>
      </c>
      <c r="B2266"/>
      <c r="C2266" s="22"/>
      <c r="D2266" s="10"/>
      <c r="E2266" s="59">
        <v>0.10499849281825302</v>
      </c>
      <c r="F2266" s="56">
        <f>COVAR(E2266:E2295,'RW Futures and Index Data (Q4)'!C2264:C2293)/VAR('RW Futures and Index Data (Q4)'!C2264:C2293)</f>
        <v>1.1990943823951883</v>
      </c>
      <c r="G2266" s="10"/>
      <c r="H2266" s="59">
        <v>3.0651340996168619E-2</v>
      </c>
      <c r="I2266" s="56">
        <f>COVAR(H2266:H2295,'RW Futures and Index Data (Q4)'!F2264:F2293)/VAR('RW Futures and Index Data (Q4)'!F2264:F2293)</f>
        <v>0.80438138768473622</v>
      </c>
      <c r="J2266" s="10"/>
      <c r="K2266" s="59">
        <v>7.4381815144741736E-4</v>
      </c>
      <c r="L2266" s="57">
        <f>COVAR(K2266:K2295,'RW Futures and Index Data (Q4)'!F2264:F2293)/VAR('RW Futures and Index Data (Q4)'!F2264:F2293)</f>
        <v>-3.0136499282241307E-2</v>
      </c>
      <c r="M2266" s="10"/>
      <c r="N2266" s="59">
        <v>-6.7420740755708142E-4</v>
      </c>
      <c r="O2266" s="58">
        <f>COVAR(N2266:N2295,'RW Futures and Index Data (Q4)'!F2264:F2293)/VAR('RW Futures and Index Data (Q4)'!F2264:F2293)</f>
        <v>-9.8155753377313679E-2</v>
      </c>
      <c r="P2266" s="10"/>
    </row>
    <row r="2267" spans="1:16" x14ac:dyDescent="0.25">
      <c r="A2267" s="23">
        <v>38917</v>
      </c>
      <c r="B2267"/>
      <c r="C2267" s="22"/>
      <c r="D2267" s="10"/>
      <c r="E2267" s="59">
        <v>9.8027611105498513E-2</v>
      </c>
      <c r="F2267" s="56">
        <f>COVAR(E2267:E2296,'RW Futures and Index Data (Q4)'!C2265:C2294)/VAR('RW Futures and Index Data (Q4)'!C2265:C2294)</f>
        <v>1.1912932717182971</v>
      </c>
      <c r="G2267" s="10"/>
      <c r="H2267" s="59">
        <v>2.2770398481973375E-2</v>
      </c>
      <c r="I2267" s="56">
        <f>COVAR(H2267:H2296,'RW Futures and Index Data (Q4)'!F2265:F2294)/VAR('RW Futures and Index Data (Q4)'!F2265:F2294)</f>
        <v>0.80913017806647902</v>
      </c>
      <c r="J2267" s="10"/>
      <c r="K2267" s="59">
        <v>2.5686083040368235E-3</v>
      </c>
      <c r="L2267" s="57">
        <f>COVAR(K2267:K2296,'RW Futures and Index Data (Q4)'!F2265:F2294)/VAR('RW Futures and Index Data (Q4)'!F2265:F2294)</f>
        <v>-3.4122024172200484E-2</v>
      </c>
      <c r="M2267" s="10"/>
      <c r="N2267" s="59">
        <v>6.4832880120344605E-3</v>
      </c>
      <c r="O2267" s="58">
        <f>COVAR(N2267:N2296,'RW Futures and Index Data (Q4)'!F2265:F2294)/VAR('RW Futures and Index Data (Q4)'!F2265:F2294)</f>
        <v>-9.7542581312070067E-2</v>
      </c>
      <c r="P2267" s="10"/>
    </row>
    <row r="2268" spans="1:16" x14ac:dyDescent="0.25">
      <c r="A2268" s="23">
        <v>38916</v>
      </c>
      <c r="B2268"/>
      <c r="C2268" s="22"/>
      <c r="D2268" s="10"/>
      <c r="E2268" s="59">
        <v>9.8939915600237294E-2</v>
      </c>
      <c r="F2268" s="56">
        <f>COVAR(E2268:E2297,'RW Futures and Index Data (Q4)'!C2266:C2295)/VAR('RW Futures and Index Data (Q4)'!C2266:C2295)</f>
        <v>1.1716418998462592</v>
      </c>
      <c r="G2268" s="10"/>
      <c r="H2268" s="59">
        <v>1.2093023255814073E-2</v>
      </c>
      <c r="I2268" s="56">
        <f>COVAR(H2268:H2297,'RW Futures and Index Data (Q4)'!F2266:F2295)/VAR('RW Futures and Index Data (Q4)'!F2266:F2295)</f>
        <v>0.83426368890947511</v>
      </c>
      <c r="J2268" s="10"/>
      <c r="K2268" s="59">
        <v>1.5005741927038851E-3</v>
      </c>
      <c r="L2268" s="57">
        <f>COVAR(K2268:K2297,'RW Futures and Index Data (Q4)'!F2266:F2295)/VAR('RW Futures and Index Data (Q4)'!F2266:F2295)</f>
        <v>-4.0724169825517749E-2</v>
      </c>
      <c r="M2268" s="10"/>
      <c r="N2268" s="59">
        <v>5.5447003557387298E-3</v>
      </c>
      <c r="O2268" s="58">
        <f>COVAR(N2268:N2297,'RW Futures and Index Data (Q4)'!F2266:F2295)/VAR('RW Futures and Index Data (Q4)'!F2266:F2295)</f>
        <v>-9.9778893779413652E-2</v>
      </c>
      <c r="P2268" s="10"/>
    </row>
    <row r="2269" spans="1:16" x14ac:dyDescent="0.25">
      <c r="A2269" s="23">
        <v>38915</v>
      </c>
      <c r="B2269"/>
      <c r="C2269" s="22"/>
      <c r="D2269" s="10"/>
      <c r="E2269" s="59">
        <v>8.2300812167146908E-2</v>
      </c>
      <c r="F2269" s="56">
        <f>COVAR(E2269:E2298,'RW Futures and Index Data (Q4)'!C2267:C2296)/VAR('RW Futures and Index Data (Q4)'!C2267:C2296)</f>
        <v>1.1593763168648559</v>
      </c>
      <c r="G2269" s="10"/>
      <c r="H2269" s="59">
        <v>-4.4585987261146487E-2</v>
      </c>
      <c r="I2269" s="56">
        <f>COVAR(H2269:H2298,'RW Futures and Index Data (Q4)'!F2267:F2296)/VAR('RW Futures and Index Data (Q4)'!F2267:F2296)</f>
        <v>0.8353285725524523</v>
      </c>
      <c r="J2269" s="10"/>
      <c r="K2269" s="59">
        <v>-5.7141510593659017E-3</v>
      </c>
      <c r="L2269" s="57">
        <f>COVAR(K2269:K2298,'RW Futures and Index Data (Q4)'!F2267:F2296)/VAR('RW Futures and Index Data (Q4)'!F2267:F2296)</f>
        <v>-4.300635883539574E-2</v>
      </c>
      <c r="M2269" s="10"/>
      <c r="N2269" s="59">
        <v>-3.6584150474624488E-3</v>
      </c>
      <c r="O2269" s="58">
        <f>COVAR(N2269:N2298,'RW Futures and Index Data (Q4)'!F2267:F2296)/VAR('RW Futures and Index Data (Q4)'!F2267:F2296)</f>
        <v>-9.9292920130017143E-2</v>
      </c>
      <c r="P2269" s="10"/>
    </row>
    <row r="2270" spans="1:16" x14ac:dyDescent="0.25">
      <c r="A2270" s="23">
        <v>38912</v>
      </c>
      <c r="B2270"/>
      <c r="C2270" s="22"/>
      <c r="D2270" s="10"/>
      <c r="E2270" s="59">
        <v>8.6644699153829885E-2</v>
      </c>
      <c r="F2270" s="56">
        <f>COVAR(E2270:E2299,'RW Futures and Index Data (Q4)'!C2268:C2297)/VAR('RW Futures and Index Data (Q4)'!C2268:C2297)</f>
        <v>1.1081740836384741</v>
      </c>
      <c r="G2270" s="10"/>
      <c r="H2270" s="59">
        <v>-3.9449541284403589E-2</v>
      </c>
      <c r="I2270" s="56">
        <f>COVAR(H2270:H2299,'RW Futures and Index Data (Q4)'!F2268:F2297)/VAR('RW Futures and Index Data (Q4)'!F2268:F2297)</f>
        <v>0.84564907958121283</v>
      </c>
      <c r="J2270" s="10"/>
      <c r="K2270" s="59">
        <v>1.6949586098158331E-3</v>
      </c>
      <c r="L2270" s="57">
        <f>COVAR(K2270:K2299,'RW Futures and Index Data (Q4)'!F2268:F2297)/VAR('RW Futures and Index Data (Q4)'!F2268:F2297)</f>
        <v>-4.1453575976094031E-2</v>
      </c>
      <c r="M2270" s="10"/>
      <c r="N2270" s="59">
        <v>9.7021760283453329E-3</v>
      </c>
      <c r="O2270" s="58">
        <f>COVAR(N2270:N2299,'RW Futures and Index Data (Q4)'!F2268:F2297)/VAR('RW Futures and Index Data (Q4)'!F2268:F2297)</f>
        <v>-9.8835083487350844E-2</v>
      </c>
      <c r="P2270" s="10"/>
    </row>
    <row r="2271" spans="1:16" x14ac:dyDescent="0.25">
      <c r="A2271" s="23">
        <v>38911</v>
      </c>
      <c r="B2271"/>
      <c r="C2271" s="22"/>
      <c r="D2271" s="10"/>
      <c r="E2271" s="59">
        <v>6.4801210445794899E-2</v>
      </c>
      <c r="F2271" s="56">
        <f>COVAR(E2271:E2300,'RW Futures and Index Data (Q4)'!C2269:C2298)/VAR('RW Futures and Index Data (Q4)'!C2269:C2298)</f>
        <v>1.117599751055419</v>
      </c>
      <c r="G2271" s="10"/>
      <c r="H2271" s="59">
        <v>-3.4798534798534897E-2</v>
      </c>
      <c r="I2271" s="56">
        <f>COVAR(H2271:H2300,'RW Futures and Index Data (Q4)'!F2269:F2298)/VAR('RW Futures and Index Data (Q4)'!F2269:F2298)</f>
        <v>0.83527403647752618</v>
      </c>
      <c r="J2271" s="10"/>
      <c r="K2271" s="59">
        <v>-2.4340472458993512E-3</v>
      </c>
      <c r="L2271" s="57">
        <f>COVAR(K2271:K2300,'RW Futures and Index Data (Q4)'!F2269:F2298)/VAR('RW Futures and Index Data (Q4)'!F2269:F2298)</f>
        <v>-3.9439895170355829E-2</v>
      </c>
      <c r="M2271" s="10"/>
      <c r="N2271" s="59">
        <v>6.8531294257347941E-3</v>
      </c>
      <c r="O2271" s="58">
        <f>COVAR(N2271:N2300,'RW Futures and Index Data (Q4)'!F2269:F2298)/VAR('RW Futures and Index Data (Q4)'!F2269:F2298)</f>
        <v>-0.10030905642821775</v>
      </c>
      <c r="P2271" s="10"/>
    </row>
    <row r="2272" spans="1:16" x14ac:dyDescent="0.25">
      <c r="A2272" s="23">
        <v>38910</v>
      </c>
      <c r="B2272"/>
      <c r="C2272" s="22"/>
      <c r="D2272" s="10"/>
      <c r="E2272" s="59">
        <v>9.2899407180463189E-2</v>
      </c>
      <c r="F2272" s="56">
        <f>COVAR(E2272:E2301,'RW Futures and Index Data (Q4)'!C2270:C2299)/VAR('RW Futures and Index Data (Q4)'!C2270:C2299)</f>
        <v>1.133236211780553</v>
      </c>
      <c r="G2272" s="10"/>
      <c r="H2272" s="59">
        <v>-2.5925925925926019E-2</v>
      </c>
      <c r="I2272" s="56">
        <f>COVAR(H2272:H2301,'RW Futures and Index Data (Q4)'!F2270:F2299)/VAR('RW Futures and Index Data (Q4)'!F2270:F2299)</f>
        <v>0.83323909542544861</v>
      </c>
      <c r="J2272" s="10"/>
      <c r="K2272" s="59">
        <v>2.9449763673381479E-3</v>
      </c>
      <c r="L2272" s="57">
        <f>COVAR(K2272:K2301,'RW Futures and Index Data (Q4)'!F2270:F2299)/VAR('RW Futures and Index Data (Q4)'!F2270:F2299)</f>
        <v>-4.009924933053257E-2</v>
      </c>
      <c r="M2272" s="10"/>
      <c r="N2272" s="59">
        <v>1.9243596082991976E-2</v>
      </c>
      <c r="O2272" s="58">
        <f>COVAR(N2272:N2301,'RW Futures and Index Data (Q4)'!F2270:F2299)/VAR('RW Futures and Index Data (Q4)'!F2270:F2299)</f>
        <v>-9.8274328353264745E-2</v>
      </c>
      <c r="P2272" s="10"/>
    </row>
    <row r="2273" spans="1:16" x14ac:dyDescent="0.25">
      <c r="A2273" s="23">
        <v>38909</v>
      </c>
      <c r="B2273"/>
      <c r="C2273" s="22"/>
      <c r="D2273" s="10"/>
      <c r="E2273" s="59">
        <v>0.10243316038701944</v>
      </c>
      <c r="F2273" s="56">
        <f>COVAR(E2273:E2302,'RW Futures and Index Data (Q4)'!C2271:C2300)/VAR('RW Futures and Index Data (Q4)'!C2271:C2300)</f>
        <v>1.1085326611787776</v>
      </c>
      <c r="G2273" s="10"/>
      <c r="H2273" s="59">
        <v>1.8814675446847673E-3</v>
      </c>
      <c r="I2273" s="56">
        <f>COVAR(H2273:H2302,'RW Futures and Index Data (Q4)'!F2271:F2300)/VAR('RW Futures and Index Data (Q4)'!F2271:F2300)</f>
        <v>0.87426945292111613</v>
      </c>
      <c r="J2273" s="10"/>
      <c r="K2273" s="59">
        <v>4.7949785514702636E-3</v>
      </c>
      <c r="L2273" s="57">
        <f>COVAR(K2273:K2302,'RW Futures and Index Data (Q4)'!F2271:F2300)/VAR('RW Futures and Index Data (Q4)'!F2271:F2300)</f>
        <v>-4.3041282293746985E-2</v>
      </c>
      <c r="M2273" s="10"/>
      <c r="N2273" s="59">
        <v>1.9818090873453098E-2</v>
      </c>
      <c r="O2273" s="58">
        <f>COVAR(N2273:N2302,'RW Futures and Index Data (Q4)'!F2271:F2300)/VAR('RW Futures and Index Data (Q4)'!F2271:F2300)</f>
        <v>-0.10047310308435496</v>
      </c>
      <c r="P2273" s="10"/>
    </row>
    <row r="2274" spans="1:16" x14ac:dyDescent="0.25">
      <c r="A2274" s="23">
        <v>38908</v>
      </c>
      <c r="B2274"/>
      <c r="C2274" s="22"/>
      <c r="D2274" s="10"/>
      <c r="E2274" s="59">
        <v>0.13766793273145694</v>
      </c>
      <c r="F2274" s="56">
        <f>COVAR(E2274:E2303,'RW Futures and Index Data (Q4)'!C2272:C2301)/VAR('RW Futures and Index Data (Q4)'!C2272:C2301)</f>
        <v>0.90682561675492734</v>
      </c>
      <c r="G2274" s="10"/>
      <c r="H2274" s="59">
        <v>6.2801932367149815E-2</v>
      </c>
      <c r="I2274" s="56">
        <f>COVAR(H2274:H2303,'RW Futures and Index Data (Q4)'!F2272:F2301)/VAR('RW Futures and Index Data (Q4)'!F2272:F2301)</f>
        <v>0.89289581977788757</v>
      </c>
      <c r="J2274" s="10"/>
      <c r="K2274" s="59">
        <v>1.2205563072644754E-3</v>
      </c>
      <c r="L2274" s="57">
        <f>COVAR(K2274:K2303,'RW Futures and Index Data (Q4)'!F2272:F2301)/VAR('RW Futures and Index Data (Q4)'!F2272:F2301)</f>
        <v>-5.1062047780214039E-2</v>
      </c>
      <c r="M2274" s="10"/>
      <c r="N2274" s="59">
        <v>1.3520465919413249E-2</v>
      </c>
      <c r="O2274" s="58">
        <f>COVAR(N2274:N2303,'RW Futures and Index Data (Q4)'!F2272:F2301)/VAR('RW Futures and Index Data (Q4)'!F2272:F2301)</f>
        <v>-0.12663667332256423</v>
      </c>
      <c r="P2274" s="10"/>
    </row>
    <row r="2275" spans="1:16" x14ac:dyDescent="0.25">
      <c r="A2275" s="23">
        <v>38905</v>
      </c>
      <c r="B2275"/>
      <c r="C2275" s="22"/>
      <c r="D2275" s="10"/>
      <c r="E2275" s="59">
        <v>7.7751494956165512E-2</v>
      </c>
      <c r="F2275" s="56">
        <f>COVAR(E2275:E2304,'RW Futures and Index Data (Q4)'!C2273:C2302)/VAR('RW Futures and Index Data (Q4)'!C2273:C2302)</f>
        <v>0.78427660227952789</v>
      </c>
      <c r="G2275" s="10"/>
      <c r="H2275" s="59">
        <v>3.3301617507136116E-2</v>
      </c>
      <c r="I2275" s="56">
        <f>COVAR(H2275:H2304,'RW Futures and Index Data (Q4)'!F2273:F2302)/VAR('RW Futures and Index Data (Q4)'!F2273:F2302)</f>
        <v>0.84623371021954497</v>
      </c>
      <c r="J2275" s="10"/>
      <c r="K2275" s="59">
        <v>-2.5302033471013008E-3</v>
      </c>
      <c r="L2275" s="57">
        <f>COVAR(K2275:K2304,'RW Futures and Index Data (Q4)'!F2273:F2302)/VAR('RW Futures and Index Data (Q4)'!F2273:F2302)</f>
        <v>-4.8561229072945515E-2</v>
      </c>
      <c r="M2275" s="10"/>
      <c r="N2275" s="59">
        <v>9.8074776710384004E-3</v>
      </c>
      <c r="O2275" s="58">
        <f>COVAR(N2275:N2304,'RW Futures and Index Data (Q4)'!F2273:F2302)/VAR('RW Futures and Index Data (Q4)'!F2273:F2302)</f>
        <v>-0.13608613782621379</v>
      </c>
      <c r="P2275" s="10"/>
    </row>
    <row r="2276" spans="1:16" x14ac:dyDescent="0.25">
      <c r="A2276" s="23">
        <v>38904</v>
      </c>
      <c r="B2276"/>
      <c r="C2276" s="22"/>
      <c r="D2276" s="10"/>
      <c r="E2276" s="59">
        <v>8.7491612604982505E-2</v>
      </c>
      <c r="F2276" s="56">
        <f>COVAR(E2276:E2305,'RW Futures and Index Data (Q4)'!C2274:C2303)/VAR('RW Futures and Index Data (Q4)'!C2274:C2303)</f>
        <v>0.72441778821793057</v>
      </c>
      <c r="G2276" s="10"/>
      <c r="H2276" s="59">
        <v>6.0039370078740051E-2</v>
      </c>
      <c r="I2276" s="56">
        <f>COVAR(H2276:H2305,'RW Futures and Index Data (Q4)'!F2274:F2303)/VAR('RW Futures and Index Data (Q4)'!F2274:F2303)</f>
        <v>0.82695529109243793</v>
      </c>
      <c r="J2276" s="10"/>
      <c r="K2276" s="59">
        <v>-3.6904669244164356E-3</v>
      </c>
      <c r="L2276" s="57">
        <f>COVAR(K2276:K2305,'RW Futures and Index Data (Q4)'!F2274:F2303)/VAR('RW Futures and Index Data (Q4)'!F2274:F2303)</f>
        <v>-4.6483008683740723E-2</v>
      </c>
      <c r="M2276" s="10"/>
      <c r="N2276" s="59">
        <v>8.1317029256489093E-3</v>
      </c>
      <c r="O2276" s="58">
        <f>COVAR(N2276:N2305,'RW Futures and Index Data (Q4)'!F2274:F2303)/VAR('RW Futures and Index Data (Q4)'!F2274:F2303)</f>
        <v>-0.14218133276445113</v>
      </c>
      <c r="P2276" s="10"/>
    </row>
    <row r="2277" spans="1:16" x14ac:dyDescent="0.25">
      <c r="A2277" s="23">
        <v>38903</v>
      </c>
      <c r="B2277"/>
      <c r="C2277" s="22"/>
      <c r="D2277" s="10"/>
      <c r="E2277" s="59">
        <v>9.2670579372999828E-2</v>
      </c>
      <c r="F2277" s="56">
        <f>COVAR(E2277:E2306,'RW Futures and Index Data (Q4)'!C2275:C2304)/VAR('RW Futures and Index Data (Q4)'!C2275:C2304)</f>
        <v>0.60602805556737915</v>
      </c>
      <c r="G2277" s="10"/>
      <c r="H2277" s="59">
        <v>8.5968379446640375E-2</v>
      </c>
      <c r="I2277" s="56">
        <f>COVAR(H2277:H2306,'RW Futures and Index Data (Q4)'!F2275:F2304)/VAR('RW Futures and Index Data (Q4)'!F2275:F2304)</f>
        <v>0.79207180608525596</v>
      </c>
      <c r="J2277" s="10"/>
      <c r="K2277" s="59">
        <v>-8.7868515908529066E-3</v>
      </c>
      <c r="L2277" s="57">
        <f>COVAR(K2277:K2306,'RW Futures and Index Data (Q4)'!F2275:F2304)/VAR('RW Futures and Index Data (Q4)'!F2275:F2304)</f>
        <v>-4.3512347666175524E-2</v>
      </c>
      <c r="M2277" s="10"/>
      <c r="N2277" s="59">
        <v>-2.2341080832443128E-3</v>
      </c>
      <c r="O2277" s="58">
        <f>COVAR(N2277:N2306,'RW Futures and Index Data (Q4)'!F2275:F2304)/VAR('RW Futures and Index Data (Q4)'!F2275:F2304)</f>
        <v>-0.1619189817939273</v>
      </c>
      <c r="P2277" s="10"/>
    </row>
    <row r="2278" spans="1:16" x14ac:dyDescent="0.25">
      <c r="A2278" s="23">
        <v>38901</v>
      </c>
      <c r="B2278"/>
      <c r="C2278" s="22"/>
      <c r="D2278" s="10"/>
      <c r="E2278" s="59">
        <v>7.7688353602151317E-2</v>
      </c>
      <c r="F2278" s="56">
        <f>COVAR(E2278:E2307,'RW Futures and Index Data (Q4)'!C2276:C2305)/VAR('RW Futures and Index Data (Q4)'!C2276:C2305)</f>
        <v>0.43625614026495863</v>
      </c>
      <c r="G2278" s="10"/>
      <c r="H2278" s="59">
        <v>8.44091360476662E-2</v>
      </c>
      <c r="I2278" s="56">
        <f>COVAR(H2278:H2307,'RW Futures and Index Data (Q4)'!F2276:F2305)/VAR('RW Futures and Index Data (Q4)'!F2276:F2305)</f>
        <v>0.71438440647895229</v>
      </c>
      <c r="J2278" s="10"/>
      <c r="K2278" s="59">
        <v>-1.2667953780508889E-2</v>
      </c>
      <c r="L2278" s="57">
        <f>COVAR(K2278:K2307,'RW Futures and Index Data (Q4)'!F2276:F2305)/VAR('RW Futures and Index Data (Q4)'!F2276:F2305)</f>
        <v>-3.3101710249309704E-2</v>
      </c>
      <c r="M2278" s="10"/>
      <c r="N2278" s="59">
        <v>-7.8409819138051118E-3</v>
      </c>
      <c r="O2278" s="58">
        <f>COVAR(N2278:N2307,'RW Futures and Index Data (Q4)'!F2276:F2305)/VAR('RW Futures and Index Data (Q4)'!F2276:F2305)</f>
        <v>-0.17126198315491176</v>
      </c>
      <c r="P2278" s="10"/>
    </row>
    <row r="2279" spans="1:16" x14ac:dyDescent="0.25">
      <c r="A2279" s="23">
        <v>38898</v>
      </c>
      <c r="B2279"/>
      <c r="C2279" s="22"/>
      <c r="D2279" s="10"/>
      <c r="E2279" s="59">
        <v>7.6569986691834124E-2</v>
      </c>
      <c r="F2279" s="56">
        <f>COVAR(E2279:E2308,'RW Futures and Index Data (Q4)'!C2277:C2306)/VAR('RW Futures and Index Data (Q4)'!C2277:C2306)</f>
        <v>0.22770260168237047</v>
      </c>
      <c r="G2279" s="10"/>
      <c r="H2279" s="59">
        <v>8.4661354581673454E-2</v>
      </c>
      <c r="I2279" s="56">
        <f>COVAR(H2279:H2308,'RW Futures and Index Data (Q4)'!F2277:F2306)/VAR('RW Futures and Index Data (Q4)'!F2277:F2306)</f>
        <v>0.58740969869202342</v>
      </c>
      <c r="J2279" s="10"/>
      <c r="K2279" s="59">
        <v>-7.0563907047901386E-3</v>
      </c>
      <c r="L2279" s="57">
        <f>COVAR(K2279:K2308,'RW Futures and Index Data (Q4)'!F2277:F2306)/VAR('RW Futures and Index Data (Q4)'!F2277:F2306)</f>
        <v>-3.7447610604161119E-3</v>
      </c>
      <c r="M2279" s="10"/>
      <c r="N2279" s="59">
        <v>-4.4607015818187712E-4</v>
      </c>
      <c r="O2279" s="58">
        <f>COVAR(N2279:N2308,'RW Futures and Index Data (Q4)'!F2277:F2306)/VAR('RW Futures and Index Data (Q4)'!F2277:F2306)</f>
        <v>-0.17556030776342321</v>
      </c>
      <c r="P2279" s="10"/>
    </row>
    <row r="2280" spans="1:16" x14ac:dyDescent="0.25">
      <c r="A2280" s="23">
        <v>38897</v>
      </c>
      <c r="B2280"/>
      <c r="C2280" s="22"/>
      <c r="D2280" s="10"/>
      <c r="E2280" s="59">
        <v>7.0673240502100221E-2</v>
      </c>
      <c r="F2280" s="56">
        <f>COVAR(E2280:E2309,'RW Futures and Index Data (Q4)'!C2278:C2307)/VAR('RW Futures and Index Data (Q4)'!C2278:C2307)</f>
        <v>3.7230781849216256E-3</v>
      </c>
      <c r="G2280" s="10"/>
      <c r="H2280" s="59">
        <v>9.6963761018609151E-2</v>
      </c>
      <c r="I2280" s="56">
        <f>COVAR(H2280:H2309,'RW Futures and Index Data (Q4)'!F2278:F2307)/VAR('RW Futures and Index Data (Q4)'!F2278:F2307)</f>
        <v>0.4297052147462993</v>
      </c>
      <c r="J2280" s="10"/>
      <c r="K2280" s="59">
        <v>-5.2595592395437984E-3</v>
      </c>
      <c r="L2280" s="57">
        <f>COVAR(K2280:K2309,'RW Futures and Index Data (Q4)'!F2278:F2307)/VAR('RW Futures and Index Data (Q4)'!F2278:F2307)</f>
        <v>1.5616967745132767E-2</v>
      </c>
      <c r="M2280" s="10"/>
      <c r="N2280" s="59">
        <v>2.6756810294294997E-3</v>
      </c>
      <c r="O2280" s="58">
        <f>COVAR(N2280:N2309,'RW Futures and Index Data (Q4)'!F2278:F2307)/VAR('RW Futures and Index Data (Q4)'!F2278:F2307)</f>
        <v>-0.18938132186736645</v>
      </c>
      <c r="P2280" s="10"/>
    </row>
    <row r="2281" spans="1:16" x14ac:dyDescent="0.25">
      <c r="A2281" s="23">
        <v>38896</v>
      </c>
      <c r="B2281"/>
      <c r="C2281" s="22"/>
      <c r="D2281" s="10"/>
      <c r="E2281" s="59">
        <v>3.3484317656900187E-2</v>
      </c>
      <c r="F2281" s="56">
        <f>COVAR(E2281:E2310,'RW Futures and Index Data (Q4)'!C2279:C2308)/VAR('RW Futures and Index Data (Q4)'!C2279:C2308)</f>
        <v>-0.36616901870748653</v>
      </c>
      <c r="G2281" s="10"/>
      <c r="H2281" s="59">
        <v>8.6744639376218347E-2</v>
      </c>
      <c r="I2281" s="56">
        <f>COVAR(H2281:H2310,'RW Futures and Index Data (Q4)'!F2279:F2308)/VAR('RW Futures and Index Data (Q4)'!F2279:F2308)</f>
        <v>0.1374187881077337</v>
      </c>
      <c r="J2281" s="10"/>
      <c r="K2281" s="59">
        <v>-1.1212776477308783E-2</v>
      </c>
      <c r="L2281" s="57">
        <f>COVAR(K2281:K2310,'RW Futures and Index Data (Q4)'!F2279:F2308)/VAR('RW Futures and Index Data (Q4)'!F2279:F2308)</f>
        <v>3.3392399994695926E-2</v>
      </c>
      <c r="M2281" s="10"/>
      <c r="N2281" s="59">
        <v>-4.3618994020951929E-3</v>
      </c>
      <c r="O2281" s="58">
        <f>COVAR(N2281:N2310,'RW Futures and Index Data (Q4)'!F2279:F2308)/VAR('RW Futures and Index Data (Q4)'!F2279:F2308)</f>
        <v>-0.22519540538787727</v>
      </c>
      <c r="P2281" s="10"/>
    </row>
    <row r="2282" spans="1:16" x14ac:dyDescent="0.25">
      <c r="A2282" s="23">
        <v>38895</v>
      </c>
      <c r="B2282"/>
      <c r="C2282" s="22"/>
      <c r="D2282" s="10"/>
      <c r="E2282" s="59">
        <v>3.3987833309473414E-2</v>
      </c>
      <c r="F2282" s="56">
        <f>COVAR(E2282:E2311,'RW Futures and Index Data (Q4)'!C2280:C2309)/VAR('RW Futures and Index Data (Q4)'!C2280:C2309)</f>
        <v>-0.56944027954504806</v>
      </c>
      <c r="G2282" s="10"/>
      <c r="H2282" s="59">
        <v>4.5410628019323829E-2</v>
      </c>
      <c r="I2282" s="56">
        <f>COVAR(H2282:H2311,'RW Futures and Index Data (Q4)'!F2280:F2309)/VAR('RW Futures and Index Data (Q4)'!F2280:F2309)</f>
        <v>-3.3825254449733604E-2</v>
      </c>
      <c r="J2282" s="10"/>
      <c r="K2282" s="59">
        <v>-1.0150043932476427E-2</v>
      </c>
      <c r="L2282" s="57">
        <f>COVAR(K2282:K2311,'RW Futures and Index Data (Q4)'!F2280:F2309)/VAR('RW Futures and Index Data (Q4)'!F2280:F2309)</f>
        <v>2.4205861087317621E-2</v>
      </c>
      <c r="M2282" s="10"/>
      <c r="N2282" s="59">
        <v>5.7964305970890084E-3</v>
      </c>
      <c r="O2282" s="58">
        <f>COVAR(N2282:N2311,'RW Futures and Index Data (Q4)'!F2280:F2309)/VAR('RW Futures and Index Data (Q4)'!F2280:F2309)</f>
        <v>-0.27228263223619475</v>
      </c>
      <c r="P2282" s="10"/>
    </row>
    <row r="2283" spans="1:16" x14ac:dyDescent="0.25">
      <c r="A2283" s="23">
        <v>38894</v>
      </c>
      <c r="B2283"/>
      <c r="C2283" s="22"/>
      <c r="D2283" s="10"/>
      <c r="E2283" s="59">
        <v>-2.1016132763851392E-4</v>
      </c>
      <c r="F2283" s="56">
        <f>COVAR(E2283:E2312,'RW Futures and Index Data (Q4)'!C2281:C2310)/VAR('RW Futures and Index Data (Q4)'!C2281:C2310)</f>
        <v>-0.52442489131431513</v>
      </c>
      <c r="G2283" s="10"/>
      <c r="H2283" s="59">
        <v>2.457466918714557E-2</v>
      </c>
      <c r="I2283" s="56">
        <f>COVAR(H2283:H2312,'RW Futures and Index Data (Q4)'!F2281:F2310)/VAR('RW Futures and Index Data (Q4)'!F2281:F2310)</f>
        <v>-6.9660166815371752E-2</v>
      </c>
      <c r="J2283" s="10"/>
      <c r="K2283" s="59">
        <v>-1.1068726047437694E-2</v>
      </c>
      <c r="L2283" s="57">
        <f>COVAR(K2283:K2312,'RW Futures and Index Data (Q4)'!F2281:F2310)/VAR('RW Futures and Index Data (Q4)'!F2281:F2310)</f>
        <v>1.6281055490259915E-2</v>
      </c>
      <c r="M2283" s="10"/>
      <c r="N2283" s="59">
        <v>4.8243815550810254E-3</v>
      </c>
      <c r="O2283" s="58">
        <f>COVAR(N2283:N2312,'RW Futures and Index Data (Q4)'!F2281:F2310)/VAR('RW Futures and Index Data (Q4)'!F2281:F2310)</f>
        <v>-0.30780947776300721</v>
      </c>
      <c r="P2283" s="10"/>
    </row>
    <row r="2284" spans="1:16" x14ac:dyDescent="0.25">
      <c r="A2284" s="23">
        <v>38891</v>
      </c>
      <c r="B2284"/>
      <c r="C2284" s="22"/>
      <c r="D2284" s="10"/>
      <c r="E2284" s="59">
        <v>2.1222730837099579E-2</v>
      </c>
      <c r="F2284" s="56">
        <f>COVAR(E2284:E2313,'RW Futures and Index Data (Q4)'!C2282:C2311)/VAR('RW Futures and Index Data (Q4)'!C2282:C2311)</f>
        <v>-0.53473946980968168</v>
      </c>
      <c r="G2284" s="10"/>
      <c r="H2284" s="59">
        <v>4.6711153479504386E-2</v>
      </c>
      <c r="I2284" s="56">
        <f>COVAR(H2284:H2313,'RW Futures and Index Data (Q4)'!F2282:F2311)/VAR('RW Futures and Index Data (Q4)'!F2282:F2311)</f>
        <v>-9.2947004660938137E-2</v>
      </c>
      <c r="J2284" s="10"/>
      <c r="K2284" s="59">
        <v>-5.9000118745051733E-3</v>
      </c>
      <c r="L2284" s="57">
        <f>COVAR(K2284:K2313,'RW Futures and Index Data (Q4)'!F2282:F2311)/VAR('RW Futures and Index Data (Q4)'!F2282:F2311)</f>
        <v>1.212819272077862E-2</v>
      </c>
      <c r="M2284" s="10"/>
      <c r="N2284" s="59">
        <v>7.3714669019468992E-3</v>
      </c>
      <c r="O2284" s="58">
        <f>COVAR(N2284:N2313,'RW Futures and Index Data (Q4)'!F2282:F2311)/VAR('RW Futures and Index Data (Q4)'!F2282:F2311)</f>
        <v>-0.35152190399535088</v>
      </c>
      <c r="P2284" s="10"/>
    </row>
    <row r="2285" spans="1:16" x14ac:dyDescent="0.25">
      <c r="A2285" s="23">
        <v>38890</v>
      </c>
      <c r="B2285"/>
      <c r="C2285" s="22"/>
      <c r="D2285" s="10"/>
      <c r="E2285" s="59">
        <v>3.0775278921102878E-2</v>
      </c>
      <c r="F2285" s="56">
        <f>COVAR(E2285:E2314,'RW Futures and Index Data (Q4)'!C2283:C2312)/VAR('RW Futures and Index Data (Q4)'!C2283:C2312)</f>
        <v>-0.545786828732716</v>
      </c>
      <c r="G2285" s="10"/>
      <c r="H2285" s="59">
        <v>5.5339805825242561E-2</v>
      </c>
      <c r="I2285" s="56">
        <f>COVAR(H2285:H2314,'RW Futures and Index Data (Q4)'!F2283:F2312)/VAR('RW Futures and Index Data (Q4)'!F2283:F2312)</f>
        <v>-0.12827350020852807</v>
      </c>
      <c r="J2285" s="10"/>
      <c r="K2285" s="59">
        <v>-5.0371967623314973E-3</v>
      </c>
      <c r="L2285" s="57">
        <f>COVAR(K2285:K2314,'RW Futures and Index Data (Q4)'!F2283:F2312)/VAR('RW Futures and Index Data (Q4)'!F2283:F2312)</f>
        <v>-4.2670243851239799E-3</v>
      </c>
      <c r="M2285" s="10"/>
      <c r="N2285" s="59">
        <v>1.3337209197571642E-2</v>
      </c>
      <c r="O2285" s="58">
        <f>COVAR(N2285:N2314,'RW Futures and Index Data (Q4)'!F2283:F2312)/VAR('RW Futures and Index Data (Q4)'!F2283:F2312)</f>
        <v>-0.39084705464236008</v>
      </c>
      <c r="P2285" s="10"/>
    </row>
    <row r="2286" spans="1:16" x14ac:dyDescent="0.25">
      <c r="A2286" s="23">
        <v>38889</v>
      </c>
      <c r="B2286"/>
      <c r="C2286" s="22"/>
      <c r="D2286" s="10"/>
      <c r="E2286" s="59">
        <v>3.3291367426632634E-2</v>
      </c>
      <c r="F2286" s="56">
        <f>COVAR(E2286:E2315,'RW Futures and Index Data (Q4)'!C2284:C2313)/VAR('RW Futures and Index Data (Q4)'!C2284:C2313)</f>
        <v>-0.52521262111197686</v>
      </c>
      <c r="G2286" s="10"/>
      <c r="H2286" s="59">
        <v>-1.9047619047618536E-3</v>
      </c>
      <c r="I2286" s="56">
        <f>COVAR(H2286:H2315,'RW Futures and Index Data (Q4)'!F2284:F2313)/VAR('RW Futures and Index Data (Q4)'!F2284:F2313)</f>
        <v>-5.1386001692854434E-2</v>
      </c>
      <c r="J2286" s="10"/>
      <c r="K2286" s="59">
        <v>-5.8835619297226138E-3</v>
      </c>
      <c r="L2286" s="57">
        <f>COVAR(K2286:K2315,'RW Futures and Index Data (Q4)'!F2284:F2313)/VAR('RW Futures and Index Data (Q4)'!F2284:F2313)</f>
        <v>-2.3273957216160712E-2</v>
      </c>
      <c r="M2286" s="10"/>
      <c r="N2286" s="59">
        <v>6.9954349035830088E-3</v>
      </c>
      <c r="O2286" s="58">
        <f>COVAR(N2286:N2315,'RW Futures and Index Data (Q4)'!F2284:F2313)/VAR('RW Futures and Index Data (Q4)'!F2284:F2313)</f>
        <v>-0.39398912728411745</v>
      </c>
      <c r="P2286" s="10"/>
    </row>
    <row r="2287" spans="1:16" x14ac:dyDescent="0.25">
      <c r="A2287" s="23">
        <v>38888</v>
      </c>
      <c r="B2287"/>
      <c r="C2287" s="22"/>
      <c r="D2287" s="10"/>
      <c r="E2287" s="59">
        <v>2.9106352894537002E-2</v>
      </c>
      <c r="F2287" s="56">
        <f>COVAR(E2287:E2316,'RW Futures and Index Data (Q4)'!C2285:C2314)/VAR('RW Futures and Index Data (Q4)'!C2285:C2314)</f>
        <v>-0.47997004789957232</v>
      </c>
      <c r="G2287" s="10"/>
      <c r="H2287" s="59">
        <v>-3.5845588235294157E-2</v>
      </c>
      <c r="I2287" s="56">
        <f>COVAR(H2287:H2316,'RW Futures and Index Data (Q4)'!F2285:F2314)/VAR('RW Futures and Index Data (Q4)'!F2285:F2314)</f>
        <v>7.4526691195884467E-2</v>
      </c>
      <c r="J2287" s="10"/>
      <c r="K2287" s="59">
        <v>-5.2876023420262985E-3</v>
      </c>
      <c r="L2287" s="57">
        <f>COVAR(K2287:K2316,'RW Futures and Index Data (Q4)'!F2285:F2314)/VAR('RW Futures and Index Data (Q4)'!F2285:F2314)</f>
        <v>-4.4819632786425291E-2</v>
      </c>
      <c r="M2287" s="10"/>
      <c r="N2287" s="59">
        <v>7.8198526488764131E-3</v>
      </c>
      <c r="O2287" s="58">
        <f>COVAR(N2287:N2316,'RW Futures and Index Data (Q4)'!F2285:F2314)/VAR('RW Futures and Index Data (Q4)'!F2285:F2314)</f>
        <v>-0.39395415821309504</v>
      </c>
      <c r="P2287" s="10"/>
    </row>
    <row r="2288" spans="1:16" x14ac:dyDescent="0.25">
      <c r="A2288" s="23">
        <v>38887</v>
      </c>
      <c r="B2288"/>
      <c r="C2288" s="22"/>
      <c r="D2288" s="10"/>
      <c r="E2288" s="59">
        <v>2.5996344932294635E-2</v>
      </c>
      <c r="F2288" s="56">
        <f>COVAR(E2288:E2317,'RW Futures and Index Data (Q4)'!C2286:C2315)/VAR('RW Futures and Index Data (Q4)'!C2286:C2315)</f>
        <v>-0.45529243335699221</v>
      </c>
      <c r="G2288" s="10"/>
      <c r="H2288" s="59">
        <v>-6.2784349408553153E-2</v>
      </c>
      <c r="I2288" s="56">
        <f>COVAR(H2288:H2317,'RW Futures and Index Data (Q4)'!F2286:F2315)/VAR('RW Futures and Index Data (Q4)'!F2286:F2315)</f>
        <v>0.18562655801481398</v>
      </c>
      <c r="J2288" s="10"/>
      <c r="K2288" s="59">
        <v>-3.3642120913850437E-3</v>
      </c>
      <c r="L2288" s="57">
        <f>COVAR(K2288:K2317,'RW Futures and Index Data (Q4)'!F2286:F2315)/VAR('RW Futures and Index Data (Q4)'!F2286:F2315)</f>
        <v>-6.97342836649439E-2</v>
      </c>
      <c r="M2288" s="10"/>
      <c r="N2288" s="59">
        <v>9.3880109947275248E-3</v>
      </c>
      <c r="O2288" s="58">
        <f>COVAR(N2288:N2317,'RW Futures and Index Data (Q4)'!F2286:F2315)/VAR('RW Futures and Index Data (Q4)'!F2286:F2315)</f>
        <v>-0.42733599314121379</v>
      </c>
      <c r="P2288" s="10"/>
    </row>
    <row r="2289" spans="1:16" x14ac:dyDescent="0.25">
      <c r="A2289" s="23">
        <v>38884</v>
      </c>
      <c r="B2289"/>
      <c r="C2289" s="22"/>
      <c r="D2289" s="10"/>
      <c r="E2289" s="59">
        <v>1.1893102115280163E-2</v>
      </c>
      <c r="F2289" s="56">
        <f>COVAR(E2289:E2318,'RW Futures and Index Data (Q4)'!C2287:C2316)/VAR('RW Futures and Index Data (Q4)'!C2287:C2316)</f>
        <v>-0.45345149861678452</v>
      </c>
      <c r="G2289" s="10"/>
      <c r="H2289" s="59">
        <v>-4.9632352941176516E-2</v>
      </c>
      <c r="I2289" s="56">
        <f>COVAR(H2289:H2318,'RW Futures and Index Data (Q4)'!F2287:F2316)/VAR('RW Futures and Index Data (Q4)'!F2287:F2316)</f>
        <v>0.21404112289710311</v>
      </c>
      <c r="J2289" s="10"/>
      <c r="K2289" s="59">
        <v>-2.2087615672917726E-3</v>
      </c>
      <c r="L2289" s="57">
        <f>COVAR(K2289:K2318,'RW Futures and Index Data (Q4)'!F2287:F2316)/VAR('RW Futures and Index Data (Q4)'!F2287:F2316)</f>
        <v>-9.7656250246456619E-2</v>
      </c>
      <c r="M2289" s="10"/>
      <c r="N2289" s="59">
        <v>1.0464941353358403E-2</v>
      </c>
      <c r="O2289" s="58">
        <f>COVAR(N2289:N2318,'RW Futures and Index Data (Q4)'!F2287:F2316)/VAR('RW Futures and Index Data (Q4)'!F2287:F2316)</f>
        <v>-0.46910675113377226</v>
      </c>
      <c r="P2289" s="10"/>
    </row>
    <row r="2290" spans="1:16" x14ac:dyDescent="0.25">
      <c r="A2290" s="23">
        <v>38883</v>
      </c>
      <c r="B2290"/>
      <c r="C2290" s="22"/>
      <c r="D2290" s="10"/>
      <c r="E2290" s="59">
        <v>9.5457902407840578E-3</v>
      </c>
      <c r="F2290" s="56">
        <f>COVAR(E2290:E2319,'RW Futures and Index Data (Q4)'!C2288:C2317)/VAR('RW Futures and Index Data (Q4)'!C2288:C2317)</f>
        <v>-0.47178677821147885</v>
      </c>
      <c r="G2290" s="10"/>
      <c r="H2290" s="59">
        <v>-6.0909090909090913E-2</v>
      </c>
      <c r="I2290" s="56">
        <f>COVAR(H2290:H2319,'RW Futures and Index Data (Q4)'!F2288:F2317)/VAR('RW Futures and Index Data (Q4)'!F2288:F2317)</f>
        <v>0.26953904781626892</v>
      </c>
      <c r="J2290" s="10"/>
      <c r="K2290" s="59">
        <v>2.9603975809022742E-4</v>
      </c>
      <c r="L2290" s="57">
        <f>COVAR(K2290:K2319,'RW Futures and Index Data (Q4)'!F2288:F2317)/VAR('RW Futures and Index Data (Q4)'!F2288:F2317)</f>
        <v>-0.11957181943401388</v>
      </c>
      <c r="M2290" s="10"/>
      <c r="N2290" s="59">
        <v>1.2510373526852803E-2</v>
      </c>
      <c r="O2290" s="58">
        <f>COVAR(N2290:N2319,'RW Futures and Index Data (Q4)'!F2288:F2317)/VAR('RW Futures and Index Data (Q4)'!F2288:F2317)</f>
        <v>-0.50059279190196648</v>
      </c>
      <c r="P2290" s="10"/>
    </row>
    <row r="2291" spans="1:16" x14ac:dyDescent="0.25">
      <c r="A2291" s="23">
        <v>38882</v>
      </c>
      <c r="B2291"/>
      <c r="C2291" s="22"/>
      <c r="D2291" s="10"/>
      <c r="E2291" s="59">
        <v>1.2189214577679186E-2</v>
      </c>
      <c r="F2291" s="56">
        <f>COVAR(E2291:E2320,'RW Futures and Index Data (Q4)'!C2289:C2318)/VAR('RW Futures and Index Data (Q4)'!C2289:C2318)</f>
        <v>-0.49341689837753866</v>
      </c>
      <c r="G2291" s="10"/>
      <c r="H2291" s="59">
        <v>-3.6396724294813554E-2</v>
      </c>
      <c r="I2291" s="56">
        <f>COVAR(H2291:H2320,'RW Futures and Index Data (Q4)'!F2289:F2318)/VAR('RW Futures and Index Data (Q4)'!F2289:F2318)</f>
        <v>0.29149992384248025</v>
      </c>
      <c r="J2291" s="10"/>
      <c r="K2291" s="59">
        <v>2.8073107398074448E-3</v>
      </c>
      <c r="L2291" s="57">
        <f>COVAR(K2291:K2320,'RW Futures and Index Data (Q4)'!F2289:F2318)/VAR('RW Futures and Index Data (Q4)'!F2289:F2318)</f>
        <v>-0.13155468166852874</v>
      </c>
      <c r="M2291" s="10"/>
      <c r="N2291" s="59">
        <v>2.0898047578203682E-2</v>
      </c>
      <c r="O2291" s="58">
        <f>COVAR(N2291:N2320,'RW Futures and Index Data (Q4)'!F2289:F2318)/VAR('RW Futures and Index Data (Q4)'!F2289:F2318)</f>
        <v>-0.51658655176028356</v>
      </c>
      <c r="P2291" s="10"/>
    </row>
    <row r="2292" spans="1:16" x14ac:dyDescent="0.25">
      <c r="A2292" s="23">
        <v>38881</v>
      </c>
      <c r="B2292"/>
      <c r="C2292" s="22"/>
      <c r="D2292" s="10"/>
      <c r="E2292" s="59">
        <v>-7.9511538416274785E-3</v>
      </c>
      <c r="F2292" s="56">
        <f>COVAR(E2292:E2321,'RW Futures and Index Data (Q4)'!C2290:C2319)/VAR('RW Futures and Index Data (Q4)'!C2290:C2319)</f>
        <v>-0.52778861465889693</v>
      </c>
      <c r="G2292" s="10"/>
      <c r="H2292" s="59">
        <v>-5.8447488584474794E-2</v>
      </c>
      <c r="I2292" s="56">
        <f>COVAR(H2292:H2321,'RW Futures and Index Data (Q4)'!F2290:F2319)/VAR('RW Futures and Index Data (Q4)'!F2290:F2319)</f>
        <v>0.34811734144894196</v>
      </c>
      <c r="J2292" s="10"/>
      <c r="K2292" s="59">
        <v>4.452086907879016E-3</v>
      </c>
      <c r="L2292" s="57">
        <f>COVAR(K2292:K2321,'RW Futures and Index Data (Q4)'!F2290:F2319)/VAR('RW Futures and Index Data (Q4)'!F2290:F2319)</f>
        <v>-0.14587393406983193</v>
      </c>
      <c r="M2292" s="10"/>
      <c r="N2292" s="59">
        <v>2.5091044681008201E-2</v>
      </c>
      <c r="O2292" s="58">
        <f>COVAR(N2292:N2321,'RW Futures and Index Data (Q4)'!F2290:F2319)/VAR('RW Futures and Index Data (Q4)'!F2290:F2319)</f>
        <v>-0.53537945484465466</v>
      </c>
      <c r="P2292" s="10"/>
    </row>
    <row r="2293" spans="1:16" x14ac:dyDescent="0.25">
      <c r="A2293" s="23">
        <v>38880</v>
      </c>
      <c r="B2293"/>
      <c r="C2293" s="22"/>
      <c r="D2293" s="10"/>
      <c r="E2293" s="59">
        <v>-1.24582751780421E-2</v>
      </c>
      <c r="F2293" s="56">
        <f>COVAR(E2293:E2322,'RW Futures and Index Data (Q4)'!C2291:C2320)/VAR('RW Futures and Index Data (Q4)'!C2291:C2320)</f>
        <v>-0.62179502661864561</v>
      </c>
      <c r="G2293" s="10"/>
      <c r="H2293" s="59">
        <v>-5.9633027522935755E-2</v>
      </c>
      <c r="I2293" s="56">
        <f>COVAR(H2293:H2322,'RW Futures and Index Data (Q4)'!F2291:F2320)/VAR('RW Futures and Index Data (Q4)'!F2291:F2320)</f>
        <v>0.37355623145480421</v>
      </c>
      <c r="J2293" s="10"/>
      <c r="K2293" s="59">
        <v>8.8045945158452543E-3</v>
      </c>
      <c r="L2293" s="57">
        <f>COVAR(K2293:K2322,'RW Futures and Index Data (Q4)'!F2291:F2320)/VAR('RW Futures and Index Data (Q4)'!F2291:F2320)</f>
        <v>-0.16471252627608141</v>
      </c>
      <c r="M2293" s="10"/>
      <c r="N2293" s="59">
        <v>3.3229490483576152E-2</v>
      </c>
      <c r="O2293" s="58">
        <f>COVAR(N2293:N2322,'RW Futures and Index Data (Q4)'!F2291:F2320)/VAR('RW Futures and Index Data (Q4)'!F2291:F2320)</f>
        <v>-0.56511491332515651</v>
      </c>
      <c r="P2293" s="10"/>
    </row>
    <row r="2294" spans="1:16" x14ac:dyDescent="0.25">
      <c r="A2294" s="23">
        <v>38877</v>
      </c>
      <c r="B2294"/>
      <c r="C2294" s="22"/>
      <c r="D2294" s="10"/>
      <c r="E2294" s="59">
        <v>-1.4104173023570588E-2</v>
      </c>
      <c r="F2294" s="56">
        <f>COVAR(E2294:E2323,'RW Futures and Index Data (Q4)'!C2292:C2321)/VAR('RW Futures and Index Data (Q4)'!C2292:C2321)</f>
        <v>-0.69833153068791032</v>
      </c>
      <c r="G2294" s="10"/>
      <c r="H2294" s="59">
        <v>-5.2437902483900456E-2</v>
      </c>
      <c r="I2294" s="56">
        <f>COVAR(H2294:H2323,'RW Futures and Index Data (Q4)'!F2292:F2321)/VAR('RW Futures and Index Data (Q4)'!F2292:F2321)</f>
        <v>0.44152464654676249</v>
      </c>
      <c r="J2294" s="10"/>
      <c r="K2294" s="59">
        <v>9.2960689950842834E-3</v>
      </c>
      <c r="L2294" s="57">
        <f>COVAR(K2294:K2323,'RW Futures and Index Data (Q4)'!F2292:F2321)/VAR('RW Futures and Index Data (Q4)'!F2292:F2321)</f>
        <v>-0.17670654733601687</v>
      </c>
      <c r="M2294" s="10"/>
      <c r="N2294" s="59">
        <v>3.52376111600885E-2</v>
      </c>
      <c r="O2294" s="58">
        <f>COVAR(N2294:N2323,'RW Futures and Index Data (Q4)'!F2292:F2321)/VAR('RW Futures and Index Data (Q4)'!F2292:F2321)</f>
        <v>-0.57080462761156647</v>
      </c>
      <c r="P2294" s="10"/>
    </row>
    <row r="2295" spans="1:16" x14ac:dyDescent="0.25">
      <c r="A2295" s="23">
        <v>38876</v>
      </c>
      <c r="B2295"/>
      <c r="C2295" s="22"/>
      <c r="D2295" s="10"/>
      <c r="E2295" s="59">
        <v>-6.3282350391035136E-3</v>
      </c>
      <c r="F2295" s="56">
        <f>COVAR(E2295:E2324,'RW Futures and Index Data (Q4)'!C2293:C2322)/VAR('RW Futures and Index Data (Q4)'!C2293:C2322)</f>
        <v>-0.75992130401801772</v>
      </c>
      <c r="G2295" s="10"/>
      <c r="H2295" s="59">
        <v>-5.3490480507706217E-2</v>
      </c>
      <c r="I2295" s="56">
        <f>COVAR(H2295:H2324,'RW Futures and Index Data (Q4)'!F2293:F2322)/VAR('RW Futures and Index Data (Q4)'!F2293:F2322)</f>
        <v>0.51208273965580875</v>
      </c>
      <c r="J2295" s="10"/>
      <c r="K2295" s="59">
        <v>6.8797582188717676E-3</v>
      </c>
      <c r="L2295" s="57">
        <f>COVAR(K2295:K2324,'RW Futures and Index Data (Q4)'!F2293:F2322)/VAR('RW Futures and Index Data (Q4)'!F2293:F2322)</f>
        <v>-0.17761612169927438</v>
      </c>
      <c r="M2295" s="10"/>
      <c r="N2295" s="59">
        <v>2.661920859818534E-2</v>
      </c>
      <c r="O2295" s="58">
        <f>COVAR(N2295:N2324,'RW Futures and Index Data (Q4)'!F2293:F2322)/VAR('RW Futures and Index Data (Q4)'!F2293:F2322)</f>
        <v>-0.55336806600002031</v>
      </c>
      <c r="P2295" s="10"/>
    </row>
    <row r="2296" spans="1:16" x14ac:dyDescent="0.25">
      <c r="A2296" s="23">
        <v>38875</v>
      </c>
      <c r="B2296"/>
      <c r="C2296" s="22"/>
      <c r="D2296" s="10"/>
      <c r="E2296" s="59">
        <v>-6.8197194610727374E-3</v>
      </c>
      <c r="F2296" s="56">
        <f>COVAR(E2296:E2325,'RW Futures and Index Data (Q4)'!C2294:C2323)/VAR('RW Futures and Index Data (Q4)'!C2294:C2323)</f>
        <v>-0.77674613811798399</v>
      </c>
      <c r="G2296" s="10"/>
      <c r="H2296" s="59">
        <v>-3.0358785648574083E-2</v>
      </c>
      <c r="I2296" s="56">
        <f>COVAR(H2296:H2325,'RW Futures and Index Data (Q4)'!F2294:F2323)/VAR('RW Futures and Index Data (Q4)'!F2294:F2323)</f>
        <v>0.56162249419771149</v>
      </c>
      <c r="J2296" s="10"/>
      <c r="K2296" s="59">
        <v>8.1315763033595889E-3</v>
      </c>
      <c r="L2296" s="57">
        <f>COVAR(K2296:K2325,'RW Futures and Index Data (Q4)'!F2294:F2323)/VAR('RW Futures and Index Data (Q4)'!F2294:F2323)</f>
        <v>-0.18097397091480416</v>
      </c>
      <c r="M2296" s="10"/>
      <c r="N2296" s="59">
        <v>2.1958407696376803E-2</v>
      </c>
      <c r="O2296" s="58">
        <f>COVAR(N2296:N2325,'RW Futures and Index Data (Q4)'!F2294:F2323)/VAR('RW Futures and Index Data (Q4)'!F2294:F2323)</f>
        <v>-0.53941290351623228</v>
      </c>
      <c r="P2296" s="10"/>
    </row>
    <row r="2297" spans="1:16" x14ac:dyDescent="0.25">
      <c r="A2297" s="23">
        <v>38874</v>
      </c>
      <c r="B2297"/>
      <c r="C2297" s="22"/>
      <c r="D2297" s="10"/>
      <c r="E2297" s="59">
        <v>9.8831756952688643E-4</v>
      </c>
      <c r="F2297" s="56">
        <f>COVAR(E2297:E2326,'RW Futures and Index Data (Q4)'!C2295:C2324)/VAR('RW Futures and Index Data (Q4)'!C2295:C2324)</f>
        <v>-0.79953712845937608</v>
      </c>
      <c r="G2297" s="10"/>
      <c r="H2297" s="59">
        <v>-1.9160583941605913E-2</v>
      </c>
      <c r="I2297" s="56">
        <f>COVAR(H2297:H2326,'RW Futures and Index Data (Q4)'!F2295:F2324)/VAR('RW Futures and Index Data (Q4)'!F2295:F2324)</f>
        <v>0.6558065707193228</v>
      </c>
      <c r="J2297" s="10"/>
      <c r="K2297" s="59">
        <v>6.6790173374025041E-3</v>
      </c>
      <c r="L2297" s="57">
        <f>COVAR(K2297:K2326,'RW Futures and Index Data (Q4)'!F2295:F2324)/VAR('RW Futures and Index Data (Q4)'!F2295:F2324)</f>
        <v>-0.17833521676622049</v>
      </c>
      <c r="M2297" s="10"/>
      <c r="N2297" s="59">
        <v>2.125675394325599E-2</v>
      </c>
      <c r="O2297" s="58">
        <f>COVAR(N2297:N2326,'RW Futures and Index Data (Q4)'!F2295:F2324)/VAR('RW Futures and Index Data (Q4)'!F2295:F2324)</f>
        <v>-0.51671312987375395</v>
      </c>
      <c r="P2297" s="10"/>
    </row>
    <row r="2298" spans="1:16" x14ac:dyDescent="0.25">
      <c r="A2298" s="23">
        <v>38873</v>
      </c>
      <c r="B2298"/>
      <c r="C2298" s="22"/>
      <c r="D2298" s="10"/>
      <c r="E2298" s="59">
        <v>1.5544159267752988E-3</v>
      </c>
      <c r="F2298" s="56">
        <f>COVAR(E2298:E2327,'RW Futures and Index Data (Q4)'!C2296:C2325)/VAR('RW Futures and Index Data (Q4)'!C2296:C2325)</f>
        <v>-0.74537930069341829</v>
      </c>
      <c r="G2298" s="10"/>
      <c r="H2298" s="59">
        <v>1.4773776546629813E-2</v>
      </c>
      <c r="I2298" s="56">
        <f>COVAR(H2298:H2327,'RW Futures and Index Data (Q4)'!F2296:F2325)/VAR('RW Futures and Index Data (Q4)'!F2296:F2325)</f>
        <v>0.7564627687696972</v>
      </c>
      <c r="J2298" s="10"/>
      <c r="K2298" s="59">
        <v>8.2280117094100103E-3</v>
      </c>
      <c r="L2298" s="57">
        <f>COVAR(K2298:K2327,'RW Futures and Index Data (Q4)'!F2296:F2325)/VAR('RW Futures and Index Data (Q4)'!F2296:F2325)</f>
        <v>-0.17346191123616064</v>
      </c>
      <c r="M2298" s="10"/>
      <c r="N2298" s="59">
        <v>1.9317727307287758E-2</v>
      </c>
      <c r="O2298" s="58">
        <f>COVAR(N2298:N2327,'RW Futures and Index Data (Q4)'!F2296:F2325)/VAR('RW Futures and Index Data (Q4)'!F2296:F2325)</f>
        <v>-0.48615209381085683</v>
      </c>
      <c r="P2298" s="10"/>
    </row>
    <row r="2299" spans="1:16" x14ac:dyDescent="0.25">
      <c r="A2299" s="23">
        <v>38870</v>
      </c>
      <c r="B2299"/>
      <c r="C2299" s="22"/>
      <c r="D2299" s="10"/>
      <c r="E2299" s="59">
        <v>-1.4889795398478567E-2</v>
      </c>
      <c r="F2299" s="56">
        <f>COVAR(E2299:E2328,'RW Futures and Index Data (Q4)'!C2297:C2326)/VAR('RW Futures and Index Data (Q4)'!C2297:C2326)</f>
        <v>-0.68157904455682505</v>
      </c>
      <c r="G2299" s="10"/>
      <c r="H2299" s="59">
        <v>1.9644527595884087E-2</v>
      </c>
      <c r="I2299" s="56">
        <f>COVAR(H2299:H2328,'RW Futures and Index Data (Q4)'!F2297:F2326)/VAR('RW Futures and Index Data (Q4)'!F2297:F2326)</f>
        <v>0.87207110369323682</v>
      </c>
      <c r="J2299" s="10"/>
      <c r="K2299" s="59">
        <v>1.2068279810770743E-3</v>
      </c>
      <c r="L2299" s="57">
        <f>COVAR(K2299:K2328,'RW Futures and Index Data (Q4)'!F2297:F2326)/VAR('RW Futures and Index Data (Q4)'!F2297:F2326)</f>
        <v>-0.14993737153179909</v>
      </c>
      <c r="M2299" s="10"/>
      <c r="N2299" s="59">
        <v>2.4902782203046758E-3</v>
      </c>
      <c r="O2299" s="58">
        <f>COVAR(N2299:N2328,'RW Futures and Index Data (Q4)'!F2297:F2326)/VAR('RW Futures and Index Data (Q4)'!F2297:F2326)</f>
        <v>-0.42630411015352526</v>
      </c>
      <c r="P2299" s="10"/>
    </row>
    <row r="2300" spans="1:16" x14ac:dyDescent="0.25">
      <c r="A2300" s="23">
        <v>38869</v>
      </c>
      <c r="B2300"/>
      <c r="C2300" s="22"/>
      <c r="D2300" s="10"/>
      <c r="E2300" s="59">
        <v>-1.1404673977851054E-2</v>
      </c>
      <c r="F2300" s="56">
        <f>COVAR(E2300:E2329,'RW Futures and Index Data (Q4)'!C2298:C2327)/VAR('RW Futures and Index Data (Q4)'!C2298:C2327)</f>
        <v>-0.54276700326078897</v>
      </c>
      <c r="G2300" s="10"/>
      <c r="H2300" s="59">
        <v>4.5998160073597028E-3</v>
      </c>
      <c r="I2300" s="56">
        <f>COVAR(H2300:H2329,'RW Futures and Index Data (Q4)'!F2298:F2327)/VAR('RW Futures and Index Data (Q4)'!F2298:F2327)</f>
        <v>0.9498293426227743</v>
      </c>
      <c r="J2300" s="10"/>
      <c r="K2300" s="59">
        <v>6.3010662020677177E-3</v>
      </c>
      <c r="L2300" s="57">
        <f>COVAR(K2300:K2329,'RW Futures and Index Data (Q4)'!F2298:F2327)/VAR('RW Futures and Index Data (Q4)'!F2298:F2327)</f>
        <v>-0.13229209289823393</v>
      </c>
      <c r="M2300" s="10"/>
      <c r="N2300" s="59">
        <v>7.817118699630532E-3</v>
      </c>
      <c r="O2300" s="58">
        <f>COVAR(N2300:N2329,'RW Futures and Index Data (Q4)'!F2298:F2327)/VAR('RW Futures and Index Data (Q4)'!F2298:F2327)</f>
        <v>-0.37702775978242387</v>
      </c>
      <c r="P2300" s="10"/>
    </row>
    <row r="2301" spans="1:16" x14ac:dyDescent="0.25">
      <c r="A2301" s="23">
        <v>38868</v>
      </c>
      <c r="B2301"/>
      <c r="C2301" s="22"/>
      <c r="D2301" s="10"/>
      <c r="E2301" s="59">
        <v>-2.3083958991209297E-2</v>
      </c>
      <c r="F2301" s="56">
        <f>COVAR(E2301:E2330,'RW Futures and Index Data (Q4)'!C2299:C2328)/VAR('RW Futures and Index Data (Q4)'!C2299:C2328)</f>
        <v>-0.42563540324696736</v>
      </c>
      <c r="G2301" s="10"/>
      <c r="H2301" s="59">
        <v>-1.098901098901095E-2</v>
      </c>
      <c r="I2301" s="56">
        <f>COVAR(H2301:H2330,'RW Futures and Index Data (Q4)'!F2299:F2328)/VAR('RW Futures and Index Data (Q4)'!F2299:F2328)</f>
        <v>1.0311955618309805</v>
      </c>
      <c r="J2301" s="10"/>
      <c r="K2301" s="59">
        <v>1.9503597252428229E-3</v>
      </c>
      <c r="L2301" s="57">
        <f>COVAR(K2301:K2330,'RW Futures and Index Data (Q4)'!F2299:F2328)/VAR('RW Futures and Index Data (Q4)'!F2299:F2328)</f>
        <v>-0.11420177229787494</v>
      </c>
      <c r="M2301" s="10"/>
      <c r="N2301" s="59">
        <v>7.6295252389968482E-4</v>
      </c>
      <c r="O2301" s="58">
        <f>COVAR(N2301:N2330,'RW Futures and Index Data (Q4)'!F2299:F2328)/VAR('RW Futures and Index Data (Q4)'!F2299:F2328)</f>
        <v>-0.34341559115239101</v>
      </c>
      <c r="P2301" s="10"/>
    </row>
    <row r="2302" spans="1:16" x14ac:dyDescent="0.25">
      <c r="A2302" s="23">
        <v>38867</v>
      </c>
      <c r="B2302"/>
      <c r="C2302" s="22"/>
      <c r="D2302" s="10"/>
      <c r="E2302" s="59">
        <v>-2.1042230648372517E-2</v>
      </c>
      <c r="F2302" s="56">
        <f>COVAR(E2302:E2331,'RW Futures and Index Data (Q4)'!C2300:C2329)/VAR('RW Futures and Index Data (Q4)'!C2300:C2329)</f>
        <v>-0.41500086497725491</v>
      </c>
      <c r="G2302" s="10"/>
      <c r="H2302" s="59">
        <v>-2.8336380255941429E-2</v>
      </c>
      <c r="I2302" s="56">
        <f>COVAR(H2302:H2331,'RW Futures and Index Data (Q4)'!F2300:F2329)/VAR('RW Futures and Index Data (Q4)'!F2300:F2329)</f>
        <v>1.1597964865850101</v>
      </c>
      <c r="J2302" s="10"/>
      <c r="K2302" s="59">
        <v>-2.7651723236354897E-4</v>
      </c>
      <c r="L2302" s="57">
        <f>COVAR(K2302:K2331,'RW Futures and Index Data (Q4)'!F2300:F2329)/VAR('RW Futures and Index Data (Q4)'!F2300:F2329)</f>
        <v>-0.1065283307608087</v>
      </c>
      <c r="M2302" s="10"/>
      <c r="N2302" s="59">
        <v>-4.5108403872395897E-3</v>
      </c>
      <c r="O2302" s="58">
        <f>COVAR(N2302:N2331,'RW Futures and Index Data (Q4)'!F2300:F2329)/VAR('RW Futures and Index Data (Q4)'!F2300:F2329)</f>
        <v>-0.32670107179381097</v>
      </c>
      <c r="P2302" s="10"/>
    </row>
    <row r="2303" spans="1:16" x14ac:dyDescent="0.25">
      <c r="A2303" s="23">
        <v>38863</v>
      </c>
      <c r="B2303"/>
      <c r="C2303" s="22"/>
      <c r="D2303" s="10"/>
      <c r="E2303" s="59">
        <v>-3.8863153680633644E-2</v>
      </c>
      <c r="F2303" s="56">
        <f>COVAR(E2303:E2332,'RW Futures and Index Data (Q4)'!C2301:C2330)/VAR('RW Futures and Index Data (Q4)'!C2301:C2330)</f>
        <v>-0.47002979025382874</v>
      </c>
      <c r="G2303" s="10"/>
      <c r="H2303" s="59">
        <v>-5.3930530164533863E-2</v>
      </c>
      <c r="I2303" s="56">
        <f>COVAR(H2303:H2332,'RW Futures and Index Data (Q4)'!F2301:F2330)/VAR('RW Futures and Index Data (Q4)'!F2301:F2330)</f>
        <v>1.2917253677773053</v>
      </c>
      <c r="J2303" s="10"/>
      <c r="K2303" s="59">
        <v>9.7562087075231396E-4</v>
      </c>
      <c r="L2303" s="57">
        <f>COVAR(K2303:K2332,'RW Futures and Index Data (Q4)'!F2301:F2330)/VAR('RW Futures and Index Data (Q4)'!F2301:F2330)</f>
        <v>-0.10987464219918124</v>
      </c>
      <c r="M2303" s="10"/>
      <c r="N2303" s="59">
        <v>-4.6956484422528977E-3</v>
      </c>
      <c r="O2303" s="58">
        <f>COVAR(N2303:N2332,'RW Futures and Index Data (Q4)'!F2301:F2330)/VAR('RW Futures and Index Data (Q4)'!F2301:F2330)</f>
        <v>-0.3265094546570867</v>
      </c>
      <c r="P2303" s="10"/>
    </row>
    <row r="2304" spans="1:16" x14ac:dyDescent="0.25">
      <c r="A2304" s="23">
        <v>38862</v>
      </c>
      <c r="B2304"/>
      <c r="C2304" s="22"/>
      <c r="D2304" s="10"/>
      <c r="E2304" s="59">
        <v>2.2485273926488469E-2</v>
      </c>
      <c r="F2304" s="56">
        <f>COVAR(E2304:E2333,'RW Futures and Index Data (Q4)'!C2302:C2331)/VAR('RW Futures and Index Data (Q4)'!C2302:C2331)</f>
        <v>-0.48284817285556447</v>
      </c>
      <c r="G2304" s="10"/>
      <c r="H2304" s="59">
        <v>-2.8650646950092451E-2</v>
      </c>
      <c r="I2304" s="56">
        <f>COVAR(H2304:H2333,'RW Futures and Index Data (Q4)'!F2302:F2331)/VAR('RW Futures and Index Data (Q4)'!F2302:F2331)</f>
        <v>1.2932485949567754</v>
      </c>
      <c r="J2304" s="10"/>
      <c r="K2304" s="59">
        <v>7.231558202838162E-3</v>
      </c>
      <c r="L2304" s="57">
        <f>COVAR(K2304:K2333,'RW Futures and Index Data (Q4)'!F2302:F2331)/VAR('RW Futures and Index Data (Q4)'!F2302:F2331)</f>
        <v>-0.10768926944034239</v>
      </c>
      <c r="M2304" s="10"/>
      <c r="N2304" s="59">
        <v>-2.4601786180875607E-3</v>
      </c>
      <c r="O2304" s="58">
        <f>COVAR(N2304:N2333,'RW Futures and Index Data (Q4)'!F2302:F2331)/VAR('RW Futures and Index Data (Q4)'!F2302:F2331)</f>
        <v>-0.31544278037971907</v>
      </c>
      <c r="P2304" s="10"/>
    </row>
    <row r="2305" spans="1:16" x14ac:dyDescent="0.25">
      <c r="A2305" s="23">
        <v>38861</v>
      </c>
      <c r="B2305"/>
      <c r="C2305" s="22"/>
      <c r="D2305" s="10"/>
      <c r="E2305" s="59">
        <v>1.3258691294111946E-2</v>
      </c>
      <c r="F2305" s="56">
        <f>COVAR(E2305:E2334,'RW Futures and Index Data (Q4)'!C2303:C2332)/VAR('RW Futures and Index Data (Q4)'!C2303:C2332)</f>
        <v>-0.42888548084635303</v>
      </c>
      <c r="G2305" s="10"/>
      <c r="H2305" s="59">
        <v>-6.8744271310724137E-2</v>
      </c>
      <c r="I2305" s="56">
        <f>COVAR(H2305:H2334,'RW Futures and Index Data (Q4)'!F2303:F2332)/VAR('RW Futures and Index Data (Q4)'!F2303:F2332)</f>
        <v>1.3097112506022048</v>
      </c>
      <c r="J2305" s="10"/>
      <c r="K2305" s="59">
        <v>6.9417143396732772E-3</v>
      </c>
      <c r="L2305" s="57">
        <f>COVAR(K2305:K2334,'RW Futures and Index Data (Q4)'!F2303:F2332)/VAR('RW Futures and Index Data (Q4)'!F2303:F2332)</f>
        <v>-9.944931959242978E-2</v>
      </c>
      <c r="M2305" s="10"/>
      <c r="N2305" s="59">
        <v>1.9153330288428361E-3</v>
      </c>
      <c r="O2305" s="58">
        <f>COVAR(N2305:N2334,'RW Futures and Index Data (Q4)'!F2303:F2332)/VAR('RW Futures and Index Data (Q4)'!F2303:F2332)</f>
        <v>-0.29925282236768191</v>
      </c>
      <c r="P2305" s="10"/>
    </row>
    <row r="2306" spans="1:16" x14ac:dyDescent="0.25">
      <c r="A2306" s="23">
        <v>38860</v>
      </c>
      <c r="B2306"/>
      <c r="C2306" s="22"/>
      <c r="D2306" s="10"/>
      <c r="E2306" s="59">
        <v>2.6587886704618757E-3</v>
      </c>
      <c r="F2306" s="56">
        <f>COVAR(E2306:E2335,'RW Futures and Index Data (Q4)'!C2304:C2333)/VAR('RW Futures and Index Data (Q4)'!C2304:C2333)</f>
        <v>-0.35968997556058918</v>
      </c>
      <c r="G2306" s="10"/>
      <c r="H2306" s="59">
        <v>-7.1559633027522995E-2</v>
      </c>
      <c r="I2306" s="56">
        <f>COVAR(H2306:H2335,'RW Futures and Index Data (Q4)'!F2304:F2333)/VAR('RW Futures and Index Data (Q4)'!F2304:F2333)</f>
        <v>1.2803096856871115</v>
      </c>
      <c r="J2306" s="10"/>
      <c r="K2306" s="59">
        <v>6.3593974661715347E-3</v>
      </c>
      <c r="L2306" s="57">
        <f>COVAR(K2306:K2335,'RW Futures and Index Data (Q4)'!F2304:F2333)/VAR('RW Futures and Index Data (Q4)'!F2304:F2333)</f>
        <v>-8.6861122768724666E-2</v>
      </c>
      <c r="M2306" s="10"/>
      <c r="N2306" s="59">
        <v>-1.2578593141459038E-3</v>
      </c>
      <c r="O2306" s="58">
        <f>COVAR(N2306:N2335,'RW Futures and Index Data (Q4)'!F2304:F2333)/VAR('RW Futures and Index Data (Q4)'!F2304:F2333)</f>
        <v>-0.26921023114493026</v>
      </c>
      <c r="P2306" s="10"/>
    </row>
    <row r="2307" spans="1:16" x14ac:dyDescent="0.25">
      <c r="A2307" s="23">
        <v>38859</v>
      </c>
      <c r="B2307"/>
      <c r="C2307" s="22"/>
      <c r="D2307" s="10"/>
      <c r="E2307" s="59">
        <v>1.1156684150708474E-2</v>
      </c>
      <c r="F2307" s="56">
        <f>COVAR(E2307:E2336,'RW Futures and Index Data (Q4)'!C2305:C2334)/VAR('RW Futures and Index Data (Q4)'!C2305:C2334)</f>
        <v>-0.30205093926759236</v>
      </c>
      <c r="G2307" s="10"/>
      <c r="H2307" s="59">
        <v>-6.3255813953488338E-2</v>
      </c>
      <c r="I2307" s="56">
        <f>COVAR(H2307:H2336,'RW Futures and Index Data (Q4)'!F2305:F2334)/VAR('RW Futures and Index Data (Q4)'!F2305:F2334)</f>
        <v>1.2712385280257734</v>
      </c>
      <c r="J2307" s="10"/>
      <c r="K2307" s="59">
        <v>2.1313646451248669E-3</v>
      </c>
      <c r="L2307" s="57">
        <f>COVAR(K2307:K2336,'RW Futures and Index Data (Q4)'!F2305:F2334)/VAR('RW Futures and Index Data (Q4)'!F2305:F2334)</f>
        <v>-7.6342929747880567E-2</v>
      </c>
      <c r="M2307" s="10"/>
      <c r="N2307" s="59">
        <v>-7.797118167305217E-3</v>
      </c>
      <c r="O2307" s="58">
        <f>COVAR(N2307:N2336,'RW Futures and Index Data (Q4)'!F2305:F2334)/VAR('RW Futures and Index Data (Q4)'!F2305:F2334)</f>
        <v>-0.24467326057262068</v>
      </c>
      <c r="P2307" s="10"/>
    </row>
    <row r="2308" spans="1:16" x14ac:dyDescent="0.25">
      <c r="A2308" s="23">
        <v>38856</v>
      </c>
      <c r="B2308"/>
      <c r="C2308" s="22"/>
      <c r="D2308" s="10"/>
      <c r="E2308" s="59">
        <v>-2.9048088287231266E-4</v>
      </c>
      <c r="F2308" s="56">
        <f>COVAR(E2308:E2337,'RW Futures and Index Data (Q4)'!C2306:C2335)/VAR('RW Futures and Index Data (Q4)'!C2306:C2335)</f>
        <v>-0.21100504045980878</v>
      </c>
      <c r="G2308" s="10"/>
      <c r="H2308" s="59">
        <v>-7.1230342275670822E-2</v>
      </c>
      <c r="I2308" s="56">
        <f>COVAR(H2308:H2337,'RW Futures and Index Data (Q4)'!F2306:F2335)/VAR('RW Futures and Index Data (Q4)'!F2306:F2335)</f>
        <v>1.2753845262676926</v>
      </c>
      <c r="J2308" s="10"/>
      <c r="K2308" s="59">
        <v>5.6852435101260035E-3</v>
      </c>
      <c r="L2308" s="57">
        <f>COVAR(K2308:K2337,'RW Futures and Index Data (Q4)'!F2306:F2335)/VAR('RW Futures and Index Data (Q4)'!F2306:F2335)</f>
        <v>-6.7321487261161814E-2</v>
      </c>
      <c r="M2308" s="10"/>
      <c r="N2308" s="59">
        <v>-3.7171926551831103E-3</v>
      </c>
      <c r="O2308" s="58">
        <f>COVAR(N2308:N2337,'RW Futures and Index Data (Q4)'!F2306:F2335)/VAR('RW Futures and Index Data (Q4)'!F2306:F2335)</f>
        <v>-0.22032317460177747</v>
      </c>
      <c r="P2308" s="10"/>
    </row>
    <row r="2309" spans="1:16" x14ac:dyDescent="0.25">
      <c r="A2309" s="23">
        <v>38855</v>
      </c>
      <c r="B2309"/>
      <c r="C2309" s="22"/>
      <c r="D2309" s="10"/>
      <c r="E2309" s="59">
        <v>-1.450641678125475E-3</v>
      </c>
      <c r="F2309" s="56">
        <f>COVAR(E2309:E2338,'RW Futures and Index Data (Q4)'!C2307:C2336)/VAR('RW Futures and Index Data (Q4)'!C2307:C2336)</f>
        <v>-0.12815108123803026</v>
      </c>
      <c r="G2309" s="10"/>
      <c r="H2309" s="59">
        <v>-7.4342701722574622E-2</v>
      </c>
      <c r="I2309" s="56">
        <f>COVAR(H2309:H2338,'RW Futures and Index Data (Q4)'!F2307:F2336)/VAR('RW Futures and Index Data (Q4)'!F2307:F2336)</f>
        <v>1.2705391170455373</v>
      </c>
      <c r="J2309" s="10"/>
      <c r="K2309" s="59">
        <v>2.8979202532026793E-3</v>
      </c>
      <c r="L2309" s="57">
        <f>COVAR(K2309:K2338,'RW Futures and Index Data (Q4)'!F2307:F2336)/VAR('RW Futures and Index Data (Q4)'!F2307:F2336)</f>
        <v>-5.1371594319052388E-2</v>
      </c>
      <c r="M2309" s="10"/>
      <c r="N2309" s="59">
        <v>-3.9674828606243162E-3</v>
      </c>
      <c r="O2309" s="58">
        <f>COVAR(N2309:N2338,'RW Futures and Index Data (Q4)'!F2307:F2336)/VAR('RW Futures and Index Data (Q4)'!F2307:F2336)</f>
        <v>-0.18409912082676116</v>
      </c>
      <c r="P2309" s="10"/>
    </row>
    <row r="2310" spans="1:16" x14ac:dyDescent="0.25">
      <c r="A2310" s="23">
        <v>38854</v>
      </c>
      <c r="B2310"/>
      <c r="C2310" s="22"/>
      <c r="D2310" s="10"/>
      <c r="E2310" s="59">
        <v>8.3237982239903197E-3</v>
      </c>
      <c r="F2310" s="56">
        <f>COVAR(E2310:E2339,'RW Futures and Index Data (Q4)'!C2308:C2337)/VAR('RW Futures and Index Data (Q4)'!C2308:C2337)</f>
        <v>7.461182300245349E-2</v>
      </c>
      <c r="G2310" s="10"/>
      <c r="H2310" s="59">
        <v>-8.8809946714031973E-2</v>
      </c>
      <c r="I2310" s="56">
        <f>COVAR(H2310:H2339,'RW Futures and Index Data (Q4)'!F2308:F2337)/VAR('RW Futures and Index Data (Q4)'!F2308:F2337)</f>
        <v>1.3157046624926338</v>
      </c>
      <c r="J2310" s="10"/>
      <c r="K2310" s="59">
        <v>-5.3914661345288994E-4</v>
      </c>
      <c r="L2310" s="57">
        <f>COVAR(K2310:K2339,'RW Futures and Index Data (Q4)'!F2308:F2337)/VAR('RW Futures and Index Data (Q4)'!F2308:F2337)</f>
        <v>-2.7532515447216719E-2</v>
      </c>
      <c r="M2310" s="10"/>
      <c r="N2310" s="59">
        <v>-1.6273017254504363E-2</v>
      </c>
      <c r="O2310" s="58">
        <f>COVAR(N2310:N2339,'RW Futures and Index Data (Q4)'!F2308:F2337)/VAR('RW Futures and Index Data (Q4)'!F2308:F2337)</f>
        <v>-0.11699323847712381</v>
      </c>
      <c r="P2310" s="10"/>
    </row>
    <row r="2311" spans="1:16" x14ac:dyDescent="0.25">
      <c r="A2311" s="23">
        <v>38853</v>
      </c>
      <c r="B2311"/>
      <c r="C2311" s="22"/>
      <c r="D2311" s="10"/>
      <c r="E2311" s="59">
        <v>-4.5846131151296876E-2</v>
      </c>
      <c r="F2311" s="56">
        <f>COVAR(E2311:E2340,'RW Futures and Index Data (Q4)'!C2309:C2338)/VAR('RW Futures and Index Data (Q4)'!C2309:C2338)</f>
        <v>0.51264369328401593</v>
      </c>
      <c r="G2311" s="10"/>
      <c r="H2311" s="59">
        <v>-7.6717216770740504E-2</v>
      </c>
      <c r="I2311" s="56">
        <f>COVAR(H2311:H2340,'RW Futures and Index Data (Q4)'!F2309:F2338)/VAR('RW Futures and Index Data (Q4)'!F2309:F2338)</f>
        <v>1.2646699812539157</v>
      </c>
      <c r="J2311" s="10"/>
      <c r="K2311" s="59">
        <v>-1.0432229122478764E-2</v>
      </c>
      <c r="L2311" s="57">
        <f>COVAR(K2311:K2340,'RW Futures and Index Data (Q4)'!F2309:F2338)/VAR('RW Futures and Index Data (Q4)'!F2309:F2338)</f>
        <v>8.1804837620843359E-4</v>
      </c>
      <c r="M2311" s="10"/>
      <c r="N2311" s="59">
        <v>-3.6870035246635569E-2</v>
      </c>
      <c r="O2311" s="58">
        <f>COVAR(N2311:N2340,'RW Futures and Index Data (Q4)'!F2309:F2338)/VAR('RW Futures and Index Data (Q4)'!F2309:F2338)</f>
        <v>-5.0175478168158379E-2</v>
      </c>
      <c r="P2311" s="10"/>
    </row>
    <row r="2312" spans="1:16" x14ac:dyDescent="0.25">
      <c r="A2312" s="23">
        <v>38852</v>
      </c>
      <c r="B2312"/>
      <c r="C2312" s="22"/>
      <c r="D2312" s="10"/>
      <c r="E2312" s="59">
        <v>-1.0146602487151268E-2</v>
      </c>
      <c r="F2312" s="56">
        <f>COVAR(E2312:E2341,'RW Futures and Index Data (Q4)'!C2310:C2339)/VAR('RW Futures and Index Data (Q4)'!C2310:C2339)</f>
        <v>0.42973531256603353</v>
      </c>
      <c r="G2312" s="10"/>
      <c r="H2312" s="59">
        <v>-5.0269299820466795E-2</v>
      </c>
      <c r="I2312" s="56">
        <f>COVAR(H2312:H2341,'RW Futures and Index Data (Q4)'!F2310:F2339)/VAR('RW Futures and Index Data (Q4)'!F2310:F2339)</f>
        <v>1.180127676053266</v>
      </c>
      <c r="J2312" s="10"/>
      <c r="K2312" s="59">
        <v>-3.9799353458519482E-3</v>
      </c>
      <c r="L2312" s="57">
        <f>COVAR(K2312:K2341,'RW Futures and Index Data (Q4)'!F2310:F2339)/VAR('RW Futures and Index Data (Q4)'!F2310:F2339)</f>
        <v>2.126004113668989E-5</v>
      </c>
      <c r="M2312" s="10"/>
      <c r="N2312" s="59">
        <v>-2.9497052381469269E-2</v>
      </c>
      <c r="O2312" s="58">
        <f>COVAR(N2312:N2341,'RW Futures and Index Data (Q4)'!F2310:F2339)/VAR('RW Futures and Index Data (Q4)'!F2310:F2339)</f>
        <v>-3.2788498631747036E-2</v>
      </c>
      <c r="P2312" s="10"/>
    </row>
    <row r="2313" spans="1:16" x14ac:dyDescent="0.25">
      <c r="A2313" s="23">
        <v>38849</v>
      </c>
      <c r="B2313"/>
      <c r="C2313" s="22"/>
      <c r="D2313" s="10"/>
      <c r="E2313" s="59">
        <v>-2.0333279753982803E-2</v>
      </c>
      <c r="F2313" s="56">
        <f>COVAR(E2313:E2342,'RW Futures and Index Data (Q4)'!C2311:C2340)/VAR('RW Futures and Index Data (Q4)'!C2311:C2340)</f>
        <v>0.46051155876067468</v>
      </c>
      <c r="G2313" s="10"/>
      <c r="H2313" s="59">
        <v>-2.7803521779425244E-2</v>
      </c>
      <c r="I2313" s="56">
        <f>COVAR(H2313:H2342,'RW Futures and Index Data (Q4)'!F2311:F2340)/VAR('RW Futures and Index Data (Q4)'!F2311:F2340)</f>
        <v>1.0886830326551051</v>
      </c>
      <c r="J2313" s="10"/>
      <c r="K2313" s="59">
        <v>-6.6676339928332107E-3</v>
      </c>
      <c r="L2313" s="57">
        <f>COVAR(K2313:K2342,'RW Futures and Index Data (Q4)'!F2311:F2340)/VAR('RW Futures and Index Data (Q4)'!F2311:F2340)</f>
        <v>2.6842773797647677E-2</v>
      </c>
      <c r="M2313" s="10"/>
      <c r="N2313" s="59">
        <v>-3.7695946374277312E-2</v>
      </c>
      <c r="O2313" s="58">
        <f>COVAR(N2313:N2342,'RW Futures and Index Data (Q4)'!F2311:F2340)/VAR('RW Futures and Index Data (Q4)'!F2311:F2340)</f>
        <v>2.7992216336919788E-2</v>
      </c>
      <c r="P2313" s="10"/>
    </row>
    <row r="2314" spans="1:16" x14ac:dyDescent="0.25">
      <c r="A2314" s="23">
        <v>38848</v>
      </c>
      <c r="B2314"/>
      <c r="C2314" s="22"/>
      <c r="D2314" s="10"/>
      <c r="E2314" s="59">
        <v>-2.6681784823713084E-2</v>
      </c>
      <c r="F2314" s="56">
        <f>COVAR(E2314:E2343,'RW Futures and Index Data (Q4)'!C2312:C2341)/VAR('RW Futures and Index Data (Q4)'!C2312:C2341)</f>
        <v>0.48529202079963357</v>
      </c>
      <c r="G2314" s="10"/>
      <c r="H2314" s="59">
        <v>-6.3636363636363602E-2</v>
      </c>
      <c r="I2314" s="56">
        <f>COVAR(H2314:H2343,'RW Futures and Index Data (Q4)'!F2312:F2341)/VAR('RW Futures and Index Data (Q4)'!F2312:F2341)</f>
        <v>1.0164127207345071</v>
      </c>
      <c r="J2314" s="10"/>
      <c r="K2314" s="59">
        <v>-6.6962142746884723E-3</v>
      </c>
      <c r="L2314" s="57">
        <f>COVAR(K2314:K2343,'RW Futures and Index Data (Q4)'!F2312:F2341)/VAR('RW Futures and Index Data (Q4)'!F2312:F2341)</f>
        <v>6.3370954804625929E-2</v>
      </c>
      <c r="M2314" s="10"/>
      <c r="N2314" s="59">
        <v>-4.1212895335658528E-2</v>
      </c>
      <c r="O2314" s="58">
        <f>COVAR(N2314:N2343,'RW Futures and Index Data (Q4)'!F2312:F2341)/VAR('RW Futures and Index Data (Q4)'!F2312:F2341)</f>
        <v>8.7226957714278852E-2</v>
      </c>
      <c r="P2314" s="10"/>
    </row>
    <row r="2315" spans="1:16" x14ac:dyDescent="0.25">
      <c r="A2315" s="23">
        <v>38847</v>
      </c>
      <c r="B2315"/>
      <c r="C2315" s="22"/>
      <c r="D2315" s="10"/>
      <c r="E2315" s="59">
        <v>-3.0890270416884857E-2</v>
      </c>
      <c r="F2315" s="56">
        <f>COVAR(E2315:E2344,'RW Futures and Index Data (Q4)'!C2313:C2342)/VAR('RW Futures and Index Data (Q4)'!C2313:C2342)</f>
        <v>0.52085624855338064</v>
      </c>
      <c r="G2315" s="10"/>
      <c r="H2315" s="59">
        <v>-4.1095890410958846E-2</v>
      </c>
      <c r="I2315" s="56">
        <f>COVAR(H2315:H2344,'RW Futures and Index Data (Q4)'!F2313:F2342)/VAR('RW Futures and Index Data (Q4)'!F2313:F2342)</f>
        <v>0.70833684397285779</v>
      </c>
      <c r="J2315" s="10"/>
      <c r="K2315" s="59">
        <v>-6.4701792726359342E-3</v>
      </c>
      <c r="L2315" s="57">
        <f>COVAR(K2315:K2344,'RW Futures and Index Data (Q4)'!F2313:F2342)/VAR('RW Futures and Index Data (Q4)'!F2313:F2342)</f>
        <v>0.10069066640158908</v>
      </c>
      <c r="M2315" s="10"/>
      <c r="N2315" s="59">
        <v>-3.3542302196573948E-2</v>
      </c>
      <c r="O2315" s="58">
        <f>COVAR(N2315:N2344,'RW Futures and Index Data (Q4)'!F2313:F2342)/VAR('RW Futures and Index Data (Q4)'!F2313:F2342)</f>
        <v>0.14367499103596321</v>
      </c>
      <c r="P2315" s="10"/>
    </row>
    <row r="2316" spans="1:16" x14ac:dyDescent="0.25">
      <c r="A2316" s="23">
        <v>38846</v>
      </c>
      <c r="B2316"/>
      <c r="C2316" s="22"/>
      <c r="D2316" s="10"/>
      <c r="E2316" s="59">
        <v>-3.1564262622823969E-2</v>
      </c>
      <c r="F2316" s="56">
        <f>COVAR(E2316:E2345,'RW Futures and Index Data (Q4)'!C2314:C2343)/VAR('RW Futures and Index Data (Q4)'!C2314:C2343)</f>
        <v>0.59086352140455634</v>
      </c>
      <c r="G2316" s="10"/>
      <c r="H2316" s="59">
        <v>-4.5745654162853144E-3</v>
      </c>
      <c r="I2316" s="56">
        <f>COVAR(H2316:H2345,'RW Futures and Index Data (Q4)'!F2314:F2343)/VAR('RW Futures and Index Data (Q4)'!F2314:F2343)</f>
        <v>0.49943625130173375</v>
      </c>
      <c r="J2316" s="10"/>
      <c r="K2316" s="59">
        <v>-7.7584376826571599E-3</v>
      </c>
      <c r="L2316" s="57">
        <f>COVAR(K2316:K2345,'RW Futures and Index Data (Q4)'!F2314:F2343)/VAR('RW Futures and Index Data (Q4)'!F2314:F2343)</f>
        <v>0.12339153620966872</v>
      </c>
      <c r="M2316" s="10"/>
      <c r="N2316" s="59">
        <v>-3.5557648244684326E-2</v>
      </c>
      <c r="O2316" s="58">
        <f>COVAR(N2316:N2345,'RW Futures and Index Data (Q4)'!F2314:F2343)/VAR('RW Futures and Index Data (Q4)'!F2314:F2343)</f>
        <v>0.19136650791494464</v>
      </c>
      <c r="P2316" s="10"/>
    </row>
    <row r="2317" spans="1:16" x14ac:dyDescent="0.25">
      <c r="A2317" s="23">
        <v>38845</v>
      </c>
      <c r="B2317"/>
      <c r="C2317" s="22"/>
      <c r="D2317" s="10"/>
      <c r="E2317" s="59">
        <v>-3.4221654852487959E-2</v>
      </c>
      <c r="F2317" s="56">
        <f>COVAR(E2317:E2346,'RW Futures and Index Data (Q4)'!C2315:C2344)/VAR('RW Futures and Index Data (Q4)'!C2315:C2344)</f>
        <v>1.0165192781483976</v>
      </c>
      <c r="G2317" s="10"/>
      <c r="H2317" s="59">
        <v>1.8535681186283792E-2</v>
      </c>
      <c r="I2317" s="56">
        <f>COVAR(H2317:H2346,'RW Futures and Index Data (Q4)'!F2315:F2344)/VAR('RW Futures and Index Data (Q4)'!F2315:F2344)</f>
        <v>0.53947040883096942</v>
      </c>
      <c r="J2317" s="10"/>
      <c r="K2317" s="59">
        <v>-9.3611691634495342E-3</v>
      </c>
      <c r="L2317" s="57">
        <f>COVAR(K2317:K2346,'RW Futures and Index Data (Q4)'!F2315:F2344)/VAR('RW Futures and Index Data (Q4)'!F2315:F2344)</f>
        <v>0.13450766058906058</v>
      </c>
      <c r="M2317" s="10"/>
      <c r="N2317" s="59">
        <v>-4.1883427142204055E-2</v>
      </c>
      <c r="O2317" s="58">
        <f>COVAR(N2317:N2346,'RW Futures and Index Data (Q4)'!F2315:F2344)/VAR('RW Futures and Index Data (Q4)'!F2315:F2344)</f>
        <v>0.23806704863574413</v>
      </c>
      <c r="P2317" s="10"/>
    </row>
    <row r="2318" spans="1:16" x14ac:dyDescent="0.25">
      <c r="A2318" s="23">
        <v>38842</v>
      </c>
      <c r="B2318"/>
      <c r="C2318" s="22"/>
      <c r="D2318" s="10"/>
      <c r="E2318" s="59">
        <v>-4.3586874680098031E-2</v>
      </c>
      <c r="F2318" s="56">
        <f>COVAR(E2318:E2347,'RW Futures and Index Data (Q4)'!C2316:C2345)/VAR('RW Futures and Index Data (Q4)'!C2316:C2345)</f>
        <v>1.3930448063313803</v>
      </c>
      <c r="G2318" s="10"/>
      <c r="H2318" s="59">
        <v>9.1996320147202937E-4</v>
      </c>
      <c r="I2318" s="56">
        <f>COVAR(H2318:H2347,'RW Futures and Index Data (Q4)'!F2316:F2345)/VAR('RW Futures and Index Data (Q4)'!F2316:F2345)</f>
        <v>0.55190026075884391</v>
      </c>
      <c r="J2318" s="10"/>
      <c r="K2318" s="59">
        <v>-1.439279800418225E-2</v>
      </c>
      <c r="L2318" s="57">
        <f>COVAR(K2318:K2347,'RW Futures and Index Data (Q4)'!F2316:F2345)/VAR('RW Futures and Index Data (Q4)'!F2316:F2345)</f>
        <v>0.14635620605990318</v>
      </c>
      <c r="M2318" s="10"/>
      <c r="N2318" s="59">
        <v>-5.0275148936059E-2</v>
      </c>
      <c r="O2318" s="58">
        <f>COVAR(N2318:N2347,'RW Futures and Index Data (Q4)'!F2316:F2345)/VAR('RW Futures and Index Data (Q4)'!F2316:F2345)</f>
        <v>0.27043302554595278</v>
      </c>
      <c r="P2318" s="10"/>
    </row>
    <row r="2319" spans="1:16" x14ac:dyDescent="0.25">
      <c r="A2319" s="23">
        <v>38841</v>
      </c>
      <c r="B2319"/>
      <c r="C2319" s="22"/>
      <c r="D2319" s="10"/>
      <c r="E2319" s="59">
        <v>-4.3550603262169196E-2</v>
      </c>
      <c r="F2319" s="56">
        <f>COVAR(E2319:E2348,'RW Futures and Index Data (Q4)'!C2317:C2346)/VAR('RW Futures and Index Data (Q4)'!C2317:C2346)</f>
        <v>1.7159896705938553</v>
      </c>
      <c r="G2319" s="10"/>
      <c r="H2319" s="59">
        <v>1.6635859519408491E-2</v>
      </c>
      <c r="I2319" s="56">
        <f>COVAR(H2319:H2348,'RW Futures and Index Data (Q4)'!F2317:F2346)/VAR('RW Futures and Index Data (Q4)'!F2317:F2346)</f>
        <v>0.5313628502576021</v>
      </c>
      <c r="J2319" s="10"/>
      <c r="K2319" s="59">
        <v>-1.5624436094327288E-2</v>
      </c>
      <c r="L2319" s="57">
        <f>COVAR(K2319:K2348,'RW Futures and Index Data (Q4)'!F2317:F2346)/VAR('RW Futures and Index Data (Q4)'!F2317:F2346)</f>
        <v>0.14693896205915677</v>
      </c>
      <c r="M2319" s="10"/>
      <c r="N2319" s="59">
        <v>-5.4358579190587952E-2</v>
      </c>
      <c r="O2319" s="58">
        <f>COVAR(N2319:N2348,'RW Futures and Index Data (Q4)'!F2317:F2346)/VAR('RW Futures and Index Data (Q4)'!F2317:F2346)</f>
        <v>0.27210201901999848</v>
      </c>
      <c r="P2319" s="10"/>
    </row>
    <row r="2320" spans="1:16" x14ac:dyDescent="0.25">
      <c r="A2320" s="23">
        <v>38840</v>
      </c>
      <c r="B2320"/>
      <c r="C2320" s="22"/>
      <c r="D2320" s="10"/>
      <c r="E2320" s="59">
        <v>-5.220993881007685E-2</v>
      </c>
      <c r="F2320" s="56">
        <f>COVAR(E2320:E2349,'RW Futures and Index Data (Q4)'!C2318:C2347)/VAR('RW Futures and Index Data (Q4)'!C2318:C2347)</f>
        <v>1.8799755540377745</v>
      </c>
      <c r="G2320" s="10"/>
      <c r="H2320" s="59">
        <v>1.0110294117646967E-2</v>
      </c>
      <c r="I2320" s="56">
        <f>COVAR(H2320:H2349,'RW Futures and Index Data (Q4)'!F2318:F2347)/VAR('RW Futures and Index Data (Q4)'!F2318:F2347)</f>
        <v>0.47390640008050572</v>
      </c>
      <c r="J2320" s="10"/>
      <c r="K2320" s="59">
        <v>-1.4354158091966829E-2</v>
      </c>
      <c r="L2320" s="57">
        <f>COVAR(K2320:K2349,'RW Futures and Index Data (Q4)'!F2318:F2347)/VAR('RW Futures and Index Data (Q4)'!F2318:F2347)</f>
        <v>0.13950239863612549</v>
      </c>
      <c r="M2320" s="10"/>
      <c r="N2320" s="59">
        <v>-5.3105868044051263E-2</v>
      </c>
      <c r="O2320" s="58">
        <f>COVAR(N2320:N2349,'RW Futures and Index Data (Q4)'!F2318:F2347)/VAR('RW Futures and Index Data (Q4)'!F2318:F2347)</f>
        <v>0.25325901489219349</v>
      </c>
      <c r="P2320" s="10"/>
    </row>
    <row r="2321" spans="1:16" x14ac:dyDescent="0.25">
      <c r="A2321" s="23">
        <v>38839</v>
      </c>
      <c r="B2321"/>
      <c r="C2321" s="22"/>
      <c r="D2321" s="10"/>
      <c r="E2321" s="59">
        <v>-5.7410936495931542E-2</v>
      </c>
      <c r="F2321" s="56">
        <f>COVAR(E2321:E2350,'RW Futures and Index Data (Q4)'!C2319:C2348)/VAR('RW Futures and Index Data (Q4)'!C2319:C2348)</f>
        <v>1.9610390632640724</v>
      </c>
      <c r="G2321" s="10"/>
      <c r="H2321" s="59">
        <v>1.2014787430683738E-2</v>
      </c>
      <c r="I2321" s="56">
        <f>COVAR(H2321:H2350,'RW Futures and Index Data (Q4)'!F2319:F2348)/VAR('RW Futures and Index Data (Q4)'!F2319:F2348)</f>
        <v>0.35568514138990137</v>
      </c>
      <c r="J2321" s="10"/>
      <c r="K2321" s="59">
        <v>-1.4531060859364175E-2</v>
      </c>
      <c r="L2321" s="57">
        <f>COVAR(K2321:K2350,'RW Futures and Index Data (Q4)'!F2319:F2348)/VAR('RW Futures and Index Data (Q4)'!F2319:F2348)</f>
        <v>0.12292127237854726</v>
      </c>
      <c r="M2321" s="10"/>
      <c r="N2321" s="59">
        <v>-5.4504056774784759E-2</v>
      </c>
      <c r="O2321" s="58">
        <f>COVAR(N2321:N2350,'RW Futures and Index Data (Q4)'!F2319:F2348)/VAR('RW Futures and Index Data (Q4)'!F2319:F2348)</f>
        <v>0.20703848315988654</v>
      </c>
      <c r="P2321" s="10"/>
    </row>
    <row r="2322" spans="1:16" x14ac:dyDescent="0.25">
      <c r="A2322" s="23">
        <v>38838</v>
      </c>
      <c r="B2322"/>
      <c r="C2322" s="22"/>
      <c r="D2322" s="10"/>
      <c r="E2322" s="59">
        <v>-3.9286679858668849E-2</v>
      </c>
      <c r="F2322" s="56">
        <f>COVAR(E2322:E2351,'RW Futures and Index Data (Q4)'!C2320:C2349)/VAR('RW Futures and Index Data (Q4)'!C2320:C2349)</f>
        <v>2.0992746676901723</v>
      </c>
      <c r="G2322" s="10"/>
      <c r="H2322" s="59">
        <v>2.7598896044158661E-3</v>
      </c>
      <c r="I2322" s="56">
        <f>COVAR(H2322:H2351,'RW Futures and Index Data (Q4)'!F2320:F2349)/VAR('RW Futures and Index Data (Q4)'!F2320:F2349)</f>
        <v>0.31013345640829632</v>
      </c>
      <c r="J2322" s="10"/>
      <c r="K2322" s="59">
        <v>-1.4716486394034889E-2</v>
      </c>
      <c r="L2322" s="57">
        <f>COVAR(K2322:K2351,'RW Futures and Index Data (Q4)'!F2320:F2349)/VAR('RW Futures and Index Data (Q4)'!F2320:F2349)</f>
        <v>0.10859951591042125</v>
      </c>
      <c r="M2322" s="10"/>
      <c r="N2322" s="59">
        <v>-5.0425870570639963E-2</v>
      </c>
      <c r="O2322" s="58">
        <f>COVAR(N2322:N2351,'RW Futures and Index Data (Q4)'!F2320:F2349)/VAR('RW Futures and Index Data (Q4)'!F2320:F2349)</f>
        <v>0.17803371381993432</v>
      </c>
      <c r="P2322" s="10"/>
    </row>
    <row r="2323" spans="1:16" x14ac:dyDescent="0.25">
      <c r="A2323" s="23">
        <v>38835</v>
      </c>
      <c r="B2323"/>
      <c r="C2323" s="22"/>
      <c r="D2323" s="10"/>
      <c r="E2323" s="59">
        <v>-3.9820491911814138E-2</v>
      </c>
      <c r="F2323" s="56">
        <f>COVAR(E2323:E2352,'RW Futures and Index Data (Q4)'!C2321:C2350)/VAR('RW Futures and Index Data (Q4)'!C2321:C2350)</f>
        <v>2.1372291726332691</v>
      </c>
      <c r="G2323" s="10"/>
      <c r="H2323" s="59">
        <v>6.256109481915928E-2</v>
      </c>
      <c r="I2323" s="56">
        <f>COVAR(H2323:H2352,'RW Futures and Index Data (Q4)'!F2321:F2350)/VAR('RW Futures and Index Data (Q4)'!F2321:F2350)</f>
        <v>0.15866699427570555</v>
      </c>
      <c r="J2323" s="10"/>
      <c r="K2323" s="59">
        <v>-1.9923571533960294E-2</v>
      </c>
      <c r="L2323" s="57">
        <f>COVAR(K2323:K2352,'RW Futures and Index Data (Q4)'!F2321:F2350)/VAR('RW Futures and Index Data (Q4)'!F2321:F2350)</f>
        <v>9.4182407493320616E-2</v>
      </c>
      <c r="M2323" s="10"/>
      <c r="N2323" s="59">
        <v>-5.7825669690750092E-2</v>
      </c>
      <c r="O2323" s="58">
        <f>COVAR(N2323:N2352,'RW Futures and Index Data (Q4)'!F2321:F2350)/VAR('RW Futures and Index Data (Q4)'!F2321:F2350)</f>
        <v>0.14511523798193504</v>
      </c>
      <c r="P2323" s="10"/>
    </row>
    <row r="2324" spans="1:16" x14ac:dyDescent="0.25">
      <c r="A2324" s="23">
        <v>38834</v>
      </c>
      <c r="B2324"/>
      <c r="C2324" s="22"/>
      <c r="D2324" s="10"/>
      <c r="E2324" s="59">
        <v>-3.4231217967007788E-2</v>
      </c>
      <c r="F2324" s="56">
        <f>COVAR(E2324:E2353,'RW Futures and Index Data (Q4)'!C2322:C2351)/VAR('RW Futures and Index Data (Q4)'!C2322:C2351)</f>
        <v>2.1151019321508908</v>
      </c>
      <c r="G2324" s="10"/>
      <c r="H2324" s="59">
        <v>7.5048732943469698E-2</v>
      </c>
      <c r="I2324" s="56">
        <f>COVAR(H2324:H2353,'RW Futures and Index Data (Q4)'!F2322:F2351)/VAR('RW Futures and Index Data (Q4)'!F2322:F2351)</f>
        <v>0.13542614102488368</v>
      </c>
      <c r="J2324" s="10"/>
      <c r="K2324" s="59">
        <v>-1.3822077069426619E-2</v>
      </c>
      <c r="L2324" s="57">
        <f>COVAR(K2324:K2353,'RW Futures and Index Data (Q4)'!F2322:F2351)/VAR('RW Futures and Index Data (Q4)'!F2322:F2351)</f>
        <v>6.4606883869330084E-2</v>
      </c>
      <c r="M2324" s="10"/>
      <c r="N2324" s="59">
        <v>-4.9195585753392335E-2</v>
      </c>
      <c r="O2324" s="58">
        <f>COVAR(N2324:N2353,'RW Futures and Index Data (Q4)'!F2322:F2351)/VAR('RW Futures and Index Data (Q4)'!F2322:F2351)</f>
        <v>8.8873354829622872E-2</v>
      </c>
      <c r="P2324" s="10"/>
    </row>
    <row r="2325" spans="1:16" x14ac:dyDescent="0.25">
      <c r="A2325" s="23">
        <v>38833</v>
      </c>
      <c r="B2325"/>
      <c r="C2325" s="22"/>
      <c r="D2325" s="10"/>
      <c r="E2325" s="59">
        <v>-1.9274394289259034E-2</v>
      </c>
      <c r="F2325" s="56">
        <f>COVAR(E2325:E2354,'RW Futures and Index Data (Q4)'!C2323:C2352)/VAR('RW Futures and Index Data (Q4)'!C2323:C2352)</f>
        <v>2.0536248850226162</v>
      </c>
      <c r="G2325" s="10"/>
      <c r="H2325" s="59">
        <v>6.256109481915928E-2</v>
      </c>
      <c r="I2325" s="56">
        <f>COVAR(H2325:H2354,'RW Futures and Index Data (Q4)'!F2323:F2352)/VAR('RW Futures and Index Data (Q4)'!F2323:F2352)</f>
        <v>0.17306487014649974</v>
      </c>
      <c r="J2325" s="10"/>
      <c r="K2325" s="59">
        <v>-1.7006267981107381E-2</v>
      </c>
      <c r="L2325" s="57">
        <f>COVAR(K2325:K2354,'RW Futures and Index Data (Q4)'!F2323:F2352)/VAR('RW Futures and Index Data (Q4)'!F2323:F2352)</f>
        <v>2.2748515661594901E-2</v>
      </c>
      <c r="M2325" s="10"/>
      <c r="N2325" s="59">
        <v>-5.27520623648845E-2</v>
      </c>
      <c r="O2325" s="58">
        <f>COVAR(N2325:N2354,'RW Futures and Index Data (Q4)'!F2323:F2352)/VAR('RW Futures and Index Data (Q4)'!F2323:F2352)</f>
        <v>-6.5602747625475473E-3</v>
      </c>
      <c r="P2325" s="10"/>
    </row>
    <row r="2326" spans="1:16" x14ac:dyDescent="0.25">
      <c r="A2326" s="23">
        <v>38832</v>
      </c>
      <c r="B2326"/>
      <c r="C2326" s="22"/>
      <c r="D2326" s="10"/>
      <c r="E2326" s="59">
        <v>-2.3890769579877236E-2</v>
      </c>
      <c r="F2326" s="56">
        <f>COVAR(E2326:E2355,'RW Futures and Index Data (Q4)'!C2324:C2353)/VAR('RW Futures and Index Data (Q4)'!C2324:C2353)</f>
        <v>2.0330624772712014</v>
      </c>
      <c r="G2326" s="10"/>
      <c r="H2326" s="59">
        <v>8.0867850098619298E-2</v>
      </c>
      <c r="I2326" s="56">
        <f>COVAR(H2326:H2355,'RW Futures and Index Data (Q4)'!F2324:F2353)/VAR('RW Futures and Index Data (Q4)'!F2324:F2353)</f>
        <v>0.22046622502205876</v>
      </c>
      <c r="J2326" s="10"/>
      <c r="K2326" s="59">
        <v>-1.3430261212419858E-2</v>
      </c>
      <c r="L2326" s="57">
        <f>COVAR(K2326:K2355,'RW Futures and Index Data (Q4)'!F2324:F2353)/VAR('RW Futures and Index Data (Q4)'!F2324:F2353)</f>
        <v>8.6689893596885597E-5</v>
      </c>
      <c r="M2326" s="10"/>
      <c r="N2326" s="59">
        <v>-4.5422068069359667E-2</v>
      </c>
      <c r="O2326" s="58">
        <f>COVAR(N2326:N2355,'RW Futures and Index Data (Q4)'!F2324:F2353)/VAR('RW Futures and Index Data (Q4)'!F2324:F2353)</f>
        <v>-7.3170565873391907E-2</v>
      </c>
      <c r="P2326" s="10"/>
    </row>
    <row r="2327" spans="1:16" x14ac:dyDescent="0.25">
      <c r="A2327" s="23">
        <v>38831</v>
      </c>
      <c r="B2327"/>
      <c r="C2327" s="22"/>
      <c r="D2327" s="10"/>
      <c r="E2327" s="59">
        <v>-2.45013577431199E-2</v>
      </c>
      <c r="F2327" s="56">
        <f>COVAR(E2327:E2356,'RW Futures and Index Data (Q4)'!C2325:C2354)/VAR('RW Futures and Index Data (Q4)'!C2325:C2354)</f>
        <v>1.7721041193064173</v>
      </c>
      <c r="G2327" s="10"/>
      <c r="H2327" s="59">
        <v>8.4084084084083965E-2</v>
      </c>
      <c r="I2327" s="56">
        <f>COVAR(H2327:H2356,'RW Futures and Index Data (Q4)'!F2325:F2354)/VAR('RW Futures and Index Data (Q4)'!F2325:F2354)</f>
        <v>7.7685613231153278E-2</v>
      </c>
      <c r="J2327" s="10"/>
      <c r="K2327" s="59">
        <v>-1.3781833824347833E-2</v>
      </c>
      <c r="L2327" s="57">
        <f>COVAR(K2327:K2356,'RW Futures and Index Data (Q4)'!F2325:F2354)/VAR('RW Futures and Index Data (Q4)'!F2325:F2354)</f>
        <v>-1.8207784580238171E-2</v>
      </c>
      <c r="M2327" s="10"/>
      <c r="N2327" s="59">
        <v>-4.8999459662485534E-2</v>
      </c>
      <c r="O2327" s="58">
        <f>COVAR(N2327:N2356,'RW Futures and Index Data (Q4)'!F2325:F2354)/VAR('RW Futures and Index Data (Q4)'!F2325:F2354)</f>
        <v>-0.12259676489447474</v>
      </c>
      <c r="P2327" s="10"/>
    </row>
    <row r="2328" spans="1:16" x14ac:dyDescent="0.25">
      <c r="A2328" s="23">
        <v>38828</v>
      </c>
      <c r="B2328"/>
      <c r="C2328" s="22"/>
      <c r="D2328" s="10"/>
      <c r="E2328" s="59">
        <v>-2.3579576346282272E-2</v>
      </c>
      <c r="F2328" s="56">
        <f>COVAR(E2328:E2357,'RW Futures and Index Data (Q4)'!C2326:C2355)/VAR('RW Futures and Index Data (Q4)'!C2326:C2355)</f>
        <v>1.5834027117973342</v>
      </c>
      <c r="G2328" s="10"/>
      <c r="H2328" s="59">
        <v>7.5452716297786715E-2</v>
      </c>
      <c r="I2328" s="56">
        <f>COVAR(H2328:H2357,'RW Futures and Index Data (Q4)'!F2326:F2355)/VAR('RW Futures and Index Data (Q4)'!F2326:F2355)</f>
        <v>2.7807227003679408E-2</v>
      </c>
      <c r="J2328" s="10"/>
      <c r="K2328" s="59">
        <v>-2.672340049412858E-3</v>
      </c>
      <c r="L2328" s="57">
        <f>COVAR(K2328:K2357,'RW Futures and Index Data (Q4)'!F2326:F2355)/VAR('RW Futures and Index Data (Q4)'!F2326:F2355)</f>
        <v>-2.9098073293448048E-3</v>
      </c>
      <c r="M2328" s="10"/>
      <c r="N2328" s="59">
        <v>-3.1145192051468595E-2</v>
      </c>
      <c r="O2328" s="58">
        <f>COVAR(N2328:N2357,'RW Futures and Index Data (Q4)'!F2326:F2355)/VAR('RW Futures and Index Data (Q4)'!F2326:F2355)</f>
        <v>-0.13566316767594389</v>
      </c>
      <c r="P2328" s="10"/>
    </row>
    <row r="2329" spans="1:16" x14ac:dyDescent="0.25">
      <c r="A2329" s="23">
        <v>38827</v>
      </c>
      <c r="B2329"/>
      <c r="C2329" s="22"/>
      <c r="D2329" s="10"/>
      <c r="E2329" s="59">
        <v>-5.7527916547828184E-4</v>
      </c>
      <c r="F2329" s="56">
        <f>COVAR(E2329:E2358,'RW Futures and Index Data (Q4)'!C2327:C2356)/VAR('RW Futures and Index Data (Q4)'!C2327:C2356)</f>
        <v>1.5856834949954284</v>
      </c>
      <c r="G2329" s="10"/>
      <c r="H2329" s="59">
        <v>9.2462311557788945E-2</v>
      </c>
      <c r="I2329" s="56">
        <f>COVAR(H2329:H2358,'RW Futures and Index Data (Q4)'!F2327:F2356)/VAR('RW Futures and Index Data (Q4)'!F2327:F2356)</f>
        <v>6.9469940032880845E-2</v>
      </c>
      <c r="J2329" s="10"/>
      <c r="K2329" s="59">
        <v>-5.9883468476144008E-3</v>
      </c>
      <c r="L2329" s="57">
        <f>COVAR(K2329:K2358,'RW Futures and Index Data (Q4)'!F2327:F2356)/VAR('RW Futures and Index Data (Q4)'!F2327:F2356)</f>
        <v>1.8305461092148463E-3</v>
      </c>
      <c r="M2329" s="10"/>
      <c r="N2329" s="59">
        <v>-3.5779364553894411E-2</v>
      </c>
      <c r="O2329" s="58">
        <f>COVAR(N2329:N2358,'RW Futures and Index Data (Q4)'!F2327:F2356)/VAR('RW Futures and Index Data (Q4)'!F2327:F2356)</f>
        <v>-0.16662207514999913</v>
      </c>
      <c r="P2329" s="10"/>
    </row>
    <row r="2330" spans="1:16" x14ac:dyDescent="0.25">
      <c r="A2330" s="23">
        <v>38826</v>
      </c>
      <c r="B2330"/>
      <c r="C2330" s="22"/>
      <c r="D2330" s="10"/>
      <c r="E2330" s="59">
        <v>1.4198849469222452E-2</v>
      </c>
      <c r="F2330" s="56">
        <f>COVAR(E2330:E2359,'RW Futures and Index Data (Q4)'!C2328:C2357)/VAR('RW Futures and Index Data (Q4)'!C2328:C2357)</f>
        <v>1.7313562732555881</v>
      </c>
      <c r="G2330" s="10"/>
      <c r="H2330" s="59">
        <v>0.10303030303030303</v>
      </c>
      <c r="I2330" s="56">
        <f>COVAR(H2330:H2359,'RW Futures and Index Data (Q4)'!F2328:F2357)/VAR('RW Futures and Index Data (Q4)'!F2328:F2357)</f>
        <v>0.14114487578203691</v>
      </c>
      <c r="J2330" s="10"/>
      <c r="K2330" s="59">
        <v>-5.3476571911839077E-3</v>
      </c>
      <c r="L2330" s="57">
        <f>COVAR(K2330:K2359,'RW Futures and Index Data (Q4)'!F2328:F2357)/VAR('RW Futures and Index Data (Q4)'!F2328:F2357)</f>
        <v>4.5998875755561544E-3</v>
      </c>
      <c r="M2330" s="10"/>
      <c r="N2330" s="59">
        <v>-4.4921183772491213E-2</v>
      </c>
      <c r="O2330" s="58">
        <f>COVAR(N2330:N2359,'RW Futures and Index Data (Q4)'!F2328:F2357)/VAR('RW Futures and Index Data (Q4)'!F2328:F2357)</f>
        <v>-0.20003288449570919</v>
      </c>
      <c r="P2330" s="10"/>
    </row>
    <row r="2331" spans="1:16" x14ac:dyDescent="0.25">
      <c r="A2331" s="23">
        <v>38825</v>
      </c>
      <c r="B2331"/>
      <c r="C2331" s="22"/>
      <c r="D2331" s="10"/>
      <c r="E2331" s="59">
        <v>-8.0737696733618192E-3</v>
      </c>
      <c r="F2331" s="56">
        <f>COVAR(E2331:E2360,'RW Futures and Index Data (Q4)'!C2329:C2358)/VAR('RW Futures and Index Data (Q4)'!C2329:C2358)</f>
        <v>1.7032410557527682</v>
      </c>
      <c r="G2331" s="10"/>
      <c r="H2331" s="59">
        <v>0.10282258064516125</v>
      </c>
      <c r="I2331" s="56">
        <f>COVAR(H2331:H2360,'RW Futures and Index Data (Q4)'!F2329:F2358)/VAR('RW Futures and Index Data (Q4)'!F2329:F2358)</f>
        <v>0.1471548472111476</v>
      </c>
      <c r="J2331" s="10"/>
      <c r="K2331" s="59">
        <v>-5.0601231063578389E-3</v>
      </c>
      <c r="L2331" s="57">
        <f>COVAR(K2331:K2360,'RW Futures and Index Data (Q4)'!F2329:F2358)/VAR('RW Futures and Index Data (Q4)'!F2329:F2358)</f>
        <v>6.6490143478924917E-3</v>
      </c>
      <c r="M2331" s="10"/>
      <c r="N2331" s="59">
        <v>-4.3804508138650666E-2</v>
      </c>
      <c r="O2331" s="58">
        <f>COVAR(N2331:N2360,'RW Futures and Index Data (Q4)'!F2329:F2358)/VAR('RW Futures and Index Data (Q4)'!F2329:F2358)</f>
        <v>-0.19949976948539649</v>
      </c>
      <c r="P2331" s="10"/>
    </row>
    <row r="2332" spans="1:16" x14ac:dyDescent="0.25">
      <c r="A2332" s="23">
        <v>38824</v>
      </c>
      <c r="B2332"/>
      <c r="C2332" s="22"/>
      <c r="D2332" s="10"/>
      <c r="E2332" s="59">
        <v>-1.1588152074669678E-3</v>
      </c>
      <c r="F2332" s="56">
        <f>COVAR(E2332:E2361,'RW Futures and Index Data (Q4)'!C2330:C2359)/VAR('RW Futures and Index Data (Q4)'!C2330:C2359)</f>
        <v>1.793030921211999</v>
      </c>
      <c r="G2332" s="10"/>
      <c r="H2332" s="59">
        <v>0.10505050505050506</v>
      </c>
      <c r="I2332" s="56">
        <f>COVAR(H2332:H2361,'RW Futures and Index Data (Q4)'!F2330:F2359)/VAR('RW Futures and Index Data (Q4)'!F2330:F2359)</f>
        <v>0.22245612541304138</v>
      </c>
      <c r="J2332" s="10"/>
      <c r="K2332" s="59">
        <v>-3.9212689577106108E-3</v>
      </c>
      <c r="L2332" s="57">
        <f>COVAR(K2332:K2361,'RW Futures and Index Data (Q4)'!F2330:F2359)/VAR('RW Futures and Index Data (Q4)'!F2330:F2359)</f>
        <v>-1.0801299656464262E-2</v>
      </c>
      <c r="M2332" s="10"/>
      <c r="N2332" s="59">
        <v>-3.8237517001343369E-2</v>
      </c>
      <c r="O2332" s="58">
        <f>COVAR(N2332:N2361,'RW Futures and Index Data (Q4)'!F2330:F2359)/VAR('RW Futures and Index Data (Q4)'!F2330:F2359)</f>
        <v>-0.18035254322940858</v>
      </c>
      <c r="P2332" s="10"/>
    </row>
    <row r="2333" spans="1:16" x14ac:dyDescent="0.25">
      <c r="A2333" s="23">
        <v>38820</v>
      </c>
      <c r="B2333"/>
      <c r="C2333" s="22"/>
      <c r="D2333" s="10"/>
      <c r="E2333" s="59">
        <v>-2.2537959038033795E-2</v>
      </c>
      <c r="F2333" s="56">
        <f>COVAR(E2333:E2362,'RW Futures and Index Data (Q4)'!C2331:C2360)/VAR('RW Futures and Index Data (Q4)'!C2331:C2360)</f>
        <v>1.8115396841544174</v>
      </c>
      <c r="G2333" s="10"/>
      <c r="H2333" s="59">
        <v>8.6345381526104381E-2</v>
      </c>
      <c r="I2333" s="56">
        <f>COVAR(H2333:H2362,'RW Futures and Index Data (Q4)'!F2331:F2360)/VAR('RW Futures and Index Data (Q4)'!F2331:F2360)</f>
        <v>0.25175814608763408</v>
      </c>
      <c r="J2333" s="10"/>
      <c r="K2333" s="59">
        <v>-8.3931436670556803E-3</v>
      </c>
      <c r="L2333" s="57">
        <f>COVAR(K2333:K2362,'RW Futures and Index Data (Q4)'!F2331:F2360)/VAR('RW Futures and Index Data (Q4)'!F2331:F2360)</f>
        <v>-3.2714299139934504E-2</v>
      </c>
      <c r="M2333" s="10"/>
      <c r="N2333" s="59">
        <v>-3.928626670389268E-2</v>
      </c>
      <c r="O2333" s="58">
        <f>COVAR(N2333:N2362,'RW Futures and Index Data (Q4)'!F2331:F2360)/VAR('RW Futures and Index Data (Q4)'!F2331:F2360)</f>
        <v>-0.18214627893402743</v>
      </c>
      <c r="P2333" s="10"/>
    </row>
    <row r="2334" spans="1:16" x14ac:dyDescent="0.25">
      <c r="A2334" s="23">
        <v>38819</v>
      </c>
      <c r="B2334"/>
      <c r="C2334" s="22"/>
      <c r="D2334" s="10"/>
      <c r="E2334" s="59">
        <v>-2.4904389066136456E-2</v>
      </c>
      <c r="F2334" s="56">
        <f>COVAR(E2334:E2363,'RW Futures and Index Data (Q4)'!C2332:C2361)/VAR('RW Futures and Index Data (Q4)'!C2332:C2361)</f>
        <v>1.5929308399938211</v>
      </c>
      <c r="G2334" s="10"/>
      <c r="H2334" s="59">
        <v>9.8690835850956837E-2</v>
      </c>
      <c r="I2334" s="56">
        <f>COVAR(H2334:H2363,'RW Futures and Index Data (Q4)'!F2332:F2361)/VAR('RW Futures and Index Data (Q4)'!F2332:F2361)</f>
        <v>0.24450712633233609</v>
      </c>
      <c r="J2334" s="10"/>
      <c r="K2334" s="59">
        <v>-1.33487975548362E-2</v>
      </c>
      <c r="L2334" s="57">
        <f>COVAR(K2334:K2363,'RW Futures and Index Data (Q4)'!F2332:F2361)/VAR('RW Futures and Index Data (Q4)'!F2332:F2361)</f>
        <v>-3.5402185033061105E-2</v>
      </c>
      <c r="M2334" s="10"/>
      <c r="N2334" s="59">
        <v>-5.1158297166285838E-2</v>
      </c>
      <c r="O2334" s="58">
        <f>COVAR(N2334:N2363,'RW Futures and Index Data (Q4)'!F2332:F2361)/VAR('RW Futures and Index Data (Q4)'!F2332:F2361)</f>
        <v>-0.18835964505203784</v>
      </c>
      <c r="P2334" s="10"/>
    </row>
    <row r="2335" spans="1:16" x14ac:dyDescent="0.25">
      <c r="A2335" s="23">
        <v>38818</v>
      </c>
      <c r="B2335"/>
      <c r="C2335" s="22"/>
      <c r="D2335" s="10"/>
      <c r="E2335" s="59">
        <v>-2.5551748199652891E-2</v>
      </c>
      <c r="F2335" s="56">
        <f>COVAR(E2335:E2364,'RW Futures and Index Data (Q4)'!C2333:C2362)/VAR('RW Futures and Index Data (Q4)'!C2333:C2362)</f>
        <v>1.4434847604574181</v>
      </c>
      <c r="G2335" s="10"/>
      <c r="H2335" s="59">
        <v>0.10101010101010099</v>
      </c>
      <c r="I2335" s="56">
        <f>COVAR(H2335:H2364,'RW Futures and Index Data (Q4)'!F2333:F2362)/VAR('RW Futures and Index Data (Q4)'!F2333:F2362)</f>
        <v>0.23440558774907039</v>
      </c>
      <c r="J2335" s="10"/>
      <c r="K2335" s="59">
        <v>-1.3315791596108295E-2</v>
      </c>
      <c r="L2335" s="57">
        <f>COVAR(K2335:K2364,'RW Futures and Index Data (Q4)'!F2333:F2362)/VAR('RW Futures and Index Data (Q4)'!F2333:F2362)</f>
        <v>-4.5022697926123595E-2</v>
      </c>
      <c r="M2335" s="10"/>
      <c r="N2335" s="59">
        <v>-4.9946506052598982E-2</v>
      </c>
      <c r="O2335" s="58">
        <f>COVAR(N2335:N2364,'RW Futures and Index Data (Q4)'!F2333:F2362)/VAR('RW Futures and Index Data (Q4)'!F2333:F2362)</f>
        <v>-0.19128314655427281</v>
      </c>
      <c r="P2335" s="10"/>
    </row>
    <row r="2336" spans="1:16" x14ac:dyDescent="0.25">
      <c r="A2336" s="23">
        <v>38817</v>
      </c>
      <c r="B2336"/>
      <c r="C2336" s="22"/>
      <c r="D2336" s="10"/>
      <c r="E2336" s="59">
        <v>-1.5018973086008525E-2</v>
      </c>
      <c r="F2336" s="56">
        <f>COVAR(E2336:E2365,'RW Futures and Index Data (Q4)'!C2334:C2363)/VAR('RW Futures and Index Data (Q4)'!C2334:C2363)</f>
        <v>1.0834475026866646</v>
      </c>
      <c r="G2336" s="10"/>
      <c r="H2336" s="59">
        <v>7.9317269076305097E-2</v>
      </c>
      <c r="I2336" s="56">
        <f>COVAR(H2336:H2365,'RW Futures and Index Data (Q4)'!F2334:F2363)/VAR('RW Futures and Index Data (Q4)'!F2334:F2363)</f>
        <v>0.2101204675359796</v>
      </c>
      <c r="J2336" s="10"/>
      <c r="K2336" s="59">
        <v>-1.4741418291979169E-2</v>
      </c>
      <c r="L2336" s="57">
        <f>COVAR(K2336:K2365,'RW Futures and Index Data (Q4)'!F2334:F2363)/VAR('RW Futures and Index Data (Q4)'!F2334:F2363)</f>
        <v>-5.6749031232316005E-2</v>
      </c>
      <c r="M2336" s="10"/>
      <c r="N2336" s="59">
        <v>-5.0792788792610621E-2</v>
      </c>
      <c r="O2336" s="58">
        <f>COVAR(N2336:N2365,'RW Futures and Index Data (Q4)'!F2334:F2363)/VAR('RW Futures and Index Data (Q4)'!F2334:F2363)</f>
        <v>-0.2514750855609868</v>
      </c>
      <c r="P2336" s="10"/>
    </row>
    <row r="2337" spans="1:16" x14ac:dyDescent="0.25">
      <c r="A2337" s="23">
        <v>38814</v>
      </c>
      <c r="B2337"/>
      <c r="C2337" s="22"/>
      <c r="D2337" s="10"/>
      <c r="E2337" s="59">
        <v>-1.7528622126002924E-3</v>
      </c>
      <c r="F2337" s="56">
        <f>COVAR(E2337:E2366,'RW Futures and Index Data (Q4)'!C2335:C2364)/VAR('RW Futures and Index Data (Q4)'!C2335:C2364)</f>
        <v>0.99441911336909194</v>
      </c>
      <c r="G2337" s="10"/>
      <c r="H2337" s="59">
        <v>9.0817356205852739E-2</v>
      </c>
      <c r="I2337" s="56">
        <f>COVAR(H2337:H2366,'RW Futures and Index Data (Q4)'!F2335:F2364)/VAR('RW Futures and Index Data (Q4)'!F2335:F2364)</f>
        <v>0.19678717940715743</v>
      </c>
      <c r="J2337" s="10"/>
      <c r="K2337" s="59">
        <v>-2.1353364108065431E-2</v>
      </c>
      <c r="L2337" s="57">
        <f>COVAR(K2337:K2366,'RW Futures and Index Data (Q4)'!F2335:F2364)/VAR('RW Futures and Index Data (Q4)'!F2335:F2364)</f>
        <v>-4.9470614564951311E-2</v>
      </c>
      <c r="M2337" s="10"/>
      <c r="N2337" s="59">
        <v>-5.9835808791183331E-2</v>
      </c>
      <c r="O2337" s="58">
        <f>COVAR(N2337:N2366,'RW Futures and Index Data (Q4)'!F2335:F2364)/VAR('RW Futures and Index Data (Q4)'!F2335:F2364)</f>
        <v>-0.22420781087142727</v>
      </c>
      <c r="P2337" s="10"/>
    </row>
    <row r="2338" spans="1:16" x14ac:dyDescent="0.25">
      <c r="A2338" s="23">
        <v>38813</v>
      </c>
      <c r="B2338"/>
      <c r="C2338" s="22"/>
      <c r="D2338" s="10"/>
      <c r="E2338" s="59">
        <v>-1.4438669491120493E-2</v>
      </c>
      <c r="F2338" s="56">
        <f>COVAR(E2338:E2367,'RW Futures and Index Data (Q4)'!C2336:C2365)/VAR('RW Futures and Index Data (Q4)'!C2336:C2365)</f>
        <v>0.81188971143766053</v>
      </c>
      <c r="G2338" s="10"/>
      <c r="H2338" s="59">
        <v>0.10631895687061177</v>
      </c>
      <c r="I2338" s="56">
        <f>COVAR(H2338:H2367,'RW Futures and Index Data (Q4)'!F2336:F2365)/VAR('RW Futures and Index Data (Q4)'!F2336:F2365)</f>
        <v>0.1572674010847547</v>
      </c>
      <c r="J2338" s="10"/>
      <c r="K2338" s="59">
        <v>-1.8192627019162466E-2</v>
      </c>
      <c r="L2338" s="57">
        <f>COVAR(K2338:K2367,'RW Futures and Index Data (Q4)'!F2336:F2365)/VAR('RW Futures and Index Data (Q4)'!F2336:F2365)</f>
        <v>-5.6844961714387424E-2</v>
      </c>
      <c r="M2338" s="10"/>
      <c r="N2338" s="59">
        <v>-5.6954663673849937E-2</v>
      </c>
      <c r="O2338" s="58">
        <f>COVAR(N2338:N2367,'RW Futures and Index Data (Q4)'!F2336:F2365)/VAR('RW Futures and Index Data (Q4)'!F2336:F2365)</f>
        <v>-0.23887896009061593</v>
      </c>
      <c r="P2338" s="10"/>
    </row>
    <row r="2339" spans="1:16" x14ac:dyDescent="0.25">
      <c r="A2339" s="23">
        <v>38812</v>
      </c>
      <c r="B2339"/>
      <c r="C2339" s="22"/>
      <c r="D2339" s="10"/>
      <c r="E2339" s="59">
        <v>3.519172819680394E-3</v>
      </c>
      <c r="F2339" s="56">
        <f>COVAR(E2339:E2368,'RW Futures and Index Data (Q4)'!C2337:C2366)/VAR('RW Futures and Index Data (Q4)'!C2337:C2366)</f>
        <v>0.71191026465526119</v>
      </c>
      <c r="G2339" s="10"/>
      <c r="H2339" s="59">
        <v>0.12599999999999989</v>
      </c>
      <c r="I2339" s="56">
        <f>COVAR(H2339:H2368,'RW Futures and Index Data (Q4)'!F2337:F2366)/VAR('RW Futures and Index Data (Q4)'!F2337:F2366)</f>
        <v>0.17040446104021909</v>
      </c>
      <c r="J2339" s="10"/>
      <c r="K2339" s="59">
        <v>-1.4803205526991881E-2</v>
      </c>
      <c r="L2339" s="57">
        <f>COVAR(K2339:K2368,'RW Futures and Index Data (Q4)'!F2337:F2366)/VAR('RW Futures and Index Data (Q4)'!F2337:F2366)</f>
        <v>-5.0581122053697969E-2</v>
      </c>
      <c r="M2339" s="10"/>
      <c r="N2339" s="59">
        <v>-4.9215038331795413E-2</v>
      </c>
      <c r="O2339" s="58">
        <f>COVAR(N2339:N2368,'RW Futures and Index Data (Q4)'!F2337:F2366)/VAR('RW Futures and Index Data (Q4)'!F2337:F2366)</f>
        <v>-0.21784325036466118</v>
      </c>
      <c r="P2339" s="10"/>
    </row>
    <row r="2340" spans="1:16" x14ac:dyDescent="0.25">
      <c r="A2340" s="23">
        <v>38811</v>
      </c>
      <c r="B2340"/>
      <c r="C2340" s="22"/>
      <c r="D2340" s="10"/>
      <c r="E2340" s="59">
        <v>2.7568007555115459E-2</v>
      </c>
      <c r="F2340" s="56">
        <f>COVAR(E2340:E2369,'RW Futures and Index Data (Q4)'!C2338:C2367)/VAR('RW Futures and Index Data (Q4)'!C2338:C2367)</f>
        <v>0.69101602343794633</v>
      </c>
      <c r="G2340" s="10"/>
      <c r="H2340" s="59">
        <v>0.12890231621349457</v>
      </c>
      <c r="I2340" s="56">
        <f>COVAR(H2340:H2369,'RW Futures and Index Data (Q4)'!F2338:F2367)/VAR('RW Futures and Index Data (Q4)'!F2338:F2367)</f>
        <v>0.16834274458601792</v>
      </c>
      <c r="J2340" s="10"/>
      <c r="K2340" s="59">
        <v>-1.1698080579621184E-2</v>
      </c>
      <c r="L2340" s="57">
        <f>COVAR(K2340:K2369,'RW Futures and Index Data (Q4)'!F2338:F2367)/VAR('RW Futures and Index Data (Q4)'!F2338:F2367)</f>
        <v>-4.1716776502183001E-2</v>
      </c>
      <c r="M2340" s="10"/>
      <c r="N2340" s="59">
        <v>-4.3384163905122231E-2</v>
      </c>
      <c r="O2340" s="58">
        <f>COVAR(N2340:N2369,'RW Futures and Index Data (Q4)'!F2338:F2367)/VAR('RW Futures and Index Data (Q4)'!F2338:F2367)</f>
        <v>-0.18394128168127916</v>
      </c>
      <c r="P2340" s="10"/>
    </row>
    <row r="2341" spans="1:16" x14ac:dyDescent="0.25">
      <c r="A2341" s="23">
        <v>38810</v>
      </c>
      <c r="B2341"/>
      <c r="C2341" s="22"/>
      <c r="D2341" s="10"/>
      <c r="E2341" s="59">
        <v>-1.3761852745253211E-3</v>
      </c>
      <c r="F2341" s="56">
        <f>COVAR(E2341:E2370,'RW Futures and Index Data (Q4)'!C2339:C2368)/VAR('RW Futures and Index Data (Q4)'!C2339:C2368)</f>
        <v>0.49768694919353779</v>
      </c>
      <c r="G2341" s="10"/>
      <c r="H2341" s="59">
        <v>0.15920915712799188</v>
      </c>
      <c r="I2341" s="56">
        <f>COVAR(H2341:H2370,'RW Futures and Index Data (Q4)'!F2339:F2368)/VAR('RW Futures and Index Data (Q4)'!F2339:F2368)</f>
        <v>0.17059559274109679</v>
      </c>
      <c r="J2341" s="10"/>
      <c r="K2341" s="59">
        <v>-1.7173481641757249E-2</v>
      </c>
      <c r="L2341" s="57">
        <f>COVAR(K2341:K2370,'RW Futures and Index Data (Q4)'!F2339:F2368)/VAR('RW Futures and Index Data (Q4)'!F2339:F2368)</f>
        <v>-3.9761084404285857E-2</v>
      </c>
      <c r="M2341" s="10"/>
      <c r="N2341" s="59">
        <v>-4.7113015165192174E-2</v>
      </c>
      <c r="O2341" s="58">
        <f>COVAR(N2341:N2370,'RW Futures and Index Data (Q4)'!F2339:F2368)/VAR('RW Futures and Index Data (Q4)'!F2339:F2368)</f>
        <v>-0.17046566878875022</v>
      </c>
      <c r="P2341" s="10"/>
    </row>
    <row r="2342" spans="1:16" x14ac:dyDescent="0.25">
      <c r="A2342" s="23">
        <v>38807</v>
      </c>
      <c r="B2342"/>
      <c r="C2342" s="22"/>
      <c r="D2342" s="10"/>
      <c r="E2342" s="59">
        <v>5.8947828010538217E-3</v>
      </c>
      <c r="F2342" s="56">
        <f>COVAR(E2342:E2371,'RW Futures and Index Data (Q4)'!C2340:C2369)/VAR('RW Futures and Index Data (Q4)'!C2340:C2369)</f>
        <v>0.44407601427604032</v>
      </c>
      <c r="G2342" s="10"/>
      <c r="H2342" s="59">
        <v>0.12395833333333339</v>
      </c>
      <c r="I2342" s="56">
        <f>COVAR(H2342:H2371,'RW Futures and Index Data (Q4)'!F2340:F2369)/VAR('RW Futures and Index Data (Q4)'!F2340:F2369)</f>
        <v>2.5263718722164593E-2</v>
      </c>
      <c r="J2342" s="10"/>
      <c r="K2342" s="59">
        <v>-1.4451213029896937E-2</v>
      </c>
      <c r="L2342" s="57">
        <f>COVAR(K2342:K2371,'RW Futures and Index Data (Q4)'!F2340:F2369)/VAR('RW Futures and Index Data (Q4)'!F2340:F2369)</f>
        <v>-2.3498245668697335E-2</v>
      </c>
      <c r="M2342" s="10"/>
      <c r="N2342" s="59">
        <v>-3.96081645949381E-2</v>
      </c>
      <c r="O2342" s="58">
        <f>COVAR(N2342:N2371,'RW Futures and Index Data (Q4)'!F2340:F2369)/VAR('RW Futures and Index Data (Q4)'!F2340:F2369)</f>
        <v>-0.12077173497500203</v>
      </c>
      <c r="P2342" s="10"/>
    </row>
    <row r="2343" spans="1:16" x14ac:dyDescent="0.25">
      <c r="A2343" s="23">
        <v>38806</v>
      </c>
      <c r="B2343"/>
      <c r="C2343" s="22"/>
      <c r="D2343" s="10"/>
      <c r="E2343" s="59">
        <v>-1.1988486554532329E-2</v>
      </c>
      <c r="F2343" s="56">
        <f>COVAR(E2343:E2372,'RW Futures and Index Data (Q4)'!C2341:C2370)/VAR('RW Futures and Index Data (Q4)'!C2341:C2370)</f>
        <v>0.38700908713529591</v>
      </c>
      <c r="G2343" s="10"/>
      <c r="H2343" s="59">
        <v>0.13402061855670122</v>
      </c>
      <c r="I2343" s="56">
        <f>COVAR(H2343:H2372,'RW Futures and Index Data (Q4)'!F2341:F2370)/VAR('RW Futures and Index Data (Q4)'!F2341:F2370)</f>
        <v>-0.10676636363483794</v>
      </c>
      <c r="J2343" s="10"/>
      <c r="K2343" s="59">
        <v>-1.5735844622137396E-2</v>
      </c>
      <c r="L2343" s="57">
        <f>COVAR(K2343:K2372,'RW Futures and Index Data (Q4)'!F2341:F2370)/VAR('RW Futures and Index Data (Q4)'!F2341:F2370)</f>
        <v>-5.0417403536103939E-3</v>
      </c>
      <c r="M2343" s="10"/>
      <c r="N2343" s="59">
        <v>-4.1502063277031098E-2</v>
      </c>
      <c r="O2343" s="58">
        <f>COVAR(N2343:N2372,'RW Futures and Index Data (Q4)'!F2341:F2370)/VAR('RW Futures and Index Data (Q4)'!F2341:F2370)</f>
        <v>-5.8339244215311302E-2</v>
      </c>
      <c r="P2343" s="10"/>
    </row>
    <row r="2344" spans="1:16" x14ac:dyDescent="0.25">
      <c r="A2344" s="23">
        <v>38805</v>
      </c>
      <c r="B2344"/>
      <c r="C2344" s="22"/>
      <c r="D2344" s="10"/>
      <c r="E2344" s="59">
        <v>6.1139577212654395E-4</v>
      </c>
      <c r="F2344" s="56">
        <f>COVAR(E2344:E2373,'RW Futures and Index Data (Q4)'!C2342:C2371)/VAR('RW Futures and Index Data (Q4)'!C2342:C2371)</f>
        <v>0.27533510834005442</v>
      </c>
      <c r="G2344" s="10"/>
      <c r="H2344" s="59">
        <v>0.12886597938144329</v>
      </c>
      <c r="I2344" s="56">
        <f>COVAR(H2344:H2373,'RW Futures and Index Data (Q4)'!F2342:F2371)/VAR('RW Futures and Index Data (Q4)'!F2342:F2371)</f>
        <v>-0.19796310975617007</v>
      </c>
      <c r="J2344" s="10"/>
      <c r="K2344" s="59">
        <v>-1.0267754620442493E-2</v>
      </c>
      <c r="L2344" s="57">
        <f>COVAR(K2344:K2373,'RW Futures and Index Data (Q4)'!F2342:F2371)/VAR('RW Futures and Index Data (Q4)'!F2342:F2371)</f>
        <v>-5.3519413835747368E-5</v>
      </c>
      <c r="M2344" s="10"/>
      <c r="N2344" s="59">
        <v>-3.3520047485792959E-2</v>
      </c>
      <c r="O2344" s="58">
        <f>COVAR(N2344:N2373,'RW Futures and Index Data (Q4)'!F2342:F2371)/VAR('RW Futures and Index Data (Q4)'!F2342:F2371)</f>
        <v>-3.2178642441045686E-2</v>
      </c>
      <c r="P2344" s="10"/>
    </row>
    <row r="2345" spans="1:16" x14ac:dyDescent="0.25">
      <c r="A2345" s="23">
        <v>38804</v>
      </c>
      <c r="B2345"/>
      <c r="C2345" s="22"/>
      <c r="D2345" s="10"/>
      <c r="E2345" s="59">
        <v>2.5618781662720469E-2</v>
      </c>
      <c r="F2345" s="56">
        <f>COVAR(E2345:E2374,'RW Futures and Index Data (Q4)'!C2343:C2372)/VAR('RW Futures and Index Data (Q4)'!C2343:C2372)</f>
        <v>0.3125423864394879</v>
      </c>
      <c r="G2345" s="10"/>
      <c r="H2345" s="59">
        <v>0.12796697626418996</v>
      </c>
      <c r="I2345" s="56">
        <f>COVAR(H2345:H2374,'RW Futures and Index Data (Q4)'!F2343:F2372)/VAR('RW Futures and Index Data (Q4)'!F2343:F2372)</f>
        <v>-0.29457010338848855</v>
      </c>
      <c r="J2345" s="10"/>
      <c r="K2345" s="59">
        <v>-5.8741296707182089E-3</v>
      </c>
      <c r="L2345" s="57">
        <f>COVAR(K2345:K2374,'RW Futures and Index Data (Q4)'!F2343:F2372)/VAR('RW Futures and Index Data (Q4)'!F2343:F2372)</f>
        <v>3.1031436935008297E-3</v>
      </c>
      <c r="M2345" s="10"/>
      <c r="N2345" s="59">
        <v>-2.6519969369071084E-2</v>
      </c>
      <c r="O2345" s="58">
        <f>COVAR(N2345:N2374,'RW Futures and Index Data (Q4)'!F2343:F2372)/VAR('RW Futures and Index Data (Q4)'!F2343:F2372)</f>
        <v>8.5837519921516225E-5</v>
      </c>
      <c r="P2345" s="10"/>
    </row>
    <row r="2346" spans="1:16" x14ac:dyDescent="0.25">
      <c r="A2346" s="23">
        <v>38803</v>
      </c>
      <c r="B2346"/>
      <c r="C2346" s="22"/>
      <c r="D2346" s="10"/>
      <c r="E2346" s="59">
        <v>3.958585039892637E-2</v>
      </c>
      <c r="F2346" s="56">
        <f>COVAR(E2346:E2375,'RW Futures and Index Data (Q4)'!C2344:C2373)/VAR('RW Futures and Index Data (Q4)'!C2344:C2373)</f>
        <v>0.32108095008565135</v>
      </c>
      <c r="G2346" s="10"/>
      <c r="H2346" s="59">
        <v>0.11122554067971135</v>
      </c>
      <c r="I2346" s="56">
        <f>COVAR(H2346:H2375,'RW Futures and Index Data (Q4)'!F2344:F2373)/VAR('RW Futures and Index Data (Q4)'!F2344:F2373)</f>
        <v>-0.339686056677037</v>
      </c>
      <c r="J2346" s="10"/>
      <c r="K2346" s="59">
        <v>-4.2831583612968904E-3</v>
      </c>
      <c r="L2346" s="57">
        <f>COVAR(K2346:K2375,'RW Futures and Index Data (Q4)'!F2344:F2373)/VAR('RW Futures and Index Data (Q4)'!F2344:F2373)</f>
        <v>-3.682065220691982E-3</v>
      </c>
      <c r="M2346" s="10"/>
      <c r="N2346" s="59">
        <v>-1.9456495030369503E-2</v>
      </c>
      <c r="O2346" s="58">
        <f>COVAR(N2346:N2375,'RW Futures and Index Data (Q4)'!F2344:F2373)/VAR('RW Futures and Index Data (Q4)'!F2344:F2373)</f>
        <v>8.9990132051533996E-3</v>
      </c>
      <c r="P2346" s="10"/>
    </row>
    <row r="2347" spans="1:16" x14ac:dyDescent="0.25">
      <c r="A2347" s="23">
        <v>38800</v>
      </c>
      <c r="B2347"/>
      <c r="C2347" s="22"/>
      <c r="D2347" s="10"/>
      <c r="E2347" s="59">
        <v>6.1396379284810898E-2</v>
      </c>
      <c r="F2347" s="56">
        <f>COVAR(E2347:E2376,'RW Futures and Index Data (Q4)'!C2345:C2374)/VAR('RW Futures and Index Data (Q4)'!C2345:C2374)</f>
        <v>0.40393419647220963</v>
      </c>
      <c r="G2347" s="10"/>
      <c r="H2347" s="59">
        <v>0.12061855670103094</v>
      </c>
      <c r="I2347" s="56">
        <f>COVAR(H2347:H2376,'RW Futures and Index Data (Q4)'!F2345:F2374)/VAR('RW Futures and Index Data (Q4)'!F2345:F2374)</f>
        <v>-0.35927066959510606</v>
      </c>
      <c r="J2347" s="10"/>
      <c r="K2347" s="59">
        <v>-6.134620214430786E-4</v>
      </c>
      <c r="L2347" s="57">
        <f>COVAR(K2347:K2376,'RW Futures and Index Data (Q4)'!F2345:F2374)/VAR('RW Futures and Index Data (Q4)'!F2345:F2374)</f>
        <v>-1.4565450520135762E-3</v>
      </c>
      <c r="M2347" s="10"/>
      <c r="N2347" s="59">
        <v>-1.3707999974986729E-2</v>
      </c>
      <c r="O2347" s="58">
        <f>COVAR(N2347:N2376,'RW Futures and Index Data (Q4)'!F2345:F2374)/VAR('RW Futures and Index Data (Q4)'!F2345:F2374)</f>
        <v>2.2395142436473101E-2</v>
      </c>
      <c r="P2347" s="10"/>
    </row>
    <row r="2348" spans="1:16" x14ac:dyDescent="0.25">
      <c r="A2348" s="23">
        <v>38799</v>
      </c>
      <c r="B2348"/>
      <c r="C2348" s="22"/>
      <c r="D2348" s="10"/>
      <c r="E2348" s="59">
        <v>6.228037052207136E-2</v>
      </c>
      <c r="F2348" s="56">
        <f>COVAR(E2348:E2377,'RW Futures and Index Data (Q4)'!C2346:C2375)/VAR('RW Futures and Index Data (Q4)'!C2346:C2375)</f>
        <v>0.40472870137912065</v>
      </c>
      <c r="G2348" s="10"/>
      <c r="H2348" s="59">
        <v>0.12124352331606225</v>
      </c>
      <c r="I2348" s="56">
        <f>COVAR(H2348:H2377,'RW Futures and Index Data (Q4)'!F2346:F2375)/VAR('RW Futures and Index Data (Q4)'!F2346:F2375)</f>
        <v>-0.40150864747780857</v>
      </c>
      <c r="J2348" s="10"/>
      <c r="K2348" s="59">
        <v>8.8371067286341365E-4</v>
      </c>
      <c r="L2348" s="57">
        <f>COVAR(K2348:K2377,'RW Futures and Index Data (Q4)'!F2346:F2375)/VAR('RW Futures and Index Data (Q4)'!F2346:F2375)</f>
        <v>-9.0922024411639931E-3</v>
      </c>
      <c r="M2348" s="10"/>
      <c r="N2348" s="59">
        <v>-9.9315712881142826E-3</v>
      </c>
      <c r="O2348" s="58">
        <f>COVAR(N2348:N2377,'RW Futures and Index Data (Q4)'!F2346:F2375)/VAR('RW Futures and Index Data (Q4)'!F2346:F2375)</f>
        <v>1.744671462826938E-2</v>
      </c>
      <c r="P2348" s="10"/>
    </row>
    <row r="2349" spans="1:16" x14ac:dyDescent="0.25">
      <c r="A2349" s="23">
        <v>38798</v>
      </c>
      <c r="B2349"/>
      <c r="C2349" s="22"/>
      <c r="D2349" s="10"/>
      <c r="E2349" s="59">
        <v>6.5768573838660194E-2</v>
      </c>
      <c r="F2349" s="56">
        <f>COVAR(E2349:E2378,'RW Futures and Index Data (Q4)'!C2347:C2376)/VAR('RW Futures and Index Data (Q4)'!C2347:C2376)</f>
        <v>0.40350539988163836</v>
      </c>
      <c r="G2349" s="10"/>
      <c r="H2349" s="59">
        <v>0.13451511991657994</v>
      </c>
      <c r="I2349" s="56">
        <f>COVAR(H2349:H2378,'RW Futures and Index Data (Q4)'!F2347:F2376)/VAR('RW Futures and Index Data (Q4)'!F2347:F2376)</f>
        <v>-0.43569039781425195</v>
      </c>
      <c r="J2349" s="10"/>
      <c r="K2349" s="59">
        <v>-3.4269128070431032E-3</v>
      </c>
      <c r="L2349" s="57">
        <f>COVAR(K2349:K2378,'RW Futures and Index Data (Q4)'!F2347:F2376)/VAR('RW Futures and Index Data (Q4)'!F2347:F2376)</f>
        <v>-1.3666761061180173E-2</v>
      </c>
      <c r="M2349" s="10"/>
      <c r="N2349" s="59">
        <v>-2.2567177442606168E-2</v>
      </c>
      <c r="O2349" s="58">
        <f>COVAR(N2349:N2378,'RW Futures and Index Data (Q4)'!F2347:F2376)/VAR('RW Futures and Index Data (Q4)'!F2347:F2376)</f>
        <v>2.6836300831166612E-2</v>
      </c>
      <c r="P2349" s="10"/>
    </row>
    <row r="2350" spans="1:16" x14ac:dyDescent="0.25">
      <c r="A2350" s="23">
        <v>38797</v>
      </c>
      <c r="B2350"/>
      <c r="C2350" s="22"/>
      <c r="D2350" s="10"/>
      <c r="E2350" s="59">
        <v>6.8207067204678618E-2</v>
      </c>
      <c r="F2350" s="56">
        <f>COVAR(E2350:E2379,'RW Futures and Index Data (Q4)'!C2348:C2377)/VAR('RW Futures and Index Data (Q4)'!C2348:C2377)</f>
        <v>0.2819325759315226</v>
      </c>
      <c r="G2350" s="10"/>
      <c r="H2350" s="59">
        <v>0.12708333333333344</v>
      </c>
      <c r="I2350" s="56">
        <f>COVAR(H2350:H2379,'RW Futures and Index Data (Q4)'!F2348:F2377)/VAR('RW Futures and Index Data (Q4)'!F2348:F2377)</f>
        <v>-0.44970287763187172</v>
      </c>
      <c r="J2350" s="10"/>
      <c r="K2350" s="59">
        <v>-1.2770964002251084E-3</v>
      </c>
      <c r="L2350" s="57">
        <f>COVAR(K2350:K2379,'RW Futures and Index Data (Q4)'!F2348:F2377)/VAR('RW Futures and Index Data (Q4)'!F2348:F2377)</f>
        <v>-1.4632603928391255E-2</v>
      </c>
      <c r="M2350" s="10"/>
      <c r="N2350" s="59">
        <v>-1.5025038896411047E-2</v>
      </c>
      <c r="O2350" s="58">
        <f>COVAR(N2350:N2379,'RW Futures and Index Data (Q4)'!F2348:F2377)/VAR('RW Futures and Index Data (Q4)'!F2348:F2377)</f>
        <v>2.5190756590282956E-2</v>
      </c>
      <c r="P2350" s="10"/>
    </row>
    <row r="2351" spans="1:16" x14ac:dyDescent="0.25">
      <c r="A2351" s="23">
        <v>38796</v>
      </c>
      <c r="B2351"/>
      <c r="C2351" s="22"/>
      <c r="D2351" s="10"/>
      <c r="E2351" s="59">
        <v>7.7028190550600062E-2</v>
      </c>
      <c r="F2351" s="56">
        <f>COVAR(E2351:E2380,'RW Futures and Index Data (Q4)'!C2349:C2378)/VAR('RW Futures and Index Data (Q4)'!C2349:C2378)</f>
        <v>0.28115545349304194</v>
      </c>
      <c r="G2351" s="10"/>
      <c r="H2351" s="59">
        <v>0.14783526927138313</v>
      </c>
      <c r="I2351" s="56">
        <f>COVAR(H2351:H2380,'RW Futures and Index Data (Q4)'!F2349:F2378)/VAR('RW Futures and Index Data (Q4)'!F2349:F2378)</f>
        <v>-0.50852368681344595</v>
      </c>
      <c r="J2351" s="10"/>
      <c r="K2351" s="59">
        <v>-1.0891416381383356E-3</v>
      </c>
      <c r="L2351" s="57">
        <f>COVAR(K2351:K2380,'RW Futures and Index Data (Q4)'!F2349:F2378)/VAR('RW Futures and Index Data (Q4)'!F2349:F2378)</f>
        <v>-4.3675392809735605E-3</v>
      </c>
      <c r="M2351" s="10"/>
      <c r="N2351" s="59">
        <v>-1.9412619855602831E-2</v>
      </c>
      <c r="O2351" s="58">
        <f>COVAR(N2351:N2380,'RW Futures and Index Data (Q4)'!F2349:F2378)/VAR('RW Futures and Index Data (Q4)'!F2349:F2378)</f>
        <v>3.9893581319172568E-2</v>
      </c>
      <c r="P2351" s="10"/>
    </row>
    <row r="2352" spans="1:16" x14ac:dyDescent="0.25">
      <c r="A2352" s="23">
        <v>38793</v>
      </c>
      <c r="B2352"/>
      <c r="C2352" s="22"/>
      <c r="D2352" s="10"/>
      <c r="E2352" s="59">
        <v>6.5697458207738313E-2</v>
      </c>
      <c r="F2352" s="56">
        <f>COVAR(E2352:E2381,'RW Futures and Index Data (Q4)'!C2350:C2379)/VAR('RW Futures and Index Data (Q4)'!C2350:C2379)</f>
        <v>0.15926242247102596</v>
      </c>
      <c r="G2352" s="10"/>
      <c r="H2352" s="59">
        <v>8.1395348837209225E-2</v>
      </c>
      <c r="I2352" s="56">
        <f>COVAR(H2352:H2381,'RW Futures and Index Data (Q4)'!F2350:F2379)/VAR('RW Futures and Index Data (Q4)'!F2350:F2379)</f>
        <v>-0.51696782826590071</v>
      </c>
      <c r="J2352" s="10"/>
      <c r="K2352" s="59">
        <v>1.4270125061099925E-4</v>
      </c>
      <c r="L2352" s="57">
        <f>COVAR(K2352:K2381,'RW Futures and Index Data (Q4)'!F2350:F2379)/VAR('RW Futures and Index Data (Q4)'!F2350:F2379)</f>
        <v>1.8263416148659978E-2</v>
      </c>
      <c r="M2352" s="10"/>
      <c r="N2352" s="59">
        <v>-1.8973598855383966E-2</v>
      </c>
      <c r="O2352" s="58">
        <f>COVAR(N2352:N2381,'RW Futures and Index Data (Q4)'!F2350:F2379)/VAR('RW Futures and Index Data (Q4)'!F2350:F2379)</f>
        <v>6.9532272500306677E-2</v>
      </c>
      <c r="P2352" s="10"/>
    </row>
    <row r="2353" spans="1:16" x14ac:dyDescent="0.25">
      <c r="A2353" s="23">
        <v>38792</v>
      </c>
      <c r="B2353"/>
      <c r="C2353" s="22"/>
      <c r="D2353" s="10"/>
      <c r="E2353" s="59">
        <v>4.7755929397776509E-2</v>
      </c>
      <c r="F2353" s="56">
        <f>COVAR(E2353:E2382,'RW Futures and Index Data (Q4)'!C2351:C2380)/VAR('RW Futures and Index Data (Q4)'!C2351:C2380)</f>
        <v>0.12303072226603592</v>
      </c>
      <c r="G2353" s="10"/>
      <c r="H2353" s="59">
        <v>8.0000000000000071E-2</v>
      </c>
      <c r="I2353" s="56">
        <f>COVAR(H2353:H2382,'RW Futures and Index Data (Q4)'!F2351:F2380)/VAR('RW Futures and Index Data (Q4)'!F2351:F2380)</f>
        <v>-0.53074409081591301</v>
      </c>
      <c r="J2353" s="10"/>
      <c r="K2353" s="59">
        <v>6.9950058658263536E-4</v>
      </c>
      <c r="L2353" s="57">
        <f>COVAR(K2353:K2382,'RW Futures and Index Data (Q4)'!F2351:F2380)/VAR('RW Futures and Index Data (Q4)'!F2351:F2380)</f>
        <v>3.8139315829539097E-2</v>
      </c>
      <c r="M2353" s="10"/>
      <c r="N2353" s="59">
        <v>-1.8576313861693894E-2</v>
      </c>
      <c r="O2353" s="58">
        <f>COVAR(N2353:N2382,'RW Futures and Index Data (Q4)'!F2351:F2380)/VAR('RW Futures and Index Data (Q4)'!F2351:F2380)</f>
        <v>0.11722922771833305</v>
      </c>
      <c r="P2353" s="10"/>
    </row>
    <row r="2354" spans="1:16" x14ac:dyDescent="0.25">
      <c r="A2354" s="23">
        <v>38791</v>
      </c>
      <c r="B2354"/>
      <c r="C2354" s="22"/>
      <c r="D2354" s="10"/>
      <c r="E2354" s="59">
        <v>5.4653000778697614E-2</v>
      </c>
      <c r="F2354" s="56">
        <f>COVAR(E2354:E2383,'RW Futures and Index Data (Q4)'!C2352:C2381)/VAR('RW Futures and Index Data (Q4)'!C2352:C2381)</f>
        <v>0.2706377220550783</v>
      </c>
      <c r="G2354" s="10"/>
      <c r="H2354" s="59">
        <v>7.2327044025157328E-2</v>
      </c>
      <c r="I2354" s="56">
        <f>COVAR(H2354:H2383,'RW Futures and Index Data (Q4)'!F2352:F2381)/VAR('RW Futures and Index Data (Q4)'!F2352:F2381)</f>
        <v>-0.49436855638316834</v>
      </c>
      <c r="J2354" s="10"/>
      <c r="K2354" s="59">
        <v>3.2337643451294529E-3</v>
      </c>
      <c r="L2354" s="57">
        <f>COVAR(K2354:K2383,'RW Futures and Index Data (Q4)'!F2352:F2381)/VAR('RW Futures and Index Data (Q4)'!F2352:F2381)</f>
        <v>5.5649020177792781E-2</v>
      </c>
      <c r="M2354" s="10"/>
      <c r="N2354" s="59">
        <v>-8.6099748107075769E-3</v>
      </c>
      <c r="O2354" s="58">
        <f>COVAR(N2354:N2383,'RW Futures and Index Data (Q4)'!F2352:F2381)/VAR('RW Futures and Index Data (Q4)'!F2352:F2381)</f>
        <v>0.13248815476536868</v>
      </c>
      <c r="P2354" s="10"/>
    </row>
    <row r="2355" spans="1:16" x14ac:dyDescent="0.25">
      <c r="A2355" s="23">
        <v>38790</v>
      </c>
      <c r="B2355"/>
      <c r="C2355" s="22"/>
      <c r="D2355" s="10"/>
      <c r="E2355" s="59">
        <v>2.5592687679925952E-2</v>
      </c>
      <c r="F2355" s="56">
        <f>COVAR(E2355:E2384,'RW Futures and Index Data (Q4)'!C2353:C2382)/VAR('RW Futures and Index Data (Q4)'!C2353:C2382)</f>
        <v>0.36141801370230986</v>
      </c>
      <c r="G2355" s="10"/>
      <c r="H2355" s="59">
        <v>7.3015873015873201E-2</v>
      </c>
      <c r="I2355" s="56">
        <f>COVAR(H2355:H2384,'RW Futures and Index Data (Q4)'!F2353:F2382)/VAR('RW Futures and Index Data (Q4)'!F2353:F2382)</f>
        <v>-0.5731071289516515</v>
      </c>
      <c r="J2355" s="10"/>
      <c r="K2355" s="59">
        <v>-3.0621665162889888E-3</v>
      </c>
      <c r="L2355" s="57">
        <f>COVAR(K2355:K2384,'RW Futures and Index Data (Q4)'!F2353:F2382)/VAR('RW Futures and Index Data (Q4)'!F2353:F2382)</f>
        <v>8.2291261360120424E-2</v>
      </c>
      <c r="M2355" s="10"/>
      <c r="N2355" s="59">
        <v>-1.5654409042092698E-2</v>
      </c>
      <c r="O2355" s="58">
        <f>COVAR(N2355:N2384,'RW Futures and Index Data (Q4)'!F2353:F2382)/VAR('RW Futures and Index Data (Q4)'!F2353:F2382)</f>
        <v>0.15065688384104672</v>
      </c>
      <c r="P2355" s="10"/>
    </row>
    <row r="2356" spans="1:16" x14ac:dyDescent="0.25">
      <c r="A2356" s="23">
        <v>38789</v>
      </c>
      <c r="B2356"/>
      <c r="C2356" s="22"/>
      <c r="D2356" s="10"/>
      <c r="E2356" s="59">
        <v>2.8590767623471569E-2</v>
      </c>
      <c r="F2356" s="56">
        <f>COVAR(E2356:E2385,'RW Futures and Index Data (Q4)'!C2354:C2383)/VAR('RW Futures and Index Data (Q4)'!C2354:C2383)</f>
        <v>0.93125824690870285</v>
      </c>
      <c r="G2356" s="10"/>
      <c r="H2356" s="59">
        <v>0.1482758620689657</v>
      </c>
      <c r="I2356" s="56">
        <f>COVAR(H2356:H2385,'RW Futures and Index Data (Q4)'!F2354:F2383)/VAR('RW Futures and Index Data (Q4)'!F2354:F2383)</f>
        <v>-0.80113627825586708</v>
      </c>
      <c r="J2356" s="10"/>
      <c r="K2356" s="59">
        <v>-1.2874914655981451E-3</v>
      </c>
      <c r="L2356" s="57">
        <f>COVAR(K2356:K2385,'RW Futures and Index Data (Q4)'!F2354:F2383)/VAR('RW Futures and Index Data (Q4)'!F2354:F2383)</f>
        <v>0.10021979533881878</v>
      </c>
      <c r="M2356" s="10"/>
      <c r="N2356" s="59">
        <v>-1.3689454112841948E-2</v>
      </c>
      <c r="O2356" s="58">
        <f>COVAR(N2356:N2385,'RW Futures and Index Data (Q4)'!F2354:F2383)/VAR('RW Futures and Index Data (Q4)'!F2354:F2383)</f>
        <v>0.16489113444684086</v>
      </c>
      <c r="P2356" s="10"/>
    </row>
    <row r="2357" spans="1:16" x14ac:dyDescent="0.25">
      <c r="A2357" s="23">
        <v>38786</v>
      </c>
      <c r="B2357"/>
      <c r="C2357" s="22"/>
      <c r="D2357" s="10"/>
      <c r="E2357" s="59">
        <v>3.2718674559487848E-2</v>
      </c>
      <c r="F2357" s="56">
        <f>COVAR(E2357:E2386,'RW Futures and Index Data (Q4)'!C2355:C2384)/VAR('RW Futures and Index Data (Q4)'!C2355:C2384)</f>
        <v>1.0215099024280148</v>
      </c>
      <c r="G2357" s="10"/>
      <c r="H2357" s="59">
        <v>0.13470319634703198</v>
      </c>
      <c r="I2357" s="56">
        <f>COVAR(H2357:H2386,'RW Futures and Index Data (Q4)'!F2355:F2384)/VAR('RW Futures and Index Data (Q4)'!F2355:F2384)</f>
        <v>-0.85432342702525044</v>
      </c>
      <c r="J2357" s="10"/>
      <c r="K2357" s="59">
        <v>-9.8960719611990156E-3</v>
      </c>
      <c r="L2357" s="57">
        <f>COVAR(K2357:K2386,'RW Futures and Index Data (Q4)'!F2355:F2384)/VAR('RW Futures and Index Data (Q4)'!F2355:F2384)</f>
        <v>0.13655445756171103</v>
      </c>
      <c r="M2357" s="10"/>
      <c r="N2357" s="59">
        <v>-1.7533784172267586E-2</v>
      </c>
      <c r="O2357" s="58">
        <f>COVAR(N2357:N2386,'RW Futures and Index Data (Q4)'!F2355:F2384)/VAR('RW Futures and Index Data (Q4)'!F2355:F2384)</f>
        <v>0.18670213602328561</v>
      </c>
      <c r="P2357" s="10"/>
    </row>
    <row r="2358" spans="1:16" x14ac:dyDescent="0.25">
      <c r="A2358" s="23">
        <v>38785</v>
      </c>
      <c r="B2358"/>
      <c r="C2358" s="22"/>
      <c r="D2358" s="10"/>
      <c r="E2358" s="59">
        <v>1.2756143333067405E-2</v>
      </c>
      <c r="F2358" s="56">
        <f>COVAR(E2358:E2387,'RW Futures and Index Data (Q4)'!C2356:C2385)/VAR('RW Futures and Index Data (Q4)'!C2356:C2385)</f>
        <v>0.84342924349791526</v>
      </c>
      <c r="G2358" s="10"/>
      <c r="H2358" s="59">
        <v>0.1179775280898876</v>
      </c>
      <c r="I2358" s="56">
        <f>COVAR(H2358:H2387,'RW Futures and Index Data (Q4)'!F2356:F2385)/VAR('RW Futures and Index Data (Q4)'!F2356:F2385)</f>
        <v>-0.92116632911037899</v>
      </c>
      <c r="J2358" s="10"/>
      <c r="K2358" s="59">
        <v>-1.2259654763408623E-2</v>
      </c>
      <c r="L2358" s="57">
        <f>COVAR(K2358:K2387,'RW Futures and Index Data (Q4)'!F2356:F2385)/VAR('RW Futures and Index Data (Q4)'!F2356:F2385)</f>
        <v>0.15896648148200002</v>
      </c>
      <c r="M2358" s="10"/>
      <c r="N2358" s="59">
        <v>-1.7731889912652621E-2</v>
      </c>
      <c r="O2358" s="58">
        <f>COVAR(N2358:N2387,'RW Futures and Index Data (Q4)'!F2356:F2385)/VAR('RW Futures and Index Data (Q4)'!F2356:F2385)</f>
        <v>0.20171165285118398</v>
      </c>
      <c r="P2358" s="10"/>
    </row>
    <row r="2359" spans="1:16" x14ac:dyDescent="0.25">
      <c r="A2359" s="23">
        <v>38784</v>
      </c>
      <c r="B2359"/>
      <c r="C2359" s="22"/>
      <c r="D2359" s="10"/>
      <c r="E2359" s="59">
        <v>2.7684420526380871E-2</v>
      </c>
      <c r="F2359" s="56">
        <f>COVAR(E2359:E2388,'RW Futures and Index Data (Q4)'!C2357:C2386)/VAR('RW Futures and Index Data (Q4)'!C2357:C2386)</f>
        <v>0.39829500922671685</v>
      </c>
      <c r="G2359" s="10"/>
      <c r="H2359" s="59">
        <v>0.11111111111111116</v>
      </c>
      <c r="I2359" s="56">
        <f>COVAR(H2359:H2388,'RW Futures and Index Data (Q4)'!F2357:F2386)/VAR('RW Futures and Index Data (Q4)'!F2357:F2386)</f>
        <v>-0.97049640180259678</v>
      </c>
      <c r="J2359" s="10"/>
      <c r="K2359" s="59">
        <v>-1.3319026948934387E-2</v>
      </c>
      <c r="L2359" s="57">
        <f>COVAR(K2359:K2388,'RW Futures and Index Data (Q4)'!F2357:F2386)/VAR('RW Futures and Index Data (Q4)'!F2357:F2386)</f>
        <v>0.15845356700747612</v>
      </c>
      <c r="M2359" s="10"/>
      <c r="N2359" s="59">
        <v>-1.4060052368874976E-2</v>
      </c>
      <c r="O2359" s="58">
        <f>COVAR(N2359:N2388,'RW Futures and Index Data (Q4)'!F2357:F2386)/VAR('RW Futures and Index Data (Q4)'!F2357:F2386)</f>
        <v>0.20178953374975331</v>
      </c>
      <c r="P2359" s="10"/>
    </row>
    <row r="2360" spans="1:16" x14ac:dyDescent="0.25">
      <c r="A2360" s="23">
        <v>38783</v>
      </c>
      <c r="B2360"/>
      <c r="C2360" s="22"/>
      <c r="D2360" s="10"/>
      <c r="E2360" s="59">
        <v>5.6395342323771303E-2</v>
      </c>
      <c r="F2360" s="56">
        <f>COVAR(E2360:E2389,'RW Futures and Index Data (Q4)'!C2358:C2387)/VAR('RW Futures and Index Data (Q4)'!C2358:C2387)</f>
        <v>0.6269346167582579</v>
      </c>
      <c r="G2360" s="10"/>
      <c r="H2360" s="59">
        <v>0.14285714285714279</v>
      </c>
      <c r="I2360" s="56">
        <f>COVAR(H2360:H2389,'RW Futures and Index Data (Q4)'!F2358:F2387)/VAR('RW Futures and Index Data (Q4)'!F2358:F2387)</f>
        <v>-0.90974752125653202</v>
      </c>
      <c r="J2360" s="10"/>
      <c r="K2360" s="59">
        <v>-1.4595835065474461E-2</v>
      </c>
      <c r="L2360" s="57">
        <f>COVAR(K2360:K2389,'RW Futures and Index Data (Q4)'!F2358:F2387)/VAR('RW Futures and Index Data (Q4)'!F2358:F2387)</f>
        <v>0.13032281175212668</v>
      </c>
      <c r="M2360" s="10"/>
      <c r="N2360" s="59">
        <v>-1.862250794988618E-2</v>
      </c>
      <c r="O2360" s="58">
        <f>COVAR(N2360:N2389,'RW Futures and Index Data (Q4)'!F2358:F2387)/VAR('RW Futures and Index Data (Q4)'!F2358:F2387)</f>
        <v>0.18606976571506786</v>
      </c>
      <c r="P2360" s="10"/>
    </row>
    <row r="2361" spans="1:16" x14ac:dyDescent="0.25">
      <c r="A2361" s="23">
        <v>38782</v>
      </c>
      <c r="B2361"/>
      <c r="C2361" s="22"/>
      <c r="D2361" s="10"/>
      <c r="E2361" s="59">
        <v>6.4673650716199571E-2</v>
      </c>
      <c r="F2361" s="56">
        <f>COVAR(E2361:E2390,'RW Futures and Index Data (Q4)'!C2359:C2388)/VAR('RW Futures and Index Data (Q4)'!C2359:C2388)</f>
        <v>0.68397489766859298</v>
      </c>
      <c r="G2361" s="10"/>
      <c r="H2361" s="59">
        <v>0.139240506329114</v>
      </c>
      <c r="I2361" s="56">
        <f>COVAR(H2361:H2390,'RW Futures and Index Data (Q4)'!F2359:F2388)/VAR('RW Futures and Index Data (Q4)'!F2359:F2388)</f>
        <v>-0.41805059929206645</v>
      </c>
      <c r="J2361" s="10"/>
      <c r="K2361" s="59">
        <v>-2.0511686630018899E-2</v>
      </c>
      <c r="L2361" s="57">
        <f>COVAR(K2361:K2390,'RW Futures and Index Data (Q4)'!F2359:F2388)/VAR('RW Futures and Index Data (Q4)'!F2359:F2388)</f>
        <v>3.5004220364560114E-2</v>
      </c>
      <c r="M2361" s="10"/>
      <c r="N2361" s="59">
        <v>-2.8972521545433838E-2</v>
      </c>
      <c r="O2361" s="58">
        <f>COVAR(N2361:N2390,'RW Futures and Index Data (Q4)'!F2359:F2388)/VAR('RW Futures and Index Data (Q4)'!F2359:F2388)</f>
        <v>6.2038986396419665E-2</v>
      </c>
      <c r="P2361" s="10"/>
    </row>
    <row r="2362" spans="1:16" x14ac:dyDescent="0.25">
      <c r="A2362" s="23">
        <v>38779</v>
      </c>
      <c r="B2362"/>
      <c r="C2362" s="22"/>
      <c r="D2362" s="10"/>
      <c r="E2362" s="59">
        <v>6.4879624902445032E-2</v>
      </c>
      <c r="F2362" s="56">
        <f>COVAR(E2362:E2391,'RW Futures and Index Data (Q4)'!C2360:C2389)/VAR('RW Futures and Index Data (Q4)'!C2360:C2389)</f>
        <v>0.75613450164633278</v>
      </c>
      <c r="G2362" s="10"/>
      <c r="H2362" s="59">
        <v>0.13828571428571435</v>
      </c>
      <c r="I2362" s="56">
        <f>COVAR(H2362:H2391,'RW Futures and Index Data (Q4)'!F2360:F2389)/VAR('RW Futures and Index Data (Q4)'!F2360:F2389)</f>
        <v>5.5874361593516629E-2</v>
      </c>
      <c r="J2362" s="10"/>
      <c r="K2362" s="59">
        <v>-2.2210695938298386E-2</v>
      </c>
      <c r="L2362" s="57">
        <f>COVAR(K2362:K2391,'RW Futures and Index Data (Q4)'!F2360:F2389)/VAR('RW Futures and Index Data (Q4)'!F2360:F2389)</f>
        <v>-7.0970715246539515E-2</v>
      </c>
      <c r="M2362" s="10"/>
      <c r="N2362" s="59">
        <v>-3.4358357152757368E-2</v>
      </c>
      <c r="O2362" s="58">
        <f>COVAR(N2362:N2391,'RW Futures and Index Data (Q4)'!F2360:F2389)/VAR('RW Futures and Index Data (Q4)'!F2360:F2389)</f>
        <v>-8.7731743401719117E-2</v>
      </c>
      <c r="P2362" s="10"/>
    </row>
    <row r="2363" spans="1:16" x14ac:dyDescent="0.25">
      <c r="A2363" s="23">
        <v>38778</v>
      </c>
      <c r="B2363"/>
      <c r="C2363" s="22"/>
      <c r="D2363" s="10"/>
      <c r="E2363" s="59">
        <v>5.83458160161896E-2</v>
      </c>
      <c r="F2363" s="56">
        <f>COVAR(E2363:E2392,'RW Futures and Index Data (Q4)'!C2361:C2390)/VAR('RW Futures and Index Data (Q4)'!C2361:C2390)</f>
        <v>1.1913580643413355</v>
      </c>
      <c r="G2363" s="10"/>
      <c r="H2363" s="59">
        <v>0.14400921658986165</v>
      </c>
      <c r="I2363" s="56">
        <f>COVAR(H2363:H2392,'RW Futures and Index Data (Q4)'!F2361:F2390)/VAR('RW Futures and Index Data (Q4)'!F2361:F2390)</f>
        <v>0.22186722053066663</v>
      </c>
      <c r="J2363" s="10"/>
      <c r="K2363" s="59">
        <v>-1.4845003624099573E-2</v>
      </c>
      <c r="L2363" s="57">
        <f>COVAR(K2363:K2392,'RW Futures and Index Data (Q4)'!F2361:F2390)/VAR('RW Futures and Index Data (Q4)'!F2361:F2390)</f>
        <v>-0.11068775927520011</v>
      </c>
      <c r="M2363" s="10"/>
      <c r="N2363" s="59">
        <v>-2.6168765967753638E-2</v>
      </c>
      <c r="O2363" s="58">
        <f>COVAR(N2363:N2392,'RW Futures and Index Data (Q4)'!F2361:F2390)/VAR('RW Futures and Index Data (Q4)'!F2361:F2390)</f>
        <v>-0.1582764652920374</v>
      </c>
      <c r="P2363" s="10"/>
    </row>
    <row r="2364" spans="1:16" x14ac:dyDescent="0.25">
      <c r="A2364" s="23">
        <v>38777</v>
      </c>
      <c r="B2364"/>
      <c r="C2364" s="22"/>
      <c r="D2364" s="10"/>
      <c r="E2364" s="59">
        <v>5.4021590115036933E-2</v>
      </c>
      <c r="F2364" s="56">
        <f>COVAR(E2364:E2393,'RW Futures and Index Data (Q4)'!C2362:C2391)/VAR('RW Futures and Index Data (Q4)'!C2362:C2391)</f>
        <v>1.2054089002242983</v>
      </c>
      <c r="G2364" s="10"/>
      <c r="H2364" s="59">
        <v>0.13142857142857145</v>
      </c>
      <c r="I2364" s="56">
        <f>COVAR(H2364:H2393,'RW Futures and Index Data (Q4)'!F2362:F2391)/VAR('RW Futures and Index Data (Q4)'!F2362:F2391)</f>
        <v>0.62237705208814109</v>
      </c>
      <c r="J2364" s="10"/>
      <c r="K2364" s="59">
        <v>-1.216651641865707E-2</v>
      </c>
      <c r="L2364" s="57">
        <f>COVAR(K2364:K2393,'RW Futures and Index Data (Q4)'!F2362:F2391)/VAR('RW Futures and Index Data (Q4)'!F2362:F2391)</f>
        <v>-0.18992548671554876</v>
      </c>
      <c r="M2364" s="10"/>
      <c r="N2364" s="59">
        <v>-1.7948715661245229E-2</v>
      </c>
      <c r="O2364" s="58">
        <f>COVAR(N2364:N2393,'RW Futures and Index Data (Q4)'!F2362:F2391)/VAR('RW Futures and Index Data (Q4)'!F2362:F2391)</f>
        <v>-0.29372127406399295</v>
      </c>
      <c r="P2364" s="10"/>
    </row>
    <row r="2365" spans="1:16" x14ac:dyDescent="0.25">
      <c r="A2365" s="23">
        <v>38776</v>
      </c>
      <c r="B2365"/>
      <c r="C2365" s="22"/>
      <c r="D2365" s="10"/>
      <c r="E2365" s="59">
        <v>5.8431758635921316E-2</v>
      </c>
      <c r="F2365" s="56">
        <f>COVAR(E2365:E2394,'RW Futures and Index Data (Q4)'!C2363:C2392)/VAR('RW Futures and Index Data (Q4)'!C2363:C2392)</f>
        <v>1.3416028534864337</v>
      </c>
      <c r="G2365" s="10"/>
      <c r="H2365" s="59">
        <v>0.12925170068027225</v>
      </c>
      <c r="I2365" s="56">
        <f>COVAR(H2365:H2394,'RW Futures and Index Data (Q4)'!F2363:F2392)/VAR('RW Futures and Index Data (Q4)'!F2363:F2392)</f>
        <v>0.70886526420940033</v>
      </c>
      <c r="J2365" s="10"/>
      <c r="K2365" s="59">
        <v>-7.7917547649153374E-3</v>
      </c>
      <c r="L2365" s="57">
        <f>COVAR(K2365:K2394,'RW Futures and Index Data (Q4)'!F2363:F2392)/VAR('RW Futures and Index Data (Q4)'!F2363:F2392)</f>
        <v>-0.22364824970344946</v>
      </c>
      <c r="M2365" s="10"/>
      <c r="N2365" s="59">
        <v>-1.3952320071999536E-2</v>
      </c>
      <c r="O2365" s="58">
        <f>COVAR(N2365:N2394,'RW Futures and Index Data (Q4)'!F2363:F2392)/VAR('RW Futures and Index Data (Q4)'!F2363:F2392)</f>
        <v>-0.38988648161918404</v>
      </c>
      <c r="P2365" s="10"/>
    </row>
    <row r="2366" spans="1:16" x14ac:dyDescent="0.25">
      <c r="A2366" s="23">
        <v>38775</v>
      </c>
      <c r="B2366"/>
      <c r="C2366" s="22"/>
      <c r="D2366" s="10"/>
      <c r="E2366" s="59">
        <v>4.9683874217134827E-2</v>
      </c>
      <c r="F2366" s="56">
        <f>COVAR(E2366:E2395,'RW Futures and Index Data (Q4)'!C2364:C2393)/VAR('RW Futures and Index Data (Q4)'!C2364:C2393)</f>
        <v>1.2381910103530529</v>
      </c>
      <c r="G2366" s="10"/>
      <c r="H2366" s="59">
        <v>0.11348314606741572</v>
      </c>
      <c r="I2366" s="56">
        <f>COVAR(H2366:H2395,'RW Futures and Index Data (Q4)'!F2364:F2393)/VAR('RW Futures and Index Data (Q4)'!F2364:F2393)</f>
        <v>0.90487156507975164</v>
      </c>
      <c r="J2366" s="10"/>
      <c r="K2366" s="59">
        <v>-4.2266710480975966E-3</v>
      </c>
      <c r="L2366" s="57">
        <f>COVAR(K2366:K2395,'RW Futures and Index Data (Q4)'!F2364:F2393)/VAR('RW Futures and Index Data (Q4)'!F2364:F2393)</f>
        <v>-0.26156741563240704</v>
      </c>
      <c r="M2366" s="10"/>
      <c r="N2366" s="59">
        <v>-8.2804866755660234E-3</v>
      </c>
      <c r="O2366" s="58">
        <f>COVAR(N2366:N2395,'RW Futures and Index Data (Q4)'!F2364:F2393)/VAR('RW Futures and Index Data (Q4)'!F2364:F2393)</f>
        <v>-0.4759278709714605</v>
      </c>
      <c r="P2366" s="10"/>
    </row>
    <row r="2367" spans="1:16" x14ac:dyDescent="0.25">
      <c r="A2367" s="23">
        <v>38772</v>
      </c>
      <c r="B2367"/>
      <c r="C2367" s="22"/>
      <c r="D2367" s="10"/>
      <c r="E2367" s="59">
        <v>5.6468494104654043E-2</v>
      </c>
      <c r="F2367" s="56">
        <f>COVAR(E2367:E2396,'RW Futures and Index Data (Q4)'!C2365:C2394)/VAR('RW Futures and Index Data (Q4)'!C2365:C2394)</f>
        <v>1.2820835888696402</v>
      </c>
      <c r="G2367" s="10"/>
      <c r="H2367" s="59">
        <v>0.10777777777777775</v>
      </c>
      <c r="I2367" s="56">
        <f>COVAR(H2367:H2396,'RW Futures and Index Data (Q4)'!F2365:F2394)/VAR('RW Futures and Index Data (Q4)'!F2365:F2394)</f>
        <v>0.95180492827012209</v>
      </c>
      <c r="J2367" s="10"/>
      <c r="K2367" s="59">
        <v>-5.2452269484122294E-3</v>
      </c>
      <c r="L2367" s="57">
        <f>COVAR(K2367:K2396,'RW Futures and Index Data (Q4)'!F2365:F2394)/VAR('RW Futures and Index Data (Q4)'!F2365:F2394)</f>
        <v>-0.27293669961896927</v>
      </c>
      <c r="M2367" s="10"/>
      <c r="N2367" s="59">
        <v>-8.7693108999558067E-3</v>
      </c>
      <c r="O2367" s="58">
        <f>COVAR(N2367:N2396,'RW Futures and Index Data (Q4)'!F2365:F2394)/VAR('RW Futures and Index Data (Q4)'!F2365:F2394)</f>
        <v>-0.49785918099127824</v>
      </c>
      <c r="P2367" s="10"/>
    </row>
    <row r="2368" spans="1:16" x14ac:dyDescent="0.25">
      <c r="A2368" s="23">
        <v>38771</v>
      </c>
      <c r="B2368"/>
      <c r="C2368" s="22"/>
      <c r="D2368" s="10"/>
      <c r="E2368" s="59">
        <v>4.8387053436241168E-2</v>
      </c>
      <c r="F2368" s="56">
        <f>COVAR(E2368:E2397,'RW Futures and Index Data (Q4)'!C2366:C2395)/VAR('RW Futures and Index Data (Q4)'!C2366:C2395)</f>
        <v>1.3549476375069687</v>
      </c>
      <c r="G2368" s="10"/>
      <c r="H2368" s="59">
        <v>0.12107623318385641</v>
      </c>
      <c r="I2368" s="56">
        <f>COVAR(H2368:H2397,'RW Futures and Index Data (Q4)'!F2366:F2395)/VAR('RW Futures and Index Data (Q4)'!F2366:F2395)</f>
        <v>0.99486400497081051</v>
      </c>
      <c r="J2368" s="10"/>
      <c r="K2368" s="59">
        <v>-1.8358085516109179E-3</v>
      </c>
      <c r="L2368" s="57">
        <f>COVAR(K2368:K2397,'RW Futures and Index Data (Q4)'!F2366:F2395)/VAR('RW Futures and Index Data (Q4)'!F2366:F2395)</f>
        <v>-0.275825609579543</v>
      </c>
      <c r="M2368" s="10"/>
      <c r="N2368" s="59">
        <v>-1.3825830501377201E-3</v>
      </c>
      <c r="O2368" s="58">
        <f>COVAR(N2368:N2397,'RW Futures and Index Data (Q4)'!F2366:F2395)/VAR('RW Futures and Index Data (Q4)'!F2366:F2395)</f>
        <v>-0.49898872332149419</v>
      </c>
      <c r="P2368" s="10"/>
    </row>
    <row r="2369" spans="1:16" x14ac:dyDescent="0.25">
      <c r="A2369" s="23">
        <v>38770</v>
      </c>
      <c r="B2369"/>
      <c r="C2369" s="22"/>
      <c r="D2369" s="10"/>
      <c r="E2369" s="59">
        <v>5.8278553193098714E-2</v>
      </c>
      <c r="F2369" s="56">
        <f>COVAR(E2369:E2398,'RW Futures and Index Data (Q4)'!C2367:C2396)/VAR('RW Futures and Index Data (Q4)'!C2367:C2396)</f>
        <v>1.2437539607754882</v>
      </c>
      <c r="G2369" s="10"/>
      <c r="H2369" s="59">
        <v>0.11073825503355716</v>
      </c>
      <c r="I2369" s="56">
        <f>COVAR(H2369:H2398,'RW Futures and Index Data (Q4)'!F2367:F2396)/VAR('RW Futures and Index Data (Q4)'!F2367:F2396)</f>
        <v>1.2216732012661766</v>
      </c>
      <c r="J2369" s="10"/>
      <c r="K2369" s="59">
        <v>1.7795889341802873E-3</v>
      </c>
      <c r="L2369" s="57">
        <f>COVAR(K2369:K2398,'RW Futures and Index Data (Q4)'!F2367:F2396)/VAR('RW Futures and Index Data (Q4)'!F2367:F2396)</f>
        <v>-0.29919513947499182</v>
      </c>
      <c r="M2369" s="10"/>
      <c r="N2369" s="59">
        <v>6.8653341331470497E-3</v>
      </c>
      <c r="O2369" s="58">
        <f>COVAR(N2369:N2398,'RW Futures and Index Data (Q4)'!F2367:F2396)/VAR('RW Futures and Index Data (Q4)'!F2367:F2396)</f>
        <v>-0.52961129267200024</v>
      </c>
      <c r="P2369" s="10"/>
    </row>
    <row r="2370" spans="1:16" x14ac:dyDescent="0.25">
      <c r="A2370" s="23">
        <v>38769</v>
      </c>
      <c r="B2370"/>
      <c r="C2370" s="22"/>
      <c r="D2370" s="10"/>
      <c r="E2370" s="59">
        <v>7.7707675572226798E-2</v>
      </c>
      <c r="F2370" s="56">
        <f>COVAR(E2370:E2399,'RW Futures and Index Data (Q4)'!C2368:C2397)/VAR('RW Futures and Index Data (Q4)'!C2368:C2397)</f>
        <v>1.253651480591266</v>
      </c>
      <c r="G2370" s="10"/>
      <c r="H2370" s="59">
        <v>6.3053097345132869E-2</v>
      </c>
      <c r="I2370" s="56">
        <f>COVAR(H2370:H2399,'RW Futures and Index Data (Q4)'!F2368:F2397)/VAR('RW Futures and Index Data (Q4)'!F2368:F2397)</f>
        <v>1.3685822297047672</v>
      </c>
      <c r="J2370" s="10"/>
      <c r="K2370" s="59">
        <v>2.3410185417920282E-3</v>
      </c>
      <c r="L2370" s="57">
        <f>COVAR(K2370:K2399,'RW Futures and Index Data (Q4)'!F2368:F2397)/VAR('RW Futures and Index Data (Q4)'!F2368:F2397)</f>
        <v>-0.30655058181665013</v>
      </c>
      <c r="M2370" s="10"/>
      <c r="N2370" s="59">
        <v>7.7416776865868453E-3</v>
      </c>
      <c r="O2370" s="58">
        <f>COVAR(N2370:N2399,'RW Futures and Index Data (Q4)'!F2368:F2397)/VAR('RW Futures and Index Data (Q4)'!F2368:F2397)</f>
        <v>-0.53804946854037561</v>
      </c>
      <c r="P2370" s="10"/>
    </row>
    <row r="2371" spans="1:16" x14ac:dyDescent="0.25">
      <c r="A2371" s="23">
        <v>38765</v>
      </c>
      <c r="B2371"/>
      <c r="C2371" s="22"/>
      <c r="D2371" s="10"/>
      <c r="E2371" s="59">
        <v>5.7338114883711544E-2</v>
      </c>
      <c r="F2371" s="56">
        <f>COVAR(E2371:E2400,'RW Futures and Index Data (Q4)'!C2369:C2398)/VAR('RW Futures and Index Data (Q4)'!C2369:C2398)</f>
        <v>1.2015541943781323</v>
      </c>
      <c r="G2371" s="10"/>
      <c r="H2371" s="59">
        <v>4.3478260869565188E-2</v>
      </c>
      <c r="I2371" s="56">
        <f>COVAR(H2371:H2400,'RW Futures and Index Data (Q4)'!F2369:F2398)/VAR('RW Futures and Index Data (Q4)'!F2369:F2398)</f>
        <v>1.3972086993545139</v>
      </c>
      <c r="J2371" s="10"/>
      <c r="K2371" s="59">
        <v>-4.0552574618152315E-3</v>
      </c>
      <c r="L2371" s="57">
        <f>COVAR(K2371:K2400,'RW Futures and Index Data (Q4)'!F2369:F2398)/VAR('RW Futures and Index Data (Q4)'!F2369:F2398)</f>
        <v>-0.31959571489916772</v>
      </c>
      <c r="M2371" s="10"/>
      <c r="N2371" s="59">
        <v>-7.1627094632141786E-3</v>
      </c>
      <c r="O2371" s="58">
        <f>COVAR(N2371:N2400,'RW Futures and Index Data (Q4)'!F2369:F2398)/VAR('RW Futures and Index Data (Q4)'!F2369:F2398)</f>
        <v>-0.56589926250349887</v>
      </c>
      <c r="P2371" s="10"/>
    </row>
    <row r="2372" spans="1:16" x14ac:dyDescent="0.25">
      <c r="A2372" s="23">
        <v>38764</v>
      </c>
      <c r="B2372"/>
      <c r="C2372" s="22"/>
      <c r="D2372" s="10"/>
      <c r="E2372" s="59">
        <v>8.8466160981225173E-2</v>
      </c>
      <c r="F2372" s="56">
        <f>COVAR(E2372:E2401,'RW Futures and Index Data (Q4)'!C2370:C2399)/VAR('RW Futures and Index Data (Q4)'!C2370:C2399)</f>
        <v>1.0687132609213148</v>
      </c>
      <c r="G2372" s="10"/>
      <c r="H2372" s="59">
        <v>6.2431544359255131E-2</v>
      </c>
      <c r="I2372" s="56">
        <f>COVAR(H2372:H2401,'RW Futures and Index Data (Q4)'!F2370:F2399)/VAR('RW Futures and Index Data (Q4)'!F2370:F2399)</f>
        <v>1.2074209525948687</v>
      </c>
      <c r="J2372" s="10"/>
      <c r="K2372" s="59">
        <v>-3.4072861256748688E-3</v>
      </c>
      <c r="L2372" s="57">
        <f>COVAR(K2372:K2401,'RW Futures and Index Data (Q4)'!F2370:F2399)/VAR('RW Futures and Index Data (Q4)'!F2370:F2399)</f>
        <v>-0.3037936448952484</v>
      </c>
      <c r="M2372" s="10"/>
      <c r="N2372" s="59">
        <v>-4.8721021880019366E-3</v>
      </c>
      <c r="O2372" s="58">
        <f>COVAR(N2372:N2401,'RW Futures and Index Data (Q4)'!F2370:F2399)/VAR('RW Futures and Index Data (Q4)'!F2370:F2399)</f>
        <v>-0.55879879607914495</v>
      </c>
      <c r="P2372" s="10"/>
    </row>
    <row r="2373" spans="1:16" x14ac:dyDescent="0.25">
      <c r="A2373" s="23">
        <v>38763</v>
      </c>
      <c r="B2373"/>
      <c r="C2373" s="22"/>
      <c r="D2373" s="10"/>
      <c r="E2373" s="59">
        <v>8.4388159151661535E-2</v>
      </c>
      <c r="F2373" s="56">
        <f>COVAR(E2373:E2402,'RW Futures and Index Data (Q4)'!C2371:C2400)/VAR('RW Futures and Index Data (Q4)'!C2371:C2400)</f>
        <v>1.0706867806231266</v>
      </c>
      <c r="G2373" s="10"/>
      <c r="H2373" s="59">
        <v>6.8281938325991165E-2</v>
      </c>
      <c r="I2373" s="56">
        <f>COVAR(H2373:H2402,'RW Futures and Index Data (Q4)'!F2371:F2400)/VAR('RW Futures and Index Data (Q4)'!F2371:F2400)</f>
        <v>1.0482324037616175</v>
      </c>
      <c r="J2373" s="10"/>
      <c r="K2373" s="59">
        <v>-8.2127188333577239E-3</v>
      </c>
      <c r="L2373" s="57">
        <f>COVAR(K2373:K2402,'RW Futures and Index Data (Q4)'!F2371:F2400)/VAR('RW Futures and Index Data (Q4)'!F2371:F2400)</f>
        <v>-0.28575087950511219</v>
      </c>
      <c r="M2373" s="10"/>
      <c r="N2373" s="59">
        <v>-1.4576334461355422E-2</v>
      </c>
      <c r="O2373" s="58">
        <f>COVAR(N2373:N2402,'RW Futures and Index Data (Q4)'!F2371:F2400)/VAR('RW Futures and Index Data (Q4)'!F2371:F2400)</f>
        <v>-0.53446321950425202</v>
      </c>
      <c r="P2373" s="10"/>
    </row>
    <row r="2374" spans="1:16" x14ac:dyDescent="0.25">
      <c r="A2374" s="23">
        <v>38762</v>
      </c>
      <c r="B2374"/>
      <c r="C2374" s="22"/>
      <c r="D2374" s="10"/>
      <c r="E2374" s="59">
        <v>6.5197689355074528E-2</v>
      </c>
      <c r="F2374" s="56">
        <f>COVAR(E2374:E2403,'RW Futures and Index Data (Q4)'!C2372:C2401)/VAR('RW Futures and Index Data (Q4)'!C2372:C2401)</f>
        <v>1.0139392479936256</v>
      </c>
      <c r="G2374" s="10"/>
      <c r="H2374" s="59">
        <v>7.4279379157427883E-2</v>
      </c>
      <c r="I2374" s="56">
        <f>COVAR(H2374:H2403,'RW Futures and Index Data (Q4)'!F2372:F2401)/VAR('RW Futures and Index Data (Q4)'!F2372:F2401)</f>
        <v>0.98754625496876547</v>
      </c>
      <c r="J2374" s="10"/>
      <c r="K2374" s="59">
        <v>-8.7789520758969619E-3</v>
      </c>
      <c r="L2374" s="57">
        <f>COVAR(K2374:K2403,'RW Futures and Index Data (Q4)'!F2372:F2401)/VAR('RW Futures and Index Data (Q4)'!F2372:F2401)</f>
        <v>-0.27548950554016377</v>
      </c>
      <c r="M2374" s="10"/>
      <c r="N2374" s="59">
        <v>-1.5972770486132215E-2</v>
      </c>
      <c r="O2374" s="58">
        <f>COVAR(N2374:N2403,'RW Futures and Index Data (Q4)'!F2372:F2401)/VAR('RW Futures and Index Data (Q4)'!F2372:F2401)</f>
        <v>-0.52276519044301473</v>
      </c>
      <c r="P2374" s="10"/>
    </row>
    <row r="2375" spans="1:16" x14ac:dyDescent="0.25">
      <c r="A2375" s="23">
        <v>38761</v>
      </c>
      <c r="B2375"/>
      <c r="C2375" s="22"/>
      <c r="D2375" s="10"/>
      <c r="E2375" s="59">
        <v>5.8625875036206754E-2</v>
      </c>
      <c r="F2375" s="56">
        <f>COVAR(E2375:E2404,'RW Futures and Index Data (Q4)'!C2373:C2402)/VAR('RW Futures and Index Data (Q4)'!C2373:C2402)</f>
        <v>0.95312331622161572</v>
      </c>
      <c r="G2375" s="10"/>
      <c r="H2375" s="59">
        <v>8.9786756453423155E-2</v>
      </c>
      <c r="I2375" s="56">
        <f>COVAR(H2375:H2404,'RW Futures and Index Data (Q4)'!F2373:F2402)/VAR('RW Futures and Index Data (Q4)'!F2373:F2402)</f>
        <v>0.9054957156918152</v>
      </c>
      <c r="J2375" s="10"/>
      <c r="K2375" s="59">
        <v>-9.4279088597002403E-3</v>
      </c>
      <c r="L2375" s="57">
        <f>COVAR(K2375:K2404,'RW Futures and Index Data (Q4)'!F2373:F2402)/VAR('RW Futures and Index Data (Q4)'!F2373:F2402)</f>
        <v>-0.26541358382201841</v>
      </c>
      <c r="M2375" s="10"/>
      <c r="N2375" s="59">
        <v>-1.6019574280577875E-2</v>
      </c>
      <c r="O2375" s="58">
        <f>COVAR(N2375:N2404,'RW Futures and Index Data (Q4)'!F2373:F2402)/VAR('RW Futures and Index Data (Q4)'!F2373:F2402)</f>
        <v>-0.49682164370179976</v>
      </c>
      <c r="P2375" s="10"/>
    </row>
    <row r="2376" spans="1:16" x14ac:dyDescent="0.25">
      <c r="A2376" s="23">
        <v>38758</v>
      </c>
      <c r="B2376"/>
      <c r="C2376" s="22"/>
      <c r="D2376" s="10"/>
      <c r="E2376" s="59">
        <v>7.859169702973956E-2</v>
      </c>
      <c r="F2376" s="56">
        <f>COVAR(E2376:E2405,'RW Futures and Index Data (Q4)'!C2374:C2403)/VAR('RW Futures and Index Data (Q4)'!C2374:C2403)</f>
        <v>0.88183960090333491</v>
      </c>
      <c r="G2376" s="10"/>
      <c r="H2376" s="59">
        <v>0.10478359908883816</v>
      </c>
      <c r="I2376" s="56">
        <f>COVAR(H2376:H2405,'RW Futures and Index Data (Q4)'!F2374:F2403)/VAR('RW Futures and Index Data (Q4)'!F2374:F2403)</f>
        <v>0.87510256683370324</v>
      </c>
      <c r="J2376" s="10"/>
      <c r="K2376" s="59">
        <v>-2.9755225177667821E-3</v>
      </c>
      <c r="L2376" s="57">
        <f>COVAR(K2376:K2405,'RW Futures and Index Data (Q4)'!F2374:F2403)/VAR('RW Futures and Index Data (Q4)'!F2374:F2403)</f>
        <v>-0.25342531040641691</v>
      </c>
      <c r="M2376" s="10"/>
      <c r="N2376" s="59">
        <v>-1.3810045292141804E-2</v>
      </c>
      <c r="O2376" s="58">
        <f>COVAR(N2376:N2405,'RW Futures and Index Data (Q4)'!F2374:F2403)/VAR('RW Futures and Index Data (Q4)'!F2374:F2403)</f>
        <v>-0.48201025766353406</v>
      </c>
      <c r="P2376" s="10"/>
    </row>
    <row r="2377" spans="1:16" x14ac:dyDescent="0.25">
      <c r="A2377" s="23">
        <v>38757</v>
      </c>
      <c r="B2377"/>
      <c r="C2377" s="22"/>
      <c r="D2377" s="10"/>
      <c r="E2377" s="59">
        <v>6.0587399688085908E-2</v>
      </c>
      <c r="F2377" s="56">
        <f>COVAR(E2377:E2406,'RW Futures and Index Data (Q4)'!C2375:C2404)/VAR('RW Futures and Index Data (Q4)'!C2375:C2404)</f>
        <v>0.7802005798077073</v>
      </c>
      <c r="G2377" s="10"/>
      <c r="H2377" s="59">
        <v>9.2865232163080513E-2</v>
      </c>
      <c r="I2377" s="56">
        <f>COVAR(H2377:H2406,'RW Futures and Index Data (Q4)'!F2375:F2404)/VAR('RW Futures and Index Data (Q4)'!F2375:F2404)</f>
        <v>0.79933514333086819</v>
      </c>
      <c r="J2377" s="10"/>
      <c r="K2377" s="59">
        <v>-5.6672302136608899E-3</v>
      </c>
      <c r="L2377" s="57">
        <f>COVAR(K2377:K2406,'RW Futures and Index Data (Q4)'!F2375:F2404)/VAR('RW Futures and Index Data (Q4)'!F2375:F2404)</f>
        <v>-0.24622350202953555</v>
      </c>
      <c r="M2377" s="10"/>
      <c r="N2377" s="59">
        <v>-1.6167324611781608E-2</v>
      </c>
      <c r="O2377" s="58">
        <f>COVAR(N2377:N2406,'RW Futures and Index Data (Q4)'!F2375:F2404)/VAR('RW Futures and Index Data (Q4)'!F2375:F2404)</f>
        <v>-0.46586633246327491</v>
      </c>
      <c r="P2377" s="10"/>
    </row>
    <row r="2378" spans="1:16" x14ac:dyDescent="0.25">
      <c r="A2378" s="23">
        <v>38756</v>
      </c>
      <c r="B2378"/>
      <c r="C2378" s="22"/>
      <c r="D2378" s="10"/>
      <c r="E2378" s="59">
        <v>7.6151677032145537E-2</v>
      </c>
      <c r="F2378" s="56">
        <f>COVAR(E2378:E2407,'RW Futures and Index Data (Q4)'!C2376:C2405)/VAR('RW Futures and Index Data (Q4)'!C2376:C2405)</f>
        <v>0.56399399514495252</v>
      </c>
      <c r="G2378" s="10"/>
      <c r="H2378" s="59">
        <v>8.3615819209039488E-2</v>
      </c>
      <c r="I2378" s="56">
        <f>COVAR(H2378:H2407,'RW Futures and Index Data (Q4)'!F2376:F2405)/VAR('RW Futures and Index Data (Q4)'!F2376:F2405)</f>
        <v>0.67479552397855502</v>
      </c>
      <c r="J2378" s="10"/>
      <c r="K2378" s="59">
        <v>-6.4774702957008934E-3</v>
      </c>
      <c r="L2378" s="57">
        <f>COVAR(K2378:K2407,'RW Futures and Index Data (Q4)'!F2376:F2405)/VAR('RW Futures and Index Data (Q4)'!F2376:F2405)</f>
        <v>-0.24158283380760703</v>
      </c>
      <c r="M2378" s="10"/>
      <c r="N2378" s="59">
        <v>-8.5670580621254322E-3</v>
      </c>
      <c r="O2378" s="58">
        <f>COVAR(N2378:N2407,'RW Futures and Index Data (Q4)'!F2376:F2405)/VAR('RW Futures and Index Data (Q4)'!F2376:F2405)</f>
        <v>-0.45641610937872584</v>
      </c>
      <c r="P2378" s="10"/>
    </row>
    <row r="2379" spans="1:16" x14ac:dyDescent="0.25">
      <c r="A2379" s="23">
        <v>38755</v>
      </c>
      <c r="B2379"/>
      <c r="C2379" s="22"/>
      <c r="D2379" s="10"/>
      <c r="E2379" s="59">
        <v>7.3575479578128711E-2</v>
      </c>
      <c r="F2379" s="56">
        <f>COVAR(E2379:E2408,'RW Futures and Index Data (Q4)'!C2377:C2406)/VAR('RW Futures and Index Data (Q4)'!C2377:C2406)</f>
        <v>0.25248687676134524</v>
      </c>
      <c r="G2379" s="10"/>
      <c r="H2379" s="59">
        <v>8.4745762711864403E-2</v>
      </c>
      <c r="I2379" s="56">
        <f>COVAR(H2379:H2408,'RW Futures and Index Data (Q4)'!F2377:F2406)/VAR('RW Futures and Index Data (Q4)'!F2377:F2406)</f>
        <v>0.54012573926984708</v>
      </c>
      <c r="J2379" s="10"/>
      <c r="K2379" s="59">
        <v>-7.5877388136824653E-3</v>
      </c>
      <c r="L2379" s="57">
        <f>COVAR(K2379:K2408,'RW Futures and Index Data (Q4)'!F2377:F2406)/VAR('RW Futures and Index Data (Q4)'!F2377:F2406)</f>
        <v>-0.23032111834048841</v>
      </c>
      <c r="M2379" s="10"/>
      <c r="N2379" s="59">
        <v>-1.5795920883566517E-2</v>
      </c>
      <c r="O2379" s="58">
        <f>COVAR(N2379:N2408,'RW Futures and Index Data (Q4)'!F2377:F2406)/VAR('RW Futures and Index Data (Q4)'!F2377:F2406)</f>
        <v>-0.44913230587436664</v>
      </c>
      <c r="P2379" s="10"/>
    </row>
    <row r="2380" spans="1:16" x14ac:dyDescent="0.25">
      <c r="A2380" s="23">
        <v>38754</v>
      </c>
      <c r="B2380"/>
      <c r="C2380" s="22"/>
      <c r="D2380" s="10"/>
      <c r="E2380" s="59">
        <v>4.627324516029363E-2</v>
      </c>
      <c r="F2380" s="56">
        <f>COVAR(E2380:E2409,'RW Futures and Index Data (Q4)'!C2378:C2407)/VAR('RW Futures and Index Data (Q4)'!C2378:C2407)</f>
        <v>-0.2115444847174838</v>
      </c>
      <c r="G2380" s="10"/>
      <c r="H2380" s="59">
        <v>5.5741360089186065E-2</v>
      </c>
      <c r="I2380" s="56">
        <f>COVAR(H2380:H2409,'RW Futures and Index Data (Q4)'!F2378:F2407)/VAR('RW Futures and Index Data (Q4)'!F2378:F2407)</f>
        <v>0.49194711942773683</v>
      </c>
      <c r="J2380" s="10"/>
      <c r="K2380" s="59">
        <v>-3.0838976288753983E-3</v>
      </c>
      <c r="L2380" s="57">
        <f>COVAR(K2380:K2409,'RW Futures and Index Data (Q4)'!F2378:F2407)/VAR('RW Futures and Index Data (Q4)'!F2378:F2407)</f>
        <v>-0.22377031453042426</v>
      </c>
      <c r="M2380" s="10"/>
      <c r="N2380" s="59">
        <v>-5.4498097578892235E-3</v>
      </c>
      <c r="O2380" s="58">
        <f>COVAR(N2380:N2409,'RW Futures and Index Data (Q4)'!F2378:F2407)/VAR('RW Futures and Index Data (Q4)'!F2378:F2407)</f>
        <v>-0.44472452101574578</v>
      </c>
      <c r="P2380" s="10"/>
    </row>
    <row r="2381" spans="1:16" x14ac:dyDescent="0.25">
      <c r="A2381" s="23">
        <v>38751</v>
      </c>
      <c r="B2381"/>
      <c r="C2381" s="22"/>
      <c r="D2381" s="10"/>
      <c r="E2381" s="59">
        <v>5.685738615286029E-2</v>
      </c>
      <c r="F2381" s="56">
        <f>COVAR(E2381:E2410,'RW Futures and Index Data (Q4)'!C2379:C2408)/VAR('RW Futures and Index Data (Q4)'!C2379:C2408)</f>
        <v>-0.85856141403440778</v>
      </c>
      <c r="G2381" s="10"/>
      <c r="H2381" s="59">
        <v>6.6516347237880691E-2</v>
      </c>
      <c r="I2381" s="56">
        <f>COVAR(H2381:H2410,'RW Futures and Index Data (Q4)'!F2379:F2408)/VAR('RW Futures and Index Data (Q4)'!F2379:F2408)</f>
        <v>0.42936097223954545</v>
      </c>
      <c r="J2381" s="10"/>
      <c r="K2381" s="59">
        <v>3.3385907014404914E-3</v>
      </c>
      <c r="L2381" s="57">
        <f>COVAR(K2381:K2410,'RW Futures and Index Data (Q4)'!F2379:F2408)/VAR('RW Futures and Index Data (Q4)'!F2379:F2408)</f>
        <v>-0.20366380943357909</v>
      </c>
      <c r="M2381" s="10"/>
      <c r="N2381" s="59">
        <v>5.403712764097568E-3</v>
      </c>
      <c r="O2381" s="58">
        <f>COVAR(N2381:N2410,'RW Futures and Index Data (Q4)'!F2379:F2408)/VAR('RW Futures and Index Data (Q4)'!F2379:F2408)</f>
        <v>-0.41528901955920955</v>
      </c>
      <c r="P2381" s="10"/>
    </row>
    <row r="2382" spans="1:16" x14ac:dyDescent="0.25">
      <c r="A2382" s="23">
        <v>38750</v>
      </c>
      <c r="B2382"/>
      <c r="C2382" s="22"/>
      <c r="D2382" s="10"/>
      <c r="E2382" s="59">
        <v>7.7043531080763117E-2</v>
      </c>
      <c r="F2382" s="56">
        <f>COVAR(E2382:E2411,'RW Futures and Index Data (Q4)'!C2380:C2409)/VAR('RW Futures and Index Data (Q4)'!C2380:C2409)</f>
        <v>-1.2412196201136754</v>
      </c>
      <c r="G2382" s="10"/>
      <c r="H2382" s="59">
        <v>7.344632768361592E-2</v>
      </c>
      <c r="I2382" s="56">
        <f>COVAR(H2382:H2411,'RW Futures and Index Data (Q4)'!F2380:F2409)/VAR('RW Futures and Index Data (Q4)'!F2380:F2409)</f>
        <v>0.32813277589089213</v>
      </c>
      <c r="J2382" s="10"/>
      <c r="K2382" s="59">
        <v>1.7454701287524799E-3</v>
      </c>
      <c r="L2382" s="57">
        <f>COVAR(K2382:K2411,'RW Futures and Index Data (Q4)'!F2380:F2409)/VAR('RW Futures and Index Data (Q4)'!F2380:F2409)</f>
        <v>-0.19612794223397856</v>
      </c>
      <c r="M2382" s="10"/>
      <c r="N2382" s="59">
        <v>1.1396875576457521E-2</v>
      </c>
      <c r="O2382" s="58">
        <f>COVAR(N2382:N2411,'RW Futures and Index Data (Q4)'!F2380:F2409)/VAR('RW Futures and Index Data (Q4)'!F2380:F2409)</f>
        <v>-0.40382376064026582</v>
      </c>
      <c r="P2382" s="10"/>
    </row>
    <row r="2383" spans="1:16" x14ac:dyDescent="0.25">
      <c r="A2383" s="23">
        <v>38749</v>
      </c>
      <c r="B2383"/>
      <c r="C2383" s="22"/>
      <c r="D2383" s="10"/>
      <c r="E2383" s="59">
        <v>5.7205354132400243E-2</v>
      </c>
      <c r="F2383" s="56">
        <f>COVAR(E2383:E2412,'RW Futures and Index Data (Q4)'!C2381:C2410)/VAR('RW Futures and Index Data (Q4)'!C2381:C2410)</f>
        <v>-1.3158843007456329</v>
      </c>
      <c r="G2383" s="10"/>
      <c r="H2383" s="59">
        <v>8.9041095890410871E-2</v>
      </c>
      <c r="I2383" s="56">
        <f>COVAR(H2383:H2412,'RW Futures and Index Data (Q4)'!F2381:F2410)/VAR('RW Futures and Index Data (Q4)'!F2381:F2410)</f>
        <v>0.11487573292202921</v>
      </c>
      <c r="J2383" s="10"/>
      <c r="K2383" s="59">
        <v>5.2489952764211978E-4</v>
      </c>
      <c r="L2383" s="57">
        <f>COVAR(K2383:K2412,'RW Futures and Index Data (Q4)'!F2381:F2410)/VAR('RW Futures and Index Data (Q4)'!F2381:F2410)</f>
        <v>-0.1737914566331559</v>
      </c>
      <c r="M2383" s="10"/>
      <c r="N2383" s="59">
        <v>2.4999952092381594E-3</v>
      </c>
      <c r="O2383" s="58">
        <f>COVAR(N2383:N2412,'RW Futures and Index Data (Q4)'!F2381:F2410)/VAR('RW Futures and Index Data (Q4)'!F2381:F2410)</f>
        <v>-0.40326443293543141</v>
      </c>
      <c r="P2383" s="10"/>
    </row>
    <row r="2384" spans="1:16" x14ac:dyDescent="0.25">
      <c r="A2384" s="23">
        <v>38748</v>
      </c>
      <c r="B2384"/>
      <c r="C2384" s="22"/>
      <c r="D2384" s="10"/>
      <c r="E2384" s="59">
        <v>7.4728702150661297E-2</v>
      </c>
      <c r="F2384" s="56">
        <f>COVAR(E2384:E2413,'RW Futures and Index Data (Q4)'!C2382:C2411)/VAR('RW Futures and Index Data (Q4)'!C2382:C2411)</f>
        <v>-1.133418757498643</v>
      </c>
      <c r="G2384" s="10"/>
      <c r="H2384" s="59">
        <v>7.1428571428571397E-2</v>
      </c>
      <c r="I2384" s="56">
        <f>COVAR(H2384:H2413,'RW Futures and Index Data (Q4)'!F2382:F2411)/VAR('RW Futures and Index Data (Q4)'!F2382:F2411)</f>
        <v>-0.33224511988533023</v>
      </c>
      <c r="J2384" s="10"/>
      <c r="K2384" s="59">
        <v>2.2074262201359218E-3</v>
      </c>
      <c r="L2384" s="57">
        <f>COVAR(K2384:K2413,'RW Futures and Index Data (Q4)'!F2382:F2411)/VAR('RW Futures and Index Data (Q4)'!F2382:F2411)</f>
        <v>-0.16352255265879093</v>
      </c>
      <c r="M2384" s="10"/>
      <c r="N2384" s="59">
        <v>-6.0153294404086122E-4</v>
      </c>
      <c r="O2384" s="58">
        <f>COVAR(N2384:N2413,'RW Futures and Index Data (Q4)'!F2382:F2411)/VAR('RW Futures and Index Data (Q4)'!F2382:F2411)</f>
        <v>-0.4232117244691217</v>
      </c>
      <c r="P2384" s="10"/>
    </row>
    <row r="2385" spans="1:16" x14ac:dyDescent="0.25">
      <c r="A2385" s="23">
        <v>38747</v>
      </c>
      <c r="B2385"/>
      <c r="C2385" s="22"/>
      <c r="D2385" s="10"/>
      <c r="E2385" s="59">
        <v>0.14961682911296381</v>
      </c>
      <c r="F2385" s="56">
        <f>COVAR(E2385:E2414,'RW Futures and Index Data (Q4)'!C2383:C2412)/VAR('RW Futures and Index Data (Q4)'!C2383:C2412)</f>
        <v>-1.5217492188708304</v>
      </c>
      <c r="G2385" s="10"/>
      <c r="H2385" s="59">
        <v>-2.7932960893854775E-2</v>
      </c>
      <c r="I2385" s="56">
        <f>COVAR(H2385:H2414,'RW Futures and Index Data (Q4)'!F2383:F2412)/VAR('RW Futures and Index Data (Q4)'!F2383:F2412)</f>
        <v>-0.65410530183320514</v>
      </c>
      <c r="J2385" s="10"/>
      <c r="K2385" s="59">
        <v>2.5926014092347849E-4</v>
      </c>
      <c r="L2385" s="57">
        <f>COVAR(K2385:K2414,'RW Futures and Index Data (Q4)'!F2383:F2412)/VAR('RW Futures and Index Data (Q4)'!F2383:F2412)</f>
        <v>-0.13722775008281735</v>
      </c>
      <c r="M2385" s="10"/>
      <c r="N2385" s="59">
        <v>3.8233186788032558E-3</v>
      </c>
      <c r="O2385" s="58">
        <f>COVAR(N2385:N2414,'RW Futures and Index Data (Q4)'!F2383:F2412)/VAR('RW Futures and Index Data (Q4)'!F2383:F2412)</f>
        <v>-0.36686755529781151</v>
      </c>
      <c r="P2385" s="10"/>
    </row>
    <row r="2386" spans="1:16" x14ac:dyDescent="0.25">
      <c r="A2386" s="23">
        <v>38744</v>
      </c>
      <c r="B2386"/>
      <c r="C2386" s="22"/>
      <c r="D2386" s="10"/>
      <c r="E2386" s="59">
        <v>0.15754108738002337</v>
      </c>
      <c r="F2386" s="56">
        <f>COVAR(E2386:E2415,'RW Futures and Index Data (Q4)'!C2384:C2413)/VAR('RW Futures and Index Data (Q4)'!C2384:C2413)</f>
        <v>-1.7392029426379663</v>
      </c>
      <c r="G2386" s="10"/>
      <c r="H2386" s="59">
        <v>-2.5583982202447175E-2</v>
      </c>
      <c r="I2386" s="56">
        <f>COVAR(H2386:H2415,'RW Futures and Index Data (Q4)'!F2384:F2413)/VAR('RW Futures and Index Data (Q4)'!F2384:F2413)</f>
        <v>-0.24787720181813264</v>
      </c>
      <c r="J2386" s="10"/>
      <c r="K2386" s="59">
        <v>6.7087727861481206E-3</v>
      </c>
      <c r="L2386" s="57">
        <f>COVAR(K2386:K2415,'RW Futures and Index Data (Q4)'!F2384:F2413)/VAR('RW Futures and Index Data (Q4)'!F2384:F2413)</f>
        <v>-8.5569752810718422E-2</v>
      </c>
      <c r="M2386" s="10"/>
      <c r="N2386" s="59">
        <v>4.3775656500288918E-3</v>
      </c>
      <c r="O2386" s="58">
        <f>COVAR(N2386:N2415,'RW Futures and Index Data (Q4)'!F2384:F2413)/VAR('RW Futures and Index Data (Q4)'!F2384:F2413)</f>
        <v>-0.28590827544784569</v>
      </c>
      <c r="P2386" s="10"/>
    </row>
    <row r="2387" spans="1:16" x14ac:dyDescent="0.25">
      <c r="A2387" s="23">
        <v>38743</v>
      </c>
      <c r="B2387"/>
      <c r="C2387" s="22"/>
      <c r="D2387" s="10"/>
      <c r="E2387" s="59">
        <v>0.18835614943678736</v>
      </c>
      <c r="F2387" s="56">
        <f>COVAR(E2387:E2416,'RW Futures and Index Data (Q4)'!C2385:C2414)/VAR('RW Futures and Index Data (Q4)'!C2385:C2414)</f>
        <v>-1.7016293639845548</v>
      </c>
      <c r="G2387" s="10"/>
      <c r="H2387" s="59">
        <v>-7.8037904124861335E-3</v>
      </c>
      <c r="I2387" s="56">
        <f>COVAR(H2387:H2416,'RW Futures and Index Data (Q4)'!F2385:F2414)/VAR('RW Futures and Index Data (Q4)'!F2385:F2414)</f>
        <v>0.29053943249193148</v>
      </c>
      <c r="J2387" s="10"/>
      <c r="K2387" s="59">
        <v>9.6079547971261725E-3</v>
      </c>
      <c r="L2387" s="57">
        <f>COVAR(K2387:K2416,'RW Futures and Index Data (Q4)'!F2385:F2414)/VAR('RW Futures and Index Data (Q4)'!F2385:F2414)</f>
        <v>-7.116034907970889E-2</v>
      </c>
      <c r="M2387" s="10"/>
      <c r="N2387" s="59">
        <v>2.9365240989129848E-3</v>
      </c>
      <c r="O2387" s="58">
        <f>COVAR(N2387:N2416,'RW Futures and Index Data (Q4)'!F2385:F2414)/VAR('RW Futures and Index Data (Q4)'!F2385:F2414)</f>
        <v>-0.17567153110641401</v>
      </c>
      <c r="P2387" s="10"/>
    </row>
    <row r="2388" spans="1:16" x14ac:dyDescent="0.25">
      <c r="A2388" s="23">
        <v>38742</v>
      </c>
      <c r="B2388"/>
      <c r="C2388" s="22"/>
      <c r="D2388" s="10"/>
      <c r="E2388" s="59">
        <v>0.1747405385525711</v>
      </c>
      <c r="F2388" s="56">
        <f>COVAR(E2388:E2417,'RW Futures and Index Data (Q4)'!C2386:C2415)/VAR('RW Futures and Index Data (Q4)'!C2386:C2415)</f>
        <v>-1.6652816581426222</v>
      </c>
      <c r="G2388" s="10"/>
      <c r="H2388" s="59">
        <v>-1.4380530973451267E-2</v>
      </c>
      <c r="I2388" s="56">
        <f>COVAR(H2388:H2417,'RW Futures and Index Data (Q4)'!F2386:F2415)/VAR('RW Futures and Index Data (Q4)'!F2386:F2415)</f>
        <v>0.68736055363885129</v>
      </c>
      <c r="J2388" s="10"/>
      <c r="K2388" s="59">
        <v>1.3307717068123948E-2</v>
      </c>
      <c r="L2388" s="57">
        <f>COVAR(K2388:K2417,'RW Futures and Index Data (Q4)'!F2386:F2415)/VAR('RW Futures and Index Data (Q4)'!F2386:F2415)</f>
        <v>-0.10403237644963696</v>
      </c>
      <c r="M2388" s="10"/>
      <c r="N2388" s="59">
        <v>1.3223123044688201E-2</v>
      </c>
      <c r="O2388" s="58">
        <f>COVAR(N2388:N2417,'RW Futures and Index Data (Q4)'!F2386:F2415)/VAR('RW Futures and Index Data (Q4)'!F2386:F2415)</f>
        <v>-0.16508909732484481</v>
      </c>
      <c r="P2388" s="10"/>
    </row>
    <row r="2389" spans="1:16" x14ac:dyDescent="0.25">
      <c r="A2389" s="23">
        <v>38741</v>
      </c>
      <c r="B2389"/>
      <c r="C2389" s="22"/>
      <c r="D2389" s="10"/>
      <c r="E2389" s="59">
        <v>0.16825053976303161</v>
      </c>
      <c r="F2389" s="56">
        <f>COVAR(E2389:E2418,'RW Futures and Index Data (Q4)'!C2387:C2416)/VAR('RW Futures and Index Data (Q4)'!C2387:C2416)</f>
        <v>-1.6458209720651329</v>
      </c>
      <c r="G2389" s="10"/>
      <c r="H2389" s="59">
        <v>-4.4052863436123357E-2</v>
      </c>
      <c r="I2389" s="56">
        <f>COVAR(H2389:H2418,'RW Futures and Index Data (Q4)'!F2387:F2416)/VAR('RW Futures and Index Data (Q4)'!F2387:F2416)</f>
        <v>0.96524616587946854</v>
      </c>
      <c r="J2389" s="10"/>
      <c r="K2389" s="59">
        <v>1.5670035113268144E-2</v>
      </c>
      <c r="L2389" s="57">
        <f>COVAR(K2389:K2418,'RW Futures and Index Data (Q4)'!F2387:F2416)/VAR('RW Futures and Index Data (Q4)'!F2387:F2416)</f>
        <v>-0.13845318793831035</v>
      </c>
      <c r="M2389" s="10"/>
      <c r="N2389" s="59">
        <v>2.1346418458263905E-2</v>
      </c>
      <c r="O2389" s="58">
        <f>COVAR(N2389:N2418,'RW Futures and Index Data (Q4)'!F2387:F2416)/VAR('RW Futures and Index Data (Q4)'!F2387:F2416)</f>
        <v>-0.23185804710808547</v>
      </c>
      <c r="P2389" s="10"/>
    </row>
    <row r="2390" spans="1:16" x14ac:dyDescent="0.25">
      <c r="A2390" s="23">
        <v>38740</v>
      </c>
      <c r="B2390"/>
      <c r="C2390" s="22"/>
      <c r="D2390" s="10"/>
      <c r="E2390" s="59">
        <v>0.1253003657969789</v>
      </c>
      <c r="F2390" s="56">
        <f>COVAR(E2390:E2419,'RW Futures and Index Data (Q4)'!C2388:C2417)/VAR('RW Futures and Index Data (Q4)'!C2388:C2417)</f>
        <v>-1.261329807080946</v>
      </c>
      <c r="G2390" s="10"/>
      <c r="H2390" s="59">
        <v>-4.083885209713034E-2</v>
      </c>
      <c r="I2390" s="56">
        <f>COVAR(H2390:H2419,'RW Futures and Index Data (Q4)'!F2388:F2417)/VAR('RW Futures and Index Data (Q4)'!F2388:F2417)</f>
        <v>1.1589548066341722</v>
      </c>
      <c r="J2390" s="10"/>
      <c r="K2390" s="59">
        <v>1.9120864875098453E-2</v>
      </c>
      <c r="L2390" s="57">
        <f>COVAR(K2390:K2419,'RW Futures and Index Data (Q4)'!F2388:F2417)/VAR('RW Futures and Index Data (Q4)'!F2388:F2417)</f>
        <v>-0.14403824739941087</v>
      </c>
      <c r="M2390" s="10"/>
      <c r="N2390" s="59">
        <v>3.0621910290211884E-2</v>
      </c>
      <c r="O2390" s="58">
        <f>COVAR(N2390:N2419,'RW Futures and Index Data (Q4)'!F2388:F2417)/VAR('RW Futures and Index Data (Q4)'!F2388:F2417)</f>
        <v>-0.24669397517328112</v>
      </c>
      <c r="P2390" s="10"/>
    </row>
    <row r="2391" spans="1:16" x14ac:dyDescent="0.25">
      <c r="A2391" s="23">
        <v>38737</v>
      </c>
      <c r="B2391"/>
      <c r="C2391" s="22"/>
      <c r="D2391" s="10"/>
      <c r="E2391" s="59">
        <v>0.10613208643275263</v>
      </c>
      <c r="F2391" s="56">
        <f>COVAR(E2391:E2420,'RW Futures and Index Data (Q4)'!C2389:C2418)/VAR('RW Futures and Index Data (Q4)'!C2389:C2418)</f>
        <v>-0.99928876644996878</v>
      </c>
      <c r="G2391" s="10"/>
      <c r="H2391" s="59">
        <v>-3.8461538461538436E-2</v>
      </c>
      <c r="I2391" s="56">
        <f>COVAR(H2391:H2420,'RW Futures and Index Data (Q4)'!F2389:F2418)/VAR('RW Futures and Index Data (Q4)'!F2389:F2418)</f>
        <v>1.2574298912734776</v>
      </c>
      <c r="J2391" s="10"/>
      <c r="K2391" s="59">
        <v>1.9562437327097504E-2</v>
      </c>
      <c r="L2391" s="57">
        <f>COVAR(K2391:K2420,'RW Futures and Index Data (Q4)'!F2389:F2418)/VAR('RW Futures and Index Data (Q4)'!F2389:F2418)</f>
        <v>-0.14790823151477092</v>
      </c>
      <c r="M2391" s="10"/>
      <c r="N2391" s="59">
        <v>2.7520821334128698E-2</v>
      </c>
      <c r="O2391" s="58">
        <f>COVAR(N2391:N2420,'RW Futures and Index Data (Q4)'!F2389:F2418)/VAR('RW Futures and Index Data (Q4)'!F2389:F2418)</f>
        <v>-0.24930258586661178</v>
      </c>
      <c r="P2391" s="10"/>
    </row>
    <row r="2392" spans="1:16" x14ac:dyDescent="0.25">
      <c r="A2392" s="23">
        <v>38736</v>
      </c>
      <c r="B2392"/>
      <c r="C2392" s="22"/>
      <c r="D2392" s="10"/>
      <c r="E2392" s="59">
        <v>9.7721989288946709E-2</v>
      </c>
      <c r="F2392" s="56">
        <f>COVAR(E2392:E2421,'RW Futures and Index Data (Q4)'!C2390:C2419)/VAR('RW Futures and Index Data (Q4)'!C2390:C2419)</f>
        <v>-0.79555810493532042</v>
      </c>
      <c r="G2392" s="10"/>
      <c r="H2392" s="59">
        <v>-2.2522522522522626E-2</v>
      </c>
      <c r="I2392" s="56">
        <f>COVAR(H2392:H2421,'RW Futures and Index Data (Q4)'!F2390:F2419)/VAR('RW Futures and Index Data (Q4)'!F2390:F2419)</f>
        <v>1.2408156244989716</v>
      </c>
      <c r="J2392" s="10"/>
      <c r="K2392" s="59">
        <v>1.9313127409446462E-2</v>
      </c>
      <c r="L2392" s="57">
        <f>COVAR(K2392:K2421,'RW Futures and Index Data (Q4)'!F2390:F2419)/VAR('RW Futures and Index Data (Q4)'!F2390:F2419)</f>
        <v>-0.1517869316593331</v>
      </c>
      <c r="M2392" s="10"/>
      <c r="N2392" s="59">
        <v>3.4502937169742287E-2</v>
      </c>
      <c r="O2392" s="58">
        <f>COVAR(N2392:N2421,'RW Futures and Index Data (Q4)'!F2390:F2419)/VAR('RW Futures and Index Data (Q4)'!F2390:F2419)</f>
        <v>-0.25794159960887814</v>
      </c>
      <c r="P2392" s="10"/>
    </row>
    <row r="2393" spans="1:16" x14ac:dyDescent="0.25">
      <c r="A2393" s="23">
        <v>38735</v>
      </c>
      <c r="B2393"/>
      <c r="C2393" s="22"/>
      <c r="D2393" s="10"/>
      <c r="E2393" s="59">
        <v>0.10587457196857097</v>
      </c>
      <c r="F2393" s="56">
        <f>COVAR(E2393:E2422,'RW Futures and Index Data (Q4)'!C2391:C2420)/VAR('RW Futures and Index Data (Q4)'!C2391:C2420)</f>
        <v>-0.64578328321227885</v>
      </c>
      <c r="G2393" s="10"/>
      <c r="H2393" s="59">
        <v>-1.5748031496063075E-2</v>
      </c>
      <c r="I2393" s="56">
        <f>COVAR(H2393:H2422,'RW Futures and Index Data (Q4)'!F2391:F2420)/VAR('RW Futures and Index Data (Q4)'!F2391:F2420)</f>
        <v>1.276214053871602</v>
      </c>
      <c r="J2393" s="10"/>
      <c r="K2393" s="59">
        <v>1.7228969049878362E-2</v>
      </c>
      <c r="L2393" s="57">
        <f>COVAR(K2393:K2422,'RW Futures and Index Data (Q4)'!F2391:F2420)/VAR('RW Futures and Index Data (Q4)'!F2391:F2420)</f>
        <v>-0.15989821786659925</v>
      </c>
      <c r="M2393" s="10"/>
      <c r="N2393" s="59">
        <v>2.7917780671986581E-2</v>
      </c>
      <c r="O2393" s="58">
        <f>COVAR(N2393:N2422,'RW Futures and Index Data (Q4)'!F2391:F2420)/VAR('RW Futures and Index Data (Q4)'!F2391:F2420)</f>
        <v>-0.27066493004571623</v>
      </c>
      <c r="P2393" s="10"/>
    </row>
    <row r="2394" spans="1:16" x14ac:dyDescent="0.25">
      <c r="A2394" s="23">
        <v>38734</v>
      </c>
      <c r="B2394"/>
      <c r="C2394" s="22"/>
      <c r="D2394" s="10"/>
      <c r="E2394" s="59">
        <v>9.6977653264361807E-2</v>
      </c>
      <c r="F2394" s="56">
        <f>COVAR(E2394:E2423,'RW Futures and Index Data (Q4)'!C2392:C2421)/VAR('RW Futures and Index Data (Q4)'!C2392:C2421)</f>
        <v>-0.35790740870881577</v>
      </c>
      <c r="G2394" s="10"/>
      <c r="H2394" s="59">
        <v>-4.5146726862301811E-3</v>
      </c>
      <c r="I2394" s="56">
        <f>COVAR(H2394:H2423,'RW Futures and Index Data (Q4)'!F2392:F2421)/VAR('RW Futures and Index Data (Q4)'!F2392:F2421)</f>
        <v>1.1590259339981166</v>
      </c>
      <c r="J2394" s="10"/>
      <c r="K2394" s="59">
        <v>1.9514475880626936E-2</v>
      </c>
      <c r="L2394" s="57">
        <f>COVAR(K2394:K2423,'RW Futures and Index Data (Q4)'!F2392:F2421)/VAR('RW Futures and Index Data (Q4)'!F2392:F2421)</f>
        <v>-0.17681641122120423</v>
      </c>
      <c r="M2394" s="10"/>
      <c r="N2394" s="59">
        <v>4.1459139265481504E-2</v>
      </c>
      <c r="O2394" s="58">
        <f>COVAR(N2394:N2423,'RW Futures and Index Data (Q4)'!F2392:F2421)/VAR('RW Futures and Index Data (Q4)'!F2392:F2421)</f>
        <v>-0.32308434476509323</v>
      </c>
      <c r="P2394" s="10"/>
    </row>
    <row r="2395" spans="1:16" x14ac:dyDescent="0.25">
      <c r="A2395" s="23">
        <v>38730</v>
      </c>
      <c r="B2395"/>
      <c r="C2395" s="22"/>
      <c r="D2395" s="10"/>
      <c r="E2395" s="59">
        <v>0.10810811351647098</v>
      </c>
      <c r="F2395" s="56">
        <f>COVAR(E2395:E2424,'RW Futures and Index Data (Q4)'!C2393:C2422)/VAR('RW Futures and Index Data (Q4)'!C2393:C2422)</f>
        <v>-5.5403290860626841E-2</v>
      </c>
      <c r="G2395" s="10"/>
      <c r="H2395" s="59">
        <v>-5.5865921787707773E-3</v>
      </c>
      <c r="I2395" s="56">
        <f>COVAR(H2395:H2424,'RW Futures and Index Data (Q4)'!F2393:F2422)/VAR('RW Futures and Index Data (Q4)'!F2393:F2422)</f>
        <v>1.0644137393898816</v>
      </c>
      <c r="J2395" s="10"/>
      <c r="K2395" s="59">
        <v>1.7127545190361193E-2</v>
      </c>
      <c r="L2395" s="57">
        <f>COVAR(K2395:K2424,'RW Futures and Index Data (Q4)'!F2393:F2422)/VAR('RW Futures and Index Data (Q4)'!F2393:F2422)</f>
        <v>-0.18636923485914253</v>
      </c>
      <c r="M2395" s="10"/>
      <c r="N2395" s="59">
        <v>3.7141133953250804E-2</v>
      </c>
      <c r="O2395" s="58">
        <f>COVAR(N2395:N2424,'RW Futures and Index Data (Q4)'!F2393:F2422)/VAR('RW Futures and Index Data (Q4)'!F2393:F2422)</f>
        <v>-0.35330919153182788</v>
      </c>
      <c r="P2395" s="10"/>
    </row>
    <row r="2396" spans="1:16" x14ac:dyDescent="0.25">
      <c r="A2396" s="23">
        <v>38729</v>
      </c>
      <c r="B2396"/>
      <c r="C2396" s="22"/>
      <c r="D2396" s="10"/>
      <c r="E2396" s="59">
        <v>0.12769541622389258</v>
      </c>
      <c r="F2396" s="56">
        <f>COVAR(E2396:E2425,'RW Futures and Index Data (Q4)'!C2394:C2423)/VAR('RW Futures and Index Data (Q4)'!C2394:C2423)</f>
        <v>-1.1978093748915647E-2</v>
      </c>
      <c r="G2396" s="10"/>
      <c r="H2396" s="59">
        <v>1.2373453318335059E-2</v>
      </c>
      <c r="I2396" s="56">
        <f>COVAR(H2396:H2425,'RW Futures and Index Data (Q4)'!F2394:F2423)/VAR('RW Futures and Index Data (Q4)'!F2394:F2423)</f>
        <v>1.0444720124535005</v>
      </c>
      <c r="J2396" s="10"/>
      <c r="K2396" s="59">
        <v>1.7412913154994047E-2</v>
      </c>
      <c r="L2396" s="57">
        <f>COVAR(K2396:K2425,'RW Futures and Index Data (Q4)'!F2394:F2423)/VAR('RW Futures and Index Data (Q4)'!F2394:F2423)</f>
        <v>-0.18774910272937773</v>
      </c>
      <c r="M2396" s="10"/>
      <c r="N2396" s="59">
        <v>3.2887255883861322E-2</v>
      </c>
      <c r="O2396" s="58">
        <f>COVAR(N2396:N2425,'RW Futures and Index Data (Q4)'!F2394:F2423)/VAR('RW Futures and Index Data (Q4)'!F2394:F2423)</f>
        <v>-0.35843157732904929</v>
      </c>
      <c r="P2396" s="10"/>
    </row>
    <row r="2397" spans="1:16" x14ac:dyDescent="0.25">
      <c r="A2397" s="23">
        <v>38728</v>
      </c>
      <c r="B2397"/>
      <c r="C2397" s="22"/>
      <c r="D2397" s="10"/>
      <c r="E2397" s="59">
        <v>0.13877551062038584</v>
      </c>
      <c r="F2397" s="56">
        <f>COVAR(E2397:E2426,'RW Futures and Index Data (Q4)'!C2395:C2424)/VAR('RW Futures and Index Data (Q4)'!C2395:C2424)</f>
        <v>4.483477125060735E-2</v>
      </c>
      <c r="G2397" s="10"/>
      <c r="H2397" s="59">
        <v>1.9428571428571351E-2</v>
      </c>
      <c r="I2397" s="56">
        <f>COVAR(H2397:H2426,'RW Futures and Index Data (Q4)'!F2395:F2424)/VAR('RW Futures and Index Data (Q4)'!F2395:F2424)</f>
        <v>0.99194315071165251</v>
      </c>
      <c r="J2397" s="10"/>
      <c r="K2397" s="59">
        <v>1.2355628986926881E-2</v>
      </c>
      <c r="L2397" s="57">
        <f>COVAR(K2397:K2426,'RW Futures and Index Data (Q4)'!F2395:F2424)/VAR('RW Futures and Index Data (Q4)'!F2395:F2424)</f>
        <v>-0.19252077856054817</v>
      </c>
      <c r="M2397" s="10"/>
      <c r="N2397" s="59">
        <v>2.5334487881974121E-2</v>
      </c>
      <c r="O2397" s="58">
        <f>COVAR(N2397:N2426,'RW Futures and Index Data (Q4)'!F2395:F2424)/VAR('RW Futures and Index Data (Q4)'!F2395:F2424)</f>
        <v>-0.36732495487287331</v>
      </c>
      <c r="P2397" s="10"/>
    </row>
    <row r="2398" spans="1:16" x14ac:dyDescent="0.25">
      <c r="A2398" s="23">
        <v>38727</v>
      </c>
      <c r="B2398"/>
      <c r="C2398" s="22"/>
      <c r="D2398" s="10"/>
      <c r="E2398" s="59">
        <v>0.12887983766474354</v>
      </c>
      <c r="F2398" s="56">
        <f>COVAR(E2398:E2427,'RW Futures and Index Data (Q4)'!C2396:C2425)/VAR('RW Futures and Index Data (Q4)'!C2396:C2425)</f>
        <v>0.10510308007017106</v>
      </c>
      <c r="G2398" s="10"/>
      <c r="H2398" s="59">
        <v>3.2332563510392598E-2</v>
      </c>
      <c r="I2398" s="56">
        <f>COVAR(H2398:H2427,'RW Futures and Index Data (Q4)'!F2396:F2425)/VAR('RW Futures and Index Data (Q4)'!F2396:F2425)</f>
        <v>1.0055204129388153</v>
      </c>
      <c r="J2398" s="10"/>
      <c r="K2398" s="59">
        <v>7.2982206045311138E-3</v>
      </c>
      <c r="L2398" s="57">
        <f>COVAR(K2398:K2427,'RW Futures and Index Data (Q4)'!F2396:F2425)/VAR('RW Futures and Index Data (Q4)'!F2396:F2425)</f>
        <v>-0.19727682236761404</v>
      </c>
      <c r="M2398" s="10"/>
      <c r="N2398" s="59">
        <v>1.736851583988086E-2</v>
      </c>
      <c r="O2398" s="58">
        <f>COVAR(N2398:N2427,'RW Futures and Index Data (Q4)'!F2396:F2425)/VAR('RW Futures and Index Data (Q4)'!F2396:F2425)</f>
        <v>-0.37766062098639425</v>
      </c>
      <c r="P2398" s="10"/>
    </row>
    <row r="2399" spans="1:16" x14ac:dyDescent="0.25">
      <c r="A2399" s="23">
        <v>38726</v>
      </c>
      <c r="B2399"/>
      <c r="C2399" s="22"/>
      <c r="D2399" s="10"/>
      <c r="E2399" s="59">
        <v>0.14199291258079061</v>
      </c>
      <c r="F2399" s="56">
        <f>COVAR(E2399:E2428,'RW Futures and Index Data (Q4)'!C2397:C2426)/VAR('RW Futures and Index Data (Q4)'!C2397:C2426)</f>
        <v>0.13764493609737385</v>
      </c>
      <c r="G2399" s="10"/>
      <c r="H2399" s="59">
        <v>4.6296296296296058E-2</v>
      </c>
      <c r="I2399" s="56">
        <f>COVAR(H2399:H2428,'RW Futures and Index Data (Q4)'!F2397:F2426)/VAR('RW Futures and Index Data (Q4)'!F2397:F2426)</f>
        <v>0.97995199642520869</v>
      </c>
      <c r="J2399" s="10"/>
      <c r="K2399" s="59">
        <v>4.320961289835612E-3</v>
      </c>
      <c r="L2399" s="57">
        <f>COVAR(K2399:K2428,'RW Futures and Index Data (Q4)'!F2397:F2426)/VAR('RW Futures and Index Data (Q4)'!F2397:F2426)</f>
        <v>-0.19020132587628488</v>
      </c>
      <c r="M2399" s="10"/>
      <c r="N2399" s="59">
        <v>9.4127462253814631E-3</v>
      </c>
      <c r="O2399" s="58">
        <f>COVAR(N2399:N2428,'RW Futures and Index Data (Q4)'!F2397:F2426)/VAR('RW Futures and Index Data (Q4)'!F2397:F2426)</f>
        <v>-0.36956796565635436</v>
      </c>
      <c r="P2399" s="10"/>
    </row>
    <row r="2400" spans="1:16" x14ac:dyDescent="0.25">
      <c r="A2400" s="23">
        <v>38723</v>
      </c>
      <c r="B2400"/>
      <c r="C2400" s="22"/>
      <c r="D2400" s="10"/>
      <c r="E2400" s="59">
        <v>0.10043698516995359</v>
      </c>
      <c r="F2400" s="56">
        <f>COVAR(E2400:E2429,'RW Futures and Index Data (Q4)'!C2398:C2427)/VAR('RW Futures and Index Data (Q4)'!C2398:C2427)</f>
        <v>0.35472518798750113</v>
      </c>
      <c r="G2400" s="10"/>
      <c r="H2400" s="59">
        <v>3.3707865168539186E-2</v>
      </c>
      <c r="I2400" s="56">
        <f>COVAR(H2400:H2429,'RW Futures and Index Data (Q4)'!F2398:F2427)/VAR('RW Futures and Index Data (Q4)'!F2398:F2427)</f>
        <v>0.92398114008589338</v>
      </c>
      <c r="J2400" s="10"/>
      <c r="K2400" s="59">
        <v>1.0379372230728379E-2</v>
      </c>
      <c r="L2400" s="57">
        <f>COVAR(K2400:K2429,'RW Futures and Index Data (Q4)'!F2398:F2427)/VAR('RW Futures and Index Data (Q4)'!F2398:F2427)</f>
        <v>-0.18232161657972243</v>
      </c>
      <c r="M2400" s="10"/>
      <c r="N2400" s="59">
        <v>2.2676913739201332E-2</v>
      </c>
      <c r="O2400" s="58">
        <f>COVAR(N2400:N2429,'RW Futures and Index Data (Q4)'!F2398:F2427)/VAR('RW Futures and Index Data (Q4)'!F2398:F2427)</f>
        <v>-0.36559554520040022</v>
      </c>
      <c r="P2400" s="10"/>
    </row>
    <row r="2401" spans="1:16" x14ac:dyDescent="0.25">
      <c r="A2401" s="23">
        <v>38722</v>
      </c>
      <c r="B2401"/>
      <c r="C2401" s="22"/>
      <c r="D2401" s="10"/>
      <c r="E2401" s="59">
        <v>8.8757364077570289E-2</v>
      </c>
      <c r="F2401" s="56">
        <f>COVAR(E2401:E2430,'RW Futures and Index Data (Q4)'!C2399:C2428)/VAR('RW Futures and Index Data (Q4)'!C2399:C2428)</f>
        <v>0.49422117925604714</v>
      </c>
      <c r="G2401" s="10"/>
      <c r="H2401" s="59">
        <v>3.6322360953461974E-2</v>
      </c>
      <c r="I2401" s="56">
        <f>COVAR(H2401:H2430,'RW Futures and Index Data (Q4)'!F2399:F2428)/VAR('RW Futures and Index Data (Q4)'!F2399:F2428)</f>
        <v>0.86327363772863996</v>
      </c>
      <c r="J2401" s="10"/>
      <c r="K2401" s="59">
        <v>1.1505010296448903E-2</v>
      </c>
      <c r="L2401" s="57">
        <f>COVAR(K2401:K2430,'RW Futures and Index Data (Q4)'!F2399:F2428)/VAR('RW Futures and Index Data (Q4)'!F2399:F2428)</f>
        <v>-0.17987590502553918</v>
      </c>
      <c r="M2401" s="10"/>
      <c r="N2401" s="59">
        <v>2.5748266545524423E-2</v>
      </c>
      <c r="O2401" s="58">
        <f>COVAR(N2401:N2430,'RW Futures and Index Data (Q4)'!F2399:F2428)/VAR('RW Futures and Index Data (Q4)'!F2399:F2428)</f>
        <v>-0.36768624236827563</v>
      </c>
      <c r="P2401" s="10"/>
    </row>
    <row r="2402" spans="1:16" x14ac:dyDescent="0.25">
      <c r="A2402" s="23">
        <v>38721</v>
      </c>
      <c r="B2402"/>
      <c r="C2402" s="22"/>
      <c r="D2402" s="10"/>
      <c r="E2402" s="59">
        <v>0.10145476903008865</v>
      </c>
      <c r="F2402" s="56">
        <f>COVAR(E2402:E2431,'RW Futures and Index Data (Q4)'!C2400:C2429)/VAR('RW Futures and Index Data (Q4)'!C2400:C2429)</f>
        <v>0.57740540501549242</v>
      </c>
      <c r="G2402" s="10"/>
      <c r="H2402" s="59">
        <v>3.8901601830663601E-2</v>
      </c>
      <c r="I2402" s="56">
        <f>COVAR(H2402:H2431,'RW Futures and Index Data (Q4)'!F2400:F2429)/VAR('RW Futures and Index Data (Q4)'!F2400:F2429)</f>
        <v>0.83734876621239118</v>
      </c>
      <c r="J2402" s="10"/>
      <c r="K2402" s="59">
        <v>1.2155055647100177E-2</v>
      </c>
      <c r="L2402" s="57">
        <f>COVAR(K2402:K2431,'RW Futures and Index Data (Q4)'!F2400:F2429)/VAR('RW Futures and Index Data (Q4)'!F2400:F2429)</f>
        <v>-0.18698430750104086</v>
      </c>
      <c r="M2402" s="10"/>
      <c r="N2402" s="59">
        <v>2.3676450868101107E-2</v>
      </c>
      <c r="O2402" s="58">
        <f>COVAR(N2402:N2431,'RW Futures and Index Data (Q4)'!F2400:F2429)/VAR('RW Futures and Index Data (Q4)'!F2400:F2429)</f>
        <v>-0.38358406400023326</v>
      </c>
      <c r="P2402" s="10"/>
    </row>
    <row r="2403" spans="1:16" x14ac:dyDescent="0.25">
      <c r="A2403" s="23">
        <v>38720</v>
      </c>
      <c r="B2403"/>
      <c r="C2403" s="22"/>
      <c r="D2403" s="10"/>
      <c r="E2403" s="59">
        <v>0.10123880025522669</v>
      </c>
      <c r="F2403" s="56">
        <f>COVAR(E2403:E2432,'RW Futures and Index Data (Q4)'!C2401:C2430)/VAR('RW Futures and Index Data (Q4)'!C2401:C2430)</f>
        <v>0.66661439216293616</v>
      </c>
      <c r="G2403" s="10"/>
      <c r="H2403" s="59">
        <v>1.8058690744920947E-2</v>
      </c>
      <c r="I2403" s="56">
        <f>COVAR(H2403:H2432,'RW Futures and Index Data (Q4)'!F2401:F2430)/VAR('RW Futures and Index Data (Q4)'!F2401:F2430)</f>
        <v>0.83730249980842886</v>
      </c>
      <c r="J2403" s="10"/>
      <c r="K2403" s="59">
        <v>1.3193127365456636E-2</v>
      </c>
      <c r="L2403" s="57">
        <f>COVAR(K2403:K2432,'RW Futures and Index Data (Q4)'!F2401:F2430)/VAR('RW Futures and Index Data (Q4)'!F2401:F2430)</f>
        <v>-0.19013236759028265</v>
      </c>
      <c r="M2403" s="10"/>
      <c r="N2403" s="59">
        <v>2.6262170280506369E-2</v>
      </c>
      <c r="O2403" s="58">
        <f>COVAR(N2403:N2432,'RW Futures and Index Data (Q4)'!F2401:F2430)/VAR('RW Futures and Index Data (Q4)'!F2401:F2430)</f>
        <v>-0.39608698667497283</v>
      </c>
      <c r="P2403" s="10"/>
    </row>
    <row r="2404" spans="1:16" x14ac:dyDescent="0.25">
      <c r="A2404" s="23">
        <v>38716</v>
      </c>
      <c r="B2404"/>
      <c r="C2404" s="22"/>
      <c r="D2404" s="10"/>
      <c r="E2404" s="59">
        <v>9.0396815634850469E-2</v>
      </c>
      <c r="F2404" s="56">
        <f>COVAR(E2404:E2433,'RW Futures and Index Data (Q4)'!C2402:C2431)/VAR('RW Futures and Index Data (Q4)'!C2402:C2431)</f>
        <v>0.71390309557536946</v>
      </c>
      <c r="G2404" s="10"/>
      <c r="H2404" s="59">
        <v>1.4806378132118603E-2</v>
      </c>
      <c r="I2404" s="56">
        <f>COVAR(H2404:H2433,'RW Futures and Index Data (Q4)'!F2402:F2431)/VAR('RW Futures and Index Data (Q4)'!F2402:F2431)</f>
        <v>0.77622952021796465</v>
      </c>
      <c r="J2404" s="10"/>
      <c r="K2404" s="59">
        <v>1.6497793308585473E-2</v>
      </c>
      <c r="L2404" s="57">
        <f>COVAR(K2404:K2433,'RW Futures and Index Data (Q4)'!F2402:F2431)/VAR('RW Futures and Index Data (Q4)'!F2402:F2431)</f>
        <v>-0.17153164480222929</v>
      </c>
      <c r="M2404" s="10"/>
      <c r="N2404" s="59">
        <v>2.6874752109115718E-2</v>
      </c>
      <c r="O2404" s="58">
        <f>COVAR(N2404:N2433,'RW Futures and Index Data (Q4)'!F2402:F2431)/VAR('RW Futures and Index Data (Q4)'!F2402:F2431)</f>
        <v>-0.36847655900902926</v>
      </c>
      <c r="P2404" s="10"/>
    </row>
    <row r="2405" spans="1:16" x14ac:dyDescent="0.25">
      <c r="A2405" s="23">
        <v>38715</v>
      </c>
      <c r="B2405"/>
      <c r="C2405" s="22"/>
      <c r="D2405" s="10"/>
      <c r="E2405" s="59">
        <v>8.8072246281329258E-2</v>
      </c>
      <c r="F2405" s="56">
        <f>COVAR(E2405:E2434,'RW Futures and Index Data (Q4)'!C2403:C2432)/VAR('RW Futures and Index Data (Q4)'!C2403:C2432)</f>
        <v>0.74121005587098376</v>
      </c>
      <c r="G2405" s="10"/>
      <c r="H2405" s="59">
        <v>3.4285714285713365E-3</v>
      </c>
      <c r="I2405" s="56">
        <f>COVAR(H2405:H2434,'RW Futures and Index Data (Q4)'!F2403:F2432)/VAR('RW Futures and Index Data (Q4)'!F2403:F2432)</f>
        <v>0.69459520677055064</v>
      </c>
      <c r="J2405" s="10"/>
      <c r="K2405" s="59">
        <v>8.9845784221076475E-3</v>
      </c>
      <c r="L2405" s="57">
        <f>COVAR(K2405:K2434,'RW Futures and Index Data (Q4)'!F2403:F2432)/VAR('RW Futures and Index Data (Q4)'!F2403:F2432)</f>
        <v>-0.13325843464199114</v>
      </c>
      <c r="M2405" s="10"/>
      <c r="N2405" s="59">
        <v>2.3448730680148522E-2</v>
      </c>
      <c r="O2405" s="58">
        <f>COVAR(N2405:N2434,'RW Futures and Index Data (Q4)'!F2403:F2432)/VAR('RW Futures and Index Data (Q4)'!F2403:F2432)</f>
        <v>-0.32250362635933127</v>
      </c>
      <c r="P2405" s="10"/>
    </row>
    <row r="2406" spans="1:16" x14ac:dyDescent="0.25">
      <c r="A2406" s="23">
        <v>38714</v>
      </c>
      <c r="B2406"/>
      <c r="C2406" s="22"/>
      <c r="D2406" s="10"/>
      <c r="E2406" s="59">
        <v>0.10022635859135431</v>
      </c>
      <c r="F2406" s="56">
        <f>COVAR(E2406:E2435,'RW Futures and Index Data (Q4)'!C2404:C2433)/VAR('RW Futures and Index Data (Q4)'!C2404:C2433)</f>
        <v>0.71346074241251056</v>
      </c>
      <c r="G2406" s="10"/>
      <c r="H2406" s="59">
        <v>3.1542056074766345E-2</v>
      </c>
      <c r="I2406" s="56">
        <f>COVAR(H2406:H2435,'RW Futures and Index Data (Q4)'!F2404:F2433)/VAR('RW Futures and Index Data (Q4)'!F2404:F2433)</f>
        <v>0.63357304908105538</v>
      </c>
      <c r="J2406" s="10"/>
      <c r="K2406" s="59">
        <v>1.1896597451891644E-2</v>
      </c>
      <c r="L2406" s="57">
        <f>COVAR(K2406:K2435,'RW Futures and Index Data (Q4)'!F2404:F2433)/VAR('RW Futures and Index Data (Q4)'!F2404:F2433)</f>
        <v>-9.7879286481323768E-2</v>
      </c>
      <c r="M2406" s="10"/>
      <c r="N2406" s="59">
        <v>2.8285455260868009E-2</v>
      </c>
      <c r="O2406" s="58">
        <f>COVAR(N2406:N2435,'RW Futures and Index Data (Q4)'!F2404:F2433)/VAR('RW Futures and Index Data (Q4)'!F2404:F2433)</f>
        <v>-0.25804398181632637</v>
      </c>
      <c r="P2406" s="10"/>
    </row>
    <row r="2407" spans="1:16" x14ac:dyDescent="0.25">
      <c r="A2407" s="23">
        <v>38713</v>
      </c>
      <c r="B2407"/>
      <c r="C2407" s="22"/>
      <c r="D2407" s="10"/>
      <c r="E2407" s="59">
        <v>7.6585698846651784E-2</v>
      </c>
      <c r="F2407" s="56">
        <f>COVAR(E2407:E2436,'RW Futures and Index Data (Q4)'!C2405:C2434)/VAR('RW Futures and Index Data (Q4)'!C2405:C2434)</f>
        <v>0.61363794570642016</v>
      </c>
      <c r="G2407" s="10"/>
      <c r="H2407" s="59">
        <v>4.2402826855123532E-2</v>
      </c>
      <c r="I2407" s="56">
        <f>COVAR(H2407:H2436,'RW Futures and Index Data (Q4)'!F2405:F2434)/VAR('RW Futures and Index Data (Q4)'!F2405:F2434)</f>
        <v>0.54080458090597439</v>
      </c>
      <c r="J2407" s="10"/>
      <c r="K2407" s="59">
        <v>1.8889712914770262E-2</v>
      </c>
      <c r="L2407" s="57">
        <f>COVAR(K2407:K2436,'RW Futures and Index Data (Q4)'!F2405:F2434)/VAR('RW Futures and Index Data (Q4)'!F2405:F2434)</f>
        <v>-3.750025393925159E-2</v>
      </c>
      <c r="M2407" s="10"/>
      <c r="N2407" s="59">
        <v>3.6841178224411353E-2</v>
      </c>
      <c r="O2407" s="58">
        <f>COVAR(N2407:N2436,'RW Futures and Index Data (Q4)'!F2405:F2434)/VAR('RW Futures and Index Data (Q4)'!F2405:F2434)</f>
        <v>-0.14002436128325357</v>
      </c>
      <c r="P2407" s="10"/>
    </row>
    <row r="2408" spans="1:16" x14ac:dyDescent="0.25">
      <c r="A2408" s="23">
        <v>38709</v>
      </c>
      <c r="B2408"/>
      <c r="C2408" s="22"/>
      <c r="D2408" s="10"/>
      <c r="E2408" s="59">
        <v>7.0112077230135572E-2</v>
      </c>
      <c r="F2408" s="56">
        <f>COVAR(E2408:E2437,'RW Futures and Index Data (Q4)'!C2406:C2435)/VAR('RW Futures and Index Data (Q4)'!C2406:C2435)</f>
        <v>0.43476964725555278</v>
      </c>
      <c r="G2408" s="10"/>
      <c r="H2408" s="59">
        <v>7.1428571428571397E-2</v>
      </c>
      <c r="I2408" s="56">
        <f>COVAR(H2408:H2437,'RW Futures and Index Data (Q4)'!F2406:F2435)/VAR('RW Futures and Index Data (Q4)'!F2406:F2435)</f>
        <v>0.66502829711100264</v>
      </c>
      <c r="J2408" s="10"/>
      <c r="K2408" s="59">
        <v>2.1083757689706717E-2</v>
      </c>
      <c r="L2408" s="57">
        <f>COVAR(K2408:K2437,'RW Futures and Index Data (Q4)'!F2406:F2435)/VAR('RW Futures and Index Data (Q4)'!F2406:F2435)</f>
        <v>2.9855137869163554E-2</v>
      </c>
      <c r="M2408" s="10"/>
      <c r="N2408" s="59">
        <v>4.6530049306964916E-2</v>
      </c>
      <c r="O2408" s="58">
        <f>COVAR(N2408:N2437,'RW Futures and Index Data (Q4)'!F2406:F2435)/VAR('RW Futures and Index Data (Q4)'!F2406:F2435)</f>
        <v>-1.6377044236230404E-2</v>
      </c>
      <c r="P2408" s="10"/>
    </row>
    <row r="2409" spans="1:16" x14ac:dyDescent="0.25">
      <c r="A2409" s="23">
        <v>38708</v>
      </c>
      <c r="B2409"/>
      <c r="C2409" s="22"/>
      <c r="D2409" s="10"/>
      <c r="E2409" s="59">
        <v>8.600797014454864E-2</v>
      </c>
      <c r="F2409" s="56">
        <f>COVAR(E2409:E2438,'RW Futures and Index Data (Q4)'!C2407:C2436)/VAR('RW Futures and Index Data (Q4)'!C2407:C2436)</f>
        <v>0.31007400570061311</v>
      </c>
      <c r="G2409" s="10"/>
      <c r="H2409" s="59">
        <v>4.912280701754379E-2</v>
      </c>
      <c r="I2409" s="56">
        <f>COVAR(H2409:H2438,'RW Futures and Index Data (Q4)'!F2407:F2436)/VAR('RW Futures and Index Data (Q4)'!F2407:F2436)</f>
        <v>0.67642674752975873</v>
      </c>
      <c r="J2409" s="10"/>
      <c r="K2409" s="59">
        <v>1.134804381882426E-2</v>
      </c>
      <c r="L2409" s="57">
        <f>COVAR(K2409:K2438,'RW Futures and Index Data (Q4)'!F2407:F2436)/VAR('RW Futures and Index Data (Q4)'!F2407:F2436)</f>
        <v>6.5451401546361254E-2</v>
      </c>
      <c r="M2409" s="10"/>
      <c r="N2409" s="59">
        <v>3.027754325262344E-2</v>
      </c>
      <c r="O2409" s="58">
        <f>COVAR(N2409:N2438,'RW Futures and Index Data (Q4)'!F2407:F2436)/VAR('RW Futures and Index Data (Q4)'!F2407:F2436)</f>
        <v>5.7194222157955964E-2</v>
      </c>
      <c r="P2409" s="10"/>
    </row>
    <row r="2410" spans="1:16" x14ac:dyDescent="0.25">
      <c r="A2410" s="23">
        <v>38707</v>
      </c>
      <c r="B2410"/>
      <c r="C2410" s="22"/>
      <c r="D2410" s="10"/>
      <c r="E2410" s="59">
        <v>7.9599754262219991E-2</v>
      </c>
      <c r="F2410" s="56">
        <f>COVAR(E2410:E2439,'RW Futures and Index Data (Q4)'!C2408:C2437)/VAR('RW Futures and Index Data (Q4)'!C2408:C2437)</f>
        <v>0.22923278329594307</v>
      </c>
      <c r="G2410" s="10"/>
      <c r="H2410" s="59">
        <v>3.7426900584795142E-2</v>
      </c>
      <c r="I2410" s="56">
        <f>COVAR(H2410:H2439,'RW Futures and Index Data (Q4)'!F2408:F2437)/VAR('RW Futures and Index Data (Q4)'!F2408:F2437)</f>
        <v>0.6722823799937756</v>
      </c>
      <c r="J2410" s="10"/>
      <c r="K2410" s="59">
        <v>8.2608815365399213E-3</v>
      </c>
      <c r="L2410" s="57">
        <f>COVAR(K2410:K2439,'RW Futures and Index Data (Q4)'!F2408:F2437)/VAR('RW Futures and Index Data (Q4)'!F2408:F2437)</f>
        <v>9.3493145743526421E-2</v>
      </c>
      <c r="M2410" s="10"/>
      <c r="N2410" s="59">
        <v>2.4564945283538142E-2</v>
      </c>
      <c r="O2410" s="58">
        <f>COVAR(N2410:N2439,'RW Futures and Index Data (Q4)'!F2408:F2437)/VAR('RW Futures and Index Data (Q4)'!F2408:F2437)</f>
        <v>0.11901415782900063</v>
      </c>
      <c r="P2410" s="10"/>
    </row>
    <row r="2411" spans="1:16" x14ac:dyDescent="0.25">
      <c r="A2411" s="23">
        <v>38706</v>
      </c>
      <c r="B2411"/>
      <c r="C2411" s="22"/>
      <c r="D2411" s="10"/>
      <c r="E2411" s="59">
        <v>9.2915101916015708E-2</v>
      </c>
      <c r="F2411" s="56">
        <f>COVAR(E2411:E2440,'RW Futures and Index Data (Q4)'!C2409:C2438)/VAR('RW Futures and Index Data (Q4)'!C2409:C2438)</f>
        <v>0.24165660191330457</v>
      </c>
      <c r="G2411" s="10"/>
      <c r="H2411" s="59">
        <v>3.6299765807962681E-2</v>
      </c>
      <c r="I2411" s="56">
        <f>COVAR(H2411:H2440,'RW Futures and Index Data (Q4)'!F2409:F2438)/VAR('RW Futures and Index Data (Q4)'!F2409:F2438)</f>
        <v>0.68553757853688069</v>
      </c>
      <c r="J2411" s="10"/>
      <c r="K2411" s="59">
        <v>1.3468242177426593E-2</v>
      </c>
      <c r="L2411" s="57">
        <f>COVAR(K2411:K2440,'RW Futures and Index Data (Q4)'!F2409:F2438)/VAR('RW Futures and Index Data (Q4)'!F2409:F2438)</f>
        <v>0.12477099287739785</v>
      </c>
      <c r="M2411" s="10"/>
      <c r="N2411" s="59">
        <v>2.8903992715277216E-2</v>
      </c>
      <c r="O2411" s="58">
        <f>COVAR(N2411:N2440,'RW Futures and Index Data (Q4)'!F2409:F2438)/VAR('RW Futures and Index Data (Q4)'!F2409:F2438)</f>
        <v>0.1826280586522559</v>
      </c>
      <c r="P2411" s="10"/>
    </row>
    <row r="2412" spans="1:16" x14ac:dyDescent="0.25">
      <c r="A2412" s="23">
        <v>38705</v>
      </c>
      <c r="B2412"/>
      <c r="C2412" s="22"/>
      <c r="D2412" s="10"/>
      <c r="E2412" s="59">
        <v>0.10317082592180316</v>
      </c>
      <c r="F2412" s="56">
        <f>COVAR(E2412:E2441,'RW Futures and Index Data (Q4)'!C2410:C2439)/VAR('RW Futures and Index Data (Q4)'!C2410:C2439)</f>
        <v>0.29528773142260195</v>
      </c>
      <c r="G2412" s="10"/>
      <c r="H2412" s="59">
        <v>4.4100119189511178E-2</v>
      </c>
      <c r="I2412" s="56">
        <f>COVAR(H2412:H2441,'RW Futures and Index Data (Q4)'!F2410:F2439)/VAR('RW Futures and Index Data (Q4)'!F2410:F2439)</f>
        <v>0.7138705088623073</v>
      </c>
      <c r="J2412" s="10"/>
      <c r="K2412" s="59">
        <v>7.6979594423989273E-3</v>
      </c>
      <c r="L2412" s="57">
        <f>COVAR(K2412:K2441,'RW Futures and Index Data (Q4)'!F2410:F2439)/VAR('RW Futures and Index Data (Q4)'!F2410:F2439)</f>
        <v>0.15017627420517779</v>
      </c>
      <c r="M2412" s="10"/>
      <c r="N2412" s="59">
        <v>2.0101451847090779E-2</v>
      </c>
      <c r="O2412" s="58">
        <f>COVAR(N2412:N2441,'RW Futures and Index Data (Q4)'!F2410:F2439)/VAR('RW Futures and Index Data (Q4)'!F2410:F2439)</f>
        <v>0.23527781531795325</v>
      </c>
      <c r="P2412" s="10"/>
    </row>
    <row r="2413" spans="1:16" x14ac:dyDescent="0.25">
      <c r="A2413" s="23">
        <v>38702</v>
      </c>
      <c r="B2413"/>
      <c r="C2413" s="22"/>
      <c r="D2413" s="10"/>
      <c r="E2413" s="59">
        <v>0.10911581420782768</v>
      </c>
      <c r="F2413" s="56">
        <f>COVAR(E2413:E2442,'RW Futures and Index Data (Q4)'!C2411:C2440)/VAR('RW Futures and Index Data (Q4)'!C2411:C2440)</f>
        <v>0.33476395365580369</v>
      </c>
      <c r="G2413" s="10"/>
      <c r="H2413" s="59">
        <v>8.6206896551724199E-2</v>
      </c>
      <c r="I2413" s="56">
        <f>COVAR(H2413:H2442,'RW Futures and Index Data (Q4)'!F2411:F2440)/VAR('RW Futures and Index Data (Q4)'!F2411:F2440)</f>
        <v>0.80998137051956243</v>
      </c>
      <c r="J2413" s="10"/>
      <c r="K2413" s="59">
        <v>1.2908892668432648E-2</v>
      </c>
      <c r="L2413" s="57">
        <f>COVAR(K2413:K2442,'RW Futures and Index Data (Q4)'!F2411:F2440)/VAR('RW Futures and Index Data (Q4)'!F2411:F2440)</f>
        <v>0.17796011283006966</v>
      </c>
      <c r="M2413" s="10"/>
      <c r="N2413" s="59">
        <v>3.127277367587622E-2</v>
      </c>
      <c r="O2413" s="58">
        <f>COVAR(N2413:N2442,'RW Futures and Index Data (Q4)'!F2411:F2440)/VAR('RW Futures and Index Data (Q4)'!F2411:F2440)</f>
        <v>0.2882267761282456</v>
      </c>
      <c r="P2413" s="10"/>
    </row>
    <row r="2414" spans="1:16" x14ac:dyDescent="0.25">
      <c r="A2414" s="23">
        <v>38701</v>
      </c>
      <c r="B2414"/>
      <c r="C2414" s="22"/>
      <c r="D2414" s="10"/>
      <c r="E2414" s="59">
        <v>4.0203422248759058E-2</v>
      </c>
      <c r="F2414" s="56">
        <f>COVAR(E2414:E2443,'RW Futures and Index Data (Q4)'!C2412:C2441)/VAR('RW Futures and Index Data (Q4)'!C2412:C2441)</f>
        <v>0.40739520598717305</v>
      </c>
      <c r="G2414" s="10"/>
      <c r="H2414" s="59">
        <v>0.11180124223602461</v>
      </c>
      <c r="I2414" s="56">
        <f>COVAR(H2414:H2443,'RW Futures and Index Data (Q4)'!F2412:F2441)/VAR('RW Futures and Index Data (Q4)'!F2412:F2441)</f>
        <v>0.89719329042223439</v>
      </c>
      <c r="J2414" s="10"/>
      <c r="K2414" s="59">
        <v>1.5656012679319486E-2</v>
      </c>
      <c r="L2414" s="57">
        <f>COVAR(K2414:K2443,'RW Futures and Index Data (Q4)'!F2412:F2441)/VAR('RW Futures and Index Data (Q4)'!F2412:F2441)</f>
        <v>0.19395247634279955</v>
      </c>
      <c r="M2414" s="10"/>
      <c r="N2414" s="59">
        <v>3.3757806576635074E-2</v>
      </c>
      <c r="O2414" s="58">
        <f>COVAR(N2414:N2443,'RW Futures and Index Data (Q4)'!F2412:F2441)/VAR('RW Futures and Index Data (Q4)'!F2412:F2441)</f>
        <v>0.32075288016231424</v>
      </c>
      <c r="P2414" s="10"/>
    </row>
    <row r="2415" spans="1:16" x14ac:dyDescent="0.25">
      <c r="A2415" s="23">
        <v>38700</v>
      </c>
      <c r="B2415"/>
      <c r="C2415" s="22"/>
      <c r="D2415" s="10"/>
      <c r="E2415" s="59">
        <v>2.2783845763948207E-2</v>
      </c>
      <c r="F2415" s="56">
        <f>COVAR(E2415:E2444,'RW Futures and Index Data (Q4)'!C2413:C2442)/VAR('RW Futures and Index Data (Q4)'!C2413:C2442)</f>
        <v>0.43882766623080643</v>
      </c>
      <c r="G2415" s="10"/>
      <c r="H2415" s="59">
        <v>9.6341463414634232E-2</v>
      </c>
      <c r="I2415" s="56">
        <f>COVAR(H2415:H2444,'RW Futures and Index Data (Q4)'!F2413:F2442)/VAR('RW Futures and Index Data (Q4)'!F2413:F2442)</f>
        <v>0.97180960661655991</v>
      </c>
      <c r="J2415" s="10"/>
      <c r="K2415" s="59">
        <v>1.2169638030549379E-2</v>
      </c>
      <c r="L2415" s="57">
        <f>COVAR(K2415:K2444,'RW Futures and Index Data (Q4)'!F2413:F2442)/VAR('RW Futures and Index Data (Q4)'!F2413:F2442)</f>
        <v>0.21051459140715614</v>
      </c>
      <c r="M2415" s="10"/>
      <c r="N2415" s="59">
        <v>2.8704245998013578E-2</v>
      </c>
      <c r="O2415" s="58">
        <f>COVAR(N2415:N2444,'RW Futures and Index Data (Q4)'!F2413:F2442)/VAR('RW Futures and Index Data (Q4)'!F2413:F2442)</f>
        <v>0.3490159180776915</v>
      </c>
      <c r="P2415" s="10"/>
    </row>
    <row r="2416" spans="1:16" x14ac:dyDescent="0.25">
      <c r="A2416" s="23">
        <v>38699</v>
      </c>
      <c r="B2416"/>
      <c r="C2416" s="22"/>
      <c r="D2416" s="10"/>
      <c r="E2416" s="59">
        <v>4.0984166916238074E-2</v>
      </c>
      <c r="F2416" s="56">
        <f>COVAR(E2416:E2445,'RW Futures and Index Data (Q4)'!C2414:C2443)/VAR('RW Futures and Index Data (Q4)'!C2414:C2443)</f>
        <v>0.56493713887026198</v>
      </c>
      <c r="G2416" s="10"/>
      <c r="H2416" s="59">
        <v>7.6830732292917148E-2</v>
      </c>
      <c r="I2416" s="56">
        <f>COVAR(H2416:H2445,'RW Futures and Index Data (Q4)'!F2414:F2443)/VAR('RW Futures and Index Data (Q4)'!F2414:F2443)</f>
        <v>0.9990350238157395</v>
      </c>
      <c r="J2416" s="10"/>
      <c r="K2416" s="59">
        <v>9.5041206205950246E-3</v>
      </c>
      <c r="L2416" s="57">
        <f>COVAR(K2416:K2445,'RW Futures and Index Data (Q4)'!F2414:F2443)/VAR('RW Futures and Index Data (Q4)'!F2414:F2443)</f>
        <v>0.21699212039699362</v>
      </c>
      <c r="M2416" s="10"/>
      <c r="N2416" s="59">
        <v>2.4244857599656555E-2</v>
      </c>
      <c r="O2416" s="58">
        <f>COVAR(N2416:N2445,'RW Futures and Index Data (Q4)'!F2414:F2443)/VAR('RW Futures and Index Data (Q4)'!F2414:F2443)</f>
        <v>0.36063268480979332</v>
      </c>
      <c r="P2416" s="10"/>
    </row>
    <row r="2417" spans="1:16" x14ac:dyDescent="0.25">
      <c r="A2417" s="23">
        <v>38698</v>
      </c>
      <c r="B2417"/>
      <c r="C2417" s="22"/>
      <c r="D2417" s="10"/>
      <c r="E2417" s="59">
        <v>2.6315231804440842E-2</v>
      </c>
      <c r="F2417" s="56">
        <f>COVAR(E2417:E2446,'RW Futures and Index Data (Q4)'!C2415:C2444)/VAR('RW Futures and Index Data (Q4)'!C2415:C2444)</f>
        <v>0.69566313636820454</v>
      </c>
      <c r="G2417" s="10"/>
      <c r="H2417" s="59">
        <v>9.310761789600952E-2</v>
      </c>
      <c r="I2417" s="56">
        <f>COVAR(H2417:H2446,'RW Futures and Index Data (Q4)'!F2415:F2444)/VAR('RW Futures and Index Data (Q4)'!F2415:F2444)</f>
        <v>1.0284726214323132</v>
      </c>
      <c r="J2417" s="10"/>
      <c r="K2417" s="59">
        <v>2.3517461486801672E-3</v>
      </c>
      <c r="L2417" s="57">
        <f>COVAR(K2417:K2446,'RW Futures and Index Data (Q4)'!F2415:F2444)/VAR('RW Futures and Index Data (Q4)'!F2415:F2444)</f>
        <v>0.21343280253547972</v>
      </c>
      <c r="M2417" s="10"/>
      <c r="N2417" s="59">
        <v>9.0769378659278921E-3</v>
      </c>
      <c r="O2417" s="58">
        <f>COVAR(N2417:N2446,'RW Futures and Index Data (Q4)'!F2415:F2444)/VAR('RW Futures and Index Data (Q4)'!F2415:F2444)</f>
        <v>0.35075828582167995</v>
      </c>
      <c r="P2417" s="10"/>
    </row>
    <row r="2418" spans="1:16" x14ac:dyDescent="0.25">
      <c r="A2418" s="23">
        <v>38695</v>
      </c>
      <c r="B2418"/>
      <c r="C2418" s="22"/>
      <c r="D2418" s="10"/>
      <c r="E2418" s="59">
        <v>1.9639664334450968E-2</v>
      </c>
      <c r="F2418" s="56">
        <f>COVAR(E2418:E2447,'RW Futures and Index Data (Q4)'!C2416:C2445)/VAR('RW Futures and Index Data (Q4)'!C2416:C2445)</f>
        <v>0.83257136941853715</v>
      </c>
      <c r="G2418" s="10"/>
      <c r="H2418" s="59">
        <v>0.11547911547911549</v>
      </c>
      <c r="I2418" s="56">
        <f>COVAR(H2418:H2447,'RW Futures and Index Data (Q4)'!F2416:F2445)/VAR('RW Futures and Index Data (Q4)'!F2416:F2445)</f>
        <v>1.0284836674398783</v>
      </c>
      <c r="J2418" s="10"/>
      <c r="K2418" s="59">
        <v>1.1499765674622964E-3</v>
      </c>
      <c r="L2418" s="57">
        <f>COVAR(K2418:K2447,'RW Futures and Index Data (Q4)'!F2416:F2445)/VAR('RW Futures and Index Data (Q4)'!F2416:F2445)</f>
        <v>0.1977755644823693</v>
      </c>
      <c r="M2418" s="10"/>
      <c r="N2418" s="59">
        <v>4.2062159600464444E-3</v>
      </c>
      <c r="O2418" s="58">
        <f>COVAR(N2418:N2447,'RW Futures and Index Data (Q4)'!F2416:F2445)/VAR('RW Futures and Index Data (Q4)'!F2416:F2445)</f>
        <v>0.31958147574481521</v>
      </c>
      <c r="P2418" s="10"/>
    </row>
    <row r="2419" spans="1:16" x14ac:dyDescent="0.25">
      <c r="A2419" s="23">
        <v>38694</v>
      </c>
      <c r="B2419"/>
      <c r="C2419" s="22"/>
      <c r="D2419" s="10"/>
      <c r="E2419" s="59">
        <v>7.1294818761985956E-2</v>
      </c>
      <c r="F2419" s="56">
        <f>COVAR(E2419:E2448,'RW Futures and Index Data (Q4)'!C2417:C2446)/VAR('RW Futures and Index Data (Q4)'!C2417:C2446)</f>
        <v>1.0339716155201812</v>
      </c>
      <c r="G2419" s="10"/>
      <c r="H2419" s="59">
        <v>0.13108614232209748</v>
      </c>
      <c r="I2419" s="56">
        <f>COVAR(H2419:H2448,'RW Futures and Index Data (Q4)'!F2417:F2446)/VAR('RW Futures and Index Data (Q4)'!F2417:F2446)</f>
        <v>1.005826309617472</v>
      </c>
      <c r="J2419" s="10"/>
      <c r="K2419" s="59">
        <v>3.0297050836582962E-3</v>
      </c>
      <c r="L2419" s="57">
        <f>COVAR(K2419:K2448,'RW Futures and Index Data (Q4)'!F2417:F2446)/VAR('RW Futures and Index Data (Q4)'!F2417:F2446)</f>
        <v>0.18038578721426238</v>
      </c>
      <c r="M2419" s="10"/>
      <c r="N2419" s="59">
        <v>8.0250882085275421E-3</v>
      </c>
      <c r="O2419" s="58">
        <f>COVAR(N2419:N2448,'RW Futures and Index Data (Q4)'!F2417:F2446)/VAR('RW Futures and Index Data (Q4)'!F2417:F2446)</f>
        <v>0.28318165325467898</v>
      </c>
      <c r="P2419" s="10"/>
    </row>
    <row r="2420" spans="1:16" x14ac:dyDescent="0.25">
      <c r="A2420" s="23">
        <v>38693</v>
      </c>
      <c r="B2420"/>
      <c r="C2420" s="22"/>
      <c r="D2420" s="10"/>
      <c r="E2420" s="59">
        <v>0.11666095897268947</v>
      </c>
      <c r="F2420" s="56">
        <f>COVAR(E2420:E2449,'RW Futures and Index Data (Q4)'!C2418:C2447)/VAR('RW Futures and Index Data (Q4)'!C2418:C2447)</f>
        <v>1.2490011753574037</v>
      </c>
      <c r="G2420" s="10"/>
      <c r="H2420" s="59">
        <v>0.13607990012484383</v>
      </c>
      <c r="I2420" s="56">
        <f>COVAR(H2420:H2449,'RW Futures and Index Data (Q4)'!F2418:F2447)/VAR('RW Futures and Index Data (Q4)'!F2418:F2447)</f>
        <v>1.0321674349037944</v>
      </c>
      <c r="J2420" s="10"/>
      <c r="K2420" s="59">
        <v>4.8138116323299673E-3</v>
      </c>
      <c r="L2420" s="57">
        <f>COVAR(K2420:K2449,'RW Futures and Index Data (Q4)'!F2418:F2447)/VAR('RW Futures and Index Data (Q4)'!F2418:F2447)</f>
        <v>0.17451386454952222</v>
      </c>
      <c r="M2420" s="10"/>
      <c r="N2420" s="59">
        <v>1.6131548616112878E-2</v>
      </c>
      <c r="O2420" s="58">
        <f>COVAR(N2420:N2449,'RW Futures and Index Data (Q4)'!F2418:F2447)/VAR('RW Futures and Index Data (Q4)'!F2418:F2447)</f>
        <v>0.27000264036617472</v>
      </c>
      <c r="P2420" s="10"/>
    </row>
    <row r="2421" spans="1:16" x14ac:dyDescent="0.25">
      <c r="A2421" s="23">
        <v>38692</v>
      </c>
      <c r="B2421"/>
      <c r="C2421" s="22"/>
      <c r="D2421" s="10"/>
      <c r="E2421" s="59">
        <v>0.12829472333245917</v>
      </c>
      <c r="F2421" s="56">
        <f>COVAR(E2421:E2450,'RW Futures and Index Data (Q4)'!C2419:C2448)/VAR('RW Futures and Index Data (Q4)'!C2419:C2448)</f>
        <v>1.3573833044364256</v>
      </c>
      <c r="G2421" s="10"/>
      <c r="H2421" s="59">
        <v>9.6296296296296546E-2</v>
      </c>
      <c r="I2421" s="56">
        <f>COVAR(H2421:H2450,'RW Futures and Index Data (Q4)'!F2419:F2448)/VAR('RW Futures and Index Data (Q4)'!F2419:F2448)</f>
        <v>0.99638057547850589</v>
      </c>
      <c r="J2421" s="10"/>
      <c r="K2421" s="59">
        <v>3.4962152475219721E-3</v>
      </c>
      <c r="L2421" s="57">
        <f>COVAR(K2421:K2450,'RW Futures and Index Data (Q4)'!F2419:F2448)/VAR('RW Futures and Index Data (Q4)'!F2419:F2448)</f>
        <v>0.16940142322881374</v>
      </c>
      <c r="M2421" s="10"/>
      <c r="N2421" s="59">
        <v>1.3219905630213136E-2</v>
      </c>
      <c r="O2421" s="58">
        <f>COVAR(N2421:N2450,'RW Futures and Index Data (Q4)'!F2419:F2448)/VAR('RW Futures and Index Data (Q4)'!F2419:F2448)</f>
        <v>0.25978118866737943</v>
      </c>
      <c r="P2421" s="10"/>
    </row>
    <row r="2422" spans="1:16" x14ac:dyDescent="0.25">
      <c r="A2422" s="23">
        <v>38691</v>
      </c>
      <c r="B2422"/>
      <c r="C2422" s="22"/>
      <c r="D2422" s="10"/>
      <c r="E2422" s="59">
        <v>0.12939600141310925</v>
      </c>
      <c r="F2422" s="56">
        <f>COVAR(E2422:E2451,'RW Futures and Index Data (Q4)'!C2420:C2449)/VAR('RW Futures and Index Data (Q4)'!C2420:C2449)</f>
        <v>1.4458307212801411</v>
      </c>
      <c r="G2422" s="10"/>
      <c r="H2422" s="59">
        <v>0.10572139303482597</v>
      </c>
      <c r="I2422" s="56">
        <f>COVAR(H2422:H2451,'RW Futures and Index Data (Q4)'!F2420:F2449)/VAR('RW Futures and Index Data (Q4)'!F2420:F2449)</f>
        <v>0.97912548936942156</v>
      </c>
      <c r="J2422" s="10"/>
      <c r="K2422" s="59">
        <v>1.7281371652766442E-3</v>
      </c>
      <c r="L2422" s="57">
        <f>COVAR(K2422:K2451,'RW Futures and Index Data (Q4)'!F2420:F2449)/VAR('RW Futures and Index Data (Q4)'!F2420:F2449)</f>
        <v>0.16460680137011152</v>
      </c>
      <c r="M2422" s="10"/>
      <c r="N2422" s="59">
        <v>9.5982898604372036E-3</v>
      </c>
      <c r="O2422" s="58">
        <f>COVAR(N2422:N2451,'RW Futures and Index Data (Q4)'!F2420:F2449)/VAR('RW Futures and Index Data (Q4)'!F2420:F2449)</f>
        <v>0.24992694221231859</v>
      </c>
      <c r="P2422" s="10"/>
    </row>
    <row r="2423" spans="1:16" x14ac:dyDescent="0.25">
      <c r="A2423" s="23">
        <v>38688</v>
      </c>
      <c r="B2423"/>
      <c r="C2423" s="22"/>
      <c r="D2423" s="10"/>
      <c r="E2423" s="59">
        <v>0.12948246126382612</v>
      </c>
      <c r="F2423" s="56">
        <f>COVAR(E2423:E2452,'RW Futures and Index Data (Q4)'!C2421:C2450)/VAR('RW Futures and Index Data (Q4)'!C2421:C2450)</f>
        <v>1.4918996344245057</v>
      </c>
      <c r="G2423" s="10"/>
      <c r="H2423" s="59">
        <v>9.3827160493827222E-2</v>
      </c>
      <c r="I2423" s="56">
        <f>COVAR(H2423:H2452,'RW Futures and Index Data (Q4)'!F2421:F2450)/VAR('RW Futures and Index Data (Q4)'!F2421:F2450)</f>
        <v>0.90042628571849648</v>
      </c>
      <c r="J2423" s="10"/>
      <c r="K2423" s="59">
        <v>-5.2356463719317459E-3</v>
      </c>
      <c r="L2423" s="57">
        <f>COVAR(K2423:K2452,'RW Futures and Index Data (Q4)'!F2421:F2450)/VAR('RW Futures and Index Data (Q4)'!F2421:F2450)</f>
        <v>0.15169335075764012</v>
      </c>
      <c r="M2423" s="10"/>
      <c r="N2423" s="59">
        <v>-9.20140532720648E-3</v>
      </c>
      <c r="O2423" s="58">
        <f>COVAR(N2423:N2452,'RW Futures and Index Data (Q4)'!F2421:F2450)/VAR('RW Futures and Index Data (Q4)'!F2421:F2450)</f>
        <v>0.22814029167361374</v>
      </c>
      <c r="P2423" s="10"/>
    </row>
    <row r="2424" spans="1:16" x14ac:dyDescent="0.25">
      <c r="A2424" s="23">
        <v>38687</v>
      </c>
      <c r="B2424"/>
      <c r="C2424" s="22"/>
      <c r="D2424" s="10"/>
      <c r="E2424" s="59">
        <v>0.1594434712358419</v>
      </c>
      <c r="F2424" s="56">
        <f>COVAR(E2424:E2453,'RW Futures and Index Data (Q4)'!C2422:C2451)/VAR('RW Futures and Index Data (Q4)'!C2422:C2451)</f>
        <v>1.6240190320892303</v>
      </c>
      <c r="G2424" s="10"/>
      <c r="H2424" s="59">
        <v>0.10493827160493829</v>
      </c>
      <c r="I2424" s="56">
        <f>COVAR(H2424:H2453,'RW Futures and Index Data (Q4)'!F2422:F2451)/VAR('RW Futures and Index Data (Q4)'!F2422:F2451)</f>
        <v>0.85588240889281675</v>
      </c>
      <c r="J2424" s="10"/>
      <c r="K2424" s="59">
        <v>-6.3947500115182354E-3</v>
      </c>
      <c r="L2424" s="57">
        <f>COVAR(K2424:K2453,'RW Futures and Index Data (Q4)'!F2422:F2451)/VAR('RW Futures and Index Data (Q4)'!F2422:F2451)</f>
        <v>0.14230859521916722</v>
      </c>
      <c r="M2424" s="10"/>
      <c r="N2424" s="59">
        <v>-1.2481949485305677E-2</v>
      </c>
      <c r="O2424" s="58">
        <f>COVAR(N2424:N2453,'RW Futures and Index Data (Q4)'!F2422:F2451)/VAR('RW Futures and Index Data (Q4)'!F2422:F2451)</f>
        <v>0.21165021727512387</v>
      </c>
      <c r="P2424" s="10"/>
    </row>
    <row r="2425" spans="1:16" x14ac:dyDescent="0.25">
      <c r="A2425" s="23">
        <v>38686</v>
      </c>
      <c r="B2425"/>
      <c r="C2425" s="22"/>
      <c r="D2425" s="10"/>
      <c r="E2425" s="59">
        <v>0.11666095897268947</v>
      </c>
      <c r="F2425" s="56">
        <f>COVAR(E2425:E2454,'RW Futures and Index Data (Q4)'!C2423:C2452)/VAR('RW Futures and Index Data (Q4)'!C2423:C2452)</f>
        <v>1.701179266479184</v>
      </c>
      <c r="G2425" s="10"/>
      <c r="H2425" s="59">
        <v>0.11125000000000007</v>
      </c>
      <c r="I2425" s="56">
        <f>COVAR(H2425:H2454,'RW Futures and Index Data (Q4)'!F2423:F2452)/VAR('RW Futures and Index Data (Q4)'!F2423:F2452)</f>
        <v>0.85197237014261684</v>
      </c>
      <c r="J2425" s="10"/>
      <c r="K2425" s="59">
        <v>-1.4265168155476182E-3</v>
      </c>
      <c r="L2425" s="57">
        <f>COVAR(K2425:K2454,'RW Futures and Index Data (Q4)'!F2423:F2452)/VAR('RW Futures and Index Data (Q4)'!F2423:F2452)</f>
        <v>0.15022796658629561</v>
      </c>
      <c r="M2425" s="10"/>
      <c r="N2425" s="59">
        <v>-3.6591556448882789E-3</v>
      </c>
      <c r="O2425" s="58">
        <f>COVAR(N2425:N2454,'RW Futures and Index Data (Q4)'!F2423:F2452)/VAR('RW Futures and Index Data (Q4)'!F2423:F2452)</f>
        <v>0.22783115881062271</v>
      </c>
      <c r="P2425" s="10"/>
    </row>
    <row r="2426" spans="1:16" x14ac:dyDescent="0.25">
      <c r="A2426" s="23">
        <v>38685</v>
      </c>
      <c r="B2426"/>
      <c r="C2426" s="22"/>
      <c r="D2426" s="10"/>
      <c r="E2426" s="59">
        <v>0.10612638543671027</v>
      </c>
      <c r="F2426" s="56">
        <f>COVAR(E2426:E2455,'RW Futures and Index Data (Q4)'!C2424:C2453)/VAR('RW Futures and Index Data (Q4)'!C2424:C2453)</f>
        <v>1.7427599892003707</v>
      </c>
      <c r="G2426" s="10"/>
      <c r="H2426" s="59">
        <v>6.5773447015834208E-2</v>
      </c>
      <c r="I2426" s="56">
        <f>COVAR(H2426:H2455,'RW Futures and Index Data (Q4)'!F2424:F2453)/VAR('RW Futures and Index Data (Q4)'!F2424:F2453)</f>
        <v>0.77134878954624164</v>
      </c>
      <c r="J2426" s="10"/>
      <c r="K2426" s="59">
        <v>-1.8977233670695037E-3</v>
      </c>
      <c r="L2426" s="57">
        <f>COVAR(K2426:K2455,'RW Futures and Index Data (Q4)'!F2424:F2453)/VAR('RW Futures and Index Data (Q4)'!F2424:F2453)</f>
        <v>0.14046698461678189</v>
      </c>
      <c r="M2426" s="10"/>
      <c r="N2426" s="59">
        <v>5.5059568153392746E-4</v>
      </c>
      <c r="O2426" s="58">
        <f>COVAR(N2426:N2455,'RW Futures and Index Data (Q4)'!F2424:F2453)/VAR('RW Futures and Index Data (Q4)'!F2424:F2453)</f>
        <v>0.21914979360869419</v>
      </c>
      <c r="P2426" s="10"/>
    </row>
    <row r="2427" spans="1:16" x14ac:dyDescent="0.25">
      <c r="A2427" s="23">
        <v>38684</v>
      </c>
      <c r="B2427"/>
      <c r="C2427" s="22"/>
      <c r="D2427" s="10"/>
      <c r="E2427" s="59">
        <v>0.10979669447404028</v>
      </c>
      <c r="F2427" s="56">
        <f>COVAR(E2427:E2456,'RW Futures and Index Data (Q4)'!C2425:C2454)/VAR('RW Futures and Index Data (Q4)'!C2425:C2454)</f>
        <v>1.8627627234265098</v>
      </c>
      <c r="G2427" s="10"/>
      <c r="H2427" s="59">
        <v>6.7817509247842356E-2</v>
      </c>
      <c r="I2427" s="56">
        <f>COVAR(H2427:H2456,'RW Futures and Index Data (Q4)'!F2425:F2454)/VAR('RW Futures and Index Data (Q4)'!F2425:F2454)</f>
        <v>0.76743757324282891</v>
      </c>
      <c r="J2427" s="10"/>
      <c r="K2427" s="59">
        <v>9.7604874897494476E-4</v>
      </c>
      <c r="L2427" s="57">
        <f>COVAR(K2427:K2456,'RW Futures and Index Data (Q4)'!F2425:F2454)/VAR('RW Futures and Index Data (Q4)'!F2425:F2454)</f>
        <v>0.13708223324353078</v>
      </c>
      <c r="M2427" s="10"/>
      <c r="N2427" s="59">
        <v>2.1059790202160311E-3</v>
      </c>
      <c r="O2427" s="58">
        <f>COVAR(N2427:N2456,'RW Futures and Index Data (Q4)'!F2425:F2454)/VAR('RW Futures and Index Data (Q4)'!F2425:F2454)</f>
        <v>0.21323932915218616</v>
      </c>
      <c r="P2427" s="10"/>
    </row>
    <row r="2428" spans="1:16" x14ac:dyDescent="0.25">
      <c r="A2428" s="23">
        <v>38681</v>
      </c>
      <c r="B2428"/>
      <c r="C2428" s="22"/>
      <c r="D2428" s="10"/>
      <c r="E2428" s="59">
        <v>9.1580465024835966E-2</v>
      </c>
      <c r="F2428" s="56">
        <f>COVAR(E2428:E2457,'RW Futures and Index Data (Q4)'!C2426:C2455)/VAR('RW Futures and Index Data (Q4)'!C2426:C2455)</f>
        <v>1.9454555866283005</v>
      </c>
      <c r="G2428" s="10"/>
      <c r="H2428" s="59">
        <v>6.6666666666666874E-2</v>
      </c>
      <c r="I2428" s="56">
        <f>COVAR(H2428:H2457,'RW Futures and Index Data (Q4)'!F2426:F2455)/VAR('RW Futures and Index Data (Q4)'!F2426:F2455)</f>
        <v>0.75641535172519092</v>
      </c>
      <c r="J2428" s="10"/>
      <c r="K2428" s="59">
        <v>6.9249362978489604E-3</v>
      </c>
      <c r="L2428" s="57">
        <f>COVAR(K2428:K2457,'RW Futures and Index Data (Q4)'!F2426:F2455)/VAR('RW Futures and Index Data (Q4)'!F2426:F2455)</f>
        <v>0.13370844343509813</v>
      </c>
      <c r="M2428" s="10"/>
      <c r="N2428" s="59">
        <v>1.27924681361542E-2</v>
      </c>
      <c r="O2428" s="58">
        <f>COVAR(N2428:N2457,'RW Futures and Index Data (Q4)'!F2426:F2455)/VAR('RW Futures and Index Data (Q4)'!F2426:F2455)</f>
        <v>0.21082218924637861</v>
      </c>
      <c r="P2428" s="10"/>
    </row>
    <row r="2429" spans="1:16" x14ac:dyDescent="0.25">
      <c r="A2429" s="23">
        <v>38679</v>
      </c>
      <c r="B2429"/>
      <c r="C2429" s="22"/>
      <c r="D2429" s="10"/>
      <c r="E2429" s="59">
        <v>0.14064800474169736</v>
      </c>
      <c r="F2429" s="56">
        <f>COVAR(E2429:E2458,'RW Futures and Index Data (Q4)'!C2427:C2456)/VAR('RW Futures and Index Data (Q4)'!C2427:C2456)</f>
        <v>2.1177495114326303</v>
      </c>
      <c r="G2429" s="10"/>
      <c r="H2429" s="59">
        <v>8.9351285189718466E-2</v>
      </c>
      <c r="I2429" s="56">
        <f>COVAR(H2429:H2458,'RW Futures and Index Data (Q4)'!F2427:F2456)/VAR('RW Futures and Index Data (Q4)'!F2427:F2456)</f>
        <v>0.71363797559627995</v>
      </c>
      <c r="J2429" s="10"/>
      <c r="K2429" s="59">
        <v>4.9732806431739274E-3</v>
      </c>
      <c r="L2429" s="57">
        <f>COVAR(K2429:K2458,'RW Futures and Index Data (Q4)'!F2427:F2456)/VAR('RW Futures and Index Data (Q4)'!F2427:F2456)</f>
        <v>0.12420130305176036</v>
      </c>
      <c r="M2429" s="10"/>
      <c r="N2429" s="59">
        <v>7.5585659419137308E-3</v>
      </c>
      <c r="O2429" s="58">
        <f>COVAR(N2429:N2458,'RW Futures and Index Data (Q4)'!F2427:F2456)/VAR('RW Futures and Index Data (Q4)'!F2427:F2456)</f>
        <v>0.19935041163334458</v>
      </c>
      <c r="P2429" s="10"/>
    </row>
    <row r="2430" spans="1:16" x14ac:dyDescent="0.25">
      <c r="A2430" s="23">
        <v>38678</v>
      </c>
      <c r="B2430"/>
      <c r="C2430" s="22"/>
      <c r="D2430" s="10"/>
      <c r="E2430" s="59">
        <v>0.14919806435479388</v>
      </c>
      <c r="F2430" s="56">
        <f>COVAR(E2430:E2459,'RW Futures and Index Data (Q4)'!C2428:C2457)/VAR('RW Futures and Index Data (Q4)'!C2428:C2457)</f>
        <v>2.290549030004343</v>
      </c>
      <c r="G2430" s="10"/>
      <c r="H2430" s="59">
        <v>8.7654320987654355E-2</v>
      </c>
      <c r="I2430" s="56">
        <f>COVAR(H2430:H2459,'RW Futures and Index Data (Q4)'!F2428:F2457)/VAR('RW Futures and Index Data (Q4)'!F2428:F2457)</f>
        <v>0.66971396900545643</v>
      </c>
      <c r="J2430" s="10"/>
      <c r="K2430" s="59">
        <v>1.6248335087876153E-3</v>
      </c>
      <c r="L2430" s="57">
        <f>COVAR(K2430:K2459,'RW Futures and Index Data (Q4)'!F2428:F2457)/VAR('RW Futures and Index Data (Q4)'!F2428:F2457)</f>
        <v>0.11258953313610955</v>
      </c>
      <c r="M2430" s="10"/>
      <c r="N2430" s="59">
        <v>2.3297943491413786E-3</v>
      </c>
      <c r="O2430" s="58">
        <f>COVAR(N2430:N2459,'RW Futures and Index Data (Q4)'!F2428:F2457)/VAR('RW Futures and Index Data (Q4)'!F2428:F2457)</f>
        <v>0.18899232635144422</v>
      </c>
      <c r="P2430" s="10"/>
    </row>
    <row r="2431" spans="1:16" x14ac:dyDescent="0.25">
      <c r="A2431" s="23">
        <v>38677</v>
      </c>
      <c r="B2431"/>
      <c r="C2431" s="22"/>
      <c r="D2431" s="10"/>
      <c r="E2431" s="59">
        <v>0.13928299652856158</v>
      </c>
      <c r="F2431" s="56">
        <f>COVAR(E2431:E2460,'RW Futures and Index Data (Q4)'!C2429:C2458)/VAR('RW Futures and Index Data (Q4)'!C2429:C2458)</f>
        <v>2.4882795541309277</v>
      </c>
      <c r="G2431" s="10"/>
      <c r="H2431" s="59">
        <v>6.5853658536585424E-2</v>
      </c>
      <c r="I2431" s="56">
        <f>COVAR(H2431:H2460,'RW Futures and Index Data (Q4)'!F2429:F2458)/VAR('RW Futures and Index Data (Q4)'!F2429:F2458)</f>
        <v>0.64939551683863495</v>
      </c>
      <c r="J2431" s="10"/>
      <c r="K2431" s="59">
        <v>8.8615565127514451E-4</v>
      </c>
      <c r="L2431" s="57">
        <f>COVAR(K2431:K2460,'RW Futures and Index Data (Q4)'!F2429:F2458)/VAR('RW Futures and Index Data (Q4)'!F2429:F2458)</f>
        <v>0.10198011858294569</v>
      </c>
      <c r="M2431" s="10"/>
      <c r="N2431" s="59">
        <v>2.5589998934723024E-3</v>
      </c>
      <c r="O2431" s="58">
        <f>COVAR(N2431:N2460,'RW Futures and Index Data (Q4)'!F2429:F2458)/VAR('RW Futures and Index Data (Q4)'!F2429:F2458)</f>
        <v>0.17926517561727726</v>
      </c>
      <c r="P2431" s="10"/>
    </row>
    <row r="2432" spans="1:16" x14ac:dyDescent="0.25">
      <c r="A2432" s="23">
        <v>38674</v>
      </c>
      <c r="B2432"/>
      <c r="C2432" s="22"/>
      <c r="D2432" s="10"/>
      <c r="E2432" s="59">
        <v>0.13906539454300204</v>
      </c>
      <c r="F2432" s="56">
        <f>COVAR(E2432:E2461,'RW Futures and Index Data (Q4)'!C2430:C2459)/VAR('RW Futures and Index Data (Q4)'!C2430:C2459)</f>
        <v>2.6818229720060951</v>
      </c>
      <c r="G2432" s="10"/>
      <c r="H2432" s="59">
        <v>8.0487804878048852E-2</v>
      </c>
      <c r="I2432" s="56">
        <f>COVAR(H2432:H2461,'RW Futures and Index Data (Q4)'!F2430:F2459)/VAR('RW Futures and Index Data (Q4)'!F2430:F2459)</f>
        <v>0.64954398356512655</v>
      </c>
      <c r="J2432" s="10"/>
      <c r="K2432" s="59">
        <v>-5.1997639393709383E-3</v>
      </c>
      <c r="L2432" s="57">
        <f>COVAR(K2432:K2461,'RW Futures and Index Data (Q4)'!F2430:F2459)/VAR('RW Futures and Index Data (Q4)'!F2430:F2459)</f>
        <v>7.9391352226364079E-2</v>
      </c>
      <c r="M2432" s="10"/>
      <c r="N2432" s="59">
        <v>-8.4990233885910982E-3</v>
      </c>
      <c r="O2432" s="58">
        <f>COVAR(N2432:N2461,'RW Futures and Index Data (Q4)'!F2430:F2459)/VAR('RW Futures and Index Data (Q4)'!F2430:F2459)</f>
        <v>0.14619658708741229</v>
      </c>
      <c r="P2432" s="10"/>
    </row>
    <row r="2433" spans="1:16" x14ac:dyDescent="0.25">
      <c r="A2433" s="23">
        <v>38673</v>
      </c>
      <c r="B2433"/>
      <c r="C2433" s="22"/>
      <c r="D2433" s="10"/>
      <c r="E2433" s="59">
        <v>0.13085506551124992</v>
      </c>
      <c r="F2433" s="56">
        <f>COVAR(E2433:E2462,'RW Futures and Index Data (Q4)'!C2431:C2460)/VAR('RW Futures and Index Data (Q4)'!C2431:C2460)</f>
        <v>2.8449102223394651</v>
      </c>
      <c r="G2433" s="10"/>
      <c r="H2433" s="59">
        <v>7.7300613496932291E-2</v>
      </c>
      <c r="I2433" s="56">
        <f>COVAR(H2433:H2462,'RW Futures and Index Data (Q4)'!F2431:F2460)/VAR('RW Futures and Index Data (Q4)'!F2431:F2460)</f>
        <v>0.57453793399706055</v>
      </c>
      <c r="J2433" s="10"/>
      <c r="K2433" s="59">
        <v>-1.0074053500285673E-2</v>
      </c>
      <c r="L2433" s="57">
        <f>COVAR(K2433:K2462,'RW Futures and Index Data (Q4)'!F2431:F2460)/VAR('RW Futures and Index Data (Q4)'!F2431:F2460)</f>
        <v>6.5656242387767003E-2</v>
      </c>
      <c r="M2433" s="10"/>
      <c r="N2433" s="59">
        <v>-1.3506558058682394E-2</v>
      </c>
      <c r="O2433" s="58">
        <f>COVAR(N2433:N2462,'RW Futures and Index Data (Q4)'!F2431:F2460)/VAR('RW Futures and Index Data (Q4)'!F2431:F2460)</f>
        <v>0.1264380525054094</v>
      </c>
      <c r="P2433" s="10"/>
    </row>
    <row r="2434" spans="1:16" x14ac:dyDescent="0.25">
      <c r="A2434" s="23">
        <v>38672</v>
      </c>
      <c r="B2434"/>
      <c r="C2434" s="22"/>
      <c r="D2434" s="10"/>
      <c r="E2434" s="59">
        <v>0.14545450807176907</v>
      </c>
      <c r="F2434" s="56">
        <f>COVAR(E2434:E2463,'RW Futures and Index Data (Q4)'!C2432:C2461)/VAR('RW Futures and Index Data (Q4)'!C2432:C2461)</f>
        <v>2.9731475537039542</v>
      </c>
      <c r="G2434" s="10"/>
      <c r="H2434" s="59">
        <v>6.7073170731707377E-2</v>
      </c>
      <c r="I2434" s="56">
        <f>COVAR(H2434:H2463,'RW Futures and Index Data (Q4)'!F2432:F2461)/VAR('RW Futures and Index Data (Q4)'!F2432:F2461)</f>
        <v>0.4732998912651411</v>
      </c>
      <c r="J2434" s="10"/>
      <c r="K2434" s="59">
        <v>-8.7744435313330538E-3</v>
      </c>
      <c r="L2434" s="57">
        <f>COVAR(K2434:K2463,'RW Futures and Index Data (Q4)'!F2432:F2461)/VAR('RW Futures and Index Data (Q4)'!F2432:F2461)</f>
        <v>5.5935720138774327E-2</v>
      </c>
      <c r="M2434" s="10"/>
      <c r="N2434" s="59">
        <v>-9.5575594097772054E-3</v>
      </c>
      <c r="O2434" s="58">
        <f>COVAR(N2434:N2463,'RW Futures and Index Data (Q4)'!F2432:F2461)/VAR('RW Futures and Index Data (Q4)'!F2432:F2461)</f>
        <v>0.10818701604331611</v>
      </c>
      <c r="P2434" s="10"/>
    </row>
    <row r="2435" spans="1:16" x14ac:dyDescent="0.25">
      <c r="A2435" s="23">
        <v>38671</v>
      </c>
      <c r="B2435"/>
      <c r="C2435" s="22"/>
      <c r="D2435" s="10"/>
      <c r="E2435" s="59">
        <v>0.1099515996618794</v>
      </c>
      <c r="F2435" s="56">
        <f>COVAR(E2435:E2464,'RW Futures and Index Data (Q4)'!C2433:C2462)/VAR('RW Futures and Index Data (Q4)'!C2433:C2462)</f>
        <v>2.9853871835545092</v>
      </c>
      <c r="G2435" s="10"/>
      <c r="H2435" s="59">
        <v>5.1597051597051635E-2</v>
      </c>
      <c r="I2435" s="56">
        <f>COVAR(H2435:H2464,'RW Futures and Index Data (Q4)'!F2433:F2462)/VAR('RW Futures and Index Data (Q4)'!F2433:F2462)</f>
        <v>0.3822950610811553</v>
      </c>
      <c r="J2435" s="10"/>
      <c r="K2435" s="59">
        <v>-8.7953656413191084E-3</v>
      </c>
      <c r="L2435" s="57">
        <f>COVAR(K2435:K2464,'RW Futures and Index Data (Q4)'!F2433:F2462)/VAR('RW Futures and Index Data (Q4)'!F2433:F2462)</f>
        <v>4.5377942838577233E-2</v>
      </c>
      <c r="M2435" s="10"/>
      <c r="N2435" s="59">
        <v>-7.9670854425447635E-3</v>
      </c>
      <c r="O2435" s="58">
        <f>COVAR(N2435:N2464,'RW Futures and Index Data (Q4)'!F2433:F2462)/VAR('RW Futures and Index Data (Q4)'!F2433:F2462)</f>
        <v>7.9572582576029074E-2</v>
      </c>
      <c r="P2435" s="10"/>
    </row>
    <row r="2436" spans="1:16" x14ac:dyDescent="0.25">
      <c r="A2436" s="23">
        <v>38670</v>
      </c>
      <c r="B2436"/>
      <c r="C2436" s="22"/>
      <c r="D2436" s="10"/>
      <c r="E2436" s="59">
        <v>0.11640015570559759</v>
      </c>
      <c r="F2436" s="56">
        <f>COVAR(E2436:E2465,'RW Futures and Index Data (Q4)'!C2434:C2463)/VAR('RW Futures and Index Data (Q4)'!C2434:C2463)</f>
        <v>2.9975269167612626</v>
      </c>
      <c r="G2436" s="10"/>
      <c r="H2436" s="59">
        <v>7.1969696969697017E-2</v>
      </c>
      <c r="I2436" s="56">
        <f>COVAR(H2436:H2465,'RW Futures and Index Data (Q4)'!F2434:F2463)/VAR('RW Futures and Index Data (Q4)'!F2434:F2463)</f>
        <v>0.26999995656092785</v>
      </c>
      <c r="J2436" s="10"/>
      <c r="K2436" s="59">
        <v>-1.5125043052741316E-2</v>
      </c>
      <c r="L2436" s="57">
        <f>COVAR(K2436:K2465,'RW Futures and Index Data (Q4)'!F2434:F2463)/VAR('RW Futures and Index Data (Q4)'!F2434:F2463)</f>
        <v>4.748671103065065E-2</v>
      </c>
      <c r="M2436" s="10"/>
      <c r="N2436" s="59">
        <v>-2.2031340176990044E-2</v>
      </c>
      <c r="O2436" s="58">
        <f>COVAR(N2436:N2465,'RW Futures and Index Data (Q4)'!F2434:F2463)/VAR('RW Futures and Index Data (Q4)'!F2434:F2463)</f>
        <v>5.9492100968589111E-2</v>
      </c>
      <c r="P2436" s="10"/>
    </row>
    <row r="2437" spans="1:16" x14ac:dyDescent="0.25">
      <c r="A2437" s="23">
        <v>38667</v>
      </c>
      <c r="B2437"/>
      <c r="C2437" s="22"/>
      <c r="D2437" s="10"/>
      <c r="E2437" s="59">
        <v>0.11139698528147823</v>
      </c>
      <c r="F2437" s="56">
        <f>COVAR(E2437:E2466,'RW Futures and Index Data (Q4)'!C2435:C2464)/VAR('RW Futures and Index Data (Q4)'!C2435:C2464)</f>
        <v>2.799051125276093</v>
      </c>
      <c r="G2437" s="10"/>
      <c r="H2437" s="59">
        <v>-2.0166073546856511E-2</v>
      </c>
      <c r="I2437" s="56">
        <f>COVAR(H2437:H2466,'RW Futures and Index Data (Q4)'!F2435:F2464)/VAR('RW Futures and Index Data (Q4)'!F2435:F2464)</f>
        <v>0.30548294283099336</v>
      </c>
      <c r="J2437" s="10"/>
      <c r="K2437" s="59">
        <v>-1.6350720334902924E-2</v>
      </c>
      <c r="L2437" s="57">
        <f>COVAR(K2437:K2466,'RW Futures and Index Data (Q4)'!F2435:F2464)/VAR('RW Futures and Index Data (Q4)'!F2435:F2464)</f>
        <v>5.9176752111611101E-2</v>
      </c>
      <c r="M2437" s="10"/>
      <c r="N2437" s="59">
        <v>-2.4124859933310039E-2</v>
      </c>
      <c r="O2437" s="58">
        <f>COVAR(N2437:N2466,'RW Futures and Index Data (Q4)'!F2435:F2464)/VAR('RW Futures and Index Data (Q4)'!F2435:F2464)</f>
        <v>6.3599825338527594E-2</v>
      </c>
      <c r="P2437" s="10"/>
    </row>
    <row r="2438" spans="1:16" x14ac:dyDescent="0.25">
      <c r="A2438" s="23">
        <v>38666</v>
      </c>
      <c r="B2438"/>
      <c r="C2438" s="22"/>
      <c r="D2438" s="10"/>
      <c r="E2438" s="59">
        <v>0.10201836772417172</v>
      </c>
      <c r="F2438" s="56">
        <f>COVAR(E2438:E2467,'RW Futures and Index Data (Q4)'!C2436:C2465)/VAR('RW Futures and Index Data (Q4)'!C2436:C2465)</f>
        <v>2.4913560772196264</v>
      </c>
      <c r="G2438" s="10"/>
      <c r="H2438" s="59">
        <v>3.6363636363636376E-2</v>
      </c>
      <c r="I2438" s="56">
        <f>COVAR(H2438:H2467,'RW Futures and Index Data (Q4)'!F2436:F2465)/VAR('RW Futures and Index Data (Q4)'!F2436:F2465)</f>
        <v>0.37678072156505849</v>
      </c>
      <c r="J2438" s="10"/>
      <c r="K2438" s="59">
        <v>-1.0094563032233217E-2</v>
      </c>
      <c r="L2438" s="57">
        <f>COVAR(K2438:K2467,'RW Futures and Index Data (Q4)'!F2436:F2465)/VAR('RW Futures and Index Data (Q4)'!F2436:F2465)</f>
        <v>6.9551116630799228E-2</v>
      </c>
      <c r="M2438" s="10"/>
      <c r="N2438" s="59">
        <v>-1.3526391665435122E-2</v>
      </c>
      <c r="O2438" s="58">
        <f>COVAR(N2438:N2467,'RW Futures and Index Data (Q4)'!F2436:F2465)/VAR('RW Futures and Index Data (Q4)'!F2436:F2465)</f>
        <v>7.250921119578832E-2</v>
      </c>
      <c r="P2438" s="10"/>
    </row>
    <row r="2439" spans="1:16" x14ac:dyDescent="0.25">
      <c r="A2439" s="23">
        <v>38665</v>
      </c>
      <c r="B2439"/>
      <c r="C2439" s="22"/>
      <c r="D2439" s="10"/>
      <c r="E2439" s="59">
        <v>0.10363844528324218</v>
      </c>
      <c r="F2439" s="56">
        <f>COVAR(E2439:E2468,'RW Futures and Index Data (Q4)'!C2437:C2466)/VAR('RW Futures and Index Data (Q4)'!C2437:C2466)</f>
        <v>2.2047218423915371</v>
      </c>
      <c r="G2439" s="10"/>
      <c r="H2439" s="59">
        <v>3.2608695652174058E-2</v>
      </c>
      <c r="I2439" s="56">
        <f>COVAR(H2439:H2468,'RW Futures and Index Data (Q4)'!F2437:F2466)/VAR('RW Futures and Index Data (Q4)'!F2437:F2466)</f>
        <v>0.40855793289021247</v>
      </c>
      <c r="J2439" s="10"/>
      <c r="K2439" s="59">
        <v>-1.3956979697074212E-2</v>
      </c>
      <c r="L2439" s="57">
        <f>COVAR(K2439:K2468,'RW Futures and Index Data (Q4)'!F2437:F2466)/VAR('RW Futures and Index Data (Q4)'!F2437:F2466)</f>
        <v>7.7592494342238416E-2</v>
      </c>
      <c r="M2439" s="10"/>
      <c r="N2439" s="59">
        <v>-2.1785509167366546E-2</v>
      </c>
      <c r="O2439" s="58">
        <f>COVAR(N2439:N2468,'RW Futures and Index Data (Q4)'!F2437:F2466)/VAR('RW Futures and Index Data (Q4)'!F2437:F2466)</f>
        <v>8.2406288152977972E-2</v>
      </c>
      <c r="P2439" s="10"/>
    </row>
    <row r="2440" spans="1:16" x14ac:dyDescent="0.25">
      <c r="A2440" s="23">
        <v>38664</v>
      </c>
      <c r="B2440"/>
      <c r="C2440" s="22"/>
      <c r="D2440" s="10"/>
      <c r="E2440" s="59">
        <v>8.3089363353549439E-2</v>
      </c>
      <c r="F2440" s="56">
        <f>COVAR(E2440:E2469,'RW Futures and Index Data (Q4)'!C2438:C2467)/VAR('RW Futures and Index Data (Q4)'!C2438:C2467)</f>
        <v>1.9451030270005329</v>
      </c>
      <c r="G2440" s="10"/>
      <c r="H2440" s="59">
        <v>2.1531100478468845E-2</v>
      </c>
      <c r="I2440" s="56">
        <f>COVAR(H2440:H2469,'RW Futures and Index Data (Q4)'!F2438:F2467)/VAR('RW Futures and Index Data (Q4)'!F2438:F2467)</f>
        <v>0.43831815171981492</v>
      </c>
      <c r="J2440" s="10"/>
      <c r="K2440" s="59">
        <v>-2.2420019279449366E-2</v>
      </c>
      <c r="L2440" s="57">
        <f>COVAR(K2440:K2469,'RW Futures and Index Data (Q4)'!F2438:F2467)/VAR('RW Futures and Index Data (Q4)'!F2438:F2467)</f>
        <v>8.679444426325697E-2</v>
      </c>
      <c r="M2440" s="10"/>
      <c r="N2440" s="59">
        <v>-3.694012033446592E-2</v>
      </c>
      <c r="O2440" s="58">
        <f>COVAR(N2440:N2469,'RW Futures and Index Data (Q4)'!F2438:F2467)/VAR('RW Futures and Index Data (Q4)'!F2438:F2467)</f>
        <v>9.4671102441196461E-2</v>
      </c>
      <c r="P2440" s="10"/>
    </row>
    <row r="2441" spans="1:16" x14ac:dyDescent="0.25">
      <c r="A2441" s="23">
        <v>38663</v>
      </c>
      <c r="B2441"/>
      <c r="C2441" s="22"/>
      <c r="D2441" s="10"/>
      <c r="E2441" s="59">
        <v>6.7223836868440134E-2</v>
      </c>
      <c r="F2441" s="56">
        <f>COVAR(E2441:E2470,'RW Futures and Index Data (Q4)'!C2439:C2468)/VAR('RW Futures and Index Data (Q4)'!C2439:C2468)</f>
        <v>1.6821377397948531</v>
      </c>
      <c r="G2441" s="10"/>
      <c r="H2441" s="59">
        <v>8.4134615384616751E-3</v>
      </c>
      <c r="I2441" s="56">
        <f>COVAR(H2441:H2470,'RW Futures and Index Data (Q4)'!F2439:F2468)/VAR('RW Futures and Index Data (Q4)'!F2439:F2468)</f>
        <v>0.47074697739299748</v>
      </c>
      <c r="J2441" s="10"/>
      <c r="K2441" s="59">
        <v>-1.7545771106901364E-2</v>
      </c>
      <c r="L2441" s="57">
        <f>COVAR(K2441:K2470,'RW Futures and Index Data (Q4)'!F2439:F2468)/VAR('RW Futures and Index Data (Q4)'!F2439:F2468)</f>
        <v>0.10760761022687237</v>
      </c>
      <c r="M2441" s="10"/>
      <c r="N2441" s="59">
        <v>-3.1310282181441718E-2</v>
      </c>
      <c r="O2441" s="58">
        <f>COVAR(N2441:N2470,'RW Futures and Index Data (Q4)'!F2439:F2468)/VAR('RW Futures and Index Data (Q4)'!F2439:F2468)</f>
        <v>0.13333137763165384</v>
      </c>
      <c r="P2441" s="10"/>
    </row>
    <row r="2442" spans="1:16" x14ac:dyDescent="0.25">
      <c r="A2442" s="23">
        <v>38660</v>
      </c>
      <c r="B2442"/>
      <c r="C2442" s="22"/>
      <c r="D2442" s="10"/>
      <c r="E2442" s="59">
        <v>7.2859746703906936E-2</v>
      </c>
      <c r="F2442" s="56">
        <f>COVAR(E2442:E2471,'RW Futures and Index Data (Q4)'!C2440:C2469)/VAR('RW Futures and Index Data (Q4)'!C2440:C2469)</f>
        <v>1.5186020646453358</v>
      </c>
      <c r="G2442" s="10"/>
      <c r="H2442" s="59">
        <v>-3.9053254437869889E-2</v>
      </c>
      <c r="I2442" s="56">
        <f>COVAR(H2442:H2471,'RW Futures and Index Data (Q4)'!F2440:F2469)/VAR('RW Futures and Index Data (Q4)'!F2440:F2469)</f>
        <v>0.5158398109325476</v>
      </c>
      <c r="J2442" s="10"/>
      <c r="K2442" s="59">
        <v>-2.1369100325567714E-2</v>
      </c>
      <c r="L2442" s="57">
        <f>COVAR(K2442:K2471,'RW Futures and Index Data (Q4)'!F2440:F2469)/VAR('RW Futures and Index Data (Q4)'!F2440:F2469)</f>
        <v>0.11705819436038606</v>
      </c>
      <c r="M2442" s="10"/>
      <c r="N2442" s="59">
        <v>-3.4198449926185037E-2</v>
      </c>
      <c r="O2442" s="58">
        <f>COVAR(N2442:N2471,'RW Futures and Index Data (Q4)'!F2440:F2469)/VAR('RW Futures and Index Data (Q4)'!F2440:F2469)</f>
        <v>0.14876441803736709</v>
      </c>
      <c r="P2442" s="10"/>
    </row>
    <row r="2443" spans="1:16" x14ac:dyDescent="0.25">
      <c r="A2443" s="23">
        <v>38659</v>
      </c>
      <c r="B2443"/>
      <c r="C2443" s="22"/>
      <c r="D2443" s="10"/>
      <c r="E2443" s="59">
        <v>4.9946057116815545E-2</v>
      </c>
      <c r="F2443" s="56">
        <f>COVAR(E2443:E2472,'RW Futures and Index Data (Q4)'!C2441:C2470)/VAR('RW Futures and Index Data (Q4)'!C2441:C2470)</f>
        <v>1.2973427144718328</v>
      </c>
      <c r="G2443" s="10"/>
      <c r="H2443" s="59">
        <v>-4.0524433849821184E-2</v>
      </c>
      <c r="I2443" s="56">
        <f>COVAR(H2443:H2472,'RW Futures and Index Data (Q4)'!F2441:F2470)/VAR('RW Futures and Index Data (Q4)'!F2441:F2470)</f>
        <v>0.59422017956595363</v>
      </c>
      <c r="J2443" s="10"/>
      <c r="K2443" s="59">
        <v>-2.1487860256205527E-2</v>
      </c>
      <c r="L2443" s="57">
        <f>COVAR(K2443:K2472,'RW Futures and Index Data (Q4)'!F2441:F2470)/VAR('RW Futures and Index Data (Q4)'!F2441:F2470)</f>
        <v>0.12979553759325355</v>
      </c>
      <c r="M2443" s="10"/>
      <c r="N2443" s="59">
        <v>-3.6118010290023483E-2</v>
      </c>
      <c r="O2443" s="58">
        <f>COVAR(N2443:N2472,'RW Futures and Index Data (Q4)'!F2441:F2470)/VAR('RW Futures and Index Data (Q4)'!F2441:F2470)</f>
        <v>0.16891401394647435</v>
      </c>
      <c r="P2443" s="10"/>
    </row>
    <row r="2444" spans="1:16" x14ac:dyDescent="0.25">
      <c r="A2444" s="23">
        <v>38658</v>
      </c>
      <c r="B2444"/>
      <c r="C2444" s="22"/>
      <c r="D2444" s="10"/>
      <c r="E2444" s="59">
        <v>6.7342434247746219E-2</v>
      </c>
      <c r="F2444" s="56">
        <f>COVAR(E2444:E2473,'RW Futures and Index Data (Q4)'!C2442:C2471)/VAR('RW Futures and Index Data (Q4)'!C2442:C2471)</f>
        <v>1.1292419274990457</v>
      </c>
      <c r="G2444" s="10"/>
      <c r="H2444" s="59">
        <v>-3.86869871043376E-2</v>
      </c>
      <c r="I2444" s="56">
        <f>COVAR(H2444:H2473,'RW Futures and Index Data (Q4)'!F2442:F2471)/VAR('RW Futures and Index Data (Q4)'!F2442:F2471)</f>
        <v>0.6807593011278944</v>
      </c>
      <c r="J2444" s="10"/>
      <c r="K2444" s="59">
        <v>-2.5339204066756049E-2</v>
      </c>
      <c r="L2444" s="57">
        <f>COVAR(K2444:K2473,'RW Futures and Index Data (Q4)'!F2442:F2471)/VAR('RW Futures and Index Data (Q4)'!F2442:F2471)</f>
        <v>0.14305682446000786</v>
      </c>
      <c r="M2444" s="10"/>
      <c r="N2444" s="59">
        <v>-3.896491455753015E-2</v>
      </c>
      <c r="O2444" s="58">
        <f>COVAR(N2444:N2473,'RW Futures and Index Data (Q4)'!F2442:F2471)/VAR('RW Futures and Index Data (Q4)'!F2442:F2471)</f>
        <v>0.18902479094407967</v>
      </c>
      <c r="P2444" s="10"/>
    </row>
    <row r="2445" spans="1:16" x14ac:dyDescent="0.25">
      <c r="A2445" s="23">
        <v>38657</v>
      </c>
      <c r="B2445"/>
      <c r="C2445" s="22"/>
      <c r="D2445" s="10"/>
      <c r="E2445" s="59">
        <v>2.9347801148710717E-2</v>
      </c>
      <c r="F2445" s="56">
        <f>COVAR(E2445:E2474,'RW Futures and Index Data (Q4)'!C2443:C2472)/VAR('RW Futures and Index Data (Q4)'!C2443:C2472)</f>
        <v>0.87285143767472229</v>
      </c>
      <c r="G2445" s="10"/>
      <c r="H2445" s="59">
        <v>-2.0000000000000018E-2</v>
      </c>
      <c r="I2445" s="56">
        <f>COVAR(H2445:H2474,'RW Futures and Index Data (Q4)'!F2443:F2472)/VAR('RW Futures and Index Data (Q4)'!F2443:F2472)</f>
        <v>0.81858742779561477</v>
      </c>
      <c r="J2445" s="10"/>
      <c r="K2445" s="59">
        <v>-2.4785352085246015E-2</v>
      </c>
      <c r="L2445" s="57">
        <f>COVAR(K2445:K2474,'RW Futures and Index Data (Q4)'!F2443:F2472)/VAR('RW Futures and Index Data (Q4)'!F2443:F2472)</f>
        <v>0.17273499137293585</v>
      </c>
      <c r="M2445" s="10"/>
      <c r="N2445" s="59">
        <v>-3.9690272361431633E-2</v>
      </c>
      <c r="O2445" s="58">
        <f>COVAR(N2445:N2474,'RW Futures and Index Data (Q4)'!F2443:F2472)/VAR('RW Futures and Index Data (Q4)'!F2443:F2472)</f>
        <v>0.23347518743987869</v>
      </c>
      <c r="P2445" s="10"/>
    </row>
    <row r="2446" spans="1:16" x14ac:dyDescent="0.25">
      <c r="A2446" s="23">
        <v>38656</v>
      </c>
      <c r="B2446"/>
      <c r="C2446" s="22"/>
      <c r="D2446" s="10"/>
      <c r="E2446" s="59">
        <v>2.589933181974402E-2</v>
      </c>
      <c r="F2446" s="56">
        <f>COVAR(E2446:E2475,'RW Futures and Index Data (Q4)'!C2444:C2473)/VAR('RW Futures and Index Data (Q4)'!C2444:C2473)</f>
        <v>0.67180558393391354</v>
      </c>
      <c r="G2446" s="10"/>
      <c r="H2446" s="59">
        <v>-2.8202115158636909E-2</v>
      </c>
      <c r="I2446" s="56">
        <f>COVAR(H2446:H2475,'RW Futures and Index Data (Q4)'!F2444:F2473)/VAR('RW Futures and Index Data (Q4)'!F2444:F2473)</f>
        <v>0.94294500921439495</v>
      </c>
      <c r="J2446" s="10"/>
      <c r="K2446" s="59">
        <v>-2.3396176927383383E-2</v>
      </c>
      <c r="L2446" s="57">
        <f>COVAR(K2446:K2475,'RW Futures and Index Data (Q4)'!F2444:F2473)/VAR('RW Futures and Index Data (Q4)'!F2444:F2473)</f>
        <v>0.19944088163260695</v>
      </c>
      <c r="M2446" s="10"/>
      <c r="N2446" s="59">
        <v>-3.6081117179720956E-2</v>
      </c>
      <c r="O2446" s="58">
        <f>COVAR(N2446:N2475,'RW Futures and Index Data (Q4)'!F2444:F2473)/VAR('RW Futures and Index Data (Q4)'!F2444:F2473)</f>
        <v>0.28457155175629423</v>
      </c>
      <c r="P2446" s="10"/>
    </row>
    <row r="2447" spans="1:16" x14ac:dyDescent="0.25">
      <c r="A2447" s="23">
        <v>38653</v>
      </c>
      <c r="B2447"/>
      <c r="C2447" s="22"/>
      <c r="D2447" s="10"/>
      <c r="E2447" s="59">
        <v>1.4194432415619573E-3</v>
      </c>
      <c r="F2447" s="56">
        <f>COVAR(E2447:E2476,'RW Futures and Index Data (Q4)'!C2445:C2474)/VAR('RW Futures and Index Data (Q4)'!C2445:C2474)</f>
        <v>0.47868195422146448</v>
      </c>
      <c r="G2447" s="10"/>
      <c r="H2447" s="59">
        <v>-4.3478260869565077E-2</v>
      </c>
      <c r="I2447" s="56">
        <f>COVAR(H2447:H2476,'RW Futures and Index Data (Q4)'!F2445:F2474)/VAR('RW Futures and Index Data (Q4)'!F2445:F2474)</f>
        <v>1.036327258662191</v>
      </c>
      <c r="J2447" s="10"/>
      <c r="K2447" s="59">
        <v>-1.8687038132739642E-2</v>
      </c>
      <c r="L2447" s="57">
        <f>COVAR(K2447:K2476,'RW Futures and Index Data (Q4)'!F2445:F2474)/VAR('RW Futures and Index Data (Q4)'!F2445:F2474)</f>
        <v>0.21519922208310677</v>
      </c>
      <c r="M2447" s="10"/>
      <c r="N2447" s="59">
        <v>-2.6000818156195704E-2</v>
      </c>
      <c r="O2447" s="58">
        <f>COVAR(N2447:N2476,'RW Futures and Index Data (Q4)'!F2445:F2474)/VAR('RW Futures and Index Data (Q4)'!F2445:F2474)</f>
        <v>0.31563889376781307</v>
      </c>
      <c r="P2447" s="10"/>
    </row>
    <row r="2448" spans="1:16" x14ac:dyDescent="0.25">
      <c r="A2448" s="23">
        <v>38652</v>
      </c>
      <c r="B2448"/>
      <c r="C2448" s="22"/>
      <c r="D2448" s="10"/>
      <c r="E2448" s="59">
        <v>-3.8743383013415844E-2</v>
      </c>
      <c r="F2448" s="56">
        <f>COVAR(E2448:E2477,'RW Futures and Index Data (Q4)'!C2446:C2475)/VAR('RW Futures and Index Data (Q4)'!C2446:C2475)</f>
        <v>0.5220663938688489</v>
      </c>
      <c r="G2448" s="10"/>
      <c r="H2448" s="59">
        <v>-5.8754406580493579E-2</v>
      </c>
      <c r="I2448" s="56">
        <f>COVAR(H2448:H2477,'RW Futures and Index Data (Q4)'!F2446:F2475)/VAR('RW Futures and Index Data (Q4)'!F2446:F2475)</f>
        <v>1.0987103392402975</v>
      </c>
      <c r="J2448" s="10"/>
      <c r="K2448" s="59">
        <v>-1.9930618202785189E-2</v>
      </c>
      <c r="L2448" s="57">
        <f>COVAR(K2448:K2477,'RW Futures and Index Data (Q4)'!F2446:F2475)/VAR('RW Futures and Index Data (Q4)'!F2446:F2475)</f>
        <v>0.22845892763374226</v>
      </c>
      <c r="M2448" s="10"/>
      <c r="N2448" s="59">
        <v>-2.5317293016602016E-2</v>
      </c>
      <c r="O2448" s="58">
        <f>COVAR(N2448:N2477,'RW Futures and Index Data (Q4)'!F2446:F2475)/VAR('RW Futures and Index Data (Q4)'!F2446:F2475)</f>
        <v>0.34105237333334243</v>
      </c>
      <c r="P2448" s="10"/>
    </row>
    <row r="2449" spans="1:16" x14ac:dyDescent="0.25">
      <c r="A2449" s="23">
        <v>38651</v>
      </c>
      <c r="B2449"/>
      <c r="C2449" s="22"/>
      <c r="D2449" s="10"/>
      <c r="E2449" s="59">
        <v>-6.8512089090590367E-2</v>
      </c>
      <c r="F2449" s="56">
        <f>COVAR(E2449:E2478,'RW Futures and Index Data (Q4)'!C2447:C2476)/VAR('RW Futures and Index Data (Q4)'!C2447:C2476)</f>
        <v>0.65814057351478861</v>
      </c>
      <c r="G2449" s="10"/>
      <c r="H2449" s="59">
        <v>-7.5057736720554269E-2</v>
      </c>
      <c r="I2449" s="56">
        <f>COVAR(H2449:H2478,'RW Futures and Index Data (Q4)'!F2447:F2476)/VAR('RW Futures and Index Data (Q4)'!F2447:F2476)</f>
        <v>1.0760625379461006</v>
      </c>
      <c r="J2449" s="10"/>
      <c r="K2449" s="59">
        <v>-1.7248477946779639E-2</v>
      </c>
      <c r="L2449" s="57">
        <f>COVAR(K2449:K2478,'RW Futures and Index Data (Q4)'!F2447:F2476)/VAR('RW Futures and Index Data (Q4)'!F2447:F2476)</f>
        <v>0.23632968585009054</v>
      </c>
      <c r="M2449" s="10"/>
      <c r="N2449" s="59">
        <v>-2.3309705125307945E-2</v>
      </c>
      <c r="O2449" s="58">
        <f>COVAR(N2449:N2478,'RW Futures and Index Data (Q4)'!F2447:F2476)/VAR('RW Futures and Index Data (Q4)'!F2447:F2476)</f>
        <v>0.3684483875089255</v>
      </c>
      <c r="P2449" s="10"/>
    </row>
    <row r="2450" spans="1:16" x14ac:dyDescent="0.25">
      <c r="A2450" s="23">
        <v>38650</v>
      </c>
      <c r="B2450"/>
      <c r="C2450" s="22"/>
      <c r="D2450" s="10"/>
      <c r="E2450" s="59">
        <v>-5.4589729187397462E-2</v>
      </c>
      <c r="F2450" s="56">
        <f>COVAR(E2450:E2479,'RW Futures and Index Data (Q4)'!C2448:C2477)/VAR('RW Futures and Index Data (Q4)'!C2448:C2477)</f>
        <v>0.6624064251352284</v>
      </c>
      <c r="G2450" s="10"/>
      <c r="H2450" s="59">
        <v>-2.7611044417767183E-2</v>
      </c>
      <c r="I2450" s="56">
        <f>COVAR(H2450:H2479,'RW Futures and Index Data (Q4)'!F2448:F2477)/VAR('RW Futures and Index Data (Q4)'!F2448:F2477)</f>
        <v>1.0195475240622067</v>
      </c>
      <c r="J2450" s="10"/>
      <c r="K2450" s="59">
        <v>-2.0661342348822997E-2</v>
      </c>
      <c r="L2450" s="57">
        <f>COVAR(K2450:K2479,'RW Futures and Index Data (Q4)'!F2448:F2477)/VAR('RW Futures and Index Data (Q4)'!F2448:F2477)</f>
        <v>0.23377635023660265</v>
      </c>
      <c r="M2450" s="10"/>
      <c r="N2450" s="59">
        <v>-3.3201216270683842E-2</v>
      </c>
      <c r="O2450" s="58">
        <f>COVAR(N2450:N2479,'RW Futures and Index Data (Q4)'!F2448:F2477)/VAR('RW Futures and Index Data (Q4)'!F2448:F2477)</f>
        <v>0.3674266496536821</v>
      </c>
      <c r="P2450" s="10"/>
    </row>
    <row r="2451" spans="1:16" x14ac:dyDescent="0.25">
      <c r="A2451" s="23">
        <v>38649</v>
      </c>
      <c r="B2451"/>
      <c r="C2451" s="22"/>
      <c r="D2451" s="10"/>
      <c r="E2451" s="59">
        <v>-5.8536559555675605E-2</v>
      </c>
      <c r="F2451" s="56">
        <f>COVAR(E2451:E2480,'RW Futures and Index Data (Q4)'!C2449:C2478)/VAR('RW Futures and Index Data (Q4)'!C2449:C2478)</f>
        <v>0.67109433181676192</v>
      </c>
      <c r="G2451" s="10"/>
      <c r="H2451" s="59">
        <v>-2.6634382566586012E-2</v>
      </c>
      <c r="I2451" s="56">
        <f>COVAR(H2451:H2480,'RW Futures and Index Data (Q4)'!F2449:F2478)/VAR('RW Futures and Index Data (Q4)'!F2449:F2478)</f>
        <v>0.99607223101050291</v>
      </c>
      <c r="J2451" s="10"/>
      <c r="K2451" s="59">
        <v>-2.1211276543072088E-2</v>
      </c>
      <c r="L2451" s="57">
        <f>COVAR(K2451:K2480,'RW Futures and Index Data (Q4)'!F2449:F2478)/VAR('RW Futures and Index Data (Q4)'!F2449:F2478)</f>
        <v>0.23018769255037969</v>
      </c>
      <c r="M2451" s="10"/>
      <c r="N2451" s="59">
        <v>-3.4076640120925816E-2</v>
      </c>
      <c r="O2451" s="58">
        <f>COVAR(N2451:N2480,'RW Futures and Index Data (Q4)'!F2449:F2478)/VAR('RW Futures and Index Data (Q4)'!F2449:F2478)</f>
        <v>0.36222439751826485</v>
      </c>
      <c r="P2451" s="10"/>
    </row>
    <row r="2452" spans="1:16" x14ac:dyDescent="0.25">
      <c r="A2452" s="23">
        <v>38646</v>
      </c>
      <c r="B2452"/>
      <c r="C2452" s="22"/>
      <c r="D2452" s="10"/>
      <c r="E2452" s="59">
        <v>-5.8249029632169824E-2</v>
      </c>
      <c r="F2452" s="56">
        <f>COVAR(E2452:E2481,'RW Futures and Index Data (Q4)'!C2450:C2479)/VAR('RW Futures and Index Data (Q4)'!C2450:C2479)</f>
        <v>0.66059768205711222</v>
      </c>
      <c r="G2452" s="10"/>
      <c r="H2452" s="59">
        <v>-1.2195121951219523E-2</v>
      </c>
      <c r="I2452" s="56">
        <f>COVAR(H2452:H2481,'RW Futures and Index Data (Q4)'!F2450:F2479)/VAR('RW Futures and Index Data (Q4)'!F2450:F2479)</f>
        <v>0.95259884355877156</v>
      </c>
      <c r="J2452" s="10"/>
      <c r="K2452" s="59">
        <v>-1.878911848829512E-2</v>
      </c>
      <c r="L2452" s="57">
        <f>COVAR(K2452:K2481,'RW Futures and Index Data (Q4)'!F2450:F2479)/VAR('RW Futures and Index Data (Q4)'!F2450:F2479)</f>
        <v>0.23458416540653085</v>
      </c>
      <c r="M2452" s="10"/>
      <c r="N2452" s="59">
        <v>-2.9437375739188365E-2</v>
      </c>
      <c r="O2452" s="58">
        <f>COVAR(N2452:N2481,'RW Futures and Index Data (Q4)'!F2450:F2479)/VAR('RW Futures and Index Data (Q4)'!F2450:F2479)</f>
        <v>0.3739104179774948</v>
      </c>
      <c r="P2452" s="10"/>
    </row>
    <row r="2453" spans="1:16" x14ac:dyDescent="0.25">
      <c r="A2453" s="23">
        <v>38645</v>
      </c>
      <c r="B2453"/>
      <c r="C2453" s="22"/>
      <c r="D2453" s="10"/>
      <c r="E2453" s="59">
        <v>-0.10219479288047606</v>
      </c>
      <c r="F2453" s="56">
        <f>COVAR(E2453:E2482,'RW Futures and Index Data (Q4)'!C2451:C2480)/VAR('RW Futures and Index Data (Q4)'!C2451:C2480)</f>
        <v>0.78242505624689707</v>
      </c>
      <c r="G2453" s="10"/>
      <c r="H2453" s="59">
        <v>-1.8181818181818188E-2</v>
      </c>
      <c r="I2453" s="56">
        <f>COVAR(H2453:H2482,'RW Futures and Index Data (Q4)'!F2451:F2480)/VAR('RW Futures and Index Data (Q4)'!F2451:F2480)</f>
        <v>0.93009309143522645</v>
      </c>
      <c r="J2453" s="10"/>
      <c r="K2453" s="59">
        <v>-1.3371270914440903E-2</v>
      </c>
      <c r="L2453" s="57">
        <f>COVAR(K2453:K2482,'RW Futures and Index Data (Q4)'!F2451:F2480)/VAR('RW Futures and Index Data (Q4)'!F2451:F2480)</f>
        <v>0.24352001167131557</v>
      </c>
      <c r="M2453" s="10"/>
      <c r="N2453" s="59">
        <v>-1.6707109019333255E-2</v>
      </c>
      <c r="O2453" s="58">
        <f>COVAR(N2453:N2482,'RW Futures and Index Data (Q4)'!F2451:F2480)/VAR('RW Futures and Index Data (Q4)'!F2451:F2480)</f>
        <v>0.39348361424321004</v>
      </c>
      <c r="P2453" s="10"/>
    </row>
    <row r="2454" spans="1:16" x14ac:dyDescent="0.25">
      <c r="A2454" s="23">
        <v>38644</v>
      </c>
      <c r="B2454"/>
      <c r="C2454" s="22"/>
      <c r="D2454" s="10"/>
      <c r="E2454" s="59">
        <v>-8.1542121454229455E-2</v>
      </c>
      <c r="F2454" s="56">
        <f>COVAR(E2454:E2483,'RW Futures and Index Data (Q4)'!C2452:C2481)/VAR('RW Futures and Index Data (Q4)'!C2452:C2481)</f>
        <v>0.70389334391050695</v>
      </c>
      <c r="G2454" s="10"/>
      <c r="H2454" s="59">
        <v>-3.8461538461538547E-2</v>
      </c>
      <c r="I2454" s="56">
        <f>COVAR(H2454:H2483,'RW Futures and Index Data (Q4)'!F2452:F2481)/VAR('RW Futures and Index Data (Q4)'!F2452:F2481)</f>
        <v>0.91032743046741005</v>
      </c>
      <c r="J2454" s="10"/>
      <c r="K2454" s="59">
        <v>-2.1038519583213899E-2</v>
      </c>
      <c r="L2454" s="57">
        <f>COVAR(K2454:K2483,'RW Futures and Index Data (Q4)'!F2452:F2481)/VAR('RW Futures and Index Data (Q4)'!F2452:F2481)</f>
        <v>0.26439536580427359</v>
      </c>
      <c r="M2454" s="10"/>
      <c r="N2454" s="59">
        <v>-3.2477926378459365E-2</v>
      </c>
      <c r="O2454" s="58">
        <f>COVAR(N2454:N2483,'RW Futures and Index Data (Q4)'!F2452:F2481)/VAR('RW Futures and Index Data (Q4)'!F2452:F2481)</f>
        <v>0.44259513127620753</v>
      </c>
      <c r="P2454" s="10"/>
    </row>
    <row r="2455" spans="1:16" x14ac:dyDescent="0.25">
      <c r="A2455" s="23">
        <v>38643</v>
      </c>
      <c r="B2455"/>
      <c r="C2455" s="22"/>
      <c r="D2455" s="10"/>
      <c r="E2455" s="59">
        <v>-7.7766352442786957E-2</v>
      </c>
      <c r="F2455" s="56">
        <f>COVAR(E2455:E2484,'RW Futures and Index Data (Q4)'!C2453:C2482)/VAR('RW Futures and Index Data (Q4)'!C2453:C2482)</f>
        <v>0.65425949172448117</v>
      </c>
      <c r="G2455" s="10"/>
      <c r="H2455" s="59">
        <v>-9.6501809408924277E-3</v>
      </c>
      <c r="I2455" s="56">
        <f>COVAR(H2455:H2484,'RW Futures and Index Data (Q4)'!F2453:F2482)/VAR('RW Futures and Index Data (Q4)'!F2453:F2482)</f>
        <v>0.81902573117290911</v>
      </c>
      <c r="J2455" s="10"/>
      <c r="K2455" s="59">
        <v>-1.8145556352585079E-2</v>
      </c>
      <c r="L2455" s="57">
        <f>COVAR(K2455:K2484,'RW Futures and Index Data (Q4)'!F2453:F2482)/VAR('RW Futures and Index Data (Q4)'!F2453:F2482)</f>
        <v>0.26070777380160481</v>
      </c>
      <c r="M2455" s="10"/>
      <c r="N2455" s="59">
        <v>-3.1951599615545168E-2</v>
      </c>
      <c r="O2455" s="58">
        <f>COVAR(N2455:N2484,'RW Futures and Index Data (Q4)'!F2453:F2482)/VAR('RW Futures and Index Data (Q4)'!F2453:F2482)</f>
        <v>0.4390695493682884</v>
      </c>
      <c r="P2455" s="10"/>
    </row>
    <row r="2456" spans="1:16" x14ac:dyDescent="0.25">
      <c r="A2456" s="23">
        <v>38642</v>
      </c>
      <c r="B2456"/>
      <c r="C2456" s="22"/>
      <c r="D2456" s="10"/>
      <c r="E2456" s="59">
        <v>-7.5213712042944803E-2</v>
      </c>
      <c r="F2456" s="56">
        <f>COVAR(E2456:E2485,'RW Futures and Index Data (Q4)'!C2454:C2483)/VAR('RW Futures and Index Data (Q4)'!C2454:C2483)</f>
        <v>0.65690324462798466</v>
      </c>
      <c r="G2456" s="10"/>
      <c r="H2456" s="59">
        <v>-2.2891566265060392E-2</v>
      </c>
      <c r="I2456" s="56">
        <f>COVAR(H2456:H2485,'RW Futures and Index Data (Q4)'!F2454:F2483)/VAR('RW Futures and Index Data (Q4)'!F2454:F2483)</f>
        <v>0.83379098245236327</v>
      </c>
      <c r="J2456" s="10"/>
      <c r="K2456" s="59">
        <v>-1.8877792388628523E-2</v>
      </c>
      <c r="L2456" s="57">
        <f>COVAR(K2456:K2485,'RW Futures and Index Data (Q4)'!F2454:F2483)/VAR('RW Futures and Index Data (Q4)'!F2454:F2483)</f>
        <v>0.28158838290269961</v>
      </c>
      <c r="M2456" s="10"/>
      <c r="N2456" s="59">
        <v>-3.1346428795997361E-2</v>
      </c>
      <c r="O2456" s="58">
        <f>COVAR(N2456:N2485,'RW Futures and Index Data (Q4)'!F2454:F2483)/VAR('RW Futures and Index Data (Q4)'!F2454:F2483)</f>
        <v>0.47111609816740979</v>
      </c>
      <c r="P2456" s="10"/>
    </row>
    <row r="2457" spans="1:16" x14ac:dyDescent="0.25">
      <c r="A2457" s="23">
        <v>38639</v>
      </c>
      <c r="B2457"/>
      <c r="C2457" s="22"/>
      <c r="D2457" s="10"/>
      <c r="E2457" s="59">
        <v>-6.5884808835807496E-2</v>
      </c>
      <c r="F2457" s="56">
        <f>COVAR(E2457:E2486,'RW Futures and Index Data (Q4)'!C2455:C2484)/VAR('RW Futures and Index Data (Q4)'!C2455:C2484)</f>
        <v>0.63302452260130015</v>
      </c>
      <c r="G2457" s="10"/>
      <c r="H2457" s="59">
        <v>-1.6990291262136026E-2</v>
      </c>
      <c r="I2457" s="56">
        <f>COVAR(H2457:H2486,'RW Futures and Index Data (Q4)'!F2455:F2484)/VAR('RW Futures and Index Data (Q4)'!F2455:F2484)</f>
        <v>0.72336485585226806</v>
      </c>
      <c r="J2457" s="10"/>
      <c r="K2457" s="59">
        <v>-2.3680116188811606E-2</v>
      </c>
      <c r="L2457" s="57">
        <f>COVAR(K2457:K2486,'RW Futures and Index Data (Q4)'!F2455:F2484)/VAR('RW Futures and Index Data (Q4)'!F2455:F2484)</f>
        <v>0.28068590494023021</v>
      </c>
      <c r="M2457" s="10"/>
      <c r="N2457" s="59">
        <v>-4.1532621444548168E-2</v>
      </c>
      <c r="O2457" s="58">
        <f>COVAR(N2457:N2486,'RW Futures and Index Data (Q4)'!F2455:F2484)/VAR('RW Futures and Index Data (Q4)'!F2455:F2484)</f>
        <v>0.47312078376636185</v>
      </c>
      <c r="P2457" s="10"/>
    </row>
    <row r="2458" spans="1:16" x14ac:dyDescent="0.25">
      <c r="A2458" s="23">
        <v>38638</v>
      </c>
      <c r="B2458"/>
      <c r="C2458" s="22"/>
      <c r="D2458" s="10"/>
      <c r="E2458" s="59">
        <v>-5.7925761369917561E-2</v>
      </c>
      <c r="F2458" s="56">
        <f>COVAR(E2458:E2487,'RW Futures and Index Data (Q4)'!C2456:C2485)/VAR('RW Futures and Index Data (Q4)'!C2456:C2485)</f>
        <v>0.62384329663025995</v>
      </c>
      <c r="G2458" s="10"/>
      <c r="H2458" s="59">
        <v>2.3809523809523725E-2</v>
      </c>
      <c r="I2458" s="56">
        <f>COVAR(H2458:H2487,'RW Futures and Index Data (Q4)'!F2456:F2485)/VAR('RW Futures and Index Data (Q4)'!F2456:F2485)</f>
        <v>0.60588684801038717</v>
      </c>
      <c r="J2458" s="10"/>
      <c r="K2458" s="59">
        <v>-2.7053239279100083E-2</v>
      </c>
      <c r="L2458" s="57">
        <f>COVAR(K2458:K2487,'RW Futures and Index Data (Q4)'!F2456:F2485)/VAR('RW Futures and Index Data (Q4)'!F2456:F2485)</f>
        <v>0.25107230439264283</v>
      </c>
      <c r="M2458" s="10"/>
      <c r="N2458" s="59">
        <v>-4.8069988704374955E-2</v>
      </c>
      <c r="O2458" s="58">
        <f>COVAR(N2458:N2487,'RW Futures and Index Data (Q4)'!F2456:F2485)/VAR('RW Futures and Index Data (Q4)'!F2456:F2485)</f>
        <v>0.41906151718044737</v>
      </c>
      <c r="P2458" s="10"/>
    </row>
    <row r="2459" spans="1:16" x14ac:dyDescent="0.25">
      <c r="A2459" s="23">
        <v>38637</v>
      </c>
      <c r="B2459"/>
      <c r="C2459" s="22"/>
      <c r="D2459" s="10"/>
      <c r="E2459" s="59">
        <v>-5.631817904116132E-2</v>
      </c>
      <c r="F2459" s="56">
        <f>COVAR(E2459:E2488,'RW Futures and Index Data (Q4)'!C2457:C2486)/VAR('RW Futures and Index Data (Q4)'!C2457:C2486)</f>
        <v>0.73348390791728779</v>
      </c>
      <c r="G2459" s="10"/>
      <c r="H2459" s="59">
        <v>6.2111801242235032E-3</v>
      </c>
      <c r="I2459" s="56">
        <f>COVAR(H2459:H2488,'RW Futures and Index Data (Q4)'!F2457:F2486)/VAR('RW Futures and Index Data (Q4)'!F2457:F2486)</f>
        <v>0.59200360405434382</v>
      </c>
      <c r="J2459" s="10"/>
      <c r="K2459" s="59">
        <v>-2.4804227289054626E-2</v>
      </c>
      <c r="L2459" s="57">
        <f>COVAR(K2459:K2488,'RW Futures and Index Data (Q4)'!F2457:F2486)/VAR('RW Futures and Index Data (Q4)'!F2457:F2486)</f>
        <v>0.20596897022953328</v>
      </c>
      <c r="M2459" s="10"/>
      <c r="N2459" s="59">
        <v>-4.5790779385253666E-2</v>
      </c>
      <c r="O2459" s="58">
        <f>COVAR(N2459:N2488,'RW Futures and Index Data (Q4)'!F2457:F2486)/VAR('RW Futures and Index Data (Q4)'!F2457:F2486)</f>
        <v>0.33286512267961416</v>
      </c>
      <c r="P2459" s="10"/>
    </row>
    <row r="2460" spans="1:16" x14ac:dyDescent="0.25">
      <c r="A2460" s="23">
        <v>38636</v>
      </c>
      <c r="B2460"/>
      <c r="C2460" s="22"/>
      <c r="D2460" s="10"/>
      <c r="E2460" s="59">
        <v>-5.1363723750823209E-2</v>
      </c>
      <c r="F2460" s="56">
        <f>COVAR(E2460:E2489,'RW Futures and Index Data (Q4)'!C2458:C2487)/VAR('RW Futures and Index Data (Q4)'!C2458:C2487)</f>
        <v>1.0713607130807234</v>
      </c>
      <c r="G2460" s="10"/>
      <c r="H2460" s="59">
        <v>9.8522167487684609E-3</v>
      </c>
      <c r="I2460" s="56">
        <f>COVAR(H2460:H2489,'RW Futures and Index Data (Q4)'!F2458:F2487)/VAR('RW Futures and Index Data (Q4)'!F2458:F2487)</f>
        <v>0.33482092464878993</v>
      </c>
      <c r="J2460" s="10"/>
      <c r="K2460" s="59">
        <v>-2.5938353960824556E-2</v>
      </c>
      <c r="L2460" s="57">
        <f>COVAR(K2460:K2489,'RW Futures and Index Data (Q4)'!F2458:F2487)/VAR('RW Futures and Index Data (Q4)'!F2458:F2487)</f>
        <v>2.3597972298142148E-2</v>
      </c>
      <c r="M2460" s="10"/>
      <c r="N2460" s="59">
        <v>-4.8073180273513816E-2</v>
      </c>
      <c r="O2460" s="58">
        <f>COVAR(N2460:N2489,'RW Futures and Index Data (Q4)'!F2458:F2487)/VAR('RW Futures and Index Data (Q4)'!F2458:F2487)</f>
        <v>-2.3624386700653321E-2</v>
      </c>
      <c r="P2460" s="10"/>
    </row>
    <row r="2461" spans="1:16" x14ac:dyDescent="0.25">
      <c r="A2461" s="23">
        <v>38635</v>
      </c>
      <c r="B2461"/>
      <c r="C2461" s="22"/>
      <c r="D2461" s="10"/>
      <c r="E2461" s="59">
        <v>-4.1562179635826202E-2</v>
      </c>
      <c r="F2461" s="56">
        <f>COVAR(E2461:E2490,'RW Futures and Index Data (Q4)'!C2459:C2488)/VAR('RW Futures and Index Data (Q4)'!C2459:C2488)</f>
        <v>1.3149338565049806</v>
      </c>
      <c r="G2461" s="10"/>
      <c r="H2461" s="59">
        <v>1.6109045848822667E-2</v>
      </c>
      <c r="I2461" s="56">
        <f>COVAR(H2461:H2490,'RW Futures and Index Data (Q4)'!F2459:F2488)/VAR('RW Futures and Index Data (Q4)'!F2459:F2488)</f>
        <v>0.20112837344196471</v>
      </c>
      <c r="J2461" s="10"/>
      <c r="K2461" s="59">
        <v>-1.4933758340386349E-2</v>
      </c>
      <c r="L2461" s="57">
        <f>COVAR(K2461:K2490,'RW Futures and Index Data (Q4)'!F2459:F2488)/VAR('RW Futures and Index Data (Q4)'!F2459:F2488)</f>
        <v>-0.10017762805879687</v>
      </c>
      <c r="M2461" s="10"/>
      <c r="N2461" s="59">
        <v>-3.0653660555108209E-2</v>
      </c>
      <c r="O2461" s="58">
        <f>COVAR(N2461:N2490,'RW Futures and Index Data (Q4)'!F2459:F2488)/VAR('RW Futures and Index Data (Q4)'!F2459:F2488)</f>
        <v>-0.2611855089667296</v>
      </c>
      <c r="P2461" s="10"/>
    </row>
    <row r="2462" spans="1:16" x14ac:dyDescent="0.25">
      <c r="A2462" s="23">
        <v>38632</v>
      </c>
      <c r="B2462"/>
      <c r="C2462" s="22"/>
      <c r="D2462" s="10"/>
      <c r="E2462" s="59">
        <v>-3.0361002238323609E-2</v>
      </c>
      <c r="F2462" s="56">
        <f>COVAR(E2462:E2491,'RW Futures and Index Data (Q4)'!C2460:C2489)/VAR('RW Futures and Index Data (Q4)'!C2460:C2489)</f>
        <v>1.696636786915855</v>
      </c>
      <c r="G2462" s="10"/>
      <c r="H2462" s="59">
        <v>8.6633663366337821E-3</v>
      </c>
      <c r="I2462" s="56">
        <f>COVAR(H2462:H2491,'RW Futures and Index Data (Q4)'!F2460:F2489)/VAR('RW Futures and Index Data (Q4)'!F2460:F2489)</f>
        <v>9.2633547429188806E-2</v>
      </c>
      <c r="J2462" s="10"/>
      <c r="K2462" s="59">
        <v>-1.1701592238291258E-2</v>
      </c>
      <c r="L2462" s="57">
        <f>COVAR(K2462:K2491,'RW Futures and Index Data (Q4)'!F2460:F2489)/VAR('RW Futures and Index Data (Q4)'!F2460:F2489)</f>
        <v>-0.16423257500260344</v>
      </c>
      <c r="M2462" s="10"/>
      <c r="N2462" s="59">
        <v>-2.2481217561650224E-2</v>
      </c>
      <c r="O2462" s="58">
        <f>COVAR(N2462:N2491,'RW Futures and Index Data (Q4)'!F2460:F2489)/VAR('RW Futures and Index Data (Q4)'!F2460:F2489)</f>
        <v>-0.39412340668805579</v>
      </c>
      <c r="P2462" s="10"/>
    </row>
    <row r="2463" spans="1:16" x14ac:dyDescent="0.25">
      <c r="A2463" s="23">
        <v>38631</v>
      </c>
      <c r="B2463"/>
      <c r="C2463" s="22"/>
      <c r="D2463" s="10"/>
      <c r="E2463" s="59">
        <v>-5.2713123423290154E-2</v>
      </c>
      <c r="F2463" s="56">
        <f>COVAR(E2463:E2492,'RW Futures and Index Data (Q4)'!C2461:C2490)/VAR('RW Futures and Index Data (Q4)'!C2461:C2490)</f>
        <v>1.8864377763828404</v>
      </c>
      <c r="G2463" s="10"/>
      <c r="H2463" s="59">
        <v>2.4999999999999911E-2</v>
      </c>
      <c r="I2463" s="56">
        <f>COVAR(H2463:H2492,'RW Futures and Index Data (Q4)'!F2461:F2490)/VAR('RW Futures and Index Data (Q4)'!F2461:F2490)</f>
        <v>8.4999118120575867E-2</v>
      </c>
      <c r="J2463" s="10"/>
      <c r="K2463" s="59">
        <v>-1.097673984710934E-2</v>
      </c>
      <c r="L2463" s="57">
        <f>COVAR(K2463:K2492,'RW Futures and Index Data (Q4)'!F2461:F2490)/VAR('RW Futures and Index Data (Q4)'!F2461:F2490)</f>
        <v>-0.16943485627888594</v>
      </c>
      <c r="M2463" s="10"/>
      <c r="N2463" s="59">
        <v>-2.0599750041314979E-2</v>
      </c>
      <c r="O2463" s="58">
        <f>COVAR(N2463:N2492,'RW Futures and Index Data (Q4)'!F2461:F2490)/VAR('RW Futures and Index Data (Q4)'!F2461:F2490)</f>
        <v>-0.40473844836229961</v>
      </c>
      <c r="P2463" s="10"/>
    </row>
    <row r="2464" spans="1:16" x14ac:dyDescent="0.25">
      <c r="A2464" s="23">
        <v>38630</v>
      </c>
      <c r="B2464"/>
      <c r="C2464" s="22"/>
      <c r="D2464" s="10"/>
      <c r="E2464" s="59">
        <v>-2.0695126423935117E-2</v>
      </c>
      <c r="F2464" s="56">
        <f>COVAR(E2464:E2493,'RW Futures and Index Data (Q4)'!C2462:C2491)/VAR('RW Futures and Index Data (Q4)'!C2462:C2491)</f>
        <v>2.2154708544792472</v>
      </c>
      <c r="G2464" s="10"/>
      <c r="H2464" s="59">
        <v>1.6229712858926382E-2</v>
      </c>
      <c r="I2464" s="56">
        <f>COVAR(H2464:H2493,'RW Futures and Index Data (Q4)'!F2462:F2491)/VAR('RW Futures and Index Data (Q4)'!F2462:F2491)</f>
        <v>-2.7990733020629859E-2</v>
      </c>
      <c r="J2464" s="10"/>
      <c r="K2464" s="59">
        <v>-1.1007711250148877E-2</v>
      </c>
      <c r="L2464" s="57">
        <f>COVAR(K2464:K2493,'RW Futures and Index Data (Q4)'!F2462:F2491)/VAR('RW Futures and Index Data (Q4)'!F2462:F2491)</f>
        <v>-0.23464994245822124</v>
      </c>
      <c r="M2464" s="10"/>
      <c r="N2464" s="59">
        <v>-2.4855104386778626E-2</v>
      </c>
      <c r="O2464" s="58">
        <f>COVAR(N2464:N2493,'RW Futures and Index Data (Q4)'!F2462:F2491)/VAR('RW Futures and Index Data (Q4)'!F2462:F2491)</f>
        <v>-0.53257158961601703</v>
      </c>
      <c r="P2464" s="10"/>
    </row>
    <row r="2465" spans="1:16" x14ac:dyDescent="0.25">
      <c r="A2465" s="23">
        <v>38629</v>
      </c>
      <c r="B2465"/>
      <c r="C2465" s="22"/>
      <c r="D2465" s="10"/>
      <c r="E2465" s="59">
        <v>-2.0621140204262867E-2</v>
      </c>
      <c r="F2465" s="56">
        <f>COVAR(E2465:E2494,'RW Futures and Index Data (Q4)'!C2463:C2492)/VAR('RW Futures and Index Data (Q4)'!C2463:C2492)</f>
        <v>2.3015319291007721</v>
      </c>
      <c r="G2465" s="10"/>
      <c r="H2465" s="59">
        <v>-1.1235955056179803E-2</v>
      </c>
      <c r="I2465" s="56">
        <f>COVAR(H2465:H2494,'RW Futures and Index Data (Q4)'!F2463:F2492)/VAR('RW Futures and Index Data (Q4)'!F2463:F2492)</f>
        <v>-7.9543160829996545E-2</v>
      </c>
      <c r="J2465" s="10"/>
      <c r="K2465" s="59">
        <v>-6.9423592926890487E-3</v>
      </c>
      <c r="L2465" s="57">
        <f>COVAR(K2465:K2494,'RW Futures and Index Data (Q4)'!F2463:F2492)/VAR('RW Futures and Index Data (Q4)'!F2463:F2492)</f>
        <v>-0.25637285593423048</v>
      </c>
      <c r="M2465" s="10"/>
      <c r="N2465" s="59">
        <v>-1.8006370524473181E-2</v>
      </c>
      <c r="O2465" s="58">
        <f>COVAR(N2465:N2494,'RW Futures and Index Data (Q4)'!F2463:F2492)/VAR('RW Futures and Index Data (Q4)'!F2463:F2492)</f>
        <v>-0.58155553622854594</v>
      </c>
      <c r="P2465" s="10"/>
    </row>
    <row r="2466" spans="1:16" x14ac:dyDescent="0.25">
      <c r="A2466" s="23">
        <v>38628</v>
      </c>
      <c r="B2466"/>
      <c r="C2466" s="22"/>
      <c r="D2466" s="10"/>
      <c r="E2466" s="59">
        <v>-3.5042582402244893E-4</v>
      </c>
      <c r="F2466" s="56">
        <f>COVAR(E2466:E2495,'RW Futures and Index Data (Q4)'!C2464:C2493)/VAR('RW Futures and Index Data (Q4)'!C2464:C2493)</f>
        <v>2.071511821941789</v>
      </c>
      <c r="G2466" s="10"/>
      <c r="H2466" s="59">
        <v>6.7088607594936622E-2</v>
      </c>
      <c r="I2466" s="56">
        <f>COVAR(H2466:H2495,'RW Futures and Index Data (Q4)'!F2464:F2493)/VAR('RW Futures and Index Data (Q4)'!F2464:F2493)</f>
        <v>0.23124059212909187</v>
      </c>
      <c r="J2466" s="10"/>
      <c r="K2466" s="59">
        <v>-8.6680637521112658E-3</v>
      </c>
      <c r="L2466" s="57">
        <f>COVAR(K2466:K2495,'RW Futures and Index Data (Q4)'!F2464:F2493)/VAR('RW Futures and Index Data (Q4)'!F2464:F2493)</f>
        <v>-0.23243696275770875</v>
      </c>
      <c r="M2466" s="10"/>
      <c r="N2466" s="59">
        <v>-2.1349312599662551E-2</v>
      </c>
      <c r="O2466" s="58">
        <f>COVAR(N2466:N2495,'RW Futures and Index Data (Q4)'!F2464:F2493)/VAR('RW Futures and Index Data (Q4)'!F2464:F2493)</f>
        <v>-0.51287403411335564</v>
      </c>
      <c r="P2466" s="10"/>
    </row>
    <row r="2467" spans="1:16" x14ac:dyDescent="0.25">
      <c r="A2467" s="23">
        <v>38625</v>
      </c>
      <c r="B2467"/>
      <c r="C2467" s="22"/>
      <c r="D2467" s="10"/>
      <c r="E2467" s="59">
        <v>-9.6444181990772426E-3</v>
      </c>
      <c r="F2467" s="56">
        <f>COVAR(E2467:E2496,'RW Futures and Index Data (Q4)'!C2465:C2494)/VAR('RW Futures and Index Data (Q4)'!C2465:C2494)</f>
        <v>1.6806872556186934</v>
      </c>
      <c r="G2467" s="10"/>
      <c r="H2467" s="59">
        <v>3.9042821158690177E-2</v>
      </c>
      <c r="I2467" s="56">
        <f>COVAR(H2467:H2496,'RW Futures and Index Data (Q4)'!F2465:F2494)/VAR('RW Futures and Index Data (Q4)'!F2465:F2494)</f>
        <v>0.41379061719082699</v>
      </c>
      <c r="J2467" s="10"/>
      <c r="K2467" s="59">
        <v>-9.1376862545151649E-3</v>
      </c>
      <c r="L2467" s="57">
        <f>COVAR(K2467:K2496,'RW Futures and Index Data (Q4)'!F2465:F2494)/VAR('RW Futures and Index Data (Q4)'!F2465:F2494)</f>
        <v>-0.1913932479357644</v>
      </c>
      <c r="M2467" s="10"/>
      <c r="N2467" s="59">
        <v>-2.0083413476161049E-2</v>
      </c>
      <c r="O2467" s="58">
        <f>COVAR(N2467:N2496,'RW Futures and Index Data (Q4)'!F2465:F2494)/VAR('RW Futures and Index Data (Q4)'!F2465:F2494)</f>
        <v>-0.36794077845495693</v>
      </c>
      <c r="P2467" s="10"/>
    </row>
    <row r="2468" spans="1:16" x14ac:dyDescent="0.25">
      <c r="A2468" s="23">
        <v>38624</v>
      </c>
      <c r="B2468"/>
      <c r="C2468" s="22"/>
      <c r="D2468" s="10"/>
      <c r="E2468" s="59">
        <v>-1.7089424788066965E-2</v>
      </c>
      <c r="F2468" s="56" t="e">
        <f>COVAR(E2468:E2497,'RW Futures and Index Data (Q4)'!C2466:C2495)/VAR('RW Futures and Index Data (Q4)'!C2466:C2495)</f>
        <v>#DIV/0!</v>
      </c>
      <c r="G2468" s="10"/>
      <c r="H2468" s="59">
        <v>4.8101265822784622E-2</v>
      </c>
      <c r="I2468" s="56" t="e">
        <f>COVAR(H2468:H2497,'RW Futures and Index Data (Q4)'!F2466:F2495)/VAR('RW Futures and Index Data (Q4)'!F2466:F2495)</f>
        <v>#DIV/0!</v>
      </c>
      <c r="J2468" s="10"/>
      <c r="K2468" s="59">
        <v>-6.541243128926677E-3</v>
      </c>
      <c r="L2468" s="57" t="e">
        <f>COVAR(K2468:K2497,'RW Futures and Index Data (Q4)'!F2466:F2495)/VAR('RW Futures and Index Data (Q4)'!F2466:F2495)</f>
        <v>#DIV/0!</v>
      </c>
      <c r="M2468" s="10"/>
      <c r="N2468" s="59">
        <v>-1.3415112795677753E-2</v>
      </c>
      <c r="O2468" s="58" t="e">
        <f>COVAR(N2468:N2497,'RW Futures and Index Data (Q4)'!F2466:F2495)/VAR('RW Futures and Index Data (Q4)'!F2466:F2495)</f>
        <v>#DIV/0!</v>
      </c>
      <c r="P2468" s="10"/>
    </row>
    <row r="2469" spans="1:16" x14ac:dyDescent="0.25">
      <c r="A2469" s="23">
        <v>38623</v>
      </c>
      <c r="B2469"/>
      <c r="C2469" s="22"/>
      <c r="D2469" s="10"/>
      <c r="E2469" s="59">
        <v>-8.9379522874053041E-2</v>
      </c>
      <c r="F2469" s="56" t="e">
        <f>COVAR(E2469:E2498,'RW Futures and Index Data (Q4)'!C2467:C2496)/VAR('RW Futures and Index Data (Q4)'!C2467:C2496)</f>
        <v>#DIV/0!</v>
      </c>
      <c r="G2469" s="10"/>
      <c r="H2469" s="59">
        <v>5.8227848101265689E-2</v>
      </c>
      <c r="I2469" s="56" t="e">
        <f>COVAR(H2469:H2498,'RW Futures and Index Data (Q4)'!F2467:F2496)/VAR('RW Futures and Index Data (Q4)'!F2467:F2496)</f>
        <v>#DIV/0!</v>
      </c>
      <c r="J2469" s="10"/>
      <c r="K2469" s="59">
        <v>-4.0826486443171772E-3</v>
      </c>
      <c r="L2469" s="57" t="e">
        <f>COVAR(K2469:K2498,'RW Futures and Index Data (Q4)'!F2467:F2496)/VAR('RW Futures and Index Data (Q4)'!F2467:F2496)</f>
        <v>#DIV/0!</v>
      </c>
      <c r="M2469" s="10"/>
      <c r="N2469" s="59">
        <v>-1.0096525272830115E-2</v>
      </c>
      <c r="O2469" s="58" t="e">
        <f>COVAR(N2469:N2498,'RW Futures and Index Data (Q4)'!F2467:F2496)/VAR('RW Futures and Index Data (Q4)'!F2467:F2496)</f>
        <v>#DIV/0!</v>
      </c>
      <c r="P2469" s="10"/>
    </row>
    <row r="2470" spans="1:16" x14ac:dyDescent="0.25">
      <c r="A2470" s="23">
        <v>38622</v>
      </c>
      <c r="B2470"/>
      <c r="C2470" s="22"/>
      <c r="D2470" s="10"/>
      <c r="E2470" s="59">
        <v>-8.7215541983760803E-2</v>
      </c>
      <c r="F2470" s="56" t="e">
        <f>COVAR(E2470:E2499,'RW Futures and Index Data (Q4)'!C2468:C2497)/VAR('RW Futures and Index Data (Q4)'!C2468:C2497)</f>
        <v>#DIV/0!</v>
      </c>
      <c r="G2470" s="10"/>
      <c r="H2470" s="59">
        <v>5.1833122629582729E-2</v>
      </c>
      <c r="I2470" s="56" t="e">
        <f>COVAR(H2470:H2499,'RW Futures and Index Data (Q4)'!F2468:F2497)/VAR('RW Futures and Index Data (Q4)'!F2468:F2497)</f>
        <v>#DIV/0!</v>
      </c>
      <c r="J2470" s="10"/>
      <c r="K2470" s="59">
        <v>-9.2212473086705771E-4</v>
      </c>
      <c r="L2470" s="57" t="e">
        <f>COVAR(K2470:K2499,'RW Futures and Index Data (Q4)'!F2468:F2497)/VAR('RW Futures and Index Data (Q4)'!F2468:F2497)</f>
        <v>#DIV/0!</v>
      </c>
      <c r="M2470" s="10"/>
      <c r="N2470" s="59">
        <v>1.7671497689624172E-3</v>
      </c>
      <c r="O2470" s="58" t="e">
        <f>COVAR(N2470:N2499,'RW Futures and Index Data (Q4)'!F2468:F2497)/VAR('RW Futures and Index Data (Q4)'!F2468:F2497)</f>
        <v>#DIV/0!</v>
      </c>
      <c r="P2470" s="10"/>
    </row>
    <row r="2471" spans="1:16" x14ac:dyDescent="0.25">
      <c r="A2471" s="23">
        <v>38621</v>
      </c>
      <c r="B2471"/>
      <c r="C2471" s="22"/>
      <c r="D2471" s="10"/>
      <c r="E2471" s="59">
        <v>-8.1724762463989187E-2</v>
      </c>
      <c r="F2471" s="56" t="e">
        <f>COVAR(E2471:E2500,'RW Futures and Index Data (Q4)'!C2469:C2498)/VAR('RW Futures and Index Data (Q4)'!C2469:C2498)</f>
        <v>#DIV/0!</v>
      </c>
      <c r="G2471" s="10"/>
      <c r="H2471" s="59">
        <v>7.6433121019108263E-2</v>
      </c>
      <c r="I2471" s="56" t="e">
        <f>COVAR(H2471:H2500,'RW Futures and Index Data (Q4)'!F2469:F2498)/VAR('RW Futures and Index Data (Q4)'!F2469:F2498)</f>
        <v>#DIV/0!</v>
      </c>
      <c r="J2471" s="10"/>
      <c r="K2471" s="59">
        <v>-5.6264114763963091E-3</v>
      </c>
      <c r="L2471" s="57" t="e">
        <f>COVAR(K2471:K2500,'RW Futures and Index Data (Q4)'!F2469:F2498)/VAR('RW Futures and Index Data (Q4)'!F2469:F2498)</f>
        <v>#DIV/0!</v>
      </c>
      <c r="M2471" s="10"/>
      <c r="N2471" s="59">
        <v>-1.1498597138580147E-2</v>
      </c>
      <c r="O2471" s="58" t="e">
        <f>COVAR(N2471:N2500,'RW Futures and Index Data (Q4)'!F2469:F2498)/VAR('RW Futures and Index Data (Q4)'!F2469:F2498)</f>
        <v>#DIV/0!</v>
      </c>
      <c r="P2471" s="10"/>
    </row>
    <row r="2472" spans="1:16" x14ac:dyDescent="0.25">
      <c r="A2472" s="23">
        <v>38618</v>
      </c>
      <c r="B2472"/>
      <c r="C2472" s="22"/>
      <c r="D2472" s="10"/>
      <c r="E2472" s="59">
        <v>-7.9944156439482494E-2</v>
      </c>
      <c r="F2472" s="56" t="e">
        <f>COVAR(E2472:E2501,'RW Futures and Index Data (Q4)'!C2470:C2499)/VAR('RW Futures and Index Data (Q4)'!C2470:C2499)</f>
        <v>#DIV/0!</v>
      </c>
      <c r="G2472" s="10"/>
      <c r="H2472" s="59">
        <v>6.8789808917197659E-2</v>
      </c>
      <c r="I2472" s="56" t="e">
        <f>COVAR(H2472:H2501,'RW Futures and Index Data (Q4)'!F2470:F2499)/VAR('RW Futures and Index Data (Q4)'!F2470:F2499)</f>
        <v>#DIV/0!</v>
      </c>
      <c r="J2472" s="10"/>
      <c r="K2472" s="59">
        <v>-3.9236847961832133E-3</v>
      </c>
      <c r="L2472" s="57" t="e">
        <f>COVAR(K2472:K2501,'RW Futures and Index Data (Q4)'!F2470:F2499)/VAR('RW Futures and Index Data (Q4)'!F2470:F2499)</f>
        <v>#DIV/0!</v>
      </c>
      <c r="M2472" s="10"/>
      <c r="N2472" s="59">
        <v>-5.9965484658131007E-3</v>
      </c>
      <c r="O2472" s="58" t="e">
        <f>COVAR(N2472:N2501,'RW Futures and Index Data (Q4)'!F2470:F2499)/VAR('RW Futures and Index Data (Q4)'!F2470:F2499)</f>
        <v>#DIV/0!</v>
      </c>
      <c r="P2472" s="10"/>
    </row>
    <row r="2473" spans="1:16" x14ac:dyDescent="0.25">
      <c r="A2473" s="23">
        <v>38617</v>
      </c>
      <c r="B2473"/>
      <c r="C2473" s="22"/>
      <c r="D2473" s="10"/>
      <c r="E2473" s="59">
        <v>-8.3598842004819596E-2</v>
      </c>
      <c r="F2473" s="56" t="e">
        <f>COVAR(E2473:E2502,'RW Futures and Index Data (Q4)'!C2471:C2500)/VAR('RW Futures and Index Data (Q4)'!C2471:C2500)</f>
        <v>#DIV/0!</v>
      </c>
      <c r="G2473" s="10"/>
      <c r="H2473" s="59">
        <v>0.10923276983094921</v>
      </c>
      <c r="I2473" s="56" t="e">
        <f>COVAR(H2473:H2502,'RW Futures and Index Data (Q4)'!F2471:F2500)/VAR('RW Futures and Index Data (Q4)'!F2471:F2500)</f>
        <v>#DIV/0!</v>
      </c>
      <c r="J2473" s="10"/>
      <c r="K2473" s="59">
        <v>-2.1864612180115817E-3</v>
      </c>
      <c r="L2473" s="57" t="e">
        <f>COVAR(K2473:K2502,'RW Futures and Index Data (Q4)'!F2471:F2500)/VAR('RW Futures and Index Data (Q4)'!F2471:F2500)</f>
        <v>#DIV/0!</v>
      </c>
      <c r="M2473" s="10"/>
      <c r="N2473" s="59">
        <v>-4.0363639305919241E-3</v>
      </c>
      <c r="O2473" s="58" t="e">
        <f>COVAR(N2473:N2502,'RW Futures and Index Data (Q4)'!F2471:F2500)/VAR('RW Futures and Index Data (Q4)'!F2471:F2500)</f>
        <v>#DIV/0!</v>
      </c>
      <c r="P2473" s="10"/>
    </row>
    <row r="2474" spans="1:16" x14ac:dyDescent="0.25">
      <c r="A2474" s="23">
        <v>38616</v>
      </c>
      <c r="B2474"/>
      <c r="C2474" s="22"/>
      <c r="D2474" s="10"/>
      <c r="E2474" s="59">
        <v>-0.10016788308881119</v>
      </c>
      <c r="F2474" s="56" t="e">
        <f>COVAR(E2474:E2503,'RW Futures and Index Data (Q4)'!C2472:C2501)/VAR('RW Futures and Index Data (Q4)'!C2472:C2501)</f>
        <v>#DIV/0!</v>
      </c>
      <c r="G2474" s="10"/>
      <c r="H2474" s="59">
        <v>0.10677083333333348</v>
      </c>
      <c r="I2474" s="56" t="e">
        <f>COVAR(H2474:H2503,'RW Futures and Index Data (Q4)'!F2472:F2501)/VAR('RW Futures and Index Data (Q4)'!F2472:F2501)</f>
        <v>#DIV/0!</v>
      </c>
      <c r="J2474" s="10"/>
      <c r="K2474" s="59">
        <v>5.5407993997831362E-3</v>
      </c>
      <c r="L2474" s="57" t="e">
        <f>COVAR(K2474:K2503,'RW Futures and Index Data (Q4)'!F2472:F2501)/VAR('RW Futures and Index Data (Q4)'!F2472:F2501)</f>
        <v>#DIV/0!</v>
      </c>
      <c r="M2474" s="10"/>
      <c r="N2474" s="59">
        <v>1.3703617594823081E-2</v>
      </c>
      <c r="O2474" s="58" t="e">
        <f>COVAR(N2474:N2503,'RW Futures and Index Data (Q4)'!F2472:F2501)/VAR('RW Futures and Index Data (Q4)'!F2472:F2501)</f>
        <v>#DIV/0!</v>
      </c>
      <c r="P2474" s="10"/>
    </row>
    <row r="2475" spans="1:16" x14ac:dyDescent="0.25">
      <c r="A2475" s="23">
        <v>38615</v>
      </c>
      <c r="B2475"/>
      <c r="C2475" s="22"/>
      <c r="D2475" s="10"/>
      <c r="E2475" s="59">
        <v>-9.5973571883514963E-2</v>
      </c>
      <c r="F2475" s="56" t="e">
        <f>COVAR(E2475:E2504,'RW Futures and Index Data (Q4)'!C2473:C2502)/VAR('RW Futures and Index Data (Q4)'!C2473:C2502)</f>
        <v>#DIV/0!</v>
      </c>
      <c r="G2475" s="10"/>
      <c r="H2475" s="59">
        <v>0.13164893617021289</v>
      </c>
      <c r="I2475" s="56" t="e">
        <f>COVAR(H2475:H2504,'RW Futures and Index Data (Q4)'!F2473:F2502)/VAR('RW Futures and Index Data (Q4)'!F2473:F2502)</f>
        <v>#DIV/0!</v>
      </c>
      <c r="J2475" s="10"/>
      <c r="K2475" s="59">
        <v>9.2071281776859859E-3</v>
      </c>
      <c r="L2475" s="57" t="e">
        <f>COVAR(K2475:K2504,'RW Futures and Index Data (Q4)'!F2473:F2502)/VAR('RW Futures and Index Data (Q4)'!F2473:F2502)</f>
        <v>#DIV/0!</v>
      </c>
      <c r="M2475" s="10"/>
      <c r="N2475" s="59">
        <v>2.176082699453441E-2</v>
      </c>
      <c r="O2475" s="58" t="e">
        <f>COVAR(N2475:N2504,'RW Futures and Index Data (Q4)'!F2473:F2502)/VAR('RW Futures and Index Data (Q4)'!F2473:F2502)</f>
        <v>#DIV/0!</v>
      </c>
      <c r="P2475" s="10"/>
    </row>
    <row r="2476" spans="1:16" x14ac:dyDescent="0.25">
      <c r="A2476" s="23">
        <v>38614</v>
      </c>
      <c r="B2476"/>
      <c r="C2476" s="22"/>
      <c r="D2476" s="10"/>
      <c r="E2476" s="59">
        <v>-7.7996179680802635E-2</v>
      </c>
      <c r="F2476" s="56" t="e">
        <f>COVAR(E2476:E2505,'RW Futures and Index Data (Q4)'!C2474:C2503)/VAR('RW Futures and Index Data (Q4)'!C2474:C2503)</f>
        <v>#DIV/0!</v>
      </c>
      <c r="G2476" s="10"/>
      <c r="H2476" s="59">
        <v>0.11973684210526314</v>
      </c>
      <c r="I2476" s="56" t="e">
        <f>COVAR(H2476:H2505,'RW Futures and Index Data (Q4)'!F2474:F2503)/VAR('RW Futures and Index Data (Q4)'!F2474:F2503)</f>
        <v>#DIV/0!</v>
      </c>
      <c r="J2476" s="10"/>
      <c r="K2476" s="59">
        <v>5.5465338279021559E-3</v>
      </c>
      <c r="L2476" s="57" t="e">
        <f>COVAR(K2476:K2505,'RW Futures and Index Data (Q4)'!F2474:F2503)/VAR('RW Futures and Index Data (Q4)'!F2474:F2503)</f>
        <v>#DIV/0!</v>
      </c>
      <c r="M2476" s="10"/>
      <c r="N2476" s="59">
        <v>1.1250336560035823E-2</v>
      </c>
      <c r="O2476" s="58" t="e">
        <f>COVAR(N2476:N2505,'RW Futures and Index Data (Q4)'!F2474:F2503)/VAR('RW Futures and Index Data (Q4)'!F2474:F2503)</f>
        <v>#DIV/0!</v>
      </c>
      <c r="P2476" s="10"/>
    </row>
    <row r="2477" spans="1:16" x14ac:dyDescent="0.25">
      <c r="A2477" s="23">
        <v>38611</v>
      </c>
      <c r="B2477"/>
      <c r="C2477" s="22"/>
      <c r="D2477" s="10"/>
      <c r="E2477" s="59">
        <v>-4.6302936937490546E-2</v>
      </c>
      <c r="F2477" s="56" t="e">
        <f>COVAR(E2477:E2506,'RW Futures and Index Data (Q4)'!C2475:C2504)/VAR('RW Futures and Index Data (Q4)'!C2475:C2504)</f>
        <v>#DIV/0!</v>
      </c>
      <c r="G2477" s="10"/>
      <c r="H2477" s="59">
        <v>0.13922356091030785</v>
      </c>
      <c r="I2477" s="56" t="e">
        <f>COVAR(H2477:H2506,'RW Futures and Index Data (Q4)'!F2475:F2504)/VAR('RW Futures and Index Data (Q4)'!F2475:F2504)</f>
        <v>#DIV/0!</v>
      </c>
      <c r="J2477" s="10"/>
      <c r="K2477" s="59">
        <v>8.7608880438212466E-3</v>
      </c>
      <c r="L2477" s="57" t="e">
        <f>COVAR(K2477:K2506,'RW Futures and Index Data (Q4)'!F2475:F2504)/VAR('RW Futures and Index Data (Q4)'!F2475:F2504)</f>
        <v>#DIV/0!</v>
      </c>
      <c r="M2477" s="10"/>
      <c r="N2477" s="59">
        <v>1.2376084565688394E-2</v>
      </c>
      <c r="O2477" s="58" t="e">
        <f>COVAR(N2477:N2506,'RW Futures and Index Data (Q4)'!F2475:F2504)/VAR('RW Futures and Index Data (Q4)'!F2475:F2504)</f>
        <v>#DIV/0!</v>
      </c>
      <c r="P2477" s="10"/>
    </row>
    <row r="2478" spans="1:16" x14ac:dyDescent="0.25">
      <c r="A2478" s="23">
        <v>38610</v>
      </c>
      <c r="B2478"/>
      <c r="C2478" s="22"/>
      <c r="D2478" s="10"/>
      <c r="E2478" s="59">
        <v>-4.4570125422098705E-2</v>
      </c>
      <c r="F2478" s="56" t="e">
        <f>COVAR(E2478:E2507,'RW Futures and Index Data (Q4)'!C2476:C2505)/VAR('RW Futures and Index Data (Q4)'!C2476:C2505)</f>
        <v>#DIV/0!</v>
      </c>
      <c r="G2478" s="10"/>
      <c r="H2478" s="59">
        <v>0.11311053984575836</v>
      </c>
      <c r="I2478" s="56" t="e">
        <f>COVAR(H2478:H2507,'RW Futures and Index Data (Q4)'!F2476:F2505)/VAR('RW Futures and Index Data (Q4)'!F2476:F2505)</f>
        <v>#DIV/0!</v>
      </c>
      <c r="J2478" s="10"/>
      <c r="K2478" s="59">
        <v>1.4312589043334878E-3</v>
      </c>
      <c r="L2478" s="57" t="e">
        <f>COVAR(K2478:K2507,'RW Futures and Index Data (Q4)'!F2476:F2505)/VAR('RW Futures and Index Data (Q4)'!F2476:F2505)</f>
        <v>#DIV/0!</v>
      </c>
      <c r="M2478" s="10"/>
      <c r="N2478" s="59">
        <v>8.3087334683986658E-3</v>
      </c>
      <c r="O2478" s="58" t="e">
        <f>COVAR(N2478:N2507,'RW Futures and Index Data (Q4)'!F2476:F2505)/VAR('RW Futures and Index Data (Q4)'!F2476:F2505)</f>
        <v>#DIV/0!</v>
      </c>
      <c r="P2478" s="10"/>
    </row>
    <row r="2479" spans="1:16" x14ac:dyDescent="0.25">
      <c r="A2479" s="23">
        <v>38609</v>
      </c>
      <c r="B2479"/>
      <c r="C2479" s="22"/>
      <c r="D2479" s="10"/>
      <c r="E2479" s="59">
        <v>-3.9170235132412912E-2</v>
      </c>
      <c r="F2479" s="56" t="e">
        <f>COVAR(E2479:E2508,'RW Futures and Index Data (Q4)'!C2477:C2506)/VAR('RW Futures and Index Data (Q4)'!C2477:C2506)</f>
        <v>#DIV/0!</v>
      </c>
      <c r="G2479" s="10"/>
      <c r="H2479" s="59">
        <v>5.5766793409379067E-2</v>
      </c>
      <c r="I2479" s="56" t="e">
        <f>COVAR(H2479:H2508,'RW Futures and Index Data (Q4)'!F2477:F2506)/VAR('RW Futures and Index Data (Q4)'!F2477:F2506)</f>
        <v>#DIV/0!</v>
      </c>
      <c r="J2479" s="10"/>
      <c r="K2479" s="59">
        <v>2.4390009109769295E-3</v>
      </c>
      <c r="L2479" s="57" t="e">
        <f>COVAR(K2479:K2508,'RW Futures and Index Data (Q4)'!F2477:F2506)/VAR('RW Futures and Index Data (Q4)'!F2477:F2506)</f>
        <v>#DIV/0!</v>
      </c>
      <c r="M2479" s="10"/>
      <c r="N2479" s="59">
        <v>7.0763752330404994E-3</v>
      </c>
      <c r="O2479" s="58" t="e">
        <f>COVAR(N2479:N2508,'RW Futures and Index Data (Q4)'!F2477:F2506)/VAR('RW Futures and Index Data (Q4)'!F2477:F2506)</f>
        <v>#DIV/0!</v>
      </c>
      <c r="P2479" s="10"/>
    </row>
    <row r="2480" spans="1:16" x14ac:dyDescent="0.25">
      <c r="A2480" s="23">
        <v>38608</v>
      </c>
      <c r="B2480"/>
      <c r="C2480" s="22"/>
      <c r="D2480" s="10"/>
      <c r="E2480" s="59">
        <v>-5.6107810323302587E-2</v>
      </c>
      <c r="F2480" s="56" t="e">
        <f>COVAR(E2480:E2509,'RW Futures and Index Data (Q4)'!C2478:C2507)/VAR('RW Futures and Index Data (Q4)'!C2478:C2507)</f>
        <v>#DIV/0!</v>
      </c>
      <c r="G2480" s="10"/>
      <c r="H2480" s="59">
        <v>5.0890585241730291E-2</v>
      </c>
      <c r="I2480" s="56" t="e">
        <f>COVAR(H2480:H2509,'RW Futures and Index Data (Q4)'!F2478:F2507)/VAR('RW Futures and Index Data (Q4)'!F2478:F2507)</f>
        <v>#DIV/0!</v>
      </c>
      <c r="J2480" s="10"/>
      <c r="K2480" s="59">
        <v>5.9956852215443668E-3</v>
      </c>
      <c r="L2480" s="57" t="e">
        <f>COVAR(K2480:K2509,'RW Futures and Index Data (Q4)'!F2478:F2507)/VAR('RW Futures and Index Data (Q4)'!F2478:F2507)</f>
        <v>#DIV/0!</v>
      </c>
      <c r="M2480" s="10"/>
      <c r="N2480" s="59">
        <v>1.3356453432312954E-2</v>
      </c>
      <c r="O2480" s="58" t="e">
        <f>COVAR(N2480:N2509,'RW Futures and Index Data (Q4)'!F2478:F2507)/VAR('RW Futures and Index Data (Q4)'!F2478:F2507)</f>
        <v>#DIV/0!</v>
      </c>
      <c r="P2480" s="10"/>
    </row>
    <row r="2481" spans="1:16" x14ac:dyDescent="0.25">
      <c r="A2481" s="23">
        <v>38607</v>
      </c>
      <c r="B2481"/>
      <c r="C2481" s="22"/>
      <c r="D2481" s="10"/>
      <c r="E2481" s="59">
        <v>-5.3100431582628005E-2</v>
      </c>
      <c r="F2481" s="56" t="e">
        <f>COVAR(E2481:E2510,'RW Futures and Index Data (Q4)'!C2479:C2508)/VAR('RW Futures and Index Data (Q4)'!C2479:C2508)</f>
        <v>#DIV/0!</v>
      </c>
      <c r="G2481" s="10"/>
      <c r="H2481" s="59">
        <v>3.9290240811153287E-2</v>
      </c>
      <c r="I2481" s="56" t="e">
        <f>COVAR(H2481:H2510,'RW Futures and Index Data (Q4)'!F2479:F2508)/VAR('RW Futures and Index Data (Q4)'!F2479:F2508)</f>
        <v>#DIV/0!</v>
      </c>
      <c r="J2481" s="10"/>
      <c r="K2481" s="59">
        <v>1.0845167200427719E-2</v>
      </c>
      <c r="L2481" s="57" t="e">
        <f>COVAR(K2481:K2510,'RW Futures and Index Data (Q4)'!F2479:F2508)/VAR('RW Futures and Index Data (Q4)'!F2479:F2508)</f>
        <v>#DIV/0!</v>
      </c>
      <c r="M2481" s="10"/>
      <c r="N2481" s="59">
        <v>2.2228091528631033E-2</v>
      </c>
      <c r="O2481" s="58" t="e">
        <f>COVAR(N2481:N2510,'RW Futures and Index Data (Q4)'!F2479:F2508)/VAR('RW Futures and Index Data (Q4)'!F2479:F2508)</f>
        <v>#DIV/0!</v>
      </c>
      <c r="P2481" s="10"/>
    </row>
    <row r="2482" spans="1:16" x14ac:dyDescent="0.25">
      <c r="A2482" s="23">
        <v>38604</v>
      </c>
      <c r="B2482"/>
      <c r="C2482" s="22"/>
      <c r="D2482" s="10"/>
      <c r="E2482" s="59">
        <v>-3.660301408609401E-2</v>
      </c>
      <c r="F2482" s="56" t="e">
        <f>COVAR(E2482:E2511,'RW Futures and Index Data (Q4)'!C2480:C2509)/VAR('RW Futures and Index Data (Q4)'!C2480:C2509)</f>
        <v>#DIV/0!</v>
      </c>
      <c r="G2482" s="10"/>
      <c r="H2482" s="59">
        <v>3.9042821158690177E-2</v>
      </c>
      <c r="I2482" s="56" t="e">
        <f>COVAR(H2482:H2511,'RW Futures and Index Data (Q4)'!F2480:F2509)/VAR('RW Futures and Index Data (Q4)'!F2480:F2509)</f>
        <v>#DIV/0!</v>
      </c>
      <c r="J2482" s="10"/>
      <c r="K2482" s="59">
        <v>7.2741801523337202E-3</v>
      </c>
      <c r="L2482" s="57" t="e">
        <f>COVAR(K2482:K2511,'RW Futures and Index Data (Q4)'!F2480:F2509)/VAR('RW Futures and Index Data (Q4)'!F2480:F2509)</f>
        <v>#DIV/0!</v>
      </c>
      <c r="M2482" s="10"/>
      <c r="N2482" s="59">
        <v>1.3589591050740868E-2</v>
      </c>
      <c r="O2482" s="58" t="e">
        <f>COVAR(N2482:N2511,'RW Futures and Index Data (Q4)'!F2480:F2509)/VAR('RW Futures and Index Data (Q4)'!F2480:F2509)</f>
        <v>#DIV/0!</v>
      </c>
      <c r="P2482" s="10"/>
    </row>
    <row r="2483" spans="1:16" x14ac:dyDescent="0.25">
      <c r="A2483" s="23">
        <v>38603</v>
      </c>
      <c r="B2483"/>
      <c r="C2483" s="22"/>
      <c r="D2483" s="10"/>
      <c r="E2483" s="59">
        <v>-4.3494431289737623E-2</v>
      </c>
      <c r="F2483" s="56" t="e">
        <f>COVAR(E2483:E2512,'RW Futures and Index Data (Q4)'!C2481:C2510)/VAR('RW Futures and Index Data (Q4)'!C2481:C2510)</f>
        <v>#DIV/0!</v>
      </c>
      <c r="G2483" s="10"/>
      <c r="H2483" s="59">
        <v>4.7858942065491128E-2</v>
      </c>
      <c r="I2483" s="56" t="e">
        <f>COVAR(H2483:H2512,'RW Futures and Index Data (Q4)'!F2481:F2510)/VAR('RW Futures and Index Data (Q4)'!F2481:F2510)</f>
        <v>#DIV/0!</v>
      </c>
      <c r="J2483" s="10"/>
      <c r="K2483" s="59">
        <v>7.4304309430608395E-3</v>
      </c>
      <c r="L2483" s="57" t="e">
        <f>COVAR(K2483:K2512,'RW Futures and Index Data (Q4)'!F2481:F2510)/VAR('RW Futures and Index Data (Q4)'!F2481:F2510)</f>
        <v>#DIV/0!</v>
      </c>
      <c r="M2483" s="10"/>
      <c r="N2483" s="59">
        <v>1.6851356104673476E-2</v>
      </c>
      <c r="O2483" s="58" t="e">
        <f>COVAR(N2483:N2512,'RW Futures and Index Data (Q4)'!F2481:F2510)/VAR('RW Futures and Index Data (Q4)'!F2481:F2510)</f>
        <v>#DIV/0!</v>
      </c>
      <c r="P2483" s="10"/>
    </row>
    <row r="2484" spans="1:16" x14ac:dyDescent="0.25">
      <c r="A2484" s="23">
        <v>38602</v>
      </c>
      <c r="B2484"/>
      <c r="C2484" s="22"/>
      <c r="D2484" s="10"/>
      <c r="E2484" s="59">
        <v>-5.4412629037948523E-2</v>
      </c>
      <c r="F2484" s="56" t="e">
        <f>COVAR(E2484:E2513,'RW Futures and Index Data (Q4)'!C2482:C2511)/VAR('RW Futures and Index Data (Q4)'!C2482:C2511)</f>
        <v>#DIV/0!</v>
      </c>
      <c r="G2484" s="10"/>
      <c r="H2484" s="59">
        <v>5.7397959183673297E-2</v>
      </c>
      <c r="I2484" s="56" t="e">
        <f>COVAR(H2484:H2513,'RW Futures and Index Data (Q4)'!F2482:F2511)/VAR('RW Futures and Index Data (Q4)'!F2482:F2511)</f>
        <v>#DIV/0!</v>
      </c>
      <c r="J2484" s="10"/>
      <c r="K2484" s="59">
        <v>4.7073581655558971E-3</v>
      </c>
      <c r="L2484" s="57" t="e">
        <f>COVAR(K2484:K2513,'RW Futures and Index Data (Q4)'!F2482:F2511)/VAR('RW Futures and Index Data (Q4)'!F2482:F2511)</f>
        <v>#DIV/0!</v>
      </c>
      <c r="M2484" s="10"/>
      <c r="N2484" s="59">
        <v>3.5820902555927514E-3</v>
      </c>
      <c r="O2484" s="58" t="e">
        <f>COVAR(N2484:N2513,'RW Futures and Index Data (Q4)'!F2482:F2511)/VAR('RW Futures and Index Data (Q4)'!F2482:F2511)</f>
        <v>#DIV/0!</v>
      </c>
      <c r="P2484" s="10"/>
    </row>
    <row r="2485" spans="1:16" x14ac:dyDescent="0.25">
      <c r="A2485" s="23">
        <v>38601</v>
      </c>
      <c r="B2485"/>
      <c r="C2485" s="22"/>
      <c r="D2485" s="10"/>
      <c r="E2485" s="59">
        <v>-5.0344430651858008E-2</v>
      </c>
      <c r="F2485" s="56" t="e">
        <f>COVAR(E2485:E2514,'RW Futures and Index Data (Q4)'!C2483:C2512)/VAR('RW Futures and Index Data (Q4)'!C2483:C2512)</f>
        <v>#DIV/0!</v>
      </c>
      <c r="G2485" s="10"/>
      <c r="H2485" s="59">
        <v>0.11559139784946248</v>
      </c>
      <c r="I2485" s="56" t="e">
        <f>COVAR(H2485:H2514,'RW Futures and Index Data (Q4)'!F2483:F2512)/VAR('RW Futures and Index Data (Q4)'!F2483:F2512)</f>
        <v>#DIV/0!</v>
      </c>
      <c r="J2485" s="10"/>
      <c r="K2485" s="59">
        <v>8.2498010736211658E-3</v>
      </c>
      <c r="L2485" s="57" t="e">
        <f>COVAR(K2485:K2514,'RW Futures and Index Data (Q4)'!F2483:F2512)/VAR('RW Futures and Index Data (Q4)'!F2483:F2512)</f>
        <v>#DIV/0!</v>
      </c>
      <c r="M2485" s="10"/>
      <c r="N2485" s="59">
        <v>1.1438057474158825E-2</v>
      </c>
      <c r="O2485" s="58" t="e">
        <f>COVAR(N2485:N2514,'RW Futures and Index Data (Q4)'!F2483:F2512)/VAR('RW Futures and Index Data (Q4)'!F2483:F2512)</f>
        <v>#DIV/0!</v>
      </c>
      <c r="P2485" s="10"/>
    </row>
    <row r="2486" spans="1:16" x14ac:dyDescent="0.25">
      <c r="A2486" s="23">
        <v>38597</v>
      </c>
      <c r="B2486"/>
      <c r="C2486" s="22"/>
      <c r="D2486" s="10"/>
      <c r="E2486" s="59">
        <v>-4.2531592317817224E-2</v>
      </c>
      <c r="F2486" s="56" t="e">
        <f>COVAR(E2486:E2515,'RW Futures and Index Data (Q4)'!C2484:C2513)/VAR('RW Futures and Index Data (Q4)'!C2484:C2513)</f>
        <v>#DIV/0!</v>
      </c>
      <c r="G2486" s="10"/>
      <c r="H2486" s="59">
        <v>9.5744680851064023E-2</v>
      </c>
      <c r="I2486" s="56" t="e">
        <f>COVAR(H2486:H2515,'RW Futures and Index Data (Q4)'!F2484:F2513)/VAR('RW Futures and Index Data (Q4)'!F2484:F2513)</f>
        <v>#DIV/0!</v>
      </c>
      <c r="J2486" s="10"/>
      <c r="K2486" s="59">
        <v>1.061712829661654E-2</v>
      </c>
      <c r="L2486" s="57" t="e">
        <f>COVAR(K2486:K2515,'RW Futures and Index Data (Q4)'!F2484:F2513)/VAR('RW Futures and Index Data (Q4)'!F2484:F2513)</f>
        <v>#DIV/0!</v>
      </c>
      <c r="M2486" s="10"/>
      <c r="N2486" s="59">
        <v>1.9414816447946404E-2</v>
      </c>
      <c r="O2486" s="58" t="e">
        <f>COVAR(N2486:N2515,'RW Futures and Index Data (Q4)'!F2484:F2513)/VAR('RW Futures and Index Data (Q4)'!F2484:F2513)</f>
        <v>#DIV/0!</v>
      </c>
      <c r="P2486" s="10"/>
    </row>
    <row r="2487" spans="1:16" x14ac:dyDescent="0.25">
      <c r="A2487" s="23">
        <v>38596</v>
      </c>
      <c r="B2487"/>
      <c r="C2487" s="22"/>
      <c r="D2487" s="10"/>
      <c r="E2487" s="59">
        <v>-4.936475746489033E-2</v>
      </c>
      <c r="F2487" s="56" t="e">
        <f>COVAR(E2487:E2516,'RW Futures and Index Data (Q4)'!C2485:C2514)/VAR('RW Futures and Index Data (Q4)'!C2485:C2514)</f>
        <v>#DIV/0!</v>
      </c>
      <c r="G2487" s="10"/>
      <c r="H2487" s="59">
        <v>5.0000000000000044E-2</v>
      </c>
      <c r="I2487" s="56" t="e">
        <f>COVAR(H2487:H2516,'RW Futures and Index Data (Q4)'!F2485:F2514)/VAR('RW Futures and Index Data (Q4)'!F2485:F2514)</f>
        <v>#DIV/0!</v>
      </c>
      <c r="J2487" s="10"/>
      <c r="K2487" s="59">
        <v>1.2894426500435152E-2</v>
      </c>
      <c r="L2487" s="57" t="e">
        <f>COVAR(K2487:K2516,'RW Futures and Index Data (Q4)'!F2485:F2514)/VAR('RW Futures and Index Data (Q4)'!F2485:F2514)</f>
        <v>#DIV/0!</v>
      </c>
      <c r="M2487" s="10"/>
      <c r="N2487" s="59">
        <v>2.8295408353612439E-2</v>
      </c>
      <c r="O2487" s="58" t="e">
        <f>COVAR(N2487:N2516,'RW Futures and Index Data (Q4)'!F2485:F2514)/VAR('RW Futures and Index Data (Q4)'!F2485:F2514)</f>
        <v>#DIV/0!</v>
      </c>
      <c r="P2487" s="10"/>
    </row>
    <row r="2488" spans="1:16" x14ac:dyDescent="0.25">
      <c r="A2488" s="23">
        <v>38595</v>
      </c>
      <c r="B2488"/>
      <c r="C2488" s="22"/>
      <c r="D2488" s="10"/>
      <c r="E2488" s="59">
        <v>-7.5246960577405098E-2</v>
      </c>
      <c r="F2488" s="56" t="e">
        <f>COVAR(E2488:E2517,'RW Futures and Index Data (Q4)'!C2486:C2515)/VAR('RW Futures and Index Data (Q4)'!C2486:C2515)</f>
        <v>#DIV/0!</v>
      </c>
      <c r="G2488" s="10"/>
      <c r="H2488" s="59">
        <v>3.2051282051282159E-2</v>
      </c>
      <c r="I2488" s="56" t="e">
        <f>COVAR(H2488:H2517,'RW Futures and Index Data (Q4)'!F2486:F2515)/VAR('RW Futures and Index Data (Q4)'!F2486:F2515)</f>
        <v>#DIV/0!</v>
      </c>
      <c r="J2488" s="10"/>
      <c r="K2488" s="59">
        <v>1.2529745668544257E-2</v>
      </c>
      <c r="L2488" s="57" t="e">
        <f>COVAR(K2488:K2517,'RW Futures and Index Data (Q4)'!F2486:F2515)/VAR('RW Futures and Index Data (Q4)'!F2486:F2515)</f>
        <v>#DIV/0!</v>
      </c>
      <c r="M2488" s="10"/>
      <c r="N2488" s="59">
        <v>2.3696742333694676E-2</v>
      </c>
      <c r="O2488" s="58" t="e">
        <f>COVAR(N2488:N2517,'RW Futures and Index Data (Q4)'!F2486:F2515)/VAR('RW Futures and Index Data (Q4)'!F2486:F2515)</f>
        <v>#DIV/0!</v>
      </c>
      <c r="P2488" s="10"/>
    </row>
    <row r="2489" spans="1:16" x14ac:dyDescent="0.25">
      <c r="A2489" s="23">
        <v>38594</v>
      </c>
      <c r="B2489"/>
      <c r="C2489" s="22"/>
      <c r="D2489" s="10"/>
      <c r="E2489" s="59">
        <v>-8.8133871284357568E-2</v>
      </c>
      <c r="F2489" s="56" t="e">
        <f>COVAR(E2489:E2518,'RW Futures and Index Data (Q4)'!C2487:C2516)/VAR('RW Futures and Index Data (Q4)'!C2487:C2516)</f>
        <v>#DIV/0!</v>
      </c>
      <c r="G2489" s="10"/>
      <c r="H2489" s="59">
        <v>7.8353253652058363E-2</v>
      </c>
      <c r="I2489" s="56" t="e">
        <f>COVAR(H2489:H2518,'RW Futures and Index Data (Q4)'!F2487:F2516)/VAR('RW Futures and Index Data (Q4)'!F2487:F2516)</f>
        <v>#DIV/0!</v>
      </c>
      <c r="J2489" s="10"/>
      <c r="K2489" s="59">
        <v>2.0097413024054323E-2</v>
      </c>
      <c r="L2489" s="57" t="e">
        <f>COVAR(K2489:K2518,'RW Futures and Index Data (Q4)'!F2487:F2516)/VAR('RW Futures and Index Data (Q4)'!F2487:F2516)</f>
        <v>#DIV/0!</v>
      </c>
      <c r="M2489" s="10"/>
      <c r="N2489" s="59">
        <v>3.7886335455913356E-2</v>
      </c>
      <c r="O2489" s="58" t="e">
        <f>COVAR(N2489:N2518,'RW Futures and Index Data (Q4)'!F2487:F2516)/VAR('RW Futures and Index Data (Q4)'!F2487:F2516)</f>
        <v>#DIV/0!</v>
      </c>
      <c r="P2489" s="10"/>
    </row>
    <row r="2490" spans="1:16" x14ac:dyDescent="0.25">
      <c r="A2490" s="23">
        <v>38593</v>
      </c>
      <c r="B2490"/>
      <c r="C2490" s="22"/>
      <c r="D2490" s="10"/>
      <c r="E2490" s="59">
        <v>-0.11177389001541971</v>
      </c>
      <c r="F2490" s="56" t="e">
        <f>COVAR(E2490:E2519,'RW Futures and Index Data (Q4)'!C2488:C2517)/VAR('RW Futures and Index Data (Q4)'!C2488:C2517)</f>
        <v>#DIV/0!</v>
      </c>
      <c r="G2490" s="10"/>
      <c r="H2490" s="59">
        <v>3.594351732991008E-2</v>
      </c>
      <c r="I2490" s="56" t="e">
        <f>COVAR(H2490:H2519,'RW Futures and Index Data (Q4)'!F2488:F2517)/VAR('RW Futures and Index Data (Q4)'!F2488:F2517)</f>
        <v>#DIV/0!</v>
      </c>
      <c r="J2490" s="10"/>
      <c r="K2490" s="59">
        <v>7.77798325561041E-3</v>
      </c>
      <c r="L2490" s="57" t="e">
        <f>COVAR(K2490:K2519,'RW Futures and Index Data (Q4)'!F2488:F2517)/VAR('RW Futures and Index Data (Q4)'!F2488:F2517)</f>
        <v>#DIV/0!</v>
      </c>
      <c r="M2490" s="10"/>
      <c r="N2490" s="59">
        <v>1.5237693974448741E-2</v>
      </c>
      <c r="O2490" s="58" t="e">
        <f>COVAR(N2490:N2519,'RW Futures and Index Data (Q4)'!F2488:F2517)/VAR('RW Futures and Index Data (Q4)'!F2488:F2517)</f>
        <v>#DIV/0!</v>
      </c>
      <c r="P2490" s="10"/>
    </row>
    <row r="2491" spans="1:16" x14ac:dyDescent="0.25">
      <c r="A2491" s="23">
        <v>38590</v>
      </c>
      <c r="B2491"/>
      <c r="C2491" s="22"/>
      <c r="D2491" s="10"/>
      <c r="E2491" s="59">
        <v>-0.11987480456278865</v>
      </c>
      <c r="F2491" s="56" t="e">
        <f>COVAR(E2491:E2520,'RW Futures and Index Data (Q4)'!C2489:C2518)/VAR('RW Futures and Index Data (Q4)'!C2489:C2518)</f>
        <v>#DIV/0!</v>
      </c>
      <c r="G2491" s="10"/>
      <c r="H2491" s="59">
        <v>4.5278137128072382E-2</v>
      </c>
      <c r="I2491" s="56" t="e">
        <f>COVAR(H2491:H2520,'RW Futures and Index Data (Q4)'!F2489:F2518)/VAR('RW Futures and Index Data (Q4)'!F2489:F2518)</f>
        <v>#DIV/0!</v>
      </c>
      <c r="J2491" s="10"/>
      <c r="K2491" s="59">
        <v>7.2375160244446679E-3</v>
      </c>
      <c r="L2491" s="57" t="e">
        <f>COVAR(K2491:K2520,'RW Futures and Index Data (Q4)'!F2489:F2518)/VAR('RW Futures and Index Data (Q4)'!F2489:F2518)</f>
        <v>#DIV/0!</v>
      </c>
      <c r="M2491" s="10"/>
      <c r="N2491" s="59">
        <v>1.433530315232967E-2</v>
      </c>
      <c r="O2491" s="58" t="e">
        <f>COVAR(N2491:N2520,'RW Futures and Index Data (Q4)'!F2489:F2518)/VAR('RW Futures and Index Data (Q4)'!F2489:F2518)</f>
        <v>#DIV/0!</v>
      </c>
      <c r="P2491" s="10"/>
    </row>
    <row r="2492" spans="1:16" x14ac:dyDescent="0.25">
      <c r="A2492" s="23">
        <v>38589</v>
      </c>
      <c r="B2492"/>
      <c r="C2492" s="22"/>
      <c r="D2492" s="10"/>
      <c r="E2492" s="59">
        <v>-0.13237137409461752</v>
      </c>
      <c r="F2492" s="56" t="e">
        <f>COVAR(E2492:E2521,'RW Futures and Index Data (Q4)'!C2490:C2519)/VAR('RW Futures and Index Data (Q4)'!C2490:C2519)</f>
        <v>#DIV/0!</v>
      </c>
      <c r="G2492" s="10"/>
      <c r="H2492" s="59">
        <v>5.9602649006622599E-2</v>
      </c>
      <c r="I2492" s="56" t="e">
        <f>COVAR(H2492:H2521,'RW Futures and Index Data (Q4)'!F2490:F2519)/VAR('RW Futures and Index Data (Q4)'!F2490:F2519)</f>
        <v>#DIV/0!</v>
      </c>
      <c r="J2492" s="10"/>
      <c r="K2492" s="59">
        <v>7.9666428109301801E-3</v>
      </c>
      <c r="L2492" s="57" t="e">
        <f>COVAR(K2492:K2521,'RW Futures and Index Data (Q4)'!F2490:F2519)/VAR('RW Futures and Index Data (Q4)'!F2490:F2519)</f>
        <v>#DIV/0!</v>
      </c>
      <c r="M2492" s="10"/>
      <c r="N2492" s="59">
        <v>1.6632837668305811E-2</v>
      </c>
      <c r="O2492" s="58" t="e">
        <f>COVAR(N2492:N2521,'RW Futures and Index Data (Q4)'!F2490:F2519)/VAR('RW Futures and Index Data (Q4)'!F2490:F2519)</f>
        <v>#DIV/0!</v>
      </c>
      <c r="P2492" s="10"/>
    </row>
    <row r="2493" spans="1:16" x14ac:dyDescent="0.25">
      <c r="A2493" s="23">
        <v>38588</v>
      </c>
      <c r="B2493"/>
      <c r="C2493" s="22"/>
      <c r="D2493" s="10"/>
      <c r="E2493" s="59">
        <v>-0.12973989400963326</v>
      </c>
      <c r="F2493" s="56" t="e">
        <f>COVAR(E2493:E2522,'RW Futures and Index Data (Q4)'!C2491:C2520)/VAR('RW Futures and Index Data (Q4)'!C2491:C2520)</f>
        <v>#DIV/0!</v>
      </c>
      <c r="G2493" s="10"/>
      <c r="H2493" s="59">
        <v>4.296875E-2</v>
      </c>
      <c r="I2493" s="56" t="e">
        <f>COVAR(H2493:H2522,'RW Futures and Index Data (Q4)'!F2491:F2520)/VAR('RW Futures and Index Data (Q4)'!F2491:F2520)</f>
        <v>#DIV/0!</v>
      </c>
      <c r="J2493" s="10"/>
      <c r="K2493" s="59">
        <v>5.5133868380154993E-3</v>
      </c>
      <c r="L2493" s="57" t="e">
        <f>COVAR(K2493:K2522,'RW Futures and Index Data (Q4)'!F2491:F2520)/VAR('RW Futures and Index Data (Q4)'!F2491:F2520)</f>
        <v>#DIV/0!</v>
      </c>
      <c r="M2493" s="10"/>
      <c r="N2493" s="59">
        <v>9.3801174779140073E-3</v>
      </c>
      <c r="O2493" s="58" t="e">
        <f>COVAR(N2493:N2522,'RW Futures and Index Data (Q4)'!F2491:F2520)/VAR('RW Futures and Index Data (Q4)'!F2491:F2520)</f>
        <v>#DIV/0!</v>
      </c>
      <c r="P2493" s="10"/>
    </row>
    <row r="2494" spans="1:16" x14ac:dyDescent="0.25">
      <c r="A2494" s="23">
        <v>38587</v>
      </c>
      <c r="B2494"/>
      <c r="C2494" s="22"/>
      <c r="D2494" s="10"/>
      <c r="E2494" s="59">
        <v>-0.12785959869989949</v>
      </c>
      <c r="F2494" s="56" t="e">
        <f>COVAR(E2494:E2523,'RW Futures and Index Data (Q4)'!C2492:C2521)/VAR('RW Futures and Index Data (Q4)'!C2492:C2521)</f>
        <v>#DIV/0!</v>
      </c>
      <c r="G2494" s="10"/>
      <c r="H2494" s="59">
        <v>5.2562417871222067E-2</v>
      </c>
      <c r="I2494" s="56" t="e">
        <f>COVAR(H2494:H2523,'RW Futures and Index Data (Q4)'!F2492:F2521)/VAR('RW Futures and Index Data (Q4)'!F2492:F2521)</f>
        <v>#DIV/0!</v>
      </c>
      <c r="J2494" s="10"/>
      <c r="K2494" s="59">
        <v>4.0615539087738295E-3</v>
      </c>
      <c r="L2494" s="57" t="e">
        <f>COVAR(K2494:K2523,'RW Futures and Index Data (Q4)'!F2492:F2521)/VAR('RW Futures and Index Data (Q4)'!F2492:F2521)</f>
        <v>#DIV/0!</v>
      </c>
      <c r="M2494" s="10"/>
      <c r="N2494" s="59">
        <v>8.8596996575736053E-3</v>
      </c>
      <c r="O2494" s="58" t="e">
        <f>COVAR(N2494:N2523,'RW Futures and Index Data (Q4)'!F2492:F2521)/VAR('RW Futures and Index Data (Q4)'!F2492:F2521)</f>
        <v>#DIV/0!</v>
      </c>
      <c r="P2494" s="10"/>
    </row>
    <row r="2495" spans="1:16" x14ac:dyDescent="0.25">
      <c r="A2495" s="23">
        <v>38586</v>
      </c>
      <c r="B2495"/>
      <c r="C2495" s="22"/>
      <c r="D2495" s="10"/>
      <c r="E2495" s="59">
        <v>-0.12776723805112145</v>
      </c>
      <c r="F2495" s="56" t="e">
        <f>COVAR(E2495:E2524,'RW Futures and Index Data (Q4)'!C2493:C2522)/VAR('RW Futures and Index Data (Q4)'!C2493:C2522)</f>
        <v>#DIV/0!</v>
      </c>
      <c r="G2495" s="10"/>
      <c r="H2495" s="59">
        <v>3.1331592689294974E-2</v>
      </c>
      <c r="I2495" s="56" t="e">
        <f>COVAR(H2495:H2524,'RW Futures and Index Data (Q4)'!F2493:F2522)/VAR('RW Futures and Index Data (Q4)'!F2493:F2522)</f>
        <v>#DIV/0!</v>
      </c>
      <c r="J2495" s="10"/>
      <c r="K2495" s="59">
        <v>5.3336597007260789E-3</v>
      </c>
      <c r="L2495" s="57" t="e">
        <f>COVAR(K2495:K2524,'RW Futures and Index Data (Q4)'!F2493:F2522)/VAR('RW Futures and Index Data (Q4)'!F2493:F2522)</f>
        <v>#DIV/0!</v>
      </c>
      <c r="M2495" s="10"/>
      <c r="N2495" s="59">
        <v>5.3214347578820487E-3</v>
      </c>
      <c r="O2495" s="58" t="e">
        <f>COVAR(N2495:N2524,'RW Futures and Index Data (Q4)'!F2493:F2522)/VAR('RW Futures and Index Data (Q4)'!F2493:F2522)</f>
        <v>#DIV/0!</v>
      </c>
      <c r="P2495" s="10"/>
    </row>
    <row r="2496" spans="1:16" x14ac:dyDescent="0.25">
      <c r="A2496" s="23">
        <v>38583</v>
      </c>
      <c r="B2496"/>
      <c r="C2496" s="22"/>
      <c r="D2496" s="10"/>
      <c r="E2496" s="59">
        <v>-0.11740510202744625</v>
      </c>
      <c r="F2496" s="56" t="e">
        <f>COVAR(E2496:E2525,'RW Futures and Index Data (Q4)'!C2494:C2523)/VAR('RW Futures and Index Data (Q4)'!C2494:C2523)</f>
        <v>#DIV/0!</v>
      </c>
      <c r="G2496" s="10"/>
      <c r="H2496" s="59">
        <v>2.0565552699228773E-2</v>
      </c>
      <c r="I2496" s="56" t="e">
        <f>COVAR(H2496:H2525,'RW Futures and Index Data (Q4)'!F2494:F2523)/VAR('RW Futures and Index Data (Q4)'!F2494:F2523)</f>
        <v>#DIV/0!</v>
      </c>
      <c r="J2496" s="10"/>
      <c r="K2496" s="59">
        <v>6.79372397286504E-3</v>
      </c>
      <c r="L2496" s="57" t="e">
        <f>COVAR(K2496:K2525,'RW Futures and Index Data (Q4)'!F2494:F2523)/VAR('RW Futures and Index Data (Q4)'!F2494:F2523)</f>
        <v>#DIV/0!</v>
      </c>
      <c r="M2496" s="10"/>
      <c r="N2496" s="59">
        <v>-7.6084561348799262E-4</v>
      </c>
      <c r="O2496" s="58" t="e">
        <f>COVAR(N2496:N2525,'RW Futures and Index Data (Q4)'!F2494:F2523)/VAR('RW Futures and Index Data (Q4)'!F2494:F2523)</f>
        <v>#DIV/0!</v>
      </c>
      <c r="P2496" s="10"/>
    </row>
    <row r="2497" spans="1:16" ht="16.5" thickBot="1" x14ac:dyDescent="0.3">
      <c r="A2497" s="23">
        <v>38582</v>
      </c>
      <c r="B2497"/>
      <c r="C2497" s="22"/>
      <c r="D2497" s="10"/>
      <c r="E2497" s="65">
        <v>-0.10179260655481814</v>
      </c>
      <c r="F2497" s="63" t="e">
        <f>COVAR(E2497:E2526,'RW Futures and Index Data (Q4)'!C2495:C2524)/VAR('RW Futures and Index Data (Q4)'!C2495:C2524)</f>
        <v>#DIV/0!</v>
      </c>
      <c r="G2497" s="39"/>
      <c r="H2497" s="65">
        <v>2.5974025974025983E-2</v>
      </c>
      <c r="I2497" s="63" t="e">
        <f>COVAR(H2497:H2526,'RW Futures and Index Data (Q4)'!F2495:F2524)/VAR('RW Futures and Index Data (Q4)'!F2495:F2524)</f>
        <v>#DIV/0!</v>
      </c>
      <c r="J2497" s="39"/>
      <c r="K2497" s="65">
        <v>4.9701847023508883E-3</v>
      </c>
      <c r="L2497" s="64" t="e">
        <f>COVAR(K2497:K2526,'RW Futures and Index Data (Q4)'!F2495:F2524)/VAR('RW Futures and Index Data (Q4)'!F2495:F2524)</f>
        <v>#DIV/0!</v>
      </c>
      <c r="M2497" s="39"/>
      <c r="N2497" s="65">
        <v>-5.296683309689687E-3</v>
      </c>
      <c r="O2497" s="66" t="e">
        <f>COVAR(N2497:N2526,'RW Futures and Index Data (Q4)'!F2495:F2524)/VAR('RW Futures and Index Data (Q4)'!F2495:F2524)</f>
        <v>#DIV/0!</v>
      </c>
      <c r="P2497" s="10"/>
    </row>
    <row r="2498" spans="1:16" x14ac:dyDescent="0.25">
      <c r="A2498" s="23">
        <v>38581</v>
      </c>
      <c r="B2498"/>
      <c r="C2498" s="22"/>
      <c r="D2498" s="10"/>
      <c r="E2498" s="52"/>
      <c r="F2498" s="60"/>
      <c r="G2498" s="12"/>
      <c r="H2498" s="52"/>
      <c r="I2498" s="60"/>
      <c r="J2498" s="12"/>
      <c r="K2498" s="52"/>
      <c r="L2498" s="61"/>
      <c r="M2498" s="12"/>
      <c r="N2498" s="52"/>
      <c r="O2498" s="62"/>
      <c r="P2498" s="10"/>
    </row>
    <row r="2499" spans="1:16" x14ac:dyDescent="0.25">
      <c r="A2499" s="23">
        <v>38580</v>
      </c>
      <c r="B2499"/>
      <c r="C2499" s="22"/>
      <c r="D2499" s="10"/>
      <c r="E2499" s="52"/>
      <c r="F2499" s="60"/>
      <c r="G2499" s="12"/>
      <c r="H2499" s="52"/>
      <c r="I2499" s="60"/>
      <c r="J2499" s="12"/>
      <c r="K2499" s="52"/>
      <c r="L2499" s="61"/>
      <c r="M2499" s="12"/>
      <c r="N2499" s="52"/>
      <c r="O2499" s="62"/>
      <c r="P2499" s="10"/>
    </row>
    <row r="2500" spans="1:16" x14ac:dyDescent="0.25">
      <c r="A2500" s="23">
        <v>38579</v>
      </c>
      <c r="B2500"/>
      <c r="C2500" s="22"/>
      <c r="D2500" s="10"/>
      <c r="E2500" s="52"/>
      <c r="F2500" s="60"/>
      <c r="G2500" s="12"/>
      <c r="H2500" s="52"/>
      <c r="I2500" s="60"/>
      <c r="J2500" s="12"/>
      <c r="K2500" s="52"/>
      <c r="L2500" s="61"/>
      <c r="M2500" s="12"/>
      <c r="N2500" s="52"/>
      <c r="O2500" s="62"/>
      <c r="P2500" s="10"/>
    </row>
    <row r="2501" spans="1:16" x14ac:dyDescent="0.25">
      <c r="A2501" s="23">
        <v>38576</v>
      </c>
      <c r="B2501"/>
      <c r="C2501" s="22"/>
      <c r="D2501" s="10"/>
      <c r="E2501" s="52"/>
      <c r="F2501" s="60"/>
      <c r="G2501" s="12"/>
      <c r="H2501" s="52"/>
      <c r="I2501" s="60"/>
      <c r="J2501" s="12"/>
      <c r="K2501" s="52"/>
      <c r="L2501" s="61"/>
      <c r="M2501" s="12"/>
      <c r="N2501" s="52"/>
      <c r="O2501" s="62"/>
      <c r="P2501" s="10"/>
    </row>
    <row r="2502" spans="1:16" x14ac:dyDescent="0.25">
      <c r="A2502" s="23">
        <v>38575</v>
      </c>
      <c r="B2502"/>
      <c r="C2502" s="22"/>
      <c r="D2502" s="10"/>
      <c r="E2502" s="52"/>
      <c r="F2502" s="60"/>
      <c r="G2502" s="12"/>
      <c r="H2502" s="52"/>
      <c r="I2502" s="60"/>
      <c r="J2502" s="12"/>
      <c r="K2502" s="52"/>
      <c r="L2502" s="61"/>
      <c r="M2502" s="12"/>
      <c r="N2502" s="52"/>
      <c r="O2502" s="62"/>
      <c r="P2502" s="10"/>
    </row>
    <row r="2503" spans="1:16" x14ac:dyDescent="0.25">
      <c r="A2503" s="23">
        <v>38574</v>
      </c>
      <c r="B2503"/>
      <c r="C2503" s="22"/>
      <c r="D2503" s="10"/>
      <c r="E2503" s="52"/>
      <c r="F2503" s="60"/>
      <c r="G2503" s="12"/>
      <c r="H2503" s="52"/>
      <c r="I2503" s="60"/>
      <c r="J2503" s="12"/>
      <c r="K2503" s="52"/>
      <c r="L2503" s="61"/>
      <c r="M2503" s="12"/>
      <c r="N2503" s="52"/>
      <c r="O2503" s="62"/>
      <c r="P2503" s="10"/>
    </row>
    <row r="2504" spans="1:16" x14ac:dyDescent="0.25">
      <c r="A2504" s="23">
        <v>38573</v>
      </c>
      <c r="B2504"/>
      <c r="C2504" s="22"/>
      <c r="D2504" s="10"/>
      <c r="E2504" s="52"/>
      <c r="F2504" s="60"/>
      <c r="G2504" s="12"/>
      <c r="H2504" s="52"/>
      <c r="I2504" s="60"/>
      <c r="J2504" s="12"/>
      <c r="K2504" s="52"/>
      <c r="L2504" s="61"/>
      <c r="M2504" s="12"/>
      <c r="N2504" s="52"/>
      <c r="O2504" s="62"/>
      <c r="P2504" s="10"/>
    </row>
    <row r="2505" spans="1:16" x14ac:dyDescent="0.25">
      <c r="A2505" s="23">
        <v>38572</v>
      </c>
      <c r="B2505"/>
      <c r="C2505" s="22"/>
      <c r="D2505" s="10"/>
      <c r="E2505" s="52"/>
      <c r="F2505" s="60"/>
      <c r="G2505" s="12"/>
      <c r="H2505" s="52"/>
      <c r="I2505" s="60"/>
      <c r="J2505" s="12"/>
      <c r="K2505" s="52"/>
      <c r="L2505" s="61"/>
      <c r="M2505" s="12"/>
      <c r="N2505" s="52"/>
      <c r="O2505" s="62"/>
      <c r="P2505" s="10"/>
    </row>
    <row r="2506" spans="1:16" x14ac:dyDescent="0.25">
      <c r="A2506" s="23">
        <v>38569</v>
      </c>
      <c r="B2506"/>
      <c r="C2506" s="22"/>
      <c r="D2506" s="10"/>
      <c r="E2506" s="52"/>
      <c r="F2506" s="60"/>
      <c r="G2506" s="12"/>
      <c r="H2506" s="52"/>
      <c r="I2506" s="60"/>
      <c r="J2506" s="12"/>
      <c r="K2506" s="52"/>
      <c r="L2506" s="61"/>
      <c r="M2506" s="12"/>
      <c r="N2506" s="52"/>
      <c r="O2506" s="62"/>
      <c r="P2506" s="10"/>
    </row>
    <row r="2507" spans="1:16" x14ac:dyDescent="0.25">
      <c r="A2507" s="23">
        <v>38568</v>
      </c>
      <c r="B2507"/>
      <c r="C2507" s="22"/>
      <c r="D2507" s="10"/>
      <c r="E2507" s="52"/>
      <c r="F2507" s="60"/>
      <c r="G2507" s="12"/>
      <c r="H2507" s="52"/>
      <c r="I2507" s="60"/>
      <c r="J2507" s="12"/>
      <c r="K2507" s="52"/>
      <c r="L2507" s="61"/>
      <c r="M2507" s="12"/>
      <c r="N2507" s="52"/>
      <c r="O2507" s="62"/>
      <c r="P2507" s="10"/>
    </row>
    <row r="2508" spans="1:16" x14ac:dyDescent="0.25">
      <c r="A2508" s="23">
        <v>38567</v>
      </c>
      <c r="B2508"/>
      <c r="C2508" s="22"/>
      <c r="D2508" s="10"/>
      <c r="E2508" s="52"/>
      <c r="F2508" s="60"/>
      <c r="G2508" s="12"/>
      <c r="H2508" s="52"/>
      <c r="I2508" s="60"/>
      <c r="J2508" s="12"/>
      <c r="K2508" s="52"/>
      <c r="L2508" s="61"/>
      <c r="M2508" s="12"/>
      <c r="N2508" s="52"/>
      <c r="O2508" s="62"/>
      <c r="P2508" s="10"/>
    </row>
    <row r="2509" spans="1:16" x14ac:dyDescent="0.25">
      <c r="A2509" s="23">
        <v>38566</v>
      </c>
      <c r="B2509"/>
      <c r="C2509" s="22"/>
      <c r="D2509" s="10"/>
      <c r="E2509" s="52"/>
      <c r="F2509" s="60"/>
      <c r="G2509" s="12"/>
      <c r="H2509" s="52"/>
      <c r="I2509" s="60"/>
      <c r="J2509" s="12"/>
      <c r="K2509" s="52"/>
      <c r="L2509" s="61"/>
      <c r="M2509" s="12"/>
      <c r="N2509" s="52"/>
      <c r="O2509" s="62"/>
      <c r="P2509" s="10"/>
    </row>
    <row r="2510" spans="1:16" x14ac:dyDescent="0.25">
      <c r="A2510" s="23">
        <v>38565</v>
      </c>
      <c r="B2510"/>
      <c r="C2510" s="22"/>
      <c r="D2510" s="10"/>
      <c r="E2510" s="52"/>
      <c r="F2510" s="60"/>
      <c r="G2510" s="12"/>
      <c r="H2510" s="52"/>
      <c r="I2510" s="60"/>
      <c r="J2510" s="12"/>
      <c r="K2510" s="52"/>
      <c r="L2510" s="61"/>
      <c r="M2510" s="12"/>
      <c r="N2510" s="52"/>
      <c r="O2510" s="62"/>
      <c r="P2510" s="10"/>
    </row>
    <row r="2511" spans="1:16" x14ac:dyDescent="0.25">
      <c r="A2511" s="23">
        <v>38562</v>
      </c>
      <c r="B2511"/>
      <c r="C2511" s="22"/>
      <c r="D2511" s="10"/>
      <c r="E2511" s="52"/>
      <c r="F2511" s="60"/>
      <c r="G2511" s="12"/>
      <c r="H2511" s="52"/>
      <c r="I2511" s="60"/>
      <c r="J2511" s="12"/>
      <c r="K2511" s="52"/>
      <c r="L2511" s="61"/>
      <c r="M2511" s="12"/>
      <c r="N2511" s="52"/>
      <c r="O2511" s="62"/>
      <c r="P2511" s="10"/>
    </row>
    <row r="2512" spans="1:16" x14ac:dyDescent="0.25">
      <c r="A2512" s="23">
        <v>38561</v>
      </c>
      <c r="B2512"/>
      <c r="C2512" s="22"/>
      <c r="D2512" s="10"/>
      <c r="E2512" s="52"/>
      <c r="F2512" s="60"/>
      <c r="G2512" s="12"/>
      <c r="H2512" s="52"/>
      <c r="I2512" s="60"/>
      <c r="J2512" s="12"/>
      <c r="K2512" s="52"/>
      <c r="L2512" s="61"/>
      <c r="M2512" s="12"/>
      <c r="N2512" s="52"/>
      <c r="O2512" s="62"/>
      <c r="P2512" s="10"/>
    </row>
    <row r="2513" spans="1:16" x14ac:dyDescent="0.25">
      <c r="A2513" s="23">
        <v>38560</v>
      </c>
      <c r="B2513"/>
      <c r="C2513" s="22"/>
      <c r="D2513" s="10"/>
      <c r="E2513" s="52"/>
      <c r="F2513" s="60"/>
      <c r="G2513" s="12"/>
      <c r="H2513" s="52"/>
      <c r="I2513" s="60"/>
      <c r="J2513" s="12"/>
      <c r="K2513" s="52"/>
      <c r="L2513" s="61"/>
      <c r="M2513" s="12"/>
      <c r="N2513" s="52"/>
      <c r="O2513" s="62"/>
      <c r="P2513" s="10"/>
    </row>
    <row r="2514" spans="1:16" x14ac:dyDescent="0.25">
      <c r="A2514" s="23">
        <v>38559</v>
      </c>
      <c r="B2514"/>
      <c r="C2514" s="22"/>
      <c r="D2514" s="10"/>
      <c r="E2514" s="52"/>
      <c r="F2514" s="60"/>
      <c r="G2514" s="12"/>
      <c r="H2514" s="52"/>
      <c r="I2514" s="60"/>
      <c r="J2514" s="12"/>
      <c r="K2514" s="52"/>
      <c r="L2514" s="61"/>
      <c r="M2514" s="12"/>
      <c r="N2514" s="52"/>
      <c r="O2514" s="62"/>
      <c r="P2514" s="10"/>
    </row>
    <row r="2515" spans="1:16" x14ac:dyDescent="0.25">
      <c r="A2515" s="23">
        <v>38558</v>
      </c>
      <c r="B2515"/>
      <c r="C2515" s="22"/>
      <c r="D2515" s="10"/>
      <c r="E2515" s="52"/>
      <c r="F2515" s="60"/>
      <c r="G2515" s="12"/>
      <c r="H2515" s="52"/>
      <c r="I2515" s="60"/>
      <c r="J2515" s="12"/>
      <c r="K2515" s="52"/>
      <c r="L2515" s="61"/>
      <c r="M2515" s="12"/>
      <c r="N2515" s="52"/>
      <c r="O2515" s="62"/>
      <c r="P2515" s="10"/>
    </row>
    <row r="2516" spans="1:16" x14ac:dyDescent="0.25">
      <c r="A2516" s="23">
        <v>38555</v>
      </c>
      <c r="B2516"/>
      <c r="C2516" s="22"/>
      <c r="D2516" s="10"/>
      <c r="E2516" s="52"/>
      <c r="F2516" s="60"/>
      <c r="G2516" s="12"/>
      <c r="H2516" s="52"/>
      <c r="I2516" s="60"/>
      <c r="J2516" s="12"/>
      <c r="K2516" s="52"/>
      <c r="L2516" s="61"/>
      <c r="M2516" s="12"/>
      <c r="N2516" s="52"/>
      <c r="O2516" s="62"/>
      <c r="P2516" s="10"/>
    </row>
    <row r="2517" spans="1:16" x14ac:dyDescent="0.25">
      <c r="A2517" s="23">
        <v>38554</v>
      </c>
      <c r="B2517"/>
      <c r="C2517" s="22"/>
      <c r="D2517" s="10"/>
      <c r="E2517" s="52"/>
      <c r="F2517" s="60"/>
      <c r="G2517" s="12"/>
      <c r="H2517" s="52"/>
      <c r="I2517" s="60"/>
      <c r="J2517" s="12"/>
      <c r="K2517" s="52"/>
      <c r="L2517" s="61"/>
      <c r="M2517" s="12"/>
      <c r="N2517" s="52"/>
      <c r="O2517" s="62"/>
      <c r="P2517" s="10"/>
    </row>
    <row r="2518" spans="1:16" x14ac:dyDescent="0.25">
      <c r="A2518" s="23">
        <v>38553</v>
      </c>
      <c r="B2518"/>
      <c r="C2518" s="22"/>
      <c r="D2518" s="10"/>
      <c r="E2518" s="52"/>
      <c r="F2518" s="60"/>
      <c r="G2518" s="12"/>
      <c r="H2518" s="52"/>
      <c r="I2518" s="60"/>
      <c r="J2518" s="12"/>
      <c r="K2518" s="52"/>
      <c r="L2518" s="61"/>
      <c r="M2518" s="12"/>
      <c r="N2518" s="52"/>
      <c r="O2518" s="62"/>
      <c r="P2518" s="10"/>
    </row>
    <row r="2519" spans="1:16" x14ac:dyDescent="0.25">
      <c r="A2519" s="23">
        <v>38552</v>
      </c>
      <c r="B2519"/>
      <c r="C2519" s="22"/>
      <c r="D2519" s="10"/>
      <c r="E2519" s="52"/>
      <c r="F2519" s="60"/>
      <c r="G2519" s="12"/>
      <c r="H2519" s="52"/>
      <c r="I2519" s="60"/>
      <c r="J2519" s="12"/>
      <c r="K2519" s="52"/>
      <c r="L2519" s="61"/>
      <c r="M2519" s="12"/>
      <c r="N2519" s="52"/>
      <c r="O2519" s="62"/>
      <c r="P2519" s="10"/>
    </row>
    <row r="2520" spans="1:16" x14ac:dyDescent="0.25">
      <c r="A2520" s="23">
        <v>38551</v>
      </c>
      <c r="B2520"/>
      <c r="C2520" s="22"/>
      <c r="D2520" s="10"/>
      <c r="E2520" s="52"/>
      <c r="F2520" s="60"/>
      <c r="G2520" s="12"/>
      <c r="H2520" s="52"/>
      <c r="I2520" s="60"/>
      <c r="J2520" s="12"/>
      <c r="K2520" s="52"/>
      <c r="L2520" s="61"/>
      <c r="M2520" s="12"/>
      <c r="N2520" s="52"/>
      <c r="O2520" s="62"/>
      <c r="P2520" s="10"/>
    </row>
    <row r="2521" spans="1:16" x14ac:dyDescent="0.25">
      <c r="A2521" s="23">
        <v>38548</v>
      </c>
      <c r="B2521"/>
      <c r="C2521" s="22"/>
      <c r="D2521" s="10"/>
      <c r="E2521" s="52"/>
      <c r="F2521" s="60"/>
      <c r="G2521" s="12"/>
      <c r="H2521" s="52"/>
      <c r="I2521" s="60"/>
      <c r="J2521" s="12"/>
      <c r="K2521" s="52"/>
      <c r="L2521" s="61"/>
      <c r="M2521" s="12"/>
      <c r="N2521" s="52"/>
      <c r="O2521" s="62"/>
      <c r="P2521" s="10"/>
    </row>
    <row r="2522" spans="1:16" x14ac:dyDescent="0.25">
      <c r="A2522" s="23">
        <v>38547</v>
      </c>
      <c r="B2522"/>
      <c r="C2522" s="22"/>
      <c r="D2522" s="10"/>
      <c r="E2522" s="52"/>
      <c r="F2522" s="60"/>
      <c r="G2522" s="12"/>
      <c r="H2522" s="52"/>
      <c r="I2522" s="60"/>
      <c r="J2522" s="12"/>
      <c r="K2522" s="52"/>
      <c r="L2522" s="61"/>
      <c r="M2522" s="12"/>
      <c r="N2522" s="52"/>
      <c r="O2522" s="62"/>
      <c r="P2522" s="10"/>
    </row>
    <row r="2523" spans="1:16" x14ac:dyDescent="0.25">
      <c r="A2523" s="23">
        <v>38546</v>
      </c>
      <c r="B2523"/>
      <c r="C2523" s="22"/>
      <c r="D2523" s="10"/>
      <c r="E2523" s="52"/>
      <c r="F2523" s="60"/>
      <c r="G2523" s="12"/>
      <c r="H2523" s="52"/>
      <c r="I2523" s="60"/>
      <c r="J2523" s="12"/>
      <c r="K2523" s="52"/>
      <c r="L2523" s="61"/>
      <c r="M2523" s="12"/>
      <c r="N2523" s="52"/>
      <c r="O2523" s="62"/>
      <c r="P2523" s="10"/>
    </row>
    <row r="2524" spans="1:16" x14ac:dyDescent="0.25">
      <c r="A2524" s="23">
        <v>38545</v>
      </c>
      <c r="B2524"/>
      <c r="C2524" s="22"/>
      <c r="D2524" s="10"/>
      <c r="E2524" s="52"/>
      <c r="F2524" s="60"/>
      <c r="G2524" s="12"/>
      <c r="H2524" s="52"/>
      <c r="I2524" s="60"/>
      <c r="J2524" s="12"/>
      <c r="K2524" s="52"/>
      <c r="L2524" s="61"/>
      <c r="M2524" s="12"/>
      <c r="N2524" s="52"/>
      <c r="O2524" s="62"/>
      <c r="P2524" s="10"/>
    </row>
    <row r="2525" spans="1:16" x14ac:dyDescent="0.25">
      <c r="A2525" s="23">
        <v>38544</v>
      </c>
      <c r="B2525"/>
      <c r="C2525" s="22"/>
      <c r="D2525" s="10"/>
      <c r="E2525" s="52"/>
      <c r="F2525" s="60"/>
      <c r="G2525" s="12"/>
      <c r="H2525" s="52"/>
      <c r="I2525" s="60"/>
      <c r="J2525" s="12"/>
      <c r="K2525" s="52"/>
      <c r="L2525" s="61"/>
      <c r="M2525" s="12"/>
      <c r="N2525" s="52"/>
      <c r="O2525" s="62"/>
      <c r="P2525" s="10"/>
    </row>
    <row r="2526" spans="1:16" x14ac:dyDescent="0.25">
      <c r="M2526" s="10"/>
      <c r="N2526"/>
      <c r="O2526"/>
      <c r="P2526" s="10"/>
    </row>
    <row r="2527" spans="1:16" x14ac:dyDescent="0.25">
      <c r="M2527" s="10"/>
      <c r="N2527"/>
      <c r="O2527"/>
      <c r="P2527" s="10"/>
    </row>
    <row r="2528" spans="1:16" x14ac:dyDescent="0.25">
      <c r="M2528" s="10"/>
      <c r="N2528"/>
      <c r="O2528"/>
      <c r="P2528" s="10"/>
    </row>
    <row r="2529" spans="13:16" x14ac:dyDescent="0.25">
      <c r="M2529" s="10"/>
      <c r="N2529"/>
      <c r="O2529"/>
      <c r="P2529" s="10"/>
    </row>
    <row r="2530" spans="13:16" x14ac:dyDescent="0.25">
      <c r="M2530" s="10"/>
      <c r="N2530"/>
      <c r="O2530"/>
      <c r="P2530" s="10"/>
    </row>
    <row r="2531" spans="13:16" x14ac:dyDescent="0.25">
      <c r="M2531" s="10"/>
      <c r="N2531"/>
      <c r="O2531"/>
      <c r="P2531" s="10"/>
    </row>
    <row r="2532" spans="13:16" x14ac:dyDescent="0.25">
      <c r="M2532" s="10"/>
      <c r="N2532"/>
      <c r="O2532"/>
      <c r="P2532" s="10"/>
    </row>
    <row r="2533" spans="13:16" x14ac:dyDescent="0.25">
      <c r="M2533" s="10"/>
      <c r="N2533"/>
      <c r="O2533"/>
      <c r="P2533" s="10"/>
    </row>
    <row r="2534" spans="13:16" x14ac:dyDescent="0.25">
      <c r="M2534" s="10"/>
      <c r="N2534"/>
      <c r="O2534"/>
      <c r="P2534" s="10"/>
    </row>
    <row r="2535" spans="13:16" x14ac:dyDescent="0.25">
      <c r="M2535" s="10"/>
      <c r="N2535"/>
      <c r="O2535"/>
      <c r="P2535" s="10"/>
    </row>
    <row r="2536" spans="13:16" x14ac:dyDescent="0.25">
      <c r="M2536" s="10"/>
      <c r="N2536"/>
      <c r="O2536"/>
      <c r="P2536" s="10"/>
    </row>
    <row r="2537" spans="13:16" x14ac:dyDescent="0.25">
      <c r="M2537" s="10"/>
      <c r="N2537"/>
      <c r="O2537"/>
      <c r="P2537" s="10"/>
    </row>
    <row r="2538" spans="13:16" x14ac:dyDescent="0.25">
      <c r="M2538" s="10"/>
      <c r="N2538"/>
      <c r="O2538"/>
      <c r="P2538" s="10"/>
    </row>
    <row r="2539" spans="13:16" x14ac:dyDescent="0.25">
      <c r="M2539" s="10"/>
      <c r="N2539"/>
      <c r="O2539"/>
      <c r="P2539" s="10"/>
    </row>
    <row r="2540" spans="13:16" x14ac:dyDescent="0.25">
      <c r="M2540" s="10"/>
      <c r="N2540"/>
      <c r="O2540"/>
      <c r="P2540" s="10"/>
    </row>
    <row r="2541" spans="13:16" x14ac:dyDescent="0.25">
      <c r="M2541" s="10"/>
      <c r="N2541"/>
      <c r="O2541"/>
      <c r="P2541" s="10"/>
    </row>
    <row r="2542" spans="13:16" x14ac:dyDescent="0.25">
      <c r="M2542" s="10"/>
      <c r="N2542"/>
      <c r="O2542"/>
      <c r="P2542" s="10"/>
    </row>
    <row r="2543" spans="13:16" x14ac:dyDescent="0.25">
      <c r="M2543" s="10"/>
      <c r="N2543"/>
      <c r="O2543"/>
      <c r="P2543" s="10"/>
    </row>
    <row r="2544" spans="13:16" x14ac:dyDescent="0.25">
      <c r="M2544" s="10"/>
      <c r="N2544"/>
      <c r="O2544"/>
      <c r="P2544" s="10"/>
    </row>
    <row r="2545" spans="13:16" x14ac:dyDescent="0.25">
      <c r="M2545" s="10"/>
      <c r="N2545"/>
      <c r="O2545"/>
      <c r="P2545" s="10"/>
    </row>
    <row r="2546" spans="13:16" x14ac:dyDescent="0.25">
      <c r="M2546" s="10"/>
      <c r="N2546"/>
      <c r="O2546"/>
      <c r="P2546" s="10"/>
    </row>
    <row r="2547" spans="13:16" x14ac:dyDescent="0.25">
      <c r="M2547" s="10"/>
      <c r="N2547"/>
      <c r="O2547"/>
      <c r="P2547" s="10"/>
    </row>
    <row r="2548" spans="13:16" x14ac:dyDescent="0.25">
      <c r="M2548" s="10"/>
      <c r="N2548"/>
      <c r="O2548"/>
      <c r="P2548" s="10"/>
    </row>
    <row r="2549" spans="13:16" x14ac:dyDescent="0.25">
      <c r="M2549" s="10"/>
      <c r="N2549"/>
      <c r="O2549"/>
      <c r="P2549" s="10"/>
    </row>
    <row r="2550" spans="13:16" x14ac:dyDescent="0.25">
      <c r="M2550" s="10"/>
      <c r="N2550"/>
      <c r="O2550"/>
      <c r="P2550" s="10"/>
    </row>
    <row r="2551" spans="13:16" x14ac:dyDescent="0.25">
      <c r="M2551" s="10"/>
      <c r="N2551"/>
      <c r="O2551"/>
      <c r="P2551" s="10"/>
    </row>
    <row r="2552" spans="13:16" x14ac:dyDescent="0.25">
      <c r="M2552" s="10"/>
      <c r="N2552"/>
      <c r="O2552"/>
      <c r="P2552" s="10"/>
    </row>
    <row r="2553" spans="13:16" x14ac:dyDescent="0.25">
      <c r="M2553" s="10"/>
      <c r="N2553"/>
      <c r="O2553"/>
      <c r="P2553" s="10"/>
    </row>
    <row r="2554" spans="13:16" x14ac:dyDescent="0.25">
      <c r="M2554" s="10"/>
      <c r="N2554"/>
      <c r="O2554"/>
      <c r="P2554" s="10"/>
    </row>
    <row r="2555" spans="13:16" x14ac:dyDescent="0.25">
      <c r="M2555" s="10"/>
      <c r="N2555"/>
      <c r="O2555"/>
      <c r="P2555" s="10"/>
    </row>
    <row r="2556" spans="13:16" x14ac:dyDescent="0.25">
      <c r="M2556" s="10"/>
      <c r="N2556"/>
      <c r="O2556"/>
      <c r="P2556" s="10"/>
    </row>
    <row r="2557" spans="13:16" x14ac:dyDescent="0.25">
      <c r="M2557" s="10"/>
      <c r="N2557"/>
      <c r="O2557"/>
      <c r="P2557" s="10"/>
    </row>
    <row r="2558" spans="13:16" x14ac:dyDescent="0.25">
      <c r="M2558" s="10"/>
      <c r="N2558"/>
      <c r="O2558"/>
      <c r="P2558" s="10"/>
    </row>
    <row r="2559" spans="13:16" x14ac:dyDescent="0.25">
      <c r="M2559" s="10"/>
      <c r="N2559"/>
      <c r="O2559"/>
      <c r="P2559" s="10"/>
    </row>
    <row r="2560" spans="13:16" x14ac:dyDescent="0.25">
      <c r="M2560" s="10"/>
      <c r="N2560"/>
      <c r="O2560"/>
      <c r="P2560" s="10"/>
    </row>
    <row r="2561" spans="13:16" x14ac:dyDescent="0.25">
      <c r="M2561" s="10"/>
      <c r="N2561"/>
      <c r="O2561"/>
      <c r="P2561" s="10"/>
    </row>
    <row r="2562" spans="13:16" x14ac:dyDescent="0.25">
      <c r="M2562" s="10"/>
      <c r="N2562"/>
      <c r="O2562"/>
      <c r="P2562" s="10"/>
    </row>
    <row r="2563" spans="13:16" x14ac:dyDescent="0.25">
      <c r="M2563" s="10"/>
      <c r="N2563"/>
      <c r="O2563"/>
      <c r="P2563" s="10"/>
    </row>
    <row r="2564" spans="13:16" x14ac:dyDescent="0.25">
      <c r="M2564" s="10"/>
      <c r="N2564"/>
      <c r="O2564"/>
      <c r="P2564" s="10"/>
    </row>
    <row r="2565" spans="13:16" x14ac:dyDescent="0.25">
      <c r="M2565" s="10"/>
      <c r="N2565"/>
      <c r="O2565"/>
      <c r="P2565" s="10"/>
    </row>
    <row r="2566" spans="13:16" x14ac:dyDescent="0.25">
      <c r="M2566" s="10"/>
      <c r="N2566"/>
      <c r="O2566"/>
      <c r="P2566" s="10"/>
    </row>
    <row r="2567" spans="13:16" x14ac:dyDescent="0.25">
      <c r="M2567" s="10"/>
      <c r="N2567"/>
      <c r="O2567"/>
      <c r="P2567" s="10"/>
    </row>
    <row r="2568" spans="13:16" x14ac:dyDescent="0.25">
      <c r="M2568" s="10"/>
      <c r="N2568"/>
      <c r="O2568"/>
      <c r="P2568" s="10"/>
    </row>
    <row r="2569" spans="13:16" x14ac:dyDescent="0.25">
      <c r="M2569" s="10"/>
      <c r="N2569"/>
      <c r="O2569"/>
      <c r="P2569" s="10"/>
    </row>
    <row r="2570" spans="13:16" x14ac:dyDescent="0.25">
      <c r="M2570" s="10"/>
      <c r="N2570"/>
      <c r="O2570"/>
      <c r="P2570" s="10"/>
    </row>
    <row r="2571" spans="13:16" x14ac:dyDescent="0.25">
      <c r="M2571" s="10"/>
      <c r="N2571"/>
      <c r="O2571"/>
      <c r="P2571" s="10"/>
    </row>
    <row r="2572" spans="13:16" x14ac:dyDescent="0.25">
      <c r="M2572" s="10"/>
      <c r="N2572"/>
      <c r="O2572"/>
      <c r="P2572" s="10"/>
    </row>
    <row r="2573" spans="13:16" x14ac:dyDescent="0.25">
      <c r="M2573" s="10"/>
      <c r="N2573"/>
      <c r="O2573"/>
      <c r="P2573" s="10"/>
    </row>
    <row r="2574" spans="13:16" x14ac:dyDescent="0.25">
      <c r="M2574" s="10"/>
      <c r="N2574"/>
      <c r="O2574"/>
      <c r="P2574" s="10"/>
    </row>
    <row r="2575" spans="13:16" x14ac:dyDescent="0.25">
      <c r="M2575" s="10"/>
      <c r="N2575"/>
      <c r="O2575"/>
      <c r="P2575" s="10"/>
    </row>
    <row r="2576" spans="13:16" x14ac:dyDescent="0.25">
      <c r="M2576" s="10"/>
      <c r="N2576"/>
      <c r="O2576"/>
      <c r="P2576" s="10"/>
    </row>
    <row r="2577" spans="13:16" x14ac:dyDescent="0.25">
      <c r="M2577" s="10"/>
      <c r="N2577"/>
      <c r="O2577"/>
      <c r="P2577" s="10"/>
    </row>
    <row r="2578" spans="13:16" x14ac:dyDescent="0.25">
      <c r="M2578" s="10"/>
      <c r="N2578"/>
      <c r="O2578"/>
      <c r="P2578" s="10"/>
    </row>
    <row r="2579" spans="13:16" x14ac:dyDescent="0.25">
      <c r="M2579" s="10"/>
      <c r="N2579"/>
      <c r="O2579"/>
      <c r="P2579" s="10"/>
    </row>
    <row r="2580" spans="13:16" x14ac:dyDescent="0.25">
      <c r="M2580" s="10"/>
      <c r="N2580"/>
      <c r="O2580"/>
      <c r="P2580" s="10"/>
    </row>
    <row r="2581" spans="13:16" x14ac:dyDescent="0.25">
      <c r="M2581" s="10"/>
      <c r="N2581"/>
      <c r="O2581"/>
      <c r="P2581" s="10"/>
    </row>
    <row r="2582" spans="13:16" x14ac:dyDescent="0.25">
      <c r="M2582" s="10"/>
      <c r="N2582"/>
      <c r="O2582"/>
      <c r="P2582" s="10"/>
    </row>
    <row r="2583" spans="13:16" x14ac:dyDescent="0.25">
      <c r="M2583" s="10"/>
      <c r="N2583"/>
      <c r="O2583"/>
      <c r="P2583" s="10"/>
    </row>
    <row r="2584" spans="13:16" x14ac:dyDescent="0.25">
      <c r="M2584" s="10"/>
      <c r="N2584"/>
      <c r="O2584"/>
      <c r="P2584" s="10"/>
    </row>
    <row r="2585" spans="13:16" x14ac:dyDescent="0.25">
      <c r="M2585" s="10"/>
      <c r="N2585"/>
      <c r="O2585"/>
      <c r="P2585" s="10"/>
    </row>
    <row r="2586" spans="13:16" x14ac:dyDescent="0.25">
      <c r="M2586" s="10"/>
      <c r="N2586"/>
      <c r="O2586"/>
      <c r="P2586" s="10"/>
    </row>
    <row r="2587" spans="13:16" x14ac:dyDescent="0.25">
      <c r="M2587" s="10"/>
      <c r="N2587"/>
      <c r="O2587"/>
      <c r="P2587" s="10"/>
    </row>
    <row r="2588" spans="13:16" x14ac:dyDescent="0.25">
      <c r="M2588" s="10"/>
      <c r="N2588"/>
      <c r="O2588"/>
      <c r="P2588" s="10"/>
    </row>
    <row r="2589" spans="13:16" x14ac:dyDescent="0.25">
      <c r="M2589" s="10"/>
      <c r="N2589"/>
      <c r="O2589"/>
      <c r="P2589" s="10"/>
    </row>
    <row r="2590" spans="13:16" x14ac:dyDescent="0.25">
      <c r="M2590" s="10"/>
      <c r="N2590"/>
      <c r="O2590"/>
      <c r="P2590" s="10"/>
    </row>
    <row r="2591" spans="13:16" x14ac:dyDescent="0.25">
      <c r="M2591" s="10"/>
      <c r="N2591"/>
      <c r="O2591"/>
      <c r="P2591" s="10"/>
    </row>
    <row r="2592" spans="13:16" x14ac:dyDescent="0.25">
      <c r="M2592" s="10"/>
      <c r="N2592"/>
      <c r="O2592"/>
      <c r="P2592" s="10"/>
    </row>
    <row r="2593" spans="13:16" x14ac:dyDescent="0.25">
      <c r="M2593" s="10"/>
      <c r="N2593"/>
      <c r="O2593"/>
      <c r="P2593" s="10"/>
    </row>
    <row r="2594" spans="13:16" x14ac:dyDescent="0.25">
      <c r="M2594" s="10"/>
      <c r="N2594"/>
      <c r="O2594"/>
      <c r="P2594" s="10"/>
    </row>
    <row r="2595" spans="13:16" x14ac:dyDescent="0.25">
      <c r="M2595" s="10"/>
      <c r="N2595"/>
      <c r="O2595"/>
      <c r="P2595" s="10"/>
    </row>
    <row r="2596" spans="13:16" x14ac:dyDescent="0.25">
      <c r="M2596" s="10"/>
      <c r="N2596"/>
      <c r="O2596"/>
      <c r="P2596" s="10"/>
    </row>
    <row r="2597" spans="13:16" x14ac:dyDescent="0.25">
      <c r="M2597" s="10"/>
      <c r="N2597"/>
      <c r="O2597"/>
      <c r="P2597" s="10"/>
    </row>
    <row r="2598" spans="13:16" x14ac:dyDescent="0.25">
      <c r="M2598" s="10"/>
      <c r="N2598"/>
      <c r="O2598"/>
      <c r="P2598" s="10"/>
    </row>
    <row r="2599" spans="13:16" x14ac:dyDescent="0.25">
      <c r="M2599" s="10"/>
      <c r="N2599"/>
      <c r="O2599"/>
      <c r="P2599" s="10"/>
    </row>
    <row r="2600" spans="13:16" x14ac:dyDescent="0.25">
      <c r="M2600" s="10"/>
      <c r="N2600"/>
      <c r="O2600"/>
      <c r="P2600" s="10"/>
    </row>
    <row r="2601" spans="13:16" x14ac:dyDescent="0.25">
      <c r="M2601" s="10"/>
      <c r="N2601"/>
      <c r="O2601"/>
      <c r="P2601" s="10"/>
    </row>
    <row r="2602" spans="13:16" x14ac:dyDescent="0.25">
      <c r="M2602" s="10"/>
      <c r="N2602"/>
      <c r="O2602"/>
      <c r="P2602" s="10"/>
    </row>
    <row r="2603" spans="13:16" x14ac:dyDescent="0.25">
      <c r="M2603" s="10"/>
      <c r="N2603"/>
      <c r="O2603"/>
      <c r="P2603" s="10"/>
    </row>
    <row r="2604" spans="13:16" x14ac:dyDescent="0.25">
      <c r="M2604" s="10"/>
      <c r="N2604"/>
      <c r="O2604"/>
      <c r="P2604" s="10"/>
    </row>
    <row r="2605" spans="13:16" x14ac:dyDescent="0.25">
      <c r="M2605" s="10"/>
      <c r="N2605"/>
      <c r="O2605"/>
      <c r="P2605" s="10"/>
    </row>
    <row r="2606" spans="13:16" x14ac:dyDescent="0.25">
      <c r="M2606" s="10"/>
      <c r="N2606"/>
      <c r="O2606"/>
      <c r="P2606" s="10"/>
    </row>
    <row r="2607" spans="13:16" x14ac:dyDescent="0.25">
      <c r="M2607" s="10"/>
      <c r="N2607"/>
      <c r="O2607"/>
      <c r="P2607" s="10"/>
    </row>
    <row r="2608" spans="13:16" x14ac:dyDescent="0.25">
      <c r="M2608" s="10"/>
      <c r="N2608"/>
      <c r="O2608"/>
      <c r="P2608" s="10"/>
    </row>
    <row r="2609" spans="13:16" x14ac:dyDescent="0.25">
      <c r="M2609" s="10"/>
      <c r="N2609"/>
      <c r="O2609"/>
      <c r="P2609" s="10"/>
    </row>
    <row r="2610" spans="13:16" x14ac:dyDescent="0.25">
      <c r="M2610" s="10"/>
      <c r="N2610"/>
      <c r="O2610"/>
      <c r="P2610" s="10"/>
    </row>
    <row r="2611" spans="13:16" x14ac:dyDescent="0.25">
      <c r="M2611" s="10"/>
      <c r="N2611"/>
      <c r="O2611"/>
      <c r="P2611" s="10"/>
    </row>
    <row r="2612" spans="13:16" x14ac:dyDescent="0.25">
      <c r="M2612" s="10"/>
      <c r="N2612"/>
      <c r="O2612"/>
      <c r="P2612" s="10"/>
    </row>
    <row r="2613" spans="13:16" x14ac:dyDescent="0.25">
      <c r="M2613" s="10"/>
      <c r="N2613"/>
      <c r="O2613"/>
      <c r="P2613" s="10"/>
    </row>
    <row r="2614" spans="13:16" x14ac:dyDescent="0.25">
      <c r="M2614" s="10"/>
      <c r="N2614"/>
      <c r="O2614"/>
      <c r="P2614" s="10"/>
    </row>
    <row r="2615" spans="13:16" x14ac:dyDescent="0.25">
      <c r="M2615" s="10"/>
      <c r="N2615"/>
      <c r="O2615"/>
      <c r="P2615" s="10"/>
    </row>
    <row r="2616" spans="13:16" x14ac:dyDescent="0.25">
      <c r="M2616" s="10"/>
      <c r="N2616"/>
      <c r="O2616"/>
      <c r="P2616" s="10"/>
    </row>
    <row r="2617" spans="13:16" x14ac:dyDescent="0.25">
      <c r="M2617" s="10"/>
      <c r="N2617"/>
      <c r="O2617"/>
      <c r="P2617" s="10"/>
    </row>
    <row r="2618" spans="13:16" x14ac:dyDescent="0.25">
      <c r="M2618" s="10"/>
      <c r="N2618"/>
      <c r="O2618"/>
      <c r="P2618" s="10"/>
    </row>
    <row r="2619" spans="13:16" x14ac:dyDescent="0.25">
      <c r="M2619" s="10"/>
      <c r="N2619"/>
      <c r="O2619"/>
      <c r="P2619" s="10"/>
    </row>
    <row r="2620" spans="13:16" x14ac:dyDescent="0.25">
      <c r="M2620" s="10"/>
      <c r="N2620"/>
      <c r="O2620"/>
      <c r="P2620" s="10"/>
    </row>
    <row r="2621" spans="13:16" x14ac:dyDescent="0.25">
      <c r="M2621" s="10"/>
      <c r="N2621"/>
      <c r="O2621"/>
      <c r="P2621" s="10"/>
    </row>
    <row r="2622" spans="13:16" x14ac:dyDescent="0.25">
      <c r="M2622" s="10"/>
      <c r="N2622"/>
      <c r="O2622"/>
      <c r="P2622" s="10"/>
    </row>
    <row r="2623" spans="13:16" x14ac:dyDescent="0.25">
      <c r="M2623" s="10"/>
      <c r="N2623"/>
      <c r="O2623"/>
      <c r="P2623" s="10"/>
    </row>
    <row r="2624" spans="13:16" x14ac:dyDescent="0.25">
      <c r="M2624" s="10"/>
      <c r="N2624"/>
      <c r="O2624"/>
      <c r="P2624" s="10"/>
    </row>
    <row r="2625" spans="13:16" x14ac:dyDescent="0.25">
      <c r="M2625" s="10"/>
      <c r="N2625"/>
      <c r="O2625"/>
      <c r="P2625" s="10"/>
    </row>
    <row r="2626" spans="13:16" x14ac:dyDescent="0.25">
      <c r="M2626" s="10"/>
      <c r="N2626"/>
      <c r="O2626"/>
      <c r="P2626" s="10"/>
    </row>
    <row r="2627" spans="13:16" x14ac:dyDescent="0.25">
      <c r="M2627" s="10"/>
      <c r="N2627"/>
      <c r="O2627"/>
      <c r="P2627" s="10"/>
    </row>
    <row r="2628" spans="13:16" x14ac:dyDescent="0.25">
      <c r="M2628" s="10"/>
      <c r="N2628"/>
      <c r="O2628"/>
      <c r="P2628" s="10"/>
    </row>
    <row r="2629" spans="13:16" x14ac:dyDescent="0.25">
      <c r="M2629" s="10"/>
      <c r="N2629"/>
      <c r="O2629"/>
      <c r="P2629" s="10"/>
    </row>
    <row r="2630" spans="13:16" x14ac:dyDescent="0.25">
      <c r="M2630" s="10"/>
      <c r="N2630"/>
      <c r="O2630"/>
      <c r="P2630" s="10"/>
    </row>
    <row r="2631" spans="13:16" x14ac:dyDescent="0.25">
      <c r="M2631" s="10"/>
      <c r="N2631"/>
      <c r="O2631"/>
      <c r="P2631" s="10"/>
    </row>
    <row r="2632" spans="13:16" x14ac:dyDescent="0.25">
      <c r="M2632" s="10"/>
      <c r="N2632"/>
      <c r="O2632"/>
      <c r="P2632" s="10"/>
    </row>
    <row r="2633" spans="13:16" x14ac:dyDescent="0.25">
      <c r="M2633" s="10"/>
      <c r="N2633"/>
      <c r="O2633"/>
      <c r="P2633" s="10"/>
    </row>
    <row r="2634" spans="13:16" x14ac:dyDescent="0.25">
      <c r="M2634" s="10"/>
      <c r="N2634"/>
      <c r="O2634"/>
      <c r="P2634" s="10"/>
    </row>
    <row r="2635" spans="13:16" x14ac:dyDescent="0.25">
      <c r="M2635" s="10"/>
      <c r="N2635"/>
      <c r="O2635"/>
      <c r="P2635" s="10"/>
    </row>
    <row r="2636" spans="13:16" x14ac:dyDescent="0.25">
      <c r="M2636" s="10"/>
      <c r="N2636"/>
      <c r="O2636"/>
      <c r="P2636" s="10"/>
    </row>
    <row r="2637" spans="13:16" x14ac:dyDescent="0.25">
      <c r="M2637" s="10"/>
      <c r="N2637"/>
      <c r="O2637"/>
      <c r="P2637" s="10"/>
    </row>
    <row r="2638" spans="13:16" x14ac:dyDescent="0.25">
      <c r="M2638" s="10"/>
      <c r="N2638"/>
      <c r="O2638"/>
      <c r="P2638" s="10"/>
    </row>
    <row r="2639" spans="13:16" x14ac:dyDescent="0.25">
      <c r="M2639" s="10"/>
      <c r="N2639"/>
      <c r="O2639"/>
      <c r="P2639" s="10"/>
    </row>
    <row r="2640" spans="13:16" x14ac:dyDescent="0.25">
      <c r="M2640" s="10"/>
      <c r="N2640"/>
      <c r="O2640"/>
      <c r="P2640" s="10"/>
    </row>
    <row r="2641" spans="13:16" x14ac:dyDescent="0.25">
      <c r="M2641" s="10"/>
      <c r="N2641"/>
      <c r="O2641"/>
      <c r="P2641" s="10"/>
    </row>
    <row r="2642" spans="13:16" x14ac:dyDescent="0.25">
      <c r="M2642" s="10"/>
      <c r="N2642"/>
      <c r="O2642"/>
      <c r="P2642" s="10"/>
    </row>
    <row r="2643" spans="13:16" x14ac:dyDescent="0.25">
      <c r="M2643" s="10"/>
      <c r="N2643"/>
      <c r="O2643"/>
      <c r="P2643" s="10"/>
    </row>
    <row r="2644" spans="13:16" x14ac:dyDescent="0.25">
      <c r="M2644" s="10"/>
      <c r="N2644"/>
      <c r="O2644"/>
      <c r="P2644" s="10"/>
    </row>
    <row r="2645" spans="13:16" x14ac:dyDescent="0.25">
      <c r="M2645" s="10"/>
      <c r="N2645"/>
      <c r="O2645"/>
      <c r="P2645" s="10"/>
    </row>
    <row r="2646" spans="13:16" x14ac:dyDescent="0.25">
      <c r="M2646" s="10"/>
      <c r="N2646"/>
      <c r="O2646"/>
      <c r="P2646" s="10"/>
    </row>
    <row r="2647" spans="13:16" x14ac:dyDescent="0.25">
      <c r="M2647" s="10"/>
      <c r="N2647"/>
      <c r="O2647"/>
      <c r="P2647" s="10"/>
    </row>
    <row r="2648" spans="13:16" x14ac:dyDescent="0.25">
      <c r="M2648" s="10"/>
      <c r="N2648"/>
      <c r="O2648"/>
      <c r="P2648" s="10"/>
    </row>
    <row r="2649" spans="13:16" x14ac:dyDescent="0.25">
      <c r="M2649" s="10"/>
      <c r="N2649"/>
      <c r="O2649"/>
      <c r="P2649" s="10"/>
    </row>
    <row r="2650" spans="13:16" x14ac:dyDescent="0.25">
      <c r="M2650" s="10"/>
      <c r="N2650"/>
      <c r="O2650"/>
      <c r="P2650" s="10"/>
    </row>
    <row r="2651" spans="13:16" x14ac:dyDescent="0.25">
      <c r="M2651" s="10"/>
      <c r="N2651"/>
      <c r="O2651"/>
      <c r="P2651" s="10"/>
    </row>
    <row r="2652" spans="13:16" x14ac:dyDescent="0.25">
      <c r="M2652" s="10"/>
      <c r="N2652"/>
      <c r="O2652"/>
      <c r="P2652" s="10"/>
    </row>
    <row r="2653" spans="13:16" x14ac:dyDescent="0.25">
      <c r="M2653" s="10"/>
      <c r="N2653"/>
      <c r="O2653"/>
      <c r="P2653" s="10"/>
    </row>
    <row r="2654" spans="13:16" x14ac:dyDescent="0.25">
      <c r="M2654" s="10"/>
      <c r="N2654"/>
      <c r="O2654"/>
      <c r="P2654" s="10"/>
    </row>
    <row r="2655" spans="13:16" x14ac:dyDescent="0.25">
      <c r="M2655" s="10"/>
      <c r="N2655"/>
      <c r="O2655"/>
      <c r="P2655" s="10"/>
    </row>
    <row r="2656" spans="13:16" x14ac:dyDescent="0.25">
      <c r="M2656" s="10"/>
      <c r="N2656"/>
      <c r="O2656"/>
      <c r="P2656" s="10"/>
    </row>
    <row r="2657" spans="13:16" x14ac:dyDescent="0.25">
      <c r="M2657" s="10"/>
      <c r="N2657"/>
      <c r="O2657"/>
      <c r="P2657" s="10"/>
    </row>
    <row r="2658" spans="13:16" x14ac:dyDescent="0.25">
      <c r="M2658" s="10"/>
      <c r="N2658"/>
      <c r="O2658"/>
      <c r="P2658" s="10"/>
    </row>
    <row r="2659" spans="13:16" x14ac:dyDescent="0.25">
      <c r="M2659" s="10"/>
      <c r="N2659"/>
      <c r="O2659"/>
      <c r="P2659" s="10"/>
    </row>
    <row r="2660" spans="13:16" x14ac:dyDescent="0.25">
      <c r="M2660" s="10"/>
      <c r="N2660"/>
      <c r="O2660"/>
      <c r="P2660" s="10"/>
    </row>
    <row r="2661" spans="13:16" x14ac:dyDescent="0.25">
      <c r="M2661" s="10"/>
      <c r="N2661"/>
      <c r="O2661"/>
      <c r="P2661" s="10"/>
    </row>
    <row r="2662" spans="13:16" x14ac:dyDescent="0.25">
      <c r="M2662" s="10"/>
      <c r="N2662"/>
      <c r="O2662"/>
      <c r="P2662" s="10"/>
    </row>
    <row r="2663" spans="13:16" x14ac:dyDescent="0.25">
      <c r="M2663" s="10"/>
      <c r="N2663"/>
      <c r="O2663"/>
      <c r="P2663" s="10"/>
    </row>
    <row r="2664" spans="13:16" x14ac:dyDescent="0.25">
      <c r="M2664" s="10"/>
      <c r="N2664"/>
      <c r="O2664"/>
      <c r="P2664" s="10"/>
    </row>
    <row r="2665" spans="13:16" x14ac:dyDescent="0.25">
      <c r="M2665" s="10"/>
      <c r="N2665"/>
      <c r="O2665"/>
      <c r="P2665" s="10"/>
    </row>
    <row r="2666" spans="13:16" x14ac:dyDescent="0.25">
      <c r="M2666" s="10"/>
      <c r="N2666"/>
      <c r="O2666"/>
      <c r="P2666" s="10"/>
    </row>
    <row r="2667" spans="13:16" x14ac:dyDescent="0.25">
      <c r="M2667" s="10"/>
      <c r="N2667"/>
      <c r="O2667"/>
      <c r="P2667" s="10"/>
    </row>
    <row r="2668" spans="13:16" x14ac:dyDescent="0.25">
      <c r="M2668" s="10"/>
      <c r="N2668"/>
      <c r="O2668"/>
      <c r="P2668" s="10"/>
    </row>
    <row r="2669" spans="13:16" x14ac:dyDescent="0.25">
      <c r="M2669" s="10"/>
      <c r="N2669"/>
      <c r="O2669"/>
      <c r="P2669" s="10"/>
    </row>
    <row r="2670" spans="13:16" x14ac:dyDescent="0.25">
      <c r="M2670" s="10"/>
      <c r="N2670"/>
      <c r="O2670"/>
      <c r="P2670" s="10"/>
    </row>
    <row r="2671" spans="13:16" x14ac:dyDescent="0.25">
      <c r="M2671" s="10"/>
      <c r="N2671"/>
      <c r="O2671"/>
      <c r="P2671" s="10"/>
    </row>
    <row r="2672" spans="13:16" x14ac:dyDescent="0.25">
      <c r="M2672" s="10"/>
      <c r="N2672"/>
      <c r="O2672"/>
      <c r="P2672" s="10"/>
    </row>
    <row r="2673" spans="13:16" x14ac:dyDescent="0.25">
      <c r="M2673" s="10"/>
      <c r="N2673"/>
      <c r="O2673"/>
      <c r="P2673" s="10"/>
    </row>
    <row r="2674" spans="13:16" x14ac:dyDescent="0.25">
      <c r="M2674" s="10"/>
      <c r="N2674"/>
      <c r="O2674"/>
      <c r="P2674" s="10"/>
    </row>
    <row r="2675" spans="13:16" x14ac:dyDescent="0.25">
      <c r="M2675" s="10"/>
      <c r="N2675"/>
      <c r="O2675"/>
      <c r="P2675" s="10"/>
    </row>
    <row r="2676" spans="13:16" x14ac:dyDescent="0.25">
      <c r="M2676" s="10"/>
      <c r="N2676"/>
      <c r="O2676"/>
      <c r="P2676" s="10"/>
    </row>
    <row r="2677" spans="13:16" x14ac:dyDescent="0.25">
      <c r="M2677" s="10"/>
      <c r="N2677"/>
      <c r="O2677"/>
      <c r="P2677" s="10"/>
    </row>
    <row r="2678" spans="13:16" x14ac:dyDescent="0.25">
      <c r="M2678" s="10"/>
      <c r="N2678"/>
      <c r="O2678"/>
      <c r="P2678" s="10"/>
    </row>
    <row r="2679" spans="13:16" x14ac:dyDescent="0.25">
      <c r="M2679" s="10"/>
      <c r="N2679"/>
      <c r="O2679"/>
      <c r="P2679" s="10"/>
    </row>
    <row r="2680" spans="13:16" x14ac:dyDescent="0.25">
      <c r="M2680" s="10"/>
      <c r="N2680"/>
      <c r="O2680"/>
      <c r="P2680" s="10"/>
    </row>
    <row r="2681" spans="13:16" x14ac:dyDescent="0.25">
      <c r="M2681" s="10"/>
      <c r="N2681"/>
      <c r="O2681"/>
      <c r="P2681" s="10"/>
    </row>
    <row r="2682" spans="13:16" x14ac:dyDescent="0.25">
      <c r="M2682" s="10"/>
      <c r="N2682"/>
      <c r="O2682"/>
      <c r="P2682" s="10"/>
    </row>
    <row r="2683" spans="13:16" x14ac:dyDescent="0.25">
      <c r="M2683" s="10"/>
      <c r="N2683"/>
      <c r="O2683"/>
      <c r="P2683" s="10"/>
    </row>
    <row r="2684" spans="13:16" x14ac:dyDescent="0.25">
      <c r="M2684" s="10"/>
      <c r="N2684"/>
      <c r="O2684"/>
      <c r="P2684" s="10"/>
    </row>
    <row r="2685" spans="13:16" x14ac:dyDescent="0.25">
      <c r="M2685" s="10"/>
      <c r="N2685"/>
      <c r="O2685"/>
      <c r="P2685" s="10"/>
    </row>
    <row r="2686" spans="13:16" x14ac:dyDescent="0.25">
      <c r="M2686" s="10"/>
      <c r="N2686"/>
      <c r="O2686"/>
      <c r="P2686" s="10"/>
    </row>
    <row r="2687" spans="13:16" x14ac:dyDescent="0.25">
      <c r="M2687" s="10"/>
      <c r="N2687"/>
      <c r="O2687"/>
      <c r="P2687" s="10"/>
    </row>
    <row r="2688" spans="13:16" x14ac:dyDescent="0.25">
      <c r="M2688" s="10"/>
      <c r="N2688"/>
      <c r="O2688"/>
      <c r="P2688" s="10"/>
    </row>
    <row r="2689" spans="13:16" x14ac:dyDescent="0.25">
      <c r="M2689" s="10"/>
      <c r="N2689"/>
      <c r="O2689"/>
      <c r="P2689" s="10"/>
    </row>
    <row r="2690" spans="13:16" x14ac:dyDescent="0.25">
      <c r="M2690" s="10"/>
      <c r="N2690"/>
      <c r="O2690"/>
      <c r="P2690" s="10"/>
    </row>
    <row r="2691" spans="13:16" x14ac:dyDescent="0.25">
      <c r="M2691" s="10"/>
      <c r="N2691"/>
      <c r="O2691"/>
      <c r="P2691" s="10"/>
    </row>
    <row r="2692" spans="13:16" x14ac:dyDescent="0.25">
      <c r="M2692" s="10"/>
      <c r="N2692"/>
      <c r="O2692"/>
      <c r="P2692" s="10"/>
    </row>
    <row r="2693" spans="13:16" x14ac:dyDescent="0.25">
      <c r="M2693" s="10"/>
      <c r="N2693"/>
      <c r="O2693"/>
      <c r="P2693" s="10"/>
    </row>
    <row r="2694" spans="13:16" x14ac:dyDescent="0.25">
      <c r="M2694" s="10"/>
      <c r="N2694"/>
      <c r="O2694"/>
      <c r="P2694" s="10"/>
    </row>
    <row r="2695" spans="13:16" x14ac:dyDescent="0.25">
      <c r="M2695" s="10"/>
      <c r="N2695"/>
      <c r="O2695"/>
      <c r="P2695" s="10"/>
    </row>
    <row r="2696" spans="13:16" x14ac:dyDescent="0.25">
      <c r="M2696" s="10"/>
      <c r="N2696"/>
      <c r="O2696"/>
      <c r="P2696" s="10"/>
    </row>
    <row r="2697" spans="13:16" x14ac:dyDescent="0.25">
      <c r="M2697" s="10"/>
      <c r="N2697"/>
      <c r="O2697"/>
      <c r="P2697" s="10"/>
    </row>
    <row r="2698" spans="13:16" x14ac:dyDescent="0.25">
      <c r="M2698" s="10"/>
      <c r="N2698"/>
      <c r="O2698"/>
      <c r="P2698" s="10"/>
    </row>
    <row r="2699" spans="13:16" x14ac:dyDescent="0.25">
      <c r="M2699" s="10"/>
      <c r="N2699"/>
      <c r="O2699"/>
      <c r="P2699" s="10"/>
    </row>
    <row r="2700" spans="13:16" x14ac:dyDescent="0.25">
      <c r="M2700" s="10"/>
      <c r="N2700"/>
      <c r="O2700"/>
      <c r="P2700" s="10"/>
    </row>
    <row r="2701" spans="13:16" x14ac:dyDescent="0.25">
      <c r="M2701" s="10"/>
      <c r="N2701"/>
      <c r="O2701"/>
      <c r="P2701" s="10"/>
    </row>
    <row r="2702" spans="13:16" x14ac:dyDescent="0.25">
      <c r="M2702" s="10"/>
      <c r="N2702"/>
      <c r="O2702"/>
      <c r="P2702" s="10"/>
    </row>
    <row r="2703" spans="13:16" x14ac:dyDescent="0.25">
      <c r="M2703" s="10"/>
      <c r="N2703"/>
      <c r="O2703"/>
      <c r="P2703" s="10"/>
    </row>
    <row r="2704" spans="13:16" x14ac:dyDescent="0.25">
      <c r="M2704" s="10"/>
      <c r="N2704"/>
      <c r="O2704"/>
      <c r="P2704" s="10"/>
    </row>
    <row r="2705" spans="13:16" x14ac:dyDescent="0.25">
      <c r="M2705" s="10"/>
      <c r="N2705"/>
      <c r="O2705"/>
      <c r="P2705" s="10"/>
    </row>
    <row r="2706" spans="13:16" x14ac:dyDescent="0.25">
      <c r="M2706" s="10"/>
      <c r="N2706"/>
      <c r="O2706"/>
      <c r="P2706" s="10"/>
    </row>
    <row r="2707" spans="13:16" x14ac:dyDescent="0.25">
      <c r="M2707" s="10"/>
      <c r="N2707"/>
      <c r="O2707"/>
      <c r="P2707" s="10"/>
    </row>
    <row r="2708" spans="13:16" x14ac:dyDescent="0.25">
      <c r="M2708" s="10"/>
      <c r="N2708"/>
      <c r="O2708"/>
      <c r="P2708" s="10"/>
    </row>
    <row r="2709" spans="13:16" x14ac:dyDescent="0.25">
      <c r="M2709" s="10"/>
      <c r="N2709"/>
      <c r="O2709"/>
      <c r="P2709" s="10"/>
    </row>
    <row r="2710" spans="13:16" x14ac:dyDescent="0.25">
      <c r="M2710" s="10"/>
      <c r="N2710"/>
      <c r="O2710"/>
      <c r="P2710" s="10"/>
    </row>
    <row r="2711" spans="13:16" x14ac:dyDescent="0.25">
      <c r="M2711" s="10"/>
      <c r="N2711"/>
      <c r="O2711"/>
      <c r="P2711" s="10"/>
    </row>
    <row r="2712" spans="13:16" x14ac:dyDescent="0.25">
      <c r="M2712" s="10"/>
      <c r="N2712"/>
      <c r="O2712"/>
      <c r="P2712" s="10"/>
    </row>
    <row r="2713" spans="13:16" x14ac:dyDescent="0.25">
      <c r="M2713" s="10"/>
      <c r="N2713"/>
      <c r="O2713"/>
      <c r="P2713" s="10"/>
    </row>
    <row r="2714" spans="13:16" x14ac:dyDescent="0.25">
      <c r="M2714" s="10"/>
      <c r="N2714"/>
      <c r="O2714"/>
      <c r="P2714" s="10"/>
    </row>
    <row r="2715" spans="13:16" x14ac:dyDescent="0.25">
      <c r="M2715" s="10"/>
      <c r="N2715"/>
      <c r="O2715"/>
      <c r="P2715" s="10"/>
    </row>
    <row r="2716" spans="13:16" x14ac:dyDescent="0.25">
      <c r="M2716" s="10"/>
      <c r="N2716"/>
      <c r="O2716"/>
      <c r="P2716" s="10"/>
    </row>
    <row r="2717" spans="13:16" x14ac:dyDescent="0.25">
      <c r="M2717" s="10"/>
      <c r="N2717"/>
      <c r="O2717"/>
      <c r="P2717" s="10"/>
    </row>
    <row r="2718" spans="13:16" x14ac:dyDescent="0.25">
      <c r="M2718" s="10"/>
      <c r="N2718"/>
      <c r="O2718"/>
      <c r="P2718" s="10"/>
    </row>
    <row r="2719" spans="13:16" x14ac:dyDescent="0.25">
      <c r="M2719" s="10"/>
      <c r="N2719"/>
      <c r="O2719"/>
      <c r="P2719" s="10"/>
    </row>
    <row r="2720" spans="13:16" x14ac:dyDescent="0.25">
      <c r="M2720" s="10"/>
      <c r="N2720"/>
      <c r="O2720"/>
      <c r="P2720" s="10"/>
    </row>
    <row r="2721" spans="13:16" x14ac:dyDescent="0.25">
      <c r="M2721" s="10"/>
      <c r="N2721"/>
      <c r="O2721"/>
      <c r="P2721" s="10"/>
    </row>
    <row r="2722" spans="13:16" x14ac:dyDescent="0.25">
      <c r="M2722" s="10"/>
      <c r="N2722"/>
      <c r="O2722"/>
      <c r="P2722" s="10"/>
    </row>
    <row r="2723" spans="13:16" x14ac:dyDescent="0.25">
      <c r="M2723" s="10"/>
      <c r="N2723"/>
      <c r="O2723"/>
      <c r="P2723" s="10"/>
    </row>
    <row r="2724" spans="13:16" x14ac:dyDescent="0.25">
      <c r="M2724" s="10"/>
      <c r="N2724"/>
      <c r="O2724"/>
      <c r="P2724" s="10"/>
    </row>
    <row r="2725" spans="13:16" x14ac:dyDescent="0.25">
      <c r="M2725" s="10"/>
      <c r="N2725"/>
      <c r="O2725"/>
      <c r="P2725" s="10"/>
    </row>
    <row r="2726" spans="13:16" x14ac:dyDescent="0.25">
      <c r="M2726" s="10"/>
      <c r="N2726"/>
      <c r="O2726"/>
      <c r="P2726" s="10"/>
    </row>
    <row r="2727" spans="13:16" x14ac:dyDescent="0.25">
      <c r="M2727" s="10"/>
      <c r="N2727"/>
      <c r="O2727"/>
      <c r="P2727" s="10"/>
    </row>
    <row r="2728" spans="13:16" x14ac:dyDescent="0.25">
      <c r="M2728" s="10"/>
      <c r="N2728"/>
      <c r="O2728"/>
      <c r="P2728" s="10"/>
    </row>
    <row r="2729" spans="13:16" x14ac:dyDescent="0.25">
      <c r="M2729" s="10"/>
      <c r="N2729"/>
      <c r="O2729"/>
      <c r="P2729" s="10"/>
    </row>
    <row r="2730" spans="13:16" x14ac:dyDescent="0.25">
      <c r="M2730" s="10"/>
      <c r="N2730"/>
      <c r="O2730"/>
      <c r="P2730" s="10"/>
    </row>
    <row r="2731" spans="13:16" x14ac:dyDescent="0.25">
      <c r="M2731" s="10"/>
      <c r="N2731"/>
      <c r="O2731"/>
      <c r="P2731" s="10"/>
    </row>
    <row r="2732" spans="13:16" x14ac:dyDescent="0.25">
      <c r="M2732" s="10"/>
      <c r="N2732"/>
      <c r="O2732"/>
      <c r="P2732" s="10"/>
    </row>
    <row r="2733" spans="13:16" x14ac:dyDescent="0.25">
      <c r="M2733" s="10"/>
      <c r="N2733"/>
      <c r="O2733"/>
      <c r="P2733" s="10"/>
    </row>
    <row r="2734" spans="13:16" x14ac:dyDescent="0.25">
      <c r="M2734" s="10"/>
      <c r="N2734"/>
      <c r="O2734"/>
      <c r="P2734" s="10"/>
    </row>
    <row r="2735" spans="13:16" x14ac:dyDescent="0.25">
      <c r="M2735" s="10"/>
      <c r="N2735"/>
      <c r="O2735"/>
      <c r="P2735" s="10"/>
    </row>
    <row r="2736" spans="13:16" x14ac:dyDescent="0.25">
      <c r="M2736" s="10"/>
      <c r="N2736"/>
      <c r="O2736"/>
      <c r="P2736" s="10"/>
    </row>
    <row r="2737" spans="13:16" x14ac:dyDescent="0.25">
      <c r="M2737" s="10"/>
      <c r="N2737"/>
      <c r="O2737"/>
      <c r="P2737" s="10"/>
    </row>
    <row r="2738" spans="13:16" x14ac:dyDescent="0.25">
      <c r="M2738" s="10"/>
      <c r="N2738"/>
      <c r="O2738"/>
      <c r="P2738" s="10"/>
    </row>
    <row r="2739" spans="13:16" x14ac:dyDescent="0.25">
      <c r="M2739" s="10"/>
      <c r="N2739"/>
      <c r="O2739"/>
      <c r="P2739" s="10"/>
    </row>
    <row r="2740" spans="13:16" x14ac:dyDescent="0.25">
      <c r="M2740" s="10"/>
      <c r="N2740"/>
      <c r="O2740"/>
      <c r="P2740" s="10"/>
    </row>
    <row r="2741" spans="13:16" x14ac:dyDescent="0.25">
      <c r="M2741" s="10"/>
      <c r="N2741"/>
      <c r="O2741"/>
      <c r="P2741" s="10"/>
    </row>
    <row r="2742" spans="13:16" x14ac:dyDescent="0.25">
      <c r="M2742" s="10"/>
      <c r="N2742"/>
      <c r="O2742"/>
      <c r="P2742" s="10"/>
    </row>
    <row r="2743" spans="13:16" x14ac:dyDescent="0.25">
      <c r="M2743" s="10"/>
      <c r="N2743"/>
      <c r="O2743"/>
      <c r="P2743" s="10"/>
    </row>
    <row r="2744" spans="13:16" x14ac:dyDescent="0.25">
      <c r="M2744" s="10"/>
      <c r="N2744"/>
      <c r="O2744"/>
      <c r="P2744" s="10"/>
    </row>
    <row r="2745" spans="13:16" x14ac:dyDescent="0.25">
      <c r="M2745" s="10"/>
      <c r="N2745"/>
      <c r="O2745"/>
      <c r="P2745" s="10"/>
    </row>
    <row r="2746" spans="13:16" x14ac:dyDescent="0.25">
      <c r="M2746" s="10"/>
      <c r="N2746"/>
      <c r="O2746"/>
      <c r="P2746" s="10"/>
    </row>
    <row r="2747" spans="13:16" x14ac:dyDescent="0.25">
      <c r="M2747" s="10"/>
      <c r="N2747"/>
      <c r="O2747"/>
      <c r="P2747" s="10"/>
    </row>
    <row r="2748" spans="13:16" x14ac:dyDescent="0.25">
      <c r="M2748" s="10"/>
      <c r="N2748"/>
      <c r="O2748"/>
      <c r="P2748" s="10"/>
    </row>
    <row r="2749" spans="13:16" x14ac:dyDescent="0.25">
      <c r="M2749" s="10"/>
      <c r="N2749"/>
      <c r="O2749"/>
      <c r="P2749" s="10"/>
    </row>
    <row r="2750" spans="13:16" x14ac:dyDescent="0.25">
      <c r="M2750" s="10"/>
      <c r="N2750"/>
      <c r="O2750"/>
      <c r="P2750" s="10"/>
    </row>
    <row r="2751" spans="13:16" x14ac:dyDescent="0.25">
      <c r="M2751" s="10"/>
      <c r="N2751"/>
      <c r="O2751"/>
      <c r="P2751" s="10"/>
    </row>
    <row r="2752" spans="13:16" x14ac:dyDescent="0.25">
      <c r="M2752" s="10"/>
      <c r="N2752"/>
      <c r="O2752"/>
      <c r="P2752" s="10"/>
    </row>
    <row r="2753" spans="13:16" x14ac:dyDescent="0.25">
      <c r="M2753" s="10"/>
      <c r="N2753"/>
      <c r="O2753"/>
      <c r="P2753" s="10"/>
    </row>
    <row r="2754" spans="13:16" x14ac:dyDescent="0.25">
      <c r="M2754" s="10"/>
      <c r="N2754"/>
      <c r="O2754"/>
      <c r="P2754" s="10"/>
    </row>
    <row r="2755" spans="13:16" x14ac:dyDescent="0.25">
      <c r="M2755" s="10"/>
      <c r="N2755"/>
      <c r="O2755"/>
      <c r="P2755" s="10"/>
    </row>
    <row r="2756" spans="13:16" x14ac:dyDescent="0.25">
      <c r="M2756" s="10"/>
      <c r="N2756"/>
      <c r="O2756"/>
      <c r="P2756" s="10"/>
    </row>
    <row r="2757" spans="13:16" x14ac:dyDescent="0.25">
      <c r="M2757" s="10"/>
      <c r="N2757"/>
      <c r="O2757"/>
      <c r="P2757" s="10"/>
    </row>
    <row r="2758" spans="13:16" x14ac:dyDescent="0.25">
      <c r="M2758" s="10"/>
      <c r="N2758"/>
      <c r="O2758"/>
      <c r="P2758" s="10"/>
    </row>
    <row r="2759" spans="13:16" x14ac:dyDescent="0.25">
      <c r="M2759" s="10"/>
      <c r="N2759"/>
      <c r="O2759"/>
      <c r="P2759" s="10"/>
    </row>
    <row r="2760" spans="13:16" x14ac:dyDescent="0.25">
      <c r="M2760" s="10"/>
      <c r="N2760"/>
      <c r="O2760"/>
      <c r="P2760" s="10"/>
    </row>
    <row r="2761" spans="13:16" x14ac:dyDescent="0.25">
      <c r="M2761" s="10"/>
      <c r="N2761"/>
      <c r="O2761"/>
      <c r="P2761" s="10"/>
    </row>
    <row r="2762" spans="13:16" x14ac:dyDescent="0.25">
      <c r="M2762" s="10"/>
      <c r="N2762"/>
      <c r="O2762"/>
      <c r="P2762" s="10"/>
    </row>
    <row r="2763" spans="13:16" x14ac:dyDescent="0.25">
      <c r="M2763" s="10"/>
      <c r="N2763"/>
      <c r="O2763"/>
      <c r="P2763" s="10"/>
    </row>
    <row r="2764" spans="13:16" x14ac:dyDescent="0.25">
      <c r="M2764" s="10"/>
      <c r="N2764"/>
      <c r="O2764"/>
      <c r="P2764" s="10"/>
    </row>
    <row r="2765" spans="13:16" x14ac:dyDescent="0.25">
      <c r="M2765" s="10"/>
      <c r="N2765"/>
      <c r="O2765"/>
      <c r="P2765" s="10"/>
    </row>
    <row r="2766" spans="13:16" x14ac:dyDescent="0.25">
      <c r="M2766" s="10"/>
      <c r="N2766"/>
      <c r="O2766"/>
      <c r="P2766" s="10"/>
    </row>
    <row r="2767" spans="13:16" x14ac:dyDescent="0.25">
      <c r="M2767" s="10"/>
      <c r="N2767"/>
      <c r="O2767"/>
      <c r="P2767" s="10"/>
    </row>
    <row r="2768" spans="13:16" x14ac:dyDescent="0.25">
      <c r="M2768" s="10"/>
      <c r="N2768"/>
      <c r="O2768"/>
      <c r="P2768" s="10"/>
    </row>
    <row r="2769" spans="13:16" x14ac:dyDescent="0.25">
      <c r="M2769" s="10"/>
      <c r="N2769"/>
      <c r="O2769"/>
      <c r="P2769" s="10"/>
    </row>
    <row r="2770" spans="13:16" x14ac:dyDescent="0.25">
      <c r="M2770" s="10"/>
      <c r="N2770"/>
      <c r="O2770"/>
      <c r="P2770" s="10"/>
    </row>
    <row r="2771" spans="13:16" x14ac:dyDescent="0.25">
      <c r="M2771" s="10"/>
      <c r="N2771"/>
      <c r="O2771"/>
      <c r="P2771" s="10"/>
    </row>
    <row r="2772" spans="13:16" x14ac:dyDescent="0.25">
      <c r="M2772" s="10"/>
      <c r="N2772"/>
      <c r="O2772"/>
      <c r="P2772" s="10"/>
    </row>
    <row r="2773" spans="13:16" x14ac:dyDescent="0.25">
      <c r="M2773" s="10"/>
      <c r="N2773"/>
      <c r="O2773"/>
      <c r="P2773" s="10"/>
    </row>
    <row r="2774" spans="13:16" x14ac:dyDescent="0.25">
      <c r="M2774" s="10"/>
      <c r="N2774"/>
      <c r="O2774"/>
      <c r="P2774" s="10"/>
    </row>
    <row r="2775" spans="13:16" x14ac:dyDescent="0.25">
      <c r="M2775" s="10"/>
      <c r="N2775"/>
      <c r="O2775"/>
      <c r="P2775" s="10"/>
    </row>
    <row r="2776" spans="13:16" x14ac:dyDescent="0.25">
      <c r="M2776" s="10"/>
      <c r="N2776"/>
      <c r="O2776"/>
      <c r="P2776" s="10"/>
    </row>
    <row r="2777" spans="13:16" x14ac:dyDescent="0.25">
      <c r="M2777" s="10"/>
      <c r="N2777"/>
      <c r="O2777"/>
      <c r="P2777" s="10"/>
    </row>
    <row r="2778" spans="13:16" x14ac:dyDescent="0.25">
      <c r="M2778" s="10"/>
      <c r="N2778"/>
      <c r="O2778"/>
      <c r="P2778" s="10"/>
    </row>
    <row r="2779" spans="13:16" x14ac:dyDescent="0.25">
      <c r="M2779" s="10"/>
      <c r="N2779"/>
      <c r="O2779"/>
      <c r="P2779" s="10"/>
    </row>
    <row r="2780" spans="13:16" x14ac:dyDescent="0.25">
      <c r="M2780" s="10"/>
      <c r="N2780"/>
      <c r="O2780"/>
      <c r="P2780" s="10"/>
    </row>
    <row r="2781" spans="13:16" x14ac:dyDescent="0.25">
      <c r="M2781" s="10"/>
      <c r="N2781"/>
      <c r="O2781"/>
      <c r="P2781" s="10"/>
    </row>
    <row r="2782" spans="13:16" x14ac:dyDescent="0.25">
      <c r="M2782" s="10"/>
      <c r="N2782"/>
      <c r="O2782"/>
      <c r="P2782" s="10"/>
    </row>
    <row r="2783" spans="13:16" x14ac:dyDescent="0.25">
      <c r="M2783" s="10"/>
      <c r="N2783"/>
      <c r="O2783"/>
      <c r="P2783" s="10"/>
    </row>
    <row r="2784" spans="13:16" x14ac:dyDescent="0.25">
      <c r="M2784" s="10"/>
      <c r="N2784"/>
      <c r="O2784"/>
      <c r="P2784" s="10"/>
    </row>
    <row r="2785" spans="13:16" x14ac:dyDescent="0.25">
      <c r="M2785" s="10"/>
      <c r="N2785"/>
      <c r="O2785"/>
      <c r="P2785" s="10"/>
    </row>
    <row r="2786" spans="13:16" x14ac:dyDescent="0.25">
      <c r="M2786" s="10"/>
      <c r="N2786"/>
      <c r="O2786"/>
      <c r="P2786" s="10"/>
    </row>
    <row r="2787" spans="13:16" x14ac:dyDescent="0.25">
      <c r="M2787" s="10"/>
      <c r="N2787"/>
      <c r="O2787"/>
      <c r="P2787" s="10"/>
    </row>
    <row r="2788" spans="13:16" x14ac:dyDescent="0.25">
      <c r="M2788" s="10"/>
      <c r="N2788"/>
      <c r="O2788"/>
      <c r="P2788" s="10"/>
    </row>
    <row r="2789" spans="13:16" x14ac:dyDescent="0.25">
      <c r="M2789" s="10"/>
      <c r="N2789"/>
      <c r="O2789"/>
      <c r="P2789" s="10"/>
    </row>
    <row r="2790" spans="13:16" x14ac:dyDescent="0.25">
      <c r="M2790" s="10"/>
      <c r="N2790"/>
      <c r="O2790"/>
      <c r="P2790" s="10"/>
    </row>
    <row r="2791" spans="13:16" x14ac:dyDescent="0.25">
      <c r="M2791" s="10"/>
      <c r="N2791"/>
      <c r="O2791"/>
      <c r="P2791" s="10"/>
    </row>
    <row r="2792" spans="13:16" x14ac:dyDescent="0.25">
      <c r="M2792" s="10"/>
      <c r="N2792"/>
      <c r="O2792"/>
      <c r="P2792" s="10"/>
    </row>
    <row r="2793" spans="13:16" x14ac:dyDescent="0.25">
      <c r="M2793" s="10"/>
      <c r="N2793"/>
      <c r="O2793"/>
      <c r="P2793" s="10"/>
    </row>
    <row r="2794" spans="13:16" x14ac:dyDescent="0.25">
      <c r="M2794" s="10"/>
      <c r="N2794"/>
      <c r="O2794"/>
      <c r="P2794" s="10"/>
    </row>
    <row r="2795" spans="13:16" x14ac:dyDescent="0.25">
      <c r="M2795" s="10"/>
      <c r="N2795"/>
      <c r="O2795"/>
      <c r="P2795" s="10"/>
    </row>
    <row r="2796" spans="13:16" x14ac:dyDescent="0.25">
      <c r="M2796" s="10"/>
      <c r="N2796"/>
      <c r="O2796"/>
      <c r="P2796" s="10"/>
    </row>
    <row r="2797" spans="13:16" x14ac:dyDescent="0.25">
      <c r="M2797" s="10"/>
      <c r="N2797"/>
      <c r="O2797"/>
      <c r="P2797" s="10"/>
    </row>
    <row r="2798" spans="13:16" x14ac:dyDescent="0.25">
      <c r="M2798" s="10"/>
      <c r="N2798"/>
      <c r="O2798"/>
      <c r="P2798" s="10"/>
    </row>
    <row r="2799" spans="13:16" x14ac:dyDescent="0.25">
      <c r="M2799" s="10"/>
      <c r="N2799"/>
      <c r="O2799"/>
      <c r="P2799" s="10"/>
    </row>
    <row r="2800" spans="13:16" x14ac:dyDescent="0.25">
      <c r="M2800" s="10"/>
      <c r="N2800"/>
      <c r="O2800"/>
      <c r="P2800" s="10"/>
    </row>
    <row r="2801" spans="13:16" x14ac:dyDescent="0.25">
      <c r="M2801" s="10"/>
      <c r="N2801"/>
      <c r="O2801"/>
      <c r="P2801" s="10"/>
    </row>
    <row r="2802" spans="13:16" x14ac:dyDescent="0.25">
      <c r="M2802" s="10"/>
      <c r="N2802"/>
      <c r="O2802"/>
      <c r="P2802" s="10"/>
    </row>
    <row r="2803" spans="13:16" x14ac:dyDescent="0.25">
      <c r="M2803" s="10"/>
      <c r="N2803"/>
      <c r="O2803"/>
      <c r="P2803" s="10"/>
    </row>
    <row r="2804" spans="13:16" x14ac:dyDescent="0.25">
      <c r="M2804" s="10"/>
      <c r="N2804"/>
      <c r="O2804"/>
      <c r="P2804" s="10"/>
    </row>
    <row r="2805" spans="13:16" x14ac:dyDescent="0.25">
      <c r="M2805" s="10"/>
      <c r="N2805"/>
      <c r="O2805"/>
      <c r="P2805" s="10"/>
    </row>
    <row r="2806" spans="13:16" x14ac:dyDescent="0.25">
      <c r="M2806" s="10"/>
      <c r="N2806"/>
      <c r="O2806"/>
      <c r="P2806" s="10"/>
    </row>
    <row r="2807" spans="13:16" x14ac:dyDescent="0.25">
      <c r="M2807" s="10"/>
      <c r="N2807"/>
      <c r="O2807"/>
      <c r="P2807" s="10"/>
    </row>
    <row r="2808" spans="13:16" x14ac:dyDescent="0.25">
      <c r="M2808" s="10"/>
      <c r="N2808"/>
      <c r="O2808"/>
      <c r="P2808" s="10"/>
    </row>
    <row r="2809" spans="13:16" x14ac:dyDescent="0.25">
      <c r="M2809" s="10"/>
      <c r="N2809"/>
      <c r="O2809"/>
      <c r="P2809" s="10"/>
    </row>
    <row r="2810" spans="13:16" x14ac:dyDescent="0.25">
      <c r="M2810" s="10"/>
      <c r="N2810"/>
      <c r="O2810"/>
      <c r="P2810" s="10"/>
    </row>
    <row r="2811" spans="13:16" x14ac:dyDescent="0.25">
      <c r="M2811" s="10"/>
      <c r="N2811"/>
      <c r="O2811"/>
      <c r="P2811" s="10"/>
    </row>
    <row r="2812" spans="13:16" x14ac:dyDescent="0.25">
      <c r="M2812" s="10"/>
      <c r="N2812"/>
      <c r="O2812"/>
      <c r="P2812" s="10"/>
    </row>
    <row r="2813" spans="13:16" x14ac:dyDescent="0.25">
      <c r="M2813" s="10"/>
      <c r="N2813"/>
      <c r="O2813"/>
      <c r="P2813" s="10"/>
    </row>
    <row r="2814" spans="13:16" x14ac:dyDescent="0.25">
      <c r="M2814" s="10"/>
      <c r="N2814"/>
      <c r="O2814"/>
      <c r="P2814" s="10"/>
    </row>
    <row r="2815" spans="13:16" x14ac:dyDescent="0.25">
      <c r="M2815" s="10"/>
      <c r="N2815"/>
      <c r="O2815"/>
      <c r="P2815" s="10"/>
    </row>
    <row r="2816" spans="13:16" x14ac:dyDescent="0.25">
      <c r="M2816" s="10"/>
      <c r="N2816"/>
      <c r="O2816"/>
      <c r="P2816" s="10"/>
    </row>
    <row r="2817" spans="13:16" x14ac:dyDescent="0.25">
      <c r="M2817" s="10"/>
      <c r="N2817"/>
      <c r="O2817"/>
      <c r="P2817" s="10"/>
    </row>
    <row r="2818" spans="13:16" x14ac:dyDescent="0.25">
      <c r="M2818" s="10"/>
      <c r="N2818"/>
      <c r="O2818"/>
      <c r="P2818" s="10"/>
    </row>
    <row r="2819" spans="13:16" x14ac:dyDescent="0.25">
      <c r="M2819" s="10"/>
      <c r="N2819"/>
      <c r="O2819"/>
      <c r="P2819" s="10"/>
    </row>
    <row r="2820" spans="13:16" x14ac:dyDescent="0.25">
      <c r="M2820" s="10"/>
      <c r="N2820"/>
      <c r="O2820"/>
      <c r="P2820" s="10"/>
    </row>
    <row r="2821" spans="13:16" x14ac:dyDescent="0.25">
      <c r="M2821" s="10"/>
      <c r="N2821"/>
      <c r="O2821"/>
      <c r="P2821" s="10"/>
    </row>
    <row r="2822" spans="13:16" x14ac:dyDescent="0.25">
      <c r="M2822" s="10"/>
      <c r="N2822"/>
      <c r="O2822"/>
      <c r="P2822" s="10"/>
    </row>
    <row r="2823" spans="13:16" x14ac:dyDescent="0.25">
      <c r="M2823" s="10"/>
      <c r="N2823"/>
      <c r="O2823"/>
      <c r="P2823" s="10"/>
    </row>
    <row r="2824" spans="13:16" x14ac:dyDescent="0.25">
      <c r="M2824" s="10"/>
      <c r="N2824"/>
      <c r="O2824"/>
      <c r="P2824" s="10"/>
    </row>
    <row r="2825" spans="13:16" x14ac:dyDescent="0.25">
      <c r="M2825" s="10"/>
      <c r="N2825"/>
      <c r="O2825"/>
      <c r="P2825" s="10"/>
    </row>
    <row r="2826" spans="13:16" x14ac:dyDescent="0.25">
      <c r="M2826" s="10"/>
      <c r="N2826"/>
      <c r="O2826"/>
      <c r="P2826" s="10"/>
    </row>
    <row r="2827" spans="13:16" x14ac:dyDescent="0.25">
      <c r="M2827" s="10"/>
      <c r="N2827"/>
      <c r="O2827"/>
      <c r="P2827" s="10"/>
    </row>
    <row r="2828" spans="13:16" x14ac:dyDescent="0.25">
      <c r="M2828" s="10"/>
      <c r="N2828"/>
      <c r="O2828"/>
      <c r="P2828" s="10"/>
    </row>
    <row r="2829" spans="13:16" x14ac:dyDescent="0.25">
      <c r="M2829" s="10"/>
      <c r="N2829"/>
      <c r="O2829"/>
      <c r="P2829" s="10"/>
    </row>
    <row r="2830" spans="13:16" x14ac:dyDescent="0.25">
      <c r="M2830" s="10"/>
      <c r="N2830"/>
      <c r="O2830"/>
      <c r="P2830" s="10"/>
    </row>
    <row r="2831" spans="13:16" x14ac:dyDescent="0.25">
      <c r="M2831" s="10"/>
      <c r="N2831"/>
      <c r="O2831"/>
      <c r="P2831" s="10"/>
    </row>
    <row r="2832" spans="13:16" x14ac:dyDescent="0.25">
      <c r="M2832" s="10"/>
      <c r="N2832"/>
      <c r="O2832"/>
      <c r="P2832" s="10"/>
    </row>
    <row r="2833" spans="13:16" x14ac:dyDescent="0.25">
      <c r="M2833" s="10"/>
      <c r="N2833"/>
      <c r="O2833"/>
      <c r="P2833" s="10"/>
    </row>
    <row r="2834" spans="13:16" x14ac:dyDescent="0.25">
      <c r="M2834" s="10"/>
      <c r="N2834"/>
      <c r="O2834"/>
      <c r="P2834" s="10"/>
    </row>
    <row r="2835" spans="13:16" x14ac:dyDescent="0.25">
      <c r="M2835" s="10"/>
      <c r="N2835"/>
      <c r="O2835"/>
      <c r="P2835" s="10"/>
    </row>
    <row r="2836" spans="13:16" x14ac:dyDescent="0.25">
      <c r="M2836" s="10"/>
      <c r="N2836"/>
      <c r="O2836"/>
      <c r="P2836" s="10"/>
    </row>
    <row r="2837" spans="13:16" x14ac:dyDescent="0.25">
      <c r="M2837" s="10"/>
      <c r="N2837"/>
      <c r="O2837"/>
      <c r="P2837" s="10"/>
    </row>
    <row r="2838" spans="13:16" x14ac:dyDescent="0.25">
      <c r="M2838" s="10"/>
      <c r="N2838"/>
      <c r="O2838"/>
      <c r="P2838" s="10"/>
    </row>
    <row r="2839" spans="13:16" x14ac:dyDescent="0.25">
      <c r="M2839" s="10"/>
      <c r="N2839"/>
      <c r="O2839"/>
      <c r="P2839" s="10"/>
    </row>
    <row r="2840" spans="13:16" x14ac:dyDescent="0.25">
      <c r="M2840" s="10"/>
      <c r="N2840"/>
      <c r="O2840"/>
      <c r="P2840" s="10"/>
    </row>
    <row r="2841" spans="13:16" x14ac:dyDescent="0.25">
      <c r="M2841" s="10"/>
      <c r="N2841"/>
      <c r="O2841"/>
      <c r="P2841" s="10"/>
    </row>
    <row r="2842" spans="13:16" x14ac:dyDescent="0.25">
      <c r="M2842" s="10"/>
      <c r="N2842"/>
      <c r="O2842"/>
      <c r="P2842" s="10"/>
    </row>
    <row r="2843" spans="13:16" x14ac:dyDescent="0.25">
      <c r="M2843" s="10"/>
      <c r="N2843"/>
      <c r="O2843"/>
      <c r="P2843" s="10"/>
    </row>
    <row r="2844" spans="13:16" x14ac:dyDescent="0.25">
      <c r="M2844" s="10"/>
      <c r="N2844"/>
      <c r="O2844"/>
      <c r="P2844" s="10"/>
    </row>
    <row r="2845" spans="13:16" x14ac:dyDescent="0.25">
      <c r="M2845" s="10"/>
      <c r="N2845"/>
      <c r="O2845"/>
      <c r="P2845" s="10"/>
    </row>
    <row r="2846" spans="13:16" x14ac:dyDescent="0.25">
      <c r="M2846" s="10"/>
      <c r="N2846"/>
      <c r="O2846"/>
      <c r="P2846" s="10"/>
    </row>
    <row r="2847" spans="13:16" x14ac:dyDescent="0.25">
      <c r="M2847" s="10"/>
      <c r="N2847"/>
      <c r="O2847"/>
      <c r="P2847" s="10"/>
    </row>
    <row r="2848" spans="13:16" x14ac:dyDescent="0.25">
      <c r="M2848" s="10"/>
      <c r="N2848"/>
      <c r="O2848"/>
      <c r="P2848" s="10"/>
    </row>
    <row r="2849" spans="13:16" x14ac:dyDescent="0.25">
      <c r="M2849" s="10"/>
      <c r="N2849"/>
      <c r="O2849"/>
      <c r="P2849" s="10"/>
    </row>
    <row r="2850" spans="13:16" x14ac:dyDescent="0.25">
      <c r="M2850" s="10"/>
      <c r="N2850"/>
      <c r="O2850"/>
      <c r="P2850" s="10"/>
    </row>
    <row r="2851" spans="13:16" x14ac:dyDescent="0.25">
      <c r="M2851" s="10"/>
      <c r="N2851"/>
      <c r="O2851"/>
      <c r="P2851" s="10"/>
    </row>
    <row r="2852" spans="13:16" x14ac:dyDescent="0.25">
      <c r="M2852" s="10"/>
      <c r="N2852"/>
      <c r="O2852"/>
      <c r="P2852" s="10"/>
    </row>
    <row r="2853" spans="13:16" x14ac:dyDescent="0.25">
      <c r="M2853" s="10"/>
      <c r="N2853"/>
      <c r="O2853"/>
      <c r="P2853" s="10"/>
    </row>
    <row r="2854" spans="13:16" x14ac:dyDescent="0.25">
      <c r="M2854" s="10"/>
      <c r="N2854"/>
      <c r="O2854"/>
      <c r="P2854" s="10"/>
    </row>
    <row r="2855" spans="13:16" x14ac:dyDescent="0.25">
      <c r="M2855" s="10"/>
      <c r="N2855"/>
      <c r="O2855"/>
      <c r="P2855" s="10"/>
    </row>
    <row r="2856" spans="13:16" x14ac:dyDescent="0.25">
      <c r="M2856" s="10"/>
      <c r="N2856"/>
      <c r="O2856"/>
      <c r="P2856" s="10"/>
    </row>
    <row r="2857" spans="13:16" x14ac:dyDescent="0.25">
      <c r="M2857" s="10"/>
      <c r="N2857"/>
      <c r="O2857"/>
      <c r="P2857" s="10"/>
    </row>
    <row r="2858" spans="13:16" x14ac:dyDescent="0.25">
      <c r="M2858" s="10"/>
      <c r="N2858"/>
      <c r="O2858"/>
      <c r="P2858" s="10"/>
    </row>
    <row r="2859" spans="13:16" x14ac:dyDescent="0.25">
      <c r="M2859" s="10"/>
      <c r="N2859"/>
      <c r="O2859"/>
      <c r="P2859" s="10"/>
    </row>
    <row r="2860" spans="13:16" x14ac:dyDescent="0.25">
      <c r="M2860" s="10"/>
      <c r="N2860"/>
      <c r="O2860"/>
      <c r="P2860" s="10"/>
    </row>
    <row r="2861" spans="13:16" x14ac:dyDescent="0.25">
      <c r="M2861" s="10"/>
      <c r="N2861"/>
      <c r="O2861"/>
      <c r="P2861" s="10"/>
    </row>
    <row r="2862" spans="13:16" x14ac:dyDescent="0.25">
      <c r="M2862" s="10"/>
      <c r="N2862"/>
      <c r="O2862"/>
      <c r="P2862" s="10"/>
    </row>
    <row r="2863" spans="13:16" x14ac:dyDescent="0.25">
      <c r="M2863" s="10"/>
      <c r="N2863"/>
      <c r="O2863"/>
      <c r="P2863" s="10"/>
    </row>
    <row r="2864" spans="13:16" x14ac:dyDescent="0.25">
      <c r="M2864" s="10"/>
      <c r="N2864"/>
      <c r="O2864"/>
      <c r="P2864" s="10"/>
    </row>
    <row r="2865" spans="13:16" x14ac:dyDescent="0.25">
      <c r="M2865" s="10"/>
      <c r="N2865"/>
      <c r="O2865"/>
      <c r="P2865" s="10"/>
    </row>
    <row r="2866" spans="13:16" x14ac:dyDescent="0.25">
      <c r="M2866" s="10"/>
      <c r="N2866"/>
      <c r="O2866"/>
      <c r="P2866" s="10"/>
    </row>
    <row r="2867" spans="13:16" x14ac:dyDescent="0.25">
      <c r="M2867" s="10"/>
      <c r="N2867"/>
      <c r="O2867"/>
      <c r="P2867" s="10"/>
    </row>
    <row r="2868" spans="13:16" x14ac:dyDescent="0.25">
      <c r="M2868" s="10"/>
      <c r="N2868"/>
      <c r="O2868"/>
      <c r="P2868" s="10"/>
    </row>
    <row r="2869" spans="13:16" x14ac:dyDescent="0.25">
      <c r="M2869" s="10"/>
      <c r="N2869"/>
      <c r="O2869"/>
      <c r="P2869" s="10"/>
    </row>
    <row r="2870" spans="13:16" x14ac:dyDescent="0.25">
      <c r="M2870" s="10"/>
      <c r="N2870"/>
      <c r="O2870"/>
      <c r="P2870" s="10"/>
    </row>
    <row r="2871" spans="13:16" x14ac:dyDescent="0.25">
      <c r="M2871" s="10"/>
      <c r="N2871"/>
      <c r="O2871"/>
      <c r="P2871" s="10"/>
    </row>
    <row r="2872" spans="13:16" x14ac:dyDescent="0.25">
      <c r="M2872" s="10"/>
      <c r="N2872"/>
      <c r="O2872"/>
      <c r="P2872" s="10"/>
    </row>
    <row r="2873" spans="13:16" x14ac:dyDescent="0.25">
      <c r="M2873" s="10"/>
      <c r="N2873"/>
      <c r="O2873"/>
      <c r="P2873" s="10"/>
    </row>
    <row r="2874" spans="13:16" x14ac:dyDescent="0.25">
      <c r="M2874" s="10"/>
      <c r="N2874"/>
      <c r="O2874"/>
      <c r="P2874" s="10"/>
    </row>
    <row r="2875" spans="13:16" x14ac:dyDescent="0.25">
      <c r="M2875" s="10"/>
      <c r="N2875"/>
      <c r="O2875"/>
      <c r="P2875" s="10"/>
    </row>
    <row r="2876" spans="13:16" x14ac:dyDescent="0.25">
      <c r="M2876" s="10"/>
      <c r="N2876"/>
      <c r="O2876"/>
      <c r="P2876" s="10"/>
    </row>
    <row r="2877" spans="13:16" x14ac:dyDescent="0.25">
      <c r="M2877" s="10"/>
      <c r="N2877"/>
      <c r="O2877"/>
      <c r="P2877" s="10"/>
    </row>
    <row r="2878" spans="13:16" x14ac:dyDescent="0.25">
      <c r="M2878" s="10"/>
      <c r="N2878"/>
      <c r="O2878"/>
      <c r="P2878" s="10"/>
    </row>
    <row r="2879" spans="13:16" x14ac:dyDescent="0.25">
      <c r="M2879" s="10"/>
      <c r="N2879"/>
      <c r="O2879"/>
      <c r="P2879" s="10"/>
    </row>
    <row r="2880" spans="13:16" x14ac:dyDescent="0.25">
      <c r="M2880" s="10"/>
      <c r="N2880"/>
      <c r="O2880"/>
      <c r="P2880" s="10"/>
    </row>
    <row r="2881" spans="13:16" x14ac:dyDescent="0.25">
      <c r="M2881" s="10"/>
      <c r="N2881"/>
      <c r="O2881"/>
      <c r="P2881" s="10"/>
    </row>
    <row r="2882" spans="13:16" x14ac:dyDescent="0.25">
      <c r="M2882" s="10"/>
      <c r="N2882"/>
      <c r="O2882"/>
      <c r="P2882" s="10"/>
    </row>
    <row r="2883" spans="13:16" x14ac:dyDescent="0.25">
      <c r="M2883" s="10"/>
      <c r="N2883"/>
      <c r="O2883"/>
      <c r="P2883" s="10"/>
    </row>
    <row r="2884" spans="13:16" x14ac:dyDescent="0.25">
      <c r="M2884" s="10"/>
      <c r="N2884"/>
      <c r="O2884"/>
      <c r="P2884" s="10"/>
    </row>
    <row r="2885" spans="13:16" x14ac:dyDescent="0.25">
      <c r="M2885" s="10"/>
      <c r="N2885"/>
      <c r="O2885"/>
      <c r="P2885" s="10"/>
    </row>
    <row r="2886" spans="13:16" x14ac:dyDescent="0.25">
      <c r="M2886" s="10"/>
      <c r="N2886"/>
      <c r="O2886"/>
      <c r="P2886" s="10"/>
    </row>
    <row r="2887" spans="13:16" x14ac:dyDescent="0.25">
      <c r="M2887" s="10"/>
      <c r="N2887"/>
      <c r="O2887"/>
      <c r="P2887" s="10"/>
    </row>
    <row r="2888" spans="13:16" x14ac:dyDescent="0.25">
      <c r="M2888" s="10"/>
      <c r="N2888"/>
      <c r="O2888"/>
      <c r="P2888" s="10"/>
    </row>
    <row r="2889" spans="13:16" x14ac:dyDescent="0.25">
      <c r="M2889" s="10"/>
      <c r="N2889"/>
      <c r="O2889"/>
      <c r="P2889" s="10"/>
    </row>
    <row r="2890" spans="13:16" x14ac:dyDescent="0.25">
      <c r="M2890" s="10"/>
      <c r="N2890"/>
      <c r="O2890"/>
      <c r="P2890" s="10"/>
    </row>
    <row r="2891" spans="13:16" x14ac:dyDescent="0.25">
      <c r="M2891" s="10"/>
      <c r="N2891"/>
      <c r="O2891"/>
      <c r="P2891" s="10"/>
    </row>
    <row r="2892" spans="13:16" x14ac:dyDescent="0.25">
      <c r="M2892" s="10"/>
      <c r="N2892"/>
      <c r="O2892"/>
      <c r="P2892" s="10"/>
    </row>
    <row r="2893" spans="13:16" x14ac:dyDescent="0.25">
      <c r="M2893" s="10"/>
      <c r="N2893"/>
      <c r="O2893"/>
      <c r="P2893" s="10"/>
    </row>
    <row r="2894" spans="13:16" x14ac:dyDescent="0.25">
      <c r="M2894" s="10"/>
      <c r="N2894"/>
      <c r="O2894"/>
      <c r="P2894" s="10"/>
    </row>
    <row r="2895" spans="13:16" x14ac:dyDescent="0.25">
      <c r="M2895" s="10"/>
      <c r="N2895"/>
      <c r="O2895"/>
      <c r="P2895" s="10"/>
    </row>
    <row r="2896" spans="13:16" x14ac:dyDescent="0.25">
      <c r="M2896" s="10"/>
      <c r="N2896"/>
      <c r="O2896"/>
      <c r="P2896" s="10"/>
    </row>
    <row r="2897" spans="13:16" x14ac:dyDescent="0.25">
      <c r="M2897" s="10"/>
      <c r="N2897"/>
      <c r="O2897"/>
      <c r="P2897" s="10"/>
    </row>
    <row r="2898" spans="13:16" x14ac:dyDescent="0.25">
      <c r="M2898" s="10"/>
      <c r="N2898"/>
      <c r="O2898"/>
      <c r="P2898" s="10"/>
    </row>
    <row r="2899" spans="13:16" x14ac:dyDescent="0.25">
      <c r="M2899" s="10"/>
      <c r="N2899"/>
      <c r="O2899"/>
      <c r="P2899" s="10"/>
    </row>
    <row r="2900" spans="13:16" x14ac:dyDescent="0.25">
      <c r="M2900" s="10"/>
      <c r="N2900"/>
      <c r="O2900"/>
      <c r="P2900" s="10"/>
    </row>
    <row r="2901" spans="13:16" x14ac:dyDescent="0.25">
      <c r="M2901" s="10"/>
      <c r="N2901"/>
      <c r="O2901"/>
      <c r="P2901" s="10"/>
    </row>
    <row r="2902" spans="13:16" x14ac:dyDescent="0.25">
      <c r="M2902" s="10"/>
      <c r="N2902"/>
      <c r="O2902"/>
      <c r="P2902" s="10"/>
    </row>
    <row r="2903" spans="13:16" x14ac:dyDescent="0.25">
      <c r="M2903" s="10"/>
      <c r="N2903"/>
      <c r="O2903"/>
      <c r="P2903" s="10"/>
    </row>
    <row r="2904" spans="13:16" x14ac:dyDescent="0.25">
      <c r="M2904" s="10"/>
      <c r="N2904"/>
      <c r="O2904"/>
      <c r="P2904" s="10"/>
    </row>
    <row r="2905" spans="13:16" x14ac:dyDescent="0.25">
      <c r="M2905" s="10"/>
      <c r="N2905"/>
      <c r="O2905"/>
      <c r="P2905" s="10"/>
    </row>
    <row r="2906" spans="13:16" x14ac:dyDescent="0.25">
      <c r="M2906" s="10"/>
      <c r="N2906"/>
      <c r="O2906"/>
      <c r="P2906" s="10"/>
    </row>
    <row r="2907" spans="13:16" x14ac:dyDescent="0.25">
      <c r="M2907" s="10"/>
      <c r="N2907"/>
      <c r="O2907"/>
      <c r="P2907" s="10"/>
    </row>
    <row r="2908" spans="13:16" x14ac:dyDescent="0.25">
      <c r="M2908" s="10"/>
      <c r="N2908"/>
      <c r="O2908"/>
      <c r="P2908" s="10"/>
    </row>
    <row r="2909" spans="13:16" x14ac:dyDescent="0.25">
      <c r="M2909" s="10"/>
      <c r="N2909"/>
      <c r="O2909"/>
      <c r="P2909" s="10"/>
    </row>
    <row r="2910" spans="13:16" x14ac:dyDescent="0.25">
      <c r="M2910" s="10"/>
      <c r="N2910"/>
      <c r="O2910"/>
      <c r="P2910" s="10"/>
    </row>
    <row r="2911" spans="13:16" x14ac:dyDescent="0.25">
      <c r="M2911" s="10"/>
      <c r="N2911"/>
      <c r="O2911"/>
      <c r="P2911" s="10"/>
    </row>
    <row r="2912" spans="13:16" x14ac:dyDescent="0.25">
      <c r="M2912" s="10"/>
      <c r="N2912"/>
      <c r="O2912"/>
      <c r="P2912" s="10"/>
    </row>
    <row r="2913" spans="13:16" x14ac:dyDescent="0.25">
      <c r="M2913" s="10"/>
      <c r="N2913"/>
      <c r="O2913"/>
      <c r="P2913" s="10"/>
    </row>
    <row r="2914" spans="13:16" x14ac:dyDescent="0.25">
      <c r="M2914" s="10"/>
      <c r="N2914"/>
      <c r="O2914"/>
      <c r="P2914" s="10"/>
    </row>
    <row r="2915" spans="13:16" x14ac:dyDescent="0.25">
      <c r="M2915" s="10"/>
      <c r="N2915"/>
      <c r="O2915"/>
      <c r="P2915" s="10"/>
    </row>
    <row r="2916" spans="13:16" x14ac:dyDescent="0.25">
      <c r="M2916" s="10"/>
      <c r="N2916"/>
      <c r="O2916"/>
      <c r="P2916" s="10"/>
    </row>
    <row r="2917" spans="13:16" x14ac:dyDescent="0.25">
      <c r="M2917" s="10"/>
      <c r="N2917"/>
      <c r="O2917"/>
      <c r="P2917" s="10"/>
    </row>
    <row r="2918" spans="13:16" x14ac:dyDescent="0.25">
      <c r="M2918" s="10"/>
      <c r="N2918"/>
      <c r="O2918"/>
      <c r="P2918" s="10"/>
    </row>
    <row r="2919" spans="13:16" x14ac:dyDescent="0.25">
      <c r="M2919" s="10"/>
      <c r="N2919"/>
      <c r="O2919"/>
      <c r="P2919" s="10"/>
    </row>
    <row r="2920" spans="13:16" x14ac:dyDescent="0.25">
      <c r="M2920" s="10"/>
      <c r="N2920"/>
      <c r="O2920"/>
      <c r="P2920" s="10"/>
    </row>
    <row r="2921" spans="13:16" x14ac:dyDescent="0.25">
      <c r="M2921" s="10"/>
      <c r="N2921"/>
      <c r="O2921"/>
      <c r="P2921" s="10"/>
    </row>
    <row r="2922" spans="13:16" x14ac:dyDescent="0.25">
      <c r="M2922" s="10"/>
      <c r="N2922"/>
      <c r="O2922"/>
      <c r="P2922" s="10"/>
    </row>
    <row r="2923" spans="13:16" x14ac:dyDescent="0.25">
      <c r="M2923" s="10"/>
      <c r="N2923"/>
      <c r="O2923"/>
      <c r="P2923" s="10"/>
    </row>
    <row r="2924" spans="13:16" x14ac:dyDescent="0.25">
      <c r="M2924" s="10"/>
      <c r="N2924"/>
      <c r="O2924"/>
      <c r="P2924" s="10"/>
    </row>
    <row r="2925" spans="13:16" x14ac:dyDescent="0.25">
      <c r="M2925" s="10"/>
      <c r="N2925"/>
      <c r="O2925"/>
      <c r="P2925" s="10"/>
    </row>
    <row r="2926" spans="13:16" x14ac:dyDescent="0.25">
      <c r="M2926" s="10"/>
      <c r="N2926"/>
      <c r="O2926"/>
      <c r="P2926" s="10"/>
    </row>
    <row r="2927" spans="13:16" x14ac:dyDescent="0.25">
      <c r="M2927" s="10"/>
      <c r="N2927"/>
      <c r="O2927"/>
      <c r="P2927" s="10"/>
    </row>
    <row r="2928" spans="13:16" x14ac:dyDescent="0.25">
      <c r="M2928" s="10"/>
      <c r="N2928"/>
      <c r="O2928"/>
      <c r="P2928" s="10"/>
    </row>
    <row r="2929" spans="13:16" x14ac:dyDescent="0.25">
      <c r="M2929" s="10"/>
      <c r="N2929"/>
      <c r="O2929"/>
      <c r="P2929" s="10"/>
    </row>
    <row r="2930" spans="13:16" x14ac:dyDescent="0.25">
      <c r="M2930" s="10"/>
      <c r="N2930"/>
      <c r="O2930"/>
      <c r="P2930" s="10"/>
    </row>
    <row r="2931" spans="13:16" x14ac:dyDescent="0.25">
      <c r="M2931" s="10"/>
      <c r="N2931"/>
      <c r="O2931"/>
      <c r="P2931" s="10"/>
    </row>
    <row r="2932" spans="13:16" x14ac:dyDescent="0.25">
      <c r="M2932" s="10"/>
      <c r="N2932"/>
      <c r="O2932"/>
      <c r="P2932" s="10"/>
    </row>
    <row r="2933" spans="13:16" x14ac:dyDescent="0.25">
      <c r="M2933" s="10"/>
      <c r="N2933"/>
      <c r="O2933"/>
      <c r="P2933" s="10"/>
    </row>
    <row r="2934" spans="13:16" x14ac:dyDescent="0.25">
      <c r="M2934" s="10"/>
      <c r="N2934"/>
      <c r="O2934"/>
      <c r="P2934" s="10"/>
    </row>
    <row r="2935" spans="13:16" x14ac:dyDescent="0.25">
      <c r="M2935" s="10"/>
      <c r="N2935"/>
      <c r="O2935"/>
      <c r="P2935" s="10"/>
    </row>
    <row r="2936" spans="13:16" x14ac:dyDescent="0.25">
      <c r="M2936" s="10"/>
      <c r="N2936"/>
      <c r="O2936"/>
      <c r="P2936" s="10"/>
    </row>
    <row r="2937" spans="13:16" x14ac:dyDescent="0.25">
      <c r="M2937" s="10"/>
      <c r="N2937"/>
      <c r="O2937"/>
      <c r="P2937" s="10"/>
    </row>
    <row r="2938" spans="13:16" x14ac:dyDescent="0.25">
      <c r="M2938" s="10"/>
      <c r="N2938"/>
      <c r="O2938"/>
      <c r="P2938" s="10"/>
    </row>
    <row r="2939" spans="13:16" x14ac:dyDescent="0.25">
      <c r="M2939" s="10"/>
      <c r="N2939"/>
      <c r="O2939"/>
      <c r="P2939" s="10"/>
    </row>
    <row r="2940" spans="13:16" x14ac:dyDescent="0.25">
      <c r="M2940" s="10"/>
      <c r="N2940"/>
      <c r="O2940"/>
      <c r="P2940" s="10"/>
    </row>
    <row r="2941" spans="13:16" x14ac:dyDescent="0.25">
      <c r="M2941" s="10"/>
      <c r="N2941"/>
      <c r="O2941"/>
      <c r="P2941" s="10"/>
    </row>
    <row r="2942" spans="13:16" x14ac:dyDescent="0.25">
      <c r="M2942" s="10"/>
      <c r="N2942"/>
      <c r="O2942"/>
      <c r="P2942" s="10"/>
    </row>
    <row r="2943" spans="13:16" x14ac:dyDescent="0.25">
      <c r="M2943" s="10"/>
      <c r="N2943"/>
      <c r="O2943"/>
      <c r="P2943" s="10"/>
    </row>
    <row r="2944" spans="13:16" x14ac:dyDescent="0.25">
      <c r="M2944" s="10"/>
      <c r="N2944"/>
      <c r="O2944"/>
      <c r="P2944" s="10"/>
    </row>
    <row r="2945" spans="13:16" x14ac:dyDescent="0.25">
      <c r="M2945" s="10"/>
      <c r="N2945"/>
      <c r="O2945"/>
      <c r="P2945" s="10"/>
    </row>
    <row r="2946" spans="13:16" x14ac:dyDescent="0.25">
      <c r="M2946" s="10"/>
      <c r="N2946"/>
      <c r="O2946"/>
      <c r="P2946" s="10"/>
    </row>
    <row r="2947" spans="13:16" x14ac:dyDescent="0.25">
      <c r="M2947" s="10"/>
      <c r="N2947"/>
      <c r="O2947"/>
      <c r="P2947" s="10"/>
    </row>
    <row r="2948" spans="13:16" x14ac:dyDescent="0.25">
      <c r="M2948" s="10"/>
      <c r="N2948"/>
      <c r="O2948"/>
      <c r="P2948" s="10"/>
    </row>
    <row r="2949" spans="13:16" x14ac:dyDescent="0.25">
      <c r="M2949" s="10"/>
      <c r="N2949"/>
      <c r="O2949"/>
      <c r="P2949" s="10"/>
    </row>
    <row r="2950" spans="13:16" x14ac:dyDescent="0.25">
      <c r="M2950" s="10"/>
      <c r="N2950"/>
      <c r="O2950"/>
      <c r="P2950" s="10"/>
    </row>
    <row r="2951" spans="13:16" x14ac:dyDescent="0.25">
      <c r="M2951" s="10"/>
      <c r="N2951"/>
      <c r="O2951"/>
      <c r="P2951" s="10"/>
    </row>
    <row r="2952" spans="13:16" x14ac:dyDescent="0.25">
      <c r="M2952" s="10"/>
      <c r="N2952"/>
      <c r="O2952"/>
      <c r="P2952" s="10"/>
    </row>
    <row r="2953" spans="13:16" x14ac:dyDescent="0.25">
      <c r="M2953" s="10"/>
      <c r="N2953"/>
      <c r="O2953"/>
      <c r="P2953" s="10"/>
    </row>
    <row r="2954" spans="13:16" x14ac:dyDescent="0.25">
      <c r="M2954" s="10"/>
      <c r="N2954"/>
      <c r="O2954"/>
      <c r="P2954" s="10"/>
    </row>
    <row r="2955" spans="13:16" x14ac:dyDescent="0.25">
      <c r="M2955" s="10"/>
      <c r="N2955"/>
      <c r="O2955"/>
      <c r="P2955" s="10"/>
    </row>
    <row r="2956" spans="13:16" x14ac:dyDescent="0.25">
      <c r="M2956" s="10"/>
      <c r="N2956"/>
      <c r="O2956"/>
      <c r="P2956" s="10"/>
    </row>
    <row r="2957" spans="13:16" x14ac:dyDescent="0.25">
      <c r="M2957" s="10"/>
      <c r="N2957"/>
      <c r="O2957"/>
      <c r="P2957" s="10"/>
    </row>
    <row r="2958" spans="13:16" x14ac:dyDescent="0.25">
      <c r="M2958" s="10"/>
      <c r="N2958"/>
      <c r="O2958"/>
      <c r="P2958" s="10"/>
    </row>
    <row r="2959" spans="13:16" x14ac:dyDescent="0.25">
      <c r="M2959" s="10"/>
      <c r="N2959"/>
      <c r="O2959"/>
      <c r="P2959" s="10"/>
    </row>
    <row r="2960" spans="13:16" x14ac:dyDescent="0.25">
      <c r="M2960" s="10"/>
      <c r="N2960"/>
      <c r="O2960"/>
      <c r="P2960" s="10"/>
    </row>
    <row r="2961" spans="13:16" x14ac:dyDescent="0.25">
      <c r="M2961" s="10"/>
      <c r="N2961"/>
      <c r="O2961"/>
      <c r="P2961" s="10"/>
    </row>
    <row r="2962" spans="13:16" x14ac:dyDescent="0.25">
      <c r="M2962" s="10"/>
      <c r="N2962"/>
      <c r="O2962"/>
      <c r="P2962" s="10"/>
    </row>
    <row r="2963" spans="13:16" x14ac:dyDescent="0.25">
      <c r="M2963" s="10"/>
      <c r="N2963"/>
      <c r="O2963"/>
      <c r="P2963" s="10"/>
    </row>
    <row r="2964" spans="13:16" x14ac:dyDescent="0.25">
      <c r="M2964" s="10"/>
      <c r="N2964"/>
      <c r="O2964"/>
      <c r="P2964" s="10"/>
    </row>
    <row r="2965" spans="13:16" x14ac:dyDescent="0.25">
      <c r="M2965" s="10"/>
      <c r="N2965"/>
      <c r="O2965"/>
      <c r="P2965" s="10"/>
    </row>
    <row r="2966" spans="13:16" x14ac:dyDescent="0.25">
      <c r="M2966" s="10"/>
      <c r="N2966"/>
      <c r="O2966"/>
      <c r="P2966" s="10"/>
    </row>
    <row r="2967" spans="13:16" x14ac:dyDescent="0.25">
      <c r="M2967" s="10"/>
      <c r="N2967"/>
      <c r="O2967"/>
      <c r="P2967" s="10"/>
    </row>
    <row r="2968" spans="13:16" x14ac:dyDescent="0.25">
      <c r="M2968" s="10"/>
      <c r="N2968"/>
      <c r="O2968"/>
      <c r="P2968" s="10"/>
    </row>
    <row r="2969" spans="13:16" x14ac:dyDescent="0.25">
      <c r="M2969" s="10"/>
      <c r="N2969"/>
      <c r="O2969"/>
      <c r="P2969" s="10"/>
    </row>
    <row r="2970" spans="13:16" x14ac:dyDescent="0.25">
      <c r="M2970" s="10"/>
      <c r="N2970"/>
      <c r="O2970"/>
      <c r="P2970" s="10"/>
    </row>
    <row r="2971" spans="13:16" x14ac:dyDescent="0.25">
      <c r="M2971" s="10"/>
      <c r="N2971"/>
      <c r="O2971"/>
      <c r="P2971" s="10"/>
    </row>
    <row r="2972" spans="13:16" x14ac:dyDescent="0.25">
      <c r="M2972" s="10"/>
      <c r="N2972"/>
      <c r="O2972"/>
      <c r="P2972" s="10"/>
    </row>
    <row r="2973" spans="13:16" x14ac:dyDescent="0.25">
      <c r="M2973" s="10"/>
      <c r="N2973"/>
      <c r="O2973"/>
      <c r="P2973" s="10"/>
    </row>
    <row r="2974" spans="13:16" x14ac:dyDescent="0.25">
      <c r="M2974" s="10"/>
      <c r="N2974"/>
      <c r="O2974"/>
      <c r="P2974" s="10"/>
    </row>
    <row r="2975" spans="13:16" x14ac:dyDescent="0.25">
      <c r="M2975" s="10"/>
      <c r="N2975"/>
      <c r="O2975"/>
      <c r="P2975" s="10"/>
    </row>
    <row r="2976" spans="13:16" x14ac:dyDescent="0.25">
      <c r="M2976" s="10"/>
      <c r="N2976"/>
      <c r="O2976"/>
      <c r="P2976" s="10"/>
    </row>
    <row r="2977" spans="13:16" x14ac:dyDescent="0.25">
      <c r="M2977" s="10"/>
      <c r="N2977"/>
      <c r="O2977"/>
      <c r="P2977" s="10"/>
    </row>
    <row r="2978" spans="13:16" x14ac:dyDescent="0.25">
      <c r="M2978" s="10"/>
      <c r="N2978"/>
      <c r="O2978"/>
      <c r="P2978" s="10"/>
    </row>
    <row r="2979" spans="13:16" x14ac:dyDescent="0.25">
      <c r="M2979" s="10"/>
      <c r="N2979"/>
      <c r="O2979"/>
      <c r="P2979" s="10"/>
    </row>
    <row r="2980" spans="13:16" x14ac:dyDescent="0.25">
      <c r="M2980" s="10"/>
      <c r="N2980"/>
      <c r="O2980"/>
      <c r="P2980" s="10"/>
    </row>
    <row r="2981" spans="13:16" x14ac:dyDescent="0.25">
      <c r="M2981" s="10"/>
      <c r="N2981"/>
      <c r="O2981"/>
      <c r="P2981" s="10"/>
    </row>
    <row r="2982" spans="13:16" x14ac:dyDescent="0.25">
      <c r="M2982" s="10"/>
      <c r="N2982"/>
      <c r="O2982"/>
      <c r="P2982" s="10"/>
    </row>
    <row r="2983" spans="13:16" x14ac:dyDescent="0.25">
      <c r="M2983" s="10"/>
      <c r="N2983"/>
      <c r="O2983"/>
      <c r="P2983" s="10"/>
    </row>
    <row r="2984" spans="13:16" x14ac:dyDescent="0.25">
      <c r="M2984" s="10"/>
      <c r="N2984"/>
      <c r="O2984"/>
      <c r="P2984" s="10"/>
    </row>
    <row r="2985" spans="13:16" x14ac:dyDescent="0.25">
      <c r="M2985" s="10"/>
      <c r="N2985"/>
      <c r="O2985"/>
      <c r="P2985" s="10"/>
    </row>
    <row r="2986" spans="13:16" x14ac:dyDescent="0.25">
      <c r="M2986" s="10"/>
      <c r="N2986"/>
      <c r="O2986"/>
      <c r="P2986" s="10"/>
    </row>
    <row r="2987" spans="13:16" x14ac:dyDescent="0.25">
      <c r="M2987" s="10"/>
      <c r="N2987"/>
      <c r="O2987"/>
      <c r="P2987" s="10"/>
    </row>
    <row r="2988" spans="13:16" x14ac:dyDescent="0.25">
      <c r="M2988" s="10"/>
      <c r="N2988"/>
      <c r="O2988"/>
      <c r="P2988" s="10"/>
    </row>
    <row r="2989" spans="13:16" x14ac:dyDescent="0.25">
      <c r="M2989" s="10"/>
      <c r="N2989"/>
      <c r="O2989"/>
      <c r="P2989" s="10"/>
    </row>
    <row r="2990" spans="13:16" x14ac:dyDescent="0.25">
      <c r="M2990" s="10"/>
      <c r="N2990"/>
      <c r="O2990"/>
      <c r="P2990" s="10"/>
    </row>
    <row r="2991" spans="13:16" x14ac:dyDescent="0.25">
      <c r="M2991" s="10"/>
      <c r="N2991"/>
      <c r="O2991"/>
      <c r="P2991" s="10"/>
    </row>
    <row r="2992" spans="13:16" x14ac:dyDescent="0.25">
      <c r="M2992" s="10"/>
      <c r="N2992"/>
      <c r="O2992"/>
      <c r="P2992" s="10"/>
    </row>
    <row r="2993" spans="13:16" x14ac:dyDescent="0.25">
      <c r="M2993" s="10"/>
      <c r="N2993"/>
      <c r="O2993"/>
      <c r="P2993" s="10"/>
    </row>
    <row r="2994" spans="13:16" x14ac:dyDescent="0.25">
      <c r="M2994" s="10"/>
      <c r="N2994"/>
      <c r="O2994"/>
      <c r="P2994" s="10"/>
    </row>
    <row r="2995" spans="13:16" x14ac:dyDescent="0.25">
      <c r="M2995" s="10"/>
      <c r="N2995"/>
      <c r="O2995"/>
      <c r="P2995" s="10"/>
    </row>
    <row r="2996" spans="13:16" x14ac:dyDescent="0.25">
      <c r="M2996" s="10"/>
      <c r="N2996"/>
      <c r="O2996"/>
      <c r="P2996" s="10"/>
    </row>
    <row r="2997" spans="13:16" x14ac:dyDescent="0.25">
      <c r="M2997" s="10"/>
      <c r="N2997"/>
      <c r="O2997"/>
      <c r="P2997" s="10"/>
    </row>
    <row r="2998" spans="13:16" x14ac:dyDescent="0.25">
      <c r="M2998" s="10"/>
      <c r="N2998"/>
      <c r="O2998"/>
      <c r="P2998" s="10"/>
    </row>
    <row r="2999" spans="13:16" x14ac:dyDescent="0.25">
      <c r="M2999" s="10"/>
      <c r="N2999"/>
      <c r="O2999"/>
      <c r="P2999" s="10"/>
    </row>
    <row r="3000" spans="13:16" x14ac:dyDescent="0.25">
      <c r="M3000" s="10"/>
      <c r="N3000"/>
      <c r="O3000"/>
      <c r="P3000" s="10"/>
    </row>
    <row r="3001" spans="13:16" x14ac:dyDescent="0.25">
      <c r="M3001" s="10"/>
      <c r="N3001"/>
      <c r="O3001"/>
      <c r="P3001" s="10"/>
    </row>
    <row r="3002" spans="13:16" x14ac:dyDescent="0.25">
      <c r="M3002" s="10"/>
      <c r="N3002"/>
      <c r="O3002"/>
      <c r="P3002" s="10"/>
    </row>
    <row r="3003" spans="13:16" x14ac:dyDescent="0.25">
      <c r="M3003" s="10"/>
      <c r="N3003"/>
      <c r="O3003"/>
      <c r="P3003" s="10"/>
    </row>
    <row r="3004" spans="13:16" x14ac:dyDescent="0.25">
      <c r="M3004" s="10"/>
      <c r="N3004"/>
      <c r="O3004"/>
      <c r="P3004" s="10"/>
    </row>
    <row r="3005" spans="13:16" x14ac:dyDescent="0.25">
      <c r="M3005" s="10"/>
      <c r="N3005"/>
      <c r="O3005"/>
      <c r="P3005" s="10"/>
    </row>
    <row r="3006" spans="13:16" x14ac:dyDescent="0.25">
      <c r="M3006" s="10"/>
      <c r="N3006"/>
      <c r="O3006"/>
      <c r="P3006" s="10"/>
    </row>
    <row r="3007" spans="13:16" x14ac:dyDescent="0.25">
      <c r="M3007" s="10"/>
      <c r="N3007"/>
      <c r="O3007"/>
      <c r="P3007" s="10"/>
    </row>
    <row r="3008" spans="13:16" x14ac:dyDescent="0.25">
      <c r="M3008" s="10"/>
      <c r="N3008"/>
      <c r="O3008"/>
      <c r="P3008" s="10"/>
    </row>
    <row r="3009" spans="13:16" x14ac:dyDescent="0.25">
      <c r="M3009" s="10"/>
      <c r="N3009"/>
      <c r="O3009"/>
      <c r="P3009" s="10"/>
    </row>
    <row r="3010" spans="13:16" x14ac:dyDescent="0.25">
      <c r="M3010" s="10"/>
      <c r="N3010"/>
      <c r="O3010"/>
      <c r="P3010" s="10"/>
    </row>
    <row r="3011" spans="13:16" x14ac:dyDescent="0.25">
      <c r="M3011" s="10"/>
      <c r="N3011"/>
      <c r="O3011"/>
      <c r="P3011" s="10"/>
    </row>
    <row r="3012" spans="13:16" x14ac:dyDescent="0.25">
      <c r="M3012" s="10"/>
      <c r="N3012"/>
      <c r="O3012"/>
      <c r="P3012" s="10"/>
    </row>
    <row r="3013" spans="13:16" x14ac:dyDescent="0.25">
      <c r="M3013" s="10"/>
      <c r="N3013"/>
      <c r="O3013"/>
      <c r="P3013" s="10"/>
    </row>
    <row r="3014" spans="13:16" x14ac:dyDescent="0.25">
      <c r="M3014" s="10"/>
      <c r="N3014"/>
      <c r="O3014"/>
      <c r="P3014" s="10"/>
    </row>
    <row r="3015" spans="13:16" x14ac:dyDescent="0.25">
      <c r="M3015" s="10"/>
      <c r="N3015"/>
      <c r="O3015"/>
      <c r="P3015" s="10"/>
    </row>
    <row r="3016" spans="13:16" x14ac:dyDescent="0.25">
      <c r="M3016" s="10"/>
      <c r="N3016"/>
      <c r="O3016"/>
      <c r="P3016" s="10"/>
    </row>
    <row r="3017" spans="13:16" x14ac:dyDescent="0.25">
      <c r="M3017" s="10"/>
      <c r="N3017"/>
      <c r="O3017"/>
      <c r="P3017" s="10"/>
    </row>
    <row r="3018" spans="13:16" x14ac:dyDescent="0.25">
      <c r="M3018" s="10"/>
      <c r="N3018"/>
      <c r="O3018"/>
      <c r="P3018" s="10"/>
    </row>
    <row r="3019" spans="13:16" x14ac:dyDescent="0.25">
      <c r="M3019" s="10"/>
      <c r="N3019"/>
      <c r="O3019"/>
      <c r="P3019" s="10"/>
    </row>
    <row r="3020" spans="13:16" x14ac:dyDescent="0.25">
      <c r="M3020" s="10"/>
      <c r="N3020"/>
      <c r="O3020"/>
      <c r="P3020" s="10"/>
    </row>
    <row r="3021" spans="13:16" x14ac:dyDescent="0.25">
      <c r="M3021" s="10"/>
      <c r="N3021"/>
      <c r="O3021"/>
      <c r="P3021" s="10"/>
    </row>
    <row r="3022" spans="13:16" x14ac:dyDescent="0.25">
      <c r="M3022" s="10"/>
      <c r="N3022"/>
      <c r="O3022"/>
      <c r="P3022" s="10"/>
    </row>
    <row r="3023" spans="13:16" x14ac:dyDescent="0.25">
      <c r="M3023" s="10"/>
      <c r="N3023"/>
      <c r="O3023"/>
      <c r="P3023" s="10"/>
    </row>
    <row r="3024" spans="13:16" x14ac:dyDescent="0.25">
      <c r="M3024" s="10"/>
      <c r="N3024"/>
      <c r="O3024"/>
      <c r="P3024" s="10"/>
    </row>
    <row r="3025" spans="13:16" x14ac:dyDescent="0.25">
      <c r="M3025" s="10"/>
      <c r="N3025"/>
      <c r="O3025"/>
      <c r="P3025" s="10"/>
    </row>
    <row r="3026" spans="13:16" x14ac:dyDescent="0.25">
      <c r="M3026" s="10"/>
      <c r="N3026"/>
      <c r="O3026"/>
      <c r="P3026" s="10"/>
    </row>
    <row r="3027" spans="13:16" x14ac:dyDescent="0.25">
      <c r="M3027" s="10"/>
      <c r="N3027"/>
      <c r="O3027"/>
      <c r="P3027" s="10"/>
    </row>
    <row r="3028" spans="13:16" x14ac:dyDescent="0.25">
      <c r="M3028" s="10"/>
      <c r="N3028"/>
      <c r="O3028"/>
      <c r="P3028" s="10"/>
    </row>
    <row r="3029" spans="13:16" x14ac:dyDescent="0.25">
      <c r="M3029" s="10"/>
      <c r="N3029"/>
      <c r="O3029"/>
      <c r="P3029" s="10"/>
    </row>
    <row r="3030" spans="13:16" x14ac:dyDescent="0.25">
      <c r="M3030" s="10"/>
      <c r="N3030"/>
      <c r="O3030"/>
      <c r="P3030" s="10"/>
    </row>
    <row r="3031" spans="13:16" x14ac:dyDescent="0.25">
      <c r="M3031" s="10"/>
      <c r="N3031"/>
      <c r="O3031"/>
      <c r="P3031" s="10"/>
    </row>
    <row r="3032" spans="13:16" x14ac:dyDescent="0.25">
      <c r="M3032" s="10"/>
      <c r="N3032"/>
      <c r="O3032"/>
      <c r="P3032" s="10"/>
    </row>
    <row r="3033" spans="13:16" x14ac:dyDescent="0.25">
      <c r="M3033" s="10"/>
      <c r="N3033"/>
      <c r="O3033"/>
      <c r="P3033" s="10"/>
    </row>
    <row r="3034" spans="13:16" x14ac:dyDescent="0.25">
      <c r="M3034" s="10"/>
      <c r="N3034"/>
      <c r="O3034"/>
      <c r="P3034" s="10"/>
    </row>
    <row r="3035" spans="13:16" x14ac:dyDescent="0.25">
      <c r="M3035" s="10"/>
      <c r="N3035"/>
      <c r="O3035"/>
      <c r="P3035" s="10"/>
    </row>
    <row r="3036" spans="13:16" x14ac:dyDescent="0.25">
      <c r="M3036" s="10"/>
      <c r="N3036"/>
      <c r="O3036"/>
      <c r="P3036" s="10"/>
    </row>
    <row r="3037" spans="13:16" x14ac:dyDescent="0.25">
      <c r="M3037" s="10"/>
      <c r="N3037"/>
      <c r="O3037"/>
      <c r="P3037" s="10"/>
    </row>
    <row r="3038" spans="13:16" x14ac:dyDescent="0.25">
      <c r="M3038" s="10"/>
      <c r="N3038"/>
      <c r="O3038"/>
      <c r="P3038" s="10"/>
    </row>
    <row r="3039" spans="13:16" x14ac:dyDescent="0.25">
      <c r="M3039" s="10"/>
      <c r="N3039"/>
      <c r="O3039"/>
      <c r="P3039" s="10"/>
    </row>
    <row r="3040" spans="13:16" x14ac:dyDescent="0.25">
      <c r="M3040" s="10"/>
      <c r="N3040"/>
      <c r="O3040"/>
      <c r="P3040" s="10"/>
    </row>
    <row r="3041" spans="13:16" x14ac:dyDescent="0.25">
      <c r="M3041" s="10"/>
      <c r="N3041"/>
      <c r="O3041"/>
      <c r="P3041" s="10"/>
    </row>
    <row r="3042" spans="13:16" x14ac:dyDescent="0.25">
      <c r="M3042" s="10"/>
      <c r="N3042"/>
      <c r="O3042"/>
      <c r="P3042" s="10"/>
    </row>
    <row r="3043" spans="13:16" x14ac:dyDescent="0.25">
      <c r="M3043" s="10"/>
      <c r="N3043"/>
      <c r="O3043"/>
      <c r="P3043" s="10"/>
    </row>
    <row r="3044" spans="13:16" x14ac:dyDescent="0.25">
      <c r="M3044" s="10"/>
      <c r="N3044"/>
      <c r="O3044"/>
      <c r="P3044" s="10"/>
    </row>
    <row r="3045" spans="13:16" x14ac:dyDescent="0.25">
      <c r="M3045" s="10"/>
      <c r="N3045"/>
      <c r="O3045"/>
      <c r="P3045" s="10"/>
    </row>
    <row r="3046" spans="13:16" x14ac:dyDescent="0.25">
      <c r="M3046" s="10"/>
      <c r="N3046"/>
      <c r="O3046"/>
      <c r="P3046" s="10"/>
    </row>
    <row r="3047" spans="13:16" x14ac:dyDescent="0.25">
      <c r="M3047" s="10"/>
      <c r="N3047"/>
      <c r="O3047"/>
      <c r="P3047" s="10"/>
    </row>
    <row r="3048" spans="13:16" x14ac:dyDescent="0.25">
      <c r="M3048" s="10"/>
      <c r="N3048"/>
      <c r="O3048"/>
      <c r="P3048" s="10"/>
    </row>
    <row r="3049" spans="13:16" x14ac:dyDescent="0.25">
      <c r="M3049" s="10"/>
      <c r="N3049"/>
      <c r="O3049"/>
      <c r="P3049" s="10"/>
    </row>
    <row r="3050" spans="13:16" x14ac:dyDescent="0.25">
      <c r="M3050" s="10"/>
      <c r="N3050"/>
      <c r="O3050"/>
      <c r="P3050" s="10"/>
    </row>
    <row r="3051" spans="13:16" x14ac:dyDescent="0.25">
      <c r="M3051" s="10"/>
      <c r="N3051"/>
      <c r="O3051"/>
      <c r="P3051" s="10"/>
    </row>
    <row r="3052" spans="13:16" x14ac:dyDescent="0.25">
      <c r="M3052" s="10"/>
      <c r="N3052"/>
      <c r="O3052"/>
      <c r="P3052" s="10"/>
    </row>
    <row r="3053" spans="13:16" x14ac:dyDescent="0.25">
      <c r="M3053" s="10"/>
      <c r="N3053"/>
      <c r="O3053"/>
      <c r="P3053" s="10"/>
    </row>
    <row r="3054" spans="13:16" x14ac:dyDescent="0.25">
      <c r="M3054" s="10"/>
      <c r="N3054"/>
      <c r="O3054"/>
      <c r="P3054" s="10"/>
    </row>
    <row r="3055" spans="13:16" x14ac:dyDescent="0.25">
      <c r="M3055" s="10"/>
      <c r="N3055"/>
      <c r="O3055"/>
      <c r="P3055" s="10"/>
    </row>
    <row r="3056" spans="13:16" x14ac:dyDescent="0.25">
      <c r="M3056" s="10"/>
      <c r="N3056"/>
      <c r="O3056"/>
      <c r="P3056" s="10"/>
    </row>
    <row r="3057" spans="13:16" x14ac:dyDescent="0.25">
      <c r="M3057" s="10"/>
      <c r="N3057"/>
      <c r="O3057"/>
      <c r="P3057" s="10"/>
    </row>
    <row r="3058" spans="13:16" x14ac:dyDescent="0.25">
      <c r="M3058" s="10"/>
      <c r="N3058"/>
      <c r="O3058"/>
      <c r="P3058" s="10"/>
    </row>
    <row r="3059" spans="13:16" x14ac:dyDescent="0.25">
      <c r="M3059" s="10"/>
      <c r="N3059"/>
      <c r="O3059"/>
      <c r="P3059" s="10"/>
    </row>
    <row r="3060" spans="13:16" x14ac:dyDescent="0.25">
      <c r="M3060" s="10"/>
      <c r="N3060"/>
      <c r="O3060"/>
      <c r="P3060" s="10"/>
    </row>
    <row r="3061" spans="13:16" x14ac:dyDescent="0.25">
      <c r="M3061" s="10"/>
      <c r="N3061"/>
      <c r="O3061"/>
      <c r="P3061" s="10"/>
    </row>
    <row r="3062" spans="13:16" x14ac:dyDescent="0.25">
      <c r="M3062" s="10"/>
      <c r="N3062"/>
      <c r="O3062"/>
      <c r="P3062" s="10"/>
    </row>
    <row r="3063" spans="13:16" x14ac:dyDescent="0.25">
      <c r="M3063" s="10"/>
      <c r="N3063"/>
      <c r="O3063"/>
      <c r="P3063" s="10"/>
    </row>
    <row r="3064" spans="13:16" x14ac:dyDescent="0.25">
      <c r="M3064" s="10"/>
      <c r="N3064"/>
      <c r="O3064"/>
      <c r="P3064" s="10"/>
    </row>
    <row r="3065" spans="13:16" x14ac:dyDescent="0.25">
      <c r="M3065" s="10"/>
      <c r="N3065"/>
      <c r="O3065"/>
      <c r="P3065" s="10"/>
    </row>
    <row r="3066" spans="13:16" x14ac:dyDescent="0.25">
      <c r="M3066" s="10"/>
      <c r="N3066"/>
      <c r="O3066"/>
      <c r="P3066" s="10"/>
    </row>
    <row r="3067" spans="13:16" x14ac:dyDescent="0.25">
      <c r="M3067" s="10"/>
      <c r="N3067"/>
      <c r="O3067"/>
      <c r="P3067" s="10"/>
    </row>
    <row r="3068" spans="13:16" x14ac:dyDescent="0.25">
      <c r="M3068" s="10"/>
      <c r="N3068"/>
      <c r="O3068"/>
      <c r="P3068" s="10"/>
    </row>
    <row r="3069" spans="13:16" x14ac:dyDescent="0.25">
      <c r="M3069" s="10"/>
      <c r="N3069"/>
      <c r="O3069"/>
      <c r="P3069" s="10"/>
    </row>
    <row r="3070" spans="13:16" x14ac:dyDescent="0.25">
      <c r="M3070" s="10"/>
      <c r="N3070"/>
      <c r="O3070"/>
      <c r="P3070" s="10"/>
    </row>
    <row r="3071" spans="13:16" x14ac:dyDescent="0.25">
      <c r="M3071" s="10"/>
      <c r="N3071"/>
      <c r="O3071"/>
      <c r="P3071" s="10"/>
    </row>
    <row r="3072" spans="13:16" x14ac:dyDescent="0.25">
      <c r="M3072" s="10"/>
      <c r="N3072"/>
      <c r="O3072"/>
      <c r="P3072" s="10"/>
    </row>
    <row r="3073" spans="13:16" x14ac:dyDescent="0.25">
      <c r="M3073" s="10"/>
      <c r="N3073"/>
      <c r="O3073"/>
      <c r="P3073" s="10"/>
    </row>
    <row r="3074" spans="13:16" x14ac:dyDescent="0.25">
      <c r="M3074" s="10"/>
      <c r="N3074"/>
      <c r="O3074"/>
      <c r="P3074" s="10"/>
    </row>
    <row r="3075" spans="13:16" x14ac:dyDescent="0.25">
      <c r="M3075" s="10"/>
      <c r="N3075"/>
      <c r="O3075"/>
      <c r="P3075" s="10"/>
    </row>
    <row r="3076" spans="13:16" x14ac:dyDescent="0.25">
      <c r="M3076" s="10"/>
      <c r="N3076"/>
      <c r="O3076"/>
      <c r="P3076" s="10"/>
    </row>
    <row r="3077" spans="13:16" x14ac:dyDescent="0.25">
      <c r="M3077" s="10"/>
      <c r="N3077"/>
      <c r="O3077"/>
      <c r="P3077" s="10"/>
    </row>
    <row r="3078" spans="13:16" x14ac:dyDescent="0.25">
      <c r="M3078" s="10"/>
      <c r="N3078"/>
      <c r="O3078"/>
      <c r="P3078" s="10"/>
    </row>
    <row r="3079" spans="13:16" x14ac:dyDescent="0.25">
      <c r="M3079" s="10"/>
      <c r="N3079"/>
      <c r="O3079"/>
      <c r="P3079" s="10"/>
    </row>
    <row r="3080" spans="13:16" x14ac:dyDescent="0.25">
      <c r="M3080" s="10"/>
      <c r="N3080"/>
      <c r="O3080"/>
      <c r="P3080" s="10"/>
    </row>
    <row r="3081" spans="13:16" x14ac:dyDescent="0.25">
      <c r="M3081" s="10"/>
      <c r="N3081"/>
      <c r="O3081"/>
      <c r="P3081" s="10"/>
    </row>
    <row r="3082" spans="13:16" x14ac:dyDescent="0.25">
      <c r="M3082" s="10"/>
      <c r="N3082"/>
      <c r="O3082"/>
      <c r="P3082" s="10"/>
    </row>
    <row r="3083" spans="13:16" x14ac:dyDescent="0.25">
      <c r="M3083" s="10"/>
      <c r="N3083"/>
      <c r="O3083"/>
      <c r="P3083" s="10"/>
    </row>
    <row r="3084" spans="13:16" x14ac:dyDescent="0.25">
      <c r="M3084" s="10"/>
      <c r="N3084"/>
      <c r="O3084"/>
      <c r="P3084" s="10"/>
    </row>
    <row r="3085" spans="13:16" x14ac:dyDescent="0.25">
      <c r="M3085" s="10"/>
      <c r="N3085"/>
      <c r="O3085"/>
      <c r="P3085" s="10"/>
    </row>
    <row r="3086" spans="13:16" x14ac:dyDescent="0.25">
      <c r="M3086" s="10"/>
      <c r="N3086"/>
      <c r="O3086"/>
      <c r="P3086" s="10"/>
    </row>
    <row r="3087" spans="13:16" x14ac:dyDescent="0.25">
      <c r="M3087" s="10"/>
      <c r="N3087"/>
      <c r="O3087"/>
      <c r="P3087" s="10"/>
    </row>
    <row r="3088" spans="13:16" x14ac:dyDescent="0.25">
      <c r="M3088" s="10"/>
      <c r="N3088"/>
      <c r="O3088"/>
      <c r="P3088" s="10"/>
    </row>
    <row r="3089" spans="13:16" x14ac:dyDescent="0.25">
      <c r="M3089" s="10"/>
      <c r="N3089"/>
      <c r="O3089"/>
      <c r="P3089" s="10"/>
    </row>
    <row r="3090" spans="13:16" x14ac:dyDescent="0.25">
      <c r="M3090" s="10"/>
      <c r="N3090"/>
      <c r="O3090"/>
      <c r="P3090" s="10"/>
    </row>
    <row r="3091" spans="13:16" x14ac:dyDescent="0.25">
      <c r="M3091" s="10"/>
      <c r="N3091"/>
      <c r="O3091"/>
      <c r="P3091" s="10"/>
    </row>
    <row r="3092" spans="13:16" x14ac:dyDescent="0.25">
      <c r="M3092" s="10"/>
      <c r="N3092"/>
      <c r="O3092"/>
      <c r="P3092" s="10"/>
    </row>
    <row r="3093" spans="13:16" x14ac:dyDescent="0.25">
      <c r="M3093" s="10"/>
      <c r="N3093"/>
      <c r="O3093"/>
      <c r="P3093" s="10"/>
    </row>
    <row r="3094" spans="13:16" x14ac:dyDescent="0.25">
      <c r="M3094" s="10"/>
      <c r="N3094"/>
      <c r="O3094"/>
      <c r="P3094" s="10"/>
    </row>
    <row r="3095" spans="13:16" x14ac:dyDescent="0.25">
      <c r="M3095" s="10"/>
      <c r="N3095"/>
      <c r="O3095"/>
      <c r="P3095" s="10"/>
    </row>
    <row r="3096" spans="13:16" x14ac:dyDescent="0.25">
      <c r="M3096" s="10"/>
      <c r="N3096"/>
      <c r="O3096"/>
      <c r="P3096" s="10"/>
    </row>
    <row r="3097" spans="13:16" x14ac:dyDescent="0.25">
      <c r="M3097" s="10"/>
      <c r="N3097"/>
      <c r="O3097"/>
      <c r="P3097" s="10"/>
    </row>
    <row r="3098" spans="13:16" x14ac:dyDescent="0.25">
      <c r="M3098" s="10"/>
      <c r="N3098"/>
      <c r="O3098"/>
      <c r="P3098" s="10"/>
    </row>
    <row r="3099" spans="13:16" x14ac:dyDescent="0.25">
      <c r="M3099" s="10"/>
      <c r="N3099"/>
      <c r="O3099"/>
      <c r="P3099" s="10"/>
    </row>
    <row r="3100" spans="13:16" x14ac:dyDescent="0.25">
      <c r="M3100" s="10"/>
      <c r="N3100"/>
      <c r="O3100"/>
      <c r="P3100" s="10"/>
    </row>
    <row r="3101" spans="13:16" x14ac:dyDescent="0.25">
      <c r="M3101" s="10"/>
      <c r="N3101"/>
      <c r="O3101"/>
      <c r="P3101" s="10"/>
    </row>
    <row r="3102" spans="13:16" x14ac:dyDescent="0.25">
      <c r="M3102" s="10"/>
      <c r="N3102"/>
      <c r="O3102"/>
      <c r="P3102" s="10"/>
    </row>
    <row r="3103" spans="13:16" x14ac:dyDescent="0.25">
      <c r="M3103" s="10"/>
      <c r="N3103"/>
      <c r="O3103"/>
      <c r="P3103" s="10"/>
    </row>
    <row r="3104" spans="13:16" x14ac:dyDescent="0.25">
      <c r="M3104" s="10"/>
      <c r="N3104"/>
      <c r="O3104"/>
      <c r="P3104" s="10"/>
    </row>
    <row r="3105" spans="13:16" x14ac:dyDescent="0.25">
      <c r="M3105" s="10"/>
      <c r="N3105"/>
      <c r="O3105"/>
      <c r="P3105" s="10"/>
    </row>
    <row r="3106" spans="13:16" x14ac:dyDescent="0.25">
      <c r="M3106" s="10"/>
      <c r="N3106"/>
      <c r="O3106"/>
      <c r="P3106" s="10"/>
    </row>
    <row r="3107" spans="13:16" x14ac:dyDescent="0.25">
      <c r="M3107" s="10"/>
      <c r="N3107"/>
      <c r="O3107"/>
      <c r="P3107" s="10"/>
    </row>
    <row r="3108" spans="13:16" x14ac:dyDescent="0.25">
      <c r="M3108" s="10"/>
      <c r="N3108"/>
      <c r="O3108"/>
      <c r="P3108" s="10"/>
    </row>
    <row r="3109" spans="13:16" x14ac:dyDescent="0.25">
      <c r="M3109" s="10"/>
      <c r="N3109"/>
      <c r="O3109"/>
      <c r="P3109" s="10"/>
    </row>
    <row r="3110" spans="13:16" x14ac:dyDescent="0.25">
      <c r="M3110" s="10"/>
      <c r="N3110"/>
      <c r="O3110"/>
      <c r="P3110" s="10"/>
    </row>
    <row r="3111" spans="13:16" x14ac:dyDescent="0.25">
      <c r="M3111" s="10"/>
      <c r="N3111"/>
      <c r="O3111"/>
      <c r="P3111" s="10"/>
    </row>
    <row r="3112" spans="13:16" x14ac:dyDescent="0.25">
      <c r="M3112" s="10"/>
      <c r="N3112"/>
      <c r="O3112"/>
      <c r="P3112" s="10"/>
    </row>
    <row r="3113" spans="13:16" x14ac:dyDescent="0.25">
      <c r="M3113" s="10"/>
      <c r="N3113"/>
      <c r="O3113"/>
      <c r="P3113" s="10"/>
    </row>
    <row r="3114" spans="13:16" x14ac:dyDescent="0.25">
      <c r="M3114" s="10"/>
      <c r="N3114"/>
      <c r="O3114"/>
      <c r="P3114" s="10"/>
    </row>
    <row r="3115" spans="13:16" x14ac:dyDescent="0.25">
      <c r="M3115" s="10"/>
      <c r="N3115"/>
      <c r="O3115"/>
      <c r="P3115" s="10"/>
    </row>
    <row r="3116" spans="13:16" x14ac:dyDescent="0.25">
      <c r="M3116" s="10"/>
      <c r="N3116"/>
      <c r="O3116"/>
      <c r="P3116" s="10"/>
    </row>
    <row r="3117" spans="13:16" x14ac:dyDescent="0.25">
      <c r="M3117" s="10"/>
      <c r="N3117"/>
      <c r="O3117"/>
      <c r="P3117" s="10"/>
    </row>
    <row r="3118" spans="13:16" x14ac:dyDescent="0.25">
      <c r="M3118" s="10"/>
      <c r="N3118"/>
      <c r="O3118"/>
      <c r="P3118" s="10"/>
    </row>
    <row r="3119" spans="13:16" x14ac:dyDescent="0.25">
      <c r="M3119" s="10"/>
      <c r="N3119"/>
      <c r="O3119"/>
      <c r="P3119" s="10"/>
    </row>
    <row r="3120" spans="13:16" x14ac:dyDescent="0.25">
      <c r="M3120" s="10"/>
      <c r="N3120"/>
      <c r="O3120"/>
      <c r="P3120" s="10"/>
    </row>
    <row r="3121" spans="13:16" x14ac:dyDescent="0.25">
      <c r="M3121" s="10"/>
      <c r="N3121"/>
      <c r="O3121"/>
      <c r="P3121" s="10"/>
    </row>
    <row r="3122" spans="13:16" x14ac:dyDescent="0.25">
      <c r="M3122" s="10"/>
      <c r="N3122"/>
      <c r="O3122"/>
      <c r="P3122" s="10"/>
    </row>
    <row r="3123" spans="13:16" x14ac:dyDescent="0.25">
      <c r="M3123" s="10"/>
      <c r="N3123"/>
      <c r="O3123"/>
      <c r="P3123" s="10"/>
    </row>
    <row r="3124" spans="13:16" x14ac:dyDescent="0.25">
      <c r="M3124" s="10"/>
      <c r="N3124"/>
      <c r="O3124"/>
      <c r="P3124" s="10"/>
    </row>
    <row r="3125" spans="13:16" x14ac:dyDescent="0.25">
      <c r="M3125" s="10"/>
      <c r="N3125"/>
      <c r="O3125"/>
      <c r="P3125" s="10"/>
    </row>
    <row r="3126" spans="13:16" x14ac:dyDescent="0.25">
      <c r="M3126" s="10"/>
      <c r="N3126"/>
      <c r="O3126"/>
      <c r="P3126" s="10"/>
    </row>
    <row r="3127" spans="13:16" x14ac:dyDescent="0.25">
      <c r="M3127" s="10"/>
      <c r="N3127"/>
      <c r="O3127"/>
      <c r="P3127" s="10"/>
    </row>
    <row r="3128" spans="13:16" x14ac:dyDescent="0.25">
      <c r="M3128" s="10"/>
      <c r="N3128"/>
      <c r="O3128"/>
      <c r="P3128" s="10"/>
    </row>
    <row r="3129" spans="13:16" x14ac:dyDescent="0.25">
      <c r="M3129" s="10"/>
      <c r="N3129"/>
      <c r="O3129"/>
      <c r="P3129" s="10"/>
    </row>
    <row r="3130" spans="13:16" x14ac:dyDescent="0.25">
      <c r="M3130" s="10"/>
      <c r="N3130"/>
      <c r="O3130"/>
      <c r="P3130" s="10"/>
    </row>
    <row r="3131" spans="13:16" x14ac:dyDescent="0.25">
      <c r="M3131" s="10"/>
      <c r="N3131"/>
      <c r="O3131"/>
      <c r="P3131" s="10"/>
    </row>
    <row r="3132" spans="13:16" x14ac:dyDescent="0.25">
      <c r="M3132" s="10"/>
      <c r="N3132"/>
      <c r="O3132"/>
      <c r="P3132" s="10"/>
    </row>
    <row r="3133" spans="13:16" x14ac:dyDescent="0.25">
      <c r="M3133" s="10"/>
      <c r="N3133"/>
      <c r="O3133"/>
      <c r="P3133" s="10"/>
    </row>
    <row r="3134" spans="13:16" x14ac:dyDescent="0.25">
      <c r="M3134" s="10"/>
      <c r="N3134"/>
      <c r="O3134"/>
      <c r="P3134" s="10"/>
    </row>
    <row r="3135" spans="13:16" x14ac:dyDescent="0.25">
      <c r="M3135" s="10"/>
      <c r="N3135"/>
      <c r="O3135"/>
      <c r="P3135" s="10"/>
    </row>
    <row r="3136" spans="13:16" x14ac:dyDescent="0.25">
      <c r="M3136" s="10"/>
      <c r="N3136"/>
      <c r="O3136"/>
      <c r="P3136" s="10"/>
    </row>
    <row r="3137" spans="13:16" x14ac:dyDescent="0.25">
      <c r="M3137" s="10"/>
      <c r="N3137"/>
      <c r="O3137"/>
      <c r="P3137" s="10"/>
    </row>
    <row r="3138" spans="13:16" x14ac:dyDescent="0.25">
      <c r="M3138" s="10"/>
      <c r="N3138"/>
      <c r="O3138"/>
      <c r="P3138" s="10"/>
    </row>
    <row r="3139" spans="13:16" x14ac:dyDescent="0.25">
      <c r="M3139" s="10"/>
      <c r="N3139"/>
      <c r="O3139"/>
      <c r="P3139" s="10"/>
    </row>
    <row r="3140" spans="13:16" x14ac:dyDescent="0.25">
      <c r="M3140" s="10"/>
      <c r="N3140"/>
      <c r="O3140"/>
      <c r="P3140" s="10"/>
    </row>
    <row r="3141" spans="13:16" x14ac:dyDescent="0.25">
      <c r="M3141" s="10"/>
      <c r="N3141"/>
      <c r="O3141"/>
      <c r="P3141" s="10"/>
    </row>
    <row r="3142" spans="13:16" x14ac:dyDescent="0.25">
      <c r="M3142" s="10"/>
      <c r="N3142"/>
      <c r="O3142"/>
      <c r="P3142" s="10"/>
    </row>
    <row r="3143" spans="13:16" x14ac:dyDescent="0.25">
      <c r="M3143" s="10"/>
      <c r="N3143"/>
      <c r="O3143"/>
      <c r="P3143" s="10"/>
    </row>
    <row r="3144" spans="13:16" x14ac:dyDescent="0.25">
      <c r="M3144" s="10"/>
      <c r="N3144"/>
      <c r="O3144"/>
      <c r="P3144" s="10"/>
    </row>
    <row r="3145" spans="13:16" x14ac:dyDescent="0.25">
      <c r="M3145" s="10"/>
      <c r="N3145"/>
      <c r="O3145"/>
      <c r="P3145" s="10"/>
    </row>
    <row r="3146" spans="13:16" x14ac:dyDescent="0.25">
      <c r="M3146" s="10"/>
      <c r="N3146"/>
      <c r="O3146"/>
      <c r="P3146" s="10"/>
    </row>
    <row r="3147" spans="13:16" x14ac:dyDescent="0.25">
      <c r="M3147" s="10"/>
      <c r="N3147"/>
      <c r="O3147"/>
      <c r="P3147" s="10"/>
    </row>
    <row r="3148" spans="13:16" x14ac:dyDescent="0.25">
      <c r="M3148" s="10"/>
      <c r="N3148"/>
      <c r="O3148"/>
      <c r="P3148" s="10"/>
    </row>
    <row r="3149" spans="13:16" x14ac:dyDescent="0.25">
      <c r="M3149" s="10"/>
      <c r="N3149"/>
      <c r="O3149"/>
      <c r="P3149" s="10"/>
    </row>
    <row r="3150" spans="13:16" x14ac:dyDescent="0.25">
      <c r="M3150" s="10"/>
      <c r="N3150"/>
      <c r="O3150"/>
      <c r="P3150" s="10"/>
    </row>
    <row r="3151" spans="13:16" x14ac:dyDescent="0.25">
      <c r="M3151" s="10"/>
      <c r="N3151"/>
      <c r="O3151"/>
      <c r="P3151" s="10"/>
    </row>
    <row r="3152" spans="13:16" x14ac:dyDescent="0.25">
      <c r="M3152" s="10"/>
      <c r="N3152"/>
      <c r="O3152"/>
      <c r="P3152" s="10"/>
    </row>
    <row r="3153" spans="13:16" x14ac:dyDescent="0.25">
      <c r="M3153" s="10"/>
      <c r="N3153"/>
      <c r="O3153"/>
      <c r="P3153" s="10"/>
    </row>
    <row r="3154" spans="13:16" x14ac:dyDescent="0.25">
      <c r="M3154" s="10"/>
      <c r="N3154"/>
      <c r="O3154"/>
      <c r="P3154" s="10"/>
    </row>
    <row r="3155" spans="13:16" x14ac:dyDescent="0.25">
      <c r="M3155" s="10"/>
      <c r="N3155"/>
      <c r="O3155"/>
      <c r="P3155" s="10"/>
    </row>
    <row r="3156" spans="13:16" x14ac:dyDescent="0.25">
      <c r="M3156" s="10"/>
      <c r="N3156"/>
      <c r="O3156"/>
      <c r="P3156" s="10"/>
    </row>
    <row r="3157" spans="13:16" x14ac:dyDescent="0.25">
      <c r="M3157" s="10"/>
      <c r="N3157"/>
      <c r="O3157"/>
      <c r="P3157" s="10"/>
    </row>
    <row r="3158" spans="13:16" x14ac:dyDescent="0.25">
      <c r="M3158" s="10"/>
      <c r="N3158"/>
      <c r="O3158"/>
      <c r="P3158" s="10"/>
    </row>
    <row r="3159" spans="13:16" x14ac:dyDescent="0.25">
      <c r="M3159" s="10"/>
      <c r="N3159"/>
      <c r="O3159"/>
      <c r="P3159" s="10"/>
    </row>
    <row r="3160" spans="13:16" x14ac:dyDescent="0.25">
      <c r="M3160" s="10"/>
      <c r="N3160"/>
      <c r="O3160"/>
      <c r="P3160" s="10"/>
    </row>
    <row r="3161" spans="13:16" x14ac:dyDescent="0.25">
      <c r="M3161" s="10"/>
      <c r="N3161"/>
      <c r="O3161"/>
      <c r="P3161" s="10"/>
    </row>
    <row r="3162" spans="13:16" x14ac:dyDescent="0.25">
      <c r="M3162" s="10"/>
      <c r="N3162"/>
      <c r="O3162"/>
      <c r="P3162" s="10"/>
    </row>
    <row r="3163" spans="13:16" x14ac:dyDescent="0.25">
      <c r="M3163" s="10"/>
      <c r="N3163"/>
      <c r="O3163"/>
      <c r="P3163" s="10"/>
    </row>
    <row r="3164" spans="13:16" x14ac:dyDescent="0.25">
      <c r="M3164" s="10"/>
      <c r="N3164"/>
      <c r="O3164"/>
      <c r="P3164" s="10"/>
    </row>
    <row r="3165" spans="13:16" x14ac:dyDescent="0.25">
      <c r="M3165" s="10"/>
      <c r="N3165"/>
      <c r="O3165"/>
      <c r="P3165" s="10"/>
    </row>
    <row r="3166" spans="13:16" x14ac:dyDescent="0.25">
      <c r="M3166" s="10"/>
      <c r="N3166"/>
      <c r="O3166"/>
      <c r="P3166" s="10"/>
    </row>
    <row r="3167" spans="13:16" x14ac:dyDescent="0.25">
      <c r="M3167" s="10"/>
      <c r="N3167"/>
      <c r="O3167"/>
      <c r="P3167" s="10"/>
    </row>
    <row r="3168" spans="13:16" x14ac:dyDescent="0.25">
      <c r="M3168" s="10"/>
      <c r="N3168"/>
      <c r="O3168"/>
      <c r="P3168" s="10"/>
    </row>
    <row r="3169" spans="13:16" x14ac:dyDescent="0.25">
      <c r="M3169" s="10"/>
      <c r="N3169"/>
      <c r="O3169"/>
      <c r="P3169" s="10"/>
    </row>
    <row r="3170" spans="13:16" x14ac:dyDescent="0.25">
      <c r="M3170" s="10"/>
      <c r="N3170"/>
      <c r="O3170"/>
      <c r="P3170" s="10"/>
    </row>
    <row r="3171" spans="13:16" x14ac:dyDescent="0.25">
      <c r="M3171" s="10"/>
      <c r="N3171"/>
      <c r="O3171"/>
      <c r="P3171" s="10"/>
    </row>
    <row r="3172" spans="13:16" x14ac:dyDescent="0.25">
      <c r="M3172" s="10"/>
      <c r="N3172"/>
      <c r="O3172"/>
      <c r="P3172" s="10"/>
    </row>
    <row r="3173" spans="13:16" x14ac:dyDescent="0.25">
      <c r="M3173" s="10"/>
      <c r="N3173"/>
      <c r="O3173"/>
      <c r="P3173" s="10"/>
    </row>
    <row r="3174" spans="13:16" x14ac:dyDescent="0.25">
      <c r="M3174" s="10"/>
      <c r="N3174"/>
      <c r="O3174"/>
      <c r="P3174" s="10"/>
    </row>
    <row r="3175" spans="13:16" x14ac:dyDescent="0.25">
      <c r="M3175" s="10"/>
      <c r="N3175"/>
      <c r="O3175"/>
      <c r="P3175" s="10"/>
    </row>
    <row r="3176" spans="13:16" x14ac:dyDescent="0.25">
      <c r="M3176" s="10"/>
      <c r="N3176"/>
      <c r="O3176"/>
      <c r="P3176" s="10"/>
    </row>
    <row r="3177" spans="13:16" x14ac:dyDescent="0.25">
      <c r="M3177" s="10"/>
      <c r="N3177"/>
      <c r="O3177"/>
      <c r="P3177" s="10"/>
    </row>
    <row r="3178" spans="13:16" x14ac:dyDescent="0.25">
      <c r="M3178" s="10"/>
      <c r="N3178"/>
      <c r="O3178"/>
      <c r="P3178" s="10"/>
    </row>
    <row r="3179" spans="13:16" x14ac:dyDescent="0.25">
      <c r="M3179" s="10"/>
      <c r="N3179"/>
      <c r="O3179"/>
      <c r="P3179" s="10"/>
    </row>
    <row r="3180" spans="13:16" x14ac:dyDescent="0.25">
      <c r="M3180" s="10"/>
      <c r="N3180"/>
      <c r="O3180"/>
      <c r="P3180" s="10"/>
    </row>
    <row r="3181" spans="13:16" x14ac:dyDescent="0.25">
      <c r="M3181" s="10"/>
      <c r="N3181"/>
      <c r="O3181"/>
      <c r="P3181" s="10"/>
    </row>
    <row r="3182" spans="13:16" x14ac:dyDescent="0.25">
      <c r="M3182" s="10"/>
      <c r="N3182"/>
      <c r="O3182"/>
      <c r="P3182" s="10"/>
    </row>
    <row r="3183" spans="13:16" x14ac:dyDescent="0.25">
      <c r="M3183" s="10"/>
      <c r="N3183"/>
      <c r="O3183"/>
      <c r="P3183" s="10"/>
    </row>
    <row r="3184" spans="13:16" x14ac:dyDescent="0.25">
      <c r="M3184" s="10"/>
      <c r="N3184"/>
      <c r="O3184"/>
      <c r="P3184" s="10"/>
    </row>
    <row r="3185" spans="13:16" x14ac:dyDescent="0.25">
      <c r="M3185" s="10"/>
      <c r="N3185"/>
      <c r="O3185"/>
      <c r="P3185" s="10"/>
    </row>
    <row r="3186" spans="13:16" x14ac:dyDescent="0.25">
      <c r="M3186" s="10"/>
      <c r="N3186"/>
      <c r="O3186"/>
      <c r="P3186" s="10"/>
    </row>
    <row r="3187" spans="13:16" x14ac:dyDescent="0.25">
      <c r="M3187" s="10"/>
      <c r="N3187"/>
      <c r="O3187"/>
      <c r="P3187" s="10"/>
    </row>
    <row r="3188" spans="13:16" x14ac:dyDescent="0.25">
      <c r="M3188" s="10"/>
      <c r="N3188"/>
      <c r="O3188"/>
      <c r="P3188" s="10"/>
    </row>
    <row r="3189" spans="13:16" x14ac:dyDescent="0.25">
      <c r="M3189" s="10"/>
      <c r="N3189"/>
      <c r="O3189"/>
      <c r="P3189" s="10"/>
    </row>
    <row r="3190" spans="13:16" x14ac:dyDescent="0.25">
      <c r="M3190" s="10"/>
      <c r="N3190"/>
      <c r="O3190"/>
      <c r="P3190" s="10"/>
    </row>
    <row r="3191" spans="13:16" x14ac:dyDescent="0.25">
      <c r="M3191" s="10"/>
      <c r="N3191"/>
      <c r="O3191"/>
      <c r="P3191" s="10"/>
    </row>
    <row r="3192" spans="13:16" x14ac:dyDescent="0.25">
      <c r="M3192" s="10"/>
      <c r="N3192"/>
      <c r="O3192"/>
      <c r="P3192" s="10"/>
    </row>
    <row r="3193" spans="13:16" x14ac:dyDescent="0.25">
      <c r="M3193" s="10"/>
      <c r="N3193"/>
      <c r="O3193"/>
      <c r="P3193" s="10"/>
    </row>
    <row r="3194" spans="13:16" x14ac:dyDescent="0.25">
      <c r="M3194" s="10"/>
      <c r="N3194"/>
      <c r="O3194"/>
      <c r="P3194" s="10"/>
    </row>
    <row r="3195" spans="13:16" x14ac:dyDescent="0.25">
      <c r="M3195" s="10"/>
      <c r="N3195"/>
      <c r="O3195"/>
      <c r="P3195" s="10"/>
    </row>
    <row r="3196" spans="13:16" x14ac:dyDescent="0.25">
      <c r="M3196" s="10"/>
      <c r="N3196"/>
      <c r="O3196"/>
      <c r="P3196" s="10"/>
    </row>
    <row r="3197" spans="13:16" x14ac:dyDescent="0.25">
      <c r="M3197" s="10"/>
      <c r="N3197"/>
      <c r="O3197"/>
      <c r="P3197" s="10"/>
    </row>
    <row r="3198" spans="13:16" x14ac:dyDescent="0.25">
      <c r="M3198" s="10"/>
      <c r="N3198"/>
      <c r="O3198"/>
      <c r="P3198" s="10"/>
    </row>
    <row r="3199" spans="13:16" x14ac:dyDescent="0.25">
      <c r="M3199" s="10"/>
      <c r="N3199"/>
      <c r="O3199"/>
      <c r="P3199" s="10"/>
    </row>
    <row r="3200" spans="13:16" x14ac:dyDescent="0.25">
      <c r="M3200" s="10"/>
      <c r="N3200"/>
      <c r="O3200"/>
      <c r="P3200" s="10"/>
    </row>
    <row r="3201" spans="13:16" x14ac:dyDescent="0.25">
      <c r="M3201" s="10"/>
      <c r="N3201"/>
      <c r="O3201"/>
      <c r="P3201" s="10"/>
    </row>
    <row r="3202" spans="13:16" x14ac:dyDescent="0.25">
      <c r="M3202" s="10"/>
      <c r="N3202"/>
      <c r="O3202"/>
      <c r="P3202" s="10"/>
    </row>
    <row r="3203" spans="13:16" x14ac:dyDescent="0.25">
      <c r="M3203" s="10"/>
      <c r="N3203"/>
      <c r="O3203"/>
      <c r="P3203" s="10"/>
    </row>
    <row r="3204" spans="13:16" x14ac:dyDescent="0.25">
      <c r="M3204" s="10"/>
      <c r="N3204"/>
      <c r="O3204"/>
      <c r="P3204" s="10"/>
    </row>
    <row r="3205" spans="13:16" x14ac:dyDescent="0.25">
      <c r="M3205" s="10"/>
      <c r="N3205"/>
      <c r="O3205"/>
      <c r="P3205" s="10"/>
    </row>
    <row r="3206" spans="13:16" x14ac:dyDescent="0.25">
      <c r="M3206" s="10"/>
      <c r="N3206"/>
      <c r="O3206"/>
      <c r="P3206" s="10"/>
    </row>
    <row r="3207" spans="13:16" x14ac:dyDescent="0.25">
      <c r="M3207" s="10"/>
      <c r="N3207"/>
      <c r="O3207"/>
      <c r="P3207" s="10"/>
    </row>
    <row r="3208" spans="13:16" x14ac:dyDescent="0.25">
      <c r="M3208" s="10"/>
      <c r="N3208"/>
      <c r="O3208"/>
      <c r="P3208" s="10"/>
    </row>
    <row r="3209" spans="13:16" x14ac:dyDescent="0.25">
      <c r="M3209" s="10"/>
      <c r="N3209"/>
      <c r="O3209"/>
      <c r="P3209" s="10"/>
    </row>
    <row r="3210" spans="13:16" x14ac:dyDescent="0.25">
      <c r="M3210" s="10"/>
      <c r="N3210"/>
      <c r="O3210"/>
      <c r="P3210" s="10"/>
    </row>
    <row r="3211" spans="13:16" x14ac:dyDescent="0.25">
      <c r="M3211" s="10"/>
      <c r="N3211"/>
      <c r="O3211"/>
      <c r="P3211" s="10"/>
    </row>
    <row r="3212" spans="13:16" x14ac:dyDescent="0.25">
      <c r="M3212" s="10"/>
      <c r="N3212"/>
      <c r="O3212"/>
      <c r="P3212" s="10"/>
    </row>
    <row r="3213" spans="13:16" x14ac:dyDescent="0.25">
      <c r="M3213" s="10"/>
      <c r="N3213"/>
      <c r="O3213"/>
      <c r="P3213" s="10"/>
    </row>
    <row r="3214" spans="13:16" x14ac:dyDescent="0.25">
      <c r="M3214" s="10"/>
      <c r="N3214"/>
      <c r="O3214"/>
      <c r="P3214" s="10"/>
    </row>
    <row r="3215" spans="13:16" x14ac:dyDescent="0.25">
      <c r="M3215" s="10"/>
      <c r="N3215"/>
      <c r="O3215"/>
      <c r="P3215" s="10"/>
    </row>
    <row r="3216" spans="13:16" x14ac:dyDescent="0.25">
      <c r="M3216" s="10"/>
      <c r="N3216"/>
      <c r="O3216"/>
      <c r="P3216" s="10"/>
    </row>
    <row r="3217" spans="13:16" x14ac:dyDescent="0.25">
      <c r="M3217" s="10"/>
      <c r="N3217"/>
      <c r="O3217"/>
      <c r="P3217" s="10"/>
    </row>
    <row r="3218" spans="13:16" x14ac:dyDescent="0.25">
      <c r="M3218" s="10"/>
      <c r="N3218"/>
      <c r="O3218"/>
      <c r="P3218" s="10"/>
    </row>
    <row r="3219" spans="13:16" x14ac:dyDescent="0.25">
      <c r="M3219" s="10"/>
      <c r="N3219"/>
      <c r="O3219"/>
      <c r="P3219" s="10"/>
    </row>
    <row r="3220" spans="13:16" x14ac:dyDescent="0.25">
      <c r="M3220" s="10"/>
      <c r="N3220"/>
      <c r="O3220"/>
      <c r="P3220" s="10"/>
    </row>
    <row r="3221" spans="13:16" x14ac:dyDescent="0.25">
      <c r="M3221" s="10"/>
      <c r="N3221"/>
      <c r="O3221"/>
      <c r="P3221" s="10"/>
    </row>
    <row r="3222" spans="13:16" x14ac:dyDescent="0.25">
      <c r="M3222" s="10"/>
      <c r="N3222"/>
      <c r="O3222"/>
      <c r="P3222" s="10"/>
    </row>
    <row r="3223" spans="13:16" x14ac:dyDescent="0.25">
      <c r="M3223" s="10"/>
      <c r="N3223"/>
      <c r="O3223"/>
      <c r="P3223" s="10"/>
    </row>
    <row r="3224" spans="13:16" x14ac:dyDescent="0.25">
      <c r="M3224" s="10"/>
      <c r="N3224"/>
      <c r="O3224"/>
      <c r="P3224" s="10"/>
    </row>
    <row r="3225" spans="13:16" x14ac:dyDescent="0.25">
      <c r="M3225" s="10"/>
      <c r="N3225"/>
      <c r="O3225"/>
      <c r="P3225" s="10"/>
    </row>
    <row r="3226" spans="13:16" x14ac:dyDescent="0.25">
      <c r="M3226" s="10"/>
      <c r="N3226"/>
      <c r="O3226"/>
      <c r="P3226" s="10"/>
    </row>
    <row r="3227" spans="13:16" x14ac:dyDescent="0.25">
      <c r="M3227" s="10"/>
      <c r="N3227"/>
      <c r="O3227"/>
      <c r="P3227" s="10"/>
    </row>
    <row r="3228" spans="13:16" x14ac:dyDescent="0.25">
      <c r="M3228" s="10"/>
      <c r="N3228"/>
      <c r="O3228"/>
      <c r="P3228" s="10"/>
    </row>
    <row r="3229" spans="13:16" x14ac:dyDescent="0.25">
      <c r="M3229" s="10"/>
      <c r="N3229"/>
      <c r="O3229"/>
      <c r="P3229" s="10"/>
    </row>
    <row r="3230" spans="13:16" x14ac:dyDescent="0.25">
      <c r="M3230" s="10"/>
      <c r="N3230"/>
      <c r="O3230"/>
      <c r="P3230" s="10"/>
    </row>
    <row r="3231" spans="13:16" x14ac:dyDescent="0.25">
      <c r="M3231" s="10"/>
      <c r="N3231"/>
      <c r="O3231"/>
      <c r="P3231" s="10"/>
    </row>
    <row r="3232" spans="13:16" x14ac:dyDescent="0.25">
      <c r="M3232" s="10"/>
      <c r="N3232"/>
      <c r="O3232"/>
      <c r="P3232" s="10"/>
    </row>
    <row r="3233" spans="13:16" x14ac:dyDescent="0.25">
      <c r="M3233" s="10"/>
      <c r="N3233"/>
      <c r="O3233"/>
      <c r="P3233" s="10"/>
    </row>
    <row r="3234" spans="13:16" x14ac:dyDescent="0.25">
      <c r="M3234" s="10"/>
      <c r="N3234"/>
      <c r="O3234"/>
      <c r="P3234" s="10"/>
    </row>
    <row r="3235" spans="13:16" x14ac:dyDescent="0.25">
      <c r="M3235" s="10"/>
      <c r="N3235"/>
      <c r="O3235"/>
      <c r="P3235" s="10"/>
    </row>
    <row r="3236" spans="13:16" x14ac:dyDescent="0.25">
      <c r="M3236" s="10"/>
      <c r="N3236"/>
      <c r="O3236"/>
      <c r="P3236" s="10"/>
    </row>
    <row r="3237" spans="13:16" x14ac:dyDescent="0.25">
      <c r="M3237" s="10"/>
      <c r="N3237"/>
      <c r="O3237"/>
      <c r="P3237" s="10"/>
    </row>
    <row r="3238" spans="13:16" x14ac:dyDescent="0.25">
      <c r="M3238" s="10"/>
      <c r="N3238"/>
      <c r="O3238"/>
      <c r="P3238" s="10"/>
    </row>
    <row r="3239" spans="13:16" x14ac:dyDescent="0.25">
      <c r="M3239" s="10"/>
      <c r="N3239"/>
      <c r="O3239"/>
      <c r="P3239" s="10"/>
    </row>
    <row r="3240" spans="13:16" x14ac:dyDescent="0.25">
      <c r="M3240" s="10"/>
      <c r="N3240"/>
      <c r="O3240"/>
      <c r="P3240" s="10"/>
    </row>
    <row r="3241" spans="13:16" x14ac:dyDescent="0.25">
      <c r="M3241" s="10"/>
      <c r="N3241"/>
      <c r="O3241"/>
      <c r="P3241" s="10"/>
    </row>
    <row r="3242" spans="13:16" x14ac:dyDescent="0.25">
      <c r="M3242" s="10"/>
      <c r="N3242"/>
      <c r="O3242"/>
      <c r="P3242" s="10"/>
    </row>
    <row r="3243" spans="13:16" x14ac:dyDescent="0.25">
      <c r="M3243" s="10"/>
      <c r="N3243"/>
      <c r="O3243"/>
      <c r="P3243" s="10"/>
    </row>
    <row r="3244" spans="13:16" x14ac:dyDescent="0.25">
      <c r="M3244" s="10"/>
      <c r="N3244"/>
      <c r="O3244"/>
      <c r="P3244" s="10"/>
    </row>
    <row r="3245" spans="13:16" x14ac:dyDescent="0.25">
      <c r="M3245" s="10"/>
      <c r="N3245"/>
      <c r="O3245"/>
      <c r="P3245" s="10"/>
    </row>
    <row r="3246" spans="13:16" x14ac:dyDescent="0.25">
      <c r="M3246" s="10"/>
      <c r="N3246"/>
      <c r="O3246"/>
      <c r="P3246" s="10"/>
    </row>
    <row r="3247" spans="13:16" x14ac:dyDescent="0.25">
      <c r="M3247" s="10"/>
      <c r="N3247"/>
      <c r="O3247"/>
      <c r="P3247" s="10"/>
    </row>
    <row r="3248" spans="13:16" x14ac:dyDescent="0.25">
      <c r="M3248" s="10"/>
      <c r="N3248"/>
      <c r="O3248"/>
      <c r="P3248" s="10"/>
    </row>
    <row r="3249" spans="13:16" x14ac:dyDescent="0.25">
      <c r="M3249" s="10"/>
      <c r="N3249"/>
      <c r="O3249"/>
      <c r="P3249" s="10"/>
    </row>
    <row r="3250" spans="13:16" x14ac:dyDescent="0.25">
      <c r="M3250" s="10"/>
      <c r="N3250"/>
      <c r="O3250"/>
      <c r="P3250" s="10"/>
    </row>
    <row r="3251" spans="13:16" x14ac:dyDescent="0.25">
      <c r="M3251" s="10"/>
      <c r="N3251"/>
      <c r="O3251"/>
      <c r="P3251" s="10"/>
    </row>
    <row r="3252" spans="13:16" x14ac:dyDescent="0.25">
      <c r="M3252" s="10"/>
      <c r="N3252"/>
      <c r="O3252"/>
      <c r="P3252" s="10"/>
    </row>
    <row r="3253" spans="13:16" x14ac:dyDescent="0.25">
      <c r="M3253" s="10"/>
      <c r="N3253"/>
      <c r="O3253"/>
      <c r="P3253" s="10"/>
    </row>
    <row r="3254" spans="13:16" x14ac:dyDescent="0.25">
      <c r="M3254" s="10"/>
      <c r="N3254"/>
      <c r="O3254"/>
      <c r="P3254" s="10"/>
    </row>
    <row r="3255" spans="13:16" x14ac:dyDescent="0.25">
      <c r="M3255" s="10"/>
      <c r="N3255"/>
      <c r="O3255"/>
      <c r="P3255" s="10"/>
    </row>
    <row r="3256" spans="13:16" x14ac:dyDescent="0.25">
      <c r="M3256" s="10"/>
      <c r="N3256"/>
      <c r="O3256"/>
      <c r="P3256" s="10"/>
    </row>
    <row r="3257" spans="13:16" x14ac:dyDescent="0.25">
      <c r="M3257" s="10"/>
      <c r="N3257"/>
      <c r="O3257"/>
      <c r="P3257" s="10"/>
    </row>
    <row r="3258" spans="13:16" x14ac:dyDescent="0.25">
      <c r="M3258" s="10"/>
      <c r="N3258"/>
      <c r="O3258"/>
      <c r="P3258" s="10"/>
    </row>
    <row r="3259" spans="13:16" x14ac:dyDescent="0.25">
      <c r="M3259" s="10"/>
      <c r="N3259"/>
      <c r="O3259"/>
      <c r="P3259" s="10"/>
    </row>
    <row r="3260" spans="13:16" x14ac:dyDescent="0.25">
      <c r="M3260" s="10"/>
      <c r="N3260"/>
      <c r="O3260"/>
      <c r="P3260" s="10"/>
    </row>
    <row r="3261" spans="13:16" x14ac:dyDescent="0.25">
      <c r="M3261" s="10"/>
      <c r="N3261"/>
      <c r="O3261"/>
      <c r="P3261" s="10"/>
    </row>
    <row r="3262" spans="13:16" x14ac:dyDescent="0.25">
      <c r="M3262" s="10"/>
      <c r="N3262"/>
      <c r="O3262"/>
      <c r="P3262" s="10"/>
    </row>
    <row r="3263" spans="13:16" x14ac:dyDescent="0.25">
      <c r="M3263" s="10"/>
      <c r="N3263"/>
      <c r="O3263"/>
      <c r="P3263" s="10"/>
    </row>
    <row r="3264" spans="13:16" x14ac:dyDescent="0.25">
      <c r="M3264" s="10"/>
      <c r="N3264"/>
      <c r="O3264"/>
      <c r="P3264" s="10"/>
    </row>
    <row r="3265" spans="13:16" x14ac:dyDescent="0.25">
      <c r="M3265" s="10"/>
      <c r="N3265"/>
      <c r="O3265"/>
      <c r="P3265" s="10"/>
    </row>
    <row r="3266" spans="13:16" x14ac:dyDescent="0.25">
      <c r="M3266" s="10"/>
      <c r="N3266"/>
      <c r="O3266"/>
      <c r="P3266" s="10"/>
    </row>
    <row r="3267" spans="13:16" x14ac:dyDescent="0.25">
      <c r="M3267" s="10"/>
      <c r="N3267"/>
      <c r="O3267"/>
      <c r="P3267" s="10"/>
    </row>
    <row r="3268" spans="13:16" x14ac:dyDescent="0.25">
      <c r="M3268" s="10"/>
      <c r="N3268"/>
      <c r="O3268"/>
      <c r="P3268" s="10"/>
    </row>
    <row r="3269" spans="13:16" x14ac:dyDescent="0.25">
      <c r="M3269" s="10"/>
      <c r="N3269"/>
      <c r="O3269"/>
      <c r="P3269" s="10"/>
    </row>
    <row r="3270" spans="13:16" x14ac:dyDescent="0.25">
      <c r="M3270" s="10"/>
      <c r="N3270"/>
      <c r="O3270"/>
      <c r="P3270" s="10"/>
    </row>
    <row r="3271" spans="13:16" x14ac:dyDescent="0.25">
      <c r="M3271" s="10"/>
      <c r="N3271"/>
      <c r="O3271"/>
      <c r="P3271" s="10"/>
    </row>
    <row r="3272" spans="13:16" x14ac:dyDescent="0.25">
      <c r="M3272" s="10"/>
      <c r="N3272"/>
      <c r="O3272"/>
      <c r="P3272" s="10"/>
    </row>
    <row r="3273" spans="13:16" x14ac:dyDescent="0.25">
      <c r="M3273" s="10"/>
      <c r="N3273"/>
      <c r="O3273"/>
      <c r="P3273" s="10"/>
    </row>
    <row r="3274" spans="13:16" x14ac:dyDescent="0.25">
      <c r="M3274" s="10"/>
      <c r="N3274"/>
      <c r="O3274"/>
      <c r="P3274" s="10"/>
    </row>
    <row r="3275" spans="13:16" x14ac:dyDescent="0.25">
      <c r="M3275" s="10"/>
      <c r="N3275"/>
      <c r="O3275"/>
      <c r="P3275" s="10"/>
    </row>
    <row r="3276" spans="13:16" x14ac:dyDescent="0.25">
      <c r="M3276" s="10"/>
      <c r="N3276"/>
      <c r="O3276"/>
      <c r="P3276" s="10"/>
    </row>
    <row r="3277" spans="13:16" x14ac:dyDescent="0.25">
      <c r="M3277" s="10"/>
      <c r="N3277"/>
      <c r="O3277"/>
      <c r="P3277" s="10"/>
    </row>
    <row r="3278" spans="13:16" x14ac:dyDescent="0.25">
      <c r="M3278" s="10"/>
      <c r="N3278"/>
      <c r="O3278"/>
      <c r="P3278" s="10"/>
    </row>
    <row r="3279" spans="13:16" x14ac:dyDescent="0.25">
      <c r="M3279" s="10"/>
      <c r="N3279"/>
      <c r="O3279"/>
      <c r="P3279" s="10"/>
    </row>
    <row r="3280" spans="13:16" x14ac:dyDescent="0.25">
      <c r="M3280" s="10"/>
      <c r="N3280"/>
      <c r="O3280"/>
      <c r="P3280" s="10"/>
    </row>
    <row r="3281" spans="13:16" x14ac:dyDescent="0.25">
      <c r="M3281" s="10"/>
      <c r="N3281"/>
      <c r="O3281"/>
      <c r="P3281" s="10"/>
    </row>
    <row r="3282" spans="13:16" x14ac:dyDescent="0.25">
      <c r="M3282" s="10"/>
      <c r="N3282"/>
      <c r="O3282"/>
      <c r="P3282" s="10"/>
    </row>
    <row r="3283" spans="13:16" x14ac:dyDescent="0.25">
      <c r="M3283" s="10"/>
      <c r="N3283"/>
      <c r="O3283"/>
      <c r="P3283" s="10"/>
    </row>
    <row r="3284" spans="13:16" x14ac:dyDescent="0.25">
      <c r="M3284" s="10"/>
      <c r="N3284"/>
      <c r="O3284"/>
      <c r="P3284" s="10"/>
    </row>
    <row r="3285" spans="13:16" x14ac:dyDescent="0.25">
      <c r="M3285" s="10"/>
      <c r="N3285"/>
      <c r="O3285"/>
      <c r="P3285" s="10"/>
    </row>
    <row r="3286" spans="13:16" x14ac:dyDescent="0.25">
      <c r="M3286" s="10"/>
      <c r="N3286"/>
      <c r="O3286"/>
      <c r="P3286" s="10"/>
    </row>
    <row r="3287" spans="13:16" x14ac:dyDescent="0.25">
      <c r="M3287" s="10"/>
      <c r="N3287"/>
      <c r="O3287"/>
      <c r="P3287" s="10"/>
    </row>
    <row r="3288" spans="13:16" x14ac:dyDescent="0.25">
      <c r="M3288" s="10"/>
      <c r="N3288"/>
      <c r="O3288"/>
      <c r="P3288" s="10"/>
    </row>
    <row r="3289" spans="13:16" x14ac:dyDescent="0.25">
      <c r="M3289" s="10"/>
      <c r="N3289"/>
      <c r="O3289"/>
      <c r="P3289" s="10"/>
    </row>
    <row r="3290" spans="13:16" x14ac:dyDescent="0.25">
      <c r="M3290" s="10"/>
      <c r="N3290"/>
      <c r="O3290"/>
      <c r="P3290" s="10"/>
    </row>
    <row r="3291" spans="13:16" x14ac:dyDescent="0.25">
      <c r="M3291" s="10"/>
      <c r="N3291"/>
      <c r="O3291"/>
      <c r="P3291" s="10"/>
    </row>
    <row r="3292" spans="13:16" x14ac:dyDescent="0.25">
      <c r="M3292" s="10"/>
      <c r="N3292"/>
      <c r="O3292"/>
      <c r="P3292" s="10"/>
    </row>
    <row r="3293" spans="13:16" x14ac:dyDescent="0.25">
      <c r="M3293" s="10"/>
      <c r="N3293"/>
      <c r="O3293"/>
      <c r="P3293" s="10"/>
    </row>
    <row r="3294" spans="13:16" x14ac:dyDescent="0.25">
      <c r="M3294" s="10"/>
      <c r="N3294"/>
      <c r="O3294"/>
      <c r="P3294" s="10"/>
    </row>
    <row r="3295" spans="13:16" x14ac:dyDescent="0.25">
      <c r="M3295" s="10"/>
      <c r="N3295"/>
      <c r="O3295"/>
      <c r="P3295" s="10"/>
    </row>
    <row r="3296" spans="13:16" x14ac:dyDescent="0.25">
      <c r="M3296" s="10"/>
      <c r="N3296"/>
      <c r="O3296"/>
      <c r="P3296" s="10"/>
    </row>
    <row r="3297" spans="13:16" x14ac:dyDescent="0.25">
      <c r="M3297" s="10"/>
      <c r="N3297"/>
      <c r="O3297"/>
      <c r="P3297" s="10"/>
    </row>
    <row r="3298" spans="13:16" x14ac:dyDescent="0.25">
      <c r="M3298" s="10"/>
      <c r="N3298"/>
      <c r="O3298"/>
      <c r="P3298" s="10"/>
    </row>
    <row r="3299" spans="13:16" x14ac:dyDescent="0.25">
      <c r="M3299" s="10"/>
      <c r="N3299"/>
      <c r="O3299"/>
      <c r="P3299" s="10"/>
    </row>
    <row r="3300" spans="13:16" x14ac:dyDescent="0.25">
      <c r="M3300" s="10"/>
      <c r="N3300"/>
      <c r="O3300"/>
      <c r="P3300" s="10"/>
    </row>
    <row r="3301" spans="13:16" x14ac:dyDescent="0.25">
      <c r="M3301" s="10"/>
      <c r="N3301"/>
      <c r="O3301"/>
      <c r="P3301" s="10"/>
    </row>
    <row r="3302" spans="13:16" x14ac:dyDescent="0.25">
      <c r="M3302" s="10"/>
      <c r="N3302"/>
      <c r="O3302"/>
      <c r="P3302" s="10"/>
    </row>
    <row r="3303" spans="13:16" x14ac:dyDescent="0.25">
      <c r="M3303" s="10"/>
      <c r="N3303"/>
      <c r="O3303"/>
      <c r="P3303" s="10"/>
    </row>
    <row r="3304" spans="13:16" x14ac:dyDescent="0.25">
      <c r="M3304" s="10"/>
      <c r="N3304"/>
      <c r="O3304"/>
      <c r="P3304" s="10"/>
    </row>
    <row r="3305" spans="13:16" x14ac:dyDescent="0.25">
      <c r="M3305" s="10"/>
      <c r="N3305"/>
      <c r="O3305"/>
      <c r="P3305" s="10"/>
    </row>
    <row r="3306" spans="13:16" x14ac:dyDescent="0.25">
      <c r="M3306" s="10"/>
      <c r="N3306"/>
      <c r="O3306"/>
      <c r="P3306" s="10"/>
    </row>
    <row r="3307" spans="13:16" x14ac:dyDescent="0.25">
      <c r="M3307" s="10"/>
      <c r="N3307"/>
      <c r="O3307"/>
      <c r="P3307" s="10"/>
    </row>
    <row r="3308" spans="13:16" x14ac:dyDescent="0.25">
      <c r="M3308" s="10"/>
      <c r="N3308"/>
      <c r="O3308"/>
      <c r="P3308" s="10"/>
    </row>
    <row r="3309" spans="13:16" x14ac:dyDescent="0.25">
      <c r="M3309" s="10"/>
      <c r="N3309"/>
      <c r="O3309"/>
      <c r="P3309" s="10"/>
    </row>
    <row r="3310" spans="13:16" x14ac:dyDescent="0.25">
      <c r="M3310" s="10"/>
      <c r="N3310"/>
      <c r="O3310"/>
      <c r="P3310" s="10"/>
    </row>
    <row r="3311" spans="13:16" x14ac:dyDescent="0.25">
      <c r="M3311" s="10"/>
      <c r="N3311"/>
      <c r="O3311"/>
      <c r="P3311" s="10"/>
    </row>
    <row r="3312" spans="13:16" x14ac:dyDescent="0.25">
      <c r="M3312" s="10"/>
      <c r="N3312"/>
      <c r="O3312"/>
      <c r="P3312" s="10"/>
    </row>
    <row r="3313" spans="13:16" x14ac:dyDescent="0.25">
      <c r="M3313" s="10"/>
      <c r="N3313"/>
      <c r="O3313"/>
      <c r="P3313" s="10"/>
    </row>
    <row r="3314" spans="13:16" x14ac:dyDescent="0.25">
      <c r="M3314" s="10"/>
      <c r="N3314"/>
      <c r="O3314"/>
      <c r="P3314" s="10"/>
    </row>
    <row r="3315" spans="13:16" x14ac:dyDescent="0.25">
      <c r="M3315" s="10"/>
      <c r="N3315"/>
      <c r="O3315"/>
      <c r="P3315" s="10"/>
    </row>
    <row r="3316" spans="13:16" x14ac:dyDescent="0.25">
      <c r="M3316" s="10"/>
      <c r="N3316"/>
      <c r="O3316"/>
      <c r="P3316" s="10"/>
    </row>
    <row r="3317" spans="13:16" x14ac:dyDescent="0.25">
      <c r="M3317" s="10"/>
      <c r="N3317"/>
      <c r="O3317"/>
      <c r="P3317" s="10"/>
    </row>
    <row r="3318" spans="13:16" x14ac:dyDescent="0.25">
      <c r="M3318" s="10"/>
      <c r="N3318"/>
      <c r="O3318"/>
      <c r="P3318" s="10"/>
    </row>
    <row r="3319" spans="13:16" x14ac:dyDescent="0.25">
      <c r="M3319" s="10"/>
      <c r="N3319"/>
      <c r="O3319"/>
      <c r="P3319" s="10"/>
    </row>
    <row r="3320" spans="13:16" x14ac:dyDescent="0.25">
      <c r="M3320" s="10"/>
      <c r="N3320"/>
      <c r="O3320"/>
      <c r="P3320" s="10"/>
    </row>
    <row r="3321" spans="13:16" x14ac:dyDescent="0.25">
      <c r="M3321" s="10"/>
      <c r="N3321"/>
      <c r="O3321"/>
      <c r="P3321" s="10"/>
    </row>
    <row r="3322" spans="13:16" x14ac:dyDescent="0.25">
      <c r="M3322" s="10"/>
      <c r="N3322"/>
      <c r="O3322"/>
      <c r="P3322" s="10"/>
    </row>
    <row r="3323" spans="13:16" x14ac:dyDescent="0.25">
      <c r="M3323" s="10"/>
      <c r="N3323"/>
      <c r="O3323"/>
      <c r="P3323" s="10"/>
    </row>
    <row r="3324" spans="13:16" x14ac:dyDescent="0.25">
      <c r="M3324" s="10"/>
      <c r="N3324"/>
      <c r="O3324"/>
      <c r="P3324" s="10"/>
    </row>
    <row r="3325" spans="13:16" x14ac:dyDescent="0.25">
      <c r="M3325" s="10"/>
      <c r="N3325"/>
      <c r="O3325"/>
      <c r="P3325" s="10"/>
    </row>
    <row r="3326" spans="13:16" x14ac:dyDescent="0.25">
      <c r="M3326" s="10"/>
      <c r="N3326"/>
      <c r="O3326"/>
      <c r="P3326" s="10"/>
    </row>
    <row r="3327" spans="13:16" x14ac:dyDescent="0.25">
      <c r="M3327" s="10"/>
      <c r="N3327"/>
      <c r="O3327"/>
      <c r="P3327" s="10"/>
    </row>
    <row r="3328" spans="13:16" x14ac:dyDescent="0.25">
      <c r="M3328" s="10"/>
      <c r="N3328"/>
      <c r="O3328"/>
      <c r="P3328" s="10"/>
    </row>
    <row r="3329" spans="13:16" x14ac:dyDescent="0.25">
      <c r="M3329" s="10"/>
      <c r="N3329"/>
      <c r="O3329"/>
      <c r="P3329" s="10"/>
    </row>
    <row r="3330" spans="13:16" x14ac:dyDescent="0.25">
      <c r="M3330" s="10"/>
      <c r="N3330"/>
      <c r="O3330"/>
      <c r="P3330" s="10"/>
    </row>
    <row r="3331" spans="13:16" x14ac:dyDescent="0.25">
      <c r="M3331" s="10"/>
      <c r="N3331"/>
      <c r="O3331"/>
      <c r="P3331" s="10"/>
    </row>
    <row r="3332" spans="13:16" x14ac:dyDescent="0.25">
      <c r="M3332" s="10"/>
      <c r="N3332"/>
      <c r="O3332"/>
      <c r="P3332" s="10"/>
    </row>
    <row r="3333" spans="13:16" x14ac:dyDescent="0.25">
      <c r="M3333" s="10"/>
      <c r="N3333"/>
      <c r="O3333"/>
      <c r="P3333" s="10"/>
    </row>
    <row r="3334" spans="13:16" x14ac:dyDescent="0.25">
      <c r="M3334" s="10"/>
      <c r="N3334"/>
      <c r="O3334"/>
      <c r="P3334" s="10"/>
    </row>
    <row r="3335" spans="13:16" x14ac:dyDescent="0.25">
      <c r="M3335" s="10"/>
      <c r="N3335"/>
      <c r="O3335"/>
      <c r="P3335" s="10"/>
    </row>
    <row r="3336" spans="13:16" x14ac:dyDescent="0.25">
      <c r="M3336" s="10"/>
      <c r="N3336"/>
      <c r="O3336"/>
      <c r="P3336" s="10"/>
    </row>
    <row r="3337" spans="13:16" x14ac:dyDescent="0.25">
      <c r="M3337" s="10"/>
      <c r="N3337"/>
      <c r="O3337"/>
      <c r="P3337" s="10"/>
    </row>
    <row r="3338" spans="13:16" x14ac:dyDescent="0.25">
      <c r="M3338" s="10"/>
      <c r="N3338"/>
      <c r="O3338"/>
      <c r="P3338" s="10"/>
    </row>
    <row r="3339" spans="13:16" x14ac:dyDescent="0.25">
      <c r="M3339" s="10"/>
      <c r="N3339"/>
      <c r="O3339"/>
      <c r="P3339" s="10"/>
    </row>
    <row r="3340" spans="13:16" x14ac:dyDescent="0.25">
      <c r="M3340" s="10"/>
      <c r="N3340"/>
      <c r="O3340"/>
      <c r="P3340" s="10"/>
    </row>
    <row r="3341" spans="13:16" x14ac:dyDescent="0.25">
      <c r="M3341" s="10"/>
      <c r="N3341"/>
      <c r="O3341"/>
      <c r="P3341" s="10"/>
    </row>
    <row r="3342" spans="13:16" x14ac:dyDescent="0.25">
      <c r="M3342" s="10"/>
      <c r="N3342"/>
      <c r="O3342"/>
      <c r="P3342" s="10"/>
    </row>
    <row r="3343" spans="13:16" x14ac:dyDescent="0.25">
      <c r="M3343" s="10"/>
      <c r="N3343"/>
      <c r="O3343"/>
      <c r="P3343" s="10"/>
    </row>
    <row r="3344" spans="13:16" x14ac:dyDescent="0.25">
      <c r="M3344" s="10"/>
      <c r="N3344"/>
      <c r="O3344"/>
      <c r="P3344" s="10"/>
    </row>
    <row r="3345" spans="13:16" x14ac:dyDescent="0.25">
      <c r="M3345" s="10"/>
      <c r="N3345"/>
      <c r="O3345"/>
      <c r="P3345" s="10"/>
    </row>
    <row r="3346" spans="13:16" x14ac:dyDescent="0.25">
      <c r="M3346" s="10"/>
      <c r="N3346"/>
      <c r="O3346"/>
      <c r="P3346" s="10"/>
    </row>
    <row r="3347" spans="13:16" x14ac:dyDescent="0.25">
      <c r="M3347" s="10"/>
      <c r="N3347"/>
      <c r="O3347"/>
      <c r="P3347" s="10"/>
    </row>
    <row r="3348" spans="13:16" x14ac:dyDescent="0.25">
      <c r="M3348" s="10"/>
      <c r="N3348"/>
      <c r="O3348"/>
      <c r="P3348" s="10"/>
    </row>
    <row r="3349" spans="13:16" x14ac:dyDescent="0.25">
      <c r="M3349" s="10"/>
      <c r="N3349"/>
      <c r="O3349"/>
      <c r="P3349" s="10"/>
    </row>
    <row r="3350" spans="13:16" x14ac:dyDescent="0.25">
      <c r="M3350" s="10"/>
      <c r="N3350"/>
      <c r="O3350"/>
      <c r="P3350" s="10"/>
    </row>
    <row r="3351" spans="13:16" x14ac:dyDescent="0.25">
      <c r="M3351" s="10"/>
      <c r="N3351"/>
      <c r="O3351"/>
      <c r="P3351" s="10"/>
    </row>
    <row r="3352" spans="13:16" x14ac:dyDescent="0.25">
      <c r="M3352" s="10"/>
      <c r="N3352"/>
      <c r="O3352"/>
      <c r="P3352" s="10"/>
    </row>
    <row r="3353" spans="13:16" x14ac:dyDescent="0.25">
      <c r="M3353" s="10"/>
      <c r="N3353"/>
      <c r="O3353"/>
      <c r="P3353" s="10"/>
    </row>
    <row r="3354" spans="13:16" x14ac:dyDescent="0.25">
      <c r="M3354" s="10"/>
      <c r="N3354"/>
      <c r="O3354"/>
      <c r="P3354" s="10"/>
    </row>
    <row r="3355" spans="13:16" x14ac:dyDescent="0.25">
      <c r="M3355" s="10"/>
      <c r="N3355"/>
      <c r="O3355"/>
      <c r="P3355" s="10"/>
    </row>
    <row r="3356" spans="13:16" x14ac:dyDescent="0.25">
      <c r="M3356" s="10"/>
      <c r="N3356"/>
      <c r="O3356"/>
      <c r="P3356" s="10"/>
    </row>
    <row r="3357" spans="13:16" x14ac:dyDescent="0.25">
      <c r="M3357" s="10"/>
      <c r="N3357"/>
      <c r="O3357"/>
      <c r="P3357" s="10"/>
    </row>
    <row r="3358" spans="13:16" x14ac:dyDescent="0.25">
      <c r="M3358" s="10"/>
      <c r="N3358"/>
      <c r="O3358"/>
      <c r="P3358" s="10"/>
    </row>
    <row r="3359" spans="13:16" x14ac:dyDescent="0.25">
      <c r="M3359" s="10"/>
      <c r="N3359"/>
      <c r="O3359"/>
      <c r="P3359" s="10"/>
    </row>
    <row r="3360" spans="13:16" x14ac:dyDescent="0.25">
      <c r="M3360" s="10"/>
      <c r="N3360"/>
      <c r="O3360"/>
      <c r="P3360" s="10"/>
    </row>
    <row r="3361" spans="13:16" x14ac:dyDescent="0.25">
      <c r="M3361" s="10"/>
      <c r="N3361"/>
      <c r="O3361"/>
      <c r="P3361" s="10"/>
    </row>
    <row r="3362" spans="13:16" x14ac:dyDescent="0.25">
      <c r="M3362" s="10"/>
      <c r="N3362"/>
      <c r="O3362"/>
      <c r="P3362" s="10"/>
    </row>
    <row r="3363" spans="13:16" x14ac:dyDescent="0.25">
      <c r="M3363" s="10"/>
      <c r="N3363"/>
      <c r="O3363"/>
      <c r="P3363" s="10"/>
    </row>
    <row r="3364" spans="13:16" x14ac:dyDescent="0.25">
      <c r="M3364" s="10"/>
      <c r="N3364"/>
      <c r="O3364"/>
      <c r="P3364" s="10"/>
    </row>
    <row r="3365" spans="13:16" x14ac:dyDescent="0.25">
      <c r="M3365" s="10"/>
      <c r="N3365"/>
      <c r="O3365"/>
      <c r="P3365" s="10"/>
    </row>
    <row r="3366" spans="13:16" x14ac:dyDescent="0.25">
      <c r="M3366" s="10"/>
      <c r="N3366"/>
      <c r="O3366"/>
      <c r="P3366" s="10"/>
    </row>
    <row r="3367" spans="13:16" x14ac:dyDescent="0.25">
      <c r="M3367" s="10"/>
      <c r="N3367"/>
      <c r="O3367"/>
      <c r="P3367" s="10"/>
    </row>
    <row r="3368" spans="13:16" x14ac:dyDescent="0.25">
      <c r="M3368" s="10"/>
      <c r="N3368"/>
      <c r="O3368"/>
      <c r="P3368" s="10"/>
    </row>
    <row r="3369" spans="13:16" x14ac:dyDescent="0.25">
      <c r="M3369" s="10"/>
      <c r="N3369"/>
      <c r="O3369"/>
      <c r="P3369" s="10"/>
    </row>
    <row r="3370" spans="13:16" x14ac:dyDescent="0.25">
      <c r="M3370" s="10"/>
      <c r="N3370"/>
      <c r="O3370"/>
      <c r="P3370" s="10"/>
    </row>
    <row r="3371" spans="13:16" x14ac:dyDescent="0.25">
      <c r="M3371" s="10"/>
      <c r="N3371"/>
      <c r="O3371"/>
      <c r="P3371" s="10"/>
    </row>
    <row r="3372" spans="13:16" x14ac:dyDescent="0.25">
      <c r="M3372" s="10"/>
      <c r="N3372"/>
      <c r="O3372"/>
      <c r="P3372" s="10"/>
    </row>
    <row r="3373" spans="13:16" x14ac:dyDescent="0.25">
      <c r="M3373" s="10"/>
      <c r="N3373"/>
      <c r="O3373"/>
      <c r="P3373" s="10"/>
    </row>
    <row r="3374" spans="13:16" x14ac:dyDescent="0.25">
      <c r="M3374" s="10"/>
      <c r="N3374"/>
      <c r="O3374"/>
      <c r="P3374" s="10"/>
    </row>
    <row r="3375" spans="13:16" x14ac:dyDescent="0.25">
      <c r="M3375" s="10"/>
      <c r="N3375"/>
      <c r="O3375"/>
      <c r="P3375" s="10"/>
    </row>
    <row r="3376" spans="13:16" x14ac:dyDescent="0.25">
      <c r="M3376" s="10"/>
      <c r="N3376"/>
      <c r="O3376"/>
      <c r="P3376" s="10"/>
    </row>
    <row r="3377" spans="13:16" x14ac:dyDescent="0.25">
      <c r="M3377" s="10"/>
      <c r="N3377"/>
      <c r="O3377"/>
      <c r="P3377" s="10"/>
    </row>
    <row r="3378" spans="13:16" x14ac:dyDescent="0.25">
      <c r="M3378" s="10"/>
      <c r="N3378"/>
      <c r="O3378"/>
      <c r="P3378" s="10"/>
    </row>
    <row r="3379" spans="13:16" x14ac:dyDescent="0.25">
      <c r="M3379" s="10"/>
      <c r="N3379"/>
      <c r="O3379"/>
      <c r="P3379" s="10"/>
    </row>
    <row r="3380" spans="13:16" x14ac:dyDescent="0.25">
      <c r="M3380" s="10"/>
      <c r="N3380"/>
      <c r="O3380"/>
      <c r="P3380" s="10"/>
    </row>
    <row r="3381" spans="13:16" x14ac:dyDescent="0.25">
      <c r="M3381" s="10"/>
      <c r="N3381"/>
      <c r="O3381"/>
      <c r="P3381" s="10"/>
    </row>
    <row r="3382" spans="13:16" x14ac:dyDescent="0.25">
      <c r="M3382" s="10"/>
      <c r="N3382"/>
      <c r="O3382"/>
      <c r="P3382" s="10"/>
    </row>
    <row r="3383" spans="13:16" x14ac:dyDescent="0.25">
      <c r="M3383" s="10"/>
      <c r="N3383"/>
      <c r="O3383"/>
      <c r="P3383" s="10"/>
    </row>
    <row r="3384" spans="13:16" x14ac:dyDescent="0.25">
      <c r="M3384" s="10"/>
      <c r="N3384"/>
      <c r="O3384"/>
      <c r="P3384" s="10"/>
    </row>
    <row r="3385" spans="13:16" x14ac:dyDescent="0.25">
      <c r="M3385" s="10"/>
      <c r="N3385"/>
      <c r="O3385"/>
      <c r="P3385" s="10"/>
    </row>
    <row r="3386" spans="13:16" x14ac:dyDescent="0.25">
      <c r="M3386" s="10"/>
      <c r="N3386"/>
      <c r="O3386"/>
      <c r="P3386" s="10"/>
    </row>
    <row r="3387" spans="13:16" x14ac:dyDescent="0.25">
      <c r="M3387" s="10"/>
      <c r="N3387"/>
      <c r="O3387"/>
      <c r="P3387" s="10"/>
    </row>
    <row r="3388" spans="13:16" x14ac:dyDescent="0.25">
      <c r="M3388" s="10"/>
      <c r="N3388"/>
      <c r="O3388"/>
      <c r="P3388" s="10"/>
    </row>
    <row r="3389" spans="13:16" x14ac:dyDescent="0.25">
      <c r="M3389" s="10"/>
      <c r="N3389"/>
      <c r="O3389"/>
      <c r="P3389" s="10"/>
    </row>
    <row r="3390" spans="13:16" x14ac:dyDescent="0.25">
      <c r="M3390" s="10"/>
      <c r="N3390"/>
      <c r="O3390"/>
      <c r="P3390" s="10"/>
    </row>
    <row r="3391" spans="13:16" x14ac:dyDescent="0.25">
      <c r="M3391" s="10"/>
      <c r="N3391"/>
      <c r="O3391"/>
      <c r="P3391" s="10"/>
    </row>
    <row r="3392" spans="13:16" x14ac:dyDescent="0.25">
      <c r="M3392" s="10"/>
      <c r="N3392"/>
      <c r="O3392"/>
      <c r="P3392" s="10"/>
    </row>
    <row r="3393" spans="13:16" x14ac:dyDescent="0.25">
      <c r="M3393" s="10"/>
      <c r="N3393"/>
      <c r="O3393"/>
      <c r="P3393" s="10"/>
    </row>
    <row r="3394" spans="13:16" x14ac:dyDescent="0.25">
      <c r="M3394" s="10"/>
      <c r="N3394"/>
      <c r="O3394"/>
      <c r="P3394" s="10"/>
    </row>
    <row r="3395" spans="13:16" x14ac:dyDescent="0.25">
      <c r="M3395" s="10"/>
      <c r="N3395"/>
      <c r="O3395"/>
      <c r="P3395" s="10"/>
    </row>
    <row r="3396" spans="13:16" x14ac:dyDescent="0.25">
      <c r="M3396" s="10"/>
      <c r="N3396"/>
      <c r="O3396"/>
      <c r="P3396" s="10"/>
    </row>
    <row r="3397" spans="13:16" x14ac:dyDescent="0.25">
      <c r="M3397" s="10"/>
      <c r="N3397"/>
      <c r="O3397"/>
      <c r="P3397" s="10"/>
    </row>
    <row r="3398" spans="13:16" x14ac:dyDescent="0.25">
      <c r="M3398" s="10"/>
      <c r="N3398"/>
      <c r="O3398"/>
      <c r="P3398" s="10"/>
    </row>
    <row r="3399" spans="13:16" x14ac:dyDescent="0.25">
      <c r="M3399" s="10"/>
      <c r="N3399"/>
      <c r="O3399"/>
      <c r="P3399" s="10"/>
    </row>
    <row r="3400" spans="13:16" x14ac:dyDescent="0.25">
      <c r="M3400" s="10"/>
      <c r="N3400"/>
      <c r="O3400"/>
      <c r="P3400" s="10"/>
    </row>
    <row r="3401" spans="13:16" x14ac:dyDescent="0.25">
      <c r="M3401" s="10"/>
      <c r="N3401"/>
      <c r="O3401"/>
      <c r="P3401" s="10"/>
    </row>
    <row r="3402" spans="13:16" x14ac:dyDescent="0.25">
      <c r="M3402" s="10"/>
      <c r="N3402"/>
      <c r="O3402"/>
      <c r="P3402" s="10"/>
    </row>
    <row r="3403" spans="13:16" x14ac:dyDescent="0.25">
      <c r="M3403" s="10"/>
      <c r="N3403"/>
      <c r="O3403"/>
      <c r="P3403" s="10"/>
    </row>
    <row r="3404" spans="13:16" x14ac:dyDescent="0.25">
      <c r="M3404" s="10"/>
      <c r="N3404"/>
      <c r="O3404"/>
      <c r="P3404" s="10"/>
    </row>
    <row r="3405" spans="13:16" x14ac:dyDescent="0.25">
      <c r="M3405" s="10"/>
      <c r="N3405"/>
      <c r="O3405"/>
      <c r="P3405" s="10"/>
    </row>
    <row r="3406" spans="13:16" x14ac:dyDescent="0.25">
      <c r="M3406" s="10"/>
      <c r="N3406"/>
      <c r="O3406"/>
      <c r="P3406" s="10"/>
    </row>
    <row r="3407" spans="13:16" x14ac:dyDescent="0.25">
      <c r="M3407" s="10"/>
      <c r="N3407"/>
      <c r="O3407"/>
      <c r="P3407" s="10"/>
    </row>
    <row r="3408" spans="13:16" x14ac:dyDescent="0.25">
      <c r="M3408" s="10"/>
      <c r="N3408"/>
      <c r="O3408"/>
      <c r="P3408" s="10"/>
    </row>
    <row r="3409" spans="13:16" x14ac:dyDescent="0.25">
      <c r="M3409" s="10"/>
      <c r="N3409"/>
      <c r="O3409"/>
      <c r="P3409" s="10"/>
    </row>
    <row r="3410" spans="13:16" x14ac:dyDescent="0.25">
      <c r="M3410" s="10"/>
      <c r="N3410"/>
      <c r="O3410"/>
      <c r="P3410" s="10"/>
    </row>
    <row r="3411" spans="13:16" x14ac:dyDescent="0.25">
      <c r="M3411" s="10"/>
      <c r="N3411"/>
      <c r="O3411"/>
      <c r="P3411" s="10"/>
    </row>
    <row r="3412" spans="13:16" x14ac:dyDescent="0.25">
      <c r="M3412" s="10"/>
      <c r="N3412"/>
      <c r="O3412"/>
      <c r="P3412" s="10"/>
    </row>
    <row r="3413" spans="13:16" x14ac:dyDescent="0.25">
      <c r="M3413" s="10"/>
      <c r="N3413"/>
      <c r="O3413"/>
      <c r="P3413" s="10"/>
    </row>
    <row r="3414" spans="13:16" x14ac:dyDescent="0.25">
      <c r="M3414" s="10"/>
      <c r="N3414"/>
      <c r="O3414"/>
      <c r="P3414" s="10"/>
    </row>
    <row r="3415" spans="13:16" x14ac:dyDescent="0.25">
      <c r="M3415" s="10"/>
      <c r="N3415"/>
      <c r="O3415"/>
      <c r="P3415" s="10"/>
    </row>
    <row r="3416" spans="13:16" x14ac:dyDescent="0.25">
      <c r="M3416" s="10"/>
      <c r="N3416"/>
      <c r="O3416"/>
      <c r="P3416" s="10"/>
    </row>
    <row r="3417" spans="13:16" x14ac:dyDescent="0.25">
      <c r="M3417" s="10"/>
      <c r="N3417"/>
      <c r="O3417"/>
      <c r="P3417" s="10"/>
    </row>
    <row r="3418" spans="13:16" x14ac:dyDescent="0.25">
      <c r="M3418" s="10"/>
      <c r="N3418"/>
      <c r="O3418"/>
      <c r="P3418" s="10"/>
    </row>
    <row r="3419" spans="13:16" x14ac:dyDescent="0.25">
      <c r="M3419" s="10"/>
      <c r="N3419"/>
      <c r="O3419"/>
      <c r="P3419" s="10"/>
    </row>
    <row r="3420" spans="13:16" x14ac:dyDescent="0.25">
      <c r="M3420" s="10"/>
      <c r="N3420"/>
      <c r="O3420"/>
      <c r="P3420" s="10"/>
    </row>
    <row r="3421" spans="13:16" x14ac:dyDescent="0.25">
      <c r="M3421" s="10"/>
      <c r="N3421"/>
      <c r="O3421"/>
      <c r="P3421" s="10"/>
    </row>
    <row r="3422" spans="13:16" x14ac:dyDescent="0.25">
      <c r="M3422" s="10"/>
      <c r="N3422"/>
      <c r="O3422"/>
      <c r="P3422" s="10"/>
    </row>
    <row r="3423" spans="13:16" x14ac:dyDescent="0.25">
      <c r="M3423" s="10"/>
      <c r="N3423"/>
      <c r="O3423"/>
      <c r="P3423" s="10"/>
    </row>
    <row r="3424" spans="13:16" x14ac:dyDescent="0.25">
      <c r="M3424" s="10"/>
      <c r="N3424"/>
      <c r="O3424"/>
      <c r="P3424" s="10"/>
    </row>
    <row r="3425" spans="13:16" x14ac:dyDescent="0.25">
      <c r="M3425" s="10"/>
      <c r="N3425"/>
      <c r="O3425"/>
      <c r="P3425" s="10"/>
    </row>
    <row r="3426" spans="13:16" x14ac:dyDescent="0.25">
      <c r="M3426" s="10"/>
      <c r="N3426"/>
      <c r="O3426"/>
      <c r="P3426" s="10"/>
    </row>
    <row r="3427" spans="13:16" x14ac:dyDescent="0.25">
      <c r="M3427" s="10"/>
      <c r="N3427"/>
      <c r="O3427"/>
      <c r="P3427" s="10"/>
    </row>
    <row r="3428" spans="13:16" x14ac:dyDescent="0.25">
      <c r="M3428" s="10"/>
      <c r="N3428"/>
      <c r="O3428"/>
      <c r="P3428" s="10"/>
    </row>
    <row r="3429" spans="13:16" x14ac:dyDescent="0.25">
      <c r="M3429" s="10"/>
      <c r="N3429"/>
      <c r="O3429"/>
      <c r="P3429" s="10"/>
    </row>
    <row r="3430" spans="13:16" x14ac:dyDescent="0.25">
      <c r="M3430" s="10"/>
      <c r="N3430"/>
      <c r="O3430"/>
      <c r="P3430" s="10"/>
    </row>
    <row r="3431" spans="13:16" x14ac:dyDescent="0.25">
      <c r="M3431" s="10"/>
      <c r="N3431"/>
      <c r="O3431"/>
      <c r="P3431" s="10"/>
    </row>
    <row r="3432" spans="13:16" x14ac:dyDescent="0.25">
      <c r="M3432" s="10"/>
      <c r="N3432"/>
      <c r="O3432"/>
      <c r="P3432" s="10"/>
    </row>
    <row r="3433" spans="13:16" x14ac:dyDescent="0.25">
      <c r="M3433" s="10"/>
      <c r="N3433"/>
      <c r="O3433"/>
      <c r="P3433" s="10"/>
    </row>
    <row r="3434" spans="13:16" x14ac:dyDescent="0.25">
      <c r="M3434" s="10"/>
      <c r="N3434"/>
      <c r="O3434"/>
      <c r="P3434" s="10"/>
    </row>
    <row r="3435" spans="13:16" x14ac:dyDescent="0.25">
      <c r="M3435" s="10"/>
      <c r="N3435"/>
      <c r="O3435"/>
      <c r="P3435" s="10"/>
    </row>
    <row r="3436" spans="13:16" x14ac:dyDescent="0.25">
      <c r="M3436" s="10"/>
      <c r="N3436"/>
      <c r="O3436"/>
      <c r="P3436" s="10"/>
    </row>
    <row r="3437" spans="13:16" x14ac:dyDescent="0.25">
      <c r="M3437" s="10"/>
      <c r="N3437"/>
      <c r="O3437"/>
      <c r="P3437" s="10"/>
    </row>
    <row r="3438" spans="13:16" x14ac:dyDescent="0.25">
      <c r="M3438" s="10"/>
      <c r="N3438"/>
      <c r="O3438"/>
      <c r="P3438" s="10"/>
    </row>
    <row r="3439" spans="13:16" x14ac:dyDescent="0.25">
      <c r="M3439" s="10"/>
      <c r="N3439"/>
      <c r="O3439"/>
      <c r="P3439" s="10"/>
    </row>
    <row r="3440" spans="13:16" x14ac:dyDescent="0.25">
      <c r="M3440" s="10"/>
      <c r="N3440"/>
      <c r="O3440"/>
      <c r="P3440" s="10"/>
    </row>
    <row r="3441" spans="13:16" x14ac:dyDescent="0.25">
      <c r="M3441" s="10"/>
      <c r="N3441"/>
      <c r="O3441"/>
      <c r="P3441" s="10"/>
    </row>
    <row r="3442" spans="13:16" x14ac:dyDescent="0.25">
      <c r="M3442" s="10"/>
      <c r="N3442"/>
      <c r="O3442"/>
      <c r="P3442" s="10"/>
    </row>
    <row r="3443" spans="13:16" x14ac:dyDescent="0.25">
      <c r="M3443" s="10"/>
      <c r="N3443"/>
      <c r="O3443"/>
      <c r="P3443" s="10"/>
    </row>
    <row r="3444" spans="13:16" x14ac:dyDescent="0.25">
      <c r="M3444" s="10"/>
      <c r="N3444"/>
      <c r="O3444"/>
      <c r="P3444" s="10"/>
    </row>
    <row r="3445" spans="13:16" x14ac:dyDescent="0.25">
      <c r="M3445" s="10"/>
      <c r="N3445"/>
      <c r="O3445"/>
      <c r="P3445" s="10"/>
    </row>
    <row r="3446" spans="13:16" x14ac:dyDescent="0.25">
      <c r="M3446" s="10"/>
      <c r="N3446"/>
      <c r="O3446"/>
      <c r="P3446" s="10"/>
    </row>
    <row r="3447" spans="13:16" x14ac:dyDescent="0.25">
      <c r="M3447" s="10"/>
      <c r="N3447"/>
      <c r="O3447"/>
      <c r="P3447" s="10"/>
    </row>
    <row r="3448" spans="13:16" x14ac:dyDescent="0.25">
      <c r="M3448" s="10"/>
      <c r="N3448"/>
      <c r="O3448"/>
      <c r="P3448" s="10"/>
    </row>
    <row r="3449" spans="13:16" x14ac:dyDescent="0.25">
      <c r="M3449" s="10"/>
      <c r="N3449"/>
      <c r="O3449"/>
      <c r="P3449" s="10"/>
    </row>
    <row r="3450" spans="13:16" x14ac:dyDescent="0.25">
      <c r="M3450" s="10"/>
      <c r="N3450"/>
      <c r="O3450"/>
      <c r="P3450" s="10"/>
    </row>
    <row r="3451" spans="13:16" x14ac:dyDescent="0.25">
      <c r="M3451" s="10"/>
      <c r="N3451"/>
      <c r="O3451"/>
      <c r="P3451" s="10"/>
    </row>
    <row r="3452" spans="13:16" x14ac:dyDescent="0.25">
      <c r="M3452" s="10"/>
      <c r="N3452"/>
      <c r="O3452"/>
      <c r="P3452" s="10"/>
    </row>
    <row r="3453" spans="13:16" x14ac:dyDescent="0.25">
      <c r="M3453" s="10"/>
      <c r="N3453"/>
      <c r="O3453"/>
      <c r="P3453" s="10"/>
    </row>
    <row r="3454" spans="13:16" x14ac:dyDescent="0.25">
      <c r="M3454" s="10"/>
      <c r="N3454"/>
      <c r="O3454"/>
      <c r="P3454" s="10"/>
    </row>
    <row r="3455" spans="13:16" x14ac:dyDescent="0.25">
      <c r="M3455" s="10"/>
      <c r="N3455"/>
      <c r="O3455"/>
      <c r="P3455" s="10"/>
    </row>
    <row r="3456" spans="13:16" x14ac:dyDescent="0.25">
      <c r="M3456" s="10"/>
      <c r="N3456"/>
      <c r="O3456"/>
      <c r="P3456" s="10"/>
    </row>
    <row r="3457" spans="13:16" x14ac:dyDescent="0.25">
      <c r="M3457" s="10"/>
      <c r="N3457"/>
      <c r="O3457"/>
      <c r="P3457" s="10"/>
    </row>
    <row r="3458" spans="13:16" x14ac:dyDescent="0.25">
      <c r="M3458" s="10"/>
      <c r="N3458"/>
      <c r="O3458"/>
      <c r="P3458" s="10"/>
    </row>
    <row r="3459" spans="13:16" x14ac:dyDescent="0.25">
      <c r="M3459" s="10"/>
      <c r="N3459"/>
      <c r="O3459"/>
      <c r="P3459" s="10"/>
    </row>
    <row r="3460" spans="13:16" x14ac:dyDescent="0.25">
      <c r="M3460" s="10"/>
      <c r="N3460"/>
      <c r="O3460"/>
      <c r="P3460" s="10"/>
    </row>
    <row r="3461" spans="13:16" x14ac:dyDescent="0.25">
      <c r="M3461" s="10"/>
      <c r="N3461"/>
      <c r="O3461"/>
      <c r="P3461" s="10"/>
    </row>
    <row r="3462" spans="13:16" x14ac:dyDescent="0.25">
      <c r="M3462" s="10"/>
      <c r="N3462"/>
      <c r="O3462"/>
      <c r="P3462" s="10"/>
    </row>
    <row r="3463" spans="13:16" x14ac:dyDescent="0.25">
      <c r="M3463" s="10"/>
      <c r="N3463"/>
      <c r="O3463"/>
      <c r="P3463" s="10"/>
    </row>
    <row r="3464" spans="13:16" x14ac:dyDescent="0.25">
      <c r="M3464" s="10"/>
      <c r="N3464"/>
      <c r="O3464"/>
      <c r="P3464" s="10"/>
    </row>
    <row r="3465" spans="13:16" x14ac:dyDescent="0.25">
      <c r="M3465" s="10"/>
      <c r="N3465"/>
      <c r="O3465"/>
      <c r="P3465" s="10"/>
    </row>
    <row r="3466" spans="13:16" x14ac:dyDescent="0.25">
      <c r="M3466" s="10"/>
      <c r="N3466"/>
      <c r="O3466"/>
      <c r="P3466" s="10"/>
    </row>
    <row r="3467" spans="13:16" x14ac:dyDescent="0.25">
      <c r="M3467" s="10"/>
      <c r="N3467"/>
      <c r="O3467"/>
      <c r="P3467" s="10"/>
    </row>
    <row r="3468" spans="13:16" x14ac:dyDescent="0.25">
      <c r="M3468" s="10"/>
      <c r="N3468"/>
      <c r="O3468"/>
      <c r="P3468" s="10"/>
    </row>
    <row r="3469" spans="13:16" x14ac:dyDescent="0.25">
      <c r="M3469" s="10"/>
      <c r="N3469"/>
      <c r="O3469"/>
      <c r="P3469" s="10"/>
    </row>
    <row r="3470" spans="13:16" x14ac:dyDescent="0.25">
      <c r="M3470" s="10"/>
      <c r="N3470"/>
      <c r="O3470"/>
      <c r="P3470" s="10"/>
    </row>
    <row r="3471" spans="13:16" x14ac:dyDescent="0.25">
      <c r="M3471" s="10"/>
      <c r="N3471"/>
      <c r="O3471"/>
      <c r="P3471" s="10"/>
    </row>
    <row r="3472" spans="13:16" x14ac:dyDescent="0.25">
      <c r="M3472" s="10"/>
      <c r="N3472"/>
      <c r="O3472"/>
      <c r="P3472" s="10"/>
    </row>
    <row r="3473" spans="13:16" x14ac:dyDescent="0.25">
      <c r="M3473" s="10"/>
      <c r="N3473"/>
      <c r="O3473"/>
      <c r="P3473" s="10"/>
    </row>
    <row r="3474" spans="13:16" x14ac:dyDescent="0.25">
      <c r="M3474" s="10"/>
      <c r="N3474"/>
      <c r="O3474"/>
      <c r="P3474" s="10"/>
    </row>
    <row r="3475" spans="13:16" x14ac:dyDescent="0.25">
      <c r="M3475" s="10"/>
      <c r="N3475"/>
      <c r="O3475"/>
      <c r="P3475" s="10"/>
    </row>
    <row r="3476" spans="13:16" x14ac:dyDescent="0.25">
      <c r="M3476" s="10"/>
      <c r="N3476"/>
      <c r="O3476"/>
      <c r="P3476" s="10"/>
    </row>
    <row r="3477" spans="13:16" x14ac:dyDescent="0.25">
      <c r="M3477" s="10"/>
      <c r="N3477"/>
      <c r="O3477"/>
      <c r="P3477" s="10"/>
    </row>
    <row r="3478" spans="13:16" x14ac:dyDescent="0.25">
      <c r="M3478" s="10"/>
      <c r="N3478"/>
      <c r="O3478"/>
      <c r="P3478" s="10"/>
    </row>
    <row r="3479" spans="13:16" x14ac:dyDescent="0.25">
      <c r="M3479" s="10"/>
      <c r="N3479"/>
      <c r="O3479"/>
      <c r="P3479" s="10"/>
    </row>
    <row r="3480" spans="13:16" x14ac:dyDescent="0.25">
      <c r="M3480" s="10"/>
      <c r="N3480"/>
      <c r="O3480"/>
      <c r="P3480" s="10"/>
    </row>
    <row r="3481" spans="13:16" x14ac:dyDescent="0.25">
      <c r="M3481" s="10"/>
      <c r="N3481"/>
      <c r="O3481"/>
      <c r="P3481" s="10"/>
    </row>
    <row r="3482" spans="13:16" x14ac:dyDescent="0.25">
      <c r="M3482" s="10"/>
      <c r="N3482"/>
      <c r="O3482"/>
      <c r="P3482" s="10"/>
    </row>
    <row r="3483" spans="13:16" x14ac:dyDescent="0.25">
      <c r="M3483" s="10"/>
      <c r="N3483"/>
      <c r="O3483"/>
      <c r="P3483" s="10"/>
    </row>
    <row r="3484" spans="13:16" x14ac:dyDescent="0.25">
      <c r="M3484" s="10"/>
      <c r="N3484"/>
      <c r="O3484"/>
      <c r="P3484" s="10"/>
    </row>
    <row r="3485" spans="13:16" x14ac:dyDescent="0.25">
      <c r="M3485" s="10"/>
      <c r="N3485"/>
      <c r="O3485"/>
      <c r="P3485" s="10"/>
    </row>
    <row r="3486" spans="13:16" x14ac:dyDescent="0.25">
      <c r="M3486" s="10"/>
      <c r="N3486"/>
      <c r="O3486"/>
      <c r="P3486" s="10"/>
    </row>
    <row r="3487" spans="13:16" x14ac:dyDescent="0.25">
      <c r="M3487" s="10"/>
      <c r="N3487"/>
      <c r="O3487"/>
      <c r="P3487" s="10"/>
    </row>
    <row r="3488" spans="13:16" x14ac:dyDescent="0.25">
      <c r="M3488" s="10"/>
      <c r="N3488"/>
      <c r="O3488"/>
      <c r="P3488" s="10"/>
    </row>
    <row r="3489" spans="13:16" x14ac:dyDescent="0.25">
      <c r="M3489" s="10"/>
      <c r="N3489"/>
      <c r="O3489"/>
      <c r="P3489" s="10"/>
    </row>
    <row r="3490" spans="13:16" x14ac:dyDescent="0.25">
      <c r="M3490" s="10"/>
      <c r="N3490"/>
      <c r="O3490"/>
      <c r="P3490" s="10"/>
    </row>
    <row r="3491" spans="13:16" x14ac:dyDescent="0.25">
      <c r="M3491" s="10"/>
      <c r="N3491"/>
      <c r="O3491"/>
      <c r="P3491" s="10"/>
    </row>
    <row r="3492" spans="13:16" x14ac:dyDescent="0.25">
      <c r="M3492" s="10"/>
      <c r="N3492"/>
      <c r="O3492"/>
      <c r="P3492" s="10"/>
    </row>
    <row r="3493" spans="13:16" x14ac:dyDescent="0.25">
      <c r="M3493" s="10"/>
      <c r="N3493"/>
      <c r="O3493"/>
      <c r="P3493" s="10"/>
    </row>
    <row r="3494" spans="13:16" x14ac:dyDescent="0.25">
      <c r="M3494" s="10"/>
      <c r="N3494"/>
      <c r="O3494"/>
      <c r="P3494" s="10"/>
    </row>
    <row r="3495" spans="13:16" x14ac:dyDescent="0.25">
      <c r="M3495" s="10"/>
      <c r="N3495"/>
      <c r="O3495"/>
      <c r="P3495" s="10"/>
    </row>
    <row r="3496" spans="13:16" x14ac:dyDescent="0.25">
      <c r="M3496" s="10"/>
      <c r="N3496"/>
      <c r="O3496"/>
      <c r="P3496" s="10"/>
    </row>
    <row r="3497" spans="13:16" x14ac:dyDescent="0.25">
      <c r="M3497" s="10"/>
      <c r="N3497"/>
      <c r="O3497"/>
      <c r="P3497" s="10"/>
    </row>
    <row r="3498" spans="13:16" x14ac:dyDescent="0.25">
      <c r="M3498" s="10"/>
      <c r="N3498"/>
      <c r="O3498"/>
      <c r="P3498" s="10"/>
    </row>
    <row r="3499" spans="13:16" x14ac:dyDescent="0.25">
      <c r="M3499" s="10"/>
      <c r="N3499"/>
      <c r="O3499"/>
      <c r="P3499" s="10"/>
    </row>
    <row r="3500" spans="13:16" x14ac:dyDescent="0.25">
      <c r="M3500" s="10"/>
      <c r="N3500"/>
      <c r="O3500"/>
      <c r="P3500" s="10"/>
    </row>
    <row r="3501" spans="13:16" x14ac:dyDescent="0.25">
      <c r="M3501" s="10"/>
      <c r="N3501"/>
      <c r="O3501"/>
      <c r="P3501" s="10"/>
    </row>
    <row r="3502" spans="13:16" x14ac:dyDescent="0.25">
      <c r="M3502" s="10"/>
      <c r="N3502"/>
      <c r="O3502"/>
      <c r="P3502" s="10"/>
    </row>
    <row r="3503" spans="13:16" x14ac:dyDescent="0.25">
      <c r="M3503" s="10"/>
      <c r="N3503"/>
      <c r="O3503"/>
      <c r="P3503" s="10"/>
    </row>
    <row r="3504" spans="13:16" x14ac:dyDescent="0.25">
      <c r="M3504" s="10"/>
      <c r="N3504"/>
      <c r="O3504"/>
      <c r="P3504" s="10"/>
    </row>
    <row r="3505" spans="13:16" x14ac:dyDescent="0.25">
      <c r="M3505" s="10"/>
      <c r="N3505"/>
      <c r="O3505"/>
      <c r="P3505" s="10"/>
    </row>
    <row r="3506" spans="13:16" x14ac:dyDescent="0.25">
      <c r="M3506" s="10"/>
      <c r="N3506"/>
      <c r="O3506"/>
      <c r="P3506" s="10"/>
    </row>
    <row r="3507" spans="13:16" x14ac:dyDescent="0.25">
      <c r="M3507" s="10"/>
      <c r="N3507"/>
      <c r="O3507"/>
      <c r="P3507" s="10"/>
    </row>
    <row r="3508" spans="13:16" x14ac:dyDescent="0.25">
      <c r="M3508" s="10"/>
      <c r="N3508"/>
      <c r="O3508"/>
      <c r="P3508" s="10"/>
    </row>
    <row r="3509" spans="13:16" x14ac:dyDescent="0.25">
      <c r="M3509" s="10"/>
      <c r="N3509"/>
      <c r="O3509"/>
      <c r="P3509" s="10"/>
    </row>
    <row r="3510" spans="13:16" x14ac:dyDescent="0.25">
      <c r="M3510" s="10"/>
      <c r="N3510"/>
      <c r="O3510"/>
      <c r="P3510" s="10"/>
    </row>
    <row r="3511" spans="13:16" x14ac:dyDescent="0.25">
      <c r="M3511" s="10"/>
      <c r="N3511"/>
      <c r="O3511"/>
      <c r="P3511" s="10"/>
    </row>
    <row r="3512" spans="13:16" x14ac:dyDescent="0.25">
      <c r="M3512" s="10"/>
      <c r="N3512"/>
      <c r="O3512"/>
      <c r="P3512" s="10"/>
    </row>
    <row r="3513" spans="13:16" x14ac:dyDescent="0.25">
      <c r="M3513" s="10"/>
      <c r="N3513"/>
      <c r="O3513"/>
      <c r="P3513" s="10"/>
    </row>
    <row r="3514" spans="13:16" x14ac:dyDescent="0.25">
      <c r="M3514" s="10"/>
      <c r="N3514"/>
      <c r="O3514"/>
      <c r="P3514" s="10"/>
    </row>
    <row r="3515" spans="13:16" x14ac:dyDescent="0.25">
      <c r="M3515" s="10"/>
      <c r="N3515"/>
      <c r="O3515"/>
      <c r="P3515" s="10"/>
    </row>
    <row r="3516" spans="13:16" x14ac:dyDescent="0.25">
      <c r="M3516" s="10"/>
      <c r="N3516"/>
      <c r="O3516"/>
      <c r="P3516" s="10"/>
    </row>
    <row r="3517" spans="13:16" x14ac:dyDescent="0.25">
      <c r="M3517" s="10"/>
      <c r="N3517"/>
      <c r="O3517"/>
      <c r="P3517" s="10"/>
    </row>
    <row r="3518" spans="13:16" x14ac:dyDescent="0.25">
      <c r="M3518" s="10"/>
      <c r="N3518"/>
      <c r="O3518"/>
      <c r="P3518" s="10"/>
    </row>
    <row r="3519" spans="13:16" x14ac:dyDescent="0.25">
      <c r="M3519" s="10"/>
      <c r="N3519"/>
      <c r="O3519"/>
      <c r="P3519" s="10"/>
    </row>
    <row r="3520" spans="13:16" x14ac:dyDescent="0.25">
      <c r="M3520" s="10"/>
      <c r="N3520"/>
      <c r="O3520"/>
      <c r="P3520" s="10"/>
    </row>
    <row r="3521" spans="13:16" x14ac:dyDescent="0.25">
      <c r="M3521" s="10"/>
      <c r="N3521"/>
      <c r="O3521"/>
      <c r="P3521" s="10"/>
    </row>
    <row r="3522" spans="13:16" x14ac:dyDescent="0.25">
      <c r="M3522" s="10"/>
      <c r="N3522"/>
      <c r="O3522"/>
      <c r="P3522" s="10"/>
    </row>
    <row r="3523" spans="13:16" x14ac:dyDescent="0.25">
      <c r="M3523" s="10"/>
      <c r="N3523"/>
      <c r="O3523"/>
      <c r="P3523" s="10"/>
    </row>
    <row r="3524" spans="13:16" x14ac:dyDescent="0.25">
      <c r="M3524" s="10"/>
      <c r="N3524"/>
      <c r="O3524"/>
      <c r="P3524" s="10"/>
    </row>
    <row r="3525" spans="13:16" x14ac:dyDescent="0.25">
      <c r="M3525" s="10"/>
      <c r="N3525"/>
      <c r="O3525"/>
      <c r="P3525" s="10"/>
    </row>
    <row r="3526" spans="13:16" x14ac:dyDescent="0.25">
      <c r="M3526" s="10"/>
      <c r="N3526"/>
      <c r="O3526"/>
      <c r="P3526" s="10"/>
    </row>
    <row r="3527" spans="13:16" x14ac:dyDescent="0.25">
      <c r="M3527" s="10"/>
      <c r="N3527"/>
      <c r="O3527"/>
      <c r="P3527" s="10"/>
    </row>
    <row r="3528" spans="13:16" x14ac:dyDescent="0.25">
      <c r="M3528" s="10"/>
      <c r="N3528"/>
      <c r="O3528"/>
      <c r="P3528" s="10"/>
    </row>
    <row r="3529" spans="13:16" x14ac:dyDescent="0.25">
      <c r="M3529" s="10"/>
      <c r="N3529"/>
      <c r="O3529"/>
      <c r="P3529" s="10"/>
    </row>
    <row r="3530" spans="13:16" x14ac:dyDescent="0.25">
      <c r="M3530" s="10"/>
      <c r="N3530"/>
      <c r="O3530"/>
      <c r="P3530" s="10"/>
    </row>
    <row r="3531" spans="13:16" x14ac:dyDescent="0.25">
      <c r="M3531" s="10"/>
      <c r="N3531"/>
      <c r="O3531"/>
      <c r="P3531" s="10"/>
    </row>
    <row r="3532" spans="13:16" x14ac:dyDescent="0.25">
      <c r="M3532" s="10"/>
      <c r="N3532"/>
      <c r="O3532"/>
      <c r="P3532" s="10"/>
    </row>
    <row r="3533" spans="13:16" x14ac:dyDescent="0.25">
      <c r="M3533" s="10"/>
      <c r="N3533"/>
      <c r="O3533"/>
      <c r="P3533" s="10"/>
    </row>
    <row r="3534" spans="13:16" x14ac:dyDescent="0.25">
      <c r="M3534" s="10"/>
      <c r="N3534"/>
      <c r="O3534"/>
      <c r="P3534" s="10"/>
    </row>
    <row r="3535" spans="13:16" x14ac:dyDescent="0.25">
      <c r="M3535" s="10"/>
      <c r="N3535"/>
      <c r="O3535"/>
      <c r="P3535" s="10"/>
    </row>
    <row r="3536" spans="13:16" x14ac:dyDescent="0.25">
      <c r="M3536" s="10"/>
      <c r="N3536"/>
      <c r="O3536"/>
      <c r="P3536" s="10"/>
    </row>
    <row r="3537" spans="13:16" x14ac:dyDescent="0.25">
      <c r="M3537" s="10"/>
      <c r="N3537"/>
      <c r="O3537"/>
      <c r="P3537" s="10"/>
    </row>
    <row r="3538" spans="13:16" x14ac:dyDescent="0.25">
      <c r="M3538" s="10"/>
      <c r="N3538"/>
      <c r="O3538"/>
      <c r="P3538" s="10"/>
    </row>
    <row r="3539" spans="13:16" x14ac:dyDescent="0.25">
      <c r="M3539" s="10"/>
      <c r="N3539"/>
      <c r="O3539"/>
      <c r="P3539" s="10"/>
    </row>
    <row r="3540" spans="13:16" x14ac:dyDescent="0.25">
      <c r="M3540" s="10"/>
      <c r="N3540"/>
      <c r="O3540"/>
      <c r="P3540" s="10"/>
    </row>
    <row r="3541" spans="13:16" x14ac:dyDescent="0.25">
      <c r="M3541" s="10"/>
      <c r="N3541"/>
      <c r="O3541"/>
      <c r="P3541" s="10"/>
    </row>
    <row r="3542" spans="13:16" x14ac:dyDescent="0.25">
      <c r="M3542" s="10"/>
      <c r="N3542"/>
      <c r="O3542"/>
      <c r="P3542" s="10"/>
    </row>
    <row r="3543" spans="13:16" x14ac:dyDescent="0.25">
      <c r="M3543" s="10"/>
      <c r="N3543"/>
      <c r="O3543"/>
      <c r="P3543" s="10"/>
    </row>
    <row r="3544" spans="13:16" x14ac:dyDescent="0.25">
      <c r="M3544" s="10"/>
      <c r="N3544"/>
      <c r="O3544"/>
      <c r="P3544" s="10"/>
    </row>
    <row r="3545" spans="13:16" x14ac:dyDescent="0.25">
      <c r="M3545" s="10"/>
      <c r="N3545"/>
      <c r="O3545"/>
      <c r="P3545" s="10"/>
    </row>
    <row r="3546" spans="13:16" x14ac:dyDescent="0.25">
      <c r="M3546" s="10"/>
      <c r="N3546"/>
      <c r="O3546"/>
      <c r="P3546" s="10"/>
    </row>
    <row r="3547" spans="13:16" x14ac:dyDescent="0.25">
      <c r="M3547" s="10"/>
      <c r="N3547"/>
      <c r="O3547"/>
      <c r="P3547" s="10"/>
    </row>
    <row r="3548" spans="13:16" x14ac:dyDescent="0.25">
      <c r="M3548" s="10"/>
      <c r="N3548"/>
      <c r="O3548"/>
      <c r="P3548" s="10"/>
    </row>
    <row r="3549" spans="13:16" x14ac:dyDescent="0.25">
      <c r="M3549" s="10"/>
      <c r="N3549"/>
      <c r="O3549"/>
      <c r="P3549" s="10"/>
    </row>
    <row r="3550" spans="13:16" x14ac:dyDescent="0.25">
      <c r="M3550" s="10"/>
      <c r="N3550"/>
      <c r="O3550"/>
      <c r="P3550" s="10"/>
    </row>
    <row r="3551" spans="13:16" x14ac:dyDescent="0.25">
      <c r="M3551" s="10"/>
      <c r="N3551"/>
      <c r="O3551"/>
      <c r="P3551" s="10"/>
    </row>
    <row r="3552" spans="13:16" x14ac:dyDescent="0.25">
      <c r="M3552" s="10"/>
      <c r="N3552"/>
      <c r="O3552"/>
      <c r="P3552" s="10"/>
    </row>
    <row r="3553" spans="13:16" x14ac:dyDescent="0.25">
      <c r="M3553" s="10"/>
      <c r="N3553"/>
      <c r="O3553"/>
      <c r="P3553" s="10"/>
    </row>
    <row r="3554" spans="13:16" x14ac:dyDescent="0.25">
      <c r="M3554" s="10"/>
      <c r="N3554"/>
      <c r="O3554"/>
      <c r="P3554" s="10"/>
    </row>
    <row r="3555" spans="13:16" x14ac:dyDescent="0.25">
      <c r="M3555" s="10"/>
      <c r="N3555"/>
      <c r="O3555"/>
      <c r="P3555" s="10"/>
    </row>
    <row r="3556" spans="13:16" x14ac:dyDescent="0.25">
      <c r="M3556" s="10"/>
      <c r="N3556"/>
      <c r="O3556"/>
      <c r="P3556" s="10"/>
    </row>
    <row r="3557" spans="13:16" x14ac:dyDescent="0.25">
      <c r="M3557" s="10"/>
      <c r="N3557"/>
      <c r="O3557"/>
      <c r="P3557" s="10"/>
    </row>
    <row r="3558" spans="13:16" x14ac:dyDescent="0.25">
      <c r="M3558" s="10"/>
      <c r="N3558"/>
      <c r="O3558"/>
      <c r="P3558" s="10"/>
    </row>
    <row r="3559" spans="13:16" x14ac:dyDescent="0.25">
      <c r="M3559" s="10"/>
      <c r="N3559"/>
      <c r="O3559"/>
      <c r="P3559" s="10"/>
    </row>
    <row r="3560" spans="13:16" x14ac:dyDescent="0.25">
      <c r="M3560" s="10"/>
      <c r="N3560"/>
      <c r="O3560"/>
      <c r="P3560" s="10"/>
    </row>
    <row r="3561" spans="13:16" x14ac:dyDescent="0.25">
      <c r="M3561" s="10"/>
      <c r="N3561"/>
      <c r="O3561"/>
      <c r="P3561" s="10"/>
    </row>
    <row r="3562" spans="13:16" x14ac:dyDescent="0.25">
      <c r="M3562" s="10"/>
      <c r="N3562"/>
      <c r="O3562"/>
      <c r="P3562" s="10"/>
    </row>
    <row r="3563" spans="13:16" x14ac:dyDescent="0.25">
      <c r="M3563" s="10"/>
      <c r="N3563"/>
      <c r="O3563"/>
      <c r="P3563" s="10"/>
    </row>
    <row r="3564" spans="13:16" x14ac:dyDescent="0.25">
      <c r="M3564" s="10"/>
      <c r="N3564"/>
      <c r="O3564"/>
      <c r="P3564" s="10"/>
    </row>
    <row r="3565" spans="13:16" x14ac:dyDescent="0.25">
      <c r="M3565" s="10"/>
      <c r="N3565"/>
      <c r="O3565"/>
      <c r="P3565" s="10"/>
    </row>
    <row r="3566" spans="13:16" x14ac:dyDescent="0.25">
      <c r="M3566" s="10"/>
      <c r="N3566"/>
      <c r="O3566"/>
      <c r="P3566" s="10"/>
    </row>
    <row r="3567" spans="13:16" x14ac:dyDescent="0.25">
      <c r="M3567" s="10"/>
      <c r="N3567"/>
      <c r="O3567"/>
      <c r="P3567" s="10"/>
    </row>
    <row r="3568" spans="13:16" x14ac:dyDescent="0.25">
      <c r="M3568" s="10"/>
      <c r="N3568"/>
      <c r="O3568"/>
      <c r="P3568" s="10"/>
    </row>
    <row r="3569" spans="13:16" x14ac:dyDescent="0.25">
      <c r="M3569" s="10"/>
      <c r="N3569"/>
      <c r="O3569"/>
      <c r="P3569" s="10"/>
    </row>
    <row r="3570" spans="13:16" x14ac:dyDescent="0.25">
      <c r="M3570" s="10"/>
      <c r="N3570"/>
      <c r="O3570"/>
      <c r="P3570" s="10"/>
    </row>
    <row r="3571" spans="13:16" x14ac:dyDescent="0.25">
      <c r="M3571" s="10"/>
      <c r="N3571"/>
      <c r="O3571"/>
      <c r="P3571" s="10"/>
    </row>
    <row r="3572" spans="13:16" x14ac:dyDescent="0.25">
      <c r="M3572" s="10"/>
      <c r="N3572"/>
      <c r="O3572"/>
      <c r="P3572" s="10"/>
    </row>
    <row r="3573" spans="13:16" x14ac:dyDescent="0.25">
      <c r="M3573" s="10"/>
      <c r="N3573"/>
      <c r="O3573"/>
      <c r="P3573" s="10"/>
    </row>
    <row r="3574" spans="13:16" x14ac:dyDescent="0.25">
      <c r="M3574" s="10"/>
      <c r="N3574"/>
      <c r="O3574"/>
      <c r="P3574" s="10"/>
    </row>
    <row r="3575" spans="13:16" x14ac:dyDescent="0.25">
      <c r="M3575" s="10"/>
      <c r="N3575"/>
      <c r="O3575"/>
      <c r="P3575" s="10"/>
    </row>
    <row r="3576" spans="13:16" x14ac:dyDescent="0.25">
      <c r="M3576" s="10"/>
      <c r="N3576"/>
      <c r="O3576"/>
      <c r="P3576" s="10"/>
    </row>
    <row r="3577" spans="13:16" x14ac:dyDescent="0.25">
      <c r="M3577" s="10"/>
      <c r="N3577"/>
      <c r="O3577"/>
      <c r="P3577" s="10"/>
    </row>
    <row r="3578" spans="13:16" x14ac:dyDescent="0.25">
      <c r="M3578" s="10"/>
      <c r="N3578"/>
      <c r="O3578"/>
      <c r="P3578" s="10"/>
    </row>
    <row r="3579" spans="13:16" x14ac:dyDescent="0.25">
      <c r="M3579" s="10"/>
      <c r="N3579"/>
      <c r="O3579"/>
      <c r="P3579" s="10"/>
    </row>
    <row r="3580" spans="13:16" x14ac:dyDescent="0.25">
      <c r="M3580" s="10"/>
      <c r="N3580"/>
      <c r="O3580"/>
      <c r="P3580" s="10"/>
    </row>
    <row r="3581" spans="13:16" x14ac:dyDescent="0.25">
      <c r="M3581" s="10"/>
      <c r="N3581"/>
      <c r="O3581"/>
      <c r="P3581" s="10"/>
    </row>
    <row r="3582" spans="13:16" x14ac:dyDescent="0.25">
      <c r="M3582" s="10"/>
      <c r="N3582"/>
      <c r="O3582"/>
      <c r="P3582" s="10"/>
    </row>
    <row r="3583" spans="13:16" x14ac:dyDescent="0.25">
      <c r="M3583" s="10"/>
      <c r="N3583"/>
      <c r="O3583"/>
      <c r="P3583" s="10"/>
    </row>
    <row r="3584" spans="13:16" x14ac:dyDescent="0.25">
      <c r="M3584" s="10"/>
      <c r="N3584"/>
      <c r="O3584"/>
      <c r="P3584" s="10"/>
    </row>
    <row r="3585" spans="13:16" x14ac:dyDescent="0.25">
      <c r="M3585" s="10"/>
      <c r="N3585"/>
      <c r="O3585"/>
      <c r="P3585" s="10"/>
    </row>
    <row r="3586" spans="13:16" x14ac:dyDescent="0.25">
      <c r="M3586" s="10"/>
      <c r="N3586"/>
      <c r="O3586"/>
      <c r="P3586" s="10"/>
    </row>
    <row r="3587" spans="13:16" x14ac:dyDescent="0.25">
      <c r="M3587" s="10"/>
      <c r="N3587"/>
      <c r="O3587"/>
      <c r="P3587" s="10"/>
    </row>
    <row r="3588" spans="13:16" x14ac:dyDescent="0.25">
      <c r="M3588" s="10"/>
      <c r="N3588"/>
      <c r="O3588"/>
      <c r="P3588" s="10"/>
    </row>
    <row r="3589" spans="13:16" x14ac:dyDescent="0.25">
      <c r="M3589" s="10"/>
      <c r="N3589"/>
      <c r="O3589"/>
      <c r="P3589" s="10"/>
    </row>
    <row r="3590" spans="13:16" x14ac:dyDescent="0.25">
      <c r="M3590" s="10"/>
      <c r="N3590"/>
      <c r="O3590"/>
      <c r="P3590" s="10"/>
    </row>
    <row r="3591" spans="13:16" x14ac:dyDescent="0.25">
      <c r="M3591" s="10"/>
      <c r="N3591"/>
      <c r="O3591"/>
      <c r="P3591" s="10"/>
    </row>
    <row r="3592" spans="13:16" x14ac:dyDescent="0.25">
      <c r="M3592" s="10"/>
      <c r="N3592"/>
      <c r="O3592"/>
      <c r="P3592" s="10"/>
    </row>
    <row r="3593" spans="13:16" x14ac:dyDescent="0.25">
      <c r="M3593" s="10"/>
      <c r="N3593"/>
      <c r="O3593"/>
      <c r="P3593" s="10"/>
    </row>
    <row r="3594" spans="13:16" x14ac:dyDescent="0.25">
      <c r="M3594" s="10"/>
      <c r="N3594"/>
      <c r="O3594"/>
      <c r="P3594" s="10"/>
    </row>
    <row r="3595" spans="13:16" x14ac:dyDescent="0.25">
      <c r="M3595" s="10"/>
      <c r="N3595"/>
      <c r="O3595"/>
      <c r="P3595" s="10"/>
    </row>
    <row r="3596" spans="13:16" x14ac:dyDescent="0.25">
      <c r="M3596" s="10"/>
      <c r="N3596"/>
      <c r="O3596"/>
      <c r="P3596" s="10"/>
    </row>
    <row r="3597" spans="13:16" x14ac:dyDescent="0.25">
      <c r="M3597" s="10"/>
      <c r="N3597"/>
      <c r="O3597"/>
      <c r="P3597" s="10"/>
    </row>
    <row r="3598" spans="13:16" x14ac:dyDescent="0.25">
      <c r="M3598" s="10"/>
      <c r="N3598"/>
      <c r="O3598"/>
      <c r="P3598" s="10"/>
    </row>
    <row r="3599" spans="13:16" x14ac:dyDescent="0.25">
      <c r="M3599" s="10"/>
      <c r="N3599"/>
      <c r="O3599"/>
      <c r="P3599" s="10"/>
    </row>
    <row r="3600" spans="13:16" x14ac:dyDescent="0.25">
      <c r="M3600" s="10"/>
      <c r="N3600"/>
      <c r="O3600"/>
      <c r="P3600" s="10"/>
    </row>
    <row r="3601" spans="13:16" x14ac:dyDescent="0.25">
      <c r="M3601" s="10"/>
      <c r="N3601"/>
      <c r="O3601"/>
      <c r="P3601" s="10"/>
    </row>
    <row r="3602" spans="13:16" x14ac:dyDescent="0.25">
      <c r="M3602" s="10"/>
      <c r="N3602"/>
      <c r="O3602"/>
      <c r="P3602" s="10"/>
    </row>
    <row r="3603" spans="13:16" x14ac:dyDescent="0.25">
      <c r="M3603" s="10"/>
      <c r="N3603"/>
      <c r="O3603"/>
      <c r="P3603" s="10"/>
    </row>
    <row r="3604" spans="13:16" x14ac:dyDescent="0.25">
      <c r="M3604" s="10"/>
      <c r="N3604"/>
      <c r="O3604"/>
      <c r="P3604" s="10"/>
    </row>
    <row r="3605" spans="13:16" x14ac:dyDescent="0.25">
      <c r="M3605" s="10"/>
      <c r="N3605"/>
      <c r="O3605"/>
      <c r="P3605" s="10"/>
    </row>
    <row r="3606" spans="13:16" x14ac:dyDescent="0.25">
      <c r="M3606" s="10"/>
      <c r="N3606"/>
      <c r="O3606"/>
      <c r="P3606" s="10"/>
    </row>
    <row r="3607" spans="13:16" x14ac:dyDescent="0.25">
      <c r="M3607" s="10"/>
      <c r="N3607"/>
      <c r="O3607"/>
      <c r="P3607" s="10"/>
    </row>
    <row r="3608" spans="13:16" x14ac:dyDescent="0.25">
      <c r="M3608" s="10"/>
      <c r="N3608"/>
      <c r="O3608"/>
      <c r="P3608" s="10"/>
    </row>
    <row r="3609" spans="13:16" x14ac:dyDescent="0.25">
      <c r="M3609" s="10"/>
      <c r="N3609"/>
      <c r="O3609"/>
      <c r="P3609" s="10"/>
    </row>
    <row r="3610" spans="13:16" x14ac:dyDescent="0.25">
      <c r="M3610" s="10"/>
      <c r="N3610"/>
      <c r="O3610"/>
      <c r="P3610" s="10"/>
    </row>
    <row r="3611" spans="13:16" x14ac:dyDescent="0.25">
      <c r="M3611" s="10"/>
      <c r="N3611"/>
      <c r="O3611"/>
      <c r="P3611" s="10"/>
    </row>
    <row r="3612" spans="13:16" x14ac:dyDescent="0.25">
      <c r="M3612" s="10"/>
      <c r="N3612"/>
      <c r="O3612"/>
      <c r="P3612" s="10"/>
    </row>
    <row r="3613" spans="13:16" x14ac:dyDescent="0.25">
      <c r="M3613" s="10"/>
      <c r="N3613"/>
      <c r="O3613"/>
      <c r="P3613" s="10"/>
    </row>
    <row r="3614" spans="13:16" x14ac:dyDescent="0.25">
      <c r="M3614" s="10"/>
      <c r="N3614"/>
      <c r="O3614"/>
      <c r="P3614" s="10"/>
    </row>
    <row r="3615" spans="13:16" x14ac:dyDescent="0.25">
      <c r="M3615" s="10"/>
      <c r="N3615"/>
      <c r="O3615"/>
      <c r="P3615" s="10"/>
    </row>
    <row r="3616" spans="13:16" x14ac:dyDescent="0.25">
      <c r="M3616" s="10"/>
      <c r="N3616"/>
      <c r="O3616"/>
      <c r="P3616" s="10"/>
    </row>
    <row r="3617" spans="13:16" x14ac:dyDescent="0.25">
      <c r="M3617" s="10"/>
      <c r="N3617"/>
      <c r="O3617"/>
      <c r="P3617" s="10"/>
    </row>
    <row r="3618" spans="13:16" x14ac:dyDescent="0.25">
      <c r="M3618" s="10"/>
      <c r="N3618"/>
      <c r="O3618"/>
      <c r="P3618" s="10"/>
    </row>
    <row r="3619" spans="13:16" x14ac:dyDescent="0.25">
      <c r="M3619" s="10"/>
      <c r="N3619"/>
      <c r="O3619"/>
      <c r="P3619" s="10"/>
    </row>
    <row r="3620" spans="13:16" x14ac:dyDescent="0.25">
      <c r="M3620" s="10"/>
      <c r="N3620"/>
      <c r="O3620"/>
      <c r="P3620" s="10"/>
    </row>
    <row r="3621" spans="13:16" x14ac:dyDescent="0.25">
      <c r="M3621" s="10"/>
      <c r="N3621"/>
      <c r="O3621"/>
      <c r="P3621" s="10"/>
    </row>
    <row r="3622" spans="13:16" x14ac:dyDescent="0.25">
      <c r="M3622" s="10"/>
      <c r="N3622"/>
      <c r="O3622"/>
      <c r="P3622" s="10"/>
    </row>
    <row r="3623" spans="13:16" x14ac:dyDescent="0.25">
      <c r="M3623" s="10"/>
      <c r="N3623"/>
      <c r="O3623"/>
      <c r="P3623" s="10"/>
    </row>
    <row r="3624" spans="13:16" x14ac:dyDescent="0.25">
      <c r="M3624" s="10"/>
      <c r="N3624"/>
      <c r="O3624"/>
      <c r="P3624" s="10"/>
    </row>
    <row r="3625" spans="13:16" x14ac:dyDescent="0.25">
      <c r="M3625" s="10"/>
      <c r="N3625"/>
      <c r="O3625"/>
      <c r="P3625" s="10"/>
    </row>
    <row r="3626" spans="13:16" x14ac:dyDescent="0.25">
      <c r="M3626" s="10"/>
      <c r="N3626"/>
      <c r="O3626"/>
      <c r="P3626" s="10"/>
    </row>
    <row r="3627" spans="13:16" x14ac:dyDescent="0.25">
      <c r="M3627" s="10"/>
      <c r="N3627"/>
      <c r="O3627"/>
      <c r="P3627" s="10"/>
    </row>
    <row r="3628" spans="13:16" x14ac:dyDescent="0.25">
      <c r="M3628" s="10"/>
      <c r="N3628"/>
      <c r="O3628"/>
      <c r="P3628" s="10"/>
    </row>
    <row r="3629" spans="13:16" x14ac:dyDescent="0.25">
      <c r="M3629" s="10"/>
      <c r="N3629"/>
      <c r="O3629"/>
      <c r="P3629" s="10"/>
    </row>
    <row r="3630" spans="13:16" x14ac:dyDescent="0.25">
      <c r="M3630" s="10"/>
      <c r="N3630"/>
      <c r="O3630"/>
      <c r="P3630" s="10"/>
    </row>
    <row r="3631" spans="13:16" x14ac:dyDescent="0.25">
      <c r="M3631" s="10"/>
      <c r="N3631"/>
      <c r="O3631"/>
      <c r="P3631" s="10"/>
    </row>
    <row r="3632" spans="13:16" x14ac:dyDescent="0.25">
      <c r="M3632" s="10"/>
      <c r="N3632"/>
      <c r="O3632"/>
      <c r="P3632" s="10"/>
    </row>
    <row r="3633" spans="13:16" x14ac:dyDescent="0.25">
      <c r="M3633" s="10"/>
      <c r="N3633"/>
      <c r="O3633"/>
      <c r="P3633" s="10"/>
    </row>
    <row r="3634" spans="13:16" x14ac:dyDescent="0.25">
      <c r="M3634" s="10"/>
      <c r="N3634"/>
      <c r="O3634"/>
      <c r="P3634" s="10"/>
    </row>
    <row r="3635" spans="13:16" x14ac:dyDescent="0.25">
      <c r="M3635" s="10"/>
      <c r="N3635"/>
      <c r="O3635"/>
      <c r="P3635" s="10"/>
    </row>
    <row r="3636" spans="13:16" x14ac:dyDescent="0.25">
      <c r="M3636" s="10"/>
      <c r="N3636"/>
      <c r="O3636"/>
      <c r="P3636" s="10"/>
    </row>
    <row r="3637" spans="13:16" x14ac:dyDescent="0.25">
      <c r="M3637" s="10"/>
      <c r="N3637"/>
      <c r="O3637"/>
      <c r="P3637" s="10"/>
    </row>
    <row r="3638" spans="13:16" x14ac:dyDescent="0.25">
      <c r="M3638" s="10"/>
      <c r="N3638"/>
      <c r="O3638"/>
      <c r="P3638" s="10"/>
    </row>
    <row r="3639" spans="13:16" x14ac:dyDescent="0.25">
      <c r="M3639" s="10"/>
      <c r="N3639"/>
      <c r="O3639"/>
      <c r="P3639" s="10"/>
    </row>
    <row r="3640" spans="13:16" x14ac:dyDescent="0.25">
      <c r="M3640" s="10"/>
      <c r="N3640"/>
      <c r="O3640"/>
      <c r="P3640" s="10"/>
    </row>
    <row r="3641" spans="13:16" x14ac:dyDescent="0.25">
      <c r="M3641" s="10"/>
      <c r="N3641"/>
      <c r="O3641"/>
      <c r="P3641" s="10"/>
    </row>
    <row r="3642" spans="13:16" x14ac:dyDescent="0.25">
      <c r="M3642" s="10"/>
      <c r="N3642"/>
      <c r="O3642"/>
      <c r="P3642" s="10"/>
    </row>
    <row r="3643" spans="13:16" x14ac:dyDescent="0.25">
      <c r="M3643" s="10"/>
      <c r="N3643"/>
      <c r="O3643"/>
      <c r="P3643" s="10"/>
    </row>
    <row r="3644" spans="13:16" x14ac:dyDescent="0.25">
      <c r="M3644" s="10"/>
      <c r="N3644"/>
      <c r="O3644"/>
      <c r="P3644" s="10"/>
    </row>
    <row r="3645" spans="13:16" x14ac:dyDescent="0.25">
      <c r="M3645" s="10"/>
      <c r="N3645"/>
      <c r="O3645"/>
      <c r="P3645" s="10"/>
    </row>
    <row r="3646" spans="13:16" x14ac:dyDescent="0.25">
      <c r="M3646" s="10"/>
      <c r="N3646"/>
      <c r="O3646"/>
      <c r="P3646" s="10"/>
    </row>
    <row r="3647" spans="13:16" x14ac:dyDescent="0.25">
      <c r="M3647" s="10"/>
      <c r="N3647"/>
      <c r="O3647"/>
      <c r="P3647" s="10"/>
    </row>
    <row r="3648" spans="13:16" x14ac:dyDescent="0.25">
      <c r="M3648" s="10"/>
      <c r="N3648"/>
      <c r="O3648"/>
      <c r="P3648" s="10"/>
    </row>
    <row r="3649" spans="13:16" x14ac:dyDescent="0.25">
      <c r="M3649" s="10"/>
      <c r="N3649"/>
      <c r="O3649"/>
      <c r="P3649" s="10"/>
    </row>
    <row r="3650" spans="13:16" x14ac:dyDescent="0.25">
      <c r="M3650" s="10"/>
      <c r="N3650"/>
      <c r="O3650"/>
      <c r="P3650" s="10"/>
    </row>
    <row r="3651" spans="13:16" x14ac:dyDescent="0.25">
      <c r="M3651" s="10"/>
      <c r="N3651"/>
      <c r="O3651"/>
      <c r="P3651" s="10"/>
    </row>
    <row r="3652" spans="13:16" x14ac:dyDescent="0.25">
      <c r="M3652" s="10"/>
      <c r="N3652"/>
      <c r="O3652"/>
      <c r="P3652" s="10"/>
    </row>
    <row r="3653" spans="13:16" x14ac:dyDescent="0.25">
      <c r="M3653" s="10"/>
      <c r="N3653"/>
      <c r="O3653"/>
      <c r="P3653" s="10"/>
    </row>
    <row r="3654" spans="13:16" x14ac:dyDescent="0.25">
      <c r="M3654" s="10"/>
      <c r="N3654"/>
      <c r="O3654"/>
      <c r="P3654" s="10"/>
    </row>
    <row r="3655" spans="13:16" x14ac:dyDescent="0.25">
      <c r="M3655" s="10"/>
      <c r="N3655"/>
      <c r="O3655"/>
      <c r="P3655" s="10"/>
    </row>
    <row r="3656" spans="13:16" x14ac:dyDescent="0.25">
      <c r="M3656" s="10"/>
      <c r="N3656"/>
      <c r="O3656"/>
      <c r="P3656" s="10"/>
    </row>
    <row r="3657" spans="13:16" x14ac:dyDescent="0.25">
      <c r="M3657" s="10"/>
      <c r="N3657"/>
      <c r="O3657"/>
      <c r="P3657" s="10"/>
    </row>
    <row r="3658" spans="13:16" x14ac:dyDescent="0.25">
      <c r="M3658" s="10"/>
      <c r="N3658"/>
      <c r="O3658"/>
      <c r="P3658" s="10"/>
    </row>
    <row r="3659" spans="13:16" x14ac:dyDescent="0.25">
      <c r="M3659" s="10"/>
      <c r="N3659"/>
      <c r="O3659"/>
      <c r="P3659" s="10"/>
    </row>
    <row r="3660" spans="13:16" x14ac:dyDescent="0.25">
      <c r="M3660" s="10"/>
      <c r="N3660"/>
      <c r="O3660"/>
      <c r="P3660" s="10"/>
    </row>
    <row r="3661" spans="13:16" x14ac:dyDescent="0.25">
      <c r="M3661" s="10"/>
      <c r="N3661"/>
      <c r="O3661"/>
      <c r="P3661" s="10"/>
    </row>
    <row r="3662" spans="13:16" x14ac:dyDescent="0.25">
      <c r="M3662" s="10"/>
      <c r="N3662"/>
      <c r="O3662"/>
      <c r="P3662" s="10"/>
    </row>
    <row r="3663" spans="13:16" x14ac:dyDescent="0.25">
      <c r="M3663" s="10"/>
      <c r="N3663"/>
      <c r="O3663"/>
      <c r="P3663" s="10"/>
    </row>
    <row r="3664" spans="13:16" x14ac:dyDescent="0.25">
      <c r="M3664" s="10"/>
      <c r="N3664"/>
      <c r="O3664"/>
      <c r="P3664" s="10"/>
    </row>
    <row r="3665" spans="13:16" x14ac:dyDescent="0.25">
      <c r="M3665" s="10"/>
      <c r="N3665"/>
      <c r="O3665"/>
      <c r="P3665" s="10"/>
    </row>
    <row r="3666" spans="13:16" x14ac:dyDescent="0.25">
      <c r="M3666" s="10"/>
      <c r="N3666"/>
      <c r="O3666"/>
      <c r="P3666" s="10"/>
    </row>
    <row r="3667" spans="13:16" x14ac:dyDescent="0.25">
      <c r="M3667" s="10"/>
      <c r="N3667"/>
      <c r="O3667"/>
      <c r="P3667" s="10"/>
    </row>
    <row r="3668" spans="13:16" x14ac:dyDescent="0.25">
      <c r="M3668" s="10"/>
      <c r="N3668"/>
      <c r="O3668"/>
      <c r="P3668" s="10"/>
    </row>
    <row r="3669" spans="13:16" x14ac:dyDescent="0.25">
      <c r="M3669" s="10"/>
      <c r="N3669"/>
      <c r="O3669"/>
      <c r="P3669" s="10"/>
    </row>
    <row r="3670" spans="13:16" x14ac:dyDescent="0.25">
      <c r="M3670" s="10"/>
      <c r="N3670"/>
      <c r="O3670"/>
      <c r="P3670" s="10"/>
    </row>
    <row r="3671" spans="13:16" x14ac:dyDescent="0.25">
      <c r="M3671" s="10"/>
      <c r="N3671"/>
      <c r="O3671"/>
      <c r="P3671" s="10"/>
    </row>
    <row r="3672" spans="13:16" x14ac:dyDescent="0.25">
      <c r="M3672" s="10"/>
      <c r="N3672"/>
      <c r="O3672"/>
      <c r="P3672" s="10"/>
    </row>
    <row r="3673" spans="13:16" x14ac:dyDescent="0.25">
      <c r="M3673" s="10"/>
      <c r="N3673"/>
      <c r="O3673"/>
      <c r="P3673" s="10"/>
    </row>
    <row r="3674" spans="13:16" x14ac:dyDescent="0.25">
      <c r="M3674" s="10"/>
      <c r="N3674"/>
      <c r="O3674"/>
      <c r="P3674" s="10"/>
    </row>
    <row r="3675" spans="13:16" x14ac:dyDescent="0.25">
      <c r="M3675" s="10"/>
      <c r="N3675"/>
      <c r="O3675"/>
      <c r="P3675" s="10"/>
    </row>
    <row r="3676" spans="13:16" x14ac:dyDescent="0.25">
      <c r="M3676" s="10"/>
      <c r="N3676"/>
      <c r="O3676"/>
      <c r="P3676" s="10"/>
    </row>
    <row r="3677" spans="13:16" x14ac:dyDescent="0.25">
      <c r="M3677" s="10"/>
      <c r="N3677"/>
      <c r="O3677"/>
      <c r="P3677" s="10"/>
    </row>
    <row r="3678" spans="13:16" x14ac:dyDescent="0.25">
      <c r="M3678" s="10"/>
      <c r="N3678"/>
      <c r="O3678"/>
      <c r="P3678" s="10"/>
    </row>
    <row r="3679" spans="13:16" x14ac:dyDescent="0.25">
      <c r="M3679" s="10"/>
      <c r="N3679"/>
      <c r="O3679"/>
      <c r="P3679" s="10"/>
    </row>
    <row r="3680" spans="13:16" x14ac:dyDescent="0.25">
      <c r="M3680" s="10"/>
      <c r="N3680"/>
      <c r="O3680"/>
      <c r="P3680" s="10"/>
    </row>
    <row r="3681" spans="13:16" x14ac:dyDescent="0.25">
      <c r="M3681" s="10"/>
      <c r="N3681"/>
      <c r="O3681"/>
      <c r="P3681" s="10"/>
    </row>
    <row r="3682" spans="13:16" x14ac:dyDescent="0.25">
      <c r="M3682" s="10"/>
      <c r="N3682"/>
      <c r="O3682"/>
      <c r="P3682" s="10"/>
    </row>
    <row r="3683" spans="13:16" x14ac:dyDescent="0.25">
      <c r="M3683" s="10"/>
      <c r="N3683"/>
      <c r="O3683"/>
      <c r="P3683" s="10"/>
    </row>
    <row r="3684" spans="13:16" x14ac:dyDescent="0.25">
      <c r="M3684" s="10"/>
      <c r="N3684"/>
      <c r="O3684"/>
      <c r="P3684" s="10"/>
    </row>
    <row r="3685" spans="13:16" x14ac:dyDescent="0.25">
      <c r="M3685" s="10"/>
      <c r="N3685"/>
      <c r="O3685"/>
      <c r="P3685" s="10"/>
    </row>
    <row r="3686" spans="13:16" x14ac:dyDescent="0.25">
      <c r="M3686" s="10"/>
      <c r="N3686"/>
      <c r="O3686"/>
      <c r="P3686" s="10"/>
    </row>
    <row r="3687" spans="13:16" x14ac:dyDescent="0.25">
      <c r="M3687" s="10"/>
      <c r="N3687"/>
      <c r="O3687"/>
      <c r="P3687" s="10"/>
    </row>
    <row r="3688" spans="13:16" x14ac:dyDescent="0.25">
      <c r="M3688" s="10"/>
      <c r="N3688"/>
      <c r="O3688"/>
      <c r="P3688" s="10"/>
    </row>
    <row r="3689" spans="13:16" x14ac:dyDescent="0.25">
      <c r="M3689" s="10"/>
      <c r="N3689"/>
      <c r="O3689"/>
      <c r="P3689" s="10"/>
    </row>
    <row r="3690" spans="13:16" x14ac:dyDescent="0.25">
      <c r="M3690" s="10"/>
      <c r="N3690"/>
      <c r="O3690"/>
      <c r="P3690" s="10"/>
    </row>
    <row r="3691" spans="13:16" x14ac:dyDescent="0.25">
      <c r="M3691" s="10"/>
      <c r="N3691"/>
      <c r="O3691"/>
      <c r="P3691" s="10"/>
    </row>
    <row r="3692" spans="13:16" x14ac:dyDescent="0.25">
      <c r="M3692" s="10"/>
      <c r="N3692"/>
      <c r="O3692"/>
      <c r="P3692" s="10"/>
    </row>
    <row r="3693" spans="13:16" x14ac:dyDescent="0.25">
      <c r="M3693" s="10"/>
      <c r="N3693"/>
      <c r="O3693"/>
      <c r="P3693" s="10"/>
    </row>
    <row r="3694" spans="13:16" x14ac:dyDescent="0.25">
      <c r="M3694" s="10"/>
      <c r="N3694"/>
      <c r="O3694"/>
      <c r="P3694" s="10"/>
    </row>
    <row r="3695" spans="13:16" x14ac:dyDescent="0.25">
      <c r="M3695" s="10"/>
      <c r="N3695"/>
      <c r="O3695"/>
      <c r="P3695" s="10"/>
    </row>
    <row r="3696" spans="13:16" x14ac:dyDescent="0.25">
      <c r="M3696" s="10"/>
      <c r="N3696"/>
      <c r="O3696"/>
      <c r="P3696" s="10"/>
    </row>
    <row r="3697" spans="13:16" x14ac:dyDescent="0.25">
      <c r="M3697" s="10"/>
      <c r="N3697"/>
      <c r="O3697"/>
      <c r="P3697" s="10"/>
    </row>
    <row r="3698" spans="13:16" x14ac:dyDescent="0.25">
      <c r="M3698" s="10"/>
      <c r="N3698"/>
      <c r="O3698"/>
      <c r="P3698" s="10"/>
    </row>
    <row r="3699" spans="13:16" x14ac:dyDescent="0.25">
      <c r="M3699" s="10"/>
      <c r="N3699"/>
      <c r="O3699"/>
      <c r="P3699" s="10"/>
    </row>
    <row r="3700" spans="13:16" x14ac:dyDescent="0.25">
      <c r="M3700" s="10"/>
      <c r="N3700"/>
      <c r="O3700"/>
      <c r="P3700" s="10"/>
    </row>
    <row r="3701" spans="13:16" x14ac:dyDescent="0.25">
      <c r="M3701" s="10"/>
      <c r="N3701"/>
      <c r="O3701"/>
      <c r="P3701" s="10"/>
    </row>
    <row r="3702" spans="13:16" x14ac:dyDescent="0.25">
      <c r="M3702" s="10"/>
      <c r="N3702"/>
      <c r="O3702"/>
      <c r="P3702" s="10"/>
    </row>
    <row r="3703" spans="13:16" x14ac:dyDescent="0.25">
      <c r="M3703" s="10"/>
      <c r="N3703"/>
      <c r="O3703"/>
      <c r="P3703" s="10"/>
    </row>
    <row r="3704" spans="13:16" x14ac:dyDescent="0.25">
      <c r="M3704" s="10"/>
      <c r="N3704"/>
      <c r="O3704"/>
      <c r="P3704" s="10"/>
    </row>
    <row r="3705" spans="13:16" x14ac:dyDescent="0.25">
      <c r="M3705" s="10"/>
      <c r="N3705"/>
      <c r="O3705"/>
      <c r="P3705" s="10"/>
    </row>
    <row r="3706" spans="13:16" x14ac:dyDescent="0.25">
      <c r="M3706" s="10"/>
      <c r="N3706"/>
      <c r="O3706"/>
      <c r="P3706" s="10"/>
    </row>
    <row r="3707" spans="13:16" x14ac:dyDescent="0.25">
      <c r="M3707" s="10"/>
      <c r="N3707"/>
      <c r="O3707"/>
      <c r="P3707" s="10"/>
    </row>
    <row r="3708" spans="13:16" x14ac:dyDescent="0.25">
      <c r="M3708" s="10"/>
      <c r="N3708"/>
      <c r="O3708"/>
      <c r="P3708" s="10"/>
    </row>
    <row r="3709" spans="13:16" x14ac:dyDescent="0.25">
      <c r="M3709" s="10"/>
      <c r="N3709"/>
      <c r="O3709"/>
      <c r="P3709" s="10"/>
    </row>
    <row r="3710" spans="13:16" x14ac:dyDescent="0.25">
      <c r="M3710" s="10"/>
      <c r="N3710"/>
      <c r="O3710"/>
      <c r="P3710" s="10"/>
    </row>
    <row r="3711" spans="13:16" x14ac:dyDescent="0.25">
      <c r="M3711" s="10"/>
      <c r="N3711"/>
      <c r="O3711"/>
      <c r="P3711" s="10"/>
    </row>
    <row r="3712" spans="13:16" x14ac:dyDescent="0.25">
      <c r="M3712" s="10"/>
      <c r="N3712"/>
      <c r="O3712"/>
      <c r="P3712" s="10"/>
    </row>
    <row r="3713" spans="13:16" x14ac:dyDescent="0.25">
      <c r="M3713" s="10"/>
      <c r="N3713"/>
      <c r="O3713"/>
      <c r="P3713" s="10"/>
    </row>
    <row r="3714" spans="13:16" x14ac:dyDescent="0.25">
      <c r="M3714" s="10"/>
      <c r="N3714"/>
      <c r="O3714"/>
      <c r="P3714" s="10"/>
    </row>
    <row r="3715" spans="13:16" x14ac:dyDescent="0.25">
      <c r="M3715" s="10"/>
      <c r="N3715"/>
      <c r="O3715"/>
      <c r="P3715" s="10"/>
    </row>
    <row r="3716" spans="13:16" x14ac:dyDescent="0.25">
      <c r="M3716" s="10"/>
      <c r="N3716"/>
      <c r="O3716"/>
      <c r="P3716" s="10"/>
    </row>
    <row r="3717" spans="13:16" x14ac:dyDescent="0.25">
      <c r="M3717" s="10"/>
      <c r="N3717"/>
      <c r="O3717"/>
      <c r="P3717" s="10"/>
    </row>
    <row r="3718" spans="13:16" x14ac:dyDescent="0.25">
      <c r="M3718" s="10"/>
      <c r="N3718"/>
      <c r="O3718"/>
      <c r="P3718" s="10"/>
    </row>
    <row r="3719" spans="13:16" x14ac:dyDescent="0.25">
      <c r="M3719" s="10"/>
      <c r="N3719"/>
      <c r="O3719"/>
      <c r="P3719" s="10"/>
    </row>
    <row r="3720" spans="13:16" x14ac:dyDescent="0.25">
      <c r="M3720" s="10"/>
      <c r="N3720"/>
      <c r="O3720"/>
      <c r="P3720" s="10"/>
    </row>
    <row r="3721" spans="13:16" x14ac:dyDescent="0.25">
      <c r="M3721" s="10"/>
      <c r="N3721"/>
      <c r="O3721"/>
      <c r="P3721" s="10"/>
    </row>
    <row r="3722" spans="13:16" x14ac:dyDescent="0.25">
      <c r="M3722" s="10"/>
      <c r="N3722"/>
      <c r="O3722"/>
      <c r="P3722" s="10"/>
    </row>
    <row r="3723" spans="13:16" x14ac:dyDescent="0.25">
      <c r="M3723" s="10"/>
      <c r="N3723"/>
      <c r="O3723"/>
      <c r="P3723" s="10"/>
    </row>
    <row r="3724" spans="13:16" x14ac:dyDescent="0.25">
      <c r="M3724" s="10"/>
      <c r="N3724"/>
      <c r="O3724"/>
      <c r="P3724" s="10"/>
    </row>
    <row r="3725" spans="13:16" x14ac:dyDescent="0.25">
      <c r="M3725" s="10"/>
      <c r="N3725"/>
      <c r="O3725"/>
      <c r="P3725" s="10"/>
    </row>
    <row r="3726" spans="13:16" x14ac:dyDescent="0.25">
      <c r="M3726" s="10"/>
      <c r="N3726"/>
      <c r="O3726"/>
      <c r="P3726" s="10"/>
    </row>
    <row r="3727" spans="13:16" x14ac:dyDescent="0.25">
      <c r="M3727" s="10"/>
      <c r="N3727"/>
      <c r="O3727"/>
      <c r="P3727" s="10"/>
    </row>
    <row r="3728" spans="13:16" x14ac:dyDescent="0.25">
      <c r="M3728" s="10"/>
      <c r="N3728"/>
      <c r="O3728"/>
      <c r="P3728" s="10"/>
    </row>
    <row r="3729" spans="13:16" x14ac:dyDescent="0.25">
      <c r="M3729" s="10"/>
      <c r="N3729"/>
      <c r="O3729"/>
      <c r="P3729" s="10"/>
    </row>
    <row r="3730" spans="13:16" x14ac:dyDescent="0.25">
      <c r="M3730" s="10"/>
      <c r="N3730"/>
      <c r="O3730"/>
      <c r="P3730" s="10"/>
    </row>
    <row r="3731" spans="13:16" x14ac:dyDescent="0.25">
      <c r="M3731" s="10"/>
      <c r="N3731"/>
      <c r="O3731"/>
      <c r="P3731" s="10"/>
    </row>
    <row r="3732" spans="13:16" x14ac:dyDescent="0.25">
      <c r="M3732" s="10"/>
      <c r="N3732"/>
      <c r="O3732"/>
      <c r="P3732" s="10"/>
    </row>
    <row r="3733" spans="13:16" x14ac:dyDescent="0.25">
      <c r="M3733" s="10"/>
      <c r="N3733"/>
      <c r="O3733"/>
      <c r="P3733" s="10"/>
    </row>
    <row r="3734" spans="13:16" x14ac:dyDescent="0.25">
      <c r="M3734" s="10"/>
      <c r="N3734"/>
      <c r="O3734"/>
      <c r="P3734" s="10"/>
    </row>
    <row r="3735" spans="13:16" x14ac:dyDescent="0.25">
      <c r="M3735" s="10"/>
      <c r="N3735"/>
      <c r="O3735"/>
      <c r="P3735" s="10"/>
    </row>
    <row r="3736" spans="13:16" x14ac:dyDescent="0.25">
      <c r="M3736" s="10"/>
      <c r="N3736"/>
      <c r="O3736"/>
      <c r="P3736" s="10"/>
    </row>
    <row r="3737" spans="13:16" x14ac:dyDescent="0.25">
      <c r="M3737" s="10"/>
      <c r="N3737"/>
      <c r="O3737"/>
      <c r="P3737" s="10"/>
    </row>
    <row r="3738" spans="13:16" x14ac:dyDescent="0.25">
      <c r="M3738" s="10"/>
      <c r="N3738"/>
      <c r="O3738"/>
      <c r="P3738" s="10"/>
    </row>
    <row r="3739" spans="13:16" x14ac:dyDescent="0.25">
      <c r="M3739" s="10"/>
      <c r="N3739"/>
      <c r="O3739"/>
      <c r="P3739" s="10"/>
    </row>
    <row r="3740" spans="13:16" x14ac:dyDescent="0.25">
      <c r="M3740" s="10"/>
      <c r="N3740"/>
      <c r="O3740"/>
      <c r="P3740" s="10"/>
    </row>
    <row r="3741" spans="13:16" x14ac:dyDescent="0.25">
      <c r="M3741" s="10"/>
      <c r="N3741"/>
      <c r="O3741"/>
      <c r="P3741" s="10"/>
    </row>
    <row r="3742" spans="13:16" x14ac:dyDescent="0.25">
      <c r="M3742" s="10"/>
      <c r="N3742"/>
      <c r="O3742"/>
      <c r="P3742" s="10"/>
    </row>
    <row r="3743" spans="13:16" x14ac:dyDescent="0.25">
      <c r="M3743" s="10"/>
      <c r="N3743"/>
      <c r="O3743"/>
      <c r="P3743" s="10"/>
    </row>
    <row r="3744" spans="13:16" x14ac:dyDescent="0.25">
      <c r="M3744" s="10"/>
      <c r="N3744"/>
      <c r="O3744"/>
      <c r="P3744" s="10"/>
    </row>
    <row r="3745" spans="13:16" x14ac:dyDescent="0.25">
      <c r="M3745" s="10"/>
      <c r="N3745"/>
      <c r="O3745"/>
      <c r="P3745" s="10"/>
    </row>
    <row r="3746" spans="13:16" x14ac:dyDescent="0.25">
      <c r="M3746" s="10"/>
      <c r="N3746"/>
      <c r="O3746"/>
      <c r="P3746" s="10"/>
    </row>
    <row r="3747" spans="13:16" x14ac:dyDescent="0.25">
      <c r="M3747" s="10"/>
      <c r="N3747"/>
      <c r="O3747"/>
      <c r="P3747" s="10"/>
    </row>
    <row r="3748" spans="13:16" x14ac:dyDescent="0.25">
      <c r="M3748" s="10"/>
      <c r="N3748"/>
      <c r="O3748"/>
      <c r="P3748" s="10"/>
    </row>
    <row r="3749" spans="13:16" x14ac:dyDescent="0.25">
      <c r="M3749" s="10"/>
      <c r="N3749"/>
      <c r="O3749"/>
      <c r="P3749" s="10"/>
    </row>
    <row r="3750" spans="13:16" x14ac:dyDescent="0.25">
      <c r="M3750" s="10"/>
      <c r="N3750"/>
      <c r="O3750"/>
      <c r="P3750" s="10"/>
    </row>
    <row r="3751" spans="13:16" x14ac:dyDescent="0.25">
      <c r="M3751" s="10"/>
      <c r="N3751"/>
      <c r="O3751"/>
      <c r="P3751" s="10"/>
    </row>
    <row r="3752" spans="13:16" x14ac:dyDescent="0.25">
      <c r="M3752" s="10"/>
      <c r="N3752"/>
      <c r="O3752"/>
      <c r="P3752" s="10"/>
    </row>
    <row r="3753" spans="13:16" x14ac:dyDescent="0.25">
      <c r="M3753" s="10"/>
      <c r="N3753"/>
      <c r="O3753"/>
      <c r="P3753" s="10"/>
    </row>
    <row r="3754" spans="13:16" x14ac:dyDescent="0.25">
      <c r="M3754" s="10"/>
      <c r="N3754"/>
      <c r="O3754"/>
      <c r="P3754" s="10"/>
    </row>
    <row r="3755" spans="13:16" x14ac:dyDescent="0.25">
      <c r="M3755" s="10"/>
      <c r="N3755"/>
      <c r="O3755"/>
      <c r="P3755" s="10"/>
    </row>
    <row r="3756" spans="13:16" x14ac:dyDescent="0.25">
      <c r="M3756" s="10"/>
      <c r="N3756"/>
      <c r="O3756"/>
      <c r="P3756" s="10"/>
    </row>
    <row r="3757" spans="13:16" x14ac:dyDescent="0.25">
      <c r="M3757" s="10"/>
      <c r="N3757"/>
      <c r="O3757"/>
      <c r="P3757" s="10"/>
    </row>
    <row r="3758" spans="13:16" x14ac:dyDescent="0.25">
      <c r="M3758" s="10"/>
      <c r="N3758"/>
      <c r="O3758"/>
      <c r="P3758" s="10"/>
    </row>
    <row r="3759" spans="13:16" x14ac:dyDescent="0.25">
      <c r="M3759" s="10"/>
      <c r="N3759"/>
      <c r="O3759"/>
      <c r="P3759" s="10"/>
    </row>
    <row r="3760" spans="13:16" x14ac:dyDescent="0.25">
      <c r="M3760" s="10"/>
      <c r="N3760"/>
      <c r="O3760"/>
      <c r="P3760" s="10"/>
    </row>
    <row r="3761" spans="13:16" x14ac:dyDescent="0.25">
      <c r="M3761" s="10"/>
      <c r="N3761"/>
      <c r="O3761"/>
      <c r="P3761" s="10"/>
    </row>
    <row r="3762" spans="13:16" x14ac:dyDescent="0.25">
      <c r="M3762" s="10"/>
      <c r="N3762"/>
      <c r="O3762"/>
      <c r="P3762" s="10"/>
    </row>
    <row r="3763" spans="13:16" x14ac:dyDescent="0.25">
      <c r="M3763" s="10"/>
      <c r="N3763"/>
      <c r="O3763"/>
      <c r="P3763" s="10"/>
    </row>
    <row r="3764" spans="13:16" x14ac:dyDescent="0.25">
      <c r="M3764" s="10"/>
      <c r="N3764"/>
      <c r="O3764"/>
      <c r="P3764" s="10"/>
    </row>
    <row r="3765" spans="13:16" x14ac:dyDescent="0.25">
      <c r="M3765" s="10"/>
      <c r="N3765"/>
      <c r="O3765"/>
      <c r="P3765" s="10"/>
    </row>
    <row r="3766" spans="13:16" x14ac:dyDescent="0.25">
      <c r="M3766" s="10"/>
      <c r="N3766"/>
      <c r="O3766"/>
      <c r="P3766" s="10"/>
    </row>
    <row r="3767" spans="13:16" x14ac:dyDescent="0.25">
      <c r="M3767" s="10"/>
      <c r="N3767"/>
      <c r="O3767"/>
      <c r="P3767" s="10"/>
    </row>
    <row r="3768" spans="13:16" x14ac:dyDescent="0.25">
      <c r="M3768" s="10"/>
      <c r="N3768"/>
      <c r="O3768"/>
      <c r="P3768" s="10"/>
    </row>
    <row r="3769" spans="13:16" x14ac:dyDescent="0.25">
      <c r="M3769" s="10"/>
      <c r="N3769"/>
      <c r="O3769"/>
      <c r="P3769" s="10"/>
    </row>
    <row r="3770" spans="13:16" x14ac:dyDescent="0.25">
      <c r="M3770" s="10"/>
      <c r="N3770"/>
      <c r="O3770"/>
      <c r="P3770" s="10"/>
    </row>
    <row r="3771" spans="13:16" x14ac:dyDescent="0.25">
      <c r="M3771" s="10"/>
      <c r="N3771"/>
      <c r="O3771"/>
      <c r="P3771" s="10"/>
    </row>
    <row r="3772" spans="13:16" x14ac:dyDescent="0.25">
      <c r="M3772" s="10"/>
      <c r="N3772"/>
      <c r="O3772"/>
      <c r="P3772" s="10"/>
    </row>
    <row r="3773" spans="13:16" x14ac:dyDescent="0.25">
      <c r="M3773" s="10"/>
      <c r="N3773"/>
      <c r="O3773"/>
      <c r="P3773" s="10"/>
    </row>
    <row r="3774" spans="13:16" x14ac:dyDescent="0.25">
      <c r="M3774" s="10"/>
      <c r="N3774"/>
      <c r="O3774"/>
      <c r="P3774" s="10"/>
    </row>
    <row r="3775" spans="13:16" x14ac:dyDescent="0.25">
      <c r="M3775" s="10"/>
      <c r="N3775"/>
      <c r="O3775"/>
      <c r="P3775" s="10"/>
    </row>
    <row r="3776" spans="13:16" x14ac:dyDescent="0.25">
      <c r="M3776" s="10"/>
      <c r="N3776"/>
      <c r="O3776"/>
      <c r="P3776" s="10"/>
    </row>
    <row r="3777" spans="13:16" x14ac:dyDescent="0.25">
      <c r="M3777" s="10"/>
      <c r="N3777"/>
      <c r="O3777"/>
      <c r="P3777" s="10"/>
    </row>
    <row r="3778" spans="13:16" x14ac:dyDescent="0.25">
      <c r="M3778" s="10"/>
      <c r="N3778"/>
      <c r="O3778"/>
      <c r="P3778" s="10"/>
    </row>
    <row r="3779" spans="13:16" x14ac:dyDescent="0.25">
      <c r="M3779" s="10"/>
      <c r="N3779"/>
      <c r="O3779"/>
      <c r="P3779" s="10"/>
    </row>
    <row r="3780" spans="13:16" x14ac:dyDescent="0.25">
      <c r="M3780" s="10"/>
      <c r="N3780"/>
      <c r="O3780"/>
      <c r="P3780" s="10"/>
    </row>
    <row r="3781" spans="13:16" x14ac:dyDescent="0.25">
      <c r="M3781" s="10"/>
      <c r="N3781"/>
      <c r="O3781"/>
      <c r="P3781" s="10"/>
    </row>
    <row r="3782" spans="13:16" x14ac:dyDescent="0.25">
      <c r="M3782" s="10"/>
      <c r="N3782"/>
      <c r="O3782"/>
      <c r="P3782" s="10"/>
    </row>
    <row r="3783" spans="13:16" x14ac:dyDescent="0.25">
      <c r="M3783" s="10"/>
      <c r="N3783"/>
      <c r="O3783"/>
      <c r="P3783" s="10"/>
    </row>
    <row r="3784" spans="13:16" x14ac:dyDescent="0.25">
      <c r="M3784" s="10"/>
      <c r="N3784"/>
      <c r="O3784"/>
      <c r="P3784" s="10"/>
    </row>
    <row r="3785" spans="13:16" x14ac:dyDescent="0.25">
      <c r="M3785" s="10"/>
      <c r="N3785"/>
      <c r="O3785"/>
      <c r="P3785" s="10"/>
    </row>
    <row r="3786" spans="13:16" x14ac:dyDescent="0.25">
      <c r="M3786" s="10"/>
      <c r="N3786"/>
      <c r="O3786"/>
      <c r="P3786" s="10"/>
    </row>
    <row r="3787" spans="13:16" x14ac:dyDescent="0.25">
      <c r="M3787" s="10"/>
      <c r="N3787"/>
      <c r="O3787"/>
      <c r="P3787" s="10"/>
    </row>
    <row r="3788" spans="13:16" x14ac:dyDescent="0.25">
      <c r="M3788" s="10"/>
      <c r="N3788"/>
      <c r="O3788"/>
      <c r="P3788" s="10"/>
    </row>
    <row r="3789" spans="13:16" x14ac:dyDescent="0.25">
      <c r="M3789" s="10"/>
      <c r="N3789"/>
      <c r="O3789"/>
      <c r="P3789" s="10"/>
    </row>
    <row r="3790" spans="13:16" x14ac:dyDescent="0.25">
      <c r="M3790" s="10"/>
      <c r="N3790"/>
      <c r="O3790"/>
      <c r="P3790" s="10"/>
    </row>
    <row r="3791" spans="13:16" x14ac:dyDescent="0.25">
      <c r="M3791" s="10"/>
      <c r="N3791"/>
      <c r="O3791"/>
      <c r="P3791" s="10"/>
    </row>
    <row r="3792" spans="13:16" x14ac:dyDescent="0.25">
      <c r="M3792" s="10"/>
      <c r="N3792"/>
      <c r="O3792"/>
      <c r="P3792" s="10"/>
    </row>
    <row r="3793" spans="13:16" x14ac:dyDescent="0.25">
      <c r="M3793" s="10"/>
      <c r="N3793"/>
      <c r="O3793"/>
      <c r="P3793" s="10"/>
    </row>
    <row r="3794" spans="13:16" x14ac:dyDescent="0.25">
      <c r="M3794" s="10"/>
      <c r="N3794"/>
      <c r="O3794"/>
      <c r="P3794" s="10"/>
    </row>
    <row r="3795" spans="13:16" x14ac:dyDescent="0.25">
      <c r="M3795" s="10"/>
      <c r="N3795"/>
      <c r="O3795"/>
      <c r="P3795" s="10"/>
    </row>
    <row r="3796" spans="13:16" x14ac:dyDescent="0.25">
      <c r="M3796" s="10"/>
      <c r="N3796"/>
      <c r="O3796"/>
      <c r="P3796" s="10"/>
    </row>
    <row r="3797" spans="13:16" x14ac:dyDescent="0.25">
      <c r="M3797" s="10"/>
      <c r="N3797"/>
      <c r="O3797"/>
      <c r="P3797" s="10"/>
    </row>
    <row r="3798" spans="13:16" x14ac:dyDescent="0.25">
      <c r="M3798" s="10"/>
      <c r="N3798"/>
      <c r="O3798"/>
      <c r="P3798" s="10"/>
    </row>
    <row r="3799" spans="13:16" x14ac:dyDescent="0.25">
      <c r="M3799" s="10"/>
      <c r="N3799"/>
      <c r="O3799"/>
      <c r="P3799" s="10"/>
    </row>
    <row r="3800" spans="13:16" x14ac:dyDescent="0.25">
      <c r="M3800" s="10"/>
      <c r="N3800"/>
      <c r="O3800"/>
      <c r="P3800" s="10"/>
    </row>
    <row r="3801" spans="13:16" x14ac:dyDescent="0.25">
      <c r="M3801" s="10"/>
      <c r="N3801"/>
      <c r="O3801"/>
      <c r="P3801" s="10"/>
    </row>
    <row r="3802" spans="13:16" x14ac:dyDescent="0.25">
      <c r="M3802" s="10"/>
      <c r="N3802"/>
      <c r="O3802"/>
      <c r="P3802" s="10"/>
    </row>
    <row r="3803" spans="13:16" x14ac:dyDescent="0.25">
      <c r="M3803" s="10"/>
      <c r="N3803"/>
      <c r="O3803"/>
      <c r="P3803" s="10"/>
    </row>
    <row r="3804" spans="13:16" x14ac:dyDescent="0.25">
      <c r="M3804" s="10"/>
      <c r="N3804"/>
      <c r="O3804"/>
      <c r="P3804" s="10"/>
    </row>
    <row r="3805" spans="13:16" x14ac:dyDescent="0.25">
      <c r="M3805" s="10"/>
      <c r="N3805"/>
      <c r="O3805"/>
      <c r="P3805" s="10"/>
    </row>
    <row r="3806" spans="13:16" x14ac:dyDescent="0.25">
      <c r="M3806" s="10"/>
      <c r="N3806"/>
      <c r="O3806"/>
      <c r="P3806" s="10"/>
    </row>
    <row r="3807" spans="13:16" x14ac:dyDescent="0.25">
      <c r="M3807" s="10"/>
      <c r="N3807"/>
      <c r="O3807"/>
      <c r="P3807" s="10"/>
    </row>
    <row r="3808" spans="13:16" x14ac:dyDescent="0.25">
      <c r="M3808" s="10"/>
      <c r="N3808"/>
      <c r="O3808"/>
      <c r="P3808" s="10"/>
    </row>
    <row r="3809" spans="13:16" x14ac:dyDescent="0.25">
      <c r="M3809" s="10"/>
      <c r="N3809"/>
      <c r="O3809"/>
      <c r="P3809" s="10"/>
    </row>
    <row r="3810" spans="13:16" x14ac:dyDescent="0.25">
      <c r="M3810" s="10"/>
      <c r="N3810"/>
      <c r="O3810"/>
      <c r="P3810" s="10"/>
    </row>
    <row r="3811" spans="13:16" x14ac:dyDescent="0.25">
      <c r="M3811" s="10"/>
      <c r="N3811"/>
      <c r="O3811"/>
      <c r="P3811" s="10"/>
    </row>
    <row r="3812" spans="13:16" x14ac:dyDescent="0.25">
      <c r="M3812" s="10"/>
      <c r="N3812"/>
      <c r="O3812"/>
      <c r="P3812" s="10"/>
    </row>
    <row r="3813" spans="13:16" x14ac:dyDescent="0.25">
      <c r="M3813" s="10"/>
      <c r="N3813"/>
      <c r="O3813"/>
      <c r="P3813" s="10"/>
    </row>
    <row r="3814" spans="13:16" x14ac:dyDescent="0.25">
      <c r="M3814" s="10"/>
      <c r="N3814"/>
      <c r="O3814"/>
      <c r="P3814" s="10"/>
    </row>
    <row r="3815" spans="13:16" x14ac:dyDescent="0.25">
      <c r="M3815" s="10"/>
      <c r="N3815"/>
      <c r="O3815"/>
      <c r="P3815" s="10"/>
    </row>
    <row r="3816" spans="13:16" x14ac:dyDescent="0.25">
      <c r="M3816" s="10"/>
      <c r="N3816"/>
      <c r="O3816"/>
      <c r="P3816" s="10"/>
    </row>
    <row r="3817" spans="13:16" x14ac:dyDescent="0.25">
      <c r="M3817" s="10"/>
      <c r="N3817"/>
      <c r="O3817"/>
      <c r="P3817" s="10"/>
    </row>
    <row r="3818" spans="13:16" x14ac:dyDescent="0.25">
      <c r="M3818" s="10"/>
      <c r="N3818"/>
      <c r="O3818"/>
      <c r="P3818" s="10"/>
    </row>
    <row r="3819" spans="13:16" x14ac:dyDescent="0.25">
      <c r="M3819" s="10"/>
      <c r="N3819"/>
      <c r="O3819"/>
      <c r="P3819" s="10"/>
    </row>
    <row r="3820" spans="13:16" x14ac:dyDescent="0.25">
      <c r="M3820" s="10"/>
      <c r="N3820"/>
      <c r="O3820"/>
      <c r="P3820" s="10"/>
    </row>
    <row r="3821" spans="13:16" x14ac:dyDescent="0.25">
      <c r="M3821" s="10"/>
      <c r="N3821"/>
      <c r="O3821"/>
      <c r="P3821" s="10"/>
    </row>
    <row r="3822" spans="13:16" x14ac:dyDescent="0.25">
      <c r="M3822" s="10"/>
      <c r="N3822"/>
      <c r="O3822"/>
      <c r="P3822" s="10"/>
    </row>
    <row r="3823" spans="13:16" x14ac:dyDescent="0.25">
      <c r="M3823" s="10"/>
      <c r="N3823"/>
      <c r="O3823"/>
      <c r="P3823" s="10"/>
    </row>
    <row r="3824" spans="13:16" x14ac:dyDescent="0.25">
      <c r="M3824" s="10"/>
      <c r="N3824"/>
      <c r="O3824"/>
      <c r="P3824" s="10"/>
    </row>
    <row r="3825" spans="13:16" x14ac:dyDescent="0.25">
      <c r="M3825" s="10"/>
      <c r="N3825"/>
      <c r="O3825"/>
      <c r="P3825" s="10"/>
    </row>
    <row r="3826" spans="13:16" x14ac:dyDescent="0.25">
      <c r="M3826" s="10"/>
      <c r="N3826"/>
      <c r="O3826"/>
      <c r="P3826" s="10"/>
    </row>
    <row r="3827" spans="13:16" x14ac:dyDescent="0.25">
      <c r="M3827" s="10"/>
      <c r="N3827"/>
      <c r="O3827"/>
      <c r="P3827" s="10"/>
    </row>
    <row r="3828" spans="13:16" x14ac:dyDescent="0.25">
      <c r="M3828" s="10"/>
      <c r="N3828"/>
      <c r="O3828"/>
      <c r="P3828" s="10"/>
    </row>
    <row r="3829" spans="13:16" x14ac:dyDescent="0.25">
      <c r="M3829" s="10"/>
      <c r="N3829"/>
      <c r="O3829"/>
      <c r="P3829" s="10"/>
    </row>
    <row r="3830" spans="13:16" x14ac:dyDescent="0.25">
      <c r="M3830" s="10"/>
      <c r="N3830"/>
      <c r="O3830"/>
      <c r="P3830" s="10"/>
    </row>
    <row r="3831" spans="13:16" x14ac:dyDescent="0.25">
      <c r="M3831" s="10"/>
      <c r="N3831"/>
      <c r="O3831"/>
      <c r="P3831" s="10"/>
    </row>
    <row r="3832" spans="13:16" x14ac:dyDescent="0.25">
      <c r="M3832" s="10"/>
      <c r="N3832"/>
      <c r="O3832"/>
      <c r="P3832" s="10"/>
    </row>
    <row r="3833" spans="13:16" x14ac:dyDescent="0.25">
      <c r="M3833" s="10"/>
      <c r="N3833"/>
      <c r="O3833"/>
      <c r="P3833" s="10"/>
    </row>
    <row r="3834" spans="13:16" x14ac:dyDescent="0.25">
      <c r="M3834" s="10"/>
      <c r="N3834"/>
      <c r="O3834"/>
      <c r="P3834" s="10"/>
    </row>
    <row r="3835" spans="13:16" x14ac:dyDescent="0.25">
      <c r="M3835" s="10"/>
      <c r="N3835"/>
      <c r="O3835"/>
      <c r="P3835" s="10"/>
    </row>
    <row r="3836" spans="13:16" x14ac:dyDescent="0.25">
      <c r="M3836" s="10"/>
      <c r="N3836"/>
      <c r="O3836"/>
      <c r="P3836" s="10"/>
    </row>
    <row r="3837" spans="13:16" x14ac:dyDescent="0.25">
      <c r="M3837" s="10"/>
      <c r="N3837"/>
      <c r="O3837"/>
      <c r="P3837" s="10"/>
    </row>
    <row r="3838" spans="13:16" x14ac:dyDescent="0.25">
      <c r="M3838" s="10"/>
      <c r="N3838"/>
      <c r="O3838"/>
      <c r="P3838" s="10"/>
    </row>
    <row r="3839" spans="13:16" x14ac:dyDescent="0.25">
      <c r="M3839" s="10"/>
      <c r="N3839"/>
      <c r="O3839"/>
      <c r="P3839" s="10"/>
    </row>
    <row r="3840" spans="13:16" x14ac:dyDescent="0.25">
      <c r="M3840" s="10"/>
      <c r="N3840"/>
      <c r="O3840"/>
      <c r="P3840" s="10"/>
    </row>
    <row r="3841" spans="13:16" x14ac:dyDescent="0.25">
      <c r="M3841" s="10"/>
      <c r="N3841"/>
      <c r="O3841"/>
      <c r="P3841" s="10"/>
    </row>
    <row r="3842" spans="13:16" x14ac:dyDescent="0.25">
      <c r="M3842" s="10"/>
      <c r="N3842"/>
      <c r="O3842"/>
      <c r="P3842" s="10"/>
    </row>
    <row r="3843" spans="13:16" x14ac:dyDescent="0.25">
      <c r="M3843" s="10"/>
      <c r="N3843"/>
      <c r="O3843"/>
      <c r="P3843" s="10"/>
    </row>
    <row r="3844" spans="13:16" x14ac:dyDescent="0.25">
      <c r="M3844" s="10"/>
      <c r="N3844"/>
      <c r="O3844"/>
      <c r="P3844" s="10"/>
    </row>
    <row r="3845" spans="13:16" x14ac:dyDescent="0.25">
      <c r="M3845" s="10"/>
      <c r="N3845"/>
      <c r="O3845"/>
      <c r="P3845" s="10"/>
    </row>
    <row r="3846" spans="13:16" x14ac:dyDescent="0.25">
      <c r="M3846" s="10"/>
      <c r="N3846"/>
      <c r="O3846"/>
      <c r="P3846" s="10"/>
    </row>
    <row r="3847" spans="13:16" x14ac:dyDescent="0.25">
      <c r="M3847" s="10"/>
      <c r="N3847"/>
      <c r="O3847"/>
      <c r="P3847" s="10"/>
    </row>
    <row r="3848" spans="13:16" x14ac:dyDescent="0.25">
      <c r="M3848" s="10"/>
      <c r="N3848"/>
      <c r="O3848"/>
      <c r="P3848" s="10"/>
    </row>
    <row r="3849" spans="13:16" x14ac:dyDescent="0.25">
      <c r="M3849" s="10"/>
      <c r="N3849"/>
      <c r="O3849"/>
      <c r="P3849" s="10"/>
    </row>
    <row r="3850" spans="13:16" x14ac:dyDescent="0.25">
      <c r="M3850" s="10"/>
      <c r="N3850"/>
      <c r="O3850"/>
      <c r="P3850" s="10"/>
    </row>
    <row r="3851" spans="13:16" x14ac:dyDescent="0.25">
      <c r="M3851" s="10"/>
      <c r="N3851"/>
      <c r="O3851"/>
      <c r="P3851" s="10"/>
    </row>
    <row r="3852" spans="13:16" x14ac:dyDescent="0.25">
      <c r="M3852" s="10"/>
      <c r="N3852"/>
      <c r="O3852"/>
      <c r="P3852" s="10"/>
    </row>
    <row r="3853" spans="13:16" x14ac:dyDescent="0.25">
      <c r="M3853" s="10"/>
      <c r="N3853"/>
      <c r="O3853"/>
      <c r="P3853" s="10"/>
    </row>
    <row r="3854" spans="13:16" x14ac:dyDescent="0.25">
      <c r="M3854" s="10"/>
      <c r="N3854"/>
      <c r="O3854"/>
      <c r="P3854" s="10"/>
    </row>
    <row r="3855" spans="13:16" x14ac:dyDescent="0.25">
      <c r="M3855" s="10"/>
      <c r="N3855"/>
      <c r="O3855"/>
      <c r="P3855" s="10"/>
    </row>
    <row r="3856" spans="13:16" x14ac:dyDescent="0.25">
      <c r="M3856" s="10"/>
      <c r="N3856"/>
      <c r="O3856"/>
      <c r="P3856" s="10"/>
    </row>
    <row r="3857" spans="13:16" x14ac:dyDescent="0.25">
      <c r="M3857" s="10"/>
      <c r="N3857"/>
      <c r="O3857"/>
      <c r="P3857" s="10"/>
    </row>
    <row r="3858" spans="13:16" x14ac:dyDescent="0.25">
      <c r="M3858" s="10"/>
      <c r="N3858"/>
      <c r="O3858"/>
      <c r="P3858" s="10"/>
    </row>
    <row r="3859" spans="13:16" x14ac:dyDescent="0.25">
      <c r="M3859" s="10"/>
      <c r="N3859"/>
      <c r="O3859"/>
      <c r="P3859" s="10"/>
    </row>
    <row r="3860" spans="13:16" x14ac:dyDescent="0.25">
      <c r="M3860" s="10"/>
      <c r="N3860"/>
      <c r="O3860"/>
      <c r="P3860" s="10"/>
    </row>
    <row r="3861" spans="13:16" x14ac:dyDescent="0.25">
      <c r="M3861" s="10"/>
      <c r="N3861"/>
      <c r="O3861"/>
      <c r="P3861" s="10"/>
    </row>
    <row r="3862" spans="13:16" x14ac:dyDescent="0.25">
      <c r="M3862" s="10"/>
      <c r="N3862"/>
      <c r="O3862"/>
      <c r="P3862" s="10"/>
    </row>
    <row r="3863" spans="13:16" x14ac:dyDescent="0.25">
      <c r="M3863" s="10"/>
      <c r="N3863"/>
      <c r="O3863"/>
      <c r="P3863" s="10"/>
    </row>
    <row r="3864" spans="13:16" x14ac:dyDescent="0.25">
      <c r="M3864" s="10"/>
      <c r="N3864"/>
      <c r="O3864"/>
      <c r="P3864" s="10"/>
    </row>
    <row r="3865" spans="13:16" x14ac:dyDescent="0.25">
      <c r="M3865" s="10"/>
      <c r="N3865"/>
      <c r="O3865"/>
      <c r="P3865" s="10"/>
    </row>
    <row r="3866" spans="13:16" x14ac:dyDescent="0.25">
      <c r="M3866" s="10"/>
      <c r="N3866"/>
      <c r="O3866"/>
      <c r="P3866" s="10"/>
    </row>
    <row r="3867" spans="13:16" x14ac:dyDescent="0.25">
      <c r="M3867" s="10"/>
      <c r="N3867"/>
      <c r="O3867"/>
      <c r="P3867" s="10"/>
    </row>
    <row r="3868" spans="13:16" x14ac:dyDescent="0.25">
      <c r="M3868" s="10"/>
      <c r="N3868"/>
      <c r="O3868"/>
      <c r="P3868" s="10"/>
    </row>
    <row r="3869" spans="13:16" x14ac:dyDescent="0.25">
      <c r="M3869" s="10"/>
      <c r="N3869"/>
      <c r="O3869"/>
      <c r="P3869" s="10"/>
    </row>
    <row r="3870" spans="13:16" x14ac:dyDescent="0.25">
      <c r="M3870" s="10"/>
      <c r="N3870"/>
      <c r="O3870"/>
      <c r="P3870" s="10"/>
    </row>
    <row r="3871" spans="13:16" x14ac:dyDescent="0.25">
      <c r="M3871" s="10"/>
      <c r="N3871"/>
      <c r="O3871"/>
      <c r="P3871" s="10"/>
    </row>
    <row r="3872" spans="13:16" x14ac:dyDescent="0.25">
      <c r="M3872" s="10"/>
      <c r="N3872"/>
      <c r="O3872"/>
      <c r="P3872" s="10"/>
    </row>
    <row r="3873" spans="13:16" x14ac:dyDescent="0.25">
      <c r="M3873" s="10"/>
      <c r="N3873"/>
      <c r="O3873"/>
      <c r="P3873" s="10"/>
    </row>
    <row r="3874" spans="13:16" x14ac:dyDescent="0.25">
      <c r="M3874" s="10"/>
      <c r="N3874"/>
      <c r="O3874"/>
      <c r="P3874" s="10"/>
    </row>
    <row r="3875" spans="13:16" x14ac:dyDescent="0.25">
      <c r="M3875" s="10"/>
      <c r="N3875"/>
      <c r="O3875"/>
      <c r="P3875" s="10"/>
    </row>
    <row r="3876" spans="13:16" x14ac:dyDescent="0.25">
      <c r="M3876" s="10"/>
      <c r="N3876"/>
      <c r="O3876"/>
      <c r="P3876" s="10"/>
    </row>
    <row r="3877" spans="13:16" x14ac:dyDescent="0.25">
      <c r="M3877" s="10"/>
      <c r="N3877"/>
      <c r="O3877"/>
      <c r="P3877" s="10"/>
    </row>
    <row r="3878" spans="13:16" x14ac:dyDescent="0.25">
      <c r="M3878" s="10"/>
      <c r="N3878"/>
      <c r="O3878"/>
      <c r="P3878" s="10"/>
    </row>
    <row r="3879" spans="13:16" x14ac:dyDescent="0.25">
      <c r="M3879" s="10"/>
      <c r="N3879"/>
      <c r="O3879"/>
      <c r="P3879" s="10"/>
    </row>
    <row r="3880" spans="13:16" x14ac:dyDescent="0.25">
      <c r="M3880" s="10"/>
      <c r="N3880"/>
      <c r="O3880"/>
      <c r="P3880" s="10"/>
    </row>
    <row r="3881" spans="13:16" x14ac:dyDescent="0.25">
      <c r="M3881" s="10"/>
      <c r="N3881"/>
      <c r="O3881"/>
      <c r="P3881" s="10"/>
    </row>
    <row r="3882" spans="13:16" x14ac:dyDescent="0.25">
      <c r="M3882" s="10"/>
      <c r="N3882"/>
      <c r="O3882"/>
      <c r="P3882" s="10"/>
    </row>
    <row r="3883" spans="13:16" x14ac:dyDescent="0.25">
      <c r="M3883" s="10"/>
      <c r="N3883"/>
      <c r="O3883"/>
      <c r="P3883" s="10"/>
    </row>
    <row r="3884" spans="13:16" x14ac:dyDescent="0.25">
      <c r="M3884" s="10"/>
      <c r="N3884"/>
      <c r="O3884"/>
      <c r="P3884" s="10"/>
    </row>
    <row r="3885" spans="13:16" x14ac:dyDescent="0.25">
      <c r="M3885" s="10"/>
      <c r="N3885"/>
      <c r="O3885"/>
      <c r="P3885" s="10"/>
    </row>
    <row r="3886" spans="13:16" x14ac:dyDescent="0.25">
      <c r="M3886" s="10"/>
      <c r="N3886"/>
      <c r="O3886"/>
      <c r="P3886" s="10"/>
    </row>
    <row r="3887" spans="13:16" x14ac:dyDescent="0.25">
      <c r="M3887" s="10"/>
      <c r="N3887"/>
      <c r="O3887"/>
      <c r="P3887" s="10"/>
    </row>
    <row r="3888" spans="13:16" x14ac:dyDescent="0.25">
      <c r="M3888" s="10"/>
      <c r="N3888"/>
      <c r="O3888"/>
      <c r="P3888" s="10"/>
    </row>
    <row r="3889" spans="13:16" x14ac:dyDescent="0.25">
      <c r="M3889" s="10"/>
      <c r="N3889"/>
      <c r="O3889"/>
      <c r="P3889" s="10"/>
    </row>
    <row r="3890" spans="13:16" x14ac:dyDescent="0.25">
      <c r="M3890" s="10"/>
      <c r="N3890"/>
      <c r="O3890"/>
      <c r="P3890" s="10"/>
    </row>
    <row r="3891" spans="13:16" x14ac:dyDescent="0.25">
      <c r="M3891" s="10"/>
      <c r="N3891"/>
      <c r="O3891"/>
      <c r="P3891" s="10"/>
    </row>
    <row r="3892" spans="13:16" x14ac:dyDescent="0.25">
      <c r="M3892" s="10"/>
      <c r="N3892"/>
      <c r="O3892"/>
      <c r="P3892" s="10"/>
    </row>
    <row r="3893" spans="13:16" x14ac:dyDescent="0.25">
      <c r="M3893" s="10"/>
      <c r="N3893"/>
      <c r="O3893"/>
      <c r="P3893" s="10"/>
    </row>
    <row r="3894" spans="13:16" x14ac:dyDescent="0.25">
      <c r="M3894" s="10"/>
      <c r="N3894"/>
      <c r="O3894"/>
      <c r="P3894" s="10"/>
    </row>
    <row r="3895" spans="13:16" x14ac:dyDescent="0.25">
      <c r="M3895" s="10"/>
      <c r="N3895"/>
      <c r="O3895"/>
      <c r="P3895" s="10"/>
    </row>
    <row r="3896" spans="13:16" x14ac:dyDescent="0.25">
      <c r="M3896" s="10"/>
      <c r="N3896"/>
      <c r="O3896"/>
      <c r="P3896" s="10"/>
    </row>
    <row r="3897" spans="13:16" x14ac:dyDescent="0.25">
      <c r="M3897" s="10"/>
      <c r="N3897"/>
      <c r="O3897"/>
      <c r="P3897" s="10"/>
    </row>
    <row r="3898" spans="13:16" x14ac:dyDescent="0.25">
      <c r="M3898" s="10"/>
      <c r="N3898"/>
      <c r="O3898"/>
      <c r="P3898" s="10"/>
    </row>
    <row r="3899" spans="13:16" x14ac:dyDescent="0.25">
      <c r="M3899" s="10"/>
      <c r="N3899"/>
      <c r="O3899"/>
      <c r="P3899" s="10"/>
    </row>
    <row r="3900" spans="13:16" x14ac:dyDescent="0.25">
      <c r="M3900" s="10"/>
      <c r="N3900"/>
      <c r="O3900"/>
      <c r="P3900" s="10"/>
    </row>
    <row r="3901" spans="13:16" x14ac:dyDescent="0.25">
      <c r="M3901" s="10"/>
      <c r="N3901"/>
      <c r="O3901"/>
      <c r="P3901" s="10"/>
    </row>
    <row r="3902" spans="13:16" x14ac:dyDescent="0.25">
      <c r="M3902" s="10"/>
      <c r="N3902"/>
      <c r="O3902"/>
      <c r="P3902" s="10"/>
    </row>
    <row r="3903" spans="13:16" x14ac:dyDescent="0.25">
      <c r="M3903" s="10"/>
      <c r="N3903"/>
      <c r="O3903"/>
      <c r="P3903" s="10"/>
    </row>
    <row r="3904" spans="13:16" x14ac:dyDescent="0.25">
      <c r="M3904" s="10"/>
      <c r="N3904"/>
      <c r="O3904"/>
      <c r="P3904" s="10"/>
    </row>
    <row r="3905" spans="13:16" x14ac:dyDescent="0.25">
      <c r="M3905" s="10"/>
      <c r="N3905"/>
      <c r="O3905"/>
      <c r="P3905" s="10"/>
    </row>
    <row r="3906" spans="13:16" x14ac:dyDescent="0.25">
      <c r="M3906" s="10"/>
      <c r="N3906"/>
      <c r="O3906"/>
      <c r="P3906" s="10"/>
    </row>
    <row r="3907" spans="13:16" x14ac:dyDescent="0.25">
      <c r="M3907" s="10"/>
      <c r="N3907"/>
      <c r="O3907"/>
      <c r="P3907" s="10"/>
    </row>
    <row r="3908" spans="13:16" x14ac:dyDescent="0.25">
      <c r="M3908" s="10"/>
      <c r="N3908"/>
      <c r="O3908"/>
      <c r="P3908" s="10"/>
    </row>
    <row r="3909" spans="13:16" x14ac:dyDescent="0.25">
      <c r="M3909" s="10"/>
      <c r="N3909"/>
      <c r="O3909"/>
      <c r="P3909" s="10"/>
    </row>
    <row r="3910" spans="13:16" x14ac:dyDescent="0.25">
      <c r="M3910" s="10"/>
      <c r="N3910"/>
      <c r="O3910"/>
      <c r="P3910" s="10"/>
    </row>
    <row r="3911" spans="13:16" x14ac:dyDescent="0.25">
      <c r="M3911" s="10"/>
      <c r="N3911"/>
      <c r="O3911"/>
      <c r="P3911" s="10"/>
    </row>
    <row r="3912" spans="13:16" x14ac:dyDescent="0.25">
      <c r="M3912" s="10"/>
      <c r="N3912"/>
      <c r="O3912"/>
      <c r="P3912" s="10"/>
    </row>
    <row r="3913" spans="13:16" x14ac:dyDescent="0.25">
      <c r="M3913" s="10"/>
      <c r="N3913"/>
      <c r="O3913"/>
      <c r="P3913" s="10"/>
    </row>
    <row r="3914" spans="13:16" x14ac:dyDescent="0.25">
      <c r="M3914" s="10"/>
      <c r="N3914"/>
      <c r="O3914"/>
      <c r="P3914" s="10"/>
    </row>
    <row r="3915" spans="13:16" x14ac:dyDescent="0.25">
      <c r="M3915" s="10"/>
      <c r="N3915"/>
      <c r="O3915"/>
      <c r="P3915" s="10"/>
    </row>
    <row r="3916" spans="13:16" x14ac:dyDescent="0.25">
      <c r="M3916" s="10"/>
      <c r="N3916"/>
      <c r="O3916"/>
      <c r="P3916" s="10"/>
    </row>
    <row r="3917" spans="13:16" x14ac:dyDescent="0.25">
      <c r="M3917" s="10"/>
      <c r="N3917"/>
      <c r="O3917"/>
      <c r="P3917" s="10"/>
    </row>
    <row r="3918" spans="13:16" x14ac:dyDescent="0.25">
      <c r="M3918" s="10"/>
      <c r="N3918"/>
      <c r="O3918"/>
      <c r="P3918" s="10"/>
    </row>
    <row r="3919" spans="13:16" x14ac:dyDescent="0.25">
      <c r="M3919" s="10"/>
      <c r="N3919"/>
      <c r="O3919"/>
      <c r="P3919" s="10"/>
    </row>
    <row r="3920" spans="13:16" x14ac:dyDescent="0.25">
      <c r="M3920" s="10"/>
      <c r="N3920"/>
      <c r="O3920"/>
      <c r="P3920" s="10"/>
    </row>
    <row r="3921" spans="13:16" x14ac:dyDescent="0.25">
      <c r="M3921" s="10"/>
      <c r="N3921"/>
      <c r="O3921"/>
      <c r="P3921" s="10"/>
    </row>
    <row r="3922" spans="13:16" x14ac:dyDescent="0.25">
      <c r="M3922" s="10"/>
      <c r="N3922"/>
      <c r="O3922"/>
      <c r="P3922" s="10"/>
    </row>
    <row r="3923" spans="13:16" x14ac:dyDescent="0.25">
      <c r="M3923" s="10"/>
      <c r="N3923"/>
      <c r="O3923"/>
      <c r="P3923" s="10"/>
    </row>
    <row r="3924" spans="13:16" x14ac:dyDescent="0.25">
      <c r="M3924" s="10"/>
      <c r="N3924"/>
      <c r="O3924"/>
      <c r="P3924" s="10"/>
    </row>
    <row r="3925" spans="13:16" x14ac:dyDescent="0.25">
      <c r="M3925" s="10"/>
      <c r="N3925"/>
      <c r="O3925"/>
      <c r="P3925" s="10"/>
    </row>
    <row r="3926" spans="13:16" x14ac:dyDescent="0.25">
      <c r="M3926" s="10"/>
      <c r="N3926"/>
      <c r="O3926"/>
      <c r="P3926" s="10"/>
    </row>
    <row r="3927" spans="13:16" x14ac:dyDescent="0.25">
      <c r="M3927" s="10"/>
      <c r="N3927"/>
      <c r="O3927"/>
      <c r="P3927" s="10"/>
    </row>
    <row r="3928" spans="13:16" x14ac:dyDescent="0.25">
      <c r="M3928" s="10"/>
      <c r="N3928"/>
      <c r="O3928"/>
      <c r="P3928" s="10"/>
    </row>
    <row r="3929" spans="13:16" x14ac:dyDescent="0.25">
      <c r="M3929" s="10"/>
      <c r="N3929"/>
      <c r="O3929"/>
      <c r="P3929" s="10"/>
    </row>
    <row r="3930" spans="13:16" x14ac:dyDescent="0.25">
      <c r="M3930" s="10"/>
      <c r="N3930"/>
      <c r="O3930"/>
      <c r="P3930" s="10"/>
    </row>
    <row r="3931" spans="13:16" x14ac:dyDescent="0.25">
      <c r="M3931" s="10"/>
      <c r="N3931"/>
      <c r="O3931"/>
      <c r="P3931" s="10"/>
    </row>
    <row r="3932" spans="13:16" x14ac:dyDescent="0.25">
      <c r="M3932" s="10"/>
      <c r="N3932"/>
      <c r="O3932"/>
      <c r="P3932" s="10"/>
    </row>
    <row r="3933" spans="13:16" x14ac:dyDescent="0.25">
      <c r="M3933" s="10"/>
      <c r="N3933"/>
      <c r="O3933"/>
      <c r="P3933" s="10"/>
    </row>
    <row r="3934" spans="13:16" x14ac:dyDescent="0.25">
      <c r="M3934" s="10"/>
      <c r="N3934"/>
      <c r="O3934"/>
      <c r="P3934" s="10"/>
    </row>
    <row r="3935" spans="13:16" x14ac:dyDescent="0.25">
      <c r="M3935" s="10"/>
      <c r="N3935"/>
      <c r="O3935"/>
      <c r="P3935" s="10"/>
    </row>
    <row r="3936" spans="13:16" x14ac:dyDescent="0.25">
      <c r="M3936" s="10"/>
      <c r="N3936"/>
      <c r="O3936"/>
      <c r="P3936" s="10"/>
    </row>
    <row r="3937" spans="13:16" x14ac:dyDescent="0.25">
      <c r="M3937" s="10"/>
      <c r="N3937"/>
      <c r="O3937"/>
      <c r="P3937" s="10"/>
    </row>
    <row r="3938" spans="13:16" x14ac:dyDescent="0.25">
      <c r="M3938" s="10"/>
      <c r="N3938"/>
      <c r="O3938"/>
      <c r="P3938" s="10"/>
    </row>
    <row r="3939" spans="13:16" x14ac:dyDescent="0.25">
      <c r="M3939" s="10"/>
      <c r="N3939"/>
      <c r="O3939"/>
      <c r="P3939" s="10"/>
    </row>
    <row r="3940" spans="13:16" x14ac:dyDescent="0.25">
      <c r="M3940" s="10"/>
      <c r="N3940"/>
      <c r="O3940"/>
      <c r="P3940" s="10"/>
    </row>
    <row r="3941" spans="13:16" x14ac:dyDescent="0.25">
      <c r="M3941" s="10"/>
      <c r="N3941"/>
      <c r="O3941"/>
      <c r="P3941" s="10"/>
    </row>
    <row r="3942" spans="13:16" x14ac:dyDescent="0.25">
      <c r="M3942" s="10"/>
      <c r="N3942"/>
      <c r="O3942"/>
      <c r="P3942" s="10"/>
    </row>
    <row r="3943" spans="13:16" x14ac:dyDescent="0.25">
      <c r="M3943" s="10"/>
      <c r="N3943"/>
      <c r="O3943"/>
      <c r="P3943" s="10"/>
    </row>
    <row r="3944" spans="13:16" x14ac:dyDescent="0.25">
      <c r="M3944" s="10"/>
      <c r="N3944"/>
      <c r="O3944"/>
      <c r="P3944" s="10"/>
    </row>
    <row r="3945" spans="13:16" x14ac:dyDescent="0.25">
      <c r="M3945" s="10"/>
      <c r="N3945"/>
      <c r="O3945"/>
      <c r="P3945" s="10"/>
    </row>
    <row r="3946" spans="13:16" x14ac:dyDescent="0.25">
      <c r="M3946" s="10"/>
      <c r="N3946"/>
      <c r="O3946"/>
      <c r="P3946" s="10"/>
    </row>
    <row r="3947" spans="13:16" x14ac:dyDescent="0.25">
      <c r="M3947" s="10"/>
      <c r="N3947"/>
      <c r="O3947"/>
      <c r="P3947" s="10"/>
    </row>
    <row r="3948" spans="13:16" x14ac:dyDescent="0.25">
      <c r="M3948" s="10"/>
      <c r="N3948"/>
      <c r="O3948"/>
      <c r="P3948" s="10"/>
    </row>
    <row r="3949" spans="13:16" x14ac:dyDescent="0.25">
      <c r="M3949" s="10"/>
      <c r="N3949"/>
      <c r="O3949"/>
      <c r="P3949" s="10"/>
    </row>
    <row r="3950" spans="13:16" x14ac:dyDescent="0.25">
      <c r="M3950" s="10"/>
      <c r="N3950"/>
      <c r="O3950"/>
      <c r="P3950" s="10"/>
    </row>
    <row r="3951" spans="13:16" x14ac:dyDescent="0.25">
      <c r="M3951" s="10"/>
      <c r="N3951"/>
      <c r="O3951"/>
      <c r="P3951" s="10"/>
    </row>
    <row r="3952" spans="13:16" x14ac:dyDescent="0.25">
      <c r="M3952" s="10"/>
      <c r="N3952"/>
      <c r="O3952"/>
      <c r="P3952" s="10"/>
    </row>
    <row r="3953" spans="13:16" x14ac:dyDescent="0.25">
      <c r="M3953" s="10"/>
      <c r="N3953"/>
      <c r="O3953"/>
      <c r="P3953" s="10"/>
    </row>
    <row r="3954" spans="13:16" x14ac:dyDescent="0.25">
      <c r="M3954" s="10"/>
      <c r="N3954"/>
      <c r="O3954"/>
      <c r="P3954" s="10"/>
    </row>
    <row r="3955" spans="13:16" x14ac:dyDescent="0.25">
      <c r="M3955" s="10"/>
      <c r="N3955"/>
      <c r="O3955"/>
      <c r="P3955" s="10"/>
    </row>
    <row r="3956" spans="13:16" x14ac:dyDescent="0.25">
      <c r="M3956" s="10"/>
      <c r="N3956"/>
      <c r="O3956"/>
      <c r="P3956" s="10"/>
    </row>
    <row r="3957" spans="13:16" x14ac:dyDescent="0.25">
      <c r="M3957" s="10"/>
      <c r="N3957"/>
      <c r="O3957"/>
      <c r="P3957" s="10"/>
    </row>
    <row r="3958" spans="13:16" x14ac:dyDescent="0.25">
      <c r="M3958" s="10"/>
      <c r="N3958"/>
      <c r="O3958"/>
      <c r="P3958" s="10"/>
    </row>
    <row r="3959" spans="13:16" x14ac:dyDescent="0.25">
      <c r="M3959" s="10"/>
      <c r="N3959"/>
      <c r="O3959"/>
      <c r="P3959" s="10"/>
    </row>
    <row r="3960" spans="13:16" x14ac:dyDescent="0.25">
      <c r="M3960" s="10"/>
      <c r="N3960"/>
      <c r="O3960"/>
      <c r="P3960" s="10"/>
    </row>
    <row r="3961" spans="13:16" x14ac:dyDescent="0.25">
      <c r="M3961" s="10"/>
      <c r="N3961"/>
      <c r="O3961"/>
      <c r="P3961" s="10"/>
    </row>
    <row r="3962" spans="13:16" x14ac:dyDescent="0.25">
      <c r="M3962" s="10"/>
      <c r="N3962"/>
      <c r="O3962"/>
      <c r="P3962" s="10"/>
    </row>
    <row r="3963" spans="13:16" x14ac:dyDescent="0.25">
      <c r="M3963" s="10"/>
      <c r="N3963"/>
      <c r="O3963"/>
      <c r="P3963" s="10"/>
    </row>
    <row r="3964" spans="13:16" x14ac:dyDescent="0.25">
      <c r="M3964" s="10"/>
      <c r="N3964"/>
      <c r="O3964"/>
      <c r="P3964" s="10"/>
    </row>
    <row r="3965" spans="13:16" x14ac:dyDescent="0.25">
      <c r="M3965" s="10"/>
      <c r="N3965"/>
      <c r="O3965"/>
      <c r="P3965" s="10"/>
    </row>
    <row r="3966" spans="13:16" x14ac:dyDescent="0.25">
      <c r="M3966" s="10"/>
      <c r="N3966"/>
      <c r="O3966"/>
      <c r="P3966" s="10"/>
    </row>
    <row r="3967" spans="13:16" x14ac:dyDescent="0.25">
      <c r="M3967" s="10"/>
      <c r="N3967"/>
      <c r="O3967"/>
      <c r="P3967" s="10"/>
    </row>
    <row r="3968" spans="13:16" x14ac:dyDescent="0.25">
      <c r="M3968" s="10"/>
      <c r="N3968"/>
      <c r="O3968"/>
      <c r="P3968" s="10"/>
    </row>
    <row r="3969" spans="13:16" x14ac:dyDescent="0.25">
      <c r="M3969" s="10"/>
      <c r="N3969"/>
      <c r="O3969"/>
      <c r="P3969" s="10"/>
    </row>
    <row r="3970" spans="13:16" x14ac:dyDescent="0.25">
      <c r="M3970" s="10"/>
      <c r="N3970"/>
      <c r="O3970"/>
      <c r="P3970" s="10"/>
    </row>
    <row r="3971" spans="13:16" x14ac:dyDescent="0.25">
      <c r="M3971" s="10"/>
      <c r="N3971"/>
      <c r="O3971"/>
      <c r="P3971" s="10"/>
    </row>
    <row r="3972" spans="13:16" x14ac:dyDescent="0.25">
      <c r="M3972" s="10"/>
      <c r="N3972"/>
      <c r="O3972"/>
      <c r="P3972" s="10"/>
    </row>
    <row r="3973" spans="13:16" x14ac:dyDescent="0.25">
      <c r="M3973" s="10"/>
      <c r="N3973"/>
      <c r="O3973"/>
      <c r="P3973" s="10"/>
    </row>
    <row r="3974" spans="13:16" x14ac:dyDescent="0.25">
      <c r="M3974" s="10"/>
      <c r="N3974"/>
      <c r="O3974"/>
      <c r="P3974" s="10"/>
    </row>
    <row r="3975" spans="13:16" x14ac:dyDescent="0.25">
      <c r="M3975" s="10"/>
      <c r="N3975"/>
      <c r="O3975"/>
      <c r="P3975" s="10"/>
    </row>
    <row r="3976" spans="13:16" x14ac:dyDescent="0.25">
      <c r="M3976" s="10"/>
      <c r="N3976"/>
      <c r="O3976"/>
      <c r="P3976" s="10"/>
    </row>
    <row r="3977" spans="13:16" x14ac:dyDescent="0.25">
      <c r="M3977" s="10"/>
      <c r="N3977"/>
      <c r="O3977"/>
      <c r="P3977" s="10"/>
    </row>
    <row r="3978" spans="13:16" x14ac:dyDescent="0.25">
      <c r="M3978" s="10"/>
      <c r="N3978"/>
      <c r="O3978"/>
      <c r="P3978" s="10"/>
    </row>
    <row r="3979" spans="13:16" x14ac:dyDescent="0.25">
      <c r="M3979" s="10"/>
      <c r="N3979"/>
      <c r="O3979"/>
      <c r="P3979" s="10"/>
    </row>
    <row r="3980" spans="13:16" x14ac:dyDescent="0.25">
      <c r="M3980" s="10"/>
      <c r="N3980"/>
      <c r="O3980"/>
      <c r="P3980" s="10"/>
    </row>
    <row r="3981" spans="13:16" x14ac:dyDescent="0.25">
      <c r="M3981" s="10"/>
      <c r="N3981"/>
      <c r="O3981"/>
      <c r="P3981" s="10"/>
    </row>
    <row r="3982" spans="13:16" x14ac:dyDescent="0.25">
      <c r="M3982" s="10"/>
      <c r="N3982"/>
      <c r="O3982"/>
      <c r="P3982" s="10"/>
    </row>
    <row r="3983" spans="13:16" x14ac:dyDescent="0.25">
      <c r="M3983" s="10"/>
      <c r="N3983"/>
      <c r="O3983"/>
      <c r="P3983" s="10"/>
    </row>
    <row r="3984" spans="13:16" x14ac:dyDescent="0.25">
      <c r="M3984" s="10"/>
      <c r="N3984"/>
      <c r="O3984"/>
      <c r="P3984" s="10"/>
    </row>
    <row r="3985" spans="13:16" x14ac:dyDescent="0.25">
      <c r="M3985" s="10"/>
      <c r="N3985"/>
      <c r="O3985"/>
      <c r="P3985" s="10"/>
    </row>
    <row r="3986" spans="13:16" x14ac:dyDescent="0.25">
      <c r="M3986" s="10"/>
      <c r="N3986"/>
      <c r="O3986"/>
      <c r="P3986" s="10"/>
    </row>
    <row r="3987" spans="13:16" x14ac:dyDescent="0.25">
      <c r="M3987" s="10"/>
      <c r="N3987"/>
      <c r="O3987"/>
      <c r="P3987" s="10"/>
    </row>
    <row r="3988" spans="13:16" x14ac:dyDescent="0.25">
      <c r="M3988" s="10"/>
      <c r="N3988"/>
      <c r="O3988"/>
      <c r="P3988" s="10"/>
    </row>
    <row r="3989" spans="13:16" x14ac:dyDescent="0.25">
      <c r="M3989" s="10"/>
      <c r="N3989"/>
      <c r="O3989"/>
      <c r="P3989" s="10"/>
    </row>
    <row r="3990" spans="13:16" x14ac:dyDescent="0.25">
      <c r="M3990" s="10"/>
      <c r="N3990"/>
      <c r="O3990"/>
      <c r="P3990" s="10"/>
    </row>
    <row r="3991" spans="13:16" x14ac:dyDescent="0.25">
      <c r="M3991" s="10"/>
      <c r="N3991"/>
      <c r="O3991"/>
      <c r="P3991" s="10"/>
    </row>
    <row r="3992" spans="13:16" x14ac:dyDescent="0.25">
      <c r="M3992" s="10"/>
      <c r="N3992"/>
      <c r="O3992"/>
      <c r="P3992" s="10"/>
    </row>
    <row r="3993" spans="13:16" x14ac:dyDescent="0.25">
      <c r="M3993" s="10"/>
      <c r="N3993"/>
      <c r="O3993"/>
      <c r="P3993" s="10"/>
    </row>
    <row r="3994" spans="13:16" x14ac:dyDescent="0.25">
      <c r="M3994" s="10"/>
      <c r="N3994"/>
      <c r="O3994"/>
      <c r="P3994" s="10"/>
    </row>
    <row r="3995" spans="13:16" x14ac:dyDescent="0.25">
      <c r="M3995" s="10"/>
      <c r="N3995"/>
      <c r="O3995"/>
      <c r="P3995" s="10"/>
    </row>
    <row r="3996" spans="13:16" x14ac:dyDescent="0.25">
      <c r="M3996" s="10"/>
      <c r="N3996"/>
      <c r="O3996"/>
      <c r="P3996" s="10"/>
    </row>
    <row r="3997" spans="13:16" x14ac:dyDescent="0.25">
      <c r="M3997" s="10"/>
      <c r="N3997"/>
      <c r="O3997"/>
      <c r="P3997" s="10"/>
    </row>
    <row r="3998" spans="13:16" x14ac:dyDescent="0.25">
      <c r="M3998" s="10"/>
      <c r="N3998"/>
      <c r="O3998"/>
      <c r="P3998" s="10"/>
    </row>
    <row r="3999" spans="13:16" x14ac:dyDescent="0.25">
      <c r="M3999" s="10"/>
      <c r="N3999"/>
      <c r="O3999"/>
      <c r="P3999" s="10"/>
    </row>
    <row r="4000" spans="13:16" x14ac:dyDescent="0.25">
      <c r="M4000" s="10"/>
      <c r="N4000"/>
      <c r="O4000"/>
      <c r="P4000" s="10"/>
    </row>
    <row r="4001" spans="13:16" x14ac:dyDescent="0.25">
      <c r="M4001" s="10"/>
      <c r="N4001"/>
      <c r="O4001"/>
      <c r="P4001" s="10"/>
    </row>
    <row r="4002" spans="13:16" x14ac:dyDescent="0.25">
      <c r="M4002" s="10"/>
      <c r="N4002"/>
      <c r="O4002"/>
      <c r="P4002" s="10"/>
    </row>
    <row r="4003" spans="13:16" x14ac:dyDescent="0.25">
      <c r="M4003" s="10"/>
      <c r="N4003"/>
      <c r="O4003"/>
      <c r="P4003" s="10"/>
    </row>
    <row r="4004" spans="13:16" x14ac:dyDescent="0.25">
      <c r="M4004" s="10"/>
      <c r="N4004"/>
      <c r="O4004"/>
      <c r="P4004" s="10"/>
    </row>
    <row r="4005" spans="13:16" x14ac:dyDescent="0.25">
      <c r="M4005" s="10"/>
      <c r="N4005"/>
      <c r="O4005"/>
      <c r="P4005" s="10"/>
    </row>
    <row r="4006" spans="13:16" x14ac:dyDescent="0.25">
      <c r="M4006" s="10"/>
      <c r="N4006"/>
      <c r="O4006"/>
      <c r="P4006" s="10"/>
    </row>
    <row r="4007" spans="13:16" x14ac:dyDescent="0.25">
      <c r="M4007" s="10"/>
      <c r="N4007"/>
      <c r="O4007"/>
      <c r="P4007" s="10"/>
    </row>
    <row r="4008" spans="13:16" x14ac:dyDescent="0.25">
      <c r="M4008" s="10"/>
      <c r="N4008"/>
      <c r="O4008"/>
      <c r="P4008" s="10"/>
    </row>
    <row r="4009" spans="13:16" x14ac:dyDescent="0.25">
      <c r="M4009" s="10"/>
      <c r="N4009"/>
      <c r="O4009"/>
      <c r="P4009" s="10"/>
    </row>
    <row r="4010" spans="13:16" x14ac:dyDescent="0.25">
      <c r="M4010" s="10"/>
      <c r="N4010"/>
      <c r="O4010"/>
      <c r="P4010" s="10"/>
    </row>
    <row r="4011" spans="13:16" x14ac:dyDescent="0.25">
      <c r="M4011" s="10"/>
      <c r="N4011"/>
      <c r="O4011"/>
      <c r="P4011" s="10"/>
    </row>
    <row r="4012" spans="13:16" x14ac:dyDescent="0.25">
      <c r="M4012" s="10"/>
      <c r="N4012"/>
      <c r="O4012"/>
      <c r="P4012" s="10"/>
    </row>
    <row r="4013" spans="13:16" x14ac:dyDescent="0.25">
      <c r="M4013" s="10"/>
      <c r="N4013"/>
      <c r="O4013"/>
      <c r="P4013" s="10"/>
    </row>
    <row r="4014" spans="13:16" x14ac:dyDescent="0.25">
      <c r="M4014" s="10"/>
      <c r="N4014"/>
      <c r="O4014"/>
      <c r="P4014" s="10"/>
    </row>
    <row r="4015" spans="13:16" x14ac:dyDescent="0.25">
      <c r="M4015" s="10"/>
      <c r="N4015"/>
      <c r="O4015"/>
      <c r="P4015" s="10"/>
    </row>
    <row r="4016" spans="13:16" x14ac:dyDescent="0.25">
      <c r="M4016" s="10"/>
      <c r="N4016"/>
      <c r="O4016"/>
      <c r="P4016" s="10"/>
    </row>
    <row r="4017" spans="13:16" x14ac:dyDescent="0.25">
      <c r="M4017" s="10"/>
      <c r="N4017"/>
      <c r="O4017"/>
      <c r="P4017" s="10"/>
    </row>
    <row r="4018" spans="13:16" x14ac:dyDescent="0.25">
      <c r="M4018" s="10"/>
      <c r="N4018"/>
      <c r="O4018"/>
      <c r="P4018" s="10"/>
    </row>
    <row r="4019" spans="13:16" x14ac:dyDescent="0.25">
      <c r="M4019" s="10"/>
      <c r="N4019"/>
      <c r="O4019"/>
      <c r="P4019" s="10"/>
    </row>
    <row r="4020" spans="13:16" x14ac:dyDescent="0.25">
      <c r="M4020" s="10"/>
      <c r="N4020"/>
      <c r="O4020"/>
      <c r="P4020" s="10"/>
    </row>
    <row r="4021" spans="13:16" x14ac:dyDescent="0.25">
      <c r="M4021" s="10"/>
      <c r="N4021"/>
      <c r="O4021"/>
      <c r="P4021" s="10"/>
    </row>
    <row r="4022" spans="13:16" x14ac:dyDescent="0.25">
      <c r="M4022" s="10"/>
      <c r="N4022"/>
      <c r="O4022"/>
      <c r="P4022" s="10"/>
    </row>
    <row r="4023" spans="13:16" x14ac:dyDescent="0.25">
      <c r="M4023" s="10"/>
      <c r="N4023"/>
      <c r="O4023"/>
      <c r="P4023" s="10"/>
    </row>
    <row r="4024" spans="13:16" x14ac:dyDescent="0.25">
      <c r="M4024" s="10"/>
      <c r="N4024"/>
      <c r="O4024"/>
      <c r="P4024" s="10"/>
    </row>
    <row r="4025" spans="13:16" x14ac:dyDescent="0.25">
      <c r="M4025" s="10"/>
      <c r="N4025"/>
      <c r="O4025"/>
      <c r="P4025" s="10"/>
    </row>
    <row r="4026" spans="13:16" x14ac:dyDescent="0.25">
      <c r="M4026" s="10"/>
      <c r="N4026"/>
      <c r="O4026"/>
      <c r="P4026" s="10"/>
    </row>
    <row r="4027" spans="13:16" x14ac:dyDescent="0.25">
      <c r="M4027" s="10"/>
      <c r="N4027"/>
      <c r="O4027"/>
      <c r="P4027" s="10"/>
    </row>
    <row r="4028" spans="13:16" x14ac:dyDescent="0.25">
      <c r="M4028" s="10"/>
      <c r="N4028"/>
      <c r="O4028"/>
      <c r="P4028" s="10"/>
    </row>
    <row r="4029" spans="13:16" x14ac:dyDescent="0.25">
      <c r="M4029" s="10"/>
      <c r="N4029"/>
      <c r="O4029"/>
      <c r="P4029" s="10"/>
    </row>
    <row r="4030" spans="13:16" x14ac:dyDescent="0.25">
      <c r="M4030" s="10"/>
      <c r="N4030"/>
      <c r="O4030"/>
      <c r="P4030" s="10"/>
    </row>
    <row r="4031" spans="13:16" x14ac:dyDescent="0.25">
      <c r="M4031" s="10"/>
      <c r="N4031"/>
      <c r="O4031"/>
      <c r="P4031" s="10"/>
    </row>
    <row r="4032" spans="13:16" x14ac:dyDescent="0.25">
      <c r="M4032" s="10"/>
      <c r="N4032"/>
      <c r="O4032"/>
      <c r="P4032" s="10"/>
    </row>
    <row r="4033" spans="13:16" x14ac:dyDescent="0.25">
      <c r="M4033" s="10"/>
      <c r="N4033"/>
      <c r="O4033"/>
      <c r="P4033" s="10"/>
    </row>
    <row r="4034" spans="13:16" x14ac:dyDescent="0.25">
      <c r="M4034" s="10"/>
      <c r="N4034"/>
      <c r="O4034"/>
      <c r="P4034" s="10"/>
    </row>
    <row r="4035" spans="13:16" x14ac:dyDescent="0.25">
      <c r="M4035" s="10"/>
      <c r="N4035"/>
      <c r="O4035"/>
      <c r="P4035" s="10"/>
    </row>
    <row r="4036" spans="13:16" x14ac:dyDescent="0.25">
      <c r="M4036" s="10"/>
      <c r="N4036"/>
      <c r="O4036"/>
      <c r="P4036" s="10"/>
    </row>
    <row r="4037" spans="13:16" x14ac:dyDescent="0.25">
      <c r="M4037" s="10"/>
      <c r="N4037"/>
      <c r="O4037"/>
      <c r="P4037" s="10"/>
    </row>
    <row r="4038" spans="13:16" x14ac:dyDescent="0.25">
      <c r="M4038" s="10"/>
      <c r="N4038"/>
      <c r="O4038"/>
      <c r="P4038" s="10"/>
    </row>
    <row r="4039" spans="13:16" x14ac:dyDescent="0.25">
      <c r="M4039" s="10"/>
      <c r="N4039"/>
      <c r="O4039"/>
      <c r="P4039" s="10"/>
    </row>
    <row r="4040" spans="13:16" x14ac:dyDescent="0.25">
      <c r="M4040" s="10"/>
      <c r="N4040"/>
      <c r="O4040"/>
      <c r="P4040" s="10"/>
    </row>
    <row r="4041" spans="13:16" x14ac:dyDescent="0.25">
      <c r="M4041" s="10"/>
      <c r="N4041"/>
      <c r="O4041"/>
      <c r="P4041" s="10"/>
    </row>
    <row r="4042" spans="13:16" x14ac:dyDescent="0.25">
      <c r="M4042" s="10"/>
      <c r="N4042"/>
      <c r="O4042"/>
      <c r="P4042" s="10"/>
    </row>
    <row r="4043" spans="13:16" x14ac:dyDescent="0.25">
      <c r="M4043" s="10"/>
      <c r="N4043"/>
      <c r="O4043"/>
      <c r="P4043" s="10"/>
    </row>
    <row r="4044" spans="13:16" x14ac:dyDescent="0.25">
      <c r="M4044" s="10"/>
      <c r="N4044"/>
      <c r="O4044"/>
      <c r="P4044" s="10"/>
    </row>
    <row r="4045" spans="13:16" x14ac:dyDescent="0.25">
      <c r="M4045" s="10"/>
      <c r="N4045"/>
      <c r="O4045"/>
      <c r="P4045" s="10"/>
    </row>
    <row r="4046" spans="13:16" x14ac:dyDescent="0.25">
      <c r="M4046" s="10"/>
      <c r="N4046"/>
      <c r="O4046"/>
      <c r="P4046" s="10"/>
    </row>
    <row r="4047" spans="13:16" x14ac:dyDescent="0.25">
      <c r="M4047" s="10"/>
      <c r="N4047"/>
      <c r="O4047"/>
      <c r="P4047" s="10"/>
    </row>
    <row r="4048" spans="13:16" x14ac:dyDescent="0.25">
      <c r="M4048" s="10"/>
      <c r="N4048"/>
      <c r="O4048"/>
      <c r="P4048" s="10"/>
    </row>
    <row r="4049" spans="13:16" x14ac:dyDescent="0.25">
      <c r="M4049" s="10"/>
      <c r="N4049"/>
      <c r="O4049"/>
      <c r="P4049" s="10"/>
    </row>
    <row r="4050" spans="13:16" x14ac:dyDescent="0.25">
      <c r="M4050" s="10"/>
      <c r="N4050"/>
      <c r="O4050"/>
      <c r="P4050" s="10"/>
    </row>
    <row r="4051" spans="13:16" x14ac:dyDescent="0.25">
      <c r="M4051" s="10"/>
      <c r="N4051"/>
      <c r="O4051"/>
      <c r="P4051" s="10"/>
    </row>
    <row r="4052" spans="13:16" x14ac:dyDescent="0.25">
      <c r="M4052" s="10"/>
      <c r="N4052"/>
      <c r="O4052"/>
      <c r="P4052" s="10"/>
    </row>
    <row r="4053" spans="13:16" x14ac:dyDescent="0.25">
      <c r="M4053" s="10"/>
      <c r="N4053"/>
      <c r="O4053"/>
      <c r="P4053" s="10"/>
    </row>
    <row r="4054" spans="13:16" x14ac:dyDescent="0.25">
      <c r="M4054" s="10"/>
      <c r="N4054"/>
      <c r="O4054"/>
      <c r="P4054" s="10"/>
    </row>
    <row r="4055" spans="13:16" x14ac:dyDescent="0.25">
      <c r="M4055" s="10"/>
      <c r="N4055"/>
      <c r="O4055"/>
      <c r="P4055" s="10"/>
    </row>
    <row r="4056" spans="13:16" x14ac:dyDescent="0.25">
      <c r="M4056" s="10"/>
      <c r="N4056"/>
      <c r="O4056"/>
      <c r="P4056" s="10"/>
    </row>
    <row r="4057" spans="13:16" x14ac:dyDescent="0.25">
      <c r="M4057" s="10"/>
      <c r="N4057"/>
      <c r="O4057"/>
      <c r="P4057" s="10"/>
    </row>
    <row r="4058" spans="13:16" x14ac:dyDescent="0.25">
      <c r="M4058" s="10"/>
      <c r="N4058"/>
      <c r="O4058"/>
      <c r="P4058" s="10"/>
    </row>
    <row r="4059" spans="13:16" x14ac:dyDescent="0.25">
      <c r="M4059" s="10"/>
      <c r="N4059"/>
      <c r="O4059"/>
      <c r="P4059" s="10"/>
    </row>
    <row r="4060" spans="13:16" x14ac:dyDescent="0.25">
      <c r="M4060" s="10"/>
      <c r="N4060"/>
      <c r="O4060"/>
      <c r="P4060" s="10"/>
    </row>
    <row r="4061" spans="13:16" x14ac:dyDescent="0.25">
      <c r="M4061" s="10"/>
      <c r="N4061"/>
      <c r="O4061"/>
      <c r="P4061" s="10"/>
    </row>
    <row r="4062" spans="13:16" x14ac:dyDescent="0.25">
      <c r="M4062" s="10"/>
      <c r="N4062"/>
      <c r="O4062"/>
      <c r="P4062" s="10"/>
    </row>
    <row r="4063" spans="13:16" x14ac:dyDescent="0.25">
      <c r="M4063" s="10"/>
      <c r="N4063"/>
      <c r="O4063"/>
      <c r="P4063" s="10"/>
    </row>
    <row r="4064" spans="13:16" x14ac:dyDescent="0.25">
      <c r="M4064" s="10"/>
      <c r="N4064"/>
      <c r="O4064"/>
      <c r="P4064" s="10"/>
    </row>
    <row r="4065" spans="13:16" x14ac:dyDescent="0.25">
      <c r="M4065" s="10"/>
      <c r="N4065"/>
      <c r="O4065"/>
      <c r="P4065" s="10"/>
    </row>
    <row r="4066" spans="13:16" x14ac:dyDescent="0.25">
      <c r="M4066" s="10"/>
      <c r="N4066"/>
      <c r="O4066"/>
      <c r="P4066" s="10"/>
    </row>
    <row r="4067" spans="13:16" x14ac:dyDescent="0.25">
      <c r="M4067" s="10"/>
      <c r="N4067"/>
      <c r="O4067"/>
      <c r="P4067" s="10"/>
    </row>
    <row r="4068" spans="13:16" x14ac:dyDescent="0.25">
      <c r="M4068" s="10"/>
      <c r="N4068"/>
      <c r="O4068"/>
      <c r="P4068" s="10"/>
    </row>
    <row r="4069" spans="13:16" x14ac:dyDescent="0.25">
      <c r="M4069" s="10"/>
      <c r="N4069"/>
      <c r="O4069"/>
      <c r="P4069" s="10"/>
    </row>
    <row r="4070" spans="13:16" x14ac:dyDescent="0.25">
      <c r="M4070" s="10"/>
      <c r="N4070"/>
      <c r="O4070"/>
      <c r="P4070" s="10"/>
    </row>
    <row r="4071" spans="13:16" x14ac:dyDescent="0.25">
      <c r="M4071" s="10"/>
      <c r="N4071"/>
      <c r="O4071"/>
      <c r="P4071" s="10"/>
    </row>
    <row r="4072" spans="13:16" x14ac:dyDescent="0.25">
      <c r="M4072" s="10"/>
      <c r="N4072"/>
      <c r="O4072"/>
      <c r="P4072" s="10"/>
    </row>
    <row r="4073" spans="13:16" x14ac:dyDescent="0.25">
      <c r="M4073" s="10"/>
      <c r="N4073"/>
      <c r="O4073"/>
      <c r="P4073" s="10"/>
    </row>
    <row r="4074" spans="13:16" x14ac:dyDescent="0.25">
      <c r="M4074" s="10"/>
      <c r="N4074"/>
      <c r="O4074"/>
      <c r="P4074" s="10"/>
    </row>
    <row r="4075" spans="13:16" x14ac:dyDescent="0.25">
      <c r="M4075" s="10"/>
      <c r="N4075"/>
      <c r="O4075"/>
      <c r="P4075" s="10"/>
    </row>
    <row r="4076" spans="13:16" x14ac:dyDescent="0.25">
      <c r="M4076" s="10"/>
      <c r="N4076"/>
      <c r="O4076"/>
      <c r="P4076" s="10"/>
    </row>
    <row r="4077" spans="13:16" x14ac:dyDescent="0.25">
      <c r="M4077" s="10"/>
      <c r="N4077"/>
      <c r="O4077"/>
      <c r="P4077" s="10"/>
    </row>
    <row r="4078" spans="13:16" x14ac:dyDescent="0.25">
      <c r="M4078" s="10"/>
      <c r="N4078"/>
      <c r="O4078"/>
      <c r="P4078" s="10"/>
    </row>
    <row r="4079" spans="13:16" x14ac:dyDescent="0.25">
      <c r="M4079" s="10"/>
      <c r="N4079"/>
      <c r="O4079"/>
      <c r="P4079" s="10"/>
    </row>
    <row r="4080" spans="13:16" x14ac:dyDescent="0.25">
      <c r="M4080" s="10"/>
      <c r="N4080"/>
      <c r="O4080"/>
      <c r="P4080" s="10"/>
    </row>
    <row r="4081" spans="13:16" x14ac:dyDescent="0.25">
      <c r="M4081" s="10"/>
      <c r="N4081"/>
      <c r="O4081"/>
      <c r="P4081" s="10"/>
    </row>
    <row r="4082" spans="13:16" x14ac:dyDescent="0.25">
      <c r="M4082" s="10"/>
      <c r="N4082"/>
      <c r="O4082"/>
      <c r="P4082" s="10"/>
    </row>
    <row r="4083" spans="13:16" x14ac:dyDescent="0.25">
      <c r="M4083" s="10"/>
      <c r="N4083"/>
      <c r="O4083"/>
      <c r="P4083" s="10"/>
    </row>
    <row r="4084" spans="13:16" x14ac:dyDescent="0.25">
      <c r="M4084" s="10"/>
      <c r="N4084"/>
      <c r="O4084"/>
      <c r="P4084" s="10"/>
    </row>
    <row r="4085" spans="13:16" x14ac:dyDescent="0.25">
      <c r="M4085" s="10"/>
      <c r="N4085"/>
      <c r="O4085"/>
      <c r="P4085" s="10"/>
    </row>
    <row r="4086" spans="13:16" x14ac:dyDescent="0.25">
      <c r="M4086" s="10"/>
      <c r="N4086"/>
      <c r="O4086"/>
      <c r="P4086" s="10"/>
    </row>
    <row r="4087" spans="13:16" x14ac:dyDescent="0.25">
      <c r="M4087" s="10"/>
      <c r="N4087"/>
      <c r="O4087"/>
      <c r="P4087" s="10"/>
    </row>
    <row r="4088" spans="13:16" x14ac:dyDescent="0.25">
      <c r="M4088" s="10"/>
      <c r="N4088"/>
      <c r="O4088"/>
      <c r="P4088" s="10"/>
    </row>
    <row r="4089" spans="13:16" x14ac:dyDescent="0.25">
      <c r="M4089" s="10"/>
      <c r="N4089"/>
      <c r="O4089"/>
      <c r="P4089" s="10"/>
    </row>
    <row r="4090" spans="13:16" x14ac:dyDescent="0.25">
      <c r="M4090" s="10"/>
      <c r="N4090"/>
      <c r="O4090"/>
      <c r="P4090" s="10"/>
    </row>
    <row r="4091" spans="13:16" x14ac:dyDescent="0.25">
      <c r="M4091" s="10"/>
      <c r="N4091"/>
      <c r="O4091"/>
      <c r="P4091" s="10"/>
    </row>
    <row r="4092" spans="13:16" x14ac:dyDescent="0.25">
      <c r="M4092" s="10"/>
      <c r="N4092"/>
      <c r="O4092"/>
      <c r="P4092" s="10"/>
    </row>
    <row r="4093" spans="13:16" x14ac:dyDescent="0.25">
      <c r="M4093" s="10"/>
      <c r="N4093"/>
      <c r="O4093"/>
      <c r="P4093" s="10"/>
    </row>
    <row r="4094" spans="13:16" x14ac:dyDescent="0.25">
      <c r="M4094" s="10"/>
      <c r="N4094"/>
      <c r="O4094"/>
      <c r="P4094" s="10"/>
    </row>
    <row r="4095" spans="13:16" x14ac:dyDescent="0.25">
      <c r="M4095" s="10"/>
      <c r="N4095"/>
      <c r="O4095"/>
      <c r="P4095" s="10"/>
    </row>
    <row r="4096" spans="13:16" x14ac:dyDescent="0.25">
      <c r="M4096" s="10"/>
      <c r="N4096"/>
      <c r="O4096"/>
      <c r="P4096" s="10"/>
    </row>
    <row r="4097" spans="13:16" x14ac:dyDescent="0.25">
      <c r="M4097" s="10"/>
      <c r="N4097"/>
      <c r="O4097"/>
      <c r="P4097" s="10"/>
    </row>
    <row r="4098" spans="13:16" x14ac:dyDescent="0.25">
      <c r="M4098" s="10"/>
      <c r="N4098"/>
      <c r="O4098"/>
      <c r="P4098" s="10"/>
    </row>
    <row r="4099" spans="13:16" x14ac:dyDescent="0.25">
      <c r="M4099" s="10"/>
      <c r="N4099"/>
      <c r="O4099"/>
      <c r="P4099" s="10"/>
    </row>
    <row r="4100" spans="13:16" x14ac:dyDescent="0.25">
      <c r="M4100" s="10"/>
      <c r="N4100"/>
      <c r="O4100"/>
      <c r="P4100" s="10"/>
    </row>
    <row r="4101" spans="13:16" x14ac:dyDescent="0.25">
      <c r="M4101" s="10"/>
      <c r="N4101"/>
      <c r="O4101"/>
      <c r="P4101" s="10"/>
    </row>
    <row r="4102" spans="13:16" x14ac:dyDescent="0.25">
      <c r="M4102" s="10"/>
      <c r="N4102"/>
      <c r="O4102"/>
      <c r="P4102" s="10"/>
    </row>
    <row r="4103" spans="13:16" x14ac:dyDescent="0.25">
      <c r="M4103" s="10"/>
      <c r="N4103"/>
      <c r="O4103"/>
      <c r="P4103" s="10"/>
    </row>
    <row r="4104" spans="13:16" x14ac:dyDescent="0.25">
      <c r="M4104" s="10"/>
      <c r="N4104"/>
      <c r="O4104"/>
      <c r="P4104" s="10"/>
    </row>
    <row r="4105" spans="13:16" x14ac:dyDescent="0.25">
      <c r="M4105" s="10"/>
      <c r="N4105"/>
      <c r="O4105"/>
      <c r="P4105" s="10"/>
    </row>
    <row r="4106" spans="13:16" x14ac:dyDescent="0.25">
      <c r="M4106" s="10"/>
      <c r="N4106"/>
      <c r="O4106"/>
      <c r="P4106" s="10"/>
    </row>
    <row r="4107" spans="13:16" x14ac:dyDescent="0.25">
      <c r="M4107" s="10"/>
      <c r="N4107"/>
      <c r="O4107"/>
      <c r="P4107" s="10"/>
    </row>
    <row r="4108" spans="13:16" x14ac:dyDescent="0.25">
      <c r="M4108" s="10"/>
      <c r="N4108"/>
      <c r="O4108"/>
      <c r="P4108" s="10"/>
    </row>
    <row r="4109" spans="13:16" x14ac:dyDescent="0.25">
      <c r="M4109" s="10"/>
      <c r="N4109"/>
      <c r="O4109"/>
      <c r="P4109" s="10"/>
    </row>
    <row r="4110" spans="13:16" x14ac:dyDescent="0.25">
      <c r="M4110" s="10"/>
      <c r="N4110"/>
      <c r="O4110"/>
      <c r="P4110" s="10"/>
    </row>
    <row r="4111" spans="13:16" x14ac:dyDescent="0.25">
      <c r="M4111" s="10"/>
      <c r="N4111"/>
      <c r="O4111"/>
      <c r="P4111" s="10"/>
    </row>
    <row r="4112" spans="13:16" x14ac:dyDescent="0.25">
      <c r="M4112" s="10"/>
      <c r="N4112"/>
      <c r="O4112"/>
      <c r="P4112" s="10"/>
    </row>
    <row r="4113" spans="13:16" x14ac:dyDescent="0.25">
      <c r="M4113" s="10"/>
      <c r="N4113"/>
      <c r="O4113"/>
      <c r="P4113" s="10"/>
    </row>
    <row r="4114" spans="13:16" x14ac:dyDescent="0.25">
      <c r="M4114" s="10"/>
      <c r="N4114"/>
      <c r="O4114"/>
      <c r="P4114" s="10"/>
    </row>
    <row r="4115" spans="13:16" x14ac:dyDescent="0.25">
      <c r="M4115" s="10"/>
      <c r="N4115"/>
      <c r="O4115"/>
      <c r="P4115" s="10"/>
    </row>
    <row r="4116" spans="13:16" x14ac:dyDescent="0.25">
      <c r="M4116" s="10"/>
      <c r="N4116"/>
      <c r="O4116"/>
      <c r="P4116" s="10"/>
    </row>
    <row r="4117" spans="13:16" x14ac:dyDescent="0.25">
      <c r="M4117" s="10"/>
      <c r="N4117"/>
      <c r="O4117"/>
      <c r="P4117" s="10"/>
    </row>
    <row r="4118" spans="13:16" x14ac:dyDescent="0.25">
      <c r="M4118" s="10"/>
      <c r="N4118"/>
      <c r="O4118"/>
      <c r="P4118" s="10"/>
    </row>
    <row r="4119" spans="13:16" x14ac:dyDescent="0.25">
      <c r="M4119" s="10"/>
      <c r="N4119"/>
      <c r="O4119"/>
      <c r="P4119" s="10"/>
    </row>
    <row r="4120" spans="13:16" x14ac:dyDescent="0.25">
      <c r="M4120" s="10"/>
      <c r="N4120"/>
      <c r="O4120"/>
      <c r="P4120" s="10"/>
    </row>
    <row r="4121" spans="13:16" x14ac:dyDescent="0.25">
      <c r="M4121" s="10"/>
      <c r="N4121"/>
      <c r="O4121"/>
      <c r="P4121" s="10"/>
    </row>
    <row r="4122" spans="13:16" x14ac:dyDescent="0.25">
      <c r="M4122" s="10"/>
      <c r="N4122"/>
      <c r="O4122"/>
      <c r="P4122" s="10"/>
    </row>
    <row r="4123" spans="13:16" x14ac:dyDescent="0.25">
      <c r="M4123" s="10"/>
      <c r="N4123"/>
      <c r="O4123"/>
      <c r="P4123" s="10"/>
    </row>
    <row r="4124" spans="13:16" x14ac:dyDescent="0.25">
      <c r="M4124" s="10"/>
      <c r="N4124"/>
      <c r="O4124"/>
      <c r="P4124" s="10"/>
    </row>
    <row r="4125" spans="13:16" x14ac:dyDescent="0.25">
      <c r="M4125" s="10"/>
      <c r="N4125"/>
      <c r="O4125"/>
      <c r="P4125" s="10"/>
    </row>
    <row r="4126" spans="13:16" x14ac:dyDescent="0.25">
      <c r="M4126" s="10"/>
      <c r="N4126"/>
      <c r="O4126"/>
      <c r="P4126" s="10"/>
    </row>
    <row r="4127" spans="13:16" x14ac:dyDescent="0.25">
      <c r="M4127" s="10"/>
      <c r="N4127"/>
      <c r="O4127"/>
      <c r="P4127" s="10"/>
    </row>
    <row r="4128" spans="13:16" x14ac:dyDescent="0.25">
      <c r="M4128" s="10"/>
      <c r="N4128"/>
      <c r="O4128"/>
      <c r="P4128" s="10"/>
    </row>
    <row r="4129" spans="13:16" x14ac:dyDescent="0.25">
      <c r="M4129" s="10"/>
      <c r="N4129"/>
      <c r="O4129"/>
      <c r="P4129" s="10"/>
    </row>
    <row r="4130" spans="13:16" x14ac:dyDescent="0.25">
      <c r="M4130" s="10"/>
      <c r="N4130"/>
      <c r="O4130"/>
      <c r="P4130" s="10"/>
    </row>
    <row r="4131" spans="13:16" x14ac:dyDescent="0.25">
      <c r="M4131" s="10"/>
      <c r="N4131"/>
      <c r="O4131"/>
      <c r="P4131" s="10"/>
    </row>
    <row r="4132" spans="13:16" x14ac:dyDescent="0.25">
      <c r="M4132" s="10"/>
      <c r="N4132"/>
      <c r="O4132"/>
      <c r="P4132" s="10"/>
    </row>
    <row r="4133" spans="13:16" x14ac:dyDescent="0.25">
      <c r="M4133" s="10"/>
      <c r="N4133"/>
      <c r="O4133"/>
      <c r="P4133" s="10"/>
    </row>
    <row r="4134" spans="13:16" x14ac:dyDescent="0.25">
      <c r="M4134" s="10"/>
      <c r="N4134"/>
      <c r="O4134"/>
      <c r="P4134" s="10"/>
    </row>
    <row r="4135" spans="13:16" x14ac:dyDescent="0.25">
      <c r="M4135" s="10"/>
      <c r="N4135"/>
      <c r="O4135"/>
      <c r="P4135" s="10"/>
    </row>
    <row r="4136" spans="13:16" x14ac:dyDescent="0.25">
      <c r="M4136" s="10"/>
      <c r="N4136"/>
      <c r="O4136"/>
      <c r="P4136" s="10"/>
    </row>
    <row r="4137" spans="13:16" x14ac:dyDescent="0.25">
      <c r="M4137" s="10"/>
      <c r="N4137"/>
      <c r="O4137"/>
      <c r="P4137" s="10"/>
    </row>
    <row r="4138" spans="13:16" x14ac:dyDescent="0.25">
      <c r="M4138" s="10"/>
      <c r="N4138"/>
      <c r="O4138"/>
      <c r="P4138" s="10"/>
    </row>
    <row r="4139" spans="13:16" x14ac:dyDescent="0.25">
      <c r="M4139" s="10"/>
      <c r="N4139"/>
      <c r="O4139"/>
      <c r="P4139" s="10"/>
    </row>
    <row r="4140" spans="13:16" x14ac:dyDescent="0.25">
      <c r="M4140" s="10"/>
      <c r="N4140"/>
      <c r="O4140"/>
      <c r="P4140" s="10"/>
    </row>
    <row r="4141" spans="13:16" x14ac:dyDescent="0.25">
      <c r="M4141" s="10"/>
      <c r="N4141"/>
      <c r="O4141"/>
      <c r="P4141" s="10"/>
    </row>
    <row r="4142" spans="13:16" x14ac:dyDescent="0.25">
      <c r="M4142" s="10"/>
      <c r="N4142"/>
      <c r="O4142"/>
      <c r="P4142" s="10"/>
    </row>
    <row r="4143" spans="13:16" x14ac:dyDescent="0.25">
      <c r="M4143" s="10"/>
      <c r="N4143"/>
      <c r="O4143"/>
      <c r="P4143" s="10"/>
    </row>
    <row r="4144" spans="13:16" x14ac:dyDescent="0.25">
      <c r="M4144" s="10"/>
      <c r="N4144"/>
      <c r="O4144"/>
      <c r="P4144" s="10"/>
    </row>
    <row r="4145" spans="13:16" x14ac:dyDescent="0.25">
      <c r="M4145" s="10"/>
      <c r="N4145"/>
      <c r="O4145"/>
      <c r="P4145" s="10"/>
    </row>
    <row r="4146" spans="13:16" x14ac:dyDescent="0.25">
      <c r="M4146" s="10"/>
      <c r="N4146"/>
      <c r="O4146"/>
      <c r="P4146" s="10"/>
    </row>
    <row r="4147" spans="13:16" x14ac:dyDescent="0.25">
      <c r="M4147" s="10"/>
      <c r="N4147"/>
      <c r="O4147"/>
      <c r="P4147" s="10"/>
    </row>
    <row r="4148" spans="13:16" x14ac:dyDescent="0.25">
      <c r="M4148" s="10"/>
      <c r="N4148"/>
      <c r="O4148"/>
      <c r="P4148" s="10"/>
    </row>
    <row r="4149" spans="13:16" x14ac:dyDescent="0.25">
      <c r="M4149" s="10"/>
      <c r="N4149"/>
      <c r="O4149"/>
      <c r="P4149" s="10"/>
    </row>
    <row r="4150" spans="13:16" x14ac:dyDescent="0.25">
      <c r="M4150" s="10"/>
      <c r="N4150"/>
      <c r="O4150"/>
      <c r="P4150" s="10"/>
    </row>
    <row r="4151" spans="13:16" x14ac:dyDescent="0.25">
      <c r="M4151" s="10"/>
      <c r="N4151"/>
      <c r="O4151"/>
      <c r="P4151" s="10"/>
    </row>
    <row r="4152" spans="13:16" x14ac:dyDescent="0.25">
      <c r="M4152" s="10"/>
      <c r="N4152"/>
      <c r="O4152"/>
      <c r="P4152" s="10"/>
    </row>
    <row r="4153" spans="13:16" x14ac:dyDescent="0.25">
      <c r="M4153" s="10"/>
      <c r="N4153"/>
      <c r="O4153"/>
      <c r="P4153" s="10"/>
    </row>
    <row r="4154" spans="13:16" x14ac:dyDescent="0.25">
      <c r="M4154" s="10"/>
      <c r="N4154"/>
      <c r="O4154"/>
      <c r="P4154" s="10"/>
    </row>
    <row r="4155" spans="13:16" x14ac:dyDescent="0.25">
      <c r="M4155" s="10"/>
      <c r="N4155"/>
      <c r="O4155"/>
      <c r="P4155" s="10"/>
    </row>
    <row r="4156" spans="13:16" x14ac:dyDescent="0.25">
      <c r="M4156" s="10"/>
      <c r="N4156"/>
      <c r="O4156"/>
      <c r="P4156" s="10"/>
    </row>
    <row r="4157" spans="13:16" x14ac:dyDescent="0.25">
      <c r="M4157" s="10"/>
      <c r="N4157"/>
      <c r="O4157"/>
      <c r="P4157" s="10"/>
    </row>
    <row r="4158" spans="13:16" x14ac:dyDescent="0.25">
      <c r="M4158" s="10"/>
      <c r="N4158"/>
      <c r="O4158"/>
      <c r="P4158" s="10"/>
    </row>
    <row r="4159" spans="13:16" x14ac:dyDescent="0.25">
      <c r="M4159" s="10"/>
      <c r="N4159"/>
      <c r="O4159"/>
      <c r="P4159" s="10"/>
    </row>
    <row r="4160" spans="13:16" x14ac:dyDescent="0.25">
      <c r="M4160" s="10"/>
      <c r="N4160"/>
      <c r="O4160"/>
      <c r="P4160" s="10"/>
    </row>
    <row r="4161" spans="13:16" x14ac:dyDescent="0.25">
      <c r="M4161" s="10"/>
      <c r="N4161"/>
      <c r="O4161"/>
      <c r="P4161" s="10"/>
    </row>
    <row r="4162" spans="13:16" x14ac:dyDescent="0.25">
      <c r="M4162" s="10"/>
      <c r="N4162"/>
      <c r="O4162"/>
      <c r="P4162" s="10"/>
    </row>
    <row r="4163" spans="13:16" x14ac:dyDescent="0.25">
      <c r="M4163" s="10"/>
      <c r="N4163"/>
      <c r="O4163"/>
      <c r="P4163" s="10"/>
    </row>
    <row r="4164" spans="13:16" x14ac:dyDescent="0.25">
      <c r="M4164" s="10"/>
      <c r="N4164"/>
      <c r="O4164"/>
      <c r="P4164" s="10"/>
    </row>
    <row r="4165" spans="13:16" x14ac:dyDescent="0.25">
      <c r="M4165" s="10"/>
      <c r="N4165"/>
      <c r="O4165"/>
      <c r="P4165" s="10"/>
    </row>
    <row r="4166" spans="13:16" x14ac:dyDescent="0.25">
      <c r="M4166" s="10"/>
      <c r="N4166"/>
      <c r="O4166"/>
      <c r="P4166" s="10"/>
    </row>
    <row r="4167" spans="13:16" x14ac:dyDescent="0.25">
      <c r="M4167" s="10"/>
      <c r="N4167"/>
      <c r="O4167"/>
      <c r="P4167" s="10"/>
    </row>
    <row r="4168" spans="13:16" x14ac:dyDescent="0.25">
      <c r="M4168" s="10"/>
      <c r="N4168"/>
      <c r="O4168"/>
      <c r="P4168" s="10"/>
    </row>
    <row r="4169" spans="13:16" x14ac:dyDescent="0.25">
      <c r="M4169" s="10"/>
      <c r="N4169"/>
      <c r="O4169"/>
      <c r="P4169" s="10"/>
    </row>
    <row r="4170" spans="13:16" x14ac:dyDescent="0.25">
      <c r="M4170" s="10"/>
      <c r="N4170"/>
      <c r="O4170"/>
      <c r="P4170" s="10"/>
    </row>
    <row r="4171" spans="13:16" x14ac:dyDescent="0.25">
      <c r="M4171" s="10"/>
      <c r="N4171"/>
      <c r="O4171"/>
      <c r="P4171" s="10"/>
    </row>
    <row r="4172" spans="13:16" x14ac:dyDescent="0.25">
      <c r="M4172" s="10"/>
      <c r="N4172"/>
      <c r="O4172"/>
      <c r="P4172" s="10"/>
    </row>
    <row r="4173" spans="13:16" x14ac:dyDescent="0.25">
      <c r="M4173" s="10"/>
      <c r="N4173"/>
      <c r="O4173"/>
      <c r="P4173" s="10"/>
    </row>
    <row r="4174" spans="13:16" x14ac:dyDescent="0.25">
      <c r="M4174" s="10"/>
      <c r="N4174"/>
      <c r="O4174"/>
      <c r="P4174" s="10"/>
    </row>
    <row r="4175" spans="13:16" x14ac:dyDescent="0.25">
      <c r="M4175" s="10"/>
      <c r="N4175"/>
      <c r="O4175"/>
      <c r="P4175" s="10"/>
    </row>
    <row r="4176" spans="13:16" x14ac:dyDescent="0.25">
      <c r="M4176" s="10"/>
      <c r="N4176"/>
      <c r="O4176"/>
      <c r="P4176" s="10"/>
    </row>
    <row r="4177" spans="13:16" x14ac:dyDescent="0.25">
      <c r="M4177" s="10"/>
      <c r="N4177"/>
      <c r="O4177"/>
      <c r="P4177" s="10"/>
    </row>
    <row r="4178" spans="13:16" x14ac:dyDescent="0.25">
      <c r="M4178" s="10"/>
      <c r="N4178"/>
      <c r="O4178"/>
      <c r="P4178" s="10"/>
    </row>
    <row r="4179" spans="13:16" x14ac:dyDescent="0.25">
      <c r="M4179" s="10"/>
      <c r="N4179"/>
      <c r="O4179"/>
      <c r="P4179" s="10"/>
    </row>
    <row r="4180" spans="13:16" x14ac:dyDescent="0.25">
      <c r="M4180" s="10"/>
      <c r="N4180"/>
      <c r="O4180"/>
      <c r="P4180" s="10"/>
    </row>
    <row r="4181" spans="13:16" x14ac:dyDescent="0.25">
      <c r="M4181" s="10"/>
      <c r="N4181"/>
      <c r="O4181"/>
      <c r="P4181" s="10"/>
    </row>
    <row r="4182" spans="13:16" x14ac:dyDescent="0.25">
      <c r="M4182" s="10"/>
      <c r="N4182"/>
      <c r="O4182"/>
      <c r="P4182" s="10"/>
    </row>
    <row r="4183" spans="13:16" x14ac:dyDescent="0.25">
      <c r="M4183" s="10"/>
      <c r="N4183"/>
      <c r="O4183"/>
      <c r="P4183" s="10"/>
    </row>
    <row r="4184" spans="13:16" x14ac:dyDescent="0.25">
      <c r="M4184" s="10"/>
      <c r="N4184"/>
      <c r="O4184"/>
      <c r="P4184" s="10"/>
    </row>
    <row r="4185" spans="13:16" x14ac:dyDescent="0.25">
      <c r="M4185" s="10"/>
      <c r="N4185"/>
      <c r="O4185"/>
      <c r="P4185" s="10"/>
    </row>
    <row r="4186" spans="13:16" x14ac:dyDescent="0.25">
      <c r="M4186" s="10"/>
      <c r="N4186"/>
      <c r="O4186"/>
      <c r="P4186" s="10"/>
    </row>
    <row r="4187" spans="13:16" x14ac:dyDescent="0.25">
      <c r="M4187" s="10"/>
      <c r="N4187"/>
      <c r="O4187"/>
      <c r="P4187" s="10"/>
    </row>
    <row r="4188" spans="13:16" x14ac:dyDescent="0.25">
      <c r="M4188" s="10"/>
      <c r="N4188"/>
      <c r="O4188"/>
      <c r="P4188" s="10"/>
    </row>
    <row r="4189" spans="13:16" x14ac:dyDescent="0.25">
      <c r="M4189" s="10"/>
      <c r="N4189"/>
      <c r="O4189"/>
      <c r="P4189" s="10"/>
    </row>
    <row r="4190" spans="13:16" x14ac:dyDescent="0.25">
      <c r="M4190" s="10"/>
      <c r="N4190"/>
      <c r="O4190"/>
      <c r="P4190" s="10"/>
    </row>
    <row r="4191" spans="13:16" x14ac:dyDescent="0.25">
      <c r="M4191" s="10"/>
      <c r="N4191"/>
      <c r="O4191"/>
      <c r="P4191" s="10"/>
    </row>
    <row r="4192" spans="13:16" x14ac:dyDescent="0.25">
      <c r="M4192" s="10"/>
      <c r="N4192"/>
      <c r="O4192"/>
      <c r="P4192" s="10"/>
    </row>
    <row r="4193" spans="13:16" x14ac:dyDescent="0.25">
      <c r="M4193" s="10"/>
      <c r="N4193"/>
      <c r="O4193"/>
      <c r="P4193" s="10"/>
    </row>
    <row r="4194" spans="13:16" x14ac:dyDescent="0.25">
      <c r="M4194" s="10"/>
      <c r="N4194"/>
      <c r="O4194"/>
      <c r="P4194" s="10"/>
    </row>
    <row r="4195" spans="13:16" x14ac:dyDescent="0.25">
      <c r="M4195" s="10"/>
      <c r="N4195"/>
      <c r="O4195"/>
      <c r="P4195" s="10"/>
    </row>
    <row r="4196" spans="13:16" x14ac:dyDescent="0.25">
      <c r="M4196" s="10"/>
      <c r="N4196"/>
      <c r="O4196"/>
      <c r="P4196" s="10"/>
    </row>
    <row r="4197" spans="13:16" x14ac:dyDescent="0.25">
      <c r="M4197" s="10"/>
      <c r="N4197"/>
      <c r="O4197"/>
      <c r="P4197" s="10"/>
    </row>
    <row r="4198" spans="13:16" x14ac:dyDescent="0.25">
      <c r="M4198" s="10"/>
      <c r="N4198"/>
      <c r="O4198"/>
      <c r="P4198" s="10"/>
    </row>
    <row r="4199" spans="13:16" x14ac:dyDescent="0.25">
      <c r="M4199" s="10"/>
      <c r="N4199"/>
      <c r="O4199"/>
      <c r="P4199" s="10"/>
    </row>
    <row r="4200" spans="13:16" x14ac:dyDescent="0.25">
      <c r="M4200" s="10"/>
      <c r="N4200"/>
      <c r="O4200"/>
      <c r="P4200" s="10"/>
    </row>
    <row r="4201" spans="13:16" x14ac:dyDescent="0.25">
      <c r="M4201" s="10"/>
      <c r="N4201"/>
      <c r="O4201"/>
      <c r="P4201" s="10"/>
    </row>
    <row r="4202" spans="13:16" x14ac:dyDescent="0.25">
      <c r="M4202" s="10"/>
      <c r="N4202"/>
      <c r="O4202"/>
      <c r="P4202" s="10"/>
    </row>
    <row r="4203" spans="13:16" x14ac:dyDescent="0.25">
      <c r="M4203" s="10"/>
      <c r="N4203"/>
      <c r="O4203"/>
      <c r="P4203" s="10"/>
    </row>
    <row r="4204" spans="13:16" x14ac:dyDescent="0.25">
      <c r="M4204" s="10"/>
      <c r="N4204"/>
      <c r="O4204"/>
      <c r="P4204" s="10"/>
    </row>
    <row r="4205" spans="13:16" x14ac:dyDescent="0.25">
      <c r="M4205" s="10"/>
      <c r="N4205"/>
      <c r="O4205"/>
      <c r="P4205" s="10"/>
    </row>
    <row r="4206" spans="13:16" x14ac:dyDescent="0.25">
      <c r="M4206" s="10"/>
      <c r="N4206"/>
      <c r="O4206"/>
      <c r="P4206" s="10"/>
    </row>
    <row r="4207" spans="13:16" x14ac:dyDescent="0.25">
      <c r="M4207" s="10"/>
      <c r="N4207"/>
      <c r="O4207"/>
      <c r="P4207" s="10"/>
    </row>
    <row r="4208" spans="13:16" x14ac:dyDescent="0.25">
      <c r="M4208" s="10"/>
      <c r="N4208"/>
      <c r="O4208"/>
      <c r="P4208" s="10"/>
    </row>
    <row r="4209" spans="13:16" x14ac:dyDescent="0.25">
      <c r="M4209" s="10"/>
      <c r="N4209"/>
      <c r="O4209"/>
      <c r="P4209" s="10"/>
    </row>
    <row r="4210" spans="13:16" x14ac:dyDescent="0.25">
      <c r="M4210" s="10"/>
      <c r="N4210"/>
      <c r="O4210"/>
      <c r="P4210" s="10"/>
    </row>
    <row r="4211" spans="13:16" x14ac:dyDescent="0.25">
      <c r="M4211" s="10"/>
      <c r="N4211"/>
      <c r="O4211"/>
      <c r="P4211" s="10"/>
    </row>
    <row r="4212" spans="13:16" x14ac:dyDescent="0.25">
      <c r="M4212" s="10"/>
      <c r="N4212"/>
      <c r="O4212"/>
      <c r="P4212" s="10"/>
    </row>
    <row r="4213" spans="13:16" x14ac:dyDescent="0.25">
      <c r="M4213" s="10"/>
      <c r="N4213"/>
      <c r="O4213"/>
      <c r="P4213" s="10"/>
    </row>
    <row r="4214" spans="13:16" x14ac:dyDescent="0.25">
      <c r="M4214" s="10"/>
      <c r="N4214"/>
      <c r="O4214"/>
      <c r="P4214" s="10"/>
    </row>
    <row r="4215" spans="13:16" x14ac:dyDescent="0.25">
      <c r="M4215" s="10"/>
      <c r="N4215"/>
      <c r="O4215"/>
      <c r="P4215" s="10"/>
    </row>
    <row r="4216" spans="13:16" x14ac:dyDescent="0.25">
      <c r="M4216" s="10"/>
      <c r="N4216"/>
      <c r="O4216"/>
      <c r="P4216" s="10"/>
    </row>
    <row r="4217" spans="13:16" x14ac:dyDescent="0.25">
      <c r="M4217" s="10"/>
      <c r="N4217"/>
      <c r="O4217"/>
      <c r="P4217" s="10"/>
    </row>
    <row r="4218" spans="13:16" x14ac:dyDescent="0.25">
      <c r="M4218" s="10"/>
      <c r="N4218"/>
      <c r="O4218"/>
      <c r="P4218" s="10"/>
    </row>
    <row r="4219" spans="13:16" x14ac:dyDescent="0.25">
      <c r="M4219" s="10"/>
      <c r="N4219"/>
      <c r="O4219"/>
      <c r="P4219" s="10"/>
    </row>
    <row r="4220" spans="13:16" x14ac:dyDescent="0.25">
      <c r="M4220" s="10"/>
      <c r="N4220"/>
      <c r="O4220"/>
      <c r="P4220" s="10"/>
    </row>
    <row r="4221" spans="13:16" x14ac:dyDescent="0.25">
      <c r="M4221" s="10"/>
      <c r="N4221"/>
      <c r="O4221"/>
      <c r="P4221" s="10"/>
    </row>
    <row r="4222" spans="13:16" x14ac:dyDescent="0.25">
      <c r="M4222" s="10"/>
      <c r="N4222"/>
      <c r="O4222"/>
      <c r="P4222" s="10"/>
    </row>
    <row r="4223" spans="13:16" x14ac:dyDescent="0.25">
      <c r="M4223" s="10"/>
      <c r="N4223"/>
      <c r="O4223"/>
      <c r="P4223" s="10"/>
    </row>
    <row r="4224" spans="13:16" x14ac:dyDescent="0.25">
      <c r="M4224" s="10"/>
      <c r="N4224"/>
      <c r="O4224"/>
      <c r="P4224" s="10"/>
    </row>
    <row r="4225" spans="13:16" x14ac:dyDescent="0.25">
      <c r="M4225" s="10"/>
      <c r="N4225"/>
      <c r="O4225"/>
      <c r="P4225" s="10"/>
    </row>
    <row r="4226" spans="13:16" x14ac:dyDescent="0.25">
      <c r="M4226" s="10"/>
      <c r="N4226"/>
      <c r="O4226"/>
      <c r="P4226" s="10"/>
    </row>
    <row r="4227" spans="13:16" x14ac:dyDescent="0.25">
      <c r="M4227" s="10"/>
      <c r="N4227"/>
      <c r="O4227"/>
      <c r="P4227" s="10"/>
    </row>
    <row r="4228" spans="13:16" x14ac:dyDescent="0.25">
      <c r="M4228" s="10"/>
      <c r="N4228"/>
      <c r="O4228"/>
      <c r="P4228" s="10"/>
    </row>
    <row r="4229" spans="13:16" x14ac:dyDescent="0.25">
      <c r="M4229" s="10"/>
      <c r="N4229"/>
      <c r="O4229"/>
      <c r="P4229" s="10"/>
    </row>
    <row r="4230" spans="13:16" x14ac:dyDescent="0.25">
      <c r="M4230" s="10"/>
      <c r="N4230"/>
      <c r="O4230"/>
      <c r="P4230" s="10"/>
    </row>
    <row r="4231" spans="13:16" x14ac:dyDescent="0.25">
      <c r="M4231" s="10"/>
      <c r="N4231"/>
      <c r="O4231"/>
      <c r="P4231" s="10"/>
    </row>
    <row r="4232" spans="13:16" x14ac:dyDescent="0.25">
      <c r="M4232" s="10"/>
      <c r="N4232"/>
      <c r="O4232"/>
      <c r="P4232" s="10"/>
    </row>
    <row r="4233" spans="13:16" x14ac:dyDescent="0.25">
      <c r="M4233" s="10"/>
      <c r="N4233"/>
      <c r="O4233"/>
      <c r="P4233" s="10"/>
    </row>
    <row r="4234" spans="13:16" x14ac:dyDescent="0.25">
      <c r="M4234" s="10"/>
      <c r="N4234"/>
      <c r="O4234"/>
      <c r="P4234" s="10"/>
    </row>
    <row r="4235" spans="13:16" x14ac:dyDescent="0.25">
      <c r="M4235" s="10"/>
      <c r="N4235"/>
      <c r="O4235"/>
      <c r="P4235" s="10"/>
    </row>
    <row r="4236" spans="13:16" x14ac:dyDescent="0.25">
      <c r="M4236" s="10"/>
      <c r="N4236"/>
      <c r="O4236"/>
      <c r="P4236" s="10"/>
    </row>
    <row r="4237" spans="13:16" x14ac:dyDescent="0.25">
      <c r="M4237" s="10"/>
      <c r="N4237"/>
      <c r="O4237"/>
      <c r="P4237" s="10"/>
    </row>
    <row r="4238" spans="13:16" x14ac:dyDescent="0.25">
      <c r="M4238" s="10"/>
      <c r="N4238"/>
      <c r="O4238"/>
      <c r="P4238" s="10"/>
    </row>
    <row r="4239" spans="13:16" x14ac:dyDescent="0.25">
      <c r="M4239" s="10"/>
      <c r="N4239"/>
      <c r="O4239"/>
      <c r="P4239" s="10"/>
    </row>
    <row r="4240" spans="13:16" x14ac:dyDescent="0.25">
      <c r="M4240" s="10"/>
      <c r="N4240"/>
      <c r="O4240"/>
      <c r="P4240" s="10"/>
    </row>
    <row r="4241" spans="13:16" x14ac:dyDescent="0.25">
      <c r="M4241" s="10"/>
      <c r="N4241"/>
      <c r="O4241"/>
      <c r="P4241" s="10"/>
    </row>
    <row r="4242" spans="13:16" x14ac:dyDescent="0.25">
      <c r="M4242" s="10"/>
      <c r="N4242"/>
      <c r="O4242"/>
      <c r="P4242" s="10"/>
    </row>
    <row r="4243" spans="13:16" x14ac:dyDescent="0.25">
      <c r="M4243" s="10"/>
      <c r="N4243"/>
      <c r="O4243"/>
      <c r="P4243" s="10"/>
    </row>
    <row r="4244" spans="13:16" x14ac:dyDescent="0.25">
      <c r="M4244" s="10"/>
      <c r="N4244"/>
      <c r="O4244"/>
      <c r="P4244" s="10"/>
    </row>
    <row r="4245" spans="13:16" x14ac:dyDescent="0.25">
      <c r="M4245" s="10"/>
      <c r="N4245"/>
      <c r="O4245"/>
      <c r="P4245" s="10"/>
    </row>
    <row r="4246" spans="13:16" x14ac:dyDescent="0.25">
      <c r="M4246" s="10"/>
      <c r="N4246"/>
      <c r="O4246"/>
      <c r="P4246" s="10"/>
    </row>
    <row r="4247" spans="13:16" x14ac:dyDescent="0.25">
      <c r="M4247" s="10"/>
      <c r="N4247"/>
      <c r="O4247"/>
      <c r="P4247" s="10"/>
    </row>
    <row r="4248" spans="13:16" x14ac:dyDescent="0.25">
      <c r="M4248" s="10"/>
      <c r="N4248"/>
      <c r="O4248"/>
      <c r="P4248" s="10"/>
    </row>
    <row r="4249" spans="13:16" x14ac:dyDescent="0.25">
      <c r="M4249" s="10"/>
      <c r="N4249"/>
      <c r="O4249"/>
      <c r="P4249" s="10"/>
    </row>
    <row r="4250" spans="13:16" x14ac:dyDescent="0.25">
      <c r="M4250" s="10"/>
      <c r="N4250"/>
      <c r="O4250"/>
      <c r="P4250" s="10"/>
    </row>
    <row r="4251" spans="13:16" x14ac:dyDescent="0.25">
      <c r="M4251" s="10"/>
      <c r="N4251"/>
      <c r="O4251"/>
      <c r="P4251" s="10"/>
    </row>
    <row r="4252" spans="13:16" x14ac:dyDescent="0.25">
      <c r="M4252" s="10"/>
      <c r="N4252"/>
      <c r="O4252"/>
      <c r="P4252" s="10"/>
    </row>
    <row r="4253" spans="13:16" x14ac:dyDescent="0.25">
      <c r="M4253" s="10"/>
      <c r="N4253"/>
      <c r="O4253"/>
      <c r="P4253" s="10"/>
    </row>
    <row r="4254" spans="13:16" x14ac:dyDescent="0.25">
      <c r="M4254" s="10"/>
      <c r="N4254"/>
      <c r="O4254"/>
      <c r="P4254" s="10"/>
    </row>
    <row r="4255" spans="13:16" x14ac:dyDescent="0.25">
      <c r="M4255" s="10"/>
      <c r="N4255"/>
      <c r="O4255"/>
      <c r="P4255" s="10"/>
    </row>
    <row r="4256" spans="13:16" x14ac:dyDescent="0.25">
      <c r="M4256" s="10"/>
      <c r="N4256"/>
      <c r="O4256"/>
      <c r="P4256" s="10"/>
    </row>
    <row r="4257" spans="13:16" x14ac:dyDescent="0.25">
      <c r="M4257" s="10"/>
      <c r="N4257"/>
      <c r="O4257"/>
      <c r="P4257" s="10"/>
    </row>
    <row r="4258" spans="13:16" x14ac:dyDescent="0.25">
      <c r="M4258" s="10"/>
      <c r="N4258"/>
      <c r="O4258"/>
      <c r="P4258" s="10"/>
    </row>
    <row r="4259" spans="13:16" x14ac:dyDescent="0.25">
      <c r="M4259" s="10"/>
      <c r="N4259"/>
      <c r="O4259"/>
      <c r="P4259" s="10"/>
    </row>
    <row r="4260" spans="13:16" x14ac:dyDescent="0.25">
      <c r="M4260" s="10"/>
      <c r="N4260"/>
      <c r="O4260"/>
      <c r="P4260" s="10"/>
    </row>
    <row r="4261" spans="13:16" x14ac:dyDescent="0.25">
      <c r="M4261" s="10"/>
      <c r="N4261"/>
      <c r="O4261"/>
      <c r="P4261" s="10"/>
    </row>
    <row r="4262" spans="13:16" x14ac:dyDescent="0.25">
      <c r="M4262" s="10"/>
      <c r="N4262"/>
      <c r="O4262"/>
      <c r="P4262" s="10"/>
    </row>
    <row r="4263" spans="13:16" x14ac:dyDescent="0.25">
      <c r="M4263" s="10"/>
      <c r="N4263"/>
      <c r="O4263"/>
      <c r="P4263" s="10"/>
    </row>
    <row r="4264" spans="13:16" x14ac:dyDescent="0.25">
      <c r="M4264" s="10"/>
      <c r="N4264"/>
      <c r="O4264"/>
      <c r="P4264" s="10"/>
    </row>
    <row r="4265" spans="13:16" x14ac:dyDescent="0.25">
      <c r="M4265" s="10"/>
      <c r="N4265"/>
      <c r="O4265"/>
      <c r="P4265" s="10"/>
    </row>
    <row r="4266" spans="13:16" x14ac:dyDescent="0.25">
      <c r="M4266" s="10"/>
      <c r="N4266"/>
      <c r="O4266"/>
      <c r="P4266" s="10"/>
    </row>
    <row r="4267" spans="13:16" x14ac:dyDescent="0.25">
      <c r="M4267" s="10"/>
      <c r="N4267"/>
      <c r="O4267"/>
      <c r="P4267" s="10"/>
    </row>
    <row r="4268" spans="13:16" x14ac:dyDescent="0.25">
      <c r="M4268" s="10"/>
      <c r="N4268"/>
      <c r="O4268"/>
      <c r="P4268" s="10"/>
    </row>
    <row r="4269" spans="13:16" x14ac:dyDescent="0.25">
      <c r="M4269" s="10"/>
      <c r="N4269"/>
      <c r="O4269"/>
      <c r="P4269" s="10"/>
    </row>
    <row r="4270" spans="13:16" x14ac:dyDescent="0.25">
      <c r="M4270" s="10"/>
      <c r="N4270"/>
      <c r="O4270"/>
      <c r="P4270" s="10"/>
    </row>
    <row r="4271" spans="13:16" x14ac:dyDescent="0.25">
      <c r="M4271" s="10"/>
      <c r="N4271"/>
      <c r="O4271"/>
      <c r="P4271" s="10"/>
    </row>
    <row r="4272" spans="13:16" x14ac:dyDescent="0.25">
      <c r="M4272" s="10"/>
      <c r="N4272"/>
      <c r="O4272"/>
      <c r="P4272" s="10"/>
    </row>
    <row r="4273" spans="13:16" x14ac:dyDescent="0.25">
      <c r="M4273" s="10"/>
      <c r="N4273"/>
      <c r="O4273"/>
      <c r="P4273" s="10"/>
    </row>
    <row r="4274" spans="13:16" x14ac:dyDescent="0.25">
      <c r="M4274" s="10"/>
      <c r="N4274"/>
      <c r="O4274"/>
      <c r="P4274" s="10"/>
    </row>
    <row r="4275" spans="13:16" x14ac:dyDescent="0.25">
      <c r="M4275" s="10"/>
      <c r="N4275"/>
      <c r="O4275"/>
      <c r="P4275" s="10"/>
    </row>
    <row r="4276" spans="13:16" x14ac:dyDescent="0.25">
      <c r="M4276" s="10"/>
      <c r="N4276"/>
      <c r="O4276"/>
      <c r="P4276" s="10"/>
    </row>
    <row r="4277" spans="13:16" x14ac:dyDescent="0.25">
      <c r="M4277" s="10"/>
      <c r="N4277"/>
      <c r="O4277"/>
      <c r="P4277" s="10"/>
    </row>
    <row r="4278" spans="13:16" x14ac:dyDescent="0.25">
      <c r="M4278" s="10"/>
      <c r="N4278"/>
      <c r="O4278"/>
      <c r="P4278" s="10"/>
    </row>
    <row r="4279" spans="13:16" x14ac:dyDescent="0.25">
      <c r="M4279" s="10"/>
      <c r="N4279"/>
      <c r="O4279"/>
      <c r="P4279" s="10"/>
    </row>
    <row r="4280" spans="13:16" x14ac:dyDescent="0.25">
      <c r="M4280" s="10"/>
      <c r="N4280"/>
      <c r="O4280"/>
      <c r="P4280" s="10"/>
    </row>
    <row r="4281" spans="13:16" x14ac:dyDescent="0.25">
      <c r="M4281" s="10"/>
      <c r="N4281"/>
      <c r="O4281"/>
      <c r="P4281" s="10"/>
    </row>
    <row r="4282" spans="13:16" x14ac:dyDescent="0.25">
      <c r="M4282" s="10"/>
      <c r="N4282"/>
      <c r="O4282"/>
      <c r="P4282" s="10"/>
    </row>
    <row r="4283" spans="13:16" x14ac:dyDescent="0.25">
      <c r="M4283" s="10"/>
      <c r="N4283"/>
      <c r="O4283"/>
      <c r="P4283" s="10"/>
    </row>
    <row r="4284" spans="13:16" x14ac:dyDescent="0.25">
      <c r="M4284" s="10"/>
      <c r="N4284"/>
      <c r="O4284"/>
      <c r="P4284" s="10"/>
    </row>
    <row r="4285" spans="13:16" x14ac:dyDescent="0.25">
      <c r="M4285" s="10"/>
      <c r="N4285"/>
      <c r="O4285"/>
      <c r="P4285" s="10"/>
    </row>
    <row r="4286" spans="13:16" x14ac:dyDescent="0.25">
      <c r="M4286" s="10"/>
      <c r="N4286"/>
      <c r="O4286"/>
      <c r="P4286" s="10"/>
    </row>
    <row r="4287" spans="13:16" x14ac:dyDescent="0.25">
      <c r="M4287" s="10"/>
      <c r="N4287"/>
      <c r="O4287"/>
      <c r="P4287" s="10"/>
    </row>
    <row r="4288" spans="13:16" x14ac:dyDescent="0.25">
      <c r="M4288" s="10"/>
      <c r="N4288"/>
      <c r="O4288"/>
      <c r="P4288" s="10"/>
    </row>
    <row r="4289" spans="13:16" x14ac:dyDescent="0.25">
      <c r="M4289" s="10"/>
      <c r="N4289"/>
      <c r="O4289"/>
      <c r="P4289" s="10"/>
    </row>
    <row r="4290" spans="13:16" x14ac:dyDescent="0.25">
      <c r="M4290" s="10"/>
      <c r="N4290"/>
      <c r="O4290"/>
      <c r="P4290" s="10"/>
    </row>
    <row r="4291" spans="13:16" x14ac:dyDescent="0.25">
      <c r="M4291" s="10"/>
      <c r="N4291"/>
      <c r="O4291"/>
      <c r="P4291" s="10"/>
    </row>
    <row r="4292" spans="13:16" x14ac:dyDescent="0.25">
      <c r="M4292" s="10"/>
      <c r="N4292"/>
      <c r="O4292"/>
      <c r="P4292" s="10"/>
    </row>
    <row r="4293" spans="13:16" x14ac:dyDescent="0.25">
      <c r="M4293" s="10"/>
      <c r="N4293"/>
      <c r="O4293"/>
      <c r="P4293" s="10"/>
    </row>
    <row r="4294" spans="13:16" x14ac:dyDescent="0.25">
      <c r="M4294" s="10"/>
      <c r="N4294"/>
      <c r="O4294"/>
      <c r="P4294" s="10"/>
    </row>
    <row r="4295" spans="13:16" x14ac:dyDescent="0.25">
      <c r="M4295" s="10"/>
      <c r="N4295"/>
      <c r="O4295"/>
      <c r="P4295" s="10"/>
    </row>
    <row r="4296" spans="13:16" x14ac:dyDescent="0.25">
      <c r="M4296" s="10"/>
      <c r="N4296"/>
      <c r="O4296"/>
      <c r="P4296" s="10"/>
    </row>
    <row r="4297" spans="13:16" x14ac:dyDescent="0.25">
      <c r="M4297" s="10"/>
      <c r="N4297"/>
      <c r="O4297"/>
      <c r="P4297" s="10"/>
    </row>
    <row r="4298" spans="13:16" x14ac:dyDescent="0.25">
      <c r="M4298" s="10"/>
      <c r="N4298"/>
      <c r="O4298"/>
      <c r="P4298" s="10"/>
    </row>
    <row r="4299" spans="13:16" x14ac:dyDescent="0.25">
      <c r="M4299" s="10"/>
      <c r="N4299"/>
      <c r="O4299"/>
      <c r="P4299" s="10"/>
    </row>
    <row r="4300" spans="13:16" x14ac:dyDescent="0.25">
      <c r="M4300" s="10"/>
      <c r="N4300"/>
      <c r="O4300"/>
      <c r="P4300" s="10"/>
    </row>
    <row r="4301" spans="13:16" x14ac:dyDescent="0.25">
      <c r="M4301" s="10"/>
      <c r="N4301"/>
      <c r="O4301"/>
      <c r="P4301" s="10"/>
    </row>
    <row r="4302" spans="13:16" x14ac:dyDescent="0.25">
      <c r="M4302" s="10"/>
      <c r="N4302"/>
      <c r="O4302"/>
      <c r="P4302" s="10"/>
    </row>
    <row r="4303" spans="13:16" x14ac:dyDescent="0.25">
      <c r="M4303" s="10"/>
      <c r="N4303"/>
      <c r="O4303"/>
      <c r="P4303" s="10"/>
    </row>
    <row r="4304" spans="13:16" x14ac:dyDescent="0.25">
      <c r="M4304" s="10"/>
      <c r="N4304"/>
      <c r="O4304"/>
      <c r="P4304" s="10"/>
    </row>
    <row r="4305" spans="13:16" x14ac:dyDescent="0.25">
      <c r="M4305" s="10"/>
      <c r="N4305"/>
      <c r="O4305"/>
      <c r="P4305" s="10"/>
    </row>
    <row r="4306" spans="13:16" x14ac:dyDescent="0.25">
      <c r="M4306" s="10"/>
      <c r="N4306"/>
      <c r="O4306"/>
      <c r="P4306" s="10"/>
    </row>
    <row r="4307" spans="13:16" x14ac:dyDescent="0.25">
      <c r="M4307" s="10"/>
      <c r="N4307"/>
      <c r="O4307"/>
      <c r="P4307" s="10"/>
    </row>
    <row r="4308" spans="13:16" x14ac:dyDescent="0.25">
      <c r="M4308" s="10"/>
      <c r="N4308"/>
      <c r="O4308"/>
      <c r="P4308" s="10"/>
    </row>
    <row r="4309" spans="13:16" x14ac:dyDescent="0.25">
      <c r="M4309" s="10"/>
      <c r="N4309"/>
      <c r="O4309"/>
      <c r="P4309" s="10"/>
    </row>
    <row r="4310" spans="13:16" x14ac:dyDescent="0.25">
      <c r="M4310" s="10"/>
      <c r="N4310"/>
      <c r="O4310"/>
      <c r="P4310" s="10"/>
    </row>
    <row r="4311" spans="13:16" x14ac:dyDescent="0.25">
      <c r="M4311" s="10"/>
      <c r="N4311"/>
      <c r="O4311"/>
      <c r="P4311" s="10"/>
    </row>
    <row r="4312" spans="13:16" x14ac:dyDescent="0.25">
      <c r="M4312" s="10"/>
      <c r="N4312"/>
      <c r="O4312"/>
      <c r="P4312" s="10"/>
    </row>
    <row r="4313" spans="13:16" x14ac:dyDescent="0.25">
      <c r="M4313" s="10"/>
      <c r="N4313"/>
      <c r="O4313"/>
      <c r="P4313" s="10"/>
    </row>
    <row r="4314" spans="13:16" x14ac:dyDescent="0.25">
      <c r="M4314" s="10"/>
      <c r="N4314"/>
      <c r="O4314"/>
      <c r="P4314" s="10"/>
    </row>
    <row r="4315" spans="13:16" x14ac:dyDescent="0.25">
      <c r="M4315" s="10"/>
      <c r="N4315"/>
      <c r="O4315"/>
      <c r="P4315" s="10"/>
    </row>
    <row r="4316" spans="13:16" x14ac:dyDescent="0.25">
      <c r="M4316" s="10"/>
      <c r="N4316"/>
      <c r="O4316"/>
      <c r="P4316" s="10"/>
    </row>
    <row r="4317" spans="13:16" x14ac:dyDescent="0.25">
      <c r="M4317" s="10"/>
      <c r="N4317"/>
      <c r="O4317"/>
      <c r="P4317" s="10"/>
    </row>
    <row r="4318" spans="13:16" x14ac:dyDescent="0.25">
      <c r="M4318" s="10"/>
      <c r="N4318"/>
      <c r="O4318"/>
      <c r="P4318" s="10"/>
    </row>
    <row r="4319" spans="13:16" x14ac:dyDescent="0.25">
      <c r="M4319" s="10"/>
      <c r="N4319"/>
      <c r="O4319"/>
      <c r="P4319" s="10"/>
    </row>
    <row r="4320" spans="13:16" x14ac:dyDescent="0.25">
      <c r="M4320" s="10"/>
      <c r="N4320"/>
      <c r="O4320"/>
      <c r="P4320" s="10"/>
    </row>
    <row r="4321" spans="13:16" x14ac:dyDescent="0.25">
      <c r="M4321" s="10"/>
      <c r="N4321"/>
      <c r="O4321"/>
      <c r="P4321" s="10"/>
    </row>
    <row r="4322" spans="13:16" x14ac:dyDescent="0.25">
      <c r="M4322" s="10"/>
      <c r="N4322"/>
      <c r="O4322"/>
      <c r="P4322" s="10"/>
    </row>
    <row r="4323" spans="13:16" x14ac:dyDescent="0.25">
      <c r="M4323" s="10"/>
      <c r="N4323"/>
      <c r="O4323"/>
      <c r="P4323" s="10"/>
    </row>
    <row r="4324" spans="13:16" x14ac:dyDescent="0.25">
      <c r="M4324" s="10"/>
      <c r="N4324"/>
      <c r="O4324"/>
      <c r="P4324" s="10"/>
    </row>
    <row r="4325" spans="13:16" x14ac:dyDescent="0.25">
      <c r="M4325" s="10"/>
      <c r="N4325"/>
      <c r="O4325"/>
      <c r="P4325" s="10"/>
    </row>
    <row r="4326" spans="13:16" x14ac:dyDescent="0.25">
      <c r="M4326" s="10"/>
      <c r="N4326"/>
      <c r="O4326"/>
      <c r="P4326" s="10"/>
    </row>
    <row r="4327" spans="13:16" x14ac:dyDescent="0.25">
      <c r="M4327" s="10"/>
      <c r="N4327"/>
      <c r="O4327"/>
      <c r="P4327" s="10"/>
    </row>
    <row r="4328" spans="13:16" x14ac:dyDescent="0.25">
      <c r="M4328" s="10"/>
      <c r="N4328"/>
      <c r="O4328"/>
      <c r="P4328" s="10"/>
    </row>
    <row r="4329" spans="13:16" x14ac:dyDescent="0.25">
      <c r="M4329" s="10"/>
      <c r="N4329"/>
      <c r="O4329"/>
      <c r="P4329" s="10"/>
    </row>
    <row r="4330" spans="13:16" x14ac:dyDescent="0.25">
      <c r="M4330" s="10"/>
      <c r="N4330"/>
      <c r="O4330"/>
      <c r="P4330" s="10"/>
    </row>
    <row r="4331" spans="13:16" x14ac:dyDescent="0.25">
      <c r="M4331" s="10"/>
      <c r="N4331"/>
      <c r="O4331"/>
      <c r="P4331" s="10"/>
    </row>
    <row r="4332" spans="13:16" x14ac:dyDescent="0.25">
      <c r="M4332" s="10"/>
      <c r="N4332"/>
      <c r="O4332"/>
      <c r="P4332" s="10"/>
    </row>
    <row r="4333" spans="13:16" x14ac:dyDescent="0.25">
      <c r="M4333" s="10"/>
      <c r="N4333"/>
      <c r="O4333"/>
      <c r="P4333" s="10"/>
    </row>
    <row r="4334" spans="13:16" x14ac:dyDescent="0.25">
      <c r="M4334" s="10"/>
      <c r="N4334"/>
      <c r="O4334"/>
      <c r="P4334" s="10"/>
    </row>
    <row r="4335" spans="13:16" x14ac:dyDescent="0.25">
      <c r="M4335" s="10"/>
      <c r="N4335"/>
      <c r="O4335"/>
      <c r="P4335" s="10"/>
    </row>
    <row r="4336" spans="13:16" x14ac:dyDescent="0.25">
      <c r="M4336" s="10"/>
      <c r="N4336"/>
      <c r="O4336"/>
      <c r="P4336" s="10"/>
    </row>
    <row r="4337" spans="13:16" x14ac:dyDescent="0.25">
      <c r="M4337" s="10"/>
      <c r="N4337"/>
      <c r="O4337"/>
      <c r="P4337" s="10"/>
    </row>
    <row r="4338" spans="13:16" x14ac:dyDescent="0.25">
      <c r="M4338" s="10"/>
      <c r="N4338"/>
      <c r="O4338"/>
      <c r="P4338" s="10"/>
    </row>
    <row r="4339" spans="13:16" x14ac:dyDescent="0.25">
      <c r="M4339" s="10"/>
      <c r="N4339"/>
      <c r="O4339"/>
      <c r="P4339" s="10"/>
    </row>
    <row r="4340" spans="13:16" x14ac:dyDescent="0.25">
      <c r="M4340" s="10"/>
      <c r="N4340"/>
      <c r="O4340"/>
      <c r="P4340" s="10"/>
    </row>
    <row r="4341" spans="13:16" x14ac:dyDescent="0.25">
      <c r="M4341" s="10"/>
      <c r="N4341"/>
      <c r="O4341"/>
      <c r="P4341" s="10"/>
    </row>
    <row r="4342" spans="13:16" x14ac:dyDescent="0.25">
      <c r="M4342" s="10"/>
      <c r="N4342"/>
      <c r="O4342"/>
      <c r="P4342" s="10"/>
    </row>
    <row r="4343" spans="13:16" x14ac:dyDescent="0.25">
      <c r="M4343" s="10"/>
      <c r="N4343"/>
      <c r="O4343"/>
      <c r="P4343" s="10"/>
    </row>
    <row r="4344" spans="13:16" x14ac:dyDescent="0.25">
      <c r="M4344" s="10"/>
      <c r="N4344"/>
      <c r="O4344"/>
      <c r="P4344" s="10"/>
    </row>
    <row r="4345" spans="13:16" x14ac:dyDescent="0.25">
      <c r="M4345" s="10"/>
      <c r="N4345"/>
      <c r="O4345"/>
      <c r="P4345" s="10"/>
    </row>
    <row r="4346" spans="13:16" x14ac:dyDescent="0.25">
      <c r="M4346" s="10"/>
      <c r="N4346"/>
      <c r="O4346"/>
      <c r="P4346" s="10"/>
    </row>
    <row r="4347" spans="13:16" x14ac:dyDescent="0.25">
      <c r="M4347" s="10"/>
      <c r="N4347"/>
      <c r="O4347"/>
      <c r="P4347" s="10"/>
    </row>
    <row r="4348" spans="13:16" x14ac:dyDescent="0.25">
      <c r="M4348" s="10"/>
      <c r="N4348"/>
      <c r="O4348"/>
      <c r="P4348" s="10"/>
    </row>
    <row r="4349" spans="13:16" x14ac:dyDescent="0.25">
      <c r="M4349" s="10"/>
      <c r="N4349"/>
      <c r="O4349"/>
      <c r="P4349" s="10"/>
    </row>
    <row r="4350" spans="13:16" x14ac:dyDescent="0.25">
      <c r="M4350" s="10"/>
      <c r="N4350"/>
      <c r="O4350"/>
      <c r="P4350" s="10"/>
    </row>
    <row r="4351" spans="13:16" x14ac:dyDescent="0.25">
      <c r="M4351" s="10"/>
      <c r="N4351"/>
      <c r="O4351"/>
      <c r="P4351" s="10"/>
    </row>
    <row r="4352" spans="13:16" x14ac:dyDescent="0.25">
      <c r="M4352" s="10"/>
      <c r="N4352"/>
      <c r="O4352"/>
      <c r="P4352" s="10"/>
    </row>
    <row r="4353" spans="13:16" x14ac:dyDescent="0.25">
      <c r="M4353" s="10"/>
      <c r="N4353"/>
      <c r="O4353"/>
      <c r="P4353" s="10"/>
    </row>
    <row r="4354" spans="13:16" x14ac:dyDescent="0.25">
      <c r="M4354" s="10"/>
      <c r="N4354"/>
      <c r="O4354"/>
      <c r="P4354" s="10"/>
    </row>
    <row r="4355" spans="13:16" x14ac:dyDescent="0.25">
      <c r="M4355" s="10"/>
      <c r="N4355"/>
      <c r="O4355"/>
      <c r="P4355" s="10"/>
    </row>
    <row r="4356" spans="13:16" x14ac:dyDescent="0.25">
      <c r="M4356" s="10"/>
      <c r="N4356"/>
      <c r="O4356"/>
      <c r="P4356" s="10"/>
    </row>
    <row r="4357" spans="13:16" x14ac:dyDescent="0.25">
      <c r="M4357" s="10"/>
      <c r="N4357"/>
      <c r="O4357"/>
      <c r="P4357" s="10"/>
    </row>
    <row r="4358" spans="13:16" x14ac:dyDescent="0.25">
      <c r="M4358" s="10"/>
      <c r="N4358"/>
      <c r="O4358"/>
      <c r="P4358" s="10"/>
    </row>
    <row r="4359" spans="13:16" x14ac:dyDescent="0.25">
      <c r="M4359" s="10"/>
      <c r="N4359"/>
      <c r="O4359"/>
      <c r="P4359" s="10"/>
    </row>
    <row r="4360" spans="13:16" x14ac:dyDescent="0.25">
      <c r="M4360" s="10"/>
      <c r="N4360"/>
      <c r="O4360"/>
      <c r="P4360" s="10"/>
    </row>
    <row r="4361" spans="13:16" x14ac:dyDescent="0.25">
      <c r="M4361" s="10"/>
      <c r="N4361"/>
      <c r="O4361"/>
      <c r="P4361" s="10"/>
    </row>
    <row r="4362" spans="13:16" x14ac:dyDescent="0.25">
      <c r="M4362" s="10"/>
      <c r="N4362"/>
      <c r="O4362"/>
      <c r="P4362" s="10"/>
    </row>
    <row r="4363" spans="13:16" x14ac:dyDescent="0.25">
      <c r="M4363" s="10"/>
      <c r="N4363"/>
      <c r="O4363"/>
      <c r="P4363" s="10"/>
    </row>
    <row r="4364" spans="13:16" x14ac:dyDescent="0.25">
      <c r="M4364" s="10"/>
      <c r="N4364"/>
      <c r="O4364"/>
      <c r="P4364" s="10"/>
    </row>
    <row r="4365" spans="13:16" x14ac:dyDescent="0.25">
      <c r="M4365" s="10"/>
      <c r="N4365"/>
      <c r="O4365"/>
      <c r="P4365" s="10"/>
    </row>
    <row r="4366" spans="13:16" x14ac:dyDescent="0.25">
      <c r="M4366" s="10"/>
      <c r="N4366"/>
      <c r="O4366"/>
      <c r="P4366" s="10"/>
    </row>
    <row r="4367" spans="13:16" x14ac:dyDescent="0.25">
      <c r="M4367" s="10"/>
      <c r="N4367"/>
      <c r="O4367"/>
      <c r="P4367" s="10"/>
    </row>
    <row r="4368" spans="13:16" x14ac:dyDescent="0.25">
      <c r="M4368" s="10"/>
      <c r="N4368"/>
      <c r="O4368"/>
      <c r="P4368" s="10"/>
    </row>
    <row r="4369" spans="13:16" x14ac:dyDescent="0.25">
      <c r="M4369" s="10"/>
      <c r="N4369"/>
      <c r="O4369"/>
      <c r="P4369" s="10"/>
    </row>
    <row r="4370" spans="13:16" x14ac:dyDescent="0.25">
      <c r="M4370" s="10"/>
      <c r="N4370"/>
      <c r="O4370"/>
      <c r="P4370" s="10"/>
    </row>
    <row r="4371" spans="13:16" x14ac:dyDescent="0.25">
      <c r="M4371" s="10"/>
      <c r="N4371"/>
      <c r="O4371"/>
      <c r="P4371" s="10"/>
    </row>
    <row r="4372" spans="13:16" x14ac:dyDescent="0.25">
      <c r="M4372" s="10"/>
      <c r="N4372"/>
      <c r="O4372"/>
      <c r="P4372" s="10"/>
    </row>
    <row r="4373" spans="13:16" x14ac:dyDescent="0.25">
      <c r="M4373" s="10"/>
      <c r="N4373"/>
      <c r="O4373"/>
      <c r="P4373" s="10"/>
    </row>
    <row r="4374" spans="13:16" x14ac:dyDescent="0.25">
      <c r="M4374" s="10"/>
      <c r="N4374"/>
      <c r="O4374"/>
      <c r="P4374" s="10"/>
    </row>
    <row r="4375" spans="13:16" x14ac:dyDescent="0.25">
      <c r="M4375" s="10"/>
      <c r="N4375"/>
      <c r="O4375"/>
      <c r="P4375" s="10"/>
    </row>
    <row r="4376" spans="13:16" x14ac:dyDescent="0.25">
      <c r="M4376" s="10"/>
      <c r="N4376"/>
      <c r="O4376"/>
      <c r="P4376" s="10"/>
    </row>
    <row r="4377" spans="13:16" x14ac:dyDescent="0.25">
      <c r="M4377" s="10"/>
      <c r="N4377"/>
      <c r="O4377"/>
      <c r="P4377" s="10"/>
    </row>
    <row r="4378" spans="13:16" x14ac:dyDescent="0.25">
      <c r="M4378" s="10"/>
      <c r="N4378"/>
      <c r="O4378"/>
      <c r="P4378" s="10"/>
    </row>
    <row r="4379" spans="13:16" x14ac:dyDescent="0.25">
      <c r="M4379" s="10"/>
      <c r="N4379"/>
      <c r="O4379"/>
      <c r="P4379" s="10"/>
    </row>
    <row r="4380" spans="13:16" x14ac:dyDescent="0.25">
      <c r="M4380" s="10"/>
      <c r="N4380"/>
      <c r="O4380"/>
      <c r="P4380" s="10"/>
    </row>
    <row r="4381" spans="13:16" x14ac:dyDescent="0.25">
      <c r="M4381" s="10"/>
      <c r="N4381"/>
      <c r="O4381"/>
      <c r="P4381" s="10"/>
    </row>
    <row r="4382" spans="13:16" x14ac:dyDescent="0.25">
      <c r="M4382" s="10"/>
      <c r="N4382"/>
      <c r="O4382"/>
      <c r="P4382" s="10"/>
    </row>
    <row r="4383" spans="13:16" x14ac:dyDescent="0.25">
      <c r="M4383" s="10"/>
      <c r="N4383"/>
      <c r="O4383"/>
      <c r="P4383" s="10"/>
    </row>
    <row r="4384" spans="13:16" x14ac:dyDescent="0.25">
      <c r="M4384" s="10"/>
      <c r="N4384"/>
      <c r="O4384"/>
      <c r="P4384" s="10"/>
    </row>
    <row r="4385" spans="13:16" x14ac:dyDescent="0.25">
      <c r="M4385" s="10"/>
      <c r="N4385"/>
      <c r="O4385"/>
      <c r="P4385" s="10"/>
    </row>
    <row r="4386" spans="13:16" x14ac:dyDescent="0.25">
      <c r="M4386" s="10"/>
      <c r="N4386"/>
      <c r="O4386"/>
      <c r="P4386" s="10"/>
    </row>
    <row r="4387" spans="13:16" x14ac:dyDescent="0.25">
      <c r="M4387" s="10"/>
      <c r="N4387"/>
      <c r="O4387"/>
      <c r="P4387" s="10"/>
    </row>
    <row r="4388" spans="13:16" x14ac:dyDescent="0.25">
      <c r="M4388" s="10"/>
      <c r="N4388"/>
      <c r="O4388"/>
      <c r="P4388" s="10"/>
    </row>
    <row r="4389" spans="13:16" x14ac:dyDescent="0.25">
      <c r="M4389" s="10"/>
      <c r="N4389"/>
      <c r="O4389"/>
      <c r="P4389" s="10"/>
    </row>
    <row r="4390" spans="13:16" x14ac:dyDescent="0.25">
      <c r="M4390" s="10"/>
      <c r="N4390"/>
      <c r="O4390"/>
      <c r="P4390" s="10"/>
    </row>
    <row r="4391" spans="13:16" x14ac:dyDescent="0.25">
      <c r="M4391" s="10"/>
      <c r="N4391"/>
      <c r="O4391"/>
      <c r="P4391" s="10"/>
    </row>
    <row r="4392" spans="13:16" x14ac:dyDescent="0.25">
      <c r="M4392" s="10"/>
      <c r="N4392"/>
      <c r="O4392"/>
      <c r="P4392" s="10"/>
    </row>
    <row r="4393" spans="13:16" x14ac:dyDescent="0.25">
      <c r="M4393" s="10"/>
      <c r="N4393"/>
      <c r="O4393"/>
      <c r="P4393" s="10"/>
    </row>
    <row r="4394" spans="13:16" x14ac:dyDescent="0.25">
      <c r="M4394" s="10"/>
      <c r="N4394"/>
      <c r="O4394"/>
      <c r="P4394" s="10"/>
    </row>
    <row r="4395" spans="13:16" x14ac:dyDescent="0.25">
      <c r="M4395" s="10"/>
      <c r="N4395"/>
      <c r="O4395"/>
      <c r="P4395" s="10"/>
    </row>
    <row r="4396" spans="13:16" x14ac:dyDescent="0.25">
      <c r="M4396" s="10"/>
      <c r="N4396"/>
      <c r="O4396"/>
      <c r="P4396" s="10"/>
    </row>
    <row r="4397" spans="13:16" x14ac:dyDescent="0.25">
      <c r="M4397" s="10"/>
      <c r="N4397"/>
      <c r="O4397"/>
      <c r="P4397" s="10"/>
    </row>
    <row r="4398" spans="13:16" x14ac:dyDescent="0.25">
      <c r="M4398" s="10"/>
      <c r="N4398"/>
      <c r="O4398"/>
      <c r="P4398" s="10"/>
    </row>
    <row r="4399" spans="13:16" x14ac:dyDescent="0.25">
      <c r="M4399" s="10"/>
      <c r="N4399"/>
      <c r="O4399"/>
      <c r="P4399" s="10"/>
    </row>
    <row r="4400" spans="13:16" x14ac:dyDescent="0.25">
      <c r="M4400" s="10"/>
      <c r="N4400"/>
      <c r="O4400"/>
      <c r="P4400" s="10"/>
    </row>
    <row r="4401" spans="13:16" x14ac:dyDescent="0.25">
      <c r="M4401" s="10"/>
      <c r="N4401"/>
      <c r="O4401"/>
      <c r="P4401" s="10"/>
    </row>
    <row r="4402" spans="13:16" x14ac:dyDescent="0.25">
      <c r="M4402" s="10"/>
      <c r="N4402"/>
      <c r="O4402"/>
      <c r="P4402" s="10"/>
    </row>
    <row r="4403" spans="13:16" x14ac:dyDescent="0.25">
      <c r="M4403" s="10"/>
      <c r="N4403"/>
      <c r="O4403"/>
      <c r="P4403" s="10"/>
    </row>
    <row r="4404" spans="13:16" x14ac:dyDescent="0.25">
      <c r="M4404" s="10"/>
      <c r="N4404"/>
      <c r="O4404"/>
      <c r="P4404" s="10"/>
    </row>
    <row r="4405" spans="13:16" x14ac:dyDescent="0.25">
      <c r="M4405" s="10"/>
      <c r="N4405"/>
      <c r="O4405"/>
      <c r="P4405" s="10"/>
    </row>
    <row r="4406" spans="13:16" x14ac:dyDescent="0.25">
      <c r="M4406" s="10"/>
      <c r="N4406"/>
      <c r="O4406"/>
      <c r="P4406" s="10"/>
    </row>
    <row r="4407" spans="13:16" x14ac:dyDescent="0.25">
      <c r="M4407" s="10"/>
      <c r="N4407"/>
      <c r="O4407"/>
      <c r="P4407" s="10"/>
    </row>
    <row r="4408" spans="13:16" x14ac:dyDescent="0.25">
      <c r="M4408" s="10"/>
      <c r="N4408"/>
      <c r="O4408"/>
      <c r="P4408" s="10"/>
    </row>
    <row r="4409" spans="13:16" x14ac:dyDescent="0.25">
      <c r="M4409" s="10"/>
      <c r="N4409"/>
      <c r="O4409"/>
      <c r="P4409" s="10"/>
    </row>
    <row r="4410" spans="13:16" x14ac:dyDescent="0.25">
      <c r="M4410" s="10"/>
      <c r="N4410"/>
      <c r="O4410"/>
      <c r="P4410" s="10"/>
    </row>
    <row r="4411" spans="13:16" x14ac:dyDescent="0.25">
      <c r="M4411" s="10"/>
      <c r="N4411"/>
      <c r="O4411"/>
      <c r="P4411" s="10"/>
    </row>
    <row r="4412" spans="13:16" x14ac:dyDescent="0.25">
      <c r="M4412" s="10"/>
      <c r="N4412"/>
      <c r="O4412"/>
      <c r="P4412" s="10"/>
    </row>
    <row r="4413" spans="13:16" x14ac:dyDescent="0.25">
      <c r="M4413" s="10"/>
      <c r="N4413"/>
      <c r="O4413"/>
      <c r="P4413" s="10"/>
    </row>
    <row r="4414" spans="13:16" x14ac:dyDescent="0.25">
      <c r="M4414" s="10"/>
      <c r="N4414"/>
      <c r="O4414"/>
      <c r="P4414" s="10"/>
    </row>
    <row r="4415" spans="13:16" x14ac:dyDescent="0.25">
      <c r="M4415" s="10"/>
      <c r="N4415"/>
      <c r="O4415"/>
      <c r="P4415" s="10"/>
    </row>
    <row r="4416" spans="13:16" x14ac:dyDescent="0.25">
      <c r="M4416" s="10"/>
      <c r="N4416"/>
      <c r="O4416"/>
      <c r="P4416" s="10"/>
    </row>
    <row r="4417" spans="13:16" x14ac:dyDescent="0.25">
      <c r="M4417" s="10"/>
      <c r="N4417"/>
      <c r="O4417"/>
      <c r="P4417" s="10"/>
    </row>
    <row r="4418" spans="13:16" x14ac:dyDescent="0.25">
      <c r="M4418" s="10"/>
      <c r="N4418"/>
      <c r="O4418"/>
      <c r="P4418" s="10"/>
    </row>
    <row r="4419" spans="13:16" x14ac:dyDescent="0.25">
      <c r="M4419" s="10"/>
      <c r="N4419"/>
      <c r="O4419"/>
      <c r="P4419" s="10"/>
    </row>
    <row r="4420" spans="13:16" x14ac:dyDescent="0.25">
      <c r="M4420" s="10"/>
      <c r="N4420"/>
      <c r="O4420"/>
      <c r="P4420" s="10"/>
    </row>
    <row r="4421" spans="13:16" x14ac:dyDescent="0.25">
      <c r="M4421" s="10"/>
      <c r="N4421"/>
      <c r="O4421"/>
      <c r="P4421" s="10"/>
    </row>
    <row r="4422" spans="13:16" x14ac:dyDescent="0.25">
      <c r="M4422" s="10"/>
      <c r="N4422"/>
      <c r="O4422"/>
      <c r="P4422" s="10"/>
    </row>
    <row r="4423" spans="13:16" x14ac:dyDescent="0.25">
      <c r="M4423" s="10"/>
      <c r="N4423"/>
      <c r="O4423"/>
      <c r="P4423" s="10"/>
    </row>
    <row r="4424" spans="13:16" x14ac:dyDescent="0.25">
      <c r="M4424" s="10"/>
      <c r="N4424"/>
      <c r="O4424"/>
      <c r="P4424" s="10"/>
    </row>
    <row r="4425" spans="13:16" x14ac:dyDescent="0.25">
      <c r="M4425" s="10"/>
      <c r="N4425"/>
      <c r="O4425"/>
      <c r="P4425" s="10"/>
    </row>
    <row r="4426" spans="13:16" x14ac:dyDescent="0.25">
      <c r="M4426" s="10"/>
      <c r="N4426"/>
      <c r="O4426"/>
      <c r="P4426" s="10"/>
    </row>
    <row r="4427" spans="13:16" x14ac:dyDescent="0.25">
      <c r="M4427" s="10"/>
      <c r="N4427"/>
      <c r="O4427"/>
      <c r="P4427" s="10"/>
    </row>
    <row r="4428" spans="13:16" x14ac:dyDescent="0.25">
      <c r="M4428" s="10"/>
      <c r="N4428"/>
      <c r="O4428"/>
      <c r="P4428" s="10"/>
    </row>
    <row r="4429" spans="13:16" x14ac:dyDescent="0.25">
      <c r="M4429" s="10"/>
      <c r="N4429"/>
      <c r="O4429"/>
      <c r="P4429" s="10"/>
    </row>
    <row r="4430" spans="13:16" x14ac:dyDescent="0.25">
      <c r="M4430" s="10"/>
      <c r="N4430"/>
      <c r="O4430"/>
      <c r="P4430" s="10"/>
    </row>
    <row r="4431" spans="13:16" x14ac:dyDescent="0.25">
      <c r="M4431" s="10"/>
      <c r="N4431"/>
      <c r="O4431"/>
      <c r="P4431" s="10"/>
    </row>
    <row r="4432" spans="13:16" x14ac:dyDescent="0.25">
      <c r="M4432" s="10"/>
      <c r="N4432"/>
      <c r="O4432"/>
      <c r="P4432" s="10"/>
    </row>
    <row r="4433" spans="13:16" x14ac:dyDescent="0.25">
      <c r="M4433" s="10"/>
      <c r="N4433"/>
      <c r="O4433"/>
      <c r="P4433" s="10"/>
    </row>
    <row r="4434" spans="13:16" x14ac:dyDescent="0.25">
      <c r="M4434" s="10"/>
      <c r="N4434"/>
      <c r="O4434"/>
      <c r="P4434" s="10"/>
    </row>
    <row r="4435" spans="13:16" x14ac:dyDescent="0.25">
      <c r="M4435" s="10"/>
      <c r="N4435"/>
      <c r="O4435"/>
      <c r="P4435" s="10"/>
    </row>
    <row r="4436" spans="13:16" x14ac:dyDescent="0.25">
      <c r="M4436" s="10"/>
      <c r="N4436"/>
      <c r="O4436"/>
      <c r="P4436" s="10"/>
    </row>
    <row r="4437" spans="13:16" x14ac:dyDescent="0.25">
      <c r="M4437" s="10"/>
      <c r="N4437"/>
      <c r="O4437"/>
      <c r="P4437" s="10"/>
    </row>
    <row r="4438" spans="13:16" x14ac:dyDescent="0.25">
      <c r="M4438" s="10"/>
      <c r="N4438"/>
      <c r="O4438"/>
      <c r="P4438" s="10"/>
    </row>
    <row r="4439" spans="13:16" x14ac:dyDescent="0.25">
      <c r="M4439" s="10"/>
      <c r="N4439"/>
      <c r="O4439"/>
      <c r="P4439" s="10"/>
    </row>
    <row r="4440" spans="13:16" x14ac:dyDescent="0.25">
      <c r="M4440" s="10"/>
      <c r="N4440"/>
      <c r="O4440"/>
      <c r="P4440" s="10"/>
    </row>
    <row r="4441" spans="13:16" x14ac:dyDescent="0.25">
      <c r="M4441" s="10"/>
      <c r="N4441"/>
      <c r="O4441"/>
      <c r="P4441" s="10"/>
    </row>
    <row r="4442" spans="13:16" x14ac:dyDescent="0.25">
      <c r="M4442" s="10"/>
      <c r="N4442"/>
      <c r="O4442"/>
      <c r="P4442" s="10"/>
    </row>
    <row r="4443" spans="13:16" x14ac:dyDescent="0.25">
      <c r="M4443" s="10"/>
      <c r="N4443"/>
      <c r="O4443"/>
      <c r="P4443" s="10"/>
    </row>
    <row r="4444" spans="13:16" x14ac:dyDescent="0.25">
      <c r="M4444" s="10"/>
      <c r="N4444"/>
      <c r="O4444"/>
      <c r="P4444" s="10"/>
    </row>
    <row r="4445" spans="13:16" x14ac:dyDescent="0.25">
      <c r="M4445" s="10"/>
      <c r="N4445"/>
      <c r="O4445"/>
      <c r="P4445" s="10"/>
    </row>
    <row r="4446" spans="13:16" x14ac:dyDescent="0.25">
      <c r="M4446" s="10"/>
      <c r="N4446"/>
      <c r="O4446"/>
      <c r="P4446" s="10"/>
    </row>
    <row r="4447" spans="13:16" x14ac:dyDescent="0.25">
      <c r="M4447" s="10"/>
      <c r="N4447"/>
      <c r="O4447"/>
      <c r="P4447" s="10"/>
    </row>
    <row r="4448" spans="13:16" x14ac:dyDescent="0.25">
      <c r="M4448" s="10"/>
      <c r="N4448"/>
      <c r="O4448"/>
      <c r="P4448" s="10"/>
    </row>
    <row r="4449" spans="13:16" x14ac:dyDescent="0.25">
      <c r="M4449" s="10"/>
      <c r="N4449"/>
      <c r="O4449"/>
      <c r="P4449" s="10"/>
    </row>
    <row r="4450" spans="13:16" x14ac:dyDescent="0.25">
      <c r="M4450" s="10"/>
      <c r="N4450"/>
      <c r="O4450"/>
      <c r="P4450" s="10"/>
    </row>
    <row r="4451" spans="13:16" x14ac:dyDescent="0.25">
      <c r="M4451" s="10"/>
      <c r="N4451"/>
      <c r="O4451"/>
      <c r="P4451" s="10"/>
    </row>
    <row r="4452" spans="13:16" x14ac:dyDescent="0.25">
      <c r="M4452" s="10"/>
      <c r="N4452"/>
      <c r="O4452"/>
      <c r="P4452" s="10"/>
    </row>
    <row r="4453" spans="13:16" x14ac:dyDescent="0.25">
      <c r="M4453" s="10"/>
      <c r="N4453"/>
      <c r="O4453"/>
      <c r="P4453" s="10"/>
    </row>
    <row r="4454" spans="13:16" x14ac:dyDescent="0.25">
      <c r="M4454" s="10"/>
      <c r="N4454"/>
      <c r="O4454"/>
      <c r="P4454" s="10"/>
    </row>
    <row r="4455" spans="13:16" x14ac:dyDescent="0.25">
      <c r="M4455" s="10"/>
      <c r="N4455"/>
      <c r="O4455"/>
      <c r="P4455" s="10"/>
    </row>
    <row r="4456" spans="13:16" x14ac:dyDescent="0.25">
      <c r="M4456" s="10"/>
      <c r="N4456"/>
      <c r="O4456"/>
      <c r="P4456" s="10"/>
    </row>
    <row r="4457" spans="13:16" x14ac:dyDescent="0.25">
      <c r="M4457" s="10"/>
      <c r="N4457"/>
      <c r="O4457"/>
      <c r="P4457" s="10"/>
    </row>
    <row r="4458" spans="13:16" x14ac:dyDescent="0.25">
      <c r="M4458" s="10"/>
      <c r="N4458"/>
      <c r="O4458"/>
      <c r="P4458" s="10"/>
    </row>
    <row r="4459" spans="13:16" x14ac:dyDescent="0.25">
      <c r="M4459" s="10"/>
      <c r="N4459"/>
      <c r="O4459"/>
      <c r="P4459" s="10"/>
    </row>
    <row r="4460" spans="13:16" x14ac:dyDescent="0.25">
      <c r="M4460" s="10"/>
      <c r="N4460"/>
      <c r="O4460"/>
      <c r="P4460" s="10"/>
    </row>
    <row r="4461" spans="13:16" x14ac:dyDescent="0.25">
      <c r="M4461" s="10"/>
      <c r="N4461"/>
      <c r="O4461"/>
      <c r="P4461" s="10"/>
    </row>
    <row r="4462" spans="13:16" x14ac:dyDescent="0.25">
      <c r="M4462" s="10"/>
      <c r="N4462"/>
      <c r="O4462"/>
      <c r="P4462" s="10"/>
    </row>
    <row r="4463" spans="13:16" x14ac:dyDescent="0.25">
      <c r="M4463" s="10"/>
      <c r="N4463"/>
      <c r="O4463"/>
      <c r="P4463" s="10"/>
    </row>
    <row r="4464" spans="13:16" x14ac:dyDescent="0.25">
      <c r="M4464" s="10"/>
      <c r="N4464"/>
      <c r="O4464"/>
      <c r="P4464" s="10"/>
    </row>
    <row r="4465" spans="13:16" x14ac:dyDescent="0.25">
      <c r="M4465" s="10"/>
      <c r="N4465"/>
      <c r="O4465"/>
      <c r="P4465" s="10"/>
    </row>
    <row r="4466" spans="13:16" x14ac:dyDescent="0.25">
      <c r="M4466" s="10"/>
      <c r="N4466"/>
      <c r="O4466"/>
      <c r="P4466" s="10"/>
    </row>
    <row r="4467" spans="13:16" x14ac:dyDescent="0.25">
      <c r="M4467" s="10"/>
      <c r="N4467"/>
      <c r="O4467"/>
      <c r="P4467" s="10"/>
    </row>
    <row r="4468" spans="13:16" x14ac:dyDescent="0.25">
      <c r="M4468" s="10"/>
      <c r="N4468"/>
      <c r="O4468"/>
      <c r="P4468" s="10"/>
    </row>
    <row r="4469" spans="13:16" x14ac:dyDescent="0.25">
      <c r="M4469" s="10"/>
      <c r="N4469"/>
      <c r="O4469"/>
      <c r="P4469" s="10"/>
    </row>
    <row r="4470" spans="13:16" x14ac:dyDescent="0.25">
      <c r="M4470" s="10"/>
      <c r="N4470"/>
      <c r="O4470"/>
      <c r="P4470" s="10"/>
    </row>
    <row r="4471" spans="13:16" x14ac:dyDescent="0.25">
      <c r="M4471" s="10"/>
      <c r="N4471"/>
      <c r="O4471"/>
      <c r="P4471" s="10"/>
    </row>
    <row r="4472" spans="13:16" x14ac:dyDescent="0.25">
      <c r="M4472" s="10"/>
      <c r="N4472"/>
      <c r="O4472"/>
      <c r="P4472" s="10"/>
    </row>
    <row r="4473" spans="13:16" x14ac:dyDescent="0.25">
      <c r="M4473" s="10"/>
      <c r="N4473"/>
      <c r="O4473"/>
      <c r="P4473" s="10"/>
    </row>
    <row r="4474" spans="13:16" x14ac:dyDescent="0.25">
      <c r="M4474" s="10"/>
      <c r="N4474"/>
      <c r="O4474"/>
      <c r="P4474" s="10"/>
    </row>
    <row r="4475" spans="13:16" x14ac:dyDescent="0.25">
      <c r="M4475" s="10"/>
      <c r="N4475"/>
      <c r="O4475"/>
      <c r="P4475" s="10"/>
    </row>
    <row r="4476" spans="13:16" x14ac:dyDescent="0.25">
      <c r="M4476" s="10"/>
      <c r="N4476"/>
      <c r="O4476"/>
      <c r="P4476" s="10"/>
    </row>
    <row r="4477" spans="13:16" x14ac:dyDescent="0.25">
      <c r="M4477" s="10"/>
      <c r="N4477"/>
      <c r="O4477"/>
      <c r="P4477" s="10"/>
    </row>
    <row r="4478" spans="13:16" x14ac:dyDescent="0.25">
      <c r="M4478" s="10"/>
      <c r="N4478"/>
      <c r="O4478"/>
      <c r="P4478" s="10"/>
    </row>
    <row r="4479" spans="13:16" x14ac:dyDescent="0.25">
      <c r="M4479" s="10"/>
      <c r="N4479"/>
      <c r="O4479"/>
      <c r="P4479" s="10"/>
    </row>
    <row r="4480" spans="13:16" x14ac:dyDescent="0.25">
      <c r="M4480" s="10"/>
      <c r="N4480"/>
      <c r="O4480"/>
      <c r="P4480" s="10"/>
    </row>
    <row r="4481" spans="13:16" x14ac:dyDescent="0.25">
      <c r="M4481" s="10"/>
      <c r="N4481"/>
      <c r="O4481"/>
      <c r="P4481" s="10"/>
    </row>
    <row r="4482" spans="13:16" x14ac:dyDescent="0.25">
      <c r="M4482" s="10"/>
      <c r="N4482"/>
      <c r="O4482"/>
      <c r="P4482" s="10"/>
    </row>
    <row r="4483" spans="13:16" x14ac:dyDescent="0.25">
      <c r="M4483" s="10"/>
      <c r="N4483"/>
      <c r="O4483"/>
      <c r="P4483" s="10"/>
    </row>
    <row r="4484" spans="13:16" x14ac:dyDescent="0.25">
      <c r="M4484" s="10"/>
      <c r="N4484"/>
      <c r="O4484"/>
      <c r="P4484" s="10"/>
    </row>
    <row r="4485" spans="13:16" x14ac:dyDescent="0.25">
      <c r="M4485" s="10"/>
      <c r="N4485"/>
      <c r="O4485"/>
      <c r="P4485" s="10"/>
    </row>
    <row r="4486" spans="13:16" x14ac:dyDescent="0.25">
      <c r="M4486" s="10"/>
      <c r="N4486"/>
      <c r="O4486"/>
      <c r="P4486" s="10"/>
    </row>
    <row r="4487" spans="13:16" x14ac:dyDescent="0.25">
      <c r="M4487" s="10"/>
      <c r="N4487"/>
      <c r="O4487"/>
      <c r="P4487" s="10"/>
    </row>
    <row r="4488" spans="13:16" x14ac:dyDescent="0.25">
      <c r="M4488" s="10"/>
      <c r="N4488"/>
      <c r="O4488"/>
      <c r="P4488" s="10"/>
    </row>
    <row r="4489" spans="13:16" x14ac:dyDescent="0.25">
      <c r="M4489" s="10"/>
      <c r="N4489"/>
      <c r="O4489"/>
      <c r="P4489" s="10"/>
    </row>
    <row r="4490" spans="13:16" x14ac:dyDescent="0.25">
      <c r="M4490" s="10"/>
      <c r="N4490"/>
      <c r="O4490"/>
      <c r="P4490" s="10"/>
    </row>
    <row r="4491" spans="13:16" x14ac:dyDescent="0.25">
      <c r="M4491" s="10"/>
      <c r="N4491"/>
      <c r="O4491"/>
      <c r="P4491" s="10"/>
    </row>
    <row r="4492" spans="13:16" x14ac:dyDescent="0.25">
      <c r="M4492" s="10"/>
      <c r="N4492"/>
      <c r="O4492"/>
      <c r="P4492" s="10"/>
    </row>
    <row r="4493" spans="13:16" x14ac:dyDescent="0.25">
      <c r="M4493" s="10"/>
      <c r="N4493"/>
      <c r="O4493"/>
      <c r="P4493" s="10"/>
    </row>
    <row r="4494" spans="13:16" x14ac:dyDescent="0.25">
      <c r="M4494" s="10"/>
      <c r="N4494"/>
      <c r="O4494"/>
      <c r="P4494" s="10"/>
    </row>
    <row r="4495" spans="13:16" x14ac:dyDescent="0.25">
      <c r="M4495" s="10"/>
      <c r="N4495"/>
      <c r="O4495"/>
      <c r="P4495" s="10"/>
    </row>
    <row r="4496" spans="13:16" x14ac:dyDescent="0.25">
      <c r="M4496" s="10"/>
      <c r="N4496"/>
      <c r="O4496"/>
      <c r="P4496" s="10"/>
    </row>
    <row r="4497" spans="13:16" x14ac:dyDescent="0.25">
      <c r="M4497" s="10"/>
      <c r="N4497"/>
      <c r="O4497"/>
      <c r="P4497" s="10"/>
    </row>
    <row r="4498" spans="13:16" x14ac:dyDescent="0.25">
      <c r="M4498" s="10"/>
      <c r="N4498"/>
      <c r="O4498"/>
      <c r="P4498" s="10"/>
    </row>
    <row r="4499" spans="13:16" x14ac:dyDescent="0.25">
      <c r="M4499" s="10"/>
      <c r="N4499"/>
      <c r="O4499"/>
      <c r="P4499" s="10"/>
    </row>
    <row r="4500" spans="13:16" x14ac:dyDescent="0.25">
      <c r="M4500" s="10"/>
      <c r="N4500"/>
      <c r="O4500"/>
      <c r="P4500" s="10"/>
    </row>
    <row r="4501" spans="13:16" x14ac:dyDescent="0.25">
      <c r="M4501" s="10"/>
      <c r="N4501"/>
      <c r="O4501"/>
      <c r="P4501" s="10"/>
    </row>
    <row r="4502" spans="13:16" x14ac:dyDescent="0.25">
      <c r="M4502" s="10"/>
      <c r="N4502"/>
      <c r="O4502"/>
      <c r="P4502" s="10"/>
    </row>
    <row r="4503" spans="13:16" x14ac:dyDescent="0.25">
      <c r="M4503" s="10"/>
      <c r="N4503"/>
      <c r="O4503"/>
      <c r="P4503" s="10"/>
    </row>
    <row r="4504" spans="13:16" x14ac:dyDescent="0.25">
      <c r="M4504" s="10"/>
      <c r="N4504"/>
      <c r="O4504"/>
      <c r="P4504" s="10"/>
    </row>
    <row r="4505" spans="13:16" x14ac:dyDescent="0.25">
      <c r="M4505" s="10"/>
      <c r="N4505"/>
      <c r="O4505"/>
      <c r="P4505" s="10"/>
    </row>
    <row r="4506" spans="13:16" x14ac:dyDescent="0.25">
      <c r="M4506" s="10"/>
      <c r="N4506"/>
      <c r="O4506"/>
      <c r="P4506" s="10"/>
    </row>
    <row r="4507" spans="13:16" x14ac:dyDescent="0.25">
      <c r="M4507" s="10"/>
      <c r="N4507"/>
      <c r="O4507"/>
      <c r="P4507" s="10"/>
    </row>
    <row r="4508" spans="13:16" x14ac:dyDescent="0.25">
      <c r="M4508" s="10"/>
      <c r="N4508"/>
      <c r="O4508"/>
      <c r="P4508" s="10"/>
    </row>
    <row r="4509" spans="13:16" x14ac:dyDescent="0.25">
      <c r="M4509" s="10"/>
      <c r="N4509"/>
      <c r="O4509"/>
      <c r="P4509" s="10"/>
    </row>
    <row r="4510" spans="13:16" x14ac:dyDescent="0.25">
      <c r="M4510" s="10"/>
      <c r="N4510"/>
      <c r="O4510"/>
      <c r="P4510" s="10"/>
    </row>
    <row r="4511" spans="13:16" x14ac:dyDescent="0.25">
      <c r="M4511" s="10"/>
      <c r="N4511"/>
      <c r="O4511"/>
      <c r="P4511" s="10"/>
    </row>
    <row r="4512" spans="13:16" x14ac:dyDescent="0.25">
      <c r="M4512" s="10"/>
      <c r="N4512"/>
      <c r="O4512"/>
      <c r="P4512" s="10"/>
    </row>
    <row r="4513" spans="13:16" x14ac:dyDescent="0.25">
      <c r="M4513" s="10"/>
      <c r="N4513"/>
      <c r="O4513"/>
      <c r="P4513" s="10"/>
    </row>
    <row r="4514" spans="13:16" x14ac:dyDescent="0.25">
      <c r="M4514" s="10"/>
      <c r="N4514"/>
      <c r="O4514"/>
      <c r="P4514" s="10"/>
    </row>
    <row r="4515" spans="13:16" x14ac:dyDescent="0.25">
      <c r="M4515" s="10"/>
      <c r="N4515"/>
      <c r="O4515"/>
      <c r="P4515" s="10"/>
    </row>
    <row r="4516" spans="13:16" x14ac:dyDescent="0.25">
      <c r="M4516" s="10"/>
      <c r="N4516"/>
      <c r="O4516"/>
      <c r="P4516" s="10"/>
    </row>
    <row r="4517" spans="13:16" x14ac:dyDescent="0.25">
      <c r="M4517" s="10"/>
      <c r="N4517"/>
      <c r="O4517"/>
      <c r="P4517" s="10"/>
    </row>
    <row r="4518" spans="13:16" x14ac:dyDescent="0.25">
      <c r="M4518" s="10"/>
      <c r="N4518"/>
      <c r="O4518"/>
      <c r="P4518" s="10"/>
    </row>
    <row r="4519" spans="13:16" x14ac:dyDescent="0.25">
      <c r="M4519" s="10"/>
      <c r="N4519"/>
      <c r="O4519"/>
      <c r="P4519" s="10"/>
    </row>
    <row r="4520" spans="13:16" x14ac:dyDescent="0.25">
      <c r="M4520" s="10"/>
      <c r="N4520"/>
      <c r="O4520"/>
      <c r="P4520" s="10"/>
    </row>
    <row r="4521" spans="13:16" x14ac:dyDescent="0.25">
      <c r="M4521" s="10"/>
      <c r="N4521"/>
      <c r="O4521"/>
      <c r="P4521" s="10"/>
    </row>
    <row r="4522" spans="13:16" x14ac:dyDescent="0.25">
      <c r="M4522" s="10"/>
      <c r="N4522"/>
      <c r="O4522"/>
      <c r="P4522" s="10"/>
    </row>
    <row r="4523" spans="13:16" x14ac:dyDescent="0.25">
      <c r="M4523" s="10"/>
      <c r="N4523"/>
      <c r="O4523"/>
      <c r="P4523" s="10"/>
    </row>
    <row r="4524" spans="13:16" x14ac:dyDescent="0.25">
      <c r="M4524" s="10"/>
      <c r="N4524"/>
      <c r="O4524"/>
      <c r="P4524" s="10"/>
    </row>
    <row r="4525" spans="13:16" x14ac:dyDescent="0.25">
      <c r="M4525" s="10"/>
      <c r="N4525"/>
      <c r="O4525"/>
      <c r="P4525" s="10"/>
    </row>
    <row r="4526" spans="13:16" x14ac:dyDescent="0.25">
      <c r="M4526" s="10"/>
      <c r="N4526"/>
      <c r="O4526"/>
      <c r="P4526" s="10"/>
    </row>
    <row r="4527" spans="13:16" x14ac:dyDescent="0.25">
      <c r="M4527" s="10"/>
      <c r="N4527"/>
      <c r="O4527"/>
      <c r="P4527" s="10"/>
    </row>
    <row r="4528" spans="13:16" x14ac:dyDescent="0.25">
      <c r="M4528" s="10"/>
      <c r="N4528"/>
      <c r="O4528"/>
      <c r="P4528" s="10"/>
    </row>
    <row r="4529" spans="13:16" x14ac:dyDescent="0.25">
      <c r="M4529" s="10"/>
      <c r="N4529"/>
      <c r="O4529"/>
      <c r="P4529" s="10"/>
    </row>
    <row r="4530" spans="13:16" x14ac:dyDescent="0.25">
      <c r="M4530" s="10"/>
      <c r="N4530"/>
      <c r="O4530"/>
      <c r="P4530" s="10"/>
    </row>
    <row r="4531" spans="13:16" x14ac:dyDescent="0.25">
      <c r="M4531" s="10"/>
      <c r="N4531"/>
      <c r="O4531"/>
      <c r="P4531" s="10"/>
    </row>
    <row r="4532" spans="13:16" x14ac:dyDescent="0.25">
      <c r="M4532" s="10"/>
      <c r="N4532"/>
      <c r="O4532"/>
      <c r="P4532" s="10"/>
    </row>
    <row r="4533" spans="13:16" x14ac:dyDescent="0.25">
      <c r="M4533" s="10"/>
      <c r="N4533"/>
      <c r="O4533"/>
      <c r="P4533" s="10"/>
    </row>
    <row r="4534" spans="13:16" x14ac:dyDescent="0.25">
      <c r="M4534" s="10"/>
      <c r="N4534"/>
      <c r="O4534"/>
      <c r="P4534" s="10"/>
    </row>
    <row r="4535" spans="13:16" x14ac:dyDescent="0.25">
      <c r="M4535" s="10"/>
      <c r="N4535"/>
      <c r="O4535"/>
      <c r="P4535" s="10"/>
    </row>
    <row r="4536" spans="13:16" x14ac:dyDescent="0.25">
      <c r="M4536" s="10"/>
      <c r="N4536"/>
      <c r="O4536"/>
      <c r="P4536" s="10"/>
    </row>
    <row r="4537" spans="13:16" x14ac:dyDescent="0.25">
      <c r="M4537" s="10"/>
      <c r="N4537"/>
      <c r="O4537"/>
      <c r="P4537" s="10"/>
    </row>
    <row r="4538" spans="13:16" x14ac:dyDescent="0.25">
      <c r="M4538" s="10"/>
      <c r="N4538"/>
      <c r="O4538"/>
      <c r="P4538" s="10"/>
    </row>
    <row r="4539" spans="13:16" x14ac:dyDescent="0.25">
      <c r="M4539" s="10"/>
      <c r="N4539"/>
      <c r="O4539"/>
      <c r="P4539" s="10"/>
    </row>
    <row r="4540" spans="13:16" x14ac:dyDescent="0.25">
      <c r="M4540" s="10"/>
      <c r="N4540"/>
      <c r="O4540"/>
      <c r="P4540" s="10"/>
    </row>
    <row r="4541" spans="13:16" x14ac:dyDescent="0.25">
      <c r="M4541" s="10"/>
      <c r="N4541"/>
      <c r="O4541"/>
      <c r="P4541" s="10"/>
    </row>
    <row r="4542" spans="13:16" x14ac:dyDescent="0.25">
      <c r="M4542" s="10"/>
      <c r="N4542"/>
      <c r="O4542"/>
      <c r="P4542" s="10"/>
    </row>
    <row r="4543" spans="13:16" x14ac:dyDescent="0.25">
      <c r="M4543" s="10"/>
      <c r="N4543"/>
      <c r="O4543"/>
      <c r="P4543" s="10"/>
    </row>
    <row r="4544" spans="13:16" x14ac:dyDescent="0.25">
      <c r="M4544" s="10"/>
      <c r="N4544"/>
      <c r="O4544"/>
      <c r="P4544" s="10"/>
    </row>
    <row r="4545" spans="13:16" x14ac:dyDescent="0.25">
      <c r="M4545" s="10"/>
      <c r="N4545"/>
      <c r="O4545"/>
      <c r="P4545" s="10"/>
    </row>
    <row r="4546" spans="13:16" x14ac:dyDescent="0.25">
      <c r="M4546" s="10"/>
      <c r="N4546"/>
      <c r="O4546"/>
      <c r="P4546" s="10"/>
    </row>
    <row r="4547" spans="13:16" x14ac:dyDescent="0.25">
      <c r="M4547" s="10"/>
      <c r="N4547"/>
      <c r="O4547"/>
      <c r="P4547" s="10"/>
    </row>
    <row r="4548" spans="13:16" x14ac:dyDescent="0.25">
      <c r="M4548" s="10"/>
      <c r="N4548"/>
      <c r="O4548"/>
      <c r="P4548" s="10"/>
    </row>
    <row r="4549" spans="13:16" x14ac:dyDescent="0.25">
      <c r="M4549" s="10"/>
      <c r="N4549"/>
      <c r="O4549"/>
      <c r="P4549" s="10"/>
    </row>
    <row r="4550" spans="13:16" x14ac:dyDescent="0.25">
      <c r="M4550" s="10"/>
      <c r="N4550"/>
      <c r="O4550"/>
      <c r="P4550" s="10"/>
    </row>
    <row r="4551" spans="13:16" x14ac:dyDescent="0.25">
      <c r="M4551" s="10"/>
      <c r="N4551"/>
      <c r="O4551"/>
      <c r="P4551" s="10"/>
    </row>
    <row r="4552" spans="13:16" x14ac:dyDescent="0.25">
      <c r="M4552" s="10"/>
      <c r="N4552"/>
      <c r="O4552"/>
      <c r="P4552" s="10"/>
    </row>
    <row r="4553" spans="13:16" x14ac:dyDescent="0.25">
      <c r="M4553" s="10"/>
      <c r="N4553"/>
      <c r="O4553"/>
      <c r="P4553" s="10"/>
    </row>
    <row r="4554" spans="13:16" x14ac:dyDescent="0.25">
      <c r="M4554" s="10"/>
      <c r="N4554"/>
      <c r="O4554"/>
      <c r="P4554" s="10"/>
    </row>
    <row r="4555" spans="13:16" x14ac:dyDescent="0.25">
      <c r="M4555" s="10"/>
      <c r="N4555"/>
      <c r="O4555"/>
      <c r="P4555" s="10"/>
    </row>
    <row r="4556" spans="13:16" x14ac:dyDescent="0.25">
      <c r="M4556" s="10"/>
      <c r="N4556"/>
      <c r="O4556"/>
      <c r="P4556" s="10"/>
    </row>
    <row r="4557" spans="13:16" x14ac:dyDescent="0.25">
      <c r="M4557" s="10"/>
      <c r="N4557"/>
      <c r="O4557"/>
      <c r="P4557" s="10"/>
    </row>
    <row r="4558" spans="13:16" x14ac:dyDescent="0.25">
      <c r="M4558" s="10"/>
      <c r="N4558"/>
      <c r="O4558"/>
      <c r="P4558" s="10"/>
    </row>
    <row r="4559" spans="13:16" x14ac:dyDescent="0.25">
      <c r="M4559" s="10"/>
      <c r="N4559"/>
      <c r="O4559"/>
      <c r="P4559" s="10"/>
    </row>
    <row r="4560" spans="13:16" x14ac:dyDescent="0.25">
      <c r="M4560" s="10"/>
      <c r="N4560"/>
      <c r="O4560"/>
      <c r="P4560" s="10"/>
    </row>
    <row r="4561" spans="13:16" x14ac:dyDescent="0.25">
      <c r="M4561" s="10"/>
      <c r="N4561"/>
      <c r="O4561"/>
      <c r="P4561" s="10"/>
    </row>
    <row r="4562" spans="13:16" x14ac:dyDescent="0.25">
      <c r="M4562" s="10"/>
      <c r="N4562"/>
      <c r="O4562"/>
      <c r="P4562" s="10"/>
    </row>
    <row r="4563" spans="13:16" x14ac:dyDescent="0.25">
      <c r="M4563" s="10"/>
      <c r="N4563"/>
      <c r="O4563"/>
      <c r="P4563" s="10"/>
    </row>
    <row r="4564" spans="13:16" x14ac:dyDescent="0.25">
      <c r="M4564" s="10"/>
      <c r="N4564"/>
      <c r="O4564"/>
      <c r="P4564" s="10"/>
    </row>
    <row r="4565" spans="13:16" x14ac:dyDescent="0.25">
      <c r="M4565" s="10"/>
      <c r="N4565"/>
      <c r="O4565"/>
      <c r="P4565" s="10"/>
    </row>
    <row r="4566" spans="13:16" x14ac:dyDescent="0.25">
      <c r="M4566" s="10"/>
      <c r="N4566"/>
      <c r="O4566"/>
      <c r="P4566" s="10"/>
    </row>
    <row r="4567" spans="13:16" x14ac:dyDescent="0.25">
      <c r="M4567" s="10"/>
      <c r="N4567"/>
      <c r="O4567"/>
      <c r="P4567" s="10"/>
    </row>
    <row r="4568" spans="13:16" x14ac:dyDescent="0.25">
      <c r="M4568" s="10"/>
      <c r="N4568"/>
      <c r="O4568"/>
      <c r="P4568" s="10"/>
    </row>
    <row r="4569" spans="13:16" x14ac:dyDescent="0.25">
      <c r="M4569" s="10"/>
      <c r="N4569"/>
      <c r="O4569"/>
      <c r="P4569" s="10"/>
    </row>
    <row r="4570" spans="13:16" x14ac:dyDescent="0.25">
      <c r="M4570" s="10"/>
      <c r="N4570"/>
      <c r="O4570"/>
      <c r="P4570" s="10"/>
    </row>
    <row r="4571" spans="13:16" x14ac:dyDescent="0.25">
      <c r="M4571" s="10"/>
      <c r="N4571"/>
      <c r="O4571"/>
      <c r="P4571" s="10"/>
    </row>
    <row r="4572" spans="13:16" x14ac:dyDescent="0.25">
      <c r="M4572" s="10"/>
      <c r="N4572"/>
      <c r="O4572"/>
      <c r="P4572" s="10"/>
    </row>
    <row r="4573" spans="13:16" x14ac:dyDescent="0.25">
      <c r="M4573" s="10"/>
      <c r="N4573"/>
      <c r="O4573"/>
      <c r="P4573" s="10"/>
    </row>
    <row r="4574" spans="13:16" x14ac:dyDescent="0.25">
      <c r="M4574" s="10"/>
      <c r="N4574"/>
      <c r="O4574"/>
      <c r="P4574" s="10"/>
    </row>
    <row r="4575" spans="13:16" x14ac:dyDescent="0.25">
      <c r="M4575" s="10"/>
      <c r="N4575"/>
      <c r="O4575"/>
      <c r="P4575" s="10"/>
    </row>
    <row r="4576" spans="13:16" x14ac:dyDescent="0.25">
      <c r="M4576" s="10"/>
      <c r="N4576"/>
      <c r="O4576"/>
      <c r="P4576" s="10"/>
    </row>
    <row r="4577" spans="13:16" x14ac:dyDescent="0.25">
      <c r="M4577" s="10"/>
      <c r="N4577"/>
      <c r="O4577"/>
      <c r="P4577" s="10"/>
    </row>
    <row r="4578" spans="13:16" x14ac:dyDescent="0.25">
      <c r="M4578" s="10"/>
      <c r="N4578"/>
      <c r="O4578"/>
      <c r="P4578" s="10"/>
    </row>
    <row r="4579" spans="13:16" x14ac:dyDescent="0.25">
      <c r="M4579" s="10"/>
      <c r="N4579"/>
      <c r="O4579"/>
      <c r="P4579" s="10"/>
    </row>
    <row r="4580" spans="13:16" x14ac:dyDescent="0.25">
      <c r="M4580" s="10"/>
      <c r="N4580"/>
      <c r="O4580"/>
      <c r="P4580" s="10"/>
    </row>
    <row r="4581" spans="13:16" x14ac:dyDescent="0.25">
      <c r="M4581" s="10"/>
      <c r="N4581"/>
      <c r="O4581"/>
      <c r="P4581" s="10"/>
    </row>
    <row r="4582" spans="13:16" x14ac:dyDescent="0.25">
      <c r="M4582" s="10"/>
      <c r="N4582"/>
      <c r="O4582"/>
      <c r="P4582" s="10"/>
    </row>
    <row r="4583" spans="13:16" x14ac:dyDescent="0.25">
      <c r="M4583" s="10"/>
      <c r="N4583"/>
      <c r="O4583"/>
      <c r="P4583" s="10"/>
    </row>
    <row r="4584" spans="13:16" x14ac:dyDescent="0.25">
      <c r="M4584" s="10"/>
      <c r="N4584"/>
      <c r="O4584"/>
      <c r="P4584" s="10"/>
    </row>
    <row r="4585" spans="13:16" x14ac:dyDescent="0.25">
      <c r="M4585" s="10"/>
      <c r="N4585"/>
      <c r="O4585"/>
      <c r="P4585" s="10"/>
    </row>
    <row r="4586" spans="13:16" x14ac:dyDescent="0.25">
      <c r="M4586" s="10"/>
      <c r="N4586"/>
      <c r="O4586"/>
      <c r="P4586" s="10"/>
    </row>
    <row r="4587" spans="13:16" x14ac:dyDescent="0.25">
      <c r="M4587" s="10"/>
      <c r="N4587"/>
      <c r="O4587"/>
      <c r="P4587" s="10"/>
    </row>
    <row r="4588" spans="13:16" x14ac:dyDescent="0.25">
      <c r="M4588" s="10"/>
      <c r="N4588"/>
      <c r="O4588"/>
      <c r="P4588" s="10"/>
    </row>
    <row r="4589" spans="13:16" x14ac:dyDescent="0.25">
      <c r="M4589" s="10"/>
      <c r="N4589"/>
      <c r="O4589"/>
      <c r="P4589" s="10"/>
    </row>
    <row r="4590" spans="13:16" x14ac:dyDescent="0.25">
      <c r="M4590" s="10"/>
      <c r="N4590"/>
      <c r="O4590"/>
      <c r="P4590" s="10"/>
    </row>
    <row r="4591" spans="13:16" x14ac:dyDescent="0.25">
      <c r="M4591" s="10"/>
      <c r="N4591"/>
      <c r="O4591"/>
      <c r="P4591" s="10"/>
    </row>
    <row r="4592" spans="13:16" x14ac:dyDescent="0.25">
      <c r="M4592" s="10"/>
      <c r="N4592"/>
      <c r="O4592"/>
      <c r="P4592" s="10"/>
    </row>
    <row r="4593" spans="13:16" x14ac:dyDescent="0.25">
      <c r="M4593" s="10"/>
      <c r="N4593"/>
      <c r="O4593"/>
      <c r="P4593" s="10"/>
    </row>
    <row r="4594" spans="13:16" x14ac:dyDescent="0.25">
      <c r="M4594" s="10"/>
      <c r="N4594"/>
      <c r="O4594"/>
      <c r="P4594" s="10"/>
    </row>
    <row r="4595" spans="13:16" x14ac:dyDescent="0.25">
      <c r="M4595" s="10"/>
      <c r="N4595"/>
      <c r="O4595"/>
      <c r="P4595" s="10"/>
    </row>
    <row r="4596" spans="13:16" x14ac:dyDescent="0.25">
      <c r="M4596" s="10"/>
      <c r="N4596"/>
      <c r="O4596"/>
      <c r="P4596" s="10"/>
    </row>
    <row r="4597" spans="13:16" x14ac:dyDescent="0.25">
      <c r="M4597" s="10"/>
      <c r="N4597"/>
      <c r="O4597"/>
      <c r="P4597" s="10"/>
    </row>
    <row r="4598" spans="13:16" x14ac:dyDescent="0.25">
      <c r="M4598" s="10"/>
      <c r="N4598"/>
      <c r="O4598"/>
      <c r="P4598" s="10"/>
    </row>
    <row r="4599" spans="13:16" x14ac:dyDescent="0.25">
      <c r="M4599" s="10"/>
      <c r="N4599"/>
      <c r="O4599"/>
      <c r="P4599" s="10"/>
    </row>
    <row r="4600" spans="13:16" x14ac:dyDescent="0.25">
      <c r="M4600" s="10"/>
      <c r="N4600"/>
      <c r="O4600"/>
      <c r="P4600" s="10"/>
    </row>
    <row r="4601" spans="13:16" x14ac:dyDescent="0.25">
      <c r="M4601" s="10"/>
      <c r="N4601"/>
      <c r="O4601"/>
      <c r="P4601" s="10"/>
    </row>
    <row r="4602" spans="13:16" x14ac:dyDescent="0.25">
      <c r="M4602" s="10"/>
      <c r="N4602"/>
      <c r="O4602"/>
      <c r="P4602" s="10"/>
    </row>
    <row r="4603" spans="13:16" x14ac:dyDescent="0.25">
      <c r="M4603" s="10"/>
      <c r="N4603"/>
      <c r="O4603"/>
      <c r="P4603" s="10"/>
    </row>
    <row r="4604" spans="13:16" x14ac:dyDescent="0.25">
      <c r="M4604" s="10"/>
      <c r="N4604"/>
      <c r="O4604"/>
      <c r="P4604" s="10"/>
    </row>
    <row r="4605" spans="13:16" x14ac:dyDescent="0.25">
      <c r="M4605" s="10"/>
      <c r="N4605"/>
      <c r="O4605"/>
      <c r="P4605" s="10"/>
    </row>
    <row r="4606" spans="13:16" x14ac:dyDescent="0.25">
      <c r="M4606" s="10"/>
      <c r="N4606"/>
      <c r="O4606"/>
      <c r="P4606" s="10"/>
    </row>
    <row r="4607" spans="13:16" x14ac:dyDescent="0.25">
      <c r="M4607" s="10"/>
      <c r="N4607"/>
      <c r="O4607"/>
      <c r="P4607" s="10"/>
    </row>
    <row r="4608" spans="13:16" x14ac:dyDescent="0.25">
      <c r="M4608" s="10"/>
      <c r="N4608"/>
      <c r="O4608"/>
      <c r="P4608" s="10"/>
    </row>
    <row r="4609" spans="13:16" x14ac:dyDescent="0.25">
      <c r="M4609" s="10"/>
      <c r="N4609"/>
      <c r="O4609"/>
      <c r="P4609" s="10"/>
    </row>
    <row r="4610" spans="13:16" x14ac:dyDescent="0.25">
      <c r="M4610" s="10"/>
      <c r="N4610"/>
      <c r="O4610"/>
      <c r="P4610" s="10"/>
    </row>
    <row r="4611" spans="13:16" x14ac:dyDescent="0.25">
      <c r="M4611" s="10"/>
      <c r="N4611"/>
      <c r="O4611"/>
      <c r="P4611" s="10"/>
    </row>
    <row r="4612" spans="13:16" x14ac:dyDescent="0.25">
      <c r="M4612" s="10"/>
      <c r="N4612"/>
      <c r="O4612"/>
      <c r="P4612" s="10"/>
    </row>
    <row r="4613" spans="13:16" x14ac:dyDescent="0.25">
      <c r="M4613" s="10"/>
      <c r="N4613"/>
      <c r="O4613"/>
      <c r="P4613" s="10"/>
    </row>
    <row r="4614" spans="13:16" x14ac:dyDescent="0.25">
      <c r="M4614" s="10"/>
      <c r="N4614"/>
      <c r="O4614"/>
      <c r="P4614" s="10"/>
    </row>
    <row r="4615" spans="13:16" x14ac:dyDescent="0.25">
      <c r="M4615" s="10"/>
      <c r="N4615"/>
      <c r="O4615"/>
      <c r="P4615" s="10"/>
    </row>
    <row r="4616" spans="13:16" x14ac:dyDescent="0.25">
      <c r="M4616" s="10"/>
      <c r="N4616"/>
      <c r="O4616"/>
      <c r="P4616" s="10"/>
    </row>
    <row r="4617" spans="13:16" x14ac:dyDescent="0.25">
      <c r="M4617" s="10"/>
      <c r="N4617"/>
      <c r="O4617"/>
      <c r="P4617" s="10"/>
    </row>
    <row r="4618" spans="13:16" x14ac:dyDescent="0.25">
      <c r="M4618" s="10"/>
      <c r="N4618"/>
      <c r="O4618"/>
      <c r="P4618" s="10"/>
    </row>
    <row r="4619" spans="13:16" x14ac:dyDescent="0.25">
      <c r="M4619" s="10"/>
      <c r="N4619"/>
      <c r="O4619"/>
      <c r="P4619" s="10"/>
    </row>
    <row r="4620" spans="13:16" x14ac:dyDescent="0.25">
      <c r="M4620" s="10"/>
      <c r="N4620"/>
      <c r="O4620"/>
      <c r="P4620" s="10"/>
    </row>
    <row r="4621" spans="13:16" x14ac:dyDescent="0.25">
      <c r="M4621" s="10"/>
      <c r="N4621"/>
      <c r="O4621"/>
      <c r="P4621" s="10"/>
    </row>
    <row r="4622" spans="13:16" x14ac:dyDescent="0.25">
      <c r="M4622" s="10"/>
      <c r="N4622"/>
      <c r="O4622"/>
      <c r="P4622" s="10"/>
    </row>
    <row r="4623" spans="13:16" x14ac:dyDescent="0.25">
      <c r="M4623" s="10"/>
      <c r="N4623"/>
      <c r="O4623"/>
      <c r="P4623" s="10"/>
    </row>
    <row r="4624" spans="13:16" x14ac:dyDescent="0.25">
      <c r="M4624" s="10"/>
      <c r="N4624"/>
      <c r="O4624"/>
      <c r="P4624" s="10"/>
    </row>
    <row r="4625" spans="13:16" x14ac:dyDescent="0.25">
      <c r="M4625" s="10"/>
      <c r="N4625"/>
      <c r="O4625"/>
      <c r="P4625" s="10"/>
    </row>
    <row r="4626" spans="13:16" x14ac:dyDescent="0.25">
      <c r="M4626" s="10"/>
      <c r="N4626"/>
      <c r="O4626"/>
      <c r="P4626" s="10"/>
    </row>
    <row r="4627" spans="13:16" x14ac:dyDescent="0.25">
      <c r="M4627" s="10"/>
      <c r="N4627"/>
      <c r="O4627"/>
      <c r="P4627" s="10"/>
    </row>
    <row r="4628" spans="13:16" x14ac:dyDescent="0.25">
      <c r="M4628" s="10"/>
      <c r="N4628"/>
      <c r="O4628"/>
      <c r="P4628" s="10"/>
    </row>
    <row r="4629" spans="13:16" x14ac:dyDescent="0.25">
      <c r="M4629" s="10"/>
      <c r="N4629"/>
      <c r="O4629"/>
      <c r="P4629" s="10"/>
    </row>
    <row r="4630" spans="13:16" x14ac:dyDescent="0.25">
      <c r="M4630" s="10"/>
      <c r="N4630"/>
      <c r="O4630"/>
      <c r="P4630" s="10"/>
    </row>
    <row r="4631" spans="13:16" x14ac:dyDescent="0.25">
      <c r="M4631" s="10"/>
      <c r="N4631"/>
      <c r="O4631"/>
      <c r="P4631" s="10"/>
    </row>
    <row r="4632" spans="13:16" x14ac:dyDescent="0.25">
      <c r="M4632" s="10"/>
      <c r="N4632"/>
      <c r="O4632"/>
      <c r="P4632" s="10"/>
    </row>
    <row r="4633" spans="13:16" x14ac:dyDescent="0.25">
      <c r="M4633" s="10"/>
      <c r="N4633"/>
      <c r="O4633"/>
      <c r="P4633" s="10"/>
    </row>
    <row r="4634" spans="13:16" x14ac:dyDescent="0.25">
      <c r="M4634" s="10"/>
      <c r="N4634"/>
      <c r="O4634"/>
      <c r="P4634" s="10"/>
    </row>
    <row r="4635" spans="13:16" x14ac:dyDescent="0.25">
      <c r="M4635" s="10"/>
      <c r="N4635"/>
      <c r="O4635"/>
      <c r="P4635" s="10"/>
    </row>
    <row r="4636" spans="13:16" x14ac:dyDescent="0.25">
      <c r="M4636" s="10"/>
      <c r="N4636"/>
      <c r="O4636"/>
      <c r="P4636" s="10"/>
    </row>
    <row r="4637" spans="13:16" x14ac:dyDescent="0.25">
      <c r="M4637" s="10"/>
      <c r="N4637"/>
      <c r="O4637"/>
      <c r="P4637" s="10"/>
    </row>
    <row r="4638" spans="13:16" x14ac:dyDescent="0.25">
      <c r="M4638" s="10"/>
      <c r="N4638"/>
      <c r="O4638"/>
      <c r="P4638" s="10"/>
    </row>
    <row r="4639" spans="13:16" x14ac:dyDescent="0.25">
      <c r="M4639" s="10"/>
      <c r="N4639"/>
      <c r="O4639"/>
      <c r="P4639" s="10"/>
    </row>
    <row r="4640" spans="13:16" x14ac:dyDescent="0.25">
      <c r="M4640" s="10"/>
      <c r="N4640"/>
      <c r="O4640"/>
      <c r="P4640" s="10"/>
    </row>
    <row r="4641" spans="13:16" x14ac:dyDescent="0.25">
      <c r="M4641" s="10"/>
      <c r="N4641"/>
      <c r="O4641"/>
      <c r="P4641" s="10"/>
    </row>
    <row r="4642" spans="13:16" x14ac:dyDescent="0.25">
      <c r="M4642" s="10"/>
      <c r="N4642"/>
      <c r="O4642"/>
      <c r="P4642" s="10"/>
    </row>
    <row r="4643" spans="13:16" x14ac:dyDescent="0.25">
      <c r="M4643" s="10"/>
      <c r="N4643"/>
      <c r="O4643"/>
      <c r="P4643" s="10"/>
    </row>
    <row r="4644" spans="13:16" x14ac:dyDescent="0.25">
      <c r="M4644" s="10"/>
      <c r="N4644"/>
      <c r="O4644"/>
      <c r="P4644" s="10"/>
    </row>
    <row r="4645" spans="13:16" x14ac:dyDescent="0.25">
      <c r="M4645" s="10"/>
      <c r="N4645"/>
      <c r="O4645"/>
      <c r="P4645" s="10"/>
    </row>
    <row r="4646" spans="13:16" x14ac:dyDescent="0.25">
      <c r="M4646" s="10"/>
      <c r="N4646"/>
      <c r="O4646"/>
      <c r="P4646" s="10"/>
    </row>
    <row r="4647" spans="13:16" x14ac:dyDescent="0.25">
      <c r="M4647" s="10"/>
      <c r="N4647"/>
      <c r="O4647"/>
      <c r="P4647" s="10"/>
    </row>
    <row r="4648" spans="13:16" x14ac:dyDescent="0.25">
      <c r="M4648" s="10"/>
      <c r="N4648"/>
      <c r="O4648"/>
      <c r="P4648" s="10"/>
    </row>
    <row r="4649" spans="13:16" x14ac:dyDescent="0.25">
      <c r="M4649" s="10"/>
      <c r="N4649"/>
      <c r="O4649"/>
      <c r="P4649" s="10"/>
    </row>
    <row r="4650" spans="13:16" x14ac:dyDescent="0.25">
      <c r="M4650" s="10"/>
      <c r="N4650"/>
      <c r="O4650"/>
      <c r="P4650" s="10"/>
    </row>
    <row r="4651" spans="13:16" x14ac:dyDescent="0.25">
      <c r="M4651" s="10"/>
      <c r="N4651"/>
      <c r="O4651"/>
      <c r="P4651" s="10"/>
    </row>
    <row r="4652" spans="13:16" x14ac:dyDescent="0.25">
      <c r="M4652" s="10"/>
      <c r="N4652"/>
      <c r="O4652"/>
      <c r="P4652" s="10"/>
    </row>
    <row r="4653" spans="13:16" x14ac:dyDescent="0.25">
      <c r="M4653" s="10"/>
      <c r="N4653"/>
      <c r="O4653"/>
      <c r="P4653" s="10"/>
    </row>
    <row r="4654" spans="13:16" x14ac:dyDescent="0.25">
      <c r="M4654" s="10"/>
      <c r="N4654"/>
      <c r="O4654"/>
      <c r="P4654" s="10"/>
    </row>
    <row r="4655" spans="13:16" x14ac:dyDescent="0.25">
      <c r="M4655" s="10"/>
      <c r="N4655"/>
      <c r="O4655"/>
      <c r="P4655" s="10"/>
    </row>
    <row r="4656" spans="13:16" x14ac:dyDescent="0.25">
      <c r="M4656" s="10"/>
      <c r="N4656"/>
      <c r="O4656"/>
      <c r="P4656" s="10"/>
    </row>
    <row r="4657" spans="13:16" x14ac:dyDescent="0.25">
      <c r="M4657" s="10"/>
      <c r="N4657"/>
      <c r="O4657"/>
      <c r="P4657" s="10"/>
    </row>
    <row r="4658" spans="13:16" x14ac:dyDescent="0.25">
      <c r="M4658" s="10"/>
      <c r="N4658"/>
      <c r="O4658"/>
      <c r="P4658" s="10"/>
    </row>
    <row r="4659" spans="13:16" x14ac:dyDescent="0.25">
      <c r="M4659" s="10"/>
      <c r="N4659"/>
      <c r="O4659"/>
      <c r="P4659" s="10"/>
    </row>
    <row r="4660" spans="13:16" x14ac:dyDescent="0.25">
      <c r="M4660" s="10"/>
      <c r="N4660"/>
      <c r="O4660"/>
      <c r="P4660" s="10"/>
    </row>
    <row r="4661" spans="13:16" x14ac:dyDescent="0.25">
      <c r="M4661" s="10"/>
      <c r="N4661"/>
      <c r="O4661"/>
      <c r="P4661" s="10"/>
    </row>
    <row r="4662" spans="13:16" x14ac:dyDescent="0.25">
      <c r="M4662" s="10"/>
      <c r="N4662"/>
      <c r="O4662"/>
      <c r="P4662" s="10"/>
    </row>
    <row r="4663" spans="13:16" x14ac:dyDescent="0.25">
      <c r="M4663" s="10"/>
      <c r="N4663"/>
      <c r="O4663"/>
      <c r="P4663" s="10"/>
    </row>
    <row r="4664" spans="13:16" x14ac:dyDescent="0.25">
      <c r="M4664" s="10"/>
      <c r="N4664"/>
      <c r="O4664"/>
      <c r="P4664" s="10"/>
    </row>
    <row r="4665" spans="13:16" x14ac:dyDescent="0.25">
      <c r="M4665" s="10"/>
      <c r="N4665"/>
      <c r="O4665"/>
      <c r="P4665" s="10"/>
    </row>
    <row r="4666" spans="13:16" x14ac:dyDescent="0.25">
      <c r="M4666" s="10"/>
      <c r="N4666"/>
      <c r="O4666"/>
      <c r="P4666" s="10"/>
    </row>
    <row r="4667" spans="13:16" x14ac:dyDescent="0.25">
      <c r="M4667" s="10"/>
      <c r="N4667"/>
      <c r="O4667"/>
      <c r="P4667" s="10"/>
    </row>
    <row r="4668" spans="13:16" x14ac:dyDescent="0.25">
      <c r="M4668" s="10"/>
      <c r="N4668"/>
      <c r="O4668"/>
      <c r="P4668" s="10"/>
    </row>
    <row r="4669" spans="13:16" x14ac:dyDescent="0.25">
      <c r="M4669" s="10"/>
      <c r="N4669"/>
      <c r="O4669"/>
      <c r="P4669" s="10"/>
    </row>
    <row r="4670" spans="13:16" x14ac:dyDescent="0.25">
      <c r="M4670" s="10"/>
      <c r="N4670"/>
      <c r="O4670"/>
      <c r="P4670" s="10"/>
    </row>
    <row r="4671" spans="13:16" x14ac:dyDescent="0.25">
      <c r="M4671" s="10"/>
      <c r="N4671"/>
      <c r="O4671"/>
      <c r="P4671" s="10"/>
    </row>
    <row r="4672" spans="13:16" x14ac:dyDescent="0.25">
      <c r="M4672" s="10"/>
      <c r="N4672"/>
      <c r="O4672"/>
      <c r="P4672" s="10"/>
    </row>
    <row r="4673" spans="13:16" x14ac:dyDescent="0.25">
      <c r="M4673" s="10"/>
      <c r="N4673"/>
      <c r="O4673"/>
      <c r="P4673" s="10"/>
    </row>
    <row r="4674" spans="13:16" x14ac:dyDescent="0.25">
      <c r="M4674" s="10"/>
      <c r="N4674"/>
      <c r="O4674"/>
      <c r="P4674" s="10"/>
    </row>
    <row r="4675" spans="13:16" x14ac:dyDescent="0.25">
      <c r="M4675" s="10"/>
      <c r="N4675"/>
      <c r="O4675"/>
      <c r="P4675" s="10"/>
    </row>
    <row r="4676" spans="13:16" x14ac:dyDescent="0.25">
      <c r="M4676" s="10"/>
      <c r="N4676"/>
      <c r="O4676"/>
      <c r="P4676" s="10"/>
    </row>
    <row r="4677" spans="13:16" x14ac:dyDescent="0.25">
      <c r="M4677" s="10"/>
      <c r="N4677"/>
      <c r="O4677"/>
      <c r="P4677" s="10"/>
    </row>
    <row r="4678" spans="13:16" x14ac:dyDescent="0.25">
      <c r="M4678" s="10"/>
      <c r="N4678"/>
      <c r="O4678"/>
      <c r="P4678" s="10"/>
    </row>
    <row r="4679" spans="13:16" x14ac:dyDescent="0.25">
      <c r="M4679" s="10"/>
      <c r="N4679"/>
      <c r="O4679"/>
      <c r="P4679" s="10"/>
    </row>
    <row r="4680" spans="13:16" x14ac:dyDescent="0.25">
      <c r="M4680" s="10"/>
      <c r="N4680"/>
      <c r="O4680"/>
      <c r="P4680" s="10"/>
    </row>
    <row r="4681" spans="13:16" x14ac:dyDescent="0.25">
      <c r="M4681" s="10"/>
      <c r="N4681"/>
      <c r="O4681"/>
      <c r="P4681" s="10"/>
    </row>
    <row r="4682" spans="13:16" x14ac:dyDescent="0.25">
      <c r="M4682" s="10"/>
      <c r="N4682"/>
      <c r="O4682"/>
      <c r="P4682" s="10"/>
    </row>
    <row r="4683" spans="13:16" x14ac:dyDescent="0.25">
      <c r="M4683" s="10"/>
      <c r="N4683"/>
      <c r="O4683"/>
      <c r="P4683" s="10"/>
    </row>
    <row r="4684" spans="13:16" x14ac:dyDescent="0.25">
      <c r="M4684" s="10"/>
      <c r="N4684"/>
      <c r="O4684"/>
      <c r="P4684" s="10"/>
    </row>
    <row r="4685" spans="13:16" x14ac:dyDescent="0.25">
      <c r="M4685" s="10"/>
      <c r="N4685"/>
      <c r="O4685"/>
      <c r="P4685" s="10"/>
    </row>
    <row r="4686" spans="13:16" x14ac:dyDescent="0.25">
      <c r="M4686" s="10"/>
      <c r="N4686"/>
      <c r="O4686"/>
      <c r="P4686" s="10"/>
    </row>
    <row r="4687" spans="13:16" x14ac:dyDescent="0.25">
      <c r="M4687" s="10"/>
      <c r="N4687"/>
      <c r="O4687"/>
      <c r="P4687" s="10"/>
    </row>
    <row r="4688" spans="13:16" x14ac:dyDescent="0.25">
      <c r="M4688" s="10"/>
      <c r="N4688"/>
      <c r="O4688"/>
      <c r="P4688" s="10"/>
    </row>
    <row r="4689" spans="13:16" x14ac:dyDescent="0.25">
      <c r="M4689" s="10"/>
      <c r="N4689"/>
      <c r="O4689"/>
      <c r="P4689" s="10"/>
    </row>
    <row r="4690" spans="13:16" x14ac:dyDescent="0.25">
      <c r="M4690" s="10"/>
      <c r="N4690"/>
      <c r="O4690"/>
      <c r="P4690" s="10"/>
    </row>
    <row r="4691" spans="13:16" x14ac:dyDescent="0.25">
      <c r="M4691" s="10"/>
      <c r="N4691"/>
      <c r="O4691"/>
      <c r="P4691" s="10"/>
    </row>
    <row r="4692" spans="13:16" x14ac:dyDescent="0.25">
      <c r="M4692" s="10"/>
      <c r="N4692"/>
      <c r="O4692"/>
      <c r="P4692" s="10"/>
    </row>
    <row r="4693" spans="13:16" x14ac:dyDescent="0.25">
      <c r="M4693" s="10"/>
      <c r="N4693"/>
      <c r="O4693"/>
      <c r="P4693" s="10"/>
    </row>
    <row r="4694" spans="13:16" x14ac:dyDescent="0.25">
      <c r="M4694" s="10"/>
      <c r="N4694"/>
      <c r="O4694"/>
      <c r="P4694" s="10"/>
    </row>
    <row r="4695" spans="13:16" x14ac:dyDescent="0.25">
      <c r="M4695" s="10"/>
      <c r="N4695"/>
      <c r="O4695"/>
      <c r="P4695" s="10"/>
    </row>
    <row r="4696" spans="13:16" x14ac:dyDescent="0.25">
      <c r="M4696" s="10"/>
      <c r="N4696"/>
      <c r="O4696"/>
      <c r="P4696" s="10"/>
    </row>
    <row r="4697" spans="13:16" x14ac:dyDescent="0.25">
      <c r="M4697" s="10"/>
      <c r="N4697"/>
      <c r="O4697"/>
      <c r="P4697" s="10"/>
    </row>
    <row r="4698" spans="13:16" x14ac:dyDescent="0.25">
      <c r="M4698" s="10"/>
      <c r="N4698"/>
      <c r="O4698"/>
      <c r="P4698" s="10"/>
    </row>
    <row r="4699" spans="13:16" x14ac:dyDescent="0.25">
      <c r="M4699" s="10"/>
      <c r="N4699"/>
      <c r="O4699"/>
      <c r="P4699" s="10"/>
    </row>
    <row r="4700" spans="13:16" x14ac:dyDescent="0.25">
      <c r="M4700" s="10"/>
      <c r="N4700"/>
      <c r="O4700"/>
      <c r="P4700" s="10"/>
    </row>
    <row r="4701" spans="13:16" x14ac:dyDescent="0.25">
      <c r="M4701" s="10"/>
      <c r="N4701"/>
      <c r="O4701"/>
      <c r="P4701" s="10"/>
    </row>
    <row r="4702" spans="13:16" x14ac:dyDescent="0.25">
      <c r="M4702" s="10"/>
      <c r="N4702"/>
      <c r="O4702"/>
      <c r="P4702" s="10"/>
    </row>
    <row r="4703" spans="13:16" x14ac:dyDescent="0.25">
      <c r="M4703" s="10"/>
      <c r="N4703"/>
      <c r="O4703"/>
      <c r="P4703" s="10"/>
    </row>
    <row r="4704" spans="13:16" x14ac:dyDescent="0.25">
      <c r="M4704" s="10"/>
      <c r="N4704"/>
      <c r="O4704"/>
      <c r="P4704" s="10"/>
    </row>
    <row r="4705" spans="13:16" x14ac:dyDescent="0.25">
      <c r="M4705" s="10"/>
      <c r="N4705"/>
      <c r="O4705"/>
      <c r="P4705" s="10"/>
    </row>
    <row r="4706" spans="13:16" x14ac:dyDescent="0.25">
      <c r="M4706" s="10"/>
      <c r="N4706"/>
      <c r="O4706"/>
      <c r="P4706" s="10"/>
    </row>
    <row r="4707" spans="13:16" x14ac:dyDescent="0.25">
      <c r="M4707" s="10"/>
      <c r="N4707"/>
      <c r="O4707"/>
      <c r="P4707" s="10"/>
    </row>
    <row r="4708" spans="13:16" x14ac:dyDescent="0.25">
      <c r="M4708" s="10"/>
      <c r="N4708"/>
      <c r="O4708"/>
      <c r="P4708" s="10"/>
    </row>
    <row r="4709" spans="13:16" x14ac:dyDescent="0.25">
      <c r="M4709" s="10"/>
      <c r="N4709"/>
      <c r="O4709"/>
      <c r="P4709" s="10"/>
    </row>
    <row r="4710" spans="13:16" x14ac:dyDescent="0.25">
      <c r="M4710" s="10"/>
      <c r="N4710"/>
      <c r="O4710"/>
      <c r="P4710" s="10"/>
    </row>
    <row r="4711" spans="13:16" x14ac:dyDescent="0.25">
      <c r="M4711" s="10"/>
      <c r="N4711"/>
      <c r="O4711"/>
      <c r="P4711" s="10"/>
    </row>
    <row r="4712" spans="13:16" x14ac:dyDescent="0.25">
      <c r="M4712" s="10"/>
      <c r="N4712"/>
      <c r="O4712"/>
      <c r="P4712" s="10"/>
    </row>
    <row r="4713" spans="13:16" x14ac:dyDescent="0.25">
      <c r="M4713" s="10"/>
      <c r="N4713"/>
      <c r="O4713"/>
      <c r="P4713" s="10"/>
    </row>
    <row r="4714" spans="13:16" x14ac:dyDescent="0.25">
      <c r="M4714" s="10"/>
      <c r="N4714"/>
      <c r="O4714"/>
      <c r="P4714" s="10"/>
    </row>
    <row r="4715" spans="13:16" x14ac:dyDescent="0.25">
      <c r="M4715" s="10"/>
      <c r="N4715"/>
      <c r="O4715"/>
      <c r="P4715" s="10"/>
    </row>
    <row r="4716" spans="13:16" x14ac:dyDescent="0.25">
      <c r="M4716" s="10"/>
      <c r="N4716"/>
      <c r="O4716"/>
      <c r="P4716" s="10"/>
    </row>
    <row r="4717" spans="13:16" x14ac:dyDescent="0.25">
      <c r="M4717" s="10"/>
      <c r="N4717"/>
      <c r="O4717"/>
      <c r="P4717" s="10"/>
    </row>
    <row r="4718" spans="13:16" x14ac:dyDescent="0.25">
      <c r="M4718" s="10"/>
      <c r="N4718"/>
      <c r="O4718"/>
      <c r="P4718" s="10"/>
    </row>
    <row r="4719" spans="13:16" x14ac:dyDescent="0.25">
      <c r="M4719" s="10"/>
      <c r="N4719"/>
      <c r="O4719"/>
      <c r="P4719" s="10"/>
    </row>
    <row r="4720" spans="13:16" x14ac:dyDescent="0.25">
      <c r="M4720" s="10"/>
      <c r="N4720"/>
      <c r="O4720"/>
      <c r="P4720" s="10"/>
    </row>
    <row r="4721" spans="13:16" x14ac:dyDescent="0.25">
      <c r="M4721" s="10"/>
      <c r="N4721"/>
      <c r="O4721"/>
      <c r="P4721" s="10"/>
    </row>
    <row r="4722" spans="13:16" x14ac:dyDescent="0.25">
      <c r="M4722" s="10"/>
      <c r="N4722"/>
      <c r="O4722"/>
      <c r="P4722" s="10"/>
    </row>
    <row r="4723" spans="13:16" x14ac:dyDescent="0.25">
      <c r="M4723" s="10"/>
      <c r="N4723"/>
      <c r="O4723"/>
      <c r="P4723" s="10"/>
    </row>
    <row r="4724" spans="13:16" x14ac:dyDescent="0.25">
      <c r="M4724" s="10"/>
      <c r="N4724"/>
      <c r="O4724"/>
      <c r="P4724" s="10"/>
    </row>
    <row r="4725" spans="13:16" x14ac:dyDescent="0.25">
      <c r="M4725" s="10"/>
      <c r="N4725"/>
      <c r="O4725"/>
      <c r="P4725" s="10"/>
    </row>
    <row r="4726" spans="13:16" x14ac:dyDescent="0.25">
      <c r="M4726" s="10"/>
      <c r="N4726"/>
      <c r="O4726"/>
      <c r="P4726" s="10"/>
    </row>
    <row r="4727" spans="13:16" x14ac:dyDescent="0.25">
      <c r="M4727" s="10"/>
      <c r="N4727"/>
      <c r="O4727"/>
      <c r="P4727" s="10"/>
    </row>
    <row r="4728" spans="13:16" x14ac:dyDescent="0.25">
      <c r="M4728" s="10"/>
      <c r="N4728"/>
      <c r="O4728"/>
      <c r="P4728" s="10"/>
    </row>
    <row r="4729" spans="13:16" x14ac:dyDescent="0.25">
      <c r="M4729" s="10"/>
      <c r="N4729"/>
      <c r="O4729"/>
      <c r="P4729" s="10"/>
    </row>
    <row r="4730" spans="13:16" x14ac:dyDescent="0.25">
      <c r="M4730" s="10"/>
      <c r="N4730"/>
      <c r="O4730"/>
      <c r="P4730" s="10"/>
    </row>
    <row r="4731" spans="13:16" x14ac:dyDescent="0.25">
      <c r="M4731" s="10"/>
      <c r="N4731"/>
      <c r="O4731"/>
      <c r="P4731" s="10"/>
    </row>
    <row r="4732" spans="13:16" x14ac:dyDescent="0.25">
      <c r="M4732" s="10"/>
      <c r="N4732"/>
      <c r="O4732"/>
      <c r="P4732" s="10"/>
    </row>
    <row r="4733" spans="13:16" x14ac:dyDescent="0.25">
      <c r="M4733" s="10"/>
      <c r="N4733"/>
      <c r="O4733"/>
      <c r="P4733" s="10"/>
    </row>
    <row r="4734" spans="13:16" x14ac:dyDescent="0.25">
      <c r="M4734" s="10"/>
      <c r="N4734"/>
      <c r="O4734"/>
      <c r="P4734" s="10"/>
    </row>
    <row r="4735" spans="13:16" x14ac:dyDescent="0.25">
      <c r="M4735" s="10"/>
      <c r="N4735"/>
      <c r="O4735"/>
      <c r="P4735" s="10"/>
    </row>
    <row r="4736" spans="13:16" x14ac:dyDescent="0.25">
      <c r="M4736" s="10"/>
      <c r="N4736"/>
      <c r="O4736"/>
      <c r="P4736" s="10"/>
    </row>
    <row r="4737" spans="13:16" x14ac:dyDescent="0.25">
      <c r="M4737" s="10"/>
      <c r="N4737"/>
      <c r="O4737"/>
      <c r="P4737" s="10"/>
    </row>
    <row r="4738" spans="13:16" x14ac:dyDescent="0.25">
      <c r="M4738" s="10"/>
      <c r="N4738"/>
      <c r="O4738"/>
      <c r="P4738" s="10"/>
    </row>
    <row r="4739" spans="13:16" x14ac:dyDescent="0.25">
      <c r="M4739" s="10"/>
      <c r="N4739"/>
      <c r="O4739"/>
      <c r="P4739" s="10"/>
    </row>
    <row r="4740" spans="13:16" x14ac:dyDescent="0.25">
      <c r="M4740" s="10"/>
      <c r="N4740"/>
      <c r="O4740"/>
      <c r="P4740" s="10"/>
    </row>
    <row r="4741" spans="13:16" x14ac:dyDescent="0.25">
      <c r="M4741" s="10"/>
      <c r="N4741"/>
      <c r="O4741"/>
      <c r="P4741" s="10"/>
    </row>
    <row r="4742" spans="13:16" x14ac:dyDescent="0.25">
      <c r="M4742" s="10"/>
      <c r="N4742"/>
      <c r="O4742"/>
      <c r="P4742" s="10"/>
    </row>
    <row r="4743" spans="13:16" x14ac:dyDescent="0.25">
      <c r="M4743" s="10"/>
      <c r="N4743"/>
      <c r="O4743"/>
      <c r="P4743" s="10"/>
    </row>
    <row r="4744" spans="13:16" x14ac:dyDescent="0.25">
      <c r="M4744" s="10"/>
      <c r="N4744"/>
      <c r="O4744"/>
      <c r="P4744" s="10"/>
    </row>
    <row r="4745" spans="13:16" x14ac:dyDescent="0.25">
      <c r="M4745" s="10"/>
      <c r="N4745"/>
      <c r="O4745"/>
      <c r="P4745" s="10"/>
    </row>
    <row r="4746" spans="13:16" x14ac:dyDescent="0.25">
      <c r="M4746" s="10"/>
      <c r="N4746"/>
      <c r="O4746"/>
      <c r="P4746" s="10"/>
    </row>
    <row r="4747" spans="13:16" x14ac:dyDescent="0.25">
      <c r="M4747" s="10"/>
      <c r="N4747"/>
      <c r="O4747"/>
      <c r="P4747" s="10"/>
    </row>
    <row r="4748" spans="13:16" x14ac:dyDescent="0.25">
      <c r="M4748" s="10"/>
      <c r="N4748"/>
      <c r="O4748"/>
      <c r="P4748" s="10"/>
    </row>
    <row r="4749" spans="13:16" x14ac:dyDescent="0.25">
      <c r="M4749" s="10"/>
      <c r="N4749"/>
      <c r="O4749"/>
      <c r="P4749" s="10"/>
    </row>
    <row r="4750" spans="13:16" x14ac:dyDescent="0.25">
      <c r="M4750" s="10"/>
      <c r="N4750"/>
      <c r="O4750"/>
      <c r="P4750" s="10"/>
    </row>
    <row r="4751" spans="13:16" x14ac:dyDescent="0.25">
      <c r="M4751" s="10"/>
      <c r="N4751"/>
      <c r="O4751"/>
      <c r="P4751" s="10"/>
    </row>
    <row r="4752" spans="13:16" x14ac:dyDescent="0.25">
      <c r="M4752" s="10"/>
      <c r="N4752"/>
      <c r="O4752"/>
      <c r="P4752" s="10"/>
    </row>
    <row r="4753" spans="13:16" x14ac:dyDescent="0.25">
      <c r="M4753" s="10"/>
      <c r="N4753"/>
      <c r="O4753"/>
      <c r="P4753" s="10"/>
    </row>
    <row r="4754" spans="13:16" x14ac:dyDescent="0.25">
      <c r="M4754" s="10"/>
      <c r="N4754"/>
      <c r="O4754"/>
      <c r="P4754" s="10"/>
    </row>
    <row r="4755" spans="13:16" x14ac:dyDescent="0.25">
      <c r="M4755" s="10"/>
      <c r="N4755"/>
      <c r="O4755"/>
      <c r="P4755" s="10"/>
    </row>
    <row r="4756" spans="13:16" x14ac:dyDescent="0.25">
      <c r="M4756" s="10"/>
      <c r="N4756"/>
      <c r="O4756"/>
      <c r="P4756" s="10"/>
    </row>
    <row r="4757" spans="13:16" x14ac:dyDescent="0.25">
      <c r="M4757" s="10"/>
      <c r="N4757"/>
      <c r="O4757"/>
      <c r="P4757" s="10"/>
    </row>
    <row r="4758" spans="13:16" x14ac:dyDescent="0.25">
      <c r="M4758" s="10"/>
      <c r="N4758"/>
      <c r="O4758"/>
      <c r="P4758" s="10"/>
    </row>
    <row r="4759" spans="13:16" x14ac:dyDescent="0.25">
      <c r="M4759" s="10"/>
      <c r="N4759"/>
      <c r="O4759"/>
      <c r="P4759" s="10"/>
    </row>
    <row r="4760" spans="13:16" x14ac:dyDescent="0.25">
      <c r="M4760" s="10"/>
      <c r="N4760"/>
      <c r="O4760"/>
      <c r="P4760" s="10"/>
    </row>
    <row r="4761" spans="13:16" x14ac:dyDescent="0.25">
      <c r="M4761" s="10"/>
      <c r="N4761"/>
      <c r="O4761"/>
      <c r="P4761" s="10"/>
    </row>
    <row r="4762" spans="13:16" x14ac:dyDescent="0.25">
      <c r="M4762" s="10"/>
      <c r="N4762"/>
      <c r="O4762"/>
      <c r="P4762" s="10"/>
    </row>
    <row r="4763" spans="13:16" x14ac:dyDescent="0.25">
      <c r="M4763" s="10"/>
      <c r="N4763"/>
      <c r="O4763"/>
      <c r="P4763" s="10"/>
    </row>
    <row r="4764" spans="13:16" x14ac:dyDescent="0.25">
      <c r="M4764" s="10"/>
      <c r="N4764"/>
      <c r="O4764"/>
      <c r="P4764" s="10"/>
    </row>
    <row r="4765" spans="13:16" x14ac:dyDescent="0.25">
      <c r="M4765" s="10"/>
      <c r="N4765"/>
      <c r="O4765"/>
      <c r="P4765" s="10"/>
    </row>
    <row r="4766" spans="13:16" x14ac:dyDescent="0.25">
      <c r="M4766" s="10"/>
      <c r="N4766"/>
      <c r="O4766"/>
      <c r="P4766" s="10"/>
    </row>
    <row r="4767" spans="13:16" x14ac:dyDescent="0.25">
      <c r="M4767" s="10"/>
      <c r="N4767"/>
      <c r="O4767"/>
      <c r="P4767" s="10"/>
    </row>
    <row r="4768" spans="13:16" x14ac:dyDescent="0.25">
      <c r="M4768" s="10"/>
      <c r="N4768"/>
      <c r="O4768"/>
      <c r="P4768" s="10"/>
    </row>
    <row r="4769" spans="13:16" x14ac:dyDescent="0.25">
      <c r="M4769" s="10"/>
      <c r="N4769"/>
      <c r="O4769"/>
      <c r="P4769" s="10"/>
    </row>
    <row r="4770" spans="13:16" x14ac:dyDescent="0.25">
      <c r="M4770" s="10"/>
      <c r="N4770"/>
      <c r="O4770"/>
      <c r="P4770" s="10"/>
    </row>
    <row r="4771" spans="13:16" x14ac:dyDescent="0.25">
      <c r="M4771" s="10"/>
      <c r="N4771"/>
      <c r="O4771"/>
      <c r="P4771" s="10"/>
    </row>
    <row r="4772" spans="13:16" x14ac:dyDescent="0.25">
      <c r="M4772" s="10"/>
      <c r="N4772"/>
      <c r="O4772"/>
      <c r="P4772" s="10"/>
    </row>
    <row r="4773" spans="13:16" x14ac:dyDescent="0.25">
      <c r="M4773" s="10"/>
      <c r="N4773"/>
      <c r="O4773"/>
      <c r="P4773" s="10"/>
    </row>
    <row r="4774" spans="13:16" x14ac:dyDescent="0.25">
      <c r="M4774" s="10"/>
      <c r="N4774"/>
      <c r="O4774"/>
      <c r="P4774" s="10"/>
    </row>
    <row r="4775" spans="13:16" x14ac:dyDescent="0.25">
      <c r="M4775" s="10"/>
      <c r="N4775"/>
      <c r="O4775"/>
      <c r="P4775" s="10"/>
    </row>
    <row r="4776" spans="13:16" x14ac:dyDescent="0.25">
      <c r="M4776" s="10"/>
      <c r="N4776"/>
      <c r="O4776"/>
      <c r="P4776" s="10"/>
    </row>
    <row r="4777" spans="13:16" x14ac:dyDescent="0.25">
      <c r="M4777" s="10"/>
      <c r="N4777"/>
      <c r="O4777"/>
      <c r="P4777" s="10"/>
    </row>
    <row r="4778" spans="13:16" x14ac:dyDescent="0.25">
      <c r="M4778" s="10"/>
      <c r="N4778"/>
      <c r="O4778"/>
      <c r="P4778" s="10"/>
    </row>
    <row r="4779" spans="13:16" x14ac:dyDescent="0.25">
      <c r="M4779" s="10"/>
      <c r="N4779"/>
      <c r="O4779"/>
      <c r="P4779" s="10"/>
    </row>
    <row r="4780" spans="13:16" x14ac:dyDescent="0.25">
      <c r="M4780" s="10"/>
      <c r="N4780"/>
      <c r="O4780"/>
      <c r="P4780" s="10"/>
    </row>
    <row r="4781" spans="13:16" x14ac:dyDescent="0.25">
      <c r="M4781" s="10"/>
      <c r="N4781"/>
      <c r="O4781"/>
      <c r="P4781" s="10"/>
    </row>
    <row r="4782" spans="13:16" x14ac:dyDescent="0.25">
      <c r="M4782" s="10"/>
      <c r="N4782"/>
      <c r="O4782"/>
      <c r="P4782" s="10"/>
    </row>
    <row r="4783" spans="13:16" x14ac:dyDescent="0.25">
      <c r="M4783" s="10"/>
      <c r="N4783"/>
      <c r="O4783"/>
      <c r="P4783" s="10"/>
    </row>
    <row r="4784" spans="13:16" x14ac:dyDescent="0.25">
      <c r="M4784" s="10"/>
      <c r="N4784"/>
      <c r="O4784"/>
      <c r="P4784" s="10"/>
    </row>
    <row r="4785" spans="13:16" x14ac:dyDescent="0.25">
      <c r="M4785" s="10"/>
      <c r="N4785"/>
      <c r="O4785"/>
      <c r="P4785" s="10"/>
    </row>
    <row r="4786" spans="13:16" x14ac:dyDescent="0.25">
      <c r="M4786" s="10"/>
      <c r="N4786"/>
      <c r="O4786"/>
      <c r="P4786" s="10"/>
    </row>
    <row r="4787" spans="13:16" x14ac:dyDescent="0.25">
      <c r="M4787" s="10"/>
      <c r="N4787"/>
      <c r="O4787"/>
      <c r="P4787" s="10"/>
    </row>
    <row r="4788" spans="13:16" x14ac:dyDescent="0.25">
      <c r="M4788" s="10"/>
      <c r="N4788"/>
      <c r="O4788"/>
      <c r="P4788" s="10"/>
    </row>
    <row r="4789" spans="13:16" x14ac:dyDescent="0.25">
      <c r="M4789" s="10"/>
      <c r="N4789"/>
      <c r="O4789"/>
      <c r="P4789" s="10"/>
    </row>
    <row r="4790" spans="13:16" x14ac:dyDescent="0.25">
      <c r="M4790" s="10"/>
      <c r="N4790"/>
      <c r="O4790"/>
      <c r="P4790" s="10"/>
    </row>
    <row r="4791" spans="13:16" x14ac:dyDescent="0.25">
      <c r="M4791" s="10"/>
      <c r="N4791"/>
      <c r="O4791"/>
      <c r="P4791" s="10"/>
    </row>
    <row r="4792" spans="13:16" x14ac:dyDescent="0.25">
      <c r="M4792" s="10"/>
      <c r="N4792"/>
      <c r="O4792"/>
      <c r="P4792" s="10"/>
    </row>
    <row r="4793" spans="13:16" x14ac:dyDescent="0.25">
      <c r="M4793" s="10"/>
      <c r="N4793"/>
      <c r="O4793"/>
      <c r="P4793" s="10"/>
    </row>
    <row r="4794" spans="13:16" x14ac:dyDescent="0.25">
      <c r="M4794" s="10"/>
      <c r="N4794"/>
      <c r="O4794"/>
      <c r="P4794" s="10"/>
    </row>
    <row r="4795" spans="13:16" x14ac:dyDescent="0.25">
      <c r="M4795" s="10"/>
      <c r="N4795"/>
      <c r="O4795"/>
      <c r="P4795" s="10"/>
    </row>
    <row r="4796" spans="13:16" x14ac:dyDescent="0.25">
      <c r="M4796" s="10"/>
      <c r="N4796"/>
      <c r="O4796"/>
      <c r="P4796" s="10"/>
    </row>
    <row r="4797" spans="13:16" x14ac:dyDescent="0.25">
      <c r="M4797" s="10"/>
      <c r="N4797"/>
      <c r="O4797"/>
      <c r="P4797" s="10"/>
    </row>
    <row r="4798" spans="13:16" x14ac:dyDescent="0.25">
      <c r="M4798" s="10"/>
      <c r="N4798"/>
      <c r="O4798"/>
      <c r="P4798" s="10"/>
    </row>
    <row r="4799" spans="13:16" x14ac:dyDescent="0.25">
      <c r="M4799" s="10"/>
      <c r="N4799"/>
      <c r="O4799"/>
      <c r="P4799" s="10"/>
    </row>
    <row r="4800" spans="13:16" x14ac:dyDescent="0.25">
      <c r="M4800" s="10"/>
      <c r="N4800"/>
      <c r="O4800"/>
      <c r="P4800" s="10"/>
    </row>
    <row r="4801" spans="13:16" x14ac:dyDescent="0.25">
      <c r="M4801" s="10"/>
      <c r="N4801"/>
      <c r="O4801"/>
      <c r="P4801" s="10"/>
    </row>
    <row r="4802" spans="13:16" x14ac:dyDescent="0.25">
      <c r="M4802" s="10"/>
      <c r="N4802"/>
      <c r="O4802"/>
      <c r="P4802" s="10"/>
    </row>
    <row r="4803" spans="13:16" x14ac:dyDescent="0.25">
      <c r="M4803" s="10"/>
      <c r="N4803"/>
      <c r="O4803"/>
      <c r="P4803" s="10"/>
    </row>
    <row r="4804" spans="13:16" x14ac:dyDescent="0.25">
      <c r="M4804" s="10"/>
      <c r="N4804"/>
      <c r="O4804"/>
      <c r="P4804" s="10"/>
    </row>
    <row r="4805" spans="13:16" x14ac:dyDescent="0.25">
      <c r="M4805" s="10"/>
      <c r="N4805"/>
      <c r="O4805"/>
      <c r="P4805" s="10"/>
    </row>
    <row r="4806" spans="13:16" x14ac:dyDescent="0.25">
      <c r="M4806" s="10"/>
      <c r="N4806"/>
      <c r="O4806"/>
      <c r="P4806" s="10"/>
    </row>
    <row r="4807" spans="13:16" x14ac:dyDescent="0.25">
      <c r="M4807" s="10"/>
      <c r="N4807"/>
      <c r="O4807"/>
      <c r="P4807" s="10"/>
    </row>
    <row r="4808" spans="13:16" x14ac:dyDescent="0.25">
      <c r="M4808" s="10"/>
      <c r="N4808"/>
      <c r="O4808"/>
      <c r="P4808" s="10"/>
    </row>
    <row r="4809" spans="13:16" x14ac:dyDescent="0.25">
      <c r="M4809" s="10"/>
      <c r="N4809"/>
      <c r="O4809"/>
      <c r="P4809" s="10"/>
    </row>
    <row r="4810" spans="13:16" x14ac:dyDescent="0.25">
      <c r="M4810" s="10"/>
      <c r="N4810"/>
      <c r="O4810"/>
      <c r="P4810" s="10"/>
    </row>
    <row r="4811" spans="13:16" x14ac:dyDescent="0.25">
      <c r="M4811" s="10"/>
      <c r="N4811"/>
      <c r="O4811"/>
      <c r="P4811" s="10"/>
    </row>
    <row r="4812" spans="13:16" x14ac:dyDescent="0.25">
      <c r="M4812" s="10"/>
      <c r="N4812"/>
      <c r="O4812"/>
      <c r="P4812" s="10"/>
    </row>
    <row r="4813" spans="13:16" x14ac:dyDescent="0.25">
      <c r="M4813" s="10"/>
      <c r="N4813"/>
      <c r="O4813"/>
      <c r="P4813" s="10"/>
    </row>
    <row r="4814" spans="13:16" x14ac:dyDescent="0.25">
      <c r="M4814" s="10"/>
      <c r="N4814"/>
      <c r="O4814"/>
      <c r="P4814" s="10"/>
    </row>
    <row r="4815" spans="13:16" x14ac:dyDescent="0.25">
      <c r="M4815" s="10"/>
      <c r="N4815"/>
      <c r="O4815"/>
      <c r="P4815" s="10"/>
    </row>
    <row r="4816" spans="13:16" x14ac:dyDescent="0.25">
      <c r="M4816" s="10"/>
      <c r="N4816"/>
      <c r="O4816"/>
      <c r="P4816" s="10"/>
    </row>
    <row r="4817" spans="13:16" x14ac:dyDescent="0.25">
      <c r="M4817" s="10"/>
      <c r="N4817"/>
      <c r="O4817"/>
      <c r="P4817" s="10"/>
    </row>
    <row r="4818" spans="13:16" x14ac:dyDescent="0.25">
      <c r="M4818" s="10"/>
      <c r="N4818"/>
      <c r="O4818"/>
      <c r="P4818" s="10"/>
    </row>
    <row r="4819" spans="13:16" x14ac:dyDescent="0.25">
      <c r="M4819" s="10"/>
      <c r="N4819"/>
      <c r="O4819"/>
      <c r="P4819" s="10"/>
    </row>
    <row r="4820" spans="13:16" x14ac:dyDescent="0.25">
      <c r="M4820" s="10"/>
      <c r="N4820"/>
      <c r="O4820"/>
      <c r="P4820" s="10"/>
    </row>
    <row r="4821" spans="13:16" x14ac:dyDescent="0.25">
      <c r="M4821" s="10"/>
      <c r="N4821"/>
      <c r="O4821"/>
      <c r="P4821" s="10"/>
    </row>
    <row r="4822" spans="13:16" x14ac:dyDescent="0.25">
      <c r="M4822" s="10"/>
      <c r="N4822"/>
      <c r="O4822"/>
      <c r="P4822" s="10"/>
    </row>
    <row r="4823" spans="13:16" x14ac:dyDescent="0.25">
      <c r="M4823" s="10"/>
      <c r="N4823"/>
      <c r="O4823"/>
      <c r="P4823" s="10"/>
    </row>
    <row r="4824" spans="13:16" x14ac:dyDescent="0.25">
      <c r="M4824" s="10"/>
      <c r="N4824"/>
      <c r="O4824"/>
      <c r="P4824" s="10"/>
    </row>
    <row r="4825" spans="13:16" x14ac:dyDescent="0.25">
      <c r="M4825" s="10"/>
      <c r="N4825"/>
      <c r="O4825"/>
      <c r="P4825" s="10"/>
    </row>
    <row r="4826" spans="13:16" x14ac:dyDescent="0.25">
      <c r="M4826" s="10"/>
      <c r="N4826"/>
      <c r="O4826"/>
      <c r="P4826" s="10"/>
    </row>
    <row r="4827" spans="13:16" x14ac:dyDescent="0.25">
      <c r="M4827" s="10"/>
      <c r="N4827"/>
      <c r="O4827"/>
      <c r="P4827" s="10"/>
    </row>
    <row r="4828" spans="13:16" x14ac:dyDescent="0.25">
      <c r="M4828" s="10"/>
      <c r="N4828"/>
      <c r="O4828"/>
      <c r="P4828" s="10"/>
    </row>
    <row r="4829" spans="13:16" x14ac:dyDescent="0.25">
      <c r="M4829" s="10"/>
      <c r="N4829"/>
      <c r="O4829"/>
      <c r="P4829" s="10"/>
    </row>
    <row r="4830" spans="13:16" x14ac:dyDescent="0.25">
      <c r="M4830" s="10"/>
      <c r="N4830"/>
      <c r="O4830"/>
      <c r="P4830" s="10"/>
    </row>
    <row r="4831" spans="13:16" x14ac:dyDescent="0.25">
      <c r="M4831" s="10"/>
      <c r="N4831"/>
      <c r="O4831"/>
      <c r="P4831" s="10"/>
    </row>
    <row r="4832" spans="13:16" x14ac:dyDescent="0.25">
      <c r="M4832" s="10"/>
      <c r="N4832"/>
      <c r="O4832"/>
      <c r="P4832" s="10"/>
    </row>
    <row r="4833" spans="13:16" x14ac:dyDescent="0.25">
      <c r="M4833" s="10"/>
      <c r="N4833"/>
      <c r="O4833"/>
      <c r="P4833" s="10"/>
    </row>
    <row r="4834" spans="13:16" x14ac:dyDescent="0.25">
      <c r="M4834" s="10"/>
      <c r="N4834"/>
      <c r="O4834"/>
      <c r="P4834" s="10"/>
    </row>
    <row r="4835" spans="13:16" x14ac:dyDescent="0.25">
      <c r="M4835" s="10"/>
      <c r="N4835"/>
      <c r="O4835"/>
      <c r="P4835" s="10"/>
    </row>
    <row r="4836" spans="13:16" x14ac:dyDescent="0.25">
      <c r="M4836" s="10"/>
      <c r="N4836"/>
      <c r="O4836"/>
      <c r="P4836" s="10"/>
    </row>
    <row r="4837" spans="13:16" x14ac:dyDescent="0.25">
      <c r="M4837" s="10"/>
      <c r="N4837"/>
      <c r="O4837"/>
      <c r="P4837" s="10"/>
    </row>
    <row r="4838" spans="13:16" x14ac:dyDescent="0.25">
      <c r="M4838" s="10"/>
      <c r="N4838"/>
      <c r="O4838"/>
      <c r="P4838" s="10"/>
    </row>
    <row r="4839" spans="13:16" x14ac:dyDescent="0.25">
      <c r="M4839" s="10"/>
      <c r="N4839"/>
      <c r="O4839"/>
      <c r="P4839" s="10"/>
    </row>
    <row r="4840" spans="13:16" x14ac:dyDescent="0.25">
      <c r="M4840" s="10"/>
      <c r="N4840"/>
      <c r="O4840"/>
      <c r="P4840" s="10"/>
    </row>
    <row r="4841" spans="13:16" x14ac:dyDescent="0.25">
      <c r="M4841" s="10"/>
      <c r="N4841"/>
      <c r="O4841"/>
      <c r="P4841" s="10"/>
    </row>
    <row r="4842" spans="13:16" x14ac:dyDescent="0.25">
      <c r="M4842" s="10"/>
      <c r="N4842"/>
      <c r="O4842"/>
      <c r="P4842" s="10"/>
    </row>
    <row r="4843" spans="13:16" x14ac:dyDescent="0.25">
      <c r="M4843" s="10"/>
      <c r="N4843"/>
      <c r="O4843"/>
      <c r="P4843" s="10"/>
    </row>
    <row r="4844" spans="13:16" x14ac:dyDescent="0.25">
      <c r="M4844" s="10"/>
      <c r="N4844"/>
      <c r="O4844"/>
      <c r="P4844" s="10"/>
    </row>
    <row r="4845" spans="13:16" x14ac:dyDescent="0.25">
      <c r="M4845" s="10"/>
      <c r="N4845"/>
      <c r="O4845"/>
      <c r="P4845" s="10"/>
    </row>
    <row r="4846" spans="13:16" x14ac:dyDescent="0.25">
      <c r="M4846" s="10"/>
      <c r="N4846"/>
      <c r="O4846"/>
      <c r="P4846" s="10"/>
    </row>
    <row r="4847" spans="13:16" x14ac:dyDescent="0.25">
      <c r="M4847" s="10"/>
      <c r="N4847"/>
      <c r="O4847"/>
      <c r="P4847" s="10"/>
    </row>
    <row r="4848" spans="13:16" x14ac:dyDescent="0.25">
      <c r="M4848" s="10"/>
      <c r="N4848"/>
      <c r="O4848"/>
      <c r="P4848" s="10"/>
    </row>
    <row r="4849" spans="13:16" x14ac:dyDescent="0.25">
      <c r="M4849" s="10"/>
      <c r="N4849"/>
      <c r="O4849"/>
      <c r="P4849" s="10"/>
    </row>
    <row r="4850" spans="13:16" x14ac:dyDescent="0.25">
      <c r="M4850" s="10"/>
      <c r="N4850"/>
      <c r="O4850"/>
      <c r="P4850" s="10"/>
    </row>
    <row r="4851" spans="13:16" x14ac:dyDescent="0.25">
      <c r="M4851" s="10"/>
      <c r="N4851"/>
      <c r="O4851"/>
      <c r="P4851" s="10"/>
    </row>
    <row r="4852" spans="13:16" x14ac:dyDescent="0.25">
      <c r="M4852" s="10"/>
      <c r="N4852"/>
      <c r="O4852"/>
      <c r="P4852" s="10"/>
    </row>
    <row r="4853" spans="13:16" x14ac:dyDescent="0.25">
      <c r="M4853" s="10"/>
      <c r="N4853"/>
      <c r="O4853"/>
      <c r="P4853" s="10"/>
    </row>
    <row r="4854" spans="13:16" x14ac:dyDescent="0.25">
      <c r="M4854" s="10"/>
      <c r="N4854"/>
      <c r="O4854"/>
      <c r="P4854" s="10"/>
    </row>
    <row r="4855" spans="13:16" x14ac:dyDescent="0.25">
      <c r="M4855" s="10"/>
      <c r="N4855"/>
      <c r="O4855"/>
      <c r="P4855" s="10"/>
    </row>
    <row r="4856" spans="13:16" x14ac:dyDescent="0.25">
      <c r="M4856" s="10"/>
      <c r="N4856"/>
      <c r="O4856"/>
      <c r="P4856" s="10"/>
    </row>
    <row r="4857" spans="13:16" x14ac:dyDescent="0.25">
      <c r="M4857" s="10"/>
      <c r="N4857"/>
      <c r="O4857"/>
      <c r="P4857" s="10"/>
    </row>
    <row r="4858" spans="13:16" x14ac:dyDescent="0.25">
      <c r="M4858" s="10"/>
      <c r="N4858"/>
      <c r="O4858"/>
      <c r="P4858" s="10"/>
    </row>
    <row r="4859" spans="13:16" x14ac:dyDescent="0.25">
      <c r="M4859" s="10"/>
      <c r="N4859"/>
      <c r="O4859"/>
      <c r="P4859" s="10"/>
    </row>
    <row r="4860" spans="13:16" x14ac:dyDescent="0.25">
      <c r="M4860" s="10"/>
      <c r="N4860"/>
      <c r="O4860"/>
      <c r="P4860" s="10"/>
    </row>
    <row r="4861" spans="13:16" x14ac:dyDescent="0.25">
      <c r="M4861" s="10"/>
      <c r="N4861"/>
      <c r="O4861"/>
      <c r="P4861" s="10"/>
    </row>
    <row r="4862" spans="13:16" x14ac:dyDescent="0.25">
      <c r="M4862" s="10"/>
      <c r="N4862"/>
      <c r="O4862"/>
      <c r="P4862" s="10"/>
    </row>
    <row r="4863" spans="13:16" x14ac:dyDescent="0.25">
      <c r="M4863" s="10"/>
      <c r="N4863"/>
      <c r="O4863"/>
      <c r="P4863" s="10"/>
    </row>
    <row r="4864" spans="13:16" x14ac:dyDescent="0.25">
      <c r="M4864" s="10"/>
      <c r="N4864"/>
      <c r="O4864"/>
      <c r="P4864" s="10"/>
    </row>
    <row r="4865" spans="13:16" x14ac:dyDescent="0.25">
      <c r="M4865" s="10"/>
      <c r="N4865"/>
      <c r="O4865"/>
      <c r="P4865" s="10"/>
    </row>
    <row r="4866" spans="13:16" x14ac:dyDescent="0.25">
      <c r="M4866" s="10"/>
      <c r="N4866"/>
      <c r="O4866"/>
      <c r="P4866" s="10"/>
    </row>
    <row r="4867" spans="13:16" x14ac:dyDescent="0.25">
      <c r="M4867" s="10"/>
      <c r="N4867"/>
      <c r="O4867"/>
      <c r="P4867" s="10"/>
    </row>
    <row r="4868" spans="13:16" x14ac:dyDescent="0.25">
      <c r="M4868" s="10"/>
      <c r="N4868"/>
      <c r="O4868"/>
      <c r="P4868" s="10"/>
    </row>
    <row r="4869" spans="13:16" x14ac:dyDescent="0.25">
      <c r="M4869" s="10"/>
      <c r="N4869"/>
      <c r="O4869"/>
      <c r="P4869" s="10"/>
    </row>
    <row r="4870" spans="13:16" x14ac:dyDescent="0.25">
      <c r="M4870" s="10"/>
      <c r="N4870"/>
      <c r="O4870"/>
      <c r="P4870" s="10"/>
    </row>
    <row r="4871" spans="13:16" x14ac:dyDescent="0.25">
      <c r="M4871" s="10"/>
      <c r="N4871"/>
      <c r="O4871"/>
      <c r="P4871" s="10"/>
    </row>
    <row r="4872" spans="13:16" x14ac:dyDescent="0.25">
      <c r="M4872" s="10"/>
      <c r="N4872"/>
      <c r="O4872"/>
      <c r="P4872" s="10"/>
    </row>
    <row r="4873" spans="13:16" x14ac:dyDescent="0.25">
      <c r="M4873" s="10"/>
      <c r="N4873"/>
      <c r="O4873"/>
      <c r="P4873" s="10"/>
    </row>
    <row r="4874" spans="13:16" x14ac:dyDescent="0.25">
      <c r="M4874" s="10"/>
      <c r="N4874"/>
      <c r="O4874"/>
      <c r="P4874" s="10"/>
    </row>
    <row r="4875" spans="13:16" x14ac:dyDescent="0.25">
      <c r="M4875" s="10"/>
      <c r="N4875"/>
      <c r="O4875"/>
      <c r="P4875" s="10"/>
    </row>
    <row r="4876" spans="13:16" x14ac:dyDescent="0.25">
      <c r="M4876" s="10"/>
      <c r="N4876"/>
      <c r="O4876"/>
      <c r="P4876" s="10"/>
    </row>
    <row r="4877" spans="13:16" x14ac:dyDescent="0.25">
      <c r="M4877" s="10"/>
      <c r="N4877"/>
      <c r="O4877"/>
      <c r="P4877" s="10"/>
    </row>
    <row r="4878" spans="13:16" x14ac:dyDescent="0.25">
      <c r="M4878" s="10"/>
      <c r="N4878"/>
      <c r="O4878"/>
      <c r="P4878" s="10"/>
    </row>
    <row r="4879" spans="13:16" x14ac:dyDescent="0.25">
      <c r="M4879" s="10"/>
      <c r="N4879"/>
      <c r="O4879"/>
      <c r="P4879" s="10"/>
    </row>
    <row r="4880" spans="13:16" x14ac:dyDescent="0.25">
      <c r="M4880" s="10"/>
      <c r="N4880"/>
      <c r="O4880"/>
      <c r="P4880" s="10"/>
    </row>
    <row r="4881" spans="13:16" x14ac:dyDescent="0.25">
      <c r="M4881" s="10"/>
      <c r="N4881"/>
      <c r="O4881"/>
      <c r="P4881" s="10"/>
    </row>
    <row r="4882" spans="13:16" x14ac:dyDescent="0.25">
      <c r="M4882" s="10"/>
      <c r="N4882"/>
      <c r="O4882"/>
      <c r="P4882" s="10"/>
    </row>
    <row r="4883" spans="13:16" x14ac:dyDescent="0.25">
      <c r="M4883" s="10"/>
      <c r="N4883"/>
      <c r="O4883"/>
      <c r="P4883" s="10"/>
    </row>
    <row r="4884" spans="13:16" x14ac:dyDescent="0.25">
      <c r="M4884" s="10"/>
      <c r="N4884"/>
      <c r="O4884"/>
      <c r="P4884" s="10"/>
    </row>
    <row r="4885" spans="13:16" x14ac:dyDescent="0.25">
      <c r="M4885" s="10"/>
      <c r="N4885"/>
      <c r="O4885"/>
      <c r="P4885" s="10"/>
    </row>
    <row r="4886" spans="13:16" x14ac:dyDescent="0.25">
      <c r="M4886" s="10"/>
      <c r="N4886"/>
      <c r="O4886"/>
      <c r="P4886" s="10"/>
    </row>
    <row r="4887" spans="13:16" x14ac:dyDescent="0.25">
      <c r="M4887" s="10"/>
      <c r="N4887"/>
      <c r="O4887"/>
      <c r="P4887" s="10"/>
    </row>
    <row r="4888" spans="13:16" x14ac:dyDescent="0.25">
      <c r="M4888" s="10"/>
      <c r="N4888"/>
      <c r="O4888"/>
      <c r="P4888" s="10"/>
    </row>
    <row r="4889" spans="13:16" x14ac:dyDescent="0.25">
      <c r="M4889" s="10"/>
      <c r="N4889"/>
      <c r="O4889"/>
      <c r="P4889" s="10"/>
    </row>
    <row r="4890" spans="13:16" x14ac:dyDescent="0.25">
      <c r="M4890" s="10"/>
      <c r="N4890"/>
      <c r="O4890"/>
      <c r="P4890" s="10"/>
    </row>
    <row r="4891" spans="13:16" x14ac:dyDescent="0.25">
      <c r="M4891" s="10"/>
      <c r="N4891"/>
      <c r="O4891"/>
      <c r="P4891" s="10"/>
    </row>
    <row r="4892" spans="13:16" x14ac:dyDescent="0.25">
      <c r="M4892" s="10"/>
      <c r="N4892"/>
      <c r="O4892"/>
      <c r="P4892" s="10"/>
    </row>
    <row r="4893" spans="13:16" x14ac:dyDescent="0.25">
      <c r="M4893" s="10"/>
      <c r="N4893"/>
      <c r="O4893"/>
      <c r="P4893" s="10"/>
    </row>
    <row r="4894" spans="13:16" x14ac:dyDescent="0.25">
      <c r="M4894" s="10"/>
      <c r="N4894"/>
      <c r="O4894"/>
      <c r="P4894" s="10"/>
    </row>
    <row r="4895" spans="13:16" x14ac:dyDescent="0.25">
      <c r="M4895" s="10"/>
      <c r="N4895"/>
      <c r="O4895"/>
      <c r="P4895" s="10"/>
    </row>
    <row r="4896" spans="13:16" x14ac:dyDescent="0.25">
      <c r="M4896" s="10"/>
      <c r="N4896"/>
      <c r="O4896"/>
      <c r="P4896" s="10"/>
    </row>
    <row r="4897" spans="13:16" x14ac:dyDescent="0.25">
      <c r="M4897" s="10"/>
      <c r="N4897"/>
      <c r="O4897"/>
      <c r="P4897" s="10"/>
    </row>
    <row r="4898" spans="13:16" x14ac:dyDescent="0.25">
      <c r="M4898" s="10"/>
      <c r="N4898"/>
      <c r="O4898"/>
      <c r="P4898" s="10"/>
    </row>
    <row r="4899" spans="13:16" x14ac:dyDescent="0.25">
      <c r="M4899" s="10"/>
      <c r="N4899"/>
      <c r="O4899"/>
      <c r="P4899" s="10"/>
    </row>
    <row r="4900" spans="13:16" x14ac:dyDescent="0.25">
      <c r="M4900" s="10"/>
      <c r="N4900"/>
      <c r="O4900"/>
      <c r="P4900" s="10"/>
    </row>
    <row r="4901" spans="13:16" x14ac:dyDescent="0.25">
      <c r="M4901" s="10"/>
      <c r="N4901"/>
      <c r="O4901"/>
      <c r="P4901" s="10"/>
    </row>
    <row r="4902" spans="13:16" x14ac:dyDescent="0.25">
      <c r="M4902" s="10"/>
      <c r="N4902"/>
      <c r="O4902"/>
      <c r="P4902" s="10"/>
    </row>
    <row r="4903" spans="13:16" x14ac:dyDescent="0.25">
      <c r="M4903" s="10"/>
      <c r="N4903"/>
      <c r="O4903"/>
      <c r="P4903" s="10"/>
    </row>
    <row r="4904" spans="13:16" x14ac:dyDescent="0.25">
      <c r="M4904" s="10"/>
      <c r="N4904"/>
      <c r="O4904"/>
      <c r="P4904" s="10"/>
    </row>
    <row r="4905" spans="13:16" x14ac:dyDescent="0.25">
      <c r="M4905" s="10"/>
      <c r="N4905"/>
      <c r="O4905"/>
      <c r="P4905" s="10"/>
    </row>
    <row r="4906" spans="13:16" x14ac:dyDescent="0.25">
      <c r="M4906" s="10"/>
      <c r="N4906"/>
      <c r="O4906"/>
      <c r="P4906" s="10"/>
    </row>
    <row r="4907" spans="13:16" x14ac:dyDescent="0.25">
      <c r="M4907" s="10"/>
      <c r="N4907"/>
      <c r="O4907"/>
      <c r="P4907" s="10"/>
    </row>
    <row r="4908" spans="13:16" x14ac:dyDescent="0.25">
      <c r="M4908" s="10"/>
      <c r="N4908"/>
      <c r="O4908"/>
      <c r="P4908" s="10"/>
    </row>
    <row r="4909" spans="13:16" x14ac:dyDescent="0.25">
      <c r="M4909" s="10"/>
      <c r="N4909"/>
      <c r="O4909"/>
      <c r="P4909" s="10"/>
    </row>
    <row r="4910" spans="13:16" x14ac:dyDescent="0.25">
      <c r="M4910" s="10"/>
      <c r="N4910"/>
      <c r="O4910"/>
      <c r="P4910" s="10"/>
    </row>
    <row r="4911" spans="13:16" x14ac:dyDescent="0.25">
      <c r="M4911" s="10"/>
      <c r="N4911"/>
      <c r="O4911"/>
      <c r="P4911" s="10"/>
    </row>
    <row r="4912" spans="13:16" x14ac:dyDescent="0.25">
      <c r="M4912" s="10"/>
      <c r="N4912"/>
      <c r="O4912"/>
      <c r="P4912" s="10"/>
    </row>
    <row r="4913" spans="13:16" x14ac:dyDescent="0.25">
      <c r="M4913" s="10"/>
      <c r="N4913"/>
      <c r="O4913"/>
      <c r="P4913" s="10"/>
    </row>
    <row r="4914" spans="13:16" x14ac:dyDescent="0.25">
      <c r="M4914" s="10"/>
      <c r="N4914"/>
      <c r="O4914"/>
      <c r="P4914" s="10"/>
    </row>
    <row r="4915" spans="13:16" x14ac:dyDescent="0.25">
      <c r="M4915" s="10"/>
      <c r="N4915"/>
      <c r="O4915"/>
      <c r="P4915" s="10"/>
    </row>
    <row r="4916" spans="13:16" x14ac:dyDescent="0.25">
      <c r="M4916" s="10"/>
      <c r="N4916"/>
      <c r="O4916"/>
      <c r="P4916" s="10"/>
    </row>
    <row r="4917" spans="13:16" x14ac:dyDescent="0.25">
      <c r="M4917" s="10"/>
      <c r="N4917"/>
      <c r="O4917"/>
      <c r="P4917" s="10"/>
    </row>
    <row r="4918" spans="13:16" x14ac:dyDescent="0.25">
      <c r="M4918" s="10"/>
      <c r="N4918"/>
      <c r="O4918"/>
      <c r="P4918" s="10"/>
    </row>
    <row r="4919" spans="13:16" x14ac:dyDescent="0.25">
      <c r="M4919" s="10"/>
      <c r="N4919"/>
      <c r="O4919"/>
      <c r="P4919" s="10"/>
    </row>
    <row r="4920" spans="13:16" x14ac:dyDescent="0.25">
      <c r="M4920" s="10"/>
      <c r="N4920"/>
      <c r="O4920"/>
      <c r="P4920" s="10"/>
    </row>
    <row r="4921" spans="13:16" x14ac:dyDescent="0.25">
      <c r="M4921" s="10"/>
      <c r="N4921"/>
      <c r="O4921"/>
      <c r="P4921" s="10"/>
    </row>
    <row r="4922" spans="13:16" x14ac:dyDescent="0.25">
      <c r="M4922" s="10"/>
      <c r="N4922"/>
      <c r="O4922"/>
      <c r="P4922" s="10"/>
    </row>
    <row r="4923" spans="13:16" x14ac:dyDescent="0.25">
      <c r="M4923" s="10"/>
      <c r="N4923"/>
      <c r="O4923"/>
      <c r="P4923" s="10"/>
    </row>
    <row r="4924" spans="13:16" x14ac:dyDescent="0.25">
      <c r="M4924" s="10"/>
      <c r="N4924"/>
      <c r="O4924"/>
      <c r="P4924" s="10"/>
    </row>
    <row r="4925" spans="13:16" x14ac:dyDescent="0.25">
      <c r="M4925" s="10"/>
      <c r="N4925"/>
      <c r="O4925"/>
      <c r="P4925" s="10"/>
    </row>
    <row r="4926" spans="13:16" x14ac:dyDescent="0.25">
      <c r="M4926" s="10"/>
      <c r="N4926"/>
      <c r="O4926"/>
      <c r="P4926" s="10"/>
    </row>
    <row r="4927" spans="13:16" x14ac:dyDescent="0.25">
      <c r="M4927" s="10"/>
      <c r="N4927"/>
      <c r="O4927"/>
      <c r="P4927" s="10"/>
    </row>
    <row r="4928" spans="13:16" x14ac:dyDescent="0.25">
      <c r="M4928" s="10"/>
      <c r="N4928"/>
      <c r="O4928"/>
      <c r="P4928" s="10"/>
    </row>
    <row r="4929" spans="13:16" x14ac:dyDescent="0.25">
      <c r="M4929" s="10"/>
      <c r="N4929"/>
      <c r="O4929"/>
      <c r="P4929" s="10"/>
    </row>
    <row r="4930" spans="13:16" x14ac:dyDescent="0.25">
      <c r="M4930" s="10"/>
      <c r="N4930"/>
      <c r="O4930"/>
      <c r="P4930" s="10"/>
    </row>
    <row r="4931" spans="13:16" x14ac:dyDescent="0.25">
      <c r="M4931" s="10"/>
      <c r="N4931"/>
      <c r="O4931"/>
      <c r="P4931" s="10"/>
    </row>
    <row r="4932" spans="13:16" x14ac:dyDescent="0.25">
      <c r="M4932" s="10"/>
      <c r="N4932"/>
      <c r="O4932"/>
      <c r="P4932" s="10"/>
    </row>
    <row r="4933" spans="13:16" x14ac:dyDescent="0.25">
      <c r="M4933" s="10"/>
      <c r="N4933"/>
      <c r="O4933"/>
      <c r="P4933" s="10"/>
    </row>
    <row r="4934" spans="13:16" x14ac:dyDescent="0.25">
      <c r="M4934" s="10"/>
      <c r="N4934"/>
      <c r="O4934"/>
      <c r="P4934" s="10"/>
    </row>
    <row r="4935" spans="13:16" x14ac:dyDescent="0.25">
      <c r="M4935" s="10"/>
      <c r="N4935"/>
      <c r="O4935"/>
      <c r="P4935" s="10"/>
    </row>
    <row r="4936" spans="13:16" x14ac:dyDescent="0.25">
      <c r="M4936" s="10"/>
      <c r="N4936"/>
      <c r="O4936"/>
      <c r="P4936" s="10"/>
    </row>
    <row r="4937" spans="13:16" x14ac:dyDescent="0.25">
      <c r="M4937" s="10"/>
      <c r="N4937"/>
      <c r="O4937"/>
      <c r="P4937" s="10"/>
    </row>
    <row r="4938" spans="13:16" x14ac:dyDescent="0.25">
      <c r="M4938" s="10"/>
      <c r="N4938"/>
      <c r="O4938"/>
      <c r="P4938" s="10"/>
    </row>
    <row r="4939" spans="13:16" x14ac:dyDescent="0.25">
      <c r="M4939" s="10"/>
      <c r="N4939"/>
      <c r="O4939"/>
      <c r="P4939" s="10"/>
    </row>
    <row r="4940" spans="13:16" x14ac:dyDescent="0.25">
      <c r="M4940" s="10"/>
      <c r="N4940"/>
      <c r="O4940"/>
      <c r="P4940" s="10"/>
    </row>
    <row r="4941" spans="13:16" x14ac:dyDescent="0.25">
      <c r="M4941" s="10"/>
      <c r="N4941"/>
      <c r="O4941"/>
      <c r="P4941" s="10"/>
    </row>
    <row r="4942" spans="13:16" x14ac:dyDescent="0.25">
      <c r="M4942" s="10"/>
      <c r="N4942"/>
      <c r="O4942"/>
      <c r="P4942" s="10"/>
    </row>
    <row r="4943" spans="13:16" x14ac:dyDescent="0.25">
      <c r="M4943" s="10"/>
      <c r="N4943"/>
      <c r="O4943"/>
      <c r="P4943" s="10"/>
    </row>
    <row r="4944" spans="13:16" x14ac:dyDescent="0.25">
      <c r="M4944" s="10"/>
      <c r="N4944"/>
      <c r="O4944"/>
      <c r="P4944" s="10"/>
    </row>
    <row r="4945" spans="13:16" x14ac:dyDescent="0.25">
      <c r="M4945" s="10"/>
      <c r="N4945"/>
      <c r="O4945"/>
      <c r="P4945" s="10"/>
    </row>
    <row r="4946" spans="13:16" x14ac:dyDescent="0.25">
      <c r="M4946" s="10"/>
      <c r="N4946"/>
      <c r="O4946"/>
      <c r="P4946" s="10"/>
    </row>
    <row r="4947" spans="13:16" x14ac:dyDescent="0.25">
      <c r="M4947" s="10"/>
      <c r="N4947"/>
      <c r="O4947"/>
      <c r="P4947" s="10"/>
    </row>
    <row r="4948" spans="13:16" x14ac:dyDescent="0.25">
      <c r="M4948" s="10"/>
      <c r="N4948"/>
      <c r="O4948"/>
      <c r="P4948" s="10"/>
    </row>
    <row r="4949" spans="13:16" x14ac:dyDescent="0.25">
      <c r="M4949" s="10"/>
      <c r="N4949"/>
      <c r="O4949"/>
      <c r="P4949" s="10"/>
    </row>
    <row r="4950" spans="13:16" x14ac:dyDescent="0.25">
      <c r="M4950" s="10"/>
      <c r="N4950"/>
      <c r="O4950"/>
      <c r="P4950" s="10"/>
    </row>
    <row r="4951" spans="13:16" x14ac:dyDescent="0.25">
      <c r="M4951" s="10"/>
      <c r="N4951"/>
      <c r="O4951"/>
      <c r="P4951" s="10"/>
    </row>
    <row r="4952" spans="13:16" x14ac:dyDescent="0.25">
      <c r="M4952" s="10"/>
      <c r="N4952"/>
      <c r="O4952"/>
      <c r="P4952" s="10"/>
    </row>
    <row r="4953" spans="13:16" x14ac:dyDescent="0.25">
      <c r="M4953" s="10"/>
      <c r="N4953"/>
      <c r="O4953"/>
      <c r="P4953" s="10"/>
    </row>
    <row r="4954" spans="13:16" x14ac:dyDescent="0.25">
      <c r="M4954" s="10"/>
      <c r="N4954"/>
      <c r="O4954"/>
      <c r="P4954" s="10"/>
    </row>
    <row r="4955" spans="13:16" x14ac:dyDescent="0.25">
      <c r="M4955" s="10"/>
      <c r="N4955"/>
      <c r="O4955"/>
      <c r="P4955" s="10"/>
    </row>
    <row r="4956" spans="13:16" x14ac:dyDescent="0.25">
      <c r="M4956" s="10"/>
      <c r="N4956"/>
      <c r="O4956"/>
      <c r="P4956" s="10"/>
    </row>
    <row r="4957" spans="13:16" x14ac:dyDescent="0.25">
      <c r="M4957" s="10"/>
      <c r="N4957"/>
      <c r="O4957"/>
      <c r="P4957" s="10"/>
    </row>
    <row r="4958" spans="13:16" x14ac:dyDescent="0.25">
      <c r="M4958" s="10"/>
      <c r="N4958"/>
      <c r="O4958"/>
      <c r="P4958" s="10"/>
    </row>
    <row r="4959" spans="13:16" x14ac:dyDescent="0.25">
      <c r="M4959" s="10"/>
      <c r="N4959"/>
      <c r="O4959"/>
      <c r="P4959" s="10"/>
    </row>
    <row r="4960" spans="13:16" x14ac:dyDescent="0.25">
      <c r="M4960" s="10"/>
      <c r="N4960"/>
      <c r="O4960"/>
      <c r="P4960" s="10"/>
    </row>
    <row r="4961" spans="13:16" x14ac:dyDescent="0.25">
      <c r="M4961" s="10"/>
      <c r="N4961"/>
      <c r="O4961"/>
      <c r="P4961" s="10"/>
    </row>
    <row r="4962" spans="13:16" x14ac:dyDescent="0.25">
      <c r="M4962" s="10"/>
      <c r="N4962"/>
      <c r="O4962"/>
      <c r="P4962" s="10"/>
    </row>
    <row r="4963" spans="13:16" x14ac:dyDescent="0.25">
      <c r="M4963" s="10"/>
      <c r="N4963"/>
      <c r="O4963"/>
      <c r="P4963" s="10"/>
    </row>
    <row r="4964" spans="13:16" x14ac:dyDescent="0.25">
      <c r="M4964" s="10"/>
      <c r="N4964"/>
      <c r="O4964"/>
      <c r="P4964" s="10"/>
    </row>
    <row r="4965" spans="13:16" x14ac:dyDescent="0.25">
      <c r="M4965" s="10"/>
      <c r="N4965"/>
      <c r="O4965"/>
      <c r="P4965" s="10"/>
    </row>
    <row r="4966" spans="13:16" x14ac:dyDescent="0.25">
      <c r="M4966" s="10"/>
      <c r="N4966"/>
      <c r="O4966"/>
      <c r="P4966" s="10"/>
    </row>
    <row r="4967" spans="13:16" x14ac:dyDescent="0.25">
      <c r="M4967" s="10"/>
      <c r="N4967"/>
      <c r="O4967"/>
      <c r="P4967" s="10"/>
    </row>
    <row r="4968" spans="13:16" x14ac:dyDescent="0.25">
      <c r="M4968" s="10"/>
      <c r="N4968"/>
      <c r="O4968"/>
      <c r="P4968" s="10"/>
    </row>
    <row r="4969" spans="13:16" x14ac:dyDescent="0.25">
      <c r="M4969" s="10"/>
      <c r="N4969"/>
      <c r="O4969"/>
      <c r="P4969" s="10"/>
    </row>
    <row r="4970" spans="13:16" x14ac:dyDescent="0.25">
      <c r="M4970" s="10"/>
      <c r="N4970"/>
      <c r="O4970"/>
      <c r="P4970" s="10"/>
    </row>
    <row r="4971" spans="13:16" x14ac:dyDescent="0.25">
      <c r="M4971" s="10"/>
      <c r="N4971"/>
      <c r="O4971"/>
      <c r="P4971" s="10"/>
    </row>
    <row r="4972" spans="13:16" x14ac:dyDescent="0.25">
      <c r="M4972" s="10"/>
      <c r="N4972"/>
      <c r="O4972"/>
      <c r="P4972" s="10"/>
    </row>
    <row r="4973" spans="13:16" x14ac:dyDescent="0.25">
      <c r="M4973" s="10"/>
      <c r="N4973"/>
      <c r="O4973"/>
      <c r="P4973" s="10"/>
    </row>
    <row r="4974" spans="13:16" x14ac:dyDescent="0.25">
      <c r="M4974" s="10"/>
      <c r="N4974"/>
      <c r="O4974"/>
      <c r="P4974" s="10"/>
    </row>
    <row r="4975" spans="13:16" x14ac:dyDescent="0.25">
      <c r="M4975" s="10"/>
      <c r="N4975"/>
      <c r="O4975"/>
      <c r="P4975" s="10"/>
    </row>
    <row r="4976" spans="13:16" x14ac:dyDescent="0.25">
      <c r="M4976" s="10"/>
      <c r="N4976"/>
      <c r="O4976"/>
      <c r="P4976" s="10"/>
    </row>
    <row r="4977" spans="13:16" x14ac:dyDescent="0.25">
      <c r="M4977" s="10"/>
      <c r="N4977"/>
      <c r="O4977"/>
      <c r="P4977" s="10"/>
    </row>
    <row r="4978" spans="13:16" x14ac:dyDescent="0.25">
      <c r="M4978" s="10"/>
      <c r="N4978"/>
      <c r="O4978"/>
      <c r="P4978" s="10"/>
    </row>
    <row r="4979" spans="13:16" x14ac:dyDescent="0.25">
      <c r="M4979" s="10"/>
      <c r="N4979"/>
      <c r="O4979"/>
      <c r="P4979" s="10"/>
    </row>
    <row r="4980" spans="13:16" x14ac:dyDescent="0.25">
      <c r="M4980" s="10"/>
      <c r="N4980"/>
      <c r="O4980"/>
      <c r="P4980" s="10"/>
    </row>
    <row r="4981" spans="13:16" x14ac:dyDescent="0.25">
      <c r="M4981" s="10"/>
      <c r="N4981"/>
      <c r="O4981"/>
      <c r="P4981" s="10"/>
    </row>
    <row r="4982" spans="13:16" x14ac:dyDescent="0.25">
      <c r="M4982" s="10"/>
      <c r="N4982"/>
      <c r="O4982"/>
      <c r="P4982" s="10"/>
    </row>
    <row r="4983" spans="13:16" x14ac:dyDescent="0.25">
      <c r="M4983" s="10"/>
      <c r="N4983"/>
      <c r="O4983"/>
      <c r="P4983" s="10"/>
    </row>
    <row r="4984" spans="13:16" x14ac:dyDescent="0.25">
      <c r="M4984" s="10"/>
      <c r="N4984"/>
      <c r="O4984"/>
      <c r="P4984" s="10"/>
    </row>
    <row r="4985" spans="13:16" x14ac:dyDescent="0.25">
      <c r="M4985" s="10"/>
      <c r="N4985"/>
      <c r="O4985"/>
      <c r="P4985" s="10"/>
    </row>
    <row r="4986" spans="13:16" x14ac:dyDescent="0.25">
      <c r="M4986" s="10"/>
      <c r="N4986"/>
      <c r="O4986"/>
      <c r="P4986" s="10"/>
    </row>
    <row r="4987" spans="13:16" x14ac:dyDescent="0.25">
      <c r="M4987" s="10"/>
      <c r="N4987"/>
      <c r="O4987"/>
      <c r="P4987" s="10"/>
    </row>
    <row r="4988" spans="13:16" x14ac:dyDescent="0.25">
      <c r="M4988" s="10"/>
      <c r="N4988"/>
      <c r="O4988"/>
      <c r="P4988" s="10"/>
    </row>
    <row r="4989" spans="13:16" x14ac:dyDescent="0.25">
      <c r="M4989" s="10"/>
      <c r="N4989"/>
      <c r="O4989"/>
      <c r="P4989" s="10"/>
    </row>
    <row r="4990" spans="13:16" x14ac:dyDescent="0.25">
      <c r="M4990" s="10"/>
      <c r="N4990"/>
      <c r="O4990"/>
      <c r="P4990" s="10"/>
    </row>
    <row r="4991" spans="13:16" x14ac:dyDescent="0.25">
      <c r="M4991" s="10"/>
      <c r="N4991"/>
      <c r="O4991"/>
      <c r="P4991" s="10"/>
    </row>
    <row r="4992" spans="13:16" x14ac:dyDescent="0.25">
      <c r="M4992" s="10"/>
      <c r="N4992"/>
      <c r="O4992"/>
      <c r="P4992" s="10"/>
    </row>
    <row r="4993" spans="13:16" x14ac:dyDescent="0.25">
      <c r="M4993" s="10"/>
      <c r="N4993"/>
      <c r="O4993"/>
      <c r="P4993" s="10"/>
    </row>
    <row r="4994" spans="13:16" x14ac:dyDescent="0.25">
      <c r="M4994" s="10"/>
      <c r="N4994"/>
      <c r="O4994"/>
      <c r="P4994" s="10"/>
    </row>
    <row r="4995" spans="13:16" x14ac:dyDescent="0.25">
      <c r="M4995" s="10"/>
      <c r="N4995"/>
      <c r="O4995"/>
      <c r="P4995" s="10"/>
    </row>
    <row r="4996" spans="13:16" x14ac:dyDescent="0.25">
      <c r="M4996" s="10"/>
      <c r="N4996"/>
      <c r="O4996"/>
      <c r="P4996" s="10"/>
    </row>
    <row r="4997" spans="13:16" x14ac:dyDescent="0.25">
      <c r="M4997" s="10"/>
      <c r="N4997"/>
      <c r="O4997"/>
      <c r="P4997" s="10"/>
    </row>
    <row r="4998" spans="13:16" x14ac:dyDescent="0.25">
      <c r="M4998" s="10"/>
      <c r="N4998"/>
      <c r="O4998"/>
      <c r="P4998" s="10"/>
    </row>
    <row r="4999" spans="13:16" x14ac:dyDescent="0.25">
      <c r="M4999" s="10"/>
      <c r="N4999"/>
      <c r="O4999"/>
      <c r="P4999" s="10"/>
    </row>
    <row r="5000" spans="13:16" x14ac:dyDescent="0.25">
      <c r="M5000" s="10"/>
      <c r="N5000"/>
      <c r="O5000"/>
      <c r="P5000" s="10"/>
    </row>
    <row r="5001" spans="13:16" x14ac:dyDescent="0.25">
      <c r="M5001" s="10"/>
      <c r="N5001"/>
      <c r="O5001"/>
      <c r="P5001" s="10"/>
    </row>
    <row r="5002" spans="13:16" x14ac:dyDescent="0.25">
      <c r="M5002" s="10"/>
      <c r="N5002"/>
      <c r="O5002"/>
      <c r="P5002" s="10"/>
    </row>
    <row r="5003" spans="13:16" x14ac:dyDescent="0.25">
      <c r="M5003" s="10"/>
      <c r="N5003"/>
      <c r="O5003"/>
      <c r="P5003" s="10"/>
    </row>
    <row r="5004" spans="13:16" x14ac:dyDescent="0.25">
      <c r="M5004" s="10"/>
      <c r="N5004"/>
      <c r="O5004"/>
      <c r="P5004" s="10"/>
    </row>
    <row r="5005" spans="13:16" x14ac:dyDescent="0.25">
      <c r="M5005" s="10"/>
      <c r="N5005"/>
      <c r="O5005"/>
      <c r="P5005" s="10"/>
    </row>
    <row r="5006" spans="13:16" x14ac:dyDescent="0.25">
      <c r="M5006" s="10"/>
      <c r="N5006"/>
      <c r="O5006"/>
      <c r="P5006" s="10"/>
    </row>
    <row r="5007" spans="13:16" x14ac:dyDescent="0.25">
      <c r="M5007" s="10"/>
      <c r="N5007"/>
      <c r="O5007"/>
      <c r="P5007" s="10"/>
    </row>
    <row r="5008" spans="13:16" x14ac:dyDescent="0.25">
      <c r="M5008" s="10"/>
      <c r="N5008"/>
      <c r="O5008"/>
      <c r="P5008" s="10"/>
    </row>
    <row r="5009" spans="13:16" x14ac:dyDescent="0.25">
      <c r="M5009" s="10"/>
      <c r="N5009"/>
      <c r="O5009"/>
      <c r="P5009" s="10"/>
    </row>
    <row r="5010" spans="13:16" x14ac:dyDescent="0.25">
      <c r="M5010" s="10"/>
      <c r="N5010"/>
      <c r="O5010"/>
      <c r="P5010" s="10"/>
    </row>
    <row r="5011" spans="13:16" x14ac:dyDescent="0.25">
      <c r="M5011" s="10"/>
      <c r="N5011"/>
      <c r="O5011"/>
      <c r="P5011" s="10"/>
    </row>
    <row r="5012" spans="13:16" x14ac:dyDescent="0.25">
      <c r="M5012" s="10"/>
      <c r="N5012"/>
      <c r="O5012"/>
      <c r="P5012" s="10"/>
    </row>
    <row r="5013" spans="13:16" x14ac:dyDescent="0.25">
      <c r="M5013" s="10"/>
      <c r="N5013"/>
      <c r="O5013"/>
      <c r="P5013" s="10"/>
    </row>
    <row r="5014" spans="13:16" x14ac:dyDescent="0.25">
      <c r="M5014" s="10"/>
      <c r="N5014"/>
      <c r="O5014"/>
      <c r="P5014" s="10"/>
    </row>
    <row r="5015" spans="13:16" x14ac:dyDescent="0.25">
      <c r="M5015" s="10"/>
      <c r="N5015"/>
      <c r="O5015"/>
      <c r="P5015" s="10"/>
    </row>
    <row r="5016" spans="13:16" x14ac:dyDescent="0.25">
      <c r="M5016" s="10"/>
      <c r="N5016"/>
      <c r="O5016"/>
      <c r="P5016" s="10"/>
    </row>
    <row r="5017" spans="13:16" x14ac:dyDescent="0.25">
      <c r="M5017" s="10"/>
      <c r="N5017"/>
      <c r="O5017"/>
      <c r="P5017" s="10"/>
    </row>
    <row r="5018" spans="13:16" x14ac:dyDescent="0.25">
      <c r="M5018" s="10"/>
      <c r="N5018"/>
      <c r="O5018"/>
      <c r="P5018" s="10"/>
    </row>
    <row r="5019" spans="13:16" x14ac:dyDescent="0.25">
      <c r="M5019" s="10"/>
      <c r="N5019"/>
      <c r="O5019"/>
      <c r="P5019" s="10"/>
    </row>
    <row r="5020" spans="13:16" x14ac:dyDescent="0.25">
      <c r="M5020" s="10"/>
      <c r="N5020"/>
      <c r="O5020"/>
      <c r="P5020" s="10"/>
    </row>
    <row r="5021" spans="13:16" x14ac:dyDescent="0.25">
      <c r="M5021" s="10"/>
      <c r="N5021"/>
      <c r="O5021"/>
      <c r="P5021" s="10"/>
    </row>
    <row r="5022" spans="13:16" x14ac:dyDescent="0.25">
      <c r="M5022" s="10"/>
      <c r="N5022"/>
      <c r="O5022"/>
      <c r="P5022" s="10"/>
    </row>
    <row r="5023" spans="13:16" x14ac:dyDescent="0.25">
      <c r="M5023" s="10"/>
      <c r="N5023"/>
      <c r="O5023"/>
      <c r="P5023" s="10"/>
    </row>
    <row r="5024" spans="13:16" x14ac:dyDescent="0.25">
      <c r="M5024" s="10"/>
      <c r="N5024"/>
      <c r="O5024"/>
      <c r="P5024" s="10"/>
    </row>
    <row r="5025" spans="13:16" x14ac:dyDescent="0.25">
      <c r="M5025" s="10"/>
      <c r="N5025"/>
      <c r="O5025"/>
      <c r="P5025" s="10"/>
    </row>
    <row r="5026" spans="13:16" x14ac:dyDescent="0.25">
      <c r="M5026" s="10"/>
      <c r="N5026"/>
      <c r="O5026"/>
      <c r="P5026" s="10"/>
    </row>
    <row r="5027" spans="13:16" x14ac:dyDescent="0.25">
      <c r="M5027" s="10"/>
      <c r="N5027"/>
      <c r="O5027"/>
      <c r="P5027" s="10"/>
    </row>
    <row r="5028" spans="13:16" x14ac:dyDescent="0.25">
      <c r="M5028" s="10"/>
      <c r="N5028"/>
      <c r="O5028"/>
      <c r="P5028" s="10"/>
    </row>
    <row r="5029" spans="13:16" x14ac:dyDescent="0.25">
      <c r="M5029" s="10"/>
      <c r="N5029"/>
      <c r="O5029"/>
      <c r="P5029" s="10"/>
    </row>
    <row r="5030" spans="13:16" x14ac:dyDescent="0.25">
      <c r="M5030" s="10"/>
      <c r="N5030"/>
      <c r="O5030"/>
      <c r="P5030" s="10"/>
    </row>
    <row r="5031" spans="13:16" x14ac:dyDescent="0.25">
      <c r="M5031" s="10"/>
      <c r="N5031"/>
      <c r="O5031"/>
      <c r="P5031" s="10"/>
    </row>
    <row r="5032" spans="13:16" x14ac:dyDescent="0.25">
      <c r="M5032" s="10"/>
      <c r="N5032"/>
      <c r="O5032"/>
      <c r="P5032" s="10"/>
    </row>
    <row r="5033" spans="13:16" x14ac:dyDescent="0.25">
      <c r="M5033" s="10"/>
      <c r="N5033"/>
      <c r="O5033"/>
      <c r="P5033" s="10"/>
    </row>
    <row r="5034" spans="13:16" x14ac:dyDescent="0.25">
      <c r="M5034" s="10"/>
      <c r="N5034"/>
      <c r="O5034"/>
      <c r="P5034" s="10"/>
    </row>
    <row r="5035" spans="13:16" x14ac:dyDescent="0.25">
      <c r="M5035" s="10"/>
      <c r="N5035"/>
      <c r="O5035"/>
      <c r="P5035" s="10"/>
    </row>
    <row r="5036" spans="13:16" x14ac:dyDescent="0.25">
      <c r="M5036" s="10"/>
      <c r="N5036"/>
      <c r="O5036"/>
      <c r="P5036" s="10"/>
    </row>
    <row r="5037" spans="13:16" x14ac:dyDescent="0.25">
      <c r="M5037" s="10"/>
      <c r="N5037"/>
      <c r="O5037"/>
      <c r="P5037" s="10"/>
    </row>
    <row r="5038" spans="13:16" x14ac:dyDescent="0.25">
      <c r="M5038" s="10"/>
      <c r="N5038"/>
      <c r="O5038"/>
      <c r="P5038" s="10"/>
    </row>
    <row r="5039" spans="13:16" x14ac:dyDescent="0.25">
      <c r="M5039" s="10"/>
      <c r="N5039"/>
      <c r="O5039"/>
      <c r="P5039" s="10"/>
    </row>
    <row r="5040" spans="13:16" x14ac:dyDescent="0.25">
      <c r="M5040" s="10"/>
      <c r="N5040"/>
      <c r="O5040"/>
      <c r="P5040" s="10"/>
    </row>
    <row r="5041" spans="13:16" x14ac:dyDescent="0.25">
      <c r="M5041" s="10"/>
      <c r="N5041"/>
      <c r="O5041"/>
      <c r="P5041" s="10"/>
    </row>
    <row r="5042" spans="13:16" x14ac:dyDescent="0.25">
      <c r="M5042" s="10"/>
      <c r="N5042"/>
      <c r="O5042"/>
      <c r="P5042" s="10"/>
    </row>
    <row r="5043" spans="13:16" x14ac:dyDescent="0.25">
      <c r="M5043" s="10"/>
      <c r="N5043"/>
      <c r="O5043"/>
      <c r="P5043" s="10"/>
    </row>
    <row r="5044" spans="13:16" x14ac:dyDescent="0.25">
      <c r="M5044" s="10"/>
      <c r="N5044"/>
      <c r="O5044"/>
      <c r="P5044" s="10"/>
    </row>
    <row r="5045" spans="13:16" x14ac:dyDescent="0.25">
      <c r="M5045" s="10"/>
      <c r="N5045"/>
      <c r="O5045"/>
      <c r="P5045" s="10"/>
    </row>
    <row r="5046" spans="13:16" x14ac:dyDescent="0.25">
      <c r="M5046" s="10"/>
      <c r="N5046"/>
      <c r="O5046"/>
      <c r="P5046" s="10"/>
    </row>
    <row r="5047" spans="13:16" x14ac:dyDescent="0.25">
      <c r="M5047" s="10"/>
      <c r="N5047"/>
      <c r="O5047"/>
      <c r="P5047" s="10"/>
    </row>
    <row r="5048" spans="13:16" x14ac:dyDescent="0.25">
      <c r="M5048" s="10"/>
      <c r="N5048"/>
      <c r="O5048"/>
      <c r="P5048" s="10"/>
    </row>
    <row r="5049" spans="13:16" x14ac:dyDescent="0.25">
      <c r="M5049" s="10"/>
      <c r="N5049"/>
      <c r="O5049"/>
      <c r="P5049" s="10"/>
    </row>
    <row r="5050" spans="13:16" x14ac:dyDescent="0.25">
      <c r="M5050" s="10"/>
      <c r="N5050"/>
      <c r="O5050"/>
      <c r="P5050" s="10"/>
    </row>
    <row r="5051" spans="13:16" x14ac:dyDescent="0.25">
      <c r="M5051" s="10"/>
      <c r="N5051"/>
      <c r="O5051"/>
      <c r="P5051" s="10"/>
    </row>
    <row r="5052" spans="13:16" x14ac:dyDescent="0.25">
      <c r="M5052" s="10"/>
      <c r="N5052"/>
      <c r="O5052"/>
      <c r="P5052" s="10"/>
    </row>
    <row r="5053" spans="13:16" x14ac:dyDescent="0.25">
      <c r="M5053" s="10"/>
      <c r="N5053"/>
      <c r="O5053"/>
      <c r="P5053" s="10"/>
    </row>
    <row r="5054" spans="13:16" x14ac:dyDescent="0.25">
      <c r="M5054" s="10"/>
      <c r="N5054"/>
      <c r="O5054"/>
      <c r="P5054" s="10"/>
    </row>
    <row r="5055" spans="13:16" x14ac:dyDescent="0.25">
      <c r="M5055" s="10"/>
      <c r="N5055"/>
      <c r="O5055"/>
      <c r="P5055" s="10"/>
    </row>
    <row r="5056" spans="13:16" x14ac:dyDescent="0.25">
      <c r="M5056" s="10"/>
      <c r="N5056"/>
      <c r="O5056"/>
      <c r="P5056" s="10"/>
    </row>
    <row r="5057" spans="13:16" x14ac:dyDescent="0.25">
      <c r="M5057" s="10"/>
      <c r="N5057"/>
      <c r="O5057"/>
      <c r="P5057" s="10"/>
    </row>
    <row r="5058" spans="13:16" x14ac:dyDescent="0.25">
      <c r="M5058" s="10"/>
      <c r="N5058"/>
      <c r="O5058"/>
      <c r="P5058" s="10"/>
    </row>
    <row r="5059" spans="13:16" x14ac:dyDescent="0.25">
      <c r="M5059" s="10"/>
      <c r="N5059"/>
      <c r="O5059"/>
      <c r="P5059" s="10"/>
    </row>
    <row r="5060" spans="13:16" x14ac:dyDescent="0.25">
      <c r="M5060" s="10"/>
      <c r="N5060"/>
      <c r="O5060"/>
      <c r="P5060" s="10"/>
    </row>
    <row r="5061" spans="13:16" x14ac:dyDescent="0.25">
      <c r="M5061" s="10"/>
      <c r="N5061"/>
      <c r="O5061"/>
      <c r="P5061" s="10"/>
    </row>
    <row r="5062" spans="13:16" x14ac:dyDescent="0.25">
      <c r="M5062" s="10"/>
      <c r="N5062"/>
      <c r="O5062"/>
      <c r="P5062" s="10"/>
    </row>
    <row r="5063" spans="13:16" x14ac:dyDescent="0.25">
      <c r="M5063" s="10"/>
      <c r="N5063"/>
      <c r="O5063"/>
      <c r="P5063" s="10"/>
    </row>
    <row r="5064" spans="13:16" x14ac:dyDescent="0.25">
      <c r="M5064" s="10"/>
      <c r="N5064"/>
      <c r="O5064"/>
      <c r="P5064" s="10"/>
    </row>
    <row r="5065" spans="13:16" x14ac:dyDescent="0.25">
      <c r="M5065" s="10"/>
      <c r="N5065"/>
      <c r="O5065"/>
      <c r="P5065" s="10"/>
    </row>
    <row r="5066" spans="13:16" x14ac:dyDescent="0.25">
      <c r="M5066" s="10"/>
      <c r="N5066"/>
      <c r="O5066"/>
      <c r="P5066" s="10"/>
    </row>
    <row r="5067" spans="13:16" x14ac:dyDescent="0.25">
      <c r="M5067" s="10"/>
      <c r="N5067"/>
      <c r="O5067"/>
      <c r="P5067" s="10"/>
    </row>
    <row r="5068" spans="13:16" x14ac:dyDescent="0.25">
      <c r="M5068" s="10"/>
      <c r="N5068"/>
      <c r="O5068"/>
      <c r="P5068" s="10"/>
    </row>
    <row r="5069" spans="13:16" x14ac:dyDescent="0.25">
      <c r="M5069" s="10"/>
      <c r="N5069"/>
      <c r="O5069"/>
      <c r="P5069" s="10"/>
    </row>
    <row r="5070" spans="13:16" x14ac:dyDescent="0.25">
      <c r="M5070" s="10"/>
      <c r="N5070"/>
      <c r="O5070"/>
      <c r="P5070" s="10"/>
    </row>
    <row r="5071" spans="13:16" x14ac:dyDescent="0.25">
      <c r="M5071" s="10"/>
      <c r="N5071"/>
      <c r="O5071"/>
      <c r="P5071" s="10"/>
    </row>
    <row r="5072" spans="13:16" x14ac:dyDescent="0.25">
      <c r="M5072" s="10"/>
      <c r="N5072"/>
      <c r="O5072"/>
      <c r="P5072" s="10"/>
    </row>
    <row r="5073" spans="13:16" x14ac:dyDescent="0.25">
      <c r="M5073" s="10"/>
      <c r="N5073"/>
      <c r="O5073"/>
      <c r="P5073" s="10"/>
    </row>
    <row r="5074" spans="13:16" x14ac:dyDescent="0.25">
      <c r="M5074" s="10"/>
      <c r="N5074"/>
      <c r="O5074"/>
      <c r="P5074" s="10"/>
    </row>
    <row r="5075" spans="13:16" x14ac:dyDescent="0.25">
      <c r="M5075" s="10"/>
      <c r="N5075"/>
      <c r="O5075"/>
      <c r="P5075" s="10"/>
    </row>
    <row r="5076" spans="13:16" x14ac:dyDescent="0.25">
      <c r="M5076" s="10"/>
      <c r="N5076"/>
      <c r="O5076"/>
      <c r="P5076" s="10"/>
    </row>
    <row r="5077" spans="13:16" x14ac:dyDescent="0.25">
      <c r="M5077" s="10"/>
      <c r="N5077"/>
      <c r="O5077"/>
      <c r="P5077" s="10"/>
    </row>
    <row r="5078" spans="13:16" x14ac:dyDescent="0.25">
      <c r="M5078" s="10"/>
      <c r="N5078"/>
      <c r="O5078"/>
      <c r="P5078" s="10"/>
    </row>
    <row r="5079" spans="13:16" x14ac:dyDescent="0.25">
      <c r="M5079" s="10"/>
      <c r="N5079"/>
      <c r="O5079"/>
      <c r="P5079" s="10"/>
    </row>
    <row r="5080" spans="13:16" x14ac:dyDescent="0.25">
      <c r="M5080" s="10"/>
      <c r="N5080"/>
      <c r="O5080"/>
      <c r="P5080" s="10"/>
    </row>
    <row r="5081" spans="13:16" x14ac:dyDescent="0.25">
      <c r="M5081" s="10"/>
      <c r="N5081"/>
      <c r="O5081"/>
      <c r="P5081" s="10"/>
    </row>
    <row r="5082" spans="13:16" x14ac:dyDescent="0.25">
      <c r="M5082" s="10"/>
      <c r="N5082"/>
      <c r="O5082"/>
      <c r="P5082" s="10"/>
    </row>
    <row r="5083" spans="13:16" x14ac:dyDescent="0.25">
      <c r="M5083" s="10"/>
      <c r="N5083"/>
      <c r="O5083"/>
      <c r="P5083" s="10"/>
    </row>
    <row r="5084" spans="13:16" x14ac:dyDescent="0.25">
      <c r="M5084" s="10"/>
      <c r="N5084"/>
      <c r="O5084"/>
      <c r="P5084" s="10"/>
    </row>
    <row r="5085" spans="13:16" x14ac:dyDescent="0.25">
      <c r="M5085" s="10"/>
      <c r="N5085"/>
      <c r="O5085"/>
      <c r="P5085" s="10"/>
    </row>
    <row r="5086" spans="13:16" x14ac:dyDescent="0.25">
      <c r="M5086" s="10"/>
      <c r="N5086"/>
      <c r="O5086"/>
      <c r="P5086" s="10"/>
    </row>
    <row r="5087" spans="13:16" x14ac:dyDescent="0.25">
      <c r="M5087" s="10"/>
      <c r="N5087"/>
      <c r="O5087"/>
      <c r="P5087" s="10"/>
    </row>
    <row r="5088" spans="13:16" x14ac:dyDescent="0.25">
      <c r="M5088" s="10"/>
      <c r="N5088"/>
      <c r="O5088"/>
      <c r="P5088" s="10"/>
    </row>
    <row r="5089" spans="13:16" x14ac:dyDescent="0.25">
      <c r="M5089" s="10"/>
      <c r="N5089"/>
      <c r="O5089"/>
      <c r="P5089" s="10"/>
    </row>
    <row r="5090" spans="13:16" x14ac:dyDescent="0.25">
      <c r="M5090" s="10"/>
      <c r="N5090"/>
      <c r="O5090"/>
      <c r="P5090" s="10"/>
    </row>
    <row r="5091" spans="13:16" x14ac:dyDescent="0.25">
      <c r="M5091" s="10"/>
      <c r="N5091"/>
      <c r="O5091"/>
      <c r="P5091" s="10"/>
    </row>
    <row r="5092" spans="13:16" x14ac:dyDescent="0.25">
      <c r="M5092" s="10"/>
      <c r="N5092"/>
      <c r="O5092"/>
      <c r="P5092" s="10"/>
    </row>
    <row r="5093" spans="13:16" x14ac:dyDescent="0.25">
      <c r="M5093" s="10"/>
      <c r="N5093"/>
      <c r="O5093"/>
      <c r="P5093" s="10"/>
    </row>
    <row r="5094" spans="13:16" x14ac:dyDescent="0.25">
      <c r="M5094" s="10"/>
      <c r="N5094"/>
      <c r="O5094"/>
      <c r="P5094" s="10"/>
    </row>
    <row r="5095" spans="13:16" x14ac:dyDescent="0.25">
      <c r="M5095" s="10"/>
      <c r="N5095"/>
      <c r="O5095"/>
      <c r="P5095" s="10"/>
    </row>
    <row r="5096" spans="13:16" x14ac:dyDescent="0.25">
      <c r="M5096" s="10"/>
      <c r="N5096"/>
      <c r="O5096"/>
      <c r="P5096" s="10"/>
    </row>
    <row r="5097" spans="13:16" x14ac:dyDescent="0.25">
      <c r="M5097" s="10"/>
      <c r="N5097"/>
      <c r="O5097"/>
      <c r="P5097" s="10"/>
    </row>
    <row r="5098" spans="13:16" x14ac:dyDescent="0.25">
      <c r="M5098" s="10"/>
      <c r="N5098"/>
      <c r="O5098"/>
      <c r="P5098" s="10"/>
    </row>
    <row r="5099" spans="13:16" x14ac:dyDescent="0.25">
      <c r="M5099" s="10"/>
      <c r="N5099"/>
      <c r="O5099"/>
      <c r="P5099" s="10"/>
    </row>
    <row r="5100" spans="13:16" x14ac:dyDescent="0.25">
      <c r="M5100" s="10"/>
      <c r="N5100"/>
      <c r="O5100"/>
      <c r="P5100" s="10"/>
    </row>
    <row r="5101" spans="13:16" x14ac:dyDescent="0.25">
      <c r="M5101" s="10"/>
      <c r="N5101"/>
      <c r="O5101"/>
      <c r="P5101" s="10"/>
    </row>
    <row r="5102" spans="13:16" x14ac:dyDescent="0.25">
      <c r="M5102" s="10"/>
      <c r="N5102"/>
      <c r="O5102"/>
      <c r="P5102" s="10"/>
    </row>
    <row r="5103" spans="13:16" x14ac:dyDescent="0.25">
      <c r="M5103" s="10"/>
      <c r="N5103"/>
      <c r="O5103"/>
      <c r="P5103" s="10"/>
    </row>
    <row r="5104" spans="13:16" x14ac:dyDescent="0.25">
      <c r="M5104" s="10"/>
      <c r="N5104"/>
      <c r="O5104"/>
      <c r="P5104" s="10"/>
    </row>
    <row r="5105" spans="13:16" x14ac:dyDescent="0.25">
      <c r="M5105" s="10"/>
      <c r="N5105"/>
      <c r="O5105"/>
      <c r="P5105" s="10"/>
    </row>
    <row r="5106" spans="13:16" x14ac:dyDescent="0.25">
      <c r="M5106" s="10"/>
      <c r="N5106"/>
      <c r="O5106"/>
      <c r="P5106" s="10"/>
    </row>
    <row r="5107" spans="13:16" x14ac:dyDescent="0.25">
      <c r="M5107" s="10"/>
      <c r="N5107"/>
      <c r="O5107"/>
      <c r="P5107" s="10"/>
    </row>
    <row r="5108" spans="13:16" x14ac:dyDescent="0.25">
      <c r="M5108" s="10"/>
      <c r="N5108"/>
      <c r="O5108"/>
      <c r="P5108" s="10"/>
    </row>
    <row r="5109" spans="13:16" x14ac:dyDescent="0.25">
      <c r="M5109" s="10"/>
      <c r="N5109"/>
      <c r="O5109"/>
      <c r="P5109" s="10"/>
    </row>
    <row r="5110" spans="13:16" x14ac:dyDescent="0.25">
      <c r="M5110" s="10"/>
      <c r="N5110"/>
      <c r="O5110"/>
      <c r="P5110" s="10"/>
    </row>
    <row r="5111" spans="13:16" x14ac:dyDescent="0.25">
      <c r="M5111" s="10"/>
      <c r="N5111"/>
      <c r="O5111"/>
      <c r="P5111" s="10"/>
    </row>
    <row r="5112" spans="13:16" x14ac:dyDescent="0.25">
      <c r="M5112" s="10"/>
      <c r="N5112"/>
      <c r="O5112"/>
      <c r="P5112" s="10"/>
    </row>
    <row r="5113" spans="13:16" x14ac:dyDescent="0.25">
      <c r="M5113" s="10"/>
      <c r="N5113"/>
      <c r="O5113"/>
      <c r="P5113" s="10"/>
    </row>
    <row r="5114" spans="13:16" x14ac:dyDescent="0.25">
      <c r="M5114" s="10"/>
      <c r="N5114"/>
      <c r="O5114"/>
      <c r="P5114" s="10"/>
    </row>
    <row r="5115" spans="13:16" x14ac:dyDescent="0.25">
      <c r="M5115" s="10"/>
      <c r="N5115"/>
      <c r="O5115"/>
      <c r="P5115" s="10"/>
    </row>
    <row r="5116" spans="13:16" x14ac:dyDescent="0.25">
      <c r="M5116" s="10"/>
      <c r="N5116"/>
      <c r="O5116"/>
      <c r="P5116" s="10"/>
    </row>
    <row r="5117" spans="13:16" x14ac:dyDescent="0.25">
      <c r="M5117" s="10"/>
      <c r="N5117"/>
      <c r="O5117"/>
      <c r="P5117" s="10"/>
    </row>
    <row r="5118" spans="13:16" x14ac:dyDescent="0.25">
      <c r="M5118" s="10"/>
      <c r="N5118"/>
      <c r="O5118"/>
      <c r="P5118" s="10"/>
    </row>
    <row r="5119" spans="13:16" x14ac:dyDescent="0.25">
      <c r="M5119" s="10"/>
      <c r="N5119"/>
      <c r="O5119"/>
      <c r="P5119" s="10"/>
    </row>
    <row r="5120" spans="13:16" x14ac:dyDescent="0.25">
      <c r="M5120" s="10"/>
      <c r="N5120"/>
      <c r="O5120"/>
      <c r="P5120" s="10"/>
    </row>
    <row r="5121" spans="13:16" x14ac:dyDescent="0.25">
      <c r="M5121" s="10"/>
      <c r="N5121"/>
      <c r="O5121"/>
      <c r="P5121" s="10"/>
    </row>
    <row r="5122" spans="13:16" x14ac:dyDescent="0.25">
      <c r="M5122" s="10"/>
      <c r="N5122"/>
      <c r="O5122"/>
      <c r="P5122" s="10"/>
    </row>
    <row r="5123" spans="13:16" x14ac:dyDescent="0.25">
      <c r="M5123" s="10"/>
      <c r="N5123"/>
      <c r="O5123"/>
      <c r="P5123" s="10"/>
    </row>
    <row r="5124" spans="13:16" x14ac:dyDescent="0.25">
      <c r="M5124" s="10"/>
      <c r="N5124"/>
      <c r="O5124"/>
      <c r="P5124" s="10"/>
    </row>
    <row r="5125" spans="13:16" x14ac:dyDescent="0.25">
      <c r="M5125" s="10"/>
      <c r="N5125"/>
      <c r="O5125"/>
      <c r="P5125" s="10"/>
    </row>
    <row r="5126" spans="13:16" x14ac:dyDescent="0.25">
      <c r="M5126" s="10"/>
      <c r="N5126"/>
      <c r="O5126"/>
      <c r="P5126" s="10"/>
    </row>
    <row r="5127" spans="13:16" x14ac:dyDescent="0.25">
      <c r="M5127" s="10"/>
      <c r="N5127"/>
      <c r="O5127"/>
      <c r="P5127" s="10"/>
    </row>
    <row r="5128" spans="13:16" x14ac:dyDescent="0.25">
      <c r="M5128" s="10"/>
      <c r="N5128"/>
      <c r="O5128"/>
      <c r="P5128" s="10"/>
    </row>
    <row r="5129" spans="13:16" x14ac:dyDescent="0.25">
      <c r="M5129" s="10"/>
      <c r="N5129"/>
      <c r="O5129"/>
      <c r="P5129" s="10"/>
    </row>
    <row r="5130" spans="13:16" x14ac:dyDescent="0.25">
      <c r="M5130" s="10"/>
      <c r="N5130"/>
      <c r="O5130"/>
      <c r="P5130" s="10"/>
    </row>
    <row r="5131" spans="13:16" x14ac:dyDescent="0.25">
      <c r="M5131" s="10"/>
      <c r="N5131"/>
      <c r="O5131"/>
      <c r="P5131" s="10"/>
    </row>
    <row r="5132" spans="13:16" x14ac:dyDescent="0.25">
      <c r="M5132" s="10"/>
      <c r="N5132"/>
      <c r="O5132"/>
      <c r="P5132" s="10"/>
    </row>
    <row r="5133" spans="13:16" x14ac:dyDescent="0.25">
      <c r="M5133" s="10"/>
      <c r="N5133"/>
      <c r="O5133"/>
      <c r="P5133" s="10"/>
    </row>
    <row r="5134" spans="13:16" x14ac:dyDescent="0.25">
      <c r="M5134" s="10"/>
      <c r="N5134"/>
      <c r="O5134"/>
      <c r="P5134" s="10"/>
    </row>
    <row r="5135" spans="13:16" x14ac:dyDescent="0.25">
      <c r="M5135" s="10"/>
      <c r="N5135"/>
      <c r="O5135"/>
      <c r="P5135" s="10"/>
    </row>
    <row r="5136" spans="13:16" x14ac:dyDescent="0.25">
      <c r="M5136" s="10"/>
      <c r="N5136"/>
      <c r="O5136"/>
      <c r="P5136" s="10"/>
    </row>
    <row r="5137" spans="13:16" x14ac:dyDescent="0.25">
      <c r="M5137" s="10"/>
      <c r="N5137"/>
      <c r="O5137"/>
      <c r="P5137" s="10"/>
    </row>
    <row r="5138" spans="13:16" x14ac:dyDescent="0.25">
      <c r="M5138" s="10"/>
      <c r="N5138"/>
      <c r="O5138"/>
      <c r="P5138" s="10"/>
    </row>
    <row r="5139" spans="13:16" x14ac:dyDescent="0.25">
      <c r="M5139" s="10"/>
      <c r="N5139"/>
      <c r="O5139"/>
      <c r="P5139" s="10"/>
    </row>
    <row r="5140" spans="13:16" x14ac:dyDescent="0.25">
      <c r="M5140" s="10"/>
      <c r="N5140"/>
      <c r="O5140"/>
      <c r="P5140" s="10"/>
    </row>
    <row r="5141" spans="13:16" x14ac:dyDescent="0.25">
      <c r="M5141" s="10"/>
      <c r="N5141"/>
      <c r="O5141"/>
      <c r="P5141" s="10"/>
    </row>
    <row r="5142" spans="13:16" x14ac:dyDescent="0.25">
      <c r="M5142" s="10"/>
      <c r="N5142"/>
      <c r="O5142"/>
      <c r="P5142" s="10"/>
    </row>
    <row r="5143" spans="13:16" x14ac:dyDescent="0.25">
      <c r="M5143" s="10"/>
      <c r="N5143"/>
      <c r="O5143"/>
      <c r="P5143" s="10"/>
    </row>
    <row r="5144" spans="13:16" x14ac:dyDescent="0.25">
      <c r="M5144" s="10"/>
      <c r="N5144"/>
      <c r="O5144"/>
      <c r="P5144" s="10"/>
    </row>
    <row r="5145" spans="13:16" x14ac:dyDescent="0.25">
      <c r="M5145" s="10"/>
      <c r="N5145"/>
      <c r="O5145"/>
      <c r="P5145" s="10"/>
    </row>
    <row r="5146" spans="13:16" x14ac:dyDescent="0.25">
      <c r="M5146" s="10"/>
      <c r="N5146"/>
      <c r="O5146"/>
      <c r="P5146" s="10"/>
    </row>
    <row r="5147" spans="13:16" x14ac:dyDescent="0.25">
      <c r="M5147" s="10"/>
      <c r="N5147"/>
      <c r="O5147"/>
      <c r="P5147" s="10"/>
    </row>
    <row r="5148" spans="13:16" x14ac:dyDescent="0.25">
      <c r="M5148" s="10"/>
      <c r="N5148"/>
      <c r="O5148"/>
      <c r="P5148" s="10"/>
    </row>
    <row r="5149" spans="13:16" x14ac:dyDescent="0.25">
      <c r="M5149" s="10"/>
      <c r="N5149"/>
      <c r="O5149"/>
      <c r="P5149" s="10"/>
    </row>
    <row r="5150" spans="13:16" x14ac:dyDescent="0.25">
      <c r="M5150" s="10"/>
      <c r="N5150"/>
      <c r="O5150"/>
      <c r="P5150" s="10"/>
    </row>
    <row r="5151" spans="13:16" x14ac:dyDescent="0.25">
      <c r="M5151" s="10"/>
      <c r="N5151"/>
      <c r="O5151"/>
      <c r="P5151" s="10"/>
    </row>
    <row r="5152" spans="13:16" x14ac:dyDescent="0.25">
      <c r="M5152" s="10"/>
      <c r="N5152"/>
      <c r="O5152"/>
      <c r="P5152" s="10"/>
    </row>
    <row r="5153" spans="13:16" x14ac:dyDescent="0.25">
      <c r="M5153" s="10"/>
      <c r="N5153"/>
      <c r="O5153"/>
      <c r="P5153" s="10"/>
    </row>
    <row r="5154" spans="13:16" x14ac:dyDescent="0.25">
      <c r="M5154" s="10"/>
      <c r="N5154"/>
      <c r="O5154"/>
      <c r="P5154" s="10"/>
    </row>
    <row r="5155" spans="13:16" x14ac:dyDescent="0.25">
      <c r="M5155" s="10"/>
      <c r="N5155"/>
      <c r="O5155"/>
      <c r="P5155" s="10"/>
    </row>
    <row r="5156" spans="13:16" x14ac:dyDescent="0.25">
      <c r="M5156" s="10"/>
      <c r="N5156"/>
      <c r="O5156"/>
      <c r="P5156" s="10"/>
    </row>
    <row r="5157" spans="13:16" x14ac:dyDescent="0.25">
      <c r="M5157" s="10"/>
      <c r="N5157"/>
      <c r="O5157"/>
      <c r="P5157" s="10"/>
    </row>
    <row r="5158" spans="13:16" x14ac:dyDescent="0.25">
      <c r="M5158" s="10"/>
      <c r="N5158"/>
      <c r="O5158"/>
      <c r="P5158" s="10"/>
    </row>
    <row r="5159" spans="13:16" x14ac:dyDescent="0.25">
      <c r="M5159" s="10"/>
      <c r="N5159"/>
      <c r="O5159"/>
      <c r="P5159" s="10"/>
    </row>
    <row r="5160" spans="13:16" x14ac:dyDescent="0.25">
      <c r="M5160" s="10"/>
      <c r="N5160"/>
      <c r="O5160"/>
      <c r="P5160" s="10"/>
    </row>
    <row r="5161" spans="13:16" x14ac:dyDescent="0.25">
      <c r="M5161" s="10"/>
      <c r="N5161"/>
      <c r="O5161"/>
      <c r="P5161" s="10"/>
    </row>
    <row r="5162" spans="13:16" x14ac:dyDescent="0.25">
      <c r="M5162" s="10"/>
      <c r="N5162"/>
      <c r="O5162"/>
      <c r="P5162" s="10"/>
    </row>
    <row r="5163" spans="13:16" x14ac:dyDescent="0.25">
      <c r="M5163" s="10"/>
      <c r="N5163"/>
      <c r="O5163"/>
      <c r="P5163" s="10"/>
    </row>
    <row r="5164" spans="13:16" x14ac:dyDescent="0.25">
      <c r="M5164" s="10"/>
      <c r="N5164"/>
      <c r="O5164"/>
      <c r="P5164" s="10"/>
    </row>
    <row r="5165" spans="13:16" x14ac:dyDescent="0.25">
      <c r="M5165" s="10"/>
      <c r="N5165"/>
      <c r="O5165"/>
      <c r="P5165" s="10"/>
    </row>
    <row r="5166" spans="13:16" x14ac:dyDescent="0.25">
      <c r="M5166" s="10"/>
      <c r="N5166"/>
      <c r="O5166"/>
      <c r="P5166" s="10"/>
    </row>
    <row r="5167" spans="13:16" x14ac:dyDescent="0.25">
      <c r="M5167" s="10"/>
      <c r="N5167"/>
      <c r="O5167"/>
      <c r="P5167" s="10"/>
    </row>
    <row r="5168" spans="13:16" x14ac:dyDescent="0.25">
      <c r="M5168" s="10"/>
      <c r="N5168"/>
      <c r="O5168"/>
      <c r="P5168" s="10"/>
    </row>
    <row r="5169" spans="13:16" x14ac:dyDescent="0.25">
      <c r="M5169" s="10"/>
      <c r="N5169"/>
      <c r="O5169"/>
      <c r="P5169" s="10"/>
    </row>
    <row r="5170" spans="13:16" x14ac:dyDescent="0.25">
      <c r="M5170" s="10"/>
      <c r="N5170"/>
      <c r="O5170"/>
      <c r="P5170" s="10"/>
    </row>
    <row r="5171" spans="13:16" x14ac:dyDescent="0.25">
      <c r="M5171" s="10"/>
      <c r="N5171"/>
      <c r="O5171"/>
      <c r="P5171" s="10"/>
    </row>
    <row r="5172" spans="13:16" x14ac:dyDescent="0.25">
      <c r="M5172" s="10"/>
      <c r="N5172"/>
      <c r="O5172"/>
      <c r="P5172" s="10"/>
    </row>
    <row r="5173" spans="13:16" x14ac:dyDescent="0.25">
      <c r="M5173" s="10"/>
      <c r="N5173"/>
      <c r="O5173"/>
      <c r="P5173" s="10"/>
    </row>
    <row r="5174" spans="13:16" x14ac:dyDescent="0.25">
      <c r="M5174" s="10"/>
      <c r="N5174"/>
      <c r="O5174"/>
      <c r="P5174" s="10"/>
    </row>
    <row r="5175" spans="13:16" x14ac:dyDescent="0.25">
      <c r="M5175" s="10"/>
      <c r="N5175"/>
      <c r="O5175"/>
      <c r="P5175" s="10"/>
    </row>
    <row r="5176" spans="13:16" x14ac:dyDescent="0.25">
      <c r="M5176" s="10"/>
      <c r="N5176"/>
      <c r="O5176"/>
      <c r="P5176" s="10"/>
    </row>
    <row r="5177" spans="13:16" x14ac:dyDescent="0.25">
      <c r="M5177" s="10"/>
      <c r="N5177"/>
      <c r="O5177"/>
      <c r="P5177" s="10"/>
    </row>
    <row r="5178" spans="13:16" x14ac:dyDescent="0.25">
      <c r="M5178" s="10"/>
      <c r="N5178"/>
      <c r="O5178"/>
      <c r="P5178" s="10"/>
    </row>
    <row r="5179" spans="13:16" x14ac:dyDescent="0.25">
      <c r="M5179" s="10"/>
      <c r="N5179"/>
      <c r="O5179"/>
      <c r="P5179" s="10"/>
    </row>
    <row r="5180" spans="13:16" x14ac:dyDescent="0.25">
      <c r="M5180" s="10"/>
      <c r="N5180"/>
      <c r="O5180"/>
      <c r="P5180" s="10"/>
    </row>
    <row r="5181" spans="13:16" x14ac:dyDescent="0.25">
      <c r="M5181" s="10"/>
      <c r="N5181"/>
      <c r="O5181"/>
      <c r="P5181" s="10"/>
    </row>
    <row r="5182" spans="13:16" x14ac:dyDescent="0.25">
      <c r="M5182" s="10"/>
      <c r="N5182"/>
      <c r="O5182"/>
      <c r="P5182" s="10"/>
    </row>
    <row r="5183" spans="13:16" x14ac:dyDescent="0.25">
      <c r="M5183" s="10"/>
      <c r="N5183"/>
      <c r="O5183"/>
      <c r="P5183" s="10"/>
    </row>
    <row r="5184" spans="13:16" x14ac:dyDescent="0.25">
      <c r="M5184" s="10"/>
      <c r="N5184"/>
      <c r="O5184"/>
      <c r="P5184" s="10"/>
    </row>
    <row r="5185" spans="13:16" x14ac:dyDescent="0.25">
      <c r="M5185" s="10"/>
      <c r="N5185"/>
      <c r="O5185"/>
      <c r="P5185" s="10"/>
    </row>
    <row r="5186" spans="13:16" x14ac:dyDescent="0.25">
      <c r="M5186" s="10"/>
      <c r="N5186"/>
      <c r="O5186"/>
      <c r="P5186" s="10"/>
    </row>
    <row r="5187" spans="13:16" x14ac:dyDescent="0.25">
      <c r="M5187" s="10"/>
      <c r="N5187"/>
      <c r="O5187"/>
      <c r="P5187" s="10"/>
    </row>
    <row r="5188" spans="13:16" x14ac:dyDescent="0.25">
      <c r="M5188" s="10"/>
      <c r="N5188"/>
      <c r="O5188"/>
      <c r="P5188" s="10"/>
    </row>
    <row r="5189" spans="13:16" x14ac:dyDescent="0.25">
      <c r="M5189" s="10"/>
      <c r="N5189"/>
      <c r="O5189"/>
      <c r="P5189" s="10"/>
    </row>
    <row r="5190" spans="13:16" x14ac:dyDescent="0.25">
      <c r="M5190" s="10"/>
      <c r="N5190"/>
      <c r="O5190"/>
      <c r="P5190" s="10"/>
    </row>
    <row r="5191" spans="13:16" x14ac:dyDescent="0.25">
      <c r="M5191" s="10"/>
      <c r="N5191"/>
      <c r="O5191"/>
      <c r="P5191" s="10"/>
    </row>
    <row r="5192" spans="13:16" x14ac:dyDescent="0.25">
      <c r="M5192" s="10"/>
      <c r="N5192"/>
      <c r="O5192"/>
      <c r="P5192" s="10"/>
    </row>
    <row r="5193" spans="13:16" x14ac:dyDescent="0.25">
      <c r="M5193" s="10"/>
      <c r="N5193"/>
      <c r="O5193"/>
      <c r="P5193" s="10"/>
    </row>
    <row r="5194" spans="13:16" x14ac:dyDescent="0.25">
      <c r="M5194" s="10"/>
      <c r="N5194"/>
      <c r="O5194"/>
      <c r="P5194" s="10"/>
    </row>
    <row r="5195" spans="13:16" x14ac:dyDescent="0.25">
      <c r="M5195" s="10"/>
      <c r="N5195"/>
      <c r="O5195"/>
      <c r="P5195" s="10"/>
    </row>
    <row r="5196" spans="13:16" x14ac:dyDescent="0.25">
      <c r="M5196" s="10"/>
      <c r="N5196"/>
      <c r="O5196"/>
      <c r="P5196" s="10"/>
    </row>
    <row r="5197" spans="13:16" x14ac:dyDescent="0.25">
      <c r="M5197" s="10"/>
      <c r="N5197"/>
      <c r="O5197"/>
      <c r="P5197" s="10"/>
    </row>
    <row r="5198" spans="13:16" x14ac:dyDescent="0.25">
      <c r="M5198" s="10"/>
      <c r="N5198"/>
      <c r="O5198"/>
      <c r="P5198" s="10"/>
    </row>
    <row r="5199" spans="13:16" x14ac:dyDescent="0.25">
      <c r="M5199" s="10"/>
      <c r="N5199"/>
      <c r="O5199"/>
      <c r="P5199" s="10"/>
    </row>
    <row r="5200" spans="13:16" x14ac:dyDescent="0.25">
      <c r="M5200" s="10"/>
      <c r="N5200"/>
      <c r="O5200"/>
      <c r="P5200" s="10"/>
    </row>
    <row r="5201" spans="13:16" x14ac:dyDescent="0.25">
      <c r="M5201" s="10"/>
      <c r="N5201"/>
      <c r="O5201"/>
      <c r="P5201" s="10"/>
    </row>
    <row r="5202" spans="13:16" x14ac:dyDescent="0.25">
      <c r="M5202" s="10"/>
      <c r="N5202"/>
      <c r="O5202"/>
      <c r="P5202" s="10"/>
    </row>
    <row r="5203" spans="13:16" x14ac:dyDescent="0.25">
      <c r="M5203" s="10"/>
      <c r="N5203"/>
      <c r="O5203"/>
      <c r="P5203" s="10"/>
    </row>
    <row r="5204" spans="13:16" x14ac:dyDescent="0.25">
      <c r="M5204" s="10"/>
      <c r="N5204"/>
      <c r="O5204"/>
      <c r="P5204" s="10"/>
    </row>
    <row r="5205" spans="13:16" x14ac:dyDescent="0.25">
      <c r="M5205" s="10"/>
      <c r="N5205"/>
      <c r="O5205"/>
      <c r="P5205" s="10"/>
    </row>
    <row r="5206" spans="13:16" x14ac:dyDescent="0.25">
      <c r="M5206" s="10"/>
      <c r="N5206"/>
      <c r="O5206"/>
      <c r="P5206" s="10"/>
    </row>
    <row r="5207" spans="13:16" x14ac:dyDescent="0.25">
      <c r="M5207" s="10"/>
      <c r="N5207"/>
      <c r="O5207"/>
      <c r="P5207" s="10"/>
    </row>
    <row r="5208" spans="13:16" x14ac:dyDescent="0.25">
      <c r="M5208" s="10"/>
      <c r="N5208"/>
      <c r="O5208"/>
      <c r="P5208" s="10"/>
    </row>
    <row r="5209" spans="13:16" x14ac:dyDescent="0.25">
      <c r="M5209" s="10"/>
      <c r="N5209"/>
      <c r="O5209"/>
      <c r="P5209" s="10"/>
    </row>
    <row r="5210" spans="13:16" x14ac:dyDescent="0.25">
      <c r="M5210" s="10"/>
      <c r="N5210"/>
      <c r="O5210"/>
      <c r="P5210" s="10"/>
    </row>
    <row r="5211" spans="13:16" x14ac:dyDescent="0.25">
      <c r="M5211" s="10"/>
      <c r="N5211"/>
      <c r="O5211"/>
      <c r="P5211" s="10"/>
    </row>
    <row r="5212" spans="13:16" x14ac:dyDescent="0.25">
      <c r="M5212" s="10"/>
      <c r="N5212"/>
      <c r="O5212"/>
      <c r="P5212" s="10"/>
    </row>
    <row r="5213" spans="13:16" x14ac:dyDescent="0.25">
      <c r="M5213" s="10"/>
      <c r="N5213"/>
      <c r="O5213"/>
      <c r="P5213" s="10"/>
    </row>
    <row r="5214" spans="13:16" x14ac:dyDescent="0.25">
      <c r="M5214" s="10"/>
      <c r="N5214"/>
      <c r="O5214"/>
      <c r="P5214" s="10"/>
    </row>
    <row r="5215" spans="13:16" x14ac:dyDescent="0.25">
      <c r="M5215" s="10"/>
      <c r="N5215"/>
      <c r="O5215"/>
      <c r="P5215" s="10"/>
    </row>
    <row r="5216" spans="13:16" x14ac:dyDescent="0.25">
      <c r="M5216" s="10"/>
      <c r="N5216"/>
      <c r="O5216"/>
      <c r="P5216" s="10"/>
    </row>
    <row r="5217" spans="13:16" x14ac:dyDescent="0.25">
      <c r="M5217" s="10"/>
      <c r="N5217"/>
      <c r="O5217"/>
      <c r="P5217" s="10"/>
    </row>
    <row r="5218" spans="13:16" x14ac:dyDescent="0.25">
      <c r="M5218" s="10"/>
      <c r="N5218"/>
      <c r="O5218"/>
      <c r="P5218" s="10"/>
    </row>
    <row r="5219" spans="13:16" x14ac:dyDescent="0.25">
      <c r="M5219" s="10"/>
      <c r="N5219"/>
      <c r="O5219"/>
      <c r="P5219" s="10"/>
    </row>
    <row r="5220" spans="13:16" x14ac:dyDescent="0.25">
      <c r="M5220" s="10"/>
      <c r="N5220"/>
      <c r="O5220"/>
      <c r="P5220" s="10"/>
    </row>
    <row r="5221" spans="13:16" x14ac:dyDescent="0.25">
      <c r="M5221" s="10"/>
      <c r="N5221"/>
      <c r="O5221"/>
      <c r="P5221" s="10"/>
    </row>
    <row r="5222" spans="13:16" x14ac:dyDescent="0.25">
      <c r="M5222" s="10"/>
      <c r="N5222"/>
      <c r="O5222"/>
      <c r="P5222" s="10"/>
    </row>
    <row r="5223" spans="13:16" x14ac:dyDescent="0.25">
      <c r="M5223" s="10"/>
      <c r="N5223"/>
      <c r="O5223"/>
      <c r="P5223" s="10"/>
    </row>
    <row r="5224" spans="13:16" x14ac:dyDescent="0.25">
      <c r="M5224" s="10"/>
      <c r="N5224"/>
      <c r="O5224"/>
      <c r="P5224" s="10"/>
    </row>
    <row r="5225" spans="13:16" x14ac:dyDescent="0.25">
      <c r="M5225" s="10"/>
      <c r="N5225"/>
      <c r="O5225"/>
      <c r="P5225" s="10"/>
    </row>
    <row r="5226" spans="13:16" x14ac:dyDescent="0.25">
      <c r="M5226" s="10"/>
      <c r="N5226"/>
      <c r="O5226"/>
      <c r="P5226" s="10"/>
    </row>
    <row r="5227" spans="13:16" x14ac:dyDescent="0.25">
      <c r="M5227" s="10"/>
      <c r="N5227"/>
      <c r="O5227"/>
      <c r="P5227" s="10"/>
    </row>
    <row r="5228" spans="13:16" x14ac:dyDescent="0.25">
      <c r="M5228" s="10"/>
      <c r="N5228"/>
      <c r="O5228"/>
      <c r="P5228" s="10"/>
    </row>
    <row r="5229" spans="13:16" x14ac:dyDescent="0.25">
      <c r="M5229" s="10"/>
      <c r="N5229"/>
      <c r="O5229"/>
      <c r="P5229" s="10"/>
    </row>
    <row r="5230" spans="13:16" x14ac:dyDescent="0.25">
      <c r="M5230" s="10"/>
      <c r="N5230"/>
      <c r="O5230"/>
      <c r="P5230" s="10"/>
    </row>
    <row r="5231" spans="13:16" x14ac:dyDescent="0.25">
      <c r="M5231" s="10"/>
      <c r="N5231"/>
      <c r="O5231"/>
      <c r="P5231" s="10"/>
    </row>
    <row r="5232" spans="13:16" x14ac:dyDescent="0.25">
      <c r="M5232" s="10"/>
      <c r="N5232"/>
      <c r="O5232"/>
      <c r="P5232" s="10"/>
    </row>
    <row r="5233" spans="13:16" x14ac:dyDescent="0.25">
      <c r="M5233" s="10"/>
      <c r="N5233"/>
      <c r="O5233"/>
      <c r="P5233" s="10"/>
    </row>
    <row r="5234" spans="13:16" x14ac:dyDescent="0.25">
      <c r="M5234" s="10"/>
      <c r="N5234"/>
      <c r="O5234"/>
      <c r="P5234" s="10"/>
    </row>
    <row r="5235" spans="13:16" x14ac:dyDescent="0.25">
      <c r="M5235" s="10"/>
      <c r="N5235"/>
      <c r="O5235"/>
      <c r="P5235" s="10"/>
    </row>
    <row r="5236" spans="13:16" x14ac:dyDescent="0.25">
      <c r="M5236" s="10"/>
      <c r="N5236"/>
      <c r="O5236"/>
      <c r="P5236" s="10"/>
    </row>
    <row r="5237" spans="13:16" x14ac:dyDescent="0.25">
      <c r="M5237" s="10"/>
      <c r="N5237"/>
      <c r="O5237"/>
      <c r="P5237" s="10"/>
    </row>
    <row r="5238" spans="13:16" x14ac:dyDescent="0.25">
      <c r="M5238" s="10"/>
      <c r="N5238"/>
      <c r="O5238"/>
      <c r="P5238" s="10"/>
    </row>
    <row r="5239" spans="13:16" x14ac:dyDescent="0.25">
      <c r="M5239" s="10"/>
      <c r="N5239"/>
      <c r="O5239"/>
      <c r="P5239" s="10"/>
    </row>
    <row r="5240" spans="13:16" x14ac:dyDescent="0.25">
      <c r="M5240" s="10"/>
      <c r="N5240"/>
      <c r="O5240"/>
      <c r="P5240" s="10"/>
    </row>
    <row r="5241" spans="13:16" x14ac:dyDescent="0.25">
      <c r="M5241" s="10"/>
      <c r="N5241"/>
      <c r="O5241"/>
      <c r="P5241" s="10"/>
    </row>
    <row r="5242" spans="13:16" x14ac:dyDescent="0.25">
      <c r="M5242" s="10"/>
      <c r="N5242"/>
      <c r="O5242"/>
      <c r="P5242" s="10"/>
    </row>
    <row r="5243" spans="13:16" x14ac:dyDescent="0.25">
      <c r="M5243" s="10"/>
      <c r="N5243"/>
      <c r="O5243"/>
      <c r="P5243" s="10"/>
    </row>
    <row r="5244" spans="13:16" x14ac:dyDescent="0.25">
      <c r="M5244" s="10"/>
      <c r="N5244"/>
      <c r="O5244"/>
      <c r="P5244" s="10"/>
    </row>
    <row r="5245" spans="13:16" x14ac:dyDescent="0.25">
      <c r="M5245" s="10"/>
      <c r="N5245"/>
      <c r="O5245"/>
      <c r="P5245" s="10"/>
    </row>
    <row r="5246" spans="13:16" x14ac:dyDescent="0.25">
      <c r="M5246" s="10"/>
      <c r="N5246"/>
      <c r="O5246"/>
      <c r="P5246" s="10"/>
    </row>
    <row r="5247" spans="13:16" x14ac:dyDescent="0.25">
      <c r="M5247" s="10"/>
      <c r="N5247"/>
      <c r="O5247"/>
      <c r="P5247" s="10"/>
    </row>
    <row r="5248" spans="13:16" x14ac:dyDescent="0.25">
      <c r="M5248" s="10"/>
      <c r="N5248"/>
      <c r="O5248"/>
      <c r="P5248" s="10"/>
    </row>
    <row r="5249" spans="13:16" x14ac:dyDescent="0.25">
      <c r="M5249" s="10"/>
      <c r="N5249"/>
      <c r="O5249"/>
      <c r="P5249" s="10"/>
    </row>
    <row r="5250" spans="13:16" x14ac:dyDescent="0.25">
      <c r="M5250" s="10"/>
      <c r="N5250"/>
      <c r="O5250"/>
      <c r="P5250" s="10"/>
    </row>
    <row r="5251" spans="13:16" x14ac:dyDescent="0.25">
      <c r="M5251" s="10"/>
      <c r="N5251"/>
      <c r="O5251"/>
      <c r="P5251" s="10"/>
    </row>
    <row r="5252" spans="13:16" x14ac:dyDescent="0.25">
      <c r="M5252" s="10"/>
      <c r="N5252"/>
      <c r="O5252"/>
      <c r="P5252" s="10"/>
    </row>
    <row r="5253" spans="13:16" x14ac:dyDescent="0.25">
      <c r="M5253" s="10"/>
      <c r="N5253"/>
      <c r="O5253"/>
      <c r="P5253" s="10"/>
    </row>
    <row r="5254" spans="13:16" x14ac:dyDescent="0.25">
      <c r="M5254" s="10"/>
      <c r="N5254"/>
      <c r="O5254"/>
      <c r="P5254" s="10"/>
    </row>
    <row r="5255" spans="13:16" x14ac:dyDescent="0.25">
      <c r="M5255" s="10"/>
      <c r="N5255"/>
      <c r="O5255"/>
      <c r="P5255" s="10"/>
    </row>
    <row r="5256" spans="13:16" x14ac:dyDescent="0.25">
      <c r="M5256" s="10"/>
      <c r="N5256"/>
      <c r="O5256"/>
      <c r="P5256" s="10"/>
    </row>
    <row r="5257" spans="13:16" x14ac:dyDescent="0.25">
      <c r="M5257" s="10"/>
      <c r="N5257"/>
      <c r="O5257"/>
      <c r="P5257" s="10"/>
    </row>
    <row r="5258" spans="13:16" x14ac:dyDescent="0.25">
      <c r="M5258" s="10"/>
      <c r="N5258"/>
      <c r="O5258"/>
      <c r="P5258" s="10"/>
    </row>
    <row r="5259" spans="13:16" x14ac:dyDescent="0.25">
      <c r="M5259" s="10"/>
      <c r="N5259"/>
      <c r="O5259"/>
      <c r="P5259" s="10"/>
    </row>
    <row r="5260" spans="13:16" x14ac:dyDescent="0.25">
      <c r="M5260" s="10"/>
      <c r="N5260"/>
      <c r="O5260"/>
      <c r="P5260" s="10"/>
    </row>
    <row r="5261" spans="13:16" x14ac:dyDescent="0.25">
      <c r="M5261" s="10"/>
      <c r="N5261"/>
      <c r="O5261"/>
      <c r="P5261" s="10"/>
    </row>
    <row r="5262" spans="13:16" x14ac:dyDescent="0.25">
      <c r="M5262" s="10"/>
      <c r="N5262"/>
      <c r="O5262"/>
      <c r="P5262" s="10"/>
    </row>
    <row r="5263" spans="13:16" x14ac:dyDescent="0.25">
      <c r="M5263" s="10"/>
      <c r="N5263"/>
      <c r="O5263"/>
      <c r="P5263" s="10"/>
    </row>
    <row r="5264" spans="13:16" x14ac:dyDescent="0.25">
      <c r="M5264" s="10"/>
      <c r="N5264"/>
      <c r="O5264"/>
      <c r="P5264" s="10"/>
    </row>
    <row r="5265" spans="13:16" x14ac:dyDescent="0.25">
      <c r="M5265" s="10"/>
      <c r="N5265"/>
      <c r="O5265"/>
      <c r="P5265" s="10"/>
    </row>
    <row r="5266" spans="13:16" x14ac:dyDescent="0.25">
      <c r="M5266" s="10"/>
      <c r="N5266"/>
      <c r="O5266"/>
      <c r="P5266" s="10"/>
    </row>
    <row r="5267" spans="13:16" x14ac:dyDescent="0.25">
      <c r="M5267" s="10"/>
      <c r="N5267"/>
      <c r="O5267"/>
      <c r="P5267" s="10"/>
    </row>
    <row r="5268" spans="13:16" x14ac:dyDescent="0.25">
      <c r="M5268" s="10"/>
      <c r="N5268"/>
      <c r="O5268"/>
      <c r="P5268" s="10"/>
    </row>
    <row r="5269" spans="13:16" x14ac:dyDescent="0.25">
      <c r="M5269" s="10"/>
      <c r="N5269"/>
      <c r="O5269"/>
      <c r="P5269" s="10"/>
    </row>
    <row r="5270" spans="13:16" x14ac:dyDescent="0.25">
      <c r="M5270" s="10"/>
      <c r="N5270"/>
      <c r="O5270"/>
      <c r="P5270" s="10"/>
    </row>
    <row r="5271" spans="13:16" x14ac:dyDescent="0.25">
      <c r="M5271" s="10"/>
      <c r="N5271"/>
      <c r="O5271"/>
      <c r="P5271" s="10"/>
    </row>
    <row r="5272" spans="13:16" x14ac:dyDescent="0.25">
      <c r="M5272" s="10"/>
      <c r="N5272"/>
      <c r="O5272"/>
      <c r="P5272" s="10"/>
    </row>
    <row r="5273" spans="13:16" x14ac:dyDescent="0.25">
      <c r="M5273" s="10"/>
      <c r="N5273"/>
      <c r="O5273"/>
      <c r="P5273" s="10"/>
    </row>
    <row r="5274" spans="13:16" x14ac:dyDescent="0.25">
      <c r="M5274" s="10"/>
      <c r="N5274"/>
      <c r="O5274"/>
      <c r="P5274" s="10"/>
    </row>
    <row r="5275" spans="13:16" x14ac:dyDescent="0.25">
      <c r="M5275" s="10"/>
      <c r="N5275"/>
      <c r="O5275"/>
      <c r="P5275" s="10"/>
    </row>
    <row r="5276" spans="13:16" x14ac:dyDescent="0.25">
      <c r="M5276" s="10"/>
      <c r="N5276"/>
      <c r="O5276"/>
      <c r="P5276" s="10"/>
    </row>
    <row r="5277" spans="13:16" x14ac:dyDescent="0.25">
      <c r="M5277" s="10"/>
      <c r="N5277"/>
      <c r="O5277"/>
      <c r="P5277" s="10"/>
    </row>
    <row r="5278" spans="13:16" x14ac:dyDescent="0.25">
      <c r="M5278" s="10"/>
      <c r="N5278"/>
      <c r="O5278"/>
      <c r="P5278" s="10"/>
    </row>
    <row r="5279" spans="13:16" x14ac:dyDescent="0.25">
      <c r="M5279" s="10"/>
      <c r="N5279"/>
      <c r="O5279"/>
      <c r="P5279" s="10"/>
    </row>
    <row r="5280" spans="13:16" x14ac:dyDescent="0.25">
      <c r="M5280" s="10"/>
      <c r="N5280"/>
      <c r="O5280"/>
      <c r="P5280" s="10"/>
    </row>
    <row r="5281" spans="13:16" x14ac:dyDescent="0.25">
      <c r="M5281" s="10"/>
      <c r="N5281"/>
      <c r="O5281"/>
      <c r="P5281" s="10"/>
    </row>
    <row r="5282" spans="13:16" x14ac:dyDescent="0.25">
      <c r="M5282" s="10"/>
      <c r="N5282"/>
      <c r="O5282"/>
      <c r="P5282" s="10"/>
    </row>
    <row r="5283" spans="13:16" x14ac:dyDescent="0.25">
      <c r="M5283" s="10"/>
      <c r="N5283"/>
      <c r="O5283"/>
      <c r="P5283" s="10"/>
    </row>
    <row r="5284" spans="13:16" x14ac:dyDescent="0.25">
      <c r="M5284" s="10"/>
      <c r="N5284"/>
      <c r="O5284"/>
      <c r="P5284" s="10"/>
    </row>
    <row r="5285" spans="13:16" x14ac:dyDescent="0.25">
      <c r="M5285" s="10"/>
      <c r="N5285"/>
      <c r="O5285"/>
      <c r="P5285" s="10"/>
    </row>
    <row r="5286" spans="13:16" x14ac:dyDescent="0.25">
      <c r="M5286" s="10"/>
      <c r="N5286"/>
      <c r="O5286"/>
      <c r="P5286" s="10"/>
    </row>
    <row r="5287" spans="13:16" x14ac:dyDescent="0.25">
      <c r="M5287" s="10"/>
      <c r="N5287"/>
      <c r="O5287"/>
      <c r="P5287" s="10"/>
    </row>
    <row r="5288" spans="13:16" x14ac:dyDescent="0.25">
      <c r="M5288" s="10"/>
      <c r="N5288"/>
      <c r="O5288"/>
      <c r="P5288" s="10"/>
    </row>
    <row r="5289" spans="13:16" x14ac:dyDescent="0.25">
      <c r="M5289" s="10"/>
      <c r="N5289"/>
      <c r="O5289"/>
      <c r="P5289" s="10"/>
    </row>
    <row r="5290" spans="13:16" x14ac:dyDescent="0.25">
      <c r="M5290" s="10"/>
      <c r="N5290"/>
      <c r="O5290"/>
      <c r="P5290" s="10"/>
    </row>
    <row r="5291" spans="13:16" x14ac:dyDescent="0.25">
      <c r="M5291" s="10"/>
      <c r="N5291"/>
      <c r="O5291"/>
      <c r="P5291" s="10"/>
    </row>
    <row r="5292" spans="13:16" x14ac:dyDescent="0.25">
      <c r="M5292" s="10"/>
      <c r="N5292"/>
      <c r="O5292"/>
      <c r="P5292" s="10"/>
    </row>
    <row r="5293" spans="13:16" x14ac:dyDescent="0.25">
      <c r="M5293" s="10"/>
      <c r="N5293"/>
      <c r="O5293"/>
      <c r="P5293" s="10"/>
    </row>
    <row r="5294" spans="13:16" x14ac:dyDescent="0.25">
      <c r="M5294" s="10"/>
      <c r="N5294"/>
      <c r="O5294"/>
      <c r="P5294" s="10"/>
    </row>
    <row r="5295" spans="13:16" x14ac:dyDescent="0.25">
      <c r="M5295" s="10"/>
      <c r="N5295"/>
      <c r="O5295"/>
      <c r="P5295" s="10"/>
    </row>
    <row r="5296" spans="13:16" x14ac:dyDescent="0.25">
      <c r="M5296" s="10"/>
      <c r="N5296"/>
      <c r="O5296"/>
      <c r="P5296" s="10"/>
    </row>
    <row r="5297" spans="13:16" x14ac:dyDescent="0.25">
      <c r="M5297" s="10"/>
      <c r="N5297"/>
      <c r="O5297"/>
      <c r="P5297" s="10"/>
    </row>
    <row r="5298" spans="13:16" x14ac:dyDescent="0.25">
      <c r="M5298" s="10"/>
      <c r="N5298"/>
      <c r="O5298"/>
      <c r="P5298" s="10"/>
    </row>
    <row r="5299" spans="13:16" x14ac:dyDescent="0.25">
      <c r="M5299" s="10"/>
      <c r="N5299"/>
      <c r="O5299"/>
      <c r="P5299" s="10"/>
    </row>
    <row r="5300" spans="13:16" x14ac:dyDescent="0.25">
      <c r="M5300" s="10"/>
      <c r="N5300"/>
      <c r="O5300"/>
      <c r="P5300" s="10"/>
    </row>
    <row r="5301" spans="13:16" x14ac:dyDescent="0.25">
      <c r="M5301" s="10"/>
      <c r="N5301"/>
      <c r="O5301"/>
      <c r="P5301" s="10"/>
    </row>
    <row r="5302" spans="13:16" x14ac:dyDescent="0.25">
      <c r="M5302" s="10"/>
      <c r="N5302"/>
      <c r="O5302"/>
      <c r="P5302" s="10"/>
    </row>
    <row r="5303" spans="13:16" x14ac:dyDescent="0.25">
      <c r="M5303" s="10"/>
      <c r="N5303"/>
      <c r="O5303"/>
      <c r="P5303" s="10"/>
    </row>
    <row r="5304" spans="13:16" x14ac:dyDescent="0.25">
      <c r="M5304" s="10"/>
      <c r="N5304"/>
      <c r="O5304"/>
      <c r="P5304" s="10"/>
    </row>
    <row r="5305" spans="13:16" x14ac:dyDescent="0.25">
      <c r="M5305" s="10"/>
      <c r="N5305"/>
      <c r="O5305"/>
      <c r="P5305" s="10"/>
    </row>
    <row r="5306" spans="13:16" x14ac:dyDescent="0.25">
      <c r="M5306" s="10"/>
      <c r="N5306"/>
      <c r="O5306"/>
      <c r="P5306" s="10"/>
    </row>
    <row r="5307" spans="13:16" x14ac:dyDescent="0.25">
      <c r="M5307" s="10"/>
      <c r="N5307"/>
      <c r="O5307"/>
      <c r="P5307" s="10"/>
    </row>
    <row r="5308" spans="13:16" x14ac:dyDescent="0.25">
      <c r="M5308" s="10"/>
      <c r="N5308"/>
      <c r="O5308"/>
      <c r="P5308" s="10"/>
    </row>
    <row r="5309" spans="13:16" x14ac:dyDescent="0.25">
      <c r="M5309" s="10"/>
      <c r="N5309"/>
      <c r="O5309"/>
      <c r="P5309" s="10"/>
    </row>
    <row r="5310" spans="13:16" x14ac:dyDescent="0.25">
      <c r="M5310" s="10"/>
      <c r="N5310"/>
      <c r="O5310"/>
      <c r="P5310" s="10"/>
    </row>
    <row r="5311" spans="13:16" x14ac:dyDescent="0.25">
      <c r="M5311" s="10"/>
      <c r="N5311"/>
      <c r="O5311"/>
      <c r="P5311" s="10"/>
    </row>
    <row r="5312" spans="13:16" x14ac:dyDescent="0.25">
      <c r="M5312" s="10"/>
      <c r="N5312"/>
      <c r="O5312"/>
      <c r="P5312" s="10"/>
    </row>
    <row r="5313" spans="13:16" x14ac:dyDescent="0.25">
      <c r="M5313" s="10"/>
      <c r="N5313"/>
      <c r="O5313"/>
      <c r="P5313" s="10"/>
    </row>
    <row r="5314" spans="13:16" x14ac:dyDescent="0.25">
      <c r="M5314" s="10"/>
      <c r="N5314"/>
      <c r="O5314"/>
      <c r="P5314" s="10"/>
    </row>
    <row r="5315" spans="13:16" x14ac:dyDescent="0.25">
      <c r="M5315" s="10"/>
      <c r="N5315"/>
      <c r="O5315"/>
      <c r="P5315" s="10"/>
    </row>
    <row r="5316" spans="13:16" x14ac:dyDescent="0.25">
      <c r="M5316" s="10"/>
      <c r="N5316"/>
      <c r="O5316"/>
      <c r="P5316" s="10"/>
    </row>
    <row r="5317" spans="13:16" x14ac:dyDescent="0.25">
      <c r="M5317" s="10"/>
      <c r="N5317"/>
      <c r="O5317"/>
      <c r="P5317" s="10"/>
    </row>
    <row r="5318" spans="13:16" x14ac:dyDescent="0.25">
      <c r="M5318" s="10"/>
      <c r="N5318"/>
      <c r="O5318"/>
      <c r="P5318" s="10"/>
    </row>
    <row r="5319" spans="13:16" x14ac:dyDescent="0.25">
      <c r="M5319" s="10"/>
      <c r="N5319"/>
      <c r="O5319"/>
      <c r="P5319" s="10"/>
    </row>
    <row r="5320" spans="13:16" x14ac:dyDescent="0.25">
      <c r="M5320" s="10"/>
      <c r="N5320"/>
      <c r="O5320"/>
      <c r="P5320" s="10"/>
    </row>
    <row r="5321" spans="13:16" x14ac:dyDescent="0.25">
      <c r="M5321" s="10"/>
      <c r="N5321"/>
      <c r="O5321"/>
      <c r="P5321" s="10"/>
    </row>
    <row r="5322" spans="13:16" x14ac:dyDescent="0.25">
      <c r="M5322" s="10"/>
      <c r="N5322"/>
      <c r="O5322"/>
      <c r="P5322" s="10"/>
    </row>
    <row r="5323" spans="13:16" x14ac:dyDescent="0.25">
      <c r="M5323" s="10"/>
      <c r="N5323"/>
      <c r="O5323"/>
      <c r="P5323" s="10"/>
    </row>
    <row r="5324" spans="13:16" x14ac:dyDescent="0.25">
      <c r="M5324" s="10"/>
      <c r="N5324"/>
      <c r="O5324"/>
      <c r="P5324" s="10"/>
    </row>
    <row r="5325" spans="13:16" x14ac:dyDescent="0.25">
      <c r="M5325" s="10"/>
      <c r="N5325"/>
      <c r="O5325"/>
      <c r="P5325" s="10"/>
    </row>
    <row r="5326" spans="13:16" x14ac:dyDescent="0.25">
      <c r="M5326" s="10"/>
      <c r="N5326"/>
      <c r="O5326"/>
      <c r="P5326" s="10"/>
    </row>
    <row r="5327" spans="13:16" x14ac:dyDescent="0.25">
      <c r="M5327" s="10"/>
      <c r="N5327"/>
      <c r="O5327"/>
      <c r="P5327" s="10"/>
    </row>
    <row r="5328" spans="13:16" x14ac:dyDescent="0.25">
      <c r="M5328" s="10"/>
      <c r="N5328"/>
      <c r="O5328"/>
      <c r="P5328" s="10"/>
    </row>
    <row r="5329" spans="13:16" x14ac:dyDescent="0.25">
      <c r="M5329" s="10"/>
      <c r="N5329"/>
      <c r="O5329"/>
      <c r="P5329" s="10"/>
    </row>
    <row r="5330" spans="13:16" x14ac:dyDescent="0.25">
      <c r="M5330" s="10"/>
      <c r="N5330"/>
      <c r="O5330"/>
      <c r="P5330" s="10"/>
    </row>
    <row r="5331" spans="13:16" x14ac:dyDescent="0.25">
      <c r="M5331" s="10"/>
      <c r="N5331"/>
      <c r="O5331"/>
      <c r="P5331" s="10"/>
    </row>
    <row r="5332" spans="13:16" x14ac:dyDescent="0.25">
      <c r="M5332" s="10"/>
      <c r="N5332"/>
      <c r="O5332"/>
      <c r="P5332" s="10"/>
    </row>
    <row r="5333" spans="13:16" x14ac:dyDescent="0.25">
      <c r="M5333" s="10"/>
      <c r="N5333"/>
      <c r="O5333"/>
      <c r="P5333" s="10"/>
    </row>
    <row r="5334" spans="13:16" x14ac:dyDescent="0.25">
      <c r="M5334" s="10"/>
      <c r="N5334"/>
      <c r="O5334"/>
      <c r="P5334" s="10"/>
    </row>
    <row r="5335" spans="13:16" x14ac:dyDescent="0.25">
      <c r="M5335" s="10"/>
      <c r="N5335"/>
      <c r="O5335"/>
      <c r="P5335" s="10"/>
    </row>
    <row r="5336" spans="13:16" x14ac:dyDescent="0.25">
      <c r="M5336" s="10"/>
      <c r="N5336"/>
      <c r="O5336"/>
      <c r="P5336" s="10"/>
    </row>
    <row r="5337" spans="13:16" x14ac:dyDescent="0.25">
      <c r="M5337" s="10"/>
      <c r="N5337"/>
      <c r="O5337"/>
      <c r="P5337" s="10"/>
    </row>
    <row r="5338" spans="13:16" x14ac:dyDescent="0.25">
      <c r="M5338" s="10"/>
      <c r="N5338"/>
      <c r="O5338"/>
      <c r="P5338" s="10"/>
    </row>
    <row r="5339" spans="13:16" x14ac:dyDescent="0.25">
      <c r="M5339" s="10"/>
      <c r="N5339"/>
      <c r="O5339"/>
      <c r="P5339" s="10"/>
    </row>
    <row r="5340" spans="13:16" x14ac:dyDescent="0.25">
      <c r="M5340" s="10"/>
      <c r="N5340"/>
      <c r="O5340"/>
      <c r="P5340" s="10"/>
    </row>
    <row r="5341" spans="13:16" x14ac:dyDescent="0.25">
      <c r="M5341" s="10"/>
      <c r="N5341"/>
      <c r="O5341"/>
      <c r="P5341" s="10"/>
    </row>
    <row r="5342" spans="13:16" x14ac:dyDescent="0.25">
      <c r="M5342" s="10"/>
      <c r="N5342"/>
      <c r="O5342"/>
      <c r="P5342" s="10"/>
    </row>
    <row r="5343" spans="13:16" x14ac:dyDescent="0.25">
      <c r="M5343" s="10"/>
      <c r="N5343"/>
      <c r="O5343"/>
      <c r="P5343" s="10"/>
    </row>
    <row r="5344" spans="13:16" x14ac:dyDescent="0.25">
      <c r="M5344" s="10"/>
      <c r="N5344"/>
      <c r="O5344"/>
      <c r="P5344" s="10"/>
    </row>
    <row r="5345" spans="13:16" x14ac:dyDescent="0.25">
      <c r="M5345" s="10"/>
      <c r="N5345"/>
      <c r="O5345"/>
      <c r="P5345" s="10"/>
    </row>
    <row r="5346" spans="13:16" x14ac:dyDescent="0.25">
      <c r="M5346" s="10"/>
      <c r="N5346"/>
      <c r="O5346"/>
      <c r="P5346" s="10"/>
    </row>
    <row r="5347" spans="13:16" x14ac:dyDescent="0.25">
      <c r="M5347" s="10"/>
      <c r="N5347"/>
      <c r="O5347"/>
      <c r="P5347" s="10"/>
    </row>
    <row r="5348" spans="13:16" x14ac:dyDescent="0.25">
      <c r="M5348" s="10"/>
      <c r="N5348"/>
      <c r="O5348"/>
      <c r="P5348" s="10"/>
    </row>
    <row r="5349" spans="13:16" x14ac:dyDescent="0.25">
      <c r="M5349" s="10"/>
      <c r="N5349"/>
      <c r="O5349"/>
      <c r="P5349" s="10"/>
    </row>
    <row r="5350" spans="13:16" x14ac:dyDescent="0.25">
      <c r="M5350" s="10"/>
      <c r="N5350"/>
      <c r="O5350"/>
      <c r="P5350" s="10"/>
    </row>
    <row r="5351" spans="13:16" x14ac:dyDescent="0.25">
      <c r="M5351" s="10"/>
      <c r="N5351"/>
      <c r="O5351"/>
      <c r="P5351" s="10"/>
    </row>
    <row r="5352" spans="13:16" x14ac:dyDescent="0.25">
      <c r="M5352" s="10"/>
      <c r="N5352"/>
      <c r="O5352"/>
      <c r="P5352" s="10"/>
    </row>
    <row r="5353" spans="13:16" x14ac:dyDescent="0.25">
      <c r="M5353" s="10"/>
      <c r="N5353"/>
      <c r="O5353"/>
      <c r="P5353" s="10"/>
    </row>
    <row r="5354" spans="13:16" x14ac:dyDescent="0.25">
      <c r="M5354" s="10"/>
      <c r="N5354"/>
      <c r="O5354"/>
      <c r="P5354" s="10"/>
    </row>
    <row r="5355" spans="13:16" x14ac:dyDescent="0.25">
      <c r="M5355" s="10"/>
      <c r="N5355"/>
      <c r="O5355"/>
      <c r="P5355" s="10"/>
    </row>
    <row r="5356" spans="13:16" x14ac:dyDescent="0.25">
      <c r="M5356" s="10"/>
      <c r="N5356"/>
      <c r="O5356"/>
      <c r="P5356" s="10"/>
    </row>
    <row r="5357" spans="13:16" x14ac:dyDescent="0.25">
      <c r="M5357" s="10"/>
      <c r="N5357"/>
      <c r="O5357"/>
      <c r="P5357" s="10"/>
    </row>
    <row r="5358" spans="13:16" x14ac:dyDescent="0.25">
      <c r="M5358" s="10"/>
      <c r="N5358"/>
      <c r="O5358"/>
      <c r="P5358" s="10"/>
    </row>
    <row r="5359" spans="13:16" x14ac:dyDescent="0.25">
      <c r="M5359" s="10"/>
      <c r="N5359"/>
      <c r="O5359"/>
      <c r="P5359" s="10"/>
    </row>
    <row r="5360" spans="13:16" x14ac:dyDescent="0.25">
      <c r="M5360" s="10"/>
      <c r="N5360"/>
      <c r="O5360"/>
      <c r="P5360" s="10"/>
    </row>
    <row r="5361" spans="13:16" x14ac:dyDescent="0.25">
      <c r="M5361" s="10"/>
      <c r="N5361"/>
      <c r="O5361"/>
      <c r="P5361" s="10"/>
    </row>
    <row r="5362" spans="13:16" x14ac:dyDescent="0.25">
      <c r="M5362" s="10"/>
      <c r="N5362"/>
      <c r="O5362"/>
      <c r="P5362" s="10"/>
    </row>
    <row r="5363" spans="13:16" x14ac:dyDescent="0.25">
      <c r="M5363" s="10"/>
      <c r="N5363"/>
      <c r="O5363"/>
      <c r="P5363" s="10"/>
    </row>
    <row r="5364" spans="13:16" x14ac:dyDescent="0.25">
      <c r="M5364" s="10"/>
      <c r="N5364"/>
      <c r="O5364"/>
      <c r="P5364" s="10"/>
    </row>
    <row r="5365" spans="13:16" x14ac:dyDescent="0.25">
      <c r="M5365" s="10"/>
      <c r="N5365"/>
      <c r="O5365"/>
      <c r="P5365" s="10"/>
    </row>
    <row r="5366" spans="13:16" x14ac:dyDescent="0.25">
      <c r="M5366" s="10"/>
      <c r="N5366"/>
      <c r="O5366"/>
      <c r="P5366" s="10"/>
    </row>
    <row r="5367" spans="13:16" x14ac:dyDescent="0.25">
      <c r="M5367" s="10"/>
      <c r="N5367"/>
      <c r="O5367"/>
      <c r="P5367" s="10"/>
    </row>
    <row r="5368" spans="13:16" x14ac:dyDescent="0.25">
      <c r="M5368" s="10"/>
      <c r="N5368"/>
      <c r="O5368"/>
      <c r="P5368" s="10"/>
    </row>
    <row r="5369" spans="13:16" x14ac:dyDescent="0.25">
      <c r="M5369" s="10"/>
      <c r="N5369"/>
      <c r="O5369"/>
      <c r="P5369" s="10"/>
    </row>
    <row r="5370" spans="13:16" x14ac:dyDescent="0.25">
      <c r="M5370" s="10"/>
      <c r="N5370"/>
      <c r="O5370"/>
      <c r="P5370" s="10"/>
    </row>
    <row r="5371" spans="13:16" x14ac:dyDescent="0.25">
      <c r="M5371" s="10"/>
      <c r="N5371"/>
      <c r="O5371"/>
      <c r="P5371" s="10"/>
    </row>
    <row r="5372" spans="13:16" x14ac:dyDescent="0.25">
      <c r="M5372" s="10"/>
      <c r="N5372"/>
      <c r="O5372"/>
      <c r="P5372" s="10"/>
    </row>
    <row r="5373" spans="13:16" x14ac:dyDescent="0.25">
      <c r="M5373" s="10"/>
      <c r="N5373"/>
      <c r="O5373"/>
      <c r="P5373" s="10"/>
    </row>
    <row r="5374" spans="13:16" x14ac:dyDescent="0.25">
      <c r="M5374" s="10"/>
      <c r="N5374"/>
      <c r="O5374"/>
      <c r="P5374" s="10"/>
    </row>
    <row r="5375" spans="13:16" x14ac:dyDescent="0.25">
      <c r="M5375" s="10"/>
      <c r="N5375"/>
      <c r="O5375"/>
      <c r="P5375" s="10"/>
    </row>
    <row r="5376" spans="13:16" x14ac:dyDescent="0.25">
      <c r="M5376" s="10"/>
      <c r="N5376"/>
      <c r="O5376"/>
      <c r="P5376" s="10"/>
    </row>
    <row r="5377" spans="13:16" x14ac:dyDescent="0.25">
      <c r="M5377" s="10"/>
      <c r="N5377"/>
      <c r="O5377"/>
      <c r="P5377" s="10"/>
    </row>
    <row r="5378" spans="13:16" x14ac:dyDescent="0.25">
      <c r="M5378" s="10"/>
      <c r="N5378"/>
      <c r="O5378"/>
      <c r="P5378" s="10"/>
    </row>
    <row r="5379" spans="13:16" x14ac:dyDescent="0.25">
      <c r="M5379" s="10"/>
      <c r="N5379"/>
      <c r="O5379"/>
      <c r="P5379" s="10"/>
    </row>
    <row r="5380" spans="13:16" x14ac:dyDescent="0.25">
      <c r="M5380" s="10"/>
      <c r="N5380"/>
      <c r="O5380"/>
      <c r="P5380" s="10"/>
    </row>
    <row r="5381" spans="13:16" x14ac:dyDescent="0.25">
      <c r="M5381" s="10"/>
      <c r="N5381"/>
      <c r="O5381"/>
      <c r="P5381" s="10"/>
    </row>
    <row r="5382" spans="13:16" x14ac:dyDescent="0.25">
      <c r="M5382" s="10"/>
      <c r="N5382"/>
      <c r="O5382"/>
      <c r="P5382" s="10"/>
    </row>
    <row r="5383" spans="13:16" x14ac:dyDescent="0.25">
      <c r="M5383" s="10"/>
      <c r="N5383"/>
      <c r="O5383"/>
      <c r="P5383" s="10"/>
    </row>
    <row r="5384" spans="13:16" x14ac:dyDescent="0.25">
      <c r="M5384" s="10"/>
      <c r="N5384"/>
      <c r="O5384"/>
      <c r="P5384" s="10"/>
    </row>
    <row r="5385" spans="13:16" x14ac:dyDescent="0.25">
      <c r="M5385" s="10"/>
      <c r="N5385"/>
      <c r="O5385"/>
      <c r="P5385" s="10"/>
    </row>
    <row r="5386" spans="13:16" x14ac:dyDescent="0.25">
      <c r="M5386" s="10"/>
      <c r="N5386"/>
      <c r="O5386"/>
      <c r="P5386" s="10"/>
    </row>
    <row r="5387" spans="13:16" x14ac:dyDescent="0.25">
      <c r="M5387" s="10"/>
      <c r="N5387"/>
      <c r="O5387"/>
      <c r="P5387" s="10"/>
    </row>
    <row r="5388" spans="13:16" x14ac:dyDescent="0.25">
      <c r="M5388" s="10"/>
      <c r="N5388"/>
      <c r="O5388"/>
      <c r="P5388" s="10"/>
    </row>
    <row r="5389" spans="13:16" x14ac:dyDescent="0.25">
      <c r="M5389" s="10"/>
      <c r="N5389"/>
      <c r="O5389"/>
      <c r="P5389" s="10"/>
    </row>
    <row r="5390" spans="13:16" x14ac:dyDescent="0.25">
      <c r="M5390" s="10"/>
      <c r="N5390"/>
      <c r="O5390"/>
      <c r="P5390" s="10"/>
    </row>
    <row r="5391" spans="13:16" x14ac:dyDescent="0.25">
      <c r="M5391" s="10"/>
      <c r="N5391"/>
      <c r="O5391"/>
      <c r="P5391" s="10"/>
    </row>
    <row r="5392" spans="13:16" x14ac:dyDescent="0.25">
      <c r="M5392" s="10"/>
      <c r="N5392"/>
      <c r="O5392"/>
      <c r="P5392" s="10"/>
    </row>
    <row r="5393" spans="13:16" x14ac:dyDescent="0.25">
      <c r="M5393" s="10"/>
      <c r="N5393"/>
      <c r="O5393"/>
      <c r="P5393" s="10"/>
    </row>
    <row r="5394" spans="13:16" x14ac:dyDescent="0.25">
      <c r="M5394" s="10"/>
      <c r="N5394"/>
      <c r="O5394"/>
      <c r="P5394" s="10"/>
    </row>
    <row r="5395" spans="13:16" x14ac:dyDescent="0.25">
      <c r="M5395" s="10"/>
      <c r="N5395"/>
      <c r="O5395"/>
      <c r="P5395" s="10"/>
    </row>
    <row r="5396" spans="13:16" x14ac:dyDescent="0.25">
      <c r="M5396" s="10"/>
      <c r="N5396"/>
      <c r="O5396"/>
      <c r="P5396" s="10"/>
    </row>
    <row r="5397" spans="13:16" x14ac:dyDescent="0.25">
      <c r="M5397" s="10"/>
      <c r="N5397"/>
      <c r="O5397"/>
      <c r="P5397" s="10"/>
    </row>
    <row r="5398" spans="13:16" x14ac:dyDescent="0.25">
      <c r="M5398" s="10"/>
      <c r="N5398"/>
      <c r="O5398"/>
      <c r="P5398" s="10"/>
    </row>
    <row r="5399" spans="13:16" x14ac:dyDescent="0.25">
      <c r="M5399" s="10"/>
      <c r="N5399"/>
      <c r="O5399"/>
      <c r="P5399" s="10"/>
    </row>
    <row r="5400" spans="13:16" x14ac:dyDescent="0.25">
      <c r="M5400" s="10"/>
      <c r="N5400"/>
      <c r="O5400"/>
      <c r="P5400" s="10"/>
    </row>
    <row r="5401" spans="13:16" x14ac:dyDescent="0.25">
      <c r="M5401" s="10"/>
      <c r="N5401"/>
      <c r="O5401"/>
      <c r="P5401" s="10"/>
    </row>
    <row r="5402" spans="13:16" x14ac:dyDescent="0.25">
      <c r="M5402" s="10"/>
      <c r="N5402"/>
      <c r="O5402"/>
      <c r="P5402" s="10"/>
    </row>
    <row r="5403" spans="13:16" x14ac:dyDescent="0.25">
      <c r="M5403" s="10"/>
      <c r="N5403"/>
      <c r="O5403"/>
      <c r="P5403" s="10"/>
    </row>
    <row r="5404" spans="13:16" x14ac:dyDescent="0.25">
      <c r="M5404" s="10"/>
      <c r="N5404"/>
      <c r="O5404"/>
      <c r="P5404" s="10"/>
    </row>
    <row r="5405" spans="13:16" x14ac:dyDescent="0.25">
      <c r="M5405" s="10"/>
      <c r="N5405"/>
      <c r="O5405"/>
      <c r="P5405" s="10"/>
    </row>
    <row r="5406" spans="13:16" x14ac:dyDescent="0.25">
      <c r="M5406" s="10"/>
      <c r="N5406"/>
      <c r="O5406"/>
      <c r="P5406" s="10"/>
    </row>
    <row r="5407" spans="13:16" x14ac:dyDescent="0.25">
      <c r="M5407" s="10"/>
      <c r="N5407"/>
      <c r="O5407"/>
      <c r="P5407" s="10"/>
    </row>
    <row r="5408" spans="13:16" x14ac:dyDescent="0.25">
      <c r="M5408" s="10"/>
      <c r="N5408"/>
      <c r="O5408"/>
      <c r="P5408" s="10"/>
    </row>
    <row r="5409" spans="13:16" x14ac:dyDescent="0.25">
      <c r="M5409" s="10"/>
      <c r="N5409"/>
      <c r="O5409"/>
      <c r="P5409" s="10"/>
    </row>
    <row r="5410" spans="13:16" x14ac:dyDescent="0.25">
      <c r="M5410" s="10"/>
      <c r="N5410"/>
      <c r="O5410"/>
      <c r="P5410" s="10"/>
    </row>
    <row r="5411" spans="13:16" x14ac:dyDescent="0.25">
      <c r="M5411" s="10"/>
      <c r="N5411"/>
      <c r="O5411"/>
      <c r="P5411" s="10"/>
    </row>
    <row r="5412" spans="13:16" x14ac:dyDescent="0.25">
      <c r="M5412" s="10"/>
      <c r="N5412"/>
      <c r="O5412"/>
      <c r="P5412" s="10"/>
    </row>
    <row r="5413" spans="13:16" x14ac:dyDescent="0.25">
      <c r="M5413" s="10"/>
      <c r="N5413"/>
      <c r="O5413"/>
      <c r="P5413" s="10"/>
    </row>
    <row r="5414" spans="13:16" x14ac:dyDescent="0.25">
      <c r="M5414" s="10"/>
      <c r="N5414"/>
      <c r="O5414"/>
      <c r="P5414" s="10"/>
    </row>
    <row r="5415" spans="13:16" x14ac:dyDescent="0.25">
      <c r="M5415" s="10"/>
      <c r="N5415"/>
      <c r="O5415"/>
      <c r="P5415" s="10"/>
    </row>
    <row r="5416" spans="13:16" x14ac:dyDescent="0.25">
      <c r="M5416" s="10"/>
      <c r="N5416"/>
      <c r="O5416"/>
      <c r="P5416" s="10"/>
    </row>
    <row r="5417" spans="13:16" x14ac:dyDescent="0.25">
      <c r="M5417" s="10"/>
      <c r="N5417"/>
      <c r="O5417"/>
      <c r="P5417" s="10"/>
    </row>
    <row r="5418" spans="13:16" x14ac:dyDescent="0.25">
      <c r="M5418" s="10"/>
      <c r="N5418"/>
      <c r="O5418"/>
      <c r="P5418" s="10"/>
    </row>
    <row r="5419" spans="13:16" x14ac:dyDescent="0.25">
      <c r="M5419" s="10"/>
      <c r="N5419"/>
      <c r="O5419"/>
      <c r="P5419" s="10"/>
    </row>
    <row r="5420" spans="13:16" x14ac:dyDescent="0.25">
      <c r="M5420" s="10"/>
      <c r="N5420"/>
      <c r="O5420"/>
      <c r="P5420" s="10"/>
    </row>
    <row r="5421" spans="13:16" x14ac:dyDescent="0.25">
      <c r="M5421" s="10"/>
      <c r="N5421"/>
      <c r="O5421"/>
      <c r="P5421" s="10"/>
    </row>
    <row r="5422" spans="13:16" x14ac:dyDescent="0.25">
      <c r="M5422" s="10"/>
      <c r="N5422"/>
      <c r="O5422"/>
      <c r="P5422" s="10"/>
    </row>
    <row r="5423" spans="13:16" x14ac:dyDescent="0.25">
      <c r="M5423" s="10"/>
      <c r="N5423"/>
      <c r="O5423"/>
      <c r="P5423" s="10"/>
    </row>
    <row r="5424" spans="13:16" x14ac:dyDescent="0.25">
      <c r="M5424" s="10"/>
      <c r="N5424"/>
      <c r="O5424"/>
      <c r="P5424" s="10"/>
    </row>
    <row r="5425" spans="13:16" x14ac:dyDescent="0.25">
      <c r="M5425" s="10"/>
      <c r="N5425"/>
      <c r="O5425"/>
      <c r="P5425" s="10"/>
    </row>
    <row r="5426" spans="13:16" x14ac:dyDescent="0.25">
      <c r="M5426" s="10"/>
      <c r="N5426"/>
      <c r="O5426"/>
      <c r="P5426" s="10"/>
    </row>
    <row r="5427" spans="13:16" x14ac:dyDescent="0.25">
      <c r="M5427" s="10"/>
      <c r="N5427"/>
      <c r="O5427"/>
      <c r="P5427" s="10"/>
    </row>
    <row r="5428" spans="13:16" x14ac:dyDescent="0.25">
      <c r="M5428" s="10"/>
      <c r="N5428"/>
      <c r="O5428"/>
      <c r="P5428" s="10"/>
    </row>
    <row r="5429" spans="13:16" x14ac:dyDescent="0.25">
      <c r="M5429" s="10"/>
      <c r="N5429"/>
      <c r="O5429"/>
      <c r="P5429" s="10"/>
    </row>
    <row r="5430" spans="13:16" x14ac:dyDescent="0.25">
      <c r="M5430" s="10"/>
      <c r="N5430"/>
      <c r="O5430"/>
      <c r="P5430" s="10"/>
    </row>
    <row r="5431" spans="13:16" x14ac:dyDescent="0.25">
      <c r="M5431" s="10"/>
      <c r="N5431"/>
      <c r="O5431"/>
      <c r="P5431" s="10"/>
    </row>
    <row r="5432" spans="13:16" x14ac:dyDescent="0.25">
      <c r="M5432" s="10"/>
      <c r="N5432"/>
      <c r="O5432"/>
      <c r="P5432" s="10"/>
    </row>
    <row r="5433" spans="13:16" x14ac:dyDescent="0.25">
      <c r="M5433" s="10"/>
      <c r="N5433"/>
      <c r="O5433"/>
      <c r="P5433" s="10"/>
    </row>
    <row r="5434" spans="13:16" x14ac:dyDescent="0.25">
      <c r="M5434" s="10"/>
      <c r="N5434"/>
      <c r="O5434"/>
      <c r="P5434" s="10"/>
    </row>
    <row r="5435" spans="13:16" x14ac:dyDescent="0.25">
      <c r="M5435" s="10"/>
      <c r="N5435"/>
      <c r="O5435"/>
      <c r="P5435" s="10"/>
    </row>
    <row r="5436" spans="13:16" x14ac:dyDescent="0.25">
      <c r="M5436" s="10"/>
      <c r="N5436"/>
      <c r="O5436"/>
      <c r="P5436" s="10"/>
    </row>
    <row r="5437" spans="13:16" x14ac:dyDescent="0.25">
      <c r="M5437" s="10"/>
      <c r="N5437"/>
      <c r="O5437"/>
      <c r="P5437" s="10"/>
    </row>
    <row r="5438" spans="13:16" x14ac:dyDescent="0.25">
      <c r="M5438" s="10"/>
      <c r="N5438"/>
      <c r="O5438"/>
      <c r="P5438" s="10"/>
    </row>
    <row r="5439" spans="13:16" x14ac:dyDescent="0.25">
      <c r="M5439" s="10"/>
      <c r="N5439"/>
      <c r="O5439"/>
      <c r="P5439" s="10"/>
    </row>
    <row r="5440" spans="13:16" x14ac:dyDescent="0.25">
      <c r="M5440" s="10"/>
      <c r="N5440"/>
      <c r="O5440"/>
      <c r="P5440" s="10"/>
    </row>
    <row r="5441" spans="13:16" x14ac:dyDescent="0.25">
      <c r="M5441" s="10"/>
      <c r="N5441"/>
      <c r="O5441"/>
      <c r="P5441" s="10"/>
    </row>
    <row r="5442" spans="13:16" x14ac:dyDescent="0.25">
      <c r="M5442" s="10"/>
      <c r="N5442"/>
      <c r="O5442"/>
      <c r="P5442" s="10"/>
    </row>
    <row r="5443" spans="13:16" x14ac:dyDescent="0.25">
      <c r="M5443" s="10"/>
      <c r="N5443"/>
      <c r="O5443"/>
      <c r="P5443" s="10"/>
    </row>
    <row r="5444" spans="13:16" x14ac:dyDescent="0.25">
      <c r="M5444" s="10"/>
      <c r="N5444"/>
      <c r="O5444"/>
      <c r="P5444" s="10"/>
    </row>
    <row r="5445" spans="13:16" x14ac:dyDescent="0.25">
      <c r="M5445" s="10"/>
      <c r="N5445"/>
      <c r="O5445"/>
      <c r="P5445" s="10"/>
    </row>
    <row r="5446" spans="13:16" x14ac:dyDescent="0.25">
      <c r="M5446" s="10"/>
      <c r="N5446"/>
      <c r="O5446"/>
      <c r="P5446" s="10"/>
    </row>
    <row r="5447" spans="13:16" x14ac:dyDescent="0.25">
      <c r="M5447" s="10"/>
      <c r="N5447"/>
      <c r="O5447"/>
      <c r="P5447" s="10"/>
    </row>
    <row r="5448" spans="13:16" x14ac:dyDescent="0.25">
      <c r="M5448" s="10"/>
      <c r="N5448"/>
      <c r="O5448"/>
      <c r="P5448" s="10"/>
    </row>
    <row r="5449" spans="13:16" x14ac:dyDescent="0.25">
      <c r="M5449" s="10"/>
      <c r="N5449"/>
      <c r="O5449"/>
      <c r="P5449" s="10"/>
    </row>
    <row r="5450" spans="13:16" x14ac:dyDescent="0.25">
      <c r="M5450" s="10"/>
      <c r="N5450"/>
      <c r="O5450"/>
      <c r="P5450" s="10"/>
    </row>
    <row r="5451" spans="13:16" x14ac:dyDescent="0.25">
      <c r="M5451" s="10"/>
      <c r="N5451"/>
      <c r="O5451"/>
      <c r="P5451" s="10"/>
    </row>
    <row r="5452" spans="13:16" x14ac:dyDescent="0.25">
      <c r="M5452" s="10"/>
      <c r="N5452"/>
      <c r="O5452"/>
      <c r="P5452" s="10"/>
    </row>
    <row r="5453" spans="13:16" x14ac:dyDescent="0.25">
      <c r="M5453" s="10"/>
      <c r="N5453"/>
      <c r="O5453"/>
      <c r="P5453" s="10"/>
    </row>
    <row r="5454" spans="13:16" x14ac:dyDescent="0.25">
      <c r="M5454" s="10"/>
      <c r="N5454"/>
      <c r="O5454"/>
      <c r="P5454" s="10"/>
    </row>
    <row r="5455" spans="13:16" x14ac:dyDescent="0.25">
      <c r="M5455" s="10"/>
      <c r="N5455"/>
      <c r="O5455"/>
      <c r="P5455" s="10"/>
    </row>
    <row r="5456" spans="13:16" x14ac:dyDescent="0.25">
      <c r="M5456" s="10"/>
      <c r="N5456"/>
      <c r="O5456"/>
      <c r="P5456" s="10"/>
    </row>
    <row r="5457" spans="13:16" x14ac:dyDescent="0.25">
      <c r="M5457" s="10"/>
      <c r="N5457"/>
      <c r="O5457"/>
      <c r="P5457" s="10"/>
    </row>
    <row r="5458" spans="13:16" x14ac:dyDescent="0.25">
      <c r="M5458" s="10"/>
      <c r="N5458"/>
      <c r="O5458"/>
      <c r="P5458" s="10"/>
    </row>
    <row r="5459" spans="13:16" x14ac:dyDescent="0.25">
      <c r="M5459" s="10"/>
      <c r="N5459"/>
      <c r="O5459"/>
      <c r="P5459" s="10"/>
    </row>
    <row r="5460" spans="13:16" x14ac:dyDescent="0.25">
      <c r="M5460" s="10"/>
      <c r="N5460"/>
      <c r="O5460"/>
      <c r="P5460" s="10"/>
    </row>
    <row r="5461" spans="13:16" x14ac:dyDescent="0.25">
      <c r="M5461" s="10"/>
      <c r="N5461"/>
      <c r="O5461"/>
      <c r="P5461" s="10"/>
    </row>
    <row r="5462" spans="13:16" x14ac:dyDescent="0.25">
      <c r="M5462" s="10"/>
      <c r="N5462"/>
      <c r="O5462"/>
      <c r="P5462" s="10"/>
    </row>
    <row r="5463" spans="13:16" x14ac:dyDescent="0.25">
      <c r="M5463" s="10"/>
      <c r="N5463"/>
      <c r="O5463"/>
      <c r="P5463" s="10"/>
    </row>
    <row r="5464" spans="13:16" x14ac:dyDescent="0.25">
      <c r="M5464" s="10"/>
      <c r="N5464"/>
      <c r="O5464"/>
      <c r="P5464" s="10"/>
    </row>
    <row r="5465" spans="13:16" x14ac:dyDescent="0.25">
      <c r="M5465" s="10"/>
      <c r="N5465"/>
      <c r="O5465"/>
      <c r="P5465" s="10"/>
    </row>
    <row r="5466" spans="13:16" x14ac:dyDescent="0.25">
      <c r="M5466" s="10"/>
      <c r="N5466"/>
      <c r="O5466"/>
      <c r="P5466" s="10"/>
    </row>
    <row r="5467" spans="13:16" x14ac:dyDescent="0.25">
      <c r="M5467" s="10"/>
      <c r="N5467"/>
      <c r="O5467"/>
      <c r="P5467" s="10"/>
    </row>
    <row r="5468" spans="13:16" x14ac:dyDescent="0.25">
      <c r="M5468" s="10"/>
      <c r="N5468"/>
      <c r="O5468"/>
      <c r="P5468" s="10"/>
    </row>
    <row r="5469" spans="13:16" x14ac:dyDescent="0.25">
      <c r="M5469" s="10"/>
      <c r="N5469"/>
      <c r="O5469"/>
      <c r="P5469" s="10"/>
    </row>
    <row r="5470" spans="13:16" x14ac:dyDescent="0.25">
      <c r="M5470" s="10"/>
      <c r="N5470"/>
      <c r="O5470"/>
      <c r="P5470" s="10"/>
    </row>
    <row r="5471" spans="13:16" x14ac:dyDescent="0.25">
      <c r="M5471" s="10"/>
      <c r="N5471"/>
      <c r="O5471"/>
      <c r="P5471" s="10"/>
    </row>
    <row r="5472" spans="13:16" x14ac:dyDescent="0.25">
      <c r="M5472" s="10"/>
      <c r="N5472"/>
      <c r="O5472"/>
      <c r="P5472" s="10"/>
    </row>
    <row r="5473" spans="13:16" x14ac:dyDescent="0.25">
      <c r="M5473" s="10"/>
      <c r="N5473"/>
      <c r="O5473"/>
      <c r="P5473" s="10"/>
    </row>
    <row r="5474" spans="13:16" x14ac:dyDescent="0.25">
      <c r="M5474" s="10"/>
      <c r="N5474"/>
      <c r="O5474"/>
      <c r="P5474" s="10"/>
    </row>
    <row r="5475" spans="13:16" x14ac:dyDescent="0.25">
      <c r="M5475" s="10"/>
      <c r="N5475"/>
      <c r="O5475"/>
      <c r="P5475" s="10"/>
    </row>
    <row r="5476" spans="13:16" x14ac:dyDescent="0.25">
      <c r="M5476" s="10"/>
      <c r="N5476"/>
      <c r="O5476"/>
      <c r="P5476" s="10"/>
    </row>
    <row r="5477" spans="13:16" x14ac:dyDescent="0.25">
      <c r="M5477" s="10"/>
      <c r="N5477"/>
      <c r="O5477"/>
      <c r="P5477" s="10"/>
    </row>
    <row r="5478" spans="13:16" x14ac:dyDescent="0.25">
      <c r="M5478" s="10"/>
      <c r="N5478"/>
      <c r="O5478"/>
      <c r="P5478" s="10"/>
    </row>
    <row r="5479" spans="13:16" x14ac:dyDescent="0.25">
      <c r="M5479" s="10"/>
      <c r="N5479"/>
      <c r="O5479"/>
      <c r="P5479" s="10"/>
    </row>
    <row r="5480" spans="13:16" x14ac:dyDescent="0.25">
      <c r="M5480" s="10"/>
      <c r="N5480"/>
      <c r="O5480"/>
      <c r="P5480" s="10"/>
    </row>
    <row r="5481" spans="13:16" x14ac:dyDescent="0.25">
      <c r="M5481" s="10"/>
      <c r="N5481"/>
      <c r="O5481"/>
      <c r="P5481" s="10"/>
    </row>
    <row r="5482" spans="13:16" x14ac:dyDescent="0.25">
      <c r="M5482" s="10"/>
      <c r="N5482"/>
      <c r="O5482"/>
      <c r="P5482" s="10"/>
    </row>
    <row r="5483" spans="13:16" x14ac:dyDescent="0.25">
      <c r="M5483" s="10"/>
      <c r="N5483"/>
      <c r="O5483"/>
      <c r="P5483" s="10"/>
    </row>
    <row r="5484" spans="13:16" x14ac:dyDescent="0.25">
      <c r="M5484" s="10"/>
      <c r="N5484"/>
      <c r="O5484"/>
      <c r="P5484" s="10"/>
    </row>
    <row r="5485" spans="13:16" x14ac:dyDescent="0.25">
      <c r="M5485" s="10"/>
      <c r="N5485"/>
      <c r="O5485"/>
      <c r="P5485" s="10"/>
    </row>
    <row r="5486" spans="13:16" x14ac:dyDescent="0.25">
      <c r="M5486" s="10"/>
      <c r="N5486"/>
      <c r="O5486"/>
      <c r="P5486" s="10"/>
    </row>
    <row r="5487" spans="13:16" x14ac:dyDescent="0.25">
      <c r="M5487" s="10"/>
      <c r="N5487"/>
      <c r="O5487"/>
      <c r="P5487" s="10"/>
    </row>
    <row r="5488" spans="13:16" x14ac:dyDescent="0.25">
      <c r="M5488" s="10"/>
      <c r="N5488"/>
      <c r="O5488"/>
      <c r="P5488" s="10"/>
    </row>
    <row r="5489" spans="13:16" x14ac:dyDescent="0.25">
      <c r="M5489" s="10"/>
      <c r="N5489"/>
      <c r="O5489"/>
      <c r="P5489" s="10"/>
    </row>
    <row r="5490" spans="13:16" x14ac:dyDescent="0.25">
      <c r="M5490" s="10"/>
      <c r="N5490"/>
      <c r="O5490"/>
      <c r="P5490" s="10"/>
    </row>
    <row r="5491" spans="13:16" x14ac:dyDescent="0.25">
      <c r="M5491" s="10"/>
      <c r="N5491"/>
      <c r="O5491"/>
      <c r="P5491" s="10"/>
    </row>
    <row r="5492" spans="13:16" x14ac:dyDescent="0.25">
      <c r="M5492" s="10"/>
      <c r="N5492"/>
      <c r="O5492"/>
      <c r="P5492" s="10"/>
    </row>
    <row r="5493" spans="13:16" x14ac:dyDescent="0.25">
      <c r="M5493" s="10"/>
      <c r="N5493"/>
      <c r="O5493"/>
      <c r="P5493" s="10"/>
    </row>
    <row r="5494" spans="13:16" x14ac:dyDescent="0.25">
      <c r="M5494" s="10"/>
      <c r="N5494"/>
      <c r="O5494"/>
      <c r="P5494" s="10"/>
    </row>
    <row r="5495" spans="13:16" x14ac:dyDescent="0.25">
      <c r="M5495" s="10"/>
      <c r="N5495"/>
      <c r="O5495"/>
      <c r="P5495" s="10"/>
    </row>
    <row r="5496" spans="13:16" x14ac:dyDescent="0.25">
      <c r="M5496" s="10"/>
      <c r="N5496"/>
      <c r="O5496"/>
      <c r="P5496" s="10"/>
    </row>
    <row r="5497" spans="13:16" x14ac:dyDescent="0.25">
      <c r="M5497" s="10"/>
      <c r="N5497"/>
      <c r="O5497"/>
      <c r="P5497" s="10"/>
    </row>
    <row r="5498" spans="13:16" x14ac:dyDescent="0.25">
      <c r="M5498" s="10"/>
      <c r="N5498"/>
      <c r="O5498"/>
      <c r="P5498" s="10"/>
    </row>
    <row r="5499" spans="13:16" x14ac:dyDescent="0.25">
      <c r="M5499" s="10"/>
      <c r="N5499"/>
      <c r="O5499"/>
      <c r="P5499" s="10"/>
    </row>
    <row r="5500" spans="13:16" x14ac:dyDescent="0.25">
      <c r="M5500" s="10"/>
      <c r="N5500"/>
      <c r="O5500"/>
      <c r="P5500" s="10"/>
    </row>
    <row r="5501" spans="13:16" x14ac:dyDescent="0.25">
      <c r="M5501" s="10"/>
      <c r="N5501"/>
      <c r="O5501"/>
      <c r="P5501" s="10"/>
    </row>
    <row r="5502" spans="13:16" x14ac:dyDescent="0.25">
      <c r="M5502" s="10"/>
      <c r="N5502"/>
      <c r="O5502"/>
      <c r="P5502" s="10"/>
    </row>
    <row r="5503" spans="13:16" x14ac:dyDescent="0.25">
      <c r="M5503" s="10"/>
      <c r="N5503"/>
      <c r="O5503"/>
      <c r="P5503" s="10"/>
    </row>
    <row r="5504" spans="13:16" x14ac:dyDescent="0.25">
      <c r="M5504" s="10"/>
      <c r="N5504"/>
      <c r="O5504"/>
      <c r="P5504" s="10"/>
    </row>
    <row r="5505" spans="13:16" x14ac:dyDescent="0.25">
      <c r="M5505" s="10"/>
      <c r="N5505"/>
      <c r="O5505"/>
      <c r="P5505" s="10"/>
    </row>
    <row r="5506" spans="13:16" x14ac:dyDescent="0.25">
      <c r="M5506" s="10"/>
      <c r="N5506"/>
      <c r="O5506"/>
      <c r="P5506" s="10"/>
    </row>
    <row r="5507" spans="13:16" x14ac:dyDescent="0.25">
      <c r="M5507" s="10"/>
      <c r="N5507"/>
      <c r="O5507"/>
      <c r="P5507" s="10"/>
    </row>
    <row r="5508" spans="13:16" x14ac:dyDescent="0.25">
      <c r="M5508" s="10"/>
      <c r="N5508"/>
      <c r="O5508"/>
      <c r="P5508" s="10"/>
    </row>
    <row r="5509" spans="13:16" x14ac:dyDescent="0.25">
      <c r="M5509" s="10"/>
      <c r="N5509"/>
      <c r="O5509"/>
      <c r="P5509" s="10"/>
    </row>
    <row r="5510" spans="13:16" x14ac:dyDescent="0.25">
      <c r="M5510" s="10"/>
      <c r="N5510"/>
      <c r="O5510"/>
      <c r="P5510" s="10"/>
    </row>
    <row r="5511" spans="13:16" x14ac:dyDescent="0.25">
      <c r="M5511" s="10"/>
      <c r="N5511"/>
      <c r="O5511"/>
      <c r="P5511" s="10"/>
    </row>
    <row r="5512" spans="13:16" x14ac:dyDescent="0.25">
      <c r="M5512" s="10"/>
      <c r="N5512"/>
      <c r="O5512"/>
      <c r="P5512" s="10"/>
    </row>
    <row r="5513" spans="13:16" x14ac:dyDescent="0.25">
      <c r="M5513" s="10"/>
      <c r="N5513"/>
      <c r="O5513"/>
      <c r="P5513" s="10"/>
    </row>
    <row r="5514" spans="13:16" x14ac:dyDescent="0.25">
      <c r="M5514" s="10"/>
      <c r="N5514"/>
      <c r="O5514"/>
      <c r="P5514" s="10"/>
    </row>
    <row r="5515" spans="13:16" x14ac:dyDescent="0.25">
      <c r="M5515" s="10"/>
      <c r="N5515"/>
      <c r="O5515"/>
      <c r="P5515" s="10"/>
    </row>
    <row r="5516" spans="13:16" x14ac:dyDescent="0.25">
      <c r="M5516" s="10"/>
      <c r="N5516"/>
      <c r="O5516"/>
      <c r="P5516" s="10"/>
    </row>
    <row r="5517" spans="13:16" x14ac:dyDescent="0.25">
      <c r="M5517" s="10"/>
      <c r="N5517"/>
      <c r="O5517"/>
      <c r="P5517" s="10"/>
    </row>
    <row r="5518" spans="13:16" x14ac:dyDescent="0.25">
      <c r="M5518" s="10"/>
      <c r="N5518"/>
      <c r="O5518"/>
      <c r="P5518" s="10"/>
    </row>
    <row r="5519" spans="13:16" x14ac:dyDescent="0.25">
      <c r="M5519" s="10"/>
      <c r="N5519"/>
      <c r="O5519"/>
      <c r="P5519" s="10"/>
    </row>
    <row r="5520" spans="13:16" x14ac:dyDescent="0.25">
      <c r="M5520" s="10"/>
      <c r="N5520"/>
      <c r="O5520"/>
      <c r="P5520" s="10"/>
    </row>
    <row r="5521" spans="13:16" x14ac:dyDescent="0.25">
      <c r="M5521" s="10"/>
      <c r="N5521"/>
      <c r="O5521"/>
      <c r="P5521" s="10"/>
    </row>
    <row r="5522" spans="13:16" x14ac:dyDescent="0.25">
      <c r="M5522" s="10"/>
      <c r="N5522"/>
      <c r="O5522"/>
      <c r="P5522" s="10"/>
    </row>
    <row r="5523" spans="13:16" x14ac:dyDescent="0.25">
      <c r="M5523" s="10"/>
      <c r="N5523"/>
      <c r="O5523"/>
      <c r="P5523" s="10"/>
    </row>
    <row r="5524" spans="13:16" x14ac:dyDescent="0.25">
      <c r="M5524" s="10"/>
      <c r="N5524"/>
      <c r="O5524"/>
      <c r="P5524" s="10"/>
    </row>
    <row r="5525" spans="13:16" x14ac:dyDescent="0.25">
      <c r="M5525" s="10"/>
      <c r="N5525"/>
      <c r="O5525"/>
      <c r="P5525" s="10"/>
    </row>
    <row r="5526" spans="13:16" x14ac:dyDescent="0.25">
      <c r="M5526" s="10"/>
      <c r="N5526"/>
      <c r="O5526"/>
      <c r="P5526" s="10"/>
    </row>
    <row r="5527" spans="13:16" x14ac:dyDescent="0.25">
      <c r="M5527" s="10"/>
      <c r="N5527"/>
      <c r="O5527"/>
      <c r="P5527" s="10"/>
    </row>
    <row r="5528" spans="13:16" x14ac:dyDescent="0.25">
      <c r="M5528" s="10"/>
      <c r="N5528"/>
      <c r="O5528"/>
      <c r="P5528" s="10"/>
    </row>
    <row r="5529" spans="13:16" x14ac:dyDescent="0.25">
      <c r="M5529" s="10"/>
      <c r="N5529"/>
      <c r="O5529"/>
      <c r="P5529" s="10"/>
    </row>
    <row r="5530" spans="13:16" x14ac:dyDescent="0.25">
      <c r="M5530" s="10"/>
      <c r="N5530"/>
      <c r="O5530"/>
      <c r="P5530" s="10"/>
    </row>
    <row r="5531" spans="13:16" x14ac:dyDescent="0.25">
      <c r="M5531" s="10"/>
      <c r="N5531"/>
      <c r="O5531"/>
      <c r="P5531" s="10"/>
    </row>
    <row r="5532" spans="13:16" x14ac:dyDescent="0.25">
      <c r="M5532" s="10"/>
      <c r="N5532"/>
      <c r="O5532"/>
      <c r="P5532" s="10"/>
    </row>
    <row r="5533" spans="13:16" x14ac:dyDescent="0.25">
      <c r="M5533" s="10"/>
      <c r="N5533"/>
      <c r="O5533"/>
      <c r="P5533" s="10"/>
    </row>
    <row r="5534" spans="13:16" x14ac:dyDescent="0.25">
      <c r="M5534" s="10"/>
      <c r="N5534"/>
      <c r="O5534"/>
      <c r="P5534" s="10"/>
    </row>
    <row r="5535" spans="13:16" x14ac:dyDescent="0.25">
      <c r="M5535" s="10"/>
      <c r="N5535"/>
      <c r="O5535"/>
      <c r="P5535" s="10"/>
    </row>
    <row r="5536" spans="13:16" x14ac:dyDescent="0.25">
      <c r="M5536" s="10"/>
      <c r="N5536"/>
      <c r="O5536"/>
      <c r="P5536" s="10"/>
    </row>
    <row r="5537" spans="13:16" x14ac:dyDescent="0.25">
      <c r="M5537" s="10"/>
      <c r="N5537"/>
      <c r="O5537"/>
      <c r="P5537" s="10"/>
    </row>
    <row r="5538" spans="13:16" x14ac:dyDescent="0.25">
      <c r="M5538" s="10"/>
      <c r="N5538"/>
      <c r="O5538"/>
      <c r="P5538" s="10"/>
    </row>
    <row r="5539" spans="13:16" x14ac:dyDescent="0.25">
      <c r="M5539" s="10"/>
      <c r="N5539"/>
      <c r="O5539"/>
      <c r="P5539" s="10"/>
    </row>
    <row r="5540" spans="13:16" x14ac:dyDescent="0.25">
      <c r="M5540" s="10"/>
      <c r="N5540"/>
      <c r="O5540"/>
      <c r="P5540" s="10"/>
    </row>
    <row r="5541" spans="13:16" x14ac:dyDescent="0.25">
      <c r="M5541" s="10"/>
      <c r="N5541"/>
      <c r="O5541"/>
      <c r="P5541" s="10"/>
    </row>
    <row r="5542" spans="13:16" x14ac:dyDescent="0.25">
      <c r="M5542" s="10"/>
      <c r="N5542"/>
      <c r="O5542"/>
      <c r="P5542" s="10"/>
    </row>
    <row r="5543" spans="13:16" x14ac:dyDescent="0.25">
      <c r="M5543" s="10"/>
      <c r="N5543"/>
      <c r="O5543"/>
      <c r="P5543" s="10"/>
    </row>
    <row r="5544" spans="13:16" x14ac:dyDescent="0.25">
      <c r="M5544" s="10"/>
      <c r="N5544"/>
      <c r="O5544"/>
      <c r="P5544" s="10"/>
    </row>
    <row r="5545" spans="13:16" x14ac:dyDescent="0.25">
      <c r="M5545" s="10"/>
      <c r="N5545"/>
      <c r="O5545"/>
      <c r="P5545" s="10"/>
    </row>
    <row r="5546" spans="13:16" x14ac:dyDescent="0.25">
      <c r="M5546" s="10"/>
      <c r="N5546"/>
      <c r="O5546"/>
      <c r="P5546" s="10"/>
    </row>
    <row r="5547" spans="13:16" x14ac:dyDescent="0.25">
      <c r="M5547" s="10"/>
      <c r="N5547"/>
      <c r="O5547"/>
      <c r="P5547" s="10"/>
    </row>
    <row r="5548" spans="13:16" x14ac:dyDescent="0.25">
      <c r="M5548" s="10"/>
      <c r="N5548"/>
      <c r="O5548"/>
      <c r="P5548" s="10"/>
    </row>
    <row r="5549" spans="13:16" x14ac:dyDescent="0.25">
      <c r="M5549" s="10"/>
      <c r="N5549"/>
      <c r="O5549"/>
      <c r="P5549" s="10"/>
    </row>
    <row r="5550" spans="13:16" x14ac:dyDescent="0.25">
      <c r="M5550" s="10"/>
      <c r="N5550"/>
      <c r="O5550"/>
      <c r="P5550" s="10"/>
    </row>
    <row r="5551" spans="13:16" x14ac:dyDescent="0.25">
      <c r="M5551" s="10"/>
      <c r="N5551"/>
      <c r="O5551"/>
      <c r="P5551" s="10"/>
    </row>
    <row r="5552" spans="13:16" x14ac:dyDescent="0.25">
      <c r="M5552" s="10"/>
      <c r="N5552"/>
      <c r="O5552"/>
      <c r="P5552" s="10"/>
    </row>
    <row r="5553" spans="13:16" x14ac:dyDescent="0.25">
      <c r="M5553" s="10"/>
      <c r="N5553"/>
      <c r="O5553"/>
      <c r="P5553" s="10"/>
    </row>
    <row r="5554" spans="13:16" x14ac:dyDescent="0.25">
      <c r="M5554" s="10"/>
      <c r="N5554"/>
      <c r="O5554"/>
      <c r="P5554" s="10"/>
    </row>
    <row r="5555" spans="13:16" x14ac:dyDescent="0.25">
      <c r="M5555" s="10"/>
      <c r="N5555"/>
      <c r="O5555"/>
      <c r="P5555" s="10"/>
    </row>
    <row r="5556" spans="13:16" x14ac:dyDescent="0.25">
      <c r="M5556" s="10"/>
      <c r="N5556"/>
      <c r="O5556"/>
      <c r="P5556" s="10"/>
    </row>
    <row r="5557" spans="13:16" x14ac:dyDescent="0.25">
      <c r="M5557" s="10"/>
      <c r="N5557"/>
      <c r="O5557"/>
      <c r="P5557" s="10"/>
    </row>
    <row r="5558" spans="13:16" x14ac:dyDescent="0.25">
      <c r="M5558" s="10"/>
      <c r="N5558"/>
      <c r="O5558"/>
      <c r="P5558" s="10"/>
    </row>
    <row r="5559" spans="13:16" x14ac:dyDescent="0.25">
      <c r="M5559" s="10"/>
      <c r="N5559"/>
      <c r="O5559"/>
      <c r="P5559" s="10"/>
    </row>
    <row r="5560" spans="13:16" x14ac:dyDescent="0.25">
      <c r="M5560" s="10"/>
      <c r="N5560"/>
      <c r="O5560"/>
      <c r="P5560" s="10"/>
    </row>
    <row r="5561" spans="13:16" x14ac:dyDescent="0.25">
      <c r="M5561" s="10"/>
      <c r="N5561"/>
      <c r="O5561"/>
      <c r="P5561" s="10"/>
    </row>
    <row r="5562" spans="13:16" x14ac:dyDescent="0.25">
      <c r="M5562" s="10"/>
      <c r="N5562"/>
      <c r="O5562"/>
      <c r="P5562" s="10"/>
    </row>
    <row r="5563" spans="13:16" x14ac:dyDescent="0.25">
      <c r="M5563" s="10"/>
      <c r="N5563"/>
      <c r="O5563"/>
      <c r="P5563" s="10"/>
    </row>
    <row r="5564" spans="13:16" x14ac:dyDescent="0.25">
      <c r="M5564" s="10"/>
      <c r="N5564"/>
      <c r="O5564"/>
      <c r="P5564" s="10"/>
    </row>
    <row r="5565" spans="13:16" x14ac:dyDescent="0.25">
      <c r="M5565" s="10"/>
      <c r="N5565"/>
      <c r="O5565"/>
      <c r="P5565" s="10"/>
    </row>
    <row r="5566" spans="13:16" x14ac:dyDescent="0.25">
      <c r="M5566" s="10"/>
      <c r="N5566"/>
      <c r="O5566"/>
      <c r="P5566" s="10"/>
    </row>
    <row r="5567" spans="13:16" x14ac:dyDescent="0.25">
      <c r="M5567" s="10"/>
      <c r="N5567"/>
      <c r="O5567"/>
      <c r="P5567" s="10"/>
    </row>
    <row r="5568" spans="13:16" x14ac:dyDescent="0.25">
      <c r="M5568" s="10"/>
      <c r="N5568"/>
      <c r="O5568"/>
      <c r="P5568" s="10"/>
    </row>
    <row r="5569" spans="13:16" x14ac:dyDescent="0.25">
      <c r="M5569" s="10"/>
      <c r="N5569"/>
      <c r="O5569"/>
      <c r="P5569" s="10"/>
    </row>
    <row r="5570" spans="13:16" x14ac:dyDescent="0.25">
      <c r="M5570" s="10"/>
      <c r="N5570"/>
      <c r="O5570"/>
      <c r="P5570" s="10"/>
    </row>
    <row r="5571" spans="13:16" x14ac:dyDescent="0.25">
      <c r="M5571" s="10"/>
      <c r="N5571"/>
      <c r="O5571"/>
      <c r="P5571" s="10"/>
    </row>
    <row r="5572" spans="13:16" x14ac:dyDescent="0.25">
      <c r="M5572" s="10"/>
      <c r="N5572"/>
      <c r="O5572"/>
      <c r="P5572" s="10"/>
    </row>
    <row r="5573" spans="13:16" x14ac:dyDescent="0.25">
      <c r="M5573" s="10"/>
      <c r="N5573"/>
      <c r="O5573"/>
      <c r="P5573" s="10"/>
    </row>
    <row r="5574" spans="13:16" x14ac:dyDescent="0.25">
      <c r="M5574" s="10"/>
      <c r="N5574"/>
      <c r="O5574"/>
      <c r="P5574" s="10"/>
    </row>
    <row r="5575" spans="13:16" x14ac:dyDescent="0.25">
      <c r="M5575" s="10"/>
      <c r="N5575"/>
      <c r="O5575"/>
      <c r="P5575" s="10"/>
    </row>
    <row r="5576" spans="13:16" x14ac:dyDescent="0.25">
      <c r="M5576" s="10"/>
      <c r="N5576"/>
      <c r="O5576"/>
      <c r="P5576" s="10"/>
    </row>
    <row r="5577" spans="13:16" x14ac:dyDescent="0.25">
      <c r="M5577" s="10"/>
      <c r="N5577"/>
      <c r="O5577"/>
      <c r="P5577" s="10"/>
    </row>
    <row r="5578" spans="13:16" x14ac:dyDescent="0.25">
      <c r="M5578" s="10"/>
      <c r="N5578"/>
      <c r="O5578"/>
      <c r="P5578" s="10"/>
    </row>
    <row r="5579" spans="13:16" x14ac:dyDescent="0.25">
      <c r="M5579" s="10"/>
      <c r="N5579"/>
      <c r="O5579"/>
      <c r="P5579" s="10"/>
    </row>
    <row r="5580" spans="13:16" x14ac:dyDescent="0.25">
      <c r="M5580" s="10"/>
      <c r="N5580"/>
      <c r="O5580"/>
      <c r="P5580" s="10"/>
    </row>
    <row r="5581" spans="13:16" x14ac:dyDescent="0.25">
      <c r="M5581" s="10"/>
      <c r="N5581"/>
      <c r="O5581"/>
      <c r="P5581" s="10"/>
    </row>
    <row r="5582" spans="13:16" x14ac:dyDescent="0.25">
      <c r="M5582" s="10"/>
      <c r="N5582"/>
      <c r="O5582"/>
      <c r="P5582" s="10"/>
    </row>
    <row r="5583" spans="13:16" x14ac:dyDescent="0.25">
      <c r="M5583" s="10"/>
      <c r="N5583"/>
      <c r="O5583"/>
      <c r="P5583" s="10"/>
    </row>
    <row r="5584" spans="13:16" x14ac:dyDescent="0.25">
      <c r="M5584" s="10"/>
      <c r="N5584"/>
      <c r="O5584"/>
      <c r="P5584" s="10"/>
    </row>
    <row r="5585" spans="13:16" x14ac:dyDescent="0.25">
      <c r="M5585" s="10"/>
      <c r="N5585"/>
      <c r="O5585"/>
      <c r="P5585" s="10"/>
    </row>
    <row r="5586" spans="13:16" x14ac:dyDescent="0.25">
      <c r="M5586" s="10"/>
      <c r="N5586"/>
      <c r="O5586"/>
      <c r="P5586" s="10"/>
    </row>
    <row r="5587" spans="13:16" x14ac:dyDescent="0.25">
      <c r="M5587" s="10"/>
      <c r="N5587"/>
      <c r="O5587"/>
      <c r="P5587" s="10"/>
    </row>
    <row r="5588" spans="13:16" x14ac:dyDescent="0.25">
      <c r="M5588" s="10"/>
      <c r="N5588"/>
      <c r="O5588"/>
      <c r="P5588" s="10"/>
    </row>
    <row r="5589" spans="13:16" x14ac:dyDescent="0.25">
      <c r="M5589" s="10"/>
      <c r="N5589"/>
      <c r="O5589"/>
      <c r="P5589" s="10"/>
    </row>
    <row r="5590" spans="13:16" x14ac:dyDescent="0.25">
      <c r="M5590" s="10"/>
      <c r="N5590"/>
      <c r="O5590"/>
      <c r="P5590" s="10"/>
    </row>
    <row r="5591" spans="13:16" x14ac:dyDescent="0.25">
      <c r="M5591" s="10"/>
      <c r="N5591"/>
      <c r="O5591"/>
      <c r="P5591" s="10"/>
    </row>
    <row r="5592" spans="13:16" x14ac:dyDescent="0.25">
      <c r="M5592" s="10"/>
      <c r="N5592"/>
      <c r="O5592"/>
      <c r="P5592" s="10"/>
    </row>
    <row r="5593" spans="13:16" x14ac:dyDescent="0.25">
      <c r="M5593" s="10"/>
      <c r="N5593"/>
      <c r="O5593"/>
      <c r="P5593" s="10"/>
    </row>
    <row r="5594" spans="13:16" x14ac:dyDescent="0.25">
      <c r="M5594" s="10"/>
      <c r="N5594"/>
      <c r="O5594"/>
      <c r="P5594" s="10"/>
    </row>
    <row r="5595" spans="13:16" x14ac:dyDescent="0.25">
      <c r="M5595" s="10"/>
      <c r="N5595"/>
      <c r="O5595"/>
      <c r="P5595" s="10"/>
    </row>
    <row r="5596" spans="13:16" x14ac:dyDescent="0.25">
      <c r="M5596" s="10"/>
      <c r="N5596"/>
      <c r="O5596"/>
      <c r="P5596" s="10"/>
    </row>
    <row r="5597" spans="13:16" x14ac:dyDescent="0.25">
      <c r="M5597" s="10"/>
      <c r="N5597"/>
      <c r="O5597"/>
      <c r="P5597" s="10"/>
    </row>
    <row r="5598" spans="13:16" x14ac:dyDescent="0.25">
      <c r="M5598" s="10"/>
      <c r="N5598"/>
      <c r="O5598"/>
      <c r="P5598" s="10"/>
    </row>
    <row r="5599" spans="13:16" x14ac:dyDescent="0.25">
      <c r="M5599" s="10"/>
      <c r="N5599"/>
      <c r="O5599"/>
      <c r="P5599" s="10"/>
    </row>
    <row r="5600" spans="13:16" x14ac:dyDescent="0.25">
      <c r="M5600" s="10"/>
      <c r="N5600"/>
      <c r="O5600"/>
      <c r="P5600" s="10"/>
    </row>
    <row r="5601" spans="13:16" x14ac:dyDescent="0.25">
      <c r="M5601" s="10"/>
      <c r="N5601"/>
      <c r="O5601"/>
      <c r="P5601" s="10"/>
    </row>
    <row r="5602" spans="13:16" x14ac:dyDescent="0.25">
      <c r="M5602" s="10"/>
      <c r="N5602"/>
      <c r="O5602"/>
      <c r="P5602" s="10"/>
    </row>
    <row r="5603" spans="13:16" x14ac:dyDescent="0.25">
      <c r="M5603" s="10"/>
      <c r="N5603"/>
      <c r="O5603"/>
      <c r="P5603" s="10"/>
    </row>
    <row r="5604" spans="13:16" x14ac:dyDescent="0.25">
      <c r="M5604" s="10"/>
      <c r="N5604"/>
      <c r="O5604"/>
      <c r="P5604" s="10"/>
    </row>
    <row r="5605" spans="13:16" x14ac:dyDescent="0.25">
      <c r="M5605" s="10"/>
      <c r="N5605"/>
      <c r="O5605"/>
      <c r="P5605" s="10"/>
    </row>
    <row r="5606" spans="13:16" x14ac:dyDescent="0.25">
      <c r="M5606" s="10"/>
      <c r="N5606"/>
      <c r="O5606"/>
      <c r="P5606" s="10"/>
    </row>
    <row r="5607" spans="13:16" x14ac:dyDescent="0.25">
      <c r="M5607" s="10"/>
      <c r="N5607"/>
      <c r="O5607"/>
      <c r="P5607" s="10"/>
    </row>
    <row r="5608" spans="13:16" x14ac:dyDescent="0.25">
      <c r="M5608" s="10"/>
      <c r="N5608"/>
      <c r="O5608"/>
      <c r="P5608" s="10"/>
    </row>
    <row r="5609" spans="13:16" x14ac:dyDescent="0.25">
      <c r="M5609" s="10"/>
      <c r="N5609"/>
      <c r="O5609"/>
      <c r="P5609" s="10"/>
    </row>
    <row r="5610" spans="13:16" x14ac:dyDescent="0.25">
      <c r="M5610" s="10"/>
      <c r="N5610"/>
      <c r="O5610"/>
      <c r="P5610" s="10"/>
    </row>
    <row r="5611" spans="13:16" x14ac:dyDescent="0.25">
      <c r="M5611" s="10"/>
      <c r="N5611"/>
      <c r="O5611"/>
      <c r="P5611" s="10"/>
    </row>
    <row r="5612" spans="13:16" x14ac:dyDescent="0.25">
      <c r="M5612" s="10"/>
      <c r="N5612"/>
      <c r="O5612"/>
      <c r="P5612" s="10"/>
    </row>
    <row r="5613" spans="13:16" x14ac:dyDescent="0.25">
      <c r="M5613" s="10"/>
      <c r="N5613"/>
      <c r="O5613"/>
      <c r="P5613" s="10"/>
    </row>
    <row r="5614" spans="13:16" x14ac:dyDescent="0.25">
      <c r="M5614" s="10"/>
      <c r="N5614"/>
      <c r="O5614"/>
      <c r="P5614" s="10"/>
    </row>
    <row r="5615" spans="13:16" x14ac:dyDescent="0.25">
      <c r="M5615" s="10"/>
      <c r="N5615"/>
      <c r="O5615"/>
      <c r="P5615" s="10"/>
    </row>
    <row r="5616" spans="13:16" x14ac:dyDescent="0.25">
      <c r="M5616" s="10"/>
      <c r="N5616"/>
      <c r="O5616"/>
      <c r="P5616" s="10"/>
    </row>
    <row r="5617" spans="13:16" x14ac:dyDescent="0.25">
      <c r="M5617" s="10"/>
      <c r="N5617"/>
      <c r="O5617"/>
      <c r="P5617" s="10"/>
    </row>
    <row r="5618" spans="13:16" x14ac:dyDescent="0.25">
      <c r="M5618" s="10"/>
      <c r="N5618"/>
      <c r="O5618"/>
      <c r="P5618" s="10"/>
    </row>
    <row r="5619" spans="13:16" x14ac:dyDescent="0.25">
      <c r="M5619" s="10"/>
      <c r="N5619"/>
      <c r="O5619"/>
      <c r="P5619" s="10"/>
    </row>
    <row r="5620" spans="13:16" x14ac:dyDescent="0.25">
      <c r="M5620" s="10"/>
      <c r="N5620"/>
      <c r="O5620"/>
      <c r="P5620" s="10"/>
    </row>
    <row r="5621" spans="13:16" x14ac:dyDescent="0.25">
      <c r="M5621" s="10"/>
      <c r="N5621"/>
      <c r="O5621"/>
      <c r="P5621" s="10"/>
    </row>
    <row r="5622" spans="13:16" x14ac:dyDescent="0.25">
      <c r="M5622" s="10"/>
      <c r="N5622"/>
      <c r="O5622"/>
      <c r="P5622" s="10"/>
    </row>
    <row r="5623" spans="13:16" x14ac:dyDescent="0.25">
      <c r="M5623" s="10"/>
      <c r="N5623"/>
      <c r="O5623"/>
      <c r="P5623" s="10"/>
    </row>
    <row r="5624" spans="13:16" x14ac:dyDescent="0.25">
      <c r="M5624" s="10"/>
      <c r="N5624"/>
      <c r="O5624"/>
      <c r="P5624" s="10"/>
    </row>
    <row r="5625" spans="13:16" x14ac:dyDescent="0.25">
      <c r="M5625" s="10"/>
      <c r="N5625"/>
      <c r="O5625"/>
      <c r="P5625" s="10"/>
    </row>
    <row r="5626" spans="13:16" x14ac:dyDescent="0.25">
      <c r="M5626" s="10"/>
      <c r="N5626"/>
      <c r="O5626"/>
      <c r="P5626" s="10"/>
    </row>
    <row r="5627" spans="13:16" x14ac:dyDescent="0.25">
      <c r="M5627" s="10"/>
      <c r="N5627"/>
      <c r="O5627"/>
      <c r="P5627" s="10"/>
    </row>
    <row r="5628" spans="13:16" x14ac:dyDescent="0.25">
      <c r="M5628" s="10"/>
      <c r="N5628"/>
      <c r="O5628"/>
      <c r="P5628" s="10"/>
    </row>
    <row r="5629" spans="13:16" x14ac:dyDescent="0.25">
      <c r="M5629" s="10"/>
      <c r="N5629"/>
      <c r="O5629"/>
      <c r="P5629" s="10"/>
    </row>
    <row r="5630" spans="13:16" x14ac:dyDescent="0.25">
      <c r="M5630" s="10"/>
      <c r="N5630"/>
      <c r="O5630"/>
      <c r="P5630" s="10"/>
    </row>
    <row r="5631" spans="13:16" x14ac:dyDescent="0.25">
      <c r="M5631" s="10"/>
      <c r="N5631"/>
      <c r="O5631"/>
      <c r="P5631" s="10"/>
    </row>
    <row r="5632" spans="13:16" x14ac:dyDescent="0.25">
      <c r="M5632" s="10"/>
      <c r="N5632"/>
      <c r="O5632"/>
      <c r="P5632" s="10"/>
    </row>
    <row r="5633" spans="13:16" x14ac:dyDescent="0.25">
      <c r="M5633" s="10"/>
      <c r="N5633"/>
      <c r="O5633"/>
      <c r="P5633" s="10"/>
    </row>
    <row r="5634" spans="13:16" x14ac:dyDescent="0.25">
      <c r="M5634" s="10"/>
      <c r="N5634"/>
      <c r="O5634"/>
      <c r="P5634" s="10"/>
    </row>
    <row r="5635" spans="13:16" x14ac:dyDescent="0.25">
      <c r="M5635" s="10"/>
      <c r="N5635"/>
      <c r="O5635"/>
      <c r="P5635" s="10"/>
    </row>
    <row r="5636" spans="13:16" x14ac:dyDescent="0.25">
      <c r="M5636" s="10"/>
      <c r="N5636"/>
      <c r="O5636"/>
      <c r="P5636" s="10"/>
    </row>
    <row r="5637" spans="13:16" x14ac:dyDescent="0.25">
      <c r="M5637" s="10"/>
      <c r="N5637"/>
      <c r="O5637"/>
      <c r="P5637" s="10"/>
    </row>
    <row r="5638" spans="13:16" x14ac:dyDescent="0.25">
      <c r="M5638" s="10"/>
      <c r="N5638"/>
      <c r="O5638"/>
      <c r="P5638" s="10"/>
    </row>
    <row r="5639" spans="13:16" x14ac:dyDescent="0.25">
      <c r="M5639" s="10"/>
      <c r="N5639"/>
      <c r="O5639"/>
      <c r="P5639" s="10"/>
    </row>
    <row r="5640" spans="13:16" x14ac:dyDescent="0.25">
      <c r="M5640" s="10"/>
      <c r="N5640"/>
      <c r="O5640"/>
      <c r="P5640" s="10"/>
    </row>
    <row r="5641" spans="13:16" x14ac:dyDescent="0.25">
      <c r="M5641" s="10"/>
      <c r="N5641"/>
      <c r="O5641"/>
      <c r="P5641" s="10"/>
    </row>
    <row r="5642" spans="13:16" x14ac:dyDescent="0.25">
      <c r="M5642" s="10"/>
      <c r="N5642"/>
      <c r="O5642"/>
      <c r="P5642" s="10"/>
    </row>
    <row r="5643" spans="13:16" x14ac:dyDescent="0.25">
      <c r="M5643" s="10"/>
      <c r="N5643"/>
      <c r="O5643"/>
      <c r="P5643" s="10"/>
    </row>
    <row r="5644" spans="13:16" x14ac:dyDescent="0.25">
      <c r="M5644" s="10"/>
      <c r="N5644"/>
      <c r="O5644"/>
      <c r="P5644" s="10"/>
    </row>
    <row r="5645" spans="13:16" x14ac:dyDescent="0.25">
      <c r="M5645" s="10"/>
      <c r="N5645"/>
      <c r="O5645"/>
      <c r="P5645" s="10"/>
    </row>
    <row r="5646" spans="13:16" x14ac:dyDescent="0.25">
      <c r="M5646" s="10"/>
      <c r="N5646"/>
      <c r="O5646"/>
      <c r="P5646" s="10"/>
    </row>
    <row r="5647" spans="13:16" x14ac:dyDescent="0.25">
      <c r="M5647" s="10"/>
      <c r="N5647"/>
      <c r="O5647"/>
      <c r="P5647" s="10"/>
    </row>
    <row r="5648" spans="13:16" x14ac:dyDescent="0.25">
      <c r="M5648" s="10"/>
      <c r="N5648"/>
      <c r="O5648"/>
      <c r="P5648" s="10"/>
    </row>
    <row r="5649" spans="13:16" x14ac:dyDescent="0.25">
      <c r="M5649" s="10"/>
      <c r="N5649"/>
      <c r="O5649"/>
      <c r="P5649" s="10"/>
    </row>
    <row r="5650" spans="13:16" x14ac:dyDescent="0.25">
      <c r="M5650" s="10"/>
      <c r="N5650"/>
      <c r="O5650"/>
      <c r="P5650" s="10"/>
    </row>
    <row r="5651" spans="13:16" x14ac:dyDescent="0.25">
      <c r="M5651" s="10"/>
      <c r="N5651"/>
      <c r="O5651"/>
      <c r="P5651" s="10"/>
    </row>
    <row r="5652" spans="13:16" x14ac:dyDescent="0.25">
      <c r="M5652" s="10"/>
      <c r="N5652"/>
      <c r="O5652"/>
      <c r="P5652" s="10"/>
    </row>
    <row r="5653" spans="13:16" x14ac:dyDescent="0.25">
      <c r="M5653" s="10"/>
      <c r="N5653"/>
      <c r="O5653"/>
      <c r="P5653" s="10"/>
    </row>
    <row r="5654" spans="13:16" x14ac:dyDescent="0.25">
      <c r="M5654" s="10"/>
      <c r="N5654"/>
      <c r="O5654"/>
      <c r="P5654" s="10"/>
    </row>
    <row r="5655" spans="13:16" x14ac:dyDescent="0.25">
      <c r="M5655" s="10"/>
      <c r="N5655"/>
      <c r="O5655"/>
      <c r="P5655" s="10"/>
    </row>
    <row r="5656" spans="13:16" x14ac:dyDescent="0.25">
      <c r="M5656" s="10"/>
      <c r="N5656"/>
      <c r="O5656"/>
      <c r="P5656" s="10"/>
    </row>
    <row r="5657" spans="13:16" x14ac:dyDescent="0.25">
      <c r="M5657" s="10"/>
      <c r="N5657"/>
      <c r="O5657"/>
      <c r="P5657" s="10"/>
    </row>
    <row r="5658" spans="13:16" x14ac:dyDescent="0.25">
      <c r="M5658" s="10"/>
      <c r="N5658"/>
      <c r="O5658"/>
      <c r="P5658" s="10"/>
    </row>
    <row r="5659" spans="13:16" x14ac:dyDescent="0.25">
      <c r="M5659" s="10"/>
      <c r="N5659"/>
      <c r="O5659"/>
      <c r="P5659" s="10"/>
    </row>
    <row r="5660" spans="13:16" x14ac:dyDescent="0.25">
      <c r="M5660" s="10"/>
      <c r="N5660"/>
      <c r="O5660"/>
      <c r="P5660" s="10"/>
    </row>
    <row r="5661" spans="13:16" x14ac:dyDescent="0.25">
      <c r="M5661" s="10"/>
      <c r="N5661"/>
      <c r="O5661"/>
      <c r="P5661" s="10"/>
    </row>
    <row r="5662" spans="13:16" x14ac:dyDescent="0.25">
      <c r="M5662" s="10"/>
      <c r="N5662"/>
      <c r="O5662"/>
      <c r="P5662" s="10"/>
    </row>
    <row r="5663" spans="13:16" x14ac:dyDescent="0.25">
      <c r="M5663" s="10"/>
      <c r="N5663"/>
      <c r="O5663"/>
      <c r="P5663" s="10"/>
    </row>
    <row r="5664" spans="13:16" x14ac:dyDescent="0.25">
      <c r="M5664" s="10"/>
      <c r="N5664"/>
      <c r="O5664"/>
      <c r="P5664" s="10"/>
    </row>
    <row r="5665" spans="13:16" x14ac:dyDescent="0.25">
      <c r="M5665" s="10"/>
      <c r="N5665"/>
      <c r="O5665"/>
      <c r="P5665" s="10"/>
    </row>
    <row r="5666" spans="13:16" x14ac:dyDescent="0.25">
      <c r="M5666" s="10"/>
      <c r="N5666"/>
      <c r="O5666"/>
      <c r="P5666" s="10"/>
    </row>
    <row r="5667" spans="13:16" x14ac:dyDescent="0.25">
      <c r="M5667" s="10"/>
      <c r="N5667"/>
      <c r="O5667"/>
      <c r="P5667" s="10"/>
    </row>
    <row r="5668" spans="13:16" x14ac:dyDescent="0.25">
      <c r="M5668" s="10"/>
      <c r="N5668"/>
      <c r="O5668"/>
      <c r="P5668" s="10"/>
    </row>
    <row r="5669" spans="13:16" x14ac:dyDescent="0.25">
      <c r="M5669" s="10"/>
      <c r="N5669"/>
      <c r="O5669"/>
      <c r="P5669" s="10"/>
    </row>
    <row r="5670" spans="13:16" x14ac:dyDescent="0.25">
      <c r="M5670" s="10"/>
      <c r="N5670"/>
      <c r="O5670"/>
      <c r="P5670" s="10"/>
    </row>
    <row r="5671" spans="13:16" x14ac:dyDescent="0.25">
      <c r="M5671" s="10"/>
      <c r="N5671"/>
      <c r="O5671"/>
      <c r="P5671" s="10"/>
    </row>
    <row r="5672" spans="13:16" x14ac:dyDescent="0.25">
      <c r="M5672" s="10"/>
      <c r="N5672"/>
      <c r="O5672"/>
      <c r="P5672" s="10"/>
    </row>
    <row r="5673" spans="13:16" x14ac:dyDescent="0.25">
      <c r="M5673" s="10"/>
      <c r="N5673"/>
      <c r="O5673"/>
      <c r="P5673" s="10"/>
    </row>
    <row r="5674" spans="13:16" x14ac:dyDescent="0.25">
      <c r="M5674" s="10"/>
      <c r="N5674"/>
      <c r="O5674"/>
      <c r="P5674" s="10"/>
    </row>
    <row r="5675" spans="13:16" x14ac:dyDescent="0.25">
      <c r="M5675" s="10"/>
      <c r="N5675"/>
      <c r="O5675"/>
      <c r="P5675" s="10"/>
    </row>
    <row r="5676" spans="13:16" x14ac:dyDescent="0.25">
      <c r="M5676" s="10"/>
      <c r="N5676"/>
      <c r="O5676"/>
      <c r="P5676" s="10"/>
    </row>
    <row r="5677" spans="13:16" x14ac:dyDescent="0.25">
      <c r="M5677" s="10"/>
      <c r="N5677"/>
      <c r="O5677"/>
      <c r="P5677" s="10"/>
    </row>
    <row r="5678" spans="13:16" x14ac:dyDescent="0.25">
      <c r="M5678" s="10"/>
      <c r="N5678"/>
      <c r="O5678"/>
      <c r="P5678" s="10"/>
    </row>
    <row r="5679" spans="13:16" x14ac:dyDescent="0.25">
      <c r="M5679" s="10"/>
      <c r="N5679"/>
      <c r="O5679"/>
      <c r="P5679" s="10"/>
    </row>
    <row r="5680" spans="13:16" x14ac:dyDescent="0.25">
      <c r="M5680" s="10"/>
      <c r="N5680"/>
      <c r="O5680"/>
      <c r="P5680" s="10"/>
    </row>
    <row r="5681" spans="13:16" x14ac:dyDescent="0.25">
      <c r="M5681" s="10"/>
      <c r="N5681"/>
      <c r="O5681"/>
      <c r="P5681" s="10"/>
    </row>
    <row r="5682" spans="13:16" x14ac:dyDescent="0.25">
      <c r="M5682" s="10"/>
      <c r="N5682"/>
      <c r="O5682"/>
      <c r="P5682" s="10"/>
    </row>
    <row r="5683" spans="13:16" x14ac:dyDescent="0.25">
      <c r="M5683" s="10"/>
      <c r="N5683"/>
      <c r="O5683"/>
      <c r="P5683" s="10"/>
    </row>
    <row r="5684" spans="13:16" x14ac:dyDescent="0.25">
      <c r="M5684" s="10"/>
      <c r="N5684"/>
      <c r="O5684"/>
      <c r="P5684" s="10"/>
    </row>
    <row r="5685" spans="13:16" x14ac:dyDescent="0.25">
      <c r="M5685" s="10"/>
      <c r="N5685"/>
      <c r="O5685"/>
      <c r="P5685" s="10"/>
    </row>
    <row r="5686" spans="13:16" x14ac:dyDescent="0.25">
      <c r="M5686" s="10"/>
      <c r="N5686"/>
      <c r="O5686"/>
      <c r="P5686" s="10"/>
    </row>
    <row r="5687" spans="13:16" x14ac:dyDescent="0.25">
      <c r="M5687" s="10"/>
      <c r="N5687"/>
      <c r="O5687"/>
      <c r="P5687" s="10"/>
    </row>
    <row r="5688" spans="13:16" x14ac:dyDescent="0.25">
      <c r="M5688" s="10"/>
      <c r="N5688"/>
      <c r="O5688"/>
      <c r="P5688" s="10"/>
    </row>
    <row r="5689" spans="13:16" x14ac:dyDescent="0.25">
      <c r="M5689" s="10"/>
      <c r="N5689"/>
      <c r="O5689"/>
      <c r="P5689" s="10"/>
    </row>
    <row r="5690" spans="13:16" x14ac:dyDescent="0.25">
      <c r="M5690" s="10"/>
      <c r="N5690"/>
      <c r="O5690"/>
      <c r="P5690" s="10"/>
    </row>
    <row r="5691" spans="13:16" x14ac:dyDescent="0.25">
      <c r="M5691" s="10"/>
      <c r="N5691"/>
      <c r="O5691"/>
      <c r="P5691" s="10"/>
    </row>
    <row r="5692" spans="13:16" x14ac:dyDescent="0.25">
      <c r="M5692" s="10"/>
      <c r="N5692"/>
      <c r="O5692"/>
      <c r="P5692" s="10"/>
    </row>
    <row r="5693" spans="13:16" x14ac:dyDescent="0.25">
      <c r="M5693" s="10"/>
      <c r="N5693"/>
      <c r="O5693"/>
      <c r="P5693" s="10"/>
    </row>
    <row r="5694" spans="13:16" x14ac:dyDescent="0.25">
      <c r="M5694" s="10"/>
      <c r="N5694"/>
      <c r="O5694"/>
      <c r="P5694" s="10"/>
    </row>
    <row r="5695" spans="13:16" x14ac:dyDescent="0.25">
      <c r="M5695" s="10"/>
      <c r="N5695"/>
      <c r="O5695"/>
      <c r="P5695" s="10"/>
    </row>
    <row r="5696" spans="13:16" x14ac:dyDescent="0.25">
      <c r="M5696" s="10"/>
      <c r="N5696"/>
      <c r="O5696"/>
      <c r="P5696" s="10"/>
    </row>
    <row r="5697" spans="13:16" x14ac:dyDescent="0.25">
      <c r="M5697" s="10"/>
      <c r="N5697"/>
      <c r="O5697"/>
      <c r="P5697" s="10"/>
    </row>
    <row r="5698" spans="13:16" x14ac:dyDescent="0.25">
      <c r="M5698" s="10"/>
      <c r="N5698"/>
      <c r="O5698"/>
      <c r="P5698" s="10"/>
    </row>
    <row r="5699" spans="13:16" x14ac:dyDescent="0.25">
      <c r="M5699" s="10"/>
      <c r="N5699"/>
      <c r="O5699"/>
      <c r="P5699" s="10"/>
    </row>
    <row r="5700" spans="13:16" x14ac:dyDescent="0.25">
      <c r="M5700" s="10"/>
      <c r="N5700"/>
      <c r="O5700"/>
      <c r="P5700" s="10"/>
    </row>
    <row r="5701" spans="13:16" x14ac:dyDescent="0.25">
      <c r="M5701" s="10"/>
      <c r="N5701"/>
      <c r="O5701"/>
      <c r="P5701" s="10"/>
    </row>
    <row r="5702" spans="13:16" x14ac:dyDescent="0.25">
      <c r="M5702" s="10"/>
      <c r="N5702"/>
      <c r="O5702"/>
      <c r="P5702" s="10"/>
    </row>
    <row r="5703" spans="13:16" x14ac:dyDescent="0.25">
      <c r="M5703" s="10"/>
      <c r="N5703"/>
      <c r="O5703"/>
      <c r="P5703" s="10"/>
    </row>
    <row r="5704" spans="13:16" x14ac:dyDescent="0.25">
      <c r="M5704" s="10"/>
      <c r="N5704"/>
      <c r="O5704"/>
      <c r="P5704" s="10"/>
    </row>
    <row r="5705" spans="13:16" x14ac:dyDescent="0.25">
      <c r="M5705" s="10"/>
      <c r="N5705"/>
      <c r="O5705"/>
      <c r="P5705" s="10"/>
    </row>
    <row r="5706" spans="13:16" x14ac:dyDescent="0.25">
      <c r="M5706" s="10"/>
      <c r="N5706"/>
      <c r="O5706"/>
      <c r="P5706" s="10"/>
    </row>
    <row r="5707" spans="13:16" x14ac:dyDescent="0.25">
      <c r="M5707" s="10"/>
      <c r="N5707"/>
      <c r="O5707"/>
      <c r="P5707" s="10"/>
    </row>
    <row r="5708" spans="13:16" x14ac:dyDescent="0.25">
      <c r="M5708" s="10"/>
      <c r="N5708"/>
      <c r="O5708"/>
      <c r="P5708" s="10"/>
    </row>
    <row r="5709" spans="13:16" x14ac:dyDescent="0.25">
      <c r="M5709" s="10"/>
      <c r="N5709"/>
      <c r="O5709"/>
      <c r="P5709" s="10"/>
    </row>
    <row r="5710" spans="13:16" x14ac:dyDescent="0.25">
      <c r="M5710" s="10"/>
      <c r="N5710"/>
      <c r="O5710"/>
      <c r="P5710" s="10"/>
    </row>
    <row r="5711" spans="13:16" x14ac:dyDescent="0.25">
      <c r="M5711" s="10"/>
      <c r="N5711"/>
      <c r="O5711"/>
      <c r="P5711" s="10"/>
    </row>
    <row r="5712" spans="13:16" x14ac:dyDescent="0.25">
      <c r="M5712" s="10"/>
      <c r="N5712"/>
      <c r="O5712"/>
      <c r="P5712" s="10"/>
    </row>
    <row r="5713" spans="13:16" x14ac:dyDescent="0.25">
      <c r="M5713" s="10"/>
      <c r="N5713"/>
      <c r="O5713"/>
      <c r="P5713" s="10"/>
    </row>
    <row r="5714" spans="13:16" x14ac:dyDescent="0.25">
      <c r="M5714" s="10"/>
      <c r="N5714"/>
      <c r="O5714"/>
      <c r="P5714" s="10"/>
    </row>
    <row r="5715" spans="13:16" x14ac:dyDescent="0.25">
      <c r="M5715" s="10"/>
      <c r="N5715"/>
      <c r="O5715"/>
      <c r="P5715" s="10"/>
    </row>
    <row r="5716" spans="13:16" x14ac:dyDescent="0.25">
      <c r="M5716" s="10"/>
      <c r="N5716"/>
      <c r="O5716"/>
      <c r="P5716" s="10"/>
    </row>
    <row r="5717" spans="13:16" x14ac:dyDescent="0.25">
      <c r="M5717" s="10"/>
      <c r="N5717"/>
      <c r="O5717"/>
      <c r="P5717" s="10"/>
    </row>
    <row r="5718" spans="13:16" x14ac:dyDescent="0.25">
      <c r="M5718" s="10"/>
      <c r="N5718"/>
      <c r="O5718"/>
      <c r="P5718" s="10"/>
    </row>
    <row r="5719" spans="13:16" x14ac:dyDescent="0.25">
      <c r="M5719" s="10"/>
      <c r="N5719"/>
      <c r="O5719"/>
      <c r="P5719" s="10"/>
    </row>
    <row r="5720" spans="13:16" x14ac:dyDescent="0.25">
      <c r="M5720" s="10"/>
      <c r="N5720"/>
      <c r="O5720"/>
      <c r="P5720" s="10"/>
    </row>
    <row r="5721" spans="13:16" x14ac:dyDescent="0.25">
      <c r="M5721" s="10"/>
      <c r="N5721"/>
      <c r="O5721"/>
      <c r="P5721" s="10"/>
    </row>
    <row r="5722" spans="13:16" x14ac:dyDescent="0.25">
      <c r="M5722" s="10"/>
      <c r="N5722"/>
      <c r="O5722"/>
      <c r="P5722" s="10"/>
    </row>
    <row r="5723" spans="13:16" x14ac:dyDescent="0.25">
      <c r="M5723" s="10"/>
      <c r="N5723"/>
      <c r="O5723"/>
      <c r="P5723" s="10"/>
    </row>
    <row r="5724" spans="13:16" x14ac:dyDescent="0.25">
      <c r="M5724" s="10"/>
      <c r="N5724"/>
      <c r="O5724"/>
      <c r="P5724" s="10"/>
    </row>
    <row r="5725" spans="13:16" x14ac:dyDescent="0.25">
      <c r="M5725" s="10"/>
      <c r="N5725"/>
      <c r="O5725"/>
      <c r="P5725" s="10"/>
    </row>
    <row r="5726" spans="13:16" x14ac:dyDescent="0.25">
      <c r="M5726" s="10"/>
      <c r="N5726"/>
      <c r="O5726"/>
      <c r="P5726" s="10"/>
    </row>
    <row r="5727" spans="13:16" x14ac:dyDescent="0.25">
      <c r="M5727" s="10"/>
      <c r="N5727"/>
      <c r="O5727"/>
      <c r="P5727" s="10"/>
    </row>
    <row r="5728" spans="13:16" x14ac:dyDescent="0.25">
      <c r="M5728" s="10"/>
      <c r="N5728"/>
      <c r="O5728"/>
      <c r="P5728" s="10"/>
    </row>
    <row r="5729" spans="13:16" x14ac:dyDescent="0.25">
      <c r="M5729" s="10"/>
      <c r="N5729"/>
      <c r="O5729"/>
      <c r="P5729" s="10"/>
    </row>
    <row r="5730" spans="13:16" x14ac:dyDescent="0.25">
      <c r="M5730" s="10"/>
      <c r="N5730"/>
      <c r="O5730"/>
      <c r="P5730" s="10"/>
    </row>
    <row r="5731" spans="13:16" x14ac:dyDescent="0.25">
      <c r="M5731" s="10"/>
      <c r="N5731"/>
      <c r="O5731"/>
      <c r="P5731" s="10"/>
    </row>
    <row r="5732" spans="13:16" x14ac:dyDescent="0.25">
      <c r="M5732" s="10"/>
      <c r="N5732"/>
      <c r="O5732"/>
      <c r="P5732" s="10"/>
    </row>
    <row r="5733" spans="13:16" x14ac:dyDescent="0.25">
      <c r="M5733" s="10"/>
      <c r="N5733"/>
      <c r="O5733"/>
      <c r="P5733" s="10"/>
    </row>
    <row r="5734" spans="13:16" x14ac:dyDescent="0.25">
      <c r="M5734" s="10"/>
      <c r="N5734"/>
      <c r="O5734"/>
      <c r="P5734" s="10"/>
    </row>
    <row r="5735" spans="13:16" x14ac:dyDescent="0.25">
      <c r="M5735" s="10"/>
      <c r="N5735"/>
      <c r="O5735"/>
      <c r="P5735" s="10"/>
    </row>
    <row r="5736" spans="13:16" x14ac:dyDescent="0.25">
      <c r="M5736" s="10"/>
      <c r="N5736"/>
      <c r="O5736"/>
      <c r="P5736" s="10"/>
    </row>
    <row r="5737" spans="13:16" x14ac:dyDescent="0.25">
      <c r="M5737" s="10"/>
      <c r="N5737"/>
      <c r="O5737"/>
      <c r="P5737" s="10"/>
    </row>
    <row r="5738" spans="13:16" x14ac:dyDescent="0.25">
      <c r="M5738" s="10"/>
      <c r="N5738"/>
      <c r="O5738"/>
      <c r="P5738" s="10"/>
    </row>
    <row r="5739" spans="13:16" x14ac:dyDescent="0.25">
      <c r="M5739" s="10"/>
      <c r="N5739"/>
      <c r="O5739"/>
      <c r="P5739" s="10"/>
    </row>
    <row r="5740" spans="13:16" x14ac:dyDescent="0.25">
      <c r="M5740" s="10"/>
      <c r="N5740"/>
      <c r="O5740"/>
      <c r="P5740" s="10"/>
    </row>
    <row r="5741" spans="13:16" x14ac:dyDescent="0.25">
      <c r="M5741" s="10"/>
      <c r="N5741"/>
      <c r="O5741"/>
      <c r="P5741" s="10"/>
    </row>
    <row r="5742" spans="13:16" x14ac:dyDescent="0.25">
      <c r="M5742" s="10"/>
      <c r="N5742"/>
      <c r="O5742"/>
      <c r="P5742" s="10"/>
    </row>
    <row r="5743" spans="13:16" x14ac:dyDescent="0.25">
      <c r="M5743" s="10"/>
      <c r="N5743"/>
      <c r="O5743"/>
      <c r="P5743" s="10"/>
    </row>
    <row r="5744" spans="13:16" x14ac:dyDescent="0.25">
      <c r="M5744" s="10"/>
      <c r="N5744"/>
      <c r="O5744"/>
      <c r="P5744" s="10"/>
    </row>
    <row r="5745" spans="13:16" x14ac:dyDescent="0.25">
      <c r="M5745" s="10"/>
      <c r="N5745"/>
      <c r="O5745"/>
      <c r="P5745" s="10"/>
    </row>
    <row r="5746" spans="13:16" x14ac:dyDescent="0.25">
      <c r="M5746" s="10"/>
      <c r="N5746"/>
      <c r="O5746"/>
      <c r="P5746" s="10"/>
    </row>
    <row r="5747" spans="13:16" x14ac:dyDescent="0.25">
      <c r="M5747" s="10"/>
      <c r="N5747"/>
      <c r="O5747"/>
      <c r="P5747" s="10"/>
    </row>
    <row r="5748" spans="13:16" x14ac:dyDescent="0.25">
      <c r="M5748" s="10"/>
      <c r="N5748"/>
      <c r="O5748"/>
      <c r="P5748" s="10"/>
    </row>
    <row r="5749" spans="13:16" x14ac:dyDescent="0.25">
      <c r="M5749" s="10"/>
      <c r="N5749"/>
      <c r="O5749"/>
      <c r="P5749" s="10"/>
    </row>
    <row r="5750" spans="13:16" x14ac:dyDescent="0.25">
      <c r="M5750" s="10"/>
      <c r="N5750"/>
      <c r="O5750"/>
      <c r="P5750" s="10"/>
    </row>
    <row r="5751" spans="13:16" x14ac:dyDescent="0.25">
      <c r="M5751" s="10"/>
      <c r="N5751"/>
      <c r="O5751"/>
      <c r="P5751" s="10"/>
    </row>
    <row r="5752" spans="13:16" x14ac:dyDescent="0.25">
      <c r="M5752" s="10"/>
      <c r="N5752"/>
      <c r="O5752"/>
      <c r="P5752" s="10"/>
    </row>
    <row r="5753" spans="13:16" x14ac:dyDescent="0.25">
      <c r="M5753" s="10"/>
      <c r="N5753"/>
      <c r="O5753"/>
      <c r="P5753" s="10"/>
    </row>
    <row r="5754" spans="13:16" x14ac:dyDescent="0.25">
      <c r="M5754" s="10"/>
      <c r="N5754"/>
      <c r="O5754"/>
      <c r="P5754" s="10"/>
    </row>
    <row r="5755" spans="13:16" x14ac:dyDescent="0.25">
      <c r="M5755" s="10"/>
      <c r="N5755"/>
      <c r="O5755"/>
      <c r="P5755" s="10"/>
    </row>
    <row r="5756" spans="13:16" x14ac:dyDescent="0.25">
      <c r="M5756" s="10"/>
      <c r="N5756"/>
      <c r="O5756"/>
      <c r="P5756" s="10"/>
    </row>
    <row r="5757" spans="13:16" x14ac:dyDescent="0.25">
      <c r="M5757" s="10"/>
      <c r="N5757"/>
      <c r="O5757"/>
      <c r="P5757" s="10"/>
    </row>
    <row r="5758" spans="13:16" x14ac:dyDescent="0.25">
      <c r="M5758" s="10"/>
      <c r="N5758"/>
      <c r="O5758"/>
      <c r="P5758" s="10"/>
    </row>
    <row r="5759" spans="13:16" x14ac:dyDescent="0.25">
      <c r="M5759" s="10"/>
      <c r="N5759"/>
      <c r="O5759"/>
      <c r="P5759" s="10"/>
    </row>
    <row r="5760" spans="13:16" x14ac:dyDescent="0.25">
      <c r="M5760" s="10"/>
      <c r="N5760"/>
      <c r="O5760"/>
      <c r="P5760" s="10"/>
    </row>
    <row r="5761" spans="13:16" x14ac:dyDescent="0.25">
      <c r="M5761" s="10"/>
      <c r="N5761"/>
      <c r="O5761"/>
      <c r="P5761" s="10"/>
    </row>
    <row r="5762" spans="13:16" x14ac:dyDescent="0.25">
      <c r="M5762" s="10"/>
      <c r="N5762"/>
      <c r="O5762"/>
      <c r="P5762" s="10"/>
    </row>
    <row r="5763" spans="13:16" x14ac:dyDescent="0.25">
      <c r="M5763" s="10"/>
      <c r="N5763"/>
      <c r="O5763"/>
      <c r="P5763" s="10"/>
    </row>
    <row r="5764" spans="13:16" x14ac:dyDescent="0.25">
      <c r="M5764" s="10"/>
      <c r="N5764"/>
      <c r="O5764"/>
      <c r="P5764" s="10"/>
    </row>
    <row r="5765" spans="13:16" x14ac:dyDescent="0.25">
      <c r="M5765" s="10"/>
      <c r="N5765"/>
      <c r="O5765"/>
      <c r="P5765" s="10"/>
    </row>
    <row r="5766" spans="13:16" x14ac:dyDescent="0.25">
      <c r="M5766" s="10"/>
      <c r="N5766"/>
      <c r="O5766"/>
      <c r="P5766" s="10"/>
    </row>
    <row r="5767" spans="13:16" x14ac:dyDescent="0.25">
      <c r="M5767" s="10"/>
      <c r="N5767"/>
      <c r="O5767"/>
      <c r="P5767" s="10"/>
    </row>
    <row r="5768" spans="13:16" x14ac:dyDescent="0.25">
      <c r="M5768" s="10"/>
      <c r="N5768"/>
      <c r="O5768"/>
      <c r="P5768" s="10"/>
    </row>
    <row r="5769" spans="13:16" x14ac:dyDescent="0.25">
      <c r="M5769" s="10"/>
      <c r="N5769"/>
      <c r="O5769"/>
      <c r="P5769" s="10"/>
    </row>
    <row r="5770" spans="13:16" x14ac:dyDescent="0.25">
      <c r="M5770" s="10"/>
      <c r="N5770"/>
      <c r="O5770"/>
      <c r="P5770" s="10"/>
    </row>
    <row r="5771" spans="13:16" x14ac:dyDescent="0.25">
      <c r="M5771" s="10"/>
      <c r="N5771"/>
      <c r="O5771"/>
      <c r="P5771" s="10"/>
    </row>
    <row r="5772" spans="13:16" x14ac:dyDescent="0.25">
      <c r="M5772" s="10"/>
      <c r="N5772"/>
      <c r="O5772"/>
      <c r="P5772" s="10"/>
    </row>
    <row r="5773" spans="13:16" x14ac:dyDescent="0.25">
      <c r="M5773" s="10"/>
      <c r="N5773"/>
      <c r="O5773"/>
      <c r="P5773" s="10"/>
    </row>
    <row r="5774" spans="13:16" x14ac:dyDescent="0.25">
      <c r="M5774" s="10"/>
      <c r="N5774"/>
      <c r="O5774"/>
      <c r="P5774" s="10"/>
    </row>
    <row r="5775" spans="13:16" x14ac:dyDescent="0.25">
      <c r="M5775" s="10"/>
      <c r="N5775"/>
      <c r="O5775"/>
      <c r="P5775" s="10"/>
    </row>
    <row r="5776" spans="13:16" x14ac:dyDescent="0.25">
      <c r="M5776" s="10"/>
      <c r="N5776"/>
      <c r="O5776"/>
      <c r="P5776" s="10"/>
    </row>
    <row r="5777" spans="13:16" x14ac:dyDescent="0.25">
      <c r="M5777" s="10"/>
      <c r="N5777"/>
      <c r="O5777"/>
      <c r="P5777" s="10"/>
    </row>
    <row r="5778" spans="13:16" x14ac:dyDescent="0.25">
      <c r="M5778" s="10"/>
      <c r="N5778"/>
      <c r="O5778"/>
      <c r="P5778" s="10"/>
    </row>
    <row r="5779" spans="13:16" x14ac:dyDescent="0.25">
      <c r="M5779" s="10"/>
      <c r="N5779"/>
      <c r="O5779"/>
      <c r="P5779" s="10"/>
    </row>
    <row r="5780" spans="13:16" x14ac:dyDescent="0.25">
      <c r="M5780" s="10"/>
      <c r="N5780"/>
      <c r="O5780"/>
      <c r="P5780" s="10"/>
    </row>
    <row r="5781" spans="13:16" x14ac:dyDescent="0.25">
      <c r="M5781" s="10"/>
      <c r="N5781"/>
      <c r="O5781"/>
      <c r="P5781" s="10"/>
    </row>
    <row r="5782" spans="13:16" x14ac:dyDescent="0.25">
      <c r="M5782" s="10"/>
      <c r="N5782"/>
      <c r="O5782"/>
      <c r="P5782" s="10"/>
    </row>
    <row r="5783" spans="13:16" x14ac:dyDescent="0.25">
      <c r="M5783" s="10"/>
      <c r="N5783"/>
      <c r="O5783"/>
      <c r="P5783" s="10"/>
    </row>
    <row r="5784" spans="13:16" x14ac:dyDescent="0.25">
      <c r="M5784" s="10"/>
      <c r="N5784"/>
      <c r="O5784"/>
      <c r="P5784" s="10"/>
    </row>
    <row r="5785" spans="13:16" x14ac:dyDescent="0.25">
      <c r="M5785" s="10"/>
      <c r="N5785"/>
      <c r="O5785"/>
      <c r="P5785" s="10"/>
    </row>
    <row r="5786" spans="13:16" x14ac:dyDescent="0.25">
      <c r="M5786" s="10"/>
      <c r="N5786"/>
      <c r="O5786"/>
      <c r="P5786" s="10"/>
    </row>
    <row r="5787" spans="13:16" x14ac:dyDescent="0.25">
      <c r="M5787" s="10"/>
      <c r="N5787"/>
      <c r="O5787"/>
      <c r="P5787" s="10"/>
    </row>
    <row r="5788" spans="13:16" x14ac:dyDescent="0.25">
      <c r="M5788" s="10"/>
      <c r="N5788"/>
      <c r="O5788"/>
      <c r="P5788" s="10"/>
    </row>
    <row r="5789" spans="13:16" x14ac:dyDescent="0.25">
      <c r="M5789" s="10"/>
      <c r="N5789"/>
      <c r="O5789"/>
      <c r="P5789" s="10"/>
    </row>
    <row r="5790" spans="13:16" x14ac:dyDescent="0.25">
      <c r="M5790" s="10"/>
      <c r="N5790"/>
      <c r="O5790"/>
      <c r="P5790" s="10"/>
    </row>
    <row r="5791" spans="13:16" x14ac:dyDescent="0.25">
      <c r="M5791" s="10"/>
      <c r="N5791"/>
      <c r="O5791"/>
      <c r="P5791" s="10"/>
    </row>
    <row r="5792" spans="13:16" x14ac:dyDescent="0.25">
      <c r="M5792" s="10"/>
      <c r="N5792"/>
      <c r="O5792"/>
      <c r="P5792" s="10"/>
    </row>
    <row r="5793" spans="13:16" x14ac:dyDescent="0.25">
      <c r="M5793" s="10"/>
      <c r="N5793"/>
      <c r="O5793"/>
      <c r="P5793" s="10"/>
    </row>
    <row r="5794" spans="13:16" x14ac:dyDescent="0.25">
      <c r="M5794" s="10"/>
      <c r="N5794"/>
      <c r="O5794"/>
      <c r="P5794" s="10"/>
    </row>
    <row r="5795" spans="13:16" x14ac:dyDescent="0.25">
      <c r="M5795" s="10"/>
      <c r="N5795"/>
      <c r="O5795"/>
      <c r="P5795" s="10"/>
    </row>
    <row r="5796" spans="13:16" x14ac:dyDescent="0.25">
      <c r="M5796" s="10"/>
      <c r="N5796"/>
      <c r="O5796"/>
      <c r="P5796" s="10"/>
    </row>
    <row r="5797" spans="13:16" x14ac:dyDescent="0.25">
      <c r="M5797" s="10"/>
      <c r="N5797"/>
      <c r="O5797"/>
      <c r="P5797" s="10"/>
    </row>
    <row r="5798" spans="13:16" x14ac:dyDescent="0.25">
      <c r="M5798" s="10"/>
      <c r="N5798"/>
      <c r="O5798"/>
      <c r="P5798" s="10"/>
    </row>
    <row r="5799" spans="13:16" x14ac:dyDescent="0.25">
      <c r="M5799" s="10"/>
      <c r="N5799"/>
      <c r="O5799"/>
      <c r="P5799" s="10"/>
    </row>
    <row r="5800" spans="13:16" x14ac:dyDescent="0.25">
      <c r="M5800" s="10"/>
      <c r="N5800"/>
      <c r="O5800"/>
      <c r="P5800" s="10"/>
    </row>
    <row r="5801" spans="13:16" x14ac:dyDescent="0.25">
      <c r="M5801" s="10"/>
      <c r="N5801"/>
      <c r="O5801"/>
      <c r="P5801" s="10"/>
    </row>
    <row r="5802" spans="13:16" x14ac:dyDescent="0.25">
      <c r="M5802" s="10"/>
      <c r="N5802"/>
      <c r="O5802"/>
      <c r="P5802" s="10"/>
    </row>
    <row r="5803" spans="13:16" x14ac:dyDescent="0.25">
      <c r="M5803" s="10"/>
      <c r="N5803"/>
      <c r="O5803"/>
      <c r="P5803" s="10"/>
    </row>
    <row r="5804" spans="13:16" x14ac:dyDescent="0.25">
      <c r="M5804" s="10"/>
      <c r="N5804"/>
      <c r="O5804"/>
      <c r="P5804" s="10"/>
    </row>
    <row r="5805" spans="13:16" x14ac:dyDescent="0.25">
      <c r="M5805" s="10"/>
      <c r="N5805"/>
      <c r="O5805"/>
      <c r="P5805" s="10"/>
    </row>
    <row r="5806" spans="13:16" x14ac:dyDescent="0.25">
      <c r="M5806" s="10"/>
      <c r="N5806"/>
      <c r="O5806"/>
      <c r="P5806" s="10"/>
    </row>
    <row r="5807" spans="13:16" x14ac:dyDescent="0.25">
      <c r="M5807" s="10"/>
      <c r="N5807"/>
      <c r="O5807"/>
      <c r="P5807" s="10"/>
    </row>
    <row r="5808" spans="13:16" x14ac:dyDescent="0.25">
      <c r="M5808" s="10"/>
      <c r="N5808"/>
      <c r="O5808"/>
      <c r="P5808" s="10"/>
    </row>
    <row r="5809" spans="13:16" x14ac:dyDescent="0.25">
      <c r="M5809" s="10"/>
      <c r="N5809"/>
      <c r="O5809"/>
      <c r="P5809" s="10"/>
    </row>
    <row r="5810" spans="13:16" x14ac:dyDescent="0.25">
      <c r="M5810" s="10"/>
      <c r="N5810"/>
      <c r="O5810"/>
      <c r="P5810" s="10"/>
    </row>
    <row r="5811" spans="13:16" x14ac:dyDescent="0.25">
      <c r="M5811" s="10"/>
      <c r="N5811"/>
      <c r="O5811"/>
      <c r="P5811" s="10"/>
    </row>
    <row r="5812" spans="13:16" x14ac:dyDescent="0.25">
      <c r="M5812" s="10"/>
      <c r="N5812"/>
      <c r="O5812"/>
      <c r="P5812" s="10"/>
    </row>
    <row r="5813" spans="13:16" x14ac:dyDescent="0.25">
      <c r="M5813" s="10"/>
      <c r="N5813"/>
      <c r="O5813"/>
      <c r="P5813" s="10"/>
    </row>
    <row r="5814" spans="13:16" x14ac:dyDescent="0.25">
      <c r="M5814" s="10"/>
      <c r="N5814"/>
      <c r="O5814"/>
      <c r="P5814" s="10"/>
    </row>
    <row r="5815" spans="13:16" x14ac:dyDescent="0.25">
      <c r="M5815" s="10"/>
      <c r="N5815"/>
      <c r="O5815"/>
      <c r="P5815" s="10"/>
    </row>
    <row r="5816" spans="13:16" x14ac:dyDescent="0.25">
      <c r="M5816" s="10"/>
      <c r="N5816"/>
      <c r="O5816"/>
      <c r="P5816" s="10"/>
    </row>
    <row r="5817" spans="13:16" x14ac:dyDescent="0.25">
      <c r="M5817" s="10"/>
      <c r="N5817"/>
      <c r="O5817"/>
      <c r="P5817" s="10"/>
    </row>
    <row r="5818" spans="13:16" x14ac:dyDescent="0.25">
      <c r="M5818" s="10"/>
      <c r="N5818"/>
      <c r="O5818"/>
      <c r="P5818" s="10"/>
    </row>
    <row r="5819" spans="13:16" x14ac:dyDescent="0.25">
      <c r="M5819" s="10"/>
      <c r="N5819"/>
      <c r="O5819"/>
      <c r="P5819" s="10"/>
    </row>
    <row r="5820" spans="13:16" x14ac:dyDescent="0.25">
      <c r="M5820" s="10"/>
      <c r="N5820"/>
      <c r="O5820"/>
      <c r="P5820" s="10"/>
    </row>
    <row r="5821" spans="13:16" x14ac:dyDescent="0.25">
      <c r="M5821" s="10"/>
      <c r="N5821"/>
      <c r="O5821"/>
      <c r="P5821" s="10"/>
    </row>
    <row r="5822" spans="13:16" x14ac:dyDescent="0.25">
      <c r="M5822" s="10"/>
      <c r="N5822"/>
      <c r="O5822"/>
      <c r="P5822" s="10"/>
    </row>
    <row r="5823" spans="13:16" x14ac:dyDescent="0.25">
      <c r="M5823" s="10"/>
      <c r="N5823"/>
      <c r="O5823"/>
      <c r="P5823" s="10"/>
    </row>
    <row r="5824" spans="13:16" x14ac:dyDescent="0.25">
      <c r="M5824" s="10"/>
      <c r="N5824"/>
      <c r="O5824"/>
      <c r="P5824" s="10"/>
    </row>
    <row r="5825" spans="13:16" x14ac:dyDescent="0.25">
      <c r="M5825" s="10"/>
      <c r="N5825"/>
      <c r="O5825"/>
      <c r="P5825" s="10"/>
    </row>
    <row r="5826" spans="13:16" x14ac:dyDescent="0.25">
      <c r="M5826" s="10"/>
      <c r="N5826"/>
      <c r="O5826"/>
      <c r="P5826" s="10"/>
    </row>
    <row r="5827" spans="13:16" x14ac:dyDescent="0.25">
      <c r="M5827" s="10"/>
      <c r="N5827"/>
      <c r="O5827"/>
      <c r="P5827" s="10"/>
    </row>
    <row r="5828" spans="13:16" x14ac:dyDescent="0.25">
      <c r="M5828" s="10"/>
      <c r="N5828"/>
      <c r="O5828"/>
      <c r="P5828" s="10"/>
    </row>
    <row r="5829" spans="13:16" x14ac:dyDescent="0.25">
      <c r="M5829" s="10"/>
      <c r="N5829"/>
      <c r="O5829"/>
      <c r="P5829" s="10"/>
    </row>
    <row r="5830" spans="13:16" x14ac:dyDescent="0.25">
      <c r="M5830" s="10"/>
      <c r="N5830"/>
      <c r="O5830"/>
      <c r="P5830" s="10"/>
    </row>
    <row r="5831" spans="13:16" x14ac:dyDescent="0.25">
      <c r="M5831" s="10"/>
      <c r="N5831"/>
      <c r="O5831"/>
      <c r="P5831" s="10"/>
    </row>
    <row r="5832" spans="13:16" x14ac:dyDescent="0.25">
      <c r="M5832" s="10"/>
      <c r="N5832"/>
      <c r="O5832"/>
      <c r="P5832" s="10"/>
    </row>
    <row r="5833" spans="13:16" x14ac:dyDescent="0.25">
      <c r="M5833" s="10"/>
      <c r="N5833"/>
      <c r="O5833"/>
      <c r="P5833" s="10"/>
    </row>
    <row r="5834" spans="13:16" x14ac:dyDescent="0.25">
      <c r="M5834" s="10"/>
      <c r="N5834"/>
      <c r="O5834"/>
      <c r="P5834" s="10"/>
    </row>
    <row r="5835" spans="13:16" x14ac:dyDescent="0.25">
      <c r="M5835" s="10"/>
      <c r="N5835"/>
      <c r="O5835"/>
      <c r="P5835" s="10"/>
    </row>
    <row r="5836" spans="13:16" x14ac:dyDescent="0.25">
      <c r="M5836" s="10"/>
      <c r="N5836"/>
      <c r="O5836"/>
      <c r="P5836" s="10"/>
    </row>
    <row r="5837" spans="13:16" x14ac:dyDescent="0.25">
      <c r="M5837" s="10"/>
      <c r="N5837"/>
      <c r="O5837"/>
      <c r="P5837" s="10"/>
    </row>
    <row r="5838" spans="13:16" x14ac:dyDescent="0.25">
      <c r="M5838" s="10"/>
      <c r="N5838"/>
      <c r="O5838"/>
      <c r="P5838" s="10"/>
    </row>
    <row r="5839" spans="13:16" x14ac:dyDescent="0.25">
      <c r="M5839" s="10"/>
      <c r="N5839"/>
      <c r="O5839"/>
      <c r="P5839" s="10"/>
    </row>
    <row r="5840" spans="13:16" x14ac:dyDescent="0.25">
      <c r="M5840" s="10"/>
      <c r="N5840"/>
      <c r="O5840"/>
      <c r="P5840" s="10"/>
    </row>
    <row r="5841" spans="13:16" x14ac:dyDescent="0.25">
      <c r="M5841" s="10"/>
      <c r="N5841"/>
      <c r="O5841"/>
      <c r="P5841" s="10"/>
    </row>
    <row r="5842" spans="13:16" x14ac:dyDescent="0.25">
      <c r="M5842" s="10"/>
      <c r="N5842"/>
      <c r="O5842"/>
      <c r="P5842" s="10"/>
    </row>
    <row r="5843" spans="13:16" x14ac:dyDescent="0.25">
      <c r="M5843" s="10"/>
      <c r="N5843"/>
      <c r="O5843"/>
      <c r="P5843" s="10"/>
    </row>
    <row r="5844" spans="13:16" x14ac:dyDescent="0.25">
      <c r="M5844" s="10"/>
      <c r="N5844"/>
      <c r="O5844"/>
      <c r="P5844" s="10"/>
    </row>
    <row r="5845" spans="13:16" x14ac:dyDescent="0.25">
      <c r="M5845" s="10"/>
      <c r="N5845"/>
      <c r="O5845"/>
      <c r="P5845" s="10"/>
    </row>
    <row r="5846" spans="13:16" x14ac:dyDescent="0.25">
      <c r="M5846" s="10"/>
      <c r="N5846"/>
      <c r="O5846"/>
      <c r="P5846" s="10"/>
    </row>
    <row r="5847" spans="13:16" x14ac:dyDescent="0.25">
      <c r="M5847" s="10"/>
      <c r="N5847"/>
      <c r="O5847"/>
      <c r="P5847" s="10"/>
    </row>
    <row r="5848" spans="13:16" x14ac:dyDescent="0.25">
      <c r="M5848" s="10"/>
      <c r="N5848"/>
      <c r="O5848"/>
      <c r="P5848" s="10"/>
    </row>
    <row r="5849" spans="13:16" x14ac:dyDescent="0.25">
      <c r="M5849" s="10"/>
      <c r="N5849"/>
      <c r="O5849"/>
      <c r="P5849" s="10"/>
    </row>
    <row r="5850" spans="13:16" x14ac:dyDescent="0.25">
      <c r="M5850" s="10"/>
      <c r="N5850"/>
      <c r="O5850"/>
      <c r="P5850" s="10"/>
    </row>
    <row r="5851" spans="13:16" x14ac:dyDescent="0.25">
      <c r="M5851" s="10"/>
      <c r="N5851"/>
      <c r="O5851"/>
      <c r="P5851" s="10"/>
    </row>
    <row r="5852" spans="13:16" x14ac:dyDescent="0.25">
      <c r="M5852" s="10"/>
      <c r="N5852"/>
      <c r="O5852"/>
      <c r="P5852" s="10"/>
    </row>
    <row r="5853" spans="13:16" x14ac:dyDescent="0.25">
      <c r="M5853" s="10"/>
      <c r="N5853"/>
      <c r="O5853"/>
      <c r="P5853" s="10"/>
    </row>
    <row r="5854" spans="13:16" x14ac:dyDescent="0.25">
      <c r="M5854" s="10"/>
      <c r="N5854"/>
      <c r="O5854"/>
      <c r="P5854" s="10"/>
    </row>
    <row r="5855" spans="13:16" x14ac:dyDescent="0.25">
      <c r="M5855" s="10"/>
      <c r="N5855"/>
      <c r="O5855"/>
      <c r="P5855" s="10"/>
    </row>
    <row r="5856" spans="13:16" x14ac:dyDescent="0.25">
      <c r="M5856" s="10"/>
      <c r="N5856"/>
      <c r="O5856"/>
      <c r="P5856" s="10"/>
    </row>
    <row r="5857" spans="13:16" x14ac:dyDescent="0.25">
      <c r="M5857" s="10"/>
      <c r="N5857"/>
      <c r="O5857"/>
      <c r="P5857" s="10"/>
    </row>
    <row r="5858" spans="13:16" x14ac:dyDescent="0.25">
      <c r="M5858" s="10"/>
      <c r="N5858"/>
      <c r="O5858"/>
      <c r="P5858" s="10"/>
    </row>
    <row r="5859" spans="13:16" x14ac:dyDescent="0.25">
      <c r="M5859" s="10"/>
      <c r="N5859"/>
      <c r="O5859"/>
      <c r="P5859" s="10"/>
    </row>
    <row r="5860" spans="13:16" x14ac:dyDescent="0.25">
      <c r="M5860" s="10"/>
      <c r="N5860"/>
      <c r="O5860"/>
      <c r="P5860" s="10"/>
    </row>
    <row r="5861" spans="13:16" x14ac:dyDescent="0.25">
      <c r="M5861" s="10"/>
      <c r="N5861"/>
      <c r="O5861"/>
      <c r="P5861" s="10"/>
    </row>
    <row r="5862" spans="13:16" x14ac:dyDescent="0.25">
      <c r="M5862" s="10"/>
      <c r="N5862"/>
      <c r="O5862"/>
      <c r="P5862" s="10"/>
    </row>
    <row r="5863" spans="13:16" x14ac:dyDescent="0.25">
      <c r="M5863" s="10"/>
      <c r="N5863"/>
      <c r="O5863"/>
      <c r="P5863" s="10"/>
    </row>
    <row r="5864" spans="13:16" x14ac:dyDescent="0.25">
      <c r="M5864" s="10"/>
      <c r="N5864"/>
      <c r="O5864"/>
      <c r="P5864" s="10"/>
    </row>
    <row r="5865" spans="13:16" x14ac:dyDescent="0.25">
      <c r="M5865" s="10"/>
      <c r="N5865"/>
      <c r="O5865"/>
      <c r="P5865" s="10"/>
    </row>
    <row r="5866" spans="13:16" x14ac:dyDescent="0.25">
      <c r="M5866" s="10"/>
      <c r="N5866"/>
      <c r="O5866"/>
      <c r="P5866" s="10"/>
    </row>
    <row r="5867" spans="13:16" x14ac:dyDescent="0.25">
      <c r="M5867" s="10"/>
      <c r="N5867"/>
      <c r="O5867"/>
      <c r="P5867" s="10"/>
    </row>
    <row r="5868" spans="13:16" x14ac:dyDescent="0.25">
      <c r="M5868" s="10"/>
      <c r="N5868"/>
      <c r="O5868"/>
      <c r="P5868" s="10"/>
    </row>
    <row r="5869" spans="13:16" x14ac:dyDescent="0.25">
      <c r="M5869" s="10"/>
      <c r="N5869"/>
      <c r="O5869"/>
      <c r="P5869" s="10"/>
    </row>
    <row r="5870" spans="13:16" x14ac:dyDescent="0.25">
      <c r="M5870" s="10"/>
      <c r="N5870"/>
      <c r="O5870"/>
      <c r="P5870" s="10"/>
    </row>
    <row r="5871" spans="13:16" x14ac:dyDescent="0.25">
      <c r="M5871" s="10"/>
      <c r="N5871"/>
      <c r="O5871"/>
      <c r="P5871" s="10"/>
    </row>
    <row r="5872" spans="13:16" x14ac:dyDescent="0.25">
      <c r="M5872" s="10"/>
      <c r="N5872"/>
      <c r="O5872"/>
      <c r="P5872" s="10"/>
    </row>
    <row r="5873" spans="13:16" x14ac:dyDescent="0.25">
      <c r="M5873" s="10"/>
      <c r="N5873"/>
      <c r="O5873"/>
      <c r="P5873" s="10"/>
    </row>
    <row r="5874" spans="13:16" x14ac:dyDescent="0.25">
      <c r="M5874" s="10"/>
      <c r="N5874"/>
      <c r="O5874"/>
      <c r="P5874" s="10"/>
    </row>
    <row r="5875" spans="13:16" x14ac:dyDescent="0.25">
      <c r="M5875" s="10"/>
      <c r="N5875"/>
      <c r="O5875"/>
      <c r="P5875" s="10"/>
    </row>
    <row r="5876" spans="13:16" x14ac:dyDescent="0.25">
      <c r="M5876" s="10"/>
      <c r="N5876"/>
      <c r="O5876"/>
      <c r="P5876" s="10"/>
    </row>
    <row r="5877" spans="13:16" x14ac:dyDescent="0.25">
      <c r="M5877" s="10"/>
      <c r="N5877"/>
      <c r="O5877"/>
      <c r="P5877" s="10"/>
    </row>
    <row r="5878" spans="13:16" x14ac:dyDescent="0.25">
      <c r="M5878" s="10"/>
      <c r="N5878"/>
      <c r="O5878"/>
      <c r="P5878" s="10"/>
    </row>
    <row r="5879" spans="13:16" x14ac:dyDescent="0.25">
      <c r="M5879" s="10"/>
      <c r="N5879"/>
      <c r="O5879"/>
      <c r="P5879" s="10"/>
    </row>
    <row r="5880" spans="13:16" x14ac:dyDescent="0.25">
      <c r="M5880" s="10"/>
      <c r="N5880"/>
      <c r="O5880"/>
      <c r="P5880" s="10"/>
    </row>
    <row r="5881" spans="13:16" x14ac:dyDescent="0.25">
      <c r="M5881" s="10"/>
      <c r="N5881"/>
      <c r="O5881"/>
      <c r="P5881" s="10"/>
    </row>
    <row r="5882" spans="13:16" x14ac:dyDescent="0.25">
      <c r="M5882" s="10"/>
      <c r="N5882"/>
      <c r="O5882"/>
      <c r="P5882" s="10"/>
    </row>
    <row r="5883" spans="13:16" x14ac:dyDescent="0.25">
      <c r="M5883" s="10"/>
      <c r="N5883"/>
      <c r="O5883"/>
      <c r="P5883" s="10"/>
    </row>
    <row r="5884" spans="13:16" x14ac:dyDescent="0.25">
      <c r="M5884" s="10"/>
      <c r="N5884"/>
      <c r="O5884"/>
      <c r="P5884" s="10"/>
    </row>
    <row r="5885" spans="13:16" x14ac:dyDescent="0.25">
      <c r="M5885" s="10"/>
      <c r="N5885"/>
      <c r="O5885"/>
      <c r="P5885" s="10"/>
    </row>
    <row r="5886" spans="13:16" x14ac:dyDescent="0.25">
      <c r="M5886" s="10"/>
      <c r="N5886"/>
      <c r="O5886"/>
      <c r="P5886" s="10"/>
    </row>
    <row r="5887" spans="13:16" x14ac:dyDescent="0.25">
      <c r="M5887" s="10"/>
      <c r="N5887"/>
      <c r="O5887"/>
      <c r="P5887" s="10"/>
    </row>
    <row r="5888" spans="13:16" x14ac:dyDescent="0.25">
      <c r="M5888" s="10"/>
      <c r="N5888"/>
      <c r="O5888"/>
      <c r="P5888" s="10"/>
    </row>
    <row r="5889" spans="13:16" x14ac:dyDescent="0.25">
      <c r="M5889" s="10"/>
      <c r="N5889"/>
      <c r="O5889"/>
      <c r="P5889" s="10"/>
    </row>
    <row r="5890" spans="13:16" x14ac:dyDescent="0.25">
      <c r="M5890" s="10"/>
      <c r="N5890"/>
      <c r="O5890"/>
      <c r="P5890" s="10"/>
    </row>
    <row r="5891" spans="13:16" x14ac:dyDescent="0.25">
      <c r="M5891" s="10"/>
      <c r="N5891"/>
      <c r="O5891"/>
      <c r="P5891" s="10"/>
    </row>
    <row r="5892" spans="13:16" x14ac:dyDescent="0.25">
      <c r="M5892" s="10"/>
      <c r="N5892"/>
      <c r="O5892"/>
      <c r="P5892" s="10"/>
    </row>
    <row r="5893" spans="13:16" x14ac:dyDescent="0.25">
      <c r="M5893" s="10"/>
      <c r="N5893"/>
      <c r="O5893"/>
      <c r="P5893" s="10"/>
    </row>
    <row r="5894" spans="13:16" x14ac:dyDescent="0.25">
      <c r="M5894" s="10"/>
      <c r="N5894"/>
      <c r="O5894"/>
      <c r="P5894" s="10"/>
    </row>
    <row r="5895" spans="13:16" x14ac:dyDescent="0.25">
      <c r="M5895" s="10"/>
      <c r="N5895"/>
      <c r="O5895"/>
      <c r="P5895" s="10"/>
    </row>
    <row r="5896" spans="13:16" x14ac:dyDescent="0.25">
      <c r="M5896" s="10"/>
      <c r="N5896"/>
      <c r="O5896"/>
      <c r="P5896" s="10"/>
    </row>
    <row r="5897" spans="13:16" x14ac:dyDescent="0.25">
      <c r="M5897" s="10"/>
      <c r="N5897"/>
      <c r="O5897"/>
      <c r="P5897" s="10"/>
    </row>
    <row r="5898" spans="13:16" x14ac:dyDescent="0.25">
      <c r="M5898" s="10"/>
      <c r="N5898"/>
      <c r="O5898"/>
      <c r="P5898" s="10"/>
    </row>
    <row r="5899" spans="13:16" x14ac:dyDescent="0.25">
      <c r="M5899" s="10"/>
      <c r="N5899"/>
      <c r="O5899"/>
      <c r="P5899" s="10"/>
    </row>
    <row r="5900" spans="13:16" x14ac:dyDescent="0.25">
      <c r="M5900" s="10"/>
      <c r="N5900"/>
      <c r="O5900"/>
      <c r="P5900" s="10"/>
    </row>
    <row r="5901" spans="13:16" x14ac:dyDescent="0.25">
      <c r="M5901" s="10"/>
      <c r="N5901"/>
      <c r="O5901"/>
      <c r="P5901" s="10"/>
    </row>
    <row r="5902" spans="13:16" x14ac:dyDescent="0.25">
      <c r="M5902" s="10"/>
      <c r="N5902"/>
      <c r="O5902"/>
      <c r="P5902" s="10"/>
    </row>
    <row r="5903" spans="13:16" x14ac:dyDescent="0.25">
      <c r="M5903" s="10"/>
      <c r="N5903"/>
      <c r="O5903"/>
      <c r="P5903" s="10"/>
    </row>
    <row r="5904" spans="13:16" x14ac:dyDescent="0.25">
      <c r="M5904" s="10"/>
      <c r="N5904"/>
      <c r="O5904"/>
      <c r="P5904" s="10"/>
    </row>
    <row r="5905" spans="13:16" x14ac:dyDescent="0.25">
      <c r="M5905" s="10"/>
      <c r="N5905"/>
      <c r="O5905"/>
      <c r="P5905" s="10"/>
    </row>
    <row r="5906" spans="13:16" x14ac:dyDescent="0.25">
      <c r="M5906" s="10"/>
      <c r="N5906"/>
      <c r="O5906"/>
      <c r="P5906" s="10"/>
    </row>
    <row r="5907" spans="13:16" x14ac:dyDescent="0.25">
      <c r="M5907" s="10"/>
      <c r="N5907"/>
      <c r="O5907"/>
      <c r="P5907" s="10"/>
    </row>
    <row r="5908" spans="13:16" x14ac:dyDescent="0.25">
      <c r="M5908" s="10"/>
      <c r="N5908"/>
      <c r="O5908"/>
      <c r="P5908" s="10"/>
    </row>
    <row r="5909" spans="13:16" x14ac:dyDescent="0.25">
      <c r="M5909" s="10"/>
      <c r="N5909"/>
      <c r="O5909"/>
      <c r="P5909" s="10"/>
    </row>
    <row r="5910" spans="13:16" x14ac:dyDescent="0.25">
      <c r="M5910" s="10"/>
      <c r="N5910"/>
      <c r="O5910"/>
      <c r="P5910" s="10"/>
    </row>
    <row r="5911" spans="13:16" x14ac:dyDescent="0.25">
      <c r="M5911" s="10"/>
      <c r="N5911"/>
      <c r="O5911"/>
      <c r="P5911" s="10"/>
    </row>
    <row r="5912" spans="13:16" x14ac:dyDescent="0.25">
      <c r="M5912" s="10"/>
      <c r="N5912"/>
      <c r="O5912"/>
      <c r="P5912" s="10"/>
    </row>
    <row r="5913" spans="13:16" x14ac:dyDescent="0.25">
      <c r="M5913" s="10"/>
      <c r="N5913"/>
      <c r="O5913"/>
      <c r="P5913" s="10"/>
    </row>
    <row r="5914" spans="13:16" x14ac:dyDescent="0.25">
      <c r="M5914" s="10"/>
      <c r="N5914"/>
      <c r="O5914"/>
      <c r="P5914" s="10"/>
    </row>
    <row r="5915" spans="13:16" x14ac:dyDescent="0.25">
      <c r="M5915" s="10"/>
      <c r="N5915"/>
      <c r="O5915"/>
      <c r="P5915" s="10"/>
    </row>
    <row r="5916" spans="13:16" x14ac:dyDescent="0.25">
      <c r="M5916" s="10"/>
      <c r="N5916"/>
      <c r="O5916"/>
      <c r="P5916" s="10"/>
    </row>
    <row r="5917" spans="13:16" x14ac:dyDescent="0.25">
      <c r="M5917" s="10"/>
      <c r="N5917"/>
      <c r="O5917"/>
      <c r="P5917" s="10"/>
    </row>
    <row r="5918" spans="13:16" x14ac:dyDescent="0.25">
      <c r="M5918" s="10"/>
      <c r="N5918"/>
      <c r="O5918"/>
      <c r="P5918" s="10"/>
    </row>
    <row r="5919" spans="13:16" x14ac:dyDescent="0.25">
      <c r="M5919" s="10"/>
      <c r="N5919"/>
      <c r="O5919"/>
      <c r="P5919" s="10"/>
    </row>
    <row r="5920" spans="13:16" x14ac:dyDescent="0.25">
      <c r="M5920" s="10"/>
      <c r="N5920"/>
      <c r="O5920"/>
      <c r="P5920" s="10"/>
    </row>
    <row r="5921" spans="13:16" x14ac:dyDescent="0.25">
      <c r="M5921" s="10"/>
      <c r="N5921"/>
      <c r="O5921"/>
      <c r="P5921" s="10"/>
    </row>
    <row r="5922" spans="13:16" x14ac:dyDescent="0.25">
      <c r="M5922" s="10"/>
      <c r="N5922"/>
      <c r="O5922"/>
      <c r="P5922" s="10"/>
    </row>
    <row r="5923" spans="13:16" x14ac:dyDescent="0.25">
      <c r="M5923" s="10"/>
      <c r="N5923"/>
      <c r="O5923"/>
      <c r="P5923" s="10"/>
    </row>
    <row r="5924" spans="13:16" x14ac:dyDescent="0.25">
      <c r="M5924" s="10"/>
      <c r="N5924"/>
      <c r="O5924"/>
      <c r="P5924" s="10"/>
    </row>
    <row r="5925" spans="13:16" x14ac:dyDescent="0.25">
      <c r="M5925" s="10"/>
      <c r="N5925"/>
      <c r="O5925"/>
      <c r="P5925" s="10"/>
    </row>
    <row r="5926" spans="13:16" x14ac:dyDescent="0.25">
      <c r="M5926" s="10"/>
      <c r="N5926"/>
      <c r="O5926"/>
      <c r="P5926" s="10"/>
    </row>
    <row r="5927" spans="13:16" x14ac:dyDescent="0.25">
      <c r="M5927" s="10"/>
      <c r="N5927"/>
      <c r="O5927"/>
      <c r="P5927" s="10"/>
    </row>
    <row r="5928" spans="13:16" x14ac:dyDescent="0.25">
      <c r="M5928" s="10"/>
      <c r="N5928"/>
      <c r="O5928"/>
      <c r="P5928" s="10"/>
    </row>
    <row r="5929" spans="13:16" x14ac:dyDescent="0.25">
      <c r="M5929" s="10"/>
      <c r="N5929"/>
      <c r="O5929"/>
      <c r="P5929" s="10"/>
    </row>
    <row r="5930" spans="13:16" x14ac:dyDescent="0.25">
      <c r="M5930" s="10"/>
      <c r="N5930"/>
      <c r="O5930"/>
      <c r="P5930" s="10"/>
    </row>
    <row r="5931" spans="13:16" x14ac:dyDescent="0.25">
      <c r="M5931" s="10"/>
      <c r="N5931"/>
      <c r="O5931"/>
      <c r="P5931" s="10"/>
    </row>
    <row r="5932" spans="13:16" x14ac:dyDescent="0.25">
      <c r="M5932" s="10"/>
      <c r="N5932"/>
      <c r="O5932"/>
      <c r="P5932" s="10"/>
    </row>
    <row r="5933" spans="13:16" x14ac:dyDescent="0.25">
      <c r="M5933" s="10"/>
      <c r="N5933"/>
      <c r="O5933"/>
      <c r="P5933" s="10"/>
    </row>
    <row r="5934" spans="13:16" x14ac:dyDescent="0.25">
      <c r="M5934" s="10"/>
      <c r="N5934"/>
      <c r="O5934"/>
      <c r="P5934" s="10"/>
    </row>
    <row r="5935" spans="13:16" x14ac:dyDescent="0.25">
      <c r="M5935" s="10"/>
      <c r="N5935"/>
      <c r="O5935"/>
      <c r="P5935" s="10"/>
    </row>
    <row r="5936" spans="13:16" x14ac:dyDescent="0.25">
      <c r="M5936" s="10"/>
      <c r="N5936"/>
      <c r="O5936"/>
      <c r="P5936" s="10"/>
    </row>
    <row r="5937" spans="13:16" x14ac:dyDescent="0.25">
      <c r="M5937" s="10"/>
      <c r="N5937"/>
      <c r="O5937"/>
      <c r="P5937" s="10"/>
    </row>
    <row r="5938" spans="13:16" x14ac:dyDescent="0.25">
      <c r="M5938" s="10"/>
      <c r="N5938"/>
      <c r="O5938"/>
      <c r="P5938" s="10"/>
    </row>
    <row r="5939" spans="13:16" x14ac:dyDescent="0.25">
      <c r="M5939" s="10"/>
      <c r="N5939"/>
      <c r="O5939"/>
      <c r="P5939" s="10"/>
    </row>
    <row r="5940" spans="13:16" x14ac:dyDescent="0.25">
      <c r="M5940" s="10"/>
      <c r="N5940"/>
      <c r="O5940"/>
      <c r="P5940" s="10"/>
    </row>
    <row r="5941" spans="13:16" x14ac:dyDescent="0.25">
      <c r="M5941" s="10"/>
      <c r="N5941"/>
      <c r="O5941"/>
      <c r="P5941" s="10"/>
    </row>
    <row r="5942" spans="13:16" x14ac:dyDescent="0.25">
      <c r="M5942" s="10"/>
      <c r="N5942"/>
      <c r="O5942"/>
      <c r="P5942" s="10"/>
    </row>
    <row r="5943" spans="13:16" x14ac:dyDescent="0.25">
      <c r="M5943" s="10"/>
      <c r="N5943"/>
      <c r="O5943"/>
      <c r="P5943" s="10"/>
    </row>
    <row r="5944" spans="13:16" x14ac:dyDescent="0.25">
      <c r="M5944" s="10"/>
      <c r="N5944"/>
      <c r="O5944"/>
      <c r="P5944" s="10"/>
    </row>
    <row r="5945" spans="13:16" x14ac:dyDescent="0.25">
      <c r="M5945" s="10"/>
      <c r="N5945"/>
      <c r="O5945"/>
      <c r="P5945" s="10"/>
    </row>
    <row r="5946" spans="13:16" x14ac:dyDescent="0.25">
      <c r="M5946" s="10"/>
      <c r="N5946"/>
      <c r="O5946"/>
      <c r="P5946" s="10"/>
    </row>
    <row r="5947" spans="13:16" x14ac:dyDescent="0.25">
      <c r="M5947" s="10"/>
      <c r="N5947"/>
      <c r="O5947"/>
      <c r="P5947" s="10"/>
    </row>
    <row r="5948" spans="13:16" x14ac:dyDescent="0.25">
      <c r="M5948" s="10"/>
      <c r="N5948"/>
      <c r="O5948"/>
      <c r="P5948" s="10"/>
    </row>
    <row r="5949" spans="13:16" x14ac:dyDescent="0.25">
      <c r="M5949" s="10"/>
      <c r="N5949"/>
      <c r="O5949"/>
      <c r="P5949" s="10"/>
    </row>
    <row r="5950" spans="13:16" x14ac:dyDescent="0.25">
      <c r="M5950" s="10"/>
      <c r="N5950"/>
      <c r="O5950"/>
      <c r="P5950" s="10"/>
    </row>
    <row r="5951" spans="13:16" x14ac:dyDescent="0.25">
      <c r="M5951" s="10"/>
      <c r="N5951"/>
      <c r="O5951"/>
      <c r="P5951" s="10"/>
    </row>
    <row r="5952" spans="13:16" x14ac:dyDescent="0.25">
      <c r="M5952" s="10"/>
      <c r="N5952"/>
      <c r="O5952"/>
      <c r="P5952" s="10"/>
    </row>
    <row r="5953" spans="13:16" x14ac:dyDescent="0.25">
      <c r="M5953" s="10"/>
      <c r="N5953"/>
      <c r="O5953"/>
      <c r="P5953" s="10"/>
    </row>
    <row r="5954" spans="13:16" x14ac:dyDescent="0.25">
      <c r="M5954" s="10"/>
      <c r="N5954"/>
      <c r="O5954"/>
      <c r="P5954" s="10"/>
    </row>
    <row r="5955" spans="13:16" x14ac:dyDescent="0.25">
      <c r="M5955" s="10"/>
      <c r="N5955"/>
      <c r="O5955"/>
      <c r="P5955" s="10"/>
    </row>
    <row r="5956" spans="13:16" x14ac:dyDescent="0.25">
      <c r="M5956" s="10"/>
      <c r="N5956"/>
      <c r="O5956"/>
      <c r="P5956" s="10"/>
    </row>
    <row r="5957" spans="13:16" x14ac:dyDescent="0.25">
      <c r="M5957" s="10"/>
      <c r="N5957"/>
      <c r="O5957"/>
      <c r="P5957" s="10"/>
    </row>
    <row r="5958" spans="13:16" x14ac:dyDescent="0.25">
      <c r="M5958" s="10"/>
      <c r="N5958"/>
      <c r="O5958"/>
      <c r="P5958" s="10"/>
    </row>
    <row r="5959" spans="13:16" x14ac:dyDescent="0.25">
      <c r="M5959" s="10"/>
      <c r="N5959"/>
      <c r="O5959"/>
      <c r="P5959" s="10"/>
    </row>
    <row r="5960" spans="13:16" x14ac:dyDescent="0.25">
      <c r="M5960" s="10"/>
      <c r="N5960"/>
      <c r="O5960"/>
      <c r="P5960" s="10"/>
    </row>
    <row r="5961" spans="13:16" x14ac:dyDescent="0.25">
      <c r="M5961" s="10"/>
      <c r="N5961"/>
      <c r="O5961"/>
      <c r="P5961" s="10"/>
    </row>
    <row r="5962" spans="13:16" x14ac:dyDescent="0.25">
      <c r="M5962" s="10"/>
      <c r="N5962"/>
      <c r="O5962"/>
      <c r="P5962" s="10"/>
    </row>
    <row r="5963" spans="13:16" x14ac:dyDescent="0.25">
      <c r="M5963" s="10"/>
      <c r="N5963"/>
      <c r="O5963"/>
      <c r="P5963" s="10"/>
    </row>
    <row r="5964" spans="13:16" x14ac:dyDescent="0.25">
      <c r="M5964" s="10"/>
      <c r="N5964"/>
      <c r="O5964"/>
      <c r="P5964" s="10"/>
    </row>
    <row r="5965" spans="13:16" x14ac:dyDescent="0.25">
      <c r="M5965" s="10"/>
      <c r="N5965"/>
      <c r="O5965"/>
      <c r="P5965" s="10"/>
    </row>
    <row r="5966" spans="13:16" x14ac:dyDescent="0.25">
      <c r="M5966" s="10"/>
      <c r="N5966"/>
      <c r="O5966"/>
      <c r="P5966" s="10"/>
    </row>
    <row r="5967" spans="13:16" x14ac:dyDescent="0.25">
      <c r="M5967" s="10"/>
      <c r="N5967"/>
      <c r="O5967"/>
      <c r="P5967" s="10"/>
    </row>
    <row r="5968" spans="13:16" x14ac:dyDescent="0.25">
      <c r="M5968" s="10"/>
      <c r="N5968"/>
      <c r="O5968"/>
      <c r="P5968" s="10"/>
    </row>
    <row r="5969" spans="13:16" x14ac:dyDescent="0.25">
      <c r="M5969" s="10"/>
      <c r="N5969"/>
      <c r="O5969"/>
      <c r="P5969" s="10"/>
    </row>
    <row r="5970" spans="13:16" x14ac:dyDescent="0.25">
      <c r="M5970" s="10"/>
      <c r="N5970"/>
      <c r="O5970"/>
      <c r="P5970" s="10"/>
    </row>
    <row r="5971" spans="13:16" x14ac:dyDescent="0.25">
      <c r="M5971" s="10"/>
      <c r="N5971"/>
      <c r="O5971"/>
      <c r="P5971" s="10"/>
    </row>
    <row r="5972" spans="13:16" x14ac:dyDescent="0.25">
      <c r="M5972" s="10"/>
      <c r="N5972"/>
      <c r="O5972"/>
      <c r="P5972" s="10"/>
    </row>
    <row r="5973" spans="13:16" x14ac:dyDescent="0.25">
      <c r="M5973" s="10"/>
      <c r="N5973"/>
      <c r="O5973"/>
      <c r="P5973" s="10"/>
    </row>
    <row r="5974" spans="13:16" x14ac:dyDescent="0.25">
      <c r="M5974" s="10"/>
      <c r="N5974"/>
      <c r="O5974"/>
      <c r="P5974" s="10"/>
    </row>
    <row r="5975" spans="13:16" x14ac:dyDescent="0.25">
      <c r="M5975" s="10"/>
      <c r="N5975"/>
      <c r="O5975"/>
      <c r="P5975" s="10"/>
    </row>
    <row r="5976" spans="13:16" x14ac:dyDescent="0.25">
      <c r="M5976" s="10"/>
      <c r="N5976"/>
      <c r="O5976"/>
      <c r="P5976" s="10"/>
    </row>
    <row r="5977" spans="13:16" x14ac:dyDescent="0.25">
      <c r="M5977" s="10"/>
      <c r="N5977"/>
      <c r="O5977"/>
      <c r="P5977" s="10"/>
    </row>
    <row r="5978" spans="13:16" x14ac:dyDescent="0.25">
      <c r="M5978" s="10"/>
      <c r="N5978"/>
      <c r="O5978"/>
      <c r="P5978" s="10"/>
    </row>
    <row r="5979" spans="13:16" x14ac:dyDescent="0.25">
      <c r="M5979" s="10"/>
      <c r="N5979"/>
      <c r="O5979"/>
      <c r="P5979" s="10"/>
    </row>
    <row r="5980" spans="13:16" x14ac:dyDescent="0.25">
      <c r="M5980" s="10"/>
      <c r="N5980"/>
      <c r="O5980"/>
      <c r="P5980" s="10"/>
    </row>
    <row r="5981" spans="13:16" x14ac:dyDescent="0.25">
      <c r="M5981" s="10"/>
      <c r="N5981"/>
      <c r="O5981"/>
      <c r="P5981" s="10"/>
    </row>
    <row r="5982" spans="13:16" x14ac:dyDescent="0.25">
      <c r="M5982" s="10"/>
      <c r="N5982"/>
      <c r="O5982"/>
      <c r="P5982" s="10"/>
    </row>
    <row r="5983" spans="13:16" x14ac:dyDescent="0.25">
      <c r="M5983" s="10"/>
      <c r="N5983"/>
      <c r="O5983"/>
      <c r="P5983" s="10"/>
    </row>
    <row r="5984" spans="13:16" x14ac:dyDescent="0.25">
      <c r="M5984" s="10"/>
      <c r="N5984"/>
      <c r="O5984"/>
      <c r="P5984" s="10"/>
    </row>
    <row r="5985" spans="13:16" x14ac:dyDescent="0.25">
      <c r="M5985" s="10"/>
      <c r="N5985"/>
      <c r="O5985"/>
      <c r="P5985" s="10"/>
    </row>
    <row r="5986" spans="13:16" x14ac:dyDescent="0.25">
      <c r="M5986" s="10"/>
      <c r="N5986"/>
      <c r="O5986"/>
      <c r="P5986" s="10"/>
    </row>
    <row r="5987" spans="13:16" x14ac:dyDescent="0.25">
      <c r="M5987" s="10"/>
      <c r="N5987"/>
      <c r="O5987"/>
      <c r="P5987" s="10"/>
    </row>
    <row r="5988" spans="13:16" x14ac:dyDescent="0.25">
      <c r="M5988" s="10"/>
      <c r="N5988"/>
      <c r="O5988"/>
      <c r="P5988" s="10"/>
    </row>
    <row r="5989" spans="13:16" x14ac:dyDescent="0.25">
      <c r="M5989" s="10"/>
      <c r="N5989"/>
      <c r="O5989"/>
      <c r="P5989" s="10"/>
    </row>
    <row r="5990" spans="13:16" x14ac:dyDescent="0.25">
      <c r="M5990" s="10"/>
      <c r="N5990"/>
      <c r="O5990"/>
      <c r="P5990" s="10"/>
    </row>
    <row r="5991" spans="13:16" x14ac:dyDescent="0.25">
      <c r="M5991" s="10"/>
      <c r="N5991"/>
      <c r="O5991"/>
      <c r="P5991" s="10"/>
    </row>
    <row r="5992" spans="13:16" x14ac:dyDescent="0.25">
      <c r="M5992" s="10"/>
      <c r="N5992"/>
      <c r="O5992"/>
      <c r="P5992" s="10"/>
    </row>
    <row r="5993" spans="13:16" x14ac:dyDescent="0.25">
      <c r="M5993" s="10"/>
      <c r="N5993"/>
      <c r="O5993"/>
      <c r="P5993" s="10"/>
    </row>
    <row r="5994" spans="13:16" x14ac:dyDescent="0.25">
      <c r="M5994" s="10"/>
      <c r="N5994"/>
      <c r="O5994"/>
      <c r="P5994" s="10"/>
    </row>
    <row r="5995" spans="13:16" x14ac:dyDescent="0.25">
      <c r="M5995" s="10"/>
      <c r="N5995"/>
      <c r="O5995"/>
      <c r="P5995" s="10"/>
    </row>
    <row r="5996" spans="13:16" x14ac:dyDescent="0.25">
      <c r="M5996" s="10"/>
      <c r="N5996"/>
      <c r="O5996"/>
      <c r="P5996" s="10"/>
    </row>
    <row r="5997" spans="13:16" x14ac:dyDescent="0.25">
      <c r="M5997" s="10"/>
      <c r="N5997"/>
      <c r="O5997"/>
      <c r="P5997" s="10"/>
    </row>
    <row r="5998" spans="13:16" x14ac:dyDescent="0.25">
      <c r="M5998" s="10"/>
      <c r="N5998"/>
      <c r="O5998"/>
      <c r="P5998" s="10"/>
    </row>
    <row r="5999" spans="13:16" x14ac:dyDescent="0.25">
      <c r="M5999" s="10"/>
      <c r="N5999"/>
      <c r="O5999"/>
      <c r="P5999" s="10"/>
    </row>
    <row r="6000" spans="13:16" x14ac:dyDescent="0.25">
      <c r="M6000" s="10"/>
      <c r="N6000"/>
      <c r="O6000"/>
      <c r="P6000" s="10"/>
    </row>
    <row r="6001" spans="13:16" x14ac:dyDescent="0.25">
      <c r="M6001" s="10"/>
      <c r="N6001"/>
      <c r="O6001"/>
      <c r="P6001" s="10"/>
    </row>
    <row r="6002" spans="13:16" x14ac:dyDescent="0.25">
      <c r="M6002" s="10"/>
      <c r="N6002"/>
      <c r="O6002"/>
      <c r="P6002" s="10"/>
    </row>
    <row r="6003" spans="13:16" x14ac:dyDescent="0.25">
      <c r="M6003" s="10"/>
      <c r="N6003"/>
      <c r="O6003"/>
      <c r="P6003" s="10"/>
    </row>
    <row r="6004" spans="13:16" x14ac:dyDescent="0.25">
      <c r="M6004" s="10"/>
      <c r="N6004"/>
      <c r="O6004"/>
      <c r="P6004" s="10"/>
    </row>
    <row r="6005" spans="13:16" x14ac:dyDescent="0.25">
      <c r="M6005" s="10"/>
      <c r="N6005"/>
      <c r="O6005"/>
      <c r="P6005" s="10"/>
    </row>
    <row r="6006" spans="13:16" x14ac:dyDescent="0.25">
      <c r="M6006" s="10"/>
      <c r="N6006"/>
      <c r="O6006"/>
      <c r="P6006" s="10"/>
    </row>
    <row r="6007" spans="13:16" x14ac:dyDescent="0.25">
      <c r="M6007" s="10"/>
      <c r="N6007"/>
      <c r="O6007"/>
      <c r="P6007" s="10"/>
    </row>
    <row r="6008" spans="13:16" x14ac:dyDescent="0.25">
      <c r="M6008" s="10"/>
      <c r="N6008"/>
      <c r="O6008"/>
      <c r="P6008" s="10"/>
    </row>
    <row r="6009" spans="13:16" x14ac:dyDescent="0.25">
      <c r="M6009" s="10"/>
      <c r="N6009"/>
      <c r="O6009"/>
      <c r="P6009" s="10"/>
    </row>
    <row r="6010" spans="13:16" x14ac:dyDescent="0.25">
      <c r="M6010" s="10"/>
      <c r="N6010"/>
      <c r="O6010"/>
      <c r="P6010" s="10"/>
    </row>
    <row r="6011" spans="13:16" x14ac:dyDescent="0.25">
      <c r="M6011" s="10"/>
      <c r="N6011"/>
      <c r="O6011"/>
      <c r="P6011" s="10"/>
    </row>
    <row r="6012" spans="13:16" x14ac:dyDescent="0.25">
      <c r="M6012" s="10"/>
      <c r="N6012"/>
      <c r="O6012"/>
      <c r="P6012" s="10"/>
    </row>
    <row r="6013" spans="13:16" x14ac:dyDescent="0.25">
      <c r="M6013" s="10"/>
      <c r="N6013"/>
      <c r="O6013"/>
      <c r="P6013" s="10"/>
    </row>
    <row r="6014" spans="13:16" x14ac:dyDescent="0.25">
      <c r="M6014" s="10"/>
      <c r="N6014"/>
      <c r="O6014"/>
      <c r="P6014" s="10"/>
    </row>
    <row r="6015" spans="13:16" x14ac:dyDescent="0.25">
      <c r="M6015" s="10"/>
      <c r="N6015"/>
      <c r="O6015"/>
      <c r="P6015" s="10"/>
    </row>
    <row r="6016" spans="13:16" x14ac:dyDescent="0.25">
      <c r="M6016" s="10"/>
      <c r="N6016"/>
      <c r="O6016"/>
      <c r="P6016" s="10"/>
    </row>
    <row r="6017" spans="13:16" x14ac:dyDescent="0.25">
      <c r="M6017" s="10"/>
      <c r="N6017"/>
      <c r="O6017"/>
      <c r="P6017" s="10"/>
    </row>
    <row r="6018" spans="13:16" x14ac:dyDescent="0.25">
      <c r="M6018" s="10"/>
      <c r="N6018"/>
      <c r="O6018"/>
      <c r="P6018" s="10"/>
    </row>
    <row r="6019" spans="13:16" x14ac:dyDescent="0.25">
      <c r="M6019" s="10"/>
      <c r="N6019"/>
      <c r="O6019"/>
      <c r="P6019" s="10"/>
    </row>
    <row r="6020" spans="13:16" x14ac:dyDescent="0.25">
      <c r="M6020" s="10"/>
      <c r="N6020"/>
      <c r="O6020"/>
      <c r="P6020" s="10"/>
    </row>
    <row r="6021" spans="13:16" x14ac:dyDescent="0.25">
      <c r="M6021" s="10"/>
      <c r="N6021"/>
      <c r="O6021"/>
      <c r="P6021" s="10"/>
    </row>
    <row r="6022" spans="13:16" x14ac:dyDescent="0.25">
      <c r="M6022" s="10"/>
      <c r="N6022"/>
      <c r="O6022"/>
      <c r="P6022" s="10"/>
    </row>
    <row r="6023" spans="13:16" x14ac:dyDescent="0.25">
      <c r="M6023" s="10"/>
      <c r="N6023"/>
      <c r="O6023"/>
      <c r="P6023" s="10"/>
    </row>
    <row r="6024" spans="13:16" x14ac:dyDescent="0.25">
      <c r="M6024" s="10"/>
      <c r="N6024"/>
      <c r="O6024"/>
      <c r="P6024" s="10"/>
    </row>
    <row r="6025" spans="13:16" x14ac:dyDescent="0.25">
      <c r="M6025" s="10"/>
      <c r="N6025"/>
      <c r="O6025"/>
      <c r="P6025" s="10"/>
    </row>
    <row r="6026" spans="13:16" x14ac:dyDescent="0.25">
      <c r="M6026" s="10"/>
      <c r="N6026"/>
      <c r="O6026"/>
      <c r="P6026" s="10"/>
    </row>
    <row r="6027" spans="13:16" x14ac:dyDescent="0.25">
      <c r="M6027" s="10"/>
      <c r="N6027"/>
      <c r="O6027"/>
      <c r="P6027" s="10"/>
    </row>
    <row r="6028" spans="13:16" x14ac:dyDescent="0.25">
      <c r="M6028" s="10"/>
      <c r="N6028"/>
      <c r="O6028"/>
      <c r="P6028" s="10"/>
    </row>
    <row r="6029" spans="13:16" x14ac:dyDescent="0.25">
      <c r="M6029" s="10"/>
      <c r="N6029"/>
      <c r="O6029"/>
      <c r="P6029" s="10"/>
    </row>
    <row r="6030" spans="13:16" x14ac:dyDescent="0.25">
      <c r="M6030" s="10"/>
      <c r="N6030"/>
      <c r="O6030"/>
      <c r="P6030" s="10"/>
    </row>
    <row r="6031" spans="13:16" x14ac:dyDescent="0.25">
      <c r="M6031" s="10"/>
      <c r="N6031"/>
      <c r="O6031"/>
      <c r="P6031" s="10"/>
    </row>
    <row r="6032" spans="13:16" x14ac:dyDescent="0.25">
      <c r="M6032" s="10"/>
      <c r="N6032"/>
      <c r="O6032"/>
      <c r="P6032" s="10"/>
    </row>
    <row r="6033" spans="13:16" x14ac:dyDescent="0.25">
      <c r="M6033" s="10"/>
      <c r="N6033"/>
      <c r="O6033"/>
      <c r="P6033" s="10"/>
    </row>
    <row r="6034" spans="13:16" x14ac:dyDescent="0.25">
      <c r="M6034" s="10"/>
      <c r="N6034"/>
      <c r="O6034"/>
      <c r="P6034" s="10"/>
    </row>
    <row r="6035" spans="13:16" x14ac:dyDescent="0.25">
      <c r="M6035" s="10"/>
      <c r="N6035"/>
      <c r="O6035"/>
      <c r="P6035" s="10"/>
    </row>
    <row r="6036" spans="13:16" x14ac:dyDescent="0.25">
      <c r="M6036" s="10"/>
      <c r="N6036"/>
      <c r="O6036"/>
      <c r="P6036" s="10"/>
    </row>
    <row r="6037" spans="13:16" x14ac:dyDescent="0.25">
      <c r="M6037" s="10"/>
      <c r="N6037"/>
      <c r="O6037"/>
      <c r="P6037" s="10"/>
    </row>
    <row r="6038" spans="13:16" x14ac:dyDescent="0.25">
      <c r="M6038" s="10"/>
      <c r="N6038"/>
      <c r="O6038"/>
      <c r="P6038" s="10"/>
    </row>
    <row r="6039" spans="13:16" x14ac:dyDescent="0.25">
      <c r="M6039" s="10"/>
      <c r="N6039"/>
      <c r="O6039"/>
      <c r="P6039" s="10"/>
    </row>
    <row r="6040" spans="13:16" x14ac:dyDescent="0.25">
      <c r="M6040" s="10"/>
      <c r="N6040"/>
      <c r="O6040"/>
      <c r="P6040" s="10"/>
    </row>
    <row r="6041" spans="13:16" x14ac:dyDescent="0.25">
      <c r="M6041" s="10"/>
      <c r="N6041"/>
      <c r="O6041"/>
      <c r="P6041" s="10"/>
    </row>
    <row r="6042" spans="13:16" x14ac:dyDescent="0.25">
      <c r="M6042" s="10"/>
      <c r="N6042"/>
      <c r="O6042"/>
      <c r="P6042" s="10"/>
    </row>
    <row r="6043" spans="13:16" x14ac:dyDescent="0.25">
      <c r="M6043" s="10"/>
      <c r="N6043"/>
      <c r="O6043"/>
      <c r="P6043" s="10"/>
    </row>
    <row r="6044" spans="13:16" x14ac:dyDescent="0.25">
      <c r="M6044" s="10"/>
      <c r="N6044"/>
      <c r="O6044"/>
      <c r="P6044" s="10"/>
    </row>
    <row r="6045" spans="13:16" x14ac:dyDescent="0.25">
      <c r="M6045" s="10"/>
      <c r="N6045"/>
      <c r="O6045"/>
      <c r="P6045" s="10"/>
    </row>
    <row r="6046" spans="13:16" x14ac:dyDescent="0.25">
      <c r="M6046" s="10"/>
      <c r="N6046"/>
      <c r="O6046"/>
      <c r="P6046" s="10"/>
    </row>
    <row r="6047" spans="13:16" x14ac:dyDescent="0.25">
      <c r="M6047" s="10"/>
      <c r="N6047"/>
      <c r="O6047"/>
      <c r="P6047" s="10"/>
    </row>
    <row r="6048" spans="13:16" x14ac:dyDescent="0.25">
      <c r="M6048" s="10"/>
      <c r="N6048"/>
      <c r="O6048"/>
      <c r="P6048" s="10"/>
    </row>
    <row r="6049" spans="13:16" x14ac:dyDescent="0.25">
      <c r="M6049" s="10"/>
      <c r="N6049"/>
      <c r="O6049"/>
      <c r="P6049" s="10"/>
    </row>
    <row r="6050" spans="13:16" x14ac:dyDescent="0.25">
      <c r="M6050" s="10"/>
      <c r="N6050"/>
      <c r="O6050"/>
      <c r="P6050" s="10"/>
    </row>
    <row r="6051" spans="13:16" x14ac:dyDescent="0.25">
      <c r="M6051" s="10"/>
      <c r="N6051"/>
      <c r="O6051"/>
      <c r="P6051" s="10"/>
    </row>
    <row r="6052" spans="13:16" x14ac:dyDescent="0.25">
      <c r="M6052" s="10"/>
      <c r="N6052"/>
      <c r="O6052"/>
      <c r="P6052" s="10"/>
    </row>
    <row r="6053" spans="13:16" x14ac:dyDescent="0.25">
      <c r="M6053" s="10"/>
      <c r="N6053"/>
      <c r="O6053"/>
      <c r="P6053" s="10"/>
    </row>
    <row r="6054" spans="13:16" x14ac:dyDescent="0.25">
      <c r="M6054" s="10"/>
      <c r="N6054"/>
      <c r="O6054"/>
      <c r="P6054" s="10"/>
    </row>
    <row r="6055" spans="13:16" x14ac:dyDescent="0.25">
      <c r="M6055" s="10"/>
      <c r="N6055"/>
      <c r="O6055"/>
      <c r="P6055" s="10"/>
    </row>
    <row r="6056" spans="13:16" x14ac:dyDescent="0.25">
      <c r="M6056" s="10"/>
      <c r="N6056"/>
      <c r="O6056"/>
      <c r="P6056" s="10"/>
    </row>
    <row r="6057" spans="13:16" x14ac:dyDescent="0.25">
      <c r="M6057" s="10"/>
      <c r="N6057"/>
      <c r="O6057"/>
      <c r="P6057" s="10"/>
    </row>
    <row r="6058" spans="13:16" x14ac:dyDescent="0.25">
      <c r="M6058" s="10"/>
      <c r="N6058"/>
      <c r="O6058"/>
      <c r="P6058" s="10"/>
    </row>
    <row r="6059" spans="13:16" x14ac:dyDescent="0.25">
      <c r="M6059" s="10"/>
      <c r="N6059"/>
      <c r="O6059"/>
      <c r="P6059" s="10"/>
    </row>
    <row r="6060" spans="13:16" x14ac:dyDescent="0.25">
      <c r="M6060" s="10"/>
      <c r="N6060"/>
      <c r="O6060"/>
      <c r="P6060" s="10"/>
    </row>
    <row r="6061" spans="13:16" x14ac:dyDescent="0.25">
      <c r="M6061" s="10"/>
      <c r="N6061"/>
      <c r="O6061"/>
      <c r="P6061" s="10"/>
    </row>
    <row r="6062" spans="13:16" x14ac:dyDescent="0.25">
      <c r="M6062" s="10"/>
      <c r="N6062"/>
      <c r="O6062"/>
      <c r="P6062" s="10"/>
    </row>
    <row r="6063" spans="13:16" x14ac:dyDescent="0.25">
      <c r="M6063" s="10"/>
      <c r="N6063"/>
      <c r="O6063"/>
      <c r="P6063" s="10"/>
    </row>
    <row r="6064" spans="13:16" x14ac:dyDescent="0.25">
      <c r="M6064" s="10"/>
      <c r="N6064"/>
      <c r="O6064"/>
      <c r="P6064" s="10"/>
    </row>
    <row r="6065" spans="13:16" x14ac:dyDescent="0.25">
      <c r="M6065" s="10"/>
      <c r="N6065"/>
      <c r="O6065"/>
      <c r="P6065" s="10"/>
    </row>
    <row r="6066" spans="13:16" x14ac:dyDescent="0.25">
      <c r="M6066" s="10"/>
      <c r="N6066"/>
      <c r="O6066"/>
      <c r="P6066" s="10"/>
    </row>
    <row r="6067" spans="13:16" x14ac:dyDescent="0.25">
      <c r="M6067" s="10"/>
      <c r="N6067"/>
      <c r="O6067"/>
      <c r="P6067" s="10"/>
    </row>
    <row r="6068" spans="13:16" x14ac:dyDescent="0.25">
      <c r="M6068" s="10"/>
      <c r="N6068"/>
      <c r="O6068"/>
      <c r="P6068" s="10"/>
    </row>
    <row r="6069" spans="13:16" x14ac:dyDescent="0.25">
      <c r="M6069" s="10"/>
      <c r="N6069"/>
      <c r="O6069"/>
      <c r="P6069" s="10"/>
    </row>
    <row r="6070" spans="13:16" x14ac:dyDescent="0.25">
      <c r="M6070" s="10"/>
      <c r="N6070"/>
      <c r="O6070"/>
      <c r="P6070" s="10"/>
    </row>
    <row r="6071" spans="13:16" x14ac:dyDescent="0.25">
      <c r="M6071" s="10"/>
      <c r="N6071"/>
      <c r="O6071"/>
      <c r="P6071" s="10"/>
    </row>
    <row r="6072" spans="13:16" x14ac:dyDescent="0.25">
      <c r="M6072" s="10"/>
      <c r="N6072"/>
      <c r="O6072"/>
      <c r="P6072" s="10"/>
    </row>
    <row r="6073" spans="13:16" x14ac:dyDescent="0.25">
      <c r="M6073" s="10"/>
      <c r="N6073"/>
      <c r="O6073"/>
      <c r="P6073" s="10"/>
    </row>
    <row r="6074" spans="13:16" x14ac:dyDescent="0.25">
      <c r="M6074" s="10"/>
      <c r="N6074"/>
      <c r="O6074"/>
      <c r="P6074" s="10"/>
    </row>
    <row r="6075" spans="13:16" x14ac:dyDescent="0.25">
      <c r="M6075" s="10"/>
      <c r="N6075"/>
      <c r="O6075"/>
      <c r="P6075" s="10"/>
    </row>
    <row r="6076" spans="13:16" x14ac:dyDescent="0.25">
      <c r="M6076" s="10"/>
      <c r="N6076"/>
      <c r="O6076"/>
      <c r="P6076" s="10"/>
    </row>
    <row r="6077" spans="13:16" x14ac:dyDescent="0.25">
      <c r="M6077" s="10"/>
      <c r="N6077"/>
      <c r="O6077"/>
      <c r="P6077" s="10"/>
    </row>
    <row r="6078" spans="13:16" x14ac:dyDescent="0.25">
      <c r="M6078" s="10"/>
      <c r="N6078"/>
      <c r="O6078"/>
      <c r="P6078" s="10"/>
    </row>
    <row r="6079" spans="13:16" x14ac:dyDescent="0.25">
      <c r="M6079" s="10"/>
      <c r="N6079"/>
      <c r="O6079"/>
      <c r="P6079" s="10"/>
    </row>
    <row r="6080" spans="13:16" x14ac:dyDescent="0.25">
      <c r="M6080" s="10"/>
      <c r="N6080"/>
      <c r="O6080"/>
      <c r="P6080" s="10"/>
    </row>
    <row r="6081" spans="13:16" x14ac:dyDescent="0.25">
      <c r="M6081" s="10"/>
      <c r="N6081"/>
      <c r="O6081"/>
      <c r="P6081" s="10"/>
    </row>
    <row r="6082" spans="13:16" x14ac:dyDescent="0.25">
      <c r="M6082" s="10"/>
      <c r="N6082"/>
      <c r="O6082"/>
      <c r="P6082" s="10"/>
    </row>
    <row r="6083" spans="13:16" x14ac:dyDescent="0.25">
      <c r="M6083" s="10"/>
      <c r="N6083"/>
      <c r="O6083"/>
      <c r="P6083" s="10"/>
    </row>
    <row r="6084" spans="13:16" x14ac:dyDescent="0.25">
      <c r="M6084" s="10"/>
      <c r="N6084"/>
      <c r="O6084"/>
      <c r="P6084" s="10"/>
    </row>
    <row r="6085" spans="13:16" x14ac:dyDescent="0.25">
      <c r="M6085" s="10"/>
      <c r="N6085"/>
      <c r="O6085"/>
      <c r="P6085" s="10"/>
    </row>
    <row r="6086" spans="13:16" x14ac:dyDescent="0.25">
      <c r="M6086" s="10"/>
      <c r="N6086"/>
      <c r="O6086"/>
      <c r="P6086" s="10"/>
    </row>
    <row r="6087" spans="13:16" x14ac:dyDescent="0.25">
      <c r="M6087" s="10"/>
      <c r="N6087"/>
      <c r="O6087"/>
      <c r="P6087" s="10"/>
    </row>
    <row r="6088" spans="13:16" x14ac:dyDescent="0.25">
      <c r="M6088" s="10"/>
      <c r="N6088"/>
      <c r="O6088"/>
      <c r="P6088" s="10"/>
    </row>
    <row r="6089" spans="13:16" x14ac:dyDescent="0.25">
      <c r="M6089" s="10"/>
      <c r="N6089"/>
      <c r="O6089"/>
      <c r="P6089" s="10"/>
    </row>
    <row r="6090" spans="13:16" x14ac:dyDescent="0.25">
      <c r="M6090" s="10"/>
      <c r="N6090"/>
      <c r="O6090"/>
      <c r="P6090" s="10"/>
    </row>
    <row r="6091" spans="13:16" x14ac:dyDescent="0.25">
      <c r="M6091" s="10"/>
      <c r="N6091"/>
      <c r="O6091"/>
      <c r="P6091" s="10"/>
    </row>
    <row r="6092" spans="13:16" x14ac:dyDescent="0.25">
      <c r="M6092" s="10"/>
      <c r="N6092"/>
      <c r="O6092"/>
      <c r="P6092" s="10"/>
    </row>
    <row r="6093" spans="13:16" x14ac:dyDescent="0.25">
      <c r="M6093" s="10"/>
      <c r="N6093"/>
      <c r="O6093"/>
      <c r="P6093" s="10"/>
    </row>
    <row r="6094" spans="13:16" x14ac:dyDescent="0.25">
      <c r="M6094" s="10"/>
      <c r="N6094"/>
      <c r="O6094"/>
      <c r="P6094" s="10"/>
    </row>
    <row r="6095" spans="13:16" x14ac:dyDescent="0.25">
      <c r="M6095" s="10"/>
      <c r="N6095"/>
      <c r="O6095"/>
      <c r="P6095" s="10"/>
    </row>
    <row r="6096" spans="13:16" x14ac:dyDescent="0.25">
      <c r="M6096" s="10"/>
      <c r="N6096"/>
      <c r="O6096"/>
      <c r="P6096" s="10"/>
    </row>
    <row r="6097" spans="13:16" x14ac:dyDescent="0.25">
      <c r="M6097" s="10"/>
      <c r="N6097"/>
      <c r="O6097"/>
      <c r="P6097" s="10"/>
    </row>
    <row r="6098" spans="13:16" x14ac:dyDescent="0.25">
      <c r="M6098" s="10"/>
      <c r="N6098"/>
      <c r="O6098"/>
      <c r="P6098" s="10"/>
    </row>
    <row r="6099" spans="13:16" x14ac:dyDescent="0.25">
      <c r="M6099" s="10"/>
      <c r="N6099"/>
      <c r="O6099"/>
      <c r="P6099" s="10"/>
    </row>
    <row r="6100" spans="13:16" x14ac:dyDescent="0.25">
      <c r="M6100" s="10"/>
      <c r="N6100"/>
      <c r="O6100"/>
      <c r="P6100" s="10"/>
    </row>
    <row r="6101" spans="13:16" x14ac:dyDescent="0.25">
      <c r="M6101" s="10"/>
      <c r="N6101"/>
      <c r="O6101"/>
      <c r="P6101" s="10"/>
    </row>
    <row r="6102" spans="13:16" x14ac:dyDescent="0.25">
      <c r="M6102" s="10"/>
      <c r="N6102"/>
      <c r="O6102"/>
      <c r="P6102" s="10"/>
    </row>
    <row r="6103" spans="13:16" x14ac:dyDescent="0.25">
      <c r="M6103" s="10"/>
      <c r="N6103"/>
      <c r="O6103"/>
      <c r="P6103" s="10"/>
    </row>
    <row r="6104" spans="13:16" x14ac:dyDescent="0.25">
      <c r="M6104" s="10"/>
      <c r="N6104"/>
      <c r="O6104"/>
      <c r="P6104" s="10"/>
    </row>
    <row r="6105" spans="13:16" x14ac:dyDescent="0.25">
      <c r="M6105" s="10"/>
      <c r="N6105"/>
      <c r="O6105"/>
      <c r="P6105" s="10"/>
    </row>
    <row r="6106" spans="13:16" x14ac:dyDescent="0.25">
      <c r="M6106" s="10"/>
      <c r="N6106"/>
      <c r="O6106"/>
      <c r="P6106" s="10"/>
    </row>
    <row r="6107" spans="13:16" x14ac:dyDescent="0.25">
      <c r="M6107" s="10"/>
      <c r="N6107"/>
      <c r="O6107"/>
      <c r="P6107" s="10"/>
    </row>
    <row r="6108" spans="13:16" x14ac:dyDescent="0.25">
      <c r="M6108" s="10"/>
      <c r="N6108"/>
      <c r="O6108"/>
      <c r="P6108" s="10"/>
    </row>
    <row r="6109" spans="13:16" x14ac:dyDescent="0.25">
      <c r="M6109" s="10"/>
      <c r="N6109"/>
      <c r="O6109"/>
      <c r="P6109" s="10"/>
    </row>
    <row r="6110" spans="13:16" x14ac:dyDescent="0.25">
      <c r="M6110" s="10"/>
      <c r="N6110"/>
      <c r="O6110"/>
      <c r="P6110" s="10"/>
    </row>
    <row r="6111" spans="13:16" x14ac:dyDescent="0.25">
      <c r="M6111" s="10"/>
      <c r="N6111"/>
      <c r="O6111"/>
      <c r="P6111" s="10"/>
    </row>
    <row r="6112" spans="13:16" x14ac:dyDescent="0.25">
      <c r="M6112" s="10"/>
      <c r="N6112"/>
      <c r="O6112"/>
      <c r="P6112" s="10"/>
    </row>
    <row r="6113" spans="13:16" x14ac:dyDescent="0.25">
      <c r="M6113" s="10"/>
      <c r="N6113"/>
      <c r="O6113"/>
      <c r="P6113" s="10"/>
    </row>
    <row r="6114" spans="13:16" x14ac:dyDescent="0.25">
      <c r="M6114" s="10"/>
      <c r="N6114"/>
      <c r="O6114"/>
      <c r="P6114" s="10"/>
    </row>
    <row r="6115" spans="13:16" x14ac:dyDescent="0.25">
      <c r="M6115" s="10"/>
      <c r="N6115"/>
      <c r="O6115"/>
      <c r="P6115" s="10"/>
    </row>
    <row r="6116" spans="13:16" x14ac:dyDescent="0.25">
      <c r="M6116" s="10"/>
      <c r="N6116"/>
      <c r="O6116"/>
      <c r="P6116" s="10"/>
    </row>
    <row r="6117" spans="13:16" x14ac:dyDescent="0.25">
      <c r="M6117" s="10"/>
      <c r="N6117"/>
      <c r="O6117"/>
      <c r="P6117" s="10"/>
    </row>
    <row r="6118" spans="13:16" x14ac:dyDescent="0.25">
      <c r="M6118" s="10"/>
      <c r="N6118"/>
      <c r="O6118"/>
      <c r="P6118" s="10"/>
    </row>
    <row r="6119" spans="13:16" x14ac:dyDescent="0.25">
      <c r="M6119" s="10"/>
      <c r="N6119"/>
      <c r="O6119"/>
      <c r="P6119" s="10"/>
    </row>
    <row r="6120" spans="13:16" x14ac:dyDescent="0.25">
      <c r="M6120" s="10"/>
      <c r="N6120"/>
      <c r="O6120"/>
      <c r="P6120" s="10"/>
    </row>
    <row r="6121" spans="13:16" x14ac:dyDescent="0.25">
      <c r="M6121" s="10"/>
      <c r="N6121"/>
      <c r="O6121"/>
      <c r="P6121" s="10"/>
    </row>
    <row r="6122" spans="13:16" x14ac:dyDescent="0.25">
      <c r="M6122" s="10"/>
      <c r="N6122"/>
      <c r="O6122"/>
      <c r="P6122" s="10"/>
    </row>
    <row r="6123" spans="13:16" x14ac:dyDescent="0.25">
      <c r="M6123" s="10"/>
      <c r="N6123"/>
      <c r="O6123"/>
      <c r="P6123" s="10"/>
    </row>
    <row r="6124" spans="13:16" x14ac:dyDescent="0.25">
      <c r="M6124" s="10"/>
      <c r="N6124"/>
      <c r="O6124"/>
      <c r="P6124" s="10"/>
    </row>
    <row r="6125" spans="13:16" x14ac:dyDescent="0.25">
      <c r="M6125" s="10"/>
      <c r="N6125"/>
      <c r="O6125"/>
      <c r="P6125" s="10"/>
    </row>
    <row r="6126" spans="13:16" x14ac:dyDescent="0.25">
      <c r="M6126" s="10"/>
      <c r="N6126"/>
      <c r="O6126"/>
      <c r="P6126" s="10"/>
    </row>
    <row r="6127" spans="13:16" x14ac:dyDescent="0.25">
      <c r="M6127" s="10"/>
      <c r="N6127"/>
      <c r="O6127"/>
      <c r="P6127" s="10"/>
    </row>
    <row r="6128" spans="13:16" x14ac:dyDescent="0.25">
      <c r="M6128" s="10"/>
      <c r="N6128"/>
      <c r="O6128"/>
      <c r="P6128" s="10"/>
    </row>
    <row r="6129" spans="13:16" x14ac:dyDescent="0.25">
      <c r="M6129" s="10"/>
      <c r="N6129"/>
      <c r="O6129"/>
      <c r="P6129" s="10"/>
    </row>
    <row r="6130" spans="13:16" x14ac:dyDescent="0.25">
      <c r="M6130" s="10"/>
      <c r="N6130"/>
      <c r="O6130"/>
      <c r="P6130" s="10"/>
    </row>
    <row r="6131" spans="13:16" x14ac:dyDescent="0.25">
      <c r="M6131" s="10"/>
      <c r="N6131"/>
      <c r="O6131"/>
      <c r="P6131" s="10"/>
    </row>
    <row r="6132" spans="13:16" x14ac:dyDescent="0.25">
      <c r="M6132" s="10"/>
      <c r="N6132"/>
      <c r="O6132"/>
      <c r="P6132" s="10"/>
    </row>
    <row r="6133" spans="13:16" x14ac:dyDescent="0.25">
      <c r="M6133" s="10"/>
      <c r="N6133"/>
      <c r="O6133"/>
      <c r="P6133" s="10"/>
    </row>
    <row r="6134" spans="13:16" x14ac:dyDescent="0.25">
      <c r="M6134" s="10"/>
      <c r="N6134"/>
      <c r="O6134"/>
      <c r="P6134" s="10"/>
    </row>
    <row r="6135" spans="13:16" x14ac:dyDescent="0.25">
      <c r="M6135" s="10"/>
      <c r="N6135"/>
      <c r="O6135"/>
      <c r="P6135" s="10"/>
    </row>
    <row r="6136" spans="13:16" x14ac:dyDescent="0.25">
      <c r="M6136" s="10"/>
      <c r="N6136"/>
      <c r="O6136"/>
      <c r="P6136" s="10"/>
    </row>
    <row r="6137" spans="13:16" x14ac:dyDescent="0.25">
      <c r="M6137" s="10"/>
      <c r="N6137"/>
      <c r="O6137"/>
      <c r="P6137" s="10"/>
    </row>
    <row r="6138" spans="13:16" x14ac:dyDescent="0.25">
      <c r="M6138" s="10"/>
      <c r="N6138"/>
      <c r="O6138"/>
      <c r="P6138" s="10"/>
    </row>
    <row r="6139" spans="13:16" x14ac:dyDescent="0.25">
      <c r="M6139" s="10"/>
      <c r="N6139"/>
      <c r="O6139"/>
      <c r="P6139" s="10"/>
    </row>
    <row r="6140" spans="13:16" x14ac:dyDescent="0.25">
      <c r="M6140" s="10"/>
      <c r="N6140"/>
      <c r="O6140"/>
      <c r="P6140" s="10"/>
    </row>
    <row r="6141" spans="13:16" x14ac:dyDescent="0.25">
      <c r="M6141" s="10"/>
      <c r="N6141"/>
      <c r="O6141"/>
      <c r="P6141" s="10"/>
    </row>
    <row r="6142" spans="13:16" x14ac:dyDescent="0.25">
      <c r="M6142" s="10"/>
      <c r="N6142"/>
      <c r="O6142"/>
      <c r="P6142" s="10"/>
    </row>
    <row r="6143" spans="13:16" x14ac:dyDescent="0.25">
      <c r="M6143" s="10"/>
      <c r="N6143"/>
      <c r="O6143"/>
      <c r="P6143" s="10"/>
    </row>
    <row r="6144" spans="13:16" x14ac:dyDescent="0.25">
      <c r="M6144" s="10"/>
      <c r="N6144"/>
      <c r="O6144"/>
      <c r="P6144" s="10"/>
    </row>
    <row r="6145" spans="13:16" x14ac:dyDescent="0.25">
      <c r="M6145" s="10"/>
      <c r="N6145"/>
      <c r="O6145"/>
      <c r="P6145" s="10"/>
    </row>
    <row r="6146" spans="13:16" x14ac:dyDescent="0.25">
      <c r="M6146" s="10"/>
      <c r="N6146"/>
      <c r="O6146"/>
      <c r="P6146" s="10"/>
    </row>
    <row r="6147" spans="13:16" x14ac:dyDescent="0.25">
      <c r="M6147" s="10"/>
      <c r="N6147"/>
      <c r="O6147"/>
      <c r="P6147" s="10"/>
    </row>
    <row r="6148" spans="13:16" x14ac:dyDescent="0.25">
      <c r="M6148" s="10"/>
      <c r="N6148"/>
      <c r="O6148"/>
      <c r="P6148" s="10"/>
    </row>
    <row r="6149" spans="13:16" x14ac:dyDescent="0.25">
      <c r="M6149" s="10"/>
      <c r="N6149"/>
      <c r="O6149"/>
      <c r="P6149" s="10"/>
    </row>
    <row r="6150" spans="13:16" x14ac:dyDescent="0.25">
      <c r="M6150" s="10"/>
      <c r="N6150"/>
      <c r="O6150"/>
      <c r="P6150" s="10"/>
    </row>
    <row r="6151" spans="13:16" x14ac:dyDescent="0.25">
      <c r="M6151" s="10"/>
      <c r="N6151"/>
      <c r="O6151"/>
      <c r="P6151" s="10"/>
    </row>
    <row r="6152" spans="13:16" x14ac:dyDescent="0.25">
      <c r="M6152" s="10"/>
      <c r="N6152"/>
      <c r="O6152"/>
      <c r="P6152" s="10"/>
    </row>
    <row r="6153" spans="13:16" x14ac:dyDescent="0.25">
      <c r="M6153" s="10"/>
      <c r="N6153"/>
      <c r="O6153"/>
      <c r="P6153" s="10"/>
    </row>
    <row r="6154" spans="13:16" x14ac:dyDescent="0.25">
      <c r="M6154" s="10"/>
      <c r="N6154"/>
      <c r="O6154"/>
      <c r="P6154" s="10"/>
    </row>
    <row r="6155" spans="13:16" x14ac:dyDescent="0.25">
      <c r="M6155" s="10"/>
      <c r="N6155"/>
      <c r="O6155"/>
      <c r="P6155" s="10"/>
    </row>
    <row r="6156" spans="13:16" x14ac:dyDescent="0.25">
      <c r="M6156" s="10"/>
      <c r="N6156"/>
      <c r="O6156"/>
      <c r="P6156" s="10"/>
    </row>
    <row r="6157" spans="13:16" x14ac:dyDescent="0.25">
      <c r="M6157" s="10"/>
      <c r="N6157"/>
      <c r="O6157"/>
      <c r="P6157" s="10"/>
    </row>
    <row r="6158" spans="13:16" x14ac:dyDescent="0.25">
      <c r="M6158" s="10"/>
      <c r="N6158"/>
      <c r="O6158"/>
      <c r="P6158" s="10"/>
    </row>
    <row r="6159" spans="13:16" x14ac:dyDescent="0.25">
      <c r="M6159" s="10"/>
      <c r="N6159"/>
      <c r="O6159"/>
      <c r="P6159" s="10"/>
    </row>
    <row r="6160" spans="13:16" x14ac:dyDescent="0.25">
      <c r="M6160" s="10"/>
      <c r="N6160"/>
      <c r="O6160"/>
      <c r="P6160" s="10"/>
    </row>
    <row r="6161" spans="13:16" x14ac:dyDescent="0.25">
      <c r="M6161" s="10"/>
      <c r="N6161"/>
      <c r="O6161"/>
      <c r="P6161" s="10"/>
    </row>
    <row r="6162" spans="13:16" x14ac:dyDescent="0.25">
      <c r="M6162" s="10"/>
      <c r="N6162"/>
      <c r="O6162"/>
      <c r="P6162" s="10"/>
    </row>
    <row r="6163" spans="13:16" x14ac:dyDescent="0.25">
      <c r="M6163" s="10"/>
      <c r="N6163"/>
      <c r="O6163"/>
      <c r="P6163" s="10"/>
    </row>
    <row r="6164" spans="13:16" x14ac:dyDescent="0.25">
      <c r="M6164" s="10"/>
      <c r="N6164"/>
      <c r="O6164"/>
      <c r="P6164" s="10"/>
    </row>
    <row r="6165" spans="13:16" x14ac:dyDescent="0.25">
      <c r="M6165" s="10"/>
      <c r="N6165"/>
      <c r="O6165"/>
      <c r="P6165" s="10"/>
    </row>
    <row r="6166" spans="13:16" x14ac:dyDescent="0.25">
      <c r="M6166" s="10"/>
      <c r="N6166"/>
      <c r="O6166"/>
      <c r="P6166" s="10"/>
    </row>
    <row r="6167" spans="13:16" x14ac:dyDescent="0.25">
      <c r="M6167" s="10"/>
      <c r="N6167"/>
      <c r="O6167"/>
      <c r="P6167" s="10"/>
    </row>
    <row r="6168" spans="13:16" x14ac:dyDescent="0.25">
      <c r="M6168" s="10"/>
      <c r="N6168"/>
      <c r="O6168"/>
      <c r="P6168" s="10"/>
    </row>
    <row r="6169" spans="13:16" x14ac:dyDescent="0.25">
      <c r="M6169" s="10"/>
      <c r="N6169"/>
      <c r="O6169"/>
      <c r="P6169" s="10"/>
    </row>
    <row r="6170" spans="13:16" x14ac:dyDescent="0.25">
      <c r="M6170" s="10"/>
      <c r="N6170"/>
      <c r="O6170"/>
      <c r="P6170" s="10"/>
    </row>
    <row r="6171" spans="13:16" x14ac:dyDescent="0.25">
      <c r="M6171" s="10"/>
      <c r="N6171"/>
      <c r="O6171"/>
      <c r="P6171" s="10"/>
    </row>
    <row r="6172" spans="13:16" x14ac:dyDescent="0.25">
      <c r="M6172" s="10"/>
      <c r="N6172"/>
      <c r="O6172"/>
      <c r="P6172" s="10"/>
    </row>
    <row r="6173" spans="13:16" x14ac:dyDescent="0.25">
      <c r="M6173" s="10"/>
      <c r="N6173"/>
      <c r="O6173"/>
      <c r="P6173" s="10"/>
    </row>
    <row r="6174" spans="13:16" x14ac:dyDescent="0.25">
      <c r="M6174" s="10"/>
      <c r="N6174"/>
      <c r="O6174"/>
      <c r="P6174" s="10"/>
    </row>
    <row r="6175" spans="13:16" x14ac:dyDescent="0.25">
      <c r="M6175" s="10"/>
      <c r="N6175"/>
      <c r="O6175"/>
      <c r="P6175" s="10"/>
    </row>
    <row r="6176" spans="13:16" x14ac:dyDescent="0.25">
      <c r="M6176" s="10"/>
      <c r="N6176"/>
      <c r="O6176"/>
      <c r="P6176" s="10"/>
    </row>
    <row r="6177" spans="13:16" x14ac:dyDescent="0.25">
      <c r="M6177" s="10"/>
      <c r="N6177"/>
      <c r="O6177"/>
      <c r="P6177" s="10"/>
    </row>
    <row r="6178" spans="13:16" x14ac:dyDescent="0.25">
      <c r="M6178" s="10"/>
      <c r="N6178"/>
      <c r="O6178"/>
      <c r="P6178" s="10"/>
    </row>
    <row r="6179" spans="13:16" x14ac:dyDescent="0.25">
      <c r="M6179" s="10"/>
      <c r="N6179"/>
      <c r="O6179"/>
      <c r="P6179" s="10"/>
    </row>
    <row r="6180" spans="13:16" x14ac:dyDescent="0.25">
      <c r="M6180" s="10"/>
      <c r="N6180"/>
      <c r="O6180"/>
      <c r="P6180" s="10"/>
    </row>
    <row r="6181" spans="13:16" x14ac:dyDescent="0.25">
      <c r="M6181" s="10"/>
      <c r="N6181"/>
      <c r="O6181"/>
      <c r="P6181" s="10"/>
    </row>
    <row r="6182" spans="13:16" x14ac:dyDescent="0.25">
      <c r="M6182" s="10"/>
      <c r="N6182"/>
      <c r="O6182"/>
      <c r="P6182" s="10"/>
    </row>
    <row r="6183" spans="13:16" x14ac:dyDescent="0.25">
      <c r="M6183" s="10"/>
      <c r="N6183"/>
      <c r="O6183"/>
      <c r="P6183" s="10"/>
    </row>
    <row r="6184" spans="13:16" x14ac:dyDescent="0.25">
      <c r="M6184" s="10"/>
      <c r="N6184"/>
      <c r="O6184"/>
      <c r="P6184" s="10"/>
    </row>
    <row r="6185" spans="13:16" x14ac:dyDescent="0.25">
      <c r="M6185" s="10"/>
      <c r="N6185"/>
      <c r="O6185"/>
      <c r="P6185" s="10"/>
    </row>
    <row r="6186" spans="13:16" x14ac:dyDescent="0.25">
      <c r="M6186" s="10"/>
      <c r="N6186"/>
      <c r="O6186"/>
      <c r="P6186" s="10"/>
    </row>
    <row r="6187" spans="13:16" x14ac:dyDescent="0.25">
      <c r="M6187" s="10"/>
      <c r="N6187"/>
      <c r="O6187"/>
      <c r="P6187" s="10"/>
    </row>
    <row r="6188" spans="13:16" x14ac:dyDescent="0.25">
      <c r="M6188" s="10"/>
      <c r="N6188"/>
      <c r="O6188"/>
      <c r="P6188" s="10"/>
    </row>
    <row r="6189" spans="13:16" x14ac:dyDescent="0.25">
      <c r="M6189" s="10"/>
      <c r="N6189"/>
      <c r="O6189"/>
      <c r="P6189" s="10"/>
    </row>
    <row r="6190" spans="13:16" x14ac:dyDescent="0.25">
      <c r="M6190" s="10"/>
      <c r="N6190"/>
      <c r="O6190"/>
      <c r="P6190" s="10"/>
    </row>
    <row r="6191" spans="13:16" x14ac:dyDescent="0.25">
      <c r="M6191" s="10"/>
      <c r="N6191"/>
      <c r="O6191"/>
      <c r="P6191" s="10"/>
    </row>
    <row r="6192" spans="13:16" x14ac:dyDescent="0.25">
      <c r="M6192" s="10"/>
      <c r="N6192"/>
      <c r="O6192"/>
      <c r="P6192" s="10"/>
    </row>
    <row r="6193" spans="13:16" x14ac:dyDescent="0.25">
      <c r="M6193" s="10"/>
      <c r="N6193"/>
      <c r="O6193"/>
      <c r="P6193" s="10"/>
    </row>
    <row r="6194" spans="13:16" x14ac:dyDescent="0.25">
      <c r="M6194" s="10"/>
      <c r="N6194"/>
      <c r="O6194"/>
      <c r="P6194" s="10"/>
    </row>
    <row r="6195" spans="13:16" x14ac:dyDescent="0.25">
      <c r="M6195" s="10"/>
      <c r="N6195"/>
      <c r="O6195"/>
      <c r="P6195" s="10"/>
    </row>
    <row r="6196" spans="13:16" x14ac:dyDescent="0.25">
      <c r="M6196" s="10"/>
      <c r="N6196"/>
      <c r="O6196"/>
      <c r="P6196" s="10"/>
    </row>
    <row r="6197" spans="13:16" x14ac:dyDescent="0.25">
      <c r="M6197" s="10"/>
      <c r="N6197"/>
      <c r="O6197"/>
      <c r="P6197" s="10"/>
    </row>
    <row r="6198" spans="13:16" x14ac:dyDescent="0.25">
      <c r="M6198" s="10"/>
      <c r="N6198"/>
      <c r="O6198"/>
      <c r="P6198" s="10"/>
    </row>
    <row r="6199" spans="13:16" x14ac:dyDescent="0.25">
      <c r="M6199" s="10"/>
      <c r="N6199"/>
      <c r="O6199"/>
      <c r="P6199" s="10"/>
    </row>
    <row r="6200" spans="13:16" x14ac:dyDescent="0.25">
      <c r="M6200" s="10"/>
      <c r="N6200"/>
      <c r="O6200"/>
      <c r="P6200" s="10"/>
    </row>
    <row r="6201" spans="13:16" x14ac:dyDescent="0.25">
      <c r="M6201" s="10"/>
      <c r="N6201"/>
      <c r="O6201"/>
      <c r="P6201" s="10"/>
    </row>
    <row r="6202" spans="13:16" x14ac:dyDescent="0.25">
      <c r="M6202" s="10"/>
      <c r="N6202"/>
      <c r="O6202"/>
      <c r="P6202" s="10"/>
    </row>
    <row r="6203" spans="13:16" x14ac:dyDescent="0.25">
      <c r="M6203" s="10"/>
      <c r="N6203"/>
      <c r="O6203"/>
      <c r="P6203" s="10"/>
    </row>
    <row r="6204" spans="13:16" x14ac:dyDescent="0.25">
      <c r="M6204" s="10"/>
      <c r="N6204"/>
      <c r="O6204"/>
      <c r="P6204" s="10"/>
    </row>
    <row r="6205" spans="13:16" x14ac:dyDescent="0.25">
      <c r="M6205" s="10"/>
      <c r="N6205"/>
      <c r="O6205"/>
      <c r="P6205" s="10"/>
    </row>
    <row r="6206" spans="13:16" x14ac:dyDescent="0.25">
      <c r="M6206" s="10"/>
      <c r="N6206"/>
      <c r="O6206"/>
      <c r="P6206" s="10"/>
    </row>
    <row r="6207" spans="13:16" x14ac:dyDescent="0.25">
      <c r="M6207" s="10"/>
      <c r="N6207"/>
      <c r="O6207"/>
      <c r="P6207" s="10"/>
    </row>
    <row r="6208" spans="13:16" x14ac:dyDescent="0.25">
      <c r="M6208" s="10"/>
      <c r="N6208"/>
      <c r="O6208"/>
      <c r="P6208" s="10"/>
    </row>
    <row r="6209" spans="13:16" x14ac:dyDescent="0.25">
      <c r="M6209" s="10"/>
      <c r="N6209"/>
      <c r="O6209"/>
      <c r="P6209" s="10"/>
    </row>
    <row r="6210" spans="13:16" x14ac:dyDescent="0.25">
      <c r="M6210" s="10"/>
      <c r="N6210"/>
      <c r="O6210"/>
      <c r="P6210" s="10"/>
    </row>
    <row r="6211" spans="13:16" x14ac:dyDescent="0.25">
      <c r="M6211" s="10"/>
      <c r="N6211"/>
      <c r="O6211"/>
      <c r="P6211" s="10"/>
    </row>
    <row r="6212" spans="13:16" x14ac:dyDescent="0.25">
      <c r="M6212" s="10"/>
      <c r="N6212"/>
      <c r="O6212"/>
      <c r="P6212" s="10"/>
    </row>
    <row r="6213" spans="13:16" x14ac:dyDescent="0.25">
      <c r="M6213" s="10"/>
      <c r="N6213"/>
      <c r="O6213"/>
      <c r="P6213" s="10"/>
    </row>
    <row r="6214" spans="13:16" x14ac:dyDescent="0.25">
      <c r="M6214" s="10"/>
      <c r="N6214"/>
      <c r="O6214"/>
      <c r="P6214" s="10"/>
    </row>
    <row r="6215" spans="13:16" x14ac:dyDescent="0.25">
      <c r="M6215" s="10"/>
      <c r="N6215"/>
      <c r="O6215"/>
      <c r="P6215" s="10"/>
    </row>
    <row r="6216" spans="13:16" x14ac:dyDescent="0.25">
      <c r="M6216" s="10"/>
      <c r="N6216"/>
      <c r="O6216"/>
      <c r="P6216" s="10"/>
    </row>
    <row r="6217" spans="13:16" x14ac:dyDescent="0.25">
      <c r="M6217" s="10"/>
      <c r="N6217"/>
      <c r="O6217"/>
      <c r="P6217" s="10"/>
    </row>
    <row r="6218" spans="13:16" x14ac:dyDescent="0.25">
      <c r="M6218" s="10"/>
      <c r="N6218"/>
      <c r="O6218"/>
      <c r="P6218" s="10"/>
    </row>
    <row r="6219" spans="13:16" x14ac:dyDescent="0.25">
      <c r="M6219" s="10"/>
      <c r="N6219"/>
      <c r="O6219"/>
      <c r="P6219" s="10"/>
    </row>
    <row r="6220" spans="13:16" x14ac:dyDescent="0.25">
      <c r="M6220" s="10"/>
      <c r="N6220"/>
      <c r="O6220"/>
      <c r="P6220" s="10"/>
    </row>
    <row r="6221" spans="13:16" x14ac:dyDescent="0.25">
      <c r="M6221" s="10"/>
      <c r="N6221"/>
      <c r="O6221"/>
      <c r="P6221" s="10"/>
    </row>
    <row r="6222" spans="13:16" x14ac:dyDescent="0.25">
      <c r="M6222" s="10"/>
      <c r="N6222"/>
      <c r="O6222"/>
      <c r="P6222" s="10"/>
    </row>
    <row r="6223" spans="13:16" x14ac:dyDescent="0.25">
      <c r="M6223" s="10"/>
      <c r="N6223"/>
      <c r="O6223"/>
      <c r="P6223" s="10"/>
    </row>
    <row r="6224" spans="13:16" x14ac:dyDescent="0.25">
      <c r="M6224" s="10"/>
      <c r="N6224"/>
      <c r="O6224"/>
      <c r="P6224" s="10"/>
    </row>
    <row r="6225" spans="13:16" x14ac:dyDescent="0.25">
      <c r="M6225" s="10"/>
      <c r="N6225"/>
      <c r="O6225"/>
      <c r="P6225" s="10"/>
    </row>
    <row r="6226" spans="13:16" x14ac:dyDescent="0.25">
      <c r="M6226" s="10"/>
      <c r="N6226"/>
      <c r="O6226"/>
      <c r="P6226" s="10"/>
    </row>
    <row r="6227" spans="13:16" x14ac:dyDescent="0.25">
      <c r="M6227" s="10"/>
      <c r="N6227"/>
      <c r="O6227"/>
      <c r="P6227" s="10"/>
    </row>
    <row r="6228" spans="13:16" x14ac:dyDescent="0.25">
      <c r="M6228" s="10"/>
      <c r="N6228"/>
      <c r="O6228"/>
      <c r="P6228" s="10"/>
    </row>
    <row r="6229" spans="13:16" x14ac:dyDescent="0.25">
      <c r="M6229" s="10"/>
      <c r="N6229"/>
      <c r="O6229"/>
      <c r="P6229" s="10"/>
    </row>
    <row r="6230" spans="13:16" x14ac:dyDescent="0.25">
      <c r="M6230" s="10"/>
      <c r="N6230"/>
      <c r="O6230"/>
      <c r="P6230" s="10"/>
    </row>
    <row r="6231" spans="13:16" x14ac:dyDescent="0.25">
      <c r="M6231" s="10"/>
      <c r="N6231"/>
      <c r="O6231"/>
      <c r="P6231" s="10"/>
    </row>
    <row r="6232" spans="13:16" x14ac:dyDescent="0.25">
      <c r="M6232" s="10"/>
      <c r="N6232"/>
      <c r="O6232"/>
      <c r="P6232" s="10"/>
    </row>
    <row r="6233" spans="13:16" x14ac:dyDescent="0.25">
      <c r="M6233" s="10"/>
      <c r="N6233"/>
      <c r="O6233"/>
      <c r="P6233" s="10"/>
    </row>
    <row r="6234" spans="13:16" x14ac:dyDescent="0.25">
      <c r="M6234" s="10"/>
      <c r="N6234"/>
      <c r="O6234"/>
      <c r="P6234" s="10"/>
    </row>
    <row r="6235" spans="13:16" x14ac:dyDescent="0.25">
      <c r="M6235" s="10"/>
      <c r="N6235"/>
      <c r="O6235"/>
      <c r="P6235" s="10"/>
    </row>
    <row r="6236" spans="13:16" x14ac:dyDescent="0.25">
      <c r="M6236" s="10"/>
      <c r="N6236"/>
      <c r="O6236"/>
      <c r="P6236" s="10"/>
    </row>
    <row r="6237" spans="13:16" x14ac:dyDescent="0.25">
      <c r="M6237" s="10"/>
      <c r="N6237"/>
      <c r="O6237"/>
      <c r="P6237" s="10"/>
    </row>
    <row r="6238" spans="13:16" x14ac:dyDescent="0.25">
      <c r="M6238" s="10"/>
      <c r="N6238"/>
      <c r="O6238"/>
      <c r="P6238" s="10"/>
    </row>
    <row r="6239" spans="13:16" x14ac:dyDescent="0.25">
      <c r="M6239" s="10"/>
      <c r="N6239"/>
      <c r="O6239"/>
      <c r="P6239" s="10"/>
    </row>
    <row r="6240" spans="13:16" x14ac:dyDescent="0.25">
      <c r="M6240" s="10"/>
      <c r="N6240"/>
      <c r="O6240"/>
      <c r="P6240" s="10"/>
    </row>
    <row r="6241" spans="13:16" x14ac:dyDescent="0.25">
      <c r="M6241" s="10"/>
      <c r="N6241"/>
      <c r="O6241"/>
      <c r="P6241" s="10"/>
    </row>
    <row r="6242" spans="13:16" x14ac:dyDescent="0.25">
      <c r="M6242" s="10"/>
      <c r="N6242"/>
      <c r="O6242"/>
      <c r="P6242" s="10"/>
    </row>
    <row r="6243" spans="13:16" x14ac:dyDescent="0.25">
      <c r="M6243" s="10"/>
      <c r="N6243"/>
      <c r="O6243"/>
      <c r="P6243" s="10"/>
    </row>
    <row r="6244" spans="13:16" x14ac:dyDescent="0.25">
      <c r="M6244" s="10"/>
      <c r="N6244"/>
      <c r="O6244"/>
      <c r="P6244" s="10"/>
    </row>
    <row r="6245" spans="13:16" x14ac:dyDescent="0.25">
      <c r="M6245" s="10"/>
      <c r="N6245"/>
      <c r="O6245"/>
      <c r="P6245" s="10"/>
    </row>
    <row r="6246" spans="13:16" x14ac:dyDescent="0.25">
      <c r="M6246" s="10"/>
      <c r="N6246"/>
      <c r="O6246"/>
      <c r="P6246" s="10"/>
    </row>
    <row r="6247" spans="13:16" x14ac:dyDescent="0.25">
      <c r="M6247" s="10"/>
      <c r="N6247"/>
      <c r="O6247"/>
      <c r="P6247" s="10"/>
    </row>
    <row r="6248" spans="13:16" x14ac:dyDescent="0.25">
      <c r="M6248" s="10"/>
      <c r="N6248"/>
      <c r="O6248"/>
      <c r="P6248" s="10"/>
    </row>
    <row r="6249" spans="13:16" x14ac:dyDescent="0.25">
      <c r="M6249" s="10"/>
      <c r="N6249"/>
      <c r="O6249"/>
      <c r="P6249" s="10"/>
    </row>
    <row r="6250" spans="13:16" x14ac:dyDescent="0.25">
      <c r="M6250" s="10"/>
      <c r="N6250"/>
      <c r="O6250"/>
      <c r="P6250" s="10"/>
    </row>
    <row r="6251" spans="13:16" x14ac:dyDescent="0.25">
      <c r="M6251" s="10"/>
      <c r="N6251"/>
      <c r="O6251"/>
      <c r="P6251" s="10"/>
    </row>
    <row r="6252" spans="13:16" x14ac:dyDescent="0.25">
      <c r="M6252" s="10"/>
      <c r="N6252"/>
      <c r="O6252"/>
      <c r="P6252" s="10"/>
    </row>
    <row r="6253" spans="13:16" x14ac:dyDescent="0.25">
      <c r="M6253" s="10"/>
      <c r="N6253"/>
      <c r="O6253"/>
      <c r="P6253" s="10"/>
    </row>
    <row r="6254" spans="13:16" x14ac:dyDescent="0.25">
      <c r="M6254" s="10"/>
      <c r="N6254"/>
      <c r="O6254"/>
      <c r="P6254" s="10"/>
    </row>
    <row r="6255" spans="13:16" x14ac:dyDescent="0.25">
      <c r="M6255" s="10"/>
      <c r="N6255"/>
      <c r="O6255"/>
      <c r="P6255" s="10"/>
    </row>
    <row r="6256" spans="13:16" x14ac:dyDescent="0.25">
      <c r="M6256" s="10"/>
      <c r="N6256"/>
      <c r="O6256"/>
      <c r="P6256" s="10"/>
    </row>
    <row r="6257" spans="13:16" x14ac:dyDescent="0.25">
      <c r="M6257" s="10"/>
      <c r="N6257"/>
      <c r="O6257"/>
      <c r="P6257" s="10"/>
    </row>
    <row r="6258" spans="13:16" x14ac:dyDescent="0.25">
      <c r="M6258" s="10"/>
      <c r="N6258"/>
      <c r="O6258"/>
      <c r="P6258" s="10"/>
    </row>
    <row r="6259" spans="13:16" x14ac:dyDescent="0.25">
      <c r="M6259" s="10"/>
      <c r="N6259"/>
      <c r="O6259"/>
      <c r="P6259" s="10"/>
    </row>
    <row r="6260" spans="13:16" x14ac:dyDescent="0.25">
      <c r="M6260" s="10"/>
      <c r="N6260"/>
      <c r="O6260"/>
      <c r="P6260" s="10"/>
    </row>
    <row r="6261" spans="13:16" x14ac:dyDescent="0.25">
      <c r="M6261" s="10"/>
      <c r="N6261"/>
      <c r="O6261"/>
      <c r="P6261" s="10"/>
    </row>
    <row r="6262" spans="13:16" x14ac:dyDescent="0.25">
      <c r="M6262" s="10"/>
      <c r="N6262"/>
      <c r="O6262"/>
      <c r="P6262" s="10"/>
    </row>
    <row r="6263" spans="13:16" x14ac:dyDescent="0.25">
      <c r="M6263" s="10"/>
      <c r="N6263"/>
      <c r="O6263"/>
      <c r="P6263" s="10"/>
    </row>
    <row r="6264" spans="13:16" x14ac:dyDescent="0.25">
      <c r="M6264" s="10"/>
      <c r="N6264"/>
      <c r="O6264"/>
      <c r="P6264" s="10"/>
    </row>
    <row r="6265" spans="13:16" x14ac:dyDescent="0.25">
      <c r="M6265" s="10"/>
      <c r="N6265"/>
      <c r="O6265"/>
      <c r="P6265" s="10"/>
    </row>
    <row r="6266" spans="13:16" x14ac:dyDescent="0.25">
      <c r="M6266" s="10"/>
      <c r="N6266"/>
      <c r="O6266"/>
      <c r="P6266" s="10"/>
    </row>
    <row r="6267" spans="13:16" x14ac:dyDescent="0.25">
      <c r="M6267" s="10"/>
      <c r="N6267"/>
      <c r="O6267"/>
      <c r="P6267" s="10"/>
    </row>
    <row r="6268" spans="13:16" x14ac:dyDescent="0.25">
      <c r="M6268" s="10"/>
      <c r="N6268"/>
      <c r="O6268"/>
      <c r="P6268" s="10"/>
    </row>
    <row r="6269" spans="13:16" x14ac:dyDescent="0.25">
      <c r="M6269" s="10"/>
      <c r="N6269"/>
      <c r="O6269"/>
      <c r="P6269" s="10"/>
    </row>
    <row r="6270" spans="13:16" x14ac:dyDescent="0.25">
      <c r="M6270" s="10"/>
      <c r="N6270"/>
      <c r="O6270"/>
      <c r="P6270" s="10"/>
    </row>
    <row r="6271" spans="13:16" x14ac:dyDescent="0.25">
      <c r="M6271" s="10"/>
      <c r="N6271"/>
      <c r="O6271"/>
      <c r="P6271" s="10"/>
    </row>
    <row r="6272" spans="13:16" x14ac:dyDescent="0.25">
      <c r="M6272" s="10"/>
      <c r="N6272"/>
      <c r="O6272"/>
      <c r="P6272" s="10"/>
    </row>
    <row r="6273" spans="13:16" x14ac:dyDescent="0.25">
      <c r="M6273" s="10"/>
      <c r="N6273"/>
      <c r="O6273"/>
      <c r="P6273" s="10"/>
    </row>
    <row r="6274" spans="13:16" x14ac:dyDescent="0.25">
      <c r="M6274" s="10"/>
      <c r="N6274"/>
      <c r="O6274"/>
      <c r="P6274" s="10"/>
    </row>
    <row r="6275" spans="13:16" x14ac:dyDescent="0.25">
      <c r="M6275" s="10"/>
      <c r="N6275"/>
      <c r="O6275"/>
      <c r="P6275" s="10"/>
    </row>
    <row r="6276" spans="13:16" x14ac:dyDescent="0.25">
      <c r="M6276" s="10"/>
      <c r="N6276"/>
      <c r="O6276"/>
      <c r="P6276" s="10"/>
    </row>
    <row r="6277" spans="13:16" x14ac:dyDescent="0.25">
      <c r="M6277" s="10"/>
      <c r="N6277"/>
      <c r="O6277"/>
      <c r="P6277" s="10"/>
    </row>
    <row r="6278" spans="13:16" x14ac:dyDescent="0.25">
      <c r="M6278" s="10"/>
      <c r="N6278"/>
      <c r="O6278"/>
      <c r="P6278" s="10"/>
    </row>
    <row r="6279" spans="13:16" x14ac:dyDescent="0.25">
      <c r="M6279" s="10"/>
      <c r="N6279"/>
      <c r="O6279"/>
      <c r="P6279" s="10"/>
    </row>
    <row r="6280" spans="13:16" x14ac:dyDescent="0.25">
      <c r="M6280" s="10"/>
      <c r="N6280"/>
      <c r="O6280"/>
      <c r="P6280" s="10"/>
    </row>
    <row r="6281" spans="13:16" x14ac:dyDescent="0.25">
      <c r="M6281" s="10"/>
      <c r="N6281"/>
      <c r="O6281"/>
      <c r="P6281" s="10"/>
    </row>
    <row r="6282" spans="13:16" x14ac:dyDescent="0.25">
      <c r="M6282" s="10"/>
      <c r="N6282"/>
      <c r="O6282"/>
      <c r="P6282" s="10"/>
    </row>
    <row r="6283" spans="13:16" x14ac:dyDescent="0.25">
      <c r="M6283" s="10"/>
      <c r="N6283"/>
      <c r="O6283"/>
      <c r="P6283" s="10"/>
    </row>
    <row r="6284" spans="13:16" x14ac:dyDescent="0.25">
      <c r="M6284" s="10"/>
      <c r="N6284"/>
      <c r="O6284"/>
      <c r="P6284" s="10"/>
    </row>
    <row r="6285" spans="13:16" x14ac:dyDescent="0.25">
      <c r="M6285" s="10"/>
      <c r="N6285"/>
      <c r="O6285"/>
      <c r="P6285" s="10"/>
    </row>
    <row r="6286" spans="13:16" x14ac:dyDescent="0.25">
      <c r="M6286" s="10"/>
      <c r="N6286"/>
      <c r="O6286"/>
      <c r="P6286" s="10"/>
    </row>
    <row r="6287" spans="13:16" x14ac:dyDescent="0.25">
      <c r="M6287" s="10"/>
      <c r="N6287"/>
      <c r="O6287"/>
      <c r="P6287" s="10"/>
    </row>
    <row r="6288" spans="13:16" x14ac:dyDescent="0.25">
      <c r="M6288" s="10"/>
      <c r="N6288"/>
      <c r="O6288"/>
      <c r="P6288" s="10"/>
    </row>
    <row r="6289" spans="13:16" x14ac:dyDescent="0.25">
      <c r="M6289" s="10"/>
      <c r="N6289"/>
      <c r="O6289"/>
      <c r="P6289" s="10"/>
    </row>
    <row r="6290" spans="13:16" x14ac:dyDescent="0.25">
      <c r="M6290" s="10"/>
      <c r="N6290"/>
      <c r="O6290"/>
      <c r="P6290" s="10"/>
    </row>
    <row r="6291" spans="13:16" x14ac:dyDescent="0.25">
      <c r="M6291" s="10"/>
      <c r="N6291"/>
      <c r="O6291"/>
      <c r="P6291" s="10"/>
    </row>
    <row r="6292" spans="13:16" x14ac:dyDescent="0.25">
      <c r="M6292" s="10"/>
      <c r="N6292"/>
      <c r="O6292"/>
      <c r="P6292" s="10"/>
    </row>
    <row r="6293" spans="13:16" x14ac:dyDescent="0.25">
      <c r="M6293" s="10"/>
      <c r="N6293"/>
      <c r="O6293"/>
      <c r="P6293" s="10"/>
    </row>
    <row r="6294" spans="13:16" x14ac:dyDescent="0.25">
      <c r="M6294" s="10"/>
      <c r="N6294"/>
      <c r="O6294"/>
      <c r="P6294" s="10"/>
    </row>
    <row r="6295" spans="13:16" x14ac:dyDescent="0.25">
      <c r="M6295" s="10"/>
      <c r="N6295"/>
      <c r="O6295"/>
      <c r="P6295" s="10"/>
    </row>
    <row r="6296" spans="13:16" x14ac:dyDescent="0.25">
      <c r="M6296" s="10"/>
      <c r="N6296"/>
      <c r="O6296"/>
      <c r="P6296" s="10"/>
    </row>
    <row r="6297" spans="13:16" x14ac:dyDescent="0.25">
      <c r="M6297" s="10"/>
      <c r="N6297"/>
      <c r="O6297"/>
      <c r="P6297" s="10"/>
    </row>
    <row r="6298" spans="13:16" x14ac:dyDescent="0.25">
      <c r="M6298" s="10"/>
      <c r="N6298"/>
      <c r="O6298"/>
      <c r="P6298" s="10"/>
    </row>
    <row r="6299" spans="13:16" x14ac:dyDescent="0.25">
      <c r="M6299" s="10"/>
      <c r="N6299"/>
      <c r="O6299"/>
      <c r="P6299" s="10"/>
    </row>
    <row r="6300" spans="13:16" x14ac:dyDescent="0.25">
      <c r="M6300" s="10"/>
      <c r="N6300"/>
      <c r="O6300"/>
      <c r="P6300" s="10"/>
    </row>
    <row r="6301" spans="13:16" x14ac:dyDescent="0.25">
      <c r="M6301" s="10"/>
      <c r="N6301"/>
      <c r="O6301"/>
      <c r="P6301" s="10"/>
    </row>
    <row r="6302" spans="13:16" x14ac:dyDescent="0.25">
      <c r="M6302" s="10"/>
      <c r="N6302"/>
      <c r="O6302"/>
      <c r="P6302" s="10"/>
    </row>
    <row r="6303" spans="13:16" x14ac:dyDescent="0.25">
      <c r="M6303" s="10"/>
      <c r="N6303"/>
      <c r="O6303"/>
      <c r="P6303" s="10"/>
    </row>
    <row r="6304" spans="13:16" x14ac:dyDescent="0.25">
      <c r="M6304" s="10"/>
      <c r="N6304"/>
      <c r="O6304"/>
      <c r="P6304" s="10"/>
    </row>
    <row r="6305" spans="13:16" x14ac:dyDescent="0.25">
      <c r="M6305" s="10"/>
      <c r="N6305"/>
      <c r="O6305"/>
      <c r="P6305" s="10"/>
    </row>
    <row r="6306" spans="13:16" x14ac:dyDescent="0.25">
      <c r="M6306" s="10"/>
      <c r="N6306"/>
      <c r="O6306"/>
      <c r="P6306" s="10"/>
    </row>
    <row r="6307" spans="13:16" x14ac:dyDescent="0.25">
      <c r="M6307" s="10"/>
      <c r="N6307"/>
      <c r="O6307"/>
      <c r="P6307" s="10"/>
    </row>
    <row r="6308" spans="13:16" x14ac:dyDescent="0.25">
      <c r="M6308" s="10"/>
      <c r="N6308"/>
      <c r="O6308"/>
      <c r="P6308" s="10"/>
    </row>
    <row r="6309" spans="13:16" x14ac:dyDescent="0.25">
      <c r="M6309" s="10"/>
      <c r="N6309"/>
      <c r="O6309"/>
      <c r="P6309" s="10"/>
    </row>
    <row r="6310" spans="13:16" x14ac:dyDescent="0.25">
      <c r="M6310" s="10"/>
      <c r="N6310"/>
      <c r="O6310"/>
      <c r="P6310" s="10"/>
    </row>
    <row r="6311" spans="13:16" x14ac:dyDescent="0.25">
      <c r="M6311" s="10"/>
      <c r="N6311"/>
      <c r="O6311"/>
      <c r="P6311" s="10"/>
    </row>
    <row r="6312" spans="13:16" x14ac:dyDescent="0.25">
      <c r="M6312" s="10"/>
      <c r="N6312"/>
      <c r="O6312"/>
      <c r="P6312" s="10"/>
    </row>
    <row r="6313" spans="13:16" x14ac:dyDescent="0.25">
      <c r="M6313" s="10"/>
      <c r="N6313"/>
      <c r="O6313"/>
      <c r="P6313" s="10"/>
    </row>
    <row r="6314" spans="13:16" x14ac:dyDescent="0.25">
      <c r="M6314" s="10"/>
      <c r="N6314"/>
      <c r="O6314"/>
      <c r="P6314" s="10"/>
    </row>
    <row r="6315" spans="13:16" x14ac:dyDescent="0.25">
      <c r="M6315" s="10"/>
      <c r="N6315"/>
      <c r="O6315"/>
      <c r="P6315" s="10"/>
    </row>
    <row r="6316" spans="13:16" x14ac:dyDescent="0.25">
      <c r="M6316" s="10"/>
      <c r="N6316"/>
      <c r="O6316"/>
      <c r="P6316" s="10"/>
    </row>
    <row r="6317" spans="13:16" x14ac:dyDescent="0.25">
      <c r="M6317" s="10"/>
      <c r="N6317"/>
      <c r="O6317"/>
      <c r="P6317" s="10"/>
    </row>
    <row r="6318" spans="13:16" x14ac:dyDescent="0.25">
      <c r="M6318" s="10"/>
      <c r="N6318"/>
      <c r="O6318"/>
      <c r="P6318" s="10"/>
    </row>
    <row r="6319" spans="13:16" x14ac:dyDescent="0.25">
      <c r="M6319" s="10"/>
      <c r="N6319"/>
      <c r="O6319"/>
      <c r="P6319" s="10"/>
    </row>
    <row r="6320" spans="13:16" x14ac:dyDescent="0.25">
      <c r="M6320" s="10"/>
      <c r="N6320"/>
      <c r="O6320"/>
      <c r="P6320" s="10"/>
    </row>
    <row r="6321" spans="13:16" x14ac:dyDescent="0.25">
      <c r="M6321" s="10"/>
      <c r="N6321"/>
      <c r="O6321"/>
      <c r="P6321" s="10"/>
    </row>
    <row r="6322" spans="13:16" x14ac:dyDescent="0.25">
      <c r="M6322" s="10"/>
      <c r="N6322"/>
      <c r="O6322"/>
      <c r="P6322" s="10"/>
    </row>
    <row r="6323" spans="13:16" x14ac:dyDescent="0.25">
      <c r="M6323" s="10"/>
      <c r="N6323"/>
      <c r="O6323"/>
      <c r="P6323" s="10"/>
    </row>
    <row r="6324" spans="13:16" x14ac:dyDescent="0.25">
      <c r="M6324" s="10"/>
      <c r="N6324"/>
      <c r="O6324"/>
      <c r="P6324" s="10"/>
    </row>
    <row r="6325" spans="13:16" x14ac:dyDescent="0.25">
      <c r="M6325" s="10"/>
      <c r="N6325"/>
      <c r="O6325"/>
      <c r="P6325" s="10"/>
    </row>
    <row r="6326" spans="13:16" x14ac:dyDescent="0.25">
      <c r="M6326" s="10"/>
      <c r="N6326"/>
      <c r="O6326"/>
      <c r="P6326" s="10"/>
    </row>
    <row r="6327" spans="13:16" x14ac:dyDescent="0.25">
      <c r="M6327" s="10"/>
      <c r="N6327"/>
      <c r="O6327"/>
      <c r="P6327" s="10"/>
    </row>
    <row r="6328" spans="13:16" x14ac:dyDescent="0.25">
      <c r="M6328" s="10"/>
      <c r="N6328"/>
      <c r="O6328"/>
      <c r="P6328" s="10"/>
    </row>
    <row r="6329" spans="13:16" x14ac:dyDescent="0.25">
      <c r="M6329" s="10"/>
      <c r="N6329"/>
      <c r="O6329"/>
      <c r="P6329" s="10"/>
    </row>
    <row r="6330" spans="13:16" x14ac:dyDescent="0.25">
      <c r="M6330" s="10"/>
      <c r="N6330"/>
      <c r="O6330"/>
      <c r="P6330" s="10"/>
    </row>
    <row r="6331" spans="13:16" x14ac:dyDescent="0.25">
      <c r="M6331" s="10"/>
      <c r="N6331"/>
      <c r="O6331"/>
      <c r="P6331" s="10"/>
    </row>
    <row r="6332" spans="13:16" x14ac:dyDescent="0.25">
      <c r="M6332" s="10"/>
      <c r="N6332"/>
      <c r="O6332"/>
      <c r="P6332" s="10"/>
    </row>
    <row r="6333" spans="13:16" x14ac:dyDescent="0.25">
      <c r="M6333" s="10"/>
      <c r="N6333"/>
      <c r="O6333"/>
      <c r="P6333" s="10"/>
    </row>
    <row r="6334" spans="13:16" x14ac:dyDescent="0.25">
      <c r="M6334" s="10"/>
      <c r="N6334"/>
      <c r="O6334"/>
      <c r="P6334" s="10"/>
    </row>
    <row r="6335" spans="13:16" x14ac:dyDescent="0.25">
      <c r="M6335" s="10"/>
      <c r="N6335"/>
      <c r="O6335"/>
      <c r="P6335" s="10"/>
    </row>
    <row r="6336" spans="13:16" x14ac:dyDescent="0.25">
      <c r="M6336" s="10"/>
      <c r="N6336"/>
      <c r="O6336"/>
      <c r="P6336" s="10"/>
    </row>
    <row r="6337" spans="13:16" x14ac:dyDescent="0.25">
      <c r="M6337" s="10"/>
      <c r="N6337"/>
      <c r="O6337"/>
      <c r="P6337" s="10"/>
    </row>
    <row r="6338" spans="13:16" x14ac:dyDescent="0.25">
      <c r="M6338" s="10"/>
      <c r="N6338"/>
      <c r="O6338"/>
      <c r="P6338" s="10"/>
    </row>
    <row r="6339" spans="13:16" x14ac:dyDescent="0.25">
      <c r="M6339" s="10"/>
      <c r="N6339"/>
      <c r="O6339"/>
      <c r="P6339" s="10"/>
    </row>
    <row r="6340" spans="13:16" x14ac:dyDescent="0.25">
      <c r="M6340" s="10"/>
      <c r="N6340"/>
      <c r="O6340"/>
      <c r="P6340" s="10"/>
    </row>
    <row r="6341" spans="13:16" x14ac:dyDescent="0.25">
      <c r="M6341" s="10"/>
      <c r="N6341"/>
      <c r="O6341"/>
      <c r="P6341" s="10"/>
    </row>
    <row r="6342" spans="13:16" x14ac:dyDescent="0.25">
      <c r="M6342" s="10"/>
      <c r="N6342"/>
      <c r="O6342"/>
      <c r="P6342" s="10"/>
    </row>
    <row r="6343" spans="13:16" x14ac:dyDescent="0.25">
      <c r="M6343" s="10"/>
      <c r="N6343"/>
      <c r="O6343"/>
      <c r="P6343" s="10"/>
    </row>
    <row r="6344" spans="13:16" x14ac:dyDescent="0.25">
      <c r="M6344" s="10"/>
      <c r="N6344"/>
      <c r="O6344"/>
      <c r="P6344" s="10"/>
    </row>
    <row r="6345" spans="13:16" x14ac:dyDescent="0.25">
      <c r="M6345" s="10"/>
      <c r="N6345"/>
      <c r="O6345"/>
      <c r="P6345" s="10"/>
    </row>
    <row r="6346" spans="13:16" x14ac:dyDescent="0.25">
      <c r="M6346" s="10"/>
      <c r="N6346"/>
      <c r="O6346"/>
      <c r="P6346" s="10"/>
    </row>
    <row r="6347" spans="13:16" x14ac:dyDescent="0.25">
      <c r="M6347" s="10"/>
      <c r="N6347"/>
      <c r="O6347"/>
      <c r="P6347" s="10"/>
    </row>
    <row r="6348" spans="13:16" x14ac:dyDescent="0.25">
      <c r="M6348" s="10"/>
      <c r="N6348"/>
      <c r="O6348"/>
      <c r="P6348" s="10"/>
    </row>
    <row r="6349" spans="13:16" x14ac:dyDescent="0.25">
      <c r="M6349" s="10"/>
      <c r="N6349"/>
      <c r="O6349"/>
      <c r="P6349" s="10"/>
    </row>
    <row r="6350" spans="13:16" x14ac:dyDescent="0.25">
      <c r="M6350" s="10"/>
      <c r="N6350"/>
      <c r="O6350"/>
      <c r="P6350" s="10"/>
    </row>
    <row r="6351" spans="13:16" x14ac:dyDescent="0.25">
      <c r="M6351" s="10"/>
      <c r="N6351"/>
      <c r="O6351"/>
      <c r="P6351" s="10"/>
    </row>
    <row r="6352" spans="13:16" x14ac:dyDescent="0.25">
      <c r="M6352" s="10"/>
      <c r="N6352"/>
      <c r="O6352"/>
      <c r="P6352" s="10"/>
    </row>
    <row r="6353" spans="13:16" x14ac:dyDescent="0.25">
      <c r="M6353" s="10"/>
      <c r="N6353"/>
      <c r="O6353"/>
      <c r="P6353" s="10"/>
    </row>
    <row r="6354" spans="13:16" x14ac:dyDescent="0.25">
      <c r="M6354" s="10"/>
      <c r="N6354"/>
      <c r="O6354"/>
      <c r="P6354" s="10"/>
    </row>
    <row r="6355" spans="13:16" x14ac:dyDescent="0.25">
      <c r="M6355" s="10"/>
      <c r="N6355"/>
      <c r="O6355"/>
      <c r="P6355" s="10"/>
    </row>
    <row r="6356" spans="13:16" x14ac:dyDescent="0.25">
      <c r="M6356" s="10"/>
      <c r="N6356"/>
      <c r="O6356"/>
      <c r="P6356" s="10"/>
    </row>
    <row r="6357" spans="13:16" x14ac:dyDescent="0.25">
      <c r="M6357" s="10"/>
      <c r="N6357"/>
      <c r="O6357"/>
      <c r="P6357" s="10"/>
    </row>
    <row r="6358" spans="13:16" x14ac:dyDescent="0.25">
      <c r="M6358" s="10"/>
      <c r="N6358"/>
      <c r="O6358"/>
      <c r="P6358" s="10"/>
    </row>
    <row r="6359" spans="13:16" x14ac:dyDescent="0.25">
      <c r="M6359" s="10"/>
      <c r="N6359"/>
      <c r="O6359"/>
      <c r="P6359" s="10"/>
    </row>
    <row r="6360" spans="13:16" x14ac:dyDescent="0.25">
      <c r="M6360" s="10"/>
      <c r="N6360"/>
      <c r="O6360"/>
      <c r="P6360" s="10"/>
    </row>
    <row r="6361" spans="13:16" x14ac:dyDescent="0.25">
      <c r="M6361" s="10"/>
      <c r="N6361"/>
      <c r="O6361"/>
      <c r="P6361" s="10"/>
    </row>
    <row r="6362" spans="13:16" x14ac:dyDescent="0.25">
      <c r="M6362" s="10"/>
      <c r="N6362"/>
      <c r="O6362"/>
      <c r="P6362" s="10"/>
    </row>
    <row r="6363" spans="13:16" x14ac:dyDescent="0.25">
      <c r="M6363" s="10"/>
      <c r="N6363"/>
      <c r="O6363"/>
      <c r="P6363" s="10"/>
    </row>
    <row r="6364" spans="13:16" x14ac:dyDescent="0.25">
      <c r="M6364" s="10"/>
      <c r="N6364"/>
      <c r="O6364"/>
      <c r="P6364" s="10"/>
    </row>
    <row r="6365" spans="13:16" x14ac:dyDescent="0.25">
      <c r="M6365" s="10"/>
      <c r="N6365"/>
      <c r="O6365"/>
      <c r="P6365" s="10"/>
    </row>
    <row r="6366" spans="13:16" x14ac:dyDescent="0.25">
      <c r="M6366" s="10"/>
      <c r="N6366"/>
      <c r="O6366"/>
      <c r="P6366" s="10"/>
    </row>
    <row r="6367" spans="13:16" x14ac:dyDescent="0.25">
      <c r="M6367" s="10"/>
      <c r="N6367"/>
      <c r="O6367"/>
      <c r="P6367" s="10"/>
    </row>
    <row r="6368" spans="13:16" x14ac:dyDescent="0.25">
      <c r="M6368" s="10"/>
      <c r="N6368"/>
      <c r="O6368"/>
      <c r="P6368" s="10"/>
    </row>
    <row r="6369" spans="13:16" x14ac:dyDescent="0.25">
      <c r="M6369" s="10"/>
      <c r="N6369"/>
      <c r="O6369"/>
      <c r="P6369" s="10"/>
    </row>
    <row r="6370" spans="13:16" x14ac:dyDescent="0.25">
      <c r="M6370" s="10"/>
      <c r="N6370"/>
      <c r="O6370"/>
      <c r="P6370" s="10"/>
    </row>
    <row r="6371" spans="13:16" x14ac:dyDescent="0.25">
      <c r="M6371" s="10"/>
      <c r="N6371"/>
      <c r="O6371"/>
      <c r="P6371" s="10"/>
    </row>
    <row r="6372" spans="13:16" x14ac:dyDescent="0.25">
      <c r="M6372" s="10"/>
      <c r="N6372"/>
      <c r="O6372"/>
      <c r="P6372" s="10"/>
    </row>
    <row r="6373" spans="13:16" x14ac:dyDescent="0.25">
      <c r="M6373" s="10"/>
      <c r="N6373"/>
      <c r="O6373"/>
      <c r="P6373" s="10"/>
    </row>
    <row r="6374" spans="13:16" x14ac:dyDescent="0.25">
      <c r="M6374" s="10"/>
      <c r="N6374"/>
      <c r="O6374"/>
      <c r="P6374" s="10"/>
    </row>
    <row r="6375" spans="13:16" x14ac:dyDescent="0.25">
      <c r="M6375" s="10"/>
      <c r="N6375"/>
      <c r="O6375"/>
      <c r="P6375" s="10"/>
    </row>
    <row r="6376" spans="13:16" x14ac:dyDescent="0.25">
      <c r="M6376" s="10"/>
      <c r="N6376"/>
      <c r="O6376"/>
      <c r="P6376" s="10"/>
    </row>
    <row r="6377" spans="13:16" x14ac:dyDescent="0.25">
      <c r="M6377" s="10"/>
      <c r="N6377"/>
      <c r="O6377"/>
      <c r="P6377" s="10"/>
    </row>
    <row r="6378" spans="13:16" x14ac:dyDescent="0.25">
      <c r="M6378" s="10"/>
      <c r="N6378"/>
      <c r="O6378"/>
      <c r="P6378" s="10"/>
    </row>
    <row r="6379" spans="13:16" x14ac:dyDescent="0.25">
      <c r="M6379" s="10"/>
      <c r="N6379"/>
      <c r="O6379"/>
      <c r="P6379" s="10"/>
    </row>
    <row r="6380" spans="13:16" x14ac:dyDescent="0.25">
      <c r="M6380" s="10"/>
      <c r="N6380"/>
      <c r="O6380"/>
      <c r="P6380" s="10"/>
    </row>
    <row r="6381" spans="13:16" x14ac:dyDescent="0.25">
      <c r="M6381" s="10"/>
      <c r="N6381"/>
      <c r="O6381"/>
      <c r="P6381" s="10"/>
    </row>
    <row r="6382" spans="13:16" x14ac:dyDescent="0.25">
      <c r="M6382" s="10"/>
      <c r="N6382"/>
      <c r="O6382"/>
      <c r="P6382" s="10"/>
    </row>
    <row r="6383" spans="13:16" x14ac:dyDescent="0.25">
      <c r="M6383" s="10"/>
      <c r="N6383"/>
      <c r="O6383"/>
      <c r="P6383" s="10"/>
    </row>
    <row r="6384" spans="13:16" x14ac:dyDescent="0.25">
      <c r="M6384" s="10"/>
      <c r="N6384"/>
      <c r="O6384"/>
      <c r="P6384" s="10"/>
    </row>
    <row r="6385" spans="13:16" x14ac:dyDescent="0.25">
      <c r="M6385" s="10"/>
      <c r="N6385"/>
      <c r="O6385"/>
      <c r="P6385" s="10"/>
    </row>
    <row r="6386" spans="13:16" x14ac:dyDescent="0.25">
      <c r="M6386" s="10"/>
      <c r="N6386"/>
      <c r="O6386"/>
      <c r="P6386" s="10"/>
    </row>
    <row r="6387" spans="13:16" x14ac:dyDescent="0.25">
      <c r="M6387" s="10"/>
      <c r="N6387"/>
      <c r="O6387"/>
      <c r="P6387" s="10"/>
    </row>
    <row r="6388" spans="13:16" x14ac:dyDescent="0.25">
      <c r="M6388" s="10"/>
      <c r="N6388"/>
      <c r="O6388"/>
      <c r="P6388" s="10"/>
    </row>
    <row r="6389" spans="13:16" x14ac:dyDescent="0.25">
      <c r="M6389" s="10"/>
      <c r="N6389"/>
      <c r="O6389"/>
      <c r="P6389" s="10"/>
    </row>
    <row r="6390" spans="13:16" x14ac:dyDescent="0.25">
      <c r="M6390" s="10"/>
      <c r="N6390"/>
      <c r="O6390"/>
      <c r="P6390" s="10"/>
    </row>
    <row r="6391" spans="13:16" x14ac:dyDescent="0.25">
      <c r="M6391" s="10"/>
      <c r="N6391"/>
      <c r="O6391"/>
      <c r="P6391" s="10"/>
    </row>
    <row r="6392" spans="13:16" x14ac:dyDescent="0.25">
      <c r="M6392" s="10"/>
      <c r="N6392"/>
      <c r="O6392"/>
      <c r="P6392" s="10"/>
    </row>
    <row r="6393" spans="13:16" x14ac:dyDescent="0.25">
      <c r="M6393" s="10"/>
      <c r="N6393"/>
      <c r="O6393"/>
      <c r="P6393" s="10"/>
    </row>
    <row r="6394" spans="13:16" x14ac:dyDescent="0.25">
      <c r="M6394" s="10"/>
      <c r="N6394"/>
      <c r="O6394"/>
      <c r="P6394" s="10"/>
    </row>
    <row r="6395" spans="13:16" x14ac:dyDescent="0.25">
      <c r="M6395" s="10"/>
      <c r="N6395"/>
      <c r="O6395"/>
      <c r="P6395" s="10"/>
    </row>
    <row r="6396" spans="13:16" x14ac:dyDescent="0.25">
      <c r="M6396" s="10"/>
      <c r="N6396"/>
      <c r="O6396"/>
      <c r="P6396" s="10"/>
    </row>
    <row r="6397" spans="13:16" x14ac:dyDescent="0.25">
      <c r="M6397" s="10"/>
      <c r="N6397"/>
      <c r="O6397"/>
      <c r="P6397" s="10"/>
    </row>
    <row r="6398" spans="13:16" x14ac:dyDescent="0.25">
      <c r="M6398" s="10"/>
      <c r="N6398"/>
      <c r="O6398"/>
      <c r="P6398" s="10"/>
    </row>
    <row r="6399" spans="13:16" x14ac:dyDescent="0.25">
      <c r="M6399" s="10"/>
      <c r="N6399"/>
      <c r="O6399"/>
      <c r="P6399" s="10"/>
    </row>
    <row r="6400" spans="13:16" x14ac:dyDescent="0.25">
      <c r="M6400" s="10"/>
      <c r="N6400"/>
      <c r="O6400"/>
      <c r="P6400" s="10"/>
    </row>
    <row r="6401" spans="13:16" x14ac:dyDescent="0.25">
      <c r="M6401" s="10"/>
      <c r="N6401"/>
      <c r="O6401"/>
      <c r="P6401" s="10"/>
    </row>
    <row r="6402" spans="13:16" x14ac:dyDescent="0.25">
      <c r="M6402" s="10"/>
      <c r="N6402"/>
      <c r="O6402"/>
      <c r="P6402" s="10"/>
    </row>
    <row r="6403" spans="13:16" x14ac:dyDescent="0.25">
      <c r="M6403" s="10"/>
      <c r="N6403"/>
      <c r="O6403"/>
      <c r="P6403" s="10"/>
    </row>
    <row r="6404" spans="13:16" x14ac:dyDescent="0.25">
      <c r="M6404" s="10"/>
      <c r="N6404"/>
      <c r="O6404"/>
      <c r="P6404" s="10"/>
    </row>
    <row r="6405" spans="13:16" x14ac:dyDescent="0.25">
      <c r="M6405" s="10"/>
      <c r="N6405"/>
      <c r="O6405"/>
      <c r="P6405" s="10"/>
    </row>
    <row r="6406" spans="13:16" x14ac:dyDescent="0.25">
      <c r="M6406" s="10"/>
      <c r="N6406"/>
      <c r="O6406"/>
      <c r="P6406" s="10"/>
    </row>
    <row r="6407" spans="13:16" x14ac:dyDescent="0.25">
      <c r="M6407" s="10"/>
      <c r="N6407"/>
      <c r="O6407"/>
      <c r="P6407" s="10"/>
    </row>
    <row r="6408" spans="13:16" x14ac:dyDescent="0.25">
      <c r="M6408" s="10"/>
      <c r="N6408"/>
      <c r="O6408"/>
      <c r="P6408" s="10"/>
    </row>
    <row r="6409" spans="13:16" x14ac:dyDescent="0.25">
      <c r="M6409" s="10"/>
      <c r="N6409"/>
      <c r="O6409"/>
      <c r="P6409" s="10"/>
    </row>
    <row r="6410" spans="13:16" x14ac:dyDescent="0.25">
      <c r="M6410" s="10"/>
      <c r="N6410"/>
      <c r="O6410"/>
      <c r="P6410" s="10"/>
    </row>
    <row r="6411" spans="13:16" x14ac:dyDescent="0.25">
      <c r="M6411" s="10"/>
      <c r="N6411"/>
      <c r="O6411"/>
      <c r="P6411" s="10"/>
    </row>
    <row r="6412" spans="13:16" x14ac:dyDescent="0.25">
      <c r="M6412" s="10"/>
      <c r="N6412"/>
      <c r="O6412"/>
      <c r="P6412" s="10"/>
    </row>
    <row r="6413" spans="13:16" x14ac:dyDescent="0.25">
      <c r="M6413" s="10"/>
      <c r="N6413"/>
      <c r="O6413"/>
      <c r="P6413" s="10"/>
    </row>
    <row r="6414" spans="13:16" x14ac:dyDescent="0.25">
      <c r="M6414" s="10"/>
      <c r="N6414"/>
      <c r="O6414"/>
      <c r="P6414" s="10"/>
    </row>
    <row r="6415" spans="13:16" x14ac:dyDescent="0.25">
      <c r="M6415" s="10"/>
      <c r="N6415"/>
      <c r="O6415"/>
      <c r="P6415" s="10"/>
    </row>
    <row r="6416" spans="13:16" x14ac:dyDescent="0.25">
      <c r="M6416" s="10"/>
      <c r="N6416"/>
      <c r="O6416"/>
      <c r="P6416" s="10"/>
    </row>
    <row r="6417" spans="13:16" x14ac:dyDescent="0.25">
      <c r="M6417" s="10"/>
      <c r="N6417"/>
      <c r="O6417"/>
      <c r="P6417" s="10"/>
    </row>
    <row r="6418" spans="13:16" x14ac:dyDescent="0.25">
      <c r="M6418" s="10"/>
      <c r="N6418"/>
      <c r="O6418"/>
      <c r="P6418" s="10"/>
    </row>
    <row r="6419" spans="13:16" x14ac:dyDescent="0.25">
      <c r="M6419" s="10"/>
      <c r="N6419"/>
      <c r="O6419"/>
      <c r="P6419" s="10"/>
    </row>
    <row r="6420" spans="13:16" x14ac:dyDescent="0.25">
      <c r="M6420" s="10"/>
      <c r="N6420"/>
      <c r="O6420"/>
      <c r="P6420" s="10"/>
    </row>
    <row r="6421" spans="13:16" x14ac:dyDescent="0.25">
      <c r="M6421" s="10"/>
      <c r="N6421"/>
      <c r="O6421"/>
      <c r="P6421" s="10"/>
    </row>
    <row r="6422" spans="13:16" x14ac:dyDescent="0.25">
      <c r="M6422" s="10"/>
      <c r="N6422"/>
      <c r="O6422"/>
      <c r="P6422" s="10"/>
    </row>
    <row r="6423" spans="13:16" x14ac:dyDescent="0.25">
      <c r="M6423" s="10"/>
      <c r="N6423"/>
      <c r="O6423"/>
      <c r="P6423" s="10"/>
    </row>
    <row r="6424" spans="13:16" x14ac:dyDescent="0.25">
      <c r="M6424" s="10"/>
      <c r="N6424"/>
      <c r="O6424"/>
      <c r="P6424" s="10"/>
    </row>
    <row r="6425" spans="13:16" x14ac:dyDescent="0.25">
      <c r="M6425" s="10"/>
      <c r="N6425"/>
      <c r="O6425"/>
      <c r="P6425" s="10"/>
    </row>
    <row r="6426" spans="13:16" x14ac:dyDescent="0.25">
      <c r="M6426" s="10"/>
      <c r="N6426"/>
      <c r="O6426"/>
      <c r="P6426" s="10"/>
    </row>
    <row r="6427" spans="13:16" x14ac:dyDescent="0.25">
      <c r="M6427" s="10"/>
      <c r="N6427"/>
      <c r="O6427"/>
      <c r="P6427" s="10"/>
    </row>
    <row r="6428" spans="13:16" x14ac:dyDescent="0.25">
      <c r="M6428" s="10"/>
      <c r="N6428"/>
      <c r="O6428"/>
      <c r="P6428" s="10"/>
    </row>
    <row r="6429" spans="13:16" x14ac:dyDescent="0.25">
      <c r="M6429" s="10"/>
      <c r="N6429"/>
      <c r="O6429"/>
      <c r="P6429" s="10"/>
    </row>
    <row r="6430" spans="13:16" x14ac:dyDescent="0.25">
      <c r="M6430" s="10"/>
      <c r="N6430"/>
      <c r="O6430"/>
      <c r="P6430" s="10"/>
    </row>
    <row r="6431" spans="13:16" x14ac:dyDescent="0.25">
      <c r="M6431" s="10"/>
      <c r="N6431"/>
      <c r="O6431"/>
      <c r="P6431" s="10"/>
    </row>
    <row r="6432" spans="13:16" x14ac:dyDescent="0.25">
      <c r="M6432" s="10"/>
      <c r="N6432"/>
      <c r="O6432"/>
      <c r="P6432" s="10"/>
    </row>
    <row r="6433" spans="13:16" x14ac:dyDescent="0.25">
      <c r="M6433" s="10"/>
      <c r="N6433"/>
      <c r="O6433"/>
      <c r="P6433" s="10"/>
    </row>
    <row r="6434" spans="13:16" x14ac:dyDescent="0.25">
      <c r="M6434" s="10"/>
      <c r="N6434"/>
      <c r="O6434"/>
      <c r="P6434" s="10"/>
    </row>
    <row r="6435" spans="13:16" x14ac:dyDescent="0.25">
      <c r="M6435" s="10"/>
      <c r="N6435"/>
      <c r="O6435"/>
      <c r="P6435" s="10"/>
    </row>
    <row r="6436" spans="13:16" x14ac:dyDescent="0.25">
      <c r="M6436" s="10"/>
      <c r="N6436"/>
      <c r="O6436"/>
      <c r="P6436" s="10"/>
    </row>
    <row r="6437" spans="13:16" x14ac:dyDescent="0.25">
      <c r="M6437" s="10"/>
      <c r="N6437"/>
      <c r="O6437"/>
      <c r="P6437" s="10"/>
    </row>
    <row r="6438" spans="13:16" x14ac:dyDescent="0.25">
      <c r="M6438" s="10"/>
      <c r="N6438"/>
      <c r="O6438"/>
      <c r="P6438" s="10"/>
    </row>
    <row r="6439" spans="13:16" x14ac:dyDescent="0.25">
      <c r="M6439" s="10"/>
      <c r="N6439"/>
      <c r="O6439"/>
      <c r="P6439" s="10"/>
    </row>
    <row r="6440" spans="13:16" x14ac:dyDescent="0.25">
      <c r="M6440" s="10"/>
      <c r="N6440"/>
      <c r="O6440"/>
      <c r="P6440" s="10"/>
    </row>
    <row r="6441" spans="13:16" x14ac:dyDescent="0.25">
      <c r="M6441" s="10"/>
      <c r="N6441"/>
      <c r="O6441"/>
      <c r="P6441" s="10"/>
    </row>
    <row r="6442" spans="13:16" x14ac:dyDescent="0.25">
      <c r="M6442" s="10"/>
      <c r="N6442"/>
      <c r="O6442"/>
      <c r="P6442" s="10"/>
    </row>
    <row r="6443" spans="13:16" x14ac:dyDescent="0.25">
      <c r="M6443" s="10"/>
      <c r="N6443"/>
      <c r="O6443"/>
      <c r="P6443" s="10"/>
    </row>
    <row r="6444" spans="13:16" x14ac:dyDescent="0.25">
      <c r="M6444" s="10"/>
      <c r="N6444"/>
      <c r="O6444"/>
      <c r="P6444" s="10"/>
    </row>
    <row r="6445" spans="13:16" x14ac:dyDescent="0.25">
      <c r="M6445" s="10"/>
      <c r="N6445"/>
      <c r="O6445"/>
      <c r="P6445" s="10"/>
    </row>
    <row r="6446" spans="13:16" x14ac:dyDescent="0.25">
      <c r="M6446" s="10"/>
      <c r="N6446"/>
      <c r="O6446"/>
      <c r="P6446" s="10"/>
    </row>
    <row r="6447" spans="13:16" x14ac:dyDescent="0.25">
      <c r="M6447" s="10"/>
      <c r="N6447"/>
      <c r="O6447"/>
      <c r="P6447" s="10"/>
    </row>
    <row r="6448" spans="13:16" x14ac:dyDescent="0.25">
      <c r="M6448" s="10"/>
      <c r="N6448"/>
      <c r="O6448"/>
      <c r="P6448" s="10"/>
    </row>
    <row r="6449" spans="13:16" x14ac:dyDescent="0.25">
      <c r="M6449" s="10"/>
      <c r="N6449"/>
      <c r="O6449"/>
      <c r="P6449" s="10"/>
    </row>
    <row r="6450" spans="13:16" x14ac:dyDescent="0.25">
      <c r="M6450" s="10"/>
      <c r="N6450"/>
      <c r="O6450"/>
      <c r="P6450" s="10"/>
    </row>
    <row r="6451" spans="13:16" x14ac:dyDescent="0.25">
      <c r="M6451" s="10"/>
      <c r="N6451"/>
      <c r="O6451"/>
      <c r="P6451" s="10"/>
    </row>
    <row r="6452" spans="13:16" x14ac:dyDescent="0.25">
      <c r="M6452" s="10"/>
      <c r="N6452"/>
      <c r="O6452"/>
      <c r="P6452" s="10"/>
    </row>
    <row r="6453" spans="13:16" x14ac:dyDescent="0.25">
      <c r="M6453" s="10"/>
      <c r="N6453"/>
      <c r="O6453"/>
      <c r="P6453" s="10"/>
    </row>
    <row r="6454" spans="13:16" x14ac:dyDescent="0.25">
      <c r="M6454" s="10"/>
      <c r="N6454"/>
      <c r="O6454"/>
      <c r="P6454" s="10"/>
    </row>
    <row r="6455" spans="13:16" x14ac:dyDescent="0.25">
      <c r="M6455" s="10"/>
      <c r="N6455"/>
      <c r="O6455"/>
      <c r="P6455" s="10"/>
    </row>
    <row r="6456" spans="13:16" x14ac:dyDescent="0.25">
      <c r="M6456" s="10"/>
      <c r="N6456"/>
      <c r="O6456"/>
      <c r="P6456" s="10"/>
    </row>
    <row r="6457" spans="13:16" x14ac:dyDescent="0.25">
      <c r="M6457" s="10"/>
      <c r="N6457"/>
      <c r="O6457"/>
      <c r="P6457" s="10"/>
    </row>
    <row r="6458" spans="13:16" x14ac:dyDescent="0.25">
      <c r="M6458" s="10"/>
      <c r="N6458"/>
      <c r="O6458"/>
      <c r="P6458" s="10"/>
    </row>
    <row r="6459" spans="13:16" x14ac:dyDescent="0.25">
      <c r="M6459" s="10"/>
      <c r="N6459"/>
      <c r="O6459"/>
      <c r="P6459" s="10"/>
    </row>
    <row r="6460" spans="13:16" x14ac:dyDescent="0.25">
      <c r="M6460" s="10"/>
      <c r="N6460"/>
      <c r="O6460"/>
      <c r="P6460" s="10"/>
    </row>
    <row r="6461" spans="13:16" x14ac:dyDescent="0.25">
      <c r="M6461" s="10"/>
      <c r="N6461"/>
      <c r="O6461"/>
      <c r="P6461" s="10"/>
    </row>
    <row r="6462" spans="13:16" x14ac:dyDescent="0.25">
      <c r="M6462" s="10"/>
      <c r="N6462"/>
      <c r="O6462"/>
      <c r="P6462" s="10"/>
    </row>
    <row r="6463" spans="13:16" x14ac:dyDescent="0.25">
      <c r="M6463" s="10"/>
      <c r="N6463"/>
      <c r="O6463"/>
      <c r="P6463" s="10"/>
    </row>
    <row r="6464" spans="13:16" x14ac:dyDescent="0.25">
      <c r="M6464" s="10"/>
      <c r="N6464"/>
      <c r="O6464"/>
      <c r="P6464" s="10"/>
    </row>
    <row r="6465" spans="13:16" x14ac:dyDescent="0.25">
      <c r="M6465" s="10"/>
      <c r="N6465"/>
      <c r="O6465"/>
      <c r="P6465" s="10"/>
    </row>
    <row r="6466" spans="13:16" x14ac:dyDescent="0.25">
      <c r="M6466" s="10"/>
      <c r="N6466"/>
      <c r="O6466"/>
      <c r="P6466" s="10"/>
    </row>
    <row r="6467" spans="13:16" x14ac:dyDescent="0.25">
      <c r="M6467" s="10"/>
      <c r="N6467"/>
      <c r="O6467"/>
      <c r="P6467" s="10"/>
    </row>
    <row r="6468" spans="13:16" x14ac:dyDescent="0.25">
      <c r="M6468" s="10"/>
      <c r="N6468"/>
      <c r="O6468"/>
      <c r="P6468" s="10"/>
    </row>
    <row r="6469" spans="13:16" x14ac:dyDescent="0.25">
      <c r="M6469" s="10"/>
      <c r="N6469"/>
      <c r="O6469"/>
      <c r="P6469" s="10"/>
    </row>
    <row r="6470" spans="13:16" x14ac:dyDescent="0.25">
      <c r="M6470" s="10"/>
      <c r="N6470"/>
      <c r="O6470"/>
      <c r="P6470" s="10"/>
    </row>
    <row r="6471" spans="13:16" x14ac:dyDescent="0.25">
      <c r="M6471" s="10"/>
      <c r="N6471"/>
      <c r="O6471"/>
      <c r="P6471" s="10"/>
    </row>
    <row r="6472" spans="13:16" x14ac:dyDescent="0.25">
      <c r="M6472" s="10"/>
      <c r="N6472"/>
      <c r="O6472"/>
      <c r="P6472" s="10"/>
    </row>
    <row r="6473" spans="13:16" x14ac:dyDescent="0.25">
      <c r="M6473" s="10"/>
      <c r="N6473"/>
      <c r="O6473"/>
      <c r="P6473" s="10"/>
    </row>
    <row r="6474" spans="13:16" x14ac:dyDescent="0.25">
      <c r="M6474" s="10"/>
      <c r="N6474"/>
      <c r="O6474"/>
      <c r="P6474" s="10"/>
    </row>
    <row r="6475" spans="13:16" x14ac:dyDescent="0.25">
      <c r="M6475" s="10"/>
      <c r="N6475"/>
      <c r="O6475"/>
      <c r="P6475" s="10"/>
    </row>
    <row r="6476" spans="13:16" x14ac:dyDescent="0.25">
      <c r="M6476" s="10"/>
      <c r="N6476"/>
      <c r="O6476"/>
      <c r="P6476" s="10"/>
    </row>
    <row r="6477" spans="13:16" x14ac:dyDescent="0.25">
      <c r="M6477" s="10"/>
      <c r="N6477"/>
      <c r="O6477"/>
      <c r="P6477" s="10"/>
    </row>
    <row r="6478" spans="13:16" x14ac:dyDescent="0.25">
      <c r="M6478" s="10"/>
      <c r="N6478"/>
      <c r="O6478"/>
      <c r="P6478" s="10"/>
    </row>
    <row r="6479" spans="13:16" x14ac:dyDescent="0.25">
      <c r="M6479" s="10"/>
      <c r="N6479"/>
      <c r="O6479"/>
      <c r="P6479" s="10"/>
    </row>
    <row r="6480" spans="13:16" x14ac:dyDescent="0.25">
      <c r="M6480" s="10"/>
      <c r="N6480"/>
      <c r="O6480"/>
      <c r="P6480" s="10"/>
    </row>
    <row r="6481" spans="13:16" x14ac:dyDescent="0.25">
      <c r="M6481" s="10"/>
      <c r="N6481"/>
      <c r="O6481"/>
      <c r="P6481" s="10"/>
    </row>
    <row r="6482" spans="13:16" x14ac:dyDescent="0.25">
      <c r="M6482" s="10"/>
      <c r="N6482"/>
      <c r="O6482"/>
      <c r="P6482" s="10"/>
    </row>
    <row r="6483" spans="13:16" x14ac:dyDescent="0.25">
      <c r="M6483" s="10"/>
      <c r="N6483"/>
      <c r="O6483"/>
      <c r="P6483" s="10"/>
    </row>
    <row r="6484" spans="13:16" x14ac:dyDescent="0.25">
      <c r="M6484" s="10"/>
      <c r="N6484"/>
      <c r="O6484"/>
      <c r="P6484" s="10"/>
    </row>
    <row r="6485" spans="13:16" x14ac:dyDescent="0.25">
      <c r="M6485" s="10"/>
      <c r="N6485"/>
      <c r="O6485"/>
      <c r="P6485" s="10"/>
    </row>
    <row r="6486" spans="13:16" x14ac:dyDescent="0.25">
      <c r="M6486" s="10"/>
      <c r="N6486"/>
      <c r="O6486"/>
      <c r="P6486" s="10"/>
    </row>
    <row r="6487" spans="13:16" x14ac:dyDescent="0.25">
      <c r="M6487" s="10"/>
      <c r="N6487"/>
      <c r="O6487"/>
      <c r="P6487" s="10"/>
    </row>
    <row r="6488" spans="13:16" x14ac:dyDescent="0.25">
      <c r="M6488" s="10"/>
      <c r="N6488"/>
      <c r="O6488"/>
      <c r="P6488" s="10"/>
    </row>
    <row r="6489" spans="13:16" x14ac:dyDescent="0.25">
      <c r="M6489" s="10"/>
      <c r="N6489"/>
      <c r="O6489"/>
      <c r="P6489" s="10"/>
    </row>
    <row r="6490" spans="13:16" x14ac:dyDescent="0.25">
      <c r="M6490" s="10"/>
      <c r="N6490"/>
      <c r="O6490"/>
      <c r="P6490" s="10"/>
    </row>
    <row r="6491" spans="13:16" x14ac:dyDescent="0.25">
      <c r="M6491" s="10"/>
      <c r="N6491"/>
      <c r="O6491"/>
      <c r="P6491" s="10"/>
    </row>
    <row r="6492" spans="13:16" x14ac:dyDescent="0.25">
      <c r="M6492" s="10"/>
      <c r="N6492"/>
      <c r="O6492"/>
      <c r="P6492" s="10"/>
    </row>
    <row r="6493" spans="13:16" x14ac:dyDescent="0.25">
      <c r="M6493" s="10"/>
      <c r="N6493"/>
      <c r="O6493"/>
      <c r="P6493" s="10"/>
    </row>
    <row r="6494" spans="13:16" x14ac:dyDescent="0.25">
      <c r="M6494" s="10"/>
      <c r="N6494"/>
      <c r="O6494"/>
      <c r="P6494" s="10"/>
    </row>
    <row r="6495" spans="13:16" x14ac:dyDescent="0.25">
      <c r="M6495" s="10"/>
      <c r="N6495"/>
      <c r="O6495"/>
      <c r="P6495" s="10"/>
    </row>
    <row r="6496" spans="13:16" x14ac:dyDescent="0.25">
      <c r="M6496" s="10"/>
      <c r="N6496"/>
      <c r="O6496"/>
      <c r="P6496" s="10"/>
    </row>
    <row r="6497" spans="13:16" x14ac:dyDescent="0.25">
      <c r="M6497" s="10"/>
      <c r="N6497"/>
      <c r="O6497"/>
      <c r="P6497" s="10"/>
    </row>
    <row r="6498" spans="13:16" x14ac:dyDescent="0.25">
      <c r="M6498" s="10"/>
      <c r="N6498"/>
      <c r="O6498"/>
      <c r="P6498" s="10"/>
    </row>
    <row r="6499" spans="13:16" x14ac:dyDescent="0.25">
      <c r="M6499" s="10"/>
      <c r="N6499"/>
      <c r="O6499"/>
      <c r="P6499" s="10"/>
    </row>
    <row r="6500" spans="13:16" x14ac:dyDescent="0.25">
      <c r="M6500" s="10"/>
      <c r="N6500"/>
      <c r="O6500"/>
      <c r="P6500" s="10"/>
    </row>
    <row r="6501" spans="13:16" x14ac:dyDescent="0.25">
      <c r="M6501" s="10"/>
      <c r="N6501"/>
      <c r="O6501"/>
      <c r="P6501" s="10"/>
    </row>
    <row r="6502" spans="13:16" x14ac:dyDescent="0.25">
      <c r="M6502" s="10"/>
      <c r="N6502"/>
      <c r="O6502"/>
      <c r="P6502" s="10"/>
    </row>
    <row r="6503" spans="13:16" x14ac:dyDescent="0.25">
      <c r="M6503" s="10"/>
      <c r="N6503"/>
      <c r="O6503"/>
      <c r="P6503" s="10"/>
    </row>
    <row r="6504" spans="13:16" x14ac:dyDescent="0.25">
      <c r="M6504" s="10"/>
      <c r="N6504"/>
      <c r="O6504"/>
      <c r="P6504" s="10"/>
    </row>
    <row r="6505" spans="13:16" x14ac:dyDescent="0.25">
      <c r="M6505" s="10"/>
      <c r="N6505"/>
      <c r="O6505"/>
      <c r="P6505" s="10"/>
    </row>
    <row r="6506" spans="13:16" x14ac:dyDescent="0.25">
      <c r="M6506" s="10"/>
      <c r="N6506"/>
      <c r="O6506"/>
      <c r="P6506" s="10"/>
    </row>
    <row r="6507" spans="13:16" x14ac:dyDescent="0.25">
      <c r="M6507" s="10"/>
      <c r="N6507"/>
      <c r="O6507"/>
      <c r="P6507" s="10"/>
    </row>
    <row r="6508" spans="13:16" x14ac:dyDescent="0.25">
      <c r="M6508" s="10"/>
      <c r="N6508"/>
      <c r="O6508"/>
      <c r="P6508" s="10"/>
    </row>
    <row r="6509" spans="13:16" x14ac:dyDescent="0.25">
      <c r="M6509" s="10"/>
      <c r="N6509"/>
      <c r="O6509"/>
      <c r="P6509" s="10"/>
    </row>
    <row r="6510" spans="13:16" x14ac:dyDescent="0.25">
      <c r="M6510" s="10"/>
      <c r="N6510"/>
      <c r="O6510"/>
      <c r="P6510" s="10"/>
    </row>
    <row r="6511" spans="13:16" x14ac:dyDescent="0.25">
      <c r="M6511" s="10"/>
      <c r="N6511"/>
      <c r="O6511"/>
      <c r="P6511" s="10"/>
    </row>
    <row r="6512" spans="13:16" x14ac:dyDescent="0.25">
      <c r="M6512" s="10"/>
      <c r="N6512"/>
      <c r="O6512"/>
      <c r="P6512" s="10"/>
    </row>
    <row r="6513" spans="13:16" x14ac:dyDescent="0.25">
      <c r="M6513" s="10"/>
      <c r="N6513"/>
      <c r="O6513"/>
      <c r="P6513" s="10"/>
    </row>
    <row r="6514" spans="13:16" x14ac:dyDescent="0.25">
      <c r="M6514" s="10"/>
      <c r="N6514"/>
      <c r="O6514"/>
      <c r="P6514" s="10"/>
    </row>
    <row r="6515" spans="13:16" x14ac:dyDescent="0.25">
      <c r="M6515" s="10"/>
      <c r="N6515"/>
      <c r="O6515"/>
      <c r="P6515" s="10"/>
    </row>
    <row r="6516" spans="13:16" x14ac:dyDescent="0.25">
      <c r="M6516" s="10"/>
      <c r="N6516"/>
      <c r="O6516"/>
      <c r="P6516" s="10"/>
    </row>
    <row r="6517" spans="13:16" x14ac:dyDescent="0.25">
      <c r="M6517" s="10"/>
      <c r="N6517"/>
      <c r="O6517"/>
      <c r="P6517" s="10"/>
    </row>
    <row r="6518" spans="13:16" x14ac:dyDescent="0.25">
      <c r="M6518" s="10"/>
      <c r="N6518"/>
      <c r="O6518"/>
      <c r="P6518" s="10"/>
    </row>
    <row r="6519" spans="13:16" x14ac:dyDescent="0.25">
      <c r="M6519" s="10"/>
      <c r="N6519"/>
      <c r="O6519"/>
      <c r="P6519" s="10"/>
    </row>
    <row r="6520" spans="13:16" x14ac:dyDescent="0.25">
      <c r="M6520" s="10"/>
      <c r="N6520"/>
      <c r="O6520"/>
      <c r="P6520" s="10"/>
    </row>
    <row r="6521" spans="13:16" x14ac:dyDescent="0.25">
      <c r="M6521" s="10"/>
      <c r="N6521"/>
      <c r="O6521"/>
      <c r="P6521" s="10"/>
    </row>
    <row r="6522" spans="13:16" x14ac:dyDescent="0.25">
      <c r="M6522" s="10"/>
      <c r="N6522"/>
      <c r="O6522"/>
      <c r="P6522" s="10"/>
    </row>
    <row r="6523" spans="13:16" x14ac:dyDescent="0.25">
      <c r="M6523" s="10"/>
      <c r="N6523"/>
      <c r="O6523"/>
      <c r="P6523" s="10"/>
    </row>
    <row r="6524" spans="13:16" x14ac:dyDescent="0.25">
      <c r="M6524" s="10"/>
      <c r="N6524"/>
      <c r="O6524"/>
      <c r="P6524" s="10"/>
    </row>
    <row r="6525" spans="13:16" x14ac:dyDescent="0.25">
      <c r="M6525" s="10"/>
      <c r="N6525"/>
      <c r="O6525"/>
      <c r="P6525" s="10"/>
    </row>
    <row r="6526" spans="13:16" x14ac:dyDescent="0.25">
      <c r="M6526" s="10"/>
      <c r="N6526"/>
      <c r="O6526"/>
      <c r="P6526" s="10"/>
    </row>
    <row r="6527" spans="13:16" x14ac:dyDescent="0.25">
      <c r="M6527" s="10"/>
      <c r="N6527"/>
      <c r="O6527"/>
      <c r="P6527" s="10"/>
    </row>
    <row r="6528" spans="13:16" x14ac:dyDescent="0.25">
      <c r="M6528" s="10"/>
      <c r="N6528"/>
      <c r="O6528"/>
      <c r="P6528" s="10"/>
    </row>
    <row r="6529" spans="13:16" x14ac:dyDescent="0.25">
      <c r="M6529" s="10"/>
      <c r="N6529"/>
      <c r="O6529"/>
      <c r="P6529" s="10"/>
    </row>
    <row r="6530" spans="13:16" x14ac:dyDescent="0.25">
      <c r="M6530" s="10"/>
      <c r="N6530"/>
      <c r="O6530"/>
      <c r="P6530" s="10"/>
    </row>
    <row r="6531" spans="13:16" x14ac:dyDescent="0.25">
      <c r="M6531" s="10"/>
      <c r="N6531"/>
      <c r="O6531"/>
      <c r="P6531" s="10"/>
    </row>
    <row r="6532" spans="13:16" x14ac:dyDescent="0.25">
      <c r="M6532" s="10"/>
      <c r="N6532"/>
      <c r="O6532"/>
      <c r="P6532" s="10"/>
    </row>
    <row r="6533" spans="13:16" x14ac:dyDescent="0.25">
      <c r="M6533" s="10"/>
      <c r="N6533"/>
      <c r="O6533"/>
      <c r="P6533" s="10"/>
    </row>
    <row r="6534" spans="13:16" x14ac:dyDescent="0.25">
      <c r="M6534" s="10"/>
      <c r="N6534"/>
      <c r="O6534"/>
      <c r="P6534" s="10"/>
    </row>
    <row r="6535" spans="13:16" x14ac:dyDescent="0.25">
      <c r="M6535" s="10"/>
      <c r="N6535"/>
      <c r="O6535"/>
      <c r="P6535" s="10"/>
    </row>
    <row r="6536" spans="13:16" x14ac:dyDescent="0.25">
      <c r="M6536" s="10"/>
      <c r="N6536"/>
      <c r="O6536"/>
      <c r="P6536" s="10"/>
    </row>
    <row r="6537" spans="13:16" x14ac:dyDescent="0.25">
      <c r="M6537" s="10"/>
      <c r="N6537"/>
      <c r="O6537"/>
      <c r="P6537" s="10"/>
    </row>
    <row r="6538" spans="13:16" x14ac:dyDescent="0.25">
      <c r="M6538" s="10"/>
      <c r="N6538"/>
      <c r="O6538"/>
      <c r="P6538" s="10"/>
    </row>
    <row r="6539" spans="13:16" x14ac:dyDescent="0.25">
      <c r="M6539" s="10"/>
      <c r="N6539"/>
      <c r="O6539"/>
      <c r="P6539" s="10"/>
    </row>
    <row r="6540" spans="13:16" x14ac:dyDescent="0.25">
      <c r="M6540" s="10"/>
      <c r="N6540"/>
      <c r="O6540"/>
      <c r="P6540" s="10"/>
    </row>
    <row r="6541" spans="13:16" x14ac:dyDescent="0.25">
      <c r="M6541" s="10"/>
      <c r="N6541"/>
      <c r="O6541"/>
      <c r="P6541" s="10"/>
    </row>
    <row r="6542" spans="13:16" x14ac:dyDescent="0.25">
      <c r="M6542" s="10"/>
      <c r="N6542"/>
      <c r="O6542"/>
      <c r="P6542" s="10"/>
    </row>
    <row r="6543" spans="13:16" x14ac:dyDescent="0.25">
      <c r="M6543" s="10"/>
      <c r="N6543"/>
      <c r="O6543"/>
      <c r="P6543" s="10"/>
    </row>
    <row r="6544" spans="13:16" x14ac:dyDescent="0.25">
      <c r="M6544" s="10"/>
      <c r="N6544"/>
      <c r="O6544"/>
      <c r="P6544" s="10"/>
    </row>
    <row r="6545" spans="13:16" x14ac:dyDescent="0.25">
      <c r="M6545" s="10"/>
      <c r="N6545"/>
      <c r="O6545"/>
      <c r="P6545" s="10"/>
    </row>
    <row r="6546" spans="13:16" x14ac:dyDescent="0.25">
      <c r="M6546" s="10"/>
      <c r="N6546"/>
      <c r="O6546"/>
      <c r="P6546" s="10"/>
    </row>
    <row r="6547" spans="13:16" x14ac:dyDescent="0.25">
      <c r="M6547" s="10"/>
      <c r="N6547"/>
      <c r="O6547"/>
      <c r="P6547" s="10"/>
    </row>
    <row r="6548" spans="13:16" x14ac:dyDescent="0.25">
      <c r="M6548" s="10"/>
      <c r="N6548"/>
      <c r="O6548"/>
      <c r="P6548" s="10"/>
    </row>
    <row r="6549" spans="13:16" x14ac:dyDescent="0.25">
      <c r="M6549" s="10"/>
      <c r="N6549"/>
      <c r="O6549"/>
      <c r="P6549" s="10"/>
    </row>
    <row r="6550" spans="13:16" x14ac:dyDescent="0.25">
      <c r="M6550" s="10"/>
      <c r="N6550"/>
      <c r="O6550"/>
      <c r="P6550" s="10"/>
    </row>
    <row r="6551" spans="13:16" x14ac:dyDescent="0.25">
      <c r="M6551" s="10"/>
      <c r="N6551"/>
      <c r="O6551"/>
      <c r="P6551" s="10"/>
    </row>
    <row r="6552" spans="13:16" x14ac:dyDescent="0.25">
      <c r="M6552" s="10"/>
      <c r="N6552"/>
      <c r="O6552"/>
      <c r="P6552" s="10"/>
    </row>
    <row r="6553" spans="13:16" x14ac:dyDescent="0.25">
      <c r="M6553" s="10"/>
      <c r="N6553"/>
      <c r="O6553"/>
      <c r="P6553" s="10"/>
    </row>
    <row r="6554" spans="13:16" x14ac:dyDescent="0.25">
      <c r="M6554" s="10"/>
      <c r="N6554"/>
      <c r="O6554"/>
      <c r="P6554" s="10"/>
    </row>
    <row r="6555" spans="13:16" x14ac:dyDescent="0.25">
      <c r="M6555" s="10"/>
      <c r="N6555"/>
      <c r="O6555"/>
      <c r="P6555" s="10"/>
    </row>
    <row r="6556" spans="13:16" x14ac:dyDescent="0.25">
      <c r="M6556" s="10"/>
      <c r="N6556"/>
      <c r="O6556"/>
      <c r="P6556" s="10"/>
    </row>
    <row r="6557" spans="13:16" x14ac:dyDescent="0.25">
      <c r="M6557" s="10"/>
      <c r="N6557"/>
      <c r="O6557"/>
      <c r="P6557" s="10"/>
    </row>
    <row r="6558" spans="13:16" x14ac:dyDescent="0.25">
      <c r="M6558" s="10"/>
      <c r="N6558"/>
      <c r="O6558"/>
      <c r="P6558" s="10"/>
    </row>
    <row r="6559" spans="13:16" x14ac:dyDescent="0.25">
      <c r="M6559" s="10"/>
      <c r="N6559"/>
      <c r="O6559"/>
      <c r="P6559" s="10"/>
    </row>
    <row r="6560" spans="13:16" x14ac:dyDescent="0.25">
      <c r="M6560" s="10"/>
      <c r="N6560"/>
      <c r="O6560"/>
      <c r="P6560" s="10"/>
    </row>
    <row r="6561" spans="13:16" x14ac:dyDescent="0.25">
      <c r="M6561" s="10"/>
      <c r="N6561"/>
      <c r="O6561"/>
      <c r="P6561" s="10"/>
    </row>
    <row r="6562" spans="13:16" x14ac:dyDescent="0.25">
      <c r="M6562" s="10"/>
      <c r="N6562"/>
      <c r="O6562"/>
      <c r="P6562" s="10"/>
    </row>
    <row r="6563" spans="13:16" x14ac:dyDescent="0.25">
      <c r="M6563" s="10"/>
      <c r="N6563"/>
      <c r="O6563"/>
      <c r="P6563" s="10"/>
    </row>
    <row r="6564" spans="13:16" x14ac:dyDescent="0.25">
      <c r="M6564" s="10"/>
      <c r="N6564"/>
      <c r="O6564"/>
      <c r="P6564" s="10"/>
    </row>
    <row r="6565" spans="13:16" x14ac:dyDescent="0.25">
      <c r="M6565" s="10"/>
      <c r="N6565"/>
      <c r="O6565"/>
      <c r="P6565" s="10"/>
    </row>
    <row r="6566" spans="13:16" x14ac:dyDescent="0.25">
      <c r="M6566" s="10"/>
      <c r="N6566"/>
      <c r="O6566"/>
      <c r="P6566" s="10"/>
    </row>
    <row r="6567" spans="13:16" x14ac:dyDescent="0.25">
      <c r="M6567" s="10"/>
      <c r="N6567"/>
      <c r="O6567"/>
      <c r="P6567" s="10"/>
    </row>
    <row r="6568" spans="13:16" x14ac:dyDescent="0.25">
      <c r="M6568" s="10"/>
      <c r="N6568"/>
      <c r="O6568"/>
      <c r="P6568" s="10"/>
    </row>
    <row r="6569" spans="13:16" x14ac:dyDescent="0.25">
      <c r="M6569" s="10"/>
      <c r="N6569"/>
      <c r="O6569"/>
      <c r="P6569" s="10"/>
    </row>
    <row r="6570" spans="13:16" x14ac:dyDescent="0.25">
      <c r="M6570" s="10"/>
      <c r="N6570"/>
      <c r="O6570"/>
      <c r="P6570" s="10"/>
    </row>
    <row r="6571" spans="13:16" x14ac:dyDescent="0.25">
      <c r="M6571" s="10"/>
      <c r="N6571"/>
      <c r="O6571"/>
      <c r="P6571" s="10"/>
    </row>
    <row r="6572" spans="13:16" x14ac:dyDescent="0.25">
      <c r="M6572" s="10"/>
      <c r="N6572"/>
      <c r="O6572"/>
      <c r="P6572" s="10"/>
    </row>
    <row r="6573" spans="13:16" x14ac:dyDescent="0.25">
      <c r="M6573" s="10"/>
      <c r="N6573"/>
      <c r="O6573"/>
      <c r="P6573" s="10"/>
    </row>
    <row r="6574" spans="13:16" x14ac:dyDescent="0.25">
      <c r="M6574" s="10"/>
      <c r="N6574"/>
      <c r="O6574"/>
      <c r="P6574" s="10"/>
    </row>
    <row r="6575" spans="13:16" x14ac:dyDescent="0.25">
      <c r="M6575" s="10"/>
      <c r="N6575"/>
      <c r="O6575"/>
      <c r="P6575" s="10"/>
    </row>
    <row r="6576" spans="13:16" x14ac:dyDescent="0.25">
      <c r="M6576" s="10"/>
      <c r="N6576"/>
      <c r="O6576"/>
      <c r="P6576" s="10"/>
    </row>
    <row r="6577" spans="13:16" x14ac:dyDescent="0.25">
      <c r="M6577" s="10"/>
      <c r="N6577"/>
      <c r="O6577"/>
      <c r="P6577" s="10"/>
    </row>
    <row r="6578" spans="13:16" x14ac:dyDescent="0.25">
      <c r="M6578" s="10"/>
      <c r="N6578"/>
      <c r="O6578"/>
      <c r="P6578" s="10"/>
    </row>
    <row r="6579" spans="13:16" x14ac:dyDescent="0.25">
      <c r="M6579" s="10"/>
      <c r="N6579"/>
      <c r="O6579"/>
      <c r="P6579" s="10"/>
    </row>
    <row r="6580" spans="13:16" x14ac:dyDescent="0.25">
      <c r="M6580" s="10"/>
      <c r="N6580"/>
      <c r="O6580"/>
      <c r="P6580" s="10"/>
    </row>
    <row r="6581" spans="13:16" x14ac:dyDescent="0.25">
      <c r="M6581" s="10"/>
      <c r="N6581"/>
      <c r="O6581"/>
      <c r="P6581" s="10"/>
    </row>
    <row r="6582" spans="13:16" x14ac:dyDescent="0.25">
      <c r="M6582" s="10"/>
      <c r="N6582"/>
      <c r="O6582"/>
      <c r="P6582" s="10"/>
    </row>
    <row r="6583" spans="13:16" x14ac:dyDescent="0.25">
      <c r="M6583" s="10"/>
      <c r="N6583"/>
      <c r="O6583"/>
      <c r="P6583" s="10"/>
    </row>
    <row r="6584" spans="13:16" x14ac:dyDescent="0.25">
      <c r="M6584" s="10"/>
      <c r="N6584"/>
      <c r="O6584"/>
      <c r="P6584" s="10"/>
    </row>
    <row r="6585" spans="13:16" x14ac:dyDescent="0.25">
      <c r="M6585" s="10"/>
      <c r="N6585"/>
      <c r="O6585"/>
      <c r="P6585" s="10"/>
    </row>
    <row r="6586" spans="13:16" x14ac:dyDescent="0.25">
      <c r="M6586" s="10"/>
      <c r="N6586"/>
      <c r="O6586"/>
      <c r="P6586" s="10"/>
    </row>
    <row r="6587" spans="13:16" x14ac:dyDescent="0.25">
      <c r="M6587" s="10"/>
      <c r="N6587"/>
      <c r="O6587"/>
      <c r="P6587" s="10"/>
    </row>
    <row r="6588" spans="13:16" x14ac:dyDescent="0.25">
      <c r="M6588" s="10"/>
      <c r="N6588"/>
      <c r="O6588"/>
      <c r="P6588" s="10"/>
    </row>
    <row r="6589" spans="13:16" x14ac:dyDescent="0.25">
      <c r="M6589" s="10"/>
      <c r="N6589"/>
      <c r="O6589"/>
      <c r="P6589" s="10"/>
    </row>
    <row r="6590" spans="13:16" x14ac:dyDescent="0.25">
      <c r="M6590" s="10"/>
      <c r="N6590"/>
      <c r="O6590"/>
      <c r="P6590" s="10"/>
    </row>
    <row r="6591" spans="13:16" x14ac:dyDescent="0.25">
      <c r="M6591" s="10"/>
      <c r="N6591"/>
      <c r="O6591"/>
      <c r="P6591" s="10"/>
    </row>
    <row r="6592" spans="13:16" x14ac:dyDescent="0.25">
      <c r="M6592" s="10"/>
      <c r="N6592"/>
      <c r="O6592"/>
      <c r="P6592" s="10"/>
    </row>
    <row r="6593" spans="13:16" x14ac:dyDescent="0.25">
      <c r="M6593" s="10"/>
      <c r="N6593"/>
      <c r="O6593"/>
      <c r="P6593" s="10"/>
    </row>
    <row r="6594" spans="13:16" x14ac:dyDescent="0.25">
      <c r="M6594" s="10"/>
      <c r="N6594"/>
      <c r="O6594"/>
      <c r="P6594" s="10"/>
    </row>
    <row r="6595" spans="13:16" x14ac:dyDescent="0.25">
      <c r="M6595" s="10"/>
      <c r="N6595"/>
      <c r="O6595"/>
      <c r="P6595" s="10"/>
    </row>
    <row r="6596" spans="13:16" x14ac:dyDescent="0.25">
      <c r="M6596" s="10"/>
      <c r="N6596"/>
      <c r="O6596"/>
      <c r="P6596" s="10"/>
    </row>
    <row r="6597" spans="13:16" x14ac:dyDescent="0.25">
      <c r="M6597" s="10"/>
      <c r="N6597"/>
      <c r="O6597"/>
      <c r="P6597" s="10"/>
    </row>
    <row r="6598" spans="13:16" x14ac:dyDescent="0.25">
      <c r="M6598" s="10"/>
      <c r="N6598"/>
      <c r="O6598"/>
      <c r="P6598" s="10"/>
    </row>
    <row r="6599" spans="13:16" x14ac:dyDescent="0.25">
      <c r="M6599" s="10"/>
      <c r="N6599"/>
      <c r="O6599"/>
      <c r="P6599" s="10"/>
    </row>
    <row r="6600" spans="13:16" x14ac:dyDescent="0.25">
      <c r="M6600" s="10"/>
      <c r="N6600"/>
      <c r="O6600"/>
      <c r="P6600" s="10"/>
    </row>
    <row r="6601" spans="13:16" x14ac:dyDescent="0.25">
      <c r="M6601" s="10"/>
      <c r="N6601"/>
      <c r="O6601"/>
      <c r="P6601" s="10"/>
    </row>
    <row r="6602" spans="13:16" x14ac:dyDescent="0.25">
      <c r="M6602" s="10"/>
      <c r="N6602"/>
      <c r="O6602"/>
      <c r="P6602" s="10"/>
    </row>
    <row r="6603" spans="13:16" x14ac:dyDescent="0.25">
      <c r="M6603" s="10"/>
      <c r="N6603"/>
      <c r="O6603"/>
      <c r="P6603" s="10"/>
    </row>
    <row r="6604" spans="13:16" x14ac:dyDescent="0.25">
      <c r="M6604" s="10"/>
      <c r="N6604"/>
      <c r="O6604"/>
      <c r="P6604" s="10"/>
    </row>
    <row r="6605" spans="13:16" x14ac:dyDescent="0.25">
      <c r="M6605" s="10"/>
      <c r="N6605"/>
      <c r="O6605"/>
      <c r="P6605" s="10"/>
    </row>
    <row r="6606" spans="13:16" x14ac:dyDescent="0.25">
      <c r="M6606" s="10"/>
      <c r="N6606"/>
      <c r="O6606"/>
      <c r="P6606" s="10"/>
    </row>
    <row r="6607" spans="13:16" x14ac:dyDescent="0.25">
      <c r="M6607" s="10"/>
      <c r="N6607"/>
      <c r="O6607"/>
      <c r="P6607" s="10"/>
    </row>
    <row r="6608" spans="13:16" x14ac:dyDescent="0.25">
      <c r="M6608" s="10"/>
      <c r="N6608"/>
      <c r="O6608"/>
      <c r="P6608" s="10"/>
    </row>
    <row r="6609" spans="13:16" x14ac:dyDescent="0.25">
      <c r="M6609" s="10"/>
      <c r="N6609"/>
      <c r="O6609"/>
      <c r="P6609" s="10"/>
    </row>
    <row r="6610" spans="13:16" x14ac:dyDescent="0.25">
      <c r="M6610" s="10"/>
      <c r="N6610"/>
      <c r="O6610"/>
      <c r="P6610" s="10"/>
    </row>
    <row r="6611" spans="13:16" x14ac:dyDescent="0.25">
      <c r="M6611" s="10"/>
      <c r="N6611"/>
      <c r="O6611"/>
      <c r="P6611" s="10"/>
    </row>
    <row r="6612" spans="13:16" x14ac:dyDescent="0.25">
      <c r="M6612" s="10"/>
      <c r="N6612"/>
      <c r="O6612"/>
      <c r="P6612" s="10"/>
    </row>
    <row r="6613" spans="13:16" x14ac:dyDescent="0.25">
      <c r="M6613" s="10"/>
      <c r="N6613"/>
      <c r="O6613"/>
      <c r="P6613" s="10"/>
    </row>
    <row r="6614" spans="13:16" x14ac:dyDescent="0.25">
      <c r="M6614" s="10"/>
      <c r="N6614"/>
      <c r="O6614"/>
      <c r="P6614" s="10"/>
    </row>
    <row r="6615" spans="13:16" x14ac:dyDescent="0.25">
      <c r="M6615" s="10"/>
      <c r="N6615"/>
      <c r="O6615"/>
      <c r="P6615" s="10"/>
    </row>
    <row r="6616" spans="13:16" x14ac:dyDescent="0.25">
      <c r="M6616" s="10"/>
      <c r="N6616"/>
      <c r="O6616"/>
      <c r="P6616" s="10"/>
    </row>
    <row r="6617" spans="13:16" x14ac:dyDescent="0.25">
      <c r="M6617" s="10"/>
      <c r="N6617"/>
      <c r="O6617"/>
      <c r="P6617" s="10"/>
    </row>
    <row r="6618" spans="13:16" x14ac:dyDescent="0.25">
      <c r="M6618" s="10"/>
      <c r="N6618"/>
      <c r="O6618"/>
      <c r="P6618" s="10"/>
    </row>
    <row r="6619" spans="13:16" x14ac:dyDescent="0.25">
      <c r="M6619" s="10"/>
      <c r="N6619"/>
      <c r="O6619"/>
      <c r="P6619" s="10"/>
    </row>
    <row r="6620" spans="13:16" x14ac:dyDescent="0.25">
      <c r="M6620" s="10"/>
      <c r="N6620"/>
      <c r="O6620"/>
      <c r="P6620" s="10"/>
    </row>
    <row r="6621" spans="13:16" x14ac:dyDescent="0.25">
      <c r="M6621" s="10"/>
      <c r="N6621"/>
      <c r="O6621"/>
      <c r="P6621" s="10"/>
    </row>
    <row r="6622" spans="13:16" x14ac:dyDescent="0.25">
      <c r="M6622" s="10"/>
      <c r="N6622"/>
      <c r="O6622"/>
      <c r="P6622" s="10"/>
    </row>
    <row r="6623" spans="13:16" x14ac:dyDescent="0.25">
      <c r="M6623" s="10"/>
      <c r="N6623"/>
      <c r="O6623"/>
      <c r="P6623" s="10"/>
    </row>
    <row r="6624" spans="13:16" x14ac:dyDescent="0.25">
      <c r="M6624" s="10"/>
      <c r="N6624"/>
      <c r="O6624"/>
      <c r="P6624" s="10"/>
    </row>
    <row r="6625" spans="13:16" x14ac:dyDescent="0.25">
      <c r="M6625" s="10"/>
      <c r="N6625"/>
      <c r="O6625"/>
      <c r="P6625" s="10"/>
    </row>
    <row r="6626" spans="13:16" x14ac:dyDescent="0.25">
      <c r="M6626" s="10"/>
      <c r="N6626"/>
      <c r="O6626"/>
      <c r="P6626" s="10"/>
    </row>
    <row r="6627" spans="13:16" x14ac:dyDescent="0.25">
      <c r="M6627" s="10"/>
      <c r="N6627"/>
      <c r="O6627"/>
      <c r="P6627" s="10"/>
    </row>
    <row r="6628" spans="13:16" x14ac:dyDescent="0.25">
      <c r="M6628" s="10"/>
      <c r="N6628"/>
      <c r="O6628"/>
      <c r="P6628" s="10"/>
    </row>
    <row r="6629" spans="13:16" x14ac:dyDescent="0.25">
      <c r="M6629" s="10"/>
      <c r="N6629"/>
      <c r="O6629"/>
      <c r="P6629" s="10"/>
    </row>
    <row r="6630" spans="13:16" x14ac:dyDescent="0.25">
      <c r="M6630" s="10"/>
      <c r="N6630"/>
      <c r="O6630"/>
      <c r="P6630" s="10"/>
    </row>
    <row r="6631" spans="13:16" x14ac:dyDescent="0.25">
      <c r="M6631" s="10"/>
      <c r="N6631"/>
      <c r="O6631"/>
      <c r="P6631" s="10"/>
    </row>
    <row r="6632" spans="13:16" x14ac:dyDescent="0.25">
      <c r="M6632" s="10"/>
      <c r="N6632"/>
      <c r="O6632"/>
      <c r="P6632" s="10"/>
    </row>
    <row r="6633" spans="13:16" x14ac:dyDescent="0.25">
      <c r="M6633" s="10"/>
      <c r="N6633"/>
      <c r="O6633"/>
      <c r="P6633" s="10"/>
    </row>
    <row r="6634" spans="13:16" x14ac:dyDescent="0.25">
      <c r="M6634" s="10"/>
      <c r="N6634"/>
      <c r="O6634"/>
      <c r="P6634" s="10"/>
    </row>
    <row r="6635" spans="13:16" x14ac:dyDescent="0.25">
      <c r="M6635" s="10"/>
      <c r="N6635"/>
      <c r="O6635"/>
      <c r="P6635" s="10"/>
    </row>
    <row r="6636" spans="13:16" x14ac:dyDescent="0.25">
      <c r="M6636" s="10"/>
      <c r="N6636"/>
      <c r="O6636"/>
      <c r="P6636" s="10"/>
    </row>
    <row r="6637" spans="13:16" x14ac:dyDescent="0.25">
      <c r="M6637" s="10"/>
      <c r="N6637"/>
      <c r="O6637"/>
      <c r="P6637" s="10"/>
    </row>
    <row r="6638" spans="13:16" x14ac:dyDescent="0.25">
      <c r="M6638" s="10"/>
      <c r="N6638"/>
      <c r="O6638"/>
      <c r="P6638" s="10"/>
    </row>
    <row r="6639" spans="13:16" x14ac:dyDescent="0.25">
      <c r="M6639" s="10"/>
      <c r="N6639"/>
      <c r="O6639"/>
      <c r="P6639" s="10"/>
    </row>
    <row r="6640" spans="13:16" x14ac:dyDescent="0.25">
      <c r="M6640" s="10"/>
      <c r="N6640"/>
      <c r="O6640"/>
      <c r="P6640" s="10"/>
    </row>
    <row r="6641" spans="13:16" x14ac:dyDescent="0.25">
      <c r="M6641" s="10"/>
      <c r="N6641"/>
      <c r="O6641"/>
      <c r="P6641" s="10"/>
    </row>
    <row r="6642" spans="13:16" x14ac:dyDescent="0.25">
      <c r="M6642" s="10"/>
      <c r="N6642"/>
      <c r="O6642"/>
      <c r="P6642" s="10"/>
    </row>
    <row r="6643" spans="13:16" x14ac:dyDescent="0.25">
      <c r="M6643" s="10"/>
      <c r="N6643"/>
      <c r="O6643"/>
      <c r="P6643" s="10"/>
    </row>
    <row r="6644" spans="13:16" x14ac:dyDescent="0.25">
      <c r="M6644" s="10"/>
      <c r="N6644"/>
      <c r="O6644"/>
      <c r="P6644" s="10"/>
    </row>
    <row r="6645" spans="13:16" x14ac:dyDescent="0.25">
      <c r="M6645" s="10"/>
      <c r="N6645"/>
      <c r="O6645"/>
      <c r="P6645" s="10"/>
    </row>
    <row r="6646" spans="13:16" x14ac:dyDescent="0.25">
      <c r="M6646" s="10"/>
      <c r="N6646"/>
      <c r="O6646"/>
      <c r="P6646" s="10"/>
    </row>
    <row r="6647" spans="13:16" x14ac:dyDescent="0.25">
      <c r="M6647" s="10"/>
      <c r="N6647"/>
      <c r="O6647"/>
      <c r="P6647" s="10"/>
    </row>
    <row r="6648" spans="13:16" x14ac:dyDescent="0.25">
      <c r="M6648" s="10"/>
      <c r="N6648"/>
      <c r="O6648"/>
      <c r="P6648" s="10"/>
    </row>
    <row r="6649" spans="13:16" x14ac:dyDescent="0.25">
      <c r="M6649" s="10"/>
      <c r="N6649"/>
      <c r="O6649"/>
      <c r="P6649" s="10"/>
    </row>
    <row r="6650" spans="13:16" x14ac:dyDescent="0.25">
      <c r="M6650" s="10"/>
      <c r="N6650"/>
      <c r="O6650"/>
      <c r="P6650" s="10"/>
    </row>
    <row r="6651" spans="13:16" x14ac:dyDescent="0.25">
      <c r="M6651" s="10"/>
      <c r="N6651"/>
      <c r="O6651"/>
      <c r="P6651" s="10"/>
    </row>
    <row r="6652" spans="13:16" x14ac:dyDescent="0.25">
      <c r="M6652" s="10"/>
      <c r="N6652"/>
      <c r="O6652"/>
      <c r="P6652" s="10"/>
    </row>
    <row r="6653" spans="13:16" x14ac:dyDescent="0.25">
      <c r="M6653" s="10"/>
      <c r="N6653"/>
      <c r="O6653"/>
      <c r="P6653" s="10"/>
    </row>
    <row r="6654" spans="13:16" x14ac:dyDescent="0.25">
      <c r="M6654" s="10"/>
      <c r="N6654"/>
      <c r="O6654"/>
      <c r="P6654" s="10"/>
    </row>
    <row r="6655" spans="13:16" x14ac:dyDescent="0.25">
      <c r="M6655" s="10"/>
      <c r="N6655"/>
      <c r="O6655"/>
      <c r="P6655" s="10"/>
    </row>
    <row r="6656" spans="13:16" x14ac:dyDescent="0.25">
      <c r="M6656" s="10"/>
      <c r="N6656"/>
      <c r="O6656"/>
      <c r="P6656" s="10"/>
    </row>
    <row r="6657" spans="13:16" x14ac:dyDescent="0.25">
      <c r="M6657" s="10"/>
      <c r="N6657"/>
      <c r="O6657"/>
      <c r="P6657" s="10"/>
    </row>
    <row r="6658" spans="13:16" x14ac:dyDescent="0.25">
      <c r="M6658" s="10"/>
      <c r="N6658"/>
      <c r="O6658"/>
      <c r="P6658" s="10"/>
    </row>
    <row r="6659" spans="13:16" x14ac:dyDescent="0.25">
      <c r="M6659" s="10"/>
      <c r="N6659"/>
      <c r="O6659"/>
      <c r="P6659" s="10"/>
    </row>
    <row r="6660" spans="13:16" x14ac:dyDescent="0.25">
      <c r="M6660" s="10"/>
      <c r="N6660"/>
      <c r="O6660"/>
      <c r="P6660" s="10"/>
    </row>
    <row r="6661" spans="13:16" x14ac:dyDescent="0.25">
      <c r="M6661" s="10"/>
      <c r="N6661"/>
      <c r="O6661"/>
      <c r="P6661" s="10"/>
    </row>
    <row r="6662" spans="13:16" x14ac:dyDescent="0.25">
      <c r="M6662" s="10"/>
      <c r="N6662"/>
      <c r="O6662"/>
      <c r="P6662" s="10"/>
    </row>
    <row r="6663" spans="13:16" x14ac:dyDescent="0.25">
      <c r="M6663" s="10"/>
      <c r="N6663"/>
      <c r="O6663"/>
      <c r="P6663" s="10"/>
    </row>
    <row r="6664" spans="13:16" x14ac:dyDescent="0.25">
      <c r="M6664" s="10"/>
      <c r="N6664"/>
      <c r="O6664"/>
      <c r="P6664" s="10"/>
    </row>
    <row r="6665" spans="13:16" x14ac:dyDescent="0.25">
      <c r="M6665" s="10"/>
      <c r="N6665"/>
      <c r="O6665"/>
      <c r="P6665" s="10"/>
    </row>
    <row r="6666" spans="13:16" x14ac:dyDescent="0.25">
      <c r="M6666" s="10"/>
      <c r="N6666"/>
      <c r="O6666"/>
      <c r="P6666" s="10"/>
    </row>
    <row r="6667" spans="13:16" x14ac:dyDescent="0.25">
      <c r="M6667" s="10"/>
      <c r="N6667"/>
      <c r="O6667"/>
      <c r="P6667" s="10"/>
    </row>
    <row r="6668" spans="13:16" x14ac:dyDescent="0.25">
      <c r="M6668" s="10"/>
      <c r="N6668"/>
      <c r="O6668"/>
      <c r="P6668" s="10"/>
    </row>
    <row r="6669" spans="13:16" x14ac:dyDescent="0.25">
      <c r="M6669" s="10"/>
      <c r="N6669"/>
      <c r="O6669"/>
      <c r="P6669" s="10"/>
    </row>
    <row r="6670" spans="13:16" x14ac:dyDescent="0.25">
      <c r="M6670" s="10"/>
      <c r="N6670"/>
      <c r="O6670"/>
      <c r="P6670" s="10"/>
    </row>
    <row r="6671" spans="13:16" x14ac:dyDescent="0.25">
      <c r="M6671" s="10"/>
      <c r="N6671"/>
      <c r="O6671"/>
      <c r="P6671" s="10"/>
    </row>
    <row r="6672" spans="13:16" x14ac:dyDescent="0.25">
      <c r="M6672" s="10"/>
      <c r="N6672"/>
      <c r="O6672"/>
      <c r="P6672" s="10"/>
    </row>
    <row r="6673" spans="13:16" x14ac:dyDescent="0.25">
      <c r="M6673" s="10"/>
      <c r="N6673"/>
      <c r="O6673"/>
      <c r="P6673" s="10"/>
    </row>
    <row r="6674" spans="13:16" x14ac:dyDescent="0.25">
      <c r="M6674" s="10"/>
      <c r="N6674"/>
      <c r="O6674"/>
      <c r="P6674" s="10"/>
    </row>
    <row r="6675" spans="13:16" x14ac:dyDescent="0.25">
      <c r="M6675" s="10"/>
      <c r="N6675"/>
      <c r="O6675"/>
      <c r="P6675" s="10"/>
    </row>
    <row r="6676" spans="13:16" x14ac:dyDescent="0.25">
      <c r="M6676" s="10"/>
      <c r="N6676"/>
      <c r="O6676"/>
      <c r="P6676" s="10"/>
    </row>
    <row r="6677" spans="13:16" x14ac:dyDescent="0.25">
      <c r="M6677" s="10"/>
      <c r="N6677"/>
      <c r="O6677"/>
      <c r="P6677" s="10"/>
    </row>
    <row r="6678" spans="13:16" x14ac:dyDescent="0.25">
      <c r="M6678" s="10"/>
      <c r="N6678"/>
      <c r="O6678"/>
      <c r="P6678" s="10"/>
    </row>
    <row r="6679" spans="13:16" x14ac:dyDescent="0.25">
      <c r="M6679" s="10"/>
      <c r="N6679"/>
      <c r="O6679"/>
      <c r="P6679" s="10"/>
    </row>
    <row r="6680" spans="13:16" x14ac:dyDescent="0.25">
      <c r="M6680" s="10"/>
      <c r="N6680"/>
      <c r="O6680"/>
      <c r="P6680" s="10"/>
    </row>
    <row r="6681" spans="13:16" x14ac:dyDescent="0.25">
      <c r="M6681" s="10"/>
      <c r="N6681"/>
      <c r="O6681"/>
      <c r="P6681" s="10"/>
    </row>
    <row r="6682" spans="13:16" x14ac:dyDescent="0.25">
      <c r="M6682" s="10"/>
      <c r="N6682"/>
      <c r="O6682"/>
      <c r="P6682" s="10"/>
    </row>
    <row r="6683" spans="13:16" x14ac:dyDescent="0.25">
      <c r="M6683" s="10"/>
      <c r="N6683"/>
      <c r="O6683"/>
      <c r="P6683" s="10"/>
    </row>
    <row r="6684" spans="13:16" x14ac:dyDescent="0.25">
      <c r="M6684" s="10"/>
      <c r="N6684"/>
      <c r="O6684"/>
      <c r="P6684" s="10"/>
    </row>
    <row r="6685" spans="13:16" x14ac:dyDescent="0.25">
      <c r="M6685" s="10"/>
      <c r="N6685"/>
      <c r="O6685"/>
      <c r="P6685" s="10"/>
    </row>
    <row r="6686" spans="13:16" x14ac:dyDescent="0.25">
      <c r="M6686" s="10"/>
      <c r="N6686"/>
      <c r="O6686"/>
      <c r="P6686" s="10"/>
    </row>
    <row r="6687" spans="13:16" x14ac:dyDescent="0.25">
      <c r="M6687" s="10"/>
      <c r="N6687"/>
      <c r="O6687"/>
      <c r="P6687" s="10"/>
    </row>
    <row r="6688" spans="13:16" x14ac:dyDescent="0.25">
      <c r="M6688" s="10"/>
      <c r="N6688"/>
      <c r="O6688"/>
      <c r="P6688" s="10"/>
    </row>
    <row r="6689" spans="13:16" x14ac:dyDescent="0.25">
      <c r="M6689" s="10"/>
      <c r="N6689"/>
      <c r="O6689"/>
      <c r="P6689" s="10"/>
    </row>
    <row r="6690" spans="13:16" x14ac:dyDescent="0.25">
      <c r="M6690" s="10"/>
      <c r="N6690"/>
      <c r="O6690"/>
      <c r="P6690" s="10"/>
    </row>
    <row r="6691" spans="13:16" x14ac:dyDescent="0.25">
      <c r="M6691" s="10"/>
      <c r="N6691"/>
      <c r="O6691"/>
      <c r="P6691" s="10"/>
    </row>
    <row r="6692" spans="13:16" x14ac:dyDescent="0.25">
      <c r="M6692" s="10"/>
      <c r="N6692"/>
      <c r="O6692"/>
      <c r="P6692" s="10"/>
    </row>
    <row r="6693" spans="13:16" x14ac:dyDescent="0.25">
      <c r="M6693" s="10"/>
      <c r="N6693"/>
      <c r="O6693"/>
      <c r="P6693" s="10"/>
    </row>
    <row r="6694" spans="13:16" x14ac:dyDescent="0.25">
      <c r="M6694" s="10"/>
      <c r="N6694"/>
      <c r="O6694"/>
      <c r="P6694" s="10"/>
    </row>
    <row r="6695" spans="13:16" x14ac:dyDescent="0.25">
      <c r="M6695" s="10"/>
      <c r="N6695"/>
      <c r="O6695"/>
      <c r="P6695" s="10"/>
    </row>
    <row r="6696" spans="13:16" x14ac:dyDescent="0.25">
      <c r="M6696" s="10"/>
      <c r="N6696"/>
      <c r="O6696"/>
      <c r="P6696" s="10"/>
    </row>
    <row r="6697" spans="13:16" x14ac:dyDescent="0.25">
      <c r="M6697" s="10"/>
      <c r="N6697"/>
      <c r="O6697"/>
      <c r="P6697" s="10"/>
    </row>
    <row r="6698" spans="13:16" x14ac:dyDescent="0.25">
      <c r="M6698" s="10"/>
      <c r="N6698"/>
      <c r="O6698"/>
      <c r="P6698" s="10"/>
    </row>
    <row r="6699" spans="13:16" x14ac:dyDescent="0.25">
      <c r="M6699" s="10"/>
      <c r="N6699"/>
      <c r="O6699"/>
      <c r="P6699" s="10"/>
    </row>
    <row r="6700" spans="13:16" x14ac:dyDescent="0.25">
      <c r="M6700" s="10"/>
      <c r="N6700"/>
      <c r="O6700"/>
      <c r="P6700" s="10"/>
    </row>
    <row r="6701" spans="13:16" x14ac:dyDescent="0.25">
      <c r="M6701" s="10"/>
      <c r="N6701"/>
      <c r="O6701"/>
      <c r="P6701" s="10"/>
    </row>
    <row r="6702" spans="13:16" x14ac:dyDescent="0.25">
      <c r="M6702" s="10"/>
      <c r="N6702"/>
      <c r="O6702"/>
      <c r="P6702" s="10"/>
    </row>
    <row r="6703" spans="13:16" x14ac:dyDescent="0.25">
      <c r="M6703" s="10"/>
      <c r="N6703"/>
      <c r="O6703"/>
      <c r="P6703" s="10"/>
    </row>
    <row r="6704" spans="13:16" x14ac:dyDescent="0.25">
      <c r="M6704" s="10"/>
      <c r="N6704"/>
      <c r="O6704"/>
      <c r="P6704" s="10"/>
    </row>
    <row r="6705" spans="13:16" x14ac:dyDescent="0.25">
      <c r="M6705" s="10"/>
      <c r="N6705"/>
      <c r="O6705"/>
      <c r="P6705" s="10"/>
    </row>
    <row r="6706" spans="13:16" x14ac:dyDescent="0.25">
      <c r="M6706" s="10"/>
      <c r="N6706"/>
      <c r="O6706"/>
      <c r="P6706" s="10"/>
    </row>
    <row r="6707" spans="13:16" x14ac:dyDescent="0.25">
      <c r="M6707" s="10"/>
      <c r="N6707"/>
      <c r="O6707"/>
      <c r="P6707" s="10"/>
    </row>
    <row r="6708" spans="13:16" x14ac:dyDescent="0.25">
      <c r="M6708" s="10"/>
      <c r="N6708"/>
      <c r="O6708"/>
      <c r="P6708" s="10"/>
    </row>
    <row r="6709" spans="13:16" x14ac:dyDescent="0.25">
      <c r="M6709" s="10"/>
      <c r="N6709"/>
      <c r="O6709"/>
      <c r="P6709" s="10"/>
    </row>
    <row r="6710" spans="13:16" x14ac:dyDescent="0.25">
      <c r="M6710" s="10"/>
      <c r="N6710"/>
      <c r="O6710"/>
      <c r="P6710" s="10"/>
    </row>
    <row r="6711" spans="13:16" x14ac:dyDescent="0.25">
      <c r="M6711" s="10"/>
      <c r="N6711"/>
      <c r="O6711"/>
      <c r="P6711" s="10"/>
    </row>
    <row r="6712" spans="13:16" x14ac:dyDescent="0.25">
      <c r="M6712" s="10"/>
      <c r="N6712"/>
      <c r="O6712"/>
      <c r="P6712" s="10"/>
    </row>
    <row r="6713" spans="13:16" x14ac:dyDescent="0.25">
      <c r="M6713" s="10"/>
      <c r="N6713"/>
      <c r="O6713"/>
      <c r="P6713" s="10"/>
    </row>
    <row r="6714" spans="13:16" x14ac:dyDescent="0.25">
      <c r="M6714" s="10"/>
      <c r="N6714"/>
      <c r="O6714"/>
      <c r="P6714" s="10"/>
    </row>
    <row r="6715" spans="13:16" x14ac:dyDescent="0.25">
      <c r="M6715" s="10"/>
      <c r="N6715"/>
      <c r="O6715"/>
      <c r="P6715" s="10"/>
    </row>
    <row r="6716" spans="13:16" x14ac:dyDescent="0.25">
      <c r="M6716" s="10"/>
      <c r="N6716"/>
      <c r="O6716"/>
      <c r="P6716" s="10"/>
    </row>
    <row r="6717" spans="13:16" x14ac:dyDescent="0.25">
      <c r="M6717" s="10"/>
      <c r="N6717"/>
      <c r="O6717"/>
      <c r="P6717" s="10"/>
    </row>
    <row r="6718" spans="13:16" x14ac:dyDescent="0.25">
      <c r="M6718" s="10"/>
      <c r="N6718"/>
      <c r="O6718"/>
      <c r="P6718" s="10"/>
    </row>
    <row r="6719" spans="13:16" x14ac:dyDescent="0.25">
      <c r="M6719" s="10"/>
      <c r="N6719"/>
      <c r="O6719"/>
      <c r="P6719" s="10"/>
    </row>
    <row r="6720" spans="13:16" x14ac:dyDescent="0.25">
      <c r="M6720" s="10"/>
      <c r="N6720"/>
      <c r="O6720"/>
      <c r="P6720" s="10"/>
    </row>
    <row r="6721" spans="13:16" x14ac:dyDescent="0.25">
      <c r="M6721" s="10"/>
      <c r="N6721"/>
      <c r="O6721"/>
      <c r="P6721" s="10"/>
    </row>
    <row r="6722" spans="13:16" x14ac:dyDescent="0.25">
      <c r="M6722" s="10"/>
      <c r="N6722"/>
      <c r="O6722"/>
      <c r="P6722" s="10"/>
    </row>
    <row r="6723" spans="13:16" x14ac:dyDescent="0.25">
      <c r="M6723" s="10"/>
      <c r="N6723"/>
      <c r="O6723"/>
      <c r="P6723" s="10"/>
    </row>
    <row r="6724" spans="13:16" x14ac:dyDescent="0.25">
      <c r="M6724" s="10"/>
      <c r="N6724"/>
      <c r="O6724"/>
      <c r="P6724" s="10"/>
    </row>
    <row r="6725" spans="13:16" x14ac:dyDescent="0.25">
      <c r="M6725" s="10"/>
      <c r="N6725"/>
      <c r="O6725"/>
      <c r="P6725" s="10"/>
    </row>
    <row r="6726" spans="13:16" x14ac:dyDescent="0.25">
      <c r="M6726" s="10"/>
      <c r="N6726"/>
      <c r="O6726"/>
      <c r="P6726" s="10"/>
    </row>
    <row r="6727" spans="13:16" x14ac:dyDescent="0.25">
      <c r="M6727" s="10"/>
      <c r="N6727"/>
      <c r="O6727"/>
      <c r="P6727" s="10"/>
    </row>
    <row r="6728" spans="13:16" x14ac:dyDescent="0.25">
      <c r="M6728" s="10"/>
      <c r="N6728"/>
      <c r="O6728"/>
      <c r="P6728" s="10"/>
    </row>
    <row r="6729" spans="13:16" x14ac:dyDescent="0.25">
      <c r="M6729" s="10"/>
      <c r="N6729"/>
      <c r="O6729"/>
      <c r="P6729" s="10"/>
    </row>
    <row r="6730" spans="13:16" x14ac:dyDescent="0.25">
      <c r="M6730" s="10"/>
      <c r="N6730"/>
      <c r="O6730"/>
      <c r="P6730" s="10"/>
    </row>
    <row r="6731" spans="13:16" x14ac:dyDescent="0.25">
      <c r="M6731" s="10"/>
      <c r="N6731"/>
      <c r="O6731"/>
      <c r="P6731" s="10"/>
    </row>
    <row r="6732" spans="13:16" x14ac:dyDescent="0.25">
      <c r="M6732" s="10"/>
      <c r="N6732"/>
      <c r="O6732"/>
      <c r="P6732" s="10"/>
    </row>
    <row r="6733" spans="13:16" x14ac:dyDescent="0.25">
      <c r="M6733" s="10"/>
      <c r="N6733"/>
      <c r="O6733"/>
      <c r="P6733" s="10"/>
    </row>
    <row r="6734" spans="13:16" x14ac:dyDescent="0.25">
      <c r="M6734" s="10"/>
      <c r="N6734"/>
      <c r="O6734"/>
      <c r="P6734" s="10"/>
    </row>
    <row r="6735" spans="13:16" x14ac:dyDescent="0.25">
      <c r="M6735" s="10"/>
      <c r="N6735"/>
      <c r="O6735"/>
      <c r="P6735" s="10"/>
    </row>
    <row r="6736" spans="13:16" x14ac:dyDescent="0.25">
      <c r="M6736" s="10"/>
      <c r="N6736"/>
      <c r="O6736"/>
      <c r="P6736" s="10"/>
    </row>
    <row r="6737" spans="13:16" x14ac:dyDescent="0.25">
      <c r="M6737" s="10"/>
      <c r="N6737"/>
      <c r="O6737"/>
      <c r="P6737" s="10"/>
    </row>
    <row r="6738" spans="13:16" x14ac:dyDescent="0.25">
      <c r="M6738" s="10"/>
      <c r="N6738"/>
      <c r="O6738"/>
      <c r="P6738" s="10"/>
    </row>
    <row r="6739" spans="13:16" x14ac:dyDescent="0.25">
      <c r="M6739" s="10"/>
      <c r="N6739"/>
      <c r="O6739"/>
      <c r="P6739" s="10"/>
    </row>
    <row r="6740" spans="13:16" x14ac:dyDescent="0.25">
      <c r="M6740" s="10"/>
      <c r="N6740"/>
      <c r="O6740"/>
      <c r="P6740" s="10"/>
    </row>
    <row r="6741" spans="13:16" x14ac:dyDescent="0.25">
      <c r="M6741" s="10"/>
      <c r="N6741"/>
      <c r="O6741"/>
      <c r="P6741" s="10"/>
    </row>
    <row r="6742" spans="13:16" x14ac:dyDescent="0.25">
      <c r="M6742" s="10"/>
      <c r="N6742"/>
      <c r="O6742"/>
      <c r="P6742" s="10"/>
    </row>
    <row r="6743" spans="13:16" x14ac:dyDescent="0.25">
      <c r="M6743" s="10"/>
      <c r="N6743"/>
      <c r="O6743"/>
      <c r="P6743" s="10"/>
    </row>
    <row r="6744" spans="13:16" x14ac:dyDescent="0.25">
      <c r="M6744" s="10"/>
      <c r="N6744"/>
      <c r="O6744"/>
      <c r="P6744" s="10"/>
    </row>
    <row r="6745" spans="13:16" x14ac:dyDescent="0.25">
      <c r="M6745" s="10"/>
      <c r="N6745"/>
      <c r="O6745"/>
      <c r="P6745" s="10"/>
    </row>
    <row r="6746" spans="13:16" x14ac:dyDescent="0.25">
      <c r="M6746" s="10"/>
      <c r="N6746"/>
      <c r="O6746"/>
      <c r="P6746" s="10"/>
    </row>
    <row r="6747" spans="13:16" x14ac:dyDescent="0.25">
      <c r="M6747" s="10"/>
      <c r="N6747"/>
      <c r="O6747"/>
      <c r="P6747" s="10"/>
    </row>
    <row r="6748" spans="13:16" x14ac:dyDescent="0.25">
      <c r="M6748" s="10"/>
      <c r="N6748"/>
      <c r="O6748"/>
      <c r="P6748" s="10"/>
    </row>
    <row r="6749" spans="13:16" x14ac:dyDescent="0.25">
      <c r="M6749" s="10"/>
      <c r="N6749"/>
      <c r="O6749"/>
      <c r="P6749" s="10"/>
    </row>
    <row r="6750" spans="13:16" x14ac:dyDescent="0.25">
      <c r="M6750" s="10"/>
      <c r="N6750"/>
      <c r="O6750"/>
      <c r="P6750" s="10"/>
    </row>
    <row r="6751" spans="13:16" x14ac:dyDescent="0.25">
      <c r="M6751" s="10"/>
      <c r="N6751"/>
      <c r="O6751"/>
      <c r="P6751" s="10"/>
    </row>
    <row r="6752" spans="13:16" x14ac:dyDescent="0.25">
      <c r="M6752" s="10"/>
      <c r="N6752"/>
      <c r="O6752"/>
      <c r="P6752" s="10"/>
    </row>
    <row r="6753" spans="13:16" x14ac:dyDescent="0.25">
      <c r="M6753" s="10"/>
      <c r="N6753"/>
      <c r="O6753"/>
      <c r="P6753" s="10"/>
    </row>
    <row r="6754" spans="13:16" x14ac:dyDescent="0.25">
      <c r="M6754" s="10"/>
      <c r="N6754"/>
      <c r="O6754"/>
      <c r="P6754" s="10"/>
    </row>
    <row r="6755" spans="13:16" x14ac:dyDescent="0.25">
      <c r="M6755" s="10"/>
      <c r="N6755"/>
      <c r="O6755"/>
      <c r="P6755" s="10"/>
    </row>
    <row r="6756" spans="13:16" x14ac:dyDescent="0.25">
      <c r="M6756" s="10"/>
      <c r="N6756"/>
      <c r="O6756"/>
      <c r="P6756" s="10"/>
    </row>
    <row r="6757" spans="13:16" x14ac:dyDescent="0.25">
      <c r="M6757" s="10"/>
      <c r="N6757"/>
      <c r="O6757"/>
      <c r="P6757" s="10"/>
    </row>
    <row r="6758" spans="13:16" x14ac:dyDescent="0.25">
      <c r="M6758" s="10"/>
      <c r="N6758"/>
      <c r="O6758"/>
      <c r="P6758" s="10"/>
    </row>
    <row r="6759" spans="13:16" x14ac:dyDescent="0.25">
      <c r="M6759" s="10"/>
      <c r="N6759"/>
      <c r="O6759"/>
      <c r="P6759" s="10"/>
    </row>
    <row r="6760" spans="13:16" x14ac:dyDescent="0.25">
      <c r="M6760" s="10"/>
      <c r="N6760"/>
      <c r="O6760"/>
      <c r="P6760" s="10"/>
    </row>
    <row r="6761" spans="13:16" x14ac:dyDescent="0.25">
      <c r="M6761" s="10"/>
      <c r="N6761"/>
      <c r="O6761"/>
      <c r="P6761" s="10"/>
    </row>
    <row r="6762" spans="13:16" x14ac:dyDescent="0.25">
      <c r="M6762" s="10"/>
      <c r="N6762"/>
      <c r="O6762"/>
      <c r="P6762" s="10"/>
    </row>
    <row r="6763" spans="13:16" x14ac:dyDescent="0.25">
      <c r="M6763" s="10"/>
      <c r="N6763"/>
      <c r="O6763"/>
      <c r="P6763" s="10"/>
    </row>
    <row r="6764" spans="13:16" x14ac:dyDescent="0.25">
      <c r="M6764" s="10"/>
      <c r="N6764"/>
      <c r="O6764"/>
      <c r="P6764" s="10"/>
    </row>
    <row r="6765" spans="13:16" x14ac:dyDescent="0.25">
      <c r="M6765" s="10"/>
      <c r="N6765"/>
      <c r="O6765"/>
      <c r="P6765" s="10"/>
    </row>
    <row r="6766" spans="13:16" x14ac:dyDescent="0.25">
      <c r="M6766" s="10"/>
      <c r="N6766"/>
      <c r="O6766"/>
      <c r="P6766" s="10"/>
    </row>
    <row r="6767" spans="13:16" x14ac:dyDescent="0.25">
      <c r="M6767" s="10"/>
      <c r="N6767"/>
      <c r="O6767"/>
      <c r="P6767" s="10"/>
    </row>
    <row r="6768" spans="13:16" x14ac:dyDescent="0.25">
      <c r="M6768" s="10"/>
      <c r="N6768"/>
      <c r="O6768"/>
      <c r="P6768" s="10"/>
    </row>
    <row r="6769" spans="13:16" x14ac:dyDescent="0.25">
      <c r="M6769" s="10"/>
      <c r="N6769"/>
      <c r="O6769"/>
      <c r="P6769" s="10"/>
    </row>
    <row r="6770" spans="13:16" x14ac:dyDescent="0.25">
      <c r="M6770" s="10"/>
      <c r="N6770"/>
      <c r="O6770"/>
      <c r="P6770" s="10"/>
    </row>
    <row r="6771" spans="13:16" x14ac:dyDescent="0.25">
      <c r="M6771" s="10"/>
      <c r="N6771"/>
      <c r="O6771"/>
      <c r="P6771" s="10"/>
    </row>
    <row r="6772" spans="13:16" x14ac:dyDescent="0.25">
      <c r="M6772" s="10"/>
      <c r="N6772"/>
      <c r="O6772"/>
      <c r="P6772" s="10"/>
    </row>
    <row r="6773" spans="13:16" x14ac:dyDescent="0.25">
      <c r="M6773" s="10"/>
      <c r="N6773"/>
      <c r="O6773"/>
      <c r="P6773" s="10"/>
    </row>
    <row r="6774" spans="13:16" x14ac:dyDescent="0.25">
      <c r="M6774" s="10"/>
      <c r="N6774"/>
      <c r="O6774"/>
      <c r="P6774" s="10"/>
    </row>
    <row r="6775" spans="13:16" x14ac:dyDescent="0.25">
      <c r="M6775" s="10"/>
      <c r="N6775"/>
      <c r="O6775"/>
      <c r="P6775" s="10"/>
    </row>
    <row r="6776" spans="13:16" x14ac:dyDescent="0.25">
      <c r="M6776" s="10"/>
      <c r="N6776"/>
      <c r="O6776"/>
      <c r="P6776" s="10"/>
    </row>
    <row r="6777" spans="13:16" x14ac:dyDescent="0.25">
      <c r="M6777" s="10"/>
      <c r="N6777"/>
      <c r="O6777"/>
      <c r="P6777" s="10"/>
    </row>
    <row r="6778" spans="13:16" x14ac:dyDescent="0.25">
      <c r="M6778" s="10"/>
      <c r="N6778"/>
      <c r="O6778"/>
      <c r="P6778" s="10"/>
    </row>
    <row r="6779" spans="13:16" x14ac:dyDescent="0.25">
      <c r="M6779" s="10"/>
      <c r="N6779"/>
      <c r="O6779"/>
      <c r="P6779" s="10"/>
    </row>
    <row r="6780" spans="13:16" x14ac:dyDescent="0.25">
      <c r="M6780" s="10"/>
      <c r="N6780"/>
      <c r="O6780"/>
      <c r="P6780" s="10"/>
    </row>
    <row r="6781" spans="13:16" x14ac:dyDescent="0.25">
      <c r="M6781" s="10"/>
      <c r="N6781"/>
      <c r="O6781"/>
      <c r="P6781" s="10"/>
    </row>
    <row r="6782" spans="13:16" x14ac:dyDescent="0.25">
      <c r="M6782" s="10"/>
      <c r="N6782"/>
      <c r="O6782"/>
      <c r="P6782" s="10"/>
    </row>
    <row r="6783" spans="13:16" x14ac:dyDescent="0.25">
      <c r="M6783" s="10"/>
      <c r="N6783"/>
      <c r="O6783"/>
      <c r="P6783" s="10"/>
    </row>
    <row r="6784" spans="13:16" x14ac:dyDescent="0.25">
      <c r="M6784" s="10"/>
      <c r="N6784"/>
      <c r="O6784"/>
      <c r="P6784" s="10"/>
    </row>
    <row r="6785" spans="13:16" x14ac:dyDescent="0.25">
      <c r="M6785" s="10"/>
      <c r="N6785"/>
      <c r="O6785"/>
      <c r="P6785" s="10"/>
    </row>
    <row r="6786" spans="13:16" x14ac:dyDescent="0.25">
      <c r="M6786" s="10"/>
      <c r="N6786"/>
      <c r="O6786"/>
      <c r="P6786" s="10"/>
    </row>
    <row r="6787" spans="13:16" x14ac:dyDescent="0.25">
      <c r="M6787" s="10"/>
      <c r="N6787"/>
      <c r="O6787"/>
      <c r="P6787" s="10"/>
    </row>
    <row r="6788" spans="13:16" x14ac:dyDescent="0.25">
      <c r="M6788" s="10"/>
      <c r="N6788"/>
      <c r="O6788"/>
      <c r="P6788" s="10"/>
    </row>
    <row r="6789" spans="13:16" x14ac:dyDescent="0.25">
      <c r="M6789" s="10"/>
      <c r="N6789"/>
      <c r="O6789"/>
      <c r="P6789" s="10"/>
    </row>
    <row r="6790" spans="13:16" x14ac:dyDescent="0.25">
      <c r="M6790" s="10"/>
      <c r="N6790"/>
      <c r="O6790"/>
      <c r="P6790" s="10"/>
    </row>
    <row r="6791" spans="13:16" x14ac:dyDescent="0.25">
      <c r="M6791" s="10"/>
      <c r="N6791"/>
      <c r="O6791"/>
      <c r="P6791" s="10"/>
    </row>
    <row r="6792" spans="13:16" x14ac:dyDescent="0.25">
      <c r="M6792" s="10"/>
      <c r="N6792"/>
      <c r="O6792"/>
      <c r="P6792" s="10"/>
    </row>
    <row r="6793" spans="13:16" x14ac:dyDescent="0.25">
      <c r="M6793" s="10"/>
      <c r="N6793"/>
      <c r="O6793"/>
      <c r="P6793" s="10"/>
    </row>
    <row r="6794" spans="13:16" x14ac:dyDescent="0.25">
      <c r="M6794" s="10"/>
      <c r="N6794"/>
      <c r="O6794"/>
      <c r="P6794" s="10"/>
    </row>
    <row r="6795" spans="13:16" x14ac:dyDescent="0.25">
      <c r="M6795" s="10"/>
      <c r="N6795"/>
      <c r="O6795"/>
      <c r="P6795" s="10"/>
    </row>
    <row r="6796" spans="13:16" x14ac:dyDescent="0.25">
      <c r="M6796" s="10"/>
      <c r="N6796"/>
      <c r="O6796"/>
      <c r="P6796" s="10"/>
    </row>
    <row r="6797" spans="13:16" x14ac:dyDescent="0.25">
      <c r="M6797" s="10"/>
      <c r="N6797"/>
      <c r="O6797"/>
      <c r="P6797" s="10"/>
    </row>
    <row r="6798" spans="13:16" x14ac:dyDescent="0.25">
      <c r="M6798" s="10"/>
      <c r="N6798"/>
      <c r="O6798"/>
      <c r="P6798" s="10"/>
    </row>
    <row r="6799" spans="13:16" x14ac:dyDescent="0.25">
      <c r="M6799" s="10"/>
      <c r="N6799"/>
      <c r="O6799"/>
      <c r="P6799" s="10"/>
    </row>
    <row r="6800" spans="13:16" x14ac:dyDescent="0.25">
      <c r="M6800" s="10"/>
      <c r="N6800"/>
      <c r="O6800"/>
      <c r="P6800" s="10"/>
    </row>
    <row r="6801" spans="13:16" x14ac:dyDescent="0.25">
      <c r="M6801" s="10"/>
      <c r="N6801"/>
      <c r="O6801"/>
      <c r="P6801" s="10"/>
    </row>
    <row r="6802" spans="13:16" x14ac:dyDescent="0.25">
      <c r="M6802" s="10"/>
      <c r="N6802"/>
      <c r="O6802"/>
      <c r="P6802" s="10"/>
    </row>
    <row r="6803" spans="13:16" x14ac:dyDescent="0.25">
      <c r="M6803" s="10"/>
      <c r="N6803"/>
      <c r="O6803"/>
      <c r="P6803" s="10"/>
    </row>
    <row r="6804" spans="13:16" x14ac:dyDescent="0.25">
      <c r="M6804" s="10"/>
      <c r="N6804"/>
      <c r="O6804"/>
      <c r="P6804" s="10"/>
    </row>
    <row r="6805" spans="13:16" x14ac:dyDescent="0.25">
      <c r="M6805" s="10"/>
      <c r="N6805"/>
      <c r="O6805"/>
      <c r="P6805" s="10"/>
    </row>
    <row r="6806" spans="13:16" x14ac:dyDescent="0.25">
      <c r="M6806" s="10"/>
      <c r="N6806"/>
      <c r="O6806"/>
      <c r="P6806" s="10"/>
    </row>
    <row r="6807" spans="13:16" x14ac:dyDescent="0.25">
      <c r="M6807" s="10"/>
      <c r="N6807"/>
      <c r="O6807"/>
      <c r="P6807" s="10"/>
    </row>
    <row r="6808" spans="13:16" x14ac:dyDescent="0.25">
      <c r="M6808" s="10"/>
      <c r="N6808"/>
      <c r="O6808"/>
      <c r="P6808" s="10"/>
    </row>
    <row r="6809" spans="13:16" x14ac:dyDescent="0.25">
      <c r="M6809" s="10"/>
      <c r="N6809"/>
      <c r="O6809"/>
      <c r="P6809" s="10"/>
    </row>
    <row r="6810" spans="13:16" x14ac:dyDescent="0.25">
      <c r="M6810" s="10"/>
      <c r="N6810"/>
      <c r="O6810"/>
      <c r="P6810" s="10"/>
    </row>
    <row r="6811" spans="13:16" x14ac:dyDescent="0.25">
      <c r="M6811" s="10"/>
      <c r="N6811"/>
      <c r="O6811"/>
      <c r="P6811" s="10"/>
    </row>
    <row r="6812" spans="13:16" x14ac:dyDescent="0.25">
      <c r="M6812" s="10"/>
      <c r="N6812"/>
      <c r="O6812"/>
      <c r="P6812" s="10"/>
    </row>
    <row r="6813" spans="13:16" x14ac:dyDescent="0.25">
      <c r="M6813" s="10"/>
      <c r="N6813"/>
      <c r="O6813"/>
      <c r="P6813" s="10"/>
    </row>
    <row r="6814" spans="13:16" x14ac:dyDescent="0.25">
      <c r="M6814" s="10"/>
      <c r="N6814"/>
      <c r="O6814"/>
      <c r="P6814" s="10"/>
    </row>
    <row r="6815" spans="13:16" x14ac:dyDescent="0.25">
      <c r="M6815" s="10"/>
      <c r="N6815"/>
      <c r="O6815"/>
      <c r="P6815" s="10"/>
    </row>
    <row r="6816" spans="13:16" x14ac:dyDescent="0.25">
      <c r="M6816" s="10"/>
      <c r="N6816"/>
      <c r="O6816"/>
      <c r="P6816" s="10"/>
    </row>
    <row r="6817" spans="13:16" x14ac:dyDescent="0.25">
      <c r="M6817" s="10"/>
      <c r="N6817"/>
      <c r="O6817"/>
      <c r="P6817" s="10"/>
    </row>
    <row r="6818" spans="13:16" x14ac:dyDescent="0.25">
      <c r="M6818" s="10"/>
      <c r="N6818"/>
      <c r="O6818"/>
      <c r="P6818" s="10"/>
    </row>
    <row r="6819" spans="13:16" x14ac:dyDescent="0.25">
      <c r="M6819" s="10"/>
      <c r="N6819"/>
      <c r="O6819"/>
      <c r="P6819" s="10"/>
    </row>
    <row r="6820" spans="13:16" x14ac:dyDescent="0.25">
      <c r="M6820" s="10"/>
      <c r="N6820"/>
      <c r="O6820"/>
      <c r="P6820" s="10"/>
    </row>
    <row r="6821" spans="13:16" x14ac:dyDescent="0.25">
      <c r="M6821" s="10"/>
      <c r="N6821"/>
      <c r="O6821"/>
      <c r="P6821" s="10"/>
    </row>
    <row r="6822" spans="13:16" x14ac:dyDescent="0.25">
      <c r="M6822" s="10"/>
      <c r="N6822"/>
      <c r="O6822"/>
      <c r="P6822" s="10"/>
    </row>
    <row r="6823" spans="13:16" x14ac:dyDescent="0.25">
      <c r="M6823" s="10"/>
      <c r="N6823"/>
      <c r="O6823"/>
      <c r="P6823" s="10"/>
    </row>
    <row r="6824" spans="13:16" x14ac:dyDescent="0.25">
      <c r="M6824" s="10"/>
      <c r="N6824"/>
      <c r="O6824"/>
      <c r="P6824" s="10"/>
    </row>
    <row r="6825" spans="13:16" x14ac:dyDescent="0.25">
      <c r="M6825" s="10"/>
      <c r="N6825"/>
      <c r="O6825"/>
      <c r="P6825" s="10"/>
    </row>
    <row r="6826" spans="13:16" x14ac:dyDescent="0.25">
      <c r="M6826" s="10"/>
      <c r="N6826"/>
      <c r="O6826"/>
      <c r="P6826" s="10"/>
    </row>
    <row r="6827" spans="13:16" x14ac:dyDescent="0.25">
      <c r="M6827" s="10"/>
      <c r="N6827"/>
      <c r="O6827"/>
      <c r="P6827" s="10"/>
    </row>
    <row r="6828" spans="13:16" x14ac:dyDescent="0.25">
      <c r="M6828" s="10"/>
      <c r="N6828"/>
      <c r="O6828"/>
      <c r="P6828" s="10"/>
    </row>
    <row r="6829" spans="13:16" x14ac:dyDescent="0.25">
      <c r="M6829" s="10"/>
      <c r="N6829"/>
      <c r="O6829"/>
      <c r="P6829" s="10"/>
    </row>
    <row r="6830" spans="13:16" x14ac:dyDescent="0.25">
      <c r="M6830" s="10"/>
      <c r="N6830"/>
      <c r="O6830"/>
      <c r="P6830" s="10"/>
    </row>
    <row r="6831" spans="13:16" x14ac:dyDescent="0.25">
      <c r="M6831" s="10"/>
      <c r="N6831"/>
      <c r="O6831"/>
      <c r="P6831" s="10"/>
    </row>
    <row r="6832" spans="13:16" x14ac:dyDescent="0.25">
      <c r="M6832" s="10"/>
      <c r="N6832"/>
      <c r="O6832"/>
      <c r="P6832" s="10"/>
    </row>
    <row r="6833" spans="13:16" x14ac:dyDescent="0.25">
      <c r="M6833" s="10"/>
      <c r="N6833"/>
      <c r="O6833"/>
      <c r="P6833" s="10"/>
    </row>
    <row r="6834" spans="13:16" x14ac:dyDescent="0.25">
      <c r="M6834" s="10"/>
      <c r="N6834"/>
      <c r="O6834"/>
      <c r="P6834" s="10"/>
    </row>
    <row r="6835" spans="13:16" x14ac:dyDescent="0.25">
      <c r="M6835" s="10"/>
      <c r="N6835"/>
      <c r="O6835"/>
      <c r="P6835" s="10"/>
    </row>
    <row r="6836" spans="13:16" x14ac:dyDescent="0.25">
      <c r="M6836" s="10"/>
      <c r="N6836"/>
      <c r="O6836"/>
      <c r="P6836" s="10"/>
    </row>
    <row r="6837" spans="13:16" x14ac:dyDescent="0.25">
      <c r="M6837" s="10"/>
      <c r="N6837"/>
      <c r="O6837"/>
      <c r="P6837" s="10"/>
    </row>
    <row r="6838" spans="13:16" x14ac:dyDescent="0.25">
      <c r="M6838" s="10"/>
      <c r="N6838"/>
      <c r="O6838"/>
      <c r="P6838" s="10"/>
    </row>
    <row r="6839" spans="13:16" x14ac:dyDescent="0.25">
      <c r="M6839" s="10"/>
      <c r="N6839"/>
      <c r="O6839"/>
      <c r="P6839" s="10"/>
    </row>
    <row r="6840" spans="13:16" x14ac:dyDescent="0.25">
      <c r="M6840" s="10"/>
      <c r="N6840"/>
      <c r="O6840"/>
      <c r="P6840" s="10"/>
    </row>
    <row r="6841" spans="13:16" x14ac:dyDescent="0.25">
      <c r="M6841" s="10"/>
      <c r="N6841"/>
      <c r="O6841"/>
      <c r="P6841" s="10"/>
    </row>
    <row r="6842" spans="13:16" x14ac:dyDescent="0.25">
      <c r="M6842" s="10"/>
      <c r="N6842"/>
      <c r="O6842"/>
      <c r="P6842" s="10"/>
    </row>
    <row r="6843" spans="13:16" x14ac:dyDescent="0.25">
      <c r="M6843" s="10"/>
      <c r="N6843"/>
      <c r="O6843"/>
      <c r="P6843" s="10"/>
    </row>
    <row r="6844" spans="13:16" x14ac:dyDescent="0.25">
      <c r="M6844" s="10"/>
      <c r="N6844"/>
      <c r="O6844"/>
      <c r="P6844" s="10"/>
    </row>
    <row r="6845" spans="13:16" x14ac:dyDescent="0.25">
      <c r="M6845" s="10"/>
      <c r="N6845"/>
      <c r="O6845"/>
      <c r="P6845" s="10"/>
    </row>
    <row r="6846" spans="13:16" x14ac:dyDescent="0.25">
      <c r="M6846" s="10"/>
      <c r="N6846"/>
      <c r="O6846"/>
      <c r="P6846" s="10"/>
    </row>
    <row r="6847" spans="13:16" x14ac:dyDescent="0.25">
      <c r="M6847" s="10"/>
      <c r="N6847"/>
      <c r="O6847"/>
      <c r="P6847" s="10"/>
    </row>
    <row r="6848" spans="13:16" x14ac:dyDescent="0.25">
      <c r="M6848" s="10"/>
      <c r="N6848"/>
      <c r="O6848"/>
      <c r="P6848" s="10"/>
    </row>
    <row r="6849" spans="13:16" x14ac:dyDescent="0.25">
      <c r="M6849" s="10"/>
      <c r="N6849"/>
      <c r="O6849"/>
      <c r="P6849" s="10"/>
    </row>
    <row r="6850" spans="13:16" x14ac:dyDescent="0.25">
      <c r="M6850" s="10"/>
      <c r="N6850"/>
      <c r="O6850"/>
      <c r="P6850" s="10"/>
    </row>
    <row r="6851" spans="13:16" x14ac:dyDescent="0.25">
      <c r="M6851" s="10"/>
      <c r="N6851"/>
      <c r="O6851"/>
      <c r="P6851" s="10"/>
    </row>
    <row r="6852" spans="13:16" x14ac:dyDescent="0.25">
      <c r="M6852" s="10"/>
      <c r="N6852"/>
      <c r="O6852"/>
      <c r="P6852" s="10"/>
    </row>
    <row r="6853" spans="13:16" x14ac:dyDescent="0.25">
      <c r="M6853" s="10"/>
      <c r="N6853"/>
      <c r="O6853"/>
      <c r="P6853" s="10"/>
    </row>
    <row r="6854" spans="13:16" x14ac:dyDescent="0.25">
      <c r="M6854" s="10"/>
      <c r="N6854"/>
      <c r="O6854"/>
      <c r="P6854" s="10"/>
    </row>
    <row r="6855" spans="13:16" x14ac:dyDescent="0.25">
      <c r="M6855" s="10"/>
      <c r="N6855"/>
      <c r="O6855"/>
      <c r="P6855" s="10"/>
    </row>
    <row r="6856" spans="13:16" x14ac:dyDescent="0.25">
      <c r="M6856" s="10"/>
      <c r="N6856"/>
      <c r="O6856"/>
      <c r="P6856" s="10"/>
    </row>
    <row r="6857" spans="13:16" x14ac:dyDescent="0.25">
      <c r="M6857" s="10"/>
      <c r="N6857"/>
      <c r="O6857"/>
      <c r="P6857" s="10"/>
    </row>
    <row r="6858" spans="13:16" x14ac:dyDescent="0.25">
      <c r="M6858" s="10"/>
      <c r="N6858"/>
      <c r="O6858"/>
      <c r="P6858" s="10"/>
    </row>
    <row r="6859" spans="13:16" x14ac:dyDescent="0.25">
      <c r="M6859" s="10"/>
      <c r="N6859"/>
      <c r="O6859"/>
      <c r="P6859" s="10"/>
    </row>
    <row r="6860" spans="13:16" x14ac:dyDescent="0.25">
      <c r="M6860" s="10"/>
      <c r="N6860"/>
      <c r="O6860"/>
      <c r="P6860" s="10"/>
    </row>
    <row r="6861" spans="13:16" x14ac:dyDescent="0.25">
      <c r="M6861" s="10"/>
      <c r="N6861"/>
      <c r="O6861"/>
      <c r="P6861" s="10"/>
    </row>
    <row r="6862" spans="13:16" x14ac:dyDescent="0.25">
      <c r="M6862" s="10"/>
      <c r="N6862"/>
      <c r="O6862"/>
      <c r="P6862" s="10"/>
    </row>
    <row r="6863" spans="13:16" x14ac:dyDescent="0.25">
      <c r="M6863" s="10"/>
      <c r="N6863"/>
      <c r="O6863"/>
      <c r="P6863" s="10"/>
    </row>
    <row r="6864" spans="13:16" x14ac:dyDescent="0.25">
      <c r="M6864" s="10"/>
      <c r="N6864"/>
      <c r="O6864"/>
      <c r="P6864" s="10"/>
    </row>
    <row r="6865" spans="13:16" x14ac:dyDescent="0.25">
      <c r="M6865" s="10"/>
      <c r="N6865"/>
      <c r="O6865"/>
      <c r="P6865" s="10"/>
    </row>
    <row r="6866" spans="13:16" x14ac:dyDescent="0.25">
      <c r="M6866" s="10"/>
      <c r="N6866"/>
      <c r="O6866"/>
      <c r="P6866" s="10"/>
    </row>
    <row r="6867" spans="13:16" x14ac:dyDescent="0.25">
      <c r="M6867" s="10"/>
      <c r="N6867"/>
      <c r="O6867"/>
      <c r="P6867" s="10"/>
    </row>
    <row r="6868" spans="13:16" x14ac:dyDescent="0.25">
      <c r="M6868" s="10"/>
      <c r="N6868"/>
      <c r="O6868"/>
      <c r="P6868" s="10"/>
    </row>
    <row r="6869" spans="13:16" x14ac:dyDescent="0.25">
      <c r="M6869" s="10"/>
      <c r="N6869"/>
      <c r="O6869"/>
      <c r="P6869" s="10"/>
    </row>
    <row r="6870" spans="13:16" x14ac:dyDescent="0.25">
      <c r="M6870" s="10"/>
      <c r="N6870"/>
      <c r="O6870"/>
      <c r="P6870" s="10"/>
    </row>
    <row r="6871" spans="13:16" x14ac:dyDescent="0.25">
      <c r="M6871" s="10"/>
      <c r="N6871"/>
      <c r="O6871"/>
      <c r="P6871" s="10"/>
    </row>
    <row r="6872" spans="13:16" x14ac:dyDescent="0.25">
      <c r="M6872" s="10"/>
      <c r="N6872"/>
      <c r="O6872"/>
      <c r="P6872" s="10"/>
    </row>
    <row r="6873" spans="13:16" x14ac:dyDescent="0.25">
      <c r="M6873" s="10"/>
      <c r="N6873"/>
      <c r="O6873"/>
      <c r="P6873" s="10"/>
    </row>
    <row r="6874" spans="13:16" x14ac:dyDescent="0.25">
      <c r="M6874" s="10"/>
      <c r="N6874"/>
      <c r="O6874"/>
      <c r="P6874" s="10"/>
    </row>
    <row r="6875" spans="13:16" x14ac:dyDescent="0.25">
      <c r="M6875" s="10"/>
      <c r="N6875"/>
      <c r="O6875"/>
      <c r="P6875" s="10"/>
    </row>
    <row r="6876" spans="13:16" x14ac:dyDescent="0.25">
      <c r="M6876" s="10"/>
      <c r="N6876"/>
      <c r="O6876"/>
      <c r="P6876" s="10"/>
    </row>
    <row r="6877" spans="13:16" x14ac:dyDescent="0.25">
      <c r="M6877" s="10"/>
      <c r="N6877"/>
      <c r="O6877"/>
      <c r="P6877" s="10"/>
    </row>
    <row r="6878" spans="13:16" x14ac:dyDescent="0.25">
      <c r="M6878" s="10"/>
      <c r="N6878"/>
      <c r="O6878"/>
      <c r="P6878" s="10"/>
    </row>
    <row r="6879" spans="13:16" x14ac:dyDescent="0.25">
      <c r="M6879" s="10"/>
      <c r="N6879"/>
      <c r="O6879"/>
      <c r="P6879" s="10"/>
    </row>
    <row r="6880" spans="13:16" x14ac:dyDescent="0.25">
      <c r="M6880" s="10"/>
      <c r="N6880"/>
      <c r="O6880"/>
      <c r="P6880" s="10"/>
    </row>
    <row r="6881" spans="13:16" x14ac:dyDescent="0.25">
      <c r="M6881" s="10"/>
      <c r="N6881"/>
      <c r="O6881"/>
      <c r="P6881" s="10"/>
    </row>
    <row r="6882" spans="13:16" x14ac:dyDescent="0.25">
      <c r="M6882" s="10"/>
      <c r="N6882"/>
      <c r="O6882"/>
      <c r="P6882" s="10"/>
    </row>
    <row r="6883" spans="13:16" x14ac:dyDescent="0.25">
      <c r="M6883" s="10"/>
      <c r="N6883"/>
      <c r="O6883"/>
      <c r="P6883" s="10"/>
    </row>
    <row r="6884" spans="13:16" x14ac:dyDescent="0.25">
      <c r="M6884" s="10"/>
      <c r="N6884"/>
      <c r="O6884"/>
      <c r="P6884" s="10"/>
    </row>
    <row r="6885" spans="13:16" x14ac:dyDescent="0.25">
      <c r="M6885" s="10"/>
      <c r="N6885"/>
      <c r="O6885"/>
      <c r="P6885" s="10"/>
    </row>
    <row r="6886" spans="13:16" x14ac:dyDescent="0.25">
      <c r="M6886" s="10"/>
      <c r="N6886"/>
      <c r="O6886"/>
      <c r="P6886" s="10"/>
    </row>
    <row r="6887" spans="13:16" x14ac:dyDescent="0.25">
      <c r="M6887" s="10"/>
      <c r="N6887"/>
      <c r="O6887"/>
      <c r="P6887" s="10"/>
    </row>
    <row r="6888" spans="13:16" x14ac:dyDescent="0.25">
      <c r="M6888" s="10"/>
      <c r="N6888"/>
      <c r="O6888"/>
      <c r="P6888" s="10"/>
    </row>
    <row r="6889" spans="13:16" x14ac:dyDescent="0.25">
      <c r="M6889" s="10"/>
      <c r="N6889"/>
      <c r="O6889"/>
      <c r="P6889" s="10"/>
    </row>
    <row r="6890" spans="13:16" x14ac:dyDescent="0.25">
      <c r="M6890" s="10"/>
      <c r="N6890"/>
      <c r="O6890"/>
      <c r="P6890" s="10"/>
    </row>
    <row r="6891" spans="13:16" x14ac:dyDescent="0.25">
      <c r="M6891" s="10"/>
      <c r="N6891"/>
      <c r="O6891"/>
      <c r="P6891" s="10"/>
    </row>
    <row r="6892" spans="13:16" x14ac:dyDescent="0.25">
      <c r="M6892" s="10"/>
      <c r="N6892"/>
      <c r="O6892"/>
      <c r="P6892" s="10"/>
    </row>
    <row r="6893" spans="13:16" x14ac:dyDescent="0.25">
      <c r="M6893" s="10"/>
      <c r="N6893"/>
      <c r="O6893"/>
      <c r="P6893" s="10"/>
    </row>
    <row r="6894" spans="13:16" x14ac:dyDescent="0.25">
      <c r="M6894" s="10"/>
      <c r="N6894"/>
      <c r="O6894"/>
      <c r="P6894" s="10"/>
    </row>
    <row r="6895" spans="13:16" x14ac:dyDescent="0.25">
      <c r="M6895" s="10"/>
      <c r="N6895"/>
      <c r="O6895"/>
      <c r="P6895" s="10"/>
    </row>
    <row r="6896" spans="13:16" x14ac:dyDescent="0.25">
      <c r="M6896" s="10"/>
      <c r="N6896"/>
      <c r="O6896"/>
      <c r="P6896" s="10"/>
    </row>
    <row r="6897" spans="13:16" x14ac:dyDescent="0.25">
      <c r="M6897" s="10"/>
      <c r="N6897"/>
      <c r="O6897"/>
      <c r="P6897" s="10"/>
    </row>
    <row r="6898" spans="13:16" x14ac:dyDescent="0.25">
      <c r="M6898" s="10"/>
      <c r="N6898"/>
      <c r="O6898"/>
      <c r="P6898" s="10"/>
    </row>
    <row r="6899" spans="13:16" x14ac:dyDescent="0.25">
      <c r="M6899" s="10"/>
      <c r="N6899"/>
      <c r="O6899"/>
      <c r="P6899" s="10"/>
    </row>
    <row r="6900" spans="13:16" x14ac:dyDescent="0.25">
      <c r="M6900" s="10"/>
      <c r="N6900"/>
      <c r="O6900"/>
      <c r="P6900" s="10"/>
    </row>
    <row r="6901" spans="13:16" x14ac:dyDescent="0.25">
      <c r="M6901" s="10"/>
      <c r="N6901"/>
      <c r="O6901"/>
      <c r="P6901" s="10"/>
    </row>
    <row r="6902" spans="13:16" x14ac:dyDescent="0.25">
      <c r="M6902" s="10"/>
      <c r="N6902"/>
      <c r="O6902"/>
      <c r="P6902" s="10"/>
    </row>
    <row r="6903" spans="13:16" x14ac:dyDescent="0.25">
      <c r="M6903" s="10"/>
      <c r="N6903"/>
      <c r="O6903"/>
      <c r="P6903" s="10"/>
    </row>
    <row r="6904" spans="13:16" x14ac:dyDescent="0.25">
      <c r="M6904" s="10"/>
      <c r="N6904"/>
      <c r="O6904"/>
      <c r="P6904" s="10"/>
    </row>
    <row r="6905" spans="13:16" x14ac:dyDescent="0.25">
      <c r="M6905" s="10"/>
      <c r="N6905"/>
      <c r="O6905"/>
      <c r="P6905" s="10"/>
    </row>
    <row r="6906" spans="13:16" x14ac:dyDescent="0.25">
      <c r="M6906" s="10"/>
      <c r="N6906"/>
      <c r="O6906"/>
      <c r="P6906" s="10"/>
    </row>
    <row r="6907" spans="13:16" x14ac:dyDescent="0.25">
      <c r="M6907" s="10"/>
      <c r="N6907"/>
      <c r="O6907"/>
      <c r="P6907" s="10"/>
    </row>
    <row r="6908" spans="13:16" x14ac:dyDescent="0.25">
      <c r="M6908" s="10"/>
      <c r="N6908"/>
      <c r="O6908"/>
      <c r="P6908" s="10"/>
    </row>
    <row r="6909" spans="13:16" x14ac:dyDescent="0.25">
      <c r="M6909" s="10"/>
      <c r="N6909"/>
      <c r="O6909"/>
      <c r="P6909" s="10"/>
    </row>
    <row r="6910" spans="13:16" x14ac:dyDescent="0.25">
      <c r="M6910" s="10"/>
      <c r="N6910"/>
      <c r="O6910"/>
      <c r="P6910" s="10"/>
    </row>
    <row r="6911" spans="13:16" x14ac:dyDescent="0.25">
      <c r="M6911" s="10"/>
      <c r="N6911"/>
      <c r="O6911"/>
      <c r="P6911" s="10"/>
    </row>
    <row r="6912" spans="13:16" x14ac:dyDescent="0.25">
      <c r="M6912" s="10"/>
      <c r="N6912"/>
      <c r="O6912"/>
      <c r="P6912" s="10"/>
    </row>
    <row r="6913" spans="13:16" x14ac:dyDescent="0.25">
      <c r="M6913" s="10"/>
      <c r="N6913"/>
      <c r="O6913"/>
      <c r="P6913" s="10"/>
    </row>
    <row r="6914" spans="13:16" x14ac:dyDescent="0.25">
      <c r="M6914" s="10"/>
      <c r="N6914"/>
      <c r="O6914"/>
      <c r="P6914" s="10"/>
    </row>
    <row r="6915" spans="13:16" x14ac:dyDescent="0.25">
      <c r="M6915" s="10"/>
      <c r="N6915"/>
      <c r="O6915"/>
      <c r="P6915" s="10"/>
    </row>
    <row r="6916" spans="13:16" x14ac:dyDescent="0.25">
      <c r="M6916" s="10"/>
      <c r="N6916"/>
      <c r="O6916"/>
      <c r="P6916" s="10"/>
    </row>
    <row r="6917" spans="13:16" x14ac:dyDescent="0.25">
      <c r="M6917" s="10"/>
      <c r="N6917"/>
      <c r="O6917"/>
      <c r="P6917" s="10"/>
    </row>
    <row r="6918" spans="13:16" x14ac:dyDescent="0.25">
      <c r="M6918" s="10"/>
      <c r="N6918"/>
      <c r="O6918"/>
      <c r="P6918" s="10"/>
    </row>
    <row r="6919" spans="13:16" x14ac:dyDescent="0.25">
      <c r="M6919" s="10"/>
      <c r="N6919"/>
      <c r="O6919"/>
      <c r="P6919" s="10"/>
    </row>
    <row r="6920" spans="13:16" x14ac:dyDescent="0.25">
      <c r="M6920" s="10"/>
      <c r="N6920"/>
      <c r="O6920"/>
      <c r="P6920" s="10"/>
    </row>
    <row r="6921" spans="13:16" x14ac:dyDescent="0.25">
      <c r="M6921" s="10"/>
      <c r="N6921"/>
      <c r="O6921"/>
      <c r="P6921" s="10"/>
    </row>
    <row r="6922" spans="13:16" x14ac:dyDescent="0.25">
      <c r="M6922" s="10"/>
      <c r="N6922"/>
      <c r="O6922"/>
      <c r="P6922" s="10"/>
    </row>
    <row r="6923" spans="13:16" x14ac:dyDescent="0.25">
      <c r="M6923" s="10"/>
      <c r="N6923"/>
      <c r="O6923"/>
      <c r="P6923" s="10"/>
    </row>
    <row r="6924" spans="13:16" x14ac:dyDescent="0.25">
      <c r="M6924" s="10"/>
      <c r="N6924"/>
      <c r="O6924"/>
      <c r="P6924" s="10"/>
    </row>
    <row r="6925" spans="13:16" x14ac:dyDescent="0.25">
      <c r="M6925" s="10"/>
      <c r="N6925"/>
      <c r="O6925"/>
      <c r="P6925" s="10"/>
    </row>
    <row r="6926" spans="13:16" x14ac:dyDescent="0.25">
      <c r="M6926" s="10"/>
      <c r="N6926"/>
      <c r="O6926"/>
      <c r="P6926" s="10"/>
    </row>
    <row r="6927" spans="13:16" x14ac:dyDescent="0.25">
      <c r="M6927" s="10"/>
      <c r="N6927"/>
      <c r="O6927"/>
      <c r="P6927" s="10"/>
    </row>
    <row r="6928" spans="13:16" x14ac:dyDescent="0.25">
      <c r="M6928" s="10"/>
      <c r="N6928"/>
      <c r="O6928"/>
      <c r="P6928" s="10"/>
    </row>
    <row r="6929" spans="13:16" x14ac:dyDescent="0.25">
      <c r="M6929" s="10"/>
      <c r="N6929"/>
      <c r="O6929"/>
      <c r="P6929" s="10"/>
    </row>
    <row r="6930" spans="13:16" x14ac:dyDescent="0.25">
      <c r="M6930" s="10"/>
      <c r="N6930"/>
      <c r="O6930"/>
      <c r="P6930" s="10"/>
    </row>
    <row r="6931" spans="13:16" x14ac:dyDescent="0.25">
      <c r="M6931" s="10"/>
      <c r="N6931"/>
      <c r="O6931"/>
      <c r="P6931" s="10"/>
    </row>
    <row r="6932" spans="13:16" x14ac:dyDescent="0.25">
      <c r="M6932" s="10"/>
      <c r="N6932"/>
      <c r="O6932"/>
      <c r="P6932" s="10"/>
    </row>
    <row r="6933" spans="13:16" x14ac:dyDescent="0.25">
      <c r="M6933" s="10"/>
      <c r="N6933"/>
      <c r="O6933"/>
      <c r="P6933" s="10"/>
    </row>
    <row r="6934" spans="13:16" x14ac:dyDescent="0.25">
      <c r="M6934" s="10"/>
      <c r="N6934"/>
      <c r="O6934"/>
      <c r="P6934" s="10"/>
    </row>
    <row r="6935" spans="13:16" x14ac:dyDescent="0.25">
      <c r="M6935" s="10"/>
      <c r="N6935"/>
      <c r="O6935"/>
      <c r="P6935" s="10"/>
    </row>
    <row r="6936" spans="13:16" x14ac:dyDescent="0.25">
      <c r="M6936" s="10"/>
      <c r="N6936"/>
      <c r="O6936"/>
      <c r="P6936" s="10"/>
    </row>
    <row r="6937" spans="13:16" x14ac:dyDescent="0.25">
      <c r="M6937" s="10"/>
      <c r="N6937"/>
      <c r="O6937"/>
      <c r="P6937" s="10"/>
    </row>
    <row r="6938" spans="13:16" x14ac:dyDescent="0.25">
      <c r="M6938" s="10"/>
      <c r="N6938"/>
      <c r="O6938"/>
      <c r="P6938" s="10"/>
    </row>
    <row r="6939" spans="13:16" x14ac:dyDescent="0.25">
      <c r="M6939" s="10"/>
      <c r="N6939"/>
      <c r="O6939"/>
      <c r="P6939" s="10"/>
    </row>
    <row r="6940" spans="13:16" x14ac:dyDescent="0.25">
      <c r="M6940" s="10"/>
      <c r="N6940"/>
      <c r="O6940"/>
      <c r="P6940" s="10"/>
    </row>
    <row r="6941" spans="13:16" x14ac:dyDescent="0.25">
      <c r="M6941" s="10"/>
      <c r="N6941"/>
      <c r="O6941"/>
      <c r="P6941" s="10"/>
    </row>
    <row r="6942" spans="13:16" x14ac:dyDescent="0.25">
      <c r="M6942" s="10"/>
      <c r="N6942"/>
      <c r="O6942"/>
      <c r="P6942" s="10"/>
    </row>
    <row r="6943" spans="13:16" x14ac:dyDescent="0.25">
      <c r="M6943" s="10"/>
      <c r="N6943"/>
      <c r="O6943"/>
      <c r="P6943" s="10"/>
    </row>
    <row r="6944" spans="13:16" x14ac:dyDescent="0.25">
      <c r="M6944" s="10"/>
      <c r="N6944"/>
      <c r="O6944"/>
      <c r="P6944" s="10"/>
    </row>
    <row r="6945" spans="13:16" x14ac:dyDescent="0.25">
      <c r="M6945" s="10"/>
      <c r="N6945"/>
      <c r="O6945"/>
      <c r="P6945" s="10"/>
    </row>
    <row r="6946" spans="13:16" x14ac:dyDescent="0.25">
      <c r="M6946" s="10"/>
      <c r="N6946"/>
      <c r="O6946"/>
      <c r="P6946" s="10"/>
    </row>
    <row r="6947" spans="13:16" x14ac:dyDescent="0.25">
      <c r="M6947" s="10"/>
      <c r="N6947"/>
      <c r="O6947"/>
      <c r="P6947" s="10"/>
    </row>
    <row r="6948" spans="13:16" x14ac:dyDescent="0.25">
      <c r="M6948" s="10"/>
      <c r="N6948"/>
      <c r="O6948"/>
      <c r="P6948" s="10"/>
    </row>
    <row r="6949" spans="13:16" x14ac:dyDescent="0.25">
      <c r="M6949" s="10"/>
      <c r="N6949"/>
      <c r="O6949"/>
      <c r="P6949" s="10"/>
    </row>
    <row r="6950" spans="13:16" x14ac:dyDescent="0.25">
      <c r="M6950" s="10"/>
      <c r="N6950"/>
      <c r="O6950"/>
      <c r="P6950" s="10"/>
    </row>
    <row r="6951" spans="13:16" x14ac:dyDescent="0.25">
      <c r="M6951" s="10"/>
      <c r="N6951"/>
      <c r="O6951"/>
      <c r="P6951" s="10"/>
    </row>
    <row r="6952" spans="13:16" x14ac:dyDescent="0.25">
      <c r="M6952" s="10"/>
      <c r="N6952"/>
      <c r="O6952"/>
      <c r="P6952" s="10"/>
    </row>
    <row r="6953" spans="13:16" x14ac:dyDescent="0.25">
      <c r="M6953" s="10"/>
      <c r="N6953"/>
      <c r="O6953"/>
      <c r="P6953" s="10"/>
    </row>
    <row r="6954" spans="13:16" x14ac:dyDescent="0.25">
      <c r="M6954" s="10"/>
      <c r="N6954"/>
      <c r="O6954"/>
      <c r="P6954" s="10"/>
    </row>
    <row r="6955" spans="13:16" x14ac:dyDescent="0.25">
      <c r="M6955" s="10"/>
      <c r="N6955"/>
      <c r="O6955"/>
      <c r="P6955" s="10"/>
    </row>
    <row r="6956" spans="13:16" x14ac:dyDescent="0.25">
      <c r="M6956" s="10"/>
      <c r="N6956"/>
      <c r="O6956"/>
      <c r="P6956" s="10"/>
    </row>
    <row r="6957" spans="13:16" x14ac:dyDescent="0.25">
      <c r="M6957" s="10"/>
      <c r="N6957"/>
      <c r="O6957"/>
      <c r="P6957" s="10"/>
    </row>
    <row r="6958" spans="13:16" x14ac:dyDescent="0.25">
      <c r="M6958" s="10"/>
      <c r="N6958"/>
      <c r="O6958"/>
      <c r="P6958" s="10"/>
    </row>
    <row r="6959" spans="13:16" x14ac:dyDescent="0.25">
      <c r="M6959" s="10"/>
      <c r="N6959"/>
      <c r="O6959"/>
      <c r="P6959" s="10"/>
    </row>
    <row r="6960" spans="13:16" x14ac:dyDescent="0.25">
      <c r="M6960" s="10"/>
      <c r="N6960"/>
      <c r="O6960"/>
      <c r="P6960" s="10"/>
    </row>
    <row r="6961" spans="13:16" x14ac:dyDescent="0.25">
      <c r="M6961" s="10"/>
      <c r="N6961"/>
      <c r="O6961"/>
      <c r="P6961" s="10"/>
    </row>
    <row r="6962" spans="13:16" x14ac:dyDescent="0.25">
      <c r="M6962" s="10"/>
      <c r="N6962"/>
      <c r="O6962"/>
      <c r="P6962" s="10"/>
    </row>
    <row r="6963" spans="13:16" x14ac:dyDescent="0.25">
      <c r="M6963" s="10"/>
      <c r="N6963"/>
      <c r="O6963"/>
      <c r="P6963" s="10"/>
    </row>
    <row r="6964" spans="13:16" x14ac:dyDescent="0.25">
      <c r="M6964" s="10"/>
      <c r="N6964"/>
      <c r="O6964"/>
      <c r="P6964" s="10"/>
    </row>
    <row r="6965" spans="13:16" x14ac:dyDescent="0.25">
      <c r="M6965" s="10"/>
      <c r="N6965"/>
      <c r="O6965"/>
      <c r="P6965" s="10"/>
    </row>
    <row r="6966" spans="13:16" x14ac:dyDescent="0.25">
      <c r="M6966" s="10"/>
      <c r="N6966"/>
      <c r="O6966"/>
      <c r="P6966" s="10"/>
    </row>
    <row r="6967" spans="13:16" x14ac:dyDescent="0.25">
      <c r="M6967" s="10"/>
      <c r="N6967"/>
      <c r="O6967"/>
      <c r="P6967" s="10"/>
    </row>
    <row r="6968" spans="13:16" x14ac:dyDescent="0.25">
      <c r="M6968" s="10"/>
      <c r="N6968"/>
      <c r="O6968"/>
      <c r="P6968" s="10"/>
    </row>
    <row r="6969" spans="13:16" x14ac:dyDescent="0.25">
      <c r="M6969" s="10"/>
      <c r="N6969"/>
      <c r="O6969"/>
      <c r="P6969" s="10"/>
    </row>
    <row r="6970" spans="13:16" x14ac:dyDescent="0.25">
      <c r="M6970" s="10"/>
      <c r="N6970"/>
      <c r="O6970"/>
      <c r="P6970" s="10"/>
    </row>
    <row r="6971" spans="13:16" x14ac:dyDescent="0.25">
      <c r="M6971" s="10"/>
      <c r="N6971"/>
      <c r="O6971"/>
      <c r="P6971" s="10"/>
    </row>
    <row r="6972" spans="13:16" x14ac:dyDescent="0.25">
      <c r="M6972" s="10"/>
      <c r="N6972"/>
      <c r="O6972"/>
      <c r="P6972" s="10"/>
    </row>
    <row r="6973" spans="13:16" x14ac:dyDescent="0.25">
      <c r="M6973" s="10"/>
      <c r="N6973"/>
      <c r="O6973"/>
      <c r="P6973" s="10"/>
    </row>
    <row r="6974" spans="13:16" x14ac:dyDescent="0.25">
      <c r="M6974" s="10"/>
      <c r="N6974"/>
      <c r="O6974"/>
      <c r="P6974" s="10"/>
    </row>
    <row r="6975" spans="13:16" x14ac:dyDescent="0.25">
      <c r="M6975" s="10"/>
      <c r="N6975"/>
      <c r="O6975"/>
      <c r="P6975" s="10"/>
    </row>
    <row r="6976" spans="13:16" x14ac:dyDescent="0.25">
      <c r="M6976" s="10"/>
      <c r="N6976"/>
      <c r="O6976"/>
      <c r="P6976" s="10"/>
    </row>
    <row r="6977" spans="13:16" x14ac:dyDescent="0.25">
      <c r="M6977" s="10"/>
      <c r="N6977"/>
      <c r="O6977"/>
      <c r="P6977" s="10"/>
    </row>
    <row r="6978" spans="13:16" x14ac:dyDescent="0.25">
      <c r="M6978" s="10"/>
      <c r="N6978"/>
      <c r="O6978"/>
      <c r="P6978" s="10"/>
    </row>
    <row r="6979" spans="13:16" x14ac:dyDescent="0.25">
      <c r="M6979" s="10"/>
      <c r="N6979"/>
      <c r="O6979"/>
      <c r="P6979" s="10"/>
    </row>
    <row r="6980" spans="13:16" x14ac:dyDescent="0.25">
      <c r="M6980" s="10"/>
      <c r="N6980"/>
      <c r="O6980"/>
      <c r="P6980" s="10"/>
    </row>
    <row r="6981" spans="13:16" x14ac:dyDescent="0.25">
      <c r="M6981" s="10"/>
      <c r="N6981"/>
      <c r="O6981"/>
      <c r="P6981" s="10"/>
    </row>
    <row r="6982" spans="13:16" x14ac:dyDescent="0.25">
      <c r="M6982" s="10"/>
      <c r="N6982"/>
      <c r="O6982"/>
      <c r="P6982" s="10"/>
    </row>
    <row r="6983" spans="13:16" x14ac:dyDescent="0.25">
      <c r="M6983" s="10"/>
      <c r="N6983"/>
      <c r="O6983"/>
      <c r="P6983" s="10"/>
    </row>
    <row r="6984" spans="13:16" x14ac:dyDescent="0.25">
      <c r="M6984" s="10"/>
      <c r="N6984"/>
      <c r="O6984"/>
      <c r="P6984" s="10"/>
    </row>
    <row r="6985" spans="13:16" x14ac:dyDescent="0.25">
      <c r="M6985" s="10"/>
      <c r="N6985"/>
      <c r="O6985"/>
      <c r="P6985" s="10"/>
    </row>
    <row r="6986" spans="13:16" x14ac:dyDescent="0.25">
      <c r="M6986" s="10"/>
      <c r="N6986"/>
      <c r="O6986"/>
      <c r="P6986" s="10"/>
    </row>
    <row r="6987" spans="13:16" x14ac:dyDescent="0.25">
      <c r="M6987" s="10"/>
      <c r="N6987"/>
      <c r="O6987"/>
      <c r="P6987" s="10"/>
    </row>
    <row r="6988" spans="13:16" x14ac:dyDescent="0.25">
      <c r="M6988" s="10"/>
      <c r="N6988"/>
      <c r="O6988"/>
      <c r="P6988" s="10"/>
    </row>
    <row r="6989" spans="13:16" x14ac:dyDescent="0.25">
      <c r="M6989" s="10"/>
      <c r="N6989"/>
      <c r="O6989"/>
      <c r="P6989" s="10"/>
    </row>
    <row r="6990" spans="13:16" x14ac:dyDescent="0.25">
      <c r="M6990" s="10"/>
      <c r="N6990"/>
      <c r="O6990"/>
      <c r="P6990" s="10"/>
    </row>
    <row r="6991" spans="13:16" x14ac:dyDescent="0.25">
      <c r="M6991" s="10"/>
      <c r="N6991"/>
      <c r="O6991"/>
      <c r="P6991" s="10"/>
    </row>
    <row r="6992" spans="13:16" x14ac:dyDescent="0.25">
      <c r="M6992" s="10"/>
      <c r="N6992"/>
      <c r="O6992"/>
      <c r="P6992" s="10"/>
    </row>
    <row r="6993" spans="13:16" x14ac:dyDescent="0.25">
      <c r="M6993" s="10"/>
      <c r="N6993"/>
      <c r="O6993"/>
      <c r="P6993" s="10"/>
    </row>
    <row r="6994" spans="13:16" x14ac:dyDescent="0.25">
      <c r="M6994" s="10"/>
      <c r="N6994"/>
      <c r="O6994"/>
      <c r="P6994" s="10"/>
    </row>
    <row r="6995" spans="13:16" x14ac:dyDescent="0.25">
      <c r="M6995" s="10"/>
      <c r="N6995"/>
      <c r="O6995"/>
      <c r="P6995" s="10"/>
    </row>
    <row r="6996" spans="13:16" x14ac:dyDescent="0.25">
      <c r="M6996" s="10"/>
      <c r="N6996"/>
      <c r="O6996"/>
      <c r="P6996" s="10"/>
    </row>
    <row r="6997" spans="13:16" x14ac:dyDescent="0.25">
      <c r="M6997" s="10"/>
      <c r="N6997"/>
      <c r="O6997"/>
      <c r="P6997" s="10"/>
    </row>
    <row r="6998" spans="13:16" x14ac:dyDescent="0.25">
      <c r="M6998" s="10"/>
      <c r="N6998"/>
      <c r="O6998"/>
      <c r="P6998" s="10"/>
    </row>
    <row r="6999" spans="13:16" x14ac:dyDescent="0.25">
      <c r="M6999" s="10"/>
      <c r="N6999"/>
      <c r="O6999"/>
      <c r="P6999" s="10"/>
    </row>
    <row r="7000" spans="13:16" x14ac:dyDescent="0.25">
      <c r="M7000" s="10"/>
      <c r="N7000"/>
      <c r="O7000"/>
      <c r="P7000" s="10"/>
    </row>
    <row r="7001" spans="13:16" x14ac:dyDescent="0.25">
      <c r="M7001" s="10"/>
      <c r="N7001"/>
      <c r="O7001"/>
      <c r="P7001" s="10"/>
    </row>
    <row r="7002" spans="13:16" x14ac:dyDescent="0.25">
      <c r="M7002" s="10"/>
      <c r="N7002"/>
      <c r="O7002"/>
      <c r="P7002" s="10"/>
    </row>
    <row r="7003" spans="13:16" x14ac:dyDescent="0.25">
      <c r="M7003" s="10"/>
      <c r="N7003"/>
      <c r="O7003"/>
      <c r="P7003" s="10"/>
    </row>
    <row r="7004" spans="13:16" x14ac:dyDescent="0.25">
      <c r="M7004" s="10"/>
      <c r="N7004"/>
      <c r="O7004"/>
      <c r="P7004" s="10"/>
    </row>
    <row r="7005" spans="13:16" x14ac:dyDescent="0.25">
      <c r="M7005" s="10"/>
      <c r="N7005"/>
      <c r="O7005"/>
      <c r="P7005" s="10"/>
    </row>
    <row r="7006" spans="13:16" x14ac:dyDescent="0.25">
      <c r="M7006" s="10"/>
      <c r="N7006"/>
      <c r="O7006"/>
      <c r="P7006" s="10"/>
    </row>
    <row r="7007" spans="13:16" x14ac:dyDescent="0.25">
      <c r="M7007" s="10"/>
      <c r="N7007"/>
      <c r="O7007"/>
      <c r="P7007" s="10"/>
    </row>
    <row r="7008" spans="13:16" x14ac:dyDescent="0.25">
      <c r="M7008" s="10"/>
      <c r="N7008"/>
      <c r="O7008"/>
      <c r="P7008" s="10"/>
    </row>
    <row r="7009" spans="13:16" x14ac:dyDescent="0.25">
      <c r="M7009" s="10"/>
      <c r="N7009"/>
      <c r="O7009"/>
      <c r="P7009" s="10"/>
    </row>
    <row r="7010" spans="13:16" x14ac:dyDescent="0.25">
      <c r="M7010" s="10"/>
      <c r="N7010"/>
      <c r="O7010"/>
      <c r="P7010" s="10"/>
    </row>
    <row r="7011" spans="13:16" x14ac:dyDescent="0.25">
      <c r="M7011" s="10"/>
      <c r="N7011"/>
      <c r="O7011"/>
      <c r="P7011" s="10"/>
    </row>
    <row r="7012" spans="13:16" x14ac:dyDescent="0.25">
      <c r="M7012" s="10"/>
      <c r="N7012"/>
      <c r="O7012"/>
      <c r="P7012" s="10"/>
    </row>
    <row r="7013" spans="13:16" x14ac:dyDescent="0.25">
      <c r="M7013" s="10"/>
      <c r="N7013"/>
      <c r="O7013"/>
      <c r="P7013" s="10"/>
    </row>
    <row r="7014" spans="13:16" x14ac:dyDescent="0.25">
      <c r="M7014" s="10"/>
      <c r="N7014"/>
      <c r="O7014"/>
      <c r="P7014" s="10"/>
    </row>
    <row r="7015" spans="13:16" x14ac:dyDescent="0.25">
      <c r="M7015" s="10"/>
      <c r="N7015"/>
      <c r="O7015"/>
      <c r="P7015" s="10"/>
    </row>
    <row r="7016" spans="13:16" x14ac:dyDescent="0.25">
      <c r="M7016" s="10"/>
      <c r="N7016"/>
      <c r="O7016"/>
      <c r="P7016" s="10"/>
    </row>
    <row r="7017" spans="13:16" x14ac:dyDescent="0.25">
      <c r="M7017" s="10"/>
      <c r="N7017"/>
      <c r="O7017"/>
      <c r="P7017" s="10"/>
    </row>
    <row r="7018" spans="13:16" x14ac:dyDescent="0.25">
      <c r="M7018" s="10"/>
      <c r="N7018"/>
      <c r="O7018"/>
      <c r="P7018" s="10"/>
    </row>
    <row r="7019" spans="13:16" x14ac:dyDescent="0.25">
      <c r="M7019" s="10"/>
      <c r="N7019"/>
      <c r="O7019"/>
      <c r="P7019" s="10"/>
    </row>
    <row r="7020" spans="13:16" x14ac:dyDescent="0.25">
      <c r="M7020" s="10"/>
      <c r="N7020"/>
      <c r="O7020"/>
      <c r="P7020" s="10"/>
    </row>
    <row r="7021" spans="13:16" x14ac:dyDescent="0.25">
      <c r="M7021" s="10"/>
      <c r="N7021"/>
      <c r="O7021"/>
      <c r="P7021" s="10"/>
    </row>
    <row r="7022" spans="13:16" x14ac:dyDescent="0.25">
      <c r="M7022" s="10"/>
      <c r="N7022"/>
      <c r="O7022"/>
      <c r="P7022" s="10"/>
    </row>
    <row r="7023" spans="13:16" x14ac:dyDescent="0.25">
      <c r="M7023" s="10"/>
      <c r="N7023"/>
      <c r="O7023"/>
      <c r="P7023" s="10"/>
    </row>
    <row r="7024" spans="13:16" x14ac:dyDescent="0.25">
      <c r="M7024" s="10"/>
      <c r="N7024"/>
      <c r="O7024"/>
      <c r="P7024" s="10"/>
    </row>
    <row r="7025" spans="13:16" x14ac:dyDescent="0.25">
      <c r="M7025" s="10"/>
      <c r="N7025"/>
      <c r="O7025"/>
      <c r="P7025" s="10"/>
    </row>
    <row r="7026" spans="13:16" x14ac:dyDescent="0.25">
      <c r="M7026" s="10"/>
      <c r="N7026"/>
      <c r="O7026"/>
      <c r="P7026" s="10"/>
    </row>
    <row r="7027" spans="13:16" x14ac:dyDescent="0.25">
      <c r="M7027" s="10"/>
      <c r="N7027"/>
      <c r="O7027"/>
      <c r="P7027" s="10"/>
    </row>
    <row r="7028" spans="13:16" x14ac:dyDescent="0.25">
      <c r="M7028" s="10"/>
      <c r="N7028"/>
      <c r="O7028"/>
      <c r="P7028" s="10"/>
    </row>
    <row r="7029" spans="13:16" x14ac:dyDescent="0.25">
      <c r="M7029" s="10"/>
      <c r="N7029"/>
      <c r="O7029"/>
      <c r="P7029" s="10"/>
    </row>
    <row r="7030" spans="13:16" x14ac:dyDescent="0.25">
      <c r="M7030" s="10"/>
      <c r="N7030"/>
      <c r="O7030"/>
      <c r="P7030" s="10"/>
    </row>
    <row r="7031" spans="13:16" x14ac:dyDescent="0.25">
      <c r="M7031" s="10"/>
      <c r="N7031"/>
      <c r="O7031"/>
      <c r="P7031" s="10"/>
    </row>
    <row r="7032" spans="13:16" x14ac:dyDescent="0.25">
      <c r="M7032" s="10"/>
      <c r="N7032"/>
      <c r="O7032"/>
      <c r="P7032" s="10"/>
    </row>
    <row r="7033" spans="13:16" x14ac:dyDescent="0.25">
      <c r="M7033" s="10"/>
      <c r="N7033"/>
      <c r="O7033"/>
      <c r="P7033" s="10"/>
    </row>
    <row r="7034" spans="13:16" x14ac:dyDescent="0.25">
      <c r="M7034" s="10"/>
      <c r="N7034"/>
      <c r="O7034"/>
      <c r="P7034" s="10"/>
    </row>
    <row r="7035" spans="13:16" x14ac:dyDescent="0.25">
      <c r="M7035" s="10"/>
      <c r="N7035"/>
      <c r="O7035"/>
      <c r="P7035" s="10"/>
    </row>
    <row r="7036" spans="13:16" x14ac:dyDescent="0.25">
      <c r="M7036" s="10"/>
      <c r="N7036"/>
      <c r="O7036"/>
      <c r="P7036" s="10"/>
    </row>
    <row r="7037" spans="13:16" x14ac:dyDescent="0.25">
      <c r="M7037" s="10"/>
      <c r="N7037"/>
      <c r="O7037"/>
      <c r="P7037" s="10"/>
    </row>
    <row r="7038" spans="13:16" x14ac:dyDescent="0.25">
      <c r="M7038" s="10"/>
      <c r="N7038"/>
      <c r="O7038"/>
      <c r="P7038" s="10"/>
    </row>
    <row r="7039" spans="13:16" x14ac:dyDescent="0.25">
      <c r="M7039" s="10"/>
      <c r="N7039"/>
      <c r="O7039"/>
      <c r="P7039" s="10"/>
    </row>
    <row r="7040" spans="13:16" x14ac:dyDescent="0.25">
      <c r="M7040" s="10"/>
      <c r="N7040"/>
      <c r="O7040"/>
      <c r="P7040" s="10"/>
    </row>
    <row r="7041" spans="13:16" x14ac:dyDescent="0.25">
      <c r="M7041" s="10"/>
      <c r="N7041"/>
      <c r="O7041"/>
      <c r="P7041" s="10"/>
    </row>
    <row r="7042" spans="13:16" x14ac:dyDescent="0.25">
      <c r="M7042" s="10"/>
      <c r="N7042"/>
      <c r="O7042"/>
      <c r="P7042" s="10"/>
    </row>
    <row r="7043" spans="13:16" x14ac:dyDescent="0.25">
      <c r="M7043" s="10"/>
      <c r="N7043"/>
      <c r="O7043"/>
      <c r="P7043" s="10"/>
    </row>
    <row r="7044" spans="13:16" x14ac:dyDescent="0.25">
      <c r="M7044" s="10"/>
      <c r="N7044"/>
      <c r="O7044"/>
      <c r="P7044" s="10"/>
    </row>
    <row r="7045" spans="13:16" x14ac:dyDescent="0.25">
      <c r="M7045" s="10"/>
      <c r="N7045"/>
      <c r="O7045"/>
      <c r="P7045" s="10"/>
    </row>
    <row r="7046" spans="13:16" x14ac:dyDescent="0.25">
      <c r="M7046" s="10"/>
      <c r="N7046"/>
      <c r="O7046"/>
      <c r="P7046" s="10"/>
    </row>
    <row r="7047" spans="13:16" x14ac:dyDescent="0.25">
      <c r="M7047" s="10"/>
      <c r="N7047"/>
      <c r="O7047"/>
      <c r="P7047" s="10"/>
    </row>
    <row r="7048" spans="13:16" x14ac:dyDescent="0.25">
      <c r="M7048" s="10"/>
      <c r="N7048"/>
      <c r="O7048"/>
      <c r="P7048" s="10"/>
    </row>
    <row r="7049" spans="13:16" x14ac:dyDescent="0.25">
      <c r="M7049" s="10"/>
      <c r="N7049"/>
      <c r="O7049"/>
      <c r="P7049" s="10"/>
    </row>
    <row r="7050" spans="13:16" x14ac:dyDescent="0.25">
      <c r="M7050" s="10"/>
      <c r="N7050"/>
      <c r="O7050"/>
      <c r="P7050" s="10"/>
    </row>
    <row r="7051" spans="13:16" x14ac:dyDescent="0.25">
      <c r="M7051" s="10"/>
      <c r="N7051"/>
      <c r="O7051"/>
      <c r="P7051" s="10"/>
    </row>
    <row r="7052" spans="13:16" x14ac:dyDescent="0.25">
      <c r="M7052" s="10"/>
      <c r="N7052"/>
      <c r="O7052"/>
      <c r="P7052" s="10"/>
    </row>
    <row r="7053" spans="13:16" x14ac:dyDescent="0.25">
      <c r="M7053" s="10"/>
      <c r="N7053"/>
      <c r="O7053"/>
      <c r="P7053" s="10"/>
    </row>
    <row r="7054" spans="13:16" x14ac:dyDescent="0.25">
      <c r="M7054" s="10"/>
      <c r="N7054"/>
      <c r="O7054"/>
      <c r="P7054" s="10"/>
    </row>
    <row r="7055" spans="13:16" x14ac:dyDescent="0.25">
      <c r="M7055" s="10"/>
      <c r="N7055"/>
      <c r="O7055"/>
      <c r="P7055" s="10"/>
    </row>
    <row r="7056" spans="13:16" x14ac:dyDescent="0.25">
      <c r="M7056" s="10"/>
      <c r="N7056"/>
      <c r="O7056"/>
      <c r="P7056" s="10"/>
    </row>
    <row r="7057" spans="13:16" x14ac:dyDescent="0.25">
      <c r="M7057" s="10"/>
      <c r="N7057"/>
      <c r="O7057"/>
      <c r="P7057" s="10"/>
    </row>
    <row r="7058" spans="13:16" x14ac:dyDescent="0.25">
      <c r="M7058" s="10"/>
      <c r="N7058"/>
      <c r="O7058"/>
      <c r="P7058" s="10"/>
    </row>
    <row r="7059" spans="13:16" x14ac:dyDescent="0.25">
      <c r="M7059" s="10"/>
      <c r="N7059"/>
      <c r="O7059"/>
      <c r="P7059" s="10"/>
    </row>
    <row r="7060" spans="13:16" x14ac:dyDescent="0.25">
      <c r="M7060" s="10"/>
      <c r="N7060"/>
      <c r="O7060"/>
      <c r="P7060" s="10"/>
    </row>
    <row r="7061" spans="13:16" x14ac:dyDescent="0.25">
      <c r="M7061" s="10"/>
      <c r="N7061"/>
      <c r="O7061"/>
      <c r="P7061" s="10"/>
    </row>
    <row r="7062" spans="13:16" x14ac:dyDescent="0.25">
      <c r="M7062" s="10"/>
      <c r="N7062"/>
      <c r="O7062"/>
      <c r="P7062" s="10"/>
    </row>
    <row r="7063" spans="13:16" x14ac:dyDescent="0.25">
      <c r="M7063" s="10"/>
      <c r="N7063"/>
      <c r="O7063"/>
      <c r="P7063" s="10"/>
    </row>
    <row r="7064" spans="13:16" x14ac:dyDescent="0.25">
      <c r="M7064" s="10"/>
      <c r="N7064"/>
      <c r="O7064"/>
      <c r="P7064" s="10"/>
    </row>
    <row r="7065" spans="13:16" x14ac:dyDescent="0.25">
      <c r="M7065" s="10"/>
      <c r="N7065"/>
      <c r="O7065"/>
      <c r="P7065" s="10"/>
    </row>
    <row r="7066" spans="13:16" x14ac:dyDescent="0.25">
      <c r="M7066" s="10"/>
      <c r="N7066"/>
      <c r="O7066"/>
      <c r="P7066" s="10"/>
    </row>
    <row r="7067" spans="13:16" x14ac:dyDescent="0.25">
      <c r="M7067" s="10"/>
      <c r="N7067"/>
      <c r="O7067"/>
      <c r="P7067" s="10"/>
    </row>
    <row r="7068" spans="13:16" x14ac:dyDescent="0.25">
      <c r="M7068" s="10"/>
      <c r="N7068"/>
      <c r="O7068"/>
      <c r="P7068" s="10"/>
    </row>
    <row r="7069" spans="13:16" x14ac:dyDescent="0.25">
      <c r="M7069" s="10"/>
      <c r="N7069"/>
      <c r="O7069"/>
      <c r="P7069" s="10"/>
    </row>
    <row r="7070" spans="13:16" x14ac:dyDescent="0.25">
      <c r="M7070" s="10"/>
      <c r="N7070"/>
      <c r="O7070"/>
      <c r="P7070" s="10"/>
    </row>
    <row r="7071" spans="13:16" x14ac:dyDescent="0.25">
      <c r="M7071" s="10"/>
      <c r="N7071"/>
      <c r="O7071"/>
      <c r="P7071" s="10"/>
    </row>
    <row r="7072" spans="13:16" x14ac:dyDescent="0.25">
      <c r="M7072" s="10"/>
      <c r="N7072"/>
      <c r="O7072"/>
      <c r="P7072" s="10"/>
    </row>
    <row r="7073" spans="13:16" x14ac:dyDescent="0.25">
      <c r="M7073" s="10"/>
      <c r="N7073"/>
      <c r="O7073"/>
      <c r="P7073" s="10"/>
    </row>
    <row r="7074" spans="13:16" x14ac:dyDescent="0.25">
      <c r="M7074" s="10"/>
      <c r="N7074"/>
      <c r="O7074"/>
      <c r="P7074" s="10"/>
    </row>
    <row r="7075" spans="13:16" x14ac:dyDescent="0.25">
      <c r="M7075" s="10"/>
      <c r="N7075"/>
      <c r="O7075"/>
      <c r="P7075" s="10"/>
    </row>
    <row r="7076" spans="13:16" x14ac:dyDescent="0.25">
      <c r="M7076" s="10"/>
      <c r="N7076"/>
      <c r="O7076"/>
      <c r="P7076" s="10"/>
    </row>
    <row r="7077" spans="13:16" x14ac:dyDescent="0.25">
      <c r="M7077" s="10"/>
      <c r="N7077"/>
      <c r="O7077"/>
      <c r="P7077" s="10"/>
    </row>
    <row r="7078" spans="13:16" x14ac:dyDescent="0.25">
      <c r="M7078" s="10"/>
      <c r="N7078"/>
      <c r="O7078"/>
      <c r="P7078" s="10"/>
    </row>
    <row r="7079" spans="13:16" x14ac:dyDescent="0.25">
      <c r="M7079" s="10"/>
      <c r="N7079"/>
      <c r="O7079"/>
      <c r="P7079" s="10"/>
    </row>
    <row r="7080" spans="13:16" x14ac:dyDescent="0.25">
      <c r="M7080" s="10"/>
      <c r="N7080"/>
      <c r="O7080"/>
      <c r="P7080" s="10"/>
    </row>
    <row r="7081" spans="13:16" x14ac:dyDescent="0.25">
      <c r="M7081" s="10"/>
      <c r="N7081"/>
      <c r="O7081"/>
      <c r="P7081" s="10"/>
    </row>
    <row r="7082" spans="13:16" x14ac:dyDescent="0.25">
      <c r="M7082" s="10"/>
      <c r="N7082"/>
      <c r="O7082"/>
      <c r="P7082" s="10"/>
    </row>
    <row r="7083" spans="13:16" x14ac:dyDescent="0.25">
      <c r="M7083" s="10"/>
      <c r="N7083"/>
      <c r="O7083"/>
      <c r="P7083" s="10"/>
    </row>
    <row r="7084" spans="13:16" x14ac:dyDescent="0.25">
      <c r="M7084" s="10"/>
      <c r="N7084"/>
      <c r="O7084"/>
      <c r="P7084" s="10"/>
    </row>
    <row r="7085" spans="13:16" x14ac:dyDescent="0.25">
      <c r="M7085" s="10"/>
      <c r="N7085"/>
      <c r="O7085"/>
      <c r="P7085" s="10"/>
    </row>
    <row r="7086" spans="13:16" x14ac:dyDescent="0.25">
      <c r="M7086" s="10"/>
      <c r="N7086"/>
      <c r="O7086"/>
      <c r="P7086" s="10"/>
    </row>
    <row r="7087" spans="13:16" x14ac:dyDescent="0.25">
      <c r="M7087" s="10"/>
      <c r="N7087"/>
      <c r="O7087"/>
      <c r="P7087" s="10"/>
    </row>
    <row r="7088" spans="13:16" x14ac:dyDescent="0.25">
      <c r="M7088" s="10"/>
      <c r="N7088"/>
      <c r="O7088"/>
      <c r="P7088" s="10"/>
    </row>
    <row r="7089" spans="13:16" x14ac:dyDescent="0.25">
      <c r="M7089" s="10"/>
      <c r="N7089"/>
      <c r="O7089"/>
      <c r="P7089" s="10"/>
    </row>
    <row r="7090" spans="13:16" x14ac:dyDescent="0.25">
      <c r="M7090" s="10"/>
      <c r="N7090"/>
      <c r="O7090"/>
      <c r="P7090" s="10"/>
    </row>
    <row r="7091" spans="13:16" x14ac:dyDescent="0.25">
      <c r="M7091" s="10"/>
      <c r="N7091"/>
      <c r="O7091"/>
      <c r="P7091" s="10"/>
    </row>
    <row r="7092" spans="13:16" x14ac:dyDescent="0.25">
      <c r="M7092" s="10"/>
      <c r="N7092"/>
      <c r="O7092"/>
      <c r="P7092" s="10"/>
    </row>
    <row r="7093" spans="13:16" x14ac:dyDescent="0.25">
      <c r="M7093" s="10"/>
      <c r="N7093"/>
      <c r="O7093"/>
      <c r="P7093" s="10"/>
    </row>
    <row r="7094" spans="13:16" x14ac:dyDescent="0.25">
      <c r="M7094" s="10"/>
      <c r="N7094"/>
      <c r="O7094"/>
      <c r="P7094" s="10"/>
    </row>
    <row r="7095" spans="13:16" x14ac:dyDescent="0.25">
      <c r="M7095" s="10"/>
      <c r="N7095"/>
      <c r="O7095"/>
      <c r="P7095" s="10"/>
    </row>
    <row r="7096" spans="13:16" x14ac:dyDescent="0.25">
      <c r="M7096" s="10"/>
      <c r="N7096"/>
      <c r="O7096"/>
      <c r="P7096" s="10"/>
    </row>
    <row r="7097" spans="13:16" x14ac:dyDescent="0.25">
      <c r="M7097" s="10"/>
      <c r="N7097"/>
      <c r="O7097"/>
      <c r="P7097" s="10"/>
    </row>
    <row r="7098" spans="13:16" x14ac:dyDescent="0.25">
      <c r="M7098" s="10"/>
      <c r="N7098"/>
      <c r="O7098"/>
      <c r="P7098" s="10"/>
    </row>
    <row r="7099" spans="13:16" x14ac:dyDescent="0.25">
      <c r="M7099" s="10"/>
      <c r="N7099"/>
      <c r="O7099"/>
      <c r="P7099" s="10"/>
    </row>
    <row r="7100" spans="13:16" x14ac:dyDescent="0.25">
      <c r="M7100" s="10"/>
      <c r="N7100"/>
      <c r="O7100"/>
      <c r="P7100" s="10"/>
    </row>
    <row r="7101" spans="13:16" x14ac:dyDescent="0.25">
      <c r="M7101" s="10"/>
      <c r="N7101"/>
      <c r="O7101"/>
      <c r="P7101" s="10"/>
    </row>
    <row r="7102" spans="13:16" x14ac:dyDescent="0.25">
      <c r="M7102" s="10"/>
      <c r="N7102"/>
      <c r="O7102"/>
      <c r="P7102" s="10"/>
    </row>
    <row r="7103" spans="13:16" x14ac:dyDescent="0.25">
      <c r="M7103" s="10"/>
      <c r="N7103"/>
      <c r="O7103"/>
      <c r="P7103" s="10"/>
    </row>
    <row r="7104" spans="13:16" x14ac:dyDescent="0.25">
      <c r="M7104" s="10"/>
      <c r="N7104"/>
      <c r="O7104"/>
      <c r="P7104" s="10"/>
    </row>
    <row r="7105" spans="13:16" x14ac:dyDescent="0.25">
      <c r="M7105" s="10"/>
      <c r="N7105"/>
      <c r="O7105"/>
      <c r="P7105" s="10"/>
    </row>
    <row r="7106" spans="13:16" x14ac:dyDescent="0.25">
      <c r="M7106" s="10"/>
      <c r="N7106"/>
      <c r="O7106"/>
      <c r="P7106" s="10"/>
    </row>
    <row r="7107" spans="13:16" x14ac:dyDescent="0.25">
      <c r="M7107" s="10"/>
      <c r="N7107"/>
      <c r="O7107"/>
      <c r="P7107" s="10"/>
    </row>
    <row r="7108" spans="13:16" x14ac:dyDescent="0.25">
      <c r="M7108" s="10"/>
      <c r="N7108"/>
      <c r="O7108"/>
      <c r="P7108" s="10"/>
    </row>
    <row r="7109" spans="13:16" x14ac:dyDescent="0.25">
      <c r="M7109" s="10"/>
      <c r="N7109"/>
      <c r="O7109"/>
      <c r="P7109" s="10"/>
    </row>
    <row r="7110" spans="13:16" x14ac:dyDescent="0.25">
      <c r="M7110" s="10"/>
      <c r="N7110"/>
      <c r="O7110"/>
      <c r="P7110" s="10"/>
    </row>
    <row r="7111" spans="13:16" x14ac:dyDescent="0.25">
      <c r="M7111" s="10"/>
      <c r="N7111"/>
      <c r="O7111"/>
      <c r="P7111" s="10"/>
    </row>
    <row r="7112" spans="13:16" x14ac:dyDescent="0.25">
      <c r="M7112" s="10"/>
      <c r="N7112"/>
      <c r="O7112"/>
      <c r="P7112" s="10"/>
    </row>
    <row r="7113" spans="13:16" x14ac:dyDescent="0.25">
      <c r="M7113" s="10"/>
      <c r="N7113"/>
      <c r="O7113"/>
      <c r="P7113" s="10"/>
    </row>
    <row r="7114" spans="13:16" x14ac:dyDescent="0.25">
      <c r="M7114" s="10"/>
      <c r="N7114"/>
      <c r="O7114"/>
      <c r="P7114" s="10"/>
    </row>
    <row r="7115" spans="13:16" x14ac:dyDescent="0.25">
      <c r="M7115" s="10"/>
      <c r="N7115"/>
      <c r="O7115"/>
      <c r="P7115" s="10"/>
    </row>
    <row r="7116" spans="13:16" x14ac:dyDescent="0.25">
      <c r="M7116" s="10"/>
      <c r="N7116"/>
      <c r="O7116"/>
      <c r="P7116" s="10"/>
    </row>
    <row r="7117" spans="13:16" x14ac:dyDescent="0.25">
      <c r="M7117" s="10"/>
      <c r="N7117"/>
      <c r="O7117"/>
      <c r="P7117" s="10"/>
    </row>
    <row r="7118" spans="13:16" x14ac:dyDescent="0.25">
      <c r="M7118" s="10"/>
      <c r="N7118"/>
      <c r="O7118"/>
      <c r="P7118" s="10"/>
    </row>
    <row r="7119" spans="13:16" x14ac:dyDescent="0.25">
      <c r="M7119" s="10"/>
      <c r="N7119"/>
      <c r="O7119"/>
      <c r="P7119" s="10"/>
    </row>
    <row r="7120" spans="13:16" x14ac:dyDescent="0.25">
      <c r="M7120" s="10"/>
      <c r="N7120"/>
      <c r="O7120"/>
      <c r="P7120" s="10"/>
    </row>
    <row r="7121" spans="13:16" x14ac:dyDescent="0.25">
      <c r="M7121" s="10"/>
      <c r="N7121"/>
      <c r="O7121"/>
      <c r="P7121" s="10"/>
    </row>
    <row r="7122" spans="13:16" x14ac:dyDescent="0.25">
      <c r="M7122" s="10"/>
      <c r="N7122"/>
      <c r="O7122"/>
      <c r="P7122" s="10"/>
    </row>
    <row r="7123" spans="13:16" x14ac:dyDescent="0.25">
      <c r="M7123" s="10"/>
      <c r="N7123"/>
      <c r="O7123"/>
      <c r="P7123" s="10"/>
    </row>
    <row r="7124" spans="13:16" x14ac:dyDescent="0.25">
      <c r="M7124" s="10"/>
      <c r="N7124"/>
      <c r="O7124"/>
      <c r="P7124" s="10"/>
    </row>
    <row r="7125" spans="13:16" x14ac:dyDescent="0.25">
      <c r="M7125" s="10"/>
      <c r="N7125"/>
      <c r="O7125"/>
      <c r="P7125" s="10"/>
    </row>
    <row r="7126" spans="13:16" x14ac:dyDescent="0.25">
      <c r="M7126" s="10"/>
      <c r="N7126"/>
      <c r="O7126"/>
      <c r="P7126" s="10"/>
    </row>
    <row r="7127" spans="13:16" x14ac:dyDescent="0.25">
      <c r="M7127" s="10"/>
      <c r="N7127"/>
      <c r="O7127"/>
      <c r="P7127" s="10"/>
    </row>
    <row r="7128" spans="13:16" x14ac:dyDescent="0.25">
      <c r="M7128" s="10"/>
      <c r="N7128"/>
      <c r="O7128"/>
      <c r="P7128" s="10"/>
    </row>
    <row r="7129" spans="13:16" x14ac:dyDescent="0.25">
      <c r="M7129" s="10"/>
      <c r="N7129"/>
      <c r="O7129"/>
      <c r="P7129" s="10"/>
    </row>
    <row r="7130" spans="13:16" x14ac:dyDescent="0.25">
      <c r="M7130" s="10"/>
      <c r="N7130"/>
      <c r="O7130"/>
      <c r="P7130" s="10"/>
    </row>
    <row r="7131" spans="13:16" x14ac:dyDescent="0.25">
      <c r="M7131" s="10"/>
      <c r="N7131"/>
      <c r="O7131"/>
      <c r="P7131" s="10"/>
    </row>
    <row r="7132" spans="13:16" x14ac:dyDescent="0.25">
      <c r="M7132" s="10"/>
      <c r="N7132"/>
      <c r="O7132"/>
      <c r="P7132" s="10"/>
    </row>
    <row r="7133" spans="13:16" x14ac:dyDescent="0.25">
      <c r="M7133" s="10"/>
      <c r="N7133"/>
      <c r="O7133"/>
      <c r="P7133" s="10"/>
    </row>
    <row r="7134" spans="13:16" x14ac:dyDescent="0.25">
      <c r="M7134" s="10"/>
      <c r="N7134"/>
      <c r="O7134"/>
      <c r="P7134" s="10"/>
    </row>
    <row r="7135" spans="13:16" x14ac:dyDescent="0.25">
      <c r="M7135" s="10"/>
      <c r="N7135"/>
      <c r="O7135"/>
      <c r="P7135" s="10"/>
    </row>
    <row r="7136" spans="13:16" x14ac:dyDescent="0.25">
      <c r="M7136" s="10"/>
      <c r="N7136"/>
      <c r="O7136"/>
      <c r="P7136" s="10"/>
    </row>
    <row r="7137" spans="13:16" x14ac:dyDescent="0.25">
      <c r="M7137" s="10"/>
      <c r="N7137"/>
      <c r="O7137"/>
      <c r="P7137" s="10"/>
    </row>
    <row r="7138" spans="13:16" x14ac:dyDescent="0.25">
      <c r="M7138" s="10"/>
      <c r="N7138"/>
      <c r="O7138"/>
      <c r="P7138" s="10"/>
    </row>
    <row r="7139" spans="13:16" x14ac:dyDescent="0.25">
      <c r="M7139" s="10"/>
      <c r="N7139"/>
      <c r="O7139"/>
      <c r="P7139" s="10"/>
    </row>
    <row r="7140" spans="13:16" x14ac:dyDescent="0.25">
      <c r="M7140" s="10"/>
      <c r="N7140"/>
      <c r="O7140"/>
      <c r="P7140" s="10"/>
    </row>
    <row r="7141" spans="13:16" x14ac:dyDescent="0.25">
      <c r="M7141" s="10"/>
      <c r="N7141"/>
      <c r="O7141"/>
      <c r="P7141" s="10"/>
    </row>
    <row r="7142" spans="13:16" x14ac:dyDescent="0.25">
      <c r="M7142" s="10"/>
      <c r="N7142"/>
      <c r="O7142"/>
      <c r="P7142" s="10"/>
    </row>
    <row r="7143" spans="13:16" x14ac:dyDescent="0.25">
      <c r="M7143" s="10"/>
      <c r="N7143"/>
      <c r="O7143"/>
      <c r="P7143" s="10"/>
    </row>
    <row r="7144" spans="13:16" x14ac:dyDescent="0.25">
      <c r="M7144" s="10"/>
      <c r="N7144"/>
      <c r="O7144"/>
      <c r="P7144" s="10"/>
    </row>
    <row r="7145" spans="13:16" x14ac:dyDescent="0.25">
      <c r="M7145" s="10"/>
      <c r="N7145"/>
      <c r="O7145"/>
      <c r="P7145" s="10"/>
    </row>
    <row r="7146" spans="13:16" x14ac:dyDescent="0.25">
      <c r="M7146" s="10"/>
      <c r="N7146"/>
      <c r="O7146"/>
      <c r="P7146" s="10"/>
    </row>
    <row r="7147" spans="13:16" x14ac:dyDescent="0.25">
      <c r="M7147" s="10"/>
      <c r="N7147"/>
      <c r="O7147"/>
      <c r="P7147" s="10"/>
    </row>
    <row r="7148" spans="13:16" x14ac:dyDescent="0.25">
      <c r="M7148" s="10"/>
      <c r="N7148"/>
      <c r="O7148"/>
      <c r="P7148" s="10"/>
    </row>
    <row r="7149" spans="13:16" x14ac:dyDescent="0.25">
      <c r="M7149" s="10"/>
      <c r="N7149"/>
      <c r="O7149"/>
      <c r="P7149" s="10"/>
    </row>
    <row r="7150" spans="13:16" x14ac:dyDescent="0.25">
      <c r="M7150" s="10"/>
      <c r="N7150"/>
      <c r="O7150"/>
      <c r="P7150" s="10"/>
    </row>
    <row r="7151" spans="13:16" x14ac:dyDescent="0.25">
      <c r="M7151" s="10"/>
      <c r="N7151"/>
      <c r="O7151"/>
      <c r="P7151" s="10"/>
    </row>
    <row r="7152" spans="13:16" x14ac:dyDescent="0.25">
      <c r="M7152" s="10"/>
      <c r="N7152"/>
      <c r="O7152"/>
      <c r="P7152" s="10"/>
    </row>
    <row r="7153" spans="13:16" x14ac:dyDescent="0.25">
      <c r="M7153" s="10"/>
      <c r="N7153"/>
      <c r="O7153"/>
      <c r="P7153" s="10"/>
    </row>
    <row r="7154" spans="13:16" x14ac:dyDescent="0.25">
      <c r="M7154" s="10"/>
      <c r="N7154"/>
      <c r="O7154"/>
      <c r="P7154" s="10"/>
    </row>
    <row r="7155" spans="13:16" x14ac:dyDescent="0.25">
      <c r="M7155" s="10"/>
      <c r="N7155"/>
      <c r="O7155"/>
      <c r="P7155" s="10"/>
    </row>
    <row r="7156" spans="13:16" x14ac:dyDescent="0.25">
      <c r="M7156" s="10"/>
      <c r="N7156"/>
      <c r="O7156"/>
      <c r="P7156" s="10"/>
    </row>
    <row r="7157" spans="13:16" x14ac:dyDescent="0.25">
      <c r="M7157" s="10"/>
      <c r="N7157"/>
      <c r="O7157"/>
      <c r="P7157" s="10"/>
    </row>
    <row r="7158" spans="13:16" x14ac:dyDescent="0.25">
      <c r="M7158" s="10"/>
      <c r="N7158"/>
      <c r="O7158"/>
      <c r="P7158" s="10"/>
    </row>
    <row r="7159" spans="13:16" x14ac:dyDescent="0.25">
      <c r="M7159" s="10"/>
      <c r="N7159"/>
      <c r="O7159"/>
      <c r="P7159" s="10"/>
    </row>
    <row r="7160" spans="13:16" x14ac:dyDescent="0.25">
      <c r="M7160" s="10"/>
      <c r="N7160"/>
      <c r="O7160"/>
      <c r="P7160" s="10"/>
    </row>
    <row r="7161" spans="13:16" x14ac:dyDescent="0.25">
      <c r="M7161" s="10"/>
      <c r="N7161"/>
      <c r="O7161"/>
      <c r="P7161" s="10"/>
    </row>
    <row r="7162" spans="13:16" x14ac:dyDescent="0.25">
      <c r="M7162" s="10"/>
      <c r="N7162"/>
      <c r="O7162"/>
      <c r="P7162" s="10"/>
    </row>
    <row r="7163" spans="13:16" x14ac:dyDescent="0.25">
      <c r="M7163" s="10"/>
      <c r="N7163"/>
      <c r="O7163"/>
      <c r="P7163" s="10"/>
    </row>
    <row r="7164" spans="13:16" x14ac:dyDescent="0.25">
      <c r="M7164" s="10"/>
      <c r="N7164"/>
      <c r="O7164"/>
      <c r="P7164" s="10"/>
    </row>
    <row r="7165" spans="13:16" x14ac:dyDescent="0.25">
      <c r="M7165" s="10"/>
      <c r="N7165"/>
      <c r="O7165"/>
      <c r="P7165" s="10"/>
    </row>
    <row r="7166" spans="13:16" x14ac:dyDescent="0.25">
      <c r="M7166" s="10"/>
      <c r="N7166"/>
      <c r="O7166"/>
      <c r="P7166" s="10"/>
    </row>
    <row r="7167" spans="13:16" x14ac:dyDescent="0.25">
      <c r="M7167" s="10"/>
      <c r="N7167"/>
      <c r="O7167"/>
      <c r="P7167" s="10"/>
    </row>
    <row r="7168" spans="13:16" x14ac:dyDescent="0.25">
      <c r="M7168" s="10"/>
      <c r="N7168"/>
      <c r="O7168"/>
      <c r="P7168" s="10"/>
    </row>
    <row r="7169" spans="13:16" x14ac:dyDescent="0.25">
      <c r="M7169" s="10"/>
      <c r="N7169"/>
      <c r="O7169"/>
      <c r="P7169" s="10"/>
    </row>
    <row r="7170" spans="13:16" x14ac:dyDescent="0.25">
      <c r="M7170" s="10"/>
      <c r="N7170"/>
      <c r="O7170"/>
      <c r="P7170" s="10"/>
    </row>
    <row r="7171" spans="13:16" x14ac:dyDescent="0.25">
      <c r="M7171" s="10"/>
      <c r="N7171"/>
      <c r="O7171"/>
      <c r="P7171" s="10"/>
    </row>
    <row r="7172" spans="13:16" x14ac:dyDescent="0.25">
      <c r="M7172" s="10"/>
      <c r="N7172"/>
      <c r="O7172"/>
      <c r="P7172" s="10"/>
    </row>
    <row r="7173" spans="13:16" x14ac:dyDescent="0.25">
      <c r="M7173" s="10"/>
      <c r="N7173"/>
      <c r="O7173"/>
      <c r="P7173" s="10"/>
    </row>
    <row r="7174" spans="13:16" x14ac:dyDescent="0.25">
      <c r="M7174" s="10"/>
      <c r="N7174"/>
      <c r="O7174"/>
      <c r="P7174" s="10"/>
    </row>
    <row r="7175" spans="13:16" x14ac:dyDescent="0.25">
      <c r="M7175" s="10"/>
      <c r="N7175"/>
      <c r="O7175"/>
      <c r="P7175" s="10"/>
    </row>
    <row r="7176" spans="13:16" x14ac:dyDescent="0.25">
      <c r="M7176" s="10"/>
      <c r="N7176"/>
      <c r="O7176"/>
      <c r="P7176" s="10"/>
    </row>
    <row r="7177" spans="13:16" x14ac:dyDescent="0.25">
      <c r="M7177" s="10"/>
      <c r="N7177"/>
      <c r="O7177"/>
      <c r="P7177" s="10"/>
    </row>
    <row r="7178" spans="13:16" x14ac:dyDescent="0.25">
      <c r="M7178" s="10"/>
      <c r="N7178"/>
      <c r="O7178"/>
      <c r="P7178" s="10"/>
    </row>
    <row r="7179" spans="13:16" x14ac:dyDescent="0.25">
      <c r="M7179" s="10"/>
      <c r="N7179"/>
      <c r="O7179"/>
      <c r="P7179" s="10"/>
    </row>
    <row r="7180" spans="13:16" x14ac:dyDescent="0.25">
      <c r="M7180" s="10"/>
      <c r="N7180"/>
      <c r="O7180"/>
      <c r="P7180" s="10"/>
    </row>
    <row r="7181" spans="13:16" x14ac:dyDescent="0.25">
      <c r="M7181" s="10"/>
      <c r="N7181"/>
      <c r="O7181"/>
      <c r="P7181" s="10"/>
    </row>
    <row r="7182" spans="13:16" x14ac:dyDescent="0.25">
      <c r="M7182" s="10"/>
      <c r="N7182"/>
      <c r="O7182"/>
      <c r="P7182" s="10"/>
    </row>
    <row r="7183" spans="13:16" x14ac:dyDescent="0.25">
      <c r="M7183" s="10"/>
      <c r="N7183"/>
      <c r="O7183"/>
      <c r="P7183" s="10"/>
    </row>
    <row r="7184" spans="13:16" x14ac:dyDescent="0.25">
      <c r="M7184" s="10"/>
      <c r="N7184"/>
      <c r="O7184"/>
      <c r="P7184" s="10"/>
    </row>
    <row r="7185" spans="13:16" x14ac:dyDescent="0.25">
      <c r="M7185" s="10"/>
      <c r="N7185"/>
      <c r="O7185"/>
      <c r="P7185" s="10"/>
    </row>
    <row r="7186" spans="13:16" x14ac:dyDescent="0.25">
      <c r="M7186" s="10"/>
      <c r="N7186"/>
      <c r="O7186"/>
      <c r="P7186" s="10"/>
    </row>
    <row r="7187" spans="13:16" x14ac:dyDescent="0.25">
      <c r="M7187" s="10"/>
      <c r="N7187"/>
      <c r="O7187"/>
      <c r="P7187" s="10"/>
    </row>
    <row r="7188" spans="13:16" x14ac:dyDescent="0.25">
      <c r="M7188" s="10"/>
      <c r="N7188"/>
      <c r="O7188"/>
      <c r="P7188" s="10"/>
    </row>
    <row r="7189" spans="13:16" x14ac:dyDescent="0.25">
      <c r="M7189" s="10"/>
      <c r="N7189"/>
      <c r="O7189"/>
      <c r="P7189" s="10"/>
    </row>
    <row r="7190" spans="13:16" x14ac:dyDescent="0.25">
      <c r="M7190" s="10"/>
      <c r="N7190"/>
      <c r="O7190"/>
      <c r="P7190" s="10"/>
    </row>
    <row r="7191" spans="13:16" x14ac:dyDescent="0.25">
      <c r="M7191" s="10"/>
      <c r="N7191"/>
      <c r="O7191"/>
      <c r="P7191" s="10"/>
    </row>
    <row r="7192" spans="13:16" x14ac:dyDescent="0.25">
      <c r="M7192" s="10"/>
      <c r="N7192"/>
      <c r="O7192"/>
      <c r="P7192" s="10"/>
    </row>
    <row r="7193" spans="13:16" x14ac:dyDescent="0.25">
      <c r="M7193" s="10"/>
      <c r="N7193"/>
      <c r="O7193"/>
      <c r="P7193" s="10"/>
    </row>
    <row r="7194" spans="13:16" x14ac:dyDescent="0.25">
      <c r="M7194" s="10"/>
      <c r="N7194"/>
      <c r="O7194"/>
      <c r="P7194" s="10"/>
    </row>
    <row r="7195" spans="13:16" x14ac:dyDescent="0.25">
      <c r="M7195" s="10"/>
      <c r="N7195"/>
      <c r="O7195"/>
      <c r="P7195" s="10"/>
    </row>
    <row r="7196" spans="13:16" x14ac:dyDescent="0.25">
      <c r="M7196" s="10"/>
      <c r="N7196"/>
      <c r="O7196"/>
      <c r="P7196" s="10"/>
    </row>
    <row r="7197" spans="13:16" x14ac:dyDescent="0.25">
      <c r="M7197" s="10"/>
      <c r="N7197"/>
      <c r="O7197"/>
      <c r="P7197" s="10"/>
    </row>
    <row r="7198" spans="13:16" x14ac:dyDescent="0.25">
      <c r="M7198" s="10"/>
      <c r="N7198"/>
      <c r="O7198"/>
      <c r="P7198" s="10"/>
    </row>
    <row r="7199" spans="13:16" x14ac:dyDescent="0.25">
      <c r="M7199" s="10"/>
      <c r="N7199"/>
      <c r="O7199"/>
      <c r="P7199" s="10"/>
    </row>
    <row r="7200" spans="13:16" x14ac:dyDescent="0.25">
      <c r="M7200" s="10"/>
      <c r="N7200"/>
      <c r="O7200"/>
      <c r="P7200" s="10"/>
    </row>
    <row r="7201" spans="13:16" x14ac:dyDescent="0.25">
      <c r="M7201" s="10"/>
      <c r="N7201"/>
      <c r="O7201"/>
      <c r="P7201" s="10"/>
    </row>
    <row r="7202" spans="13:16" x14ac:dyDescent="0.25">
      <c r="M7202" s="10"/>
      <c r="N7202"/>
      <c r="O7202"/>
      <c r="P7202" s="10"/>
    </row>
    <row r="7203" spans="13:16" x14ac:dyDescent="0.25">
      <c r="M7203" s="10"/>
      <c r="N7203"/>
      <c r="O7203"/>
      <c r="P7203" s="10"/>
    </row>
    <row r="7204" spans="13:16" x14ac:dyDescent="0.25">
      <c r="M7204" s="10"/>
      <c r="N7204"/>
      <c r="O7204"/>
      <c r="P7204" s="10"/>
    </row>
    <row r="7205" spans="13:16" x14ac:dyDescent="0.25">
      <c r="M7205" s="10"/>
      <c r="N7205"/>
      <c r="O7205"/>
      <c r="P7205" s="10"/>
    </row>
    <row r="7206" spans="13:16" x14ac:dyDescent="0.25">
      <c r="M7206" s="10"/>
      <c r="N7206"/>
      <c r="O7206"/>
      <c r="P7206" s="10"/>
    </row>
    <row r="7207" spans="13:16" x14ac:dyDescent="0.25">
      <c r="M7207" s="10"/>
      <c r="N7207"/>
      <c r="O7207"/>
      <c r="P7207" s="10"/>
    </row>
    <row r="7208" spans="13:16" x14ac:dyDescent="0.25">
      <c r="M7208" s="10"/>
      <c r="N7208"/>
      <c r="O7208"/>
      <c r="P7208" s="10"/>
    </row>
    <row r="7209" spans="13:16" x14ac:dyDescent="0.25">
      <c r="M7209" s="10"/>
      <c r="N7209"/>
      <c r="O7209"/>
      <c r="P7209" s="10"/>
    </row>
    <row r="7210" spans="13:16" x14ac:dyDescent="0.25">
      <c r="M7210" s="10"/>
      <c r="N7210"/>
      <c r="O7210"/>
      <c r="P7210" s="10"/>
    </row>
    <row r="7211" spans="13:16" x14ac:dyDescent="0.25">
      <c r="M7211" s="10"/>
      <c r="N7211"/>
      <c r="O7211"/>
      <c r="P7211" s="10"/>
    </row>
    <row r="7212" spans="13:16" x14ac:dyDescent="0.25">
      <c r="M7212" s="10"/>
      <c r="N7212"/>
      <c r="O7212"/>
      <c r="P7212" s="10"/>
    </row>
    <row r="7213" spans="13:16" x14ac:dyDescent="0.25">
      <c r="M7213" s="10"/>
      <c r="N7213"/>
      <c r="O7213"/>
      <c r="P7213" s="10"/>
    </row>
    <row r="7214" spans="13:16" x14ac:dyDescent="0.25">
      <c r="M7214" s="10"/>
      <c r="N7214"/>
      <c r="O7214"/>
      <c r="P7214" s="10"/>
    </row>
    <row r="7215" spans="13:16" x14ac:dyDescent="0.25">
      <c r="M7215" s="10"/>
      <c r="N7215"/>
      <c r="O7215"/>
      <c r="P7215" s="10"/>
    </row>
    <row r="7216" spans="13:16" x14ac:dyDescent="0.25">
      <c r="M7216" s="10"/>
      <c r="N7216"/>
      <c r="O7216"/>
      <c r="P7216" s="10"/>
    </row>
    <row r="7217" spans="13:16" x14ac:dyDescent="0.25">
      <c r="M7217" s="10"/>
      <c r="N7217"/>
      <c r="O7217"/>
      <c r="P7217" s="10"/>
    </row>
    <row r="7218" spans="13:16" x14ac:dyDescent="0.25">
      <c r="M7218" s="10"/>
      <c r="N7218"/>
      <c r="O7218"/>
      <c r="P7218" s="10"/>
    </row>
    <row r="7219" spans="13:16" x14ac:dyDescent="0.25">
      <c r="M7219" s="10"/>
      <c r="N7219"/>
      <c r="O7219"/>
      <c r="P7219" s="10"/>
    </row>
    <row r="7220" spans="13:16" x14ac:dyDescent="0.25">
      <c r="M7220" s="10"/>
      <c r="N7220"/>
      <c r="O7220"/>
      <c r="P7220" s="10"/>
    </row>
    <row r="7221" spans="13:16" x14ac:dyDescent="0.25">
      <c r="M7221" s="10"/>
      <c r="N7221"/>
      <c r="O7221"/>
      <c r="P7221" s="10"/>
    </row>
    <row r="7222" spans="13:16" x14ac:dyDescent="0.25">
      <c r="M7222" s="10"/>
      <c r="N7222"/>
      <c r="O7222"/>
      <c r="P7222" s="10"/>
    </row>
    <row r="7223" spans="13:16" x14ac:dyDescent="0.25">
      <c r="M7223" s="10"/>
      <c r="N7223"/>
      <c r="O7223"/>
      <c r="P7223" s="10"/>
    </row>
    <row r="7224" spans="13:16" x14ac:dyDescent="0.25">
      <c r="M7224" s="10"/>
      <c r="N7224"/>
      <c r="O7224"/>
      <c r="P7224" s="10"/>
    </row>
    <row r="7225" spans="13:16" x14ac:dyDescent="0.25">
      <c r="M7225" s="10"/>
      <c r="N7225"/>
      <c r="O7225"/>
      <c r="P7225" s="10"/>
    </row>
    <row r="7226" spans="13:16" x14ac:dyDescent="0.25">
      <c r="M7226" s="10"/>
      <c r="N7226"/>
      <c r="O7226"/>
      <c r="P7226" s="10"/>
    </row>
    <row r="7227" spans="13:16" x14ac:dyDescent="0.25">
      <c r="M7227" s="10"/>
      <c r="N7227"/>
      <c r="O7227"/>
      <c r="P7227" s="10"/>
    </row>
    <row r="7228" spans="13:16" x14ac:dyDescent="0.25">
      <c r="M7228" s="10"/>
      <c r="N7228"/>
      <c r="O7228"/>
      <c r="P7228" s="10"/>
    </row>
    <row r="7229" spans="13:16" x14ac:dyDescent="0.25">
      <c r="M7229" s="10"/>
      <c r="N7229"/>
      <c r="O7229"/>
      <c r="P7229" s="10"/>
    </row>
    <row r="7230" spans="13:16" x14ac:dyDescent="0.25">
      <c r="M7230" s="10"/>
      <c r="N7230"/>
      <c r="O7230"/>
      <c r="P7230" s="10"/>
    </row>
    <row r="7231" spans="13:16" x14ac:dyDescent="0.25">
      <c r="M7231" s="10"/>
      <c r="N7231"/>
      <c r="O7231"/>
      <c r="P7231" s="10"/>
    </row>
    <row r="7232" spans="13:16" x14ac:dyDescent="0.25">
      <c r="M7232" s="10"/>
      <c r="N7232"/>
      <c r="O7232"/>
      <c r="P7232" s="10"/>
    </row>
    <row r="7233" spans="13:16" x14ac:dyDescent="0.25">
      <c r="M7233" s="10"/>
      <c r="N7233"/>
      <c r="O7233"/>
      <c r="P7233" s="10"/>
    </row>
    <row r="7234" spans="13:16" x14ac:dyDescent="0.25">
      <c r="M7234" s="10"/>
      <c r="N7234"/>
      <c r="O7234"/>
      <c r="P7234" s="10"/>
    </row>
    <row r="7235" spans="13:16" x14ac:dyDescent="0.25">
      <c r="M7235" s="10"/>
      <c r="N7235"/>
      <c r="O7235"/>
      <c r="P7235" s="10"/>
    </row>
    <row r="7236" spans="13:16" x14ac:dyDescent="0.25">
      <c r="M7236" s="10"/>
      <c r="N7236"/>
      <c r="O7236"/>
      <c r="P7236" s="10"/>
    </row>
    <row r="7237" spans="13:16" x14ac:dyDescent="0.25">
      <c r="M7237" s="10"/>
      <c r="N7237"/>
      <c r="O7237"/>
      <c r="P7237" s="10"/>
    </row>
    <row r="7238" spans="13:16" x14ac:dyDescent="0.25">
      <c r="M7238" s="10"/>
      <c r="N7238"/>
      <c r="O7238"/>
      <c r="P7238" s="10"/>
    </row>
    <row r="7239" spans="13:16" x14ac:dyDescent="0.25">
      <c r="M7239" s="10"/>
      <c r="N7239"/>
      <c r="O7239"/>
      <c r="P7239" s="10"/>
    </row>
    <row r="7240" spans="13:16" x14ac:dyDescent="0.25">
      <c r="M7240" s="10"/>
      <c r="N7240"/>
      <c r="O7240"/>
      <c r="P7240" s="10"/>
    </row>
    <row r="7241" spans="13:16" x14ac:dyDescent="0.25">
      <c r="M7241" s="10"/>
      <c r="N7241"/>
      <c r="O7241"/>
      <c r="P7241" s="10"/>
    </row>
    <row r="7242" spans="13:16" x14ac:dyDescent="0.25">
      <c r="M7242" s="10"/>
      <c r="N7242"/>
      <c r="O7242"/>
      <c r="P7242" s="10"/>
    </row>
    <row r="7243" spans="13:16" x14ac:dyDescent="0.25">
      <c r="M7243" s="10"/>
      <c r="N7243"/>
      <c r="O7243"/>
      <c r="P7243" s="10"/>
    </row>
    <row r="7244" spans="13:16" x14ac:dyDescent="0.25">
      <c r="M7244" s="10"/>
      <c r="N7244"/>
      <c r="O7244"/>
      <c r="P7244" s="10"/>
    </row>
    <row r="7245" spans="13:16" x14ac:dyDescent="0.25">
      <c r="M7245" s="10"/>
      <c r="N7245"/>
      <c r="O7245"/>
      <c r="P7245" s="10"/>
    </row>
    <row r="7246" spans="13:16" x14ac:dyDescent="0.25">
      <c r="M7246" s="10"/>
      <c r="N7246"/>
      <c r="O7246"/>
      <c r="P7246" s="10"/>
    </row>
    <row r="7247" spans="13:16" x14ac:dyDescent="0.25">
      <c r="M7247" s="10"/>
      <c r="N7247"/>
      <c r="O7247"/>
      <c r="P7247" s="10"/>
    </row>
    <row r="7248" spans="13:16" x14ac:dyDescent="0.25">
      <c r="M7248" s="10"/>
      <c r="N7248"/>
      <c r="O7248"/>
      <c r="P7248" s="10"/>
    </row>
    <row r="7249" spans="13:16" x14ac:dyDescent="0.25">
      <c r="M7249" s="10"/>
      <c r="N7249"/>
      <c r="O7249"/>
      <c r="P7249" s="10"/>
    </row>
    <row r="7250" spans="13:16" x14ac:dyDescent="0.25">
      <c r="M7250" s="10"/>
      <c r="N7250"/>
      <c r="O7250"/>
      <c r="P7250" s="10"/>
    </row>
    <row r="7251" spans="13:16" x14ac:dyDescent="0.25">
      <c r="M7251" s="10"/>
      <c r="N7251"/>
      <c r="O7251"/>
      <c r="P7251" s="10"/>
    </row>
    <row r="7252" spans="13:16" x14ac:dyDescent="0.25">
      <c r="M7252" s="10"/>
      <c r="N7252"/>
      <c r="O7252"/>
      <c r="P7252" s="10"/>
    </row>
    <row r="7253" spans="13:16" x14ac:dyDescent="0.25">
      <c r="M7253" s="10"/>
      <c r="N7253"/>
      <c r="O7253"/>
      <c r="P7253" s="10"/>
    </row>
    <row r="7254" spans="13:16" x14ac:dyDescent="0.25">
      <c r="M7254" s="10"/>
      <c r="N7254"/>
      <c r="O7254"/>
      <c r="P7254" s="10"/>
    </row>
    <row r="7255" spans="13:16" x14ac:dyDescent="0.25">
      <c r="M7255" s="10"/>
      <c r="N7255"/>
      <c r="O7255"/>
      <c r="P7255" s="10"/>
    </row>
    <row r="7256" spans="13:16" x14ac:dyDescent="0.25">
      <c r="M7256" s="10"/>
      <c r="N7256"/>
      <c r="O7256"/>
      <c r="P7256" s="10"/>
    </row>
    <row r="7257" spans="13:16" x14ac:dyDescent="0.25">
      <c r="M7257" s="10"/>
      <c r="N7257"/>
      <c r="O7257"/>
      <c r="P7257" s="10"/>
    </row>
    <row r="7258" spans="13:16" x14ac:dyDescent="0.25">
      <c r="M7258" s="10"/>
      <c r="N7258"/>
      <c r="O7258"/>
      <c r="P7258" s="10"/>
    </row>
    <row r="7259" spans="13:16" x14ac:dyDescent="0.25">
      <c r="M7259" s="10"/>
      <c r="N7259"/>
      <c r="O7259"/>
      <c r="P7259" s="10"/>
    </row>
    <row r="7260" spans="13:16" x14ac:dyDescent="0.25">
      <c r="M7260" s="10"/>
      <c r="N7260"/>
      <c r="O7260"/>
      <c r="P7260" s="10"/>
    </row>
    <row r="7261" spans="13:16" x14ac:dyDescent="0.25">
      <c r="M7261" s="10"/>
      <c r="N7261"/>
      <c r="O7261"/>
      <c r="P7261" s="10"/>
    </row>
    <row r="7262" spans="13:16" x14ac:dyDescent="0.25">
      <c r="M7262" s="10"/>
      <c r="N7262"/>
      <c r="O7262"/>
      <c r="P7262" s="10"/>
    </row>
    <row r="7263" spans="13:16" x14ac:dyDescent="0.25">
      <c r="M7263" s="10"/>
      <c r="N7263"/>
      <c r="O7263"/>
      <c r="P7263" s="10"/>
    </row>
    <row r="7264" spans="13:16" x14ac:dyDescent="0.25">
      <c r="M7264" s="10"/>
      <c r="N7264"/>
      <c r="O7264"/>
      <c r="P7264" s="10"/>
    </row>
    <row r="7265" spans="13:16" x14ac:dyDescent="0.25">
      <c r="M7265" s="10"/>
      <c r="N7265"/>
      <c r="O7265"/>
      <c r="P7265" s="10"/>
    </row>
    <row r="7266" spans="13:16" x14ac:dyDescent="0.25">
      <c r="M7266" s="10"/>
      <c r="N7266"/>
      <c r="O7266"/>
      <c r="P7266" s="10"/>
    </row>
    <row r="7267" spans="13:16" x14ac:dyDescent="0.25">
      <c r="M7267" s="10"/>
      <c r="N7267"/>
      <c r="O7267"/>
      <c r="P7267" s="10"/>
    </row>
    <row r="7268" spans="13:16" x14ac:dyDescent="0.25">
      <c r="M7268" s="10"/>
      <c r="N7268"/>
      <c r="O7268"/>
      <c r="P7268" s="10"/>
    </row>
    <row r="7269" spans="13:16" x14ac:dyDescent="0.25">
      <c r="M7269" s="10"/>
      <c r="N7269"/>
      <c r="O7269"/>
      <c r="P7269" s="10"/>
    </row>
    <row r="7270" spans="13:16" x14ac:dyDescent="0.25">
      <c r="M7270" s="10"/>
      <c r="N7270"/>
      <c r="O7270"/>
      <c r="P7270" s="10"/>
    </row>
    <row r="7271" spans="13:16" x14ac:dyDescent="0.25">
      <c r="M7271" s="10"/>
      <c r="N7271"/>
      <c r="O7271"/>
      <c r="P7271" s="10"/>
    </row>
    <row r="7272" spans="13:16" x14ac:dyDescent="0.25">
      <c r="M7272" s="10"/>
      <c r="N7272"/>
      <c r="O7272"/>
      <c r="P7272" s="10"/>
    </row>
    <row r="7273" spans="13:16" x14ac:dyDescent="0.25">
      <c r="M7273" s="10"/>
      <c r="N7273"/>
      <c r="O7273"/>
      <c r="P7273" s="10"/>
    </row>
    <row r="7274" spans="13:16" x14ac:dyDescent="0.25">
      <c r="M7274" s="10"/>
      <c r="N7274"/>
      <c r="O7274"/>
      <c r="P7274" s="10"/>
    </row>
    <row r="7275" spans="13:16" x14ac:dyDescent="0.25">
      <c r="M7275" s="10"/>
      <c r="N7275"/>
      <c r="O7275"/>
      <c r="P7275" s="10"/>
    </row>
    <row r="7276" spans="13:16" x14ac:dyDescent="0.25">
      <c r="M7276" s="10"/>
      <c r="N7276"/>
      <c r="O7276"/>
      <c r="P7276" s="10"/>
    </row>
    <row r="7277" spans="13:16" x14ac:dyDescent="0.25">
      <c r="M7277" s="10"/>
      <c r="N7277"/>
      <c r="O7277"/>
      <c r="P7277" s="10"/>
    </row>
    <row r="7278" spans="13:16" x14ac:dyDescent="0.25">
      <c r="M7278" s="10"/>
      <c r="N7278"/>
      <c r="O7278"/>
      <c r="P7278" s="10"/>
    </row>
    <row r="7279" spans="13:16" x14ac:dyDescent="0.25">
      <c r="M7279" s="10"/>
      <c r="N7279"/>
      <c r="O7279"/>
      <c r="P7279" s="10"/>
    </row>
    <row r="7280" spans="13:16" x14ac:dyDescent="0.25">
      <c r="M7280" s="10"/>
      <c r="N7280"/>
      <c r="O7280"/>
      <c r="P7280" s="10"/>
    </row>
    <row r="7281" spans="13:16" x14ac:dyDescent="0.25">
      <c r="M7281" s="10"/>
      <c r="N7281"/>
      <c r="O7281"/>
      <c r="P7281" s="10"/>
    </row>
    <row r="7282" spans="13:16" x14ac:dyDescent="0.25">
      <c r="M7282" s="10"/>
      <c r="N7282"/>
      <c r="O7282"/>
      <c r="P7282" s="10"/>
    </row>
    <row r="7283" spans="13:16" x14ac:dyDescent="0.25">
      <c r="M7283" s="10"/>
      <c r="N7283"/>
      <c r="O7283"/>
      <c r="P7283" s="10"/>
    </row>
    <row r="7284" spans="13:16" x14ac:dyDescent="0.25">
      <c r="M7284" s="10"/>
      <c r="N7284"/>
      <c r="O7284"/>
      <c r="P7284" s="10"/>
    </row>
    <row r="7285" spans="13:16" x14ac:dyDescent="0.25">
      <c r="M7285" s="10"/>
      <c r="N7285"/>
      <c r="O7285"/>
      <c r="P7285" s="10"/>
    </row>
    <row r="7286" spans="13:16" x14ac:dyDescent="0.25">
      <c r="M7286" s="10"/>
      <c r="N7286"/>
      <c r="O7286"/>
      <c r="P7286" s="10"/>
    </row>
    <row r="7287" spans="13:16" x14ac:dyDescent="0.25">
      <c r="M7287" s="10"/>
      <c r="N7287"/>
      <c r="O7287"/>
      <c r="P7287" s="10"/>
    </row>
    <row r="7288" spans="13:16" x14ac:dyDescent="0.25">
      <c r="M7288" s="10"/>
      <c r="N7288"/>
      <c r="O7288"/>
      <c r="P7288" s="10"/>
    </row>
    <row r="7289" spans="13:16" x14ac:dyDescent="0.25">
      <c r="M7289" s="10"/>
      <c r="N7289"/>
      <c r="O7289"/>
      <c r="P7289" s="10"/>
    </row>
    <row r="7290" spans="13:16" x14ac:dyDescent="0.25">
      <c r="M7290" s="10"/>
      <c r="N7290"/>
      <c r="O7290"/>
      <c r="P7290" s="10"/>
    </row>
    <row r="7291" spans="13:16" x14ac:dyDescent="0.25">
      <c r="M7291" s="10"/>
      <c r="N7291"/>
      <c r="O7291"/>
      <c r="P7291" s="10"/>
    </row>
    <row r="7292" spans="13:16" x14ac:dyDescent="0.25">
      <c r="M7292" s="10"/>
      <c r="N7292"/>
      <c r="O7292"/>
      <c r="P7292" s="10"/>
    </row>
    <row r="7293" spans="13:16" x14ac:dyDescent="0.25">
      <c r="M7293" s="10"/>
      <c r="N7293"/>
      <c r="O7293"/>
      <c r="P7293" s="10"/>
    </row>
    <row r="7294" spans="13:16" x14ac:dyDescent="0.25">
      <c r="M7294" s="10"/>
      <c r="N7294"/>
      <c r="O7294"/>
      <c r="P7294" s="10"/>
    </row>
    <row r="7295" spans="13:16" x14ac:dyDescent="0.25">
      <c r="M7295" s="10"/>
      <c r="N7295"/>
      <c r="O7295"/>
      <c r="P7295" s="10"/>
    </row>
    <row r="7296" spans="13:16" x14ac:dyDescent="0.25">
      <c r="M7296" s="10"/>
      <c r="N7296"/>
      <c r="O7296"/>
      <c r="P7296" s="10"/>
    </row>
    <row r="7297" spans="13:16" x14ac:dyDescent="0.25">
      <c r="M7297" s="10"/>
      <c r="N7297"/>
      <c r="O7297"/>
      <c r="P7297" s="10"/>
    </row>
    <row r="7298" spans="13:16" x14ac:dyDescent="0.25">
      <c r="M7298" s="10"/>
      <c r="N7298"/>
      <c r="O7298"/>
      <c r="P7298" s="10"/>
    </row>
    <row r="7299" spans="13:16" x14ac:dyDescent="0.25">
      <c r="M7299" s="10"/>
      <c r="N7299"/>
      <c r="O7299"/>
      <c r="P7299" s="10"/>
    </row>
    <row r="7300" spans="13:16" x14ac:dyDescent="0.25">
      <c r="M7300" s="10"/>
      <c r="N7300"/>
      <c r="O7300"/>
      <c r="P7300" s="10"/>
    </row>
    <row r="7301" spans="13:16" x14ac:dyDescent="0.25">
      <c r="M7301" s="10"/>
      <c r="N7301"/>
      <c r="O7301"/>
      <c r="P7301" s="10"/>
    </row>
    <row r="7302" spans="13:16" x14ac:dyDescent="0.25">
      <c r="M7302" s="10"/>
      <c r="N7302"/>
      <c r="O7302"/>
      <c r="P7302" s="10"/>
    </row>
    <row r="7303" spans="13:16" x14ac:dyDescent="0.25">
      <c r="M7303" s="10"/>
      <c r="N7303"/>
      <c r="O7303"/>
      <c r="P7303" s="10"/>
    </row>
    <row r="7304" spans="13:16" x14ac:dyDescent="0.25">
      <c r="M7304" s="10"/>
      <c r="N7304"/>
      <c r="O7304"/>
      <c r="P7304" s="10"/>
    </row>
    <row r="7305" spans="13:16" x14ac:dyDescent="0.25">
      <c r="M7305" s="10"/>
      <c r="N7305"/>
      <c r="O7305"/>
      <c r="P7305" s="10"/>
    </row>
    <row r="7306" spans="13:16" x14ac:dyDescent="0.25">
      <c r="M7306" s="10"/>
      <c r="N7306"/>
      <c r="O7306"/>
      <c r="P7306" s="10"/>
    </row>
    <row r="7307" spans="13:16" x14ac:dyDescent="0.25">
      <c r="M7307" s="10"/>
      <c r="N7307"/>
      <c r="O7307"/>
      <c r="P7307" s="10"/>
    </row>
    <row r="7308" spans="13:16" x14ac:dyDescent="0.25">
      <c r="M7308" s="10"/>
      <c r="N7308"/>
      <c r="O7308"/>
      <c r="P7308" s="10"/>
    </row>
    <row r="7309" spans="13:16" x14ac:dyDescent="0.25">
      <c r="M7309" s="10"/>
      <c r="N7309"/>
      <c r="O7309"/>
      <c r="P7309" s="10"/>
    </row>
    <row r="7310" spans="13:16" x14ac:dyDescent="0.25">
      <c r="M7310" s="10"/>
      <c r="N7310"/>
      <c r="O7310"/>
      <c r="P7310" s="10"/>
    </row>
    <row r="7311" spans="13:16" x14ac:dyDescent="0.25">
      <c r="M7311" s="10"/>
      <c r="N7311"/>
      <c r="O7311"/>
      <c r="P7311" s="10"/>
    </row>
    <row r="7312" spans="13:16" x14ac:dyDescent="0.25">
      <c r="M7312" s="10"/>
      <c r="N7312"/>
      <c r="O7312"/>
      <c r="P7312" s="10"/>
    </row>
    <row r="7313" spans="13:16" x14ac:dyDescent="0.25">
      <c r="M7313" s="10"/>
      <c r="N7313"/>
      <c r="O7313"/>
      <c r="P7313" s="10"/>
    </row>
    <row r="7314" spans="13:16" x14ac:dyDescent="0.25">
      <c r="M7314" s="10"/>
      <c r="N7314"/>
      <c r="O7314"/>
      <c r="P7314" s="10"/>
    </row>
    <row r="7315" spans="13:16" x14ac:dyDescent="0.25">
      <c r="M7315" s="10"/>
      <c r="N7315"/>
      <c r="O7315"/>
      <c r="P7315" s="10"/>
    </row>
    <row r="7316" spans="13:16" x14ac:dyDescent="0.25">
      <c r="M7316" s="10"/>
      <c r="N7316"/>
      <c r="O7316"/>
      <c r="P7316" s="10"/>
    </row>
    <row r="7317" spans="13:16" x14ac:dyDescent="0.25">
      <c r="M7317" s="10"/>
      <c r="N7317"/>
      <c r="O7317"/>
      <c r="P7317" s="10"/>
    </row>
    <row r="7318" spans="13:16" x14ac:dyDescent="0.25">
      <c r="M7318" s="10"/>
      <c r="N7318"/>
      <c r="O7318"/>
      <c r="P7318" s="10"/>
    </row>
    <row r="7319" spans="13:16" x14ac:dyDescent="0.25">
      <c r="M7319" s="10"/>
      <c r="N7319"/>
      <c r="O7319"/>
      <c r="P7319" s="10"/>
    </row>
    <row r="7320" spans="13:16" x14ac:dyDescent="0.25">
      <c r="M7320" s="10"/>
      <c r="N7320"/>
      <c r="O7320"/>
      <c r="P7320" s="10"/>
    </row>
    <row r="7321" spans="13:16" x14ac:dyDescent="0.25">
      <c r="M7321" s="10"/>
      <c r="N7321"/>
      <c r="O7321"/>
      <c r="P7321" s="10"/>
    </row>
    <row r="7322" spans="13:16" x14ac:dyDescent="0.25">
      <c r="M7322" s="10"/>
      <c r="N7322"/>
      <c r="O7322"/>
      <c r="P7322" s="10"/>
    </row>
    <row r="7323" spans="13:16" x14ac:dyDescent="0.25">
      <c r="M7323" s="10"/>
      <c r="N7323"/>
      <c r="O7323"/>
      <c r="P7323" s="10"/>
    </row>
    <row r="7324" spans="13:16" x14ac:dyDescent="0.25">
      <c r="M7324" s="10"/>
      <c r="N7324"/>
      <c r="O7324"/>
      <c r="P7324" s="10"/>
    </row>
    <row r="7325" spans="13:16" x14ac:dyDescent="0.25">
      <c r="M7325" s="10"/>
      <c r="N7325"/>
      <c r="O7325"/>
      <c r="P7325" s="10"/>
    </row>
    <row r="7326" spans="13:16" x14ac:dyDescent="0.25">
      <c r="M7326" s="10"/>
      <c r="N7326"/>
      <c r="O7326"/>
      <c r="P7326" s="10"/>
    </row>
    <row r="7327" spans="13:16" x14ac:dyDescent="0.25">
      <c r="M7327" s="10"/>
      <c r="N7327"/>
      <c r="O7327"/>
      <c r="P7327" s="10"/>
    </row>
    <row r="7328" spans="13:16" x14ac:dyDescent="0.25">
      <c r="M7328" s="10"/>
      <c r="N7328"/>
      <c r="O7328"/>
      <c r="P7328" s="10"/>
    </row>
    <row r="7329" spans="13:16" x14ac:dyDescent="0.25">
      <c r="M7329" s="10"/>
      <c r="N7329"/>
      <c r="O7329"/>
      <c r="P7329" s="10"/>
    </row>
    <row r="7330" spans="13:16" x14ac:dyDescent="0.25">
      <c r="M7330" s="10"/>
      <c r="N7330"/>
      <c r="O7330"/>
      <c r="P7330" s="10"/>
    </row>
    <row r="7331" spans="13:16" x14ac:dyDescent="0.25">
      <c r="M7331" s="10"/>
      <c r="N7331"/>
      <c r="O7331"/>
      <c r="P7331" s="10"/>
    </row>
    <row r="7332" spans="13:16" x14ac:dyDescent="0.25">
      <c r="M7332" s="10"/>
      <c r="N7332"/>
      <c r="O7332"/>
      <c r="P7332" s="10"/>
    </row>
    <row r="7333" spans="13:16" x14ac:dyDescent="0.25">
      <c r="M7333" s="10"/>
      <c r="N7333"/>
      <c r="O7333"/>
      <c r="P7333" s="10"/>
    </row>
    <row r="7334" spans="13:16" x14ac:dyDescent="0.25">
      <c r="M7334" s="10"/>
      <c r="N7334"/>
      <c r="O7334"/>
      <c r="P7334" s="10"/>
    </row>
    <row r="7335" spans="13:16" x14ac:dyDescent="0.25">
      <c r="M7335" s="10"/>
      <c r="N7335"/>
      <c r="O7335"/>
      <c r="P7335" s="10"/>
    </row>
    <row r="7336" spans="13:16" x14ac:dyDescent="0.25">
      <c r="M7336" s="10"/>
      <c r="N7336"/>
      <c r="O7336"/>
      <c r="P7336" s="10"/>
    </row>
    <row r="7337" spans="13:16" x14ac:dyDescent="0.25">
      <c r="M7337" s="10"/>
      <c r="N7337"/>
      <c r="O7337"/>
      <c r="P7337" s="10"/>
    </row>
    <row r="7338" spans="13:16" x14ac:dyDescent="0.25">
      <c r="M7338" s="10"/>
      <c r="N7338"/>
      <c r="O7338"/>
      <c r="P7338" s="10"/>
    </row>
    <row r="7339" spans="13:16" x14ac:dyDescent="0.25">
      <c r="M7339" s="10"/>
      <c r="N7339"/>
      <c r="O7339"/>
      <c r="P7339" s="10"/>
    </row>
    <row r="7340" spans="13:16" x14ac:dyDescent="0.25">
      <c r="M7340" s="10"/>
      <c r="N7340"/>
      <c r="O7340"/>
      <c r="P7340" s="10"/>
    </row>
    <row r="7341" spans="13:16" x14ac:dyDescent="0.25">
      <c r="M7341" s="10"/>
      <c r="N7341"/>
      <c r="O7341"/>
      <c r="P7341" s="10"/>
    </row>
    <row r="7342" spans="13:16" x14ac:dyDescent="0.25">
      <c r="M7342" s="10"/>
      <c r="N7342"/>
      <c r="O7342"/>
      <c r="P7342" s="10"/>
    </row>
    <row r="7343" spans="13:16" x14ac:dyDescent="0.25">
      <c r="M7343" s="10"/>
      <c r="N7343"/>
      <c r="O7343"/>
      <c r="P7343" s="10"/>
    </row>
    <row r="7344" spans="13:16" x14ac:dyDescent="0.25">
      <c r="M7344" s="10"/>
      <c r="N7344"/>
      <c r="O7344"/>
      <c r="P7344" s="10"/>
    </row>
    <row r="7345" spans="13:16" x14ac:dyDescent="0.25">
      <c r="M7345" s="10"/>
      <c r="N7345"/>
      <c r="O7345"/>
      <c r="P7345" s="10"/>
    </row>
    <row r="7346" spans="13:16" x14ac:dyDescent="0.25">
      <c r="M7346" s="10"/>
      <c r="N7346"/>
      <c r="O7346"/>
      <c r="P7346" s="10"/>
    </row>
    <row r="7347" spans="13:16" x14ac:dyDescent="0.25">
      <c r="M7347" s="10"/>
      <c r="N7347"/>
      <c r="O7347"/>
      <c r="P7347" s="10"/>
    </row>
    <row r="7348" spans="13:16" x14ac:dyDescent="0.25">
      <c r="M7348" s="10"/>
      <c r="N7348"/>
      <c r="O7348"/>
      <c r="P7348" s="10"/>
    </row>
    <row r="7349" spans="13:16" x14ac:dyDescent="0.25">
      <c r="M7349" s="10"/>
      <c r="N7349"/>
      <c r="O7349"/>
      <c r="P7349" s="10"/>
    </row>
    <row r="7350" spans="13:16" x14ac:dyDescent="0.25">
      <c r="M7350" s="10"/>
      <c r="N7350"/>
      <c r="O7350"/>
      <c r="P7350" s="10"/>
    </row>
    <row r="7351" spans="13:16" x14ac:dyDescent="0.25">
      <c r="M7351" s="10"/>
      <c r="N7351"/>
      <c r="O7351"/>
      <c r="P7351" s="10"/>
    </row>
    <row r="7352" spans="13:16" x14ac:dyDescent="0.25">
      <c r="M7352" s="10"/>
      <c r="N7352"/>
      <c r="O7352"/>
      <c r="P7352" s="10"/>
    </row>
    <row r="7353" spans="13:16" x14ac:dyDescent="0.25">
      <c r="M7353" s="10"/>
      <c r="N7353"/>
      <c r="O7353"/>
      <c r="P7353" s="10"/>
    </row>
    <row r="7354" spans="13:16" x14ac:dyDescent="0.25">
      <c r="M7354" s="10"/>
      <c r="N7354"/>
      <c r="O7354"/>
      <c r="P7354" s="10"/>
    </row>
    <row r="7355" spans="13:16" x14ac:dyDescent="0.25">
      <c r="M7355" s="10"/>
      <c r="N7355"/>
      <c r="O7355"/>
      <c r="P7355" s="10"/>
    </row>
    <row r="7356" spans="13:16" x14ac:dyDescent="0.25">
      <c r="M7356" s="10"/>
      <c r="N7356"/>
      <c r="O7356"/>
      <c r="P7356" s="10"/>
    </row>
    <row r="7357" spans="13:16" x14ac:dyDescent="0.25">
      <c r="M7357" s="10"/>
      <c r="N7357"/>
      <c r="O7357"/>
      <c r="P7357" s="10"/>
    </row>
    <row r="7358" spans="13:16" x14ac:dyDescent="0.25">
      <c r="M7358" s="10"/>
      <c r="N7358"/>
      <c r="O7358"/>
      <c r="P7358" s="10"/>
    </row>
    <row r="7359" spans="13:16" x14ac:dyDescent="0.25">
      <c r="M7359" s="10"/>
      <c r="N7359"/>
      <c r="O7359"/>
      <c r="P7359" s="10"/>
    </row>
    <row r="7360" spans="13:16" x14ac:dyDescent="0.25">
      <c r="M7360" s="10"/>
      <c r="N7360"/>
      <c r="O7360"/>
      <c r="P7360" s="10"/>
    </row>
    <row r="7361" spans="13:16" x14ac:dyDescent="0.25">
      <c r="M7361" s="10"/>
      <c r="N7361"/>
      <c r="O7361"/>
      <c r="P7361" s="10"/>
    </row>
    <row r="7362" spans="13:16" x14ac:dyDescent="0.25">
      <c r="M7362" s="10"/>
      <c r="N7362"/>
      <c r="O7362"/>
      <c r="P7362" s="10"/>
    </row>
    <row r="7363" spans="13:16" x14ac:dyDescent="0.25">
      <c r="M7363" s="10"/>
      <c r="N7363"/>
      <c r="O7363"/>
      <c r="P7363" s="10"/>
    </row>
    <row r="7364" spans="13:16" x14ac:dyDescent="0.25">
      <c r="M7364" s="10"/>
      <c r="N7364"/>
      <c r="O7364"/>
      <c r="P7364" s="10"/>
    </row>
    <row r="7365" spans="13:16" x14ac:dyDescent="0.25">
      <c r="M7365" s="10"/>
      <c r="N7365"/>
      <c r="O7365"/>
      <c r="P7365" s="10"/>
    </row>
    <row r="7366" spans="13:16" x14ac:dyDescent="0.25">
      <c r="M7366" s="10"/>
      <c r="N7366"/>
      <c r="O7366"/>
      <c r="P7366" s="10"/>
    </row>
    <row r="7367" spans="13:16" x14ac:dyDescent="0.25">
      <c r="M7367" s="10"/>
      <c r="N7367"/>
      <c r="O7367"/>
      <c r="P7367" s="10"/>
    </row>
    <row r="7368" spans="13:16" x14ac:dyDescent="0.25">
      <c r="M7368" s="10"/>
      <c r="N7368"/>
      <c r="O7368"/>
      <c r="P7368" s="10"/>
    </row>
    <row r="7369" spans="13:16" x14ac:dyDescent="0.25">
      <c r="M7369" s="10"/>
      <c r="N7369"/>
      <c r="O7369"/>
      <c r="P7369" s="10"/>
    </row>
    <row r="7370" spans="13:16" x14ac:dyDescent="0.25">
      <c r="M7370" s="10"/>
      <c r="N7370"/>
      <c r="O7370"/>
      <c r="P7370" s="10"/>
    </row>
    <row r="7371" spans="13:16" x14ac:dyDescent="0.25">
      <c r="M7371" s="10"/>
      <c r="N7371"/>
      <c r="O7371"/>
      <c r="P7371" s="10"/>
    </row>
    <row r="7372" spans="13:16" x14ac:dyDescent="0.25">
      <c r="M7372" s="10"/>
      <c r="N7372"/>
      <c r="O7372"/>
      <c r="P7372" s="10"/>
    </row>
    <row r="7373" spans="13:16" x14ac:dyDescent="0.25">
      <c r="M7373" s="10"/>
      <c r="N7373"/>
      <c r="O7373"/>
      <c r="P7373" s="10"/>
    </row>
    <row r="7374" spans="13:16" x14ac:dyDescent="0.25">
      <c r="M7374" s="10"/>
      <c r="N7374"/>
      <c r="O7374"/>
      <c r="P7374" s="10"/>
    </row>
    <row r="7375" spans="13:16" x14ac:dyDescent="0.25">
      <c r="M7375" s="10"/>
      <c r="N7375"/>
      <c r="O7375"/>
      <c r="P7375" s="10"/>
    </row>
    <row r="7376" spans="13:16" x14ac:dyDescent="0.25">
      <c r="M7376" s="10"/>
      <c r="N7376"/>
      <c r="O7376"/>
      <c r="P7376" s="10"/>
    </row>
    <row r="7377" spans="13:16" x14ac:dyDescent="0.25">
      <c r="M7377" s="10"/>
      <c r="N7377"/>
      <c r="O7377"/>
      <c r="P7377" s="10"/>
    </row>
    <row r="7378" spans="13:16" x14ac:dyDescent="0.25">
      <c r="M7378" s="10"/>
      <c r="N7378"/>
      <c r="O7378"/>
      <c r="P7378" s="10"/>
    </row>
    <row r="7379" spans="13:16" x14ac:dyDescent="0.25">
      <c r="M7379" s="10"/>
      <c r="N7379"/>
      <c r="O7379"/>
      <c r="P7379" s="10"/>
    </row>
    <row r="7380" spans="13:16" x14ac:dyDescent="0.25">
      <c r="M7380" s="10"/>
      <c r="N7380"/>
      <c r="O7380"/>
      <c r="P7380" s="10"/>
    </row>
    <row r="7381" spans="13:16" x14ac:dyDescent="0.25">
      <c r="M7381" s="10"/>
      <c r="N7381"/>
      <c r="O7381"/>
      <c r="P7381" s="10"/>
    </row>
    <row r="7382" spans="13:16" x14ac:dyDescent="0.25">
      <c r="M7382" s="10"/>
      <c r="N7382"/>
      <c r="O7382"/>
      <c r="P7382" s="10"/>
    </row>
    <row r="7383" spans="13:16" x14ac:dyDescent="0.25">
      <c r="M7383" s="10"/>
      <c r="N7383"/>
      <c r="O7383"/>
      <c r="P7383" s="10"/>
    </row>
    <row r="7384" spans="13:16" x14ac:dyDescent="0.25">
      <c r="M7384" s="10"/>
      <c r="N7384"/>
      <c r="O7384"/>
      <c r="P7384" s="10"/>
    </row>
    <row r="7385" spans="13:16" x14ac:dyDescent="0.25">
      <c r="M7385" s="10"/>
      <c r="N7385"/>
      <c r="O7385"/>
      <c r="P7385" s="10"/>
    </row>
    <row r="7386" spans="13:16" x14ac:dyDescent="0.25">
      <c r="M7386" s="10"/>
      <c r="N7386"/>
      <c r="O7386"/>
      <c r="P7386" s="10"/>
    </row>
    <row r="7387" spans="13:16" x14ac:dyDescent="0.25">
      <c r="M7387" s="10"/>
      <c r="N7387"/>
      <c r="O7387"/>
      <c r="P7387" s="10"/>
    </row>
    <row r="7388" spans="13:16" x14ac:dyDescent="0.25">
      <c r="M7388" s="10"/>
      <c r="N7388"/>
      <c r="O7388"/>
      <c r="P7388" s="10"/>
    </row>
    <row r="7389" spans="13:16" x14ac:dyDescent="0.25">
      <c r="M7389" s="10"/>
      <c r="N7389"/>
      <c r="O7389"/>
      <c r="P7389" s="10"/>
    </row>
    <row r="7390" spans="13:16" x14ac:dyDescent="0.25">
      <c r="M7390" s="10"/>
      <c r="N7390"/>
      <c r="O7390"/>
      <c r="P7390" s="10"/>
    </row>
    <row r="7391" spans="13:16" x14ac:dyDescent="0.25">
      <c r="M7391" s="10"/>
      <c r="N7391"/>
      <c r="O7391"/>
      <c r="P7391" s="10"/>
    </row>
    <row r="7392" spans="13:16" x14ac:dyDescent="0.25">
      <c r="M7392" s="10"/>
      <c r="N7392"/>
      <c r="O7392"/>
      <c r="P7392" s="10"/>
    </row>
    <row r="7393" spans="13:16" x14ac:dyDescent="0.25">
      <c r="M7393" s="10"/>
      <c r="N7393"/>
      <c r="O7393"/>
      <c r="P7393" s="10"/>
    </row>
    <row r="7394" spans="13:16" x14ac:dyDescent="0.25">
      <c r="M7394" s="10"/>
      <c r="N7394"/>
      <c r="O7394"/>
      <c r="P7394" s="10"/>
    </row>
    <row r="7395" spans="13:16" x14ac:dyDescent="0.25">
      <c r="M7395" s="10"/>
      <c r="N7395"/>
      <c r="O7395"/>
      <c r="P7395" s="10"/>
    </row>
    <row r="7396" spans="13:16" x14ac:dyDescent="0.25">
      <c r="M7396" s="10"/>
      <c r="N7396"/>
      <c r="O7396"/>
      <c r="P7396" s="10"/>
    </row>
    <row r="7397" spans="13:16" x14ac:dyDescent="0.25">
      <c r="M7397" s="10"/>
      <c r="N7397"/>
      <c r="O7397"/>
      <c r="P7397" s="10"/>
    </row>
    <row r="7398" spans="13:16" x14ac:dyDescent="0.25">
      <c r="M7398" s="10"/>
      <c r="N7398"/>
      <c r="O7398"/>
      <c r="P7398" s="10"/>
    </row>
    <row r="7399" spans="13:16" x14ac:dyDescent="0.25">
      <c r="M7399" s="10"/>
      <c r="N7399"/>
      <c r="O7399"/>
      <c r="P7399" s="10"/>
    </row>
    <row r="7400" spans="13:16" x14ac:dyDescent="0.25">
      <c r="M7400" s="10"/>
      <c r="N7400"/>
      <c r="O7400"/>
      <c r="P7400" s="10"/>
    </row>
    <row r="7401" spans="13:16" x14ac:dyDescent="0.25">
      <c r="M7401" s="10"/>
      <c r="N7401"/>
      <c r="O7401"/>
      <c r="P7401" s="10"/>
    </row>
    <row r="7402" spans="13:16" x14ac:dyDescent="0.25">
      <c r="M7402" s="10"/>
      <c r="N7402"/>
      <c r="O7402"/>
      <c r="P7402" s="10"/>
    </row>
    <row r="7403" spans="13:16" x14ac:dyDescent="0.25">
      <c r="M7403" s="10"/>
      <c r="N7403"/>
      <c r="O7403"/>
      <c r="P7403" s="10"/>
    </row>
    <row r="7404" spans="13:16" x14ac:dyDescent="0.25">
      <c r="M7404" s="10"/>
      <c r="N7404"/>
      <c r="O7404"/>
      <c r="P7404" s="10"/>
    </row>
    <row r="7405" spans="13:16" x14ac:dyDescent="0.25">
      <c r="M7405" s="10"/>
      <c r="N7405"/>
      <c r="O7405"/>
      <c r="P7405" s="10"/>
    </row>
    <row r="7406" spans="13:16" x14ac:dyDescent="0.25">
      <c r="M7406" s="10"/>
      <c r="N7406"/>
      <c r="O7406"/>
      <c r="P7406" s="10"/>
    </row>
    <row r="7407" spans="13:16" x14ac:dyDescent="0.25">
      <c r="M7407" s="10"/>
      <c r="N7407"/>
      <c r="O7407"/>
      <c r="P7407" s="10"/>
    </row>
    <row r="7408" spans="13:16" x14ac:dyDescent="0.25">
      <c r="M7408" s="10"/>
      <c r="N7408"/>
      <c r="O7408"/>
      <c r="P7408" s="10"/>
    </row>
    <row r="7409" spans="13:16" x14ac:dyDescent="0.25">
      <c r="M7409" s="10"/>
      <c r="N7409"/>
      <c r="O7409"/>
      <c r="P7409" s="10"/>
    </row>
    <row r="7410" spans="13:16" x14ac:dyDescent="0.25">
      <c r="M7410" s="10"/>
      <c r="N7410"/>
      <c r="O7410"/>
      <c r="P7410" s="10"/>
    </row>
    <row r="7411" spans="13:16" x14ac:dyDescent="0.25">
      <c r="M7411" s="10"/>
      <c r="N7411"/>
      <c r="O7411"/>
      <c r="P7411" s="10"/>
    </row>
    <row r="7412" spans="13:16" x14ac:dyDescent="0.25">
      <c r="M7412" s="10"/>
      <c r="N7412"/>
      <c r="O7412"/>
      <c r="P7412" s="10"/>
    </row>
    <row r="7413" spans="13:16" x14ac:dyDescent="0.25">
      <c r="M7413" s="10"/>
      <c r="N7413"/>
      <c r="O7413"/>
      <c r="P7413" s="10"/>
    </row>
    <row r="7414" spans="13:16" x14ac:dyDescent="0.25">
      <c r="M7414" s="10"/>
      <c r="N7414"/>
      <c r="O7414"/>
      <c r="P7414" s="10"/>
    </row>
    <row r="7415" spans="13:16" x14ac:dyDescent="0.25">
      <c r="M7415" s="10"/>
      <c r="N7415"/>
      <c r="O7415"/>
      <c r="P7415" s="10"/>
    </row>
    <row r="7416" spans="13:16" x14ac:dyDescent="0.25">
      <c r="M7416" s="10"/>
      <c r="N7416"/>
      <c r="O7416"/>
      <c r="P7416" s="10"/>
    </row>
    <row r="7417" spans="13:16" x14ac:dyDescent="0.25">
      <c r="M7417" s="10"/>
      <c r="N7417"/>
      <c r="O7417"/>
      <c r="P7417" s="10"/>
    </row>
    <row r="7418" spans="13:16" x14ac:dyDescent="0.25">
      <c r="M7418" s="10"/>
      <c r="N7418"/>
      <c r="O7418"/>
      <c r="P7418" s="10"/>
    </row>
    <row r="7419" spans="13:16" x14ac:dyDescent="0.25">
      <c r="M7419" s="10"/>
      <c r="N7419"/>
      <c r="O7419"/>
      <c r="P7419" s="10"/>
    </row>
    <row r="7420" spans="13:16" x14ac:dyDescent="0.25">
      <c r="M7420" s="10"/>
      <c r="N7420"/>
      <c r="O7420"/>
      <c r="P7420" s="10"/>
    </row>
    <row r="7421" spans="13:16" x14ac:dyDescent="0.25">
      <c r="M7421" s="10"/>
      <c r="N7421"/>
      <c r="O7421"/>
      <c r="P7421" s="10"/>
    </row>
    <row r="7422" spans="13:16" x14ac:dyDescent="0.25">
      <c r="M7422" s="10"/>
      <c r="N7422"/>
      <c r="O7422"/>
      <c r="P7422" s="10"/>
    </row>
    <row r="7423" spans="13:16" x14ac:dyDescent="0.25">
      <c r="M7423" s="10"/>
      <c r="N7423"/>
      <c r="O7423"/>
      <c r="P7423" s="10"/>
    </row>
    <row r="7424" spans="13:16" x14ac:dyDescent="0.25">
      <c r="M7424" s="10"/>
      <c r="N7424"/>
      <c r="O7424"/>
      <c r="P7424" s="10"/>
    </row>
    <row r="7425" spans="13:16" x14ac:dyDescent="0.25">
      <c r="M7425" s="10"/>
      <c r="N7425"/>
      <c r="O7425"/>
      <c r="P7425" s="10"/>
    </row>
    <row r="7426" spans="13:16" x14ac:dyDescent="0.25">
      <c r="M7426" s="10"/>
      <c r="N7426"/>
      <c r="O7426"/>
      <c r="P7426" s="10"/>
    </row>
    <row r="7427" spans="13:16" x14ac:dyDescent="0.25">
      <c r="M7427" s="10"/>
      <c r="N7427"/>
      <c r="O7427"/>
      <c r="P7427" s="10"/>
    </row>
    <row r="7428" spans="13:16" x14ac:dyDescent="0.25">
      <c r="M7428" s="10"/>
      <c r="N7428"/>
      <c r="O7428"/>
      <c r="P7428" s="10"/>
    </row>
    <row r="7429" spans="13:16" x14ac:dyDescent="0.25">
      <c r="M7429" s="10"/>
      <c r="N7429"/>
      <c r="O7429"/>
      <c r="P7429" s="10"/>
    </row>
    <row r="7430" spans="13:16" x14ac:dyDescent="0.25">
      <c r="M7430" s="10"/>
      <c r="N7430"/>
      <c r="O7430"/>
      <c r="P7430" s="10"/>
    </row>
    <row r="7431" spans="13:16" x14ac:dyDescent="0.25">
      <c r="M7431" s="10"/>
      <c r="N7431"/>
      <c r="O7431"/>
      <c r="P7431" s="10"/>
    </row>
    <row r="7432" spans="13:16" x14ac:dyDescent="0.25">
      <c r="M7432" s="10"/>
      <c r="N7432"/>
      <c r="O7432"/>
      <c r="P7432" s="10"/>
    </row>
    <row r="7433" spans="13:16" x14ac:dyDescent="0.25">
      <c r="M7433" s="10"/>
      <c r="N7433"/>
      <c r="O7433"/>
      <c r="P7433" s="10"/>
    </row>
    <row r="7434" spans="13:16" x14ac:dyDescent="0.25">
      <c r="M7434" s="10"/>
      <c r="N7434"/>
      <c r="O7434"/>
      <c r="P7434" s="10"/>
    </row>
    <row r="7435" spans="13:16" x14ac:dyDescent="0.25">
      <c r="M7435" s="10"/>
      <c r="N7435"/>
      <c r="O7435"/>
      <c r="P7435" s="10"/>
    </row>
    <row r="7436" spans="13:16" x14ac:dyDescent="0.25">
      <c r="M7436" s="10"/>
      <c r="N7436"/>
      <c r="O7436"/>
      <c r="P7436" s="10"/>
    </row>
    <row r="7437" spans="13:16" x14ac:dyDescent="0.25">
      <c r="M7437" s="10"/>
      <c r="N7437"/>
      <c r="O7437"/>
      <c r="P7437" s="10"/>
    </row>
    <row r="7438" spans="13:16" x14ac:dyDescent="0.25">
      <c r="M7438" s="10"/>
      <c r="N7438"/>
      <c r="O7438"/>
      <c r="P7438" s="10"/>
    </row>
    <row r="7439" spans="13:16" x14ac:dyDescent="0.25">
      <c r="M7439" s="10"/>
      <c r="N7439"/>
      <c r="O7439"/>
      <c r="P7439" s="10"/>
    </row>
    <row r="7440" spans="13:16" x14ac:dyDescent="0.25">
      <c r="M7440" s="10"/>
      <c r="N7440"/>
      <c r="O7440"/>
      <c r="P7440" s="10"/>
    </row>
    <row r="7441" spans="13:16" x14ac:dyDescent="0.25">
      <c r="M7441" s="10"/>
      <c r="N7441"/>
      <c r="O7441"/>
      <c r="P7441" s="10"/>
    </row>
    <row r="7442" spans="13:16" x14ac:dyDescent="0.25">
      <c r="M7442" s="10"/>
      <c r="N7442"/>
      <c r="O7442"/>
      <c r="P7442" s="10"/>
    </row>
    <row r="7443" spans="13:16" x14ac:dyDescent="0.25">
      <c r="M7443" s="10"/>
      <c r="N7443"/>
      <c r="O7443"/>
      <c r="P7443" s="10"/>
    </row>
    <row r="7444" spans="13:16" x14ac:dyDescent="0.25">
      <c r="M7444" s="10"/>
      <c r="N7444"/>
      <c r="O7444"/>
      <c r="P7444" s="10"/>
    </row>
    <row r="7445" spans="13:16" x14ac:dyDescent="0.25">
      <c r="M7445" s="10"/>
      <c r="N7445"/>
      <c r="O7445"/>
      <c r="P7445" s="10"/>
    </row>
    <row r="7446" spans="13:16" x14ac:dyDescent="0.25">
      <c r="M7446" s="10"/>
      <c r="N7446"/>
      <c r="O7446"/>
      <c r="P7446" s="10"/>
    </row>
    <row r="7447" spans="13:16" x14ac:dyDescent="0.25">
      <c r="M7447" s="10"/>
      <c r="N7447"/>
      <c r="O7447"/>
      <c r="P7447" s="10"/>
    </row>
    <row r="7448" spans="13:16" x14ac:dyDescent="0.25">
      <c r="M7448" s="10"/>
      <c r="N7448"/>
      <c r="O7448"/>
      <c r="P7448" s="10"/>
    </row>
    <row r="7449" spans="13:16" x14ac:dyDescent="0.25">
      <c r="M7449" s="10"/>
      <c r="N7449"/>
      <c r="O7449"/>
      <c r="P7449" s="10"/>
    </row>
    <row r="7450" spans="13:16" x14ac:dyDescent="0.25">
      <c r="M7450" s="10"/>
      <c r="N7450"/>
      <c r="O7450"/>
      <c r="P7450" s="10"/>
    </row>
    <row r="7451" spans="13:16" x14ac:dyDescent="0.25">
      <c r="M7451" s="10"/>
      <c r="N7451"/>
      <c r="O7451"/>
      <c r="P7451" s="10"/>
    </row>
    <row r="7452" spans="13:16" x14ac:dyDescent="0.25">
      <c r="M7452" s="10"/>
      <c r="N7452"/>
      <c r="O7452"/>
      <c r="P7452" s="10"/>
    </row>
    <row r="7453" spans="13:16" x14ac:dyDescent="0.25">
      <c r="M7453" s="10"/>
      <c r="N7453"/>
      <c r="O7453"/>
      <c r="P7453" s="10"/>
    </row>
    <row r="7454" spans="13:16" x14ac:dyDescent="0.25">
      <c r="M7454" s="10"/>
      <c r="N7454"/>
      <c r="O7454"/>
      <c r="P7454" s="10"/>
    </row>
    <row r="7455" spans="13:16" x14ac:dyDescent="0.25">
      <c r="M7455" s="10"/>
      <c r="N7455"/>
      <c r="O7455"/>
      <c r="P7455" s="10"/>
    </row>
    <row r="7456" spans="13:16" x14ac:dyDescent="0.25">
      <c r="M7456" s="10"/>
      <c r="N7456"/>
      <c r="O7456"/>
      <c r="P7456" s="10"/>
    </row>
    <row r="7457" spans="13:16" x14ac:dyDescent="0.25">
      <c r="M7457" s="10"/>
      <c r="N7457"/>
      <c r="O7457"/>
      <c r="P7457" s="10"/>
    </row>
    <row r="7458" spans="13:16" x14ac:dyDescent="0.25">
      <c r="M7458" s="10"/>
      <c r="N7458"/>
      <c r="O7458"/>
      <c r="P7458" s="10"/>
    </row>
    <row r="7459" spans="13:16" x14ac:dyDescent="0.25">
      <c r="M7459" s="10"/>
      <c r="N7459"/>
      <c r="O7459"/>
      <c r="P7459" s="10"/>
    </row>
    <row r="7460" spans="13:16" x14ac:dyDescent="0.25">
      <c r="M7460" s="10"/>
      <c r="N7460"/>
      <c r="O7460"/>
      <c r="P7460" s="10"/>
    </row>
    <row r="7461" spans="13:16" x14ac:dyDescent="0.25">
      <c r="M7461" s="10"/>
      <c r="N7461"/>
      <c r="O7461"/>
      <c r="P7461" s="10"/>
    </row>
    <row r="7462" spans="13:16" x14ac:dyDescent="0.25">
      <c r="M7462" s="10"/>
      <c r="N7462"/>
      <c r="O7462"/>
      <c r="P7462" s="10"/>
    </row>
    <row r="7463" spans="13:16" x14ac:dyDescent="0.25">
      <c r="M7463" s="10"/>
      <c r="N7463"/>
      <c r="O7463"/>
      <c r="P7463" s="10"/>
    </row>
    <row r="7464" spans="13:16" x14ac:dyDescent="0.25">
      <c r="M7464" s="10"/>
      <c r="N7464"/>
      <c r="O7464"/>
      <c r="P7464" s="10"/>
    </row>
    <row r="7465" spans="13:16" x14ac:dyDescent="0.25">
      <c r="M7465" s="10"/>
      <c r="N7465"/>
      <c r="O7465"/>
      <c r="P7465" s="10"/>
    </row>
    <row r="7466" spans="13:16" x14ac:dyDescent="0.25">
      <c r="M7466" s="10"/>
      <c r="N7466"/>
      <c r="O7466"/>
      <c r="P7466" s="10"/>
    </row>
    <row r="7467" spans="13:16" x14ac:dyDescent="0.25">
      <c r="M7467" s="10"/>
      <c r="N7467"/>
      <c r="O7467"/>
      <c r="P7467" s="10"/>
    </row>
    <row r="7468" spans="13:16" x14ac:dyDescent="0.25">
      <c r="M7468" s="10"/>
      <c r="N7468"/>
      <c r="O7468"/>
      <c r="P7468" s="10"/>
    </row>
    <row r="7469" spans="13:16" x14ac:dyDescent="0.25">
      <c r="M7469" s="10"/>
      <c r="N7469"/>
      <c r="O7469"/>
      <c r="P7469" s="10"/>
    </row>
    <row r="7470" spans="13:16" x14ac:dyDescent="0.25">
      <c r="M7470" s="10"/>
      <c r="N7470"/>
      <c r="O7470"/>
      <c r="P7470" s="10"/>
    </row>
    <row r="7471" spans="13:16" x14ac:dyDescent="0.25">
      <c r="M7471" s="10"/>
      <c r="N7471"/>
      <c r="O7471"/>
      <c r="P7471" s="10"/>
    </row>
    <row r="7472" spans="13:16" x14ac:dyDescent="0.25">
      <c r="M7472" s="10"/>
      <c r="N7472"/>
      <c r="O7472"/>
      <c r="P7472" s="10"/>
    </row>
    <row r="7473" spans="13:16" x14ac:dyDescent="0.25">
      <c r="M7473" s="10"/>
      <c r="N7473"/>
      <c r="O7473"/>
      <c r="P7473" s="10"/>
    </row>
    <row r="7474" spans="13:16" x14ac:dyDescent="0.25">
      <c r="M7474" s="10"/>
      <c r="N7474"/>
      <c r="O7474"/>
      <c r="P7474" s="10"/>
    </row>
    <row r="7475" spans="13:16" x14ac:dyDescent="0.25">
      <c r="M7475" s="10"/>
      <c r="N7475"/>
      <c r="O7475"/>
      <c r="P7475" s="10"/>
    </row>
    <row r="7476" spans="13:16" x14ac:dyDescent="0.25">
      <c r="M7476" s="10"/>
      <c r="N7476"/>
      <c r="O7476"/>
      <c r="P7476" s="10"/>
    </row>
    <row r="7477" spans="13:16" x14ac:dyDescent="0.25">
      <c r="M7477" s="10"/>
      <c r="N7477"/>
      <c r="O7477"/>
      <c r="P7477" s="10"/>
    </row>
    <row r="7478" spans="13:16" x14ac:dyDescent="0.25">
      <c r="M7478" s="10"/>
      <c r="N7478"/>
      <c r="O7478"/>
      <c r="P7478" s="10"/>
    </row>
    <row r="7479" spans="13:16" x14ac:dyDescent="0.25">
      <c r="M7479" s="10"/>
      <c r="N7479"/>
      <c r="O7479"/>
      <c r="P7479" s="10"/>
    </row>
    <row r="7480" spans="13:16" x14ac:dyDescent="0.25">
      <c r="M7480" s="10"/>
      <c r="N7480"/>
      <c r="O7480"/>
      <c r="P7480" s="10"/>
    </row>
    <row r="7481" spans="13:16" x14ac:dyDescent="0.25">
      <c r="M7481" s="10"/>
      <c r="N7481"/>
      <c r="O7481"/>
      <c r="P7481" s="10"/>
    </row>
    <row r="7482" spans="13:16" x14ac:dyDescent="0.25">
      <c r="M7482" s="10"/>
      <c r="N7482"/>
      <c r="O7482"/>
      <c r="P7482" s="10"/>
    </row>
    <row r="7483" spans="13:16" x14ac:dyDescent="0.25">
      <c r="M7483" s="10"/>
      <c r="N7483"/>
      <c r="O7483"/>
      <c r="P7483" s="10"/>
    </row>
    <row r="7484" spans="13:16" x14ac:dyDescent="0.25">
      <c r="M7484" s="10"/>
      <c r="N7484"/>
      <c r="O7484"/>
      <c r="P7484" s="10"/>
    </row>
    <row r="7485" spans="13:16" x14ac:dyDescent="0.25">
      <c r="M7485" s="10"/>
      <c r="N7485"/>
      <c r="O7485"/>
      <c r="P7485" s="10"/>
    </row>
    <row r="7486" spans="13:16" x14ac:dyDescent="0.25">
      <c r="M7486" s="10"/>
      <c r="N7486"/>
      <c r="O7486"/>
      <c r="P7486" s="10"/>
    </row>
    <row r="7487" spans="13:16" x14ac:dyDescent="0.25">
      <c r="M7487" s="10"/>
      <c r="N7487"/>
      <c r="O7487"/>
      <c r="P7487" s="10"/>
    </row>
    <row r="7488" spans="13:16" x14ac:dyDescent="0.25">
      <c r="M7488" s="10"/>
      <c r="N7488"/>
      <c r="O7488"/>
      <c r="P7488" s="10"/>
    </row>
    <row r="7489" spans="13:16" x14ac:dyDescent="0.25">
      <c r="M7489" s="10"/>
      <c r="N7489"/>
      <c r="O7489"/>
      <c r="P7489" s="10"/>
    </row>
    <row r="7490" spans="13:16" x14ac:dyDescent="0.25">
      <c r="M7490" s="10"/>
      <c r="N7490"/>
      <c r="O7490"/>
      <c r="P7490" s="10"/>
    </row>
    <row r="7491" spans="13:16" x14ac:dyDescent="0.25">
      <c r="M7491" s="10"/>
      <c r="N7491"/>
      <c r="O7491"/>
      <c r="P7491" s="10"/>
    </row>
    <row r="7492" spans="13:16" x14ac:dyDescent="0.25">
      <c r="M7492" s="10"/>
      <c r="N7492"/>
      <c r="O7492"/>
      <c r="P7492" s="10"/>
    </row>
    <row r="7493" spans="13:16" x14ac:dyDescent="0.25">
      <c r="M7493" s="10"/>
      <c r="N7493"/>
      <c r="O7493"/>
      <c r="P7493" s="10"/>
    </row>
    <row r="7494" spans="13:16" x14ac:dyDescent="0.25">
      <c r="M7494" s="10"/>
      <c r="N7494"/>
      <c r="O7494"/>
      <c r="P7494" s="10"/>
    </row>
    <row r="7495" spans="13:16" x14ac:dyDescent="0.25">
      <c r="M7495" s="10"/>
      <c r="N7495"/>
      <c r="O7495"/>
      <c r="P7495" s="10"/>
    </row>
    <row r="7496" spans="13:16" x14ac:dyDescent="0.25">
      <c r="M7496" s="10"/>
      <c r="N7496"/>
      <c r="O7496"/>
      <c r="P7496" s="10"/>
    </row>
    <row r="7497" spans="13:16" x14ac:dyDescent="0.25">
      <c r="M7497" s="10"/>
      <c r="N7497"/>
      <c r="O7497"/>
      <c r="P7497" s="10"/>
    </row>
    <row r="7498" spans="13:16" x14ac:dyDescent="0.25">
      <c r="M7498" s="10"/>
      <c r="N7498"/>
      <c r="O7498"/>
      <c r="P7498" s="10"/>
    </row>
    <row r="7499" spans="13:16" x14ac:dyDescent="0.25">
      <c r="M7499" s="10"/>
      <c r="N7499"/>
      <c r="O7499"/>
      <c r="P7499" s="10"/>
    </row>
    <row r="7500" spans="13:16" x14ac:dyDescent="0.25">
      <c r="M7500" s="10"/>
      <c r="N7500"/>
      <c r="O7500"/>
      <c r="P7500" s="10"/>
    </row>
    <row r="7501" spans="13:16" x14ac:dyDescent="0.25">
      <c r="M7501" s="10"/>
      <c r="N7501"/>
      <c r="O7501"/>
      <c r="P7501" s="10"/>
    </row>
    <row r="7502" spans="13:16" x14ac:dyDescent="0.25">
      <c r="M7502" s="10"/>
      <c r="N7502"/>
      <c r="O7502"/>
      <c r="P7502" s="10"/>
    </row>
    <row r="7503" spans="13:16" x14ac:dyDescent="0.25">
      <c r="M7503" s="10"/>
      <c r="N7503"/>
      <c r="O7503"/>
      <c r="P7503" s="10"/>
    </row>
    <row r="7504" spans="13:16" x14ac:dyDescent="0.25">
      <c r="M7504" s="10"/>
      <c r="N7504"/>
      <c r="O7504"/>
      <c r="P7504" s="10"/>
    </row>
    <row r="7505" spans="13:16" x14ac:dyDescent="0.25">
      <c r="M7505" s="10"/>
      <c r="N7505"/>
      <c r="O7505"/>
      <c r="P7505" s="10"/>
    </row>
    <row r="7506" spans="13:16" x14ac:dyDescent="0.25">
      <c r="M7506" s="10"/>
      <c r="N7506"/>
      <c r="O7506"/>
      <c r="P7506" s="10"/>
    </row>
    <row r="7507" spans="13:16" x14ac:dyDescent="0.25">
      <c r="M7507" s="10"/>
      <c r="N7507"/>
      <c r="O7507"/>
      <c r="P7507" s="10"/>
    </row>
    <row r="7508" spans="13:16" x14ac:dyDescent="0.25">
      <c r="M7508" s="10"/>
      <c r="N7508"/>
      <c r="O7508"/>
      <c r="P7508" s="10"/>
    </row>
    <row r="7509" spans="13:16" x14ac:dyDescent="0.25">
      <c r="M7509" s="10"/>
      <c r="N7509"/>
      <c r="O7509"/>
      <c r="P7509" s="10"/>
    </row>
    <row r="7510" spans="13:16" x14ac:dyDescent="0.25">
      <c r="M7510" s="10"/>
      <c r="N7510"/>
      <c r="O7510"/>
      <c r="P7510" s="10"/>
    </row>
    <row r="7511" spans="13:16" x14ac:dyDescent="0.25">
      <c r="M7511" s="10"/>
      <c r="N7511"/>
      <c r="O7511"/>
      <c r="P7511" s="10"/>
    </row>
    <row r="7512" spans="13:16" x14ac:dyDescent="0.25">
      <c r="M7512" s="10"/>
      <c r="N7512"/>
      <c r="O7512"/>
      <c r="P7512" s="10"/>
    </row>
    <row r="7513" spans="13:16" x14ac:dyDescent="0.25">
      <c r="M7513" s="10"/>
      <c r="N7513"/>
      <c r="O7513"/>
      <c r="P7513" s="10"/>
    </row>
    <row r="7514" spans="13:16" x14ac:dyDescent="0.25">
      <c r="M7514" s="10"/>
      <c r="N7514"/>
      <c r="O7514"/>
      <c r="P7514" s="10"/>
    </row>
    <row r="7515" spans="13:16" x14ac:dyDescent="0.25">
      <c r="M7515" s="10"/>
      <c r="N7515"/>
      <c r="O7515"/>
      <c r="P7515" s="10"/>
    </row>
    <row r="7516" spans="13:16" x14ac:dyDescent="0.25">
      <c r="M7516" s="10"/>
      <c r="N7516"/>
      <c r="O7516"/>
      <c r="P7516" s="10"/>
    </row>
    <row r="7517" spans="13:16" x14ac:dyDescent="0.25">
      <c r="M7517" s="10"/>
      <c r="N7517"/>
      <c r="O7517"/>
      <c r="P7517" s="10"/>
    </row>
    <row r="7518" spans="13:16" x14ac:dyDescent="0.25">
      <c r="M7518" s="10"/>
      <c r="N7518"/>
      <c r="O7518"/>
      <c r="P7518" s="10"/>
    </row>
    <row r="7519" spans="13:16" x14ac:dyDescent="0.25">
      <c r="M7519" s="10"/>
      <c r="N7519"/>
      <c r="O7519"/>
      <c r="P7519" s="10"/>
    </row>
    <row r="7520" spans="13:16" x14ac:dyDescent="0.25">
      <c r="M7520" s="10"/>
      <c r="N7520"/>
      <c r="O7520"/>
      <c r="P7520" s="10"/>
    </row>
    <row r="7521" spans="13:16" x14ac:dyDescent="0.25">
      <c r="M7521" s="10"/>
      <c r="N7521"/>
      <c r="O7521"/>
      <c r="P7521" s="10"/>
    </row>
    <row r="7522" spans="13:16" x14ac:dyDescent="0.25">
      <c r="M7522" s="10"/>
      <c r="N7522"/>
      <c r="O7522"/>
      <c r="P7522" s="10"/>
    </row>
    <row r="7523" spans="13:16" x14ac:dyDescent="0.25">
      <c r="M7523" s="10"/>
      <c r="N7523"/>
      <c r="O7523"/>
      <c r="P7523" s="10"/>
    </row>
    <row r="7524" spans="13:16" x14ac:dyDescent="0.25">
      <c r="M7524" s="10"/>
      <c r="N7524"/>
      <c r="O7524"/>
      <c r="P7524" s="10"/>
    </row>
    <row r="7525" spans="13:16" x14ac:dyDescent="0.25">
      <c r="M7525" s="10"/>
      <c r="N7525"/>
      <c r="O7525"/>
      <c r="P7525" s="10"/>
    </row>
    <row r="7526" spans="13:16" x14ac:dyDescent="0.25">
      <c r="M7526" s="10"/>
      <c r="N7526"/>
      <c r="O7526"/>
      <c r="P7526" s="10"/>
    </row>
    <row r="7527" spans="13:16" x14ac:dyDescent="0.25">
      <c r="M7527" s="10"/>
      <c r="N7527"/>
      <c r="O7527"/>
      <c r="P7527" s="10"/>
    </row>
    <row r="7528" spans="13:16" x14ac:dyDescent="0.25">
      <c r="M7528" s="10"/>
      <c r="N7528"/>
      <c r="O7528"/>
      <c r="P7528" s="10"/>
    </row>
    <row r="7529" spans="13:16" x14ac:dyDescent="0.25">
      <c r="M7529" s="10"/>
      <c r="N7529"/>
      <c r="O7529"/>
      <c r="P7529" s="10"/>
    </row>
    <row r="7530" spans="13:16" x14ac:dyDescent="0.25">
      <c r="M7530" s="10"/>
      <c r="N7530"/>
      <c r="O7530"/>
      <c r="P7530" s="10"/>
    </row>
    <row r="7531" spans="13:16" x14ac:dyDescent="0.25">
      <c r="M7531" s="10"/>
      <c r="N7531"/>
      <c r="O7531"/>
      <c r="P7531" s="10"/>
    </row>
    <row r="7532" spans="13:16" x14ac:dyDescent="0.25">
      <c r="M7532" s="10"/>
      <c r="N7532"/>
      <c r="O7532"/>
      <c r="P7532" s="10"/>
    </row>
    <row r="7533" spans="13:16" x14ac:dyDescent="0.25">
      <c r="M7533" s="10"/>
      <c r="N7533"/>
      <c r="O7533"/>
      <c r="P7533" s="10"/>
    </row>
    <row r="7534" spans="13:16" x14ac:dyDescent="0.25">
      <c r="M7534" s="10"/>
      <c r="N7534"/>
      <c r="O7534"/>
      <c r="P7534" s="10"/>
    </row>
    <row r="7535" spans="13:16" x14ac:dyDescent="0.25">
      <c r="M7535" s="10"/>
      <c r="N7535"/>
      <c r="O7535"/>
      <c r="P7535" s="10"/>
    </row>
    <row r="7536" spans="13:16" x14ac:dyDescent="0.25">
      <c r="M7536" s="10"/>
      <c r="N7536"/>
      <c r="O7536"/>
      <c r="P7536" s="10"/>
    </row>
    <row r="7537" spans="13:16" x14ac:dyDescent="0.25">
      <c r="M7537" s="10"/>
      <c r="N7537"/>
      <c r="O7537"/>
      <c r="P7537" s="10"/>
    </row>
    <row r="7538" spans="13:16" x14ac:dyDescent="0.25">
      <c r="M7538" s="10"/>
      <c r="N7538"/>
      <c r="O7538"/>
      <c r="P7538" s="10"/>
    </row>
    <row r="7539" spans="13:16" x14ac:dyDescent="0.25">
      <c r="M7539" s="10"/>
      <c r="N7539"/>
      <c r="O7539"/>
      <c r="P7539" s="10"/>
    </row>
    <row r="7540" spans="13:16" x14ac:dyDescent="0.25">
      <c r="M7540" s="10"/>
      <c r="N7540"/>
      <c r="O7540"/>
      <c r="P7540" s="10"/>
    </row>
    <row r="7541" spans="13:16" x14ac:dyDescent="0.25">
      <c r="M7541" s="10"/>
      <c r="N7541"/>
      <c r="O7541"/>
      <c r="P7541" s="10"/>
    </row>
    <row r="7542" spans="13:16" x14ac:dyDescent="0.25">
      <c r="M7542" s="10"/>
      <c r="N7542"/>
      <c r="O7542"/>
      <c r="P7542" s="10"/>
    </row>
    <row r="7543" spans="13:16" x14ac:dyDescent="0.25">
      <c r="M7543" s="10"/>
      <c r="N7543"/>
      <c r="O7543"/>
      <c r="P7543" s="10"/>
    </row>
    <row r="7544" spans="13:16" x14ac:dyDescent="0.25">
      <c r="M7544" s="10"/>
      <c r="N7544"/>
      <c r="O7544"/>
      <c r="P7544" s="10"/>
    </row>
    <row r="7545" spans="13:16" x14ac:dyDescent="0.25">
      <c r="M7545" s="10"/>
      <c r="N7545"/>
      <c r="O7545"/>
      <c r="P7545" s="10"/>
    </row>
    <row r="7546" spans="13:16" x14ac:dyDescent="0.25">
      <c r="M7546" s="10"/>
      <c r="N7546"/>
      <c r="O7546"/>
      <c r="P7546" s="10"/>
    </row>
    <row r="7547" spans="13:16" x14ac:dyDescent="0.25">
      <c r="M7547" s="10"/>
      <c r="N7547"/>
      <c r="O7547"/>
      <c r="P7547" s="10"/>
    </row>
    <row r="7548" spans="13:16" x14ac:dyDescent="0.25">
      <c r="M7548" s="10"/>
      <c r="N7548"/>
      <c r="O7548"/>
      <c r="P7548" s="10"/>
    </row>
    <row r="7549" spans="13:16" x14ac:dyDescent="0.25">
      <c r="M7549" s="10"/>
      <c r="N7549"/>
      <c r="O7549"/>
      <c r="P7549" s="10"/>
    </row>
    <row r="7550" spans="13:16" x14ac:dyDescent="0.25">
      <c r="M7550" s="10"/>
      <c r="N7550"/>
      <c r="O7550"/>
      <c r="P7550" s="10"/>
    </row>
    <row r="7551" spans="13:16" x14ac:dyDescent="0.25">
      <c r="M7551" s="10"/>
      <c r="N7551"/>
      <c r="O7551"/>
      <c r="P7551" s="10"/>
    </row>
    <row r="7552" spans="13:16" x14ac:dyDescent="0.25">
      <c r="M7552" s="10"/>
      <c r="N7552"/>
      <c r="O7552"/>
      <c r="P7552" s="10"/>
    </row>
    <row r="7553" spans="13:16" x14ac:dyDescent="0.25">
      <c r="M7553" s="10"/>
      <c r="N7553"/>
      <c r="O7553"/>
      <c r="P7553" s="10"/>
    </row>
    <row r="7554" spans="13:16" x14ac:dyDescent="0.25">
      <c r="M7554" s="10"/>
      <c r="N7554"/>
      <c r="O7554"/>
      <c r="P7554" s="10"/>
    </row>
    <row r="7555" spans="13:16" x14ac:dyDescent="0.25">
      <c r="M7555" s="10"/>
      <c r="N7555"/>
      <c r="O7555"/>
      <c r="P7555" s="10"/>
    </row>
    <row r="7556" spans="13:16" x14ac:dyDescent="0.25">
      <c r="M7556" s="10"/>
      <c r="N7556"/>
      <c r="O7556"/>
      <c r="P7556" s="10"/>
    </row>
    <row r="7557" spans="13:16" x14ac:dyDescent="0.25">
      <c r="M7557" s="10"/>
      <c r="N7557"/>
      <c r="O7557"/>
      <c r="P7557" s="10"/>
    </row>
    <row r="7558" spans="13:16" x14ac:dyDescent="0.25">
      <c r="M7558" s="10"/>
      <c r="N7558"/>
      <c r="O7558"/>
      <c r="P7558" s="10"/>
    </row>
    <row r="7559" spans="13:16" x14ac:dyDescent="0.25">
      <c r="M7559" s="10"/>
      <c r="N7559"/>
      <c r="O7559"/>
      <c r="P7559" s="10"/>
    </row>
    <row r="7560" spans="13:16" x14ac:dyDescent="0.25">
      <c r="M7560" s="10"/>
      <c r="N7560"/>
      <c r="O7560"/>
      <c r="P7560" s="10"/>
    </row>
    <row r="7561" spans="13:16" x14ac:dyDescent="0.25">
      <c r="M7561" s="10"/>
      <c r="N7561"/>
      <c r="O7561"/>
      <c r="P7561" s="10"/>
    </row>
    <row r="7562" spans="13:16" x14ac:dyDescent="0.25">
      <c r="M7562" s="10"/>
      <c r="N7562"/>
      <c r="O7562"/>
      <c r="P7562" s="10"/>
    </row>
    <row r="7563" spans="13:16" x14ac:dyDescent="0.25">
      <c r="M7563" s="10"/>
      <c r="N7563"/>
      <c r="O7563"/>
      <c r="P7563" s="10"/>
    </row>
    <row r="7564" spans="13:16" x14ac:dyDescent="0.25">
      <c r="M7564" s="10"/>
      <c r="N7564"/>
      <c r="O7564"/>
      <c r="P7564" s="10"/>
    </row>
    <row r="7565" spans="13:16" x14ac:dyDescent="0.25">
      <c r="M7565" s="10"/>
      <c r="N7565"/>
      <c r="O7565"/>
      <c r="P7565" s="10"/>
    </row>
    <row r="7566" spans="13:16" x14ac:dyDescent="0.25">
      <c r="M7566" s="10"/>
      <c r="N7566"/>
      <c r="O7566"/>
      <c r="P7566" s="10"/>
    </row>
    <row r="7567" spans="13:16" x14ac:dyDescent="0.25">
      <c r="M7567" s="10"/>
      <c r="N7567"/>
      <c r="O7567"/>
      <c r="P7567" s="10"/>
    </row>
    <row r="7568" spans="13:16" x14ac:dyDescent="0.25">
      <c r="M7568" s="10"/>
      <c r="N7568"/>
      <c r="O7568"/>
      <c r="P7568" s="10"/>
    </row>
    <row r="7569" spans="13:16" x14ac:dyDescent="0.25">
      <c r="M7569" s="10"/>
      <c r="N7569"/>
      <c r="O7569"/>
      <c r="P7569" s="10"/>
    </row>
    <row r="7570" spans="13:16" x14ac:dyDescent="0.25">
      <c r="M7570" s="10"/>
      <c r="N7570"/>
      <c r="O7570"/>
      <c r="P7570" s="10"/>
    </row>
    <row r="7571" spans="13:16" x14ac:dyDescent="0.25">
      <c r="M7571" s="10"/>
      <c r="N7571"/>
      <c r="O7571"/>
      <c r="P7571" s="10"/>
    </row>
    <row r="7572" spans="13:16" x14ac:dyDescent="0.25">
      <c r="M7572" s="10"/>
      <c r="N7572"/>
      <c r="O7572"/>
      <c r="P7572" s="10"/>
    </row>
    <row r="7573" spans="13:16" x14ac:dyDescent="0.25">
      <c r="M7573" s="10"/>
      <c r="N7573"/>
      <c r="O7573"/>
      <c r="P7573" s="10"/>
    </row>
    <row r="7574" spans="13:16" x14ac:dyDescent="0.25">
      <c r="M7574" s="10"/>
      <c r="N7574"/>
      <c r="O7574"/>
      <c r="P7574" s="10"/>
    </row>
    <row r="7575" spans="13:16" x14ac:dyDescent="0.25">
      <c r="M7575" s="10"/>
      <c r="N7575"/>
      <c r="O7575"/>
      <c r="P7575" s="10"/>
    </row>
    <row r="7576" spans="13:16" x14ac:dyDescent="0.25">
      <c r="M7576" s="10"/>
      <c r="N7576"/>
      <c r="O7576"/>
      <c r="P7576" s="10"/>
    </row>
    <row r="7577" spans="13:16" x14ac:dyDescent="0.25">
      <c r="M7577" s="10"/>
      <c r="N7577"/>
      <c r="O7577"/>
      <c r="P7577" s="10"/>
    </row>
    <row r="7578" spans="13:16" x14ac:dyDescent="0.25">
      <c r="M7578" s="10"/>
      <c r="N7578"/>
      <c r="O7578"/>
      <c r="P7578" s="10"/>
    </row>
    <row r="7579" spans="13:16" x14ac:dyDescent="0.25">
      <c r="M7579" s="10"/>
      <c r="N7579"/>
      <c r="O7579"/>
      <c r="P7579" s="10"/>
    </row>
    <row r="7580" spans="13:16" x14ac:dyDescent="0.25">
      <c r="M7580" s="10"/>
      <c r="N7580"/>
      <c r="O7580"/>
      <c r="P7580" s="10"/>
    </row>
    <row r="7581" spans="13:16" x14ac:dyDescent="0.25">
      <c r="M7581" s="10"/>
      <c r="N7581"/>
      <c r="O7581"/>
      <c r="P7581" s="10"/>
    </row>
    <row r="7582" spans="13:16" x14ac:dyDescent="0.25">
      <c r="M7582" s="10"/>
      <c r="N7582"/>
      <c r="O7582"/>
      <c r="P7582" s="10"/>
    </row>
    <row r="7583" spans="13:16" x14ac:dyDescent="0.25">
      <c r="M7583" s="10"/>
      <c r="N7583"/>
      <c r="O7583"/>
      <c r="P7583" s="10"/>
    </row>
    <row r="7584" spans="13:16" x14ac:dyDescent="0.25">
      <c r="M7584" s="10"/>
      <c r="N7584"/>
      <c r="O7584"/>
      <c r="P7584" s="10"/>
    </row>
    <row r="7585" spans="13:16" x14ac:dyDescent="0.25">
      <c r="M7585" s="10"/>
      <c r="N7585"/>
      <c r="O7585"/>
      <c r="P7585" s="10"/>
    </row>
    <row r="7586" spans="13:16" x14ac:dyDescent="0.25">
      <c r="M7586" s="10"/>
      <c r="N7586"/>
      <c r="O7586"/>
      <c r="P7586" s="10"/>
    </row>
    <row r="7587" spans="13:16" x14ac:dyDescent="0.25">
      <c r="M7587" s="10"/>
      <c r="N7587"/>
      <c r="O7587"/>
      <c r="P7587" s="10"/>
    </row>
    <row r="7588" spans="13:16" x14ac:dyDescent="0.25">
      <c r="M7588" s="10"/>
      <c r="N7588"/>
      <c r="O7588"/>
      <c r="P7588" s="10"/>
    </row>
    <row r="7589" spans="13:16" x14ac:dyDescent="0.25">
      <c r="M7589" s="10"/>
      <c r="N7589"/>
      <c r="O7589"/>
      <c r="P7589" s="10"/>
    </row>
    <row r="7590" spans="13:16" x14ac:dyDescent="0.25">
      <c r="M7590" s="10"/>
      <c r="N7590"/>
      <c r="O7590"/>
      <c r="P7590" s="10"/>
    </row>
    <row r="7591" spans="13:16" x14ac:dyDescent="0.25">
      <c r="M7591" s="10"/>
      <c r="N7591"/>
      <c r="O7591"/>
      <c r="P7591" s="10"/>
    </row>
    <row r="7592" spans="13:16" x14ac:dyDescent="0.25">
      <c r="M7592" s="10"/>
      <c r="N7592"/>
      <c r="O7592"/>
      <c r="P7592" s="10"/>
    </row>
    <row r="7593" spans="13:16" x14ac:dyDescent="0.25">
      <c r="M7593" s="10"/>
      <c r="N7593"/>
      <c r="O7593"/>
      <c r="P7593" s="10"/>
    </row>
    <row r="7594" spans="13:16" x14ac:dyDescent="0.25">
      <c r="M7594" s="10"/>
      <c r="N7594"/>
      <c r="O7594"/>
      <c r="P7594" s="10"/>
    </row>
    <row r="7595" spans="13:16" x14ac:dyDescent="0.25">
      <c r="M7595" s="10"/>
      <c r="N7595"/>
      <c r="O7595"/>
      <c r="P7595" s="10"/>
    </row>
    <row r="7596" spans="13:16" x14ac:dyDescent="0.25">
      <c r="M7596" s="10"/>
      <c r="N7596"/>
      <c r="O7596"/>
      <c r="P7596" s="10"/>
    </row>
    <row r="7597" spans="13:16" x14ac:dyDescent="0.25">
      <c r="M7597" s="10"/>
      <c r="N7597"/>
      <c r="O7597"/>
      <c r="P7597" s="10"/>
    </row>
    <row r="7598" spans="13:16" x14ac:dyDescent="0.25">
      <c r="M7598" s="10"/>
      <c r="N7598"/>
      <c r="O7598"/>
      <c r="P7598" s="10"/>
    </row>
    <row r="7599" spans="13:16" x14ac:dyDescent="0.25">
      <c r="M7599" s="10"/>
      <c r="N7599"/>
      <c r="O7599"/>
      <c r="P7599" s="10"/>
    </row>
    <row r="7600" spans="13:16" x14ac:dyDescent="0.25">
      <c r="M7600" s="10"/>
      <c r="N7600"/>
      <c r="O7600"/>
      <c r="P7600" s="10"/>
    </row>
    <row r="7601" spans="13:16" x14ac:dyDescent="0.25">
      <c r="M7601" s="10"/>
      <c r="N7601"/>
      <c r="O7601"/>
      <c r="P7601" s="10"/>
    </row>
    <row r="7602" spans="13:16" x14ac:dyDescent="0.25">
      <c r="M7602" s="10"/>
      <c r="N7602"/>
      <c r="O7602"/>
      <c r="P7602" s="10"/>
    </row>
    <row r="7603" spans="13:16" x14ac:dyDescent="0.25">
      <c r="M7603" s="10"/>
      <c r="N7603"/>
      <c r="O7603"/>
      <c r="P7603" s="10"/>
    </row>
    <row r="7604" spans="13:16" x14ac:dyDescent="0.25">
      <c r="M7604" s="10"/>
      <c r="N7604"/>
      <c r="O7604"/>
      <c r="P7604" s="10"/>
    </row>
    <row r="7605" spans="13:16" x14ac:dyDescent="0.25">
      <c r="M7605" s="10"/>
      <c r="N7605"/>
      <c r="O7605"/>
      <c r="P7605" s="10"/>
    </row>
    <row r="7606" spans="13:16" x14ac:dyDescent="0.25">
      <c r="M7606" s="10"/>
      <c r="N7606"/>
      <c r="O7606"/>
      <c r="P7606" s="10"/>
    </row>
    <row r="7607" spans="13:16" x14ac:dyDescent="0.25">
      <c r="M7607" s="10"/>
      <c r="N7607"/>
      <c r="O7607"/>
      <c r="P7607" s="10"/>
    </row>
    <row r="7608" spans="13:16" x14ac:dyDescent="0.25">
      <c r="M7608" s="10"/>
      <c r="N7608"/>
      <c r="O7608"/>
      <c r="P7608" s="10"/>
    </row>
    <row r="7609" spans="13:16" x14ac:dyDescent="0.25">
      <c r="M7609" s="10"/>
      <c r="N7609"/>
      <c r="O7609"/>
      <c r="P7609" s="10"/>
    </row>
    <row r="7610" spans="13:16" x14ac:dyDescent="0.25">
      <c r="M7610" s="10"/>
      <c r="N7610"/>
      <c r="O7610"/>
      <c r="P7610" s="10"/>
    </row>
    <row r="7611" spans="13:16" x14ac:dyDescent="0.25">
      <c r="M7611" s="10"/>
      <c r="N7611"/>
      <c r="O7611"/>
      <c r="P7611" s="10"/>
    </row>
    <row r="7612" spans="13:16" x14ac:dyDescent="0.25">
      <c r="M7612" s="10"/>
      <c r="N7612"/>
      <c r="O7612"/>
      <c r="P7612" s="10"/>
    </row>
    <row r="7613" spans="13:16" x14ac:dyDescent="0.25">
      <c r="M7613" s="10"/>
      <c r="N7613"/>
      <c r="O7613"/>
      <c r="P7613" s="10"/>
    </row>
    <row r="7614" spans="13:16" x14ac:dyDescent="0.25">
      <c r="M7614" s="10"/>
      <c r="N7614"/>
      <c r="O7614"/>
      <c r="P7614" s="10"/>
    </row>
    <row r="7615" spans="13:16" x14ac:dyDescent="0.25">
      <c r="M7615" s="10"/>
      <c r="N7615"/>
      <c r="O7615"/>
      <c r="P7615" s="10"/>
    </row>
    <row r="7616" spans="13:16" x14ac:dyDescent="0.25">
      <c r="M7616" s="10"/>
      <c r="N7616"/>
      <c r="O7616"/>
      <c r="P7616" s="10"/>
    </row>
    <row r="7617" spans="13:16" x14ac:dyDescent="0.25">
      <c r="M7617" s="10"/>
      <c r="N7617"/>
      <c r="O7617"/>
      <c r="P7617" s="10"/>
    </row>
    <row r="7618" spans="13:16" x14ac:dyDescent="0.25">
      <c r="M7618" s="10"/>
      <c r="N7618"/>
      <c r="O7618"/>
      <c r="P7618" s="10"/>
    </row>
    <row r="7619" spans="13:16" x14ac:dyDescent="0.25">
      <c r="M7619" s="10"/>
      <c r="N7619"/>
      <c r="O7619"/>
      <c r="P7619" s="10"/>
    </row>
    <row r="7620" spans="13:16" x14ac:dyDescent="0.25">
      <c r="M7620" s="10"/>
      <c r="N7620"/>
      <c r="O7620"/>
      <c r="P7620" s="10"/>
    </row>
    <row r="7621" spans="13:16" x14ac:dyDescent="0.25">
      <c r="M7621" s="10"/>
      <c r="N7621"/>
      <c r="O7621"/>
      <c r="P7621" s="10"/>
    </row>
    <row r="7622" spans="13:16" x14ac:dyDescent="0.25">
      <c r="M7622" s="10"/>
      <c r="N7622"/>
      <c r="O7622"/>
      <c r="P7622" s="10"/>
    </row>
    <row r="7623" spans="13:16" x14ac:dyDescent="0.25">
      <c r="M7623" s="10"/>
      <c r="N7623"/>
      <c r="O7623"/>
      <c r="P7623" s="10"/>
    </row>
    <row r="7624" spans="13:16" x14ac:dyDescent="0.25">
      <c r="M7624" s="10"/>
      <c r="N7624"/>
      <c r="O7624"/>
      <c r="P7624" s="10"/>
    </row>
    <row r="7625" spans="13:16" x14ac:dyDescent="0.25">
      <c r="M7625" s="10"/>
      <c r="N7625"/>
      <c r="O7625"/>
      <c r="P7625" s="10"/>
    </row>
    <row r="7626" spans="13:16" x14ac:dyDescent="0.25">
      <c r="M7626" s="10"/>
      <c r="N7626"/>
      <c r="O7626"/>
      <c r="P7626" s="10"/>
    </row>
    <row r="7627" spans="13:16" x14ac:dyDescent="0.25">
      <c r="M7627" s="10"/>
      <c r="N7627"/>
      <c r="O7627"/>
      <c r="P7627" s="10"/>
    </row>
    <row r="7628" spans="13:16" x14ac:dyDescent="0.25">
      <c r="M7628" s="10"/>
      <c r="N7628"/>
      <c r="O7628"/>
      <c r="P7628" s="10"/>
    </row>
    <row r="7629" spans="13:16" x14ac:dyDescent="0.25">
      <c r="M7629" s="10"/>
      <c r="N7629"/>
      <c r="O7629"/>
      <c r="P7629" s="10"/>
    </row>
    <row r="7630" spans="13:16" x14ac:dyDescent="0.25">
      <c r="M7630" s="10"/>
      <c r="N7630"/>
      <c r="O7630"/>
      <c r="P7630" s="10"/>
    </row>
    <row r="7631" spans="13:16" x14ac:dyDescent="0.25">
      <c r="M7631" s="10"/>
      <c r="N7631"/>
      <c r="O7631"/>
      <c r="P7631" s="10"/>
    </row>
    <row r="7632" spans="13:16" x14ac:dyDescent="0.25">
      <c r="M7632" s="10"/>
      <c r="N7632"/>
      <c r="O7632"/>
      <c r="P7632" s="10"/>
    </row>
    <row r="7633" spans="13:16" x14ac:dyDescent="0.25">
      <c r="M7633" s="10"/>
      <c r="N7633"/>
      <c r="O7633"/>
      <c r="P7633" s="10"/>
    </row>
    <row r="7634" spans="13:16" x14ac:dyDescent="0.25">
      <c r="M7634" s="10"/>
      <c r="N7634"/>
      <c r="O7634"/>
      <c r="P7634" s="10"/>
    </row>
    <row r="7635" spans="13:16" x14ac:dyDescent="0.25">
      <c r="M7635" s="10"/>
      <c r="N7635"/>
      <c r="O7635"/>
      <c r="P7635" s="10"/>
    </row>
    <row r="7636" spans="13:16" x14ac:dyDescent="0.25">
      <c r="M7636" s="10"/>
      <c r="N7636"/>
      <c r="O7636"/>
      <c r="P7636" s="10"/>
    </row>
    <row r="7637" spans="13:16" x14ac:dyDescent="0.25">
      <c r="M7637" s="10"/>
      <c r="N7637"/>
      <c r="O7637"/>
      <c r="P7637" s="10"/>
    </row>
    <row r="7638" spans="13:16" x14ac:dyDescent="0.25">
      <c r="M7638" s="10"/>
      <c r="N7638"/>
      <c r="O7638"/>
      <c r="P7638" s="10"/>
    </row>
    <row r="7639" spans="13:16" x14ac:dyDescent="0.25">
      <c r="M7639" s="10"/>
      <c r="N7639"/>
      <c r="O7639"/>
      <c r="P7639" s="10"/>
    </row>
    <row r="7640" spans="13:16" x14ac:dyDescent="0.25">
      <c r="M7640" s="10"/>
      <c r="N7640"/>
      <c r="O7640"/>
      <c r="P7640" s="10"/>
    </row>
    <row r="7641" spans="13:16" x14ac:dyDescent="0.25">
      <c r="M7641" s="10"/>
      <c r="N7641"/>
      <c r="O7641"/>
      <c r="P7641" s="10"/>
    </row>
    <row r="7642" spans="13:16" x14ac:dyDescent="0.25">
      <c r="M7642" s="10"/>
      <c r="N7642"/>
      <c r="O7642"/>
      <c r="P7642" s="10"/>
    </row>
    <row r="7643" spans="13:16" x14ac:dyDescent="0.25">
      <c r="M7643" s="10"/>
      <c r="N7643"/>
      <c r="O7643"/>
      <c r="P7643" s="10"/>
    </row>
    <row r="7644" spans="13:16" x14ac:dyDescent="0.25">
      <c r="M7644" s="10"/>
      <c r="N7644"/>
      <c r="O7644"/>
      <c r="P7644" s="10"/>
    </row>
    <row r="7645" spans="13:16" x14ac:dyDescent="0.25">
      <c r="M7645" s="10"/>
      <c r="N7645"/>
      <c r="O7645"/>
      <c r="P7645" s="10"/>
    </row>
    <row r="7646" spans="13:16" x14ac:dyDescent="0.25">
      <c r="M7646" s="10"/>
      <c r="N7646"/>
      <c r="O7646"/>
      <c r="P7646" s="10"/>
    </row>
    <row r="7647" spans="13:16" x14ac:dyDescent="0.25">
      <c r="M7647" s="10"/>
      <c r="N7647"/>
      <c r="O7647"/>
      <c r="P7647" s="10"/>
    </row>
    <row r="7648" spans="13:16" x14ac:dyDescent="0.25">
      <c r="M7648" s="10"/>
      <c r="N7648"/>
      <c r="O7648"/>
      <c r="P7648" s="10"/>
    </row>
    <row r="7649" spans="13:16" x14ac:dyDescent="0.25">
      <c r="M7649" s="10"/>
      <c r="N7649"/>
      <c r="O7649"/>
      <c r="P7649" s="10"/>
    </row>
    <row r="7650" spans="13:16" x14ac:dyDescent="0.25">
      <c r="M7650" s="10"/>
      <c r="N7650"/>
      <c r="O7650"/>
      <c r="P7650" s="10"/>
    </row>
    <row r="7651" spans="13:16" x14ac:dyDescent="0.25">
      <c r="M7651" s="10"/>
      <c r="N7651"/>
      <c r="O7651"/>
      <c r="P7651" s="10"/>
    </row>
    <row r="7652" spans="13:16" x14ac:dyDescent="0.25">
      <c r="M7652" s="10"/>
      <c r="N7652"/>
      <c r="O7652"/>
      <c r="P7652" s="10"/>
    </row>
    <row r="7653" spans="13:16" x14ac:dyDescent="0.25">
      <c r="M7653" s="10"/>
      <c r="N7653"/>
      <c r="O7653"/>
      <c r="P7653" s="10"/>
    </row>
    <row r="7654" spans="13:16" x14ac:dyDescent="0.25">
      <c r="M7654" s="10"/>
      <c r="N7654"/>
      <c r="O7654"/>
      <c r="P7654" s="10"/>
    </row>
    <row r="7655" spans="13:16" x14ac:dyDescent="0.25">
      <c r="M7655" s="10"/>
      <c r="N7655"/>
      <c r="O7655"/>
      <c r="P7655" s="10"/>
    </row>
    <row r="7656" spans="13:16" x14ac:dyDescent="0.25">
      <c r="M7656" s="10"/>
      <c r="N7656"/>
      <c r="O7656"/>
      <c r="P7656" s="10"/>
    </row>
    <row r="7657" spans="13:16" x14ac:dyDescent="0.25">
      <c r="M7657" s="10"/>
      <c r="N7657"/>
      <c r="O7657"/>
      <c r="P7657" s="10"/>
    </row>
    <row r="7658" spans="13:16" x14ac:dyDescent="0.25">
      <c r="M7658" s="10"/>
      <c r="N7658"/>
      <c r="O7658"/>
      <c r="P7658" s="10"/>
    </row>
    <row r="7659" spans="13:16" x14ac:dyDescent="0.25">
      <c r="M7659" s="10"/>
      <c r="N7659"/>
      <c r="O7659"/>
      <c r="P7659" s="10"/>
    </row>
    <row r="7660" spans="13:16" x14ac:dyDescent="0.25">
      <c r="M7660" s="10"/>
      <c r="N7660"/>
      <c r="O7660"/>
      <c r="P7660" s="10"/>
    </row>
    <row r="7661" spans="13:16" x14ac:dyDescent="0.25">
      <c r="M7661" s="10"/>
      <c r="N7661"/>
      <c r="O7661"/>
      <c r="P7661" s="10"/>
    </row>
    <row r="7662" spans="13:16" x14ac:dyDescent="0.25">
      <c r="M7662" s="10"/>
      <c r="N7662"/>
      <c r="O7662"/>
      <c r="P7662" s="10"/>
    </row>
    <row r="7663" spans="13:16" x14ac:dyDescent="0.25">
      <c r="M7663" s="10"/>
      <c r="N7663"/>
      <c r="O7663"/>
      <c r="P7663" s="10"/>
    </row>
    <row r="7664" spans="13:16" x14ac:dyDescent="0.25">
      <c r="M7664" s="10"/>
      <c r="N7664"/>
      <c r="O7664"/>
      <c r="P7664" s="10"/>
    </row>
    <row r="7665" spans="13:16" x14ac:dyDescent="0.25">
      <c r="M7665" s="10"/>
      <c r="N7665"/>
      <c r="O7665"/>
      <c r="P7665" s="10"/>
    </row>
    <row r="7666" spans="13:16" x14ac:dyDescent="0.25">
      <c r="M7666" s="10"/>
      <c r="N7666"/>
      <c r="O7666"/>
      <c r="P7666" s="10"/>
    </row>
    <row r="7667" spans="13:16" x14ac:dyDescent="0.25">
      <c r="M7667" s="10"/>
      <c r="N7667"/>
      <c r="O7667"/>
      <c r="P7667" s="10"/>
    </row>
    <row r="7668" spans="13:16" x14ac:dyDescent="0.25">
      <c r="M7668" s="10"/>
      <c r="N7668"/>
      <c r="O7668"/>
      <c r="P7668" s="10"/>
    </row>
    <row r="7669" spans="13:16" x14ac:dyDescent="0.25">
      <c r="M7669" s="10"/>
      <c r="N7669"/>
      <c r="O7669"/>
      <c r="P7669" s="10"/>
    </row>
    <row r="7670" spans="13:16" x14ac:dyDescent="0.25">
      <c r="M7670" s="10"/>
      <c r="N7670"/>
      <c r="O7670"/>
      <c r="P7670" s="10"/>
    </row>
    <row r="7671" spans="13:16" x14ac:dyDescent="0.25">
      <c r="M7671" s="10"/>
      <c r="N7671"/>
      <c r="O7671"/>
      <c r="P7671" s="10"/>
    </row>
    <row r="7672" spans="13:16" x14ac:dyDescent="0.25">
      <c r="M7672" s="10"/>
      <c r="N7672"/>
      <c r="O7672"/>
      <c r="P7672" s="10"/>
    </row>
    <row r="7673" spans="13:16" x14ac:dyDescent="0.25">
      <c r="M7673" s="10"/>
      <c r="N7673"/>
      <c r="O7673"/>
      <c r="P7673" s="10"/>
    </row>
    <row r="7674" spans="13:16" x14ac:dyDescent="0.25">
      <c r="M7674" s="10"/>
      <c r="N7674"/>
      <c r="O7674"/>
      <c r="P7674" s="10"/>
    </row>
    <row r="7675" spans="13:16" x14ac:dyDescent="0.25">
      <c r="M7675" s="10"/>
      <c r="N7675"/>
      <c r="O7675"/>
      <c r="P7675" s="10"/>
    </row>
    <row r="7676" spans="13:16" x14ac:dyDescent="0.25">
      <c r="M7676" s="10"/>
      <c r="N7676"/>
      <c r="O7676"/>
      <c r="P7676" s="10"/>
    </row>
    <row r="7677" spans="13:16" x14ac:dyDescent="0.25">
      <c r="M7677" s="10"/>
      <c r="N7677"/>
      <c r="O7677"/>
      <c r="P7677" s="10"/>
    </row>
    <row r="7678" spans="13:16" x14ac:dyDescent="0.25">
      <c r="M7678" s="10"/>
      <c r="N7678"/>
      <c r="O7678"/>
      <c r="P7678" s="10"/>
    </row>
    <row r="7679" spans="13:16" x14ac:dyDescent="0.25">
      <c r="M7679" s="10"/>
      <c r="N7679"/>
      <c r="O7679"/>
      <c r="P7679" s="10"/>
    </row>
    <row r="7680" spans="13:16" x14ac:dyDescent="0.25">
      <c r="M7680" s="10"/>
      <c r="N7680"/>
      <c r="O7680"/>
      <c r="P7680" s="10"/>
    </row>
    <row r="7681" spans="13:16" x14ac:dyDescent="0.25">
      <c r="M7681" s="10"/>
      <c r="N7681"/>
      <c r="O7681"/>
      <c r="P7681" s="10"/>
    </row>
    <row r="7682" spans="13:16" x14ac:dyDescent="0.25">
      <c r="M7682" s="10"/>
      <c r="N7682"/>
      <c r="O7682"/>
      <c r="P7682" s="10"/>
    </row>
    <row r="7683" spans="13:16" x14ac:dyDescent="0.25">
      <c r="M7683" s="10"/>
      <c r="N7683"/>
      <c r="O7683"/>
      <c r="P7683" s="10"/>
    </row>
    <row r="7684" spans="13:16" x14ac:dyDescent="0.25">
      <c r="M7684" s="10"/>
      <c r="N7684"/>
      <c r="O7684"/>
      <c r="P7684" s="10"/>
    </row>
    <row r="7685" spans="13:16" x14ac:dyDescent="0.25">
      <c r="M7685" s="10"/>
      <c r="N7685"/>
      <c r="O7685"/>
      <c r="P7685" s="10"/>
    </row>
    <row r="7686" spans="13:16" x14ac:dyDescent="0.25">
      <c r="M7686" s="10"/>
      <c r="N7686"/>
      <c r="O7686"/>
      <c r="P7686" s="10"/>
    </row>
    <row r="7687" spans="13:16" x14ac:dyDescent="0.25">
      <c r="M7687" s="10"/>
      <c r="N7687"/>
      <c r="O7687"/>
      <c r="P7687" s="10"/>
    </row>
    <row r="7688" spans="13:16" x14ac:dyDescent="0.25">
      <c r="M7688" s="10"/>
      <c r="N7688"/>
      <c r="O7688"/>
      <c r="P7688" s="10"/>
    </row>
    <row r="7689" spans="13:16" x14ac:dyDescent="0.25">
      <c r="M7689" s="10"/>
      <c r="N7689"/>
      <c r="O7689"/>
      <c r="P7689" s="10"/>
    </row>
    <row r="7690" spans="13:16" x14ac:dyDescent="0.25">
      <c r="M7690" s="10"/>
      <c r="N7690"/>
      <c r="O7690"/>
      <c r="P7690" s="10"/>
    </row>
    <row r="7691" spans="13:16" x14ac:dyDescent="0.25">
      <c r="M7691" s="10"/>
      <c r="N7691"/>
      <c r="O7691"/>
      <c r="P7691" s="10"/>
    </row>
    <row r="7692" spans="13:16" x14ac:dyDescent="0.25">
      <c r="M7692" s="10"/>
      <c r="N7692"/>
      <c r="O7692"/>
      <c r="P7692" s="10"/>
    </row>
    <row r="7693" spans="13:16" x14ac:dyDescent="0.25">
      <c r="M7693" s="10"/>
      <c r="N7693"/>
      <c r="O7693"/>
      <c r="P7693" s="10"/>
    </row>
    <row r="7694" spans="13:16" x14ac:dyDescent="0.25">
      <c r="M7694" s="10"/>
      <c r="N7694"/>
      <c r="O7694"/>
      <c r="P7694" s="10"/>
    </row>
    <row r="7695" spans="13:16" x14ac:dyDescent="0.25">
      <c r="M7695" s="10"/>
      <c r="N7695"/>
      <c r="O7695"/>
      <c r="P7695" s="10"/>
    </row>
    <row r="7696" spans="13:16" x14ac:dyDescent="0.25">
      <c r="M7696" s="10"/>
      <c r="N7696"/>
      <c r="O7696"/>
      <c r="P7696" s="10"/>
    </row>
    <row r="7697" spans="13:16" x14ac:dyDescent="0.25">
      <c r="M7697" s="10"/>
      <c r="N7697"/>
      <c r="O7697"/>
      <c r="P7697" s="10"/>
    </row>
    <row r="7698" spans="13:16" x14ac:dyDescent="0.25">
      <c r="M7698" s="10"/>
      <c r="N7698"/>
      <c r="O7698"/>
      <c r="P7698" s="10"/>
    </row>
    <row r="7699" spans="13:16" x14ac:dyDescent="0.25">
      <c r="M7699" s="10"/>
      <c r="N7699"/>
      <c r="O7699"/>
      <c r="P7699" s="10"/>
    </row>
    <row r="7700" spans="13:16" x14ac:dyDescent="0.25">
      <c r="M7700" s="10"/>
      <c r="N7700"/>
      <c r="O7700"/>
      <c r="P7700" s="10"/>
    </row>
    <row r="7701" spans="13:16" x14ac:dyDescent="0.25">
      <c r="M7701" s="10"/>
      <c r="N7701"/>
      <c r="O7701"/>
      <c r="P7701" s="10"/>
    </row>
    <row r="7702" spans="13:16" x14ac:dyDescent="0.25">
      <c r="M7702" s="10"/>
      <c r="N7702"/>
      <c r="O7702"/>
      <c r="P7702" s="10"/>
    </row>
    <row r="7703" spans="13:16" x14ac:dyDescent="0.25">
      <c r="M7703" s="10"/>
      <c r="N7703"/>
      <c r="O7703"/>
      <c r="P7703" s="10"/>
    </row>
    <row r="7704" spans="13:16" x14ac:dyDescent="0.25">
      <c r="M7704" s="10"/>
      <c r="N7704"/>
      <c r="O7704"/>
      <c r="P7704" s="10"/>
    </row>
    <row r="7705" spans="13:16" x14ac:dyDescent="0.25">
      <c r="M7705" s="10"/>
      <c r="N7705"/>
      <c r="O7705"/>
      <c r="P7705" s="10"/>
    </row>
    <row r="7706" spans="13:16" x14ac:dyDescent="0.25">
      <c r="M7706" s="10"/>
      <c r="N7706"/>
      <c r="O7706"/>
      <c r="P7706" s="10"/>
    </row>
    <row r="7707" spans="13:16" x14ac:dyDescent="0.25">
      <c r="M7707" s="10"/>
      <c r="N7707"/>
      <c r="O7707"/>
      <c r="P7707" s="10"/>
    </row>
    <row r="7708" spans="13:16" x14ac:dyDescent="0.25">
      <c r="M7708" s="10"/>
      <c r="N7708"/>
      <c r="O7708"/>
      <c r="P7708" s="10"/>
    </row>
    <row r="7709" spans="13:16" x14ac:dyDescent="0.25">
      <c r="M7709" s="10"/>
      <c r="N7709"/>
      <c r="O7709"/>
      <c r="P7709" s="10"/>
    </row>
    <row r="7710" spans="13:16" x14ac:dyDescent="0.25">
      <c r="M7710" s="10"/>
      <c r="N7710"/>
      <c r="O7710"/>
      <c r="P7710" s="10"/>
    </row>
    <row r="7711" spans="13:16" x14ac:dyDescent="0.25">
      <c r="M7711" s="10"/>
      <c r="N7711"/>
      <c r="O7711"/>
      <c r="P7711" s="10"/>
    </row>
    <row r="7712" spans="13:16" x14ac:dyDescent="0.25">
      <c r="M7712" s="10"/>
      <c r="N7712"/>
      <c r="O7712"/>
      <c r="P7712" s="10"/>
    </row>
    <row r="7713" spans="13:16" x14ac:dyDescent="0.25">
      <c r="M7713" s="10"/>
      <c r="N7713"/>
      <c r="O7713"/>
      <c r="P7713" s="10"/>
    </row>
    <row r="7714" spans="13:16" x14ac:dyDescent="0.25">
      <c r="M7714" s="10"/>
      <c r="N7714"/>
      <c r="O7714"/>
      <c r="P7714" s="10"/>
    </row>
    <row r="7715" spans="13:16" x14ac:dyDescent="0.25">
      <c r="M7715" s="10"/>
      <c r="N7715"/>
      <c r="O7715"/>
      <c r="P7715" s="10"/>
    </row>
    <row r="7716" spans="13:16" x14ac:dyDescent="0.25">
      <c r="M7716" s="10"/>
      <c r="N7716"/>
      <c r="O7716"/>
      <c r="P7716" s="10"/>
    </row>
    <row r="7717" spans="13:16" x14ac:dyDescent="0.25">
      <c r="M7717" s="10"/>
      <c r="N7717"/>
      <c r="O7717"/>
      <c r="P7717" s="10"/>
    </row>
    <row r="7718" spans="13:16" x14ac:dyDescent="0.25">
      <c r="M7718" s="10"/>
      <c r="N7718"/>
      <c r="O7718"/>
      <c r="P7718" s="10"/>
    </row>
    <row r="7719" spans="13:16" x14ac:dyDescent="0.25">
      <c r="M7719" s="10"/>
      <c r="N7719"/>
      <c r="O7719"/>
      <c r="P7719" s="10"/>
    </row>
    <row r="7720" spans="13:16" x14ac:dyDescent="0.25">
      <c r="M7720" s="10"/>
      <c r="N7720"/>
      <c r="O7720"/>
      <c r="P7720" s="10"/>
    </row>
    <row r="7721" spans="13:16" x14ac:dyDescent="0.25">
      <c r="M7721" s="10"/>
      <c r="N7721"/>
      <c r="O7721"/>
      <c r="P7721" s="10"/>
    </row>
    <row r="7722" spans="13:16" x14ac:dyDescent="0.25">
      <c r="M7722" s="10"/>
      <c r="N7722"/>
      <c r="O7722"/>
      <c r="P7722" s="10"/>
    </row>
    <row r="7723" spans="13:16" x14ac:dyDescent="0.25">
      <c r="M7723" s="10"/>
      <c r="N7723"/>
      <c r="O7723"/>
      <c r="P7723" s="10"/>
    </row>
    <row r="7724" spans="13:16" x14ac:dyDescent="0.25">
      <c r="M7724" s="10"/>
      <c r="N7724"/>
      <c r="O7724"/>
      <c r="P7724" s="10"/>
    </row>
    <row r="7725" spans="13:16" x14ac:dyDescent="0.25">
      <c r="M7725" s="10"/>
      <c r="N7725"/>
      <c r="O7725"/>
      <c r="P7725" s="10"/>
    </row>
    <row r="7726" spans="13:16" x14ac:dyDescent="0.25">
      <c r="M7726" s="10"/>
      <c r="N7726"/>
      <c r="O7726"/>
      <c r="P7726" s="10"/>
    </row>
    <row r="7727" spans="13:16" x14ac:dyDescent="0.25">
      <c r="M7727" s="10"/>
      <c r="N7727"/>
      <c r="O7727"/>
      <c r="P7727" s="10"/>
    </row>
    <row r="7728" spans="13:16" x14ac:dyDescent="0.25">
      <c r="M7728" s="10"/>
      <c r="N7728"/>
      <c r="O7728"/>
      <c r="P7728" s="10"/>
    </row>
    <row r="7729" spans="13:16" x14ac:dyDescent="0.25">
      <c r="M7729" s="10"/>
      <c r="N7729"/>
      <c r="O7729"/>
      <c r="P7729" s="10"/>
    </row>
    <row r="7730" spans="13:16" x14ac:dyDescent="0.25">
      <c r="M7730" s="10"/>
      <c r="N7730"/>
      <c r="O7730"/>
      <c r="P7730" s="10"/>
    </row>
    <row r="7731" spans="13:16" x14ac:dyDescent="0.25">
      <c r="M7731" s="10"/>
      <c r="N7731"/>
      <c r="O7731"/>
      <c r="P7731" s="10"/>
    </row>
    <row r="7732" spans="13:16" x14ac:dyDescent="0.25">
      <c r="M7732" s="10"/>
      <c r="N7732"/>
      <c r="O7732"/>
      <c r="P7732" s="10"/>
    </row>
    <row r="7733" spans="13:16" x14ac:dyDescent="0.25">
      <c r="M7733" s="10"/>
      <c r="N7733"/>
      <c r="O7733"/>
      <c r="P7733" s="10"/>
    </row>
    <row r="7734" spans="13:16" x14ac:dyDescent="0.25">
      <c r="M7734" s="10"/>
      <c r="N7734"/>
      <c r="O7734"/>
      <c r="P7734" s="10"/>
    </row>
    <row r="7735" spans="13:16" x14ac:dyDescent="0.25">
      <c r="M7735" s="10"/>
      <c r="N7735"/>
      <c r="O7735"/>
      <c r="P7735" s="10"/>
    </row>
    <row r="7736" spans="13:16" x14ac:dyDescent="0.25">
      <c r="M7736" s="10"/>
      <c r="N7736"/>
      <c r="O7736"/>
      <c r="P7736" s="10"/>
    </row>
    <row r="7737" spans="13:16" x14ac:dyDescent="0.25">
      <c r="M7737" s="10"/>
      <c r="N7737"/>
      <c r="O7737"/>
      <c r="P7737" s="10"/>
    </row>
    <row r="7738" spans="13:16" x14ac:dyDescent="0.25">
      <c r="M7738" s="10"/>
      <c r="N7738"/>
      <c r="O7738"/>
      <c r="P7738" s="10"/>
    </row>
    <row r="7739" spans="13:16" x14ac:dyDescent="0.25">
      <c r="M7739" s="10"/>
      <c r="N7739"/>
      <c r="O7739"/>
      <c r="P7739" s="10"/>
    </row>
    <row r="7740" spans="13:16" x14ac:dyDescent="0.25">
      <c r="M7740" s="10"/>
      <c r="N7740"/>
      <c r="O7740"/>
      <c r="P7740" s="10"/>
    </row>
    <row r="7741" spans="13:16" x14ac:dyDescent="0.25">
      <c r="M7741" s="10"/>
      <c r="N7741"/>
      <c r="O7741"/>
      <c r="P7741" s="10"/>
    </row>
    <row r="7742" spans="13:16" x14ac:dyDescent="0.25">
      <c r="M7742" s="10"/>
      <c r="N7742"/>
      <c r="O7742"/>
      <c r="P7742" s="10"/>
    </row>
    <row r="7743" spans="13:16" x14ac:dyDescent="0.25">
      <c r="M7743" s="10"/>
      <c r="N7743"/>
      <c r="O7743"/>
      <c r="P7743" s="10"/>
    </row>
    <row r="7744" spans="13:16" x14ac:dyDescent="0.25">
      <c r="M7744" s="10"/>
      <c r="N7744"/>
      <c r="O7744"/>
      <c r="P7744" s="10"/>
    </row>
    <row r="7745" spans="13:16" x14ac:dyDescent="0.25">
      <c r="M7745" s="10"/>
      <c r="N7745"/>
      <c r="O7745"/>
      <c r="P7745" s="10"/>
    </row>
    <row r="7746" spans="13:16" x14ac:dyDescent="0.25">
      <c r="M7746" s="10"/>
      <c r="N7746"/>
      <c r="O7746"/>
      <c r="P7746" s="10"/>
    </row>
    <row r="7747" spans="13:16" x14ac:dyDescent="0.25">
      <c r="M7747" s="10"/>
      <c r="N7747"/>
      <c r="O7747"/>
      <c r="P7747" s="10"/>
    </row>
    <row r="7748" spans="13:16" x14ac:dyDescent="0.25">
      <c r="M7748" s="10"/>
      <c r="N7748"/>
      <c r="O7748"/>
      <c r="P7748" s="10"/>
    </row>
    <row r="7749" spans="13:16" x14ac:dyDescent="0.25">
      <c r="M7749" s="10"/>
      <c r="N7749"/>
      <c r="O7749"/>
      <c r="P7749" s="10"/>
    </row>
    <row r="7750" spans="13:16" x14ac:dyDescent="0.25">
      <c r="M7750" s="10"/>
      <c r="N7750"/>
      <c r="O7750"/>
      <c r="P7750" s="10"/>
    </row>
    <row r="7751" spans="13:16" x14ac:dyDescent="0.25">
      <c r="M7751" s="10"/>
      <c r="N7751"/>
      <c r="O7751"/>
      <c r="P7751" s="10"/>
    </row>
    <row r="7752" spans="13:16" x14ac:dyDescent="0.25">
      <c r="M7752" s="10"/>
      <c r="N7752"/>
      <c r="O7752"/>
      <c r="P7752" s="10"/>
    </row>
    <row r="7753" spans="13:16" x14ac:dyDescent="0.25">
      <c r="M7753" s="10"/>
      <c r="N7753"/>
      <c r="O7753"/>
      <c r="P7753" s="10"/>
    </row>
    <row r="7754" spans="13:16" x14ac:dyDescent="0.25">
      <c r="M7754" s="10"/>
      <c r="N7754"/>
      <c r="O7754"/>
      <c r="P7754" s="10"/>
    </row>
    <row r="7755" spans="13:16" x14ac:dyDescent="0.25">
      <c r="M7755" s="10"/>
      <c r="N7755"/>
      <c r="O7755"/>
      <c r="P7755" s="10"/>
    </row>
    <row r="7756" spans="13:16" x14ac:dyDescent="0.25">
      <c r="M7756" s="10"/>
      <c r="N7756"/>
      <c r="O7756"/>
      <c r="P7756" s="10"/>
    </row>
    <row r="7757" spans="13:16" x14ac:dyDescent="0.25">
      <c r="M7757" s="10"/>
      <c r="N7757"/>
      <c r="O7757"/>
      <c r="P7757" s="10"/>
    </row>
    <row r="7758" spans="13:16" x14ac:dyDescent="0.25">
      <c r="M7758" s="10"/>
      <c r="N7758"/>
      <c r="O7758"/>
      <c r="P7758" s="10"/>
    </row>
    <row r="7759" spans="13:16" x14ac:dyDescent="0.25">
      <c r="M7759" s="10"/>
      <c r="N7759"/>
      <c r="O7759"/>
      <c r="P7759" s="10"/>
    </row>
    <row r="7760" spans="13:16" x14ac:dyDescent="0.25">
      <c r="M7760" s="10"/>
      <c r="N7760"/>
      <c r="O7760"/>
      <c r="P7760" s="10"/>
    </row>
    <row r="7761" spans="13:16" x14ac:dyDescent="0.25">
      <c r="M7761" s="10"/>
      <c r="N7761"/>
      <c r="O7761"/>
      <c r="P7761" s="10"/>
    </row>
    <row r="7762" spans="13:16" x14ac:dyDescent="0.25">
      <c r="M7762" s="10"/>
      <c r="N7762"/>
      <c r="O7762"/>
      <c r="P7762" s="10"/>
    </row>
    <row r="7763" spans="13:16" x14ac:dyDescent="0.25">
      <c r="M7763" s="10"/>
      <c r="N7763"/>
      <c r="O7763"/>
      <c r="P7763" s="10"/>
    </row>
    <row r="7764" spans="13:16" x14ac:dyDescent="0.25">
      <c r="M7764" s="10"/>
      <c r="N7764"/>
      <c r="O7764"/>
      <c r="P7764" s="10"/>
    </row>
    <row r="7765" spans="13:16" x14ac:dyDescent="0.25">
      <c r="M7765" s="10"/>
      <c r="N7765"/>
      <c r="O7765"/>
      <c r="P7765" s="10"/>
    </row>
    <row r="7766" spans="13:16" x14ac:dyDescent="0.25">
      <c r="M7766" s="10"/>
      <c r="N7766"/>
      <c r="O7766"/>
      <c r="P7766" s="10"/>
    </row>
    <row r="7767" spans="13:16" x14ac:dyDescent="0.25">
      <c r="M7767" s="10"/>
      <c r="N7767"/>
      <c r="O7767"/>
      <c r="P7767" s="10"/>
    </row>
    <row r="7768" spans="13:16" x14ac:dyDescent="0.25">
      <c r="M7768" s="10"/>
      <c r="N7768"/>
      <c r="O7768"/>
      <c r="P7768" s="10"/>
    </row>
    <row r="7769" spans="13:16" x14ac:dyDescent="0.25">
      <c r="M7769" s="10"/>
      <c r="N7769"/>
      <c r="O7769"/>
      <c r="P7769" s="10"/>
    </row>
    <row r="7770" spans="13:16" x14ac:dyDescent="0.25">
      <c r="M7770" s="10"/>
      <c r="N7770"/>
      <c r="O7770"/>
      <c r="P7770" s="10"/>
    </row>
    <row r="7771" spans="13:16" x14ac:dyDescent="0.25">
      <c r="M7771" s="10"/>
      <c r="N7771"/>
      <c r="O7771"/>
      <c r="P7771" s="10"/>
    </row>
    <row r="7772" spans="13:16" x14ac:dyDescent="0.25">
      <c r="M7772" s="10"/>
      <c r="N7772"/>
      <c r="O7772"/>
      <c r="P7772" s="10"/>
    </row>
    <row r="7773" spans="13:16" x14ac:dyDescent="0.25">
      <c r="M7773" s="10"/>
      <c r="N7773"/>
      <c r="O7773"/>
      <c r="P7773" s="10"/>
    </row>
    <row r="7774" spans="13:16" x14ac:dyDescent="0.25">
      <c r="M7774" s="10"/>
      <c r="N7774"/>
      <c r="O7774"/>
      <c r="P7774" s="10"/>
    </row>
    <row r="7775" spans="13:16" x14ac:dyDescent="0.25">
      <c r="M7775" s="10"/>
      <c r="N7775"/>
      <c r="O7775"/>
      <c r="P7775" s="10"/>
    </row>
    <row r="7776" spans="13:16" x14ac:dyDescent="0.25">
      <c r="M7776" s="10"/>
      <c r="N7776"/>
      <c r="O7776"/>
      <c r="P7776" s="10"/>
    </row>
    <row r="7777" spans="13:16" x14ac:dyDescent="0.25">
      <c r="M7777" s="10"/>
      <c r="N7777"/>
      <c r="O7777"/>
      <c r="P7777" s="10"/>
    </row>
    <row r="7778" spans="13:16" x14ac:dyDescent="0.25">
      <c r="M7778" s="10"/>
      <c r="N7778"/>
      <c r="O7778"/>
      <c r="P7778" s="10"/>
    </row>
    <row r="7779" spans="13:16" x14ac:dyDescent="0.25">
      <c r="M7779" s="10"/>
      <c r="N7779"/>
      <c r="O7779"/>
      <c r="P7779" s="10"/>
    </row>
    <row r="7780" spans="13:16" x14ac:dyDescent="0.25">
      <c r="M7780" s="10"/>
      <c r="N7780"/>
      <c r="O7780"/>
      <c r="P7780" s="10"/>
    </row>
    <row r="7781" spans="13:16" x14ac:dyDescent="0.25">
      <c r="M7781" s="10"/>
      <c r="N7781"/>
      <c r="O7781"/>
      <c r="P7781" s="10"/>
    </row>
    <row r="7782" spans="13:16" x14ac:dyDescent="0.25">
      <c r="M7782" s="10"/>
      <c r="N7782"/>
      <c r="O7782"/>
      <c r="P7782" s="10"/>
    </row>
    <row r="7783" spans="13:16" x14ac:dyDescent="0.25">
      <c r="M7783" s="10"/>
      <c r="N7783"/>
      <c r="O7783"/>
      <c r="P7783" s="10"/>
    </row>
    <row r="7784" spans="13:16" x14ac:dyDescent="0.25">
      <c r="M7784" s="10"/>
      <c r="N7784"/>
      <c r="O7784"/>
      <c r="P7784" s="10"/>
    </row>
    <row r="7785" spans="13:16" x14ac:dyDescent="0.25">
      <c r="M7785" s="10"/>
      <c r="N7785"/>
      <c r="O7785"/>
      <c r="P7785" s="10"/>
    </row>
    <row r="7786" spans="13:16" x14ac:dyDescent="0.25">
      <c r="M7786" s="10"/>
      <c r="N7786"/>
      <c r="O7786"/>
      <c r="P7786" s="10"/>
    </row>
    <row r="7787" spans="13:16" x14ac:dyDescent="0.25">
      <c r="M7787" s="10"/>
      <c r="N7787"/>
      <c r="O7787"/>
      <c r="P7787" s="10"/>
    </row>
    <row r="7788" spans="13:16" x14ac:dyDescent="0.25">
      <c r="M7788" s="10"/>
      <c r="N7788"/>
      <c r="O7788"/>
      <c r="P7788" s="10"/>
    </row>
    <row r="7789" spans="13:16" x14ac:dyDescent="0.25">
      <c r="M7789" s="10"/>
      <c r="N7789"/>
      <c r="O7789"/>
      <c r="P7789" s="10"/>
    </row>
    <row r="7790" spans="13:16" x14ac:dyDescent="0.25">
      <c r="M7790" s="10"/>
      <c r="N7790"/>
      <c r="O7790"/>
      <c r="P7790" s="10"/>
    </row>
    <row r="7791" spans="13:16" x14ac:dyDescent="0.25">
      <c r="M7791" s="10"/>
      <c r="N7791"/>
      <c r="O7791"/>
      <c r="P7791" s="10"/>
    </row>
    <row r="7792" spans="13:16" x14ac:dyDescent="0.25">
      <c r="M7792" s="10"/>
      <c r="N7792"/>
      <c r="O7792"/>
      <c r="P7792" s="10"/>
    </row>
    <row r="7793" spans="13:16" x14ac:dyDescent="0.25">
      <c r="M7793" s="10"/>
      <c r="N7793"/>
      <c r="O7793"/>
      <c r="P7793" s="10"/>
    </row>
    <row r="7794" spans="13:16" x14ac:dyDescent="0.25">
      <c r="M7794" s="10"/>
      <c r="N7794"/>
      <c r="O7794"/>
      <c r="P7794" s="10"/>
    </row>
    <row r="7795" spans="13:16" x14ac:dyDescent="0.25">
      <c r="M7795" s="10"/>
      <c r="N7795"/>
      <c r="O7795"/>
      <c r="P7795" s="10"/>
    </row>
    <row r="7796" spans="13:16" x14ac:dyDescent="0.25">
      <c r="M7796" s="10"/>
      <c r="N7796"/>
      <c r="O7796"/>
      <c r="P7796" s="10"/>
    </row>
    <row r="7797" spans="13:16" x14ac:dyDescent="0.25">
      <c r="M7797" s="10"/>
      <c r="N7797"/>
      <c r="O7797"/>
      <c r="P7797" s="10"/>
    </row>
    <row r="7798" spans="13:16" x14ac:dyDescent="0.25">
      <c r="M7798" s="10"/>
      <c r="N7798"/>
      <c r="O7798"/>
      <c r="P7798" s="10"/>
    </row>
    <row r="7799" spans="13:16" x14ac:dyDescent="0.25">
      <c r="M7799" s="10"/>
      <c r="N7799"/>
      <c r="O7799"/>
      <c r="P7799" s="10"/>
    </row>
    <row r="7800" spans="13:16" x14ac:dyDescent="0.25">
      <c r="M7800" s="10"/>
      <c r="N7800"/>
      <c r="O7800"/>
      <c r="P7800" s="10"/>
    </row>
    <row r="7801" spans="13:16" x14ac:dyDescent="0.25">
      <c r="M7801" s="10"/>
      <c r="N7801"/>
      <c r="O7801"/>
      <c r="P7801" s="10"/>
    </row>
    <row r="7802" spans="13:16" x14ac:dyDescent="0.25">
      <c r="M7802" s="10"/>
      <c r="N7802"/>
      <c r="O7802"/>
      <c r="P7802" s="10"/>
    </row>
    <row r="7803" spans="13:16" x14ac:dyDescent="0.25">
      <c r="M7803" s="10"/>
      <c r="N7803"/>
      <c r="O7803"/>
      <c r="P7803" s="10"/>
    </row>
    <row r="7804" spans="13:16" x14ac:dyDescent="0.25">
      <c r="M7804" s="10"/>
      <c r="N7804"/>
      <c r="O7804"/>
      <c r="P7804" s="10"/>
    </row>
    <row r="7805" spans="13:16" x14ac:dyDescent="0.25">
      <c r="M7805" s="10"/>
      <c r="N7805"/>
      <c r="O7805"/>
      <c r="P7805" s="10"/>
    </row>
    <row r="7806" spans="13:16" x14ac:dyDescent="0.25">
      <c r="M7806" s="10"/>
      <c r="N7806"/>
      <c r="O7806"/>
      <c r="P7806" s="10"/>
    </row>
    <row r="7807" spans="13:16" x14ac:dyDescent="0.25">
      <c r="M7807" s="10"/>
      <c r="N7807"/>
      <c r="O7807"/>
      <c r="P7807" s="10"/>
    </row>
    <row r="7808" spans="13:16" x14ac:dyDescent="0.25">
      <c r="M7808" s="10"/>
      <c r="N7808"/>
      <c r="O7808"/>
      <c r="P7808" s="10"/>
    </row>
    <row r="7809" spans="13:16" x14ac:dyDescent="0.25">
      <c r="M7809" s="10"/>
      <c r="N7809"/>
      <c r="O7809"/>
      <c r="P7809" s="10"/>
    </row>
    <row r="7810" spans="13:16" x14ac:dyDescent="0.25">
      <c r="M7810" s="10"/>
      <c r="N7810"/>
      <c r="O7810"/>
      <c r="P7810" s="10"/>
    </row>
    <row r="7811" spans="13:16" x14ac:dyDescent="0.25">
      <c r="M7811" s="10"/>
      <c r="N7811"/>
      <c r="O7811"/>
      <c r="P7811" s="10"/>
    </row>
    <row r="7812" spans="13:16" x14ac:dyDescent="0.25">
      <c r="M7812" s="10"/>
      <c r="N7812"/>
      <c r="O7812"/>
      <c r="P7812" s="10"/>
    </row>
    <row r="7813" spans="13:16" x14ac:dyDescent="0.25">
      <c r="M7813" s="10"/>
      <c r="N7813"/>
      <c r="O7813"/>
      <c r="P7813" s="10"/>
    </row>
    <row r="7814" spans="13:16" x14ac:dyDescent="0.25">
      <c r="M7814" s="10"/>
      <c r="N7814"/>
      <c r="O7814"/>
      <c r="P7814" s="10"/>
    </row>
    <row r="7815" spans="13:16" x14ac:dyDescent="0.25">
      <c r="M7815" s="10"/>
      <c r="N7815"/>
      <c r="O7815"/>
      <c r="P7815" s="10"/>
    </row>
    <row r="7816" spans="13:16" x14ac:dyDescent="0.25">
      <c r="M7816" s="10"/>
      <c r="N7816"/>
      <c r="O7816"/>
      <c r="P7816" s="10"/>
    </row>
    <row r="7817" spans="13:16" x14ac:dyDescent="0.25">
      <c r="M7817" s="10"/>
      <c r="N7817"/>
      <c r="O7817"/>
      <c r="P7817" s="10"/>
    </row>
    <row r="7818" spans="13:16" x14ac:dyDescent="0.25">
      <c r="M7818" s="10"/>
      <c r="N7818"/>
      <c r="O7818"/>
      <c r="P7818" s="10"/>
    </row>
    <row r="7819" spans="13:16" x14ac:dyDescent="0.25">
      <c r="M7819" s="10"/>
      <c r="N7819"/>
      <c r="O7819"/>
      <c r="P7819" s="10"/>
    </row>
    <row r="7820" spans="13:16" x14ac:dyDescent="0.25">
      <c r="M7820" s="10"/>
      <c r="N7820"/>
      <c r="O7820"/>
      <c r="P7820" s="10"/>
    </row>
    <row r="7821" spans="13:16" x14ac:dyDescent="0.25">
      <c r="M7821" s="10"/>
      <c r="N7821"/>
      <c r="O7821"/>
      <c r="P7821" s="10"/>
    </row>
    <row r="7822" spans="13:16" x14ac:dyDescent="0.25">
      <c r="M7822" s="10"/>
      <c r="N7822"/>
      <c r="O7822"/>
      <c r="P7822" s="10"/>
    </row>
    <row r="7823" spans="13:16" x14ac:dyDescent="0.25">
      <c r="M7823" s="10"/>
      <c r="N7823"/>
      <c r="O7823"/>
      <c r="P7823" s="10"/>
    </row>
    <row r="7824" spans="13:16" x14ac:dyDescent="0.25">
      <c r="M7824" s="10"/>
      <c r="N7824"/>
      <c r="O7824"/>
      <c r="P7824" s="10"/>
    </row>
    <row r="7825" spans="13:16" x14ac:dyDescent="0.25">
      <c r="M7825" s="10"/>
      <c r="N7825"/>
      <c r="O7825"/>
      <c r="P7825" s="10"/>
    </row>
    <row r="7826" spans="13:16" x14ac:dyDescent="0.25">
      <c r="M7826" s="10"/>
      <c r="N7826"/>
      <c r="O7826"/>
      <c r="P7826" s="10"/>
    </row>
    <row r="7827" spans="13:16" x14ac:dyDescent="0.25">
      <c r="M7827" s="10"/>
      <c r="N7827"/>
      <c r="O7827"/>
      <c r="P7827" s="10"/>
    </row>
    <row r="7828" spans="13:16" x14ac:dyDescent="0.25">
      <c r="M7828" s="10"/>
      <c r="N7828"/>
      <c r="O7828"/>
      <c r="P7828" s="10"/>
    </row>
    <row r="7829" spans="13:16" x14ac:dyDescent="0.25">
      <c r="M7829" s="10"/>
      <c r="N7829"/>
      <c r="O7829"/>
      <c r="P7829" s="10"/>
    </row>
    <row r="7830" spans="13:16" x14ac:dyDescent="0.25">
      <c r="M7830" s="10"/>
      <c r="N7830"/>
      <c r="O7830"/>
      <c r="P7830" s="10"/>
    </row>
    <row r="7831" spans="13:16" x14ac:dyDescent="0.25">
      <c r="M7831" s="10"/>
      <c r="N7831"/>
      <c r="O7831"/>
      <c r="P7831" s="10"/>
    </row>
    <row r="7832" spans="13:16" x14ac:dyDescent="0.25">
      <c r="M7832" s="10"/>
      <c r="N7832"/>
      <c r="O7832"/>
      <c r="P7832" s="10"/>
    </row>
    <row r="7833" spans="13:16" x14ac:dyDescent="0.25">
      <c r="M7833" s="10"/>
      <c r="N7833"/>
      <c r="O7833"/>
      <c r="P7833" s="10"/>
    </row>
    <row r="7834" spans="13:16" x14ac:dyDescent="0.25">
      <c r="M7834" s="10"/>
      <c r="N7834"/>
      <c r="O7834"/>
      <c r="P7834" s="10"/>
    </row>
    <row r="7835" spans="13:16" x14ac:dyDescent="0.25">
      <c r="M7835" s="10"/>
      <c r="N7835"/>
      <c r="O7835"/>
      <c r="P7835" s="10"/>
    </row>
    <row r="7836" spans="13:16" x14ac:dyDescent="0.25">
      <c r="M7836" s="10"/>
      <c r="N7836"/>
      <c r="O7836"/>
      <c r="P7836" s="10"/>
    </row>
    <row r="7837" spans="13:16" x14ac:dyDescent="0.25">
      <c r="M7837" s="10"/>
      <c r="N7837"/>
      <c r="O7837"/>
      <c r="P7837" s="10"/>
    </row>
    <row r="7838" spans="13:16" x14ac:dyDescent="0.25">
      <c r="M7838" s="10"/>
      <c r="N7838"/>
      <c r="O7838"/>
      <c r="P7838" s="10"/>
    </row>
    <row r="7839" spans="13:16" x14ac:dyDescent="0.25">
      <c r="M7839" s="10"/>
      <c r="N7839"/>
      <c r="O7839"/>
      <c r="P7839" s="10"/>
    </row>
    <row r="7840" spans="13:16" x14ac:dyDescent="0.25">
      <c r="M7840" s="10"/>
      <c r="N7840"/>
      <c r="O7840"/>
      <c r="P7840" s="10"/>
    </row>
    <row r="7841" spans="13:16" x14ac:dyDescent="0.25">
      <c r="M7841" s="10"/>
      <c r="N7841"/>
      <c r="O7841"/>
      <c r="P7841" s="10"/>
    </row>
    <row r="7842" spans="13:16" x14ac:dyDescent="0.25">
      <c r="M7842" s="10"/>
      <c r="N7842"/>
      <c r="O7842"/>
      <c r="P7842" s="10"/>
    </row>
    <row r="7843" spans="13:16" x14ac:dyDescent="0.25">
      <c r="M7843" s="10"/>
      <c r="N7843"/>
      <c r="O7843"/>
      <c r="P7843" s="10"/>
    </row>
    <row r="7844" spans="13:16" x14ac:dyDescent="0.25">
      <c r="M7844" s="10"/>
      <c r="N7844"/>
      <c r="O7844"/>
      <c r="P7844" s="10"/>
    </row>
    <row r="7845" spans="13:16" x14ac:dyDescent="0.25">
      <c r="M7845" s="10"/>
      <c r="N7845"/>
      <c r="O7845"/>
      <c r="P7845" s="10"/>
    </row>
    <row r="7846" spans="13:16" x14ac:dyDescent="0.25">
      <c r="M7846" s="10"/>
      <c r="N7846"/>
      <c r="O7846"/>
      <c r="P7846" s="10"/>
    </row>
    <row r="7847" spans="13:16" x14ac:dyDescent="0.25">
      <c r="M7847" s="10"/>
      <c r="N7847"/>
      <c r="O7847"/>
      <c r="P7847" s="10"/>
    </row>
    <row r="7848" spans="13:16" x14ac:dyDescent="0.25">
      <c r="M7848" s="10"/>
      <c r="N7848"/>
      <c r="O7848"/>
      <c r="P7848" s="10"/>
    </row>
    <row r="7849" spans="13:16" x14ac:dyDescent="0.25">
      <c r="M7849" s="10"/>
      <c r="N7849"/>
      <c r="O7849"/>
      <c r="P7849" s="10"/>
    </row>
    <row r="7850" spans="13:16" x14ac:dyDescent="0.25">
      <c r="M7850" s="10"/>
      <c r="N7850"/>
      <c r="O7850"/>
      <c r="P7850" s="10"/>
    </row>
    <row r="7851" spans="13:16" x14ac:dyDescent="0.25">
      <c r="M7851" s="10"/>
      <c r="N7851"/>
      <c r="O7851"/>
      <c r="P7851" s="10"/>
    </row>
    <row r="7852" spans="13:16" x14ac:dyDescent="0.25">
      <c r="M7852" s="10"/>
      <c r="N7852"/>
      <c r="O7852"/>
      <c r="P7852" s="10"/>
    </row>
    <row r="7853" spans="13:16" x14ac:dyDescent="0.25">
      <c r="M7853" s="10"/>
      <c r="N7853"/>
      <c r="O7853"/>
      <c r="P7853" s="10"/>
    </row>
    <row r="7854" spans="13:16" x14ac:dyDescent="0.25">
      <c r="M7854" s="10"/>
      <c r="N7854"/>
      <c r="O7854"/>
      <c r="P7854" s="10"/>
    </row>
    <row r="7855" spans="13:16" x14ac:dyDescent="0.25">
      <c r="M7855" s="10"/>
      <c r="N7855"/>
      <c r="O7855"/>
      <c r="P7855" s="10"/>
    </row>
    <row r="7856" spans="13:16" x14ac:dyDescent="0.25">
      <c r="M7856" s="10"/>
      <c r="N7856"/>
      <c r="O7856"/>
      <c r="P7856" s="10"/>
    </row>
    <row r="7857" spans="13:16" x14ac:dyDescent="0.25">
      <c r="M7857" s="10"/>
      <c r="N7857"/>
      <c r="O7857"/>
      <c r="P7857" s="10"/>
    </row>
    <row r="7858" spans="13:16" x14ac:dyDescent="0.25">
      <c r="M7858" s="10"/>
      <c r="N7858"/>
      <c r="O7858"/>
      <c r="P7858" s="10"/>
    </row>
    <row r="7859" spans="13:16" x14ac:dyDescent="0.25">
      <c r="M7859" s="10"/>
      <c r="N7859"/>
      <c r="O7859"/>
      <c r="P7859" s="10"/>
    </row>
    <row r="7860" spans="13:16" x14ac:dyDescent="0.25">
      <c r="M7860" s="10"/>
      <c r="N7860"/>
      <c r="O7860"/>
      <c r="P7860" s="10"/>
    </row>
    <row r="7861" spans="13:16" x14ac:dyDescent="0.25">
      <c r="M7861" s="10"/>
      <c r="N7861"/>
      <c r="O7861"/>
      <c r="P7861" s="10"/>
    </row>
    <row r="7862" spans="13:16" x14ac:dyDescent="0.25">
      <c r="M7862" s="10"/>
      <c r="N7862"/>
      <c r="O7862"/>
      <c r="P7862" s="10"/>
    </row>
    <row r="7863" spans="13:16" x14ac:dyDescent="0.25">
      <c r="M7863" s="10"/>
      <c r="N7863"/>
      <c r="O7863"/>
      <c r="P7863" s="10"/>
    </row>
    <row r="7864" spans="13:16" x14ac:dyDescent="0.25">
      <c r="M7864" s="10"/>
      <c r="N7864"/>
      <c r="O7864"/>
      <c r="P7864" s="10"/>
    </row>
    <row r="7865" spans="13:16" x14ac:dyDescent="0.25">
      <c r="M7865" s="10"/>
      <c r="N7865"/>
      <c r="O7865"/>
      <c r="P7865" s="10"/>
    </row>
    <row r="7866" spans="13:16" x14ac:dyDescent="0.25">
      <c r="M7866" s="10"/>
      <c r="N7866"/>
      <c r="O7866"/>
      <c r="P7866" s="10"/>
    </row>
    <row r="7867" spans="13:16" x14ac:dyDescent="0.25">
      <c r="M7867" s="10"/>
      <c r="N7867"/>
      <c r="O7867"/>
      <c r="P7867" s="10"/>
    </row>
    <row r="7868" spans="13:16" x14ac:dyDescent="0.25">
      <c r="M7868" s="10"/>
      <c r="N7868"/>
      <c r="O7868"/>
      <c r="P7868" s="10"/>
    </row>
    <row r="7869" spans="13:16" x14ac:dyDescent="0.25">
      <c r="M7869" s="10"/>
      <c r="N7869"/>
      <c r="O7869"/>
      <c r="P7869" s="10"/>
    </row>
    <row r="7870" spans="13:16" x14ac:dyDescent="0.25">
      <c r="M7870" s="10"/>
      <c r="N7870"/>
      <c r="O7870"/>
      <c r="P7870" s="10"/>
    </row>
    <row r="7871" spans="13:16" x14ac:dyDescent="0.25">
      <c r="M7871" s="10"/>
      <c r="N7871"/>
      <c r="O7871"/>
      <c r="P7871" s="10"/>
    </row>
    <row r="7872" spans="13:16" x14ac:dyDescent="0.25">
      <c r="M7872" s="10"/>
      <c r="N7872"/>
      <c r="O7872"/>
      <c r="P7872" s="10"/>
    </row>
    <row r="7873" spans="13:16" x14ac:dyDescent="0.25">
      <c r="M7873" s="10"/>
      <c r="N7873"/>
      <c r="O7873"/>
      <c r="P7873" s="10"/>
    </row>
    <row r="7874" spans="13:16" x14ac:dyDescent="0.25">
      <c r="M7874" s="10"/>
      <c r="N7874"/>
      <c r="O7874"/>
      <c r="P7874" s="10"/>
    </row>
    <row r="7875" spans="13:16" x14ac:dyDescent="0.25">
      <c r="M7875" s="10"/>
      <c r="N7875"/>
      <c r="O7875"/>
      <c r="P7875" s="10"/>
    </row>
    <row r="7876" spans="13:16" x14ac:dyDescent="0.25">
      <c r="M7876" s="10"/>
      <c r="N7876"/>
      <c r="O7876"/>
      <c r="P7876" s="10"/>
    </row>
    <row r="7877" spans="13:16" x14ac:dyDescent="0.25">
      <c r="M7877" s="10"/>
      <c r="N7877"/>
      <c r="O7877"/>
      <c r="P7877" s="10"/>
    </row>
    <row r="7878" spans="13:16" x14ac:dyDescent="0.25">
      <c r="M7878" s="10"/>
      <c r="N7878"/>
      <c r="O7878"/>
      <c r="P7878" s="10"/>
    </row>
    <row r="7879" spans="13:16" x14ac:dyDescent="0.25">
      <c r="M7879" s="10"/>
      <c r="N7879"/>
      <c r="O7879"/>
      <c r="P7879" s="10"/>
    </row>
    <row r="7880" spans="13:16" x14ac:dyDescent="0.25">
      <c r="M7880" s="10"/>
      <c r="N7880"/>
      <c r="O7880"/>
      <c r="P7880" s="10"/>
    </row>
    <row r="7881" spans="13:16" x14ac:dyDescent="0.25">
      <c r="M7881" s="10"/>
      <c r="N7881"/>
      <c r="O7881"/>
      <c r="P7881" s="10"/>
    </row>
    <row r="7882" spans="13:16" x14ac:dyDescent="0.25">
      <c r="M7882" s="10"/>
      <c r="N7882"/>
      <c r="O7882"/>
      <c r="P7882" s="10"/>
    </row>
    <row r="7883" spans="13:16" x14ac:dyDescent="0.25">
      <c r="M7883" s="10"/>
      <c r="N7883"/>
      <c r="O7883"/>
      <c r="P7883" s="10"/>
    </row>
    <row r="7884" spans="13:16" x14ac:dyDescent="0.25">
      <c r="M7884" s="10"/>
      <c r="N7884"/>
      <c r="O7884"/>
      <c r="P7884" s="10"/>
    </row>
    <row r="7885" spans="13:16" x14ac:dyDescent="0.25">
      <c r="M7885" s="10"/>
      <c r="N7885"/>
      <c r="O7885"/>
      <c r="P7885" s="10"/>
    </row>
    <row r="7886" spans="13:16" x14ac:dyDescent="0.25">
      <c r="M7886" s="10"/>
      <c r="N7886"/>
      <c r="O7886"/>
      <c r="P7886" s="10"/>
    </row>
    <row r="7887" spans="13:16" x14ac:dyDescent="0.25">
      <c r="M7887" s="10"/>
      <c r="N7887"/>
      <c r="O7887"/>
      <c r="P7887" s="10"/>
    </row>
    <row r="7888" spans="13:16" x14ac:dyDescent="0.25">
      <c r="M7888" s="10"/>
      <c r="N7888"/>
      <c r="O7888"/>
      <c r="P7888" s="10"/>
    </row>
    <row r="7889" spans="13:16" x14ac:dyDescent="0.25">
      <c r="M7889" s="10"/>
      <c r="N7889"/>
      <c r="O7889"/>
      <c r="P7889" s="10"/>
    </row>
    <row r="7890" spans="13:16" x14ac:dyDescent="0.25">
      <c r="M7890" s="10"/>
      <c r="N7890"/>
      <c r="O7890"/>
      <c r="P7890" s="10"/>
    </row>
    <row r="7891" spans="13:16" x14ac:dyDescent="0.25">
      <c r="M7891" s="10"/>
      <c r="N7891"/>
      <c r="O7891"/>
      <c r="P7891" s="10"/>
    </row>
    <row r="7892" spans="13:16" x14ac:dyDescent="0.25">
      <c r="M7892" s="10"/>
      <c r="N7892"/>
      <c r="O7892"/>
      <c r="P7892" s="10"/>
    </row>
    <row r="7893" spans="13:16" x14ac:dyDescent="0.25">
      <c r="M7893" s="10"/>
      <c r="N7893"/>
      <c r="O7893"/>
      <c r="P7893" s="10"/>
    </row>
    <row r="7894" spans="13:16" x14ac:dyDescent="0.25">
      <c r="M7894" s="10"/>
      <c r="N7894"/>
      <c r="O7894"/>
      <c r="P7894" s="10"/>
    </row>
    <row r="7895" spans="13:16" x14ac:dyDescent="0.25">
      <c r="M7895" s="10"/>
      <c r="N7895"/>
      <c r="O7895"/>
      <c r="P7895" s="10"/>
    </row>
    <row r="7896" spans="13:16" x14ac:dyDescent="0.25">
      <c r="M7896" s="10"/>
      <c r="N7896"/>
      <c r="O7896"/>
      <c r="P7896" s="10"/>
    </row>
    <row r="7897" spans="13:16" x14ac:dyDescent="0.25">
      <c r="M7897" s="10"/>
      <c r="N7897"/>
      <c r="O7897"/>
      <c r="P7897" s="10"/>
    </row>
    <row r="7898" spans="13:16" x14ac:dyDescent="0.25">
      <c r="M7898" s="10"/>
      <c r="N7898"/>
      <c r="O7898"/>
      <c r="P7898" s="10"/>
    </row>
    <row r="7899" spans="13:16" x14ac:dyDescent="0.25">
      <c r="M7899" s="10"/>
      <c r="N7899"/>
      <c r="O7899"/>
      <c r="P7899" s="10"/>
    </row>
    <row r="7900" spans="13:16" x14ac:dyDescent="0.25">
      <c r="M7900" s="10"/>
      <c r="N7900"/>
      <c r="O7900"/>
      <c r="P7900" s="10"/>
    </row>
    <row r="7901" spans="13:16" x14ac:dyDescent="0.25">
      <c r="M7901" s="10"/>
      <c r="N7901"/>
      <c r="O7901"/>
      <c r="P7901" s="10"/>
    </row>
    <row r="7902" spans="13:16" x14ac:dyDescent="0.25">
      <c r="M7902" s="10"/>
      <c r="N7902"/>
      <c r="O7902"/>
      <c r="P7902" s="10"/>
    </row>
    <row r="7903" spans="13:16" x14ac:dyDescent="0.25">
      <c r="M7903" s="10"/>
      <c r="N7903"/>
      <c r="O7903"/>
      <c r="P7903" s="10"/>
    </row>
    <row r="7904" spans="13:16" x14ac:dyDescent="0.25">
      <c r="M7904" s="10"/>
      <c r="N7904"/>
      <c r="O7904"/>
      <c r="P7904" s="10"/>
    </row>
    <row r="7905" spans="13:16" x14ac:dyDescent="0.25">
      <c r="M7905" s="10"/>
      <c r="N7905"/>
      <c r="O7905"/>
      <c r="P7905" s="10"/>
    </row>
    <row r="7906" spans="13:16" x14ac:dyDescent="0.25">
      <c r="M7906" s="10"/>
      <c r="N7906"/>
      <c r="O7906"/>
      <c r="P7906" s="10"/>
    </row>
    <row r="7907" spans="13:16" x14ac:dyDescent="0.25">
      <c r="M7907" s="10"/>
      <c r="N7907"/>
      <c r="O7907"/>
      <c r="P7907" s="10"/>
    </row>
    <row r="7908" spans="13:16" x14ac:dyDescent="0.25">
      <c r="M7908" s="10"/>
      <c r="N7908"/>
      <c r="O7908"/>
      <c r="P7908" s="10"/>
    </row>
    <row r="7909" spans="13:16" x14ac:dyDescent="0.25">
      <c r="M7909" s="10"/>
      <c r="N7909"/>
      <c r="O7909"/>
      <c r="P7909" s="10"/>
    </row>
    <row r="7910" spans="13:16" x14ac:dyDescent="0.25">
      <c r="M7910" s="10"/>
      <c r="N7910"/>
      <c r="O7910"/>
      <c r="P7910" s="10"/>
    </row>
    <row r="7911" spans="13:16" x14ac:dyDescent="0.25">
      <c r="M7911" s="10"/>
      <c r="N7911"/>
      <c r="O7911"/>
      <c r="P7911" s="10"/>
    </row>
    <row r="7912" spans="13:16" x14ac:dyDescent="0.25">
      <c r="M7912" s="10"/>
      <c r="N7912"/>
      <c r="O7912"/>
      <c r="P7912" s="10"/>
    </row>
    <row r="7913" spans="13:16" x14ac:dyDescent="0.25">
      <c r="M7913" s="10"/>
      <c r="N7913"/>
      <c r="O7913"/>
      <c r="P7913" s="10"/>
    </row>
    <row r="7914" spans="13:16" x14ac:dyDescent="0.25">
      <c r="M7914" s="10"/>
      <c r="N7914"/>
      <c r="O7914"/>
      <c r="P7914" s="10"/>
    </row>
    <row r="7915" spans="13:16" x14ac:dyDescent="0.25">
      <c r="M7915" s="10"/>
      <c r="N7915"/>
      <c r="O7915"/>
      <c r="P7915" s="10"/>
    </row>
    <row r="7916" spans="13:16" x14ac:dyDescent="0.25">
      <c r="M7916" s="10"/>
      <c r="N7916"/>
      <c r="O7916"/>
      <c r="P7916" s="10"/>
    </row>
    <row r="7917" spans="13:16" x14ac:dyDescent="0.25">
      <c r="M7917" s="10"/>
      <c r="N7917"/>
      <c r="O7917"/>
      <c r="P7917" s="10"/>
    </row>
    <row r="7918" spans="13:16" x14ac:dyDescent="0.25">
      <c r="M7918" s="10"/>
      <c r="N7918"/>
      <c r="O7918"/>
      <c r="P7918" s="10"/>
    </row>
    <row r="7919" spans="13:16" x14ac:dyDescent="0.25">
      <c r="M7919" s="10"/>
      <c r="N7919"/>
      <c r="O7919"/>
      <c r="P7919" s="10"/>
    </row>
    <row r="7920" spans="13:16" x14ac:dyDescent="0.25">
      <c r="M7920" s="10"/>
      <c r="N7920"/>
      <c r="O7920"/>
      <c r="P7920" s="10"/>
    </row>
    <row r="7921" spans="13:16" x14ac:dyDescent="0.25">
      <c r="M7921" s="10"/>
      <c r="N7921"/>
      <c r="O7921"/>
      <c r="P7921" s="10"/>
    </row>
    <row r="7922" spans="13:16" x14ac:dyDescent="0.25">
      <c r="M7922" s="10"/>
      <c r="N7922"/>
      <c r="O7922"/>
      <c r="P7922" s="10"/>
    </row>
    <row r="7923" spans="13:16" x14ac:dyDescent="0.25">
      <c r="M7923" s="10"/>
      <c r="N7923"/>
      <c r="O7923"/>
      <c r="P7923" s="10"/>
    </row>
    <row r="7924" spans="13:16" x14ac:dyDescent="0.25">
      <c r="M7924" s="10"/>
      <c r="N7924"/>
      <c r="O7924"/>
      <c r="P7924" s="10"/>
    </row>
    <row r="7925" spans="13:16" x14ac:dyDescent="0.25">
      <c r="M7925" s="10"/>
      <c r="N7925"/>
      <c r="O7925"/>
      <c r="P7925" s="10"/>
    </row>
    <row r="7926" spans="13:16" x14ac:dyDescent="0.25">
      <c r="M7926" s="10"/>
      <c r="N7926"/>
      <c r="O7926"/>
      <c r="P7926" s="10"/>
    </row>
    <row r="7927" spans="13:16" x14ac:dyDescent="0.25">
      <c r="M7927" s="10"/>
      <c r="N7927"/>
      <c r="O7927"/>
      <c r="P7927" s="10"/>
    </row>
    <row r="7928" spans="13:16" x14ac:dyDescent="0.25">
      <c r="M7928" s="10"/>
      <c r="N7928"/>
      <c r="O7928"/>
      <c r="P7928" s="10"/>
    </row>
    <row r="7929" spans="13:16" x14ac:dyDescent="0.25">
      <c r="M7929" s="10"/>
      <c r="N7929"/>
      <c r="O7929"/>
      <c r="P7929" s="10"/>
    </row>
    <row r="7930" spans="13:16" x14ac:dyDescent="0.25">
      <c r="M7930" s="10"/>
      <c r="N7930"/>
      <c r="O7930"/>
      <c r="P7930" s="10"/>
    </row>
    <row r="7931" spans="13:16" x14ac:dyDescent="0.25">
      <c r="M7931" s="10"/>
      <c r="N7931"/>
      <c r="O7931"/>
      <c r="P7931" s="10"/>
    </row>
    <row r="7932" spans="13:16" x14ac:dyDescent="0.25">
      <c r="M7932" s="10"/>
      <c r="N7932"/>
      <c r="O7932"/>
      <c r="P7932" s="10"/>
    </row>
    <row r="7933" spans="13:16" x14ac:dyDescent="0.25">
      <c r="M7933" s="10"/>
      <c r="N7933"/>
      <c r="O7933"/>
      <c r="P7933" s="10"/>
    </row>
    <row r="7934" spans="13:16" x14ac:dyDescent="0.25">
      <c r="M7934" s="10"/>
      <c r="N7934"/>
      <c r="O7934"/>
      <c r="P7934" s="10"/>
    </row>
    <row r="7935" spans="13:16" x14ac:dyDescent="0.25">
      <c r="M7935" s="10"/>
      <c r="N7935"/>
      <c r="O7935"/>
      <c r="P7935" s="10"/>
    </row>
    <row r="7936" spans="13:16" x14ac:dyDescent="0.25">
      <c r="M7936" s="10"/>
      <c r="N7936"/>
      <c r="O7936"/>
      <c r="P7936" s="10"/>
    </row>
    <row r="7937" spans="13:16" x14ac:dyDescent="0.25">
      <c r="M7937" s="10"/>
      <c r="N7937"/>
      <c r="O7937"/>
      <c r="P7937" s="10"/>
    </row>
    <row r="7938" spans="13:16" x14ac:dyDescent="0.25">
      <c r="M7938" s="10"/>
      <c r="N7938"/>
      <c r="O7938"/>
      <c r="P7938" s="10"/>
    </row>
    <row r="7939" spans="13:16" x14ac:dyDescent="0.25">
      <c r="M7939" s="10"/>
      <c r="N7939"/>
      <c r="O7939"/>
      <c r="P7939" s="10"/>
    </row>
    <row r="7940" spans="13:16" x14ac:dyDescent="0.25">
      <c r="M7940" s="10"/>
      <c r="N7940"/>
      <c r="O7940"/>
      <c r="P7940" s="10"/>
    </row>
    <row r="7941" spans="13:16" x14ac:dyDescent="0.25">
      <c r="M7941" s="10"/>
      <c r="N7941"/>
      <c r="O7941"/>
      <c r="P7941" s="10"/>
    </row>
    <row r="7942" spans="13:16" x14ac:dyDescent="0.25">
      <c r="M7942" s="10"/>
      <c r="N7942"/>
      <c r="O7942"/>
      <c r="P7942" s="10"/>
    </row>
    <row r="7943" spans="13:16" x14ac:dyDescent="0.25">
      <c r="M7943" s="10"/>
      <c r="N7943"/>
      <c r="O7943"/>
      <c r="P7943" s="10"/>
    </row>
    <row r="7944" spans="13:16" x14ac:dyDescent="0.25">
      <c r="M7944" s="10"/>
      <c r="N7944"/>
      <c r="O7944"/>
      <c r="P7944" s="10"/>
    </row>
    <row r="7945" spans="13:16" x14ac:dyDescent="0.25">
      <c r="M7945" s="10"/>
      <c r="N7945"/>
      <c r="O7945"/>
      <c r="P7945" s="10"/>
    </row>
    <row r="7946" spans="13:16" x14ac:dyDescent="0.25">
      <c r="M7946" s="10"/>
      <c r="N7946"/>
      <c r="O7946"/>
      <c r="P7946" s="10"/>
    </row>
    <row r="7947" spans="13:16" x14ac:dyDescent="0.25">
      <c r="M7947" s="10"/>
      <c r="N7947"/>
      <c r="O7947"/>
      <c r="P7947" s="10"/>
    </row>
    <row r="7948" spans="13:16" x14ac:dyDescent="0.25">
      <c r="M7948" s="10"/>
      <c r="N7948"/>
      <c r="O7948"/>
      <c r="P7948" s="10"/>
    </row>
    <row r="7949" spans="13:16" x14ac:dyDescent="0.25">
      <c r="M7949" s="10"/>
      <c r="N7949"/>
      <c r="O7949"/>
      <c r="P7949" s="10"/>
    </row>
    <row r="7950" spans="13:16" x14ac:dyDescent="0.25">
      <c r="M7950" s="10"/>
      <c r="N7950"/>
      <c r="O7950"/>
      <c r="P7950" s="10"/>
    </row>
    <row r="7951" spans="13:16" x14ac:dyDescent="0.25">
      <c r="M7951" s="10"/>
      <c r="N7951"/>
      <c r="O7951"/>
      <c r="P7951" s="10"/>
    </row>
    <row r="7952" spans="13:16" x14ac:dyDescent="0.25">
      <c r="M7952" s="10"/>
      <c r="N7952"/>
      <c r="O7952"/>
      <c r="P7952" s="10"/>
    </row>
    <row r="7953" spans="13:16" x14ac:dyDescent="0.25">
      <c r="M7953" s="10"/>
      <c r="N7953"/>
      <c r="O7953"/>
      <c r="P7953" s="10"/>
    </row>
    <row r="7954" spans="13:16" x14ac:dyDescent="0.25">
      <c r="M7954" s="10"/>
      <c r="N7954"/>
      <c r="O7954"/>
      <c r="P7954" s="10"/>
    </row>
    <row r="7955" spans="13:16" x14ac:dyDescent="0.25">
      <c r="M7955" s="10"/>
      <c r="N7955"/>
      <c r="O7955"/>
      <c r="P7955" s="10"/>
    </row>
    <row r="7956" spans="13:16" x14ac:dyDescent="0.25">
      <c r="M7956" s="10"/>
      <c r="N7956"/>
      <c r="O7956"/>
      <c r="P7956" s="10"/>
    </row>
    <row r="7957" spans="13:16" x14ac:dyDescent="0.25">
      <c r="M7957" s="10"/>
      <c r="N7957"/>
      <c r="O7957"/>
      <c r="P7957" s="10"/>
    </row>
    <row r="7958" spans="13:16" x14ac:dyDescent="0.25">
      <c r="M7958" s="10"/>
      <c r="N7958"/>
      <c r="O7958"/>
      <c r="P7958" s="10"/>
    </row>
    <row r="7959" spans="13:16" x14ac:dyDescent="0.25">
      <c r="M7959" s="10"/>
      <c r="N7959"/>
      <c r="O7959"/>
      <c r="P7959" s="10"/>
    </row>
    <row r="7960" spans="13:16" x14ac:dyDescent="0.25">
      <c r="M7960" s="10"/>
      <c r="N7960"/>
      <c r="O7960"/>
      <c r="P7960" s="10"/>
    </row>
    <row r="7961" spans="13:16" x14ac:dyDescent="0.25">
      <c r="M7961" s="10"/>
      <c r="N7961"/>
      <c r="O7961"/>
      <c r="P7961" s="10"/>
    </row>
    <row r="7962" spans="13:16" x14ac:dyDescent="0.25">
      <c r="M7962" s="10"/>
      <c r="N7962"/>
      <c r="O7962"/>
      <c r="P7962" s="10"/>
    </row>
    <row r="7963" spans="13:16" x14ac:dyDescent="0.25">
      <c r="M7963" s="10"/>
      <c r="N7963"/>
      <c r="O7963"/>
      <c r="P7963" s="10"/>
    </row>
    <row r="7964" spans="13:16" x14ac:dyDescent="0.25">
      <c r="M7964" s="10"/>
      <c r="N7964"/>
      <c r="O7964"/>
      <c r="P7964" s="10"/>
    </row>
    <row r="7965" spans="13:16" x14ac:dyDescent="0.25">
      <c r="M7965" s="10"/>
      <c r="N7965"/>
      <c r="O7965"/>
      <c r="P7965" s="10"/>
    </row>
    <row r="7966" spans="13:16" x14ac:dyDescent="0.25">
      <c r="M7966" s="10"/>
      <c r="N7966"/>
      <c r="O7966"/>
      <c r="P7966" s="10"/>
    </row>
    <row r="7967" spans="13:16" x14ac:dyDescent="0.25">
      <c r="M7967" s="10"/>
      <c r="N7967"/>
      <c r="O7967"/>
      <c r="P7967" s="10"/>
    </row>
    <row r="7968" spans="13:16" x14ac:dyDescent="0.25">
      <c r="M7968" s="10"/>
      <c r="N7968"/>
      <c r="O7968"/>
      <c r="P7968" s="10"/>
    </row>
    <row r="7969" spans="13:16" x14ac:dyDescent="0.25">
      <c r="M7969" s="10"/>
      <c r="N7969"/>
      <c r="O7969"/>
      <c r="P7969" s="10"/>
    </row>
    <row r="7970" spans="13:16" x14ac:dyDescent="0.25">
      <c r="M7970" s="10"/>
      <c r="N7970"/>
      <c r="O7970"/>
      <c r="P7970" s="10"/>
    </row>
    <row r="7971" spans="13:16" x14ac:dyDescent="0.25">
      <c r="M7971" s="10"/>
      <c r="N7971"/>
      <c r="O7971"/>
      <c r="P7971" s="10"/>
    </row>
    <row r="7972" spans="13:16" x14ac:dyDescent="0.25">
      <c r="M7972" s="10"/>
      <c r="N7972"/>
      <c r="O7972"/>
      <c r="P7972" s="10"/>
    </row>
    <row r="7973" spans="13:16" x14ac:dyDescent="0.25">
      <c r="M7973" s="10"/>
      <c r="N7973"/>
      <c r="O7973"/>
      <c r="P7973" s="10"/>
    </row>
    <row r="7974" spans="13:16" x14ac:dyDescent="0.25">
      <c r="M7974" s="10"/>
      <c r="N7974"/>
      <c r="O7974"/>
      <c r="P7974" s="10"/>
    </row>
    <row r="7975" spans="13:16" x14ac:dyDescent="0.25">
      <c r="M7975" s="10"/>
      <c r="N7975"/>
      <c r="O7975"/>
      <c r="P7975" s="10"/>
    </row>
    <row r="7976" spans="13:16" x14ac:dyDescent="0.25">
      <c r="M7976" s="10"/>
      <c r="N7976"/>
      <c r="O7976"/>
      <c r="P7976" s="10"/>
    </row>
    <row r="7977" spans="13:16" x14ac:dyDescent="0.25">
      <c r="M7977" s="10"/>
      <c r="N7977"/>
      <c r="O7977"/>
      <c r="P7977" s="10"/>
    </row>
    <row r="7978" spans="13:16" x14ac:dyDescent="0.25">
      <c r="M7978" s="10"/>
      <c r="N7978"/>
      <c r="O7978"/>
      <c r="P7978" s="10"/>
    </row>
    <row r="7979" spans="13:16" x14ac:dyDescent="0.25">
      <c r="M7979" s="10"/>
      <c r="N7979"/>
      <c r="O7979"/>
      <c r="P7979" s="10"/>
    </row>
    <row r="7980" spans="13:16" x14ac:dyDescent="0.25">
      <c r="M7980" s="10"/>
      <c r="N7980"/>
      <c r="O7980"/>
      <c r="P7980" s="10"/>
    </row>
    <row r="7981" spans="13:16" x14ac:dyDescent="0.25">
      <c r="M7981" s="10"/>
      <c r="N7981"/>
      <c r="O7981"/>
      <c r="P7981" s="10"/>
    </row>
    <row r="7982" spans="13:16" x14ac:dyDescent="0.25">
      <c r="M7982" s="10"/>
      <c r="N7982"/>
      <c r="O7982"/>
      <c r="P7982" s="10"/>
    </row>
    <row r="7983" spans="13:16" x14ac:dyDescent="0.25">
      <c r="M7983" s="10"/>
      <c r="N7983"/>
      <c r="O7983"/>
      <c r="P7983" s="10"/>
    </row>
    <row r="7984" spans="13:16" x14ac:dyDescent="0.25">
      <c r="M7984" s="10"/>
      <c r="N7984"/>
      <c r="O7984"/>
      <c r="P7984" s="10"/>
    </row>
    <row r="7985" spans="13:16" x14ac:dyDescent="0.25">
      <c r="M7985" s="10"/>
      <c r="N7985"/>
      <c r="O7985"/>
      <c r="P7985" s="10"/>
    </row>
    <row r="7986" spans="13:16" x14ac:dyDescent="0.25">
      <c r="M7986" s="10"/>
      <c r="N7986"/>
      <c r="O7986"/>
      <c r="P7986" s="10"/>
    </row>
    <row r="7987" spans="13:16" x14ac:dyDescent="0.25">
      <c r="M7987" s="10"/>
      <c r="N7987"/>
      <c r="O7987"/>
      <c r="P7987" s="10"/>
    </row>
    <row r="7988" spans="13:16" x14ac:dyDescent="0.25">
      <c r="M7988" s="10"/>
      <c r="N7988"/>
      <c r="O7988"/>
      <c r="P7988" s="10"/>
    </row>
    <row r="7989" spans="13:16" x14ac:dyDescent="0.25">
      <c r="M7989" s="10"/>
      <c r="N7989"/>
      <c r="O7989"/>
      <c r="P7989" s="10"/>
    </row>
    <row r="7990" spans="13:16" x14ac:dyDescent="0.25">
      <c r="M7990" s="10"/>
      <c r="N7990"/>
      <c r="O7990"/>
      <c r="P7990" s="10"/>
    </row>
    <row r="7991" spans="13:16" x14ac:dyDescent="0.25">
      <c r="M7991" s="10"/>
      <c r="N7991"/>
      <c r="O7991"/>
      <c r="P7991" s="10"/>
    </row>
    <row r="7992" spans="13:16" x14ac:dyDescent="0.25">
      <c r="M7992" s="10"/>
      <c r="N7992"/>
      <c r="O7992"/>
      <c r="P7992" s="10"/>
    </row>
    <row r="7993" spans="13:16" x14ac:dyDescent="0.25">
      <c r="M7993" s="10"/>
      <c r="N7993"/>
      <c r="O7993"/>
      <c r="P7993" s="10"/>
    </row>
    <row r="7994" spans="13:16" x14ac:dyDescent="0.25">
      <c r="M7994" s="10"/>
      <c r="N7994"/>
      <c r="O7994"/>
      <c r="P7994" s="10"/>
    </row>
    <row r="7995" spans="13:16" x14ac:dyDescent="0.25">
      <c r="M7995" s="10"/>
      <c r="N7995"/>
      <c r="O7995"/>
      <c r="P7995" s="10"/>
    </row>
    <row r="7996" spans="13:16" x14ac:dyDescent="0.25">
      <c r="M7996" s="10"/>
      <c r="N7996"/>
      <c r="O7996"/>
      <c r="P7996" s="10"/>
    </row>
    <row r="7997" spans="13:16" x14ac:dyDescent="0.25">
      <c r="M7997" s="10"/>
      <c r="N7997"/>
      <c r="O7997"/>
      <c r="P7997" s="10"/>
    </row>
    <row r="7998" spans="13:16" x14ac:dyDescent="0.25">
      <c r="M7998" s="10"/>
      <c r="N7998"/>
      <c r="O7998"/>
      <c r="P7998" s="10"/>
    </row>
    <row r="7999" spans="13:16" x14ac:dyDescent="0.25">
      <c r="M7999" s="10"/>
      <c r="N7999"/>
      <c r="O7999"/>
      <c r="P7999" s="10"/>
    </row>
    <row r="8000" spans="13:16" x14ac:dyDescent="0.25">
      <c r="M8000" s="10"/>
      <c r="N8000"/>
      <c r="O8000"/>
      <c r="P8000" s="10"/>
    </row>
    <row r="8001" spans="13:16" x14ac:dyDescent="0.25">
      <c r="M8001" s="10"/>
      <c r="N8001"/>
      <c r="O8001"/>
      <c r="P8001" s="10"/>
    </row>
    <row r="8002" spans="13:16" x14ac:dyDescent="0.25">
      <c r="M8002" s="10"/>
      <c r="N8002"/>
      <c r="O8002"/>
      <c r="P8002" s="10"/>
    </row>
    <row r="8003" spans="13:16" x14ac:dyDescent="0.25">
      <c r="M8003" s="10"/>
      <c r="N8003"/>
      <c r="O8003"/>
      <c r="P8003" s="10"/>
    </row>
    <row r="8004" spans="13:16" x14ac:dyDescent="0.25">
      <c r="M8004" s="10"/>
      <c r="N8004"/>
      <c r="O8004"/>
      <c r="P8004" s="10"/>
    </row>
    <row r="8005" spans="13:16" x14ac:dyDescent="0.25">
      <c r="M8005" s="10"/>
      <c r="N8005"/>
      <c r="O8005"/>
      <c r="P8005" s="10"/>
    </row>
    <row r="8006" spans="13:16" x14ac:dyDescent="0.25">
      <c r="M8006" s="10"/>
      <c r="N8006"/>
      <c r="O8006"/>
      <c r="P8006" s="10"/>
    </row>
    <row r="8007" spans="13:16" x14ac:dyDescent="0.25">
      <c r="M8007" s="10"/>
      <c r="N8007"/>
      <c r="O8007"/>
      <c r="P8007" s="10"/>
    </row>
    <row r="8008" spans="13:16" x14ac:dyDescent="0.25">
      <c r="M8008" s="10"/>
      <c r="N8008"/>
      <c r="O8008"/>
      <c r="P8008" s="10"/>
    </row>
    <row r="8009" spans="13:16" x14ac:dyDescent="0.25">
      <c r="M8009" s="10"/>
      <c r="N8009"/>
      <c r="O8009"/>
      <c r="P8009" s="10"/>
    </row>
    <row r="8010" spans="13:16" x14ac:dyDescent="0.25">
      <c r="M8010" s="10"/>
      <c r="N8010"/>
      <c r="O8010"/>
      <c r="P8010" s="10"/>
    </row>
    <row r="8011" spans="13:16" x14ac:dyDescent="0.25">
      <c r="M8011" s="10"/>
      <c r="N8011"/>
      <c r="O8011"/>
      <c r="P8011" s="10"/>
    </row>
    <row r="8012" spans="13:16" x14ac:dyDescent="0.25">
      <c r="M8012" s="10"/>
      <c r="N8012"/>
      <c r="O8012"/>
      <c r="P8012" s="10"/>
    </row>
    <row r="8013" spans="13:16" x14ac:dyDescent="0.25">
      <c r="M8013" s="10"/>
      <c r="N8013"/>
      <c r="O8013"/>
      <c r="P8013" s="10"/>
    </row>
    <row r="8014" spans="13:16" x14ac:dyDescent="0.25">
      <c r="M8014" s="10"/>
      <c r="N8014"/>
      <c r="O8014"/>
      <c r="P8014" s="10"/>
    </row>
    <row r="8015" spans="13:16" x14ac:dyDescent="0.25">
      <c r="M8015" s="10"/>
      <c r="N8015"/>
      <c r="O8015"/>
      <c r="P8015" s="10"/>
    </row>
    <row r="8016" spans="13:16" x14ac:dyDescent="0.25">
      <c r="M8016" s="10"/>
      <c r="N8016"/>
      <c r="O8016"/>
      <c r="P8016" s="10"/>
    </row>
    <row r="8017" spans="13:16" x14ac:dyDescent="0.25">
      <c r="M8017" s="10"/>
      <c r="N8017"/>
      <c r="O8017"/>
      <c r="P8017" s="10"/>
    </row>
    <row r="8018" spans="13:16" x14ac:dyDescent="0.25">
      <c r="M8018" s="10"/>
      <c r="N8018"/>
      <c r="O8018"/>
      <c r="P8018" s="10"/>
    </row>
    <row r="8019" spans="13:16" x14ac:dyDescent="0.25">
      <c r="M8019" s="10"/>
      <c r="N8019"/>
      <c r="O8019"/>
      <c r="P8019" s="10"/>
    </row>
    <row r="8020" spans="13:16" x14ac:dyDescent="0.25">
      <c r="M8020" s="10"/>
      <c r="N8020"/>
      <c r="O8020"/>
      <c r="P8020" s="10"/>
    </row>
    <row r="8021" spans="13:16" x14ac:dyDescent="0.25">
      <c r="M8021" s="10"/>
      <c r="N8021"/>
      <c r="O8021"/>
      <c r="P8021" s="10"/>
    </row>
    <row r="8022" spans="13:16" x14ac:dyDescent="0.25">
      <c r="M8022" s="10"/>
      <c r="N8022"/>
      <c r="O8022"/>
      <c r="P8022" s="10"/>
    </row>
    <row r="8023" spans="13:16" x14ac:dyDescent="0.25">
      <c r="M8023" s="10"/>
      <c r="N8023"/>
      <c r="O8023"/>
      <c r="P8023" s="10"/>
    </row>
    <row r="8024" spans="13:16" x14ac:dyDescent="0.25">
      <c r="M8024" s="10"/>
      <c r="N8024"/>
      <c r="O8024"/>
      <c r="P8024" s="10"/>
    </row>
    <row r="8025" spans="13:16" x14ac:dyDescent="0.25">
      <c r="M8025" s="10"/>
      <c r="N8025"/>
      <c r="O8025"/>
      <c r="P8025" s="10"/>
    </row>
    <row r="8026" spans="13:16" x14ac:dyDescent="0.25">
      <c r="M8026" s="10"/>
      <c r="N8026"/>
      <c r="O8026"/>
      <c r="P8026" s="10"/>
    </row>
    <row r="8027" spans="13:16" x14ac:dyDescent="0.25">
      <c r="M8027" s="10"/>
      <c r="N8027"/>
      <c r="O8027"/>
      <c r="P8027" s="10"/>
    </row>
    <row r="8028" spans="13:16" x14ac:dyDescent="0.25">
      <c r="M8028" s="10"/>
      <c r="N8028"/>
      <c r="O8028"/>
      <c r="P8028" s="10"/>
    </row>
    <row r="8029" spans="13:16" x14ac:dyDescent="0.25">
      <c r="M8029" s="10"/>
      <c r="N8029"/>
      <c r="O8029"/>
      <c r="P8029" s="10"/>
    </row>
    <row r="8030" spans="13:16" x14ac:dyDescent="0.25">
      <c r="M8030" s="10"/>
      <c r="N8030"/>
      <c r="O8030"/>
      <c r="P8030" s="10"/>
    </row>
    <row r="8031" spans="13:16" x14ac:dyDescent="0.25">
      <c r="M8031" s="10"/>
      <c r="N8031"/>
      <c r="O8031"/>
      <c r="P8031" s="10"/>
    </row>
    <row r="8032" spans="13:16" x14ac:dyDescent="0.25">
      <c r="M8032" s="10"/>
      <c r="N8032"/>
      <c r="O8032"/>
      <c r="P8032" s="10"/>
    </row>
    <row r="8033" spans="13:16" x14ac:dyDescent="0.25">
      <c r="M8033" s="10"/>
      <c r="N8033"/>
      <c r="O8033"/>
      <c r="P8033" s="10"/>
    </row>
    <row r="8034" spans="13:16" x14ac:dyDescent="0.25">
      <c r="M8034" s="10"/>
      <c r="N8034"/>
      <c r="O8034"/>
      <c r="P8034" s="10"/>
    </row>
    <row r="8035" spans="13:16" x14ac:dyDescent="0.25">
      <c r="M8035" s="10"/>
      <c r="N8035"/>
      <c r="O8035"/>
      <c r="P8035" s="10"/>
    </row>
    <row r="8036" spans="13:16" x14ac:dyDescent="0.25">
      <c r="M8036" s="10"/>
      <c r="N8036"/>
      <c r="O8036"/>
      <c r="P8036" s="10"/>
    </row>
    <row r="8037" spans="13:16" x14ac:dyDescent="0.25">
      <c r="M8037" s="10"/>
      <c r="N8037"/>
      <c r="O8037"/>
      <c r="P8037" s="10"/>
    </row>
    <row r="8038" spans="13:16" x14ac:dyDescent="0.25">
      <c r="M8038" s="10"/>
      <c r="N8038"/>
      <c r="O8038"/>
      <c r="P8038" s="10"/>
    </row>
    <row r="8039" spans="13:16" x14ac:dyDescent="0.25">
      <c r="M8039" s="10"/>
      <c r="N8039"/>
      <c r="O8039"/>
      <c r="P8039" s="10"/>
    </row>
    <row r="8040" spans="13:16" x14ac:dyDescent="0.25">
      <c r="M8040" s="10"/>
      <c r="N8040"/>
      <c r="O8040"/>
      <c r="P8040" s="10"/>
    </row>
    <row r="8041" spans="13:16" x14ac:dyDescent="0.25">
      <c r="M8041" s="10"/>
      <c r="N8041"/>
      <c r="O8041"/>
      <c r="P8041" s="10"/>
    </row>
    <row r="8042" spans="13:16" x14ac:dyDescent="0.25">
      <c r="M8042" s="10"/>
      <c r="N8042"/>
      <c r="O8042"/>
      <c r="P8042" s="10"/>
    </row>
    <row r="8043" spans="13:16" x14ac:dyDescent="0.25">
      <c r="M8043" s="10"/>
      <c r="N8043"/>
      <c r="O8043"/>
      <c r="P8043" s="10"/>
    </row>
    <row r="8044" spans="13:16" x14ac:dyDescent="0.25">
      <c r="M8044" s="10"/>
      <c r="N8044"/>
      <c r="O8044"/>
      <c r="P8044" s="10"/>
    </row>
    <row r="8045" spans="13:16" x14ac:dyDescent="0.25">
      <c r="M8045" s="10"/>
      <c r="N8045"/>
      <c r="O8045"/>
      <c r="P8045" s="10"/>
    </row>
    <row r="8046" spans="13:16" x14ac:dyDescent="0.25">
      <c r="M8046" s="10"/>
      <c r="N8046"/>
      <c r="O8046"/>
      <c r="P8046" s="10"/>
    </row>
    <row r="8047" spans="13:16" x14ac:dyDescent="0.25">
      <c r="M8047" s="10"/>
      <c r="N8047"/>
      <c r="O8047"/>
      <c r="P8047" s="10"/>
    </row>
    <row r="8048" spans="13:16" x14ac:dyDescent="0.25">
      <c r="M8048" s="10"/>
      <c r="N8048"/>
      <c r="O8048"/>
      <c r="P8048" s="10"/>
    </row>
    <row r="8049" spans="13:16" x14ac:dyDescent="0.25">
      <c r="M8049" s="10"/>
      <c r="N8049"/>
      <c r="O8049"/>
      <c r="P8049" s="10"/>
    </row>
    <row r="8050" spans="13:16" x14ac:dyDescent="0.25">
      <c r="M8050" s="10"/>
      <c r="N8050"/>
      <c r="O8050"/>
      <c r="P8050" s="10"/>
    </row>
    <row r="8051" spans="13:16" x14ac:dyDescent="0.25">
      <c r="M8051" s="10"/>
      <c r="N8051"/>
      <c r="O8051"/>
      <c r="P8051" s="10"/>
    </row>
    <row r="8052" spans="13:16" x14ac:dyDescent="0.25">
      <c r="M8052" s="10"/>
      <c r="N8052"/>
      <c r="O8052"/>
      <c r="P8052" s="10"/>
    </row>
    <row r="8053" spans="13:16" x14ac:dyDescent="0.25">
      <c r="M8053" s="10"/>
      <c r="N8053"/>
      <c r="O8053"/>
      <c r="P8053" s="10"/>
    </row>
    <row r="8054" spans="13:16" x14ac:dyDescent="0.25">
      <c r="M8054" s="10"/>
      <c r="N8054"/>
      <c r="O8054"/>
      <c r="P8054" s="10"/>
    </row>
    <row r="8055" spans="13:16" x14ac:dyDescent="0.25">
      <c r="M8055" s="10"/>
      <c r="N8055"/>
      <c r="O8055"/>
      <c r="P8055" s="10"/>
    </row>
    <row r="8056" spans="13:16" x14ac:dyDescent="0.25">
      <c r="M8056" s="10"/>
      <c r="N8056"/>
      <c r="O8056"/>
      <c r="P8056" s="10"/>
    </row>
    <row r="8057" spans="13:16" x14ac:dyDescent="0.25">
      <c r="M8057" s="10"/>
      <c r="N8057"/>
      <c r="O8057"/>
      <c r="P8057" s="10"/>
    </row>
    <row r="8058" spans="13:16" x14ac:dyDescent="0.25">
      <c r="M8058" s="10"/>
      <c r="N8058"/>
      <c r="O8058"/>
      <c r="P8058" s="10"/>
    </row>
    <row r="8059" spans="13:16" x14ac:dyDescent="0.25">
      <c r="M8059" s="10"/>
      <c r="N8059"/>
      <c r="O8059"/>
      <c r="P8059" s="10"/>
    </row>
    <row r="8060" spans="13:16" x14ac:dyDescent="0.25">
      <c r="M8060" s="10"/>
      <c r="N8060"/>
      <c r="O8060"/>
      <c r="P8060" s="10"/>
    </row>
    <row r="8061" spans="13:16" x14ac:dyDescent="0.25">
      <c r="M8061" s="10"/>
      <c r="N8061"/>
      <c r="O8061"/>
      <c r="P8061" s="10"/>
    </row>
    <row r="8062" spans="13:16" x14ac:dyDescent="0.25">
      <c r="M8062" s="10"/>
      <c r="N8062"/>
      <c r="O8062"/>
      <c r="P8062" s="10"/>
    </row>
    <row r="8063" spans="13:16" x14ac:dyDescent="0.25">
      <c r="M8063" s="10"/>
      <c r="N8063"/>
      <c r="O8063"/>
      <c r="P8063" s="10"/>
    </row>
    <row r="8064" spans="13:16" x14ac:dyDescent="0.25">
      <c r="M8064" s="10"/>
      <c r="N8064"/>
      <c r="O8064"/>
      <c r="P8064" s="10"/>
    </row>
    <row r="8065" spans="13:16" x14ac:dyDescent="0.25">
      <c r="M8065" s="10"/>
      <c r="N8065"/>
      <c r="O8065"/>
      <c r="P8065" s="10"/>
    </row>
    <row r="8066" spans="13:16" x14ac:dyDescent="0.25">
      <c r="M8066" s="10"/>
      <c r="N8066"/>
      <c r="O8066"/>
      <c r="P8066" s="10"/>
    </row>
    <row r="8067" spans="13:16" x14ac:dyDescent="0.25">
      <c r="M8067" s="10"/>
      <c r="N8067"/>
      <c r="O8067"/>
      <c r="P8067" s="10"/>
    </row>
    <row r="8068" spans="13:16" x14ac:dyDescent="0.25">
      <c r="M8068" s="10"/>
      <c r="N8068"/>
      <c r="O8068"/>
      <c r="P8068" s="10"/>
    </row>
    <row r="8069" spans="13:16" x14ac:dyDescent="0.25">
      <c r="M8069" s="10"/>
      <c r="N8069"/>
      <c r="O8069"/>
      <c r="P8069" s="10"/>
    </row>
    <row r="8070" spans="13:16" x14ac:dyDescent="0.25">
      <c r="M8070" s="10"/>
      <c r="N8070"/>
      <c r="O8070"/>
      <c r="P8070" s="10"/>
    </row>
    <row r="8071" spans="13:16" x14ac:dyDescent="0.25">
      <c r="M8071" s="10"/>
      <c r="N8071"/>
      <c r="O8071"/>
      <c r="P8071" s="10"/>
    </row>
    <row r="8072" spans="13:16" x14ac:dyDescent="0.25">
      <c r="M8072" s="10"/>
      <c r="N8072"/>
      <c r="O8072"/>
      <c r="P8072" s="10"/>
    </row>
    <row r="8073" spans="13:16" x14ac:dyDescent="0.25">
      <c r="M8073" s="10"/>
      <c r="N8073"/>
      <c r="O8073"/>
      <c r="P8073" s="10"/>
    </row>
    <row r="8074" spans="13:16" x14ac:dyDescent="0.25">
      <c r="M8074" s="10"/>
      <c r="N8074"/>
      <c r="O8074"/>
      <c r="P8074" s="10"/>
    </row>
    <row r="8075" spans="13:16" x14ac:dyDescent="0.25">
      <c r="M8075" s="10"/>
      <c r="N8075"/>
      <c r="O8075"/>
      <c r="P8075" s="10"/>
    </row>
    <row r="8076" spans="13:16" x14ac:dyDescent="0.25">
      <c r="M8076" s="10"/>
      <c r="N8076"/>
      <c r="O8076"/>
      <c r="P8076" s="10"/>
    </row>
    <row r="8077" spans="13:16" x14ac:dyDescent="0.25">
      <c r="M8077" s="10"/>
      <c r="N8077"/>
      <c r="O8077"/>
      <c r="P8077" s="10"/>
    </row>
    <row r="8078" spans="13:16" x14ac:dyDescent="0.25">
      <c r="M8078" s="10"/>
      <c r="N8078"/>
      <c r="O8078"/>
      <c r="P8078" s="10"/>
    </row>
    <row r="8079" spans="13:16" x14ac:dyDescent="0.25">
      <c r="M8079" s="10"/>
      <c r="N8079"/>
      <c r="O8079"/>
      <c r="P8079" s="10"/>
    </row>
    <row r="8080" spans="13:16" x14ac:dyDescent="0.25">
      <c r="M8080" s="10"/>
      <c r="N8080"/>
      <c r="O8080"/>
      <c r="P8080" s="10"/>
    </row>
    <row r="8081" spans="13:16" x14ac:dyDescent="0.25">
      <c r="M8081" s="10"/>
      <c r="N8081"/>
      <c r="O8081"/>
      <c r="P8081" s="10"/>
    </row>
    <row r="8082" spans="13:16" x14ac:dyDescent="0.25">
      <c r="M8082" s="10"/>
      <c r="N8082"/>
      <c r="O8082"/>
      <c r="P8082" s="10"/>
    </row>
    <row r="8083" spans="13:16" x14ac:dyDescent="0.25">
      <c r="M8083" s="10"/>
      <c r="N8083"/>
      <c r="O8083"/>
      <c r="P8083" s="10"/>
    </row>
    <row r="8084" spans="13:16" x14ac:dyDescent="0.25">
      <c r="M8084" s="10"/>
      <c r="N8084"/>
      <c r="O8084"/>
      <c r="P8084" s="10"/>
    </row>
    <row r="8085" spans="13:16" x14ac:dyDescent="0.25">
      <c r="M8085" s="10"/>
      <c r="N8085"/>
      <c r="O8085"/>
      <c r="P8085" s="10"/>
    </row>
    <row r="8086" spans="13:16" x14ac:dyDescent="0.25">
      <c r="M8086" s="10"/>
      <c r="N8086"/>
      <c r="O8086"/>
      <c r="P8086" s="10"/>
    </row>
    <row r="8087" spans="13:16" x14ac:dyDescent="0.25">
      <c r="M8087" s="10"/>
      <c r="N8087"/>
      <c r="O8087"/>
      <c r="P8087" s="10"/>
    </row>
    <row r="8088" spans="13:16" x14ac:dyDescent="0.25">
      <c r="M8088" s="10"/>
      <c r="N8088"/>
      <c r="O8088"/>
      <c r="P8088" s="10"/>
    </row>
    <row r="8089" spans="13:16" x14ac:dyDescent="0.25">
      <c r="M8089" s="10"/>
      <c r="N8089"/>
      <c r="O8089"/>
      <c r="P8089" s="10"/>
    </row>
    <row r="8090" spans="13:16" x14ac:dyDescent="0.25">
      <c r="M8090" s="10"/>
      <c r="N8090"/>
      <c r="O8090"/>
      <c r="P8090" s="10"/>
    </row>
    <row r="8091" spans="13:16" x14ac:dyDescent="0.25">
      <c r="M8091" s="10"/>
      <c r="N8091"/>
      <c r="O8091"/>
      <c r="P8091" s="10"/>
    </row>
    <row r="8092" spans="13:16" x14ac:dyDescent="0.25">
      <c r="M8092" s="10"/>
      <c r="N8092"/>
      <c r="O8092"/>
      <c r="P8092" s="10"/>
    </row>
    <row r="8093" spans="13:16" x14ac:dyDescent="0.25">
      <c r="M8093" s="10"/>
      <c r="N8093"/>
      <c r="O8093"/>
      <c r="P8093" s="10"/>
    </row>
    <row r="8094" spans="13:16" x14ac:dyDescent="0.25">
      <c r="M8094" s="10"/>
      <c r="N8094"/>
      <c r="O8094"/>
      <c r="P8094" s="10"/>
    </row>
    <row r="8095" spans="13:16" x14ac:dyDescent="0.25">
      <c r="M8095" s="10"/>
      <c r="N8095"/>
      <c r="O8095"/>
      <c r="P8095" s="10"/>
    </row>
    <row r="8096" spans="13:16" x14ac:dyDescent="0.25">
      <c r="M8096" s="10"/>
      <c r="N8096"/>
      <c r="O8096"/>
      <c r="P8096" s="10"/>
    </row>
    <row r="8097" spans="13:16" x14ac:dyDescent="0.25">
      <c r="M8097" s="10"/>
      <c r="N8097"/>
      <c r="O8097"/>
      <c r="P8097" s="10"/>
    </row>
    <row r="8098" spans="13:16" x14ac:dyDescent="0.25">
      <c r="M8098" s="10"/>
      <c r="N8098"/>
      <c r="O8098"/>
      <c r="P8098" s="10"/>
    </row>
    <row r="8099" spans="13:16" x14ac:dyDescent="0.25">
      <c r="M8099" s="10"/>
      <c r="N8099"/>
      <c r="O8099"/>
      <c r="P8099" s="10"/>
    </row>
    <row r="8100" spans="13:16" x14ac:dyDescent="0.25">
      <c r="M8100" s="10"/>
      <c r="N8100"/>
      <c r="O8100"/>
      <c r="P8100" s="10"/>
    </row>
    <row r="8101" spans="13:16" x14ac:dyDescent="0.25">
      <c r="M8101" s="10"/>
      <c r="N8101"/>
      <c r="O8101"/>
      <c r="P8101" s="10"/>
    </row>
    <row r="8102" spans="13:16" x14ac:dyDescent="0.25">
      <c r="M8102" s="10"/>
      <c r="N8102"/>
      <c r="O8102"/>
      <c r="P8102" s="10"/>
    </row>
    <row r="8103" spans="13:16" x14ac:dyDescent="0.25">
      <c r="M8103" s="10"/>
      <c r="N8103"/>
      <c r="O8103"/>
      <c r="P8103" s="10"/>
    </row>
    <row r="8104" spans="13:16" x14ac:dyDescent="0.25">
      <c r="M8104" s="10"/>
      <c r="N8104"/>
      <c r="O8104"/>
      <c r="P8104" s="10"/>
    </row>
    <row r="8105" spans="13:16" x14ac:dyDescent="0.25">
      <c r="M8105" s="10"/>
      <c r="N8105"/>
      <c r="O8105"/>
      <c r="P8105" s="10"/>
    </row>
    <row r="8106" spans="13:16" x14ac:dyDescent="0.25">
      <c r="M8106" s="10"/>
      <c r="N8106"/>
      <c r="O8106"/>
      <c r="P8106" s="10"/>
    </row>
    <row r="8107" spans="13:16" x14ac:dyDescent="0.25">
      <c r="M8107" s="10"/>
      <c r="N8107"/>
      <c r="O8107"/>
      <c r="P8107" s="10"/>
    </row>
    <row r="8108" spans="13:16" x14ac:dyDescent="0.25">
      <c r="M8108" s="10"/>
      <c r="N8108"/>
      <c r="O8108"/>
      <c r="P8108" s="10"/>
    </row>
    <row r="8109" spans="13:16" x14ac:dyDescent="0.25">
      <c r="M8109" s="10"/>
      <c r="N8109"/>
      <c r="O8109"/>
      <c r="P8109" s="10"/>
    </row>
    <row r="8110" spans="13:16" x14ac:dyDescent="0.25">
      <c r="M8110" s="10"/>
      <c r="N8110"/>
      <c r="O8110"/>
      <c r="P8110" s="10"/>
    </row>
    <row r="8111" spans="13:16" x14ac:dyDescent="0.25">
      <c r="M8111" s="10"/>
      <c r="N8111"/>
      <c r="O8111"/>
      <c r="P8111" s="10"/>
    </row>
    <row r="8112" spans="13:16" x14ac:dyDescent="0.25">
      <c r="M8112" s="10"/>
      <c r="N8112"/>
      <c r="O8112"/>
      <c r="P8112" s="10"/>
    </row>
    <row r="8113" spans="13:16" x14ac:dyDescent="0.25">
      <c r="M8113" s="10"/>
      <c r="N8113"/>
      <c r="O8113"/>
      <c r="P8113" s="10"/>
    </row>
    <row r="8114" spans="13:16" x14ac:dyDescent="0.25">
      <c r="M8114" s="10"/>
      <c r="N8114"/>
      <c r="O8114"/>
      <c r="P8114" s="10"/>
    </row>
    <row r="8115" spans="13:16" x14ac:dyDescent="0.25">
      <c r="M8115" s="10"/>
      <c r="N8115"/>
      <c r="O8115"/>
      <c r="P8115" s="10"/>
    </row>
    <row r="8116" spans="13:16" x14ac:dyDescent="0.25">
      <c r="M8116" s="10"/>
      <c r="N8116"/>
      <c r="O8116"/>
      <c r="P8116" s="10"/>
    </row>
    <row r="8117" spans="13:16" x14ac:dyDescent="0.25">
      <c r="M8117" s="10"/>
      <c r="N8117"/>
      <c r="O8117"/>
      <c r="P8117" s="10"/>
    </row>
    <row r="8118" spans="13:16" x14ac:dyDescent="0.25">
      <c r="M8118" s="10"/>
      <c r="N8118"/>
      <c r="O8118"/>
      <c r="P8118" s="10"/>
    </row>
    <row r="8119" spans="13:16" x14ac:dyDescent="0.25">
      <c r="M8119" s="10"/>
      <c r="N8119"/>
      <c r="O8119"/>
      <c r="P8119" s="10"/>
    </row>
    <row r="8120" spans="13:16" x14ac:dyDescent="0.25">
      <c r="M8120" s="10"/>
      <c r="N8120"/>
      <c r="O8120"/>
      <c r="P8120" s="10"/>
    </row>
    <row r="8121" spans="13:16" x14ac:dyDescent="0.25">
      <c r="M8121" s="10"/>
      <c r="N8121"/>
      <c r="O8121"/>
      <c r="P8121" s="10"/>
    </row>
    <row r="8122" spans="13:16" x14ac:dyDescent="0.25">
      <c r="M8122" s="10"/>
      <c r="N8122"/>
      <c r="O8122"/>
      <c r="P8122" s="10"/>
    </row>
    <row r="8123" spans="13:16" x14ac:dyDescent="0.25">
      <c r="M8123" s="10"/>
      <c r="N8123"/>
      <c r="O8123"/>
      <c r="P8123" s="10"/>
    </row>
    <row r="8124" spans="13:16" x14ac:dyDescent="0.25">
      <c r="M8124" s="10"/>
      <c r="N8124"/>
      <c r="O8124"/>
      <c r="P8124" s="10"/>
    </row>
    <row r="8125" spans="13:16" x14ac:dyDescent="0.25">
      <c r="M8125" s="10"/>
      <c r="N8125"/>
      <c r="O8125"/>
      <c r="P8125" s="10"/>
    </row>
    <row r="8126" spans="13:16" x14ac:dyDescent="0.25">
      <c r="M8126" s="10"/>
      <c r="N8126"/>
      <c r="O8126"/>
      <c r="P8126" s="10"/>
    </row>
    <row r="8127" spans="13:16" x14ac:dyDescent="0.25">
      <c r="M8127" s="10"/>
      <c r="N8127"/>
      <c r="O8127"/>
      <c r="P8127" s="10"/>
    </row>
    <row r="8128" spans="13:16" x14ac:dyDescent="0.25">
      <c r="M8128" s="10"/>
      <c r="N8128"/>
      <c r="O8128"/>
      <c r="P8128" s="10"/>
    </row>
    <row r="8129" spans="13:16" x14ac:dyDescent="0.25">
      <c r="M8129" s="10"/>
      <c r="N8129"/>
      <c r="O8129"/>
      <c r="P8129" s="10"/>
    </row>
    <row r="8130" spans="13:16" x14ac:dyDescent="0.25">
      <c r="M8130" s="10"/>
      <c r="N8130"/>
      <c r="O8130"/>
      <c r="P8130" s="10"/>
    </row>
    <row r="8131" spans="13:16" x14ac:dyDescent="0.25">
      <c r="M8131" s="10"/>
      <c r="N8131"/>
      <c r="O8131"/>
      <c r="P8131" s="10"/>
    </row>
    <row r="8132" spans="13:16" x14ac:dyDescent="0.25">
      <c r="M8132" s="10"/>
      <c r="N8132"/>
      <c r="O8132"/>
      <c r="P8132" s="10"/>
    </row>
    <row r="8133" spans="13:16" x14ac:dyDescent="0.25">
      <c r="M8133" s="10"/>
      <c r="N8133"/>
      <c r="O8133"/>
      <c r="P8133" s="10"/>
    </row>
    <row r="8134" spans="13:16" x14ac:dyDescent="0.25">
      <c r="M8134" s="10"/>
      <c r="N8134"/>
      <c r="O8134"/>
      <c r="P8134" s="10"/>
    </row>
    <row r="8135" spans="13:16" x14ac:dyDescent="0.25">
      <c r="M8135" s="10"/>
      <c r="N8135"/>
      <c r="O8135"/>
      <c r="P8135" s="10"/>
    </row>
    <row r="8136" spans="13:16" x14ac:dyDescent="0.25">
      <c r="M8136" s="10"/>
      <c r="N8136"/>
      <c r="O8136"/>
      <c r="P8136" s="10"/>
    </row>
    <row r="8137" spans="13:16" x14ac:dyDescent="0.25">
      <c r="M8137" s="10"/>
      <c r="N8137"/>
      <c r="O8137"/>
      <c r="P8137" s="10"/>
    </row>
    <row r="8138" spans="13:16" x14ac:dyDescent="0.25">
      <c r="M8138" s="10"/>
      <c r="N8138"/>
      <c r="O8138"/>
      <c r="P8138" s="10"/>
    </row>
    <row r="8139" spans="13:16" x14ac:dyDescent="0.25">
      <c r="M8139" s="10"/>
      <c r="N8139"/>
      <c r="O8139"/>
      <c r="P8139" s="10"/>
    </row>
    <row r="8140" spans="13:16" x14ac:dyDescent="0.25">
      <c r="M8140" s="10"/>
      <c r="N8140"/>
      <c r="O8140"/>
      <c r="P8140" s="10"/>
    </row>
    <row r="8141" spans="13:16" x14ac:dyDescent="0.25">
      <c r="M8141" s="10"/>
      <c r="N8141"/>
      <c r="O8141"/>
      <c r="P8141" s="10"/>
    </row>
    <row r="8142" spans="13:16" x14ac:dyDescent="0.25">
      <c r="M8142" s="10"/>
      <c r="N8142"/>
      <c r="O8142"/>
      <c r="P8142" s="10"/>
    </row>
    <row r="8143" spans="13:16" x14ac:dyDescent="0.25">
      <c r="M8143" s="10"/>
      <c r="N8143"/>
      <c r="O8143"/>
      <c r="P8143" s="10"/>
    </row>
    <row r="8144" spans="13:16" x14ac:dyDescent="0.25">
      <c r="M8144" s="10"/>
      <c r="N8144"/>
      <c r="O8144"/>
      <c r="P8144" s="10"/>
    </row>
    <row r="8145" spans="13:16" x14ac:dyDescent="0.25">
      <c r="M8145" s="10"/>
      <c r="N8145"/>
      <c r="O8145"/>
      <c r="P8145" s="10"/>
    </row>
    <row r="8146" spans="13:16" x14ac:dyDescent="0.25">
      <c r="M8146" s="10"/>
      <c r="N8146"/>
      <c r="O8146"/>
      <c r="P8146" s="10"/>
    </row>
    <row r="8147" spans="13:16" x14ac:dyDescent="0.25">
      <c r="M8147" s="10"/>
      <c r="N8147"/>
      <c r="O8147"/>
      <c r="P8147" s="10"/>
    </row>
    <row r="8148" spans="13:16" x14ac:dyDescent="0.25">
      <c r="M8148" s="10"/>
      <c r="N8148"/>
      <c r="O8148"/>
      <c r="P8148" s="10"/>
    </row>
    <row r="8149" spans="13:16" x14ac:dyDescent="0.25">
      <c r="M8149" s="10"/>
      <c r="N8149"/>
      <c r="O8149"/>
      <c r="P8149" s="10"/>
    </row>
    <row r="8150" spans="13:16" x14ac:dyDescent="0.25">
      <c r="M8150" s="10"/>
      <c r="N8150"/>
      <c r="O8150"/>
      <c r="P8150" s="10"/>
    </row>
    <row r="8151" spans="13:16" x14ac:dyDescent="0.25">
      <c r="M8151" s="10"/>
      <c r="N8151"/>
      <c r="O8151"/>
      <c r="P8151" s="10"/>
    </row>
    <row r="8152" spans="13:16" x14ac:dyDescent="0.25">
      <c r="M8152" s="10"/>
      <c r="N8152"/>
      <c r="O8152"/>
      <c r="P8152" s="10"/>
    </row>
    <row r="8153" spans="13:16" x14ac:dyDescent="0.25">
      <c r="M8153" s="10"/>
      <c r="N8153"/>
      <c r="O8153"/>
      <c r="P8153" s="10"/>
    </row>
    <row r="8154" spans="13:16" x14ac:dyDescent="0.25">
      <c r="M8154" s="10"/>
      <c r="N8154"/>
      <c r="O8154"/>
      <c r="P8154" s="10"/>
    </row>
    <row r="8155" spans="13:16" x14ac:dyDescent="0.25">
      <c r="M8155" s="10"/>
      <c r="N8155"/>
      <c r="O8155"/>
      <c r="P8155" s="10"/>
    </row>
    <row r="8156" spans="13:16" x14ac:dyDescent="0.25">
      <c r="M8156" s="10"/>
      <c r="N8156"/>
      <c r="O8156"/>
      <c r="P8156" s="10"/>
    </row>
    <row r="8157" spans="13:16" x14ac:dyDescent="0.25">
      <c r="M8157" s="10"/>
      <c r="N8157"/>
      <c r="O8157"/>
      <c r="P8157" s="10"/>
    </row>
    <row r="8158" spans="13:16" x14ac:dyDescent="0.25">
      <c r="M8158" s="10"/>
      <c r="N8158"/>
      <c r="O8158"/>
      <c r="P8158" s="10"/>
    </row>
    <row r="8159" spans="13:16" x14ac:dyDescent="0.25">
      <c r="M8159" s="10"/>
      <c r="N8159"/>
      <c r="O8159"/>
      <c r="P8159" s="10"/>
    </row>
    <row r="8160" spans="13:16" x14ac:dyDescent="0.25">
      <c r="M8160" s="10"/>
      <c r="N8160"/>
      <c r="O8160"/>
      <c r="P8160" s="10"/>
    </row>
    <row r="8161" spans="13:16" x14ac:dyDescent="0.25">
      <c r="M8161" s="10"/>
      <c r="N8161"/>
      <c r="O8161"/>
      <c r="P8161" s="10"/>
    </row>
    <row r="8162" spans="13:16" x14ac:dyDescent="0.25">
      <c r="M8162" s="10"/>
      <c r="N8162"/>
      <c r="O8162"/>
      <c r="P8162" s="10"/>
    </row>
    <row r="8163" spans="13:16" x14ac:dyDescent="0.25">
      <c r="M8163" s="10"/>
      <c r="N8163"/>
      <c r="O8163"/>
      <c r="P8163" s="10"/>
    </row>
    <row r="8164" spans="13:16" x14ac:dyDescent="0.25">
      <c r="M8164" s="10"/>
      <c r="N8164"/>
      <c r="O8164"/>
      <c r="P8164" s="10"/>
    </row>
    <row r="8165" spans="13:16" x14ac:dyDescent="0.25">
      <c r="M8165" s="10"/>
      <c r="N8165"/>
      <c r="O8165"/>
      <c r="P8165" s="10"/>
    </row>
    <row r="8166" spans="13:16" x14ac:dyDescent="0.25">
      <c r="M8166" s="10"/>
      <c r="N8166"/>
      <c r="O8166"/>
      <c r="P8166" s="10"/>
    </row>
    <row r="8167" spans="13:16" x14ac:dyDescent="0.25">
      <c r="M8167" s="10"/>
      <c r="N8167"/>
      <c r="O8167"/>
      <c r="P8167" s="10"/>
    </row>
    <row r="8168" spans="13:16" x14ac:dyDescent="0.25">
      <c r="M8168" s="10"/>
      <c r="N8168"/>
      <c r="O8168"/>
      <c r="P8168" s="10"/>
    </row>
    <row r="8169" spans="13:16" x14ac:dyDescent="0.25">
      <c r="M8169" s="10"/>
      <c r="N8169"/>
      <c r="O8169"/>
      <c r="P8169" s="10"/>
    </row>
    <row r="8170" spans="13:16" x14ac:dyDescent="0.25">
      <c r="M8170" s="10"/>
      <c r="N8170"/>
      <c r="O8170"/>
      <c r="P8170" s="10"/>
    </row>
    <row r="8171" spans="13:16" x14ac:dyDescent="0.25">
      <c r="M8171" s="10"/>
      <c r="N8171"/>
      <c r="O8171"/>
      <c r="P8171" s="10"/>
    </row>
    <row r="8172" spans="13:16" x14ac:dyDescent="0.25">
      <c r="M8172" s="10"/>
      <c r="N8172"/>
      <c r="O8172"/>
      <c r="P8172" s="10"/>
    </row>
    <row r="8173" spans="13:16" x14ac:dyDescent="0.25">
      <c r="M8173" s="10"/>
      <c r="N8173"/>
      <c r="O8173"/>
      <c r="P8173" s="10"/>
    </row>
    <row r="8174" spans="13:16" x14ac:dyDescent="0.25">
      <c r="M8174" s="10"/>
      <c r="N8174"/>
      <c r="O8174"/>
      <c r="P8174" s="10"/>
    </row>
    <row r="8175" spans="13:16" x14ac:dyDescent="0.25">
      <c r="M8175" s="10"/>
      <c r="N8175"/>
      <c r="O8175"/>
      <c r="P8175" s="10"/>
    </row>
    <row r="8176" spans="13:16" x14ac:dyDescent="0.25">
      <c r="M8176" s="10"/>
      <c r="N8176"/>
      <c r="O8176"/>
      <c r="P8176" s="10"/>
    </row>
    <row r="8177" spans="13:16" x14ac:dyDescent="0.25">
      <c r="M8177" s="10"/>
      <c r="N8177"/>
      <c r="O8177"/>
      <c r="P8177" s="10"/>
    </row>
    <row r="8178" spans="13:16" x14ac:dyDescent="0.25">
      <c r="M8178" s="10"/>
      <c r="N8178"/>
      <c r="O8178"/>
      <c r="P8178" s="10"/>
    </row>
    <row r="8179" spans="13:16" x14ac:dyDescent="0.25">
      <c r="M8179" s="10"/>
      <c r="N8179"/>
      <c r="O8179"/>
      <c r="P8179" s="10"/>
    </row>
    <row r="8180" spans="13:16" x14ac:dyDescent="0.25">
      <c r="M8180" s="10"/>
      <c r="N8180"/>
      <c r="O8180"/>
      <c r="P8180" s="10"/>
    </row>
    <row r="8181" spans="13:16" x14ac:dyDescent="0.25">
      <c r="M8181" s="10"/>
      <c r="N8181"/>
      <c r="O8181"/>
      <c r="P8181" s="10"/>
    </row>
    <row r="8182" spans="13:16" x14ac:dyDescent="0.25">
      <c r="M8182" s="10"/>
      <c r="N8182"/>
      <c r="O8182"/>
      <c r="P8182" s="10"/>
    </row>
    <row r="8183" spans="13:16" x14ac:dyDescent="0.25">
      <c r="M8183" s="10"/>
      <c r="N8183"/>
      <c r="O8183"/>
      <c r="P8183" s="10"/>
    </row>
    <row r="8184" spans="13:16" x14ac:dyDescent="0.25">
      <c r="M8184" s="10"/>
      <c r="N8184"/>
      <c r="O8184"/>
      <c r="P8184" s="10"/>
    </row>
    <row r="8185" spans="13:16" x14ac:dyDescent="0.25">
      <c r="M8185" s="10"/>
      <c r="N8185"/>
      <c r="O8185"/>
      <c r="P8185" s="10"/>
    </row>
    <row r="8186" spans="13:16" x14ac:dyDescent="0.25">
      <c r="M8186" s="10"/>
      <c r="N8186"/>
      <c r="O8186"/>
      <c r="P8186" s="10"/>
    </row>
    <row r="8187" spans="13:16" x14ac:dyDescent="0.25">
      <c r="M8187" s="10"/>
      <c r="N8187"/>
      <c r="O8187"/>
      <c r="P8187" s="10"/>
    </row>
    <row r="8188" spans="13:16" x14ac:dyDescent="0.25">
      <c r="M8188" s="10"/>
      <c r="N8188"/>
      <c r="O8188"/>
      <c r="P8188" s="10"/>
    </row>
    <row r="8189" spans="13:16" x14ac:dyDescent="0.25">
      <c r="M8189" s="10"/>
      <c r="N8189"/>
      <c r="O8189"/>
      <c r="P8189" s="10"/>
    </row>
    <row r="8190" spans="13:16" x14ac:dyDescent="0.25">
      <c r="M8190" s="10"/>
      <c r="N8190"/>
      <c r="O8190"/>
      <c r="P8190" s="10"/>
    </row>
    <row r="8191" spans="13:16" x14ac:dyDescent="0.25">
      <c r="M8191" s="10"/>
      <c r="N8191"/>
      <c r="O8191"/>
      <c r="P8191" s="10"/>
    </row>
    <row r="8192" spans="13:16" x14ac:dyDescent="0.25">
      <c r="M8192" s="10"/>
      <c r="N8192"/>
      <c r="O8192"/>
      <c r="P8192" s="10"/>
    </row>
    <row r="8193" spans="13:16" x14ac:dyDescent="0.25">
      <c r="M8193" s="10"/>
      <c r="N8193"/>
      <c r="O8193"/>
      <c r="P8193" s="10"/>
    </row>
    <row r="8194" spans="13:16" x14ac:dyDescent="0.25">
      <c r="M8194" s="10"/>
      <c r="N8194"/>
      <c r="O8194"/>
      <c r="P8194" s="10"/>
    </row>
    <row r="8195" spans="13:16" x14ac:dyDescent="0.25">
      <c r="M8195" s="10"/>
      <c r="N8195"/>
      <c r="O8195"/>
      <c r="P8195" s="10"/>
    </row>
    <row r="8196" spans="13:16" x14ac:dyDescent="0.25">
      <c r="M8196" s="10"/>
      <c r="N8196"/>
      <c r="O8196"/>
      <c r="P8196" s="10"/>
    </row>
    <row r="8197" spans="13:16" x14ac:dyDescent="0.25">
      <c r="M8197" s="10"/>
      <c r="N8197"/>
      <c r="O8197"/>
      <c r="P8197" s="10"/>
    </row>
    <row r="8198" spans="13:16" x14ac:dyDescent="0.25">
      <c r="M8198" s="10"/>
      <c r="N8198"/>
      <c r="O8198"/>
      <c r="P8198" s="10"/>
    </row>
    <row r="8199" spans="13:16" x14ac:dyDescent="0.25">
      <c r="M8199" s="10"/>
      <c r="N8199"/>
      <c r="O8199"/>
      <c r="P8199" s="10"/>
    </row>
    <row r="8200" spans="13:16" x14ac:dyDescent="0.25">
      <c r="M8200" s="10"/>
      <c r="N8200"/>
      <c r="O8200"/>
      <c r="P8200" s="10"/>
    </row>
    <row r="8201" spans="13:16" x14ac:dyDescent="0.25">
      <c r="M8201" s="10"/>
      <c r="N8201"/>
      <c r="O8201"/>
      <c r="P8201" s="10"/>
    </row>
    <row r="8202" spans="13:16" x14ac:dyDescent="0.25">
      <c r="M8202" s="10"/>
      <c r="N8202"/>
      <c r="O8202"/>
      <c r="P8202" s="10"/>
    </row>
    <row r="8203" spans="13:16" x14ac:dyDescent="0.25">
      <c r="M8203" s="10"/>
      <c r="N8203"/>
      <c r="O8203"/>
      <c r="P8203" s="10"/>
    </row>
    <row r="8204" spans="13:16" x14ac:dyDescent="0.25">
      <c r="M8204" s="10"/>
      <c r="N8204"/>
      <c r="O8204"/>
      <c r="P8204" s="10"/>
    </row>
    <row r="8205" spans="13:16" x14ac:dyDescent="0.25">
      <c r="M8205" s="10"/>
      <c r="N8205"/>
      <c r="O8205"/>
      <c r="P8205" s="10"/>
    </row>
    <row r="8206" spans="13:16" x14ac:dyDescent="0.25">
      <c r="M8206" s="10"/>
      <c r="N8206"/>
      <c r="O8206"/>
      <c r="P8206" s="10"/>
    </row>
    <row r="8207" spans="13:16" x14ac:dyDescent="0.25">
      <c r="M8207" s="10"/>
      <c r="N8207"/>
      <c r="O8207"/>
      <c r="P8207" s="10"/>
    </row>
    <row r="8208" spans="13:16" x14ac:dyDescent="0.25">
      <c r="M8208" s="10"/>
      <c r="N8208"/>
      <c r="O8208"/>
      <c r="P8208" s="10"/>
    </row>
    <row r="8209" spans="13:16" x14ac:dyDescent="0.25">
      <c r="M8209" s="10"/>
      <c r="N8209"/>
      <c r="O8209"/>
      <c r="P8209" s="10"/>
    </row>
    <row r="8210" spans="13:16" x14ac:dyDescent="0.25">
      <c r="M8210" s="10"/>
      <c r="N8210"/>
      <c r="O8210"/>
      <c r="P8210" s="10"/>
    </row>
    <row r="8211" spans="13:16" x14ac:dyDescent="0.25">
      <c r="M8211" s="10"/>
      <c r="N8211"/>
      <c r="O8211"/>
      <c r="P8211" s="10"/>
    </row>
    <row r="8212" spans="13:16" x14ac:dyDescent="0.25">
      <c r="M8212" s="10"/>
      <c r="N8212"/>
      <c r="O8212"/>
      <c r="P8212" s="10"/>
    </row>
    <row r="8213" spans="13:16" x14ac:dyDescent="0.25">
      <c r="M8213" s="10"/>
      <c r="N8213"/>
      <c r="O8213"/>
      <c r="P8213" s="10"/>
    </row>
    <row r="8214" spans="13:16" x14ac:dyDescent="0.25">
      <c r="M8214" s="10"/>
      <c r="N8214"/>
      <c r="O8214"/>
      <c r="P8214" s="10"/>
    </row>
    <row r="8215" spans="13:16" x14ac:dyDescent="0.25">
      <c r="M8215" s="10"/>
      <c r="N8215"/>
      <c r="O8215"/>
      <c r="P8215" s="10"/>
    </row>
    <row r="8216" spans="13:16" x14ac:dyDescent="0.25">
      <c r="M8216" s="10"/>
      <c r="N8216"/>
      <c r="O8216"/>
      <c r="P8216" s="10"/>
    </row>
    <row r="8217" spans="13:16" x14ac:dyDescent="0.25">
      <c r="M8217" s="10"/>
      <c r="N8217"/>
      <c r="O8217"/>
      <c r="P8217" s="10"/>
    </row>
    <row r="8218" spans="13:16" x14ac:dyDescent="0.25">
      <c r="M8218" s="10"/>
      <c r="N8218"/>
      <c r="O8218"/>
      <c r="P8218" s="10"/>
    </row>
    <row r="8219" spans="13:16" x14ac:dyDescent="0.25">
      <c r="M8219" s="10"/>
      <c r="N8219"/>
      <c r="O8219"/>
      <c r="P8219" s="10"/>
    </row>
    <row r="8220" spans="13:16" x14ac:dyDescent="0.25">
      <c r="M8220" s="10"/>
      <c r="N8220"/>
      <c r="O8220"/>
      <c r="P8220" s="10"/>
    </row>
    <row r="8221" spans="13:16" x14ac:dyDescent="0.25">
      <c r="M8221" s="10"/>
      <c r="N8221"/>
      <c r="O8221"/>
      <c r="P8221" s="10"/>
    </row>
    <row r="8222" spans="13:16" x14ac:dyDescent="0.25">
      <c r="M8222" s="10"/>
      <c r="N8222"/>
      <c r="O8222"/>
      <c r="P8222" s="10"/>
    </row>
    <row r="8223" spans="13:16" x14ac:dyDescent="0.25">
      <c r="M8223" s="10"/>
      <c r="N8223"/>
      <c r="O8223"/>
      <c r="P8223" s="10"/>
    </row>
    <row r="8224" spans="13:16" x14ac:dyDescent="0.25">
      <c r="M8224" s="10"/>
      <c r="N8224"/>
      <c r="O8224"/>
      <c r="P8224" s="10"/>
    </row>
    <row r="8225" spans="13:16" x14ac:dyDescent="0.25">
      <c r="M8225" s="10"/>
      <c r="N8225"/>
      <c r="O8225"/>
      <c r="P8225" s="10"/>
    </row>
    <row r="8226" spans="13:16" x14ac:dyDescent="0.25">
      <c r="M8226" s="10"/>
      <c r="N8226"/>
      <c r="O8226"/>
      <c r="P8226" s="10"/>
    </row>
    <row r="8227" spans="13:16" x14ac:dyDescent="0.25">
      <c r="M8227" s="10"/>
      <c r="N8227"/>
      <c r="O8227"/>
      <c r="P8227" s="10"/>
    </row>
    <row r="8228" spans="13:16" x14ac:dyDescent="0.25">
      <c r="M8228" s="10"/>
      <c r="N8228"/>
      <c r="O8228"/>
      <c r="P8228" s="10"/>
    </row>
    <row r="8229" spans="13:16" x14ac:dyDescent="0.25">
      <c r="M8229" s="10"/>
      <c r="N8229"/>
      <c r="O8229"/>
      <c r="P8229" s="10"/>
    </row>
    <row r="8230" spans="13:16" x14ac:dyDescent="0.25">
      <c r="M8230" s="10"/>
      <c r="N8230"/>
      <c r="O8230"/>
      <c r="P8230" s="10"/>
    </row>
    <row r="8231" spans="13:16" x14ac:dyDescent="0.25">
      <c r="M8231" s="10"/>
      <c r="N8231"/>
      <c r="O8231"/>
      <c r="P8231" s="10"/>
    </row>
    <row r="8232" spans="13:16" x14ac:dyDescent="0.25">
      <c r="M8232" s="10"/>
      <c r="N8232"/>
      <c r="O8232"/>
      <c r="P8232" s="10"/>
    </row>
    <row r="8233" spans="13:16" x14ac:dyDescent="0.25">
      <c r="M8233" s="10"/>
      <c r="N8233"/>
      <c r="O8233"/>
      <c r="P8233" s="10"/>
    </row>
    <row r="8234" spans="13:16" x14ac:dyDescent="0.25">
      <c r="M8234" s="10"/>
      <c r="N8234"/>
      <c r="O8234"/>
      <c r="P8234" s="10"/>
    </row>
    <row r="8235" spans="13:16" x14ac:dyDescent="0.25">
      <c r="M8235" s="10"/>
      <c r="N8235"/>
      <c r="O8235"/>
      <c r="P8235" s="10"/>
    </row>
    <row r="8236" spans="13:16" x14ac:dyDescent="0.25">
      <c r="M8236" s="10"/>
      <c r="N8236"/>
      <c r="O8236"/>
      <c r="P8236" s="10"/>
    </row>
    <row r="8237" spans="13:16" x14ac:dyDescent="0.25">
      <c r="M8237" s="10"/>
      <c r="N8237"/>
      <c r="O8237"/>
      <c r="P8237" s="10"/>
    </row>
    <row r="8238" spans="13:16" x14ac:dyDescent="0.25">
      <c r="M8238" s="10"/>
      <c r="N8238"/>
      <c r="O8238"/>
      <c r="P8238" s="10"/>
    </row>
    <row r="8239" spans="13:16" x14ac:dyDescent="0.25">
      <c r="M8239" s="10"/>
      <c r="N8239"/>
      <c r="O8239"/>
      <c r="P8239" s="10"/>
    </row>
    <row r="8240" spans="13:16" x14ac:dyDescent="0.25">
      <c r="M8240" s="10"/>
      <c r="N8240"/>
      <c r="O8240"/>
      <c r="P8240" s="10"/>
    </row>
    <row r="8241" spans="13:16" x14ac:dyDescent="0.25">
      <c r="M8241" s="10"/>
      <c r="N8241"/>
      <c r="O8241"/>
      <c r="P8241" s="10"/>
    </row>
    <row r="8242" spans="13:16" x14ac:dyDescent="0.25">
      <c r="M8242" s="10"/>
      <c r="N8242"/>
      <c r="O8242"/>
      <c r="P8242" s="10"/>
    </row>
    <row r="8243" spans="13:16" x14ac:dyDescent="0.25">
      <c r="M8243" s="10"/>
      <c r="N8243"/>
      <c r="O8243"/>
      <c r="P8243" s="10"/>
    </row>
    <row r="8244" spans="13:16" x14ac:dyDescent="0.25">
      <c r="M8244" s="10"/>
      <c r="N8244"/>
      <c r="O8244"/>
      <c r="P8244" s="10"/>
    </row>
    <row r="8245" spans="13:16" x14ac:dyDescent="0.25">
      <c r="M8245" s="10"/>
      <c r="N8245"/>
      <c r="O8245"/>
      <c r="P8245" s="10"/>
    </row>
    <row r="8246" spans="13:16" x14ac:dyDescent="0.25">
      <c r="M8246" s="10"/>
      <c r="N8246"/>
      <c r="O8246"/>
      <c r="P8246" s="10"/>
    </row>
    <row r="8247" spans="13:16" x14ac:dyDescent="0.25">
      <c r="M8247" s="10"/>
      <c r="N8247"/>
      <c r="O8247"/>
      <c r="P8247" s="10"/>
    </row>
    <row r="8248" spans="13:16" x14ac:dyDescent="0.25">
      <c r="M8248" s="10"/>
      <c r="N8248"/>
      <c r="O8248"/>
      <c r="P8248" s="10"/>
    </row>
    <row r="8249" spans="13:16" x14ac:dyDescent="0.25">
      <c r="M8249" s="10"/>
      <c r="N8249"/>
      <c r="O8249"/>
      <c r="P8249" s="10"/>
    </row>
    <row r="8250" spans="13:16" x14ac:dyDescent="0.25">
      <c r="M8250" s="10"/>
      <c r="N8250"/>
      <c r="O8250"/>
      <c r="P8250" s="10"/>
    </row>
    <row r="8251" spans="13:16" x14ac:dyDescent="0.25">
      <c r="M8251" s="10"/>
      <c r="N8251"/>
      <c r="O8251"/>
      <c r="P8251" s="10"/>
    </row>
    <row r="8252" spans="13:16" x14ac:dyDescent="0.25">
      <c r="M8252" s="10"/>
      <c r="N8252"/>
      <c r="O8252"/>
      <c r="P8252" s="10"/>
    </row>
    <row r="8253" spans="13:16" x14ac:dyDescent="0.25">
      <c r="M8253" s="10"/>
      <c r="N8253"/>
      <c r="O8253"/>
      <c r="P8253" s="10"/>
    </row>
    <row r="8254" spans="13:16" x14ac:dyDescent="0.25">
      <c r="M8254" s="10"/>
      <c r="N8254"/>
      <c r="O8254"/>
      <c r="P8254" s="10"/>
    </row>
    <row r="8255" spans="13:16" x14ac:dyDescent="0.25">
      <c r="M8255" s="10"/>
      <c r="N8255"/>
      <c r="O8255"/>
      <c r="P8255" s="10"/>
    </row>
    <row r="8256" spans="13:16" x14ac:dyDescent="0.25">
      <c r="M8256" s="10"/>
      <c r="N8256"/>
      <c r="O8256"/>
      <c r="P8256" s="10"/>
    </row>
    <row r="8257" spans="13:16" x14ac:dyDescent="0.25">
      <c r="M8257" s="10"/>
      <c r="N8257"/>
      <c r="O8257"/>
      <c r="P8257" s="10"/>
    </row>
    <row r="8258" spans="13:16" x14ac:dyDescent="0.25">
      <c r="M8258" s="10"/>
      <c r="N8258"/>
      <c r="O8258"/>
      <c r="P8258" s="10"/>
    </row>
    <row r="8259" spans="13:16" x14ac:dyDescent="0.25">
      <c r="M8259" s="10"/>
      <c r="N8259"/>
      <c r="O8259"/>
      <c r="P8259" s="10"/>
    </row>
    <row r="8260" spans="13:16" x14ac:dyDescent="0.25">
      <c r="M8260" s="10"/>
      <c r="N8260"/>
      <c r="O8260"/>
      <c r="P8260" s="10"/>
    </row>
    <row r="8261" spans="13:16" x14ac:dyDescent="0.25">
      <c r="M8261" s="10"/>
      <c r="N8261"/>
      <c r="O8261"/>
      <c r="P8261" s="10"/>
    </row>
    <row r="8262" spans="13:16" x14ac:dyDescent="0.25">
      <c r="M8262" s="10"/>
      <c r="N8262"/>
      <c r="O8262"/>
      <c r="P8262" s="10"/>
    </row>
    <row r="8263" spans="13:16" x14ac:dyDescent="0.25">
      <c r="M8263" s="10"/>
      <c r="N8263"/>
      <c r="O8263"/>
      <c r="P8263" s="10"/>
    </row>
    <row r="8264" spans="13:16" x14ac:dyDescent="0.25">
      <c r="M8264" s="10"/>
      <c r="N8264"/>
      <c r="O8264"/>
      <c r="P8264" s="10"/>
    </row>
    <row r="8265" spans="13:16" x14ac:dyDescent="0.25">
      <c r="M8265" s="10"/>
      <c r="N8265"/>
      <c r="O8265"/>
      <c r="P8265" s="10"/>
    </row>
    <row r="8266" spans="13:16" x14ac:dyDescent="0.25">
      <c r="M8266" s="10"/>
      <c r="N8266"/>
      <c r="O8266"/>
      <c r="P8266" s="10"/>
    </row>
    <row r="8267" spans="13:16" x14ac:dyDescent="0.25">
      <c r="M8267" s="10"/>
      <c r="N8267"/>
      <c r="O8267"/>
      <c r="P8267" s="10"/>
    </row>
    <row r="8268" spans="13:16" x14ac:dyDescent="0.25">
      <c r="M8268" s="10"/>
      <c r="N8268"/>
      <c r="O8268"/>
      <c r="P8268" s="10"/>
    </row>
    <row r="8269" spans="13:16" x14ac:dyDescent="0.25">
      <c r="M8269" s="10"/>
      <c r="N8269"/>
      <c r="O8269"/>
      <c r="P8269" s="10"/>
    </row>
    <row r="8270" spans="13:16" x14ac:dyDescent="0.25">
      <c r="M8270" s="10"/>
      <c r="N8270"/>
      <c r="O8270"/>
      <c r="P8270" s="10"/>
    </row>
    <row r="8271" spans="13:16" x14ac:dyDescent="0.25">
      <c r="M8271" s="10"/>
      <c r="N8271"/>
      <c r="O8271"/>
      <c r="P8271" s="10"/>
    </row>
    <row r="8272" spans="13:16" x14ac:dyDescent="0.25">
      <c r="M8272" s="10"/>
      <c r="N8272"/>
      <c r="O8272"/>
      <c r="P8272" s="10"/>
    </row>
    <row r="8273" spans="13:16" x14ac:dyDescent="0.25">
      <c r="M8273" s="10"/>
      <c r="N8273"/>
      <c r="O8273"/>
      <c r="P8273" s="10"/>
    </row>
    <row r="8274" spans="13:16" x14ac:dyDescent="0.25">
      <c r="M8274" s="10"/>
      <c r="N8274"/>
      <c r="O8274"/>
      <c r="P8274" s="10"/>
    </row>
    <row r="8275" spans="13:16" x14ac:dyDescent="0.25">
      <c r="M8275" s="10"/>
      <c r="N8275"/>
      <c r="O8275"/>
      <c r="P8275" s="10"/>
    </row>
    <row r="8276" spans="13:16" x14ac:dyDescent="0.25">
      <c r="M8276" s="10"/>
      <c r="N8276"/>
      <c r="O8276"/>
      <c r="P8276" s="10"/>
    </row>
    <row r="8277" spans="13:16" x14ac:dyDescent="0.25">
      <c r="M8277" s="10"/>
      <c r="N8277"/>
      <c r="O8277"/>
      <c r="P8277" s="10"/>
    </row>
    <row r="8278" spans="13:16" x14ac:dyDescent="0.25">
      <c r="M8278" s="10"/>
      <c r="N8278"/>
      <c r="O8278"/>
      <c r="P8278" s="10"/>
    </row>
    <row r="8279" spans="13:16" x14ac:dyDescent="0.25">
      <c r="M8279" s="10"/>
      <c r="N8279"/>
      <c r="O8279"/>
      <c r="P8279" s="10"/>
    </row>
    <row r="8280" spans="13:16" x14ac:dyDescent="0.25">
      <c r="M8280" s="10"/>
      <c r="N8280"/>
      <c r="O8280"/>
      <c r="P8280" s="10"/>
    </row>
    <row r="8281" spans="13:16" x14ac:dyDescent="0.25">
      <c r="M8281" s="10"/>
      <c r="N8281"/>
      <c r="O8281"/>
      <c r="P8281" s="10"/>
    </row>
    <row r="8282" spans="13:16" x14ac:dyDescent="0.25">
      <c r="M8282" s="10"/>
      <c r="N8282"/>
      <c r="O8282"/>
      <c r="P8282" s="10"/>
    </row>
    <row r="8283" spans="13:16" x14ac:dyDescent="0.25">
      <c r="M8283" s="10"/>
      <c r="N8283"/>
      <c r="O8283"/>
      <c r="P8283" s="10"/>
    </row>
    <row r="8284" spans="13:16" x14ac:dyDescent="0.25">
      <c r="M8284" s="10"/>
      <c r="N8284"/>
      <c r="O8284"/>
      <c r="P8284" s="10"/>
    </row>
    <row r="8285" spans="13:16" x14ac:dyDescent="0.25">
      <c r="M8285" s="10"/>
      <c r="N8285"/>
      <c r="O8285"/>
      <c r="P8285" s="10"/>
    </row>
    <row r="8286" spans="13:16" x14ac:dyDescent="0.25">
      <c r="M8286" s="10"/>
      <c r="N8286"/>
      <c r="O8286"/>
      <c r="P8286" s="10"/>
    </row>
    <row r="8287" spans="13:16" x14ac:dyDescent="0.25">
      <c r="M8287" s="10"/>
      <c r="N8287"/>
      <c r="O8287"/>
      <c r="P8287" s="10"/>
    </row>
    <row r="8288" spans="13:16" x14ac:dyDescent="0.25">
      <c r="M8288" s="10"/>
      <c r="N8288"/>
      <c r="O8288"/>
      <c r="P8288" s="10"/>
    </row>
    <row r="8289" spans="13:16" x14ac:dyDescent="0.25">
      <c r="M8289" s="10"/>
      <c r="N8289"/>
      <c r="O8289"/>
      <c r="P8289" s="10"/>
    </row>
    <row r="8290" spans="13:16" x14ac:dyDescent="0.25">
      <c r="M8290" s="10"/>
      <c r="N8290"/>
      <c r="O8290"/>
      <c r="P8290" s="10"/>
    </row>
    <row r="8291" spans="13:16" x14ac:dyDescent="0.25">
      <c r="M8291" s="10"/>
      <c r="N8291"/>
      <c r="O8291"/>
      <c r="P8291" s="10"/>
    </row>
    <row r="8292" spans="13:16" x14ac:dyDescent="0.25">
      <c r="M8292" s="10"/>
      <c r="N8292"/>
      <c r="O8292"/>
      <c r="P8292" s="10"/>
    </row>
    <row r="8293" spans="13:16" x14ac:dyDescent="0.25">
      <c r="M8293" s="10"/>
      <c r="N8293"/>
      <c r="O8293"/>
      <c r="P8293" s="10"/>
    </row>
    <row r="8294" spans="13:16" x14ac:dyDescent="0.25">
      <c r="M8294" s="10"/>
      <c r="N8294"/>
      <c r="O8294"/>
      <c r="P8294" s="10"/>
    </row>
    <row r="8295" spans="13:16" x14ac:dyDescent="0.25">
      <c r="M8295" s="10"/>
      <c r="N8295"/>
      <c r="O8295"/>
      <c r="P8295" s="10"/>
    </row>
    <row r="8296" spans="13:16" x14ac:dyDescent="0.25">
      <c r="M8296" s="10"/>
      <c r="N8296"/>
      <c r="O8296"/>
      <c r="P8296" s="10"/>
    </row>
    <row r="8297" spans="13:16" x14ac:dyDescent="0.25">
      <c r="M8297" s="10"/>
      <c r="N8297"/>
      <c r="O8297"/>
      <c r="P8297" s="10"/>
    </row>
    <row r="8298" spans="13:16" x14ac:dyDescent="0.25">
      <c r="M8298" s="10"/>
      <c r="N8298"/>
      <c r="O8298"/>
      <c r="P8298" s="10"/>
    </row>
    <row r="8299" spans="13:16" x14ac:dyDescent="0.25">
      <c r="M8299" s="10"/>
      <c r="N8299"/>
      <c r="O8299"/>
      <c r="P8299" s="10"/>
    </row>
    <row r="8300" spans="13:16" x14ac:dyDescent="0.25">
      <c r="M8300" s="10"/>
      <c r="N8300"/>
      <c r="O8300"/>
      <c r="P8300" s="10"/>
    </row>
    <row r="8301" spans="13:16" x14ac:dyDescent="0.25">
      <c r="M8301" s="10"/>
      <c r="N8301"/>
      <c r="O8301"/>
      <c r="P8301" s="10"/>
    </row>
    <row r="8302" spans="13:16" x14ac:dyDescent="0.25">
      <c r="M8302" s="10"/>
      <c r="N8302"/>
      <c r="O8302"/>
      <c r="P8302" s="10"/>
    </row>
    <row r="8303" spans="13:16" x14ac:dyDescent="0.25">
      <c r="M8303" s="10"/>
      <c r="N8303"/>
      <c r="O8303"/>
      <c r="P8303" s="10"/>
    </row>
    <row r="8304" spans="13:16" x14ac:dyDescent="0.25">
      <c r="M8304" s="10"/>
      <c r="N8304"/>
      <c r="O8304"/>
      <c r="P8304" s="10"/>
    </row>
    <row r="8305" spans="13:16" x14ac:dyDescent="0.25">
      <c r="M8305" s="10"/>
      <c r="N8305"/>
      <c r="O8305"/>
      <c r="P8305" s="10"/>
    </row>
    <row r="8306" spans="13:16" x14ac:dyDescent="0.25">
      <c r="M8306" s="10"/>
      <c r="N8306"/>
      <c r="O8306"/>
      <c r="P8306" s="10"/>
    </row>
    <row r="8307" spans="13:16" x14ac:dyDescent="0.25">
      <c r="M8307" s="10"/>
      <c r="N8307"/>
      <c r="O8307"/>
      <c r="P8307" s="10"/>
    </row>
    <row r="8308" spans="13:16" x14ac:dyDescent="0.25">
      <c r="M8308" s="10"/>
      <c r="N8308"/>
      <c r="O8308"/>
      <c r="P8308" s="10"/>
    </row>
    <row r="8309" spans="13:16" x14ac:dyDescent="0.25">
      <c r="M8309" s="10"/>
      <c r="N8309"/>
      <c r="O8309"/>
      <c r="P8309" s="10"/>
    </row>
    <row r="8310" spans="13:16" x14ac:dyDescent="0.25">
      <c r="M8310" s="10"/>
      <c r="N8310"/>
      <c r="O8310"/>
      <c r="P8310" s="10"/>
    </row>
    <row r="8311" spans="13:16" x14ac:dyDescent="0.25">
      <c r="M8311" s="10"/>
      <c r="N8311"/>
      <c r="O8311"/>
      <c r="P8311" s="10"/>
    </row>
    <row r="8312" spans="13:16" x14ac:dyDescent="0.25">
      <c r="M8312" s="10"/>
      <c r="N8312"/>
      <c r="O8312"/>
      <c r="P8312" s="10"/>
    </row>
    <row r="8313" spans="13:16" x14ac:dyDescent="0.25">
      <c r="M8313" s="10"/>
      <c r="N8313"/>
      <c r="O8313"/>
      <c r="P8313" s="10"/>
    </row>
    <row r="8314" spans="13:16" x14ac:dyDescent="0.25">
      <c r="M8314" s="10"/>
      <c r="N8314"/>
      <c r="O8314"/>
      <c r="P8314" s="10"/>
    </row>
    <row r="8315" spans="13:16" x14ac:dyDescent="0.25">
      <c r="M8315" s="10"/>
      <c r="N8315"/>
      <c r="O8315"/>
      <c r="P8315" s="10"/>
    </row>
    <row r="8316" spans="13:16" x14ac:dyDescent="0.25">
      <c r="M8316" s="10"/>
      <c r="N8316"/>
      <c r="O8316"/>
      <c r="P8316" s="10"/>
    </row>
    <row r="8317" spans="13:16" x14ac:dyDescent="0.25">
      <c r="M8317" s="10"/>
      <c r="N8317"/>
      <c r="O8317"/>
      <c r="P8317" s="10"/>
    </row>
    <row r="8318" spans="13:16" x14ac:dyDescent="0.25">
      <c r="M8318" s="10"/>
      <c r="N8318"/>
      <c r="O8318"/>
      <c r="P8318" s="10"/>
    </row>
    <row r="8319" spans="13:16" x14ac:dyDescent="0.25">
      <c r="M8319" s="10"/>
      <c r="N8319"/>
      <c r="O8319"/>
      <c r="P8319" s="10"/>
    </row>
    <row r="8320" spans="13:16" x14ac:dyDescent="0.25">
      <c r="M8320" s="10"/>
      <c r="N8320"/>
      <c r="O8320"/>
      <c r="P8320" s="10"/>
    </row>
    <row r="8321" spans="13:16" x14ac:dyDescent="0.25">
      <c r="M8321" s="10"/>
      <c r="N8321"/>
      <c r="O8321"/>
      <c r="P8321" s="10"/>
    </row>
    <row r="8322" spans="13:16" x14ac:dyDescent="0.25">
      <c r="M8322" s="10"/>
      <c r="N8322"/>
      <c r="O8322"/>
      <c r="P8322" s="10"/>
    </row>
    <row r="8323" spans="13:16" x14ac:dyDescent="0.25">
      <c r="M8323" s="10"/>
      <c r="N8323"/>
      <c r="O8323"/>
      <c r="P8323" s="10"/>
    </row>
    <row r="8324" spans="13:16" x14ac:dyDescent="0.25">
      <c r="M8324" s="10"/>
      <c r="N8324"/>
      <c r="O8324"/>
      <c r="P8324" s="10"/>
    </row>
    <row r="8325" spans="13:16" x14ac:dyDescent="0.25">
      <c r="M8325" s="10"/>
      <c r="N8325"/>
      <c r="O8325"/>
      <c r="P8325" s="10"/>
    </row>
    <row r="8326" spans="13:16" x14ac:dyDescent="0.25">
      <c r="M8326" s="10"/>
      <c r="N8326"/>
      <c r="O8326"/>
      <c r="P8326" s="10"/>
    </row>
    <row r="8327" spans="13:16" x14ac:dyDescent="0.25">
      <c r="M8327" s="10"/>
      <c r="N8327"/>
      <c r="O8327"/>
      <c r="P8327" s="10"/>
    </row>
    <row r="8328" spans="13:16" x14ac:dyDescent="0.25">
      <c r="M8328" s="10"/>
      <c r="N8328"/>
      <c r="O8328"/>
      <c r="P8328" s="10"/>
    </row>
    <row r="8329" spans="13:16" x14ac:dyDescent="0.25">
      <c r="M8329" s="10"/>
      <c r="N8329"/>
      <c r="O8329"/>
      <c r="P8329" s="10"/>
    </row>
    <row r="8330" spans="13:16" x14ac:dyDescent="0.25">
      <c r="M8330" s="10"/>
      <c r="N8330"/>
      <c r="O8330"/>
      <c r="P8330" s="10"/>
    </row>
    <row r="8331" spans="13:16" x14ac:dyDescent="0.25">
      <c r="M8331" s="10"/>
      <c r="N8331"/>
      <c r="O8331"/>
      <c r="P8331" s="10"/>
    </row>
    <row r="8332" spans="13:16" x14ac:dyDescent="0.25">
      <c r="M8332" s="10"/>
      <c r="N8332"/>
      <c r="O8332"/>
      <c r="P8332" s="10"/>
    </row>
    <row r="8333" spans="13:16" x14ac:dyDescent="0.25">
      <c r="M8333" s="10"/>
      <c r="N8333"/>
      <c r="O8333"/>
      <c r="P8333" s="10"/>
    </row>
    <row r="8334" spans="13:16" x14ac:dyDescent="0.25">
      <c r="M8334" s="10"/>
      <c r="N8334"/>
      <c r="O8334"/>
      <c r="P8334" s="10"/>
    </row>
    <row r="8335" spans="13:16" x14ac:dyDescent="0.25">
      <c r="M8335" s="10"/>
      <c r="N8335"/>
      <c r="O8335"/>
      <c r="P8335" s="10"/>
    </row>
    <row r="8336" spans="13:16" x14ac:dyDescent="0.25">
      <c r="M8336" s="10"/>
      <c r="N8336"/>
      <c r="O8336"/>
      <c r="P8336" s="10"/>
    </row>
    <row r="8337" spans="13:16" x14ac:dyDescent="0.25">
      <c r="M8337" s="10"/>
      <c r="N8337"/>
      <c r="O8337"/>
      <c r="P8337" s="10"/>
    </row>
    <row r="8338" spans="13:16" x14ac:dyDescent="0.25">
      <c r="M8338" s="10"/>
      <c r="N8338"/>
      <c r="O8338"/>
      <c r="P8338" s="10"/>
    </row>
    <row r="8339" spans="13:16" x14ac:dyDescent="0.25">
      <c r="M8339" s="10"/>
      <c r="N8339"/>
      <c r="O8339"/>
      <c r="P8339" s="10"/>
    </row>
    <row r="8340" spans="13:16" x14ac:dyDescent="0.25">
      <c r="M8340" s="10"/>
      <c r="N8340"/>
      <c r="O8340"/>
      <c r="P8340" s="10"/>
    </row>
    <row r="8341" spans="13:16" x14ac:dyDescent="0.25">
      <c r="M8341" s="10"/>
      <c r="N8341"/>
      <c r="O8341"/>
      <c r="P8341" s="10"/>
    </row>
    <row r="8342" spans="13:16" x14ac:dyDescent="0.25">
      <c r="M8342" s="10"/>
      <c r="N8342"/>
      <c r="O8342"/>
      <c r="P8342" s="10"/>
    </row>
    <row r="8343" spans="13:16" x14ac:dyDescent="0.25">
      <c r="M8343" s="10"/>
      <c r="N8343"/>
      <c r="O8343"/>
      <c r="P8343" s="10"/>
    </row>
    <row r="8344" spans="13:16" x14ac:dyDescent="0.25">
      <c r="M8344" s="10"/>
      <c r="N8344"/>
      <c r="O8344"/>
      <c r="P8344" s="10"/>
    </row>
    <row r="8345" spans="13:16" x14ac:dyDescent="0.25">
      <c r="M8345" s="10"/>
      <c r="N8345"/>
      <c r="O8345"/>
      <c r="P8345" s="10"/>
    </row>
    <row r="8346" spans="13:16" x14ac:dyDescent="0.25">
      <c r="M8346" s="10"/>
      <c r="N8346"/>
      <c r="O8346"/>
      <c r="P8346" s="10"/>
    </row>
    <row r="8347" spans="13:16" x14ac:dyDescent="0.25">
      <c r="M8347" s="10"/>
      <c r="N8347"/>
      <c r="O8347"/>
      <c r="P8347" s="10"/>
    </row>
    <row r="8348" spans="13:16" x14ac:dyDescent="0.25">
      <c r="M8348" s="10"/>
      <c r="N8348"/>
      <c r="O8348"/>
      <c r="P8348" s="10"/>
    </row>
    <row r="8349" spans="13:16" x14ac:dyDescent="0.25">
      <c r="M8349" s="10"/>
      <c r="N8349"/>
      <c r="O8349"/>
      <c r="P8349" s="10"/>
    </row>
    <row r="8350" spans="13:16" x14ac:dyDescent="0.25">
      <c r="M8350" s="10"/>
      <c r="N8350"/>
      <c r="O8350"/>
      <c r="P8350" s="10"/>
    </row>
    <row r="8351" spans="13:16" x14ac:dyDescent="0.25">
      <c r="M8351" s="10"/>
      <c r="N8351"/>
      <c r="O8351"/>
      <c r="P8351" s="10"/>
    </row>
    <row r="8352" spans="13:16" x14ac:dyDescent="0.25">
      <c r="M8352" s="10"/>
      <c r="N8352"/>
      <c r="O8352"/>
      <c r="P8352" s="10"/>
    </row>
    <row r="8353" spans="13:16" x14ac:dyDescent="0.25">
      <c r="M8353" s="10"/>
      <c r="N8353"/>
      <c r="O8353"/>
      <c r="P8353" s="10"/>
    </row>
    <row r="8354" spans="13:16" x14ac:dyDescent="0.25">
      <c r="M8354" s="10"/>
      <c r="N8354"/>
      <c r="O8354"/>
      <c r="P8354" s="10"/>
    </row>
    <row r="8355" spans="13:16" x14ac:dyDescent="0.25">
      <c r="M8355" s="10"/>
      <c r="N8355"/>
      <c r="O8355"/>
      <c r="P8355" s="10"/>
    </row>
    <row r="8356" spans="13:16" x14ac:dyDescent="0.25">
      <c r="M8356" s="10"/>
      <c r="N8356"/>
      <c r="O8356"/>
      <c r="P8356" s="10"/>
    </row>
    <row r="8357" spans="13:16" x14ac:dyDescent="0.25">
      <c r="M8357" s="10"/>
      <c r="N8357"/>
      <c r="O8357"/>
      <c r="P8357" s="10"/>
    </row>
    <row r="8358" spans="13:16" x14ac:dyDescent="0.25">
      <c r="M8358" s="10"/>
      <c r="N8358"/>
      <c r="O8358"/>
      <c r="P8358" s="10"/>
    </row>
    <row r="8359" spans="13:16" x14ac:dyDescent="0.25">
      <c r="M8359" s="10"/>
      <c r="N8359"/>
      <c r="O8359"/>
      <c r="P8359" s="10"/>
    </row>
    <row r="8360" spans="13:16" x14ac:dyDescent="0.25">
      <c r="M8360" s="10"/>
      <c r="N8360"/>
      <c r="O8360"/>
      <c r="P8360" s="10"/>
    </row>
    <row r="8361" spans="13:16" x14ac:dyDescent="0.25">
      <c r="M8361" s="10"/>
      <c r="N8361"/>
      <c r="O8361"/>
      <c r="P8361" s="10"/>
    </row>
    <row r="8362" spans="13:16" x14ac:dyDescent="0.25">
      <c r="M8362" s="10"/>
      <c r="N8362"/>
      <c r="O8362"/>
      <c r="P8362" s="10"/>
    </row>
    <row r="8363" spans="13:16" x14ac:dyDescent="0.25">
      <c r="M8363" s="10"/>
      <c r="N8363"/>
      <c r="O8363"/>
      <c r="P8363" s="10"/>
    </row>
    <row r="8364" spans="13:16" x14ac:dyDescent="0.25">
      <c r="M8364" s="10"/>
      <c r="N8364"/>
      <c r="O8364"/>
      <c r="P8364" s="10"/>
    </row>
    <row r="8365" spans="13:16" x14ac:dyDescent="0.25">
      <c r="M8365" s="10"/>
      <c r="N8365"/>
      <c r="O8365"/>
      <c r="P8365" s="10"/>
    </row>
    <row r="8366" spans="13:16" x14ac:dyDescent="0.25">
      <c r="M8366" s="10"/>
      <c r="N8366"/>
      <c r="O8366"/>
      <c r="P8366" s="10"/>
    </row>
    <row r="8367" spans="13:16" x14ac:dyDescent="0.25">
      <c r="M8367" s="10"/>
      <c r="N8367"/>
      <c r="O8367"/>
      <c r="P8367" s="10"/>
    </row>
    <row r="8368" spans="13:16" x14ac:dyDescent="0.25">
      <c r="M8368" s="10"/>
      <c r="N8368"/>
      <c r="O8368"/>
      <c r="P8368" s="10"/>
    </row>
    <row r="8369" spans="13:16" x14ac:dyDescent="0.25">
      <c r="M8369" s="10"/>
      <c r="N8369"/>
      <c r="O8369"/>
      <c r="P8369" s="10"/>
    </row>
    <row r="8370" spans="13:16" x14ac:dyDescent="0.25">
      <c r="M8370" s="10"/>
      <c r="N8370"/>
      <c r="O8370"/>
      <c r="P8370" s="10"/>
    </row>
    <row r="8371" spans="13:16" x14ac:dyDescent="0.25">
      <c r="M8371" s="10"/>
      <c r="N8371"/>
      <c r="O8371"/>
      <c r="P8371" s="10"/>
    </row>
    <row r="8372" spans="13:16" x14ac:dyDescent="0.25">
      <c r="M8372" s="10"/>
      <c r="N8372"/>
      <c r="O8372"/>
      <c r="P8372" s="10"/>
    </row>
    <row r="8373" spans="13:16" x14ac:dyDescent="0.25">
      <c r="M8373" s="10"/>
      <c r="N8373"/>
      <c r="O8373"/>
      <c r="P8373" s="10"/>
    </row>
    <row r="8374" spans="13:16" x14ac:dyDescent="0.25">
      <c r="M8374" s="10"/>
      <c r="N8374"/>
      <c r="O8374"/>
      <c r="P8374" s="10"/>
    </row>
    <row r="8375" spans="13:16" x14ac:dyDescent="0.25">
      <c r="M8375" s="10"/>
      <c r="N8375"/>
      <c r="O8375"/>
      <c r="P8375" s="10"/>
    </row>
    <row r="8376" spans="13:16" x14ac:dyDescent="0.25">
      <c r="M8376" s="10"/>
      <c r="N8376"/>
      <c r="O8376"/>
      <c r="P8376" s="10"/>
    </row>
    <row r="8377" spans="13:16" x14ac:dyDescent="0.25">
      <c r="M8377" s="10"/>
      <c r="N8377"/>
      <c r="O8377"/>
      <c r="P8377" s="10"/>
    </row>
    <row r="8378" spans="13:16" x14ac:dyDescent="0.25">
      <c r="M8378" s="10"/>
      <c r="N8378"/>
      <c r="O8378"/>
      <c r="P8378" s="10"/>
    </row>
    <row r="8379" spans="13:16" x14ac:dyDescent="0.25">
      <c r="M8379" s="10"/>
      <c r="N8379"/>
      <c r="O8379"/>
      <c r="P8379" s="10"/>
    </row>
    <row r="8380" spans="13:16" x14ac:dyDescent="0.25">
      <c r="M8380" s="10"/>
      <c r="N8380"/>
      <c r="O8380"/>
      <c r="P8380" s="10"/>
    </row>
    <row r="8381" spans="13:16" x14ac:dyDescent="0.25">
      <c r="M8381" s="10"/>
      <c r="N8381"/>
      <c r="O8381"/>
      <c r="P8381" s="10"/>
    </row>
    <row r="8382" spans="13:16" x14ac:dyDescent="0.25">
      <c r="M8382" s="10"/>
      <c r="N8382"/>
      <c r="O8382"/>
      <c r="P8382" s="10"/>
    </row>
    <row r="8383" spans="13:16" x14ac:dyDescent="0.25">
      <c r="M8383" s="10"/>
      <c r="N8383"/>
      <c r="O8383"/>
      <c r="P8383" s="10"/>
    </row>
    <row r="8384" spans="13:16" x14ac:dyDescent="0.25">
      <c r="M8384" s="10"/>
      <c r="N8384"/>
      <c r="O8384"/>
      <c r="P8384" s="10"/>
    </row>
    <row r="8385" spans="13:16" x14ac:dyDescent="0.25">
      <c r="M8385" s="10"/>
      <c r="N8385"/>
      <c r="O8385"/>
      <c r="P8385" s="10"/>
    </row>
    <row r="8386" spans="13:16" x14ac:dyDescent="0.25">
      <c r="M8386" s="10"/>
      <c r="N8386"/>
      <c r="O8386"/>
      <c r="P8386" s="10"/>
    </row>
    <row r="8387" spans="13:16" x14ac:dyDescent="0.25">
      <c r="M8387" s="10"/>
      <c r="N8387"/>
      <c r="O8387"/>
      <c r="P8387" s="10"/>
    </row>
    <row r="8388" spans="13:16" x14ac:dyDescent="0.25">
      <c r="M8388" s="10"/>
      <c r="N8388"/>
      <c r="O8388"/>
      <c r="P8388" s="10"/>
    </row>
    <row r="8389" spans="13:16" x14ac:dyDescent="0.25">
      <c r="M8389" s="10"/>
      <c r="N8389"/>
      <c r="O8389"/>
      <c r="P8389" s="10"/>
    </row>
    <row r="8390" spans="13:16" x14ac:dyDescent="0.25">
      <c r="M8390" s="10"/>
      <c r="N8390"/>
      <c r="O8390"/>
      <c r="P8390" s="10"/>
    </row>
    <row r="8391" spans="13:16" x14ac:dyDescent="0.25">
      <c r="M8391" s="10"/>
      <c r="N8391"/>
      <c r="O8391"/>
      <c r="P8391" s="10"/>
    </row>
    <row r="8392" spans="13:16" x14ac:dyDescent="0.25">
      <c r="M8392" s="10"/>
      <c r="N8392"/>
      <c r="O8392"/>
      <c r="P8392" s="10"/>
    </row>
    <row r="8393" spans="13:16" x14ac:dyDescent="0.25">
      <c r="M8393" s="10"/>
      <c r="N8393"/>
      <c r="O8393"/>
      <c r="P8393" s="10"/>
    </row>
    <row r="8394" spans="13:16" x14ac:dyDescent="0.25">
      <c r="M8394" s="10"/>
      <c r="N8394"/>
      <c r="O8394"/>
      <c r="P8394" s="10"/>
    </row>
    <row r="8395" spans="13:16" x14ac:dyDescent="0.25">
      <c r="M8395" s="10"/>
      <c r="N8395"/>
      <c r="O8395"/>
      <c r="P8395" s="10"/>
    </row>
    <row r="8396" spans="13:16" x14ac:dyDescent="0.25">
      <c r="M8396" s="10"/>
      <c r="N8396"/>
      <c r="O8396"/>
      <c r="P8396" s="10"/>
    </row>
    <row r="8397" spans="13:16" x14ac:dyDescent="0.25">
      <c r="M8397" s="10"/>
      <c r="N8397"/>
      <c r="O8397"/>
      <c r="P8397" s="10"/>
    </row>
    <row r="8398" spans="13:16" x14ac:dyDescent="0.25">
      <c r="M8398" s="10"/>
      <c r="N8398"/>
      <c r="O8398"/>
      <c r="P8398" s="10"/>
    </row>
    <row r="8399" spans="13:16" x14ac:dyDescent="0.25">
      <c r="M8399" s="10"/>
      <c r="N8399"/>
      <c r="O8399"/>
      <c r="P8399" s="10"/>
    </row>
    <row r="8400" spans="13:16" x14ac:dyDescent="0.25">
      <c r="M8400" s="10"/>
      <c r="N8400"/>
      <c r="O8400"/>
      <c r="P8400" s="10"/>
    </row>
    <row r="8401" spans="13:16" x14ac:dyDescent="0.25">
      <c r="M8401" s="10"/>
      <c r="N8401"/>
      <c r="O8401"/>
      <c r="P8401" s="10"/>
    </row>
    <row r="8402" spans="13:16" x14ac:dyDescent="0.25">
      <c r="M8402" s="10"/>
      <c r="N8402"/>
      <c r="O8402"/>
      <c r="P8402" s="10"/>
    </row>
    <row r="8403" spans="13:16" x14ac:dyDescent="0.25">
      <c r="M8403" s="10"/>
      <c r="N8403"/>
      <c r="O8403"/>
      <c r="P8403" s="10"/>
    </row>
    <row r="8404" spans="13:16" x14ac:dyDescent="0.25">
      <c r="M8404" s="10"/>
      <c r="N8404"/>
      <c r="O8404"/>
      <c r="P8404" s="10"/>
    </row>
    <row r="8405" spans="13:16" x14ac:dyDescent="0.25">
      <c r="M8405" s="10"/>
      <c r="N8405"/>
      <c r="O8405"/>
      <c r="P8405" s="10"/>
    </row>
    <row r="8406" spans="13:16" x14ac:dyDescent="0.25">
      <c r="M8406" s="10"/>
      <c r="N8406"/>
      <c r="O8406"/>
      <c r="P8406" s="10"/>
    </row>
    <row r="8407" spans="13:16" x14ac:dyDescent="0.25">
      <c r="M8407" s="10"/>
      <c r="N8407"/>
      <c r="O8407"/>
      <c r="P8407" s="10"/>
    </row>
    <row r="8408" spans="13:16" x14ac:dyDescent="0.25">
      <c r="M8408" s="10"/>
      <c r="N8408"/>
      <c r="O8408"/>
      <c r="P8408" s="10"/>
    </row>
    <row r="8409" spans="13:16" x14ac:dyDescent="0.25">
      <c r="M8409" s="10"/>
      <c r="N8409"/>
      <c r="O8409"/>
      <c r="P8409" s="10"/>
    </row>
    <row r="8410" spans="13:16" x14ac:dyDescent="0.25">
      <c r="M8410" s="10"/>
      <c r="N8410"/>
      <c r="O8410"/>
      <c r="P8410" s="10"/>
    </row>
    <row r="8411" spans="13:16" x14ac:dyDescent="0.25">
      <c r="M8411" s="10"/>
      <c r="N8411"/>
      <c r="O8411"/>
      <c r="P8411" s="10"/>
    </row>
    <row r="8412" spans="13:16" x14ac:dyDescent="0.25">
      <c r="M8412" s="10"/>
      <c r="N8412"/>
      <c r="O8412"/>
      <c r="P8412" s="10"/>
    </row>
    <row r="8413" spans="13:16" x14ac:dyDescent="0.25">
      <c r="M8413" s="10"/>
      <c r="N8413"/>
      <c r="O8413"/>
      <c r="P8413" s="10"/>
    </row>
    <row r="8414" spans="13:16" x14ac:dyDescent="0.25">
      <c r="M8414" s="10"/>
      <c r="N8414"/>
      <c r="O8414"/>
      <c r="P8414" s="10"/>
    </row>
    <row r="8415" spans="13:16" x14ac:dyDescent="0.25">
      <c r="M8415" s="10"/>
      <c r="N8415"/>
      <c r="O8415"/>
      <c r="P8415" s="10"/>
    </row>
    <row r="8416" spans="13:16" x14ac:dyDescent="0.25">
      <c r="M8416" s="10"/>
      <c r="N8416"/>
      <c r="O8416"/>
      <c r="P8416" s="10"/>
    </row>
    <row r="8417" spans="13:16" x14ac:dyDescent="0.25">
      <c r="M8417" s="10"/>
      <c r="N8417"/>
      <c r="O8417"/>
      <c r="P8417" s="10"/>
    </row>
    <row r="8418" spans="13:16" x14ac:dyDescent="0.25">
      <c r="M8418" s="10"/>
      <c r="N8418"/>
      <c r="O8418"/>
      <c r="P8418" s="10"/>
    </row>
    <row r="8419" spans="13:16" x14ac:dyDescent="0.25">
      <c r="M8419" s="10"/>
      <c r="N8419"/>
      <c r="O8419"/>
      <c r="P8419" s="10"/>
    </row>
    <row r="8420" spans="13:16" x14ac:dyDescent="0.25">
      <c r="M8420" s="10"/>
      <c r="N8420"/>
      <c r="O8420"/>
      <c r="P8420" s="10"/>
    </row>
    <row r="8421" spans="13:16" x14ac:dyDescent="0.25">
      <c r="M8421" s="10"/>
      <c r="N8421"/>
      <c r="O8421"/>
      <c r="P8421" s="10"/>
    </row>
    <row r="8422" spans="13:16" x14ac:dyDescent="0.25">
      <c r="M8422" s="10"/>
      <c r="N8422"/>
      <c r="O8422"/>
      <c r="P8422" s="10"/>
    </row>
    <row r="8423" spans="13:16" x14ac:dyDescent="0.25">
      <c r="M8423" s="10"/>
      <c r="N8423"/>
      <c r="O8423"/>
      <c r="P8423" s="10"/>
    </row>
    <row r="8424" spans="13:16" x14ac:dyDescent="0.25">
      <c r="M8424" s="10"/>
      <c r="N8424"/>
      <c r="O8424"/>
      <c r="P8424" s="10"/>
    </row>
    <row r="8425" spans="13:16" x14ac:dyDescent="0.25">
      <c r="M8425" s="10"/>
      <c r="N8425"/>
      <c r="O8425"/>
      <c r="P8425" s="10"/>
    </row>
    <row r="8426" spans="13:16" x14ac:dyDescent="0.25">
      <c r="M8426" s="10"/>
      <c r="N8426"/>
      <c r="O8426"/>
      <c r="P8426" s="10"/>
    </row>
    <row r="8427" spans="13:16" x14ac:dyDescent="0.25">
      <c r="M8427" s="10"/>
      <c r="N8427"/>
      <c r="O8427"/>
      <c r="P8427" s="10"/>
    </row>
    <row r="8428" spans="13:16" x14ac:dyDescent="0.25">
      <c r="M8428" s="10"/>
      <c r="N8428"/>
      <c r="O8428"/>
      <c r="P8428" s="10"/>
    </row>
    <row r="8429" spans="13:16" x14ac:dyDescent="0.25">
      <c r="M8429" s="10"/>
      <c r="N8429"/>
      <c r="O8429"/>
      <c r="P8429" s="10"/>
    </row>
    <row r="8430" spans="13:16" x14ac:dyDescent="0.25">
      <c r="M8430" s="10"/>
      <c r="N8430"/>
      <c r="O8430"/>
      <c r="P8430" s="10"/>
    </row>
    <row r="8431" spans="13:16" x14ac:dyDescent="0.25">
      <c r="M8431" s="10"/>
      <c r="N8431"/>
      <c r="O8431"/>
      <c r="P8431" s="10"/>
    </row>
    <row r="8432" spans="13:16" x14ac:dyDescent="0.25">
      <c r="M8432" s="10"/>
      <c r="N8432"/>
      <c r="O8432"/>
      <c r="P8432" s="10"/>
    </row>
    <row r="8433" spans="13:16" x14ac:dyDescent="0.25">
      <c r="M8433" s="10"/>
      <c r="N8433"/>
      <c r="O8433"/>
      <c r="P8433" s="10"/>
    </row>
    <row r="8434" spans="13:16" x14ac:dyDescent="0.25">
      <c r="M8434" s="10"/>
      <c r="N8434"/>
      <c r="O8434"/>
      <c r="P8434" s="10"/>
    </row>
    <row r="8435" spans="13:16" x14ac:dyDescent="0.25">
      <c r="M8435" s="10"/>
      <c r="N8435"/>
      <c r="O8435"/>
      <c r="P8435" s="10"/>
    </row>
    <row r="8436" spans="13:16" x14ac:dyDescent="0.25">
      <c r="M8436" s="10"/>
      <c r="N8436"/>
      <c r="O8436"/>
      <c r="P8436" s="10"/>
    </row>
    <row r="8437" spans="13:16" x14ac:dyDescent="0.25">
      <c r="M8437" s="10"/>
      <c r="N8437"/>
      <c r="O8437"/>
      <c r="P8437" s="10"/>
    </row>
    <row r="8438" spans="13:16" x14ac:dyDescent="0.25">
      <c r="M8438" s="10"/>
      <c r="N8438"/>
      <c r="O8438"/>
      <c r="P8438" s="10"/>
    </row>
    <row r="8439" spans="13:16" x14ac:dyDescent="0.25">
      <c r="M8439" s="10"/>
      <c r="N8439"/>
      <c r="O8439"/>
      <c r="P8439" s="10"/>
    </row>
    <row r="8440" spans="13:16" x14ac:dyDescent="0.25">
      <c r="M8440" s="10"/>
      <c r="N8440"/>
      <c r="O8440"/>
      <c r="P8440" s="10"/>
    </row>
    <row r="8441" spans="13:16" x14ac:dyDescent="0.25">
      <c r="M8441" s="10"/>
      <c r="N8441"/>
      <c r="O8441"/>
      <c r="P8441" s="10"/>
    </row>
    <row r="8442" spans="13:16" x14ac:dyDescent="0.25">
      <c r="M8442" s="10"/>
      <c r="N8442"/>
      <c r="O8442"/>
      <c r="P8442" s="10"/>
    </row>
    <row r="8443" spans="13:16" x14ac:dyDescent="0.25">
      <c r="M8443" s="10"/>
      <c r="N8443"/>
      <c r="O8443"/>
      <c r="P8443" s="10"/>
    </row>
    <row r="8444" spans="13:16" x14ac:dyDescent="0.25">
      <c r="M8444" s="10"/>
      <c r="N8444"/>
      <c r="O8444"/>
      <c r="P8444" s="10"/>
    </row>
    <row r="8445" spans="13:16" x14ac:dyDescent="0.25">
      <c r="M8445" s="10"/>
      <c r="N8445"/>
      <c r="O8445"/>
      <c r="P8445" s="10"/>
    </row>
    <row r="8446" spans="13:16" x14ac:dyDescent="0.25">
      <c r="M8446" s="10"/>
      <c r="N8446"/>
      <c r="O8446"/>
      <c r="P8446" s="10"/>
    </row>
    <row r="8447" spans="13:16" x14ac:dyDescent="0.25">
      <c r="M8447" s="10"/>
      <c r="N8447"/>
      <c r="O8447"/>
      <c r="P8447" s="10"/>
    </row>
    <row r="8448" spans="13:16" x14ac:dyDescent="0.25">
      <c r="M8448" s="10"/>
      <c r="N8448"/>
      <c r="O8448"/>
      <c r="P8448" s="10"/>
    </row>
    <row r="8449" spans="13:16" x14ac:dyDescent="0.25">
      <c r="M8449" s="10"/>
      <c r="N8449"/>
      <c r="O8449"/>
      <c r="P8449" s="10"/>
    </row>
    <row r="8450" spans="13:16" x14ac:dyDescent="0.25">
      <c r="M8450" s="10"/>
      <c r="N8450"/>
      <c r="O8450"/>
      <c r="P8450" s="10"/>
    </row>
    <row r="8451" spans="13:16" x14ac:dyDescent="0.25">
      <c r="M8451" s="10"/>
      <c r="N8451"/>
      <c r="O8451"/>
      <c r="P8451" s="10"/>
    </row>
    <row r="8452" spans="13:16" x14ac:dyDescent="0.25">
      <c r="M8452" s="10"/>
      <c r="N8452"/>
      <c r="O8452"/>
      <c r="P8452" s="10"/>
    </row>
    <row r="8453" spans="13:16" x14ac:dyDescent="0.25">
      <c r="M8453" s="10"/>
      <c r="N8453"/>
      <c r="O8453"/>
      <c r="P8453" s="10"/>
    </row>
    <row r="8454" spans="13:16" x14ac:dyDescent="0.25">
      <c r="M8454" s="10"/>
      <c r="N8454"/>
      <c r="O8454"/>
      <c r="P8454" s="10"/>
    </row>
    <row r="8455" spans="13:16" x14ac:dyDescent="0.25">
      <c r="M8455" s="10"/>
      <c r="N8455"/>
      <c r="O8455"/>
      <c r="P8455" s="10"/>
    </row>
    <row r="8456" spans="13:16" x14ac:dyDescent="0.25">
      <c r="M8456" s="10"/>
      <c r="N8456"/>
      <c r="O8456"/>
      <c r="P8456" s="10"/>
    </row>
    <row r="8457" spans="13:16" x14ac:dyDescent="0.25">
      <c r="M8457" s="10"/>
      <c r="N8457"/>
      <c r="O8457"/>
      <c r="P8457" s="10"/>
    </row>
    <row r="8458" spans="13:16" x14ac:dyDescent="0.25">
      <c r="M8458" s="10"/>
      <c r="N8458"/>
      <c r="O8458"/>
      <c r="P8458" s="10"/>
    </row>
    <row r="8459" spans="13:16" x14ac:dyDescent="0.25">
      <c r="M8459" s="10"/>
      <c r="N8459"/>
      <c r="O8459"/>
      <c r="P8459" s="10"/>
    </row>
    <row r="8460" spans="13:16" x14ac:dyDescent="0.25">
      <c r="M8460" s="10"/>
      <c r="N8460"/>
      <c r="O8460"/>
      <c r="P8460" s="10"/>
    </row>
    <row r="8461" spans="13:16" x14ac:dyDescent="0.25">
      <c r="M8461" s="10"/>
      <c r="N8461"/>
      <c r="O8461"/>
      <c r="P8461" s="10"/>
    </row>
    <row r="8462" spans="13:16" x14ac:dyDescent="0.25">
      <c r="M8462" s="10"/>
      <c r="N8462"/>
      <c r="O8462"/>
      <c r="P8462" s="10"/>
    </row>
    <row r="8463" spans="13:16" x14ac:dyDescent="0.25">
      <c r="M8463" s="10"/>
      <c r="N8463"/>
      <c r="O8463"/>
      <c r="P8463" s="10"/>
    </row>
    <row r="8464" spans="13:16" x14ac:dyDescent="0.25">
      <c r="M8464" s="10"/>
      <c r="N8464"/>
      <c r="O8464"/>
      <c r="P8464" s="10"/>
    </row>
    <row r="8465" spans="13:16" x14ac:dyDescent="0.25">
      <c r="M8465" s="10"/>
      <c r="N8465"/>
      <c r="O8465"/>
      <c r="P8465" s="10"/>
    </row>
    <row r="8466" spans="13:16" x14ac:dyDescent="0.25">
      <c r="M8466" s="10"/>
      <c r="N8466"/>
      <c r="O8466"/>
      <c r="P8466" s="10"/>
    </row>
    <row r="8467" spans="13:16" x14ac:dyDescent="0.25">
      <c r="M8467" s="10"/>
      <c r="N8467"/>
      <c r="O8467"/>
      <c r="P8467" s="10"/>
    </row>
    <row r="8468" spans="13:16" x14ac:dyDescent="0.25">
      <c r="M8468" s="10"/>
      <c r="N8468"/>
      <c r="O8468"/>
      <c r="P8468" s="10"/>
    </row>
    <row r="8469" spans="13:16" x14ac:dyDescent="0.25">
      <c r="M8469" s="10"/>
      <c r="N8469"/>
      <c r="O8469"/>
      <c r="P8469" s="10"/>
    </row>
    <row r="8470" spans="13:16" x14ac:dyDescent="0.25">
      <c r="M8470" s="10"/>
      <c r="N8470"/>
      <c r="O8470"/>
      <c r="P8470" s="10"/>
    </row>
    <row r="8471" spans="13:16" x14ac:dyDescent="0.25">
      <c r="M8471" s="10"/>
      <c r="N8471"/>
      <c r="O8471"/>
      <c r="P8471" s="10"/>
    </row>
    <row r="8472" spans="13:16" x14ac:dyDescent="0.25">
      <c r="M8472" s="10"/>
      <c r="N8472"/>
      <c r="O8472"/>
      <c r="P8472" s="10"/>
    </row>
    <row r="8473" spans="13:16" x14ac:dyDescent="0.25">
      <c r="M8473" s="10"/>
      <c r="N8473"/>
      <c r="O8473"/>
      <c r="P8473" s="10"/>
    </row>
    <row r="8474" spans="13:16" x14ac:dyDescent="0.25">
      <c r="M8474" s="10"/>
      <c r="N8474"/>
      <c r="O8474"/>
      <c r="P8474" s="10"/>
    </row>
    <row r="8475" spans="13:16" x14ac:dyDescent="0.25">
      <c r="M8475" s="10"/>
      <c r="N8475"/>
      <c r="O8475"/>
      <c r="P8475" s="10"/>
    </row>
    <row r="8476" spans="13:16" x14ac:dyDescent="0.25">
      <c r="M8476" s="10"/>
      <c r="N8476"/>
      <c r="O8476"/>
      <c r="P8476" s="10"/>
    </row>
    <row r="8477" spans="13:16" x14ac:dyDescent="0.25">
      <c r="M8477" s="10"/>
      <c r="N8477"/>
      <c r="O8477"/>
      <c r="P8477" s="10"/>
    </row>
    <row r="8478" spans="13:16" x14ac:dyDescent="0.25">
      <c r="M8478" s="10"/>
      <c r="N8478"/>
      <c r="O8478"/>
      <c r="P8478" s="10"/>
    </row>
    <row r="8479" spans="13:16" x14ac:dyDescent="0.25">
      <c r="M8479" s="10"/>
      <c r="N8479"/>
      <c r="O8479"/>
      <c r="P8479" s="10"/>
    </row>
    <row r="8480" spans="13:16" x14ac:dyDescent="0.25">
      <c r="M8480" s="10"/>
      <c r="N8480"/>
      <c r="O8480"/>
      <c r="P8480" s="10"/>
    </row>
    <row r="8481" spans="13:16" x14ac:dyDescent="0.25">
      <c r="M8481" s="10"/>
      <c r="N8481"/>
      <c r="O8481"/>
      <c r="P8481" s="10"/>
    </row>
    <row r="8482" spans="13:16" x14ac:dyDescent="0.25">
      <c r="M8482" s="10"/>
      <c r="N8482"/>
      <c r="O8482"/>
      <c r="P8482" s="10"/>
    </row>
    <row r="8483" spans="13:16" x14ac:dyDescent="0.25">
      <c r="M8483" s="10"/>
      <c r="N8483"/>
      <c r="O8483"/>
      <c r="P8483" s="10"/>
    </row>
    <row r="8484" spans="13:16" x14ac:dyDescent="0.25">
      <c r="M8484" s="10"/>
      <c r="N8484"/>
      <c r="O8484"/>
      <c r="P8484" s="10"/>
    </row>
    <row r="8485" spans="13:16" x14ac:dyDescent="0.25">
      <c r="M8485" s="10"/>
      <c r="N8485"/>
      <c r="O8485"/>
      <c r="P8485" s="10"/>
    </row>
    <row r="8486" spans="13:16" x14ac:dyDescent="0.25">
      <c r="M8486" s="10"/>
      <c r="N8486"/>
      <c r="O8486"/>
      <c r="P8486" s="10"/>
    </row>
    <row r="8487" spans="13:16" x14ac:dyDescent="0.25">
      <c r="M8487" s="10"/>
      <c r="N8487"/>
      <c r="O8487"/>
      <c r="P8487" s="10"/>
    </row>
    <row r="8488" spans="13:16" x14ac:dyDescent="0.25">
      <c r="M8488" s="10"/>
      <c r="N8488"/>
      <c r="O8488"/>
      <c r="P8488" s="10"/>
    </row>
    <row r="8489" spans="13:16" x14ac:dyDescent="0.25">
      <c r="M8489" s="10"/>
      <c r="N8489"/>
      <c r="O8489"/>
      <c r="P8489" s="10"/>
    </row>
    <row r="8490" spans="13:16" x14ac:dyDescent="0.25">
      <c r="M8490" s="10"/>
      <c r="N8490"/>
      <c r="O8490"/>
      <c r="P8490" s="10"/>
    </row>
    <row r="8491" spans="13:16" x14ac:dyDescent="0.25">
      <c r="M8491" s="10"/>
      <c r="N8491"/>
      <c r="O8491"/>
      <c r="P8491" s="10"/>
    </row>
    <row r="8492" spans="13:16" x14ac:dyDescent="0.25">
      <c r="M8492" s="10"/>
      <c r="N8492"/>
      <c r="O8492"/>
      <c r="P8492" s="10"/>
    </row>
    <row r="8493" spans="13:16" x14ac:dyDescent="0.25">
      <c r="M8493" s="10"/>
      <c r="N8493"/>
      <c r="O8493"/>
      <c r="P8493" s="10"/>
    </row>
    <row r="8494" spans="13:16" x14ac:dyDescent="0.25">
      <c r="M8494" s="10"/>
      <c r="N8494"/>
      <c r="O8494"/>
      <c r="P8494" s="10"/>
    </row>
    <row r="8495" spans="13:16" x14ac:dyDescent="0.25">
      <c r="M8495" s="10"/>
      <c r="N8495"/>
      <c r="O8495"/>
      <c r="P8495" s="10"/>
    </row>
    <row r="8496" spans="13:16" x14ac:dyDescent="0.25">
      <c r="M8496" s="10"/>
      <c r="N8496"/>
      <c r="O8496"/>
      <c r="P8496" s="10"/>
    </row>
    <row r="8497" spans="13:16" x14ac:dyDescent="0.25">
      <c r="M8497" s="10"/>
      <c r="N8497"/>
      <c r="O8497"/>
      <c r="P8497" s="10"/>
    </row>
    <row r="8498" spans="13:16" x14ac:dyDescent="0.25">
      <c r="M8498" s="10"/>
      <c r="N8498"/>
      <c r="O8498"/>
      <c r="P8498" s="10"/>
    </row>
    <row r="8499" spans="13:16" x14ac:dyDescent="0.25">
      <c r="M8499" s="10"/>
      <c r="N8499"/>
      <c r="O8499"/>
      <c r="P8499" s="10"/>
    </row>
    <row r="8500" spans="13:16" x14ac:dyDescent="0.25">
      <c r="M8500" s="10"/>
      <c r="N8500"/>
      <c r="O8500"/>
      <c r="P8500" s="10"/>
    </row>
    <row r="8501" spans="13:16" x14ac:dyDescent="0.25">
      <c r="M8501" s="10"/>
      <c r="N8501"/>
      <c r="O8501"/>
      <c r="P8501" s="10"/>
    </row>
    <row r="8502" spans="13:16" x14ac:dyDescent="0.25">
      <c r="M8502" s="10"/>
      <c r="N8502"/>
      <c r="O8502"/>
      <c r="P8502" s="10"/>
    </row>
    <row r="8503" spans="13:16" x14ac:dyDescent="0.25">
      <c r="M8503" s="10"/>
      <c r="N8503"/>
      <c r="O8503"/>
      <c r="P8503" s="10"/>
    </row>
    <row r="8504" spans="13:16" x14ac:dyDescent="0.25">
      <c r="M8504" s="10"/>
      <c r="N8504"/>
      <c r="O8504"/>
      <c r="P8504" s="10"/>
    </row>
    <row r="8505" spans="13:16" x14ac:dyDescent="0.25">
      <c r="M8505" s="10"/>
      <c r="N8505"/>
      <c r="O8505"/>
      <c r="P8505" s="10"/>
    </row>
    <row r="8506" spans="13:16" x14ac:dyDescent="0.25">
      <c r="M8506" s="10"/>
      <c r="N8506"/>
      <c r="O8506"/>
      <c r="P8506" s="10"/>
    </row>
    <row r="8507" spans="13:16" x14ac:dyDescent="0.25">
      <c r="M8507" s="10"/>
      <c r="N8507"/>
      <c r="O8507"/>
      <c r="P8507" s="10"/>
    </row>
    <row r="8508" spans="13:16" x14ac:dyDescent="0.25">
      <c r="M8508" s="10"/>
      <c r="N8508"/>
      <c r="O8508"/>
      <c r="P8508" s="10"/>
    </row>
    <row r="8509" spans="13:16" x14ac:dyDescent="0.25">
      <c r="M8509" s="10"/>
      <c r="N8509"/>
      <c r="O8509"/>
      <c r="P8509" s="10"/>
    </row>
    <row r="8510" spans="13:16" x14ac:dyDescent="0.25">
      <c r="M8510" s="10"/>
      <c r="N8510"/>
      <c r="O8510"/>
      <c r="P8510" s="10"/>
    </row>
    <row r="8511" spans="13:16" x14ac:dyDescent="0.25">
      <c r="M8511" s="10"/>
      <c r="N8511"/>
      <c r="O8511"/>
      <c r="P8511" s="10"/>
    </row>
    <row r="8512" spans="13:16" x14ac:dyDescent="0.25">
      <c r="M8512" s="10"/>
      <c r="N8512"/>
      <c r="O8512"/>
      <c r="P8512" s="10"/>
    </row>
    <row r="8513" spans="13:16" x14ac:dyDescent="0.25">
      <c r="M8513" s="10"/>
      <c r="N8513"/>
      <c r="O8513"/>
      <c r="P8513" s="10"/>
    </row>
    <row r="8514" spans="13:16" x14ac:dyDescent="0.25">
      <c r="M8514" s="10"/>
      <c r="N8514"/>
      <c r="O8514"/>
      <c r="P8514" s="10"/>
    </row>
    <row r="8515" spans="13:16" x14ac:dyDescent="0.25">
      <c r="M8515" s="10"/>
      <c r="N8515"/>
      <c r="O8515"/>
      <c r="P8515" s="10"/>
    </row>
    <row r="8516" spans="13:16" x14ac:dyDescent="0.25">
      <c r="M8516" s="10"/>
      <c r="N8516"/>
      <c r="O8516"/>
      <c r="P8516" s="10"/>
    </row>
    <row r="8517" spans="13:16" x14ac:dyDescent="0.25">
      <c r="M8517" s="10"/>
      <c r="N8517"/>
      <c r="O8517"/>
      <c r="P8517" s="10"/>
    </row>
    <row r="8518" spans="13:16" x14ac:dyDescent="0.25">
      <c r="M8518" s="10"/>
      <c r="N8518"/>
      <c r="O8518"/>
      <c r="P8518" s="10"/>
    </row>
    <row r="8519" spans="13:16" x14ac:dyDescent="0.25">
      <c r="M8519" s="10"/>
      <c r="N8519"/>
      <c r="O8519"/>
      <c r="P8519" s="10"/>
    </row>
    <row r="8520" spans="13:16" x14ac:dyDescent="0.25">
      <c r="M8520" s="10"/>
      <c r="N8520"/>
      <c r="O8520"/>
      <c r="P8520" s="10"/>
    </row>
    <row r="8521" spans="13:16" x14ac:dyDescent="0.25">
      <c r="M8521" s="10"/>
      <c r="N8521"/>
      <c r="O8521"/>
      <c r="P8521" s="10"/>
    </row>
    <row r="8522" spans="13:16" x14ac:dyDescent="0.25">
      <c r="M8522" s="10"/>
      <c r="N8522"/>
      <c r="O8522"/>
      <c r="P8522" s="10"/>
    </row>
    <row r="8523" spans="13:16" x14ac:dyDescent="0.25">
      <c r="M8523" s="10"/>
      <c r="N8523"/>
      <c r="O8523"/>
      <c r="P8523" s="10"/>
    </row>
    <row r="8524" spans="13:16" x14ac:dyDescent="0.25">
      <c r="M8524" s="10"/>
      <c r="N8524"/>
      <c r="O8524"/>
      <c r="P8524" s="10"/>
    </row>
    <row r="8525" spans="13:16" x14ac:dyDescent="0.25">
      <c r="M8525" s="10"/>
      <c r="N8525"/>
      <c r="O8525"/>
      <c r="P8525" s="10"/>
    </row>
    <row r="8526" spans="13:16" x14ac:dyDescent="0.25">
      <c r="M8526" s="10"/>
      <c r="N8526"/>
      <c r="O8526"/>
      <c r="P8526" s="10"/>
    </row>
    <row r="8527" spans="13:16" x14ac:dyDescent="0.25">
      <c r="M8527" s="10"/>
      <c r="N8527"/>
      <c r="O8527"/>
      <c r="P8527" s="10"/>
    </row>
    <row r="8528" spans="13:16" x14ac:dyDescent="0.25">
      <c r="M8528" s="10"/>
      <c r="N8528"/>
      <c r="O8528"/>
      <c r="P8528" s="10"/>
    </row>
    <row r="8529" spans="13:16" x14ac:dyDescent="0.25">
      <c r="M8529" s="10"/>
      <c r="N8529"/>
      <c r="O8529"/>
      <c r="P8529" s="10"/>
    </row>
    <row r="8530" spans="13:16" x14ac:dyDescent="0.25">
      <c r="M8530" s="10"/>
      <c r="N8530"/>
      <c r="O8530"/>
      <c r="P8530" s="10"/>
    </row>
    <row r="8531" spans="13:16" x14ac:dyDescent="0.25">
      <c r="M8531" s="10"/>
      <c r="N8531"/>
      <c r="O8531"/>
      <c r="P8531" s="10"/>
    </row>
    <row r="8532" spans="13:16" x14ac:dyDescent="0.25">
      <c r="M8532" s="10"/>
      <c r="N8532"/>
      <c r="O8532"/>
      <c r="P8532" s="10"/>
    </row>
    <row r="8533" spans="13:16" x14ac:dyDescent="0.25">
      <c r="M8533" s="10"/>
      <c r="N8533"/>
      <c r="O8533"/>
      <c r="P8533" s="10"/>
    </row>
    <row r="8534" spans="13:16" x14ac:dyDescent="0.25">
      <c r="M8534" s="10"/>
      <c r="N8534"/>
      <c r="O8534"/>
      <c r="P8534" s="10"/>
    </row>
    <row r="8535" spans="13:16" x14ac:dyDescent="0.25">
      <c r="M8535" s="10"/>
      <c r="N8535"/>
      <c r="O8535"/>
      <c r="P8535" s="10"/>
    </row>
    <row r="8536" spans="13:16" x14ac:dyDescent="0.25">
      <c r="M8536" s="10"/>
      <c r="N8536"/>
      <c r="O8536"/>
      <c r="P8536" s="10"/>
    </row>
    <row r="8537" spans="13:16" x14ac:dyDescent="0.25">
      <c r="M8537" s="10"/>
      <c r="N8537"/>
      <c r="O8537"/>
      <c r="P8537" s="10"/>
    </row>
    <row r="8538" spans="13:16" x14ac:dyDescent="0.25">
      <c r="M8538" s="10"/>
      <c r="N8538"/>
      <c r="O8538"/>
      <c r="P8538" s="10"/>
    </row>
    <row r="8539" spans="13:16" x14ac:dyDescent="0.25">
      <c r="M8539" s="10"/>
      <c r="N8539"/>
      <c r="O8539"/>
      <c r="P8539" s="10"/>
    </row>
    <row r="8540" spans="13:16" x14ac:dyDescent="0.25">
      <c r="M8540" s="10"/>
      <c r="N8540"/>
      <c r="O8540"/>
      <c r="P8540" s="10"/>
    </row>
    <row r="8541" spans="13:16" x14ac:dyDescent="0.25">
      <c r="M8541" s="10"/>
      <c r="N8541"/>
      <c r="O8541"/>
      <c r="P8541" s="10"/>
    </row>
    <row r="8542" spans="13:16" x14ac:dyDescent="0.25">
      <c r="M8542" s="10"/>
      <c r="N8542"/>
      <c r="O8542"/>
      <c r="P8542" s="10"/>
    </row>
    <row r="8543" spans="13:16" x14ac:dyDescent="0.25">
      <c r="M8543" s="10"/>
      <c r="N8543"/>
      <c r="O8543"/>
      <c r="P8543" s="10"/>
    </row>
    <row r="8544" spans="13:16" x14ac:dyDescent="0.25">
      <c r="M8544" s="10"/>
      <c r="N8544"/>
      <c r="O8544"/>
      <c r="P8544" s="10"/>
    </row>
    <row r="8545" spans="13:16" x14ac:dyDescent="0.25">
      <c r="M8545" s="10"/>
      <c r="N8545"/>
      <c r="O8545"/>
      <c r="P8545" s="10"/>
    </row>
    <row r="8546" spans="13:16" x14ac:dyDescent="0.25">
      <c r="M8546" s="10"/>
      <c r="N8546"/>
      <c r="O8546"/>
      <c r="P8546" s="10"/>
    </row>
    <row r="8547" spans="13:16" x14ac:dyDescent="0.25">
      <c r="M8547" s="10"/>
      <c r="N8547"/>
      <c r="O8547"/>
      <c r="P8547" s="10"/>
    </row>
    <row r="8548" spans="13:16" x14ac:dyDescent="0.25">
      <c r="M8548" s="10"/>
      <c r="N8548"/>
      <c r="O8548"/>
      <c r="P8548" s="10"/>
    </row>
    <row r="8549" spans="13:16" x14ac:dyDescent="0.25">
      <c r="M8549" s="10"/>
      <c r="N8549"/>
      <c r="O8549"/>
      <c r="P8549" s="10"/>
    </row>
    <row r="8550" spans="13:16" x14ac:dyDescent="0.25">
      <c r="M8550" s="10"/>
      <c r="N8550"/>
      <c r="O8550"/>
      <c r="P8550" s="10"/>
    </row>
    <row r="8551" spans="13:16" x14ac:dyDescent="0.25">
      <c r="M8551" s="10"/>
      <c r="N8551"/>
      <c r="O8551"/>
      <c r="P8551" s="10"/>
    </row>
    <row r="8552" spans="13:16" x14ac:dyDescent="0.25">
      <c r="M8552" s="10"/>
      <c r="N8552"/>
      <c r="O8552"/>
      <c r="P8552" s="10"/>
    </row>
    <row r="8553" spans="13:16" x14ac:dyDescent="0.25">
      <c r="M8553" s="10"/>
      <c r="N8553"/>
      <c r="O8553"/>
      <c r="P8553" s="10"/>
    </row>
    <row r="8554" spans="13:16" x14ac:dyDescent="0.25">
      <c r="M8554" s="10"/>
      <c r="N8554"/>
      <c r="O8554"/>
      <c r="P8554" s="10"/>
    </row>
    <row r="8555" spans="13:16" x14ac:dyDescent="0.25">
      <c r="M8555" s="10"/>
      <c r="N8555"/>
      <c r="O8555"/>
      <c r="P8555" s="10"/>
    </row>
    <row r="8556" spans="13:16" x14ac:dyDescent="0.25">
      <c r="M8556" s="10"/>
      <c r="N8556"/>
      <c r="O8556"/>
      <c r="P8556" s="10"/>
    </row>
    <row r="8557" spans="13:16" x14ac:dyDescent="0.25">
      <c r="M8557" s="10"/>
      <c r="N8557"/>
      <c r="O8557"/>
      <c r="P8557" s="10"/>
    </row>
    <row r="8558" spans="13:16" x14ac:dyDescent="0.25">
      <c r="M8558" s="10"/>
      <c r="N8558"/>
      <c r="O8558"/>
      <c r="P8558" s="10"/>
    </row>
    <row r="8559" spans="13:16" x14ac:dyDescent="0.25">
      <c r="M8559" s="10"/>
      <c r="N8559"/>
      <c r="O8559"/>
      <c r="P8559" s="10"/>
    </row>
    <row r="8560" spans="13:16" x14ac:dyDescent="0.25">
      <c r="M8560" s="10"/>
      <c r="N8560"/>
      <c r="O8560"/>
      <c r="P8560" s="10"/>
    </row>
    <row r="8561" spans="13:16" x14ac:dyDescent="0.25">
      <c r="M8561" s="10"/>
      <c r="N8561"/>
      <c r="O8561"/>
      <c r="P8561" s="10"/>
    </row>
    <row r="8562" spans="13:16" x14ac:dyDescent="0.25">
      <c r="M8562" s="10"/>
      <c r="N8562"/>
      <c r="O8562"/>
      <c r="P8562" s="10"/>
    </row>
    <row r="8563" spans="13:16" x14ac:dyDescent="0.25">
      <c r="M8563" s="10"/>
      <c r="N8563"/>
      <c r="O8563"/>
      <c r="P8563" s="10"/>
    </row>
    <row r="8564" spans="13:16" x14ac:dyDescent="0.25">
      <c r="M8564" s="10"/>
      <c r="N8564"/>
      <c r="O8564"/>
      <c r="P8564" s="10"/>
    </row>
    <row r="8565" spans="13:16" x14ac:dyDescent="0.25">
      <c r="M8565" s="10"/>
      <c r="N8565"/>
      <c r="O8565"/>
      <c r="P8565" s="10"/>
    </row>
    <row r="8566" spans="13:16" x14ac:dyDescent="0.25">
      <c r="M8566" s="10"/>
      <c r="N8566"/>
      <c r="O8566"/>
      <c r="P8566" s="10"/>
    </row>
    <row r="8567" spans="13:16" x14ac:dyDescent="0.25">
      <c r="M8567" s="10"/>
      <c r="N8567"/>
      <c r="O8567"/>
      <c r="P8567" s="10"/>
    </row>
    <row r="8568" spans="13:16" x14ac:dyDescent="0.25">
      <c r="M8568" s="10"/>
      <c r="N8568"/>
      <c r="O8568"/>
      <c r="P8568" s="10"/>
    </row>
    <row r="8569" spans="13:16" x14ac:dyDescent="0.25">
      <c r="M8569" s="10"/>
      <c r="N8569"/>
      <c r="O8569"/>
      <c r="P8569" s="10"/>
    </row>
    <row r="8570" spans="13:16" x14ac:dyDescent="0.25">
      <c r="M8570" s="10"/>
      <c r="N8570"/>
      <c r="O8570"/>
      <c r="P8570" s="10"/>
    </row>
    <row r="8571" spans="13:16" x14ac:dyDescent="0.25">
      <c r="M8571" s="10"/>
      <c r="N8571"/>
      <c r="O8571"/>
      <c r="P8571" s="10"/>
    </row>
    <row r="8572" spans="13:16" x14ac:dyDescent="0.25">
      <c r="M8572" s="10"/>
      <c r="N8572"/>
      <c r="O8572"/>
      <c r="P8572" s="10"/>
    </row>
    <row r="8573" spans="13:16" x14ac:dyDescent="0.25">
      <c r="M8573" s="10"/>
      <c r="N8573"/>
      <c r="O8573"/>
      <c r="P8573" s="10"/>
    </row>
    <row r="8574" spans="13:16" x14ac:dyDescent="0.25">
      <c r="M8574" s="10"/>
      <c r="N8574"/>
      <c r="O8574"/>
      <c r="P8574" s="10"/>
    </row>
    <row r="8575" spans="13:16" x14ac:dyDescent="0.25">
      <c r="M8575" s="10"/>
      <c r="N8575"/>
      <c r="O8575"/>
      <c r="P8575" s="10"/>
    </row>
    <row r="8576" spans="13:16" x14ac:dyDescent="0.25">
      <c r="M8576" s="10"/>
      <c r="N8576"/>
      <c r="O8576"/>
      <c r="P8576" s="10"/>
    </row>
    <row r="8577" spans="13:16" x14ac:dyDescent="0.25">
      <c r="M8577" s="10"/>
      <c r="N8577"/>
      <c r="O8577"/>
      <c r="P8577" s="10"/>
    </row>
    <row r="8578" spans="13:16" x14ac:dyDescent="0.25">
      <c r="M8578" s="10"/>
      <c r="N8578"/>
      <c r="O8578"/>
      <c r="P8578" s="10"/>
    </row>
    <row r="8579" spans="13:16" x14ac:dyDescent="0.25">
      <c r="M8579" s="10"/>
      <c r="N8579"/>
      <c r="O8579"/>
      <c r="P8579" s="10"/>
    </row>
    <row r="8580" spans="13:16" x14ac:dyDescent="0.25">
      <c r="M8580" s="10"/>
      <c r="N8580"/>
      <c r="O8580"/>
      <c r="P8580" s="10"/>
    </row>
    <row r="8581" spans="13:16" x14ac:dyDescent="0.25">
      <c r="M8581" s="10"/>
      <c r="N8581"/>
      <c r="O8581"/>
      <c r="P8581" s="10"/>
    </row>
    <row r="8582" spans="13:16" x14ac:dyDescent="0.25">
      <c r="M8582" s="10"/>
      <c r="N8582"/>
      <c r="O8582"/>
      <c r="P8582" s="10"/>
    </row>
    <row r="8583" spans="13:16" x14ac:dyDescent="0.25">
      <c r="M8583" s="10"/>
      <c r="N8583"/>
      <c r="O8583"/>
      <c r="P8583" s="10"/>
    </row>
    <row r="8584" spans="13:16" x14ac:dyDescent="0.25">
      <c r="M8584" s="10"/>
      <c r="N8584"/>
      <c r="O8584"/>
      <c r="P8584" s="10"/>
    </row>
    <row r="8585" spans="13:16" x14ac:dyDescent="0.25">
      <c r="M8585" s="10"/>
      <c r="N8585"/>
      <c r="O8585"/>
      <c r="P8585" s="10"/>
    </row>
    <row r="8586" spans="13:16" x14ac:dyDescent="0.25">
      <c r="M8586" s="10"/>
      <c r="N8586"/>
      <c r="O8586"/>
      <c r="P8586" s="10"/>
    </row>
    <row r="8587" spans="13:16" x14ac:dyDescent="0.25">
      <c r="M8587" s="10"/>
      <c r="N8587"/>
      <c r="O8587"/>
      <c r="P8587" s="10"/>
    </row>
    <row r="8588" spans="13:16" x14ac:dyDescent="0.25">
      <c r="M8588" s="10"/>
      <c r="N8588"/>
      <c r="O8588"/>
      <c r="P8588" s="10"/>
    </row>
    <row r="8589" spans="13:16" x14ac:dyDescent="0.25">
      <c r="M8589" s="10"/>
      <c r="N8589"/>
      <c r="O8589"/>
      <c r="P8589" s="10"/>
    </row>
    <row r="8590" spans="13:16" x14ac:dyDescent="0.25">
      <c r="M8590" s="10"/>
      <c r="N8590"/>
      <c r="O8590"/>
      <c r="P8590" s="10"/>
    </row>
    <row r="8591" spans="13:16" x14ac:dyDescent="0.25">
      <c r="M8591" s="10"/>
      <c r="N8591"/>
      <c r="O8591"/>
      <c r="P8591" s="10"/>
    </row>
    <row r="8592" spans="13:16" x14ac:dyDescent="0.25">
      <c r="M8592" s="10"/>
      <c r="N8592"/>
      <c r="O8592"/>
      <c r="P8592" s="10"/>
    </row>
    <row r="8593" spans="13:16" x14ac:dyDescent="0.25">
      <c r="M8593" s="10"/>
      <c r="N8593"/>
      <c r="O8593"/>
      <c r="P8593" s="10"/>
    </row>
    <row r="8594" spans="13:16" x14ac:dyDescent="0.25">
      <c r="M8594" s="10"/>
      <c r="N8594"/>
      <c r="O8594"/>
      <c r="P8594" s="10"/>
    </row>
    <row r="8595" spans="13:16" x14ac:dyDescent="0.25">
      <c r="M8595" s="10"/>
      <c r="N8595"/>
      <c r="O8595"/>
      <c r="P8595" s="10"/>
    </row>
    <row r="8596" spans="13:16" x14ac:dyDescent="0.25">
      <c r="M8596" s="10"/>
      <c r="N8596"/>
      <c r="O8596"/>
      <c r="P8596" s="10"/>
    </row>
    <row r="8597" spans="13:16" x14ac:dyDescent="0.25">
      <c r="M8597" s="10"/>
      <c r="N8597"/>
      <c r="O8597"/>
      <c r="P8597" s="10"/>
    </row>
    <row r="8598" spans="13:16" x14ac:dyDescent="0.25">
      <c r="M8598" s="10"/>
      <c r="N8598"/>
      <c r="O8598"/>
      <c r="P8598" s="10"/>
    </row>
    <row r="8599" spans="13:16" x14ac:dyDescent="0.25">
      <c r="M8599" s="10"/>
      <c r="N8599"/>
      <c r="O8599"/>
      <c r="P8599" s="10"/>
    </row>
    <row r="8600" spans="13:16" x14ac:dyDescent="0.25">
      <c r="M8600" s="10"/>
      <c r="N8600"/>
      <c r="O8600"/>
      <c r="P8600" s="10"/>
    </row>
    <row r="8601" spans="13:16" x14ac:dyDescent="0.25">
      <c r="M8601" s="10"/>
      <c r="N8601"/>
      <c r="O8601"/>
      <c r="P8601" s="10"/>
    </row>
    <row r="8602" spans="13:16" x14ac:dyDescent="0.25">
      <c r="M8602" s="10"/>
      <c r="N8602"/>
      <c r="O8602"/>
      <c r="P8602" s="10"/>
    </row>
    <row r="8603" spans="13:16" x14ac:dyDescent="0.25">
      <c r="M8603" s="10"/>
      <c r="N8603"/>
      <c r="O8603"/>
      <c r="P8603" s="10"/>
    </row>
    <row r="8604" spans="13:16" x14ac:dyDescent="0.25">
      <c r="M8604" s="10"/>
      <c r="N8604"/>
      <c r="O8604"/>
      <c r="P8604" s="10"/>
    </row>
    <row r="8605" spans="13:16" x14ac:dyDescent="0.25">
      <c r="M8605" s="10"/>
      <c r="N8605"/>
      <c r="O8605"/>
      <c r="P8605" s="10"/>
    </row>
    <row r="8606" spans="13:16" x14ac:dyDescent="0.25">
      <c r="M8606" s="10"/>
      <c r="N8606"/>
      <c r="O8606"/>
      <c r="P8606" s="10"/>
    </row>
    <row r="8607" spans="13:16" x14ac:dyDescent="0.25">
      <c r="M8607" s="10"/>
      <c r="N8607"/>
      <c r="O8607"/>
      <c r="P8607" s="10"/>
    </row>
    <row r="8608" spans="13:16" x14ac:dyDescent="0.25">
      <c r="M8608" s="10"/>
      <c r="N8608"/>
      <c r="O8608"/>
      <c r="P8608" s="10"/>
    </row>
    <row r="8609" spans="13:16" x14ac:dyDescent="0.25">
      <c r="M8609" s="10"/>
      <c r="N8609"/>
      <c r="O8609"/>
      <c r="P8609" s="10"/>
    </row>
    <row r="8610" spans="13:16" x14ac:dyDescent="0.25">
      <c r="M8610" s="10"/>
      <c r="N8610"/>
      <c r="O8610"/>
      <c r="P8610" s="10"/>
    </row>
    <row r="8611" spans="13:16" x14ac:dyDescent="0.25">
      <c r="M8611" s="10"/>
      <c r="N8611"/>
      <c r="O8611"/>
      <c r="P8611" s="10"/>
    </row>
    <row r="8612" spans="13:16" x14ac:dyDescent="0.25">
      <c r="M8612" s="10"/>
      <c r="N8612"/>
      <c r="O8612"/>
      <c r="P8612" s="10"/>
    </row>
    <row r="8613" spans="13:16" x14ac:dyDescent="0.25">
      <c r="M8613" s="10"/>
      <c r="N8613"/>
      <c r="O8613"/>
      <c r="P8613" s="10"/>
    </row>
    <row r="8614" spans="13:16" x14ac:dyDescent="0.25">
      <c r="M8614" s="10"/>
      <c r="N8614"/>
      <c r="O8614"/>
      <c r="P8614" s="10"/>
    </row>
    <row r="8615" spans="13:16" x14ac:dyDescent="0.25">
      <c r="M8615" s="10"/>
      <c r="N8615"/>
      <c r="O8615"/>
      <c r="P8615" s="10"/>
    </row>
    <row r="8616" spans="13:16" x14ac:dyDescent="0.25">
      <c r="M8616" s="10"/>
      <c r="N8616"/>
      <c r="O8616"/>
      <c r="P8616" s="10"/>
    </row>
    <row r="8617" spans="13:16" x14ac:dyDescent="0.25">
      <c r="M8617" s="10"/>
      <c r="N8617"/>
      <c r="O8617"/>
      <c r="P8617" s="10"/>
    </row>
    <row r="8618" spans="13:16" x14ac:dyDescent="0.25">
      <c r="M8618" s="10"/>
      <c r="N8618"/>
      <c r="O8618"/>
      <c r="P8618" s="10"/>
    </row>
    <row r="8619" spans="13:16" x14ac:dyDescent="0.25">
      <c r="M8619" s="10"/>
      <c r="N8619"/>
      <c r="O8619"/>
      <c r="P8619" s="10"/>
    </row>
    <row r="8620" spans="13:16" x14ac:dyDescent="0.25">
      <c r="M8620" s="10"/>
      <c r="N8620"/>
      <c r="O8620"/>
      <c r="P8620" s="10"/>
    </row>
    <row r="8621" spans="13:16" x14ac:dyDescent="0.25">
      <c r="M8621" s="10"/>
      <c r="N8621"/>
      <c r="O8621"/>
      <c r="P8621" s="10"/>
    </row>
    <row r="8622" spans="13:16" x14ac:dyDescent="0.25">
      <c r="M8622" s="10"/>
      <c r="N8622"/>
      <c r="O8622"/>
      <c r="P8622" s="10"/>
    </row>
    <row r="8623" spans="13:16" x14ac:dyDescent="0.25">
      <c r="M8623" s="10"/>
      <c r="N8623"/>
      <c r="O8623"/>
      <c r="P8623" s="10"/>
    </row>
    <row r="8624" spans="13:16" x14ac:dyDescent="0.25">
      <c r="M8624" s="10"/>
      <c r="N8624"/>
      <c r="O8624"/>
      <c r="P8624" s="10"/>
    </row>
    <row r="8625" spans="13:16" x14ac:dyDescent="0.25">
      <c r="M8625" s="10"/>
      <c r="N8625"/>
      <c r="O8625"/>
      <c r="P8625" s="10"/>
    </row>
    <row r="8626" spans="13:16" x14ac:dyDescent="0.25">
      <c r="M8626" s="10"/>
      <c r="N8626"/>
      <c r="O8626"/>
      <c r="P8626" s="10"/>
    </row>
    <row r="8627" spans="13:16" x14ac:dyDescent="0.25">
      <c r="M8627" s="10"/>
      <c r="N8627"/>
      <c r="O8627"/>
      <c r="P8627" s="10"/>
    </row>
    <row r="8628" spans="13:16" x14ac:dyDescent="0.25">
      <c r="M8628" s="10"/>
      <c r="N8628"/>
      <c r="O8628"/>
      <c r="P8628" s="10"/>
    </row>
    <row r="8629" spans="13:16" x14ac:dyDescent="0.25">
      <c r="M8629" s="10"/>
      <c r="N8629"/>
      <c r="O8629"/>
      <c r="P8629" s="10"/>
    </row>
    <row r="8630" spans="13:16" x14ac:dyDescent="0.25">
      <c r="M8630" s="10"/>
      <c r="N8630"/>
      <c r="O8630"/>
      <c r="P8630" s="10"/>
    </row>
    <row r="8631" spans="13:16" x14ac:dyDescent="0.25">
      <c r="M8631" s="10"/>
      <c r="N8631"/>
      <c r="O8631"/>
      <c r="P8631" s="10"/>
    </row>
    <row r="8632" spans="13:16" x14ac:dyDescent="0.25">
      <c r="M8632" s="10"/>
      <c r="N8632"/>
      <c r="O8632"/>
      <c r="P8632" s="10"/>
    </row>
    <row r="8633" spans="13:16" x14ac:dyDescent="0.25">
      <c r="M8633" s="10"/>
      <c r="N8633"/>
      <c r="O8633"/>
      <c r="P8633" s="10"/>
    </row>
    <row r="8634" spans="13:16" x14ac:dyDescent="0.25">
      <c r="M8634" s="10"/>
      <c r="N8634"/>
      <c r="O8634"/>
      <c r="P8634" s="10"/>
    </row>
    <row r="8635" spans="13:16" x14ac:dyDescent="0.25">
      <c r="M8635" s="10"/>
      <c r="N8635"/>
      <c r="O8635"/>
      <c r="P8635" s="10"/>
    </row>
    <row r="8636" spans="13:16" x14ac:dyDescent="0.25">
      <c r="M8636" s="10"/>
      <c r="N8636"/>
      <c r="O8636"/>
      <c r="P8636" s="10"/>
    </row>
    <row r="8637" spans="13:16" x14ac:dyDescent="0.25">
      <c r="M8637" s="10"/>
      <c r="N8637"/>
      <c r="O8637"/>
      <c r="P8637" s="10"/>
    </row>
    <row r="8638" spans="13:16" x14ac:dyDescent="0.25">
      <c r="M8638" s="10"/>
      <c r="N8638"/>
      <c r="O8638"/>
      <c r="P8638" s="10"/>
    </row>
    <row r="8639" spans="13:16" x14ac:dyDescent="0.25">
      <c r="M8639" s="10"/>
      <c r="N8639"/>
      <c r="O8639"/>
      <c r="P8639" s="10"/>
    </row>
    <row r="8640" spans="13:16" x14ac:dyDescent="0.25">
      <c r="M8640" s="10"/>
      <c r="N8640"/>
      <c r="O8640"/>
      <c r="P8640" s="10"/>
    </row>
    <row r="8641" spans="13:16" x14ac:dyDescent="0.25">
      <c r="M8641" s="10"/>
      <c r="N8641"/>
      <c r="O8641"/>
      <c r="P8641" s="10"/>
    </row>
    <row r="8642" spans="13:16" x14ac:dyDescent="0.25">
      <c r="M8642" s="10"/>
      <c r="N8642"/>
      <c r="O8642"/>
      <c r="P8642" s="10"/>
    </row>
    <row r="8643" spans="13:16" x14ac:dyDescent="0.25">
      <c r="M8643" s="10"/>
      <c r="N8643"/>
      <c r="O8643"/>
      <c r="P8643" s="10"/>
    </row>
    <row r="8644" spans="13:16" x14ac:dyDescent="0.25">
      <c r="M8644" s="10"/>
      <c r="N8644"/>
      <c r="O8644"/>
      <c r="P8644" s="10"/>
    </row>
    <row r="8645" spans="13:16" x14ac:dyDescent="0.25">
      <c r="M8645" s="10"/>
      <c r="N8645"/>
      <c r="O8645"/>
      <c r="P8645" s="10"/>
    </row>
    <row r="8646" spans="13:16" x14ac:dyDescent="0.25">
      <c r="M8646" s="10"/>
      <c r="N8646"/>
      <c r="O8646"/>
      <c r="P8646" s="10"/>
    </row>
    <row r="8647" spans="13:16" x14ac:dyDescent="0.25">
      <c r="M8647" s="10"/>
      <c r="N8647"/>
      <c r="O8647"/>
      <c r="P8647" s="10"/>
    </row>
    <row r="8648" spans="13:16" x14ac:dyDescent="0.25">
      <c r="M8648" s="10"/>
      <c r="N8648"/>
      <c r="O8648"/>
      <c r="P8648" s="10"/>
    </row>
    <row r="8649" spans="13:16" x14ac:dyDescent="0.25">
      <c r="M8649" s="10"/>
      <c r="N8649"/>
      <c r="O8649"/>
      <c r="P8649" s="10"/>
    </row>
    <row r="8650" spans="13:16" x14ac:dyDescent="0.25">
      <c r="M8650" s="10"/>
      <c r="N8650"/>
      <c r="O8650"/>
      <c r="P8650" s="10"/>
    </row>
    <row r="8651" spans="13:16" x14ac:dyDescent="0.25">
      <c r="M8651" s="10"/>
      <c r="N8651"/>
      <c r="O8651"/>
      <c r="P8651" s="10"/>
    </row>
    <row r="8652" spans="13:16" x14ac:dyDescent="0.25">
      <c r="M8652" s="10"/>
      <c r="N8652"/>
      <c r="O8652"/>
      <c r="P8652" s="10"/>
    </row>
    <row r="8653" spans="13:16" x14ac:dyDescent="0.25">
      <c r="M8653" s="10"/>
      <c r="N8653"/>
      <c r="O8653"/>
      <c r="P8653" s="10"/>
    </row>
    <row r="8654" spans="13:16" x14ac:dyDescent="0.25">
      <c r="M8654" s="10"/>
      <c r="N8654"/>
      <c r="O8654"/>
      <c r="P8654" s="10"/>
    </row>
    <row r="8655" spans="13:16" x14ac:dyDescent="0.25">
      <c r="M8655" s="10"/>
      <c r="N8655"/>
      <c r="O8655"/>
      <c r="P8655" s="10"/>
    </row>
    <row r="8656" spans="13:16" x14ac:dyDescent="0.25">
      <c r="M8656" s="10"/>
      <c r="N8656"/>
      <c r="O8656"/>
      <c r="P8656" s="10"/>
    </row>
    <row r="8657" spans="13:16" x14ac:dyDescent="0.25">
      <c r="M8657" s="10"/>
      <c r="N8657"/>
      <c r="O8657"/>
      <c r="P8657" s="10"/>
    </row>
    <row r="8658" spans="13:16" x14ac:dyDescent="0.25">
      <c r="M8658" s="10"/>
      <c r="N8658"/>
      <c r="O8658"/>
      <c r="P8658" s="10"/>
    </row>
    <row r="8659" spans="13:16" x14ac:dyDescent="0.25">
      <c r="M8659" s="10"/>
      <c r="N8659"/>
      <c r="O8659"/>
      <c r="P8659" s="10"/>
    </row>
    <row r="8660" spans="13:16" x14ac:dyDescent="0.25">
      <c r="M8660" s="10"/>
      <c r="N8660"/>
      <c r="O8660"/>
      <c r="P8660" s="10"/>
    </row>
    <row r="8661" spans="13:16" x14ac:dyDescent="0.25">
      <c r="M8661" s="10"/>
      <c r="N8661"/>
      <c r="O8661"/>
      <c r="P8661" s="10"/>
    </row>
    <row r="8662" spans="13:16" x14ac:dyDescent="0.25">
      <c r="M8662" s="10"/>
      <c r="N8662"/>
      <c r="O8662"/>
      <c r="P8662" s="10"/>
    </row>
    <row r="8663" spans="13:16" x14ac:dyDescent="0.25">
      <c r="M8663" s="10"/>
      <c r="N8663"/>
      <c r="O8663"/>
      <c r="P8663" s="10"/>
    </row>
    <row r="8664" spans="13:16" x14ac:dyDescent="0.25">
      <c r="M8664" s="10"/>
      <c r="N8664"/>
      <c r="O8664"/>
      <c r="P8664" s="10"/>
    </row>
    <row r="8665" spans="13:16" x14ac:dyDescent="0.25">
      <c r="M8665" s="10"/>
      <c r="N8665"/>
      <c r="O8665"/>
      <c r="P8665" s="10"/>
    </row>
    <row r="8666" spans="13:16" x14ac:dyDescent="0.25">
      <c r="M8666" s="10"/>
      <c r="N8666"/>
      <c r="O8666"/>
      <c r="P8666" s="10"/>
    </row>
    <row r="8667" spans="13:16" x14ac:dyDescent="0.25">
      <c r="M8667" s="10"/>
      <c r="N8667"/>
      <c r="O8667"/>
      <c r="P8667" s="10"/>
    </row>
    <row r="8668" spans="13:16" x14ac:dyDescent="0.25">
      <c r="M8668" s="10"/>
      <c r="N8668"/>
      <c r="O8668"/>
      <c r="P8668" s="10"/>
    </row>
    <row r="8669" spans="13:16" x14ac:dyDescent="0.25">
      <c r="M8669" s="10"/>
      <c r="N8669"/>
      <c r="O8669"/>
      <c r="P8669" s="10"/>
    </row>
    <row r="8670" spans="13:16" x14ac:dyDescent="0.25">
      <c r="M8670" s="10"/>
      <c r="N8670"/>
      <c r="O8670"/>
      <c r="P8670" s="10"/>
    </row>
    <row r="8671" spans="13:16" x14ac:dyDescent="0.25">
      <c r="M8671" s="10"/>
      <c r="N8671"/>
      <c r="O8671"/>
      <c r="P8671" s="10"/>
    </row>
    <row r="8672" spans="13:16" x14ac:dyDescent="0.25">
      <c r="M8672" s="10"/>
      <c r="N8672"/>
      <c r="O8672"/>
      <c r="P8672" s="10"/>
    </row>
    <row r="8673" spans="13:16" x14ac:dyDescent="0.25">
      <c r="M8673" s="10"/>
      <c r="N8673"/>
      <c r="O8673"/>
      <c r="P8673" s="10"/>
    </row>
    <row r="8674" spans="13:16" x14ac:dyDescent="0.25">
      <c r="M8674" s="10"/>
      <c r="N8674"/>
      <c r="O8674"/>
      <c r="P8674" s="10"/>
    </row>
    <row r="8675" spans="13:16" x14ac:dyDescent="0.25">
      <c r="M8675" s="10"/>
      <c r="N8675"/>
      <c r="O8675"/>
      <c r="P8675" s="10"/>
    </row>
    <row r="8676" spans="13:16" x14ac:dyDescent="0.25">
      <c r="M8676" s="10"/>
      <c r="N8676"/>
      <c r="O8676"/>
      <c r="P8676" s="10"/>
    </row>
    <row r="8677" spans="13:16" x14ac:dyDescent="0.25">
      <c r="M8677" s="10"/>
      <c r="N8677"/>
      <c r="O8677"/>
      <c r="P8677" s="10"/>
    </row>
    <row r="8678" spans="13:16" x14ac:dyDescent="0.25">
      <c r="M8678" s="10"/>
      <c r="N8678"/>
      <c r="O8678"/>
      <c r="P8678" s="10"/>
    </row>
    <row r="8679" spans="13:16" x14ac:dyDescent="0.25">
      <c r="M8679" s="10"/>
      <c r="N8679"/>
      <c r="O8679"/>
      <c r="P8679" s="10"/>
    </row>
    <row r="8680" spans="13:16" x14ac:dyDescent="0.25">
      <c r="M8680" s="10"/>
      <c r="N8680"/>
      <c r="O8680"/>
      <c r="P8680" s="10"/>
    </row>
    <row r="8681" spans="13:16" x14ac:dyDescent="0.25">
      <c r="M8681" s="10"/>
      <c r="N8681"/>
      <c r="O8681"/>
      <c r="P8681" s="10"/>
    </row>
    <row r="8682" spans="13:16" x14ac:dyDescent="0.25">
      <c r="M8682" s="10"/>
      <c r="N8682"/>
      <c r="O8682"/>
      <c r="P8682" s="10"/>
    </row>
    <row r="8683" spans="13:16" x14ac:dyDescent="0.25">
      <c r="M8683" s="10"/>
      <c r="N8683"/>
      <c r="O8683"/>
      <c r="P8683" s="10"/>
    </row>
    <row r="8684" spans="13:16" x14ac:dyDescent="0.25">
      <c r="M8684" s="10"/>
      <c r="N8684"/>
      <c r="O8684"/>
      <c r="P8684" s="10"/>
    </row>
    <row r="8685" spans="13:16" x14ac:dyDescent="0.25">
      <c r="M8685" s="10"/>
      <c r="N8685"/>
      <c r="O8685"/>
      <c r="P8685" s="10"/>
    </row>
    <row r="8686" spans="13:16" x14ac:dyDescent="0.25">
      <c r="M8686" s="10"/>
      <c r="N8686"/>
      <c r="O8686"/>
      <c r="P8686" s="10"/>
    </row>
    <row r="8687" spans="13:16" x14ac:dyDescent="0.25">
      <c r="M8687" s="10"/>
      <c r="N8687"/>
      <c r="O8687"/>
      <c r="P8687" s="10"/>
    </row>
    <row r="8688" spans="13:16" x14ac:dyDescent="0.25">
      <c r="M8688" s="10"/>
      <c r="N8688"/>
      <c r="O8688"/>
      <c r="P8688" s="10"/>
    </row>
    <row r="8689" spans="13:16" x14ac:dyDescent="0.25">
      <c r="M8689" s="10"/>
      <c r="N8689"/>
      <c r="O8689"/>
      <c r="P8689" s="10"/>
    </row>
    <row r="8690" spans="13:16" x14ac:dyDescent="0.25">
      <c r="M8690" s="10"/>
      <c r="N8690"/>
      <c r="O8690"/>
      <c r="P8690" s="10"/>
    </row>
    <row r="8691" spans="13:16" x14ac:dyDescent="0.25">
      <c r="M8691" s="10"/>
      <c r="N8691"/>
      <c r="O8691"/>
      <c r="P8691" s="10"/>
    </row>
    <row r="8692" spans="13:16" x14ac:dyDescent="0.25">
      <c r="M8692" s="10"/>
      <c r="N8692"/>
      <c r="O8692"/>
      <c r="P8692" s="10"/>
    </row>
    <row r="8693" spans="13:16" x14ac:dyDescent="0.25">
      <c r="M8693" s="10"/>
      <c r="N8693"/>
      <c r="O8693"/>
      <c r="P8693" s="10"/>
    </row>
    <row r="8694" spans="13:16" x14ac:dyDescent="0.25">
      <c r="M8694" s="10"/>
      <c r="N8694"/>
      <c r="O8694"/>
      <c r="P8694" s="10"/>
    </row>
    <row r="8695" spans="13:16" x14ac:dyDescent="0.25">
      <c r="M8695" s="10"/>
      <c r="N8695"/>
      <c r="O8695"/>
      <c r="P8695" s="10"/>
    </row>
    <row r="8696" spans="13:16" x14ac:dyDescent="0.25">
      <c r="M8696" s="10"/>
      <c r="N8696"/>
      <c r="O8696"/>
      <c r="P8696" s="10"/>
    </row>
    <row r="8697" spans="13:16" x14ac:dyDescent="0.25">
      <c r="M8697" s="10"/>
      <c r="N8697"/>
      <c r="O8697"/>
      <c r="P8697" s="10"/>
    </row>
    <row r="8698" spans="13:16" x14ac:dyDescent="0.25">
      <c r="M8698" s="10"/>
      <c r="N8698"/>
      <c r="O8698"/>
      <c r="P8698" s="10"/>
    </row>
    <row r="8699" spans="13:16" x14ac:dyDescent="0.25">
      <c r="M8699" s="10"/>
      <c r="N8699"/>
      <c r="O8699"/>
      <c r="P8699" s="10"/>
    </row>
    <row r="8700" spans="13:16" x14ac:dyDescent="0.25">
      <c r="M8700" s="10"/>
      <c r="N8700"/>
      <c r="O8700"/>
      <c r="P8700" s="10"/>
    </row>
    <row r="8701" spans="13:16" x14ac:dyDescent="0.25">
      <c r="M8701" s="10"/>
      <c r="N8701"/>
      <c r="O8701"/>
      <c r="P8701" s="10"/>
    </row>
    <row r="8702" spans="13:16" x14ac:dyDescent="0.25">
      <c r="M8702" s="10"/>
      <c r="N8702"/>
      <c r="O8702"/>
      <c r="P8702" s="10"/>
    </row>
    <row r="8703" spans="13:16" x14ac:dyDescent="0.25">
      <c r="M8703" s="10"/>
      <c r="N8703"/>
      <c r="O8703"/>
      <c r="P8703" s="10"/>
    </row>
    <row r="8704" spans="13:16" x14ac:dyDescent="0.25">
      <c r="M8704" s="10"/>
      <c r="N8704"/>
      <c r="O8704"/>
      <c r="P8704" s="10"/>
    </row>
    <row r="8705" spans="13:16" x14ac:dyDescent="0.25">
      <c r="M8705" s="10"/>
      <c r="N8705"/>
      <c r="O8705"/>
      <c r="P8705" s="10"/>
    </row>
    <row r="8706" spans="13:16" x14ac:dyDescent="0.25">
      <c r="M8706" s="10"/>
      <c r="N8706"/>
      <c r="O8706"/>
      <c r="P8706" s="10"/>
    </row>
    <row r="8707" spans="13:16" x14ac:dyDescent="0.25">
      <c r="M8707" s="10"/>
      <c r="N8707"/>
      <c r="O8707"/>
      <c r="P8707" s="10"/>
    </row>
    <row r="8708" spans="13:16" x14ac:dyDescent="0.25">
      <c r="M8708" s="10"/>
      <c r="N8708"/>
      <c r="O8708"/>
      <c r="P8708" s="10"/>
    </row>
    <row r="8709" spans="13:16" x14ac:dyDescent="0.25">
      <c r="M8709" s="10"/>
      <c r="N8709"/>
      <c r="O8709"/>
      <c r="P8709" s="10"/>
    </row>
    <row r="8710" spans="13:16" x14ac:dyDescent="0.25">
      <c r="M8710" s="10"/>
      <c r="N8710"/>
      <c r="O8710"/>
      <c r="P8710" s="10"/>
    </row>
    <row r="8711" spans="13:16" x14ac:dyDescent="0.25">
      <c r="M8711" s="10"/>
      <c r="N8711"/>
      <c r="O8711"/>
      <c r="P8711" s="10"/>
    </row>
    <row r="8712" spans="13:16" x14ac:dyDescent="0.25">
      <c r="M8712" s="10"/>
      <c r="N8712"/>
      <c r="O8712"/>
      <c r="P8712" s="10"/>
    </row>
    <row r="8713" spans="13:16" x14ac:dyDescent="0.25">
      <c r="M8713" s="10"/>
      <c r="N8713"/>
      <c r="O8713"/>
      <c r="P8713" s="10"/>
    </row>
    <row r="8714" spans="13:16" x14ac:dyDescent="0.25">
      <c r="M8714" s="10"/>
      <c r="N8714"/>
      <c r="O8714"/>
      <c r="P8714" s="10"/>
    </row>
    <row r="8715" spans="13:16" x14ac:dyDescent="0.25">
      <c r="M8715" s="10"/>
      <c r="N8715"/>
      <c r="O8715"/>
      <c r="P8715" s="10"/>
    </row>
    <row r="8716" spans="13:16" x14ac:dyDescent="0.25">
      <c r="M8716" s="10"/>
      <c r="N8716"/>
      <c r="O8716"/>
      <c r="P8716" s="10"/>
    </row>
    <row r="8717" spans="13:16" x14ac:dyDescent="0.25">
      <c r="M8717" s="10"/>
      <c r="N8717"/>
      <c r="O8717"/>
      <c r="P8717" s="10"/>
    </row>
    <row r="8718" spans="13:16" x14ac:dyDescent="0.25">
      <c r="M8718" s="10"/>
      <c r="N8718"/>
      <c r="O8718"/>
      <c r="P8718" s="10"/>
    </row>
    <row r="8719" spans="13:16" x14ac:dyDescent="0.25">
      <c r="M8719" s="10"/>
      <c r="N8719"/>
      <c r="O8719"/>
      <c r="P8719" s="10"/>
    </row>
    <row r="8720" spans="13:16" x14ac:dyDescent="0.25">
      <c r="M8720" s="10"/>
      <c r="N8720"/>
      <c r="O8720"/>
      <c r="P8720" s="10"/>
    </row>
    <row r="8721" spans="13:16" x14ac:dyDescent="0.25">
      <c r="M8721" s="10"/>
      <c r="N8721"/>
      <c r="O8721"/>
      <c r="P8721" s="10"/>
    </row>
    <row r="8722" spans="13:16" x14ac:dyDescent="0.25">
      <c r="M8722" s="10"/>
      <c r="N8722"/>
      <c r="O8722"/>
      <c r="P8722" s="10"/>
    </row>
    <row r="8723" spans="13:16" x14ac:dyDescent="0.25">
      <c r="M8723" s="10"/>
      <c r="N8723"/>
      <c r="O8723"/>
      <c r="P8723" s="10"/>
    </row>
    <row r="8724" spans="13:16" x14ac:dyDescent="0.25">
      <c r="M8724" s="10"/>
      <c r="N8724"/>
      <c r="O8724"/>
      <c r="P8724" s="10"/>
    </row>
    <row r="8725" spans="13:16" x14ac:dyDescent="0.25">
      <c r="M8725" s="10"/>
      <c r="N8725"/>
      <c r="O8725"/>
      <c r="P8725" s="10"/>
    </row>
    <row r="8726" spans="13:16" x14ac:dyDescent="0.25">
      <c r="M8726" s="10"/>
      <c r="N8726"/>
      <c r="O8726"/>
      <c r="P8726" s="10"/>
    </row>
    <row r="8727" spans="13:16" x14ac:dyDescent="0.25">
      <c r="M8727" s="10"/>
      <c r="N8727"/>
      <c r="O8727"/>
      <c r="P8727" s="10"/>
    </row>
    <row r="8728" spans="13:16" x14ac:dyDescent="0.25">
      <c r="M8728" s="10"/>
      <c r="N8728"/>
      <c r="O8728"/>
      <c r="P8728" s="10"/>
    </row>
    <row r="8729" spans="13:16" x14ac:dyDescent="0.25">
      <c r="M8729" s="10"/>
      <c r="N8729"/>
      <c r="O8729"/>
      <c r="P8729" s="10"/>
    </row>
    <row r="8730" spans="13:16" x14ac:dyDescent="0.25">
      <c r="M8730" s="10"/>
      <c r="N8730"/>
      <c r="O8730"/>
      <c r="P8730" s="10"/>
    </row>
    <row r="8731" spans="13:16" x14ac:dyDescent="0.25">
      <c r="M8731" s="10"/>
      <c r="N8731"/>
      <c r="O8731"/>
      <c r="P8731" s="10"/>
    </row>
    <row r="8732" spans="13:16" x14ac:dyDescent="0.25">
      <c r="M8732" s="10"/>
      <c r="N8732"/>
      <c r="O8732"/>
      <c r="P8732" s="10"/>
    </row>
    <row r="8733" spans="13:16" x14ac:dyDescent="0.25">
      <c r="M8733" s="10"/>
      <c r="N8733"/>
      <c r="O8733"/>
      <c r="P8733" s="10"/>
    </row>
    <row r="8734" spans="13:16" x14ac:dyDescent="0.25">
      <c r="M8734" s="10"/>
      <c r="N8734"/>
      <c r="O8734"/>
      <c r="P8734" s="10"/>
    </row>
    <row r="8735" spans="13:16" x14ac:dyDescent="0.25">
      <c r="M8735" s="10"/>
      <c r="N8735"/>
      <c r="O8735"/>
      <c r="P8735" s="10"/>
    </row>
    <row r="8736" spans="13:16" x14ac:dyDescent="0.25">
      <c r="M8736" s="10"/>
      <c r="N8736"/>
      <c r="O8736"/>
      <c r="P8736" s="10"/>
    </row>
    <row r="8737" spans="13:16" x14ac:dyDescent="0.25">
      <c r="M8737" s="10"/>
      <c r="N8737"/>
      <c r="O8737"/>
      <c r="P8737" s="10"/>
    </row>
    <row r="8738" spans="13:16" x14ac:dyDescent="0.25">
      <c r="M8738" s="10"/>
      <c r="N8738"/>
      <c r="O8738"/>
      <c r="P8738" s="10"/>
    </row>
    <row r="8739" spans="13:16" x14ac:dyDescent="0.25">
      <c r="M8739" s="10"/>
      <c r="N8739"/>
      <c r="O8739"/>
      <c r="P8739" s="10"/>
    </row>
    <row r="8740" spans="13:16" x14ac:dyDescent="0.25">
      <c r="M8740" s="10"/>
      <c r="N8740"/>
      <c r="O8740"/>
      <c r="P8740" s="10"/>
    </row>
    <row r="8741" spans="13:16" x14ac:dyDescent="0.25">
      <c r="M8741" s="10"/>
      <c r="N8741"/>
      <c r="O8741"/>
      <c r="P8741" s="10"/>
    </row>
    <row r="8742" spans="13:16" x14ac:dyDescent="0.25">
      <c r="M8742" s="10"/>
      <c r="N8742"/>
      <c r="O8742"/>
      <c r="P8742" s="10"/>
    </row>
    <row r="8743" spans="13:16" x14ac:dyDescent="0.25">
      <c r="M8743" s="10"/>
      <c r="N8743"/>
      <c r="O8743"/>
      <c r="P8743" s="10"/>
    </row>
    <row r="8744" spans="13:16" x14ac:dyDescent="0.25">
      <c r="M8744" s="10"/>
      <c r="N8744"/>
      <c r="O8744"/>
      <c r="P8744" s="10"/>
    </row>
    <row r="8745" spans="13:16" x14ac:dyDescent="0.25">
      <c r="M8745" s="10"/>
      <c r="N8745"/>
      <c r="O8745"/>
      <c r="P8745" s="10"/>
    </row>
    <row r="8746" spans="13:16" x14ac:dyDescent="0.25">
      <c r="M8746" s="10"/>
      <c r="N8746"/>
      <c r="O8746"/>
      <c r="P8746" s="10"/>
    </row>
    <row r="8747" spans="13:16" x14ac:dyDescent="0.25">
      <c r="M8747" s="10"/>
      <c r="N8747"/>
      <c r="O8747"/>
      <c r="P8747" s="10"/>
    </row>
    <row r="8748" spans="13:16" x14ac:dyDescent="0.25">
      <c r="M8748" s="10"/>
      <c r="N8748"/>
      <c r="O8748"/>
      <c r="P8748" s="10"/>
    </row>
    <row r="8749" spans="13:16" x14ac:dyDescent="0.25">
      <c r="M8749" s="10"/>
      <c r="N8749"/>
      <c r="O8749"/>
      <c r="P8749" s="10"/>
    </row>
    <row r="8750" spans="13:16" x14ac:dyDescent="0.25">
      <c r="M8750" s="10"/>
      <c r="N8750"/>
      <c r="O8750"/>
      <c r="P8750" s="10"/>
    </row>
    <row r="8751" spans="13:16" x14ac:dyDescent="0.25">
      <c r="M8751" s="10"/>
      <c r="N8751"/>
      <c r="O8751"/>
      <c r="P8751" s="10"/>
    </row>
    <row r="8752" spans="13:16" x14ac:dyDescent="0.25">
      <c r="M8752" s="10"/>
      <c r="N8752"/>
      <c r="O8752"/>
      <c r="P8752" s="10"/>
    </row>
    <row r="8753" spans="13:16" x14ac:dyDescent="0.25">
      <c r="M8753" s="10"/>
      <c r="N8753"/>
      <c r="O8753"/>
      <c r="P8753" s="10"/>
    </row>
    <row r="8754" spans="13:16" x14ac:dyDescent="0.25">
      <c r="M8754" s="10"/>
      <c r="N8754"/>
      <c r="O8754"/>
      <c r="P8754" s="10"/>
    </row>
    <row r="8755" spans="13:16" x14ac:dyDescent="0.25">
      <c r="M8755" s="10"/>
      <c r="N8755"/>
      <c r="O8755"/>
      <c r="P8755" s="10"/>
    </row>
    <row r="8756" spans="13:16" x14ac:dyDescent="0.25">
      <c r="M8756" s="10"/>
      <c r="N8756"/>
      <c r="O8756"/>
      <c r="P8756" s="10"/>
    </row>
    <row r="8757" spans="13:16" x14ac:dyDescent="0.25">
      <c r="M8757" s="10"/>
      <c r="N8757"/>
      <c r="O8757"/>
      <c r="P8757" s="10"/>
    </row>
    <row r="8758" spans="13:16" x14ac:dyDescent="0.25">
      <c r="M8758" s="10"/>
      <c r="N8758"/>
      <c r="O8758"/>
      <c r="P8758" s="10"/>
    </row>
    <row r="8759" spans="13:16" x14ac:dyDescent="0.25">
      <c r="M8759" s="10"/>
      <c r="N8759"/>
      <c r="O8759"/>
      <c r="P8759" s="10"/>
    </row>
    <row r="8760" spans="13:16" x14ac:dyDescent="0.25">
      <c r="M8760" s="10"/>
      <c r="N8760"/>
      <c r="O8760"/>
      <c r="P8760" s="10"/>
    </row>
    <row r="8761" spans="13:16" x14ac:dyDescent="0.25">
      <c r="M8761" s="10"/>
      <c r="N8761"/>
      <c r="O8761"/>
      <c r="P8761" s="10"/>
    </row>
    <row r="8762" spans="13:16" x14ac:dyDescent="0.25">
      <c r="M8762" s="10"/>
      <c r="N8762"/>
      <c r="O8762"/>
      <c r="P8762" s="10"/>
    </row>
    <row r="8763" spans="13:16" x14ac:dyDescent="0.25">
      <c r="M8763" s="10"/>
      <c r="N8763"/>
      <c r="O8763"/>
      <c r="P8763" s="10"/>
    </row>
    <row r="8764" spans="13:16" x14ac:dyDescent="0.25">
      <c r="M8764" s="10"/>
      <c r="N8764"/>
      <c r="O8764"/>
      <c r="P8764" s="10"/>
    </row>
    <row r="8765" spans="13:16" x14ac:dyDescent="0.25">
      <c r="M8765" s="10"/>
      <c r="N8765"/>
      <c r="O8765"/>
      <c r="P8765" s="10"/>
    </row>
    <row r="8766" spans="13:16" x14ac:dyDescent="0.25">
      <c r="M8766" s="10"/>
      <c r="N8766"/>
      <c r="O8766"/>
      <c r="P8766" s="10"/>
    </row>
    <row r="8767" spans="13:16" x14ac:dyDescent="0.25">
      <c r="M8767" s="10"/>
      <c r="N8767"/>
      <c r="O8767"/>
      <c r="P8767" s="10"/>
    </row>
    <row r="8768" spans="13:16" x14ac:dyDescent="0.25">
      <c r="M8768" s="10"/>
      <c r="N8768"/>
      <c r="O8768"/>
      <c r="P8768" s="10"/>
    </row>
    <row r="8769" spans="13:16" x14ac:dyDescent="0.25">
      <c r="M8769" s="10"/>
      <c r="N8769"/>
      <c r="O8769"/>
      <c r="P8769" s="10"/>
    </row>
    <row r="8770" spans="13:16" x14ac:dyDescent="0.25">
      <c r="M8770" s="10"/>
      <c r="N8770"/>
      <c r="O8770"/>
      <c r="P8770" s="10"/>
    </row>
    <row r="8771" spans="13:16" x14ac:dyDescent="0.25">
      <c r="M8771" s="10"/>
      <c r="N8771"/>
      <c r="O8771"/>
      <c r="P8771" s="10"/>
    </row>
    <row r="8772" spans="13:16" x14ac:dyDescent="0.25">
      <c r="M8772" s="10"/>
      <c r="N8772"/>
      <c r="O8772"/>
      <c r="P8772" s="10"/>
    </row>
    <row r="8773" spans="13:16" x14ac:dyDescent="0.25">
      <c r="M8773" s="10"/>
      <c r="N8773"/>
      <c r="O8773"/>
      <c r="P8773" s="10"/>
    </row>
    <row r="8774" spans="13:16" x14ac:dyDescent="0.25">
      <c r="M8774" s="10"/>
      <c r="N8774"/>
      <c r="O8774"/>
      <c r="P8774" s="10"/>
    </row>
    <row r="8775" spans="13:16" x14ac:dyDescent="0.25">
      <c r="M8775" s="10"/>
      <c r="N8775"/>
      <c r="O8775"/>
      <c r="P8775" s="10"/>
    </row>
    <row r="8776" spans="13:16" x14ac:dyDescent="0.25">
      <c r="M8776" s="10"/>
      <c r="N8776"/>
      <c r="O8776"/>
      <c r="P8776" s="10"/>
    </row>
    <row r="8777" spans="13:16" x14ac:dyDescent="0.25">
      <c r="M8777" s="10"/>
      <c r="N8777"/>
      <c r="O8777"/>
      <c r="P8777" s="10"/>
    </row>
    <row r="8778" spans="13:16" x14ac:dyDescent="0.25">
      <c r="M8778" s="10"/>
      <c r="N8778"/>
      <c r="O8778"/>
      <c r="P8778" s="10"/>
    </row>
    <row r="8779" spans="13:16" x14ac:dyDescent="0.25">
      <c r="M8779" s="10"/>
      <c r="N8779"/>
      <c r="O8779"/>
      <c r="P8779" s="10"/>
    </row>
    <row r="8780" spans="13:16" x14ac:dyDescent="0.25">
      <c r="M8780" s="10"/>
      <c r="N8780"/>
      <c r="O8780"/>
      <c r="P8780" s="10"/>
    </row>
    <row r="8781" spans="13:16" x14ac:dyDescent="0.25">
      <c r="M8781" s="10"/>
      <c r="N8781"/>
      <c r="O8781"/>
      <c r="P8781" s="10"/>
    </row>
    <row r="8782" spans="13:16" x14ac:dyDescent="0.25">
      <c r="M8782" s="10"/>
      <c r="N8782"/>
      <c r="O8782"/>
      <c r="P8782" s="10"/>
    </row>
    <row r="8783" spans="13:16" x14ac:dyDescent="0.25">
      <c r="M8783" s="10"/>
      <c r="N8783"/>
      <c r="O8783"/>
      <c r="P8783" s="10"/>
    </row>
    <row r="8784" spans="13:16" x14ac:dyDescent="0.25">
      <c r="M8784" s="10"/>
      <c r="N8784"/>
      <c r="O8784"/>
      <c r="P8784" s="10"/>
    </row>
    <row r="8785" spans="13:16" x14ac:dyDescent="0.25">
      <c r="M8785" s="10"/>
      <c r="N8785"/>
      <c r="O8785"/>
      <c r="P8785" s="10"/>
    </row>
    <row r="8786" spans="13:16" x14ac:dyDescent="0.25">
      <c r="M8786" s="10"/>
      <c r="N8786"/>
      <c r="O8786"/>
      <c r="P8786" s="10"/>
    </row>
    <row r="8787" spans="13:16" x14ac:dyDescent="0.25">
      <c r="M8787" s="10"/>
      <c r="N8787"/>
      <c r="O8787"/>
      <c r="P8787" s="10"/>
    </row>
    <row r="8788" spans="13:16" x14ac:dyDescent="0.25">
      <c r="M8788" s="10"/>
      <c r="N8788"/>
      <c r="O8788"/>
      <c r="P8788" s="10"/>
    </row>
    <row r="8789" spans="13:16" x14ac:dyDescent="0.25">
      <c r="M8789" s="10"/>
      <c r="N8789"/>
      <c r="O8789"/>
      <c r="P8789" s="10"/>
    </row>
    <row r="8790" spans="13:16" x14ac:dyDescent="0.25">
      <c r="M8790" s="10"/>
      <c r="N8790"/>
      <c r="O8790"/>
      <c r="P8790" s="10"/>
    </row>
    <row r="8791" spans="13:16" x14ac:dyDescent="0.25">
      <c r="M8791" s="10"/>
      <c r="N8791"/>
      <c r="O8791"/>
      <c r="P8791" s="10"/>
    </row>
    <row r="8792" spans="13:16" x14ac:dyDescent="0.25">
      <c r="M8792" s="10"/>
      <c r="N8792"/>
      <c r="O8792"/>
      <c r="P8792" s="10"/>
    </row>
    <row r="8793" spans="13:16" x14ac:dyDescent="0.25">
      <c r="M8793" s="10"/>
      <c r="N8793"/>
      <c r="O8793"/>
      <c r="P8793" s="10"/>
    </row>
    <row r="8794" spans="13:16" x14ac:dyDescent="0.25">
      <c r="M8794" s="10"/>
      <c r="N8794"/>
      <c r="O8794"/>
      <c r="P8794" s="10"/>
    </row>
    <row r="8795" spans="13:16" x14ac:dyDescent="0.25">
      <c r="M8795" s="10"/>
      <c r="N8795"/>
      <c r="O8795"/>
      <c r="P8795" s="10"/>
    </row>
    <row r="8796" spans="13:16" x14ac:dyDescent="0.25">
      <c r="M8796" s="10"/>
      <c r="N8796"/>
      <c r="O8796"/>
      <c r="P8796" s="10"/>
    </row>
    <row r="8797" spans="13:16" x14ac:dyDescent="0.25">
      <c r="M8797" s="10"/>
      <c r="N8797"/>
      <c r="O8797"/>
      <c r="P8797" s="10"/>
    </row>
    <row r="8798" spans="13:16" x14ac:dyDescent="0.25">
      <c r="M8798" s="10"/>
      <c r="N8798"/>
      <c r="O8798"/>
      <c r="P8798" s="10"/>
    </row>
    <row r="8799" spans="13:16" x14ac:dyDescent="0.25">
      <c r="M8799" s="10"/>
      <c r="N8799"/>
      <c r="O8799"/>
      <c r="P8799" s="10"/>
    </row>
    <row r="8800" spans="13:16" x14ac:dyDescent="0.25">
      <c r="M8800" s="10"/>
      <c r="N8800"/>
      <c r="O8800"/>
      <c r="P8800" s="10"/>
    </row>
    <row r="8801" spans="13:16" x14ac:dyDescent="0.25">
      <c r="M8801" s="10"/>
      <c r="N8801"/>
      <c r="O8801"/>
      <c r="P8801" s="10"/>
    </row>
    <row r="8802" spans="13:16" x14ac:dyDescent="0.25">
      <c r="M8802" s="10"/>
      <c r="N8802"/>
      <c r="O8802"/>
      <c r="P8802" s="10"/>
    </row>
    <row r="8803" spans="13:16" x14ac:dyDescent="0.25">
      <c r="M8803" s="10"/>
      <c r="N8803"/>
      <c r="O8803"/>
      <c r="P8803" s="10"/>
    </row>
    <row r="8804" spans="13:16" x14ac:dyDescent="0.25">
      <c r="M8804" s="10"/>
      <c r="N8804"/>
      <c r="O8804"/>
      <c r="P8804" s="10"/>
    </row>
    <row r="8805" spans="13:16" x14ac:dyDescent="0.25">
      <c r="M8805" s="10"/>
      <c r="N8805"/>
      <c r="O8805"/>
      <c r="P8805" s="10"/>
    </row>
    <row r="8806" spans="13:16" x14ac:dyDescent="0.25">
      <c r="M8806" s="10"/>
      <c r="N8806"/>
      <c r="O8806"/>
      <c r="P8806" s="10"/>
    </row>
    <row r="8807" spans="13:16" x14ac:dyDescent="0.25">
      <c r="M8807" s="10"/>
      <c r="N8807"/>
      <c r="O8807"/>
      <c r="P8807" s="10"/>
    </row>
    <row r="8808" spans="13:16" x14ac:dyDescent="0.25">
      <c r="M8808" s="10"/>
      <c r="N8808"/>
      <c r="O8808"/>
      <c r="P8808" s="10"/>
    </row>
    <row r="8809" spans="13:16" x14ac:dyDescent="0.25">
      <c r="M8809" s="10"/>
      <c r="N8809"/>
      <c r="O8809"/>
      <c r="P8809" s="10"/>
    </row>
    <row r="8810" spans="13:16" x14ac:dyDescent="0.25">
      <c r="M8810" s="10"/>
      <c r="N8810"/>
      <c r="O8810"/>
      <c r="P8810" s="10"/>
    </row>
    <row r="8811" spans="13:16" x14ac:dyDescent="0.25">
      <c r="M8811" s="10"/>
      <c r="N8811"/>
      <c r="O8811"/>
      <c r="P8811" s="10"/>
    </row>
    <row r="8812" spans="13:16" x14ac:dyDescent="0.25">
      <c r="M8812" s="10"/>
      <c r="N8812"/>
      <c r="O8812"/>
      <c r="P8812" s="10"/>
    </row>
    <row r="8813" spans="13:16" x14ac:dyDescent="0.25">
      <c r="M8813" s="10"/>
      <c r="N8813"/>
      <c r="O8813"/>
      <c r="P8813" s="10"/>
    </row>
    <row r="8814" spans="13:16" x14ac:dyDescent="0.25">
      <c r="M8814" s="10"/>
      <c r="N8814"/>
      <c r="O8814"/>
      <c r="P8814" s="10"/>
    </row>
    <row r="8815" spans="13:16" x14ac:dyDescent="0.25">
      <c r="M8815" s="10"/>
      <c r="N8815"/>
      <c r="O8815"/>
      <c r="P8815" s="10"/>
    </row>
    <row r="8816" spans="13:16" x14ac:dyDescent="0.25">
      <c r="M8816" s="10"/>
      <c r="N8816"/>
      <c r="O8816"/>
      <c r="P8816" s="10"/>
    </row>
    <row r="8817" spans="13:16" x14ac:dyDescent="0.25">
      <c r="M8817" s="10"/>
      <c r="N8817"/>
      <c r="O8817"/>
      <c r="P8817" s="10"/>
    </row>
    <row r="8818" spans="13:16" x14ac:dyDescent="0.25">
      <c r="M8818" s="10"/>
      <c r="N8818"/>
      <c r="O8818"/>
      <c r="P8818" s="10"/>
    </row>
    <row r="8819" spans="13:16" x14ac:dyDescent="0.25">
      <c r="M8819" s="10"/>
      <c r="N8819"/>
      <c r="O8819"/>
      <c r="P8819" s="10"/>
    </row>
    <row r="8820" spans="13:16" x14ac:dyDescent="0.25">
      <c r="M8820" s="10"/>
      <c r="N8820"/>
      <c r="O8820"/>
      <c r="P8820" s="10"/>
    </row>
    <row r="8821" spans="13:16" x14ac:dyDescent="0.25">
      <c r="M8821" s="10"/>
      <c r="N8821"/>
      <c r="O8821"/>
      <c r="P8821" s="10"/>
    </row>
    <row r="8822" spans="13:16" x14ac:dyDescent="0.25">
      <c r="M8822" s="10"/>
      <c r="N8822"/>
      <c r="O8822"/>
      <c r="P8822" s="10"/>
    </row>
    <row r="8823" spans="13:16" x14ac:dyDescent="0.25">
      <c r="M8823" s="10"/>
      <c r="N8823"/>
      <c r="O8823"/>
      <c r="P8823" s="10"/>
    </row>
    <row r="8824" spans="13:16" x14ac:dyDescent="0.25">
      <c r="M8824" s="10"/>
      <c r="N8824"/>
      <c r="O8824"/>
      <c r="P8824" s="10"/>
    </row>
    <row r="8825" spans="13:16" x14ac:dyDescent="0.25">
      <c r="M8825" s="10"/>
      <c r="N8825"/>
      <c r="O8825"/>
      <c r="P8825" s="10"/>
    </row>
    <row r="8826" spans="13:16" x14ac:dyDescent="0.25">
      <c r="M8826" s="10"/>
      <c r="N8826"/>
      <c r="O8826"/>
      <c r="P8826" s="10"/>
    </row>
    <row r="8827" spans="13:16" x14ac:dyDescent="0.25">
      <c r="M8827" s="10"/>
      <c r="N8827"/>
      <c r="O8827"/>
      <c r="P8827" s="10"/>
    </row>
    <row r="8828" spans="13:16" x14ac:dyDescent="0.25">
      <c r="M8828" s="10"/>
      <c r="N8828"/>
      <c r="O8828"/>
      <c r="P8828" s="10"/>
    </row>
    <row r="8829" spans="13:16" x14ac:dyDescent="0.25">
      <c r="M8829" s="10"/>
      <c r="N8829"/>
      <c r="O8829"/>
      <c r="P8829" s="10"/>
    </row>
    <row r="8830" spans="13:16" x14ac:dyDescent="0.25">
      <c r="M8830" s="10"/>
      <c r="N8830"/>
      <c r="O8830"/>
      <c r="P8830" s="10"/>
    </row>
    <row r="8831" spans="13:16" x14ac:dyDescent="0.25">
      <c r="M8831" s="10"/>
      <c r="N8831"/>
      <c r="O8831"/>
      <c r="P8831" s="10"/>
    </row>
    <row r="8832" spans="13:16" x14ac:dyDescent="0.25">
      <c r="M8832" s="10"/>
      <c r="N8832"/>
      <c r="O8832"/>
      <c r="P8832" s="10"/>
    </row>
    <row r="8833" spans="13:16" x14ac:dyDescent="0.25">
      <c r="M8833" s="10"/>
      <c r="N8833"/>
      <c r="O8833"/>
      <c r="P8833" s="10"/>
    </row>
    <row r="8834" spans="13:16" x14ac:dyDescent="0.25">
      <c r="M8834" s="10"/>
      <c r="N8834"/>
      <c r="O8834"/>
      <c r="P8834" s="10"/>
    </row>
    <row r="8835" spans="13:16" x14ac:dyDescent="0.25">
      <c r="M8835" s="10"/>
      <c r="N8835"/>
      <c r="O8835"/>
      <c r="P8835" s="10"/>
    </row>
    <row r="8836" spans="13:16" x14ac:dyDescent="0.25">
      <c r="M8836" s="10"/>
      <c r="N8836"/>
      <c r="O8836"/>
      <c r="P8836" s="10"/>
    </row>
    <row r="8837" spans="13:16" x14ac:dyDescent="0.25">
      <c r="M8837" s="10"/>
      <c r="N8837"/>
      <c r="O8837"/>
      <c r="P8837" s="10"/>
    </row>
    <row r="8838" spans="13:16" x14ac:dyDescent="0.25">
      <c r="M8838" s="10"/>
      <c r="N8838"/>
      <c r="O8838"/>
      <c r="P8838" s="10"/>
    </row>
    <row r="8839" spans="13:16" x14ac:dyDescent="0.25">
      <c r="M8839" s="10"/>
      <c r="N8839"/>
      <c r="O8839"/>
      <c r="P8839" s="10"/>
    </row>
    <row r="8840" spans="13:16" x14ac:dyDescent="0.25">
      <c r="M8840" s="10"/>
      <c r="N8840"/>
      <c r="O8840"/>
      <c r="P8840" s="10"/>
    </row>
    <row r="8841" spans="13:16" x14ac:dyDescent="0.25">
      <c r="M8841" s="10"/>
      <c r="N8841"/>
      <c r="O8841"/>
      <c r="P8841" s="10"/>
    </row>
    <row r="8842" spans="13:16" x14ac:dyDescent="0.25">
      <c r="M8842" s="10"/>
      <c r="N8842"/>
      <c r="O8842"/>
      <c r="P8842" s="10"/>
    </row>
    <row r="8843" spans="13:16" x14ac:dyDescent="0.25">
      <c r="M8843" s="10"/>
      <c r="N8843"/>
      <c r="O8843"/>
      <c r="P8843" s="10"/>
    </row>
    <row r="8844" spans="13:16" x14ac:dyDescent="0.25">
      <c r="M8844" s="10"/>
      <c r="N8844"/>
      <c r="O8844"/>
      <c r="P8844" s="10"/>
    </row>
    <row r="8845" spans="13:16" x14ac:dyDescent="0.25">
      <c r="M8845" s="10"/>
      <c r="N8845"/>
      <c r="O8845"/>
      <c r="P8845" s="10"/>
    </row>
    <row r="8846" spans="13:16" x14ac:dyDescent="0.25">
      <c r="M8846" s="10"/>
      <c r="N8846"/>
      <c r="O8846"/>
      <c r="P8846" s="10"/>
    </row>
    <row r="8847" spans="13:16" x14ac:dyDescent="0.25">
      <c r="M8847" s="10"/>
      <c r="N8847"/>
      <c r="O8847"/>
      <c r="P8847" s="10"/>
    </row>
    <row r="8848" spans="13:16" x14ac:dyDescent="0.25">
      <c r="M8848" s="10"/>
      <c r="N8848"/>
      <c r="O8848"/>
      <c r="P8848" s="10"/>
    </row>
    <row r="8849" spans="13:16" x14ac:dyDescent="0.25">
      <c r="M8849" s="10"/>
      <c r="N8849"/>
      <c r="O8849"/>
      <c r="P8849" s="10"/>
    </row>
    <row r="8850" spans="13:16" x14ac:dyDescent="0.25">
      <c r="M8850" s="10"/>
      <c r="N8850"/>
      <c r="O8850"/>
      <c r="P8850" s="10"/>
    </row>
    <row r="8851" spans="13:16" x14ac:dyDescent="0.25">
      <c r="M8851" s="10"/>
      <c r="N8851"/>
      <c r="O8851"/>
      <c r="P8851" s="10"/>
    </row>
    <row r="8852" spans="13:16" x14ac:dyDescent="0.25">
      <c r="M8852" s="10"/>
      <c r="N8852"/>
      <c r="O8852"/>
      <c r="P8852" s="10"/>
    </row>
    <row r="8853" spans="13:16" x14ac:dyDescent="0.25">
      <c r="M8853" s="10"/>
      <c r="N8853"/>
      <c r="O8853"/>
      <c r="P8853" s="10"/>
    </row>
    <row r="8854" spans="13:16" x14ac:dyDescent="0.25">
      <c r="M8854" s="10"/>
      <c r="N8854"/>
      <c r="O8854"/>
      <c r="P8854" s="10"/>
    </row>
    <row r="8855" spans="13:16" x14ac:dyDescent="0.25">
      <c r="M8855" s="10"/>
      <c r="N8855"/>
      <c r="O8855"/>
      <c r="P8855" s="10"/>
    </row>
    <row r="8856" spans="13:16" x14ac:dyDescent="0.25">
      <c r="M8856" s="10"/>
      <c r="N8856"/>
      <c r="O8856"/>
      <c r="P8856" s="10"/>
    </row>
    <row r="8857" spans="13:16" x14ac:dyDescent="0.25">
      <c r="M8857" s="10"/>
      <c r="N8857"/>
      <c r="O8857"/>
      <c r="P8857" s="10"/>
    </row>
    <row r="8858" spans="13:16" x14ac:dyDescent="0.25">
      <c r="M8858" s="10"/>
      <c r="N8858"/>
      <c r="O8858"/>
      <c r="P8858" s="10"/>
    </row>
    <row r="8859" spans="13:16" x14ac:dyDescent="0.25">
      <c r="M8859" s="10"/>
      <c r="N8859"/>
      <c r="O8859"/>
      <c r="P8859" s="10"/>
    </row>
    <row r="8860" spans="13:16" x14ac:dyDescent="0.25">
      <c r="M8860" s="10"/>
      <c r="N8860"/>
      <c r="O8860"/>
      <c r="P8860" s="10"/>
    </row>
    <row r="8861" spans="13:16" x14ac:dyDescent="0.25">
      <c r="M8861" s="10"/>
      <c r="N8861"/>
      <c r="O8861"/>
      <c r="P8861" s="10"/>
    </row>
    <row r="8862" spans="13:16" x14ac:dyDescent="0.25">
      <c r="M8862" s="10"/>
      <c r="N8862"/>
      <c r="O8862"/>
      <c r="P8862" s="10"/>
    </row>
    <row r="8863" spans="13:16" x14ac:dyDescent="0.25">
      <c r="M8863" s="10"/>
      <c r="N8863"/>
      <c r="O8863"/>
      <c r="P8863" s="10"/>
    </row>
    <row r="8864" spans="13:16" x14ac:dyDescent="0.25">
      <c r="M8864" s="10"/>
      <c r="N8864"/>
      <c r="O8864"/>
      <c r="P8864" s="10"/>
    </row>
    <row r="8865" spans="13:16" x14ac:dyDescent="0.25">
      <c r="M8865" s="10"/>
      <c r="N8865"/>
      <c r="O8865"/>
      <c r="P8865" s="10"/>
    </row>
    <row r="8866" spans="13:16" x14ac:dyDescent="0.25">
      <c r="M8866" s="10"/>
      <c r="N8866"/>
      <c r="O8866"/>
      <c r="P8866" s="10"/>
    </row>
    <row r="8867" spans="13:16" x14ac:dyDescent="0.25">
      <c r="M8867" s="10"/>
      <c r="N8867"/>
      <c r="O8867"/>
      <c r="P8867" s="10"/>
    </row>
    <row r="8868" spans="13:16" x14ac:dyDescent="0.25">
      <c r="M8868" s="10"/>
      <c r="N8868"/>
      <c r="O8868"/>
      <c r="P8868" s="10"/>
    </row>
    <row r="8869" spans="13:16" x14ac:dyDescent="0.25">
      <c r="M8869" s="10"/>
      <c r="N8869"/>
      <c r="O8869"/>
      <c r="P8869" s="10"/>
    </row>
    <row r="8870" spans="13:16" x14ac:dyDescent="0.25">
      <c r="M8870" s="10"/>
      <c r="N8870"/>
      <c r="O8870"/>
      <c r="P8870" s="10"/>
    </row>
    <row r="8871" spans="13:16" x14ac:dyDescent="0.25">
      <c r="M8871" s="10"/>
      <c r="N8871"/>
      <c r="O8871"/>
      <c r="P8871" s="10"/>
    </row>
    <row r="8872" spans="13:16" x14ac:dyDescent="0.25">
      <c r="M8872" s="10"/>
      <c r="N8872"/>
      <c r="O8872"/>
      <c r="P8872" s="10"/>
    </row>
    <row r="8873" spans="13:16" x14ac:dyDescent="0.25">
      <c r="M8873" s="10"/>
      <c r="N8873"/>
      <c r="O8873"/>
      <c r="P8873" s="10"/>
    </row>
    <row r="8874" spans="13:16" x14ac:dyDescent="0.25">
      <c r="M8874" s="10"/>
      <c r="N8874"/>
      <c r="O8874"/>
      <c r="P8874" s="10"/>
    </row>
    <row r="8875" spans="13:16" x14ac:dyDescent="0.25">
      <c r="M8875" s="10"/>
      <c r="N8875"/>
      <c r="O8875"/>
      <c r="P8875" s="10"/>
    </row>
    <row r="8876" spans="13:16" x14ac:dyDescent="0.25">
      <c r="M8876" s="10"/>
      <c r="N8876"/>
      <c r="O8876"/>
      <c r="P8876" s="10"/>
    </row>
    <row r="8877" spans="13:16" x14ac:dyDescent="0.25">
      <c r="M8877" s="10"/>
      <c r="N8877"/>
      <c r="O8877"/>
      <c r="P8877" s="10"/>
    </row>
    <row r="8878" spans="13:16" x14ac:dyDescent="0.25">
      <c r="M8878" s="10"/>
      <c r="N8878"/>
      <c r="O8878"/>
      <c r="P8878" s="10"/>
    </row>
    <row r="8879" spans="13:16" x14ac:dyDescent="0.25">
      <c r="M8879" s="10"/>
      <c r="N8879"/>
      <c r="O8879"/>
      <c r="P8879" s="10"/>
    </row>
    <row r="8880" spans="13:16" x14ac:dyDescent="0.25">
      <c r="M8880" s="10"/>
      <c r="N8880"/>
      <c r="O8880"/>
      <c r="P8880" s="10"/>
    </row>
    <row r="8881" spans="13:16" x14ac:dyDescent="0.25">
      <c r="M8881" s="10"/>
      <c r="N8881"/>
      <c r="O8881"/>
      <c r="P8881" s="10"/>
    </row>
    <row r="8882" spans="13:16" x14ac:dyDescent="0.25">
      <c r="M8882" s="10"/>
      <c r="N8882"/>
      <c r="O8882"/>
      <c r="P8882" s="10"/>
    </row>
    <row r="8883" spans="13:16" x14ac:dyDescent="0.25">
      <c r="M8883" s="10"/>
      <c r="N8883"/>
      <c r="O8883"/>
      <c r="P8883" s="10"/>
    </row>
    <row r="8884" spans="13:16" x14ac:dyDescent="0.25">
      <c r="M8884" s="10"/>
      <c r="N8884"/>
      <c r="O8884"/>
      <c r="P8884" s="10"/>
    </row>
    <row r="8885" spans="13:16" x14ac:dyDescent="0.25">
      <c r="M8885" s="10"/>
      <c r="N8885"/>
      <c r="O8885"/>
      <c r="P8885" s="10"/>
    </row>
    <row r="8886" spans="13:16" x14ac:dyDescent="0.25">
      <c r="M8886" s="10"/>
      <c r="N8886"/>
      <c r="O8886"/>
      <c r="P8886" s="10"/>
    </row>
    <row r="8887" spans="13:16" x14ac:dyDescent="0.25">
      <c r="M8887" s="10"/>
      <c r="N8887"/>
      <c r="O8887"/>
      <c r="P8887" s="10"/>
    </row>
    <row r="8888" spans="13:16" x14ac:dyDescent="0.25">
      <c r="M8888" s="10"/>
      <c r="N8888"/>
      <c r="O8888"/>
      <c r="P8888" s="10"/>
    </row>
    <row r="8889" spans="13:16" x14ac:dyDescent="0.25">
      <c r="M8889" s="10"/>
      <c r="N8889"/>
      <c r="O8889"/>
      <c r="P8889" s="10"/>
    </row>
    <row r="8890" spans="13:16" x14ac:dyDescent="0.25">
      <c r="M8890" s="10"/>
      <c r="N8890"/>
      <c r="O8890"/>
      <c r="P8890" s="10"/>
    </row>
    <row r="8891" spans="13:16" x14ac:dyDescent="0.25">
      <c r="M8891" s="10"/>
      <c r="N8891"/>
      <c r="O8891"/>
      <c r="P8891" s="10"/>
    </row>
    <row r="8892" spans="13:16" x14ac:dyDescent="0.25">
      <c r="M8892" s="10"/>
      <c r="N8892"/>
      <c r="O8892"/>
      <c r="P8892" s="10"/>
    </row>
    <row r="8893" spans="13:16" x14ac:dyDescent="0.25">
      <c r="M8893" s="10"/>
      <c r="N8893"/>
      <c r="O8893"/>
      <c r="P8893" s="10"/>
    </row>
    <row r="8894" spans="13:16" x14ac:dyDescent="0.25">
      <c r="M8894" s="10"/>
      <c r="N8894"/>
      <c r="O8894"/>
      <c r="P8894" s="10"/>
    </row>
    <row r="8895" spans="13:16" x14ac:dyDescent="0.25">
      <c r="M8895" s="10"/>
      <c r="N8895"/>
      <c r="O8895"/>
      <c r="P8895" s="10"/>
    </row>
    <row r="8896" spans="13:16" x14ac:dyDescent="0.25">
      <c r="M8896" s="10"/>
      <c r="N8896"/>
      <c r="O8896"/>
      <c r="P8896" s="10"/>
    </row>
    <row r="8897" spans="13:16" x14ac:dyDescent="0.25">
      <c r="M8897" s="10"/>
      <c r="N8897"/>
      <c r="O8897"/>
      <c r="P8897" s="10"/>
    </row>
    <row r="8898" spans="13:16" x14ac:dyDescent="0.25">
      <c r="M8898" s="10"/>
      <c r="N8898"/>
      <c r="O8898"/>
      <c r="P8898" s="10"/>
    </row>
    <row r="8899" spans="13:16" x14ac:dyDescent="0.25">
      <c r="M8899" s="10"/>
      <c r="N8899"/>
      <c r="O8899"/>
      <c r="P8899" s="10"/>
    </row>
    <row r="8900" spans="13:16" x14ac:dyDescent="0.25">
      <c r="M8900" s="10"/>
      <c r="N8900"/>
      <c r="O8900"/>
      <c r="P8900" s="10"/>
    </row>
    <row r="8901" spans="13:16" x14ac:dyDescent="0.25">
      <c r="M8901" s="10"/>
      <c r="N8901"/>
      <c r="O8901"/>
      <c r="P8901" s="10"/>
    </row>
    <row r="8902" spans="13:16" x14ac:dyDescent="0.25">
      <c r="M8902" s="10"/>
      <c r="N8902"/>
      <c r="O8902"/>
      <c r="P8902" s="10"/>
    </row>
    <row r="8903" spans="13:16" x14ac:dyDescent="0.25">
      <c r="M8903" s="10"/>
      <c r="N8903"/>
      <c r="O8903"/>
      <c r="P8903" s="10"/>
    </row>
    <row r="8904" spans="13:16" x14ac:dyDescent="0.25">
      <c r="M8904" s="10"/>
      <c r="N8904"/>
      <c r="O8904"/>
      <c r="P8904" s="10"/>
    </row>
    <row r="8905" spans="13:16" x14ac:dyDescent="0.25">
      <c r="M8905" s="10"/>
      <c r="N8905"/>
      <c r="O8905"/>
      <c r="P8905" s="10"/>
    </row>
    <row r="8906" spans="13:16" x14ac:dyDescent="0.25">
      <c r="M8906" s="10"/>
      <c r="N8906"/>
      <c r="O8906"/>
      <c r="P8906" s="10"/>
    </row>
    <row r="8907" spans="13:16" x14ac:dyDescent="0.25">
      <c r="M8907" s="10"/>
      <c r="N8907"/>
      <c r="O8907"/>
      <c r="P8907" s="10"/>
    </row>
    <row r="8908" spans="13:16" x14ac:dyDescent="0.25">
      <c r="M8908" s="10"/>
      <c r="N8908"/>
      <c r="O8908"/>
      <c r="P8908" s="10"/>
    </row>
    <row r="8909" spans="13:16" x14ac:dyDescent="0.25">
      <c r="M8909" s="10"/>
      <c r="N8909"/>
      <c r="O8909"/>
      <c r="P8909" s="10"/>
    </row>
    <row r="8910" spans="13:16" x14ac:dyDescent="0.25">
      <c r="M8910" s="10"/>
      <c r="N8910"/>
      <c r="O8910"/>
      <c r="P8910" s="10"/>
    </row>
    <row r="8911" spans="13:16" x14ac:dyDescent="0.25">
      <c r="M8911" s="10"/>
      <c r="N8911"/>
      <c r="O8911"/>
      <c r="P8911" s="10"/>
    </row>
    <row r="8912" spans="13:16" x14ac:dyDescent="0.25">
      <c r="M8912" s="10"/>
      <c r="N8912"/>
      <c r="O8912"/>
      <c r="P8912" s="10"/>
    </row>
    <row r="8913" spans="13:16" x14ac:dyDescent="0.25">
      <c r="M8913" s="10"/>
      <c r="N8913"/>
      <c r="O8913"/>
      <c r="P8913" s="10"/>
    </row>
    <row r="8914" spans="13:16" x14ac:dyDescent="0.25">
      <c r="M8914" s="10"/>
      <c r="N8914"/>
      <c r="O8914"/>
      <c r="P8914" s="10"/>
    </row>
    <row r="8915" spans="13:16" x14ac:dyDescent="0.25">
      <c r="M8915" s="10"/>
      <c r="N8915"/>
      <c r="O8915"/>
      <c r="P8915" s="10"/>
    </row>
    <row r="8916" spans="13:16" x14ac:dyDescent="0.25">
      <c r="M8916" s="10"/>
      <c r="N8916"/>
      <c r="O8916"/>
      <c r="P8916" s="10"/>
    </row>
    <row r="8917" spans="13:16" x14ac:dyDescent="0.25">
      <c r="M8917" s="10"/>
      <c r="N8917"/>
      <c r="O8917"/>
      <c r="P8917" s="10"/>
    </row>
    <row r="8918" spans="13:16" x14ac:dyDescent="0.25">
      <c r="M8918" s="10"/>
      <c r="N8918"/>
      <c r="O8918"/>
      <c r="P8918" s="10"/>
    </row>
    <row r="8919" spans="13:16" x14ac:dyDescent="0.25">
      <c r="M8919" s="10"/>
      <c r="N8919"/>
      <c r="O8919"/>
      <c r="P8919" s="10"/>
    </row>
    <row r="8920" spans="13:16" x14ac:dyDescent="0.25">
      <c r="M8920" s="10"/>
      <c r="N8920"/>
      <c r="O8920"/>
      <c r="P8920" s="10"/>
    </row>
    <row r="8921" spans="13:16" x14ac:dyDescent="0.25">
      <c r="M8921" s="10"/>
      <c r="N8921"/>
      <c r="O8921"/>
      <c r="P8921" s="10"/>
    </row>
    <row r="8922" spans="13:16" x14ac:dyDescent="0.25">
      <c r="M8922" s="10"/>
      <c r="N8922"/>
      <c r="O8922"/>
      <c r="P8922" s="10"/>
    </row>
    <row r="8923" spans="13:16" x14ac:dyDescent="0.25">
      <c r="M8923" s="10"/>
      <c r="N8923"/>
      <c r="O8923"/>
      <c r="P8923" s="10"/>
    </row>
    <row r="8924" spans="13:16" x14ac:dyDescent="0.25">
      <c r="M8924" s="10"/>
      <c r="N8924"/>
      <c r="O8924"/>
      <c r="P8924" s="10"/>
    </row>
    <row r="8925" spans="13:16" x14ac:dyDescent="0.25">
      <c r="M8925" s="10"/>
      <c r="N8925"/>
      <c r="O8925"/>
      <c r="P8925" s="10"/>
    </row>
    <row r="8926" spans="13:16" x14ac:dyDescent="0.25">
      <c r="M8926" s="10"/>
      <c r="N8926"/>
      <c r="O8926"/>
      <c r="P8926" s="10"/>
    </row>
    <row r="8927" spans="13:16" x14ac:dyDescent="0.25">
      <c r="M8927" s="10"/>
      <c r="N8927"/>
      <c r="O8927"/>
      <c r="P8927" s="10"/>
    </row>
    <row r="8928" spans="13:16" x14ac:dyDescent="0.25">
      <c r="M8928" s="10"/>
      <c r="N8928"/>
      <c r="O8928"/>
      <c r="P8928" s="10"/>
    </row>
    <row r="8929" spans="13:16" x14ac:dyDescent="0.25">
      <c r="M8929" s="10"/>
      <c r="N8929"/>
      <c r="O8929"/>
      <c r="P8929" s="10"/>
    </row>
    <row r="8930" spans="13:16" x14ac:dyDescent="0.25">
      <c r="M8930" s="10"/>
      <c r="N8930"/>
      <c r="O8930"/>
      <c r="P8930" s="10"/>
    </row>
    <row r="8931" spans="13:16" x14ac:dyDescent="0.25">
      <c r="M8931" s="10"/>
      <c r="N8931"/>
      <c r="O8931"/>
      <c r="P8931" s="10"/>
    </row>
    <row r="8932" spans="13:16" x14ac:dyDescent="0.25">
      <c r="M8932" s="10"/>
      <c r="N8932"/>
      <c r="O8932"/>
      <c r="P8932" s="10"/>
    </row>
    <row r="8933" spans="13:16" x14ac:dyDescent="0.25">
      <c r="M8933" s="10"/>
      <c r="N8933"/>
      <c r="O8933"/>
      <c r="P8933" s="10"/>
    </row>
    <row r="8934" spans="13:16" x14ac:dyDescent="0.25">
      <c r="M8934" s="10"/>
      <c r="N8934"/>
      <c r="O8934"/>
      <c r="P8934" s="10"/>
    </row>
    <row r="8935" spans="13:16" x14ac:dyDescent="0.25">
      <c r="M8935" s="10"/>
      <c r="N8935"/>
      <c r="O8935"/>
      <c r="P8935" s="10"/>
    </row>
    <row r="8936" spans="13:16" x14ac:dyDescent="0.25">
      <c r="M8936" s="10"/>
      <c r="N8936"/>
      <c r="O8936"/>
      <c r="P8936" s="10"/>
    </row>
    <row r="8937" spans="13:16" x14ac:dyDescent="0.25">
      <c r="M8937" s="10"/>
      <c r="N8937"/>
      <c r="O8937"/>
      <c r="P8937" s="10"/>
    </row>
    <row r="8938" spans="13:16" x14ac:dyDescent="0.25">
      <c r="M8938" s="10"/>
      <c r="N8938"/>
      <c r="O8938"/>
      <c r="P8938" s="10"/>
    </row>
    <row r="8939" spans="13:16" x14ac:dyDescent="0.25">
      <c r="M8939" s="10"/>
      <c r="N8939"/>
      <c r="O8939"/>
      <c r="P8939" s="10"/>
    </row>
    <row r="8940" spans="13:16" x14ac:dyDescent="0.25">
      <c r="M8940" s="10"/>
      <c r="N8940"/>
      <c r="O8940"/>
      <c r="P8940" s="10"/>
    </row>
    <row r="8941" spans="13:16" x14ac:dyDescent="0.25">
      <c r="M8941" s="10"/>
      <c r="N8941"/>
      <c r="O8941"/>
      <c r="P8941" s="10"/>
    </row>
    <row r="8942" spans="13:16" x14ac:dyDescent="0.25">
      <c r="M8942" s="10"/>
      <c r="N8942"/>
      <c r="O8942"/>
      <c r="P8942" s="10"/>
    </row>
    <row r="8943" spans="13:16" x14ac:dyDescent="0.25">
      <c r="M8943" s="10"/>
      <c r="N8943"/>
      <c r="O8943"/>
      <c r="P8943" s="10"/>
    </row>
    <row r="8944" spans="13:16" x14ac:dyDescent="0.25">
      <c r="M8944" s="10"/>
      <c r="N8944"/>
      <c r="O8944"/>
      <c r="P8944" s="10"/>
    </row>
    <row r="8945" spans="13:16" x14ac:dyDescent="0.25">
      <c r="M8945" s="10"/>
      <c r="N8945"/>
      <c r="O8945"/>
      <c r="P8945" s="10"/>
    </row>
    <row r="8946" spans="13:16" x14ac:dyDescent="0.25">
      <c r="M8946" s="10"/>
      <c r="N8946"/>
      <c r="O8946"/>
      <c r="P8946" s="10"/>
    </row>
    <row r="8947" spans="13:16" x14ac:dyDescent="0.25">
      <c r="M8947" s="10"/>
      <c r="N8947"/>
      <c r="O8947"/>
      <c r="P8947" s="10"/>
    </row>
    <row r="8948" spans="13:16" x14ac:dyDescent="0.25">
      <c r="M8948" s="10"/>
      <c r="N8948"/>
      <c r="O8948"/>
      <c r="P8948" s="10"/>
    </row>
    <row r="8949" spans="13:16" x14ac:dyDescent="0.25">
      <c r="M8949" s="10"/>
      <c r="N8949"/>
      <c r="O8949"/>
      <c r="P8949" s="10"/>
    </row>
    <row r="8950" spans="13:16" x14ac:dyDescent="0.25">
      <c r="M8950" s="10"/>
      <c r="N8950"/>
      <c r="O8950"/>
      <c r="P8950" s="10"/>
    </row>
    <row r="8951" spans="13:16" x14ac:dyDescent="0.25">
      <c r="M8951" s="10"/>
      <c r="N8951"/>
      <c r="O8951"/>
      <c r="P8951" s="10"/>
    </row>
    <row r="8952" spans="13:16" x14ac:dyDescent="0.25">
      <c r="M8952" s="10"/>
      <c r="N8952"/>
      <c r="O8952"/>
      <c r="P8952" s="10"/>
    </row>
    <row r="8953" spans="13:16" x14ac:dyDescent="0.25">
      <c r="M8953" s="10"/>
      <c r="N8953"/>
      <c r="O8953"/>
      <c r="P8953" s="10"/>
    </row>
    <row r="8954" spans="13:16" x14ac:dyDescent="0.25">
      <c r="M8954" s="10"/>
      <c r="N8954"/>
      <c r="O8954"/>
      <c r="P8954" s="10"/>
    </row>
    <row r="8955" spans="13:16" x14ac:dyDescent="0.25">
      <c r="M8955" s="10"/>
      <c r="N8955"/>
      <c r="O8955"/>
      <c r="P8955" s="10"/>
    </row>
    <row r="8956" spans="13:16" x14ac:dyDescent="0.25">
      <c r="M8956" s="10"/>
      <c r="N8956"/>
      <c r="O8956"/>
      <c r="P8956" s="10"/>
    </row>
    <row r="8957" spans="13:16" x14ac:dyDescent="0.25">
      <c r="M8957" s="10"/>
      <c r="N8957"/>
      <c r="O8957"/>
      <c r="P8957" s="10"/>
    </row>
    <row r="8958" spans="13:16" x14ac:dyDescent="0.25">
      <c r="M8958" s="10"/>
      <c r="N8958"/>
      <c r="O8958"/>
      <c r="P8958" s="10"/>
    </row>
    <row r="8959" spans="13:16" x14ac:dyDescent="0.25">
      <c r="M8959" s="10"/>
      <c r="N8959"/>
      <c r="O8959"/>
      <c r="P8959" s="10"/>
    </row>
    <row r="8960" spans="13:16" x14ac:dyDescent="0.25">
      <c r="M8960" s="10"/>
      <c r="N8960"/>
      <c r="O8960"/>
      <c r="P8960" s="10"/>
    </row>
    <row r="8961" spans="13:16" x14ac:dyDescent="0.25">
      <c r="M8961" s="10"/>
      <c r="N8961"/>
      <c r="O8961"/>
      <c r="P8961" s="10"/>
    </row>
    <row r="8962" spans="13:16" x14ac:dyDescent="0.25">
      <c r="M8962" s="10"/>
      <c r="N8962"/>
      <c r="O8962"/>
      <c r="P8962" s="10"/>
    </row>
    <row r="8963" spans="13:16" x14ac:dyDescent="0.25">
      <c r="M8963" s="10"/>
      <c r="N8963"/>
      <c r="O8963"/>
      <c r="P8963" s="10"/>
    </row>
    <row r="8964" spans="13:16" x14ac:dyDescent="0.25">
      <c r="M8964" s="10"/>
      <c r="N8964"/>
      <c r="O8964"/>
      <c r="P8964" s="10"/>
    </row>
    <row r="8965" spans="13:16" x14ac:dyDescent="0.25">
      <c r="M8965" s="10"/>
      <c r="N8965"/>
      <c r="O8965"/>
      <c r="P8965" s="10"/>
    </row>
    <row r="8966" spans="13:16" x14ac:dyDescent="0.25">
      <c r="M8966" s="10"/>
      <c r="N8966"/>
      <c r="O8966"/>
      <c r="P8966" s="10"/>
    </row>
    <row r="8967" spans="13:16" x14ac:dyDescent="0.25">
      <c r="M8967" s="10"/>
      <c r="N8967"/>
      <c r="O8967"/>
      <c r="P8967" s="10"/>
    </row>
    <row r="8968" spans="13:16" x14ac:dyDescent="0.25">
      <c r="M8968" s="10"/>
      <c r="N8968"/>
      <c r="O8968"/>
      <c r="P8968" s="10"/>
    </row>
    <row r="8969" spans="13:16" x14ac:dyDescent="0.25">
      <c r="M8969" s="10"/>
      <c r="N8969"/>
      <c r="O8969"/>
      <c r="P8969" s="10"/>
    </row>
    <row r="8970" spans="13:16" x14ac:dyDescent="0.25">
      <c r="M8970" s="10"/>
      <c r="N8970"/>
      <c r="O8970"/>
      <c r="P8970" s="10"/>
    </row>
    <row r="8971" spans="13:16" x14ac:dyDescent="0.25">
      <c r="M8971" s="10"/>
      <c r="N8971"/>
      <c r="O8971"/>
      <c r="P8971" s="10"/>
    </row>
    <row r="8972" spans="13:16" x14ac:dyDescent="0.25">
      <c r="M8972" s="10"/>
      <c r="N8972"/>
      <c r="O8972"/>
      <c r="P8972" s="10"/>
    </row>
    <row r="8973" spans="13:16" x14ac:dyDescent="0.25">
      <c r="M8973" s="10"/>
      <c r="N8973"/>
      <c r="O8973"/>
      <c r="P8973" s="10"/>
    </row>
    <row r="8974" spans="13:16" x14ac:dyDescent="0.25">
      <c r="M8974" s="10"/>
      <c r="N8974"/>
      <c r="O8974"/>
      <c r="P8974" s="10"/>
    </row>
    <row r="8975" spans="13:16" x14ac:dyDescent="0.25">
      <c r="M8975" s="10"/>
      <c r="N8975"/>
      <c r="O8975"/>
      <c r="P8975" s="10"/>
    </row>
    <row r="8976" spans="13:16" x14ac:dyDescent="0.25">
      <c r="M8976" s="10"/>
      <c r="N8976"/>
      <c r="O8976"/>
      <c r="P8976" s="10"/>
    </row>
    <row r="8977" spans="13:16" x14ac:dyDescent="0.25">
      <c r="M8977" s="10"/>
      <c r="N8977"/>
      <c r="O8977"/>
      <c r="P8977" s="10"/>
    </row>
    <row r="8978" spans="13:16" x14ac:dyDescent="0.25">
      <c r="M8978" s="10"/>
      <c r="N8978"/>
      <c r="O8978"/>
      <c r="P8978" s="10"/>
    </row>
    <row r="8979" spans="13:16" x14ac:dyDescent="0.25">
      <c r="M8979" s="10"/>
      <c r="N8979"/>
      <c r="O8979"/>
      <c r="P8979" s="10"/>
    </row>
    <row r="8980" spans="13:16" x14ac:dyDescent="0.25">
      <c r="M8980" s="10"/>
      <c r="N8980"/>
      <c r="O8980"/>
      <c r="P8980" s="10"/>
    </row>
    <row r="8981" spans="13:16" x14ac:dyDescent="0.25">
      <c r="M8981" s="10"/>
      <c r="N8981"/>
      <c r="O8981"/>
      <c r="P8981" s="10"/>
    </row>
    <row r="8982" spans="13:16" x14ac:dyDescent="0.25">
      <c r="M8982" s="10"/>
      <c r="N8982"/>
      <c r="O8982"/>
      <c r="P8982" s="10"/>
    </row>
    <row r="8983" spans="13:16" x14ac:dyDescent="0.25">
      <c r="M8983" s="10"/>
      <c r="N8983"/>
      <c r="O8983"/>
      <c r="P8983" s="10"/>
    </row>
    <row r="8984" spans="13:16" x14ac:dyDescent="0.25">
      <c r="M8984" s="10"/>
      <c r="N8984"/>
      <c r="O8984"/>
      <c r="P8984" s="10"/>
    </row>
    <row r="8985" spans="13:16" x14ac:dyDescent="0.25">
      <c r="M8985" s="10"/>
      <c r="N8985"/>
      <c r="O8985"/>
      <c r="P8985" s="10"/>
    </row>
    <row r="8986" spans="13:16" x14ac:dyDescent="0.25">
      <c r="M8986" s="10"/>
      <c r="N8986"/>
      <c r="O8986"/>
      <c r="P8986" s="10"/>
    </row>
    <row r="8987" spans="13:16" x14ac:dyDescent="0.25">
      <c r="M8987" s="10"/>
      <c r="N8987"/>
      <c r="O8987"/>
      <c r="P8987" s="10"/>
    </row>
    <row r="8988" spans="13:16" x14ac:dyDescent="0.25">
      <c r="M8988" s="10"/>
      <c r="N8988"/>
      <c r="O8988"/>
      <c r="P8988" s="10"/>
    </row>
    <row r="8989" spans="13:16" x14ac:dyDescent="0.25">
      <c r="M8989" s="10"/>
      <c r="N8989"/>
      <c r="O8989"/>
      <c r="P8989" s="10"/>
    </row>
    <row r="8990" spans="13:16" x14ac:dyDescent="0.25">
      <c r="M8990" s="10"/>
      <c r="N8990"/>
      <c r="O8990"/>
      <c r="P8990" s="10"/>
    </row>
    <row r="8991" spans="13:16" x14ac:dyDescent="0.25">
      <c r="M8991" s="10"/>
      <c r="N8991"/>
      <c r="O8991"/>
      <c r="P8991" s="10"/>
    </row>
    <row r="8992" spans="13:16" x14ac:dyDescent="0.25">
      <c r="M8992" s="10"/>
      <c r="N8992"/>
      <c r="O8992"/>
      <c r="P8992" s="10"/>
    </row>
    <row r="8993" spans="13:16" x14ac:dyDescent="0.25">
      <c r="M8993" s="10"/>
      <c r="N8993"/>
      <c r="O8993"/>
      <c r="P8993" s="10"/>
    </row>
    <row r="8994" spans="13:16" x14ac:dyDescent="0.25">
      <c r="M8994" s="10"/>
      <c r="N8994"/>
      <c r="O8994"/>
      <c r="P8994" s="10"/>
    </row>
    <row r="8995" spans="13:16" x14ac:dyDescent="0.25">
      <c r="M8995" s="10"/>
      <c r="N8995"/>
      <c r="O8995"/>
      <c r="P8995" s="10"/>
    </row>
    <row r="8996" spans="13:16" x14ac:dyDescent="0.25">
      <c r="M8996" s="10"/>
      <c r="N8996"/>
      <c r="O8996"/>
      <c r="P8996" s="10"/>
    </row>
    <row r="8997" spans="13:16" x14ac:dyDescent="0.25">
      <c r="M8997" s="10"/>
      <c r="N8997"/>
      <c r="O8997"/>
      <c r="P8997" s="10"/>
    </row>
    <row r="8998" spans="13:16" x14ac:dyDescent="0.25">
      <c r="M8998" s="10"/>
      <c r="N8998"/>
      <c r="O8998"/>
      <c r="P8998" s="10"/>
    </row>
    <row r="8999" spans="13:16" x14ac:dyDescent="0.25">
      <c r="M8999" s="10"/>
      <c r="N8999"/>
      <c r="O8999"/>
      <c r="P8999" s="10"/>
    </row>
    <row r="9000" spans="13:16" x14ac:dyDescent="0.25">
      <c r="M9000" s="10"/>
      <c r="N9000"/>
      <c r="O9000"/>
      <c r="P9000" s="10"/>
    </row>
    <row r="9001" spans="13:16" x14ac:dyDescent="0.25">
      <c r="M9001" s="10"/>
      <c r="N9001"/>
      <c r="O9001"/>
      <c r="P9001" s="10"/>
    </row>
    <row r="9002" spans="13:16" x14ac:dyDescent="0.25">
      <c r="M9002" s="10"/>
      <c r="N9002"/>
      <c r="O9002"/>
      <c r="P9002" s="10"/>
    </row>
    <row r="9003" spans="13:16" x14ac:dyDescent="0.25">
      <c r="M9003" s="10"/>
      <c r="N9003"/>
      <c r="O9003"/>
      <c r="P9003" s="10"/>
    </row>
    <row r="9004" spans="13:16" x14ac:dyDescent="0.25">
      <c r="M9004" s="10"/>
      <c r="N9004"/>
      <c r="O9004"/>
      <c r="P9004" s="10"/>
    </row>
    <row r="9005" spans="13:16" x14ac:dyDescent="0.25">
      <c r="M9005" s="10"/>
      <c r="N9005"/>
      <c r="O9005"/>
      <c r="P9005" s="10"/>
    </row>
    <row r="9006" spans="13:16" x14ac:dyDescent="0.25">
      <c r="M9006" s="10"/>
      <c r="N9006"/>
      <c r="O9006"/>
      <c r="P9006" s="10"/>
    </row>
    <row r="9007" spans="13:16" x14ac:dyDescent="0.25">
      <c r="M9007" s="10"/>
      <c r="N9007"/>
      <c r="O9007"/>
      <c r="P9007" s="10"/>
    </row>
    <row r="9008" spans="13:16" x14ac:dyDescent="0.25">
      <c r="M9008" s="10"/>
      <c r="N9008"/>
      <c r="O9008"/>
      <c r="P9008" s="10"/>
    </row>
    <row r="9009" spans="13:16" x14ac:dyDescent="0.25">
      <c r="M9009" s="10"/>
      <c r="N9009"/>
      <c r="O9009"/>
      <c r="P9009" s="10"/>
    </row>
    <row r="9010" spans="13:16" x14ac:dyDescent="0.25">
      <c r="M9010" s="10"/>
      <c r="N9010"/>
      <c r="O9010"/>
      <c r="P9010" s="10"/>
    </row>
    <row r="9011" spans="13:16" x14ac:dyDescent="0.25">
      <c r="M9011" s="10"/>
      <c r="N9011"/>
      <c r="O9011"/>
      <c r="P9011" s="10"/>
    </row>
    <row r="9012" spans="13:16" x14ac:dyDescent="0.25">
      <c r="M9012" s="10"/>
      <c r="N9012"/>
      <c r="O9012"/>
      <c r="P9012" s="10"/>
    </row>
    <row r="9013" spans="13:16" x14ac:dyDescent="0.25">
      <c r="M9013" s="10"/>
      <c r="N9013"/>
      <c r="O9013"/>
      <c r="P9013" s="10"/>
    </row>
    <row r="9014" spans="13:16" x14ac:dyDescent="0.25">
      <c r="M9014" s="10"/>
      <c r="N9014"/>
      <c r="O9014"/>
      <c r="P9014" s="10"/>
    </row>
    <row r="9015" spans="13:16" x14ac:dyDescent="0.25">
      <c r="M9015" s="10"/>
      <c r="N9015"/>
      <c r="O9015"/>
      <c r="P9015" s="10"/>
    </row>
    <row r="9016" spans="13:16" x14ac:dyDescent="0.25">
      <c r="M9016" s="10"/>
      <c r="N9016"/>
      <c r="O9016"/>
      <c r="P9016" s="10"/>
    </row>
    <row r="9017" spans="13:16" x14ac:dyDescent="0.25">
      <c r="M9017" s="10"/>
      <c r="N9017"/>
      <c r="O9017"/>
      <c r="P9017" s="10"/>
    </row>
    <row r="9018" spans="13:16" x14ac:dyDescent="0.25">
      <c r="M9018" s="10"/>
      <c r="N9018"/>
      <c r="O9018"/>
      <c r="P9018" s="10"/>
    </row>
    <row r="9019" spans="13:16" x14ac:dyDescent="0.25">
      <c r="M9019" s="10"/>
      <c r="N9019"/>
      <c r="O9019"/>
      <c r="P9019" s="10"/>
    </row>
    <row r="9020" spans="13:16" x14ac:dyDescent="0.25">
      <c r="M9020" s="10"/>
      <c r="N9020"/>
      <c r="O9020"/>
      <c r="P9020" s="10"/>
    </row>
    <row r="9021" spans="13:16" x14ac:dyDescent="0.25">
      <c r="M9021" s="10"/>
      <c r="N9021"/>
      <c r="O9021"/>
      <c r="P9021" s="10"/>
    </row>
    <row r="9022" spans="13:16" x14ac:dyDescent="0.25">
      <c r="M9022" s="10"/>
      <c r="N9022"/>
      <c r="O9022"/>
      <c r="P9022" s="10"/>
    </row>
    <row r="9023" spans="13:16" x14ac:dyDescent="0.25">
      <c r="M9023" s="10"/>
      <c r="N9023"/>
      <c r="O9023"/>
      <c r="P9023" s="10"/>
    </row>
    <row r="9024" spans="13:16" x14ac:dyDescent="0.25">
      <c r="M9024" s="10"/>
      <c r="N9024"/>
      <c r="O9024"/>
      <c r="P9024" s="10"/>
    </row>
    <row r="9025" spans="13:16" x14ac:dyDescent="0.25">
      <c r="M9025" s="10"/>
      <c r="N9025"/>
      <c r="O9025"/>
      <c r="P9025" s="10"/>
    </row>
    <row r="9026" spans="13:16" x14ac:dyDescent="0.25">
      <c r="M9026" s="10"/>
      <c r="N9026"/>
      <c r="O9026"/>
      <c r="P9026" s="10"/>
    </row>
    <row r="9027" spans="13:16" x14ac:dyDescent="0.25">
      <c r="M9027" s="10"/>
      <c r="N9027"/>
      <c r="O9027"/>
      <c r="P9027" s="10"/>
    </row>
    <row r="9028" spans="13:16" x14ac:dyDescent="0.25">
      <c r="M9028" s="10"/>
      <c r="N9028"/>
      <c r="O9028"/>
      <c r="P9028" s="10"/>
    </row>
    <row r="9029" spans="13:16" x14ac:dyDescent="0.25">
      <c r="M9029" s="10"/>
      <c r="N9029"/>
      <c r="O9029"/>
      <c r="P9029" s="10"/>
    </row>
    <row r="9030" spans="13:16" x14ac:dyDescent="0.25">
      <c r="M9030" s="10"/>
      <c r="N9030"/>
      <c r="O9030"/>
      <c r="P9030" s="10"/>
    </row>
    <row r="9031" spans="13:16" x14ac:dyDescent="0.25">
      <c r="M9031" s="10"/>
      <c r="N9031"/>
      <c r="O9031"/>
      <c r="P9031" s="10"/>
    </row>
    <row r="9032" spans="13:16" x14ac:dyDescent="0.25">
      <c r="M9032" s="10"/>
      <c r="N9032"/>
      <c r="O9032"/>
      <c r="P9032" s="10"/>
    </row>
    <row r="9033" spans="13:16" x14ac:dyDescent="0.25">
      <c r="M9033" s="10"/>
      <c r="N9033"/>
      <c r="O9033"/>
      <c r="P9033" s="10"/>
    </row>
    <row r="9034" spans="13:16" x14ac:dyDescent="0.25">
      <c r="M9034" s="10"/>
      <c r="N9034"/>
      <c r="O9034"/>
      <c r="P9034" s="10"/>
    </row>
    <row r="9035" spans="13:16" x14ac:dyDescent="0.25">
      <c r="M9035" s="10"/>
      <c r="N9035"/>
      <c r="O9035"/>
      <c r="P9035" s="10"/>
    </row>
    <row r="9036" spans="13:16" x14ac:dyDescent="0.25">
      <c r="M9036" s="10"/>
      <c r="N9036"/>
      <c r="O9036"/>
      <c r="P9036" s="10"/>
    </row>
    <row r="9037" spans="13:16" x14ac:dyDescent="0.25">
      <c r="M9037" s="10"/>
      <c r="N9037"/>
      <c r="O9037"/>
      <c r="P9037" s="10"/>
    </row>
    <row r="9038" spans="13:16" x14ac:dyDescent="0.25">
      <c r="M9038" s="10"/>
      <c r="N9038"/>
      <c r="O9038"/>
      <c r="P9038" s="10"/>
    </row>
    <row r="9039" spans="13:16" x14ac:dyDescent="0.25">
      <c r="M9039" s="10"/>
      <c r="N9039"/>
      <c r="O9039"/>
      <c r="P9039" s="10"/>
    </row>
    <row r="9040" spans="13:16" x14ac:dyDescent="0.25">
      <c r="M9040" s="10"/>
      <c r="N9040"/>
      <c r="O9040"/>
      <c r="P9040" s="10"/>
    </row>
    <row r="9041" spans="13:16" x14ac:dyDescent="0.25">
      <c r="M9041" s="10"/>
      <c r="N9041"/>
      <c r="O9041"/>
      <c r="P9041" s="10"/>
    </row>
    <row r="9042" spans="13:16" x14ac:dyDescent="0.25">
      <c r="M9042" s="10"/>
      <c r="N9042"/>
      <c r="O9042"/>
      <c r="P9042" s="10"/>
    </row>
    <row r="9043" spans="13:16" x14ac:dyDescent="0.25">
      <c r="M9043" s="10"/>
      <c r="N9043"/>
      <c r="O9043"/>
      <c r="P9043" s="10"/>
    </row>
    <row r="9044" spans="13:16" x14ac:dyDescent="0.25">
      <c r="M9044" s="10"/>
      <c r="N9044"/>
      <c r="O9044"/>
      <c r="P9044" s="10"/>
    </row>
    <row r="9045" spans="13:16" x14ac:dyDescent="0.25">
      <c r="M9045" s="10"/>
      <c r="N9045"/>
      <c r="O9045"/>
      <c r="P9045" s="10"/>
    </row>
    <row r="9046" spans="13:16" x14ac:dyDescent="0.25">
      <c r="M9046" s="10"/>
      <c r="N9046"/>
      <c r="O9046"/>
      <c r="P9046" s="10"/>
    </row>
    <row r="9047" spans="13:16" x14ac:dyDescent="0.25">
      <c r="M9047" s="10"/>
      <c r="N9047"/>
      <c r="O9047"/>
      <c r="P9047" s="10"/>
    </row>
    <row r="9048" spans="13:16" x14ac:dyDescent="0.25">
      <c r="M9048" s="10"/>
      <c r="N9048"/>
      <c r="O9048"/>
      <c r="P9048" s="10"/>
    </row>
    <row r="9049" spans="13:16" x14ac:dyDescent="0.25">
      <c r="M9049" s="10"/>
      <c r="N9049"/>
      <c r="O9049"/>
      <c r="P9049" s="10"/>
    </row>
    <row r="9050" spans="13:16" x14ac:dyDescent="0.25">
      <c r="M9050" s="10"/>
      <c r="N9050"/>
      <c r="O9050"/>
      <c r="P9050" s="10"/>
    </row>
    <row r="9051" spans="13:16" x14ac:dyDescent="0.25">
      <c r="M9051" s="10"/>
      <c r="N9051"/>
      <c r="O9051"/>
      <c r="P9051" s="10"/>
    </row>
    <row r="9052" spans="13:16" x14ac:dyDescent="0.25">
      <c r="M9052" s="10"/>
      <c r="N9052"/>
      <c r="O9052"/>
      <c r="P9052" s="10"/>
    </row>
    <row r="9053" spans="13:16" x14ac:dyDescent="0.25">
      <c r="M9053" s="10"/>
      <c r="N9053"/>
      <c r="O9053"/>
      <c r="P9053" s="10"/>
    </row>
    <row r="9054" spans="13:16" x14ac:dyDescent="0.25">
      <c r="M9054" s="10"/>
      <c r="N9054"/>
      <c r="O9054"/>
      <c r="P9054" s="10"/>
    </row>
    <row r="9055" spans="13:16" x14ac:dyDescent="0.25">
      <c r="M9055" s="10"/>
      <c r="N9055"/>
      <c r="O9055"/>
      <c r="P9055" s="10"/>
    </row>
    <row r="9056" spans="13:16" x14ac:dyDescent="0.25">
      <c r="M9056" s="10"/>
      <c r="N9056"/>
      <c r="O9056"/>
      <c r="P9056" s="10"/>
    </row>
    <row r="9057" spans="13:16" x14ac:dyDescent="0.25">
      <c r="M9057" s="10"/>
      <c r="N9057"/>
      <c r="O9057"/>
      <c r="P9057" s="10"/>
    </row>
    <row r="9058" spans="13:16" x14ac:dyDescent="0.25">
      <c r="M9058" s="10"/>
      <c r="N9058"/>
      <c r="O9058"/>
      <c r="P9058" s="10"/>
    </row>
    <row r="9059" spans="13:16" x14ac:dyDescent="0.25">
      <c r="M9059" s="10"/>
      <c r="N9059"/>
      <c r="O9059"/>
      <c r="P9059" s="10"/>
    </row>
    <row r="9060" spans="13:16" x14ac:dyDescent="0.25">
      <c r="M9060" s="10"/>
      <c r="N9060"/>
      <c r="O9060"/>
      <c r="P9060" s="10"/>
    </row>
    <row r="9061" spans="13:16" x14ac:dyDescent="0.25">
      <c r="M9061" s="10"/>
      <c r="N9061"/>
      <c r="O9061"/>
      <c r="P9061" s="10"/>
    </row>
    <row r="9062" spans="13:16" x14ac:dyDescent="0.25">
      <c r="M9062" s="10"/>
      <c r="N9062"/>
      <c r="O9062"/>
      <c r="P9062" s="10"/>
    </row>
    <row r="9063" spans="13:16" x14ac:dyDescent="0.25">
      <c r="M9063" s="10"/>
      <c r="N9063"/>
      <c r="O9063"/>
      <c r="P9063" s="10"/>
    </row>
    <row r="9064" spans="13:16" x14ac:dyDescent="0.25">
      <c r="M9064" s="10"/>
      <c r="N9064"/>
      <c r="O9064"/>
      <c r="P9064" s="10"/>
    </row>
    <row r="9065" spans="13:16" x14ac:dyDescent="0.25">
      <c r="M9065" s="10"/>
      <c r="N9065"/>
      <c r="O9065"/>
      <c r="P9065" s="10"/>
    </row>
    <row r="9066" spans="13:16" x14ac:dyDescent="0.25">
      <c r="M9066" s="10"/>
      <c r="N9066"/>
      <c r="O9066"/>
      <c r="P9066" s="10"/>
    </row>
    <row r="9067" spans="13:16" x14ac:dyDescent="0.25">
      <c r="M9067" s="10"/>
      <c r="N9067"/>
      <c r="O9067"/>
      <c r="P9067" s="10"/>
    </row>
    <row r="9068" spans="13:16" x14ac:dyDescent="0.25">
      <c r="M9068" s="10"/>
      <c r="N9068"/>
      <c r="O9068"/>
      <c r="P9068" s="10"/>
    </row>
    <row r="9069" spans="13:16" x14ac:dyDescent="0.25">
      <c r="M9069" s="10"/>
      <c r="N9069"/>
      <c r="O9069"/>
      <c r="P9069" s="10"/>
    </row>
    <row r="9070" spans="13:16" x14ac:dyDescent="0.25">
      <c r="M9070" s="10"/>
      <c r="N9070"/>
      <c r="O9070"/>
      <c r="P9070" s="10"/>
    </row>
    <row r="9071" spans="13:16" x14ac:dyDescent="0.25">
      <c r="M9071" s="10"/>
      <c r="N9071"/>
      <c r="O9071"/>
      <c r="P9071" s="10"/>
    </row>
    <row r="9072" spans="13:16" x14ac:dyDescent="0.25">
      <c r="M9072" s="10"/>
      <c r="N9072"/>
      <c r="O9072"/>
      <c r="P9072" s="10"/>
    </row>
    <row r="9073" spans="13:16" x14ac:dyDescent="0.25">
      <c r="M9073" s="10"/>
      <c r="N9073"/>
      <c r="O9073"/>
      <c r="P9073" s="10"/>
    </row>
    <row r="9074" spans="13:16" x14ac:dyDescent="0.25">
      <c r="M9074" s="10"/>
      <c r="N9074"/>
      <c r="O9074"/>
      <c r="P9074" s="10"/>
    </row>
    <row r="9075" spans="13:16" x14ac:dyDescent="0.25">
      <c r="M9075" s="10"/>
      <c r="N9075"/>
      <c r="O9075"/>
      <c r="P9075" s="10"/>
    </row>
    <row r="9076" spans="13:16" x14ac:dyDescent="0.25">
      <c r="M9076" s="10"/>
      <c r="N9076"/>
      <c r="O9076"/>
      <c r="P9076" s="10"/>
    </row>
    <row r="9077" spans="13:16" x14ac:dyDescent="0.25">
      <c r="M9077" s="10"/>
      <c r="N9077"/>
      <c r="O9077"/>
      <c r="P9077" s="10"/>
    </row>
    <row r="9078" spans="13:16" x14ac:dyDescent="0.25">
      <c r="M9078" s="10"/>
      <c r="N9078"/>
      <c r="O9078"/>
      <c r="P9078" s="10"/>
    </row>
    <row r="9079" spans="13:16" x14ac:dyDescent="0.25">
      <c r="M9079" s="10"/>
      <c r="N9079"/>
      <c r="O9079"/>
      <c r="P9079" s="10"/>
    </row>
    <row r="9080" spans="13:16" x14ac:dyDescent="0.25">
      <c r="M9080" s="10"/>
      <c r="N9080"/>
      <c r="O9080"/>
      <c r="P9080" s="10"/>
    </row>
    <row r="9081" spans="13:16" x14ac:dyDescent="0.25">
      <c r="M9081" s="10"/>
      <c r="N9081"/>
      <c r="O9081"/>
      <c r="P9081" s="10"/>
    </row>
    <row r="9082" spans="13:16" x14ac:dyDescent="0.25">
      <c r="M9082" s="10"/>
      <c r="N9082"/>
      <c r="O9082"/>
      <c r="P9082" s="10"/>
    </row>
    <row r="9083" spans="13:16" x14ac:dyDescent="0.25">
      <c r="M9083" s="10"/>
      <c r="N9083"/>
      <c r="O9083"/>
      <c r="P9083" s="10"/>
    </row>
    <row r="9084" spans="13:16" x14ac:dyDescent="0.25">
      <c r="M9084" s="10"/>
      <c r="N9084"/>
      <c r="O9084"/>
      <c r="P9084" s="10"/>
    </row>
    <row r="9085" spans="13:16" x14ac:dyDescent="0.25">
      <c r="M9085" s="10"/>
      <c r="N9085"/>
      <c r="O9085"/>
      <c r="P9085" s="10"/>
    </row>
    <row r="9086" spans="13:16" x14ac:dyDescent="0.25">
      <c r="M9086" s="10"/>
      <c r="N9086"/>
      <c r="O9086"/>
      <c r="P9086" s="10"/>
    </row>
    <row r="9087" spans="13:16" x14ac:dyDescent="0.25">
      <c r="M9087" s="10"/>
      <c r="N9087"/>
      <c r="O9087"/>
      <c r="P9087" s="10"/>
    </row>
    <row r="9088" spans="13:16" x14ac:dyDescent="0.25">
      <c r="M9088" s="10"/>
      <c r="N9088"/>
      <c r="O9088"/>
      <c r="P9088" s="10"/>
    </row>
    <row r="9089" spans="13:16" x14ac:dyDescent="0.25">
      <c r="M9089" s="10"/>
      <c r="N9089"/>
      <c r="O9089"/>
      <c r="P9089" s="10"/>
    </row>
    <row r="9090" spans="13:16" x14ac:dyDescent="0.25">
      <c r="M9090" s="10"/>
      <c r="N9090"/>
      <c r="O9090"/>
      <c r="P9090" s="10"/>
    </row>
    <row r="9091" spans="13:16" x14ac:dyDescent="0.25">
      <c r="M9091" s="10"/>
      <c r="N9091"/>
      <c r="O9091"/>
      <c r="P9091" s="10"/>
    </row>
    <row r="9092" spans="13:16" x14ac:dyDescent="0.25">
      <c r="M9092" s="10"/>
      <c r="N9092"/>
      <c r="O9092"/>
      <c r="P9092" s="10"/>
    </row>
    <row r="9093" spans="13:16" x14ac:dyDescent="0.25">
      <c r="M9093" s="10"/>
      <c r="N9093"/>
      <c r="O9093"/>
      <c r="P9093" s="10"/>
    </row>
    <row r="9094" spans="13:16" x14ac:dyDescent="0.25">
      <c r="M9094" s="10"/>
      <c r="N9094"/>
      <c r="O9094"/>
      <c r="P9094" s="10"/>
    </row>
    <row r="9095" spans="13:16" x14ac:dyDescent="0.25">
      <c r="M9095" s="10"/>
      <c r="N9095"/>
      <c r="O9095"/>
      <c r="P9095" s="10"/>
    </row>
    <row r="9096" spans="13:16" x14ac:dyDescent="0.25">
      <c r="M9096" s="10"/>
      <c r="N9096"/>
      <c r="O9096"/>
      <c r="P9096" s="10"/>
    </row>
    <row r="9097" spans="13:16" x14ac:dyDescent="0.25">
      <c r="M9097" s="10"/>
      <c r="N9097"/>
      <c r="O9097"/>
      <c r="P9097" s="10"/>
    </row>
    <row r="9098" spans="13:16" x14ac:dyDescent="0.25">
      <c r="M9098" s="10"/>
      <c r="N9098"/>
      <c r="O9098"/>
      <c r="P9098" s="10"/>
    </row>
    <row r="9099" spans="13:16" x14ac:dyDescent="0.25">
      <c r="M9099" s="10"/>
      <c r="N9099"/>
      <c r="O9099"/>
      <c r="P9099" s="10"/>
    </row>
    <row r="9100" spans="13:16" x14ac:dyDescent="0.25">
      <c r="M9100" s="10"/>
      <c r="N9100"/>
      <c r="O9100"/>
      <c r="P9100" s="10"/>
    </row>
    <row r="9101" spans="13:16" x14ac:dyDescent="0.25">
      <c r="M9101" s="10"/>
      <c r="N9101"/>
      <c r="O9101"/>
      <c r="P9101" s="10"/>
    </row>
    <row r="9102" spans="13:16" x14ac:dyDescent="0.25">
      <c r="M9102" s="10"/>
      <c r="N9102"/>
      <c r="O9102"/>
      <c r="P9102" s="10"/>
    </row>
    <row r="9103" spans="13:16" x14ac:dyDescent="0.25">
      <c r="M9103" s="10"/>
      <c r="N9103"/>
      <c r="O9103"/>
      <c r="P9103" s="10"/>
    </row>
    <row r="9104" spans="13:16" x14ac:dyDescent="0.25">
      <c r="M9104" s="10"/>
      <c r="N9104"/>
      <c r="O9104"/>
      <c r="P9104" s="10"/>
    </row>
    <row r="9105" spans="13:16" x14ac:dyDescent="0.25">
      <c r="M9105" s="10"/>
      <c r="N9105"/>
      <c r="O9105"/>
      <c r="P9105" s="10"/>
    </row>
    <row r="9106" spans="13:16" x14ac:dyDescent="0.25">
      <c r="M9106" s="10"/>
      <c r="N9106"/>
      <c r="O9106"/>
      <c r="P9106" s="10"/>
    </row>
    <row r="9107" spans="13:16" x14ac:dyDescent="0.25">
      <c r="M9107" s="10"/>
      <c r="N9107"/>
      <c r="O9107"/>
      <c r="P9107" s="10"/>
    </row>
    <row r="9108" spans="13:16" x14ac:dyDescent="0.25">
      <c r="M9108" s="10"/>
      <c r="N9108"/>
      <c r="O9108"/>
      <c r="P9108" s="10"/>
    </row>
    <row r="9109" spans="13:16" x14ac:dyDescent="0.25">
      <c r="M9109" s="10"/>
      <c r="N9109"/>
      <c r="O9109"/>
      <c r="P9109" s="10"/>
    </row>
    <row r="9110" spans="13:16" x14ac:dyDescent="0.25">
      <c r="M9110" s="10"/>
      <c r="N9110"/>
      <c r="O9110"/>
      <c r="P9110" s="10"/>
    </row>
    <row r="9111" spans="13:16" x14ac:dyDescent="0.25">
      <c r="M9111" s="10"/>
      <c r="N9111"/>
      <c r="O9111"/>
      <c r="P9111" s="10"/>
    </row>
    <row r="9112" spans="13:16" x14ac:dyDescent="0.25">
      <c r="M9112" s="10"/>
      <c r="N9112"/>
      <c r="O9112"/>
      <c r="P9112" s="10"/>
    </row>
    <row r="9113" spans="13:16" x14ac:dyDescent="0.25">
      <c r="M9113" s="10"/>
      <c r="N9113"/>
      <c r="O9113"/>
      <c r="P9113" s="10"/>
    </row>
    <row r="9114" spans="13:16" x14ac:dyDescent="0.25">
      <c r="M9114" s="10"/>
      <c r="N9114"/>
      <c r="O9114"/>
      <c r="P9114" s="10"/>
    </row>
    <row r="9115" spans="13:16" x14ac:dyDescent="0.25">
      <c r="M9115" s="10"/>
      <c r="N9115"/>
      <c r="O9115"/>
      <c r="P9115" s="10"/>
    </row>
    <row r="9116" spans="13:16" x14ac:dyDescent="0.25">
      <c r="M9116" s="10"/>
      <c r="N9116"/>
      <c r="O9116"/>
      <c r="P9116" s="10"/>
    </row>
    <row r="9117" spans="13:16" x14ac:dyDescent="0.25">
      <c r="M9117" s="10"/>
      <c r="N9117"/>
      <c r="O9117"/>
      <c r="P9117" s="10"/>
    </row>
    <row r="9118" spans="13:16" x14ac:dyDescent="0.25">
      <c r="M9118" s="10"/>
      <c r="N9118"/>
      <c r="O9118"/>
      <c r="P9118" s="10"/>
    </row>
    <row r="9119" spans="13:16" x14ac:dyDescent="0.25">
      <c r="M9119" s="10"/>
      <c r="N9119"/>
      <c r="O9119"/>
      <c r="P9119" s="10"/>
    </row>
    <row r="9120" spans="13:16" x14ac:dyDescent="0.25">
      <c r="M9120" s="10"/>
      <c r="N9120"/>
      <c r="O9120"/>
      <c r="P9120" s="10"/>
    </row>
    <row r="9121" spans="13:16" x14ac:dyDescent="0.25">
      <c r="M9121" s="10"/>
      <c r="N9121"/>
      <c r="O9121"/>
      <c r="P9121" s="10"/>
    </row>
    <row r="9122" spans="13:16" x14ac:dyDescent="0.25">
      <c r="M9122" s="10"/>
      <c r="N9122"/>
      <c r="O9122"/>
      <c r="P9122" s="10"/>
    </row>
    <row r="9123" spans="13:16" x14ac:dyDescent="0.25">
      <c r="M9123" s="10"/>
      <c r="N9123"/>
      <c r="O9123"/>
      <c r="P9123" s="10"/>
    </row>
    <row r="9124" spans="13:16" x14ac:dyDescent="0.25">
      <c r="M9124" s="10"/>
      <c r="N9124"/>
      <c r="O9124"/>
      <c r="P9124" s="10"/>
    </row>
    <row r="9125" spans="13:16" x14ac:dyDescent="0.25">
      <c r="M9125" s="10"/>
      <c r="N9125"/>
      <c r="O9125"/>
      <c r="P9125" s="10"/>
    </row>
    <row r="9126" spans="13:16" x14ac:dyDescent="0.25">
      <c r="M9126" s="10"/>
      <c r="N9126"/>
      <c r="O9126"/>
      <c r="P9126" s="10"/>
    </row>
    <row r="9127" spans="13:16" x14ac:dyDescent="0.25">
      <c r="M9127" s="10"/>
      <c r="N9127"/>
      <c r="O9127"/>
      <c r="P9127" s="10"/>
    </row>
    <row r="9128" spans="13:16" x14ac:dyDescent="0.25">
      <c r="M9128" s="10"/>
      <c r="N9128"/>
      <c r="O9128"/>
      <c r="P9128" s="10"/>
    </row>
    <row r="9129" spans="13:16" x14ac:dyDescent="0.25">
      <c r="M9129" s="10"/>
      <c r="N9129"/>
      <c r="O9129"/>
      <c r="P9129" s="10"/>
    </row>
    <row r="9130" spans="13:16" x14ac:dyDescent="0.25">
      <c r="M9130" s="10"/>
      <c r="N9130"/>
      <c r="O9130"/>
      <c r="P9130" s="10"/>
    </row>
    <row r="9131" spans="13:16" x14ac:dyDescent="0.25">
      <c r="M9131" s="10"/>
      <c r="N9131"/>
      <c r="O9131"/>
      <c r="P9131" s="10"/>
    </row>
    <row r="9132" spans="13:16" x14ac:dyDescent="0.25">
      <c r="M9132" s="10"/>
      <c r="N9132"/>
      <c r="O9132"/>
      <c r="P9132" s="10"/>
    </row>
    <row r="9133" spans="13:16" x14ac:dyDescent="0.25">
      <c r="M9133" s="10"/>
      <c r="N9133"/>
      <c r="O9133"/>
      <c r="P9133" s="10"/>
    </row>
    <row r="9134" spans="13:16" x14ac:dyDescent="0.25">
      <c r="M9134" s="10"/>
      <c r="N9134"/>
      <c r="O9134"/>
      <c r="P9134" s="10"/>
    </row>
    <row r="9135" spans="13:16" x14ac:dyDescent="0.25">
      <c r="M9135" s="10"/>
      <c r="N9135"/>
      <c r="O9135"/>
      <c r="P9135" s="10"/>
    </row>
    <row r="9136" spans="13:16" x14ac:dyDescent="0.25">
      <c r="M9136" s="10"/>
      <c r="N9136"/>
      <c r="O9136"/>
      <c r="P9136" s="10"/>
    </row>
    <row r="9137" spans="13:16" x14ac:dyDescent="0.25">
      <c r="M9137" s="10"/>
      <c r="N9137"/>
      <c r="O9137"/>
      <c r="P9137" s="10"/>
    </row>
    <row r="9138" spans="13:16" x14ac:dyDescent="0.25">
      <c r="M9138" s="10"/>
      <c r="N9138"/>
      <c r="O9138"/>
      <c r="P9138" s="10"/>
    </row>
    <row r="9139" spans="13:16" x14ac:dyDescent="0.25">
      <c r="M9139" s="10"/>
      <c r="N9139"/>
      <c r="O9139"/>
      <c r="P9139" s="10"/>
    </row>
    <row r="9140" spans="13:16" x14ac:dyDescent="0.25">
      <c r="M9140" s="10"/>
      <c r="N9140"/>
      <c r="O9140"/>
      <c r="P9140" s="10"/>
    </row>
    <row r="9141" spans="13:16" x14ac:dyDescent="0.25">
      <c r="M9141" s="10"/>
      <c r="N9141"/>
      <c r="O9141"/>
      <c r="P9141" s="10"/>
    </row>
    <row r="9142" spans="13:16" x14ac:dyDescent="0.25">
      <c r="M9142" s="10"/>
      <c r="N9142"/>
      <c r="O9142"/>
      <c r="P9142" s="10"/>
    </row>
    <row r="9143" spans="13:16" x14ac:dyDescent="0.25">
      <c r="M9143" s="10"/>
      <c r="N9143"/>
      <c r="O9143"/>
      <c r="P9143" s="10"/>
    </row>
    <row r="9144" spans="13:16" x14ac:dyDescent="0.25">
      <c r="M9144" s="10"/>
      <c r="N9144"/>
      <c r="O9144"/>
      <c r="P9144" s="10"/>
    </row>
    <row r="9145" spans="13:16" x14ac:dyDescent="0.25">
      <c r="M9145" s="10"/>
      <c r="N9145"/>
      <c r="O9145"/>
      <c r="P9145" s="10"/>
    </row>
    <row r="9146" spans="13:16" x14ac:dyDescent="0.25">
      <c r="M9146" s="10"/>
      <c r="N9146"/>
      <c r="O9146"/>
      <c r="P9146" s="10"/>
    </row>
    <row r="9147" spans="13:16" x14ac:dyDescent="0.25">
      <c r="M9147" s="10"/>
      <c r="N9147"/>
      <c r="O9147"/>
      <c r="P9147" s="10"/>
    </row>
    <row r="9148" spans="13:16" x14ac:dyDescent="0.25">
      <c r="M9148" s="10"/>
      <c r="N9148"/>
      <c r="O9148"/>
      <c r="P9148" s="10"/>
    </row>
    <row r="9149" spans="13:16" x14ac:dyDescent="0.25">
      <c r="M9149" s="10"/>
      <c r="N9149"/>
      <c r="O9149"/>
      <c r="P9149" s="10"/>
    </row>
    <row r="9150" spans="13:16" x14ac:dyDescent="0.25">
      <c r="M9150" s="10"/>
      <c r="N9150"/>
      <c r="O9150"/>
      <c r="P9150" s="10"/>
    </row>
    <row r="9151" spans="13:16" x14ac:dyDescent="0.25">
      <c r="M9151" s="10"/>
      <c r="N9151"/>
      <c r="O9151"/>
      <c r="P9151" s="10"/>
    </row>
    <row r="9152" spans="13:16" x14ac:dyDescent="0.25">
      <c r="M9152" s="10"/>
      <c r="N9152"/>
      <c r="O9152"/>
      <c r="P9152" s="10"/>
    </row>
    <row r="9153" spans="13:16" x14ac:dyDescent="0.25">
      <c r="M9153" s="10"/>
      <c r="N9153"/>
      <c r="O9153"/>
      <c r="P9153" s="10"/>
    </row>
    <row r="9154" spans="13:16" x14ac:dyDescent="0.25">
      <c r="M9154" s="10"/>
      <c r="N9154"/>
      <c r="O9154"/>
      <c r="P9154" s="10"/>
    </row>
    <row r="9155" spans="13:16" x14ac:dyDescent="0.25">
      <c r="M9155" s="10"/>
      <c r="N9155"/>
      <c r="O9155"/>
      <c r="P9155" s="10"/>
    </row>
    <row r="9156" spans="13:16" x14ac:dyDescent="0.25">
      <c r="M9156" s="10"/>
      <c r="N9156"/>
      <c r="O9156"/>
      <c r="P9156" s="10"/>
    </row>
    <row r="9157" spans="13:16" x14ac:dyDescent="0.25">
      <c r="M9157" s="10"/>
      <c r="N9157"/>
      <c r="O9157"/>
      <c r="P9157" s="10"/>
    </row>
    <row r="9158" spans="13:16" x14ac:dyDescent="0.25">
      <c r="M9158" s="10"/>
      <c r="N9158"/>
      <c r="O9158"/>
      <c r="P9158" s="10"/>
    </row>
    <row r="9159" spans="13:16" x14ac:dyDescent="0.25">
      <c r="M9159" s="10"/>
      <c r="N9159"/>
      <c r="O9159"/>
      <c r="P9159" s="10"/>
    </row>
    <row r="9160" spans="13:16" x14ac:dyDescent="0.25">
      <c r="M9160" s="10"/>
      <c r="N9160"/>
      <c r="O9160"/>
      <c r="P9160" s="10"/>
    </row>
    <row r="9161" spans="13:16" x14ac:dyDescent="0.25">
      <c r="M9161" s="10"/>
      <c r="N9161"/>
      <c r="O9161"/>
      <c r="P9161" s="10"/>
    </row>
    <row r="9162" spans="13:16" x14ac:dyDescent="0.25">
      <c r="M9162" s="10"/>
      <c r="N9162"/>
      <c r="O9162"/>
      <c r="P9162" s="10"/>
    </row>
    <row r="9163" spans="13:16" x14ac:dyDescent="0.25">
      <c r="M9163" s="10"/>
      <c r="N9163"/>
      <c r="O9163"/>
      <c r="P9163" s="10"/>
    </row>
    <row r="9164" spans="13:16" x14ac:dyDescent="0.25">
      <c r="M9164" s="10"/>
      <c r="N9164"/>
      <c r="O9164"/>
      <c r="P9164" s="10"/>
    </row>
    <row r="9165" spans="13:16" x14ac:dyDescent="0.25">
      <c r="M9165" s="10"/>
      <c r="N9165"/>
      <c r="O9165"/>
      <c r="P9165" s="10"/>
    </row>
    <row r="9166" spans="13:16" x14ac:dyDescent="0.25">
      <c r="M9166" s="10"/>
      <c r="N9166"/>
      <c r="O9166"/>
      <c r="P9166" s="10"/>
    </row>
    <row r="9167" spans="13:16" x14ac:dyDescent="0.25">
      <c r="M9167" s="10"/>
      <c r="N9167"/>
      <c r="O9167"/>
      <c r="P9167" s="10"/>
    </row>
    <row r="9168" spans="13:16" x14ac:dyDescent="0.25">
      <c r="M9168" s="10"/>
      <c r="N9168"/>
      <c r="O9168"/>
      <c r="P9168" s="10"/>
    </row>
    <row r="9169" spans="13:16" x14ac:dyDescent="0.25">
      <c r="M9169" s="10"/>
      <c r="N9169"/>
      <c r="O9169"/>
      <c r="P9169" s="10"/>
    </row>
    <row r="9170" spans="13:16" x14ac:dyDescent="0.25">
      <c r="M9170" s="10"/>
      <c r="N9170"/>
      <c r="O9170"/>
      <c r="P9170" s="10"/>
    </row>
    <row r="9171" spans="13:16" x14ac:dyDescent="0.25">
      <c r="M9171" s="10"/>
      <c r="N9171"/>
      <c r="O9171"/>
      <c r="P9171" s="10"/>
    </row>
    <row r="9172" spans="13:16" x14ac:dyDescent="0.25">
      <c r="M9172" s="10"/>
      <c r="N9172"/>
      <c r="O9172"/>
      <c r="P9172" s="10"/>
    </row>
    <row r="9173" spans="13:16" x14ac:dyDescent="0.25">
      <c r="M9173" s="10"/>
      <c r="N9173"/>
      <c r="O9173"/>
      <c r="P9173" s="10"/>
    </row>
    <row r="9174" spans="13:16" x14ac:dyDescent="0.25">
      <c r="M9174" s="10"/>
      <c r="N9174"/>
      <c r="O9174"/>
      <c r="P9174" s="10"/>
    </row>
    <row r="9175" spans="13:16" x14ac:dyDescent="0.25">
      <c r="M9175" s="10"/>
      <c r="N9175"/>
      <c r="O9175"/>
      <c r="P9175" s="10"/>
    </row>
    <row r="9176" spans="13:16" x14ac:dyDescent="0.25">
      <c r="M9176" s="10"/>
      <c r="N9176"/>
      <c r="O9176"/>
      <c r="P9176" s="10"/>
    </row>
    <row r="9177" spans="13:16" x14ac:dyDescent="0.25">
      <c r="M9177" s="10"/>
      <c r="N9177"/>
      <c r="O9177"/>
      <c r="P9177" s="10"/>
    </row>
    <row r="9178" spans="13:16" x14ac:dyDescent="0.25">
      <c r="M9178" s="10"/>
      <c r="N9178"/>
      <c r="O9178"/>
      <c r="P9178" s="10"/>
    </row>
    <row r="9179" spans="13:16" x14ac:dyDescent="0.25">
      <c r="M9179" s="10"/>
      <c r="N9179"/>
      <c r="O9179"/>
      <c r="P9179" s="10"/>
    </row>
    <row r="9180" spans="13:16" x14ac:dyDescent="0.25">
      <c r="M9180" s="10"/>
      <c r="N9180"/>
      <c r="O9180"/>
      <c r="P9180" s="10"/>
    </row>
    <row r="9181" spans="13:16" x14ac:dyDescent="0.25">
      <c r="M9181" s="10"/>
      <c r="N9181"/>
      <c r="O9181"/>
      <c r="P9181" s="10"/>
    </row>
    <row r="9182" spans="13:16" x14ac:dyDescent="0.25">
      <c r="M9182" s="10"/>
      <c r="N9182"/>
      <c r="O9182"/>
      <c r="P9182" s="10"/>
    </row>
    <row r="9183" spans="13:16" x14ac:dyDescent="0.25">
      <c r="M9183" s="10"/>
      <c r="N9183"/>
      <c r="O9183"/>
      <c r="P9183" s="10"/>
    </row>
    <row r="9184" spans="13:16" x14ac:dyDescent="0.25">
      <c r="M9184" s="10"/>
      <c r="N9184"/>
      <c r="O9184"/>
      <c r="P9184" s="10"/>
    </row>
    <row r="9185" spans="13:16" x14ac:dyDescent="0.25">
      <c r="M9185" s="10"/>
      <c r="N9185"/>
      <c r="O9185"/>
      <c r="P9185" s="10"/>
    </row>
    <row r="9186" spans="13:16" x14ac:dyDescent="0.25">
      <c r="M9186" s="10"/>
      <c r="N9186"/>
      <c r="O9186"/>
      <c r="P9186" s="10"/>
    </row>
    <row r="9187" spans="13:16" x14ac:dyDescent="0.25">
      <c r="M9187" s="10"/>
      <c r="N9187"/>
      <c r="O9187"/>
      <c r="P9187" s="10"/>
    </row>
    <row r="9188" spans="13:16" x14ac:dyDescent="0.25">
      <c r="M9188" s="10"/>
      <c r="N9188"/>
      <c r="O9188"/>
      <c r="P9188" s="10"/>
    </row>
    <row r="9189" spans="13:16" x14ac:dyDescent="0.25">
      <c r="M9189" s="10"/>
      <c r="N9189"/>
      <c r="O9189"/>
      <c r="P9189" s="10"/>
    </row>
    <row r="9190" spans="13:16" x14ac:dyDescent="0.25">
      <c r="M9190" s="10"/>
      <c r="N9190"/>
      <c r="O9190"/>
      <c r="P9190" s="10"/>
    </row>
    <row r="9191" spans="13:16" x14ac:dyDescent="0.25">
      <c r="M9191" s="10"/>
      <c r="N9191"/>
      <c r="O9191"/>
      <c r="P9191" s="10"/>
    </row>
    <row r="9192" spans="13:16" x14ac:dyDescent="0.25">
      <c r="M9192" s="10"/>
      <c r="N9192"/>
      <c r="O9192"/>
      <c r="P9192" s="10"/>
    </row>
    <row r="9193" spans="13:16" x14ac:dyDescent="0.25">
      <c r="M9193" s="10"/>
      <c r="N9193"/>
      <c r="O9193"/>
      <c r="P9193" s="10"/>
    </row>
    <row r="9194" spans="13:16" x14ac:dyDescent="0.25">
      <c r="M9194" s="10"/>
      <c r="N9194"/>
      <c r="O9194"/>
      <c r="P9194" s="10"/>
    </row>
    <row r="9195" spans="13:16" x14ac:dyDescent="0.25">
      <c r="M9195" s="10"/>
      <c r="N9195"/>
      <c r="O9195"/>
      <c r="P9195" s="10"/>
    </row>
    <row r="9196" spans="13:16" x14ac:dyDescent="0.25">
      <c r="M9196" s="10"/>
      <c r="N9196"/>
      <c r="O9196"/>
      <c r="P9196" s="10"/>
    </row>
    <row r="9197" spans="13:16" x14ac:dyDescent="0.25">
      <c r="M9197" s="10"/>
      <c r="N9197"/>
      <c r="O9197"/>
      <c r="P9197" s="10"/>
    </row>
    <row r="9198" spans="13:16" x14ac:dyDescent="0.25">
      <c r="M9198" s="10"/>
      <c r="N9198"/>
      <c r="O9198"/>
      <c r="P9198" s="10"/>
    </row>
    <row r="9199" spans="13:16" x14ac:dyDescent="0.25">
      <c r="M9199" s="10"/>
      <c r="N9199"/>
      <c r="O9199"/>
      <c r="P9199" s="10"/>
    </row>
    <row r="9200" spans="13:16" x14ac:dyDescent="0.25">
      <c r="M9200" s="10"/>
      <c r="N9200"/>
      <c r="O9200"/>
      <c r="P9200" s="10"/>
    </row>
    <row r="9201" spans="13:16" x14ac:dyDescent="0.25">
      <c r="M9201" s="10"/>
      <c r="N9201"/>
      <c r="O9201"/>
      <c r="P9201" s="10"/>
    </row>
    <row r="9202" spans="13:16" x14ac:dyDescent="0.25">
      <c r="M9202" s="10"/>
      <c r="N9202"/>
      <c r="O9202"/>
      <c r="P9202" s="10"/>
    </row>
    <row r="9203" spans="13:16" x14ac:dyDescent="0.25">
      <c r="M9203" s="10"/>
      <c r="N9203"/>
      <c r="O9203"/>
      <c r="P9203" s="10"/>
    </row>
    <row r="9204" spans="13:16" x14ac:dyDescent="0.25">
      <c r="M9204" s="10"/>
      <c r="N9204"/>
      <c r="O9204"/>
      <c r="P9204" s="10"/>
    </row>
    <row r="9205" spans="13:16" x14ac:dyDescent="0.25">
      <c r="M9205" s="10"/>
      <c r="N9205"/>
      <c r="O9205"/>
      <c r="P9205" s="10"/>
    </row>
    <row r="9206" spans="13:16" x14ac:dyDescent="0.25">
      <c r="M9206" s="10"/>
      <c r="N9206"/>
      <c r="O9206"/>
      <c r="P9206" s="10"/>
    </row>
    <row r="9207" spans="13:16" x14ac:dyDescent="0.25">
      <c r="M9207" s="10"/>
      <c r="N9207"/>
      <c r="O9207"/>
      <c r="P9207" s="10"/>
    </row>
    <row r="9208" spans="13:16" x14ac:dyDescent="0.25">
      <c r="M9208" s="10"/>
      <c r="N9208"/>
      <c r="O9208"/>
      <c r="P9208" s="10"/>
    </row>
    <row r="9209" spans="13:16" x14ac:dyDescent="0.25">
      <c r="M9209" s="10"/>
      <c r="N9209"/>
      <c r="O9209"/>
      <c r="P9209" s="10"/>
    </row>
    <row r="9210" spans="13:16" x14ac:dyDescent="0.25">
      <c r="M9210" s="10"/>
      <c r="N9210"/>
      <c r="O9210"/>
      <c r="P9210" s="10"/>
    </row>
    <row r="9211" spans="13:16" x14ac:dyDescent="0.25">
      <c r="M9211" s="10"/>
      <c r="N9211"/>
      <c r="O9211"/>
      <c r="P9211" s="10"/>
    </row>
    <row r="9212" spans="13:16" x14ac:dyDescent="0.25">
      <c r="M9212" s="10"/>
      <c r="N9212"/>
      <c r="O9212"/>
      <c r="P9212" s="10"/>
    </row>
    <row r="9213" spans="13:16" x14ac:dyDescent="0.25">
      <c r="M9213" s="10"/>
      <c r="N9213"/>
      <c r="O9213"/>
      <c r="P9213" s="10"/>
    </row>
    <row r="9214" spans="13:16" x14ac:dyDescent="0.25">
      <c r="M9214" s="10"/>
      <c r="N9214"/>
      <c r="O9214"/>
      <c r="P9214" s="10"/>
    </row>
    <row r="9215" spans="13:16" x14ac:dyDescent="0.25">
      <c r="M9215" s="10"/>
      <c r="N9215"/>
      <c r="O9215"/>
      <c r="P9215" s="10"/>
    </row>
    <row r="9216" spans="13:16" x14ac:dyDescent="0.25">
      <c r="M9216" s="10"/>
      <c r="N9216"/>
      <c r="O9216"/>
      <c r="P9216" s="10"/>
    </row>
    <row r="9217" spans="13:16" x14ac:dyDescent="0.25">
      <c r="M9217" s="10"/>
      <c r="N9217"/>
      <c r="O9217"/>
      <c r="P9217" s="10"/>
    </row>
    <row r="9218" spans="13:16" x14ac:dyDescent="0.25">
      <c r="M9218" s="10"/>
      <c r="N9218"/>
      <c r="O9218"/>
      <c r="P9218" s="10"/>
    </row>
    <row r="9219" spans="13:16" x14ac:dyDescent="0.25">
      <c r="M9219" s="10"/>
      <c r="N9219"/>
      <c r="O9219"/>
      <c r="P9219" s="10"/>
    </row>
    <row r="9220" spans="13:16" x14ac:dyDescent="0.25">
      <c r="M9220" s="10"/>
      <c r="N9220"/>
      <c r="O9220"/>
      <c r="P9220" s="10"/>
    </row>
    <row r="9221" spans="13:16" x14ac:dyDescent="0.25">
      <c r="M9221" s="10"/>
      <c r="N9221"/>
      <c r="O9221"/>
      <c r="P9221" s="10"/>
    </row>
    <row r="9222" spans="13:16" x14ac:dyDescent="0.25">
      <c r="M9222" s="10"/>
      <c r="N9222"/>
      <c r="O9222"/>
      <c r="P9222" s="10"/>
    </row>
    <row r="9223" spans="13:16" x14ac:dyDescent="0.25">
      <c r="M9223" s="10"/>
      <c r="N9223"/>
      <c r="O9223"/>
      <c r="P9223" s="10"/>
    </row>
    <row r="9224" spans="13:16" x14ac:dyDescent="0.25">
      <c r="M9224" s="10"/>
      <c r="N9224"/>
      <c r="O9224"/>
      <c r="P9224" s="10"/>
    </row>
    <row r="9225" spans="13:16" x14ac:dyDescent="0.25">
      <c r="M9225" s="10"/>
      <c r="N9225"/>
      <c r="O9225"/>
      <c r="P9225" s="10"/>
    </row>
    <row r="9226" spans="13:16" x14ac:dyDescent="0.25">
      <c r="M9226" s="10"/>
      <c r="N9226"/>
      <c r="O9226"/>
      <c r="P9226" s="10"/>
    </row>
    <row r="9227" spans="13:16" x14ac:dyDescent="0.25">
      <c r="M9227" s="10"/>
      <c r="N9227"/>
      <c r="O9227"/>
      <c r="P9227" s="10"/>
    </row>
    <row r="9228" spans="13:16" x14ac:dyDescent="0.25">
      <c r="M9228" s="10"/>
      <c r="N9228"/>
      <c r="O9228"/>
      <c r="P9228" s="10"/>
    </row>
    <row r="9229" spans="13:16" x14ac:dyDescent="0.25">
      <c r="M9229" s="10"/>
      <c r="N9229"/>
      <c r="O9229"/>
      <c r="P9229" s="10"/>
    </row>
    <row r="9230" spans="13:16" x14ac:dyDescent="0.25">
      <c r="M9230" s="10"/>
      <c r="N9230"/>
      <c r="O9230"/>
      <c r="P9230" s="10"/>
    </row>
    <row r="9231" spans="13:16" x14ac:dyDescent="0.25">
      <c r="M9231" s="10"/>
      <c r="N9231"/>
      <c r="O9231"/>
      <c r="P9231" s="10"/>
    </row>
    <row r="9232" spans="13:16" x14ac:dyDescent="0.25">
      <c r="M9232" s="10"/>
      <c r="N9232"/>
      <c r="O9232"/>
      <c r="P9232" s="10"/>
    </row>
    <row r="9233" spans="13:16" x14ac:dyDescent="0.25">
      <c r="M9233" s="10"/>
      <c r="N9233"/>
      <c r="O9233"/>
      <c r="P9233" s="10"/>
    </row>
    <row r="9234" spans="13:16" x14ac:dyDescent="0.25">
      <c r="M9234" s="10"/>
      <c r="N9234"/>
      <c r="O9234"/>
      <c r="P9234" s="10"/>
    </row>
    <row r="9235" spans="13:16" x14ac:dyDescent="0.25">
      <c r="M9235" s="10"/>
      <c r="N9235"/>
      <c r="O9235"/>
      <c r="P9235" s="10"/>
    </row>
    <row r="9236" spans="13:16" x14ac:dyDescent="0.25">
      <c r="M9236" s="10"/>
      <c r="N9236"/>
      <c r="O9236"/>
      <c r="P9236" s="10"/>
    </row>
    <row r="9237" spans="13:16" x14ac:dyDescent="0.25">
      <c r="M9237" s="10"/>
      <c r="N9237"/>
      <c r="O9237"/>
      <c r="P9237" s="10"/>
    </row>
    <row r="9238" spans="13:16" x14ac:dyDescent="0.25">
      <c r="M9238" s="10"/>
      <c r="N9238"/>
      <c r="O9238"/>
      <c r="P9238" s="10"/>
    </row>
    <row r="9239" spans="13:16" x14ac:dyDescent="0.25">
      <c r="M9239" s="10"/>
      <c r="N9239"/>
      <c r="O9239"/>
      <c r="P9239" s="10"/>
    </row>
    <row r="9240" spans="13:16" x14ac:dyDescent="0.25">
      <c r="M9240" s="10"/>
      <c r="N9240"/>
      <c r="O9240"/>
      <c r="P9240" s="10"/>
    </row>
    <row r="9241" spans="13:16" x14ac:dyDescent="0.25">
      <c r="M9241" s="10"/>
      <c r="N9241"/>
      <c r="O9241"/>
      <c r="P9241" s="10"/>
    </row>
    <row r="9242" spans="13:16" x14ac:dyDescent="0.25">
      <c r="M9242" s="10"/>
      <c r="N9242"/>
      <c r="O9242"/>
      <c r="P9242" s="10"/>
    </row>
    <row r="9243" spans="13:16" x14ac:dyDescent="0.25">
      <c r="M9243" s="10"/>
      <c r="N9243"/>
      <c r="O9243"/>
      <c r="P9243" s="10"/>
    </row>
    <row r="9244" spans="13:16" x14ac:dyDescent="0.25">
      <c r="M9244" s="10"/>
      <c r="N9244"/>
      <c r="O9244"/>
      <c r="P9244" s="10"/>
    </row>
    <row r="9245" spans="13:16" x14ac:dyDescent="0.25">
      <c r="M9245" s="10"/>
      <c r="N9245"/>
      <c r="O9245"/>
      <c r="P9245" s="10"/>
    </row>
    <row r="9246" spans="13:16" x14ac:dyDescent="0.25">
      <c r="M9246" s="10"/>
      <c r="N9246"/>
      <c r="O9246"/>
      <c r="P9246" s="10"/>
    </row>
    <row r="9247" spans="13:16" x14ac:dyDescent="0.25">
      <c r="M9247" s="10"/>
      <c r="N9247"/>
      <c r="O9247"/>
      <c r="P9247" s="10"/>
    </row>
    <row r="9248" spans="13:16" x14ac:dyDescent="0.25">
      <c r="M9248" s="10"/>
      <c r="N9248"/>
      <c r="O9248"/>
      <c r="P9248" s="10"/>
    </row>
    <row r="9249" spans="13:16" x14ac:dyDescent="0.25">
      <c r="M9249" s="10"/>
      <c r="N9249"/>
      <c r="O9249"/>
      <c r="P9249" s="10"/>
    </row>
    <row r="9250" spans="13:16" x14ac:dyDescent="0.25">
      <c r="M9250" s="10"/>
      <c r="N9250"/>
      <c r="O9250"/>
      <c r="P9250" s="10"/>
    </row>
    <row r="9251" spans="13:16" x14ac:dyDescent="0.25">
      <c r="M9251" s="10"/>
      <c r="N9251"/>
      <c r="O9251"/>
      <c r="P9251" s="10"/>
    </row>
    <row r="9252" spans="13:16" x14ac:dyDescent="0.25">
      <c r="M9252" s="10"/>
      <c r="N9252"/>
      <c r="O9252"/>
      <c r="P9252" s="10"/>
    </row>
    <row r="9253" spans="13:16" x14ac:dyDescent="0.25">
      <c r="M9253" s="10"/>
      <c r="N9253"/>
      <c r="O9253"/>
      <c r="P9253" s="10"/>
    </row>
    <row r="9254" spans="13:16" x14ac:dyDescent="0.25">
      <c r="M9254" s="10"/>
      <c r="N9254"/>
      <c r="O9254"/>
      <c r="P9254" s="10"/>
    </row>
    <row r="9255" spans="13:16" x14ac:dyDescent="0.25">
      <c r="M9255" s="10"/>
      <c r="N9255"/>
      <c r="O9255"/>
      <c r="P9255" s="10"/>
    </row>
    <row r="9256" spans="13:16" x14ac:dyDescent="0.25">
      <c r="M9256" s="10"/>
      <c r="N9256"/>
      <c r="O9256"/>
      <c r="P9256" s="10"/>
    </row>
    <row r="9257" spans="13:16" x14ac:dyDescent="0.25">
      <c r="M9257" s="10"/>
      <c r="N9257"/>
      <c r="O9257"/>
      <c r="P9257" s="10"/>
    </row>
    <row r="9258" spans="13:16" x14ac:dyDescent="0.25">
      <c r="M9258" s="10"/>
      <c r="N9258"/>
      <c r="O9258"/>
      <c r="P9258" s="10"/>
    </row>
    <row r="9259" spans="13:16" x14ac:dyDescent="0.25">
      <c r="M9259" s="10"/>
      <c r="N9259"/>
      <c r="O9259"/>
      <c r="P9259" s="10"/>
    </row>
    <row r="9260" spans="13:16" x14ac:dyDescent="0.25">
      <c r="M9260" s="10"/>
      <c r="N9260"/>
      <c r="O9260"/>
      <c r="P9260" s="10"/>
    </row>
    <row r="9261" spans="13:16" x14ac:dyDescent="0.25">
      <c r="M9261" s="10"/>
      <c r="N9261"/>
      <c r="O9261"/>
      <c r="P9261" s="10"/>
    </row>
    <row r="9262" spans="13:16" x14ac:dyDescent="0.25">
      <c r="M9262" s="10"/>
      <c r="N9262"/>
      <c r="O9262"/>
      <c r="P9262" s="10"/>
    </row>
    <row r="9263" spans="13:16" x14ac:dyDescent="0.25">
      <c r="M9263" s="10"/>
      <c r="N9263"/>
      <c r="O9263"/>
      <c r="P9263" s="10"/>
    </row>
    <row r="9264" spans="13:16" x14ac:dyDescent="0.25">
      <c r="M9264" s="10"/>
      <c r="N9264"/>
      <c r="O9264"/>
      <c r="P9264" s="10"/>
    </row>
    <row r="9265" spans="13:16" x14ac:dyDescent="0.25">
      <c r="M9265" s="10"/>
      <c r="N9265"/>
      <c r="O9265"/>
      <c r="P9265" s="10"/>
    </row>
    <row r="9266" spans="13:16" x14ac:dyDescent="0.25">
      <c r="M9266" s="10"/>
      <c r="N9266"/>
      <c r="O9266"/>
      <c r="P9266" s="10"/>
    </row>
    <row r="9267" spans="13:16" x14ac:dyDescent="0.25">
      <c r="M9267" s="10"/>
      <c r="N9267"/>
      <c r="O9267"/>
      <c r="P9267" s="10"/>
    </row>
    <row r="9268" spans="13:16" x14ac:dyDescent="0.25">
      <c r="M9268" s="10"/>
      <c r="N9268"/>
      <c r="O9268"/>
      <c r="P9268" s="10"/>
    </row>
    <row r="9269" spans="13:16" x14ac:dyDescent="0.25">
      <c r="M9269" s="10"/>
      <c r="N9269"/>
      <c r="O9269"/>
      <c r="P9269" s="10"/>
    </row>
    <row r="9270" spans="13:16" x14ac:dyDescent="0.25">
      <c r="M9270" s="10"/>
      <c r="N9270"/>
      <c r="O9270"/>
      <c r="P9270" s="10"/>
    </row>
    <row r="9271" spans="13:16" x14ac:dyDescent="0.25">
      <c r="M9271" s="10"/>
      <c r="N9271"/>
      <c r="O9271"/>
      <c r="P9271" s="10"/>
    </row>
    <row r="9272" spans="13:16" x14ac:dyDescent="0.25">
      <c r="M9272" s="10"/>
      <c r="N9272"/>
      <c r="O9272"/>
      <c r="P9272" s="10"/>
    </row>
    <row r="9273" spans="13:16" x14ac:dyDescent="0.25">
      <c r="M9273" s="10"/>
      <c r="N9273"/>
      <c r="O9273"/>
      <c r="P9273" s="10"/>
    </row>
    <row r="9274" spans="13:16" x14ac:dyDescent="0.25">
      <c r="M9274" s="10"/>
      <c r="N9274"/>
      <c r="O9274"/>
      <c r="P9274" s="10"/>
    </row>
    <row r="9275" spans="13:16" x14ac:dyDescent="0.25">
      <c r="M9275" s="10"/>
      <c r="N9275"/>
      <c r="O9275"/>
      <c r="P9275" s="10"/>
    </row>
    <row r="9276" spans="13:16" x14ac:dyDescent="0.25">
      <c r="M9276" s="10"/>
      <c r="N9276"/>
      <c r="O9276"/>
      <c r="P9276" s="10"/>
    </row>
    <row r="9277" spans="13:16" x14ac:dyDescent="0.25">
      <c r="M9277" s="10"/>
      <c r="N9277"/>
      <c r="O9277"/>
      <c r="P9277" s="10"/>
    </row>
    <row r="9278" spans="13:16" x14ac:dyDescent="0.25">
      <c r="M9278" s="10"/>
      <c r="N9278"/>
      <c r="O9278"/>
      <c r="P9278" s="10"/>
    </row>
    <row r="9279" spans="13:16" x14ac:dyDescent="0.25">
      <c r="M9279" s="10"/>
      <c r="N9279"/>
      <c r="O9279"/>
      <c r="P9279" s="10"/>
    </row>
    <row r="9280" spans="13:16" x14ac:dyDescent="0.25">
      <c r="M9280" s="10"/>
      <c r="N9280"/>
      <c r="O9280"/>
      <c r="P9280" s="10"/>
    </row>
    <row r="9281" spans="13:16" x14ac:dyDescent="0.25">
      <c r="M9281" s="10"/>
      <c r="N9281"/>
      <c r="O9281"/>
      <c r="P9281" s="10"/>
    </row>
    <row r="9282" spans="13:16" x14ac:dyDescent="0.25">
      <c r="M9282" s="10"/>
      <c r="N9282"/>
      <c r="O9282"/>
      <c r="P9282" s="10"/>
    </row>
    <row r="9283" spans="13:16" x14ac:dyDescent="0.25">
      <c r="M9283" s="10"/>
      <c r="N9283"/>
      <c r="O9283"/>
      <c r="P9283" s="10"/>
    </row>
    <row r="9284" spans="13:16" x14ac:dyDescent="0.25">
      <c r="M9284" s="10"/>
      <c r="N9284"/>
      <c r="O9284"/>
      <c r="P9284" s="10"/>
    </row>
    <row r="9285" spans="13:16" x14ac:dyDescent="0.25">
      <c r="M9285" s="10"/>
      <c r="N9285"/>
      <c r="O9285"/>
      <c r="P9285" s="10"/>
    </row>
    <row r="9286" spans="13:16" x14ac:dyDescent="0.25">
      <c r="M9286" s="10"/>
      <c r="N9286"/>
      <c r="O9286"/>
      <c r="P9286" s="10"/>
    </row>
    <row r="9287" spans="13:16" x14ac:dyDescent="0.25">
      <c r="M9287" s="10"/>
      <c r="N9287"/>
      <c r="O9287"/>
      <c r="P9287" s="10"/>
    </row>
    <row r="9288" spans="13:16" x14ac:dyDescent="0.25">
      <c r="M9288" s="10"/>
      <c r="N9288"/>
      <c r="O9288"/>
      <c r="P9288" s="10"/>
    </row>
    <row r="9289" spans="13:16" x14ac:dyDescent="0.25">
      <c r="M9289" s="10"/>
      <c r="N9289"/>
      <c r="O9289"/>
      <c r="P9289" s="10"/>
    </row>
    <row r="9290" spans="13:16" x14ac:dyDescent="0.25">
      <c r="M9290" s="10"/>
      <c r="N9290"/>
      <c r="O9290"/>
      <c r="P9290" s="10"/>
    </row>
    <row r="9291" spans="13:16" x14ac:dyDescent="0.25">
      <c r="M9291" s="10"/>
      <c r="N9291"/>
      <c r="O9291"/>
      <c r="P9291" s="10"/>
    </row>
    <row r="9292" spans="13:16" x14ac:dyDescent="0.25">
      <c r="M9292" s="10"/>
      <c r="N9292"/>
      <c r="O9292"/>
      <c r="P9292" s="10"/>
    </row>
    <row r="9293" spans="13:16" x14ac:dyDescent="0.25">
      <c r="M9293" s="10"/>
      <c r="N9293"/>
      <c r="O9293"/>
      <c r="P9293" s="10"/>
    </row>
    <row r="9294" spans="13:16" x14ac:dyDescent="0.25">
      <c r="M9294" s="10"/>
      <c r="N9294"/>
      <c r="O9294"/>
      <c r="P9294" s="10"/>
    </row>
    <row r="9295" spans="13:16" x14ac:dyDescent="0.25">
      <c r="M9295" s="10"/>
      <c r="N9295"/>
      <c r="O9295"/>
      <c r="P9295" s="10"/>
    </row>
    <row r="9296" spans="13:16" x14ac:dyDescent="0.25">
      <c r="M9296" s="10"/>
      <c r="N9296"/>
      <c r="O9296"/>
      <c r="P9296" s="10"/>
    </row>
    <row r="9297" spans="13:16" x14ac:dyDescent="0.25">
      <c r="M9297" s="10"/>
      <c r="N9297"/>
      <c r="O9297"/>
      <c r="P9297" s="10"/>
    </row>
    <row r="9298" spans="13:16" x14ac:dyDescent="0.25">
      <c r="M9298" s="10"/>
      <c r="N9298"/>
      <c r="O9298"/>
      <c r="P9298" s="10"/>
    </row>
    <row r="9299" spans="13:16" x14ac:dyDescent="0.25">
      <c r="M9299" s="10"/>
      <c r="N9299"/>
      <c r="O9299"/>
      <c r="P9299" s="10"/>
    </row>
    <row r="9300" spans="13:16" x14ac:dyDescent="0.25">
      <c r="M9300" s="10"/>
      <c r="N9300"/>
      <c r="O9300"/>
      <c r="P9300" s="10"/>
    </row>
    <row r="9301" spans="13:16" x14ac:dyDescent="0.25">
      <c r="M9301" s="10"/>
      <c r="N9301"/>
      <c r="O9301"/>
      <c r="P9301" s="10"/>
    </row>
    <row r="9302" spans="13:16" x14ac:dyDescent="0.25">
      <c r="M9302" s="10"/>
      <c r="N9302"/>
      <c r="O9302"/>
      <c r="P9302" s="10"/>
    </row>
    <row r="9303" spans="13:16" x14ac:dyDescent="0.25">
      <c r="M9303" s="10"/>
      <c r="N9303"/>
      <c r="O9303"/>
      <c r="P9303" s="10"/>
    </row>
    <row r="9304" spans="13:16" x14ac:dyDescent="0.25">
      <c r="M9304" s="10"/>
      <c r="N9304"/>
      <c r="O9304"/>
      <c r="P9304" s="10"/>
    </row>
    <row r="9305" spans="13:16" x14ac:dyDescent="0.25">
      <c r="M9305" s="10"/>
      <c r="N9305"/>
      <c r="O9305"/>
      <c r="P9305" s="10"/>
    </row>
    <row r="9306" spans="13:16" x14ac:dyDescent="0.25">
      <c r="M9306" s="10"/>
      <c r="N9306"/>
      <c r="O9306"/>
      <c r="P9306" s="10"/>
    </row>
    <row r="9307" spans="13:16" x14ac:dyDescent="0.25">
      <c r="M9307" s="10"/>
      <c r="N9307"/>
      <c r="O9307"/>
      <c r="P9307" s="10"/>
    </row>
    <row r="9308" spans="13:16" x14ac:dyDescent="0.25">
      <c r="M9308" s="10"/>
      <c r="N9308"/>
      <c r="O9308"/>
      <c r="P9308" s="10"/>
    </row>
    <row r="9309" spans="13:16" x14ac:dyDescent="0.25">
      <c r="M9309" s="10"/>
      <c r="N9309"/>
      <c r="O9309"/>
      <c r="P9309" s="10"/>
    </row>
    <row r="9310" spans="13:16" x14ac:dyDescent="0.25">
      <c r="M9310" s="10"/>
      <c r="N9310"/>
      <c r="O9310"/>
      <c r="P9310" s="10"/>
    </row>
    <row r="9311" spans="13:16" x14ac:dyDescent="0.25">
      <c r="M9311" s="10"/>
      <c r="N9311"/>
      <c r="O9311"/>
      <c r="P9311" s="10"/>
    </row>
    <row r="9312" spans="13:16" x14ac:dyDescent="0.25">
      <c r="M9312" s="10"/>
      <c r="N9312"/>
      <c r="O9312"/>
      <c r="P9312" s="10"/>
    </row>
    <row r="9313" spans="13:16" x14ac:dyDescent="0.25">
      <c r="M9313" s="10"/>
      <c r="N9313"/>
      <c r="O9313"/>
      <c r="P9313" s="10"/>
    </row>
    <row r="9314" spans="13:16" x14ac:dyDescent="0.25">
      <c r="M9314" s="10"/>
      <c r="N9314"/>
      <c r="O9314"/>
      <c r="P9314" s="10"/>
    </row>
    <row r="9315" spans="13:16" x14ac:dyDescent="0.25">
      <c r="M9315" s="10"/>
      <c r="N9315"/>
      <c r="O9315"/>
      <c r="P9315" s="10"/>
    </row>
    <row r="9316" spans="13:16" x14ac:dyDescent="0.25">
      <c r="M9316" s="10"/>
      <c r="N9316"/>
      <c r="O9316"/>
      <c r="P9316" s="10"/>
    </row>
    <row r="9317" spans="13:16" x14ac:dyDescent="0.25">
      <c r="M9317" s="10"/>
      <c r="N9317"/>
      <c r="O9317"/>
      <c r="P9317" s="10"/>
    </row>
    <row r="9318" spans="13:16" x14ac:dyDescent="0.25">
      <c r="M9318" s="10"/>
      <c r="N9318"/>
      <c r="O9318"/>
      <c r="P9318" s="10"/>
    </row>
    <row r="9319" spans="13:16" x14ac:dyDescent="0.25">
      <c r="M9319" s="10"/>
      <c r="N9319"/>
      <c r="O9319"/>
      <c r="P9319" s="10"/>
    </row>
    <row r="9320" spans="13:16" x14ac:dyDescent="0.25">
      <c r="M9320" s="10"/>
      <c r="N9320"/>
      <c r="O9320"/>
      <c r="P9320" s="10"/>
    </row>
    <row r="9321" spans="13:16" x14ac:dyDescent="0.25">
      <c r="M9321" s="10"/>
      <c r="N9321"/>
      <c r="O9321"/>
      <c r="P9321" s="10"/>
    </row>
    <row r="9322" spans="13:16" x14ac:dyDescent="0.25">
      <c r="M9322" s="10"/>
      <c r="N9322"/>
      <c r="O9322"/>
      <c r="P9322" s="10"/>
    </row>
    <row r="9323" spans="13:16" x14ac:dyDescent="0.25">
      <c r="M9323" s="10"/>
      <c r="N9323"/>
      <c r="O9323"/>
      <c r="P9323" s="10"/>
    </row>
    <row r="9324" spans="13:16" x14ac:dyDescent="0.25">
      <c r="M9324" s="10"/>
      <c r="N9324"/>
      <c r="O9324"/>
      <c r="P9324" s="10"/>
    </row>
    <row r="9325" spans="13:16" x14ac:dyDescent="0.25">
      <c r="M9325" s="10"/>
      <c r="N9325"/>
      <c r="O9325"/>
      <c r="P9325" s="10"/>
    </row>
    <row r="9326" spans="13:16" x14ac:dyDescent="0.25">
      <c r="M9326" s="10"/>
      <c r="N9326"/>
      <c r="O9326"/>
      <c r="P9326" s="10"/>
    </row>
    <row r="9327" spans="13:16" x14ac:dyDescent="0.25">
      <c r="M9327" s="10"/>
      <c r="N9327"/>
      <c r="O9327"/>
      <c r="P9327" s="10"/>
    </row>
    <row r="9328" spans="13:16" x14ac:dyDescent="0.25">
      <c r="M9328" s="10"/>
      <c r="N9328"/>
      <c r="O9328"/>
      <c r="P9328" s="10"/>
    </row>
    <row r="9329" spans="13:16" x14ac:dyDescent="0.25">
      <c r="M9329" s="10"/>
      <c r="N9329"/>
      <c r="O9329"/>
      <c r="P9329" s="10"/>
    </row>
    <row r="9330" spans="13:16" x14ac:dyDescent="0.25">
      <c r="M9330" s="10"/>
      <c r="N9330"/>
      <c r="O9330"/>
      <c r="P9330" s="10"/>
    </row>
    <row r="9331" spans="13:16" x14ac:dyDescent="0.25">
      <c r="M9331" s="10"/>
      <c r="N9331"/>
      <c r="O9331"/>
      <c r="P9331" s="10"/>
    </row>
    <row r="9332" spans="13:16" x14ac:dyDescent="0.25">
      <c r="M9332" s="10"/>
      <c r="N9332"/>
      <c r="O9332"/>
      <c r="P9332" s="10"/>
    </row>
    <row r="9333" spans="13:16" x14ac:dyDescent="0.25">
      <c r="M9333" s="10"/>
      <c r="N9333"/>
      <c r="O9333"/>
      <c r="P9333" s="10"/>
    </row>
    <row r="9334" spans="13:16" x14ac:dyDescent="0.25">
      <c r="M9334" s="10"/>
      <c r="N9334"/>
      <c r="O9334"/>
      <c r="P9334" s="10"/>
    </row>
    <row r="9335" spans="13:16" x14ac:dyDescent="0.25">
      <c r="M9335" s="10"/>
      <c r="N9335"/>
      <c r="O9335"/>
      <c r="P9335" s="10"/>
    </row>
    <row r="9336" spans="13:16" x14ac:dyDescent="0.25">
      <c r="M9336" s="10"/>
      <c r="N9336"/>
      <c r="O9336"/>
      <c r="P9336" s="10"/>
    </row>
    <row r="9337" spans="13:16" x14ac:dyDescent="0.25">
      <c r="M9337" s="10"/>
      <c r="N9337"/>
      <c r="O9337"/>
      <c r="P9337" s="10"/>
    </row>
    <row r="9338" spans="13:16" x14ac:dyDescent="0.25">
      <c r="M9338" s="10"/>
      <c r="N9338"/>
      <c r="O9338"/>
      <c r="P9338" s="10"/>
    </row>
    <row r="9339" spans="13:16" x14ac:dyDescent="0.25">
      <c r="M9339" s="10"/>
      <c r="N9339"/>
      <c r="O9339"/>
      <c r="P9339" s="10"/>
    </row>
    <row r="9340" spans="13:16" x14ac:dyDescent="0.25">
      <c r="M9340" s="10"/>
      <c r="N9340"/>
      <c r="O9340"/>
      <c r="P9340" s="10"/>
    </row>
    <row r="9341" spans="13:16" x14ac:dyDescent="0.25">
      <c r="M9341" s="10"/>
      <c r="N9341"/>
      <c r="O9341"/>
      <c r="P9341" s="10"/>
    </row>
    <row r="9342" spans="13:16" x14ac:dyDescent="0.25">
      <c r="M9342" s="10"/>
      <c r="N9342"/>
      <c r="O9342"/>
      <c r="P9342" s="10"/>
    </row>
    <row r="9343" spans="13:16" x14ac:dyDescent="0.25">
      <c r="M9343" s="10"/>
      <c r="N9343"/>
      <c r="O9343"/>
      <c r="P9343" s="10"/>
    </row>
    <row r="9344" spans="13:16" x14ac:dyDescent="0.25">
      <c r="M9344" s="10"/>
      <c r="N9344"/>
      <c r="O9344"/>
      <c r="P9344" s="10"/>
    </row>
    <row r="9345" spans="13:16" x14ac:dyDescent="0.25">
      <c r="M9345" s="10"/>
      <c r="N9345"/>
      <c r="O9345"/>
      <c r="P9345" s="10"/>
    </row>
    <row r="9346" spans="13:16" x14ac:dyDescent="0.25">
      <c r="M9346" s="10"/>
      <c r="N9346"/>
      <c r="O9346"/>
      <c r="P9346" s="10"/>
    </row>
    <row r="9347" spans="13:16" x14ac:dyDescent="0.25">
      <c r="M9347" s="10"/>
      <c r="N9347"/>
      <c r="O9347"/>
      <c r="P9347" s="10"/>
    </row>
    <row r="9348" spans="13:16" x14ac:dyDescent="0.25">
      <c r="M9348" s="10"/>
      <c r="N9348"/>
      <c r="O9348"/>
      <c r="P9348" s="10"/>
    </row>
    <row r="9349" spans="13:16" x14ac:dyDescent="0.25">
      <c r="M9349" s="10"/>
      <c r="N9349"/>
      <c r="O9349"/>
      <c r="P9349" s="10"/>
    </row>
    <row r="9350" spans="13:16" x14ac:dyDescent="0.25">
      <c r="M9350" s="10"/>
      <c r="N9350"/>
      <c r="O9350"/>
      <c r="P9350" s="10"/>
    </row>
    <row r="9351" spans="13:16" x14ac:dyDescent="0.25">
      <c r="M9351" s="10"/>
      <c r="N9351"/>
      <c r="O9351"/>
      <c r="P9351" s="10"/>
    </row>
    <row r="9352" spans="13:16" x14ac:dyDescent="0.25">
      <c r="M9352" s="10"/>
      <c r="N9352"/>
      <c r="O9352"/>
      <c r="P9352" s="10"/>
    </row>
    <row r="9353" spans="13:16" x14ac:dyDescent="0.25">
      <c r="M9353" s="10"/>
      <c r="N9353"/>
      <c r="O9353"/>
      <c r="P9353" s="10"/>
    </row>
    <row r="9354" spans="13:16" x14ac:dyDescent="0.25">
      <c r="M9354" s="10"/>
      <c r="N9354"/>
      <c r="O9354"/>
      <c r="P9354" s="10"/>
    </row>
    <row r="9355" spans="13:16" x14ac:dyDescent="0.25">
      <c r="M9355" s="10"/>
      <c r="N9355"/>
      <c r="O9355"/>
      <c r="P9355" s="10"/>
    </row>
    <row r="9356" spans="13:16" x14ac:dyDescent="0.25">
      <c r="M9356" s="10"/>
      <c r="N9356"/>
      <c r="O9356"/>
      <c r="P9356" s="10"/>
    </row>
    <row r="9357" spans="13:16" x14ac:dyDescent="0.25">
      <c r="M9357" s="10"/>
      <c r="N9357"/>
      <c r="O9357"/>
      <c r="P9357" s="10"/>
    </row>
    <row r="9358" spans="13:16" x14ac:dyDescent="0.25">
      <c r="M9358" s="10"/>
      <c r="N9358"/>
      <c r="O9358"/>
      <c r="P9358" s="10"/>
    </row>
    <row r="9359" spans="13:16" x14ac:dyDescent="0.25">
      <c r="M9359" s="10"/>
      <c r="N9359"/>
      <c r="O9359"/>
      <c r="P9359" s="10"/>
    </row>
    <row r="9360" spans="13:16" x14ac:dyDescent="0.25">
      <c r="M9360" s="10"/>
      <c r="N9360"/>
      <c r="O9360"/>
      <c r="P9360" s="10"/>
    </row>
    <row r="9361" spans="13:16" x14ac:dyDescent="0.25">
      <c r="M9361" s="10"/>
      <c r="N9361"/>
      <c r="O9361"/>
      <c r="P9361" s="10"/>
    </row>
    <row r="9362" spans="13:16" x14ac:dyDescent="0.25">
      <c r="M9362" s="10"/>
      <c r="N9362"/>
      <c r="O9362"/>
      <c r="P9362" s="10"/>
    </row>
    <row r="9363" spans="13:16" x14ac:dyDescent="0.25">
      <c r="M9363" s="10"/>
      <c r="N9363"/>
      <c r="O9363"/>
      <c r="P9363" s="10"/>
    </row>
    <row r="9364" spans="13:16" x14ac:dyDescent="0.25">
      <c r="M9364" s="10"/>
      <c r="N9364"/>
      <c r="O9364"/>
      <c r="P9364" s="10"/>
    </row>
    <row r="9365" spans="13:16" x14ac:dyDescent="0.25">
      <c r="M9365" s="10"/>
      <c r="N9365"/>
      <c r="O9365"/>
      <c r="P9365" s="10"/>
    </row>
    <row r="9366" spans="13:16" x14ac:dyDescent="0.25">
      <c r="M9366" s="10"/>
      <c r="N9366"/>
      <c r="O9366"/>
      <c r="P9366" s="10"/>
    </row>
    <row r="9367" spans="13:16" x14ac:dyDescent="0.25">
      <c r="M9367" s="10"/>
      <c r="N9367"/>
      <c r="O9367"/>
      <c r="P9367" s="10"/>
    </row>
    <row r="9368" spans="13:16" x14ac:dyDescent="0.25">
      <c r="M9368" s="10"/>
      <c r="N9368"/>
      <c r="O9368"/>
      <c r="P9368" s="10"/>
    </row>
    <row r="9369" spans="13:16" x14ac:dyDescent="0.25">
      <c r="M9369" s="10"/>
      <c r="N9369"/>
      <c r="O9369"/>
      <c r="P9369" s="10"/>
    </row>
    <row r="9370" spans="13:16" x14ac:dyDescent="0.25">
      <c r="M9370" s="10"/>
      <c r="N9370"/>
      <c r="O9370"/>
      <c r="P9370" s="10"/>
    </row>
    <row r="9371" spans="13:16" x14ac:dyDescent="0.25">
      <c r="M9371" s="10"/>
      <c r="N9371"/>
      <c r="O9371"/>
      <c r="P9371" s="10"/>
    </row>
    <row r="9372" spans="13:16" x14ac:dyDescent="0.25">
      <c r="M9372" s="10"/>
      <c r="N9372"/>
      <c r="O9372"/>
      <c r="P9372" s="10"/>
    </row>
    <row r="9373" spans="13:16" x14ac:dyDescent="0.25">
      <c r="M9373" s="10"/>
      <c r="N9373"/>
      <c r="O9373"/>
      <c r="P9373" s="10"/>
    </row>
    <row r="9374" spans="13:16" x14ac:dyDescent="0.25">
      <c r="M9374" s="10"/>
      <c r="N9374"/>
      <c r="O9374"/>
      <c r="P9374" s="10"/>
    </row>
    <row r="9375" spans="13:16" x14ac:dyDescent="0.25">
      <c r="M9375" s="10"/>
      <c r="N9375"/>
      <c r="O9375"/>
      <c r="P9375" s="10"/>
    </row>
    <row r="9376" spans="13:16" x14ac:dyDescent="0.25">
      <c r="M9376" s="10"/>
      <c r="N9376"/>
      <c r="O9376"/>
      <c r="P9376" s="10"/>
    </row>
    <row r="9377" spans="13:16" x14ac:dyDescent="0.25">
      <c r="M9377" s="10"/>
      <c r="N9377"/>
      <c r="O9377"/>
      <c r="P9377" s="10"/>
    </row>
    <row r="9378" spans="13:16" x14ac:dyDescent="0.25">
      <c r="M9378" s="10"/>
      <c r="N9378"/>
      <c r="O9378"/>
      <c r="P9378" s="10"/>
    </row>
    <row r="9379" spans="13:16" x14ac:dyDescent="0.25">
      <c r="M9379" s="10"/>
      <c r="N9379"/>
      <c r="O9379"/>
      <c r="P9379" s="10"/>
    </row>
    <row r="9380" spans="13:16" x14ac:dyDescent="0.25">
      <c r="M9380" s="10"/>
      <c r="N9380"/>
      <c r="O9380"/>
      <c r="P9380" s="10"/>
    </row>
    <row r="9381" spans="13:16" x14ac:dyDescent="0.25">
      <c r="M9381" s="10"/>
      <c r="N9381"/>
      <c r="O9381"/>
      <c r="P9381" s="10"/>
    </row>
    <row r="9382" spans="13:16" x14ac:dyDescent="0.25">
      <c r="M9382" s="10"/>
      <c r="N9382"/>
      <c r="O9382"/>
      <c r="P9382" s="10"/>
    </row>
    <row r="9383" spans="13:16" x14ac:dyDescent="0.25">
      <c r="M9383" s="10"/>
      <c r="N9383"/>
      <c r="O9383"/>
      <c r="P9383" s="10"/>
    </row>
    <row r="9384" spans="13:16" x14ac:dyDescent="0.25">
      <c r="M9384" s="10"/>
      <c r="N9384"/>
      <c r="O9384"/>
      <c r="P9384" s="10"/>
    </row>
    <row r="9385" spans="13:16" x14ac:dyDescent="0.25">
      <c r="M9385" s="10"/>
      <c r="N9385"/>
      <c r="O9385"/>
      <c r="P9385" s="10"/>
    </row>
    <row r="9386" spans="13:16" x14ac:dyDescent="0.25">
      <c r="M9386" s="10"/>
      <c r="N9386"/>
      <c r="O9386"/>
      <c r="P9386" s="10"/>
    </row>
    <row r="9387" spans="13:16" x14ac:dyDescent="0.25">
      <c r="M9387" s="10"/>
      <c r="N9387"/>
      <c r="O9387"/>
      <c r="P9387" s="10"/>
    </row>
    <row r="9388" spans="13:16" x14ac:dyDescent="0.25">
      <c r="M9388" s="10"/>
      <c r="N9388"/>
      <c r="O9388"/>
      <c r="P9388" s="10"/>
    </row>
    <row r="9389" spans="13:16" x14ac:dyDescent="0.25">
      <c r="M9389" s="10"/>
      <c r="N9389"/>
      <c r="O9389"/>
      <c r="P9389" s="10"/>
    </row>
    <row r="9390" spans="13:16" x14ac:dyDescent="0.25">
      <c r="M9390" s="10"/>
      <c r="N9390"/>
      <c r="O9390"/>
      <c r="P9390" s="10"/>
    </row>
    <row r="9391" spans="13:16" x14ac:dyDescent="0.25">
      <c r="M9391" s="10"/>
      <c r="N9391"/>
      <c r="O9391"/>
      <c r="P9391" s="10"/>
    </row>
    <row r="9392" spans="13:16" x14ac:dyDescent="0.25">
      <c r="M9392" s="10"/>
      <c r="N9392"/>
      <c r="O9392"/>
      <c r="P9392" s="10"/>
    </row>
    <row r="9393" spans="13:16" x14ac:dyDescent="0.25">
      <c r="M9393" s="10"/>
      <c r="N9393"/>
      <c r="O9393"/>
      <c r="P9393" s="10"/>
    </row>
    <row r="9394" spans="13:16" x14ac:dyDescent="0.25">
      <c r="M9394" s="10"/>
      <c r="N9394"/>
      <c r="O9394"/>
      <c r="P9394" s="10"/>
    </row>
    <row r="9395" spans="13:16" x14ac:dyDescent="0.25">
      <c r="M9395" s="10"/>
      <c r="N9395"/>
      <c r="O9395"/>
      <c r="P9395" s="10"/>
    </row>
    <row r="9396" spans="13:16" x14ac:dyDescent="0.25">
      <c r="M9396" s="10"/>
      <c r="N9396"/>
      <c r="O9396"/>
      <c r="P9396" s="10"/>
    </row>
    <row r="9397" spans="13:16" x14ac:dyDescent="0.25">
      <c r="M9397" s="10"/>
      <c r="N9397"/>
      <c r="O9397"/>
      <c r="P9397" s="10"/>
    </row>
    <row r="9398" spans="13:16" x14ac:dyDescent="0.25">
      <c r="M9398" s="10"/>
      <c r="N9398"/>
      <c r="O9398"/>
      <c r="P9398" s="10"/>
    </row>
    <row r="9399" spans="13:16" x14ac:dyDescent="0.25">
      <c r="M9399" s="10"/>
      <c r="N9399"/>
      <c r="O9399"/>
      <c r="P9399" s="10"/>
    </row>
    <row r="9400" spans="13:16" x14ac:dyDescent="0.25">
      <c r="M9400" s="10"/>
      <c r="N9400"/>
      <c r="O9400"/>
      <c r="P9400" s="10"/>
    </row>
    <row r="9401" spans="13:16" x14ac:dyDescent="0.25">
      <c r="M9401" s="10"/>
      <c r="N9401"/>
      <c r="O9401"/>
      <c r="P9401" s="10"/>
    </row>
    <row r="9402" spans="13:16" x14ac:dyDescent="0.25">
      <c r="M9402" s="10"/>
      <c r="N9402"/>
      <c r="O9402"/>
      <c r="P9402" s="10"/>
    </row>
    <row r="9403" spans="13:16" x14ac:dyDescent="0.25">
      <c r="M9403" s="10"/>
      <c r="N9403"/>
      <c r="O9403"/>
      <c r="P9403" s="10"/>
    </row>
    <row r="9404" spans="13:16" x14ac:dyDescent="0.25">
      <c r="M9404" s="10"/>
      <c r="N9404"/>
      <c r="O9404"/>
      <c r="P9404" s="10"/>
    </row>
    <row r="9405" spans="13:16" x14ac:dyDescent="0.25">
      <c r="M9405" s="10"/>
      <c r="N9405"/>
      <c r="O9405"/>
      <c r="P9405" s="10"/>
    </row>
    <row r="9406" spans="13:16" x14ac:dyDescent="0.25">
      <c r="M9406" s="10"/>
      <c r="N9406"/>
      <c r="O9406"/>
      <c r="P9406" s="10"/>
    </row>
    <row r="9407" spans="13:16" x14ac:dyDescent="0.25">
      <c r="M9407" s="10"/>
      <c r="N9407"/>
      <c r="O9407"/>
      <c r="P9407" s="10"/>
    </row>
    <row r="9408" spans="13:16" x14ac:dyDescent="0.25">
      <c r="M9408" s="10"/>
      <c r="N9408"/>
      <c r="O9408"/>
      <c r="P9408" s="10"/>
    </row>
    <row r="9409" spans="13:16" x14ac:dyDescent="0.25">
      <c r="M9409" s="10"/>
      <c r="N9409"/>
      <c r="O9409"/>
      <c r="P9409" s="10"/>
    </row>
    <row r="9410" spans="13:16" x14ac:dyDescent="0.25">
      <c r="M9410" s="10"/>
      <c r="N9410"/>
      <c r="O9410"/>
      <c r="P9410" s="10"/>
    </row>
    <row r="9411" spans="13:16" x14ac:dyDescent="0.25">
      <c r="M9411" s="10"/>
      <c r="N9411"/>
      <c r="O9411"/>
      <c r="P9411" s="10"/>
    </row>
    <row r="9412" spans="13:16" x14ac:dyDescent="0.25">
      <c r="M9412" s="10"/>
      <c r="N9412"/>
      <c r="O9412"/>
      <c r="P9412" s="10"/>
    </row>
    <row r="9413" spans="13:16" x14ac:dyDescent="0.25">
      <c r="M9413" s="10"/>
      <c r="N9413"/>
      <c r="O9413"/>
      <c r="P9413" s="10"/>
    </row>
    <row r="9414" spans="13:16" x14ac:dyDescent="0.25">
      <c r="M9414" s="10"/>
      <c r="N9414"/>
      <c r="O9414"/>
      <c r="P9414" s="10"/>
    </row>
    <row r="9415" spans="13:16" x14ac:dyDescent="0.25">
      <c r="M9415" s="10"/>
      <c r="N9415"/>
      <c r="O9415"/>
      <c r="P9415" s="10"/>
    </row>
    <row r="9416" spans="13:16" x14ac:dyDescent="0.25">
      <c r="M9416" s="10"/>
      <c r="N9416"/>
      <c r="O9416"/>
      <c r="P9416" s="10"/>
    </row>
    <row r="9417" spans="13:16" x14ac:dyDescent="0.25">
      <c r="M9417" s="10"/>
      <c r="N9417"/>
      <c r="O9417"/>
      <c r="P9417" s="10"/>
    </row>
    <row r="9418" spans="13:16" x14ac:dyDescent="0.25">
      <c r="M9418" s="10"/>
      <c r="N9418"/>
      <c r="O9418"/>
      <c r="P9418" s="10"/>
    </row>
    <row r="9419" spans="13:16" x14ac:dyDescent="0.25">
      <c r="M9419" s="10"/>
      <c r="N9419"/>
      <c r="O9419"/>
      <c r="P9419" s="10"/>
    </row>
    <row r="9420" spans="13:16" x14ac:dyDescent="0.25">
      <c r="M9420" s="10"/>
      <c r="N9420"/>
      <c r="O9420"/>
      <c r="P9420" s="10"/>
    </row>
    <row r="9421" spans="13:16" x14ac:dyDescent="0.25">
      <c r="M9421" s="10"/>
      <c r="N9421"/>
      <c r="O9421"/>
      <c r="P9421" s="10"/>
    </row>
    <row r="9422" spans="13:16" x14ac:dyDescent="0.25">
      <c r="M9422" s="10"/>
      <c r="N9422"/>
      <c r="O9422"/>
      <c r="P9422" s="10"/>
    </row>
    <row r="9423" spans="13:16" x14ac:dyDescent="0.25">
      <c r="M9423" s="10"/>
      <c r="N9423"/>
      <c r="O9423"/>
      <c r="P9423" s="10"/>
    </row>
    <row r="9424" spans="13:16" x14ac:dyDescent="0.25">
      <c r="M9424" s="10"/>
      <c r="N9424"/>
      <c r="O9424"/>
      <c r="P9424" s="10"/>
    </row>
    <row r="9425" spans="13:16" x14ac:dyDescent="0.25">
      <c r="M9425" s="10"/>
      <c r="N9425"/>
      <c r="O9425"/>
      <c r="P9425" s="10"/>
    </row>
    <row r="9426" spans="13:16" x14ac:dyDescent="0.25">
      <c r="M9426" s="10"/>
      <c r="N9426"/>
      <c r="O9426"/>
      <c r="P9426" s="10"/>
    </row>
    <row r="9427" spans="13:16" x14ac:dyDescent="0.25">
      <c r="M9427" s="10"/>
      <c r="N9427"/>
      <c r="O9427"/>
      <c r="P9427" s="10"/>
    </row>
    <row r="9428" spans="13:16" x14ac:dyDescent="0.25">
      <c r="M9428" s="10"/>
      <c r="N9428"/>
      <c r="O9428"/>
      <c r="P9428" s="10"/>
    </row>
    <row r="9429" spans="13:16" x14ac:dyDescent="0.25">
      <c r="M9429" s="10"/>
      <c r="N9429"/>
      <c r="O9429"/>
      <c r="P9429" s="10"/>
    </row>
    <row r="9430" spans="13:16" x14ac:dyDescent="0.25">
      <c r="M9430" s="10"/>
      <c r="N9430"/>
      <c r="O9430"/>
      <c r="P9430" s="10"/>
    </row>
    <row r="9431" spans="13:16" x14ac:dyDescent="0.25">
      <c r="M9431" s="10"/>
      <c r="N9431"/>
      <c r="O9431"/>
      <c r="P9431" s="10"/>
    </row>
    <row r="9432" spans="13:16" x14ac:dyDescent="0.25">
      <c r="M9432" s="10"/>
      <c r="N9432"/>
      <c r="O9432"/>
      <c r="P9432" s="10"/>
    </row>
    <row r="9433" spans="13:16" x14ac:dyDescent="0.25">
      <c r="M9433" s="10"/>
      <c r="N9433"/>
      <c r="O9433"/>
      <c r="P9433" s="10"/>
    </row>
    <row r="9434" spans="13:16" x14ac:dyDescent="0.25">
      <c r="M9434" s="10"/>
      <c r="N9434"/>
      <c r="O9434"/>
      <c r="P9434" s="10"/>
    </row>
    <row r="9435" spans="13:16" x14ac:dyDescent="0.25">
      <c r="M9435" s="10"/>
      <c r="N9435"/>
      <c r="O9435"/>
      <c r="P9435" s="10"/>
    </row>
    <row r="9436" spans="13:16" x14ac:dyDescent="0.25">
      <c r="M9436" s="10"/>
      <c r="N9436"/>
      <c r="O9436"/>
      <c r="P9436" s="10"/>
    </row>
    <row r="9437" spans="13:16" x14ac:dyDescent="0.25">
      <c r="M9437" s="10"/>
      <c r="N9437"/>
      <c r="O9437"/>
      <c r="P9437" s="10"/>
    </row>
    <row r="9438" spans="13:16" x14ac:dyDescent="0.25">
      <c r="M9438" s="10"/>
      <c r="N9438"/>
      <c r="O9438"/>
      <c r="P9438" s="10"/>
    </row>
    <row r="9439" spans="13:16" x14ac:dyDescent="0.25">
      <c r="M9439" s="10"/>
      <c r="N9439"/>
      <c r="O9439"/>
      <c r="P9439" s="10"/>
    </row>
    <row r="9440" spans="13:16" x14ac:dyDescent="0.25">
      <c r="M9440" s="10"/>
      <c r="N9440"/>
      <c r="O9440"/>
      <c r="P9440" s="10"/>
    </row>
    <row r="9441" spans="13:16" x14ac:dyDescent="0.25">
      <c r="M9441" s="10"/>
      <c r="N9441"/>
      <c r="O9441"/>
      <c r="P9441" s="10"/>
    </row>
    <row r="9442" spans="13:16" x14ac:dyDescent="0.25">
      <c r="M9442" s="10"/>
      <c r="N9442"/>
      <c r="O9442"/>
      <c r="P9442" s="10"/>
    </row>
    <row r="9443" spans="13:16" x14ac:dyDescent="0.25">
      <c r="M9443" s="10"/>
      <c r="N9443"/>
      <c r="O9443"/>
      <c r="P9443" s="10"/>
    </row>
    <row r="9444" spans="13:16" x14ac:dyDescent="0.25">
      <c r="M9444" s="10"/>
      <c r="N9444"/>
      <c r="O9444"/>
      <c r="P9444" s="10"/>
    </row>
    <row r="9445" spans="13:16" x14ac:dyDescent="0.25">
      <c r="M9445" s="10"/>
      <c r="N9445"/>
      <c r="O9445"/>
      <c r="P9445" s="10"/>
    </row>
    <row r="9446" spans="13:16" x14ac:dyDescent="0.25">
      <c r="M9446" s="10"/>
      <c r="N9446"/>
      <c r="O9446"/>
      <c r="P9446" s="10"/>
    </row>
    <row r="9447" spans="13:16" x14ac:dyDescent="0.25">
      <c r="M9447" s="10"/>
      <c r="N9447"/>
      <c r="O9447"/>
      <c r="P9447" s="10"/>
    </row>
    <row r="9448" spans="13:16" x14ac:dyDescent="0.25">
      <c r="M9448" s="10"/>
      <c r="N9448"/>
      <c r="O9448"/>
      <c r="P9448" s="10"/>
    </row>
    <row r="9449" spans="13:16" x14ac:dyDescent="0.25">
      <c r="M9449" s="10"/>
      <c r="N9449"/>
      <c r="O9449"/>
      <c r="P9449" s="10"/>
    </row>
    <row r="9450" spans="13:16" x14ac:dyDescent="0.25">
      <c r="M9450" s="10"/>
      <c r="N9450"/>
      <c r="O9450"/>
      <c r="P9450" s="10"/>
    </row>
    <row r="9451" spans="13:16" x14ac:dyDescent="0.25">
      <c r="M9451" s="10"/>
      <c r="N9451"/>
      <c r="O9451"/>
      <c r="P9451" s="10"/>
    </row>
    <row r="9452" spans="13:16" x14ac:dyDescent="0.25">
      <c r="M9452" s="10"/>
      <c r="N9452"/>
      <c r="O9452"/>
      <c r="P9452" s="10"/>
    </row>
    <row r="9453" spans="13:16" x14ac:dyDescent="0.25">
      <c r="M9453" s="10"/>
      <c r="N9453"/>
      <c r="O9453"/>
      <c r="P9453" s="10"/>
    </row>
    <row r="9454" spans="13:16" x14ac:dyDescent="0.25">
      <c r="M9454" s="10"/>
      <c r="N9454"/>
      <c r="O9454"/>
      <c r="P9454" s="10"/>
    </row>
    <row r="9455" spans="13:16" x14ac:dyDescent="0.25">
      <c r="M9455" s="10"/>
      <c r="N9455"/>
      <c r="O9455"/>
      <c r="P9455" s="10"/>
    </row>
    <row r="9456" spans="13:16" x14ac:dyDescent="0.25">
      <c r="M9456" s="10"/>
      <c r="N9456"/>
      <c r="O9456"/>
      <c r="P9456" s="10"/>
    </row>
    <row r="9457" spans="13:16" x14ac:dyDescent="0.25">
      <c r="M9457" s="10"/>
      <c r="N9457"/>
      <c r="O9457"/>
      <c r="P9457" s="10"/>
    </row>
    <row r="9458" spans="13:16" x14ac:dyDescent="0.25">
      <c r="M9458" s="10"/>
      <c r="N9458"/>
      <c r="O9458"/>
      <c r="P9458" s="10"/>
    </row>
    <row r="9459" spans="13:16" x14ac:dyDescent="0.25">
      <c r="M9459" s="10"/>
      <c r="N9459"/>
      <c r="O9459"/>
      <c r="P9459" s="10"/>
    </row>
    <row r="9460" spans="13:16" x14ac:dyDescent="0.25">
      <c r="M9460" s="10"/>
      <c r="N9460"/>
      <c r="O9460"/>
      <c r="P9460" s="10"/>
    </row>
    <row r="9461" spans="13:16" x14ac:dyDescent="0.25">
      <c r="M9461" s="10"/>
      <c r="N9461"/>
      <c r="O9461"/>
      <c r="P9461" s="10"/>
    </row>
    <row r="9462" spans="13:16" x14ac:dyDescent="0.25">
      <c r="M9462" s="10"/>
      <c r="N9462"/>
      <c r="O9462"/>
      <c r="P9462" s="10"/>
    </row>
    <row r="9463" spans="13:16" x14ac:dyDescent="0.25">
      <c r="M9463" s="10"/>
      <c r="N9463"/>
      <c r="O9463"/>
      <c r="P9463" s="10"/>
    </row>
    <row r="9464" spans="13:16" x14ac:dyDescent="0.25">
      <c r="M9464" s="10"/>
      <c r="N9464"/>
      <c r="O9464"/>
      <c r="P9464" s="10"/>
    </row>
    <row r="9465" spans="13:16" x14ac:dyDescent="0.25">
      <c r="M9465" s="10"/>
      <c r="N9465"/>
      <c r="O9465"/>
      <c r="P9465" s="10"/>
    </row>
    <row r="9466" spans="13:16" x14ac:dyDescent="0.25">
      <c r="M9466" s="10"/>
      <c r="N9466"/>
      <c r="O9466"/>
      <c r="P9466" s="10"/>
    </row>
    <row r="9467" spans="13:16" x14ac:dyDescent="0.25">
      <c r="M9467" s="10"/>
      <c r="N9467"/>
      <c r="O9467"/>
      <c r="P9467" s="10"/>
    </row>
    <row r="9468" spans="13:16" x14ac:dyDescent="0.25">
      <c r="M9468" s="10"/>
      <c r="N9468"/>
      <c r="O9468"/>
      <c r="P9468" s="10"/>
    </row>
    <row r="9469" spans="13:16" x14ac:dyDescent="0.25">
      <c r="M9469" s="10"/>
      <c r="N9469"/>
      <c r="O9469"/>
      <c r="P9469" s="10"/>
    </row>
    <row r="9470" spans="13:16" x14ac:dyDescent="0.25">
      <c r="M9470" s="10"/>
      <c r="N9470"/>
      <c r="O9470"/>
      <c r="P9470" s="10"/>
    </row>
    <row r="9471" spans="13:16" x14ac:dyDescent="0.25">
      <c r="M9471" s="10"/>
      <c r="N9471"/>
      <c r="O9471"/>
      <c r="P9471" s="10"/>
    </row>
    <row r="9472" spans="13:16" x14ac:dyDescent="0.25">
      <c r="M9472" s="10"/>
      <c r="N9472"/>
      <c r="O9472"/>
      <c r="P9472" s="10"/>
    </row>
    <row r="9473" spans="13:16" x14ac:dyDescent="0.25">
      <c r="M9473" s="10"/>
      <c r="N9473"/>
      <c r="O9473"/>
      <c r="P9473" s="10"/>
    </row>
    <row r="9474" spans="13:16" x14ac:dyDescent="0.25">
      <c r="M9474" s="10"/>
      <c r="N9474"/>
      <c r="O9474"/>
      <c r="P9474" s="10"/>
    </row>
    <row r="9475" spans="13:16" x14ac:dyDescent="0.25">
      <c r="M9475" s="10"/>
      <c r="N9475"/>
      <c r="O9475"/>
      <c r="P9475" s="10"/>
    </row>
    <row r="9476" spans="13:16" x14ac:dyDescent="0.25">
      <c r="M9476" s="10"/>
      <c r="N9476"/>
      <c r="O9476"/>
      <c r="P9476" s="10"/>
    </row>
    <row r="9477" spans="13:16" x14ac:dyDescent="0.25">
      <c r="M9477" s="10"/>
      <c r="N9477"/>
      <c r="O9477"/>
      <c r="P9477" s="10"/>
    </row>
    <row r="9478" spans="13:16" x14ac:dyDescent="0.25">
      <c r="M9478" s="10"/>
      <c r="N9478"/>
      <c r="O9478"/>
      <c r="P9478" s="10"/>
    </row>
    <row r="9479" spans="13:16" x14ac:dyDescent="0.25">
      <c r="M9479" s="10"/>
      <c r="N9479"/>
      <c r="O9479"/>
      <c r="P9479" s="10"/>
    </row>
    <row r="9480" spans="13:16" x14ac:dyDescent="0.25">
      <c r="M9480" s="10"/>
      <c r="N9480"/>
      <c r="O9480"/>
      <c r="P9480" s="10"/>
    </row>
    <row r="9481" spans="13:16" x14ac:dyDescent="0.25">
      <c r="M9481" s="10"/>
      <c r="N9481"/>
      <c r="O9481"/>
      <c r="P9481" s="10"/>
    </row>
    <row r="9482" spans="13:16" x14ac:dyDescent="0.25">
      <c r="M9482" s="10"/>
      <c r="N9482"/>
      <c r="O9482"/>
      <c r="P9482" s="10"/>
    </row>
    <row r="9483" spans="13:16" x14ac:dyDescent="0.25">
      <c r="M9483" s="10"/>
      <c r="N9483"/>
      <c r="O9483"/>
      <c r="P9483" s="10"/>
    </row>
    <row r="9484" spans="13:16" x14ac:dyDescent="0.25">
      <c r="M9484" s="10"/>
      <c r="N9484"/>
      <c r="O9484"/>
      <c r="P9484" s="10"/>
    </row>
    <row r="9485" spans="13:16" x14ac:dyDescent="0.25">
      <c r="M9485" s="10"/>
      <c r="N9485"/>
      <c r="O9485"/>
      <c r="P9485" s="10"/>
    </row>
    <row r="9486" spans="13:16" x14ac:dyDescent="0.25">
      <c r="M9486" s="10"/>
      <c r="N9486"/>
      <c r="O9486"/>
      <c r="P9486" s="10"/>
    </row>
    <row r="9487" spans="13:16" x14ac:dyDescent="0.25">
      <c r="M9487" s="10"/>
      <c r="N9487"/>
      <c r="O9487"/>
      <c r="P9487" s="10"/>
    </row>
    <row r="9488" spans="13:16" x14ac:dyDescent="0.25">
      <c r="M9488" s="10"/>
      <c r="N9488"/>
      <c r="O9488"/>
      <c r="P9488" s="10"/>
    </row>
    <row r="9489" spans="13:16" x14ac:dyDescent="0.25">
      <c r="M9489" s="10"/>
      <c r="N9489"/>
      <c r="O9489"/>
      <c r="P9489" s="10"/>
    </row>
    <row r="9490" spans="13:16" x14ac:dyDescent="0.25">
      <c r="M9490" s="10"/>
      <c r="N9490"/>
      <c r="O9490"/>
      <c r="P9490" s="10"/>
    </row>
    <row r="9491" spans="13:16" x14ac:dyDescent="0.25">
      <c r="M9491" s="10"/>
      <c r="N9491"/>
      <c r="O9491"/>
      <c r="P9491" s="10"/>
    </row>
    <row r="9492" spans="13:16" x14ac:dyDescent="0.25">
      <c r="M9492" s="10"/>
      <c r="N9492"/>
      <c r="O9492"/>
      <c r="P9492" s="10"/>
    </row>
    <row r="9493" spans="13:16" x14ac:dyDescent="0.25">
      <c r="M9493" s="10"/>
      <c r="N9493"/>
      <c r="O9493"/>
      <c r="P9493" s="10"/>
    </row>
    <row r="9494" spans="13:16" x14ac:dyDescent="0.25">
      <c r="M9494" s="10"/>
      <c r="N9494"/>
      <c r="O9494"/>
      <c r="P9494" s="10"/>
    </row>
    <row r="9495" spans="13:16" x14ac:dyDescent="0.25">
      <c r="M9495" s="10"/>
      <c r="N9495"/>
      <c r="O9495"/>
      <c r="P9495" s="10"/>
    </row>
    <row r="9496" spans="13:16" x14ac:dyDescent="0.25">
      <c r="M9496" s="10"/>
      <c r="N9496"/>
      <c r="O9496"/>
      <c r="P9496" s="10"/>
    </row>
    <row r="9497" spans="13:16" x14ac:dyDescent="0.25">
      <c r="M9497" s="10"/>
      <c r="N9497"/>
      <c r="O9497"/>
      <c r="P9497" s="10"/>
    </row>
    <row r="9498" spans="13:16" x14ac:dyDescent="0.25">
      <c r="M9498" s="10"/>
      <c r="N9498"/>
      <c r="O9498"/>
      <c r="P9498" s="10"/>
    </row>
    <row r="9499" spans="13:16" x14ac:dyDescent="0.25">
      <c r="M9499" s="10"/>
      <c r="N9499"/>
      <c r="O9499"/>
      <c r="P9499" s="10"/>
    </row>
    <row r="9500" spans="13:16" x14ac:dyDescent="0.25">
      <c r="M9500" s="10"/>
      <c r="N9500"/>
      <c r="O9500"/>
      <c r="P9500" s="10"/>
    </row>
    <row r="9501" spans="13:16" x14ac:dyDescent="0.25">
      <c r="M9501" s="10"/>
      <c r="N9501"/>
      <c r="O9501"/>
      <c r="P9501" s="10"/>
    </row>
    <row r="9502" spans="13:16" x14ac:dyDescent="0.25">
      <c r="M9502" s="10"/>
      <c r="N9502"/>
      <c r="O9502"/>
      <c r="P9502" s="10"/>
    </row>
    <row r="9503" spans="13:16" x14ac:dyDescent="0.25">
      <c r="M9503" s="10"/>
      <c r="N9503"/>
      <c r="O9503"/>
      <c r="P9503" s="10"/>
    </row>
    <row r="9504" spans="13:16" x14ac:dyDescent="0.25">
      <c r="M9504" s="10"/>
      <c r="N9504"/>
      <c r="O9504"/>
      <c r="P9504" s="10"/>
    </row>
    <row r="9505" spans="13:16" x14ac:dyDescent="0.25">
      <c r="M9505" s="10"/>
      <c r="N9505"/>
      <c r="O9505"/>
      <c r="P9505" s="10"/>
    </row>
    <row r="9506" spans="13:16" x14ac:dyDescent="0.25">
      <c r="M9506" s="10"/>
      <c r="N9506"/>
      <c r="O9506"/>
      <c r="P9506" s="10"/>
    </row>
    <row r="9507" spans="13:16" x14ac:dyDescent="0.25">
      <c r="M9507" s="10"/>
      <c r="N9507"/>
      <c r="O9507"/>
      <c r="P9507" s="10"/>
    </row>
    <row r="9508" spans="13:16" x14ac:dyDescent="0.25">
      <c r="M9508" s="10"/>
      <c r="N9508"/>
      <c r="O9508"/>
      <c r="P9508" s="10"/>
    </row>
    <row r="9509" spans="13:16" x14ac:dyDescent="0.25">
      <c r="M9509" s="10"/>
      <c r="N9509"/>
      <c r="O9509"/>
      <c r="P9509" s="10"/>
    </row>
    <row r="9510" spans="13:16" x14ac:dyDescent="0.25">
      <c r="M9510" s="10"/>
      <c r="N9510"/>
      <c r="O9510"/>
      <c r="P9510" s="10"/>
    </row>
    <row r="9511" spans="13:16" x14ac:dyDescent="0.25">
      <c r="M9511" s="10"/>
      <c r="N9511"/>
      <c r="O9511"/>
      <c r="P9511" s="10"/>
    </row>
    <row r="9512" spans="13:16" x14ac:dyDescent="0.25">
      <c r="M9512" s="10"/>
      <c r="N9512"/>
      <c r="O9512"/>
      <c r="P9512" s="10"/>
    </row>
    <row r="9513" spans="13:16" x14ac:dyDescent="0.25">
      <c r="M9513" s="10"/>
      <c r="N9513"/>
      <c r="O9513"/>
      <c r="P9513" s="10"/>
    </row>
    <row r="9514" spans="13:16" x14ac:dyDescent="0.25">
      <c r="M9514" s="10"/>
      <c r="N9514"/>
      <c r="O9514"/>
      <c r="P9514" s="10"/>
    </row>
    <row r="9515" spans="13:16" x14ac:dyDescent="0.25">
      <c r="M9515" s="10"/>
      <c r="N9515"/>
      <c r="O9515"/>
      <c r="P9515" s="10"/>
    </row>
    <row r="9516" spans="13:16" x14ac:dyDescent="0.25">
      <c r="M9516" s="10"/>
      <c r="N9516"/>
      <c r="O9516"/>
      <c r="P9516" s="10"/>
    </row>
    <row r="9517" spans="13:16" x14ac:dyDescent="0.25">
      <c r="M9517" s="10"/>
      <c r="N9517"/>
      <c r="O9517"/>
      <c r="P9517" s="10"/>
    </row>
    <row r="9518" spans="13:16" x14ac:dyDescent="0.25">
      <c r="M9518" s="10"/>
      <c r="N9518"/>
      <c r="O9518"/>
      <c r="P9518" s="10"/>
    </row>
    <row r="9519" spans="13:16" x14ac:dyDescent="0.25">
      <c r="M9519" s="10"/>
      <c r="N9519"/>
      <c r="O9519"/>
      <c r="P9519" s="10"/>
    </row>
    <row r="9520" spans="13:16" x14ac:dyDescent="0.25">
      <c r="M9520" s="10"/>
      <c r="N9520"/>
      <c r="O9520"/>
      <c r="P9520" s="10"/>
    </row>
    <row r="9521" spans="13:16" x14ac:dyDescent="0.25">
      <c r="M9521" s="10"/>
      <c r="N9521"/>
      <c r="O9521"/>
      <c r="P9521" s="10"/>
    </row>
    <row r="9522" spans="13:16" x14ac:dyDescent="0.25">
      <c r="M9522" s="10"/>
      <c r="N9522"/>
      <c r="O9522"/>
      <c r="P9522" s="10"/>
    </row>
    <row r="9523" spans="13:16" x14ac:dyDescent="0.25">
      <c r="M9523" s="10"/>
      <c r="N9523"/>
      <c r="O9523"/>
      <c r="P9523" s="10"/>
    </row>
    <row r="9524" spans="13:16" x14ac:dyDescent="0.25">
      <c r="M9524" s="10"/>
      <c r="N9524"/>
      <c r="O9524"/>
      <c r="P9524" s="10"/>
    </row>
    <row r="9525" spans="13:16" x14ac:dyDescent="0.25">
      <c r="M9525" s="10"/>
      <c r="N9525"/>
      <c r="O9525"/>
      <c r="P9525" s="10"/>
    </row>
    <row r="9526" spans="13:16" x14ac:dyDescent="0.25">
      <c r="M9526" s="10"/>
      <c r="N9526"/>
      <c r="O9526"/>
      <c r="P9526" s="10"/>
    </row>
    <row r="9527" spans="13:16" x14ac:dyDescent="0.25">
      <c r="M9527" s="10"/>
      <c r="N9527"/>
      <c r="O9527"/>
      <c r="P9527" s="10"/>
    </row>
    <row r="9528" spans="13:16" x14ac:dyDescent="0.25">
      <c r="M9528" s="10"/>
      <c r="N9528"/>
      <c r="O9528"/>
      <c r="P9528" s="10"/>
    </row>
    <row r="9529" spans="13:16" x14ac:dyDescent="0.25">
      <c r="M9529" s="10"/>
      <c r="N9529"/>
      <c r="O9529"/>
      <c r="P9529" s="10"/>
    </row>
    <row r="9530" spans="13:16" x14ac:dyDescent="0.25">
      <c r="M9530" s="10"/>
      <c r="N9530"/>
      <c r="O9530"/>
      <c r="P9530" s="10"/>
    </row>
    <row r="9531" spans="13:16" x14ac:dyDescent="0.25">
      <c r="M9531" s="10"/>
      <c r="N9531"/>
      <c r="O9531"/>
      <c r="P9531" s="10"/>
    </row>
    <row r="9532" spans="13:16" x14ac:dyDescent="0.25">
      <c r="M9532" s="10"/>
      <c r="N9532"/>
      <c r="O9532"/>
      <c r="P9532" s="10"/>
    </row>
    <row r="9533" spans="13:16" x14ac:dyDescent="0.25">
      <c r="M9533" s="10"/>
      <c r="N9533"/>
      <c r="O9533"/>
      <c r="P9533" s="10"/>
    </row>
    <row r="9534" spans="13:16" x14ac:dyDescent="0.25">
      <c r="M9534" s="10"/>
      <c r="N9534"/>
      <c r="O9534"/>
      <c r="P9534" s="10"/>
    </row>
    <row r="9535" spans="13:16" x14ac:dyDescent="0.25">
      <c r="M9535" s="10"/>
      <c r="N9535"/>
      <c r="O9535"/>
      <c r="P9535" s="10"/>
    </row>
    <row r="9536" spans="13:16" x14ac:dyDescent="0.25">
      <c r="M9536" s="10"/>
      <c r="N9536"/>
      <c r="O9536"/>
      <c r="P9536" s="10"/>
    </row>
    <row r="9537" spans="13:16" x14ac:dyDescent="0.25">
      <c r="M9537" s="10"/>
      <c r="N9537"/>
      <c r="O9537"/>
      <c r="P9537" s="10"/>
    </row>
    <row r="9538" spans="13:16" x14ac:dyDescent="0.25">
      <c r="M9538" s="10"/>
      <c r="N9538"/>
      <c r="O9538"/>
      <c r="P9538" s="10"/>
    </row>
    <row r="9539" spans="13:16" x14ac:dyDescent="0.25">
      <c r="M9539" s="10"/>
      <c r="N9539"/>
      <c r="O9539"/>
      <c r="P9539" s="10"/>
    </row>
    <row r="9540" spans="13:16" x14ac:dyDescent="0.25">
      <c r="M9540" s="10"/>
      <c r="N9540"/>
      <c r="O9540"/>
      <c r="P9540" s="10"/>
    </row>
    <row r="9541" spans="13:16" x14ac:dyDescent="0.25">
      <c r="M9541" s="10"/>
      <c r="N9541"/>
      <c r="O9541"/>
      <c r="P9541" s="10"/>
    </row>
  </sheetData>
  <mergeCells count="11">
    <mergeCell ref="H4:O4"/>
    <mergeCell ref="B4:F4"/>
    <mergeCell ref="B5:F5"/>
    <mergeCell ref="H5:I5"/>
    <mergeCell ref="K5:L5"/>
    <mergeCell ref="N5:O5"/>
    <mergeCell ref="B6:C6"/>
    <mergeCell ref="E6:F6"/>
    <mergeCell ref="H6:I6"/>
    <mergeCell ref="K6:L6"/>
    <mergeCell ref="N6:O6"/>
  </mergeCells>
  <pageMargins left="0.75" right="0.75" top="1" bottom="1" header="0.5" footer="0.5"/>
  <pageSetup orientation="portrait" r:id="rId1"/>
  <ignoredErrors>
    <ignoredError sqref="C9:C1820 F9:F2497 I9:I11 I12:I2497 L9:L2497 O9:O2497" formulaRange="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206"/>
  <sheetViews>
    <sheetView workbookViewId="0">
      <selection activeCell="T10" sqref="T10"/>
    </sheetView>
  </sheetViews>
  <sheetFormatPr defaultRowHeight="15.75" x14ac:dyDescent="0.25"/>
  <sheetData>
    <row r="1" spans="1:32" s="10" customFormat="1" ht="16.5" thickBot="1" x14ac:dyDescent="0.3"/>
    <row r="2" spans="1:32" ht="20.25" thickBot="1" x14ac:dyDescent="0.35">
      <c r="A2" s="10"/>
      <c r="B2" s="10"/>
      <c r="C2" s="10"/>
      <c r="D2" s="10"/>
      <c r="E2" s="10"/>
      <c r="F2" s="10"/>
      <c r="G2" s="209" t="s">
        <v>54</v>
      </c>
      <c r="H2" s="210"/>
      <c r="I2" s="210"/>
      <c r="J2" s="210"/>
      <c r="K2" s="210"/>
      <c r="L2" s="210"/>
      <c r="M2" s="211"/>
      <c r="N2" s="10"/>
      <c r="O2" s="10"/>
      <c r="P2" s="10"/>
      <c r="Q2" s="10"/>
      <c r="R2" s="10"/>
      <c r="S2" s="10"/>
      <c r="T2" s="10"/>
      <c r="U2" s="10"/>
      <c r="V2" s="10"/>
      <c r="W2" s="10"/>
      <c r="X2" s="10"/>
      <c r="Y2" s="10"/>
      <c r="Z2" s="10"/>
      <c r="AA2" s="10"/>
      <c r="AB2" s="10"/>
      <c r="AC2" s="10"/>
      <c r="AD2" s="10"/>
      <c r="AE2" s="10"/>
      <c r="AF2" s="10"/>
    </row>
    <row r="3" spans="1:32" x14ac:dyDescent="0.25">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row>
    <row r="4" spans="1:32" x14ac:dyDescent="0.25">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row>
    <row r="5" spans="1:32" x14ac:dyDescent="0.25">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row>
    <row r="6" spans="1:32" x14ac:dyDescent="0.25">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row>
    <row r="7" spans="1:32"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row>
    <row r="8" spans="1:32"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row>
    <row r="9" spans="1:32"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row>
    <row r="10" spans="1:32"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row>
    <row r="11" spans="1:32"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row>
    <row r="12" spans="1:32"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row>
    <row r="13" spans="1:32" x14ac:dyDescent="0.25">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row>
    <row r="14" spans="1:32" x14ac:dyDescent="0.25">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row>
    <row r="15" spans="1:32"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row>
    <row r="16" spans="1:32"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row>
    <row r="17" spans="1:32"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row>
    <row r="18" spans="1:32"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row>
    <row r="19" spans="1:32"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row>
    <row r="20" spans="1:32"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row>
    <row r="21" spans="1:32"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row>
    <row r="22" spans="1:32"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row>
    <row r="23" spans="1:32"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row>
    <row r="24" spans="1:32"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row>
    <row r="25" spans="1:32"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row>
    <row r="26" spans="1:32"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row>
    <row r="27" spans="1:32"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row>
    <row r="28" spans="1:32" x14ac:dyDescent="0.25">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row>
    <row r="29" spans="1:32" x14ac:dyDescent="0.25">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row>
    <row r="30" spans="1:32" x14ac:dyDescent="0.25">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row>
    <row r="31" spans="1:32" x14ac:dyDescent="0.25">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row>
    <row r="32" spans="1:32" x14ac:dyDescent="0.25">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row>
    <row r="33" spans="1:32" x14ac:dyDescent="0.25">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row>
    <row r="34" spans="1:32" x14ac:dyDescent="0.25">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row>
    <row r="35" spans="1:32" x14ac:dyDescent="0.25">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row>
    <row r="36" spans="1:32" x14ac:dyDescent="0.25">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row>
    <row r="37" spans="1:32" x14ac:dyDescent="0.25">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row>
    <row r="38" spans="1:32" x14ac:dyDescent="0.25">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row>
    <row r="39" spans="1:32" x14ac:dyDescent="0.25">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row>
    <row r="40" spans="1:32" x14ac:dyDescent="0.25">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row>
    <row r="41" spans="1:32" x14ac:dyDescent="0.25">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row>
    <row r="42" spans="1:32" x14ac:dyDescent="0.25">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row>
    <row r="43" spans="1:32" x14ac:dyDescent="0.25">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row>
    <row r="44" spans="1:32" x14ac:dyDescent="0.25">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row>
    <row r="45" spans="1:32" x14ac:dyDescent="0.25">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row>
    <row r="46" spans="1:32" x14ac:dyDescent="0.25">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row>
    <row r="47" spans="1:32" x14ac:dyDescent="0.25">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row>
    <row r="48" spans="1:32" x14ac:dyDescent="0.25">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row>
    <row r="49" spans="1:32" x14ac:dyDescent="0.25">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row>
    <row r="50" spans="1:32" x14ac:dyDescent="0.25">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row>
    <row r="51" spans="1:32" x14ac:dyDescent="0.25">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row>
    <row r="52" spans="1:32" x14ac:dyDescent="0.25">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row>
    <row r="53" spans="1:32" x14ac:dyDescent="0.25">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row>
    <row r="54" spans="1:32" x14ac:dyDescent="0.25">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row>
    <row r="55" spans="1:32" x14ac:dyDescent="0.25">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row>
    <row r="56" spans="1:32" x14ac:dyDescent="0.25">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row>
    <row r="57" spans="1:32" x14ac:dyDescent="0.25">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row>
    <row r="58" spans="1:32" x14ac:dyDescent="0.25">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row>
    <row r="59" spans="1:32" x14ac:dyDescent="0.25">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row>
    <row r="60" spans="1:32" x14ac:dyDescent="0.25">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row>
    <row r="61" spans="1:32" x14ac:dyDescent="0.25">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row>
    <row r="62" spans="1:32" x14ac:dyDescent="0.25">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row>
    <row r="63" spans="1:32" x14ac:dyDescent="0.25">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row>
    <row r="64" spans="1:32" x14ac:dyDescent="0.25">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row>
    <row r="65" spans="1:32" x14ac:dyDescent="0.25">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row>
    <row r="66" spans="1:32" x14ac:dyDescent="0.25">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row>
    <row r="67" spans="1:32" x14ac:dyDescent="0.25">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row>
    <row r="68" spans="1:32" x14ac:dyDescent="0.25">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row>
    <row r="69" spans="1:32" x14ac:dyDescent="0.25">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row>
    <row r="70" spans="1:32" x14ac:dyDescent="0.25">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row>
    <row r="71" spans="1:32" x14ac:dyDescent="0.25">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row>
    <row r="72" spans="1:32" x14ac:dyDescent="0.25">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row>
    <row r="73" spans="1:32" x14ac:dyDescent="0.25">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row>
    <row r="74" spans="1:32" x14ac:dyDescent="0.25">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row>
    <row r="75" spans="1:32" x14ac:dyDescent="0.25">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row>
    <row r="76" spans="1:32" x14ac:dyDescent="0.25">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row>
    <row r="77" spans="1:32" x14ac:dyDescent="0.25">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row>
    <row r="78" spans="1:32" x14ac:dyDescent="0.25">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row>
    <row r="79" spans="1:32" x14ac:dyDescent="0.25">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row>
    <row r="80" spans="1:32" x14ac:dyDescent="0.25">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row>
    <row r="81" spans="1:32" x14ac:dyDescent="0.25">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row>
    <row r="82" spans="1:32" x14ac:dyDescent="0.25">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row>
    <row r="83" spans="1:32" x14ac:dyDescent="0.25">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row>
    <row r="84" spans="1:32" x14ac:dyDescent="0.25">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row>
    <row r="85" spans="1:32" x14ac:dyDescent="0.25">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row>
    <row r="86" spans="1:32" x14ac:dyDescent="0.25">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row>
    <row r="87" spans="1:32" x14ac:dyDescent="0.25">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row>
    <row r="88" spans="1:32" x14ac:dyDescent="0.25">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row>
    <row r="89" spans="1:32" x14ac:dyDescent="0.25">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row>
    <row r="90" spans="1:32" x14ac:dyDescent="0.25">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row>
    <row r="91" spans="1:32" x14ac:dyDescent="0.25">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row>
    <row r="92" spans="1:32" x14ac:dyDescent="0.25">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row>
    <row r="93" spans="1:32" x14ac:dyDescent="0.25">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row>
    <row r="94" spans="1:32" x14ac:dyDescent="0.25">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row>
    <row r="95" spans="1:32" x14ac:dyDescent="0.25">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row>
    <row r="96" spans="1:32" x14ac:dyDescent="0.25">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row>
    <row r="97" spans="1:32" x14ac:dyDescent="0.25">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row>
    <row r="98" spans="1:32" x14ac:dyDescent="0.25">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row>
    <row r="99" spans="1:32" x14ac:dyDescent="0.25">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row>
    <row r="100" spans="1:32" x14ac:dyDescent="0.25">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row>
    <row r="101" spans="1:32" x14ac:dyDescent="0.25">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row>
    <row r="102" spans="1:32" x14ac:dyDescent="0.25">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row>
    <row r="103" spans="1:32" x14ac:dyDescent="0.25">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row>
    <row r="104" spans="1:32" x14ac:dyDescent="0.25">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row>
    <row r="105" spans="1:32" x14ac:dyDescent="0.2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row>
    <row r="106" spans="1:32" x14ac:dyDescent="0.25">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row>
    <row r="107" spans="1:32" x14ac:dyDescent="0.25">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row>
    <row r="108" spans="1:32" x14ac:dyDescent="0.25">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row>
    <row r="109" spans="1:32" x14ac:dyDescent="0.25">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row>
    <row r="110" spans="1:32" x14ac:dyDescent="0.25">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row>
    <row r="111" spans="1:32" x14ac:dyDescent="0.25">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row>
    <row r="112" spans="1:32" x14ac:dyDescent="0.25">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row>
    <row r="113" spans="1:32" x14ac:dyDescent="0.25">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row>
    <row r="114" spans="1:32" x14ac:dyDescent="0.25">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row>
    <row r="115" spans="1:32" x14ac:dyDescent="0.25">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row>
    <row r="116" spans="1:32" x14ac:dyDescent="0.25">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row>
    <row r="117" spans="1:32" x14ac:dyDescent="0.25">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row>
    <row r="118" spans="1:32" x14ac:dyDescent="0.25">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row>
    <row r="119" spans="1:32" x14ac:dyDescent="0.25">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row>
    <row r="120" spans="1:32" x14ac:dyDescent="0.25">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row>
    <row r="121" spans="1:32" x14ac:dyDescent="0.25">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row>
    <row r="122" spans="1:32" x14ac:dyDescent="0.25">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row>
    <row r="123" spans="1:32" x14ac:dyDescent="0.25">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row>
    <row r="124" spans="1:32" x14ac:dyDescent="0.25">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row>
    <row r="125" spans="1:32" x14ac:dyDescent="0.25">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row>
    <row r="126" spans="1:32" x14ac:dyDescent="0.25">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row>
    <row r="127" spans="1:32" x14ac:dyDescent="0.25">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row>
    <row r="128" spans="1:32" x14ac:dyDescent="0.25">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row>
    <row r="129" spans="1:32" x14ac:dyDescent="0.25">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row>
    <row r="130" spans="1:32" x14ac:dyDescent="0.25">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row>
    <row r="131" spans="1:32" x14ac:dyDescent="0.25">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row>
    <row r="132" spans="1:32" x14ac:dyDescent="0.25">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row>
    <row r="133" spans="1:32" x14ac:dyDescent="0.25">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row>
    <row r="134" spans="1:32" x14ac:dyDescent="0.25">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row>
    <row r="135" spans="1:32" x14ac:dyDescent="0.25">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row>
    <row r="136" spans="1:32" x14ac:dyDescent="0.25">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row>
    <row r="137" spans="1:32" x14ac:dyDescent="0.25">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row>
    <row r="138" spans="1:32" x14ac:dyDescent="0.25">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row>
    <row r="139" spans="1:32" x14ac:dyDescent="0.25">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row>
    <row r="140" spans="1:32" x14ac:dyDescent="0.25">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row>
    <row r="141" spans="1:32" x14ac:dyDescent="0.25">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row>
    <row r="142" spans="1:32" x14ac:dyDescent="0.25">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row>
    <row r="143" spans="1:32" x14ac:dyDescent="0.25">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row>
    <row r="144" spans="1:32" x14ac:dyDescent="0.25">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row>
    <row r="145" spans="1:32" x14ac:dyDescent="0.25">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row>
    <row r="146" spans="1:32" x14ac:dyDescent="0.25">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row>
    <row r="147" spans="1:32" x14ac:dyDescent="0.25">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row>
    <row r="148" spans="1:32" x14ac:dyDescent="0.25">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row>
    <row r="149" spans="1:32" x14ac:dyDescent="0.25">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row>
    <row r="150" spans="1:32" x14ac:dyDescent="0.25">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row>
    <row r="151" spans="1:32" x14ac:dyDescent="0.25">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row>
    <row r="152" spans="1:32" x14ac:dyDescent="0.25">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row>
    <row r="153" spans="1:32" x14ac:dyDescent="0.25">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row>
    <row r="154" spans="1:32" x14ac:dyDescent="0.25">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row>
    <row r="155" spans="1:32" x14ac:dyDescent="0.25">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row>
    <row r="156" spans="1:32" x14ac:dyDescent="0.25">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row>
    <row r="157" spans="1:32" x14ac:dyDescent="0.25">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row>
    <row r="158" spans="1:32" x14ac:dyDescent="0.25">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row>
    <row r="159" spans="1:32" x14ac:dyDescent="0.25">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row>
    <row r="160" spans="1:32" x14ac:dyDescent="0.25">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row>
    <row r="161" spans="1:32" x14ac:dyDescent="0.25">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row>
    <row r="162" spans="1:32" x14ac:dyDescent="0.25">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row>
    <row r="163" spans="1:32" x14ac:dyDescent="0.25">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row>
    <row r="164" spans="1:32" x14ac:dyDescent="0.25">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row>
    <row r="165" spans="1:32" x14ac:dyDescent="0.25">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row>
    <row r="166" spans="1:32" x14ac:dyDescent="0.25">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row>
    <row r="167" spans="1:32" x14ac:dyDescent="0.25">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row>
    <row r="168" spans="1:32" x14ac:dyDescent="0.25">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row>
    <row r="169" spans="1:32" x14ac:dyDescent="0.25">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row>
    <row r="170" spans="1:32" x14ac:dyDescent="0.25">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row>
    <row r="171" spans="1:32" x14ac:dyDescent="0.25">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row>
    <row r="172" spans="1:32" x14ac:dyDescent="0.25">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row>
    <row r="173" spans="1:32" x14ac:dyDescent="0.25">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row>
    <row r="174" spans="1:32" x14ac:dyDescent="0.25">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row>
    <row r="175" spans="1:32" x14ac:dyDescent="0.25">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row>
    <row r="176" spans="1:32" x14ac:dyDescent="0.25">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row>
    <row r="177" spans="1:32" x14ac:dyDescent="0.25">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row>
    <row r="178" spans="1:32" x14ac:dyDescent="0.25">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row>
    <row r="179" spans="1:32" x14ac:dyDescent="0.25">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row>
    <row r="180" spans="1:32" x14ac:dyDescent="0.25">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row>
    <row r="181" spans="1:32" x14ac:dyDescent="0.25">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row>
    <row r="182" spans="1:32" x14ac:dyDescent="0.25">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row>
    <row r="183" spans="1:32" x14ac:dyDescent="0.25">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row>
    <row r="184" spans="1:32" x14ac:dyDescent="0.25">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row>
    <row r="185" spans="1:32" x14ac:dyDescent="0.25">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row>
    <row r="186" spans="1:32" x14ac:dyDescent="0.25">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row>
    <row r="187" spans="1:32" x14ac:dyDescent="0.25">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row>
    <row r="188" spans="1:32" x14ac:dyDescent="0.25">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row>
    <row r="189" spans="1:32" x14ac:dyDescent="0.25">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row>
    <row r="190" spans="1:32" x14ac:dyDescent="0.25">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row>
    <row r="191" spans="1:32" x14ac:dyDescent="0.25">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row>
    <row r="192" spans="1:32" x14ac:dyDescent="0.25">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row>
    <row r="193" spans="1:32" x14ac:dyDescent="0.25">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row>
    <row r="194" spans="1:32" x14ac:dyDescent="0.25">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row>
    <row r="195" spans="1:32" x14ac:dyDescent="0.25">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row>
    <row r="196" spans="1:32" x14ac:dyDescent="0.25">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row>
    <row r="197" spans="1:32" x14ac:dyDescent="0.25">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row>
    <row r="198" spans="1:32" x14ac:dyDescent="0.25">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row>
    <row r="199" spans="1:32" x14ac:dyDescent="0.25">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row>
    <row r="200" spans="1:32" x14ac:dyDescent="0.25">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row>
    <row r="201" spans="1:32" x14ac:dyDescent="0.25">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row>
    <row r="202" spans="1:32" x14ac:dyDescent="0.25">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row>
    <row r="203" spans="1:32" x14ac:dyDescent="0.25">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row>
    <row r="204" spans="1:32" x14ac:dyDescent="0.25">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row>
    <row r="205" spans="1:32" x14ac:dyDescent="0.25">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row>
    <row r="206" spans="1:32" x14ac:dyDescent="0.25">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row>
  </sheetData>
  <mergeCells count="1">
    <mergeCell ref="G2:M2"/>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L22"/>
  <sheetViews>
    <sheetView topLeftCell="A2" workbookViewId="0">
      <selection activeCell="K15" sqref="K15"/>
    </sheetView>
  </sheetViews>
  <sheetFormatPr defaultRowHeight="15.75" x14ac:dyDescent="0.25"/>
  <cols>
    <col min="2" max="2" width="25.375" bestFit="1" customWidth="1"/>
    <col min="3" max="3" width="12.5" bestFit="1" customWidth="1"/>
    <col min="4" max="4" width="17.25" bestFit="1" customWidth="1"/>
    <col min="5" max="5" width="13.875" customWidth="1"/>
    <col min="7" max="7" width="25.375" bestFit="1" customWidth="1"/>
    <col min="8" max="8" width="10.5" bestFit="1" customWidth="1"/>
    <col min="9" max="9" width="16.375" bestFit="1" customWidth="1"/>
    <col min="10" max="10" width="16.375" customWidth="1"/>
    <col min="11" max="11" width="21.25" bestFit="1" customWidth="1"/>
    <col min="12" max="12" width="16.375" bestFit="1" customWidth="1"/>
    <col min="14" max="14" width="25.375" bestFit="1" customWidth="1"/>
    <col min="15" max="15" width="7.625" bestFit="1" customWidth="1"/>
    <col min="16" max="16" width="16.375" bestFit="1" customWidth="1"/>
    <col min="17" max="17" width="15.125" bestFit="1" customWidth="1"/>
  </cols>
  <sheetData>
    <row r="2" spans="2:12" ht="16.5" thickBot="1" x14ac:dyDescent="0.3"/>
    <row r="3" spans="2:12" ht="18.75" x14ac:dyDescent="0.3">
      <c r="B3" s="183" t="s">
        <v>55</v>
      </c>
      <c r="C3" s="184"/>
      <c r="D3" s="184"/>
      <c r="E3" s="185"/>
      <c r="G3" s="183" t="s">
        <v>63</v>
      </c>
      <c r="H3" s="184"/>
      <c r="I3" s="184"/>
      <c r="J3" s="185"/>
    </row>
    <row r="4" spans="2:12" x14ac:dyDescent="0.25">
      <c r="B4" s="6"/>
      <c r="C4" s="19" t="s">
        <v>56</v>
      </c>
      <c r="D4" s="19" t="s">
        <v>57</v>
      </c>
      <c r="E4" s="4" t="s">
        <v>58</v>
      </c>
      <c r="G4" s="6"/>
      <c r="H4" s="19" t="s">
        <v>60</v>
      </c>
      <c r="I4" s="19" t="s">
        <v>61</v>
      </c>
      <c r="J4" s="4" t="s">
        <v>62</v>
      </c>
    </row>
    <row r="5" spans="2:12" x14ac:dyDescent="0.25">
      <c r="B5" s="7" t="s">
        <v>2</v>
      </c>
      <c r="C5" s="73">
        <f>'Daily Raw Data (Q1)'!B7</f>
        <v>68.051276000000001</v>
      </c>
      <c r="D5" s="70">
        <v>10000</v>
      </c>
      <c r="E5" s="72">
        <f>D5*C5</f>
        <v>680512.76</v>
      </c>
      <c r="G5" s="7" t="s">
        <v>2</v>
      </c>
      <c r="H5" s="74">
        <f>'Beta Matrices (Q3 and Q4)'!$C$32</f>
        <v>1.0694377600821836</v>
      </c>
      <c r="I5" s="75">
        <f>H5*E5/('Futures and Index Raw Data (Q1)'!$B$183*50)</f>
        <v>7.0349544877887356</v>
      </c>
      <c r="J5" s="78"/>
    </row>
    <row r="6" spans="2:12" x14ac:dyDescent="0.25">
      <c r="B6" s="7" t="s">
        <v>9</v>
      </c>
      <c r="C6" s="73">
        <f>'Daily Raw Data (Q1)'!E7</f>
        <v>56.469073999999999</v>
      </c>
      <c r="D6" s="70">
        <v>10000</v>
      </c>
      <c r="E6" s="72">
        <f t="shared" ref="E6:E9" si="0">D6*C6</f>
        <v>564690.74</v>
      </c>
      <c r="G6" s="7" t="s">
        <v>9</v>
      </c>
      <c r="H6" s="74">
        <f>'Beta Matrices (Q3 and Q4)'!$D$32</f>
        <v>1.2927674030973706</v>
      </c>
      <c r="I6" s="75">
        <f>H6*E6/('Futures and Index Raw Data (Q1)'!$B$183*50)</f>
        <v>7.0566822764904051</v>
      </c>
      <c r="J6" s="78"/>
    </row>
    <row r="7" spans="2:12" x14ac:dyDescent="0.25">
      <c r="B7" s="7" t="s">
        <v>10</v>
      </c>
      <c r="C7" s="73">
        <f>'Daily Raw Data (Q1)'!H7</f>
        <v>138.41999799999999</v>
      </c>
      <c r="D7" s="70">
        <v>10000</v>
      </c>
      <c r="E7" s="72">
        <f t="shared" si="0"/>
        <v>1384199.98</v>
      </c>
      <c r="G7" s="7" t="s">
        <v>10</v>
      </c>
      <c r="H7" s="74">
        <f>'Beta Matrices (Q3 and Q4)'!$E$33</f>
        <v>0.95659880981018819</v>
      </c>
      <c r="I7" s="70"/>
      <c r="J7" s="79">
        <f>H7*E7/('Futures and Index Raw Data (Q1)'!$F$187*100)</f>
        <v>10.641517748190036</v>
      </c>
    </row>
    <row r="8" spans="2:12" x14ac:dyDescent="0.25">
      <c r="B8" s="7" t="s">
        <v>4</v>
      </c>
      <c r="C8" s="73">
        <f>'Daily Raw Data (Q1)'!K7</f>
        <v>112.43216099999999</v>
      </c>
      <c r="D8" s="70">
        <v>10000</v>
      </c>
      <c r="E8" s="72">
        <f t="shared" si="0"/>
        <v>1124321.6099999999</v>
      </c>
      <c r="G8" s="7" t="s">
        <v>4</v>
      </c>
      <c r="H8" s="74">
        <f>'Beta Matrices (Q3 and Q4)'!$F$33</f>
        <v>0.35599176097140578</v>
      </c>
      <c r="I8" s="70"/>
      <c r="J8" s="80">
        <f>H8*E8/('Futures and Index Raw Data (Q1)'!$F$187*100)</f>
        <v>3.2166618166206384</v>
      </c>
    </row>
    <row r="9" spans="2:12" x14ac:dyDescent="0.25">
      <c r="B9" s="7" t="s">
        <v>12</v>
      </c>
      <c r="C9" s="73">
        <f>'Daily Raw Data (Q1)'!N7</f>
        <v>114.138983</v>
      </c>
      <c r="D9" s="70">
        <v>10000</v>
      </c>
      <c r="E9" s="72">
        <f t="shared" si="0"/>
        <v>1141389.83</v>
      </c>
      <c r="G9" s="7" t="s">
        <v>12</v>
      </c>
      <c r="H9" s="74">
        <f>'Beta Matrices (Q3 and Q4)'!$G$33</f>
        <v>0.99948018717791054</v>
      </c>
      <c r="I9" s="70"/>
      <c r="J9" s="80">
        <f>H9*E9/('Futures and Index Raw Data (Q1)'!$F$187*100)</f>
        <v>9.1681790639826701</v>
      </c>
    </row>
    <row r="10" spans="2:12" ht="16.5" thickBot="1" x14ac:dyDescent="0.3">
      <c r="B10" s="68" t="s">
        <v>59</v>
      </c>
      <c r="C10" s="69" t="s">
        <v>5</v>
      </c>
      <c r="D10" s="71">
        <f>SUM(D5:D9)</f>
        <v>50000</v>
      </c>
      <c r="E10" s="95">
        <f>SUM(E5:E9)</f>
        <v>4895114.92</v>
      </c>
      <c r="G10" s="68" t="s">
        <v>59</v>
      </c>
      <c r="H10" s="69" t="s">
        <v>5</v>
      </c>
      <c r="I10" s="91">
        <f>SUM(I5:I9)</f>
        <v>14.091636764279141</v>
      </c>
      <c r="J10" s="92">
        <f>SUM(J7:J9)</f>
        <v>23.026358628793346</v>
      </c>
    </row>
    <row r="12" spans="2:12" ht="16.5" thickBot="1" x14ac:dyDescent="0.3"/>
    <row r="13" spans="2:12" ht="18.75" x14ac:dyDescent="0.3">
      <c r="B13" s="183" t="s">
        <v>64</v>
      </c>
      <c r="C13" s="184"/>
      <c r="D13" s="184"/>
      <c r="E13" s="185"/>
      <c r="G13" s="183" t="s">
        <v>65</v>
      </c>
      <c r="H13" s="184"/>
      <c r="I13" s="184"/>
      <c r="J13" s="184"/>
      <c r="K13" s="184"/>
      <c r="L13" s="185"/>
    </row>
    <row r="14" spans="2:12" x14ac:dyDescent="0.25">
      <c r="B14" s="6"/>
      <c r="C14" s="19" t="s">
        <v>56</v>
      </c>
      <c r="D14" s="19" t="s">
        <v>57</v>
      </c>
      <c r="E14" s="4" t="s">
        <v>58</v>
      </c>
      <c r="G14" s="6"/>
      <c r="H14" s="19" t="s">
        <v>60</v>
      </c>
      <c r="I14" s="19" t="s">
        <v>61</v>
      </c>
      <c r="J14" s="19" t="s">
        <v>62</v>
      </c>
      <c r="K14" s="19" t="s">
        <v>66</v>
      </c>
      <c r="L14" s="83" t="s">
        <v>25</v>
      </c>
    </row>
    <row r="15" spans="2:12" x14ac:dyDescent="0.25">
      <c r="B15" s="7" t="s">
        <v>2</v>
      </c>
      <c r="C15" s="73">
        <v>69.73</v>
      </c>
      <c r="D15" s="70">
        <v>10000</v>
      </c>
      <c r="E15" s="72">
        <f>D15*C15</f>
        <v>697300</v>
      </c>
      <c r="G15" s="7" t="s">
        <v>2</v>
      </c>
      <c r="H15" s="74">
        <f>'Beta Matrices (Q3 and Q4)'!$C$32</f>
        <v>1.0694377600821836</v>
      </c>
      <c r="I15" s="75">
        <f>I5</f>
        <v>7.0349544877887356</v>
      </c>
      <c r="J15" s="70"/>
      <c r="K15" s="82">
        <f>('Futures and Index Raw Data (Q1)'!$B$183-'Futures and Index Raw Data (Q1)'!$B$125)*-1</f>
        <v>-152.25</v>
      </c>
      <c r="L15" s="84">
        <f>I15*50*K15*-1</f>
        <v>53553.59103829175</v>
      </c>
    </row>
    <row r="16" spans="2:12" x14ac:dyDescent="0.25">
      <c r="B16" s="7" t="s">
        <v>9</v>
      </c>
      <c r="C16" s="73">
        <v>48.52</v>
      </c>
      <c r="D16" s="70">
        <v>10000</v>
      </c>
      <c r="E16" s="72">
        <f t="shared" ref="E16:E19" si="1">D16*C16</f>
        <v>485200.00000000006</v>
      </c>
      <c r="G16" s="7" t="s">
        <v>9</v>
      </c>
      <c r="H16" s="74">
        <f>'Beta Matrices (Q3 and Q4)'!$D$32</f>
        <v>1.2927674030973706</v>
      </c>
      <c r="I16" s="75">
        <f>I6</f>
        <v>7.0566822764904051</v>
      </c>
      <c r="J16" s="70"/>
      <c r="K16" s="82">
        <f>('Futures and Index Raw Data (Q1)'!$B$183-'Futures and Index Raw Data (Q1)'!$B$125)*-1</f>
        <v>-152.25</v>
      </c>
      <c r="L16" s="84">
        <f>I16*50*K16*-1</f>
        <v>53718.993829783212</v>
      </c>
    </row>
    <row r="17" spans="2:12" x14ac:dyDescent="0.25">
      <c r="B17" s="7" t="s">
        <v>10</v>
      </c>
      <c r="C17" s="73">
        <v>164.39</v>
      </c>
      <c r="D17" s="70">
        <v>10000</v>
      </c>
      <c r="E17" s="72">
        <f t="shared" si="1"/>
        <v>1643899.9999999998</v>
      </c>
      <c r="G17" s="7" t="s">
        <v>10</v>
      </c>
      <c r="H17" s="74">
        <f>'Beta Matrices (Q3 and Q4)'!$E$33</f>
        <v>0.95659880981018819</v>
      </c>
      <c r="I17" s="70"/>
      <c r="J17" s="75">
        <f>J7</f>
        <v>10.641517748190036</v>
      </c>
      <c r="K17" s="82">
        <f>('Futures and Index Raw Data (Q1)'!$F$187-'Futures and Index Raw Data (Q1)'!$F$125)*-1</f>
        <v>-116</v>
      </c>
      <c r="L17" s="84">
        <f>J17*100*K17*-1</f>
        <v>123441.6058790044</v>
      </c>
    </row>
    <row r="18" spans="2:12" x14ac:dyDescent="0.25">
      <c r="B18" s="7" t="s">
        <v>4</v>
      </c>
      <c r="C18" s="73">
        <v>113.76</v>
      </c>
      <c r="D18" s="70">
        <v>10000</v>
      </c>
      <c r="E18" s="72">
        <f t="shared" si="1"/>
        <v>1137600</v>
      </c>
      <c r="G18" s="7" t="s">
        <v>4</v>
      </c>
      <c r="H18" s="74">
        <f>'Beta Matrices (Q3 and Q4)'!$F$33</f>
        <v>0.35599176097140578</v>
      </c>
      <c r="I18" s="70"/>
      <c r="J18" s="76">
        <f>J8</f>
        <v>3.2166618166206384</v>
      </c>
      <c r="K18" s="82">
        <f>('Futures and Index Raw Data (Q1)'!$F$187-'Futures and Index Raw Data (Q1)'!$F$125)*-1</f>
        <v>-116</v>
      </c>
      <c r="L18" s="84">
        <f t="shared" ref="L18:L19" si="2">J18*100*K18*-1</f>
        <v>37313.277072799407</v>
      </c>
    </row>
    <row r="19" spans="2:12" x14ac:dyDescent="0.25">
      <c r="B19" s="7" t="s">
        <v>12</v>
      </c>
      <c r="C19" s="73">
        <v>122.56</v>
      </c>
      <c r="D19" s="70">
        <v>10000</v>
      </c>
      <c r="E19" s="72">
        <f t="shared" si="1"/>
        <v>1225600</v>
      </c>
      <c r="G19" s="7" t="s">
        <v>12</v>
      </c>
      <c r="H19" s="74">
        <f>'Beta Matrices (Q3 and Q4)'!$G$33</f>
        <v>0.99948018717791054</v>
      </c>
      <c r="I19" s="70"/>
      <c r="J19" s="76">
        <f>J9</f>
        <v>9.1681790639826701</v>
      </c>
      <c r="K19" s="82">
        <f>('Futures and Index Raw Data (Q1)'!$F$187-'Futures and Index Raw Data (Q1)'!$F$125)*-1</f>
        <v>-116</v>
      </c>
      <c r="L19" s="84">
        <f t="shared" si="2"/>
        <v>106350.87714219898</v>
      </c>
    </row>
    <row r="20" spans="2:12" ht="16.5" thickBot="1" x14ac:dyDescent="0.3">
      <c r="B20" s="68" t="s">
        <v>59</v>
      </c>
      <c r="C20" s="69" t="s">
        <v>5</v>
      </c>
      <c r="D20" s="71">
        <f>SUM(D15:D19)</f>
        <v>50000</v>
      </c>
      <c r="E20" s="95">
        <f>SUM(E15:E19)</f>
        <v>5189600</v>
      </c>
      <c r="G20" s="68" t="s">
        <v>59</v>
      </c>
      <c r="H20" s="69" t="s">
        <v>5</v>
      </c>
      <c r="I20" s="77">
        <f>SUM(I15:I19)</f>
        <v>14.091636764279141</v>
      </c>
      <c r="J20" s="77">
        <f>SUM(J17:J19)</f>
        <v>23.026358628793346</v>
      </c>
      <c r="K20" s="81" t="s">
        <v>5</v>
      </c>
      <c r="L20" s="94">
        <f>SUM(L15:L19)</f>
        <v>374378.34496207774</v>
      </c>
    </row>
    <row r="21" spans="2:12" ht="16.5" thickBot="1" x14ac:dyDescent="0.3"/>
    <row r="22" spans="2:12" ht="16.5" thickBot="1" x14ac:dyDescent="0.3">
      <c r="B22" s="85" t="s">
        <v>67</v>
      </c>
      <c r="C22" s="86"/>
      <c r="D22" s="131">
        <f>E20+L20</f>
        <v>5563978.3449620781</v>
      </c>
    </row>
  </sheetData>
  <mergeCells count="4">
    <mergeCell ref="B3:E3"/>
    <mergeCell ref="B13:E13"/>
    <mergeCell ref="G13:L13"/>
    <mergeCell ref="G3:J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09"/>
  <sheetViews>
    <sheetView workbookViewId="0">
      <pane ySplit="2" topLeftCell="A6" activePane="bottomLeft" state="frozen"/>
      <selection pane="bottomLeft" activeCell="A7" activeCellId="10" sqref="A56:H56 A51:H51 A46:H46 A41:H41 A36:H36 A31:H31 A26:H26 A21:H21 A17:H17 A12:H12 A7:H7"/>
    </sheetView>
  </sheetViews>
  <sheetFormatPr defaultRowHeight="15.75" x14ac:dyDescent="0.25"/>
  <cols>
    <col min="1" max="1" width="9.375" style="115" bestFit="1" customWidth="1"/>
    <col min="2" max="2" width="11.125" bestFit="1" customWidth="1"/>
    <col min="3" max="3" width="13.375" customWidth="1"/>
    <col min="4" max="4" width="13.125" customWidth="1"/>
    <col min="5" max="5" width="15.625" customWidth="1"/>
    <col min="8" max="8" width="11.125" customWidth="1"/>
    <col min="9" max="9" width="9" style="38"/>
    <col min="10" max="10" width="9.375" style="115" bestFit="1" customWidth="1"/>
    <col min="11" max="11" width="11.125" bestFit="1" customWidth="1"/>
    <col min="13" max="13" width="11.5" customWidth="1"/>
    <col min="14" max="14" width="12.125" customWidth="1"/>
    <col min="17" max="17" width="11.375" style="115" customWidth="1"/>
    <col min="18" max="18" width="9" style="10"/>
  </cols>
  <sheetData>
    <row r="1" spans="1:17" ht="16.5" thickBot="1" x14ac:dyDescent="0.3">
      <c r="A1" s="39"/>
      <c r="B1" s="10"/>
      <c r="C1" s="212" t="s">
        <v>69</v>
      </c>
      <c r="D1" s="213"/>
      <c r="E1" s="214"/>
      <c r="F1" s="10"/>
      <c r="G1" s="10"/>
      <c r="H1" s="10"/>
      <c r="J1" s="39"/>
      <c r="K1" s="10"/>
      <c r="L1" s="215" t="s">
        <v>70</v>
      </c>
      <c r="M1" s="216"/>
      <c r="N1" s="217"/>
      <c r="O1" s="10"/>
      <c r="P1" s="10"/>
      <c r="Q1" s="39"/>
    </row>
    <row r="2" spans="1:17" ht="48" thickBot="1" x14ac:dyDescent="0.3">
      <c r="A2" s="121" t="s">
        <v>0</v>
      </c>
      <c r="B2" s="127" t="s">
        <v>2</v>
      </c>
      <c r="C2" s="122" t="s">
        <v>9</v>
      </c>
      <c r="D2" s="123" t="s">
        <v>30</v>
      </c>
      <c r="E2" s="124" t="s">
        <v>3</v>
      </c>
      <c r="F2" s="125" t="s">
        <v>4</v>
      </c>
      <c r="G2" s="126" t="s">
        <v>12</v>
      </c>
      <c r="H2" s="120" t="s">
        <v>31</v>
      </c>
      <c r="J2" s="121" t="s">
        <v>0</v>
      </c>
      <c r="K2" s="127" t="s">
        <v>2</v>
      </c>
      <c r="L2" s="122" t="s">
        <v>9</v>
      </c>
      <c r="M2" s="123" t="s">
        <v>30</v>
      </c>
      <c r="N2" s="124" t="s">
        <v>3</v>
      </c>
      <c r="O2" s="125" t="s">
        <v>4</v>
      </c>
      <c r="P2" s="126" t="s">
        <v>12</v>
      </c>
      <c r="Q2" s="120" t="s">
        <v>31</v>
      </c>
    </row>
    <row r="3" spans="1:17" x14ac:dyDescent="0.25">
      <c r="A3" s="128">
        <v>42278</v>
      </c>
      <c r="B3" s="44">
        <v>69.726870000000005</v>
      </c>
      <c r="C3" s="44">
        <v>48.522509999999997</v>
      </c>
      <c r="D3" s="44">
        <v>1916.75</v>
      </c>
      <c r="E3" s="44">
        <v>164.38999899999999</v>
      </c>
      <c r="F3" s="44">
        <v>113.75902499999999</v>
      </c>
      <c r="G3" s="44">
        <v>122.555988</v>
      </c>
      <c r="H3" s="44">
        <v>1128.3</v>
      </c>
      <c r="J3" s="23">
        <v>42278</v>
      </c>
      <c r="K3" s="89">
        <f>B3/B4-1</f>
        <v>4.7372034604340474E-3</v>
      </c>
      <c r="L3" s="89">
        <f>C3/C4-1</f>
        <v>-4.04946899053793E-4</v>
      </c>
      <c r="M3" s="89">
        <f t="shared" ref="M3:N18" si="0">D3/D4-1</f>
        <v>4.1912246234445671E-3</v>
      </c>
      <c r="N3" s="89">
        <f t="shared" si="0"/>
        <v>0.10099793183307115</v>
      </c>
      <c r="O3" s="89">
        <f>F3/F4-1</f>
        <v>-2.2450319933542406E-4</v>
      </c>
      <c r="P3" s="89">
        <f t="shared" ref="P3:P66" si="1">G3/G4-1</f>
        <v>4.2665023776229383E-3</v>
      </c>
      <c r="Q3" s="130">
        <f t="shared" ref="Q3:Q66" si="2">H3/H4-1</f>
        <v>-6.603275224511318E-3</v>
      </c>
    </row>
    <row r="4" spans="1:17" x14ac:dyDescent="0.25">
      <c r="A4" s="23">
        <v>42277</v>
      </c>
      <c r="B4">
        <v>69.398116999999999</v>
      </c>
      <c r="C4">
        <v>48.542166999999999</v>
      </c>
      <c r="D4">
        <v>1908.75</v>
      </c>
      <c r="E4">
        <v>149.30999800000001</v>
      </c>
      <c r="F4">
        <v>113.78457</v>
      </c>
      <c r="G4">
        <v>122.035324</v>
      </c>
      <c r="H4">
        <v>1135.8</v>
      </c>
      <c r="J4" s="23">
        <v>42277</v>
      </c>
      <c r="K4" s="89">
        <f>B4/B5-1</f>
        <v>1.6489205880681368E-2</v>
      </c>
      <c r="L4" s="89">
        <f t="shared" ref="L4:N67" si="3">C4/C5-1</f>
        <v>1.5210644085798197E-2</v>
      </c>
      <c r="M4" s="89">
        <f t="shared" si="0"/>
        <v>1.8271539077087118E-2</v>
      </c>
      <c r="N4" s="89">
        <f t="shared" si="0"/>
        <v>1.529987780905584E-2</v>
      </c>
      <c r="O4" s="89">
        <f t="shared" ref="O4:Q67" si="4">F4/F5-1</f>
        <v>-1.7228717360695534E-4</v>
      </c>
      <c r="P4" s="89">
        <f t="shared" si="1"/>
        <v>-3.4685831964172964E-3</v>
      </c>
      <c r="Q4" s="130">
        <f t="shared" si="2"/>
        <v>2.1219205178924616E-2</v>
      </c>
    </row>
    <row r="5" spans="1:17" x14ac:dyDescent="0.25">
      <c r="A5" s="23">
        <v>42276</v>
      </c>
      <c r="B5">
        <v>68.272360000000006</v>
      </c>
      <c r="C5">
        <v>47.814872000000001</v>
      </c>
      <c r="D5">
        <v>1874.5</v>
      </c>
      <c r="E5">
        <v>147.05999800000001</v>
      </c>
      <c r="F5">
        <v>113.804177</v>
      </c>
      <c r="G5">
        <v>122.460087</v>
      </c>
      <c r="H5">
        <v>1112.2</v>
      </c>
      <c r="J5" s="23">
        <v>42276</v>
      </c>
      <c r="K5" s="89">
        <f t="shared" ref="K5:K68" si="5">B5/B6-1</f>
        <v>1.979169962166405E-2</v>
      </c>
      <c r="L5" s="89">
        <f t="shared" si="3"/>
        <v>4.7501706125623322E-3</v>
      </c>
      <c r="M5" s="89">
        <f t="shared" si="0"/>
        <v>1.3354700854701917E-3</v>
      </c>
      <c r="N5" s="89">
        <f t="shared" si="0"/>
        <v>1.4836753437671657E-2</v>
      </c>
      <c r="O5" s="89">
        <f t="shared" si="4"/>
        <v>1.2935569256506962E-3</v>
      </c>
      <c r="P5" s="89">
        <f t="shared" si="1"/>
        <v>2.8312396891727598E-3</v>
      </c>
      <c r="Q5" s="130">
        <f t="shared" si="2"/>
        <v>1.5615012327641509E-2</v>
      </c>
    </row>
    <row r="6" spans="1:17" x14ac:dyDescent="0.25">
      <c r="A6" s="23">
        <v>42275</v>
      </c>
      <c r="B6">
        <v>66.947357999999994</v>
      </c>
      <c r="C6">
        <v>47.588816999999999</v>
      </c>
      <c r="D6">
        <v>1872</v>
      </c>
      <c r="E6">
        <v>144.91000399999999</v>
      </c>
      <c r="F6">
        <v>113.657155</v>
      </c>
      <c r="G6">
        <v>122.114352</v>
      </c>
      <c r="H6">
        <v>1095.0999999999999</v>
      </c>
      <c r="J6" s="23">
        <v>42275</v>
      </c>
      <c r="K6" s="89">
        <f t="shared" si="5"/>
        <v>-4.9370569734061731E-2</v>
      </c>
      <c r="L6" s="89">
        <f t="shared" si="3"/>
        <v>-2.379032275434767E-2</v>
      </c>
      <c r="M6" s="89">
        <f t="shared" si="0"/>
        <v>-2.4618991793669442E-2</v>
      </c>
      <c r="N6" s="89">
        <f t="shared" si="0"/>
        <v>-4.0140405112668809E-2</v>
      </c>
      <c r="O6" s="89">
        <f t="shared" si="4"/>
        <v>1.7276930145830871E-3</v>
      </c>
      <c r="P6" s="89">
        <f t="shared" si="1"/>
        <v>1.7113730010431372E-2</v>
      </c>
      <c r="Q6" s="130">
        <f t="shared" si="2"/>
        <v>-7.2999361255610129E-4</v>
      </c>
    </row>
    <row r="7" spans="1:17" x14ac:dyDescent="0.25">
      <c r="A7" s="23">
        <v>42272</v>
      </c>
      <c r="B7">
        <v>70.424243000000004</v>
      </c>
      <c r="C7">
        <v>48.748561000000002</v>
      </c>
      <c r="D7">
        <v>1919.25</v>
      </c>
      <c r="E7">
        <v>150.970001</v>
      </c>
      <c r="F7">
        <v>113.461129</v>
      </c>
      <c r="G7">
        <v>120.05968300000001</v>
      </c>
      <c r="H7">
        <v>1095.9000000000001</v>
      </c>
      <c r="J7" s="23">
        <v>42272</v>
      </c>
      <c r="K7" s="89">
        <f t="shared" si="5"/>
        <v>6.4066744093289607E-3</v>
      </c>
      <c r="L7" s="89">
        <f t="shared" si="3"/>
        <v>-1.9569113347350453E-2</v>
      </c>
      <c r="M7" s="89">
        <f t="shared" si="0"/>
        <v>2.6058631921821451E-4</v>
      </c>
      <c r="N7" s="89">
        <f t="shared" si="0"/>
        <v>6.6009136311750982E-3</v>
      </c>
      <c r="O7" s="89">
        <f t="shared" si="4"/>
        <v>-3.0143709048570111E-3</v>
      </c>
      <c r="P7" s="89">
        <f t="shared" si="1"/>
        <v>-8.6459905697592321E-3</v>
      </c>
      <c r="Q7" s="130">
        <f t="shared" si="2"/>
        <v>1.6227744807121747E-2</v>
      </c>
    </row>
    <row r="8" spans="1:17" x14ac:dyDescent="0.25">
      <c r="A8" s="23">
        <v>42271</v>
      </c>
      <c r="B8">
        <v>69.975930000000005</v>
      </c>
      <c r="C8">
        <v>49.721567999999998</v>
      </c>
      <c r="D8">
        <v>1918.75</v>
      </c>
      <c r="E8">
        <v>149.979996</v>
      </c>
      <c r="F8">
        <v>113.804177</v>
      </c>
      <c r="G8">
        <v>121.10677099999999</v>
      </c>
      <c r="H8">
        <v>1078.4000000000001</v>
      </c>
      <c r="J8" s="23">
        <v>42271</v>
      </c>
      <c r="K8" s="89">
        <f t="shared" si="5"/>
        <v>-1.0007037026871668E-2</v>
      </c>
      <c r="L8" s="89">
        <f t="shared" si="3"/>
        <v>-8.6223607147375425E-3</v>
      </c>
      <c r="M8" s="89">
        <f t="shared" si="0"/>
        <v>-5.0557428052890874E-3</v>
      </c>
      <c r="N8" s="89">
        <f t="shared" si="0"/>
        <v>-1.0946999544625302E-2</v>
      </c>
      <c r="O8" s="89">
        <f t="shared" si="4"/>
        <v>1.7231686159191462E-4</v>
      </c>
      <c r="P8" s="89">
        <f t="shared" si="1"/>
        <v>6.8161466456881925E-3</v>
      </c>
      <c r="Q8" s="130">
        <f t="shared" si="2"/>
        <v>-6.3576891182159923E-3</v>
      </c>
    </row>
    <row r="9" spans="1:17" x14ac:dyDescent="0.25">
      <c r="A9" s="23">
        <v>42270</v>
      </c>
      <c r="B9">
        <v>70.683260000000004</v>
      </c>
      <c r="C9">
        <v>50.154013999999997</v>
      </c>
      <c r="D9">
        <v>1928.5</v>
      </c>
      <c r="E9">
        <v>151.63999899999999</v>
      </c>
      <c r="F9">
        <v>113.78457</v>
      </c>
      <c r="G9">
        <v>120.286878</v>
      </c>
      <c r="H9">
        <v>1085.3</v>
      </c>
      <c r="J9" s="23">
        <v>42270</v>
      </c>
      <c r="K9" s="89">
        <f t="shared" si="5"/>
        <v>9.9643649623970543E-3</v>
      </c>
      <c r="L9" s="89">
        <f t="shared" si="3"/>
        <v>5.7153548011144029E-3</v>
      </c>
      <c r="M9" s="89">
        <f t="shared" si="0"/>
        <v>-1.8115942028985588E-3</v>
      </c>
      <c r="N9" s="89">
        <f t="shared" si="0"/>
        <v>2.3419052755875747E-2</v>
      </c>
      <c r="O9" s="89">
        <f t="shared" si="4"/>
        <v>-6.0267965972704562E-4</v>
      </c>
      <c r="P9" s="89">
        <f t="shared" si="1"/>
        <v>-8.2130226651599969E-5</v>
      </c>
      <c r="Q9" s="130">
        <f t="shared" si="2"/>
        <v>-2.6636771300448503E-2</v>
      </c>
    </row>
    <row r="10" spans="1:17" x14ac:dyDescent="0.25">
      <c r="A10" s="23">
        <v>42269</v>
      </c>
      <c r="B10">
        <v>69.985894999999999</v>
      </c>
      <c r="C10">
        <v>49.868994999999998</v>
      </c>
      <c r="D10">
        <v>1932</v>
      </c>
      <c r="E10">
        <v>148.16999799999999</v>
      </c>
      <c r="F10">
        <v>113.85318700000001</v>
      </c>
      <c r="G10">
        <v>120.296758</v>
      </c>
      <c r="H10">
        <v>1115</v>
      </c>
      <c r="J10" s="23">
        <v>42269</v>
      </c>
      <c r="K10" s="89">
        <f t="shared" si="5"/>
        <v>-7.4879703506972595E-3</v>
      </c>
      <c r="L10" s="89">
        <f t="shared" si="3"/>
        <v>-4.7076858173056291E-3</v>
      </c>
      <c r="M10" s="89">
        <f t="shared" si="0"/>
        <v>-1.5792154865002517E-2</v>
      </c>
      <c r="N10" s="89">
        <f t="shared" si="0"/>
        <v>-8.2993505575436055E-3</v>
      </c>
      <c r="O10" s="89">
        <f t="shared" si="4"/>
        <v>4.3230109842515851E-3</v>
      </c>
      <c r="P10" s="89">
        <f t="shared" si="1"/>
        <v>1.3903904941629408E-2</v>
      </c>
      <c r="Q10" s="130">
        <f t="shared" si="2"/>
        <v>-1.4669494521032056E-2</v>
      </c>
    </row>
    <row r="11" spans="1:17" x14ac:dyDescent="0.25">
      <c r="A11" s="23">
        <v>42268</v>
      </c>
      <c r="B11">
        <v>70.513901000000004</v>
      </c>
      <c r="C11">
        <v>50.104872999999998</v>
      </c>
      <c r="D11">
        <v>1963</v>
      </c>
      <c r="E11">
        <v>149.41000399999999</v>
      </c>
      <c r="F11">
        <v>113.363117</v>
      </c>
      <c r="G11">
        <v>118.64709999999999</v>
      </c>
      <c r="H11">
        <v>1131.5999999999999</v>
      </c>
      <c r="J11" s="23">
        <v>42268</v>
      </c>
      <c r="K11" s="89">
        <f t="shared" si="5"/>
        <v>1.4185383148065389E-2</v>
      </c>
      <c r="L11" s="89">
        <f t="shared" si="3"/>
        <v>-2.2060253068924451E-2</v>
      </c>
      <c r="M11" s="89">
        <f t="shared" si="0"/>
        <v>1.530612244897922E-3</v>
      </c>
      <c r="N11" s="89">
        <f t="shared" si="0"/>
        <v>3.9645005526709465E-3</v>
      </c>
      <c r="O11" s="89">
        <f t="shared" si="4"/>
        <v>-5.0752318323359358E-3</v>
      </c>
      <c r="P11" s="89">
        <f t="shared" si="1"/>
        <v>-1.6298096239488968E-2</v>
      </c>
      <c r="Q11" s="130">
        <f t="shared" si="2"/>
        <v>-2.1164021164021829E-3</v>
      </c>
    </row>
    <row r="12" spans="1:17" x14ac:dyDescent="0.25">
      <c r="A12" s="23">
        <v>42265</v>
      </c>
      <c r="B12">
        <v>69.527625</v>
      </c>
      <c r="C12">
        <v>51.235132999999998</v>
      </c>
      <c r="D12">
        <v>1960</v>
      </c>
      <c r="E12">
        <v>148.820007</v>
      </c>
      <c r="F12">
        <v>113.941396</v>
      </c>
      <c r="G12">
        <v>120.61286</v>
      </c>
      <c r="H12">
        <v>1134</v>
      </c>
      <c r="J12" s="23">
        <v>42265</v>
      </c>
      <c r="K12" s="89">
        <f t="shared" si="5"/>
        <v>-1.6488142958536622E-2</v>
      </c>
      <c r="L12" s="89">
        <f t="shared" si="3"/>
        <v>-3.3913990341012945E-2</v>
      </c>
      <c r="M12" s="89">
        <f t="shared" si="0"/>
        <v>-1.3960508112187187E-2</v>
      </c>
      <c r="N12" s="89">
        <f t="shared" si="0"/>
        <v>-1.7624911953762146E-2</v>
      </c>
      <c r="O12" s="89">
        <f t="shared" si="4"/>
        <v>3.019832647566334E-3</v>
      </c>
      <c r="P12" s="89">
        <f t="shared" si="1"/>
        <v>1.538460191494595E-2</v>
      </c>
      <c r="Q12" s="130">
        <f t="shared" si="2"/>
        <v>-4.47721885699226E-3</v>
      </c>
    </row>
    <row r="13" spans="1:17" x14ac:dyDescent="0.25">
      <c r="A13" s="23">
        <v>42264</v>
      </c>
      <c r="B13">
        <v>70.693224999999998</v>
      </c>
      <c r="C13">
        <v>53.033718</v>
      </c>
      <c r="D13">
        <v>1987.75</v>
      </c>
      <c r="E13">
        <v>151.490005</v>
      </c>
      <c r="F13">
        <v>113.598348</v>
      </c>
      <c r="G13">
        <v>118.785394</v>
      </c>
      <c r="H13">
        <v>1139.0999999999999</v>
      </c>
      <c r="J13" s="23">
        <v>42264</v>
      </c>
      <c r="K13" s="89">
        <f t="shared" si="5"/>
        <v>-4.2257756449659567E-4</v>
      </c>
      <c r="L13" s="89">
        <f t="shared" si="3"/>
        <v>1.670706625269025E-3</v>
      </c>
      <c r="M13" s="89">
        <f t="shared" si="0"/>
        <v>-5.2545977730513727E-3</v>
      </c>
      <c r="N13" s="89">
        <f t="shared" si="0"/>
        <v>1.4193011119803645E-2</v>
      </c>
      <c r="O13" s="89">
        <f t="shared" si="4"/>
        <v>8.2644986061162218E-3</v>
      </c>
      <c r="P13" s="89">
        <f t="shared" si="1"/>
        <v>1.2205357273263218E-2</v>
      </c>
      <c r="Q13" s="130">
        <f t="shared" si="2"/>
        <v>-1.7763214624471946E-2</v>
      </c>
    </row>
    <row r="14" spans="1:17" x14ac:dyDescent="0.25">
      <c r="A14" s="23">
        <v>42263</v>
      </c>
      <c r="B14">
        <v>70.723111000000003</v>
      </c>
      <c r="C14">
        <v>52.945262</v>
      </c>
      <c r="D14">
        <v>1998.25</v>
      </c>
      <c r="E14">
        <v>149.36999499999999</v>
      </c>
      <c r="F14">
        <v>112.66721</v>
      </c>
      <c r="G14">
        <v>117.353058</v>
      </c>
      <c r="H14">
        <v>1159.7</v>
      </c>
      <c r="J14" s="23">
        <v>42263</v>
      </c>
      <c r="K14" s="89">
        <f t="shared" si="5"/>
        <v>6.8074815943988121E-3</v>
      </c>
      <c r="L14" s="89">
        <f t="shared" si="3"/>
        <v>5.9757074361614926E-3</v>
      </c>
      <c r="M14" s="89">
        <f t="shared" si="0"/>
        <v>9.34461421896704E-3</v>
      </c>
      <c r="N14" s="89">
        <f t="shared" si="0"/>
        <v>1.0759209708750772E-2</v>
      </c>
      <c r="O14" s="89">
        <f t="shared" si="4"/>
        <v>1.8302193888228846E-3</v>
      </c>
      <c r="P14" s="89">
        <f t="shared" si="1"/>
        <v>-3.7735581888977965E-3</v>
      </c>
      <c r="Q14" s="130">
        <f t="shared" si="2"/>
        <v>-4.463902480899673E-3</v>
      </c>
    </row>
    <row r="15" spans="1:17" x14ac:dyDescent="0.25">
      <c r="A15" s="23">
        <v>42262</v>
      </c>
      <c r="B15">
        <v>70.244919999999993</v>
      </c>
      <c r="C15">
        <v>52.630755999999998</v>
      </c>
      <c r="D15">
        <v>1979.75</v>
      </c>
      <c r="E15">
        <v>147.779999</v>
      </c>
      <c r="F15">
        <v>112.461381</v>
      </c>
      <c r="G15">
        <v>117.797574</v>
      </c>
      <c r="H15">
        <v>1164.9000000000001</v>
      </c>
      <c r="J15" s="23">
        <v>42262</v>
      </c>
      <c r="K15" s="89">
        <f t="shared" si="5"/>
        <v>7.141847470304663E-3</v>
      </c>
      <c r="L15" s="89">
        <f t="shared" si="3"/>
        <v>2.3118053569481933E-2</v>
      </c>
      <c r="M15" s="89">
        <f t="shared" si="0"/>
        <v>1.3178096212896673E-2</v>
      </c>
      <c r="N15" s="89">
        <f t="shared" si="0"/>
        <v>1.4554407124690361E-2</v>
      </c>
      <c r="O15" s="89">
        <f t="shared" si="4"/>
        <v>-7.5253295690712596E-3</v>
      </c>
      <c r="P15" s="89">
        <f t="shared" si="1"/>
        <v>-1.9164349616758947E-2</v>
      </c>
      <c r="Q15" s="130">
        <f t="shared" si="2"/>
        <v>-1.0280373831775602E-2</v>
      </c>
    </row>
    <row r="16" spans="1:17" x14ac:dyDescent="0.25">
      <c r="A16" s="23">
        <v>42261</v>
      </c>
      <c r="B16">
        <v>69.746798999999996</v>
      </c>
      <c r="C16">
        <v>51.441527999999998</v>
      </c>
      <c r="D16">
        <v>1954</v>
      </c>
      <c r="E16">
        <v>145.66000399999999</v>
      </c>
      <c r="F16">
        <v>113.31410700000001</v>
      </c>
      <c r="G16">
        <v>120.099197</v>
      </c>
      <c r="H16">
        <v>1177</v>
      </c>
      <c r="J16" s="23">
        <v>42261</v>
      </c>
      <c r="K16" s="89">
        <f t="shared" si="5"/>
        <v>-1.0599217124639515E-2</v>
      </c>
      <c r="L16" s="89">
        <f t="shared" si="3"/>
        <v>4.799395825662911E-3</v>
      </c>
      <c r="M16" s="89">
        <f t="shared" si="0"/>
        <v>-3.1883688305063274E-3</v>
      </c>
      <c r="N16" s="89">
        <f t="shared" si="0"/>
        <v>8.9332097088790086E-4</v>
      </c>
      <c r="O16" s="89">
        <f t="shared" si="4"/>
        <v>-8.6504251397556686E-5</v>
      </c>
      <c r="P16" s="89">
        <f t="shared" si="1"/>
        <v>1.5652208996885797E-3</v>
      </c>
      <c r="Q16" s="130">
        <f t="shared" si="2"/>
        <v>-8.4954549316007544E-5</v>
      </c>
    </row>
    <row r="17" spans="1:17" x14ac:dyDescent="0.25">
      <c r="A17" s="23">
        <v>42258</v>
      </c>
      <c r="B17">
        <v>70.493979999999993</v>
      </c>
      <c r="C17">
        <v>51.195819</v>
      </c>
      <c r="D17">
        <v>1960.25</v>
      </c>
      <c r="E17">
        <v>145.529999</v>
      </c>
      <c r="F17">
        <v>113.32391</v>
      </c>
      <c r="G17">
        <v>119.911509</v>
      </c>
      <c r="H17">
        <v>1177.0999999999999</v>
      </c>
      <c r="J17" s="23">
        <v>42258</v>
      </c>
      <c r="K17" s="89">
        <f t="shared" si="5"/>
        <v>7.5466255575404873E-3</v>
      </c>
      <c r="L17" s="89">
        <f t="shared" si="3"/>
        <v>-3.4436364757581828E-3</v>
      </c>
      <c r="M17" s="89">
        <f t="shared" si="0"/>
        <v>5.5142344190817205E-3</v>
      </c>
      <c r="N17" s="89">
        <f t="shared" si="0"/>
        <v>7.7556607504838393E-3</v>
      </c>
      <c r="O17" s="89">
        <f t="shared" si="4"/>
        <v>6.924160525341172E-4</v>
      </c>
      <c r="P17" s="89">
        <f t="shared" si="1"/>
        <v>6.3002785572965347E-3</v>
      </c>
      <c r="Q17" s="130">
        <f t="shared" si="2"/>
        <v>8.3090628747641837E-3</v>
      </c>
    </row>
    <row r="18" spans="1:17" x14ac:dyDescent="0.25">
      <c r="A18" s="23">
        <v>42257</v>
      </c>
      <c r="B18">
        <v>69.965973000000005</v>
      </c>
      <c r="C18">
        <v>51.372728000000002</v>
      </c>
      <c r="D18">
        <v>1949.5</v>
      </c>
      <c r="E18">
        <v>144.41000399999999</v>
      </c>
      <c r="F18">
        <v>113.245497</v>
      </c>
      <c r="G18">
        <v>119.160763</v>
      </c>
      <c r="H18">
        <v>1167.4000000000001</v>
      </c>
      <c r="J18" s="23">
        <v>42257</v>
      </c>
      <c r="K18" s="89">
        <f t="shared" si="5"/>
        <v>9.0517890557428871E-3</v>
      </c>
      <c r="L18" s="89">
        <f t="shared" si="3"/>
        <v>1.5212799199160854E-2</v>
      </c>
      <c r="M18" s="89">
        <f t="shared" si="0"/>
        <v>3.4744563119288863E-3</v>
      </c>
      <c r="N18" s="89">
        <f t="shared" si="0"/>
        <v>2.6514154006248791E-2</v>
      </c>
      <c r="O18" s="89">
        <f t="shared" si="4"/>
        <v>-1.9866586969304878E-3</v>
      </c>
      <c r="P18" s="89">
        <f t="shared" si="1"/>
        <v>-6.7517526101522618E-3</v>
      </c>
      <c r="Q18" s="130">
        <f t="shared" si="2"/>
        <v>1.2313562261533129E-2</v>
      </c>
    </row>
    <row r="19" spans="1:17" x14ac:dyDescent="0.25">
      <c r="A19" s="23">
        <v>42256</v>
      </c>
      <c r="B19">
        <v>69.338336999999996</v>
      </c>
      <c r="C19">
        <v>50.602916</v>
      </c>
      <c r="D19">
        <v>1942.75</v>
      </c>
      <c r="E19">
        <v>140.679993</v>
      </c>
      <c r="F19">
        <v>113.47092499999999</v>
      </c>
      <c r="G19">
        <v>119.970776</v>
      </c>
      <c r="H19">
        <v>1153.2</v>
      </c>
      <c r="J19" s="23">
        <v>42256</v>
      </c>
      <c r="K19" s="89">
        <f t="shared" si="5"/>
        <v>-1.3185883392236031E-2</v>
      </c>
      <c r="L19" s="89">
        <f t="shared" si="3"/>
        <v>-1.4423950751148662E-2</v>
      </c>
      <c r="M19" s="89">
        <f t="shared" si="3"/>
        <v>-1.1700368815973583E-2</v>
      </c>
      <c r="N19" s="89">
        <f t="shared" si="3"/>
        <v>-6.9180500658463373E-3</v>
      </c>
      <c r="O19" s="89">
        <f t="shared" si="4"/>
        <v>2.1641251837365427E-3</v>
      </c>
      <c r="P19" s="89">
        <f t="shared" si="1"/>
        <v>4.7984952760371513E-3</v>
      </c>
      <c r="Q19" s="130">
        <f t="shared" si="2"/>
        <v>-6.2047569803516112E-3</v>
      </c>
    </row>
    <row r="20" spans="1:17" x14ac:dyDescent="0.25">
      <c r="A20" s="23">
        <v>42255</v>
      </c>
      <c r="B20">
        <v>70.264841000000004</v>
      </c>
      <c r="C20">
        <v>51.343491999999998</v>
      </c>
      <c r="D20">
        <v>1965.75</v>
      </c>
      <c r="E20">
        <v>141.66000399999999</v>
      </c>
      <c r="F20">
        <v>113.22589000000001</v>
      </c>
      <c r="G20">
        <v>119.397846</v>
      </c>
      <c r="H20">
        <v>1160.4000000000001</v>
      </c>
      <c r="J20" s="23">
        <v>42255</v>
      </c>
      <c r="K20" s="89">
        <f t="shared" si="5"/>
        <v>1.980907226758033E-2</v>
      </c>
      <c r="L20" s="89">
        <f t="shared" si="3"/>
        <v>2.1321917213504404E-2</v>
      </c>
      <c r="M20" s="89">
        <f t="shared" si="3"/>
        <v>2.2895798100689424E-2</v>
      </c>
      <c r="N20" s="89">
        <f t="shared" si="3"/>
        <v>3.757419642257509E-2</v>
      </c>
      <c r="O20" s="89">
        <f t="shared" si="4"/>
        <v>-4.6527732669936483E-3</v>
      </c>
      <c r="P20" s="89">
        <f t="shared" si="1"/>
        <v>-1.47538080328522E-2</v>
      </c>
      <c r="Q20" s="130">
        <f t="shared" si="2"/>
        <v>8.1668114682884596E-3</v>
      </c>
    </row>
    <row r="21" spans="1:17" x14ac:dyDescent="0.25">
      <c r="A21" s="23">
        <v>42251</v>
      </c>
      <c r="B21">
        <v>68.899996000000002</v>
      </c>
      <c r="C21">
        <v>50.271605000000001</v>
      </c>
      <c r="D21">
        <v>1921.75</v>
      </c>
      <c r="E21">
        <v>136.529999</v>
      </c>
      <c r="F21">
        <v>113.755167</v>
      </c>
      <c r="G21">
        <v>121.18579800000001</v>
      </c>
      <c r="H21">
        <v>1151</v>
      </c>
      <c r="J21" s="23">
        <v>42251</v>
      </c>
      <c r="K21" s="89">
        <f t="shared" si="5"/>
        <v>-1.7613604509635783E-2</v>
      </c>
      <c r="L21" s="89">
        <f t="shared" si="3"/>
        <v>-2.0132964120878394E-2</v>
      </c>
      <c r="M21" s="89">
        <f t="shared" si="3"/>
        <v>-1.2461459403905417E-2</v>
      </c>
      <c r="N21" s="89">
        <f t="shared" si="3"/>
        <v>-6.6933286291740446E-3</v>
      </c>
      <c r="O21" s="89">
        <f t="shared" si="4"/>
        <v>2.2452004018735927E-3</v>
      </c>
      <c r="P21" s="89">
        <f t="shared" si="1"/>
        <v>9.1305457253954003E-3</v>
      </c>
      <c r="Q21" s="130">
        <f t="shared" si="2"/>
        <v>2.8753158490895103E-3</v>
      </c>
    </row>
    <row r="22" spans="1:17" x14ac:dyDescent="0.25">
      <c r="A22" s="23">
        <v>42250</v>
      </c>
      <c r="B22">
        <v>70.135332000000005</v>
      </c>
      <c r="C22">
        <v>51.304516999999997</v>
      </c>
      <c r="D22">
        <v>1946</v>
      </c>
      <c r="E22">
        <v>137.449997</v>
      </c>
      <c r="F22">
        <v>113.500336</v>
      </c>
      <c r="G22">
        <v>120.08931699999999</v>
      </c>
      <c r="H22">
        <v>1147.7</v>
      </c>
      <c r="J22" s="23">
        <v>42250</v>
      </c>
      <c r="K22" s="89">
        <f t="shared" si="5"/>
        <v>1.1203653793766977E-2</v>
      </c>
      <c r="L22" s="89">
        <f t="shared" si="3"/>
        <v>-6.2287314385004455E-3</v>
      </c>
      <c r="M22" s="89">
        <f t="shared" si="3"/>
        <v>-5.1361068310218361E-4</v>
      </c>
      <c r="N22" s="89">
        <f t="shared" si="3"/>
        <v>5.0453497018627669E-3</v>
      </c>
      <c r="O22" s="89">
        <f t="shared" si="4"/>
        <v>4.7722646140928582E-3</v>
      </c>
      <c r="P22" s="89">
        <f t="shared" si="1"/>
        <v>4.8768055784611519E-3</v>
      </c>
      <c r="Q22" s="130">
        <f t="shared" si="2"/>
        <v>-1.0006038126455508E-2</v>
      </c>
    </row>
    <row r="23" spans="1:17" x14ac:dyDescent="0.25">
      <c r="A23" s="23">
        <v>42249</v>
      </c>
      <c r="B23">
        <v>69.358266</v>
      </c>
      <c r="C23">
        <v>51.626081999999997</v>
      </c>
      <c r="D23">
        <v>1947</v>
      </c>
      <c r="E23">
        <v>136.759995</v>
      </c>
      <c r="F23">
        <v>112.96125499999999</v>
      </c>
      <c r="G23">
        <v>119.506507</v>
      </c>
      <c r="H23">
        <v>1159.3</v>
      </c>
      <c r="J23" s="23">
        <v>42249</v>
      </c>
      <c r="K23" s="89">
        <f t="shared" si="5"/>
        <v>9.5708133815843865E-3</v>
      </c>
      <c r="L23" s="89">
        <f t="shared" si="3"/>
        <v>8.566550546703855E-3</v>
      </c>
      <c r="M23" s="89">
        <f t="shared" si="3"/>
        <v>1.6179540709812201E-2</v>
      </c>
      <c r="N23" s="89">
        <f t="shared" si="3"/>
        <v>2.0140213637777293E-2</v>
      </c>
      <c r="O23" s="89">
        <f t="shared" si="4"/>
        <v>-1.4728641995112035E-3</v>
      </c>
      <c r="P23" s="89">
        <f t="shared" si="1"/>
        <v>-8.604397311040124E-3</v>
      </c>
      <c r="Q23" s="130">
        <f t="shared" si="2"/>
        <v>2.0330927653582131E-2</v>
      </c>
    </row>
    <row r="24" spans="1:17" x14ac:dyDescent="0.25">
      <c r="A24" s="128">
        <v>42248</v>
      </c>
      <c r="B24" s="44">
        <v>68.700744</v>
      </c>
      <c r="C24" s="44">
        <v>51.187581000000002</v>
      </c>
      <c r="D24" s="44">
        <v>1916</v>
      </c>
      <c r="E24" s="44">
        <v>134.05999800000001</v>
      </c>
      <c r="F24" s="44">
        <v>113.127877</v>
      </c>
      <c r="G24" s="44">
        <v>120.543713</v>
      </c>
      <c r="H24" s="44">
        <v>1136.2</v>
      </c>
      <c r="J24" s="23">
        <v>42248</v>
      </c>
      <c r="K24" s="89">
        <f t="shared" si="5"/>
        <v>-3.2819118720519347E-2</v>
      </c>
      <c r="L24" s="89">
        <f t="shared" si="3"/>
        <v>-2.4512534319952928E-2</v>
      </c>
      <c r="M24" s="89">
        <f t="shared" si="3"/>
        <v>-2.7040751555160614E-2</v>
      </c>
      <c r="N24" s="89">
        <f t="shared" si="3"/>
        <v>-2.8832187784883501E-2</v>
      </c>
      <c r="O24" s="89">
        <f t="shared" si="4"/>
        <v>6.0579556461781703E-3</v>
      </c>
      <c r="P24" s="89">
        <f t="shared" si="1"/>
        <v>7.205567658203238E-3</v>
      </c>
      <c r="Q24" s="130">
        <f t="shared" si="2"/>
        <v>0</v>
      </c>
    </row>
    <row r="25" spans="1:17" x14ac:dyDescent="0.25">
      <c r="A25" s="23">
        <v>42247</v>
      </c>
      <c r="B25">
        <v>71.031949999999995</v>
      </c>
      <c r="C25">
        <v>52.473847999999997</v>
      </c>
      <c r="D25">
        <v>1969.25</v>
      </c>
      <c r="E25">
        <v>138.03999300000001</v>
      </c>
      <c r="F25">
        <v>112.44668</v>
      </c>
      <c r="G25">
        <v>119.681341</v>
      </c>
      <c r="H25">
        <v>1136.2</v>
      </c>
      <c r="J25" s="23">
        <v>42247</v>
      </c>
      <c r="K25" s="89">
        <f t="shared" si="5"/>
        <v>-1.6008777686634112E-2</v>
      </c>
      <c r="L25" s="89">
        <f t="shared" si="3"/>
        <v>-2.7451707214187104E-2</v>
      </c>
      <c r="M25" s="89">
        <f t="shared" si="3"/>
        <v>-1.0302801859530142E-2</v>
      </c>
      <c r="N25" s="89">
        <f t="shared" si="3"/>
        <v>-6.0484732845451639E-3</v>
      </c>
      <c r="O25" s="89">
        <f t="shared" si="4"/>
        <v>-2.5141023787836891E-3</v>
      </c>
      <c r="P25" s="89">
        <f t="shared" si="1"/>
        <v>-7.682275563345442E-3</v>
      </c>
      <c r="Q25" s="130">
        <f t="shared" si="2"/>
        <v>-6.2100935887342557E-3</v>
      </c>
    </row>
    <row r="26" spans="1:17" x14ac:dyDescent="0.25">
      <c r="A26" s="23">
        <v>42244</v>
      </c>
      <c r="B26">
        <v>72.187584999999999</v>
      </c>
      <c r="C26">
        <v>53.955005</v>
      </c>
      <c r="D26">
        <v>1989.75</v>
      </c>
      <c r="E26">
        <v>138.88000500000001</v>
      </c>
      <c r="F26">
        <v>112.73009500000001</v>
      </c>
      <c r="G26">
        <v>120.607884</v>
      </c>
      <c r="H26">
        <v>1143.3</v>
      </c>
      <c r="J26" s="23">
        <v>42244</v>
      </c>
      <c r="K26" s="89">
        <f t="shared" si="5"/>
        <v>8.2869558238218843E-4</v>
      </c>
      <c r="L26" s="89">
        <f t="shared" si="3"/>
        <v>7.6432784382098884E-3</v>
      </c>
      <c r="M26" s="89">
        <f t="shared" si="3"/>
        <v>2.5135101168771712E-4</v>
      </c>
      <c r="N26" s="89">
        <f t="shared" si="3"/>
        <v>4.4843774224063715E-3</v>
      </c>
      <c r="O26" s="89">
        <f t="shared" si="4"/>
        <v>1.8238635522913604E-3</v>
      </c>
      <c r="P26" s="89">
        <f t="shared" si="1"/>
        <v>2.9508277370922098E-3</v>
      </c>
      <c r="Q26" s="130">
        <f t="shared" si="2"/>
        <v>-2.1818816547390929E-3</v>
      </c>
    </row>
    <row r="27" spans="1:17" x14ac:dyDescent="0.25">
      <c r="A27" s="23">
        <v>42243</v>
      </c>
      <c r="B27">
        <v>72.127813000000003</v>
      </c>
      <c r="C27">
        <v>53.545740000000002</v>
      </c>
      <c r="D27">
        <v>1989.25</v>
      </c>
      <c r="E27">
        <v>138.259995</v>
      </c>
      <c r="F27">
        <v>112.52486500000001</v>
      </c>
      <c r="G27">
        <v>120.253038</v>
      </c>
      <c r="H27">
        <v>1145.8</v>
      </c>
      <c r="J27" s="23">
        <v>42243</v>
      </c>
      <c r="K27" s="89">
        <f t="shared" si="5"/>
        <v>2.4190107375382075E-2</v>
      </c>
      <c r="L27" s="89">
        <f t="shared" si="3"/>
        <v>9.7391288409134358E-3</v>
      </c>
      <c r="M27" s="89">
        <f t="shared" si="3"/>
        <v>2.6444788441692513E-2</v>
      </c>
      <c r="N27" s="89">
        <f t="shared" si="3"/>
        <v>6.9186294795517966E-3</v>
      </c>
      <c r="O27" s="89">
        <f t="shared" si="4"/>
        <v>9.5627576676049486E-4</v>
      </c>
      <c r="P27" s="89">
        <f t="shared" si="1"/>
        <v>5.7409452557855012E-4</v>
      </c>
      <c r="Q27" s="130">
        <f t="shared" si="2"/>
        <v>1.38028667492478E-2</v>
      </c>
    </row>
    <row r="28" spans="1:17" x14ac:dyDescent="0.25">
      <c r="A28" s="23">
        <v>42242</v>
      </c>
      <c r="B28">
        <v>70.424243000000004</v>
      </c>
      <c r="C28">
        <v>53.029280999999997</v>
      </c>
      <c r="D28">
        <v>1938</v>
      </c>
      <c r="E28">
        <v>137.30999800000001</v>
      </c>
      <c r="F28">
        <v>112.41736299999999</v>
      </c>
      <c r="G28">
        <v>120.18404099999999</v>
      </c>
      <c r="H28">
        <v>1130.2</v>
      </c>
      <c r="J28" s="23">
        <v>42242</v>
      </c>
      <c r="K28" s="89">
        <f t="shared" si="5"/>
        <v>5.5547279456332088E-2</v>
      </c>
      <c r="L28" s="89">
        <f t="shared" si="3"/>
        <v>6.3513771195958357E-2</v>
      </c>
      <c r="M28" s="89">
        <f t="shared" si="3"/>
        <v>3.4841810172206555E-2</v>
      </c>
      <c r="N28" s="89">
        <f t="shared" si="3"/>
        <v>3.5754625855907163E-2</v>
      </c>
      <c r="O28" s="89">
        <f t="shared" si="4"/>
        <v>-6.0816579888733902E-4</v>
      </c>
      <c r="P28" s="89">
        <f t="shared" si="1"/>
        <v>-1.9303478207482239E-2</v>
      </c>
      <c r="Q28" s="130">
        <f t="shared" si="2"/>
        <v>-2.3585313174945943E-2</v>
      </c>
    </row>
    <row r="29" spans="1:17" x14ac:dyDescent="0.25">
      <c r="A29" s="23">
        <v>42241</v>
      </c>
      <c r="B29">
        <v>66.718226999999999</v>
      </c>
      <c r="C29">
        <v>49.862335999999999</v>
      </c>
      <c r="D29">
        <v>1872.75</v>
      </c>
      <c r="E29">
        <v>132.570007</v>
      </c>
      <c r="F29">
        <v>112.48577299999999</v>
      </c>
      <c r="G29">
        <v>122.54967600000001</v>
      </c>
      <c r="H29">
        <v>1157.5</v>
      </c>
      <c r="J29" s="23">
        <v>42241</v>
      </c>
      <c r="K29" s="89">
        <f t="shared" si="5"/>
        <v>-2.0333523922095642E-2</v>
      </c>
      <c r="L29" s="89">
        <f t="shared" si="3"/>
        <v>-5.2231965186115503E-2</v>
      </c>
      <c r="M29" s="89">
        <f t="shared" si="3"/>
        <v>8.0160320641287086E-4</v>
      </c>
      <c r="N29" s="89">
        <f t="shared" si="3"/>
        <v>2.3548509155388864E-2</v>
      </c>
      <c r="O29" s="89">
        <f t="shared" si="4"/>
        <v>-5.0998662897373537E-3</v>
      </c>
      <c r="P29" s="89">
        <f t="shared" si="1"/>
        <v>-1.6065196824493921E-2</v>
      </c>
      <c r="Q29" s="130">
        <f t="shared" si="2"/>
        <v>-5.5841924398625231E-3</v>
      </c>
    </row>
    <row r="30" spans="1:17" x14ac:dyDescent="0.25">
      <c r="A30" s="23">
        <v>42240</v>
      </c>
      <c r="B30">
        <v>68.103001000000006</v>
      </c>
      <c r="C30">
        <v>52.610273999999997</v>
      </c>
      <c r="D30">
        <v>1871.25</v>
      </c>
      <c r="E30">
        <v>129.520004</v>
      </c>
      <c r="F30">
        <v>113.062376</v>
      </c>
      <c r="G30">
        <v>124.550606</v>
      </c>
      <c r="H30">
        <v>1164</v>
      </c>
      <c r="J30" s="23">
        <v>42240</v>
      </c>
      <c r="K30" s="89">
        <f t="shared" si="5"/>
        <v>-3.9752792782722146E-2</v>
      </c>
      <c r="L30" s="89">
        <f t="shared" si="3"/>
        <v>-3.1916770522079863E-2</v>
      </c>
      <c r="M30" s="89">
        <f t="shared" si="3"/>
        <v>-5.0849606898300759E-2</v>
      </c>
      <c r="N30" s="89">
        <f t="shared" si="3"/>
        <v>-5.1204975870081881E-2</v>
      </c>
      <c r="O30" s="89">
        <f t="shared" si="4"/>
        <v>-2.7583832599303859E-3</v>
      </c>
      <c r="P30" s="89">
        <f t="shared" si="1"/>
        <v>-2.3734916089168667E-4</v>
      </c>
      <c r="Q30" s="130">
        <f t="shared" si="2"/>
        <v>9.1027308192457301E-3</v>
      </c>
    </row>
    <row r="31" spans="1:17" x14ac:dyDescent="0.25">
      <c r="A31" s="23">
        <v>42237</v>
      </c>
      <c r="B31">
        <v>70.922363000000004</v>
      </c>
      <c r="C31">
        <v>54.344783999999997</v>
      </c>
      <c r="D31">
        <v>1971.5</v>
      </c>
      <c r="E31">
        <v>136.509995</v>
      </c>
      <c r="F31">
        <v>113.375108</v>
      </c>
      <c r="G31">
        <v>124.580175</v>
      </c>
      <c r="H31">
        <v>1153.5</v>
      </c>
      <c r="J31" s="23">
        <v>42237</v>
      </c>
      <c r="K31" s="89">
        <f t="shared" si="5"/>
        <v>-3.7322451837932036E-2</v>
      </c>
      <c r="L31" s="89">
        <f t="shared" si="3"/>
        <v>-2.0719933094786591E-2</v>
      </c>
      <c r="M31" s="89">
        <f t="shared" si="3"/>
        <v>-2.666008392989383E-2</v>
      </c>
      <c r="N31" s="89">
        <f t="shared" si="3"/>
        <v>-1.1155436193652224E-2</v>
      </c>
      <c r="O31" s="89">
        <f t="shared" si="4"/>
        <v>2.5865980553851919E-4</v>
      </c>
      <c r="P31" s="89">
        <f t="shared" si="1"/>
        <v>2.9360593898968279E-3</v>
      </c>
      <c r="Q31" s="130">
        <f t="shared" si="2"/>
        <v>2.1157932011331537E-2</v>
      </c>
    </row>
    <row r="32" spans="1:17" x14ac:dyDescent="0.25">
      <c r="A32" s="23">
        <v>42236</v>
      </c>
      <c r="B32">
        <v>73.671982</v>
      </c>
      <c r="C32">
        <v>55.494629000000003</v>
      </c>
      <c r="D32">
        <v>2025.5</v>
      </c>
      <c r="E32">
        <v>138.050003</v>
      </c>
      <c r="F32">
        <v>113.34578999999999</v>
      </c>
      <c r="G32">
        <v>124.21547099999999</v>
      </c>
      <c r="H32">
        <v>1129.5999999999999</v>
      </c>
      <c r="J32" s="23">
        <v>42236</v>
      </c>
      <c r="K32" s="89">
        <f t="shared" si="5"/>
        <v>-6.0484379622132156E-3</v>
      </c>
      <c r="L32" s="89">
        <f t="shared" si="3"/>
        <v>-4.5424048453254096E-2</v>
      </c>
      <c r="M32" s="89">
        <f t="shared" si="3"/>
        <v>-2.2795802677602173E-2</v>
      </c>
      <c r="N32" s="89">
        <f t="shared" si="3"/>
        <v>-2.1823863748888894E-2</v>
      </c>
      <c r="O32" s="89">
        <f t="shared" si="4"/>
        <v>6.039069706245126E-4</v>
      </c>
      <c r="P32" s="89">
        <f t="shared" si="1"/>
        <v>1.0099345046798325E-2</v>
      </c>
      <c r="Q32" s="130">
        <f t="shared" si="2"/>
        <v>1.8208040382188484E-2</v>
      </c>
    </row>
    <row r="33" spans="1:17" x14ac:dyDescent="0.25">
      <c r="A33" s="23">
        <v>42235</v>
      </c>
      <c r="B33">
        <v>74.120294000000001</v>
      </c>
      <c r="C33">
        <v>58.135373000000001</v>
      </c>
      <c r="D33">
        <v>2072.75</v>
      </c>
      <c r="E33">
        <v>141.13000500000001</v>
      </c>
      <c r="F33">
        <v>113.27738100000001</v>
      </c>
      <c r="G33">
        <v>122.973519</v>
      </c>
      <c r="H33">
        <v>1109.4000000000001</v>
      </c>
      <c r="J33" s="23">
        <v>42235</v>
      </c>
      <c r="K33" s="89">
        <f t="shared" si="5"/>
        <v>-9.3997804098511217E-4</v>
      </c>
      <c r="L33" s="89">
        <f t="shared" si="3"/>
        <v>0</v>
      </c>
      <c r="M33" s="89">
        <f t="shared" si="3"/>
        <v>-1.0148042024832882E-2</v>
      </c>
      <c r="N33" s="89">
        <f t="shared" si="3"/>
        <v>-6.8261854964312141E-3</v>
      </c>
      <c r="O33" s="89">
        <f t="shared" si="4"/>
        <v>4.8548349045567374E-3</v>
      </c>
      <c r="P33" s="89">
        <f t="shared" si="1"/>
        <v>9.8753572556653513E-3</v>
      </c>
      <c r="Q33" s="130">
        <f t="shared" si="2"/>
        <v>9.0958704748045349E-3</v>
      </c>
    </row>
    <row r="34" spans="1:17" x14ac:dyDescent="0.25">
      <c r="A34" s="23">
        <v>42234</v>
      </c>
      <c r="B34">
        <v>74.190031000000005</v>
      </c>
      <c r="C34">
        <v>58.135373000000001</v>
      </c>
      <c r="D34">
        <v>2094</v>
      </c>
      <c r="E34">
        <v>142.10000600000001</v>
      </c>
      <c r="F34">
        <v>112.73009500000001</v>
      </c>
      <c r="G34">
        <v>121.77098700000001</v>
      </c>
      <c r="H34">
        <v>1099.4000000000001</v>
      </c>
      <c r="J34" s="23">
        <v>42234</v>
      </c>
      <c r="K34" s="89">
        <f t="shared" si="5"/>
        <v>8.0631041637135858E-4</v>
      </c>
      <c r="L34" s="89">
        <f t="shared" si="3"/>
        <v>-8.3737660609828346E-4</v>
      </c>
      <c r="M34" s="89">
        <f t="shared" si="3"/>
        <v>-2.5008931761343334E-3</v>
      </c>
      <c r="N34" s="89">
        <f t="shared" si="3"/>
        <v>-7.0332840262254948E-5</v>
      </c>
      <c r="O34" s="89">
        <f t="shared" si="4"/>
        <v>-3.7999965411837922E-3</v>
      </c>
      <c r="P34" s="89">
        <f t="shared" si="1"/>
        <v>-7.8701890506485128E-3</v>
      </c>
      <c r="Q34" s="130">
        <f t="shared" si="2"/>
        <v>-4.8879660870317476E-2</v>
      </c>
    </row>
    <row r="35" spans="1:17" x14ac:dyDescent="0.25">
      <c r="A35" s="23">
        <v>42233</v>
      </c>
      <c r="B35">
        <v>74.130258999999995</v>
      </c>
      <c r="C35">
        <v>58.184094999999999</v>
      </c>
      <c r="D35">
        <v>2099.25</v>
      </c>
      <c r="E35">
        <v>142.11000100000001</v>
      </c>
      <c r="F35">
        <v>113.16010300000001</v>
      </c>
      <c r="G35">
        <v>122.73694999999999</v>
      </c>
      <c r="H35">
        <v>1155.9000000000001</v>
      </c>
      <c r="J35" s="23">
        <v>42233</v>
      </c>
      <c r="K35" s="89">
        <f t="shared" si="5"/>
        <v>2.5599880207143322E-3</v>
      </c>
      <c r="L35" s="89">
        <f t="shared" si="3"/>
        <v>8.9557158919630897E-3</v>
      </c>
      <c r="M35" s="89">
        <f t="shared" si="3"/>
        <v>4.6661880832734592E-3</v>
      </c>
      <c r="N35" s="89">
        <f t="shared" si="3"/>
        <v>1.0565933544932626E-3</v>
      </c>
      <c r="O35" s="89">
        <f t="shared" si="4"/>
        <v>3.2057074090274806E-3</v>
      </c>
      <c r="P35" s="89">
        <f t="shared" si="1"/>
        <v>4.5175686950893468E-3</v>
      </c>
      <c r="Q35" s="130">
        <f t="shared" si="2"/>
        <v>-9.2568783749035211E-3</v>
      </c>
    </row>
    <row r="36" spans="1:17" x14ac:dyDescent="0.25">
      <c r="A36" s="23">
        <v>42230</v>
      </c>
      <c r="B36">
        <v>73.940971000000005</v>
      </c>
      <c r="C36">
        <v>57.667639999999999</v>
      </c>
      <c r="D36">
        <v>2089.5</v>
      </c>
      <c r="E36">
        <v>141.96000699999999</v>
      </c>
      <c r="F36">
        <v>112.79850399999999</v>
      </c>
      <c r="G36">
        <v>122.184971</v>
      </c>
      <c r="H36">
        <v>1166.7</v>
      </c>
      <c r="J36" s="23">
        <v>42230</v>
      </c>
      <c r="K36" s="89">
        <f t="shared" si="5"/>
        <v>3.9226465627708595E-3</v>
      </c>
      <c r="L36" s="89">
        <f t="shared" si="3"/>
        <v>3.3909808841410261E-3</v>
      </c>
      <c r="M36" s="89">
        <f t="shared" si="3"/>
        <v>4.3258832011536796E-3</v>
      </c>
      <c r="N36" s="89">
        <f t="shared" si="3"/>
        <v>1.19040137096591E-2</v>
      </c>
      <c r="O36" s="89">
        <f t="shared" si="4"/>
        <v>9.5395371495587966E-4</v>
      </c>
      <c r="P36" s="89">
        <f t="shared" si="1"/>
        <v>2.3449553447567606E-3</v>
      </c>
      <c r="Q36" s="130">
        <f t="shared" si="2"/>
        <v>-2.5882942306086676E-2</v>
      </c>
    </row>
    <row r="37" spans="1:17" x14ac:dyDescent="0.25">
      <c r="A37" s="23">
        <v>42229</v>
      </c>
      <c r="B37">
        <v>73.652060000000006</v>
      </c>
      <c r="C37">
        <v>57.472751000000002</v>
      </c>
      <c r="D37">
        <v>2080.5</v>
      </c>
      <c r="E37">
        <v>140.28999300000001</v>
      </c>
      <c r="F37">
        <v>112.691002</v>
      </c>
      <c r="G37">
        <v>121.899123</v>
      </c>
      <c r="H37">
        <v>1197.7</v>
      </c>
      <c r="J37" s="23">
        <v>42229</v>
      </c>
      <c r="K37" s="89">
        <f t="shared" si="5"/>
        <v>5.3032254371265797E-3</v>
      </c>
      <c r="L37" s="89">
        <f t="shared" si="3"/>
        <v>1.2358425227574577E-2</v>
      </c>
      <c r="M37" s="89">
        <f t="shared" si="3"/>
        <v>-1.7992083483266974E-3</v>
      </c>
      <c r="N37" s="89">
        <f t="shared" si="3"/>
        <v>6.456661212832282E-3</v>
      </c>
      <c r="O37" s="89">
        <f t="shared" si="4"/>
        <v>-3.4569363825529553E-3</v>
      </c>
      <c r="P37" s="89">
        <f t="shared" si="1"/>
        <v>-3.2240007201697063E-3</v>
      </c>
      <c r="Q37" s="130">
        <f t="shared" si="2"/>
        <v>-1.1635583429608798E-2</v>
      </c>
    </row>
    <row r="38" spans="1:17" x14ac:dyDescent="0.25">
      <c r="A38" s="23">
        <v>42228</v>
      </c>
      <c r="B38">
        <v>73.263526999999996</v>
      </c>
      <c r="C38">
        <v>56.771149000000001</v>
      </c>
      <c r="D38">
        <v>2084.25</v>
      </c>
      <c r="E38">
        <v>139.38999899999999</v>
      </c>
      <c r="F38">
        <v>113.081919</v>
      </c>
      <c r="G38">
        <v>122.293397</v>
      </c>
      <c r="H38">
        <v>1211.8</v>
      </c>
      <c r="J38" s="23">
        <v>42228</v>
      </c>
      <c r="K38" s="89">
        <f t="shared" si="5"/>
        <v>4.0960927151345583E-3</v>
      </c>
      <c r="L38" s="89">
        <f t="shared" si="3"/>
        <v>8.6565033033321193E-3</v>
      </c>
      <c r="M38" s="89">
        <f t="shared" si="3"/>
        <v>2.1637216011540783E-3</v>
      </c>
      <c r="N38" s="89">
        <f t="shared" si="3"/>
        <v>-1.7188712411778662E-3</v>
      </c>
      <c r="O38" s="89">
        <f t="shared" si="4"/>
        <v>-1.553199442782871E-3</v>
      </c>
      <c r="P38" s="89">
        <f t="shared" si="1"/>
        <v>-5.4509031367478977E-3</v>
      </c>
      <c r="Q38" s="130">
        <f t="shared" si="2"/>
        <v>-8.9146969820889099E-3</v>
      </c>
    </row>
    <row r="39" spans="1:17" x14ac:dyDescent="0.25">
      <c r="A39" s="23">
        <v>42227</v>
      </c>
      <c r="B39">
        <v>72.964657000000003</v>
      </c>
      <c r="C39">
        <v>56.283926999999998</v>
      </c>
      <c r="D39">
        <v>2079.75</v>
      </c>
      <c r="E39">
        <v>139.63000500000001</v>
      </c>
      <c r="F39">
        <v>113.257831</v>
      </c>
      <c r="G39">
        <v>122.96366</v>
      </c>
      <c r="H39">
        <v>1222.7</v>
      </c>
      <c r="J39" s="23">
        <v>42227</v>
      </c>
      <c r="K39" s="89">
        <f t="shared" si="5"/>
        <v>-1.3713308651426059E-2</v>
      </c>
      <c r="L39" s="89">
        <f t="shared" si="3"/>
        <v>-1.1128265038770846E-2</v>
      </c>
      <c r="M39" s="89">
        <f t="shared" si="3"/>
        <v>-9.5249434456482485E-3</v>
      </c>
      <c r="N39" s="89">
        <f t="shared" si="3"/>
        <v>-8.7320459411327489E-3</v>
      </c>
      <c r="O39" s="89">
        <f t="shared" si="4"/>
        <v>4.1590500299688582E-3</v>
      </c>
      <c r="P39" s="89">
        <f t="shared" si="1"/>
        <v>1.587945154651238E-2</v>
      </c>
      <c r="Q39" s="130">
        <f t="shared" si="2"/>
        <v>1.0412362614660164E-2</v>
      </c>
    </row>
    <row r="40" spans="1:17" x14ac:dyDescent="0.25">
      <c r="A40" s="23">
        <v>42226</v>
      </c>
      <c r="B40">
        <v>73.979156000000003</v>
      </c>
      <c r="C40">
        <v>56.917318000000002</v>
      </c>
      <c r="D40">
        <v>2099.75</v>
      </c>
      <c r="E40">
        <v>140.86000100000001</v>
      </c>
      <c r="F40">
        <v>112.788737</v>
      </c>
      <c r="G40">
        <v>121.041586</v>
      </c>
      <c r="H40">
        <v>1210.0999999999999</v>
      </c>
      <c r="J40" s="23">
        <v>42226</v>
      </c>
      <c r="K40" s="89">
        <f t="shared" si="5"/>
        <v>2.2907713112441108E-3</v>
      </c>
      <c r="L40" s="89">
        <f t="shared" si="3"/>
        <v>7.5901204992594451E-3</v>
      </c>
      <c r="M40" s="89">
        <f t="shared" si="3"/>
        <v>1.2659754039064275E-2</v>
      </c>
      <c r="N40" s="89">
        <f t="shared" si="3"/>
        <v>1.3016885731386818E-2</v>
      </c>
      <c r="O40" s="89">
        <f t="shared" si="4"/>
        <v>-3.9699558156512937E-3</v>
      </c>
      <c r="P40" s="89">
        <f t="shared" si="1"/>
        <v>-1.2385336637273481E-2</v>
      </c>
      <c r="Q40" s="130">
        <f t="shared" si="2"/>
        <v>6.9900973620702356E-3</v>
      </c>
    </row>
    <row r="41" spans="1:17" x14ac:dyDescent="0.25">
      <c r="A41" s="23">
        <v>42223</v>
      </c>
      <c r="B41">
        <v>73.810074</v>
      </c>
      <c r="C41">
        <v>56.488562999999999</v>
      </c>
      <c r="D41">
        <v>2073.5</v>
      </c>
      <c r="E41">
        <v>139.050003</v>
      </c>
      <c r="F41">
        <v>113.238288</v>
      </c>
      <c r="G41">
        <v>122.559527</v>
      </c>
      <c r="H41">
        <v>1201.7</v>
      </c>
      <c r="J41" s="23">
        <v>42223</v>
      </c>
      <c r="K41" s="89">
        <f t="shared" si="5"/>
        <v>8.5620698618946722E-3</v>
      </c>
      <c r="L41" s="89">
        <f t="shared" si="3"/>
        <v>-7.8726578397696478E-3</v>
      </c>
      <c r="M41" s="89">
        <f t="shared" si="3"/>
        <v>-2.8853089685020317E-3</v>
      </c>
      <c r="N41" s="89">
        <f t="shared" si="3"/>
        <v>5.7866401446655669E-3</v>
      </c>
      <c r="O41" s="89">
        <f t="shared" si="4"/>
        <v>3.4641125714474086E-3</v>
      </c>
      <c r="P41" s="89">
        <f t="shared" si="1"/>
        <v>1.3118170208940239E-2</v>
      </c>
      <c r="Q41" s="130">
        <f t="shared" si="2"/>
        <v>-3.7307245896203156E-3</v>
      </c>
    </row>
    <row r="42" spans="1:17" x14ac:dyDescent="0.25">
      <c r="A42" s="23">
        <v>42222</v>
      </c>
      <c r="B42">
        <v>73.183471999999995</v>
      </c>
      <c r="C42">
        <v>56.936807000000002</v>
      </c>
      <c r="D42">
        <v>2079.5</v>
      </c>
      <c r="E42">
        <v>138.25</v>
      </c>
      <c r="F42">
        <v>112.84737199999999</v>
      </c>
      <c r="G42">
        <v>120.972588</v>
      </c>
      <c r="H42">
        <v>1206.2</v>
      </c>
      <c r="J42" s="23">
        <v>42222</v>
      </c>
      <c r="K42" s="89">
        <f t="shared" si="5"/>
        <v>-1.8671668173252054E-2</v>
      </c>
      <c r="L42" s="89">
        <f t="shared" si="3"/>
        <v>-1.1336683343091125E-2</v>
      </c>
      <c r="M42" s="89">
        <f t="shared" si="3"/>
        <v>-6.8059701492537705E-3</v>
      </c>
      <c r="N42" s="89">
        <f t="shared" si="3"/>
        <v>-2.2346396369524069E-2</v>
      </c>
      <c r="O42" s="89">
        <f t="shared" si="4"/>
        <v>1.908909541073589E-3</v>
      </c>
      <c r="P42" s="89">
        <f t="shared" si="1"/>
        <v>8.8779443175170947E-3</v>
      </c>
      <c r="Q42" s="130">
        <f t="shared" si="2"/>
        <v>-1.490066225165565E-3</v>
      </c>
    </row>
    <row r="43" spans="1:17" x14ac:dyDescent="0.25">
      <c r="A43" s="23">
        <v>42221</v>
      </c>
      <c r="B43">
        <v>74.575929000000002</v>
      </c>
      <c r="C43">
        <v>57.589683000000001</v>
      </c>
      <c r="D43">
        <v>2093.75</v>
      </c>
      <c r="E43">
        <v>141.41000399999999</v>
      </c>
      <c r="F43">
        <v>112.632367</v>
      </c>
      <c r="G43">
        <v>119.908051</v>
      </c>
      <c r="H43">
        <v>1208</v>
      </c>
      <c r="J43" s="23">
        <v>42221</v>
      </c>
      <c r="K43" s="89">
        <f t="shared" si="5"/>
        <v>-3.8527144291355953E-3</v>
      </c>
      <c r="L43" s="89">
        <f t="shared" si="3"/>
        <v>6.8142768134220599E-3</v>
      </c>
      <c r="M43" s="89">
        <f t="shared" si="3"/>
        <v>5.1608257321171802E-3</v>
      </c>
      <c r="N43" s="89">
        <f t="shared" si="3"/>
        <v>1.0504516071108805E-2</v>
      </c>
      <c r="O43" s="89">
        <f t="shared" si="4"/>
        <v>-3.8893487329646481E-3</v>
      </c>
      <c r="P43" s="89">
        <f t="shared" si="1"/>
        <v>-7.5059051502895935E-3</v>
      </c>
      <c r="Q43" s="130">
        <f t="shared" si="2"/>
        <v>-8.3730093580692833E-3</v>
      </c>
    </row>
    <row r="44" spans="1:17" x14ac:dyDescent="0.25">
      <c r="A44" s="23">
        <v>42220</v>
      </c>
      <c r="B44">
        <v>74.864360000000005</v>
      </c>
      <c r="C44">
        <v>57.199907000000003</v>
      </c>
      <c r="D44">
        <v>2083</v>
      </c>
      <c r="E44">
        <v>139.94000199999999</v>
      </c>
      <c r="F44">
        <v>113.07214399999999</v>
      </c>
      <c r="G44">
        <v>120.814876</v>
      </c>
      <c r="H44">
        <v>1218.2</v>
      </c>
      <c r="J44" s="23">
        <v>42220</v>
      </c>
      <c r="K44" s="89">
        <f t="shared" si="5"/>
        <v>-6.5989120595995043E-3</v>
      </c>
      <c r="L44" s="89">
        <f t="shared" si="3"/>
        <v>-5.9271688923100418E-3</v>
      </c>
      <c r="M44" s="89">
        <f t="shared" si="3"/>
        <v>-3.82592061214726E-3</v>
      </c>
      <c r="N44" s="89">
        <f t="shared" si="3"/>
        <v>1.7896771166199255E-3</v>
      </c>
      <c r="O44" s="89">
        <f t="shared" si="4"/>
        <v>-5.0735535166085421E-3</v>
      </c>
      <c r="P44" s="89">
        <f t="shared" si="1"/>
        <v>-7.9320355517976671E-3</v>
      </c>
      <c r="Q44" s="130">
        <f t="shared" si="2"/>
        <v>1.1794019933554889E-2</v>
      </c>
    </row>
    <row r="45" spans="1:17" x14ac:dyDescent="0.25">
      <c r="A45" s="23">
        <v>42219</v>
      </c>
      <c r="B45">
        <v>75.361665000000002</v>
      </c>
      <c r="C45">
        <v>57.540962</v>
      </c>
      <c r="D45">
        <v>2091</v>
      </c>
      <c r="E45">
        <v>139.69000199999999</v>
      </c>
      <c r="F45">
        <v>113.648747</v>
      </c>
      <c r="G45">
        <v>121.780846</v>
      </c>
      <c r="H45">
        <v>1204</v>
      </c>
      <c r="J45" s="23">
        <v>42219</v>
      </c>
      <c r="K45" s="89">
        <f t="shared" si="5"/>
        <v>5.7074639380567671E-3</v>
      </c>
      <c r="L45" s="89">
        <f t="shared" si="3"/>
        <v>1.5264755816035702E-3</v>
      </c>
      <c r="M45" s="89">
        <f t="shared" si="3"/>
        <v>-3.5739814152966343E-3</v>
      </c>
      <c r="N45" s="89">
        <f t="shared" si="3"/>
        <v>1.075025136342056E-3</v>
      </c>
      <c r="O45" s="89">
        <f t="shared" si="4"/>
        <v>2.3272062993020537E-3</v>
      </c>
      <c r="P45" s="89">
        <f t="shared" si="1"/>
        <v>1.0526521402953293E-2</v>
      </c>
      <c r="Q45" s="130">
        <f t="shared" si="2"/>
        <v>-6.5186896608632194E-3</v>
      </c>
    </row>
    <row r="46" spans="1:17" x14ac:dyDescent="0.25">
      <c r="A46" s="23">
        <v>42216</v>
      </c>
      <c r="B46">
        <v>74.933982</v>
      </c>
      <c r="C46">
        <v>57.453260999999998</v>
      </c>
      <c r="D46">
        <v>2098.5</v>
      </c>
      <c r="E46">
        <v>139.53999300000001</v>
      </c>
      <c r="F46">
        <v>113.384877</v>
      </c>
      <c r="G46">
        <v>120.512271</v>
      </c>
      <c r="H46">
        <v>1211.9000000000001</v>
      </c>
      <c r="J46" s="23">
        <v>42216</v>
      </c>
      <c r="K46" s="89">
        <f t="shared" si="5"/>
        <v>-1.3616139073023281E-2</v>
      </c>
      <c r="L46" s="89">
        <f t="shared" si="3"/>
        <v>7.5187673257743892E-3</v>
      </c>
      <c r="M46" s="89">
        <f t="shared" si="3"/>
        <v>-2.495543672014211E-3</v>
      </c>
      <c r="N46" s="89">
        <f t="shared" si="3"/>
        <v>-4.8495791980488479E-3</v>
      </c>
      <c r="O46" s="89">
        <f t="shared" si="4"/>
        <v>5.1835737941137161E-3</v>
      </c>
      <c r="P46" s="89">
        <f t="shared" si="1"/>
        <v>7.3995029052367212E-3</v>
      </c>
      <c r="Q46" s="130">
        <f t="shared" si="2"/>
        <v>-1.4234585976899305E-2</v>
      </c>
    </row>
    <row r="47" spans="1:17" x14ac:dyDescent="0.25">
      <c r="A47" s="23">
        <v>42215</v>
      </c>
      <c r="B47">
        <v>75.968378000000001</v>
      </c>
      <c r="C47">
        <v>57.024507</v>
      </c>
      <c r="D47">
        <v>2103.75</v>
      </c>
      <c r="E47">
        <v>140.220001</v>
      </c>
      <c r="F47">
        <v>112.800169</v>
      </c>
      <c r="G47">
        <v>119.62709</v>
      </c>
      <c r="H47">
        <v>1229.4000000000001</v>
      </c>
      <c r="J47" s="23">
        <v>42215</v>
      </c>
      <c r="K47" s="89">
        <f t="shared" si="5"/>
        <v>4.8677138210568849E-3</v>
      </c>
      <c r="L47" s="89">
        <f t="shared" si="3"/>
        <v>-3.4164857595175846E-4</v>
      </c>
      <c r="M47" s="89">
        <f t="shared" si="3"/>
        <v>1.0706638115631772E-3</v>
      </c>
      <c r="N47" s="89">
        <f t="shared" si="3"/>
        <v>1.6013376422483017E-2</v>
      </c>
      <c r="O47" s="89">
        <f t="shared" si="4"/>
        <v>5.1861023915722448E-4</v>
      </c>
      <c r="P47" s="89">
        <f t="shared" si="1"/>
        <v>7.7050583526216965E-3</v>
      </c>
      <c r="Q47" s="130">
        <f t="shared" si="2"/>
        <v>4.6580044128463616E-3</v>
      </c>
    </row>
    <row r="48" spans="1:17" x14ac:dyDescent="0.25">
      <c r="A48" s="23">
        <v>42214</v>
      </c>
      <c r="B48">
        <v>75.600376999999995</v>
      </c>
      <c r="C48">
        <v>57.043996</v>
      </c>
      <c r="D48">
        <v>2101.5</v>
      </c>
      <c r="E48">
        <v>138.009995</v>
      </c>
      <c r="F48">
        <v>112.74169999999999</v>
      </c>
      <c r="G48">
        <v>118.71240400000001</v>
      </c>
      <c r="H48">
        <v>1223.7</v>
      </c>
      <c r="J48" s="23">
        <v>42214</v>
      </c>
      <c r="K48" s="89">
        <f t="shared" si="5"/>
        <v>1.6992296066181689E-2</v>
      </c>
      <c r="L48" s="89">
        <f t="shared" si="3"/>
        <v>1.77329687877954E-2</v>
      </c>
      <c r="M48" s="89">
        <f t="shared" si="3"/>
        <v>6.8271649299316284E-3</v>
      </c>
      <c r="N48" s="89">
        <f t="shared" si="3"/>
        <v>1.2917394495412848E-2</v>
      </c>
      <c r="O48" s="89">
        <f t="shared" si="4"/>
        <v>-8.6361869971551819E-4</v>
      </c>
      <c r="P48" s="89">
        <f t="shared" si="1"/>
        <v>-3.7144475994665971E-3</v>
      </c>
      <c r="Q48" s="130">
        <f t="shared" si="2"/>
        <v>-4.6364080039044131E-3</v>
      </c>
    </row>
    <row r="49" spans="1:17" x14ac:dyDescent="0.25">
      <c r="A49" s="23">
        <v>42213</v>
      </c>
      <c r="B49">
        <v>74.337216999999995</v>
      </c>
      <c r="C49">
        <v>56.050061999999997</v>
      </c>
      <c r="D49">
        <v>2087.25</v>
      </c>
      <c r="E49">
        <v>136.25</v>
      </c>
      <c r="F49">
        <v>112.83915</v>
      </c>
      <c r="G49">
        <v>119.154999</v>
      </c>
      <c r="H49">
        <v>1229.4000000000001</v>
      </c>
      <c r="J49" s="23">
        <v>42213</v>
      </c>
      <c r="K49" s="89">
        <f t="shared" si="5"/>
        <v>1.1914397276783895E-2</v>
      </c>
      <c r="L49" s="89">
        <f t="shared" si="3"/>
        <v>9.2998459599453742E-3</v>
      </c>
      <c r="M49" s="89">
        <f t="shared" si="3"/>
        <v>1.1019617340760401E-2</v>
      </c>
      <c r="N49" s="89">
        <f t="shared" si="3"/>
        <v>1.5729842073429756E-2</v>
      </c>
      <c r="O49" s="89">
        <f t="shared" si="4"/>
        <v>-7.7663547393802546E-4</v>
      </c>
      <c r="P49" s="89">
        <f t="shared" si="1"/>
        <v>-7.2926810455976598E-3</v>
      </c>
      <c r="Q49" s="130">
        <f t="shared" si="2"/>
        <v>-4.6955958549222965E-3</v>
      </c>
    </row>
    <row r="50" spans="1:17" x14ac:dyDescent="0.25">
      <c r="A50" s="23">
        <v>42212</v>
      </c>
      <c r="B50">
        <v>73.461962</v>
      </c>
      <c r="C50">
        <v>55.533608000000001</v>
      </c>
      <c r="D50">
        <v>2064.5</v>
      </c>
      <c r="E50">
        <v>134.13999899999999</v>
      </c>
      <c r="F50">
        <v>112.92685299999999</v>
      </c>
      <c r="G50">
        <v>120.030342</v>
      </c>
      <c r="H50">
        <v>1235.2</v>
      </c>
      <c r="J50" s="23">
        <v>42212</v>
      </c>
      <c r="K50" s="89">
        <f t="shared" si="5"/>
        <v>-1.2566881315846268E-2</v>
      </c>
      <c r="L50" s="89">
        <f t="shared" si="3"/>
        <v>-7.3157665677985317E-3</v>
      </c>
      <c r="M50" s="89">
        <f t="shared" si="3"/>
        <v>-6.2575210589651542E-3</v>
      </c>
      <c r="N50" s="89">
        <f t="shared" si="3"/>
        <v>-1.5197180042726188E-2</v>
      </c>
      <c r="O50" s="89">
        <f t="shared" si="4"/>
        <v>8.6257961625202384E-5</v>
      </c>
      <c r="P50" s="89">
        <f t="shared" si="1"/>
        <v>5.3546562504303008E-3</v>
      </c>
      <c r="Q50" s="130">
        <f t="shared" si="2"/>
        <v>4.3909578793299708E-3</v>
      </c>
    </row>
    <row r="51" spans="1:17" x14ac:dyDescent="0.25">
      <c r="A51" s="23">
        <v>42209</v>
      </c>
      <c r="B51">
        <v>74.396899000000005</v>
      </c>
      <c r="C51">
        <v>55.942872999999999</v>
      </c>
      <c r="D51">
        <v>2077.5</v>
      </c>
      <c r="E51">
        <v>136.21000699999999</v>
      </c>
      <c r="F51">
        <v>112.917113</v>
      </c>
      <c r="G51">
        <v>119.39104399999999</v>
      </c>
      <c r="H51">
        <v>1229.8</v>
      </c>
      <c r="J51" s="23">
        <v>42209</v>
      </c>
      <c r="K51" s="89">
        <f t="shared" si="5"/>
        <v>4.2508763464127464E-2</v>
      </c>
      <c r="L51" s="89">
        <f t="shared" si="3"/>
        <v>-1.1365583921932876E-2</v>
      </c>
      <c r="M51" s="89">
        <f t="shared" si="3"/>
        <v>-1.0007147962830643E-2</v>
      </c>
      <c r="N51" s="89">
        <f t="shared" si="3"/>
        <v>-2.0142350195754055E-2</v>
      </c>
      <c r="O51" s="89">
        <f t="shared" si="4"/>
        <v>-4.3129854260803846E-4</v>
      </c>
      <c r="P51" s="89">
        <f t="shared" si="1"/>
        <v>2.4775227301749858E-3</v>
      </c>
      <c r="Q51" s="130">
        <f t="shared" si="2"/>
        <v>4.4103234237176103E-3</v>
      </c>
    </row>
    <row r="52" spans="1:17" x14ac:dyDescent="0.25">
      <c r="A52" s="23">
        <v>42208</v>
      </c>
      <c r="B52">
        <v>71.363332</v>
      </c>
      <c r="C52">
        <v>56.586005999999998</v>
      </c>
      <c r="D52">
        <v>2098.5</v>
      </c>
      <c r="E52">
        <v>139.009995</v>
      </c>
      <c r="F52">
        <v>112.965835</v>
      </c>
      <c r="G52">
        <v>119.09598099999999</v>
      </c>
      <c r="H52">
        <v>1224.4000000000001</v>
      </c>
      <c r="J52" s="23">
        <v>42208</v>
      </c>
      <c r="K52" s="89">
        <f t="shared" si="5"/>
        <v>-3.0568515490762005E-3</v>
      </c>
      <c r="L52" s="89">
        <f t="shared" si="3"/>
        <v>-1.0321924782989989E-3</v>
      </c>
      <c r="M52" s="89">
        <f t="shared" si="3"/>
        <v>-4.506641366223918E-3</v>
      </c>
      <c r="N52" s="89">
        <f t="shared" si="3"/>
        <v>-2.7261927163080291E-3</v>
      </c>
      <c r="O52" s="89">
        <f t="shared" si="4"/>
        <v>2.94165634130783E-3</v>
      </c>
      <c r="P52" s="89">
        <f t="shared" si="1"/>
        <v>1.2458169869520086E-2</v>
      </c>
      <c r="Q52" s="130">
        <f t="shared" si="2"/>
        <v>3.3598295501107156E-3</v>
      </c>
    </row>
    <row r="53" spans="1:17" x14ac:dyDescent="0.25">
      <c r="A53" s="23">
        <v>42207</v>
      </c>
      <c r="B53">
        <v>71.582148000000004</v>
      </c>
      <c r="C53">
        <v>56.644474000000002</v>
      </c>
      <c r="D53">
        <v>2108</v>
      </c>
      <c r="E53">
        <v>139.38999899999999</v>
      </c>
      <c r="F53">
        <v>112.634503</v>
      </c>
      <c r="G53">
        <v>117.63052</v>
      </c>
      <c r="H53">
        <v>1220.3</v>
      </c>
      <c r="J53" s="23">
        <v>42207</v>
      </c>
      <c r="K53" s="89">
        <f t="shared" si="5"/>
        <v>-6.9418817662081356E-4</v>
      </c>
      <c r="L53" s="89">
        <f t="shared" si="3"/>
        <v>-9.203984868325521E-3</v>
      </c>
      <c r="M53" s="89">
        <f t="shared" si="3"/>
        <v>-3.0740127689761199E-3</v>
      </c>
      <c r="N53" s="89">
        <f t="shared" si="3"/>
        <v>-2.5312888095688768E-2</v>
      </c>
      <c r="O53" s="89">
        <f t="shared" si="4"/>
        <v>1.2995037600522785E-3</v>
      </c>
      <c r="P53" s="89">
        <f t="shared" si="1"/>
        <v>6.2257924769373307E-3</v>
      </c>
      <c r="Q53" s="130">
        <f t="shared" si="2"/>
        <v>6.8481848184818173E-3</v>
      </c>
    </row>
    <row r="54" spans="1:17" x14ac:dyDescent="0.25">
      <c r="A54" s="23">
        <v>42206</v>
      </c>
      <c r="B54">
        <v>71.631873999999996</v>
      </c>
      <c r="C54">
        <v>57.170672000000003</v>
      </c>
      <c r="D54">
        <v>2114.5</v>
      </c>
      <c r="E54">
        <v>143.009995</v>
      </c>
      <c r="F54">
        <v>112.48832400000001</v>
      </c>
      <c r="G54">
        <v>116.902708</v>
      </c>
      <c r="H54">
        <v>1212</v>
      </c>
      <c r="J54" s="23">
        <v>42206</v>
      </c>
      <c r="K54" s="89">
        <f t="shared" si="5"/>
        <v>-9.3535160115291172E-3</v>
      </c>
      <c r="L54" s="89">
        <f t="shared" si="3"/>
        <v>-5.5932418009804197E-3</v>
      </c>
      <c r="M54" s="89">
        <f t="shared" si="3"/>
        <v>-3.53440150801132E-3</v>
      </c>
      <c r="N54" s="89">
        <f t="shared" si="3"/>
        <v>3.9311899739808975E-3</v>
      </c>
      <c r="O54" s="89">
        <f t="shared" si="4"/>
        <v>2.0834899158512776E-3</v>
      </c>
      <c r="P54" s="89">
        <f t="shared" si="1"/>
        <v>5.4136356921381523E-3</v>
      </c>
      <c r="Q54" s="130">
        <f t="shared" si="2"/>
        <v>-9.399264405394403E-3</v>
      </c>
    </row>
    <row r="55" spans="1:17" x14ac:dyDescent="0.25">
      <c r="A55" s="23">
        <v>42205</v>
      </c>
      <c r="B55">
        <v>72.308210000000003</v>
      </c>
      <c r="C55">
        <v>57.492240000000002</v>
      </c>
      <c r="D55">
        <v>2122</v>
      </c>
      <c r="E55">
        <v>142.449997</v>
      </c>
      <c r="F55">
        <v>112.25444299999999</v>
      </c>
      <c r="G55">
        <v>116.273247</v>
      </c>
      <c r="H55">
        <v>1223.5</v>
      </c>
      <c r="J55" s="23">
        <v>42205</v>
      </c>
      <c r="K55" s="89">
        <f t="shared" si="5"/>
        <v>2.5677204144944898E-2</v>
      </c>
      <c r="L55" s="89">
        <f t="shared" si="3"/>
        <v>3.0601826618494865E-3</v>
      </c>
      <c r="M55" s="89">
        <f t="shared" si="3"/>
        <v>1.5339233038347277E-3</v>
      </c>
      <c r="N55" s="89">
        <f t="shared" si="3"/>
        <v>-2.8699705804986486E-3</v>
      </c>
      <c r="O55" s="89">
        <f t="shared" si="4"/>
        <v>-2.3384350378453655E-3</v>
      </c>
      <c r="P55" s="89">
        <f t="shared" si="1"/>
        <v>-4.2115954355984586E-3</v>
      </c>
      <c r="Q55" s="130">
        <f t="shared" si="2"/>
        <v>-1.5053936564160431E-2</v>
      </c>
    </row>
    <row r="56" spans="1:17" x14ac:dyDescent="0.25">
      <c r="A56" s="23">
        <v>42202</v>
      </c>
      <c r="B56">
        <v>70.498018000000002</v>
      </c>
      <c r="C56">
        <v>57.316839999999999</v>
      </c>
      <c r="D56">
        <v>2118.75</v>
      </c>
      <c r="E56">
        <v>142.86000100000001</v>
      </c>
      <c r="F56">
        <v>112.51755799999999</v>
      </c>
      <c r="G56">
        <v>116.76501399999999</v>
      </c>
      <c r="H56">
        <v>1242.2</v>
      </c>
      <c r="J56" s="23">
        <v>42202</v>
      </c>
      <c r="K56" s="89">
        <f t="shared" si="5"/>
        <v>4.3927675931783039E-3</v>
      </c>
      <c r="L56" s="89">
        <f t="shared" si="3"/>
        <v>0</v>
      </c>
      <c r="M56" s="89">
        <f t="shared" si="3"/>
        <v>8.2664147378364028E-4</v>
      </c>
      <c r="N56" s="89">
        <f t="shared" si="3"/>
        <v>-4.2517599201800094E-3</v>
      </c>
      <c r="O56" s="89">
        <f t="shared" si="4"/>
        <v>6.9337674152958328E-4</v>
      </c>
      <c r="P56" s="89">
        <f t="shared" si="1"/>
        <v>5.1646855804090563E-3</v>
      </c>
      <c r="Q56" s="130">
        <f t="shared" si="2"/>
        <v>-1.106599793010099E-2</v>
      </c>
    </row>
    <row r="57" spans="1:17" x14ac:dyDescent="0.25">
      <c r="A57" s="23">
        <v>42201</v>
      </c>
      <c r="B57">
        <v>70.189690999999996</v>
      </c>
      <c r="C57">
        <v>57.316839999999999</v>
      </c>
      <c r="D57">
        <v>2117</v>
      </c>
      <c r="E57">
        <v>143.470001</v>
      </c>
      <c r="F57">
        <v>112.439595</v>
      </c>
      <c r="G57">
        <v>116.165058</v>
      </c>
      <c r="H57">
        <v>1256.0999999999999</v>
      </c>
      <c r="J57" s="23">
        <v>42201</v>
      </c>
      <c r="K57" s="89">
        <f t="shared" si="5"/>
        <v>7.8549421121987262E-3</v>
      </c>
      <c r="L57" s="89">
        <f t="shared" si="3"/>
        <v>1.0305721758520958E-2</v>
      </c>
      <c r="M57" s="89">
        <f t="shared" si="3"/>
        <v>6.0591659736248804E-3</v>
      </c>
      <c r="N57" s="89">
        <f t="shared" si="3"/>
        <v>2.3908122463178749E-2</v>
      </c>
      <c r="O57" s="89">
        <f t="shared" si="4"/>
        <v>1.5625019206926272E-3</v>
      </c>
      <c r="P57" s="89">
        <f t="shared" si="1"/>
        <v>6.9912193166141723E-3</v>
      </c>
      <c r="Q57" s="130">
        <f t="shared" si="2"/>
        <v>3.5953978906999584E-3</v>
      </c>
    </row>
    <row r="58" spans="1:17" x14ac:dyDescent="0.25">
      <c r="A58" s="23">
        <v>42200</v>
      </c>
      <c r="B58">
        <v>69.642651999999998</v>
      </c>
      <c r="C58">
        <v>56.732174000000001</v>
      </c>
      <c r="D58">
        <v>2104.25</v>
      </c>
      <c r="E58">
        <v>140.11999499999999</v>
      </c>
      <c r="F58">
        <v>112.26418200000001</v>
      </c>
      <c r="G58">
        <v>115.35856099999999</v>
      </c>
      <c r="H58">
        <v>1251.5999999999999</v>
      </c>
      <c r="J58" s="23">
        <v>42200</v>
      </c>
      <c r="K58" s="89">
        <f t="shared" si="5"/>
        <v>-1.1412573577868068E-3</v>
      </c>
      <c r="L58" s="89">
        <f t="shared" si="3"/>
        <v>5.1559938569667452E-4</v>
      </c>
      <c r="M58" s="89">
        <f t="shared" si="3"/>
        <v>1.0704091341580124E-3</v>
      </c>
      <c r="N58" s="89">
        <f t="shared" si="3"/>
        <v>-8.6316756369515524E-3</v>
      </c>
      <c r="O58" s="89">
        <f t="shared" si="4"/>
        <v>2.6109245046557206E-3</v>
      </c>
      <c r="P58" s="89">
        <f t="shared" si="1"/>
        <v>1.0510907408242787E-2</v>
      </c>
      <c r="Q58" s="130">
        <f t="shared" si="2"/>
        <v>-5.16652094428105E-3</v>
      </c>
    </row>
    <row r="59" spans="1:17" x14ac:dyDescent="0.25">
      <c r="A59" s="23">
        <v>42199</v>
      </c>
      <c r="B59">
        <v>69.722223</v>
      </c>
      <c r="C59">
        <v>56.702938000000003</v>
      </c>
      <c r="D59">
        <v>2102</v>
      </c>
      <c r="E59">
        <v>141.33999600000001</v>
      </c>
      <c r="F59">
        <v>111.97183200000001</v>
      </c>
      <c r="G59">
        <v>114.15864999999999</v>
      </c>
      <c r="H59">
        <v>1258.0999999999999</v>
      </c>
      <c r="J59" s="23">
        <v>42199</v>
      </c>
      <c r="K59" s="89">
        <f t="shared" si="5"/>
        <v>8.3429475015868171E-3</v>
      </c>
      <c r="L59" s="89">
        <f t="shared" si="3"/>
        <v>5.5296298799976107E-3</v>
      </c>
      <c r="M59" s="89">
        <f t="shared" si="3"/>
        <v>3.5808068751492783E-3</v>
      </c>
      <c r="N59" s="89">
        <f t="shared" si="3"/>
        <v>1.4717518149347519E-2</v>
      </c>
      <c r="O59" s="89">
        <f t="shared" si="4"/>
        <v>8.7106626430366596E-4</v>
      </c>
      <c r="P59" s="89">
        <f t="shared" si="1"/>
        <v>3.2846183206542978E-3</v>
      </c>
      <c r="Q59" s="130">
        <f t="shared" si="2"/>
        <v>-3.8796516231196509E-3</v>
      </c>
    </row>
    <row r="60" spans="1:17" x14ac:dyDescent="0.25">
      <c r="A60" s="23">
        <v>42198</v>
      </c>
      <c r="B60">
        <v>69.145347000000001</v>
      </c>
      <c r="C60">
        <v>56.391115999999997</v>
      </c>
      <c r="D60">
        <v>2094.5</v>
      </c>
      <c r="E60">
        <v>139.28999300000001</v>
      </c>
      <c r="F60">
        <v>111.874382</v>
      </c>
      <c r="G60">
        <v>113.78491</v>
      </c>
      <c r="H60">
        <v>1263</v>
      </c>
      <c r="J60" s="23">
        <v>42198</v>
      </c>
      <c r="K60" s="89">
        <f t="shared" si="5"/>
        <v>1.6077156290206895E-2</v>
      </c>
      <c r="L60" s="89">
        <f t="shared" si="3"/>
        <v>-1.3805432686925245E-3</v>
      </c>
      <c r="M60" s="89">
        <f t="shared" si="3"/>
        <v>1.2324794586756838E-2</v>
      </c>
      <c r="N60" s="89">
        <f t="shared" si="3"/>
        <v>6.2851828678687216E-3</v>
      </c>
      <c r="O60" s="89">
        <f t="shared" si="4"/>
        <v>-2.1729693367463776E-3</v>
      </c>
      <c r="P60" s="89">
        <f t="shared" si="1"/>
        <v>-3.1021215599932317E-3</v>
      </c>
      <c r="Q60" s="130">
        <f t="shared" si="2"/>
        <v>-5.7466740140124095E-3</v>
      </c>
    </row>
    <row r="61" spans="1:17" x14ac:dyDescent="0.25">
      <c r="A61" s="129">
        <v>42195</v>
      </c>
      <c r="B61" s="90">
        <v>68.051276000000001</v>
      </c>
      <c r="C61" s="90">
        <v>56.469073999999999</v>
      </c>
      <c r="D61" s="90">
        <v>2069</v>
      </c>
      <c r="E61" s="90">
        <v>138.41999799999999</v>
      </c>
      <c r="F61" s="90">
        <v>112.118011</v>
      </c>
      <c r="G61" s="90">
        <v>114.138983</v>
      </c>
      <c r="H61" s="90">
        <v>1270.3</v>
      </c>
      <c r="J61" s="23">
        <v>42195</v>
      </c>
      <c r="K61" s="89">
        <f t="shared" si="5"/>
        <v>2.043243811272033E-2</v>
      </c>
      <c r="L61" s="89">
        <f t="shared" si="3"/>
        <v>9.9337655367497391E-3</v>
      </c>
      <c r="M61" s="89">
        <f t="shared" si="3"/>
        <v>1.3594611145131719E-2</v>
      </c>
      <c r="N61" s="89">
        <f t="shared" si="3"/>
        <v>5.2287655460152571E-3</v>
      </c>
      <c r="O61" s="89">
        <f t="shared" si="4"/>
        <v>-6.3908581374461093E-3</v>
      </c>
      <c r="P61" s="89">
        <f t="shared" si="1"/>
        <v>-1.585816346288027E-2</v>
      </c>
      <c r="Q61" s="130">
        <f t="shared" si="2"/>
        <v>5.3818757419865637E-3</v>
      </c>
    </row>
    <row r="62" spans="1:17" x14ac:dyDescent="0.25">
      <c r="A62" s="23">
        <v>42194</v>
      </c>
      <c r="B62">
        <v>66.688664000000003</v>
      </c>
      <c r="C62">
        <v>55.913640999999998</v>
      </c>
      <c r="D62">
        <v>2041.25</v>
      </c>
      <c r="E62">
        <v>137.699997</v>
      </c>
      <c r="F62">
        <v>112.83915</v>
      </c>
      <c r="G62">
        <v>115.978184</v>
      </c>
      <c r="H62">
        <v>1263.5</v>
      </c>
      <c r="J62" s="23">
        <v>42194</v>
      </c>
      <c r="K62" s="89">
        <f t="shared" si="5"/>
        <v>4.7954367119951158E-3</v>
      </c>
      <c r="L62" s="89">
        <f t="shared" si="3"/>
        <v>5.2315131564872885E-4</v>
      </c>
      <c r="M62" s="89">
        <f t="shared" si="3"/>
        <v>9.8075272771858124E-4</v>
      </c>
      <c r="N62" s="89">
        <f t="shared" si="3"/>
        <v>2.7611917910447703E-2</v>
      </c>
      <c r="O62" s="89">
        <f t="shared" si="4"/>
        <v>-6.6060141250349202E-3</v>
      </c>
      <c r="P62" s="89">
        <f t="shared" si="1"/>
        <v>-1.9702413574739341E-2</v>
      </c>
      <c r="Q62" s="130">
        <f t="shared" si="2"/>
        <v>-4.0986836919681968E-3</v>
      </c>
    </row>
    <row r="63" spans="1:17" x14ac:dyDescent="0.25">
      <c r="A63" s="23">
        <v>42193</v>
      </c>
      <c r="B63">
        <v>66.370389000000003</v>
      </c>
      <c r="C63">
        <v>55.884405000000001</v>
      </c>
      <c r="D63">
        <v>2039.25</v>
      </c>
      <c r="E63">
        <v>134</v>
      </c>
      <c r="F63">
        <v>113.589524</v>
      </c>
      <c r="G63">
        <v>118.30916000000001</v>
      </c>
      <c r="H63">
        <v>1268.7</v>
      </c>
      <c r="J63" s="23">
        <v>42193</v>
      </c>
      <c r="K63" s="89">
        <f t="shared" si="5"/>
        <v>-1.5345929927993995E-2</v>
      </c>
      <c r="L63" s="89">
        <f t="shared" si="3"/>
        <v>-1.1036444663913625E-2</v>
      </c>
      <c r="M63" s="89">
        <f t="shared" si="3"/>
        <v>-1.6636528028933117E-2</v>
      </c>
      <c r="N63" s="89">
        <f t="shared" si="3"/>
        <v>3.8957447975949133E-3</v>
      </c>
      <c r="O63" s="89">
        <f t="shared" si="4"/>
        <v>1.3745397583018182E-3</v>
      </c>
      <c r="P63" s="89">
        <f t="shared" si="1"/>
        <v>8.636585615336978E-3</v>
      </c>
      <c r="Q63" s="130">
        <f t="shared" si="2"/>
        <v>5.3090332805072471E-3</v>
      </c>
    </row>
    <row r="64" spans="1:17" x14ac:dyDescent="0.25">
      <c r="A64" s="23">
        <v>42192</v>
      </c>
      <c r="B64">
        <v>67.404777999999993</v>
      </c>
      <c r="C64">
        <v>56.508052999999997</v>
      </c>
      <c r="D64">
        <v>2073.75</v>
      </c>
      <c r="E64">
        <v>133.479996</v>
      </c>
      <c r="F64">
        <v>113.433605</v>
      </c>
      <c r="G64">
        <v>117.296122</v>
      </c>
      <c r="H64">
        <v>1262</v>
      </c>
      <c r="J64" s="23">
        <v>42192</v>
      </c>
      <c r="K64" s="89">
        <f t="shared" si="5"/>
        <v>-5.1380828020081148E-3</v>
      </c>
      <c r="L64" s="89">
        <f t="shared" si="3"/>
        <v>7.6455848392100734E-3</v>
      </c>
      <c r="M64" s="89">
        <f t="shared" si="3"/>
        <v>4.4805037539354942E-3</v>
      </c>
      <c r="N64" s="89">
        <f t="shared" si="3"/>
        <v>2.3070399148690246E-2</v>
      </c>
      <c r="O64" s="89">
        <f t="shared" si="4"/>
        <v>4.1408094757144909E-3</v>
      </c>
      <c r="P64" s="89">
        <f t="shared" si="1"/>
        <v>9.3948421918619296E-3</v>
      </c>
      <c r="Q64" s="130">
        <f t="shared" si="2"/>
        <v>1.4224865386160968E-2</v>
      </c>
    </row>
    <row r="65" spans="1:17" x14ac:dyDescent="0.25">
      <c r="A65" s="23">
        <v>42191</v>
      </c>
      <c r="B65">
        <v>67.752898000000002</v>
      </c>
      <c r="C65">
        <v>56.079293999999997</v>
      </c>
      <c r="D65">
        <v>2064.5</v>
      </c>
      <c r="E65">
        <v>130.470001</v>
      </c>
      <c r="F65">
        <v>112.965835</v>
      </c>
      <c r="G65">
        <v>116.20440000000001</v>
      </c>
      <c r="H65">
        <v>1244.3</v>
      </c>
      <c r="J65" s="23">
        <v>42191</v>
      </c>
      <c r="K65" s="89">
        <f t="shared" si="5"/>
        <v>-1.7584212551328138E-3</v>
      </c>
      <c r="L65" s="89">
        <f t="shared" si="3"/>
        <v>-2.080798057848332E-3</v>
      </c>
      <c r="M65" s="89">
        <f t="shared" si="3"/>
        <v>-2.0543806646525775E-3</v>
      </c>
      <c r="N65" s="89">
        <f t="shared" si="3"/>
        <v>9.2055998831330754E-4</v>
      </c>
      <c r="O65" s="89">
        <f t="shared" si="4"/>
        <v>3.9840626473603979E-3</v>
      </c>
      <c r="P65" s="89">
        <f t="shared" si="1"/>
        <v>1.8534496023277391E-2</v>
      </c>
      <c r="Q65" s="130">
        <f t="shared" si="2"/>
        <v>1.319110821594327E-2</v>
      </c>
    </row>
    <row r="66" spans="1:17" x14ac:dyDescent="0.25">
      <c r="A66" s="23">
        <v>42187</v>
      </c>
      <c r="B66">
        <v>67.872246000000004</v>
      </c>
      <c r="C66">
        <v>56.196227</v>
      </c>
      <c r="D66">
        <v>2068.75</v>
      </c>
      <c r="E66">
        <v>130.35000600000001</v>
      </c>
      <c r="F66">
        <v>112.51755799999999</v>
      </c>
      <c r="G66">
        <v>114.089803</v>
      </c>
      <c r="H66">
        <v>1228.0999999999999</v>
      </c>
      <c r="J66" s="23">
        <v>42187</v>
      </c>
      <c r="K66" s="89">
        <f t="shared" si="5"/>
        <v>5.7479698848095229E-3</v>
      </c>
      <c r="L66" s="89">
        <f t="shared" si="3"/>
        <v>1.2152754517458231E-3</v>
      </c>
      <c r="M66" s="89">
        <f t="shared" si="3"/>
        <v>-1.0864316755190284E-3</v>
      </c>
      <c r="N66" s="89">
        <f t="shared" si="3"/>
        <v>3.1553331821558839E-3</v>
      </c>
      <c r="O66" s="89">
        <f t="shared" si="4"/>
        <v>3.825441244697636E-3</v>
      </c>
      <c r="P66" s="89">
        <f t="shared" si="1"/>
        <v>3.2866069237729167E-3</v>
      </c>
      <c r="Q66" s="130">
        <f t="shared" si="2"/>
        <v>1.5495025281355712E-3</v>
      </c>
    </row>
    <row r="67" spans="1:17" x14ac:dyDescent="0.25">
      <c r="A67" s="23">
        <v>42186</v>
      </c>
      <c r="B67">
        <v>67.484347999999997</v>
      </c>
      <c r="C67">
        <v>56.128016000000002</v>
      </c>
      <c r="D67">
        <v>2071</v>
      </c>
      <c r="E67">
        <v>129.94000199999999</v>
      </c>
      <c r="F67">
        <v>112.088769</v>
      </c>
      <c r="G67">
        <v>113.71606300000001</v>
      </c>
      <c r="H67">
        <v>1226.2</v>
      </c>
      <c r="J67" s="23">
        <v>42186</v>
      </c>
      <c r="K67" s="89">
        <f t="shared" si="5"/>
        <v>1.0424368260441019E-2</v>
      </c>
      <c r="L67" s="89">
        <f t="shared" si="3"/>
        <v>1.1768803107121473E-2</v>
      </c>
      <c r="M67" s="89">
        <f t="shared" si="3"/>
        <v>8.0311511316621953E-3</v>
      </c>
      <c r="N67" s="89">
        <f t="shared" si="3"/>
        <v>4.328311782025196E-3</v>
      </c>
      <c r="O67" s="89">
        <f t="shared" si="4"/>
        <v>-3.2065904019292768E-3</v>
      </c>
      <c r="P67" s="89">
        <f t="shared" si="4"/>
        <v>-1.3498046923966944E-2</v>
      </c>
      <c r="Q67" s="130">
        <f t="shared" si="4"/>
        <v>-1.5021286850349425E-2</v>
      </c>
    </row>
    <row r="68" spans="1:17" x14ac:dyDescent="0.25">
      <c r="A68" s="23">
        <v>42185</v>
      </c>
      <c r="B68">
        <v>66.788123999999996</v>
      </c>
      <c r="C68">
        <v>55.475140000000003</v>
      </c>
      <c r="D68">
        <v>2054.5</v>
      </c>
      <c r="E68">
        <v>129.38000500000001</v>
      </c>
      <c r="F68">
        <v>112.449348</v>
      </c>
      <c r="G68">
        <v>115.27200999999999</v>
      </c>
      <c r="H68">
        <v>1244.9000000000001</v>
      </c>
      <c r="J68" s="23">
        <v>42185</v>
      </c>
      <c r="K68" s="89">
        <f t="shared" si="5"/>
        <v>6.4448486712136432E-3</v>
      </c>
      <c r="L68" s="89">
        <f t="shared" ref="L68:N109" si="6">C68/C69-1</f>
        <v>-6.2838171645653862E-3</v>
      </c>
      <c r="M68" s="89">
        <f t="shared" si="6"/>
        <v>1.9507437210437573E-3</v>
      </c>
      <c r="N68" s="89">
        <f t="shared" si="6"/>
        <v>1.1571563540710539E-2</v>
      </c>
      <c r="O68" s="89">
        <f t="shared" ref="O68:Q109" si="7">F68/F69-1</f>
        <v>-1.8975417965262364E-3</v>
      </c>
      <c r="P68" s="89">
        <f t="shared" si="7"/>
        <v>-6.9326984429739502E-3</v>
      </c>
      <c r="Q68" s="130">
        <f t="shared" si="7"/>
        <v>-9.6300457427156427E-4</v>
      </c>
    </row>
    <row r="69" spans="1:17" x14ac:dyDescent="0.25">
      <c r="A69" s="23">
        <v>42184</v>
      </c>
      <c r="B69">
        <v>66.360440999999994</v>
      </c>
      <c r="C69">
        <v>55.825940000000003</v>
      </c>
      <c r="D69">
        <v>2050.5</v>
      </c>
      <c r="E69">
        <v>127.900002</v>
      </c>
      <c r="F69">
        <v>112.66313100000001</v>
      </c>
      <c r="G69">
        <v>116.076735</v>
      </c>
      <c r="H69">
        <v>1246.0999999999999</v>
      </c>
      <c r="J69" s="23">
        <v>42184</v>
      </c>
      <c r="K69" s="89">
        <f t="shared" ref="K69:K109" si="8">B69/B70-1</f>
        <v>-2.9527255975840716E-2</v>
      </c>
      <c r="L69" s="89">
        <f t="shared" si="6"/>
        <v>-2.0516349820226321E-2</v>
      </c>
      <c r="M69" s="89">
        <f t="shared" si="6"/>
        <v>-2.1591315758081819E-2</v>
      </c>
      <c r="N69" s="89">
        <f t="shared" si="6"/>
        <v>-1.113340068450297E-2</v>
      </c>
      <c r="O69" s="89">
        <f t="shared" si="7"/>
        <v>8.7001867959479728E-3</v>
      </c>
      <c r="P69" s="89">
        <f t="shared" si="7"/>
        <v>2.6468756013805494E-2</v>
      </c>
      <c r="Q69" s="130">
        <f t="shared" si="7"/>
        <v>1.0443444730077189E-3</v>
      </c>
    </row>
    <row r="70" spans="1:17" x14ac:dyDescent="0.25">
      <c r="A70" s="23">
        <v>42181</v>
      </c>
      <c r="B70">
        <v>68.379499999999993</v>
      </c>
      <c r="C70">
        <v>56.995274999999999</v>
      </c>
      <c r="D70">
        <v>2095.75</v>
      </c>
      <c r="E70">
        <v>129.33999600000001</v>
      </c>
      <c r="F70">
        <v>111.691395</v>
      </c>
      <c r="G70">
        <v>113.08355400000001</v>
      </c>
      <c r="H70">
        <v>1244.8</v>
      </c>
      <c r="J70" s="23">
        <v>42181</v>
      </c>
      <c r="K70" s="89">
        <f t="shared" si="8"/>
        <v>1.8944559036695452E-3</v>
      </c>
      <c r="L70" s="89">
        <f t="shared" si="6"/>
        <v>1.0189993142899922E-2</v>
      </c>
      <c r="M70" s="89">
        <f t="shared" si="6"/>
        <v>8.3572110792751175E-4</v>
      </c>
      <c r="N70" s="89">
        <f t="shared" si="6"/>
        <v>5.4144037931647127E-4</v>
      </c>
      <c r="O70" s="89">
        <f t="shared" si="7"/>
        <v>-4.58992477916631E-3</v>
      </c>
      <c r="P70" s="89">
        <f t="shared" si="7"/>
        <v>-1.1240749898383751E-2</v>
      </c>
      <c r="Q70" s="130">
        <f t="shared" si="7"/>
        <v>0</v>
      </c>
    </row>
    <row r="71" spans="1:17" x14ac:dyDescent="0.25">
      <c r="A71" s="23">
        <v>42180</v>
      </c>
      <c r="B71">
        <v>68.250202999999999</v>
      </c>
      <c r="C71">
        <v>56.420352000000001</v>
      </c>
      <c r="D71">
        <v>2094</v>
      </c>
      <c r="E71">
        <v>129.270004</v>
      </c>
      <c r="F71">
        <v>112.206414</v>
      </c>
      <c r="G71">
        <v>114.36914899999999</v>
      </c>
      <c r="H71">
        <v>1244.8</v>
      </c>
      <c r="J71" s="23">
        <v>42180</v>
      </c>
      <c r="K71" s="89">
        <f t="shared" si="8"/>
        <v>-3.4853088911857011E-3</v>
      </c>
      <c r="L71" s="89">
        <f t="shared" si="6"/>
        <v>-5.8379257390585026E-3</v>
      </c>
      <c r="M71" s="89">
        <f t="shared" si="6"/>
        <v>-2.6196713503214841E-3</v>
      </c>
      <c r="N71" s="89">
        <f t="shared" si="6"/>
        <v>3.4153690380287482E-3</v>
      </c>
      <c r="O71" s="89">
        <f t="shared" si="7"/>
        <v>-1.5564240489881476E-3</v>
      </c>
      <c r="P71" s="89">
        <f t="shared" si="7"/>
        <v>-3.5057394209719872E-3</v>
      </c>
      <c r="Q71" s="130">
        <f t="shared" si="7"/>
        <v>-5.3535757091490721E-3</v>
      </c>
    </row>
    <row r="72" spans="1:17" x14ac:dyDescent="0.25">
      <c r="A72" s="23">
        <v>42179</v>
      </c>
      <c r="B72">
        <v>68.488907999999995</v>
      </c>
      <c r="C72">
        <v>56.751663999999998</v>
      </c>
      <c r="D72">
        <v>2099.5</v>
      </c>
      <c r="E72">
        <v>128.83000200000001</v>
      </c>
      <c r="F72">
        <v>112.381327</v>
      </c>
      <c r="G72">
        <v>114.771508</v>
      </c>
      <c r="H72">
        <v>1251.5</v>
      </c>
      <c r="J72" s="23">
        <v>42179</v>
      </c>
      <c r="K72" s="89">
        <f t="shared" si="8"/>
        <v>-8.0667947679490259E-3</v>
      </c>
      <c r="L72" s="89">
        <f t="shared" si="6"/>
        <v>-1.3382967668143175E-2</v>
      </c>
      <c r="M72" s="89">
        <f t="shared" si="6"/>
        <v>-8.0321285140562138E-3</v>
      </c>
      <c r="N72" s="89">
        <f t="shared" si="6"/>
        <v>-9.22861654409457E-3</v>
      </c>
      <c r="O72" s="89">
        <f t="shared" si="7"/>
        <v>2.6877567533563074E-3</v>
      </c>
      <c r="P72" s="89">
        <f t="shared" si="7"/>
        <v>8.6244030853428466E-3</v>
      </c>
      <c r="Q72" s="130">
        <f t="shared" si="7"/>
        <v>8.7971849008305902E-4</v>
      </c>
    </row>
    <row r="73" spans="1:17" x14ac:dyDescent="0.25">
      <c r="A73" s="23">
        <v>42178</v>
      </c>
      <c r="B73">
        <v>69.045886999999993</v>
      </c>
      <c r="C73">
        <v>57.521472000000003</v>
      </c>
      <c r="D73">
        <v>2116.5</v>
      </c>
      <c r="E73">
        <v>130.029999</v>
      </c>
      <c r="F73">
        <v>112.080083</v>
      </c>
      <c r="G73">
        <v>113.790136</v>
      </c>
      <c r="H73">
        <v>1250.4000000000001</v>
      </c>
      <c r="J73" s="23">
        <v>42178</v>
      </c>
      <c r="K73" s="89">
        <f t="shared" si="8"/>
        <v>4.7763992675884381E-3</v>
      </c>
      <c r="L73" s="89">
        <f t="shared" si="6"/>
        <v>3.3995745010875211E-3</v>
      </c>
      <c r="M73" s="89">
        <f t="shared" si="6"/>
        <v>1.7749378771743096E-3</v>
      </c>
      <c r="N73" s="89">
        <f t="shared" si="6"/>
        <v>2.6216130369094426E-3</v>
      </c>
      <c r="O73" s="89">
        <f t="shared" si="7"/>
        <v>-2.2491573404820331E-3</v>
      </c>
      <c r="P73" s="89">
        <f t="shared" si="7"/>
        <v>-6.0008944496244832E-3</v>
      </c>
      <c r="Q73" s="130">
        <f t="shared" si="7"/>
        <v>3.9341629867524208E-3</v>
      </c>
    </row>
    <row r="74" spans="1:17" x14ac:dyDescent="0.25">
      <c r="A74" s="23">
        <v>42177</v>
      </c>
      <c r="B74">
        <v>68.717663999999999</v>
      </c>
      <c r="C74">
        <v>57.326585999999999</v>
      </c>
      <c r="D74">
        <v>2112.75</v>
      </c>
      <c r="E74">
        <v>129.69000199999999</v>
      </c>
      <c r="F74">
        <v>112.33273699999999</v>
      </c>
      <c r="G74">
        <v>114.477101</v>
      </c>
      <c r="H74">
        <v>1245.5</v>
      </c>
      <c r="J74" s="23">
        <v>42177</v>
      </c>
      <c r="K74" s="89">
        <f t="shared" si="8"/>
        <v>5.8231705683793322E-3</v>
      </c>
      <c r="L74" s="89">
        <f t="shared" si="6"/>
        <v>1.361131382776537E-2</v>
      </c>
      <c r="M74" s="89">
        <f t="shared" si="6"/>
        <v>-2.0594111784461022E-3</v>
      </c>
      <c r="N74" s="89">
        <f t="shared" si="6"/>
        <v>9.2607159533073524E-3</v>
      </c>
      <c r="O74" s="89">
        <f t="shared" si="7"/>
        <v>-7.8956265566719752E-3</v>
      </c>
      <c r="P74" s="89">
        <f t="shared" si="7"/>
        <v>-2.040644817526216E-2</v>
      </c>
      <c r="Q74" s="130">
        <f t="shared" si="7"/>
        <v>-2.6648952797749259E-2</v>
      </c>
    </row>
    <row r="75" spans="1:17" x14ac:dyDescent="0.25">
      <c r="A75" s="23">
        <v>42174</v>
      </c>
      <c r="B75">
        <v>68.319826000000006</v>
      </c>
      <c r="C75">
        <v>56.556773999999997</v>
      </c>
      <c r="D75">
        <v>2117.11</v>
      </c>
      <c r="E75">
        <v>128.5</v>
      </c>
      <c r="F75">
        <v>113.226733</v>
      </c>
      <c r="G75">
        <v>116.861836</v>
      </c>
      <c r="H75">
        <v>1279.5999999999999</v>
      </c>
      <c r="J75" s="23">
        <v>42174</v>
      </c>
      <c r="K75" s="89">
        <f t="shared" si="8"/>
        <v>-1.1654635257534074E-2</v>
      </c>
      <c r="L75" s="89">
        <f t="shared" si="6"/>
        <v>-9.3872567075892199E-3</v>
      </c>
      <c r="M75" s="89">
        <f t="shared" si="6"/>
        <v>-2.774375883184077E-3</v>
      </c>
      <c r="N75" s="89">
        <f t="shared" si="6"/>
        <v>8.2385486442970723E-3</v>
      </c>
      <c r="O75" s="89">
        <f t="shared" si="7"/>
        <v>5.3493980306782429E-3</v>
      </c>
      <c r="P75" s="89">
        <f t="shared" si="7"/>
        <v>1.2843425966806876E-2</v>
      </c>
      <c r="Q75" s="130">
        <f t="shared" si="7"/>
        <v>-4.6867676925488322E-4</v>
      </c>
    </row>
    <row r="76" spans="1:17" x14ac:dyDescent="0.25">
      <c r="A76" s="23">
        <v>42173</v>
      </c>
      <c r="B76">
        <v>69.125457999999995</v>
      </c>
      <c r="C76">
        <v>57.092717999999998</v>
      </c>
      <c r="D76">
        <v>2123</v>
      </c>
      <c r="E76">
        <v>127.449997</v>
      </c>
      <c r="F76">
        <v>112.624261</v>
      </c>
      <c r="G76">
        <v>115.37996200000001</v>
      </c>
      <c r="H76">
        <v>1280.2</v>
      </c>
      <c r="J76" s="23">
        <v>42173</v>
      </c>
      <c r="K76" s="89">
        <f t="shared" si="8"/>
        <v>1.0909088250133481E-2</v>
      </c>
      <c r="L76" s="89">
        <f t="shared" si="6"/>
        <v>1.1742369031985334E-2</v>
      </c>
      <c r="M76" s="89">
        <f t="shared" si="6"/>
        <v>1.2157330154946466E-2</v>
      </c>
      <c r="N76" s="89">
        <f t="shared" si="6"/>
        <v>2.4929626456447584E-2</v>
      </c>
      <c r="O76" s="89">
        <f t="shared" si="7"/>
        <v>-1.8086238539835042E-3</v>
      </c>
      <c r="P76" s="89">
        <f t="shared" si="7"/>
        <v>-4.9090222379274406E-3</v>
      </c>
      <c r="Q76" s="130">
        <f t="shared" si="7"/>
        <v>-7.8106693743529299E-5</v>
      </c>
    </row>
    <row r="77" spans="1:17" x14ac:dyDescent="0.25">
      <c r="A77" s="23">
        <v>42172</v>
      </c>
      <c r="B77">
        <v>68.379499999999993</v>
      </c>
      <c r="C77">
        <v>56.430095000000001</v>
      </c>
      <c r="D77">
        <v>2097.5</v>
      </c>
      <c r="E77">
        <v>124.349998</v>
      </c>
      <c r="F77">
        <v>112.82832500000001</v>
      </c>
      <c r="G77">
        <v>115.94915899999999</v>
      </c>
      <c r="H77">
        <v>1280.3</v>
      </c>
      <c r="J77" s="23">
        <v>42172</v>
      </c>
      <c r="K77" s="89">
        <f t="shared" si="8"/>
        <v>-3.7676013210216075E-3</v>
      </c>
      <c r="L77" s="89">
        <f t="shared" si="6"/>
        <v>3.4656226468809948E-3</v>
      </c>
      <c r="M77" s="89">
        <f t="shared" si="6"/>
        <v>0</v>
      </c>
      <c r="N77" s="89">
        <f t="shared" si="6"/>
        <v>9.9082354399797623E-3</v>
      </c>
      <c r="O77" s="89">
        <f t="shared" si="7"/>
        <v>-8.6132297720364903E-5</v>
      </c>
      <c r="P77" s="89">
        <f t="shared" si="7"/>
        <v>-7.6431799622406205E-3</v>
      </c>
      <c r="Q77" s="130">
        <f t="shared" si="7"/>
        <v>-8.6720867208672781E-3</v>
      </c>
    </row>
    <row r="78" spans="1:17" x14ac:dyDescent="0.25">
      <c r="A78" s="23">
        <v>42171</v>
      </c>
      <c r="B78">
        <v>68.638101000000006</v>
      </c>
      <c r="C78">
        <v>56.235205000000001</v>
      </c>
      <c r="D78">
        <v>2097.5</v>
      </c>
      <c r="E78">
        <v>123.129997</v>
      </c>
      <c r="F78">
        <v>112.838044</v>
      </c>
      <c r="G78">
        <v>116.84220500000001</v>
      </c>
      <c r="H78">
        <v>1291.5</v>
      </c>
      <c r="J78" s="23">
        <v>42171</v>
      </c>
      <c r="K78" s="89">
        <f t="shared" si="8"/>
        <v>6.4168473680146221E-3</v>
      </c>
      <c r="L78" s="89">
        <f t="shared" si="6"/>
        <v>1.0329124629136377E-2</v>
      </c>
      <c r="M78" s="89">
        <f t="shared" si="6"/>
        <v>6.4779270633397168E-3</v>
      </c>
      <c r="N78" s="89">
        <f t="shared" si="6"/>
        <v>2.3184320198913699E-2</v>
      </c>
      <c r="O78" s="89">
        <f t="shared" si="7"/>
        <v>2.5036728305778411E-3</v>
      </c>
      <c r="P78" s="89">
        <f t="shared" si="7"/>
        <v>7.7873564646009363E-3</v>
      </c>
      <c r="Q78" s="130">
        <f t="shared" si="7"/>
        <v>3.1067961165047731E-3</v>
      </c>
    </row>
    <row r="79" spans="1:17" x14ac:dyDescent="0.25">
      <c r="A79" s="23">
        <v>42170</v>
      </c>
      <c r="B79">
        <v>68.200468999999998</v>
      </c>
      <c r="C79">
        <v>55.660283</v>
      </c>
      <c r="D79">
        <v>2084</v>
      </c>
      <c r="E79">
        <v>120.339996</v>
      </c>
      <c r="F79">
        <v>112.55624</v>
      </c>
      <c r="G79">
        <v>115.93934400000001</v>
      </c>
      <c r="H79">
        <v>1287.5</v>
      </c>
      <c r="J79" s="23">
        <v>42170</v>
      </c>
      <c r="K79" s="89">
        <f t="shared" si="8"/>
        <v>-1.0962104505027992E-2</v>
      </c>
      <c r="L79" s="89">
        <f t="shared" si="6"/>
        <v>-1.2960073356235724E-2</v>
      </c>
      <c r="M79" s="89">
        <f t="shared" si="6"/>
        <v>-4.3000477783086133E-3</v>
      </c>
      <c r="N79" s="89">
        <f t="shared" si="6"/>
        <v>-3.4780224664123782E-3</v>
      </c>
      <c r="O79" s="89">
        <f t="shared" si="7"/>
        <v>-1.7260390124607117E-4</v>
      </c>
      <c r="P79" s="89">
        <f t="shared" si="7"/>
        <v>1.610871352739851E-3</v>
      </c>
      <c r="Q79" s="130">
        <f t="shared" si="7"/>
        <v>1.0807784715149982E-3</v>
      </c>
    </row>
    <row r="80" spans="1:17" x14ac:dyDescent="0.25">
      <c r="A80" s="23">
        <v>42167</v>
      </c>
      <c r="B80">
        <v>68.956376000000006</v>
      </c>
      <c r="C80">
        <v>56.391115999999997</v>
      </c>
      <c r="D80">
        <v>2093</v>
      </c>
      <c r="E80">
        <v>120.760002</v>
      </c>
      <c r="F80">
        <v>112.575671</v>
      </c>
      <c r="G80">
        <v>115.752881</v>
      </c>
      <c r="H80">
        <v>1286.1099999999999</v>
      </c>
      <c r="J80" s="23">
        <v>42167</v>
      </c>
      <c r="K80" s="89">
        <f t="shared" si="8"/>
        <v>-4.4514303338598626E-3</v>
      </c>
      <c r="L80" s="89">
        <f t="shared" si="6"/>
        <v>-1.7654074050589053E-2</v>
      </c>
      <c r="M80" s="89">
        <f t="shared" si="6"/>
        <v>-7.7041602465330872E-3</v>
      </c>
      <c r="N80" s="89">
        <f t="shared" si="6"/>
        <v>3.313535426494596E-4</v>
      </c>
      <c r="O80" s="89">
        <f t="shared" si="7"/>
        <v>-1.723436732827488E-3</v>
      </c>
      <c r="P80" s="89">
        <f t="shared" si="7"/>
        <v>0</v>
      </c>
      <c r="Q80" s="130">
        <f t="shared" si="7"/>
        <v>4.7452353169963324E-4</v>
      </c>
    </row>
    <row r="81" spans="1:17" x14ac:dyDescent="0.25">
      <c r="A81" s="23">
        <v>42166</v>
      </c>
      <c r="B81">
        <v>69.264702999999997</v>
      </c>
      <c r="C81">
        <v>57.404539999999997</v>
      </c>
      <c r="D81">
        <v>2109.25</v>
      </c>
      <c r="E81">
        <v>120.720001</v>
      </c>
      <c r="F81">
        <v>112.77002299999999</v>
      </c>
      <c r="G81">
        <v>115.752881</v>
      </c>
      <c r="H81">
        <v>1285.5</v>
      </c>
      <c r="J81" s="23">
        <v>42166</v>
      </c>
      <c r="K81" s="89">
        <f t="shared" si="8"/>
        <v>1.4364356642371234E-4</v>
      </c>
      <c r="L81" s="89">
        <f t="shared" si="6"/>
        <v>-4.2258768598210095E-3</v>
      </c>
      <c r="M81" s="89">
        <f t="shared" si="6"/>
        <v>1.0678690080683229E-3</v>
      </c>
      <c r="N81" s="89">
        <f t="shared" si="6"/>
        <v>1.0780745029628225E-3</v>
      </c>
      <c r="O81" s="89">
        <f t="shared" si="7"/>
        <v>8.8672949006174395E-3</v>
      </c>
      <c r="P81" s="89">
        <f t="shared" si="7"/>
        <v>2.1035326987135727E-2</v>
      </c>
      <c r="Q81" s="130">
        <f t="shared" si="7"/>
        <v>1.4281205617800108E-2</v>
      </c>
    </row>
    <row r="82" spans="1:17" x14ac:dyDescent="0.25">
      <c r="A82" s="23">
        <v>42165</v>
      </c>
      <c r="B82">
        <v>69.254755000000003</v>
      </c>
      <c r="C82">
        <v>57.648153999999998</v>
      </c>
      <c r="D82">
        <v>2107</v>
      </c>
      <c r="E82">
        <v>120.589996</v>
      </c>
      <c r="F82">
        <v>111.778847</v>
      </c>
      <c r="G82">
        <v>113.368145</v>
      </c>
      <c r="H82">
        <v>1267.4000000000001</v>
      </c>
      <c r="J82" s="23">
        <v>42165</v>
      </c>
      <c r="K82" s="89">
        <f t="shared" si="8"/>
        <v>2.4724072961381571E-2</v>
      </c>
      <c r="L82" s="89">
        <f t="shared" si="6"/>
        <v>1.3086331286218389E-2</v>
      </c>
      <c r="M82" s="89">
        <f t="shared" si="6"/>
        <v>1.2980769230769296E-2</v>
      </c>
      <c r="N82" s="89">
        <f t="shared" si="6"/>
        <v>4.7492002520213017E-3</v>
      </c>
      <c r="O82" s="89">
        <f t="shared" si="7"/>
        <v>-2.6876853758218688E-3</v>
      </c>
      <c r="P82" s="89">
        <f t="shared" si="7"/>
        <v>-8.7523952810035777E-3</v>
      </c>
      <c r="Q82" s="130">
        <f t="shared" si="7"/>
        <v>-2.9108646054596399E-3</v>
      </c>
    </row>
    <row r="83" spans="1:17" x14ac:dyDescent="0.25">
      <c r="A83" s="23">
        <v>42164</v>
      </c>
      <c r="B83">
        <v>67.583808000000005</v>
      </c>
      <c r="C83">
        <v>56.903495999999997</v>
      </c>
      <c r="D83">
        <v>2080</v>
      </c>
      <c r="E83">
        <v>120.019997</v>
      </c>
      <c r="F83">
        <v>112.080083</v>
      </c>
      <c r="G83">
        <v>114.36914899999999</v>
      </c>
      <c r="H83">
        <v>1271.0999999999999</v>
      </c>
      <c r="J83" s="23">
        <v>42164</v>
      </c>
      <c r="K83" s="89">
        <f t="shared" si="8"/>
        <v>3.9893179654078015E-3</v>
      </c>
      <c r="L83" s="89">
        <f t="shared" si="6"/>
        <v>-5.0956828583015312E-4</v>
      </c>
      <c r="M83" s="89">
        <f t="shared" si="6"/>
        <v>8.420546132563711E-4</v>
      </c>
      <c r="N83" s="89">
        <f t="shared" si="6"/>
        <v>-3.2389916704926858E-3</v>
      </c>
      <c r="O83" s="89">
        <f t="shared" si="7"/>
        <v>-4.4882111257953383E-3</v>
      </c>
      <c r="P83" s="89">
        <f t="shared" si="7"/>
        <v>-7.9169200529491945E-3</v>
      </c>
      <c r="Q83" s="130">
        <f t="shared" si="7"/>
        <v>8.4093613645377374E-3</v>
      </c>
    </row>
    <row r="84" spans="1:17" x14ac:dyDescent="0.25">
      <c r="A84" s="23">
        <v>42163</v>
      </c>
      <c r="B84">
        <v>67.315265999999994</v>
      </c>
      <c r="C84">
        <v>56.932507000000001</v>
      </c>
      <c r="D84">
        <v>2078.25</v>
      </c>
      <c r="E84">
        <v>120.410004</v>
      </c>
      <c r="F84">
        <v>112.58539</v>
      </c>
      <c r="G84">
        <v>115.281826</v>
      </c>
      <c r="H84">
        <v>1260.5</v>
      </c>
      <c r="J84" s="23">
        <v>42163</v>
      </c>
      <c r="K84" s="89">
        <f t="shared" si="8"/>
        <v>-1.0092181722328397E-2</v>
      </c>
      <c r="L84" s="89">
        <f t="shared" si="6"/>
        <v>-2.0342844762427648E-3</v>
      </c>
      <c r="M84" s="89">
        <f t="shared" si="6"/>
        <v>-6.6913609750268721E-3</v>
      </c>
      <c r="N84" s="89">
        <f t="shared" si="6"/>
        <v>-7.3371721186190619E-3</v>
      </c>
      <c r="O84" s="89">
        <f t="shared" si="7"/>
        <v>-6.900305300409082E-4</v>
      </c>
      <c r="P84" s="89">
        <f t="shared" si="7"/>
        <v>-1.1054212030316979E-3</v>
      </c>
      <c r="Q84" s="130">
        <f t="shared" si="7"/>
        <v>-4.1870753673566297E-3</v>
      </c>
    </row>
    <row r="85" spans="1:17" x14ac:dyDescent="0.25">
      <c r="A85" s="23">
        <v>42160</v>
      </c>
      <c r="B85">
        <v>68.001549999999995</v>
      </c>
      <c r="C85">
        <v>57.048560000000002</v>
      </c>
      <c r="D85">
        <v>2092.25</v>
      </c>
      <c r="E85">
        <v>121.300003</v>
      </c>
      <c r="F85">
        <v>112.66313100000001</v>
      </c>
      <c r="G85">
        <v>115.409402</v>
      </c>
      <c r="H85">
        <v>1265.8</v>
      </c>
      <c r="J85" s="23">
        <v>42160</v>
      </c>
      <c r="K85" s="89">
        <f t="shared" si="8"/>
        <v>2.345745122346532E-3</v>
      </c>
      <c r="L85" s="89">
        <f t="shared" si="6"/>
        <v>-8.0713041034039534E-3</v>
      </c>
      <c r="M85" s="89">
        <f t="shared" si="6"/>
        <v>-3.2158170557408106E-3</v>
      </c>
      <c r="N85" s="89">
        <f t="shared" si="6"/>
        <v>1.6253367826295495E-2</v>
      </c>
      <c r="O85" s="89">
        <f t="shared" si="7"/>
        <v>-5.0630427735407491E-3</v>
      </c>
      <c r="P85" s="89">
        <f t="shared" si="7"/>
        <v>-1.2179789585073708E-2</v>
      </c>
      <c r="Q85" s="130">
        <f t="shared" si="7"/>
        <v>-1.8137370869805158E-3</v>
      </c>
    </row>
    <row r="86" spans="1:17" x14ac:dyDescent="0.25">
      <c r="A86" s="23">
        <v>42159</v>
      </c>
      <c r="B86">
        <v>67.842409000000004</v>
      </c>
      <c r="C86">
        <v>57.512763</v>
      </c>
      <c r="D86">
        <v>2099</v>
      </c>
      <c r="E86">
        <v>119.360001</v>
      </c>
      <c r="F86">
        <v>113.236452</v>
      </c>
      <c r="G86">
        <v>116.832396</v>
      </c>
      <c r="H86">
        <v>1268.0999999999999</v>
      </c>
      <c r="J86" s="23">
        <v>42159</v>
      </c>
      <c r="K86" s="89">
        <f t="shared" si="8"/>
        <v>-1.0732385067086403E-2</v>
      </c>
      <c r="L86" s="89">
        <f t="shared" si="6"/>
        <v>-1.5234266927217188E-2</v>
      </c>
      <c r="M86" s="89">
        <f t="shared" si="6"/>
        <v>-8.0340264650283766E-3</v>
      </c>
      <c r="N86" s="89">
        <f t="shared" si="6"/>
        <v>-2.171953902598911E-2</v>
      </c>
      <c r="O86" s="89">
        <f t="shared" si="7"/>
        <v>5.1755201165144538E-3</v>
      </c>
      <c r="P86" s="89">
        <f t="shared" si="7"/>
        <v>1.3019113959842121E-2</v>
      </c>
      <c r="Q86" s="130">
        <f t="shared" si="7"/>
        <v>1.1052340727875087E-3</v>
      </c>
    </row>
    <row r="87" spans="1:17" x14ac:dyDescent="0.25">
      <c r="A87" s="23">
        <v>42158</v>
      </c>
      <c r="B87">
        <v>68.578418999999997</v>
      </c>
      <c r="C87">
        <v>58.402481999999999</v>
      </c>
      <c r="D87">
        <v>2116</v>
      </c>
      <c r="E87">
        <v>122.010002</v>
      </c>
      <c r="F87">
        <v>112.653412</v>
      </c>
      <c r="G87">
        <v>115.33089</v>
      </c>
      <c r="H87">
        <v>1266.7</v>
      </c>
      <c r="J87" s="23">
        <v>42158</v>
      </c>
      <c r="K87" s="89">
        <f t="shared" si="8"/>
        <v>-1.3036506207599885E-3</v>
      </c>
      <c r="L87" s="89">
        <f t="shared" si="6"/>
        <v>2.4900003726564535E-3</v>
      </c>
      <c r="M87" s="89">
        <f t="shared" si="6"/>
        <v>4.3906491040701656E-3</v>
      </c>
      <c r="N87" s="89">
        <f t="shared" si="6"/>
        <v>1.1859346295250539E-2</v>
      </c>
      <c r="O87" s="89">
        <f t="shared" si="7"/>
        <v>-6.4278335577394596E-3</v>
      </c>
      <c r="P87" s="89">
        <f t="shared" si="7"/>
        <v>-1.6075066281331929E-2</v>
      </c>
      <c r="Q87" s="130">
        <f t="shared" si="7"/>
        <v>1.2630905747861521E-2</v>
      </c>
    </row>
    <row r="88" spans="1:17" x14ac:dyDescent="0.25">
      <c r="A88" s="23">
        <v>42157</v>
      </c>
      <c r="B88">
        <v>68.667938000000007</v>
      </c>
      <c r="C88">
        <v>58.257421000000001</v>
      </c>
      <c r="D88">
        <v>2106.75</v>
      </c>
      <c r="E88">
        <v>120.58000199999999</v>
      </c>
      <c r="F88">
        <v>113.382214</v>
      </c>
      <c r="G88">
        <v>117.215131</v>
      </c>
      <c r="H88">
        <v>1250.9000000000001</v>
      </c>
      <c r="J88" s="23">
        <v>42157</v>
      </c>
      <c r="K88" s="89">
        <f t="shared" si="8"/>
        <v>-1.0128669100269994E-3</v>
      </c>
      <c r="L88" s="89">
        <f t="shared" si="6"/>
        <v>-8.3950411770017386E-3</v>
      </c>
      <c r="M88" s="89">
        <f t="shared" si="6"/>
        <v>-1.1852554225435519E-3</v>
      </c>
      <c r="N88" s="89">
        <f t="shared" si="6"/>
        <v>-3.8827012668476435E-3</v>
      </c>
      <c r="O88" s="89">
        <f t="shared" si="7"/>
        <v>-5.1159452511727599E-3</v>
      </c>
      <c r="P88" s="89">
        <f t="shared" si="7"/>
        <v>-1.3951906665266245E-2</v>
      </c>
      <c r="Q88" s="130">
        <f t="shared" si="7"/>
        <v>-1.1179429849076383E-3</v>
      </c>
    </row>
    <row r="89" spans="1:17" x14ac:dyDescent="0.25">
      <c r="A89" s="23">
        <v>42156</v>
      </c>
      <c r="B89">
        <v>68.737560000000002</v>
      </c>
      <c r="C89">
        <v>58.750635000000003</v>
      </c>
      <c r="D89">
        <v>2109.25</v>
      </c>
      <c r="E89">
        <v>121.050003</v>
      </c>
      <c r="F89">
        <v>113.965254</v>
      </c>
      <c r="G89">
        <v>118.873645</v>
      </c>
      <c r="H89">
        <v>1252.3</v>
      </c>
      <c r="J89" s="23">
        <v>42156</v>
      </c>
      <c r="K89" s="89">
        <f t="shared" si="8"/>
        <v>6.2609247561666859E-3</v>
      </c>
      <c r="L89" s="89">
        <f t="shared" si="6"/>
        <v>-2.2992211717729472E-3</v>
      </c>
      <c r="M89" s="89">
        <f t="shared" si="6"/>
        <v>1.5432098765431057E-3</v>
      </c>
      <c r="N89" s="89">
        <f t="shared" si="6"/>
        <v>-3.5396772257241249E-3</v>
      </c>
      <c r="O89" s="89">
        <f t="shared" si="7"/>
        <v>-5.604438066544648E-3</v>
      </c>
      <c r="P89" s="89">
        <f t="shared" si="7"/>
        <v>-1.0747634821467789E-2</v>
      </c>
      <c r="Q89" s="130">
        <f t="shared" si="7"/>
        <v>-6.426531259917545E-3</v>
      </c>
    </row>
    <row r="90" spans="1:17" x14ac:dyDescent="0.25">
      <c r="A90" s="23">
        <v>42153</v>
      </c>
      <c r="B90">
        <v>68.309877</v>
      </c>
      <c r="C90">
        <v>58.886026999999999</v>
      </c>
      <c r="D90">
        <v>2106</v>
      </c>
      <c r="E90">
        <v>121.480003</v>
      </c>
      <c r="F90">
        <v>114.60756499999999</v>
      </c>
      <c r="G90">
        <v>120.165136</v>
      </c>
      <c r="H90">
        <v>1260.4000000000001</v>
      </c>
      <c r="J90" s="23">
        <v>42153</v>
      </c>
      <c r="K90" s="89">
        <f t="shared" si="8"/>
        <v>-1.2650911759480299E-2</v>
      </c>
      <c r="L90" s="89">
        <f t="shared" si="6"/>
        <v>1.9932972251430758E-2</v>
      </c>
      <c r="M90" s="89">
        <f t="shared" si="6"/>
        <v>-7.4231177094379319E-3</v>
      </c>
      <c r="N90" s="89">
        <f t="shared" si="6"/>
        <v>-2.9092070913713131E-2</v>
      </c>
      <c r="O90" s="89">
        <f t="shared" si="7"/>
        <v>4.2289955479568597E-4</v>
      </c>
      <c r="P90" s="89">
        <f t="shared" si="7"/>
        <v>2.2051323636962383E-3</v>
      </c>
      <c r="Q90" s="130">
        <f t="shared" si="7"/>
        <v>6.6288635093045833E-3</v>
      </c>
    </row>
    <row r="91" spans="1:17" x14ac:dyDescent="0.25">
      <c r="A91" s="23">
        <v>42152</v>
      </c>
      <c r="B91">
        <v>69.185131999999996</v>
      </c>
      <c r="C91">
        <v>57.735193000000002</v>
      </c>
      <c r="D91">
        <v>2121.75</v>
      </c>
      <c r="E91">
        <v>125.120003</v>
      </c>
      <c r="F91">
        <v>114.559118</v>
      </c>
      <c r="G91">
        <v>119.900739</v>
      </c>
      <c r="H91">
        <v>1252.0999999999999</v>
      </c>
      <c r="J91" s="23">
        <v>42152</v>
      </c>
      <c r="K91" s="89">
        <f t="shared" si="8"/>
        <v>1.0073281670062162E-3</v>
      </c>
      <c r="L91" s="89">
        <f t="shared" si="6"/>
        <v>4.0363570027279749E-3</v>
      </c>
      <c r="M91" s="89">
        <f t="shared" si="6"/>
        <v>3.5360678925044908E-4</v>
      </c>
      <c r="N91" s="89">
        <f t="shared" si="6"/>
        <v>1.7614171055015948E-3</v>
      </c>
      <c r="O91" s="89">
        <f t="shared" si="7"/>
        <v>-2.1102360306204382E-3</v>
      </c>
      <c r="P91" s="89">
        <f t="shared" si="7"/>
        <v>-2.4441548342559738E-3</v>
      </c>
      <c r="Q91" s="130">
        <f t="shared" si="7"/>
        <v>-9.6496084790003156E-3</v>
      </c>
    </row>
    <row r="92" spans="1:17" x14ac:dyDescent="0.25">
      <c r="A92" s="23">
        <v>42151</v>
      </c>
      <c r="B92">
        <v>69.11551</v>
      </c>
      <c r="C92">
        <v>57.50309</v>
      </c>
      <c r="D92">
        <v>2121</v>
      </c>
      <c r="E92">
        <v>124.900002</v>
      </c>
      <c r="F92">
        <v>114.801376</v>
      </c>
      <c r="G92">
        <v>120.194513</v>
      </c>
      <c r="H92">
        <v>1264.3</v>
      </c>
      <c r="J92" s="23">
        <v>42151</v>
      </c>
      <c r="K92" s="89">
        <f t="shared" si="8"/>
        <v>1.3860484673224205E-2</v>
      </c>
      <c r="L92" s="89">
        <f t="shared" si="6"/>
        <v>8.3092845495444934E-3</v>
      </c>
      <c r="M92" s="89">
        <f t="shared" si="6"/>
        <v>7.6009501187648265E-3</v>
      </c>
      <c r="N92" s="89">
        <f t="shared" si="6"/>
        <v>2.5872706365503095E-2</v>
      </c>
      <c r="O92" s="89">
        <f t="shared" si="7"/>
        <v>1.0139591816162863E-3</v>
      </c>
      <c r="P92" s="89">
        <f t="shared" si="7"/>
        <v>2.2864515180875955E-3</v>
      </c>
      <c r="Q92" s="130">
        <f t="shared" si="7"/>
        <v>1.1116442738323684E-2</v>
      </c>
    </row>
    <row r="93" spans="1:17" x14ac:dyDescent="0.25">
      <c r="A93" s="23">
        <v>42150</v>
      </c>
      <c r="B93">
        <v>68.170631999999998</v>
      </c>
      <c r="C93">
        <v>57.029218</v>
      </c>
      <c r="D93">
        <v>2105</v>
      </c>
      <c r="E93">
        <v>121.75</v>
      </c>
      <c r="F93">
        <v>114.68509</v>
      </c>
      <c r="G93">
        <v>119.920321</v>
      </c>
      <c r="H93">
        <v>1250.4000000000001</v>
      </c>
      <c r="J93" s="23">
        <v>42150</v>
      </c>
      <c r="K93" s="89">
        <f t="shared" si="8"/>
        <v>-1.5512815154648418E-2</v>
      </c>
      <c r="L93" s="89">
        <f t="shared" si="6"/>
        <v>-6.9046756815813737E-3</v>
      </c>
      <c r="M93" s="89">
        <f t="shared" si="6"/>
        <v>-9.1786302659448982E-3</v>
      </c>
      <c r="N93" s="89">
        <f t="shared" si="6"/>
        <v>-2.1931257504870016E-2</v>
      </c>
      <c r="O93" s="89">
        <f t="shared" si="7"/>
        <v>4.4131084421290545E-3</v>
      </c>
      <c r="P93" s="89">
        <f t="shared" si="7"/>
        <v>1.7109617482737649E-2</v>
      </c>
      <c r="Q93" s="130">
        <f t="shared" si="7"/>
        <v>1.602050624799789E-3</v>
      </c>
    </row>
    <row r="94" spans="1:17" x14ac:dyDescent="0.25">
      <c r="A94" s="23">
        <v>42146</v>
      </c>
      <c r="B94">
        <v>69.244814000000005</v>
      </c>
      <c r="C94">
        <v>57.425724000000002</v>
      </c>
      <c r="D94">
        <v>2124.5</v>
      </c>
      <c r="E94">
        <v>124.480003</v>
      </c>
      <c r="F94">
        <v>114.181196</v>
      </c>
      <c r="G94">
        <v>117.90304500000001</v>
      </c>
      <c r="H94">
        <v>1248.4000000000001</v>
      </c>
      <c r="J94" s="23">
        <v>42146</v>
      </c>
      <c r="K94" s="89">
        <f t="shared" si="8"/>
        <v>3.6038671774796249E-3</v>
      </c>
      <c r="L94" s="89">
        <f t="shared" si="6"/>
        <v>-1.1980002211209873E-2</v>
      </c>
      <c r="M94" s="89">
        <f t="shared" si="6"/>
        <v>-1.6447368421053099E-3</v>
      </c>
      <c r="N94" s="89">
        <f t="shared" si="6"/>
        <v>-2.4841573644991399E-3</v>
      </c>
      <c r="O94" s="89">
        <f t="shared" si="7"/>
        <v>-6.784952605805028E-4</v>
      </c>
      <c r="P94" s="89">
        <f t="shared" si="7"/>
        <v>4.1547989187540324E-4</v>
      </c>
      <c r="Q94" s="130">
        <f t="shared" si="7"/>
        <v>3.2950253154384601E-3</v>
      </c>
    </row>
    <row r="95" spans="1:17" x14ac:dyDescent="0.25">
      <c r="A95" s="23">
        <v>42145</v>
      </c>
      <c r="B95">
        <v>68.996161000000001</v>
      </c>
      <c r="C95">
        <v>58.122025999999998</v>
      </c>
      <c r="D95">
        <v>2128</v>
      </c>
      <c r="E95">
        <v>124.790001</v>
      </c>
      <c r="F95">
        <v>114.25872</v>
      </c>
      <c r="G95">
        <v>117.854079</v>
      </c>
      <c r="H95">
        <v>1244.3</v>
      </c>
      <c r="J95" s="23">
        <v>42145</v>
      </c>
      <c r="K95" s="89">
        <f t="shared" si="8"/>
        <v>-5.8755591252531714E-3</v>
      </c>
      <c r="L95" s="89">
        <f t="shared" si="6"/>
        <v>-5.954351635461097E-3</v>
      </c>
      <c r="M95" s="89">
        <f t="shared" si="6"/>
        <v>2.5912838633685986E-3</v>
      </c>
      <c r="N95" s="89">
        <f t="shared" si="6"/>
        <v>2.9738225843727317E-3</v>
      </c>
      <c r="O95" s="89">
        <f t="shared" si="7"/>
        <v>4.7720965630395629E-3</v>
      </c>
      <c r="P95" s="89">
        <f t="shared" si="7"/>
        <v>1.3985983421674897E-2</v>
      </c>
      <c r="Q95" s="130">
        <f t="shared" si="7"/>
        <v>-6.8640753451992831E-3</v>
      </c>
    </row>
    <row r="96" spans="1:17" x14ac:dyDescent="0.25">
      <c r="A96" s="23">
        <v>42144</v>
      </c>
      <c r="B96">
        <v>69.403948</v>
      </c>
      <c r="C96">
        <v>58.470177999999997</v>
      </c>
      <c r="D96">
        <v>2122.5</v>
      </c>
      <c r="E96">
        <v>124.41999800000001</v>
      </c>
      <c r="F96">
        <v>113.71605599999999</v>
      </c>
      <c r="G96">
        <v>116.228509</v>
      </c>
      <c r="H96">
        <v>1252.9000000000001</v>
      </c>
      <c r="J96" s="23">
        <v>42144</v>
      </c>
      <c r="K96" s="89">
        <f t="shared" si="8"/>
        <v>-5.416260848711385E-3</v>
      </c>
      <c r="L96" s="89">
        <f t="shared" si="6"/>
        <v>-9.9143652192990039E-4</v>
      </c>
      <c r="M96" s="89">
        <f t="shared" si="6"/>
        <v>-9.4139797599435138E-4</v>
      </c>
      <c r="N96" s="89">
        <f t="shared" si="6"/>
        <v>-4.0172732062560002E-4</v>
      </c>
      <c r="O96" s="89">
        <f t="shared" si="7"/>
        <v>1.1944315177216946E-3</v>
      </c>
      <c r="P96" s="89">
        <f t="shared" si="7"/>
        <v>1.6879386529238261E-3</v>
      </c>
      <c r="Q96" s="130">
        <f t="shared" si="7"/>
        <v>0</v>
      </c>
    </row>
    <row r="97" spans="1:17" x14ac:dyDescent="0.25">
      <c r="A97" s="23">
        <v>42143</v>
      </c>
      <c r="B97">
        <v>69.781904999999995</v>
      </c>
      <c r="C97">
        <v>58.528205</v>
      </c>
      <c r="D97">
        <v>2124.5</v>
      </c>
      <c r="E97">
        <v>124.470001</v>
      </c>
      <c r="F97">
        <v>113.580392</v>
      </c>
      <c r="G97">
        <v>116.032653</v>
      </c>
      <c r="H97">
        <v>1252.9000000000001</v>
      </c>
      <c r="J97" s="23">
        <v>42143</v>
      </c>
      <c r="K97" s="89">
        <f t="shared" si="8"/>
        <v>2.2857754151468512E-3</v>
      </c>
      <c r="L97" s="89">
        <f t="shared" si="6"/>
        <v>8.4986146632786141E-3</v>
      </c>
      <c r="M97" s="89">
        <f t="shared" si="6"/>
        <v>-7.0555032925678773E-4</v>
      </c>
      <c r="N97" s="89">
        <f t="shared" si="6"/>
        <v>-2.0044900416573697E-3</v>
      </c>
      <c r="O97" s="89">
        <f t="shared" si="7"/>
        <v>-5.3462149924213831E-3</v>
      </c>
      <c r="P97" s="89">
        <f t="shared" si="7"/>
        <v>-8.8666269328334657E-3</v>
      </c>
      <c r="Q97" s="130">
        <f t="shared" si="7"/>
        <v>1.1463631226285687E-2</v>
      </c>
    </row>
    <row r="98" spans="1:17" x14ac:dyDescent="0.25">
      <c r="A98" s="23">
        <v>42142</v>
      </c>
      <c r="B98">
        <v>69.622763000000006</v>
      </c>
      <c r="C98">
        <v>58.034987999999998</v>
      </c>
      <c r="D98">
        <v>2126</v>
      </c>
      <c r="E98">
        <v>124.720001</v>
      </c>
      <c r="F98">
        <v>114.190881</v>
      </c>
      <c r="G98">
        <v>117.07067499999999</v>
      </c>
      <c r="H98">
        <v>1238.7</v>
      </c>
      <c r="J98" s="23">
        <v>42142</v>
      </c>
      <c r="K98" s="89">
        <f t="shared" si="8"/>
        <v>6.1808296196781409E-3</v>
      </c>
      <c r="L98" s="89">
        <f t="shared" si="6"/>
        <v>-3.6526734046439246E-3</v>
      </c>
      <c r="M98" s="89">
        <f t="shared" si="6"/>
        <v>3.303445021236362E-3</v>
      </c>
      <c r="N98" s="89">
        <f t="shared" si="6"/>
        <v>1.2830940497246424E-2</v>
      </c>
      <c r="O98" s="89">
        <f t="shared" si="7"/>
        <v>-7.6631813570662288E-3</v>
      </c>
      <c r="P98" s="89">
        <f t="shared" si="7"/>
        <v>-1.6777639191657312E-2</v>
      </c>
      <c r="Q98" s="130">
        <f t="shared" si="7"/>
        <v>-8.7227912932137386E-3</v>
      </c>
    </row>
    <row r="99" spans="1:17" x14ac:dyDescent="0.25">
      <c r="A99" s="23">
        <v>42139</v>
      </c>
      <c r="B99">
        <v>69.195080000000004</v>
      </c>
      <c r="C99">
        <v>58.247748000000001</v>
      </c>
      <c r="D99">
        <v>2119</v>
      </c>
      <c r="E99">
        <v>123.139999</v>
      </c>
      <c r="F99">
        <v>115.072704</v>
      </c>
      <c r="G99">
        <v>119.068361</v>
      </c>
      <c r="H99">
        <v>1249.5999999999999</v>
      </c>
      <c r="J99" s="23">
        <v>42139</v>
      </c>
      <c r="K99" s="89">
        <f t="shared" si="8"/>
        <v>-6.1428616385132973E-3</v>
      </c>
      <c r="L99" s="89">
        <f t="shared" si="6"/>
        <v>7.527603258793647E-3</v>
      </c>
      <c r="M99" s="89">
        <f t="shared" si="6"/>
        <v>7.0838252656435508E-4</v>
      </c>
      <c r="N99" s="89">
        <f t="shared" si="6"/>
        <v>-7.0155873394792678E-3</v>
      </c>
      <c r="O99" s="89">
        <f t="shared" si="7"/>
        <v>6.9532746944500623E-3</v>
      </c>
      <c r="P99" s="89">
        <f t="shared" si="7"/>
        <v>2.005033465556183E-2</v>
      </c>
      <c r="Q99" s="130">
        <f t="shared" si="7"/>
        <v>0</v>
      </c>
    </row>
    <row r="100" spans="1:17" x14ac:dyDescent="0.25">
      <c r="A100" s="23">
        <v>42138</v>
      </c>
      <c r="B100">
        <v>69.622763000000006</v>
      </c>
      <c r="C100">
        <v>57.812558000000003</v>
      </c>
      <c r="D100">
        <v>2117.5</v>
      </c>
      <c r="E100">
        <v>124.010002</v>
      </c>
      <c r="F100">
        <v>114.278097</v>
      </c>
      <c r="G100">
        <v>116.72792699999999</v>
      </c>
      <c r="H100">
        <v>1249.5999999999999</v>
      </c>
      <c r="J100" s="23">
        <v>42138</v>
      </c>
      <c r="K100" s="89">
        <f t="shared" si="8"/>
        <v>1.9664941613976916E-2</v>
      </c>
      <c r="L100" s="89">
        <f t="shared" si="6"/>
        <v>1.0138539586365791E-2</v>
      </c>
      <c r="M100" s="89">
        <f t="shared" si="6"/>
        <v>1.098114108379078E-2</v>
      </c>
      <c r="N100" s="89">
        <f t="shared" si="6"/>
        <v>1.3319210981840524E-2</v>
      </c>
      <c r="O100" s="89">
        <f t="shared" si="7"/>
        <v>3.4033923624681162E-3</v>
      </c>
      <c r="P100" s="89">
        <f t="shared" si="7"/>
        <v>2.691785196223373E-3</v>
      </c>
      <c r="Q100" s="130">
        <f t="shared" si="7"/>
        <v>-3.111288392501077E-3</v>
      </c>
    </row>
    <row r="101" spans="1:17" x14ac:dyDescent="0.25">
      <c r="A101" s="23">
        <v>42137</v>
      </c>
      <c r="B101">
        <v>68.28004</v>
      </c>
      <c r="C101">
        <v>57.232306000000001</v>
      </c>
      <c r="D101">
        <v>2094.5</v>
      </c>
      <c r="E101">
        <v>122.379997</v>
      </c>
      <c r="F101">
        <v>113.890483</v>
      </c>
      <c r="G101">
        <v>116.414564</v>
      </c>
      <c r="H101">
        <v>1253.5</v>
      </c>
      <c r="J101" s="23">
        <v>42137</v>
      </c>
      <c r="K101" s="89">
        <f t="shared" si="8"/>
        <v>1.1667075021624118E-3</v>
      </c>
      <c r="L101" s="89">
        <f t="shared" si="6"/>
        <v>-4.3741233500314003E-3</v>
      </c>
      <c r="M101" s="89">
        <f t="shared" si="6"/>
        <v>-2.3866348448686736E-4</v>
      </c>
      <c r="N101" s="89">
        <f t="shared" si="6"/>
        <v>1.048630162260511E-2</v>
      </c>
      <c r="O101" s="89">
        <f t="shared" si="7"/>
        <v>-9.3505906296176278E-4</v>
      </c>
      <c r="P101" s="89">
        <f t="shared" si="7"/>
        <v>-8.0106750602323418E-3</v>
      </c>
      <c r="Q101" s="130">
        <f t="shared" si="7"/>
        <v>-2.1493392771851916E-3</v>
      </c>
    </row>
    <row r="102" spans="1:17" x14ac:dyDescent="0.25">
      <c r="A102" s="23">
        <v>42136</v>
      </c>
      <c r="B102">
        <v>68.200469999999996</v>
      </c>
      <c r="C102">
        <v>57.483747000000001</v>
      </c>
      <c r="D102">
        <v>2095</v>
      </c>
      <c r="E102">
        <v>121.110001</v>
      </c>
      <c r="F102">
        <v>113.997077</v>
      </c>
      <c r="G102">
        <v>117.354654</v>
      </c>
      <c r="H102">
        <v>1256.2</v>
      </c>
      <c r="J102" s="23">
        <v>42136</v>
      </c>
      <c r="K102" s="89">
        <f t="shared" si="8"/>
        <v>-4.781147264335317E-3</v>
      </c>
      <c r="L102" s="89">
        <f t="shared" si="6"/>
        <v>-9.3333568632919528E-3</v>
      </c>
      <c r="M102" s="89">
        <f t="shared" si="6"/>
        <v>-1.3109283756406187E-3</v>
      </c>
      <c r="N102" s="89">
        <f t="shared" si="6"/>
        <v>5.4794854000701498E-3</v>
      </c>
      <c r="O102" s="89">
        <f t="shared" si="7"/>
        <v>-1.4429869196801448E-3</v>
      </c>
      <c r="P102" s="89">
        <f t="shared" si="7"/>
        <v>2.5934744645894625E-3</v>
      </c>
      <c r="Q102" s="130">
        <f t="shared" si="7"/>
        <v>1.1157156518968314E-3</v>
      </c>
    </row>
    <row r="103" spans="1:17" x14ac:dyDescent="0.25">
      <c r="A103" s="23">
        <v>42135</v>
      </c>
      <c r="B103">
        <v>68.528113000000005</v>
      </c>
      <c r="C103">
        <v>58.025317999999999</v>
      </c>
      <c r="D103">
        <v>2097.75</v>
      </c>
      <c r="E103">
        <v>120.449997</v>
      </c>
      <c r="F103">
        <v>114.161811</v>
      </c>
      <c r="G103">
        <v>117.051085</v>
      </c>
      <c r="H103">
        <v>1254.8</v>
      </c>
      <c r="J103" s="23">
        <v>42135</v>
      </c>
      <c r="K103" s="89">
        <f t="shared" si="8"/>
        <v>-6.4776742731522674E-3</v>
      </c>
      <c r="L103" s="89">
        <f t="shared" si="6"/>
        <v>-1.2183115953523838E-2</v>
      </c>
      <c r="M103" s="89">
        <f t="shared" si="6"/>
        <v>-5.0984111927910858E-3</v>
      </c>
      <c r="N103" s="89">
        <f t="shared" si="6"/>
        <v>-3.9692632101216985E-3</v>
      </c>
      <c r="O103" s="89">
        <f t="shared" si="7"/>
        <v>-1.0083221146423571E-2</v>
      </c>
      <c r="P103" s="89">
        <f t="shared" si="7"/>
        <v>-2.4324575672438509E-2</v>
      </c>
      <c r="Q103" s="130">
        <f t="shared" si="7"/>
        <v>-6.371455877667298E-4</v>
      </c>
    </row>
    <row r="104" spans="1:17" x14ac:dyDescent="0.25">
      <c r="A104" s="23">
        <v>42132</v>
      </c>
      <c r="B104">
        <v>68.974909999999994</v>
      </c>
      <c r="C104">
        <v>58.740966</v>
      </c>
      <c r="D104">
        <v>2108.5</v>
      </c>
      <c r="E104">
        <v>120.93</v>
      </c>
      <c r="F104">
        <v>115.32465500000001</v>
      </c>
      <c r="G104">
        <v>119.96928699999999</v>
      </c>
      <c r="H104">
        <v>1255.5999999999999</v>
      </c>
      <c r="J104" s="23">
        <v>42132</v>
      </c>
      <c r="K104" s="89">
        <f t="shared" si="8"/>
        <v>4.34064139315955E-2</v>
      </c>
      <c r="L104" s="89">
        <f t="shared" si="6"/>
        <v>7.29690062893118E-3</v>
      </c>
      <c r="M104" s="89">
        <f t="shared" si="6"/>
        <v>1.1634880652512836E-2</v>
      </c>
      <c r="N104" s="89">
        <f t="shared" si="6"/>
        <v>-2.0630467073774472E-3</v>
      </c>
      <c r="O104" s="89">
        <f t="shared" si="7"/>
        <v>5.7466437743831644E-3</v>
      </c>
      <c r="P104" s="89">
        <f t="shared" si="7"/>
        <v>2.700948227083888E-3</v>
      </c>
      <c r="Q104" s="130">
        <f t="shared" si="7"/>
        <v>1.1601675797615174E-2</v>
      </c>
    </row>
    <row r="105" spans="1:17" x14ac:dyDescent="0.25">
      <c r="A105" s="23">
        <v>42131</v>
      </c>
      <c r="B105">
        <v>66.105507000000003</v>
      </c>
      <c r="C105">
        <v>58.315443999999999</v>
      </c>
      <c r="D105">
        <v>2084.25</v>
      </c>
      <c r="E105">
        <v>121.18</v>
      </c>
      <c r="F105">
        <v>114.665712</v>
      </c>
      <c r="G105">
        <v>119.646129</v>
      </c>
      <c r="H105">
        <v>1241.2</v>
      </c>
      <c r="J105" s="23">
        <v>42131</v>
      </c>
      <c r="K105" s="89">
        <f t="shared" si="8"/>
        <v>1.3857215306729342E-2</v>
      </c>
      <c r="L105" s="89">
        <f t="shared" si="6"/>
        <v>6.6379805603467013E-4</v>
      </c>
      <c r="M105" s="89">
        <f t="shared" si="6"/>
        <v>4.8210196456550669E-3</v>
      </c>
      <c r="N105" s="89">
        <f t="shared" si="6"/>
        <v>5.5596879004284894E-3</v>
      </c>
      <c r="O105" s="89">
        <f t="shared" si="7"/>
        <v>3.9877939167727305E-3</v>
      </c>
      <c r="P105" s="89">
        <f t="shared" si="7"/>
        <v>1.3437317653201664E-2</v>
      </c>
      <c r="Q105" s="130">
        <f t="shared" si="7"/>
        <v>-9.6587250482937925E-4</v>
      </c>
    </row>
    <row r="106" spans="1:17" x14ac:dyDescent="0.25">
      <c r="A106" s="23">
        <v>42130</v>
      </c>
      <c r="B106">
        <v>65.201988999999998</v>
      </c>
      <c r="C106">
        <v>58.276760000000003</v>
      </c>
      <c r="D106">
        <v>2074.25</v>
      </c>
      <c r="E106">
        <v>120.510002</v>
      </c>
      <c r="F106">
        <v>114.21026500000001</v>
      </c>
      <c r="G106">
        <v>118.05972300000001</v>
      </c>
      <c r="H106">
        <v>1242.4000000000001</v>
      </c>
      <c r="J106" s="23">
        <v>42130</v>
      </c>
      <c r="K106" s="89">
        <f t="shared" si="8"/>
        <v>-4.3966153388209639E-3</v>
      </c>
      <c r="L106" s="89">
        <f t="shared" si="6"/>
        <v>-3.8023259568724654E-3</v>
      </c>
      <c r="M106" s="89">
        <f t="shared" si="6"/>
        <v>-4.678502879078672E-3</v>
      </c>
      <c r="N106" s="89">
        <f t="shared" si="6"/>
        <v>-5.2005696318356831E-3</v>
      </c>
      <c r="O106" s="89">
        <f t="shared" si="7"/>
        <v>-4.3085416180017599E-3</v>
      </c>
      <c r="P106" s="89">
        <f t="shared" si="7"/>
        <v>-1.7120541557029356E-2</v>
      </c>
      <c r="Q106" s="130">
        <f t="shared" si="7"/>
        <v>1.098543412808195E-2</v>
      </c>
    </row>
    <row r="107" spans="1:17" x14ac:dyDescent="0.25">
      <c r="A107" s="23">
        <v>42129</v>
      </c>
      <c r="B107">
        <v>65.489923000000005</v>
      </c>
      <c r="C107">
        <v>58.499192999999998</v>
      </c>
      <c r="D107">
        <v>2084</v>
      </c>
      <c r="E107">
        <v>121.139999</v>
      </c>
      <c r="F107">
        <v>114.704474</v>
      </c>
      <c r="G107">
        <v>120.11617699999999</v>
      </c>
      <c r="H107">
        <v>1228.9000000000001</v>
      </c>
      <c r="J107" s="23">
        <v>42129</v>
      </c>
      <c r="K107" s="89">
        <f t="shared" si="8"/>
        <v>5.794405429828009E-3</v>
      </c>
      <c r="L107" s="89">
        <f t="shared" si="6"/>
        <v>-2.473592681840775E-3</v>
      </c>
      <c r="M107" s="89">
        <f t="shared" si="6"/>
        <v>-1.1971079767689963E-2</v>
      </c>
      <c r="N107" s="89">
        <f t="shared" si="6"/>
        <v>-2.1011791191397955E-2</v>
      </c>
      <c r="O107" s="89">
        <f t="shared" si="7"/>
        <v>-1.6867441651301496E-3</v>
      </c>
      <c r="P107" s="89">
        <f t="shared" si="7"/>
        <v>-1.3840150678423591E-3</v>
      </c>
      <c r="Q107" s="130">
        <f t="shared" si="7"/>
        <v>-1.8680961663417595E-3</v>
      </c>
    </row>
    <row r="108" spans="1:17" x14ac:dyDescent="0.25">
      <c r="A108" s="23">
        <v>42128</v>
      </c>
      <c r="B108">
        <v>65.112634</v>
      </c>
      <c r="C108">
        <v>58.644255000000001</v>
      </c>
      <c r="D108">
        <v>2109.25</v>
      </c>
      <c r="E108">
        <v>123.739998</v>
      </c>
      <c r="F108">
        <v>114.898278</v>
      </c>
      <c r="G108">
        <v>120.28265</v>
      </c>
      <c r="H108">
        <v>1231.2</v>
      </c>
      <c r="J108" s="23">
        <v>42128</v>
      </c>
      <c r="K108" s="89">
        <f t="shared" si="8"/>
        <v>-2.8887644672905832E-3</v>
      </c>
      <c r="L108" s="89">
        <f t="shared" si="6"/>
        <v>1.3030384370669612E-2</v>
      </c>
      <c r="M108" s="89">
        <f t="shared" si="6"/>
        <v>3.6878420176065241E-3</v>
      </c>
      <c r="N108" s="89">
        <f t="shared" si="6"/>
        <v>7.7367618882908662E-3</v>
      </c>
      <c r="O108" s="89">
        <f t="shared" si="7"/>
        <v>-3.194596647275838E-3</v>
      </c>
      <c r="P108" s="89">
        <f t="shared" si="7"/>
        <v>-9.4354710345152526E-3</v>
      </c>
      <c r="Q108" s="130">
        <f t="shared" si="7"/>
        <v>-1.6241676140982264E-4</v>
      </c>
    </row>
    <row r="109" spans="1:17" x14ac:dyDescent="0.25">
      <c r="A109" s="23">
        <v>42125</v>
      </c>
      <c r="B109">
        <v>65.301274000000006</v>
      </c>
      <c r="C109">
        <v>57.889927</v>
      </c>
      <c r="D109">
        <v>2101.5</v>
      </c>
      <c r="E109">
        <v>122.790001</v>
      </c>
      <c r="F109">
        <v>115.266508</v>
      </c>
      <c r="G109">
        <v>121.42838399999999</v>
      </c>
      <c r="H109">
        <v>1231.4000000000001</v>
      </c>
      <c r="J109" s="23">
        <v>42125</v>
      </c>
      <c r="K109" s="89" t="e">
        <f t="shared" si="8"/>
        <v>#DIV/0!</v>
      </c>
      <c r="L109" s="89" t="e">
        <f t="shared" si="6"/>
        <v>#DIV/0!</v>
      </c>
      <c r="M109" s="89" t="e">
        <f t="shared" si="6"/>
        <v>#DIV/0!</v>
      </c>
      <c r="N109" s="89" t="e">
        <f t="shared" si="6"/>
        <v>#DIV/0!</v>
      </c>
      <c r="O109" s="89" t="e">
        <f t="shared" si="7"/>
        <v>#DIV/0!</v>
      </c>
      <c r="P109" s="89" t="e">
        <f t="shared" si="7"/>
        <v>#DIV/0!</v>
      </c>
      <c r="Q109" s="130" t="e">
        <f t="shared" si="7"/>
        <v>#DIV/0!</v>
      </c>
    </row>
  </sheetData>
  <mergeCells count="2">
    <mergeCell ref="C1:E1"/>
    <mergeCell ref="L1:N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U313"/>
  <sheetViews>
    <sheetView zoomScale="70" zoomScaleNormal="70" workbookViewId="0">
      <selection activeCell="D34" sqref="D34"/>
    </sheetView>
  </sheetViews>
  <sheetFormatPr defaultRowHeight="15.75" x14ac:dyDescent="0.25"/>
  <cols>
    <col min="13" max="13" width="9" style="38"/>
  </cols>
  <sheetData>
    <row r="1" spans="1:47" x14ac:dyDescent="0.25">
      <c r="A1" s="10"/>
      <c r="B1" s="10"/>
      <c r="C1" s="10"/>
      <c r="D1" s="10"/>
      <c r="E1" s="10"/>
      <c r="F1" s="10"/>
      <c r="G1" s="10"/>
      <c r="H1" s="10"/>
      <c r="I1" s="10"/>
      <c r="J1" s="10"/>
      <c r="K1" s="10"/>
      <c r="L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row>
    <row r="2" spans="1:47" x14ac:dyDescent="0.25">
      <c r="A2" s="10"/>
      <c r="B2" s="10"/>
      <c r="C2" s="10"/>
      <c r="D2" s="10"/>
      <c r="E2" s="10"/>
      <c r="F2" s="10"/>
      <c r="G2" s="10"/>
      <c r="H2" s="10"/>
      <c r="I2" s="10"/>
      <c r="J2" s="10"/>
      <c r="K2" s="10"/>
      <c r="L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row>
    <row r="3" spans="1:47" x14ac:dyDescent="0.25">
      <c r="A3" s="10"/>
      <c r="B3" s="10"/>
      <c r="C3" s="10"/>
      <c r="D3" s="10"/>
      <c r="E3" s="10"/>
      <c r="F3" s="10"/>
      <c r="G3" s="10"/>
      <c r="H3" s="10"/>
      <c r="I3" s="10"/>
      <c r="J3" s="10"/>
      <c r="K3" s="10"/>
      <c r="L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row>
    <row r="4" spans="1:47" x14ac:dyDescent="0.25">
      <c r="A4" s="10"/>
      <c r="B4" s="10"/>
      <c r="C4" s="10"/>
      <c r="D4" s="10"/>
      <c r="E4" s="10"/>
      <c r="F4" s="10"/>
      <c r="G4" s="10"/>
      <c r="H4" s="10"/>
      <c r="I4" s="10"/>
      <c r="J4" s="10"/>
      <c r="K4" s="10"/>
      <c r="L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row>
    <row r="5" spans="1:47" x14ac:dyDescent="0.25">
      <c r="A5" s="10"/>
      <c r="B5" s="10"/>
      <c r="C5" s="10"/>
      <c r="D5" s="10"/>
      <c r="E5" s="10"/>
      <c r="F5" s="10"/>
      <c r="G5" s="10"/>
      <c r="H5" s="10"/>
      <c r="I5" s="10"/>
      <c r="J5" s="10"/>
      <c r="K5" s="10"/>
      <c r="L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row>
    <row r="6" spans="1:47" x14ac:dyDescent="0.25">
      <c r="A6" s="10"/>
      <c r="B6" s="10"/>
      <c r="C6" s="10"/>
      <c r="D6" s="10"/>
      <c r="E6" s="10"/>
      <c r="F6" s="10"/>
      <c r="G6" s="10"/>
      <c r="H6" s="10"/>
      <c r="I6" s="10"/>
      <c r="J6" s="10"/>
      <c r="K6" s="10"/>
      <c r="L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row>
    <row r="7" spans="1:47" x14ac:dyDescent="0.25">
      <c r="A7" s="10"/>
      <c r="B7" s="10"/>
      <c r="C7" s="10"/>
      <c r="D7" s="10"/>
      <c r="E7" s="10"/>
      <c r="F7" s="10"/>
      <c r="G7" s="10"/>
      <c r="H7" s="10"/>
      <c r="I7" s="10"/>
      <c r="J7" s="10"/>
      <c r="K7" s="10"/>
      <c r="L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row>
    <row r="8" spans="1:47" x14ac:dyDescent="0.25">
      <c r="A8" s="10"/>
      <c r="B8" s="10"/>
      <c r="C8" s="10"/>
      <c r="D8" s="10"/>
      <c r="E8" s="10"/>
      <c r="F8" s="10"/>
      <c r="G8" s="10"/>
      <c r="H8" s="10"/>
      <c r="I8" s="10"/>
      <c r="J8" s="10"/>
      <c r="K8" s="10"/>
      <c r="L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row>
    <row r="9" spans="1:47" x14ac:dyDescent="0.25">
      <c r="A9" s="10"/>
      <c r="B9" s="10"/>
      <c r="C9" s="10"/>
      <c r="D9" s="10"/>
      <c r="E9" s="10"/>
      <c r="F9" s="10"/>
      <c r="G9" s="10"/>
      <c r="H9" s="10"/>
      <c r="I9" s="10"/>
      <c r="J9" s="10"/>
      <c r="K9" s="10"/>
      <c r="L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row>
    <row r="10" spans="1:47" x14ac:dyDescent="0.25">
      <c r="A10" s="10"/>
      <c r="B10" s="10"/>
      <c r="C10" s="10"/>
      <c r="D10" s="10"/>
      <c r="E10" s="10"/>
      <c r="F10" s="10"/>
      <c r="G10" s="10"/>
      <c r="H10" s="10"/>
      <c r="I10" s="10"/>
      <c r="J10" s="10"/>
      <c r="K10" s="10"/>
      <c r="L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row>
    <row r="11" spans="1:47" x14ac:dyDescent="0.25">
      <c r="A11" s="10"/>
      <c r="B11" s="10"/>
      <c r="C11" s="10"/>
      <c r="D11" s="10"/>
      <c r="E11" s="10"/>
      <c r="F11" s="10"/>
      <c r="G11" s="10"/>
      <c r="H11" s="10"/>
      <c r="I11" s="10"/>
      <c r="J11" s="10"/>
      <c r="K11" s="10"/>
      <c r="L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row>
    <row r="12" spans="1:47" x14ac:dyDescent="0.25">
      <c r="A12" s="10"/>
      <c r="B12" s="10"/>
      <c r="C12" s="10"/>
      <c r="D12" s="10"/>
      <c r="E12" s="10"/>
      <c r="F12" s="10"/>
      <c r="G12" s="10"/>
      <c r="H12" s="10"/>
      <c r="I12" s="10"/>
      <c r="J12" s="10"/>
      <c r="K12" s="10"/>
      <c r="L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row>
    <row r="13" spans="1:47" x14ac:dyDescent="0.25">
      <c r="A13" s="10"/>
      <c r="B13" s="10"/>
      <c r="C13" s="10"/>
      <c r="D13" s="10"/>
      <c r="E13" s="10"/>
      <c r="F13" s="10"/>
      <c r="G13" s="10"/>
      <c r="H13" s="10"/>
      <c r="I13" s="10"/>
      <c r="J13" s="10"/>
      <c r="K13" s="10"/>
      <c r="L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row>
    <row r="14" spans="1:47" x14ac:dyDescent="0.25">
      <c r="A14" s="10"/>
      <c r="B14" s="10"/>
      <c r="C14" s="10"/>
      <c r="D14" s="10"/>
      <c r="E14" s="10"/>
      <c r="F14" s="10"/>
      <c r="G14" s="10"/>
      <c r="H14" s="10"/>
      <c r="I14" s="10"/>
      <c r="J14" s="10"/>
      <c r="K14" s="10"/>
      <c r="L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row>
    <row r="15" spans="1:47" x14ac:dyDescent="0.25">
      <c r="A15" s="10"/>
      <c r="B15" s="10"/>
      <c r="C15" s="10"/>
      <c r="D15" s="10"/>
      <c r="E15" s="10"/>
      <c r="F15" s="10"/>
      <c r="G15" s="10"/>
      <c r="H15" s="10"/>
      <c r="I15" s="10"/>
      <c r="J15" s="10"/>
      <c r="K15" s="10"/>
      <c r="L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row>
    <row r="16" spans="1:47" x14ac:dyDescent="0.25">
      <c r="A16" s="10"/>
      <c r="B16" s="10"/>
      <c r="C16" s="10"/>
      <c r="D16" s="10"/>
      <c r="E16" s="10"/>
      <c r="F16" s="10"/>
      <c r="G16" s="10"/>
      <c r="H16" s="10"/>
      <c r="I16" s="10"/>
      <c r="J16" s="10"/>
      <c r="K16" s="10"/>
      <c r="L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row>
    <row r="17" spans="1:47" x14ac:dyDescent="0.25">
      <c r="A17" s="10"/>
      <c r="B17" s="10"/>
      <c r="C17" s="10"/>
      <c r="D17" s="10"/>
      <c r="E17" s="10"/>
      <c r="F17" s="10"/>
      <c r="G17" s="10"/>
      <c r="H17" s="10"/>
      <c r="I17" s="10"/>
      <c r="J17" s="10"/>
      <c r="K17" s="10"/>
      <c r="L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row>
    <row r="18" spans="1:47" x14ac:dyDescent="0.25">
      <c r="A18" s="10"/>
      <c r="B18" s="10"/>
      <c r="C18" s="10"/>
      <c r="D18" s="10"/>
      <c r="E18" s="10"/>
      <c r="F18" s="10"/>
      <c r="G18" s="10"/>
      <c r="H18" s="10"/>
      <c r="I18" s="10"/>
      <c r="J18" s="10"/>
      <c r="K18" s="10"/>
      <c r="L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row>
    <row r="19" spans="1:47" x14ac:dyDescent="0.25">
      <c r="A19" s="10"/>
      <c r="B19" s="10"/>
      <c r="C19" s="10"/>
      <c r="D19" s="10"/>
      <c r="E19" s="10"/>
      <c r="F19" s="10"/>
      <c r="G19" s="10"/>
      <c r="H19" s="10"/>
      <c r="I19" s="10"/>
      <c r="J19" s="10"/>
      <c r="K19" s="10"/>
      <c r="L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row>
    <row r="20" spans="1:47" x14ac:dyDescent="0.25">
      <c r="A20" s="10"/>
      <c r="B20" s="10"/>
      <c r="C20" s="10"/>
      <c r="D20" s="10"/>
      <c r="E20" s="10"/>
      <c r="F20" s="10"/>
      <c r="G20" s="10"/>
      <c r="H20" s="10"/>
      <c r="I20" s="10"/>
      <c r="J20" s="10"/>
      <c r="K20" s="10"/>
      <c r="L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row>
    <row r="21" spans="1:47" x14ac:dyDescent="0.25">
      <c r="A21" s="10"/>
      <c r="B21" s="10"/>
      <c r="C21" s="10"/>
      <c r="D21" s="10"/>
      <c r="E21" s="10"/>
      <c r="F21" s="10"/>
      <c r="G21" s="10"/>
      <c r="H21" s="10"/>
      <c r="I21" s="10"/>
      <c r="J21" s="10"/>
      <c r="K21" s="10"/>
      <c r="L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row>
    <row r="22" spans="1:47" x14ac:dyDescent="0.25">
      <c r="A22" s="10"/>
      <c r="B22" s="10"/>
      <c r="C22" s="10"/>
      <c r="D22" s="10"/>
      <c r="E22" s="10"/>
      <c r="F22" s="10"/>
      <c r="G22" s="10"/>
      <c r="H22" s="10"/>
      <c r="I22" s="10"/>
      <c r="J22" s="10"/>
      <c r="K22" s="10"/>
      <c r="L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row>
    <row r="23" spans="1:47" x14ac:dyDescent="0.25">
      <c r="A23" s="10"/>
      <c r="B23" s="10"/>
      <c r="C23" s="10"/>
      <c r="D23" s="10"/>
      <c r="E23" s="10"/>
      <c r="F23" s="10"/>
      <c r="G23" s="10"/>
      <c r="H23" s="10"/>
      <c r="I23" s="10"/>
      <c r="J23" s="10"/>
      <c r="K23" s="10"/>
      <c r="L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row>
    <row r="24" spans="1:47" x14ac:dyDescent="0.25">
      <c r="A24" s="10"/>
      <c r="B24" s="10"/>
      <c r="C24" s="10"/>
      <c r="D24" s="10"/>
      <c r="E24" s="10"/>
      <c r="F24" s="10"/>
      <c r="G24" s="10"/>
      <c r="H24" s="10"/>
      <c r="I24" s="10"/>
      <c r="J24" s="10"/>
      <c r="K24" s="10"/>
      <c r="L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row>
    <row r="25" spans="1:47" x14ac:dyDescent="0.25">
      <c r="A25" s="93"/>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c r="AF25" s="93"/>
      <c r="AG25" s="93"/>
      <c r="AH25" s="93"/>
      <c r="AI25" s="93"/>
      <c r="AJ25" s="93"/>
      <c r="AK25" s="93"/>
      <c r="AL25" s="93"/>
      <c r="AM25" s="93"/>
      <c r="AN25" s="10"/>
      <c r="AO25" s="10"/>
      <c r="AP25" s="10"/>
      <c r="AQ25" s="10"/>
      <c r="AR25" s="10"/>
      <c r="AS25" s="10"/>
      <c r="AT25" s="10"/>
      <c r="AU25" s="10"/>
    </row>
    <row r="26" spans="1:47" x14ac:dyDescent="0.25">
      <c r="A26" s="93"/>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c r="AF26" s="93"/>
      <c r="AG26" s="93"/>
      <c r="AH26" s="93"/>
      <c r="AI26" s="93"/>
      <c r="AJ26" s="93"/>
      <c r="AK26" s="93"/>
      <c r="AL26" s="93"/>
      <c r="AM26" s="93"/>
      <c r="AN26" s="10"/>
      <c r="AO26" s="10"/>
      <c r="AP26" s="10"/>
      <c r="AQ26" s="10"/>
      <c r="AR26" s="10"/>
      <c r="AS26" s="10"/>
      <c r="AT26" s="10"/>
      <c r="AU26" s="10"/>
    </row>
    <row r="27" spans="1:47" x14ac:dyDescent="0.25">
      <c r="A27" s="93"/>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93"/>
      <c r="AG27" s="93"/>
      <c r="AH27" s="93"/>
      <c r="AI27" s="93"/>
      <c r="AJ27" s="93"/>
      <c r="AK27" s="93"/>
      <c r="AL27" s="93"/>
      <c r="AM27" s="93"/>
      <c r="AN27" s="10"/>
      <c r="AO27" s="10"/>
      <c r="AP27" s="10"/>
      <c r="AQ27" s="10"/>
      <c r="AR27" s="10"/>
      <c r="AS27" s="10"/>
      <c r="AT27" s="10"/>
      <c r="AU27" s="10"/>
    </row>
    <row r="28" spans="1:47" x14ac:dyDescent="0.25">
      <c r="A28" s="93"/>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93"/>
      <c r="AG28" s="93"/>
      <c r="AH28" s="93"/>
      <c r="AI28" s="93"/>
      <c r="AJ28" s="93"/>
      <c r="AK28" s="93"/>
      <c r="AL28" s="93"/>
      <c r="AM28" s="93"/>
      <c r="AN28" s="10"/>
      <c r="AO28" s="10"/>
      <c r="AP28" s="10"/>
      <c r="AQ28" s="10"/>
      <c r="AR28" s="10"/>
      <c r="AS28" s="10"/>
      <c r="AT28" s="10"/>
      <c r="AU28" s="10"/>
    </row>
    <row r="29" spans="1:47" x14ac:dyDescent="0.25">
      <c r="A29" s="93"/>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c r="AF29" s="93"/>
      <c r="AG29" s="93"/>
      <c r="AH29" s="93"/>
      <c r="AI29" s="93"/>
      <c r="AJ29" s="93"/>
      <c r="AK29" s="93"/>
      <c r="AL29" s="93"/>
      <c r="AM29" s="93"/>
      <c r="AN29" s="10"/>
      <c r="AO29" s="10"/>
      <c r="AP29" s="10"/>
      <c r="AQ29" s="10"/>
      <c r="AR29" s="10"/>
      <c r="AS29" s="10"/>
      <c r="AT29" s="10"/>
      <c r="AU29" s="10"/>
    </row>
    <row r="30" spans="1:47" x14ac:dyDescent="0.25">
      <c r="A30" s="93"/>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c r="AF30" s="93"/>
      <c r="AG30" s="93"/>
      <c r="AH30" s="93"/>
      <c r="AI30" s="93"/>
      <c r="AJ30" s="93"/>
      <c r="AK30" s="93"/>
      <c r="AL30" s="93"/>
      <c r="AM30" s="93"/>
      <c r="AN30" s="10"/>
      <c r="AO30" s="10"/>
      <c r="AP30" s="10"/>
      <c r="AQ30" s="10"/>
      <c r="AR30" s="10"/>
      <c r="AS30" s="10"/>
      <c r="AT30" s="10"/>
      <c r="AU30" s="10"/>
    </row>
    <row r="31" spans="1:47" x14ac:dyDescent="0.25">
      <c r="A31" s="93"/>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c r="AF31" s="93"/>
      <c r="AG31" s="93"/>
      <c r="AH31" s="93"/>
      <c r="AI31" s="93"/>
      <c r="AJ31" s="93"/>
      <c r="AK31" s="93"/>
      <c r="AL31" s="93"/>
      <c r="AM31" s="93"/>
      <c r="AN31" s="10"/>
      <c r="AO31" s="10"/>
      <c r="AP31" s="10"/>
      <c r="AQ31" s="10"/>
      <c r="AR31" s="10"/>
      <c r="AS31" s="10"/>
      <c r="AT31" s="10"/>
      <c r="AU31" s="10"/>
    </row>
    <row r="32" spans="1:47" x14ac:dyDescent="0.25">
      <c r="A32" s="93"/>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c r="AF32" s="93"/>
      <c r="AG32" s="93"/>
      <c r="AH32" s="93"/>
      <c r="AI32" s="93"/>
      <c r="AJ32" s="93"/>
      <c r="AK32" s="93"/>
      <c r="AL32" s="93"/>
      <c r="AM32" s="93"/>
      <c r="AN32" s="10"/>
      <c r="AO32" s="10"/>
      <c r="AP32" s="10"/>
      <c r="AQ32" s="10"/>
      <c r="AR32" s="10"/>
      <c r="AS32" s="10"/>
      <c r="AT32" s="10"/>
      <c r="AU32" s="10"/>
    </row>
    <row r="33" spans="1:47" x14ac:dyDescent="0.25">
      <c r="A33" s="93"/>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c r="AF33" s="93"/>
      <c r="AG33" s="93"/>
      <c r="AH33" s="93"/>
      <c r="AI33" s="93"/>
      <c r="AJ33" s="93"/>
      <c r="AK33" s="93"/>
      <c r="AL33" s="93"/>
      <c r="AM33" s="93"/>
      <c r="AN33" s="10"/>
      <c r="AO33" s="10"/>
      <c r="AP33" s="10"/>
      <c r="AQ33" s="10"/>
      <c r="AR33" s="10"/>
      <c r="AS33" s="10"/>
      <c r="AT33" s="10"/>
      <c r="AU33" s="10"/>
    </row>
    <row r="34" spans="1:47" x14ac:dyDescent="0.25">
      <c r="A34" s="93"/>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93"/>
      <c r="AG34" s="93"/>
      <c r="AH34" s="93"/>
      <c r="AI34" s="93"/>
      <c r="AJ34" s="93"/>
      <c r="AK34" s="93"/>
      <c r="AL34" s="93"/>
      <c r="AM34" s="93"/>
      <c r="AN34" s="10"/>
      <c r="AO34" s="10"/>
      <c r="AP34" s="10"/>
      <c r="AQ34" s="10"/>
      <c r="AR34" s="10"/>
      <c r="AS34" s="10"/>
      <c r="AT34" s="10"/>
      <c r="AU34" s="10"/>
    </row>
    <row r="35" spans="1:47" x14ac:dyDescent="0.25">
      <c r="A35" s="93"/>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c r="AF35" s="93"/>
      <c r="AG35" s="93"/>
      <c r="AH35" s="93"/>
      <c r="AI35" s="93"/>
      <c r="AJ35" s="93"/>
      <c r="AK35" s="93"/>
      <c r="AL35" s="93"/>
      <c r="AM35" s="93"/>
      <c r="AN35" s="10"/>
      <c r="AO35" s="10"/>
      <c r="AP35" s="10"/>
      <c r="AQ35" s="10"/>
      <c r="AR35" s="10"/>
      <c r="AS35" s="10"/>
      <c r="AT35" s="10"/>
      <c r="AU35" s="10"/>
    </row>
    <row r="36" spans="1:47" x14ac:dyDescent="0.25">
      <c r="A36" s="93"/>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93"/>
      <c r="AG36" s="93"/>
      <c r="AH36" s="93"/>
      <c r="AI36" s="93"/>
      <c r="AJ36" s="93"/>
      <c r="AK36" s="93"/>
      <c r="AL36" s="93"/>
      <c r="AM36" s="93"/>
      <c r="AN36" s="10"/>
      <c r="AO36" s="10"/>
      <c r="AP36" s="10"/>
      <c r="AQ36" s="10"/>
      <c r="AR36" s="10"/>
      <c r="AS36" s="10"/>
      <c r="AT36" s="10"/>
      <c r="AU36" s="10"/>
    </row>
    <row r="37" spans="1:47" x14ac:dyDescent="0.25">
      <c r="A37" s="93"/>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93"/>
      <c r="AG37" s="93"/>
      <c r="AH37" s="93"/>
      <c r="AI37" s="93"/>
      <c r="AJ37" s="93"/>
      <c r="AK37" s="93"/>
      <c r="AL37" s="93"/>
      <c r="AM37" s="93"/>
      <c r="AN37" s="10"/>
      <c r="AO37" s="10"/>
      <c r="AP37" s="10"/>
      <c r="AQ37" s="10"/>
      <c r="AR37" s="10"/>
      <c r="AS37" s="10"/>
      <c r="AT37" s="10"/>
      <c r="AU37" s="10"/>
    </row>
    <row r="38" spans="1:47" x14ac:dyDescent="0.25">
      <c r="A38" s="93"/>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c r="AF38" s="93"/>
      <c r="AG38" s="93"/>
      <c r="AH38" s="93"/>
      <c r="AI38" s="93"/>
      <c r="AJ38" s="93"/>
      <c r="AK38" s="93"/>
      <c r="AL38" s="93"/>
      <c r="AM38" s="93"/>
      <c r="AN38" s="10"/>
      <c r="AO38" s="10"/>
      <c r="AP38" s="10"/>
      <c r="AQ38" s="10"/>
      <c r="AR38" s="10"/>
      <c r="AS38" s="10"/>
      <c r="AT38" s="10"/>
      <c r="AU38" s="10"/>
    </row>
    <row r="39" spans="1:47" x14ac:dyDescent="0.25">
      <c r="A39" s="93"/>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93"/>
      <c r="AG39" s="93"/>
      <c r="AH39" s="93"/>
      <c r="AI39" s="93"/>
      <c r="AJ39" s="93"/>
      <c r="AK39" s="93"/>
      <c r="AL39" s="93"/>
      <c r="AM39" s="93"/>
      <c r="AN39" s="10"/>
      <c r="AO39" s="10"/>
      <c r="AP39" s="10"/>
      <c r="AQ39" s="10"/>
      <c r="AR39" s="10"/>
      <c r="AS39" s="10"/>
      <c r="AT39" s="10"/>
      <c r="AU39" s="10"/>
    </row>
    <row r="40" spans="1:47" x14ac:dyDescent="0.25">
      <c r="A40" s="93"/>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93"/>
      <c r="AG40" s="93"/>
      <c r="AH40" s="93"/>
      <c r="AI40" s="93"/>
      <c r="AJ40" s="93"/>
      <c r="AK40" s="93"/>
      <c r="AL40" s="93"/>
      <c r="AM40" s="93"/>
      <c r="AN40" s="10"/>
      <c r="AO40" s="10"/>
      <c r="AP40" s="10"/>
      <c r="AQ40" s="10"/>
      <c r="AR40" s="10"/>
      <c r="AS40" s="10"/>
      <c r="AT40" s="10"/>
      <c r="AU40" s="10"/>
    </row>
    <row r="41" spans="1:47" x14ac:dyDescent="0.25">
      <c r="A41" s="93"/>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93"/>
      <c r="AG41" s="93"/>
      <c r="AH41" s="93"/>
      <c r="AI41" s="93"/>
      <c r="AJ41" s="93"/>
      <c r="AK41" s="93"/>
      <c r="AL41" s="93"/>
      <c r="AM41" s="93"/>
      <c r="AN41" s="10"/>
      <c r="AO41" s="10"/>
      <c r="AP41" s="10"/>
      <c r="AQ41" s="10"/>
      <c r="AR41" s="10"/>
      <c r="AS41" s="10"/>
      <c r="AT41" s="10"/>
      <c r="AU41" s="10"/>
    </row>
    <row r="42" spans="1:47" x14ac:dyDescent="0.25">
      <c r="A42" s="93"/>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93"/>
      <c r="AG42" s="93"/>
      <c r="AH42" s="93"/>
      <c r="AI42" s="93"/>
      <c r="AJ42" s="93"/>
      <c r="AK42" s="93"/>
      <c r="AL42" s="93"/>
      <c r="AM42" s="93"/>
      <c r="AN42" s="10"/>
      <c r="AO42" s="10"/>
      <c r="AP42" s="10"/>
      <c r="AQ42" s="10"/>
      <c r="AR42" s="10"/>
      <c r="AS42" s="10"/>
      <c r="AT42" s="10"/>
      <c r="AU42" s="10"/>
    </row>
    <row r="43" spans="1:47" x14ac:dyDescent="0.25">
      <c r="A43" s="93"/>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93"/>
      <c r="AG43" s="93"/>
      <c r="AH43" s="93"/>
      <c r="AI43" s="93"/>
      <c r="AJ43" s="93"/>
      <c r="AK43" s="93"/>
      <c r="AL43" s="93"/>
      <c r="AM43" s="93"/>
      <c r="AN43" s="10"/>
      <c r="AO43" s="10"/>
      <c r="AP43" s="10"/>
      <c r="AQ43" s="10"/>
      <c r="AR43" s="10"/>
      <c r="AS43" s="10"/>
      <c r="AT43" s="10"/>
      <c r="AU43" s="10"/>
    </row>
    <row r="44" spans="1:47" x14ac:dyDescent="0.25">
      <c r="A44" s="93"/>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93"/>
      <c r="AI44" s="93"/>
      <c r="AJ44" s="93"/>
      <c r="AK44" s="93"/>
      <c r="AL44" s="93"/>
      <c r="AM44" s="93"/>
      <c r="AN44" s="10"/>
      <c r="AO44" s="10"/>
      <c r="AP44" s="10"/>
      <c r="AQ44" s="10"/>
      <c r="AR44" s="10"/>
      <c r="AS44" s="10"/>
      <c r="AT44" s="10"/>
      <c r="AU44" s="10"/>
    </row>
    <row r="45" spans="1:47" x14ac:dyDescent="0.25">
      <c r="A45" s="93"/>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c r="AF45" s="93"/>
      <c r="AG45" s="93"/>
      <c r="AH45" s="93"/>
      <c r="AI45" s="93"/>
      <c r="AJ45" s="93"/>
      <c r="AK45" s="93"/>
      <c r="AL45" s="93"/>
      <c r="AM45" s="93"/>
      <c r="AN45" s="10"/>
      <c r="AO45" s="10"/>
      <c r="AP45" s="10"/>
      <c r="AQ45" s="10"/>
      <c r="AR45" s="10"/>
      <c r="AS45" s="10"/>
      <c r="AT45" s="10"/>
      <c r="AU45" s="10"/>
    </row>
    <row r="46" spans="1:47" x14ac:dyDescent="0.25">
      <c r="A46" s="93"/>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c r="AF46" s="93"/>
      <c r="AG46" s="93"/>
      <c r="AH46" s="93"/>
      <c r="AI46" s="93"/>
      <c r="AJ46" s="93"/>
      <c r="AK46" s="93"/>
      <c r="AL46" s="93"/>
      <c r="AM46" s="93"/>
      <c r="AN46" s="10"/>
      <c r="AO46" s="10"/>
      <c r="AP46" s="10"/>
      <c r="AQ46" s="10"/>
      <c r="AR46" s="10"/>
      <c r="AS46" s="10"/>
      <c r="AT46" s="10"/>
      <c r="AU46" s="10"/>
    </row>
    <row r="47" spans="1:47" x14ac:dyDescent="0.25">
      <c r="A47" s="93"/>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c r="AF47" s="93"/>
      <c r="AG47" s="93"/>
      <c r="AH47" s="93"/>
      <c r="AI47" s="93"/>
      <c r="AJ47" s="93"/>
      <c r="AK47" s="93"/>
      <c r="AL47" s="93"/>
      <c r="AM47" s="93"/>
      <c r="AN47" s="10"/>
      <c r="AO47" s="10"/>
      <c r="AP47" s="10"/>
      <c r="AQ47" s="10"/>
      <c r="AR47" s="10"/>
      <c r="AS47" s="10"/>
      <c r="AT47" s="10"/>
      <c r="AU47" s="10"/>
    </row>
    <row r="48" spans="1:47" x14ac:dyDescent="0.25">
      <c r="A48" s="93"/>
      <c r="B48" s="93"/>
      <c r="C48" s="93"/>
      <c r="D48" s="93"/>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c r="AF48" s="93"/>
      <c r="AG48" s="93"/>
      <c r="AH48" s="93"/>
      <c r="AI48" s="93"/>
      <c r="AJ48" s="93"/>
      <c r="AK48" s="93"/>
      <c r="AL48" s="93"/>
      <c r="AM48" s="93"/>
      <c r="AN48" s="10"/>
      <c r="AO48" s="10"/>
      <c r="AP48" s="10"/>
      <c r="AQ48" s="10"/>
      <c r="AR48" s="10"/>
      <c r="AS48" s="10"/>
      <c r="AT48" s="10"/>
      <c r="AU48" s="10"/>
    </row>
    <row r="49" spans="1:47" x14ac:dyDescent="0.25">
      <c r="A49" s="93"/>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c r="AF49" s="93"/>
      <c r="AG49" s="93"/>
      <c r="AH49" s="93"/>
      <c r="AI49" s="93"/>
      <c r="AJ49" s="93"/>
      <c r="AK49" s="93"/>
      <c r="AL49" s="93"/>
      <c r="AM49" s="93"/>
      <c r="AN49" s="10"/>
      <c r="AO49" s="10"/>
      <c r="AP49" s="10"/>
      <c r="AQ49" s="10"/>
      <c r="AR49" s="10"/>
      <c r="AS49" s="10"/>
      <c r="AT49" s="10"/>
      <c r="AU49" s="10"/>
    </row>
    <row r="50" spans="1:47" x14ac:dyDescent="0.25">
      <c r="A50" s="93"/>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c r="AF50" s="93"/>
      <c r="AG50" s="93"/>
      <c r="AH50" s="93"/>
      <c r="AI50" s="93"/>
      <c r="AJ50" s="93"/>
      <c r="AK50" s="93"/>
      <c r="AL50" s="93"/>
      <c r="AM50" s="93"/>
      <c r="AN50" s="10"/>
      <c r="AO50" s="10"/>
      <c r="AP50" s="10"/>
      <c r="AQ50" s="10"/>
      <c r="AR50" s="10"/>
      <c r="AS50" s="10"/>
      <c r="AT50" s="10"/>
      <c r="AU50" s="10"/>
    </row>
    <row r="51" spans="1:47" x14ac:dyDescent="0.25">
      <c r="A51" s="93"/>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c r="AF51" s="93"/>
      <c r="AG51" s="93"/>
      <c r="AH51" s="93"/>
      <c r="AI51" s="93"/>
      <c r="AJ51" s="93"/>
      <c r="AK51" s="93"/>
      <c r="AL51" s="93"/>
      <c r="AM51" s="93"/>
      <c r="AN51" s="10"/>
      <c r="AO51" s="10"/>
      <c r="AP51" s="10"/>
      <c r="AQ51" s="10"/>
      <c r="AR51" s="10"/>
      <c r="AS51" s="10"/>
      <c r="AT51" s="10"/>
      <c r="AU51" s="10"/>
    </row>
    <row r="52" spans="1:47" x14ac:dyDescent="0.25">
      <c r="A52" s="93"/>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93"/>
      <c r="AG52" s="93"/>
      <c r="AH52" s="93"/>
      <c r="AI52" s="93"/>
      <c r="AJ52" s="93"/>
      <c r="AK52" s="93"/>
      <c r="AL52" s="93"/>
      <c r="AM52" s="93"/>
      <c r="AN52" s="10"/>
      <c r="AO52" s="10"/>
      <c r="AP52" s="10"/>
      <c r="AQ52" s="10"/>
      <c r="AR52" s="10"/>
      <c r="AS52" s="10"/>
      <c r="AT52" s="10"/>
      <c r="AU52" s="10"/>
    </row>
    <row r="53" spans="1:47" x14ac:dyDescent="0.25">
      <c r="A53" s="93"/>
      <c r="B53" s="93"/>
      <c r="C53" s="93"/>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c r="AF53" s="93"/>
      <c r="AG53" s="93"/>
      <c r="AH53" s="93"/>
      <c r="AI53" s="93"/>
      <c r="AJ53" s="93"/>
      <c r="AK53" s="93"/>
      <c r="AL53" s="93"/>
      <c r="AM53" s="93"/>
      <c r="AN53" s="10"/>
      <c r="AO53" s="10"/>
      <c r="AP53" s="10"/>
      <c r="AQ53" s="10"/>
      <c r="AR53" s="10"/>
      <c r="AS53" s="10"/>
      <c r="AT53" s="10"/>
      <c r="AU53" s="10"/>
    </row>
    <row r="54" spans="1:47" x14ac:dyDescent="0.25">
      <c r="A54" s="93"/>
      <c r="B54" s="93"/>
      <c r="C54" s="93"/>
      <c r="D54" s="93"/>
      <c r="E54" s="93"/>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c r="AF54" s="93"/>
      <c r="AG54" s="93"/>
      <c r="AH54" s="93"/>
      <c r="AI54" s="93"/>
      <c r="AJ54" s="93"/>
      <c r="AK54" s="93"/>
      <c r="AL54" s="93"/>
      <c r="AM54" s="93"/>
      <c r="AN54" s="10"/>
      <c r="AO54" s="10"/>
      <c r="AP54" s="10"/>
      <c r="AQ54" s="10"/>
      <c r="AR54" s="10"/>
      <c r="AS54" s="10"/>
      <c r="AT54" s="10"/>
      <c r="AU54" s="10"/>
    </row>
    <row r="55" spans="1:47" x14ac:dyDescent="0.25">
      <c r="A55" s="93"/>
      <c r="B55" s="93"/>
      <c r="C55" s="93"/>
      <c r="D55" s="93"/>
      <c r="E55" s="93"/>
      <c r="F55" s="93"/>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c r="AF55" s="93"/>
      <c r="AG55" s="93"/>
      <c r="AH55" s="93"/>
      <c r="AI55" s="93"/>
      <c r="AJ55" s="93"/>
      <c r="AK55" s="93"/>
      <c r="AL55" s="93"/>
      <c r="AM55" s="93"/>
      <c r="AN55" s="10"/>
      <c r="AO55" s="10"/>
      <c r="AP55" s="10"/>
      <c r="AQ55" s="10"/>
      <c r="AR55" s="10"/>
      <c r="AS55" s="10"/>
      <c r="AT55" s="10"/>
      <c r="AU55" s="10"/>
    </row>
    <row r="56" spans="1:47" x14ac:dyDescent="0.25">
      <c r="A56" s="93"/>
      <c r="B56" s="93"/>
      <c r="C56" s="93"/>
      <c r="D56" s="93"/>
      <c r="E56" s="93"/>
      <c r="F56" s="93"/>
      <c r="G56" s="93"/>
      <c r="H56" s="93"/>
      <c r="I56" s="93"/>
      <c r="J56" s="93"/>
      <c r="K56" s="93"/>
      <c r="L56" s="93"/>
      <c r="M56" s="93"/>
      <c r="N56" s="93"/>
      <c r="O56" s="93"/>
      <c r="P56" s="93"/>
      <c r="Q56" s="93"/>
      <c r="R56" s="93"/>
      <c r="S56" s="93"/>
      <c r="T56" s="93"/>
      <c r="U56" s="93"/>
      <c r="V56" s="93"/>
      <c r="W56" s="93"/>
      <c r="X56" s="93"/>
      <c r="Y56" s="93"/>
      <c r="Z56" s="93"/>
      <c r="AA56" s="93"/>
      <c r="AB56" s="93"/>
      <c r="AC56" s="93"/>
      <c r="AD56" s="93"/>
      <c r="AE56" s="93"/>
      <c r="AF56" s="93"/>
      <c r="AG56" s="93"/>
      <c r="AH56" s="93"/>
      <c r="AI56" s="93"/>
      <c r="AJ56" s="93"/>
      <c r="AK56" s="93"/>
      <c r="AL56" s="93"/>
      <c r="AM56" s="93"/>
      <c r="AN56" s="10"/>
      <c r="AO56" s="10"/>
      <c r="AP56" s="10"/>
      <c r="AQ56" s="10"/>
      <c r="AR56" s="10"/>
      <c r="AS56" s="10"/>
      <c r="AT56" s="10"/>
      <c r="AU56" s="10"/>
    </row>
    <row r="57" spans="1:47" x14ac:dyDescent="0.25">
      <c r="A57" s="93"/>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93"/>
      <c r="AG57" s="93"/>
      <c r="AH57" s="93"/>
      <c r="AI57" s="93"/>
      <c r="AJ57" s="93"/>
      <c r="AK57" s="93"/>
      <c r="AL57" s="93"/>
      <c r="AM57" s="93"/>
      <c r="AN57" s="10"/>
      <c r="AO57" s="10"/>
      <c r="AP57" s="10"/>
      <c r="AQ57" s="10"/>
      <c r="AR57" s="10"/>
      <c r="AS57" s="10"/>
      <c r="AT57" s="10"/>
      <c r="AU57" s="10"/>
    </row>
    <row r="58" spans="1:47" x14ac:dyDescent="0.25">
      <c r="A58" s="93"/>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c r="AF58" s="93"/>
      <c r="AG58" s="93"/>
      <c r="AH58" s="93"/>
      <c r="AI58" s="93"/>
      <c r="AJ58" s="93"/>
      <c r="AK58" s="93"/>
      <c r="AL58" s="93"/>
      <c r="AM58" s="93"/>
      <c r="AN58" s="10"/>
      <c r="AO58" s="10"/>
      <c r="AP58" s="10"/>
      <c r="AQ58" s="10"/>
      <c r="AR58" s="10"/>
      <c r="AS58" s="10"/>
      <c r="AT58" s="10"/>
      <c r="AU58" s="10"/>
    </row>
    <row r="59" spans="1:47" x14ac:dyDescent="0.25">
      <c r="A59" s="93"/>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c r="AF59" s="93"/>
      <c r="AG59" s="93"/>
      <c r="AH59" s="93"/>
      <c r="AI59" s="93"/>
      <c r="AJ59" s="93"/>
      <c r="AK59" s="93"/>
      <c r="AL59" s="93"/>
      <c r="AM59" s="93"/>
      <c r="AN59" s="10"/>
      <c r="AO59" s="10"/>
      <c r="AP59" s="10"/>
      <c r="AQ59" s="10"/>
      <c r="AR59" s="10"/>
      <c r="AS59" s="10"/>
      <c r="AT59" s="10"/>
      <c r="AU59" s="10"/>
    </row>
    <row r="60" spans="1:47" x14ac:dyDescent="0.25">
      <c r="A60" s="93"/>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c r="AF60" s="93"/>
      <c r="AG60" s="93"/>
      <c r="AH60" s="93"/>
      <c r="AI60" s="93"/>
      <c r="AJ60" s="93"/>
      <c r="AK60" s="93"/>
      <c r="AL60" s="93"/>
      <c r="AM60" s="93"/>
      <c r="AN60" s="10"/>
      <c r="AO60" s="10"/>
      <c r="AP60" s="10"/>
      <c r="AQ60" s="10"/>
      <c r="AR60" s="10"/>
      <c r="AS60" s="10"/>
      <c r="AT60" s="10"/>
      <c r="AU60" s="10"/>
    </row>
    <row r="61" spans="1:47" x14ac:dyDescent="0.25">
      <c r="A61" s="93"/>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c r="AF61" s="93"/>
      <c r="AG61" s="93"/>
      <c r="AH61" s="93"/>
      <c r="AI61" s="93"/>
      <c r="AJ61" s="93"/>
      <c r="AK61" s="93"/>
      <c r="AL61" s="93"/>
      <c r="AM61" s="93"/>
      <c r="AN61" s="10"/>
      <c r="AO61" s="10"/>
      <c r="AP61" s="10"/>
      <c r="AQ61" s="10"/>
      <c r="AR61" s="10"/>
      <c r="AS61" s="10"/>
      <c r="AT61" s="10"/>
      <c r="AU61" s="10"/>
    </row>
    <row r="62" spans="1:47" x14ac:dyDescent="0.25">
      <c r="A62" s="93"/>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c r="AF62" s="93"/>
      <c r="AG62" s="93"/>
      <c r="AH62" s="93"/>
      <c r="AI62" s="93"/>
      <c r="AJ62" s="93"/>
      <c r="AK62" s="93"/>
      <c r="AL62" s="93"/>
      <c r="AM62" s="93"/>
      <c r="AN62" s="10"/>
      <c r="AO62" s="10"/>
      <c r="AP62" s="10"/>
      <c r="AQ62" s="10"/>
      <c r="AR62" s="10"/>
      <c r="AS62" s="10"/>
      <c r="AT62" s="10"/>
      <c r="AU62" s="10"/>
    </row>
    <row r="63" spans="1:47" x14ac:dyDescent="0.25">
      <c r="A63" s="93"/>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c r="AF63" s="93"/>
      <c r="AG63" s="93"/>
      <c r="AH63" s="93"/>
      <c r="AI63" s="93"/>
      <c r="AJ63" s="93"/>
      <c r="AK63" s="93"/>
      <c r="AL63" s="93"/>
      <c r="AM63" s="93"/>
      <c r="AN63" s="10"/>
      <c r="AO63" s="10"/>
      <c r="AP63" s="10"/>
      <c r="AQ63" s="10"/>
      <c r="AR63" s="10"/>
      <c r="AS63" s="10"/>
      <c r="AT63" s="10"/>
      <c r="AU63" s="10"/>
    </row>
    <row r="64" spans="1:47" x14ac:dyDescent="0.25">
      <c r="A64" s="93"/>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c r="AF64" s="93"/>
      <c r="AG64" s="93"/>
      <c r="AH64" s="93"/>
      <c r="AI64" s="93"/>
      <c r="AJ64" s="93"/>
      <c r="AK64" s="93"/>
      <c r="AL64" s="93"/>
      <c r="AM64" s="93"/>
      <c r="AN64" s="10"/>
      <c r="AO64" s="10"/>
      <c r="AP64" s="10"/>
      <c r="AQ64" s="10"/>
      <c r="AR64" s="10"/>
      <c r="AS64" s="10"/>
      <c r="AT64" s="10"/>
      <c r="AU64" s="10"/>
    </row>
    <row r="65" spans="1:47" x14ac:dyDescent="0.25">
      <c r="A65" s="93"/>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c r="AF65" s="93"/>
      <c r="AG65" s="93"/>
      <c r="AH65" s="93"/>
      <c r="AI65" s="93"/>
      <c r="AJ65" s="93"/>
      <c r="AK65" s="93"/>
      <c r="AL65" s="93"/>
      <c r="AM65" s="93"/>
      <c r="AN65" s="10"/>
      <c r="AO65" s="10"/>
      <c r="AP65" s="10"/>
      <c r="AQ65" s="10"/>
      <c r="AR65" s="10"/>
      <c r="AS65" s="10"/>
      <c r="AT65" s="10"/>
      <c r="AU65" s="10"/>
    </row>
    <row r="66" spans="1:47" x14ac:dyDescent="0.25">
      <c r="A66" s="93"/>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c r="AF66" s="93"/>
      <c r="AG66" s="93"/>
      <c r="AH66" s="93"/>
      <c r="AI66" s="93"/>
      <c r="AJ66" s="93"/>
      <c r="AK66" s="93"/>
      <c r="AL66" s="93"/>
      <c r="AM66" s="93"/>
      <c r="AN66" s="10"/>
      <c r="AO66" s="10"/>
      <c r="AP66" s="10"/>
      <c r="AQ66" s="10"/>
      <c r="AR66" s="10"/>
      <c r="AS66" s="10"/>
      <c r="AT66" s="10"/>
      <c r="AU66" s="10"/>
    </row>
    <row r="67" spans="1:47" x14ac:dyDescent="0.25">
      <c r="A67" s="93"/>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c r="AF67" s="93"/>
      <c r="AG67" s="93"/>
      <c r="AH67" s="93"/>
      <c r="AI67" s="93"/>
      <c r="AJ67" s="93"/>
      <c r="AK67" s="93"/>
      <c r="AL67" s="93"/>
      <c r="AM67" s="93"/>
      <c r="AN67" s="10"/>
      <c r="AO67" s="10"/>
      <c r="AP67" s="10"/>
      <c r="AQ67" s="10"/>
      <c r="AR67" s="10"/>
      <c r="AS67" s="10"/>
      <c r="AT67" s="10"/>
      <c r="AU67" s="10"/>
    </row>
    <row r="68" spans="1:47" x14ac:dyDescent="0.25">
      <c r="A68" s="93"/>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c r="AF68" s="93"/>
      <c r="AG68" s="93"/>
      <c r="AH68" s="93"/>
      <c r="AI68" s="93"/>
      <c r="AJ68" s="93"/>
      <c r="AK68" s="93"/>
      <c r="AL68" s="93"/>
      <c r="AM68" s="93"/>
      <c r="AN68" s="10"/>
      <c r="AO68" s="10"/>
      <c r="AP68" s="10"/>
      <c r="AQ68" s="10"/>
      <c r="AR68" s="10"/>
      <c r="AS68" s="10"/>
      <c r="AT68" s="10"/>
      <c r="AU68" s="10"/>
    </row>
    <row r="69" spans="1:47" x14ac:dyDescent="0.25">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93"/>
      <c r="AG69" s="93"/>
      <c r="AH69" s="93"/>
      <c r="AI69" s="93"/>
      <c r="AJ69" s="93"/>
      <c r="AK69" s="93"/>
      <c r="AL69" s="93"/>
      <c r="AM69" s="93"/>
      <c r="AN69" s="10"/>
      <c r="AO69" s="10"/>
      <c r="AP69" s="10"/>
      <c r="AQ69" s="10"/>
      <c r="AR69" s="10"/>
      <c r="AS69" s="10"/>
      <c r="AT69" s="10"/>
      <c r="AU69" s="10"/>
    </row>
    <row r="70" spans="1:47" x14ac:dyDescent="0.25">
      <c r="A70" s="93"/>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93"/>
      <c r="AI70" s="93"/>
      <c r="AJ70" s="93"/>
      <c r="AK70" s="93"/>
      <c r="AL70" s="93"/>
      <c r="AM70" s="93"/>
      <c r="AN70" s="10"/>
      <c r="AO70" s="10"/>
      <c r="AP70" s="10"/>
      <c r="AQ70" s="10"/>
      <c r="AR70" s="10"/>
      <c r="AS70" s="10"/>
      <c r="AT70" s="10"/>
      <c r="AU70" s="10"/>
    </row>
    <row r="71" spans="1:47" x14ac:dyDescent="0.25">
      <c r="A71" s="93"/>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93"/>
      <c r="AL71" s="93"/>
      <c r="AM71" s="93"/>
      <c r="AN71" s="10"/>
      <c r="AO71" s="10"/>
      <c r="AP71" s="10"/>
      <c r="AQ71" s="10"/>
      <c r="AR71" s="10"/>
      <c r="AS71" s="10"/>
      <c r="AT71" s="10"/>
      <c r="AU71" s="10"/>
    </row>
    <row r="72" spans="1:47" x14ac:dyDescent="0.25">
      <c r="A72" s="93"/>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93"/>
      <c r="AI72" s="93"/>
      <c r="AJ72" s="93"/>
      <c r="AK72" s="93"/>
      <c r="AL72" s="93"/>
      <c r="AM72" s="93"/>
      <c r="AN72" s="10"/>
      <c r="AO72" s="10"/>
      <c r="AP72" s="10"/>
      <c r="AQ72" s="10"/>
      <c r="AR72" s="10"/>
      <c r="AS72" s="10"/>
      <c r="AT72" s="10"/>
      <c r="AU72" s="10"/>
    </row>
    <row r="73" spans="1:47" x14ac:dyDescent="0.25">
      <c r="A73" s="93"/>
      <c r="B73" s="93"/>
      <c r="C73" s="93"/>
      <c r="D73" s="93"/>
      <c r="E73" s="93"/>
      <c r="F73" s="93"/>
      <c r="G73" s="93"/>
      <c r="H73" s="93"/>
      <c r="I73" s="93"/>
      <c r="J73" s="93"/>
      <c r="K73" s="93"/>
      <c r="L73" s="93"/>
      <c r="M73" s="93"/>
      <c r="N73" s="93"/>
      <c r="O73" s="93"/>
      <c r="P73" s="93"/>
      <c r="Q73" s="93"/>
      <c r="R73" s="93"/>
      <c r="S73" s="93"/>
      <c r="T73" s="93"/>
      <c r="U73" s="93"/>
      <c r="V73" s="93"/>
      <c r="W73" s="93"/>
      <c r="X73" s="93"/>
      <c r="Y73" s="93"/>
      <c r="Z73" s="93"/>
      <c r="AA73" s="93"/>
      <c r="AB73" s="93"/>
      <c r="AC73" s="93"/>
      <c r="AD73" s="93"/>
      <c r="AE73" s="93"/>
      <c r="AF73" s="93"/>
      <c r="AG73" s="93"/>
      <c r="AH73" s="93"/>
      <c r="AI73" s="93"/>
      <c r="AJ73" s="93"/>
      <c r="AK73" s="93"/>
      <c r="AL73" s="93"/>
      <c r="AM73" s="93"/>
      <c r="AN73" s="10"/>
      <c r="AO73" s="10"/>
      <c r="AP73" s="10"/>
      <c r="AQ73" s="10"/>
      <c r="AR73" s="10"/>
      <c r="AS73" s="10"/>
      <c r="AT73" s="10"/>
      <c r="AU73" s="10"/>
    </row>
    <row r="74" spans="1:47" x14ac:dyDescent="0.25">
      <c r="A74" s="93"/>
      <c r="B74" s="93"/>
      <c r="C74" s="93"/>
      <c r="D74" s="93"/>
      <c r="E74" s="93"/>
      <c r="F74" s="93"/>
      <c r="G74" s="93"/>
      <c r="H74" s="93"/>
      <c r="I74" s="93"/>
      <c r="J74" s="93"/>
      <c r="K74" s="93"/>
      <c r="L74" s="93"/>
      <c r="M74" s="93"/>
      <c r="N74" s="93"/>
      <c r="O74" s="93"/>
      <c r="P74" s="93"/>
      <c r="Q74" s="93"/>
      <c r="R74" s="93"/>
      <c r="S74" s="93"/>
      <c r="T74" s="93"/>
      <c r="U74" s="93"/>
      <c r="V74" s="93"/>
      <c r="W74" s="93"/>
      <c r="X74" s="93"/>
      <c r="Y74" s="93"/>
      <c r="Z74" s="93"/>
      <c r="AA74" s="93"/>
      <c r="AB74" s="93"/>
      <c r="AC74" s="93"/>
      <c r="AD74" s="93"/>
      <c r="AE74" s="93"/>
      <c r="AF74" s="93"/>
      <c r="AG74" s="93"/>
      <c r="AH74" s="93"/>
      <c r="AI74" s="93"/>
      <c r="AJ74" s="93"/>
      <c r="AK74" s="93"/>
      <c r="AL74" s="93"/>
      <c r="AM74" s="93"/>
      <c r="AN74" s="10"/>
      <c r="AO74" s="10"/>
      <c r="AP74" s="10"/>
      <c r="AQ74" s="10"/>
      <c r="AR74" s="10"/>
      <c r="AS74" s="10"/>
      <c r="AT74" s="10"/>
      <c r="AU74" s="10"/>
    </row>
    <row r="75" spans="1:47" x14ac:dyDescent="0.25">
      <c r="A75" s="93"/>
      <c r="B75" s="93"/>
      <c r="C75" s="93"/>
      <c r="D75" s="93"/>
      <c r="E75" s="93"/>
      <c r="F75" s="93"/>
      <c r="G75" s="93"/>
      <c r="H75" s="93"/>
      <c r="I75" s="93"/>
      <c r="J75" s="93"/>
      <c r="K75" s="93"/>
      <c r="L75" s="93"/>
      <c r="M75" s="93"/>
      <c r="N75" s="93"/>
      <c r="O75" s="93"/>
      <c r="P75" s="93"/>
      <c r="Q75" s="93"/>
      <c r="R75" s="93"/>
      <c r="S75" s="93"/>
      <c r="T75" s="93"/>
      <c r="U75" s="93"/>
      <c r="V75" s="93"/>
      <c r="W75" s="93"/>
      <c r="X75" s="93"/>
      <c r="Y75" s="93"/>
      <c r="Z75" s="93"/>
      <c r="AA75" s="93"/>
      <c r="AB75" s="93"/>
      <c r="AC75" s="93"/>
      <c r="AD75" s="93"/>
      <c r="AE75" s="93"/>
      <c r="AF75" s="93"/>
      <c r="AG75" s="93"/>
      <c r="AH75" s="93"/>
      <c r="AI75" s="93"/>
      <c r="AJ75" s="93"/>
      <c r="AK75" s="93"/>
      <c r="AL75" s="93"/>
      <c r="AM75" s="93"/>
      <c r="AN75" s="10"/>
      <c r="AO75" s="10"/>
      <c r="AP75" s="10"/>
      <c r="AQ75" s="10"/>
      <c r="AR75" s="10"/>
      <c r="AS75" s="10"/>
      <c r="AT75" s="10"/>
      <c r="AU75" s="10"/>
    </row>
    <row r="76" spans="1:47" x14ac:dyDescent="0.25">
      <c r="A76" s="93"/>
      <c r="B76" s="93"/>
      <c r="C76" s="93"/>
      <c r="D76" s="93"/>
      <c r="E76" s="93"/>
      <c r="F76" s="93"/>
      <c r="G76" s="93"/>
      <c r="H76" s="93"/>
      <c r="I76" s="93"/>
      <c r="J76" s="93"/>
      <c r="K76" s="93"/>
      <c r="L76" s="93"/>
      <c r="M76" s="93"/>
      <c r="N76" s="93"/>
      <c r="O76" s="93"/>
      <c r="P76" s="93"/>
      <c r="Q76" s="93"/>
      <c r="R76" s="93"/>
      <c r="S76" s="93"/>
      <c r="T76" s="93"/>
      <c r="U76" s="93"/>
      <c r="V76" s="93"/>
      <c r="W76" s="93"/>
      <c r="X76" s="93"/>
      <c r="Y76" s="93"/>
      <c r="Z76" s="93"/>
      <c r="AA76" s="93"/>
      <c r="AB76" s="93"/>
      <c r="AC76" s="93"/>
      <c r="AD76" s="93"/>
      <c r="AE76" s="93"/>
      <c r="AF76" s="93"/>
      <c r="AG76" s="93"/>
      <c r="AH76" s="93"/>
      <c r="AI76" s="93"/>
      <c r="AJ76" s="93"/>
      <c r="AK76" s="93"/>
      <c r="AL76" s="93"/>
      <c r="AM76" s="93"/>
      <c r="AN76" s="10"/>
      <c r="AO76" s="10"/>
      <c r="AP76" s="10"/>
      <c r="AQ76" s="10"/>
      <c r="AR76" s="10"/>
      <c r="AS76" s="10"/>
      <c r="AT76" s="10"/>
      <c r="AU76" s="10"/>
    </row>
    <row r="77" spans="1:47" x14ac:dyDescent="0.25">
      <c r="A77" s="93"/>
      <c r="B77" s="93"/>
      <c r="C77" s="93"/>
      <c r="D77" s="93"/>
      <c r="E77" s="93"/>
      <c r="F77" s="93"/>
      <c r="G77" s="93"/>
      <c r="H77" s="93"/>
      <c r="I77" s="93"/>
      <c r="J77" s="93"/>
      <c r="K77" s="93"/>
      <c r="L77" s="93"/>
      <c r="M77" s="93"/>
      <c r="N77" s="93"/>
      <c r="O77" s="93"/>
      <c r="P77" s="93"/>
      <c r="Q77" s="93"/>
      <c r="R77" s="93"/>
      <c r="S77" s="93"/>
      <c r="T77" s="93"/>
      <c r="U77" s="93"/>
      <c r="V77" s="93"/>
      <c r="W77" s="93"/>
      <c r="X77" s="93"/>
      <c r="Y77" s="93"/>
      <c r="Z77" s="93"/>
      <c r="AA77" s="93"/>
      <c r="AB77" s="93"/>
      <c r="AC77" s="93"/>
      <c r="AD77" s="93"/>
      <c r="AE77" s="93"/>
      <c r="AF77" s="93"/>
      <c r="AG77" s="93"/>
      <c r="AH77" s="93"/>
      <c r="AI77" s="93"/>
      <c r="AJ77" s="93"/>
      <c r="AK77" s="93"/>
      <c r="AL77" s="93"/>
      <c r="AM77" s="93"/>
      <c r="AN77" s="10"/>
      <c r="AO77" s="10"/>
      <c r="AP77" s="10"/>
      <c r="AQ77" s="10"/>
      <c r="AR77" s="10"/>
      <c r="AS77" s="10"/>
      <c r="AT77" s="10"/>
      <c r="AU77" s="10"/>
    </row>
    <row r="78" spans="1:47" x14ac:dyDescent="0.25">
      <c r="A78" s="93"/>
      <c r="B78" s="93"/>
      <c r="C78" s="93"/>
      <c r="D78" s="93"/>
      <c r="E78" s="93"/>
      <c r="F78" s="93"/>
      <c r="G78" s="93"/>
      <c r="H78" s="93"/>
      <c r="I78" s="93"/>
      <c r="J78" s="93"/>
      <c r="K78" s="93"/>
      <c r="L78" s="93"/>
      <c r="M78" s="93"/>
      <c r="N78" s="93"/>
      <c r="O78" s="93"/>
      <c r="P78" s="93"/>
      <c r="Q78" s="93"/>
      <c r="R78" s="93"/>
      <c r="S78" s="93"/>
      <c r="T78" s="93"/>
      <c r="U78" s="93"/>
      <c r="V78" s="93"/>
      <c r="W78" s="93"/>
      <c r="X78" s="93"/>
      <c r="Y78" s="93"/>
      <c r="Z78" s="93"/>
      <c r="AA78" s="93"/>
      <c r="AB78" s="93"/>
      <c r="AC78" s="93"/>
      <c r="AD78" s="93"/>
      <c r="AE78" s="93"/>
      <c r="AF78" s="93"/>
      <c r="AG78" s="93"/>
      <c r="AH78" s="93"/>
      <c r="AI78" s="93"/>
      <c r="AJ78" s="93"/>
      <c r="AK78" s="93"/>
      <c r="AL78" s="93"/>
      <c r="AM78" s="93"/>
      <c r="AN78" s="10"/>
      <c r="AO78" s="10"/>
      <c r="AP78" s="10"/>
      <c r="AQ78" s="10"/>
      <c r="AR78" s="10"/>
      <c r="AS78" s="10"/>
      <c r="AT78" s="10"/>
      <c r="AU78" s="10"/>
    </row>
    <row r="79" spans="1:47" x14ac:dyDescent="0.25">
      <c r="A79" s="93"/>
      <c r="B79" s="93"/>
      <c r="C79" s="93"/>
      <c r="D79" s="93"/>
      <c r="E79" s="93"/>
      <c r="F79" s="93"/>
      <c r="G79" s="93"/>
      <c r="H79" s="93"/>
      <c r="I79" s="93"/>
      <c r="J79" s="93"/>
      <c r="K79" s="93"/>
      <c r="L79" s="93"/>
      <c r="M79" s="93"/>
      <c r="N79" s="93"/>
      <c r="O79" s="93"/>
      <c r="P79" s="93"/>
      <c r="Q79" s="93"/>
      <c r="R79" s="93"/>
      <c r="S79" s="93"/>
      <c r="T79" s="93"/>
      <c r="U79" s="93"/>
      <c r="V79" s="93"/>
      <c r="W79" s="93"/>
      <c r="X79" s="93"/>
      <c r="Y79" s="93"/>
      <c r="Z79" s="93"/>
      <c r="AA79" s="93"/>
      <c r="AB79" s="93"/>
      <c r="AC79" s="93"/>
      <c r="AD79" s="93"/>
      <c r="AE79" s="93"/>
      <c r="AF79" s="93"/>
      <c r="AG79" s="93"/>
      <c r="AH79" s="93"/>
      <c r="AI79" s="93"/>
      <c r="AJ79" s="93"/>
      <c r="AK79" s="93"/>
      <c r="AL79" s="93"/>
      <c r="AM79" s="93"/>
      <c r="AN79" s="10"/>
      <c r="AO79" s="10"/>
      <c r="AP79" s="10"/>
      <c r="AQ79" s="10"/>
      <c r="AR79" s="10"/>
      <c r="AS79" s="10"/>
      <c r="AT79" s="10"/>
      <c r="AU79" s="10"/>
    </row>
    <row r="80" spans="1:47" x14ac:dyDescent="0.25">
      <c r="A80" s="93"/>
      <c r="B80" s="93"/>
      <c r="C80" s="93"/>
      <c r="D80" s="93"/>
      <c r="E80" s="93"/>
      <c r="F80" s="93"/>
      <c r="G80" s="93"/>
      <c r="H80" s="93"/>
      <c r="I80" s="93"/>
      <c r="J80" s="93"/>
      <c r="K80" s="93"/>
      <c r="L80" s="93"/>
      <c r="M80" s="93"/>
      <c r="N80" s="93"/>
      <c r="O80" s="93"/>
      <c r="P80" s="93"/>
      <c r="Q80" s="93"/>
      <c r="R80" s="93"/>
      <c r="S80" s="93"/>
      <c r="T80" s="93"/>
      <c r="U80" s="93"/>
      <c r="V80" s="93"/>
      <c r="W80" s="93"/>
      <c r="X80" s="93"/>
      <c r="Y80" s="93"/>
      <c r="Z80" s="93"/>
      <c r="AA80" s="93"/>
      <c r="AB80" s="93"/>
      <c r="AC80" s="93"/>
      <c r="AD80" s="93"/>
      <c r="AE80" s="93"/>
      <c r="AF80" s="93"/>
      <c r="AG80" s="93"/>
      <c r="AH80" s="93"/>
      <c r="AI80" s="93"/>
      <c r="AJ80" s="93"/>
      <c r="AK80" s="93"/>
      <c r="AL80" s="93"/>
      <c r="AM80" s="93"/>
      <c r="AN80" s="10"/>
      <c r="AO80" s="10"/>
      <c r="AP80" s="10"/>
      <c r="AQ80" s="10"/>
      <c r="AR80" s="10"/>
      <c r="AS80" s="10"/>
      <c r="AT80" s="10"/>
      <c r="AU80" s="10"/>
    </row>
    <row r="81" spans="1:47" x14ac:dyDescent="0.25">
      <c r="A81" s="93"/>
      <c r="B81" s="93"/>
      <c r="C81" s="93"/>
      <c r="D81" s="93"/>
      <c r="E81" s="93"/>
      <c r="F81" s="93"/>
      <c r="G81" s="93"/>
      <c r="H81" s="93"/>
      <c r="I81" s="93"/>
      <c r="J81" s="93"/>
      <c r="K81" s="93"/>
      <c r="L81" s="93"/>
      <c r="M81" s="93"/>
      <c r="N81" s="93"/>
      <c r="O81" s="93"/>
      <c r="P81" s="93"/>
      <c r="Q81" s="93"/>
      <c r="R81" s="93"/>
      <c r="S81" s="93"/>
      <c r="T81" s="93"/>
      <c r="U81" s="93"/>
      <c r="V81" s="93"/>
      <c r="W81" s="93"/>
      <c r="X81" s="93"/>
      <c r="Y81" s="93"/>
      <c r="Z81" s="93"/>
      <c r="AA81" s="93"/>
      <c r="AB81" s="93"/>
      <c r="AC81" s="93"/>
      <c r="AD81" s="93"/>
      <c r="AE81" s="93"/>
      <c r="AF81" s="93"/>
      <c r="AG81" s="93"/>
      <c r="AH81" s="93"/>
      <c r="AI81" s="93"/>
      <c r="AJ81" s="93"/>
      <c r="AK81" s="93"/>
      <c r="AL81" s="93"/>
      <c r="AM81" s="93"/>
      <c r="AN81" s="10"/>
      <c r="AO81" s="10"/>
      <c r="AP81" s="10"/>
      <c r="AQ81" s="10"/>
      <c r="AR81" s="10"/>
      <c r="AS81" s="10"/>
      <c r="AT81" s="10"/>
      <c r="AU81" s="10"/>
    </row>
    <row r="82" spans="1:47" x14ac:dyDescent="0.25">
      <c r="A82" s="93"/>
      <c r="B82" s="93"/>
      <c r="C82" s="93"/>
      <c r="D82" s="93"/>
      <c r="E82" s="93"/>
      <c r="F82" s="93"/>
      <c r="G82" s="93"/>
      <c r="H82" s="93"/>
      <c r="I82" s="93"/>
      <c r="J82" s="93"/>
      <c r="K82" s="93"/>
      <c r="L82" s="93"/>
      <c r="M82" s="93"/>
      <c r="N82" s="93"/>
      <c r="O82" s="93"/>
      <c r="P82" s="93"/>
      <c r="Q82" s="93"/>
      <c r="R82" s="93"/>
      <c r="S82" s="93"/>
      <c r="T82" s="93"/>
      <c r="U82" s="93"/>
      <c r="V82" s="93"/>
      <c r="W82" s="93"/>
      <c r="X82" s="93"/>
      <c r="Y82" s="93"/>
      <c r="Z82" s="93"/>
      <c r="AA82" s="93"/>
      <c r="AB82" s="93"/>
      <c r="AC82" s="93"/>
      <c r="AD82" s="93"/>
      <c r="AE82" s="93"/>
      <c r="AF82" s="93"/>
      <c r="AG82" s="93"/>
      <c r="AH82" s="93"/>
      <c r="AI82" s="93"/>
      <c r="AJ82" s="93"/>
      <c r="AK82" s="93"/>
      <c r="AL82" s="93"/>
      <c r="AM82" s="93"/>
      <c r="AN82" s="10"/>
      <c r="AO82" s="10"/>
      <c r="AP82" s="10"/>
      <c r="AQ82" s="10"/>
      <c r="AR82" s="10"/>
      <c r="AS82" s="10"/>
      <c r="AT82" s="10"/>
      <c r="AU82" s="10"/>
    </row>
    <row r="83" spans="1:47" x14ac:dyDescent="0.25">
      <c r="A83" s="93"/>
      <c r="B83" s="93"/>
      <c r="C83" s="93"/>
      <c r="D83" s="93"/>
      <c r="E83" s="93"/>
      <c r="F83" s="93"/>
      <c r="G83" s="93"/>
      <c r="H83" s="93"/>
      <c r="I83" s="93"/>
      <c r="J83" s="93"/>
      <c r="K83" s="93"/>
      <c r="L83" s="93"/>
      <c r="M83" s="93"/>
      <c r="N83" s="93"/>
      <c r="O83" s="93"/>
      <c r="P83" s="93"/>
      <c r="Q83" s="93"/>
      <c r="R83" s="93"/>
      <c r="S83" s="93"/>
      <c r="T83" s="93"/>
      <c r="U83" s="93"/>
      <c r="V83" s="93"/>
      <c r="W83" s="93"/>
      <c r="X83" s="93"/>
      <c r="Y83" s="93"/>
      <c r="Z83" s="93"/>
      <c r="AA83" s="93"/>
      <c r="AB83" s="93"/>
      <c r="AC83" s="93"/>
      <c r="AD83" s="93"/>
      <c r="AE83" s="93"/>
      <c r="AF83" s="93"/>
      <c r="AG83" s="93"/>
      <c r="AH83" s="93"/>
      <c r="AI83" s="93"/>
      <c r="AJ83" s="93"/>
      <c r="AK83" s="93"/>
      <c r="AL83" s="93"/>
      <c r="AM83" s="93"/>
      <c r="AN83" s="10"/>
      <c r="AO83" s="10"/>
      <c r="AP83" s="10"/>
      <c r="AQ83" s="10"/>
      <c r="AR83" s="10"/>
      <c r="AS83" s="10"/>
      <c r="AT83" s="10"/>
      <c r="AU83" s="10"/>
    </row>
    <row r="84" spans="1:47" x14ac:dyDescent="0.25">
      <c r="A84" s="93"/>
      <c r="B84" s="93"/>
      <c r="C84" s="93"/>
      <c r="D84" s="93"/>
      <c r="E84" s="93"/>
      <c r="F84" s="93"/>
      <c r="G84" s="93"/>
      <c r="H84" s="93"/>
      <c r="I84" s="93"/>
      <c r="J84" s="93"/>
      <c r="K84" s="93"/>
      <c r="L84" s="93"/>
      <c r="M84" s="93"/>
      <c r="N84" s="93"/>
      <c r="O84" s="93"/>
      <c r="P84" s="93"/>
      <c r="Q84" s="93"/>
      <c r="R84" s="93"/>
      <c r="S84" s="93"/>
      <c r="T84" s="93"/>
      <c r="U84" s="93"/>
      <c r="V84" s="93"/>
      <c r="W84" s="93"/>
      <c r="X84" s="93"/>
      <c r="Y84" s="93"/>
      <c r="Z84" s="93"/>
      <c r="AA84" s="93"/>
      <c r="AB84" s="93"/>
      <c r="AC84" s="93"/>
      <c r="AD84" s="93"/>
      <c r="AE84" s="93"/>
      <c r="AF84" s="93"/>
      <c r="AG84" s="93"/>
      <c r="AH84" s="93"/>
      <c r="AI84" s="93"/>
      <c r="AJ84" s="93"/>
      <c r="AK84" s="93"/>
      <c r="AL84" s="93"/>
      <c r="AM84" s="93"/>
      <c r="AN84" s="10"/>
      <c r="AO84" s="10"/>
      <c r="AP84" s="10"/>
      <c r="AQ84" s="10"/>
      <c r="AR84" s="10"/>
      <c r="AS84" s="10"/>
      <c r="AT84" s="10"/>
      <c r="AU84" s="10"/>
    </row>
    <row r="85" spans="1:47" x14ac:dyDescent="0.25">
      <c r="A85" s="93"/>
      <c r="B85" s="93"/>
      <c r="C85" s="93"/>
      <c r="D85" s="93"/>
      <c r="E85" s="93"/>
      <c r="F85" s="93"/>
      <c r="G85" s="93"/>
      <c r="H85" s="93"/>
      <c r="I85" s="93"/>
      <c r="J85" s="93"/>
      <c r="K85" s="93"/>
      <c r="L85" s="93"/>
      <c r="M85" s="93"/>
      <c r="N85" s="93"/>
      <c r="O85" s="93"/>
      <c r="P85" s="93"/>
      <c r="Q85" s="93"/>
      <c r="R85" s="93"/>
      <c r="S85" s="93"/>
      <c r="T85" s="93"/>
      <c r="U85" s="93"/>
      <c r="V85" s="93"/>
      <c r="W85" s="93"/>
      <c r="X85" s="93"/>
      <c r="Y85" s="93"/>
      <c r="Z85" s="93"/>
      <c r="AA85" s="93"/>
      <c r="AB85" s="93"/>
      <c r="AC85" s="93"/>
      <c r="AD85" s="93"/>
      <c r="AE85" s="93"/>
      <c r="AF85" s="93"/>
      <c r="AG85" s="93"/>
      <c r="AH85" s="93"/>
      <c r="AI85" s="93"/>
      <c r="AJ85" s="93"/>
      <c r="AK85" s="93"/>
      <c r="AL85" s="93"/>
      <c r="AM85" s="93"/>
      <c r="AN85" s="10"/>
      <c r="AO85" s="10"/>
      <c r="AP85" s="10"/>
      <c r="AQ85" s="10"/>
      <c r="AR85" s="10"/>
      <c r="AS85" s="10"/>
      <c r="AT85" s="10"/>
      <c r="AU85" s="10"/>
    </row>
    <row r="86" spans="1:47" x14ac:dyDescent="0.25">
      <c r="A86" s="93"/>
      <c r="B86" s="93"/>
      <c r="C86" s="93"/>
      <c r="D86" s="93"/>
      <c r="E86" s="93"/>
      <c r="F86" s="93"/>
      <c r="G86" s="93"/>
      <c r="H86" s="93"/>
      <c r="I86" s="93"/>
      <c r="J86" s="93"/>
      <c r="K86" s="93"/>
      <c r="L86" s="93"/>
      <c r="M86" s="93"/>
      <c r="N86" s="93"/>
      <c r="O86" s="93"/>
      <c r="P86" s="93"/>
      <c r="Q86" s="93"/>
      <c r="R86" s="93"/>
      <c r="S86" s="93"/>
      <c r="T86" s="93"/>
      <c r="U86" s="93"/>
      <c r="V86" s="93"/>
      <c r="W86" s="93"/>
      <c r="X86" s="93"/>
      <c r="Y86" s="93"/>
      <c r="Z86" s="93"/>
      <c r="AA86" s="93"/>
      <c r="AB86" s="93"/>
      <c r="AC86" s="93"/>
      <c r="AD86" s="93"/>
      <c r="AE86" s="93"/>
      <c r="AF86" s="93"/>
      <c r="AG86" s="93"/>
      <c r="AH86" s="93"/>
      <c r="AI86" s="93"/>
      <c r="AJ86" s="93"/>
      <c r="AK86" s="93"/>
      <c r="AL86" s="93"/>
      <c r="AM86" s="93"/>
      <c r="AN86" s="10"/>
      <c r="AO86" s="10"/>
      <c r="AP86" s="10"/>
      <c r="AQ86" s="10"/>
      <c r="AR86" s="10"/>
      <c r="AS86" s="10"/>
      <c r="AT86" s="10"/>
      <c r="AU86" s="10"/>
    </row>
    <row r="87" spans="1:47" x14ac:dyDescent="0.25">
      <c r="A87" s="93"/>
      <c r="B87" s="93"/>
      <c r="C87" s="93"/>
      <c r="D87" s="93"/>
      <c r="E87" s="93"/>
      <c r="F87" s="93"/>
      <c r="G87" s="93"/>
      <c r="H87" s="93"/>
      <c r="I87" s="93"/>
      <c r="J87" s="93"/>
      <c r="K87" s="93"/>
      <c r="L87" s="93"/>
      <c r="M87" s="93"/>
      <c r="N87" s="93"/>
      <c r="O87" s="93"/>
      <c r="P87" s="93"/>
      <c r="Q87" s="93"/>
      <c r="R87" s="93"/>
      <c r="S87" s="93"/>
      <c r="T87" s="93"/>
      <c r="U87" s="93"/>
      <c r="V87" s="93"/>
      <c r="W87" s="93"/>
      <c r="X87" s="93"/>
      <c r="Y87" s="93"/>
      <c r="Z87" s="93"/>
      <c r="AA87" s="93"/>
      <c r="AB87" s="93"/>
      <c r="AC87" s="93"/>
      <c r="AD87" s="93"/>
      <c r="AE87" s="93"/>
      <c r="AF87" s="93"/>
      <c r="AG87" s="93"/>
      <c r="AH87" s="93"/>
      <c r="AI87" s="93"/>
      <c r="AJ87" s="93"/>
      <c r="AK87" s="93"/>
      <c r="AL87" s="93"/>
      <c r="AM87" s="93"/>
      <c r="AN87" s="10"/>
      <c r="AO87" s="10"/>
      <c r="AP87" s="10"/>
      <c r="AQ87" s="10"/>
      <c r="AR87" s="10"/>
      <c r="AS87" s="10"/>
      <c r="AT87" s="10"/>
      <c r="AU87" s="10"/>
    </row>
    <row r="88" spans="1:47" x14ac:dyDescent="0.25">
      <c r="A88" s="93"/>
      <c r="B88" s="93"/>
      <c r="C88" s="93"/>
      <c r="D88" s="93"/>
      <c r="E88" s="93"/>
      <c r="F88" s="93"/>
      <c r="G88" s="93"/>
      <c r="H88" s="93"/>
      <c r="I88" s="93"/>
      <c r="J88" s="93"/>
      <c r="K88" s="93"/>
      <c r="L88" s="93"/>
      <c r="M88" s="93"/>
      <c r="N88" s="93"/>
      <c r="O88" s="93"/>
      <c r="P88" s="93"/>
      <c r="Q88" s="93"/>
      <c r="R88" s="93"/>
      <c r="S88" s="93"/>
      <c r="T88" s="93"/>
      <c r="U88" s="93"/>
      <c r="V88" s="93"/>
      <c r="W88" s="93"/>
      <c r="X88" s="93"/>
      <c r="Y88" s="93"/>
      <c r="Z88" s="93"/>
      <c r="AA88" s="93"/>
      <c r="AB88" s="93"/>
      <c r="AC88" s="93"/>
      <c r="AD88" s="93"/>
      <c r="AE88" s="93"/>
      <c r="AF88" s="93"/>
      <c r="AG88" s="93"/>
      <c r="AH88" s="93"/>
      <c r="AI88" s="93"/>
      <c r="AJ88" s="93"/>
      <c r="AK88" s="93"/>
      <c r="AL88" s="93"/>
      <c r="AM88" s="93"/>
      <c r="AN88" s="10"/>
      <c r="AO88" s="10"/>
      <c r="AP88" s="10"/>
      <c r="AQ88" s="10"/>
      <c r="AR88" s="10"/>
      <c r="AS88" s="10"/>
      <c r="AT88" s="10"/>
      <c r="AU88" s="10"/>
    </row>
    <row r="89" spans="1:47" x14ac:dyDescent="0.25">
      <c r="A89" s="93"/>
      <c r="B89" s="93"/>
      <c r="C89" s="93"/>
      <c r="D89" s="93"/>
      <c r="E89" s="93"/>
      <c r="F89" s="93"/>
      <c r="G89" s="93"/>
      <c r="H89" s="93"/>
      <c r="I89" s="93"/>
      <c r="J89" s="93"/>
      <c r="K89" s="93"/>
      <c r="L89" s="93"/>
      <c r="M89" s="93"/>
      <c r="N89" s="93"/>
      <c r="O89" s="93"/>
      <c r="P89" s="93"/>
      <c r="Q89" s="93"/>
      <c r="R89" s="93"/>
      <c r="S89" s="93"/>
      <c r="T89" s="93"/>
      <c r="U89" s="93"/>
      <c r="V89" s="93"/>
      <c r="W89" s="93"/>
      <c r="X89" s="93"/>
      <c r="Y89" s="93"/>
      <c r="Z89" s="93"/>
      <c r="AA89" s="93"/>
      <c r="AB89" s="93"/>
      <c r="AC89" s="93"/>
      <c r="AD89" s="93"/>
      <c r="AE89" s="93"/>
      <c r="AF89" s="93"/>
      <c r="AG89" s="93"/>
      <c r="AH89" s="93"/>
      <c r="AI89" s="93"/>
      <c r="AJ89" s="93"/>
      <c r="AK89" s="93"/>
      <c r="AL89" s="93"/>
      <c r="AM89" s="93"/>
      <c r="AN89" s="10"/>
      <c r="AO89" s="10"/>
      <c r="AP89" s="10"/>
      <c r="AQ89" s="10"/>
      <c r="AR89" s="10"/>
      <c r="AS89" s="10"/>
      <c r="AT89" s="10"/>
      <c r="AU89" s="10"/>
    </row>
    <row r="90" spans="1:47" x14ac:dyDescent="0.25">
      <c r="A90" s="93"/>
      <c r="B90" s="93"/>
      <c r="C90" s="93"/>
      <c r="D90" s="93"/>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c r="AE90" s="93"/>
      <c r="AF90" s="93"/>
      <c r="AG90" s="93"/>
      <c r="AH90" s="93"/>
      <c r="AI90" s="93"/>
      <c r="AJ90" s="93"/>
      <c r="AK90" s="93"/>
      <c r="AL90" s="93"/>
      <c r="AM90" s="93"/>
      <c r="AN90" s="10"/>
      <c r="AO90" s="10"/>
      <c r="AP90" s="10"/>
      <c r="AQ90" s="10"/>
      <c r="AR90" s="10"/>
      <c r="AS90" s="10"/>
      <c r="AT90" s="10"/>
      <c r="AU90" s="10"/>
    </row>
    <row r="91" spans="1:47" x14ac:dyDescent="0.25">
      <c r="A91" s="93"/>
      <c r="B91" s="93"/>
      <c r="C91" s="93"/>
      <c r="D91" s="93"/>
      <c r="E91" s="93"/>
      <c r="F91" s="93"/>
      <c r="G91" s="93"/>
      <c r="H91" s="93"/>
      <c r="I91" s="93"/>
      <c r="J91" s="93"/>
      <c r="K91" s="93"/>
      <c r="L91" s="93"/>
      <c r="M91" s="93"/>
      <c r="N91" s="93"/>
      <c r="O91" s="93"/>
      <c r="P91" s="93"/>
      <c r="Q91" s="93"/>
      <c r="R91" s="93"/>
      <c r="S91" s="93"/>
      <c r="T91" s="93"/>
      <c r="U91" s="93"/>
      <c r="V91" s="93"/>
      <c r="W91" s="93"/>
      <c r="X91" s="93"/>
      <c r="Y91" s="93"/>
      <c r="Z91" s="93"/>
      <c r="AA91" s="93"/>
      <c r="AB91" s="93"/>
      <c r="AC91" s="93"/>
      <c r="AD91" s="93"/>
      <c r="AE91" s="93"/>
      <c r="AF91" s="93"/>
      <c r="AG91" s="93"/>
      <c r="AH91" s="93"/>
      <c r="AI91" s="93"/>
      <c r="AJ91" s="93"/>
      <c r="AK91" s="93"/>
      <c r="AL91" s="93"/>
      <c r="AM91" s="93"/>
      <c r="AN91" s="10"/>
      <c r="AO91" s="10"/>
      <c r="AP91" s="10"/>
      <c r="AQ91" s="10"/>
      <c r="AR91" s="10"/>
      <c r="AS91" s="10"/>
      <c r="AT91" s="10"/>
      <c r="AU91" s="10"/>
    </row>
    <row r="92" spans="1:47" x14ac:dyDescent="0.25">
      <c r="A92" s="93"/>
      <c r="B92" s="93"/>
      <c r="C92" s="93"/>
      <c r="D92" s="93"/>
      <c r="E92" s="93"/>
      <c r="F92" s="93"/>
      <c r="G92" s="93"/>
      <c r="H92" s="93"/>
      <c r="I92" s="93"/>
      <c r="J92" s="93"/>
      <c r="K92" s="93"/>
      <c r="L92" s="93"/>
      <c r="M92" s="93"/>
      <c r="N92" s="93"/>
      <c r="O92" s="93"/>
      <c r="P92" s="93"/>
      <c r="Q92" s="93"/>
      <c r="R92" s="93"/>
      <c r="S92" s="93"/>
      <c r="T92" s="93"/>
      <c r="U92" s="93"/>
      <c r="V92" s="93"/>
      <c r="W92" s="93"/>
      <c r="X92" s="93"/>
      <c r="Y92" s="93"/>
      <c r="Z92" s="93"/>
      <c r="AA92" s="93"/>
      <c r="AB92" s="93"/>
      <c r="AC92" s="93"/>
      <c r="AD92" s="93"/>
      <c r="AE92" s="93"/>
      <c r="AF92" s="93"/>
      <c r="AG92" s="93"/>
      <c r="AH92" s="93"/>
      <c r="AI92" s="93"/>
      <c r="AJ92" s="93"/>
      <c r="AK92" s="93"/>
      <c r="AL92" s="93"/>
      <c r="AM92" s="93"/>
      <c r="AN92" s="10"/>
      <c r="AO92" s="10"/>
      <c r="AP92" s="10"/>
      <c r="AQ92" s="10"/>
      <c r="AR92" s="10"/>
      <c r="AS92" s="10"/>
      <c r="AT92" s="10"/>
      <c r="AU92" s="10"/>
    </row>
    <row r="93" spans="1:47" x14ac:dyDescent="0.25">
      <c r="A93" s="93"/>
      <c r="B93" s="93"/>
      <c r="C93" s="93"/>
      <c r="D93" s="93"/>
      <c r="E93" s="93"/>
      <c r="F93" s="93"/>
      <c r="G93" s="93"/>
      <c r="H93" s="93"/>
      <c r="I93" s="93"/>
      <c r="J93" s="93"/>
      <c r="K93" s="93"/>
      <c r="L93" s="93"/>
      <c r="M93" s="93"/>
      <c r="N93" s="93"/>
      <c r="O93" s="93"/>
      <c r="P93" s="93"/>
      <c r="Q93" s="93"/>
      <c r="R93" s="93"/>
      <c r="S93" s="93"/>
      <c r="T93" s="93"/>
      <c r="U93" s="93"/>
      <c r="V93" s="93"/>
      <c r="W93" s="93"/>
      <c r="X93" s="93"/>
      <c r="Y93" s="93"/>
      <c r="Z93" s="93"/>
      <c r="AA93" s="93"/>
      <c r="AB93" s="93"/>
      <c r="AC93" s="93"/>
      <c r="AD93" s="93"/>
      <c r="AE93" s="93"/>
      <c r="AF93" s="93"/>
      <c r="AG93" s="93"/>
      <c r="AH93" s="93"/>
      <c r="AI93" s="93"/>
      <c r="AJ93" s="93"/>
      <c r="AK93" s="93"/>
      <c r="AL93" s="93"/>
      <c r="AM93" s="93"/>
      <c r="AN93" s="10"/>
      <c r="AO93" s="10"/>
      <c r="AP93" s="10"/>
      <c r="AQ93" s="10"/>
      <c r="AR93" s="10"/>
      <c r="AS93" s="10"/>
      <c r="AT93" s="10"/>
      <c r="AU93" s="10"/>
    </row>
    <row r="94" spans="1:47" x14ac:dyDescent="0.25">
      <c r="A94" s="93"/>
      <c r="B94" s="93"/>
      <c r="C94" s="93"/>
      <c r="D94" s="93"/>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c r="AE94" s="93"/>
      <c r="AF94" s="93"/>
      <c r="AG94" s="93"/>
      <c r="AH94" s="93"/>
      <c r="AI94" s="93"/>
      <c r="AJ94" s="93"/>
      <c r="AK94" s="93"/>
      <c r="AL94" s="93"/>
      <c r="AM94" s="93"/>
      <c r="AN94" s="10"/>
      <c r="AO94" s="10"/>
      <c r="AP94" s="10"/>
      <c r="AQ94" s="10"/>
      <c r="AR94" s="10"/>
      <c r="AS94" s="10"/>
      <c r="AT94" s="10"/>
      <c r="AU94" s="10"/>
    </row>
    <row r="95" spans="1:47" x14ac:dyDescent="0.25">
      <c r="A95" s="93"/>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c r="AF95" s="93"/>
      <c r="AG95" s="93"/>
      <c r="AH95" s="93"/>
      <c r="AI95" s="93"/>
      <c r="AJ95" s="93"/>
      <c r="AK95" s="93"/>
      <c r="AL95" s="93"/>
      <c r="AM95" s="93"/>
      <c r="AN95" s="10"/>
      <c r="AO95" s="10"/>
      <c r="AP95" s="10"/>
      <c r="AQ95" s="10"/>
      <c r="AR95" s="10"/>
      <c r="AS95" s="10"/>
      <c r="AT95" s="10"/>
      <c r="AU95" s="10"/>
    </row>
    <row r="96" spans="1:47" x14ac:dyDescent="0.25">
      <c r="A96" s="93"/>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c r="AF96" s="93"/>
      <c r="AG96" s="93"/>
      <c r="AH96" s="93"/>
      <c r="AI96" s="93"/>
      <c r="AJ96" s="93"/>
      <c r="AK96" s="93"/>
      <c r="AL96" s="93"/>
      <c r="AM96" s="93"/>
      <c r="AN96" s="10"/>
      <c r="AO96" s="10"/>
      <c r="AP96" s="10"/>
      <c r="AQ96" s="10"/>
      <c r="AR96" s="10"/>
      <c r="AS96" s="10"/>
      <c r="AT96" s="10"/>
      <c r="AU96" s="10"/>
    </row>
    <row r="97" spans="1:47" x14ac:dyDescent="0.25">
      <c r="A97" s="93"/>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c r="AF97" s="93"/>
      <c r="AG97" s="93"/>
      <c r="AH97" s="93"/>
      <c r="AI97" s="93"/>
      <c r="AJ97" s="93"/>
      <c r="AK97" s="93"/>
      <c r="AL97" s="93"/>
      <c r="AM97" s="93"/>
      <c r="AN97" s="10"/>
      <c r="AO97" s="10"/>
      <c r="AP97" s="10"/>
      <c r="AQ97" s="10"/>
      <c r="AR97" s="10"/>
      <c r="AS97" s="10"/>
      <c r="AT97" s="10"/>
      <c r="AU97" s="10"/>
    </row>
    <row r="98" spans="1:47" x14ac:dyDescent="0.25">
      <c r="A98" s="93"/>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c r="AF98" s="93"/>
      <c r="AG98" s="93"/>
      <c r="AH98" s="93"/>
      <c r="AI98" s="93"/>
      <c r="AJ98" s="93"/>
      <c r="AK98" s="93"/>
      <c r="AL98" s="93"/>
      <c r="AM98" s="93"/>
      <c r="AN98" s="10"/>
      <c r="AO98" s="10"/>
      <c r="AP98" s="10"/>
      <c r="AQ98" s="10"/>
      <c r="AR98" s="10"/>
      <c r="AS98" s="10"/>
      <c r="AT98" s="10"/>
      <c r="AU98" s="10"/>
    </row>
    <row r="99" spans="1:47" x14ac:dyDescent="0.25">
      <c r="A99" s="93"/>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c r="AF99" s="93"/>
      <c r="AG99" s="93"/>
      <c r="AH99" s="93"/>
      <c r="AI99" s="93"/>
      <c r="AJ99" s="93"/>
      <c r="AK99" s="93"/>
      <c r="AL99" s="93"/>
      <c r="AM99" s="93"/>
      <c r="AN99" s="10"/>
      <c r="AO99" s="10"/>
      <c r="AP99" s="10"/>
      <c r="AQ99" s="10"/>
      <c r="AR99" s="10"/>
      <c r="AS99" s="10"/>
      <c r="AT99" s="10"/>
      <c r="AU99" s="10"/>
    </row>
    <row r="100" spans="1:47" x14ac:dyDescent="0.25">
      <c r="A100" s="93"/>
      <c r="B100" s="93"/>
      <c r="C100" s="93"/>
      <c r="D100" s="93"/>
      <c r="E100" s="93"/>
      <c r="F100" s="93"/>
      <c r="G100" s="93"/>
      <c r="H100" s="93"/>
      <c r="I100" s="93"/>
      <c r="J100" s="93"/>
      <c r="K100" s="93"/>
      <c r="L100" s="93"/>
      <c r="M100" s="93"/>
      <c r="N100" s="93"/>
      <c r="O100" s="93"/>
      <c r="P100" s="93"/>
      <c r="Q100" s="93"/>
      <c r="R100" s="93"/>
      <c r="S100" s="93"/>
      <c r="T100" s="93"/>
      <c r="U100" s="93"/>
      <c r="V100" s="93"/>
      <c r="W100" s="93"/>
      <c r="X100" s="93"/>
      <c r="Y100" s="93"/>
      <c r="Z100" s="93"/>
      <c r="AA100" s="93"/>
      <c r="AB100" s="93"/>
      <c r="AC100" s="93"/>
      <c r="AD100" s="93"/>
      <c r="AE100" s="93"/>
      <c r="AF100" s="93"/>
      <c r="AG100" s="93"/>
      <c r="AH100" s="93"/>
      <c r="AI100" s="93"/>
      <c r="AJ100" s="93"/>
      <c r="AK100" s="93"/>
      <c r="AL100" s="93"/>
      <c r="AM100" s="93"/>
      <c r="AN100" s="10"/>
      <c r="AO100" s="10"/>
      <c r="AP100" s="10"/>
      <c r="AQ100" s="10"/>
      <c r="AR100" s="10"/>
      <c r="AS100" s="10"/>
      <c r="AT100" s="10"/>
      <c r="AU100" s="10"/>
    </row>
    <row r="101" spans="1:47" x14ac:dyDescent="0.25">
      <c r="A101" s="93"/>
      <c r="B101" s="93"/>
      <c r="C101" s="93"/>
      <c r="D101" s="93"/>
      <c r="E101" s="93"/>
      <c r="F101" s="93"/>
      <c r="G101" s="93"/>
      <c r="H101" s="93"/>
      <c r="I101" s="93"/>
      <c r="J101" s="93"/>
      <c r="K101" s="93"/>
      <c r="L101" s="93"/>
      <c r="M101" s="93"/>
      <c r="N101" s="93"/>
      <c r="O101" s="93"/>
      <c r="P101" s="93"/>
      <c r="Q101" s="93"/>
      <c r="R101" s="93"/>
      <c r="S101" s="93"/>
      <c r="T101" s="93"/>
      <c r="U101" s="93"/>
      <c r="V101" s="93"/>
      <c r="W101" s="93"/>
      <c r="X101" s="93"/>
      <c r="Y101" s="93"/>
      <c r="Z101" s="93"/>
      <c r="AA101" s="93"/>
      <c r="AB101" s="93"/>
      <c r="AC101" s="93"/>
      <c r="AD101" s="93"/>
      <c r="AE101" s="93"/>
      <c r="AF101" s="93"/>
      <c r="AG101" s="93"/>
      <c r="AH101" s="93"/>
      <c r="AI101" s="93"/>
      <c r="AJ101" s="93"/>
      <c r="AK101" s="93"/>
      <c r="AL101" s="93"/>
      <c r="AM101" s="93"/>
      <c r="AN101" s="10"/>
      <c r="AO101" s="10"/>
      <c r="AP101" s="10"/>
      <c r="AQ101" s="10"/>
      <c r="AR101" s="10"/>
      <c r="AS101" s="10"/>
      <c r="AT101" s="10"/>
      <c r="AU101" s="10"/>
    </row>
    <row r="102" spans="1:47" x14ac:dyDescent="0.25">
      <c r="A102" s="93"/>
      <c r="B102" s="93"/>
      <c r="C102" s="93"/>
      <c r="D102" s="93"/>
      <c r="E102" s="93"/>
      <c r="F102" s="93"/>
      <c r="G102" s="93"/>
      <c r="H102" s="93"/>
      <c r="I102" s="93"/>
      <c r="J102" s="93"/>
      <c r="K102" s="93"/>
      <c r="L102" s="93"/>
      <c r="M102" s="93"/>
      <c r="N102" s="93"/>
      <c r="O102" s="93"/>
      <c r="P102" s="93"/>
      <c r="Q102" s="93"/>
      <c r="R102" s="93"/>
      <c r="S102" s="93"/>
      <c r="T102" s="93"/>
      <c r="U102" s="93"/>
      <c r="V102" s="93"/>
      <c r="W102" s="93"/>
      <c r="X102" s="93"/>
      <c r="Y102" s="93"/>
      <c r="Z102" s="93"/>
      <c r="AA102" s="93"/>
      <c r="AB102" s="93"/>
      <c r="AC102" s="93"/>
      <c r="AD102" s="93"/>
      <c r="AE102" s="93"/>
      <c r="AF102" s="93"/>
      <c r="AG102" s="93"/>
      <c r="AH102" s="93"/>
      <c r="AI102" s="93"/>
      <c r="AJ102" s="93"/>
      <c r="AK102" s="93"/>
      <c r="AL102" s="93"/>
      <c r="AM102" s="93"/>
      <c r="AN102" s="10"/>
      <c r="AO102" s="10"/>
      <c r="AP102" s="10"/>
      <c r="AQ102" s="10"/>
      <c r="AR102" s="10"/>
      <c r="AS102" s="10"/>
      <c r="AT102" s="10"/>
      <c r="AU102" s="10"/>
    </row>
    <row r="103" spans="1:47" x14ac:dyDescent="0.25">
      <c r="A103" s="93"/>
      <c r="B103" s="93"/>
      <c r="C103" s="93"/>
      <c r="D103" s="93"/>
      <c r="E103" s="93"/>
      <c r="F103" s="93"/>
      <c r="G103" s="93"/>
      <c r="H103" s="93"/>
      <c r="I103" s="93"/>
      <c r="J103" s="93"/>
      <c r="K103" s="93"/>
      <c r="L103" s="93"/>
      <c r="M103" s="93"/>
      <c r="N103" s="93"/>
      <c r="O103" s="93"/>
      <c r="P103" s="93"/>
      <c r="Q103" s="93"/>
      <c r="R103" s="93"/>
      <c r="S103" s="93"/>
      <c r="T103" s="93"/>
      <c r="U103" s="93"/>
      <c r="V103" s="93"/>
      <c r="W103" s="93"/>
      <c r="X103" s="93"/>
      <c r="Y103" s="93"/>
      <c r="Z103" s="93"/>
      <c r="AA103" s="93"/>
      <c r="AB103" s="93"/>
      <c r="AC103" s="93"/>
      <c r="AD103" s="93"/>
      <c r="AE103" s="93"/>
      <c r="AF103" s="93"/>
      <c r="AG103" s="93"/>
      <c r="AH103" s="93"/>
      <c r="AI103" s="93"/>
      <c r="AJ103" s="93"/>
      <c r="AK103" s="93"/>
      <c r="AL103" s="93"/>
      <c r="AM103" s="93"/>
      <c r="AN103" s="10"/>
      <c r="AO103" s="10"/>
      <c r="AP103" s="10"/>
      <c r="AQ103" s="10"/>
      <c r="AR103" s="10"/>
      <c r="AS103" s="10"/>
      <c r="AT103" s="10"/>
      <c r="AU103" s="10"/>
    </row>
    <row r="104" spans="1:47" x14ac:dyDescent="0.25">
      <c r="A104" s="93"/>
      <c r="B104" s="93"/>
      <c r="C104" s="93"/>
      <c r="D104" s="93"/>
      <c r="E104" s="93"/>
      <c r="F104" s="93"/>
      <c r="G104" s="93"/>
      <c r="H104" s="93"/>
      <c r="I104" s="93"/>
      <c r="J104" s="93"/>
      <c r="K104" s="93"/>
      <c r="L104" s="93"/>
      <c r="M104" s="93"/>
      <c r="N104" s="93"/>
      <c r="O104" s="93"/>
      <c r="P104" s="93"/>
      <c r="Q104" s="93"/>
      <c r="R104" s="93"/>
      <c r="S104" s="93"/>
      <c r="T104" s="93"/>
      <c r="U104" s="93"/>
      <c r="V104" s="93"/>
      <c r="W104" s="93"/>
      <c r="X104" s="93"/>
      <c r="Y104" s="93"/>
      <c r="Z104" s="93"/>
      <c r="AA104" s="93"/>
      <c r="AB104" s="93"/>
      <c r="AC104" s="93"/>
      <c r="AD104" s="93"/>
      <c r="AE104" s="93"/>
      <c r="AF104" s="93"/>
      <c r="AG104" s="93"/>
      <c r="AH104" s="93"/>
      <c r="AI104" s="93"/>
      <c r="AJ104" s="93"/>
      <c r="AK104" s="93"/>
      <c r="AL104" s="93"/>
      <c r="AM104" s="93"/>
      <c r="AN104" s="10"/>
      <c r="AO104" s="10"/>
      <c r="AP104" s="10"/>
      <c r="AQ104" s="10"/>
      <c r="AR104" s="10"/>
      <c r="AS104" s="10"/>
      <c r="AT104" s="10"/>
      <c r="AU104" s="10"/>
    </row>
    <row r="105" spans="1:47" x14ac:dyDescent="0.25">
      <c r="A105" s="93"/>
      <c r="B105" s="93"/>
      <c r="C105" s="93"/>
      <c r="D105" s="93"/>
      <c r="E105" s="93"/>
      <c r="F105" s="93"/>
      <c r="G105" s="93"/>
      <c r="H105" s="93"/>
      <c r="I105" s="93"/>
      <c r="J105" s="93"/>
      <c r="K105" s="93"/>
      <c r="L105" s="93"/>
      <c r="M105" s="93"/>
      <c r="N105" s="93"/>
      <c r="O105" s="93"/>
      <c r="P105" s="93"/>
      <c r="Q105" s="93"/>
      <c r="R105" s="93"/>
      <c r="S105" s="93"/>
      <c r="T105" s="93"/>
      <c r="U105" s="93"/>
      <c r="V105" s="93"/>
      <c r="W105" s="93"/>
      <c r="X105" s="93"/>
      <c r="Y105" s="93"/>
      <c r="Z105" s="93"/>
      <c r="AA105" s="93"/>
      <c r="AB105" s="93"/>
      <c r="AC105" s="93"/>
      <c r="AD105" s="93"/>
      <c r="AE105" s="93"/>
      <c r="AF105" s="93"/>
      <c r="AG105" s="93"/>
      <c r="AH105" s="93"/>
      <c r="AI105" s="93"/>
      <c r="AJ105" s="93"/>
      <c r="AK105" s="93"/>
      <c r="AL105" s="93"/>
      <c r="AM105" s="93"/>
      <c r="AN105" s="10"/>
      <c r="AO105" s="10"/>
      <c r="AP105" s="10"/>
      <c r="AQ105" s="10"/>
      <c r="AR105" s="10"/>
      <c r="AS105" s="10"/>
      <c r="AT105" s="10"/>
      <c r="AU105" s="10"/>
    </row>
    <row r="106" spans="1:47" x14ac:dyDescent="0.25">
      <c r="A106" s="93"/>
      <c r="B106" s="93"/>
      <c r="C106" s="93"/>
      <c r="D106" s="93"/>
      <c r="E106" s="93"/>
      <c r="F106" s="93"/>
      <c r="G106" s="93"/>
      <c r="H106" s="93"/>
      <c r="I106" s="93"/>
      <c r="J106" s="93"/>
      <c r="K106" s="93"/>
      <c r="L106" s="93"/>
      <c r="M106" s="93"/>
      <c r="N106" s="93"/>
      <c r="O106" s="93"/>
      <c r="P106" s="93"/>
      <c r="Q106" s="93"/>
      <c r="R106" s="93"/>
      <c r="S106" s="93"/>
      <c r="T106" s="93"/>
      <c r="U106" s="93"/>
      <c r="V106" s="93"/>
      <c r="W106" s="93"/>
      <c r="X106" s="93"/>
      <c r="Y106" s="93"/>
      <c r="Z106" s="93"/>
      <c r="AA106" s="93"/>
      <c r="AB106" s="93"/>
      <c r="AC106" s="93"/>
      <c r="AD106" s="93"/>
      <c r="AE106" s="93"/>
      <c r="AF106" s="93"/>
      <c r="AG106" s="93"/>
      <c r="AH106" s="93"/>
      <c r="AI106" s="93"/>
      <c r="AJ106" s="93"/>
      <c r="AK106" s="93"/>
      <c r="AL106" s="93"/>
      <c r="AM106" s="93"/>
      <c r="AN106" s="10"/>
      <c r="AO106" s="10"/>
      <c r="AP106" s="10"/>
      <c r="AQ106" s="10"/>
      <c r="AR106" s="10"/>
      <c r="AS106" s="10"/>
      <c r="AT106" s="10"/>
      <c r="AU106" s="10"/>
    </row>
    <row r="107" spans="1:47" x14ac:dyDescent="0.25">
      <c r="A107" s="93"/>
      <c r="B107" s="93"/>
      <c r="C107" s="93"/>
      <c r="D107" s="93"/>
      <c r="E107" s="93"/>
      <c r="F107" s="93"/>
      <c r="G107" s="93"/>
      <c r="H107" s="93"/>
      <c r="I107" s="93"/>
      <c r="J107" s="93"/>
      <c r="K107" s="93"/>
      <c r="L107" s="93"/>
      <c r="M107" s="93"/>
      <c r="N107" s="93"/>
      <c r="O107" s="93"/>
      <c r="P107" s="93"/>
      <c r="Q107" s="93"/>
      <c r="R107" s="93"/>
      <c r="S107" s="93"/>
      <c r="T107" s="93"/>
      <c r="U107" s="93"/>
      <c r="V107" s="93"/>
      <c r="W107" s="93"/>
      <c r="X107" s="93"/>
      <c r="Y107" s="93"/>
      <c r="Z107" s="93"/>
      <c r="AA107" s="93"/>
      <c r="AB107" s="93"/>
      <c r="AC107" s="93"/>
      <c r="AD107" s="93"/>
      <c r="AE107" s="93"/>
      <c r="AF107" s="93"/>
      <c r="AG107" s="93"/>
      <c r="AH107" s="93"/>
      <c r="AI107" s="93"/>
      <c r="AJ107" s="93"/>
      <c r="AK107" s="93"/>
      <c r="AL107" s="93"/>
      <c r="AM107" s="93"/>
      <c r="AN107" s="10"/>
      <c r="AO107" s="10"/>
      <c r="AP107" s="10"/>
      <c r="AQ107" s="10"/>
      <c r="AR107" s="10"/>
      <c r="AS107" s="10"/>
      <c r="AT107" s="10"/>
      <c r="AU107" s="10"/>
    </row>
    <row r="108" spans="1:47" x14ac:dyDescent="0.25">
      <c r="A108" s="93"/>
      <c r="B108" s="93"/>
      <c r="C108" s="93"/>
      <c r="D108" s="93"/>
      <c r="E108" s="93"/>
      <c r="F108" s="93"/>
      <c r="G108" s="93"/>
      <c r="H108" s="93"/>
      <c r="I108" s="93"/>
      <c r="J108" s="93"/>
      <c r="K108" s="93"/>
      <c r="L108" s="93"/>
      <c r="M108" s="93"/>
      <c r="N108" s="93"/>
      <c r="O108" s="93"/>
      <c r="P108" s="93"/>
      <c r="Q108" s="93"/>
      <c r="R108" s="93"/>
      <c r="S108" s="93"/>
      <c r="T108" s="93"/>
      <c r="U108" s="93"/>
      <c r="V108" s="93"/>
      <c r="W108" s="93"/>
      <c r="X108" s="93"/>
      <c r="Y108" s="93"/>
      <c r="Z108" s="93"/>
      <c r="AA108" s="93"/>
      <c r="AB108" s="93"/>
      <c r="AC108" s="93"/>
      <c r="AD108" s="93"/>
      <c r="AE108" s="93"/>
      <c r="AF108" s="93"/>
      <c r="AG108" s="93"/>
      <c r="AH108" s="93"/>
      <c r="AI108" s="93"/>
      <c r="AJ108" s="93"/>
      <c r="AK108" s="93"/>
      <c r="AL108" s="93"/>
      <c r="AM108" s="93"/>
      <c r="AN108" s="10"/>
      <c r="AO108" s="10"/>
      <c r="AP108" s="10"/>
      <c r="AQ108" s="10"/>
      <c r="AR108" s="10"/>
      <c r="AS108" s="10"/>
      <c r="AT108" s="10"/>
      <c r="AU108" s="10"/>
    </row>
    <row r="109" spans="1:47" x14ac:dyDescent="0.25">
      <c r="A109" s="93"/>
      <c r="B109" s="93"/>
      <c r="C109" s="93"/>
      <c r="D109" s="93"/>
      <c r="E109" s="93"/>
      <c r="F109" s="93"/>
      <c r="G109" s="93"/>
      <c r="H109" s="93"/>
      <c r="I109" s="93"/>
      <c r="J109" s="93"/>
      <c r="K109" s="93"/>
      <c r="L109" s="93"/>
      <c r="M109" s="93"/>
      <c r="N109" s="93"/>
      <c r="O109" s="93"/>
      <c r="P109" s="93"/>
      <c r="Q109" s="93"/>
      <c r="R109" s="93"/>
      <c r="S109" s="93"/>
      <c r="T109" s="93"/>
      <c r="U109" s="93"/>
      <c r="V109" s="93"/>
      <c r="W109" s="93"/>
      <c r="X109" s="93"/>
      <c r="Y109" s="93"/>
      <c r="Z109" s="93"/>
      <c r="AA109" s="93"/>
      <c r="AB109" s="93"/>
      <c r="AC109" s="93"/>
      <c r="AD109" s="93"/>
      <c r="AE109" s="93"/>
      <c r="AF109" s="93"/>
      <c r="AG109" s="93"/>
      <c r="AH109" s="93"/>
      <c r="AI109" s="93"/>
      <c r="AJ109" s="93"/>
      <c r="AK109" s="93"/>
      <c r="AL109" s="93"/>
      <c r="AM109" s="93"/>
      <c r="AN109" s="10"/>
      <c r="AO109" s="10"/>
      <c r="AP109" s="10"/>
      <c r="AQ109" s="10"/>
      <c r="AR109" s="10"/>
      <c r="AS109" s="10"/>
      <c r="AT109" s="10"/>
      <c r="AU109" s="10"/>
    </row>
    <row r="110" spans="1:47" x14ac:dyDescent="0.25">
      <c r="A110" s="93"/>
      <c r="B110" s="93"/>
      <c r="C110" s="93"/>
      <c r="D110" s="93"/>
      <c r="E110" s="93"/>
      <c r="F110" s="93"/>
      <c r="G110" s="93"/>
      <c r="H110" s="93"/>
      <c r="I110" s="93"/>
      <c r="J110" s="93"/>
      <c r="K110" s="93"/>
      <c r="L110" s="93"/>
      <c r="M110" s="93"/>
      <c r="N110" s="93"/>
      <c r="O110" s="93"/>
      <c r="P110" s="93"/>
      <c r="Q110" s="93"/>
      <c r="R110" s="93"/>
      <c r="S110" s="93"/>
      <c r="T110" s="93"/>
      <c r="U110" s="93"/>
      <c r="V110" s="93"/>
      <c r="W110" s="93"/>
      <c r="X110" s="93"/>
      <c r="Y110" s="93"/>
      <c r="Z110" s="93"/>
      <c r="AA110" s="93"/>
      <c r="AB110" s="93"/>
      <c r="AC110" s="93"/>
      <c r="AD110" s="93"/>
      <c r="AE110" s="93"/>
      <c r="AF110" s="93"/>
      <c r="AG110" s="93"/>
      <c r="AH110" s="93"/>
      <c r="AI110" s="93"/>
      <c r="AJ110" s="93"/>
      <c r="AK110" s="93"/>
      <c r="AL110" s="93"/>
      <c r="AM110" s="93"/>
      <c r="AN110" s="10"/>
      <c r="AO110" s="10"/>
      <c r="AP110" s="10"/>
      <c r="AQ110" s="10"/>
      <c r="AR110" s="10"/>
      <c r="AS110" s="10"/>
      <c r="AT110" s="10"/>
      <c r="AU110" s="10"/>
    </row>
    <row r="111" spans="1:47" x14ac:dyDescent="0.25">
      <c r="A111" s="93"/>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93"/>
      <c r="AG111" s="93"/>
      <c r="AH111" s="93"/>
      <c r="AI111" s="93"/>
      <c r="AJ111" s="93"/>
      <c r="AK111" s="93"/>
      <c r="AL111" s="93"/>
      <c r="AM111" s="93"/>
      <c r="AN111" s="10"/>
      <c r="AO111" s="10"/>
      <c r="AP111" s="10"/>
      <c r="AQ111" s="10"/>
      <c r="AR111" s="10"/>
      <c r="AS111" s="10"/>
      <c r="AT111" s="10"/>
      <c r="AU111" s="10"/>
    </row>
    <row r="112" spans="1:47" x14ac:dyDescent="0.25">
      <c r="A112" s="93"/>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93"/>
      <c r="AG112" s="93"/>
      <c r="AH112" s="93"/>
      <c r="AI112" s="93"/>
      <c r="AJ112" s="93"/>
      <c r="AK112" s="93"/>
      <c r="AL112" s="93"/>
      <c r="AM112" s="93"/>
      <c r="AN112" s="10"/>
      <c r="AO112" s="10"/>
      <c r="AP112" s="10"/>
      <c r="AQ112" s="10"/>
      <c r="AR112" s="10"/>
      <c r="AS112" s="10"/>
      <c r="AT112" s="10"/>
      <c r="AU112" s="10"/>
    </row>
    <row r="113" spans="1:47" x14ac:dyDescent="0.25">
      <c r="A113" s="93"/>
      <c r="B113" s="93"/>
      <c r="C113" s="93"/>
      <c r="D113" s="93"/>
      <c r="E113" s="93"/>
      <c r="F113" s="93"/>
      <c r="G113" s="93"/>
      <c r="H113" s="93"/>
      <c r="I113" s="93"/>
      <c r="J113" s="93"/>
      <c r="K113" s="93"/>
      <c r="L113" s="93"/>
      <c r="M113" s="93"/>
      <c r="N113" s="93"/>
      <c r="O113" s="93"/>
      <c r="P113" s="93"/>
      <c r="Q113" s="93"/>
      <c r="R113" s="93"/>
      <c r="S113" s="93"/>
      <c r="T113" s="93"/>
      <c r="U113" s="93"/>
      <c r="V113" s="93"/>
      <c r="W113" s="93"/>
      <c r="X113" s="93"/>
      <c r="Y113" s="93"/>
      <c r="Z113" s="93"/>
      <c r="AA113" s="93"/>
      <c r="AB113" s="93"/>
      <c r="AC113" s="93"/>
      <c r="AD113" s="93"/>
      <c r="AE113" s="93"/>
      <c r="AF113" s="93"/>
      <c r="AG113" s="93"/>
      <c r="AH113" s="93"/>
      <c r="AI113" s="93"/>
      <c r="AJ113" s="93"/>
      <c r="AK113" s="93"/>
      <c r="AL113" s="93"/>
      <c r="AM113" s="93"/>
      <c r="AN113" s="10"/>
      <c r="AO113" s="10"/>
      <c r="AP113" s="10"/>
      <c r="AQ113" s="10"/>
      <c r="AR113" s="10"/>
      <c r="AS113" s="10"/>
      <c r="AT113" s="10"/>
      <c r="AU113" s="10"/>
    </row>
    <row r="114" spans="1:47" x14ac:dyDescent="0.25">
      <c r="A114" s="93"/>
      <c r="B114" s="93"/>
      <c r="C114" s="93"/>
      <c r="D114" s="93"/>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93"/>
      <c r="AD114" s="93"/>
      <c r="AE114" s="93"/>
      <c r="AF114" s="93"/>
      <c r="AG114" s="93"/>
      <c r="AH114" s="93"/>
      <c r="AI114" s="93"/>
      <c r="AJ114" s="93"/>
      <c r="AK114" s="93"/>
      <c r="AL114" s="93"/>
      <c r="AM114" s="93"/>
      <c r="AN114" s="10"/>
      <c r="AO114" s="10"/>
      <c r="AP114" s="10"/>
      <c r="AQ114" s="10"/>
      <c r="AR114" s="10"/>
      <c r="AS114" s="10"/>
      <c r="AT114" s="10"/>
      <c r="AU114" s="10"/>
    </row>
    <row r="115" spans="1:47" x14ac:dyDescent="0.25">
      <c r="A115" s="93"/>
      <c r="B115" s="93"/>
      <c r="C115" s="93"/>
      <c r="D115" s="93"/>
      <c r="E115" s="93"/>
      <c r="F115" s="93"/>
      <c r="G115" s="93"/>
      <c r="H115" s="93"/>
      <c r="I115" s="93"/>
      <c r="J115" s="93"/>
      <c r="K115" s="93"/>
      <c r="L115" s="93"/>
      <c r="M115" s="93"/>
      <c r="N115" s="93"/>
      <c r="O115" s="93"/>
      <c r="P115" s="93"/>
      <c r="Q115" s="93"/>
      <c r="R115" s="93"/>
      <c r="S115" s="93"/>
      <c r="T115" s="93"/>
      <c r="U115" s="93"/>
      <c r="V115" s="93"/>
      <c r="W115" s="93"/>
      <c r="X115" s="93"/>
      <c r="Y115" s="93"/>
      <c r="Z115" s="93"/>
      <c r="AA115" s="93"/>
      <c r="AB115" s="93"/>
      <c r="AC115" s="93"/>
      <c r="AD115" s="93"/>
      <c r="AE115" s="93"/>
      <c r="AF115" s="93"/>
      <c r="AG115" s="93"/>
      <c r="AH115" s="93"/>
      <c r="AI115" s="93"/>
      <c r="AJ115" s="93"/>
      <c r="AK115" s="93"/>
      <c r="AL115" s="93"/>
      <c r="AM115" s="93"/>
      <c r="AN115" s="10"/>
      <c r="AO115" s="10"/>
      <c r="AP115" s="10"/>
      <c r="AQ115" s="10"/>
      <c r="AR115" s="10"/>
      <c r="AS115" s="10"/>
      <c r="AT115" s="10"/>
      <c r="AU115" s="10"/>
    </row>
    <row r="116" spans="1:47" x14ac:dyDescent="0.25">
      <c r="A116" s="93"/>
      <c r="B116" s="93"/>
      <c r="C116" s="93"/>
      <c r="D116" s="93"/>
      <c r="E116" s="93"/>
      <c r="F116" s="93"/>
      <c r="G116" s="93"/>
      <c r="H116" s="93"/>
      <c r="I116" s="93"/>
      <c r="J116" s="93"/>
      <c r="K116" s="93"/>
      <c r="L116" s="93"/>
      <c r="M116" s="93"/>
      <c r="N116" s="93"/>
      <c r="O116" s="93"/>
      <c r="P116" s="93"/>
      <c r="Q116" s="93"/>
      <c r="R116" s="93"/>
      <c r="S116" s="93"/>
      <c r="T116" s="93"/>
      <c r="U116" s="93"/>
      <c r="V116" s="93"/>
      <c r="W116" s="93"/>
      <c r="X116" s="93"/>
      <c r="Y116" s="93"/>
      <c r="Z116" s="93"/>
      <c r="AA116" s="93"/>
      <c r="AB116" s="93"/>
      <c r="AC116" s="93"/>
      <c r="AD116" s="93"/>
      <c r="AE116" s="93"/>
      <c r="AF116" s="93"/>
      <c r="AG116" s="93"/>
      <c r="AH116" s="93"/>
      <c r="AI116" s="93"/>
      <c r="AJ116" s="93"/>
      <c r="AK116" s="93"/>
      <c r="AL116" s="93"/>
      <c r="AM116" s="93"/>
      <c r="AN116" s="10"/>
      <c r="AO116" s="10"/>
      <c r="AP116" s="10"/>
      <c r="AQ116" s="10"/>
      <c r="AR116" s="10"/>
      <c r="AS116" s="10"/>
      <c r="AT116" s="10"/>
      <c r="AU116" s="10"/>
    </row>
    <row r="117" spans="1:47" x14ac:dyDescent="0.25">
      <c r="A117" s="93"/>
      <c r="B117" s="93"/>
      <c r="C117" s="93"/>
      <c r="D117" s="93"/>
      <c r="E117" s="93"/>
      <c r="F117" s="93"/>
      <c r="G117" s="93"/>
      <c r="H117" s="93"/>
      <c r="I117" s="93"/>
      <c r="J117" s="93"/>
      <c r="K117" s="93"/>
      <c r="L117" s="93"/>
      <c r="M117" s="93"/>
      <c r="N117" s="93"/>
      <c r="O117" s="93"/>
      <c r="P117" s="93"/>
      <c r="Q117" s="93"/>
      <c r="R117" s="93"/>
      <c r="S117" s="93"/>
      <c r="T117" s="93"/>
      <c r="U117" s="93"/>
      <c r="V117" s="93"/>
      <c r="W117" s="93"/>
      <c r="X117" s="93"/>
      <c r="Y117" s="93"/>
      <c r="Z117" s="93"/>
      <c r="AA117" s="93"/>
      <c r="AB117" s="93"/>
      <c r="AC117" s="93"/>
      <c r="AD117" s="93"/>
      <c r="AE117" s="93"/>
      <c r="AF117" s="93"/>
      <c r="AG117" s="93"/>
      <c r="AH117" s="93"/>
      <c r="AI117" s="93"/>
      <c r="AJ117" s="93"/>
      <c r="AK117" s="93"/>
      <c r="AL117" s="93"/>
      <c r="AM117" s="93"/>
      <c r="AN117" s="10"/>
      <c r="AO117" s="10"/>
      <c r="AP117" s="10"/>
      <c r="AQ117" s="10"/>
      <c r="AR117" s="10"/>
      <c r="AS117" s="10"/>
      <c r="AT117" s="10"/>
      <c r="AU117" s="10"/>
    </row>
    <row r="118" spans="1:47" x14ac:dyDescent="0.25">
      <c r="A118" s="93"/>
      <c r="B118" s="93"/>
      <c r="C118" s="93"/>
      <c r="D118" s="93"/>
      <c r="E118" s="93"/>
      <c r="F118" s="93"/>
      <c r="G118" s="93"/>
      <c r="H118" s="93"/>
      <c r="I118" s="93"/>
      <c r="J118" s="93"/>
      <c r="K118" s="93"/>
      <c r="L118" s="93"/>
      <c r="M118" s="93"/>
      <c r="N118" s="93"/>
      <c r="O118" s="93"/>
      <c r="P118" s="93"/>
      <c r="Q118" s="93"/>
      <c r="R118" s="93"/>
      <c r="S118" s="93"/>
      <c r="T118" s="93"/>
      <c r="U118" s="93"/>
      <c r="V118" s="93"/>
      <c r="W118" s="93"/>
      <c r="X118" s="93"/>
      <c r="Y118" s="93"/>
      <c r="Z118" s="93"/>
      <c r="AA118" s="93"/>
      <c r="AB118" s="93"/>
      <c r="AC118" s="93"/>
      <c r="AD118" s="93"/>
      <c r="AE118" s="93"/>
      <c r="AF118" s="93"/>
      <c r="AG118" s="93"/>
      <c r="AH118" s="93"/>
      <c r="AI118" s="93"/>
      <c r="AJ118" s="93"/>
      <c r="AK118" s="93"/>
      <c r="AL118" s="93"/>
      <c r="AM118" s="93"/>
      <c r="AN118" s="10"/>
      <c r="AO118" s="10"/>
      <c r="AP118" s="10"/>
      <c r="AQ118" s="10"/>
      <c r="AR118" s="10"/>
      <c r="AS118" s="10"/>
      <c r="AT118" s="10"/>
      <c r="AU118" s="10"/>
    </row>
    <row r="119" spans="1:47" x14ac:dyDescent="0.25">
      <c r="A119" s="93"/>
      <c r="B119" s="93"/>
      <c r="C119" s="93"/>
      <c r="D119" s="93"/>
      <c r="E119" s="93"/>
      <c r="F119" s="93"/>
      <c r="G119" s="93"/>
      <c r="H119" s="93"/>
      <c r="I119" s="93"/>
      <c r="J119" s="93"/>
      <c r="K119" s="93"/>
      <c r="L119" s="93"/>
      <c r="M119" s="93"/>
      <c r="N119" s="93"/>
      <c r="O119" s="93"/>
      <c r="P119" s="93"/>
      <c r="Q119" s="93"/>
      <c r="R119" s="93"/>
      <c r="S119" s="93"/>
      <c r="T119" s="93"/>
      <c r="U119" s="93"/>
      <c r="V119" s="93"/>
      <c r="W119" s="93"/>
      <c r="X119" s="93"/>
      <c r="Y119" s="93"/>
      <c r="Z119" s="93"/>
      <c r="AA119" s="93"/>
      <c r="AB119" s="93"/>
      <c r="AC119" s="93"/>
      <c r="AD119" s="93"/>
      <c r="AE119" s="93"/>
      <c r="AF119" s="93"/>
      <c r="AG119" s="93"/>
      <c r="AH119" s="93"/>
      <c r="AI119" s="93"/>
      <c r="AJ119" s="93"/>
      <c r="AK119" s="93"/>
      <c r="AL119" s="93"/>
      <c r="AM119" s="93"/>
      <c r="AN119" s="10"/>
      <c r="AO119" s="10"/>
      <c r="AP119" s="10"/>
      <c r="AQ119" s="10"/>
      <c r="AR119" s="10"/>
      <c r="AS119" s="10"/>
      <c r="AT119" s="10"/>
      <c r="AU119" s="10"/>
    </row>
    <row r="120" spans="1:47" x14ac:dyDescent="0.25">
      <c r="A120" s="93"/>
      <c r="B120" s="93"/>
      <c r="C120" s="93"/>
      <c r="D120" s="93"/>
      <c r="E120" s="93"/>
      <c r="F120" s="93"/>
      <c r="G120" s="93"/>
      <c r="H120" s="93"/>
      <c r="I120" s="93"/>
      <c r="J120" s="93"/>
      <c r="K120" s="93"/>
      <c r="L120" s="93"/>
      <c r="M120" s="93"/>
      <c r="N120" s="93"/>
      <c r="O120" s="93"/>
      <c r="P120" s="93"/>
      <c r="Q120" s="93"/>
      <c r="R120" s="93"/>
      <c r="S120" s="93"/>
      <c r="T120" s="93"/>
      <c r="U120" s="93"/>
      <c r="V120" s="93"/>
      <c r="W120" s="93"/>
      <c r="X120" s="93"/>
      <c r="Y120" s="93"/>
      <c r="Z120" s="93"/>
      <c r="AA120" s="93"/>
      <c r="AB120" s="93"/>
      <c r="AC120" s="93"/>
      <c r="AD120" s="93"/>
      <c r="AE120" s="93"/>
      <c r="AF120" s="93"/>
      <c r="AG120" s="93"/>
      <c r="AH120" s="93"/>
      <c r="AI120" s="93"/>
      <c r="AJ120" s="93"/>
      <c r="AK120" s="93"/>
      <c r="AL120" s="93"/>
      <c r="AM120" s="93"/>
      <c r="AN120" s="10"/>
      <c r="AO120" s="10"/>
      <c r="AP120" s="10"/>
      <c r="AQ120" s="10"/>
      <c r="AR120" s="10"/>
      <c r="AS120" s="10"/>
      <c r="AT120" s="10"/>
      <c r="AU120" s="10"/>
    </row>
    <row r="121" spans="1:47" x14ac:dyDescent="0.25">
      <c r="A121" s="93"/>
      <c r="B121" s="93"/>
      <c r="C121" s="93"/>
      <c r="D121" s="93"/>
      <c r="E121" s="93"/>
      <c r="F121" s="93"/>
      <c r="G121" s="93"/>
      <c r="H121" s="93"/>
      <c r="I121" s="93"/>
      <c r="J121" s="93"/>
      <c r="K121" s="93"/>
      <c r="L121" s="93"/>
      <c r="M121" s="93"/>
      <c r="N121" s="93"/>
      <c r="O121" s="93"/>
      <c r="P121" s="93"/>
      <c r="Q121" s="93"/>
      <c r="R121" s="93"/>
      <c r="S121" s="93"/>
      <c r="T121" s="93"/>
      <c r="U121" s="93"/>
      <c r="V121" s="93"/>
      <c r="W121" s="93"/>
      <c r="X121" s="93"/>
      <c r="Y121" s="93"/>
      <c r="Z121" s="93"/>
      <c r="AA121" s="93"/>
      <c r="AB121" s="93"/>
      <c r="AC121" s="93"/>
      <c r="AD121" s="93"/>
      <c r="AE121" s="93"/>
      <c r="AF121" s="93"/>
      <c r="AG121" s="93"/>
      <c r="AH121" s="93"/>
      <c r="AI121" s="93"/>
      <c r="AJ121" s="93"/>
      <c r="AK121" s="93"/>
      <c r="AL121" s="93"/>
      <c r="AM121" s="93"/>
      <c r="AN121" s="10"/>
      <c r="AO121" s="10"/>
      <c r="AP121" s="10"/>
      <c r="AQ121" s="10"/>
      <c r="AR121" s="10"/>
      <c r="AS121" s="10"/>
      <c r="AT121" s="10"/>
      <c r="AU121" s="10"/>
    </row>
    <row r="122" spans="1:47" x14ac:dyDescent="0.25">
      <c r="A122" s="93"/>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c r="AB122" s="93"/>
      <c r="AC122" s="93"/>
      <c r="AD122" s="93"/>
      <c r="AE122" s="93"/>
      <c r="AF122" s="93"/>
      <c r="AG122" s="93"/>
      <c r="AH122" s="93"/>
      <c r="AI122" s="93"/>
      <c r="AJ122" s="93"/>
      <c r="AK122" s="93"/>
      <c r="AL122" s="93"/>
      <c r="AM122" s="93"/>
      <c r="AN122" s="10"/>
      <c r="AO122" s="10"/>
      <c r="AP122" s="10"/>
      <c r="AQ122" s="10"/>
      <c r="AR122" s="10"/>
      <c r="AS122" s="10"/>
      <c r="AT122" s="10"/>
      <c r="AU122" s="10"/>
    </row>
    <row r="123" spans="1:47" x14ac:dyDescent="0.25">
      <c r="A123" s="93"/>
      <c r="B123" s="93"/>
      <c r="C123" s="93"/>
      <c r="D123" s="93"/>
      <c r="E123" s="93"/>
      <c r="F123" s="93"/>
      <c r="G123" s="93"/>
      <c r="H123" s="93"/>
      <c r="I123" s="93"/>
      <c r="J123" s="93"/>
      <c r="K123" s="93"/>
      <c r="L123" s="93"/>
      <c r="M123" s="93"/>
      <c r="N123" s="93"/>
      <c r="O123" s="93"/>
      <c r="P123" s="93"/>
      <c r="Q123" s="93"/>
      <c r="R123" s="93"/>
      <c r="S123" s="93"/>
      <c r="T123" s="93"/>
      <c r="U123" s="93"/>
      <c r="V123" s="93"/>
      <c r="W123" s="93"/>
      <c r="X123" s="93"/>
      <c r="Y123" s="93"/>
      <c r="Z123" s="93"/>
      <c r="AA123" s="93"/>
      <c r="AB123" s="93"/>
      <c r="AC123" s="93"/>
      <c r="AD123" s="93"/>
      <c r="AE123" s="93"/>
      <c r="AF123" s="93"/>
      <c r="AG123" s="93"/>
      <c r="AH123" s="93"/>
      <c r="AI123" s="93"/>
      <c r="AJ123" s="93"/>
      <c r="AK123" s="93"/>
      <c r="AL123" s="93"/>
      <c r="AM123" s="93"/>
      <c r="AN123" s="10"/>
      <c r="AO123" s="10"/>
      <c r="AP123" s="10"/>
      <c r="AQ123" s="10"/>
      <c r="AR123" s="10"/>
      <c r="AS123" s="10"/>
      <c r="AT123" s="10"/>
      <c r="AU123" s="10"/>
    </row>
    <row r="124" spans="1:47" x14ac:dyDescent="0.25">
      <c r="A124" s="93"/>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c r="AB124" s="93"/>
      <c r="AC124" s="93"/>
      <c r="AD124" s="93"/>
      <c r="AE124" s="93"/>
      <c r="AF124" s="93"/>
      <c r="AG124" s="93"/>
      <c r="AH124" s="93"/>
      <c r="AI124" s="93"/>
      <c r="AJ124" s="93"/>
      <c r="AK124" s="93"/>
      <c r="AL124" s="93"/>
      <c r="AM124" s="93"/>
      <c r="AN124" s="10"/>
      <c r="AO124" s="10"/>
      <c r="AP124" s="10"/>
      <c r="AQ124" s="10"/>
      <c r="AR124" s="10"/>
      <c r="AS124" s="10"/>
      <c r="AT124" s="10"/>
      <c r="AU124" s="10"/>
    </row>
    <row r="125" spans="1:47" x14ac:dyDescent="0.25">
      <c r="A125" s="93"/>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93"/>
      <c r="AG125" s="93"/>
      <c r="AH125" s="93"/>
      <c r="AI125" s="93"/>
      <c r="AJ125" s="93"/>
      <c r="AK125" s="93"/>
      <c r="AL125" s="93"/>
      <c r="AM125" s="93"/>
      <c r="AN125" s="10"/>
      <c r="AO125" s="10"/>
      <c r="AP125" s="10"/>
      <c r="AQ125" s="10"/>
      <c r="AR125" s="10"/>
      <c r="AS125" s="10"/>
      <c r="AT125" s="10"/>
      <c r="AU125" s="10"/>
    </row>
    <row r="126" spans="1:47" x14ac:dyDescent="0.25">
      <c r="A126" s="93"/>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93"/>
      <c r="AG126" s="93"/>
      <c r="AH126" s="93"/>
      <c r="AI126" s="93"/>
      <c r="AJ126" s="93"/>
      <c r="AK126" s="93"/>
      <c r="AL126" s="93"/>
      <c r="AM126" s="93"/>
      <c r="AN126" s="10"/>
      <c r="AO126" s="10"/>
      <c r="AP126" s="10"/>
      <c r="AQ126" s="10"/>
      <c r="AR126" s="10"/>
      <c r="AS126" s="10"/>
      <c r="AT126" s="10"/>
      <c r="AU126" s="10"/>
    </row>
    <row r="127" spans="1:47" x14ac:dyDescent="0.25">
      <c r="A127" s="93"/>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93"/>
      <c r="AG127" s="93"/>
      <c r="AH127" s="93"/>
      <c r="AI127" s="93"/>
      <c r="AJ127" s="93"/>
      <c r="AK127" s="93"/>
      <c r="AL127" s="93"/>
      <c r="AM127" s="93"/>
      <c r="AN127" s="10"/>
      <c r="AO127" s="10"/>
      <c r="AP127" s="10"/>
      <c r="AQ127" s="10"/>
      <c r="AR127" s="10"/>
      <c r="AS127" s="10"/>
      <c r="AT127" s="10"/>
      <c r="AU127" s="10"/>
    </row>
    <row r="128" spans="1:47" x14ac:dyDescent="0.25">
      <c r="A128" s="93"/>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c r="AF128" s="93"/>
      <c r="AG128" s="93"/>
      <c r="AH128" s="93"/>
      <c r="AI128" s="93"/>
      <c r="AJ128" s="93"/>
      <c r="AK128" s="93"/>
      <c r="AL128" s="93"/>
      <c r="AM128" s="93"/>
      <c r="AN128" s="10"/>
      <c r="AO128" s="10"/>
      <c r="AP128" s="10"/>
      <c r="AQ128" s="10"/>
      <c r="AR128" s="10"/>
      <c r="AS128" s="10"/>
      <c r="AT128" s="10"/>
      <c r="AU128" s="10"/>
    </row>
    <row r="129" spans="1:47" x14ac:dyDescent="0.25">
      <c r="A129" s="93"/>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c r="AF129" s="93"/>
      <c r="AG129" s="93"/>
      <c r="AH129" s="93"/>
      <c r="AI129" s="93"/>
      <c r="AJ129" s="93"/>
      <c r="AK129" s="93"/>
      <c r="AL129" s="93"/>
      <c r="AM129" s="93"/>
      <c r="AN129" s="10"/>
      <c r="AO129" s="10"/>
      <c r="AP129" s="10"/>
      <c r="AQ129" s="10"/>
      <c r="AR129" s="10"/>
      <c r="AS129" s="10"/>
      <c r="AT129" s="10"/>
      <c r="AU129" s="10"/>
    </row>
    <row r="130" spans="1:47" x14ac:dyDescent="0.25">
      <c r="A130" s="93"/>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c r="AF130" s="93"/>
      <c r="AG130" s="93"/>
      <c r="AH130" s="93"/>
      <c r="AI130" s="93"/>
      <c r="AJ130" s="93"/>
      <c r="AK130" s="93"/>
      <c r="AL130" s="93"/>
      <c r="AM130" s="93"/>
      <c r="AN130" s="10"/>
      <c r="AO130" s="10"/>
      <c r="AP130" s="10"/>
      <c r="AQ130" s="10"/>
      <c r="AR130" s="10"/>
      <c r="AS130" s="10"/>
      <c r="AT130" s="10"/>
      <c r="AU130" s="10"/>
    </row>
    <row r="131" spans="1:47" x14ac:dyDescent="0.25">
      <c r="A131" s="93"/>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c r="AF131" s="93"/>
      <c r="AG131" s="93"/>
      <c r="AH131" s="93"/>
      <c r="AI131" s="93"/>
      <c r="AJ131" s="93"/>
      <c r="AK131" s="93"/>
      <c r="AL131" s="93"/>
      <c r="AM131" s="93"/>
      <c r="AN131" s="10"/>
      <c r="AO131" s="10"/>
      <c r="AP131" s="10"/>
      <c r="AQ131" s="10"/>
      <c r="AR131" s="10"/>
      <c r="AS131" s="10"/>
      <c r="AT131" s="10"/>
      <c r="AU131" s="10"/>
    </row>
    <row r="132" spans="1:47" x14ac:dyDescent="0.25">
      <c r="A132" s="93"/>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c r="AF132" s="93"/>
      <c r="AG132" s="93"/>
      <c r="AH132" s="93"/>
      <c r="AI132" s="93"/>
      <c r="AJ132" s="93"/>
      <c r="AK132" s="93"/>
      <c r="AL132" s="93"/>
      <c r="AM132" s="93"/>
      <c r="AN132" s="10"/>
      <c r="AO132" s="10"/>
      <c r="AP132" s="10"/>
      <c r="AQ132" s="10"/>
      <c r="AR132" s="10"/>
      <c r="AS132" s="10"/>
      <c r="AT132" s="10"/>
      <c r="AU132" s="10"/>
    </row>
    <row r="133" spans="1:47" x14ac:dyDescent="0.25">
      <c r="A133" s="93"/>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c r="AF133" s="93"/>
      <c r="AG133" s="93"/>
      <c r="AH133" s="93"/>
      <c r="AI133" s="93"/>
      <c r="AJ133" s="93"/>
      <c r="AK133" s="93"/>
      <c r="AL133" s="93"/>
      <c r="AM133" s="93"/>
      <c r="AN133" s="10"/>
      <c r="AO133" s="10"/>
      <c r="AP133" s="10"/>
      <c r="AQ133" s="10"/>
      <c r="AR133" s="10"/>
      <c r="AS133" s="10"/>
      <c r="AT133" s="10"/>
      <c r="AU133" s="10"/>
    </row>
    <row r="134" spans="1:47" x14ac:dyDescent="0.25">
      <c r="A134" s="93"/>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c r="AF134" s="93"/>
      <c r="AG134" s="93"/>
      <c r="AH134" s="93"/>
      <c r="AI134" s="93"/>
      <c r="AJ134" s="93"/>
      <c r="AK134" s="93"/>
      <c r="AL134" s="93"/>
      <c r="AM134" s="93"/>
      <c r="AN134" s="10"/>
      <c r="AO134" s="10"/>
      <c r="AP134" s="10"/>
      <c r="AQ134" s="10"/>
      <c r="AR134" s="10"/>
      <c r="AS134" s="10"/>
      <c r="AT134" s="10"/>
      <c r="AU134" s="10"/>
    </row>
    <row r="135" spans="1:47" x14ac:dyDescent="0.25">
      <c r="A135" s="93"/>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c r="AF135" s="93"/>
      <c r="AG135" s="93"/>
      <c r="AH135" s="93"/>
      <c r="AI135" s="93"/>
      <c r="AJ135" s="93"/>
      <c r="AK135" s="93"/>
      <c r="AL135" s="93"/>
      <c r="AM135" s="93"/>
      <c r="AN135" s="10"/>
      <c r="AO135" s="10"/>
      <c r="AP135" s="10"/>
      <c r="AQ135" s="10"/>
      <c r="AR135" s="10"/>
      <c r="AS135" s="10"/>
      <c r="AT135" s="10"/>
      <c r="AU135" s="10"/>
    </row>
    <row r="136" spans="1:47" x14ac:dyDescent="0.25">
      <c r="A136" s="93"/>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c r="AF136" s="93"/>
      <c r="AG136" s="93"/>
      <c r="AH136" s="93"/>
      <c r="AI136" s="93"/>
      <c r="AJ136" s="93"/>
      <c r="AK136" s="93"/>
      <c r="AL136" s="93"/>
      <c r="AM136" s="93"/>
      <c r="AN136" s="10"/>
      <c r="AO136" s="10"/>
      <c r="AP136" s="10"/>
      <c r="AQ136" s="10"/>
      <c r="AR136" s="10"/>
      <c r="AS136" s="10"/>
      <c r="AT136" s="10"/>
      <c r="AU136" s="10"/>
    </row>
    <row r="137" spans="1:47" x14ac:dyDescent="0.25">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93"/>
      <c r="AG137" s="93"/>
      <c r="AH137" s="93"/>
      <c r="AI137" s="93"/>
      <c r="AJ137" s="93"/>
      <c r="AK137" s="93"/>
      <c r="AL137" s="93"/>
      <c r="AM137" s="93"/>
      <c r="AN137" s="10"/>
      <c r="AO137" s="10"/>
      <c r="AP137" s="10"/>
      <c r="AQ137" s="10"/>
      <c r="AR137" s="10"/>
      <c r="AS137" s="10"/>
      <c r="AT137" s="10"/>
      <c r="AU137" s="10"/>
    </row>
    <row r="138" spans="1:47" x14ac:dyDescent="0.25">
      <c r="A138" s="93"/>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93"/>
      <c r="AG138" s="93"/>
      <c r="AH138" s="93"/>
      <c r="AI138" s="93"/>
      <c r="AJ138" s="93"/>
      <c r="AK138" s="93"/>
      <c r="AL138" s="93"/>
      <c r="AM138" s="93"/>
      <c r="AN138" s="10"/>
      <c r="AO138" s="10"/>
      <c r="AP138" s="10"/>
      <c r="AQ138" s="10"/>
      <c r="AR138" s="10"/>
      <c r="AS138" s="10"/>
      <c r="AT138" s="10"/>
      <c r="AU138" s="10"/>
    </row>
    <row r="139" spans="1:47" x14ac:dyDescent="0.25">
      <c r="A139" s="93"/>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93"/>
      <c r="AG139" s="93"/>
      <c r="AH139" s="93"/>
      <c r="AI139" s="93"/>
      <c r="AJ139" s="93"/>
      <c r="AK139" s="93"/>
      <c r="AL139" s="93"/>
      <c r="AM139" s="93"/>
      <c r="AN139" s="10"/>
      <c r="AO139" s="10"/>
      <c r="AP139" s="10"/>
      <c r="AQ139" s="10"/>
      <c r="AR139" s="10"/>
      <c r="AS139" s="10"/>
      <c r="AT139" s="10"/>
      <c r="AU139" s="10"/>
    </row>
    <row r="140" spans="1:47" x14ac:dyDescent="0.25">
      <c r="A140" s="93"/>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93"/>
      <c r="AG140" s="93"/>
      <c r="AH140" s="93"/>
      <c r="AI140" s="93"/>
      <c r="AJ140" s="93"/>
      <c r="AK140" s="93"/>
      <c r="AL140" s="93"/>
      <c r="AM140" s="93"/>
      <c r="AN140" s="10"/>
      <c r="AO140" s="10"/>
      <c r="AP140" s="10"/>
      <c r="AQ140" s="10"/>
      <c r="AR140" s="10"/>
      <c r="AS140" s="10"/>
      <c r="AT140" s="10"/>
      <c r="AU140" s="10"/>
    </row>
    <row r="141" spans="1:47" x14ac:dyDescent="0.25">
      <c r="A141" s="93"/>
      <c r="B141" s="93"/>
      <c r="C141" s="93"/>
      <c r="D141" s="93"/>
      <c r="E141" s="93"/>
      <c r="F141" s="93"/>
      <c r="G141" s="93"/>
      <c r="H141" s="93"/>
      <c r="I141" s="93"/>
      <c r="J141" s="93"/>
      <c r="K141" s="93"/>
      <c r="L141" s="93"/>
      <c r="M141" s="93"/>
      <c r="N141" s="93"/>
      <c r="O141" s="93"/>
      <c r="P141" s="93"/>
      <c r="Q141" s="93"/>
      <c r="R141" s="93"/>
      <c r="S141" s="93"/>
      <c r="T141" s="93"/>
      <c r="U141" s="93"/>
      <c r="V141" s="93"/>
      <c r="W141" s="93"/>
      <c r="X141" s="93"/>
      <c r="Y141" s="93"/>
      <c r="Z141" s="93"/>
      <c r="AA141" s="93"/>
      <c r="AB141" s="93"/>
      <c r="AC141" s="93"/>
      <c r="AD141" s="93"/>
      <c r="AE141" s="93"/>
      <c r="AF141" s="93"/>
      <c r="AG141" s="93"/>
      <c r="AH141" s="93"/>
      <c r="AI141" s="93"/>
      <c r="AJ141" s="93"/>
      <c r="AK141" s="93"/>
      <c r="AL141" s="93"/>
      <c r="AM141" s="93"/>
      <c r="AN141" s="10"/>
      <c r="AO141" s="10"/>
      <c r="AP141" s="10"/>
      <c r="AQ141" s="10"/>
      <c r="AR141" s="10"/>
      <c r="AS141" s="10"/>
      <c r="AT141" s="10"/>
      <c r="AU141" s="10"/>
    </row>
    <row r="142" spans="1:47" x14ac:dyDescent="0.25">
      <c r="A142" s="93"/>
      <c r="B142" s="93"/>
      <c r="C142" s="93"/>
      <c r="D142" s="93"/>
      <c r="E142" s="93"/>
      <c r="F142" s="93"/>
      <c r="G142" s="93"/>
      <c r="H142" s="93"/>
      <c r="I142" s="93"/>
      <c r="J142" s="93"/>
      <c r="K142" s="93"/>
      <c r="L142" s="93"/>
      <c r="M142" s="93"/>
      <c r="N142" s="93"/>
      <c r="O142" s="93"/>
      <c r="P142" s="93"/>
      <c r="Q142" s="93"/>
      <c r="R142" s="93"/>
      <c r="S142" s="93"/>
      <c r="T142" s="93"/>
      <c r="U142" s="93"/>
      <c r="V142" s="93"/>
      <c r="W142" s="93"/>
      <c r="X142" s="93"/>
      <c r="Y142" s="93"/>
      <c r="Z142" s="93"/>
      <c r="AA142" s="93"/>
      <c r="AB142" s="93"/>
      <c r="AC142" s="93"/>
      <c r="AD142" s="93"/>
      <c r="AE142" s="93"/>
      <c r="AF142" s="93"/>
      <c r="AG142" s="93"/>
      <c r="AH142" s="93"/>
      <c r="AI142" s="93"/>
      <c r="AJ142" s="93"/>
      <c r="AK142" s="93"/>
      <c r="AL142" s="93"/>
      <c r="AM142" s="93"/>
      <c r="AN142" s="10"/>
      <c r="AO142" s="10"/>
      <c r="AP142" s="10"/>
      <c r="AQ142" s="10"/>
      <c r="AR142" s="10"/>
      <c r="AS142" s="10"/>
      <c r="AT142" s="10"/>
      <c r="AU142" s="10"/>
    </row>
    <row r="143" spans="1:47" x14ac:dyDescent="0.25">
      <c r="A143" s="93"/>
      <c r="B143" s="93"/>
      <c r="C143" s="93"/>
      <c r="D143" s="93"/>
      <c r="E143" s="93"/>
      <c r="F143" s="93"/>
      <c r="G143" s="93"/>
      <c r="H143" s="93"/>
      <c r="I143" s="93"/>
      <c r="J143" s="93"/>
      <c r="K143" s="93"/>
      <c r="L143" s="93"/>
      <c r="M143" s="93"/>
      <c r="N143" s="93"/>
      <c r="O143" s="93"/>
      <c r="P143" s="93"/>
      <c r="Q143" s="93"/>
      <c r="R143" s="93"/>
      <c r="S143" s="93"/>
      <c r="T143" s="93"/>
      <c r="U143" s="93"/>
      <c r="V143" s="93"/>
      <c r="W143" s="93"/>
      <c r="X143" s="93"/>
      <c r="Y143" s="93"/>
      <c r="Z143" s="93"/>
      <c r="AA143" s="93"/>
      <c r="AB143" s="93"/>
      <c r="AC143" s="93"/>
      <c r="AD143" s="93"/>
      <c r="AE143" s="93"/>
      <c r="AF143" s="93"/>
      <c r="AG143" s="93"/>
      <c r="AH143" s="93"/>
      <c r="AI143" s="93"/>
      <c r="AJ143" s="93"/>
      <c r="AK143" s="93"/>
      <c r="AL143" s="93"/>
      <c r="AM143" s="93"/>
      <c r="AN143" s="10"/>
      <c r="AO143" s="10"/>
      <c r="AP143" s="10"/>
      <c r="AQ143" s="10"/>
      <c r="AR143" s="10"/>
      <c r="AS143" s="10"/>
      <c r="AT143" s="10"/>
      <c r="AU143" s="10"/>
    </row>
    <row r="144" spans="1:47" x14ac:dyDescent="0.25">
      <c r="A144" s="93"/>
      <c r="B144" s="93"/>
      <c r="C144" s="93"/>
      <c r="D144" s="93"/>
      <c r="E144" s="93"/>
      <c r="F144" s="93"/>
      <c r="G144" s="93"/>
      <c r="H144" s="93"/>
      <c r="I144" s="93"/>
      <c r="J144" s="93"/>
      <c r="K144" s="93"/>
      <c r="L144" s="93"/>
      <c r="M144" s="93"/>
      <c r="N144" s="93"/>
      <c r="O144" s="93"/>
      <c r="P144" s="93"/>
      <c r="Q144" s="93"/>
      <c r="R144" s="93"/>
      <c r="S144" s="93"/>
      <c r="T144" s="93"/>
      <c r="U144" s="93"/>
      <c r="V144" s="93"/>
      <c r="W144" s="93"/>
      <c r="X144" s="93"/>
      <c r="Y144" s="93"/>
      <c r="Z144" s="93"/>
      <c r="AA144" s="93"/>
      <c r="AB144" s="93"/>
      <c r="AC144" s="93"/>
      <c r="AD144" s="93"/>
      <c r="AE144" s="93"/>
      <c r="AF144" s="93"/>
      <c r="AG144" s="93"/>
      <c r="AH144" s="93"/>
      <c r="AI144" s="93"/>
      <c r="AJ144" s="93"/>
      <c r="AK144" s="93"/>
      <c r="AL144" s="93"/>
      <c r="AM144" s="93"/>
      <c r="AN144" s="10"/>
      <c r="AO144" s="10"/>
      <c r="AP144" s="10"/>
      <c r="AQ144" s="10"/>
      <c r="AR144" s="10"/>
      <c r="AS144" s="10"/>
      <c r="AT144" s="10"/>
      <c r="AU144" s="10"/>
    </row>
    <row r="145" spans="1:47" x14ac:dyDescent="0.25">
      <c r="A145" s="93"/>
      <c r="B145" s="93"/>
      <c r="C145" s="93"/>
      <c r="D145" s="93"/>
      <c r="E145" s="93"/>
      <c r="F145" s="93"/>
      <c r="G145" s="93"/>
      <c r="H145" s="93"/>
      <c r="I145" s="93"/>
      <c r="J145" s="93"/>
      <c r="K145" s="93"/>
      <c r="L145" s="93"/>
      <c r="M145" s="93"/>
      <c r="N145" s="93"/>
      <c r="O145" s="93"/>
      <c r="P145" s="93"/>
      <c r="Q145" s="93"/>
      <c r="R145" s="93"/>
      <c r="S145" s="93"/>
      <c r="T145" s="93"/>
      <c r="U145" s="93"/>
      <c r="V145" s="93"/>
      <c r="W145" s="93"/>
      <c r="X145" s="93"/>
      <c r="Y145" s="93"/>
      <c r="Z145" s="93"/>
      <c r="AA145" s="93"/>
      <c r="AB145" s="93"/>
      <c r="AC145" s="93"/>
      <c r="AD145" s="93"/>
      <c r="AE145" s="93"/>
      <c r="AF145" s="93"/>
      <c r="AG145" s="93"/>
      <c r="AH145" s="93"/>
      <c r="AI145" s="93"/>
      <c r="AJ145" s="93"/>
      <c r="AK145" s="93"/>
      <c r="AL145" s="93"/>
      <c r="AM145" s="93"/>
      <c r="AN145" s="10"/>
      <c r="AO145" s="10"/>
      <c r="AP145" s="10"/>
      <c r="AQ145" s="10"/>
      <c r="AR145" s="10"/>
      <c r="AS145" s="10"/>
      <c r="AT145" s="10"/>
      <c r="AU145" s="10"/>
    </row>
    <row r="146" spans="1:47" x14ac:dyDescent="0.25">
      <c r="A146" s="93"/>
      <c r="B146" s="93"/>
      <c r="C146" s="93"/>
      <c r="D146" s="93"/>
      <c r="E146" s="93"/>
      <c r="F146" s="93"/>
      <c r="G146" s="93"/>
      <c r="H146" s="93"/>
      <c r="I146" s="93"/>
      <c r="J146" s="93"/>
      <c r="K146" s="93"/>
      <c r="L146" s="93"/>
      <c r="M146" s="93"/>
      <c r="N146" s="93"/>
      <c r="O146" s="93"/>
      <c r="P146" s="93"/>
      <c r="Q146" s="93"/>
      <c r="R146" s="93"/>
      <c r="S146" s="93"/>
      <c r="T146" s="93"/>
      <c r="U146" s="93"/>
      <c r="V146" s="93"/>
      <c r="W146" s="93"/>
      <c r="X146" s="93"/>
      <c r="Y146" s="93"/>
      <c r="Z146" s="93"/>
      <c r="AA146" s="93"/>
      <c r="AB146" s="93"/>
      <c r="AC146" s="93"/>
      <c r="AD146" s="93"/>
      <c r="AE146" s="93"/>
      <c r="AF146" s="93"/>
      <c r="AG146" s="93"/>
      <c r="AH146" s="93"/>
      <c r="AI146" s="93"/>
      <c r="AJ146" s="93"/>
      <c r="AK146" s="93"/>
      <c r="AL146" s="93"/>
      <c r="AM146" s="93"/>
      <c r="AN146" s="10"/>
      <c r="AO146" s="10"/>
      <c r="AP146" s="10"/>
      <c r="AQ146" s="10"/>
      <c r="AR146" s="10"/>
      <c r="AS146" s="10"/>
      <c r="AT146" s="10"/>
      <c r="AU146" s="10"/>
    </row>
    <row r="147" spans="1:47" x14ac:dyDescent="0.25">
      <c r="A147" s="93"/>
      <c r="B147" s="93"/>
      <c r="C147" s="93"/>
      <c r="D147" s="93"/>
      <c r="E147" s="93"/>
      <c r="F147" s="93"/>
      <c r="G147" s="93"/>
      <c r="H147" s="93"/>
      <c r="I147" s="93"/>
      <c r="J147" s="93"/>
      <c r="K147" s="93"/>
      <c r="L147" s="93"/>
      <c r="M147" s="93"/>
      <c r="N147" s="93"/>
      <c r="O147" s="93"/>
      <c r="P147" s="93"/>
      <c r="Q147" s="93"/>
      <c r="R147" s="93"/>
      <c r="S147" s="93"/>
      <c r="T147" s="93"/>
      <c r="U147" s="93"/>
      <c r="V147" s="93"/>
      <c r="W147" s="93"/>
      <c r="X147" s="93"/>
      <c r="Y147" s="93"/>
      <c r="Z147" s="93"/>
      <c r="AA147" s="93"/>
      <c r="AB147" s="93"/>
      <c r="AC147" s="93"/>
      <c r="AD147" s="93"/>
      <c r="AE147" s="93"/>
      <c r="AF147" s="93"/>
      <c r="AG147" s="93"/>
      <c r="AH147" s="93"/>
      <c r="AI147" s="93"/>
      <c r="AJ147" s="93"/>
      <c r="AK147" s="93"/>
      <c r="AL147" s="93"/>
      <c r="AM147" s="93"/>
      <c r="AN147" s="10"/>
      <c r="AO147" s="10"/>
      <c r="AP147" s="10"/>
      <c r="AQ147" s="10"/>
      <c r="AR147" s="10"/>
      <c r="AS147" s="10"/>
      <c r="AT147" s="10"/>
      <c r="AU147" s="10"/>
    </row>
    <row r="148" spans="1:47" x14ac:dyDescent="0.25">
      <c r="A148" s="93"/>
      <c r="B148" s="93"/>
      <c r="C148" s="93"/>
      <c r="D148" s="93"/>
      <c r="E148" s="93"/>
      <c r="F148" s="93"/>
      <c r="G148" s="93"/>
      <c r="H148" s="93"/>
      <c r="I148" s="93"/>
      <c r="J148" s="93"/>
      <c r="K148" s="93"/>
      <c r="L148" s="93"/>
      <c r="M148" s="93"/>
      <c r="N148" s="93"/>
      <c r="O148" s="93"/>
      <c r="P148" s="93"/>
      <c r="Q148" s="93"/>
      <c r="R148" s="93"/>
      <c r="S148" s="93"/>
      <c r="T148" s="93"/>
      <c r="U148" s="93"/>
      <c r="V148" s="93"/>
      <c r="W148" s="93"/>
      <c r="X148" s="93"/>
      <c r="Y148" s="93"/>
      <c r="Z148" s="93"/>
      <c r="AA148" s="93"/>
      <c r="AB148" s="93"/>
      <c r="AC148" s="93"/>
      <c r="AD148" s="93"/>
      <c r="AE148" s="93"/>
      <c r="AF148" s="93"/>
      <c r="AG148" s="93"/>
      <c r="AH148" s="93"/>
      <c r="AI148" s="93"/>
      <c r="AJ148" s="93"/>
      <c r="AK148" s="93"/>
      <c r="AL148" s="93"/>
      <c r="AM148" s="93"/>
      <c r="AN148" s="10"/>
      <c r="AO148" s="10"/>
      <c r="AP148" s="10"/>
      <c r="AQ148" s="10"/>
      <c r="AR148" s="10"/>
      <c r="AS148" s="10"/>
      <c r="AT148" s="10"/>
      <c r="AU148" s="10"/>
    </row>
    <row r="149" spans="1:47" x14ac:dyDescent="0.25">
      <c r="A149" s="93"/>
      <c r="B149" s="93"/>
      <c r="C149" s="93"/>
      <c r="D149" s="93"/>
      <c r="E149" s="93"/>
      <c r="F149" s="93"/>
      <c r="G149" s="93"/>
      <c r="H149" s="93"/>
      <c r="I149" s="93"/>
      <c r="J149" s="93"/>
      <c r="K149" s="93"/>
      <c r="L149" s="93"/>
      <c r="M149" s="93"/>
      <c r="N149" s="93"/>
      <c r="O149" s="93"/>
      <c r="P149" s="93"/>
      <c r="Q149" s="93"/>
      <c r="R149" s="93"/>
      <c r="S149" s="93"/>
      <c r="T149" s="93"/>
      <c r="U149" s="93"/>
      <c r="V149" s="93"/>
      <c r="W149" s="93"/>
      <c r="X149" s="93"/>
      <c r="Y149" s="93"/>
      <c r="Z149" s="93"/>
      <c r="AA149" s="93"/>
      <c r="AB149" s="93"/>
      <c r="AC149" s="93"/>
      <c r="AD149" s="93"/>
      <c r="AE149" s="93"/>
      <c r="AF149" s="93"/>
      <c r="AG149" s="93"/>
      <c r="AH149" s="93"/>
      <c r="AI149" s="93"/>
      <c r="AJ149" s="93"/>
      <c r="AK149" s="93"/>
      <c r="AL149" s="93"/>
      <c r="AM149" s="93"/>
      <c r="AN149" s="10"/>
      <c r="AO149" s="10"/>
      <c r="AP149" s="10"/>
      <c r="AQ149" s="10"/>
      <c r="AR149" s="10"/>
      <c r="AS149" s="10"/>
      <c r="AT149" s="10"/>
      <c r="AU149" s="10"/>
    </row>
    <row r="150" spans="1:47" x14ac:dyDescent="0.25">
      <c r="A150" s="93"/>
      <c r="B150" s="93"/>
      <c r="C150" s="93"/>
      <c r="D150" s="93"/>
      <c r="E150" s="93"/>
      <c r="F150" s="93"/>
      <c r="G150" s="93"/>
      <c r="H150" s="93"/>
      <c r="I150" s="93"/>
      <c r="J150" s="93"/>
      <c r="K150" s="93"/>
      <c r="L150" s="93"/>
      <c r="M150" s="93"/>
      <c r="N150" s="93"/>
      <c r="O150" s="93"/>
      <c r="P150" s="93"/>
      <c r="Q150" s="93"/>
      <c r="R150" s="93"/>
      <c r="S150" s="93"/>
      <c r="T150" s="93"/>
      <c r="U150" s="93"/>
      <c r="V150" s="93"/>
      <c r="W150" s="93"/>
      <c r="X150" s="93"/>
      <c r="Y150" s="93"/>
      <c r="Z150" s="93"/>
      <c r="AA150" s="93"/>
      <c r="AB150" s="93"/>
      <c r="AC150" s="93"/>
      <c r="AD150" s="93"/>
      <c r="AE150" s="93"/>
      <c r="AF150" s="93"/>
      <c r="AG150" s="93"/>
      <c r="AH150" s="93"/>
      <c r="AI150" s="93"/>
      <c r="AJ150" s="93"/>
      <c r="AK150" s="93"/>
      <c r="AL150" s="93"/>
      <c r="AM150" s="93"/>
      <c r="AN150" s="10"/>
      <c r="AO150" s="10"/>
      <c r="AP150" s="10"/>
      <c r="AQ150" s="10"/>
      <c r="AR150" s="10"/>
      <c r="AS150" s="10"/>
      <c r="AT150" s="10"/>
      <c r="AU150" s="10"/>
    </row>
    <row r="151" spans="1:47" x14ac:dyDescent="0.25">
      <c r="A151" s="93"/>
      <c r="B151" s="93"/>
      <c r="C151" s="93"/>
      <c r="D151" s="93"/>
      <c r="E151" s="93"/>
      <c r="F151" s="93"/>
      <c r="G151" s="93"/>
      <c r="H151" s="93"/>
      <c r="I151" s="93"/>
      <c r="J151" s="93"/>
      <c r="K151" s="93"/>
      <c r="L151" s="93"/>
      <c r="M151" s="93"/>
      <c r="N151" s="93"/>
      <c r="O151" s="93"/>
      <c r="P151" s="93"/>
      <c r="Q151" s="93"/>
      <c r="R151" s="93"/>
      <c r="S151" s="93"/>
      <c r="T151" s="93"/>
      <c r="U151" s="93"/>
      <c r="V151" s="93"/>
      <c r="W151" s="93"/>
      <c r="X151" s="93"/>
      <c r="Y151" s="93"/>
      <c r="Z151" s="93"/>
      <c r="AA151" s="93"/>
      <c r="AB151" s="93"/>
      <c r="AC151" s="93"/>
      <c r="AD151" s="93"/>
      <c r="AE151" s="93"/>
      <c r="AF151" s="93"/>
      <c r="AG151" s="93"/>
      <c r="AH151" s="93"/>
      <c r="AI151" s="93"/>
      <c r="AJ151" s="93"/>
      <c r="AK151" s="93"/>
      <c r="AL151" s="93"/>
      <c r="AM151" s="93"/>
      <c r="AN151" s="10"/>
      <c r="AO151" s="10"/>
      <c r="AP151" s="10"/>
      <c r="AQ151" s="10"/>
      <c r="AR151" s="10"/>
      <c r="AS151" s="10"/>
      <c r="AT151" s="10"/>
      <c r="AU151" s="10"/>
    </row>
    <row r="152" spans="1:47" x14ac:dyDescent="0.25">
      <c r="A152" s="93"/>
      <c r="B152" s="93"/>
      <c r="C152" s="93"/>
      <c r="D152" s="93"/>
      <c r="E152" s="93"/>
      <c r="F152" s="93"/>
      <c r="G152" s="93"/>
      <c r="H152" s="93"/>
      <c r="I152" s="93"/>
      <c r="J152" s="93"/>
      <c r="K152" s="93"/>
      <c r="L152" s="93"/>
      <c r="M152" s="93"/>
      <c r="N152" s="93"/>
      <c r="O152" s="93"/>
      <c r="P152" s="93"/>
      <c r="Q152" s="93"/>
      <c r="R152" s="93"/>
      <c r="S152" s="93"/>
      <c r="T152" s="93"/>
      <c r="U152" s="93"/>
      <c r="V152" s="93"/>
      <c r="W152" s="93"/>
      <c r="X152" s="93"/>
      <c r="Y152" s="93"/>
      <c r="Z152" s="93"/>
      <c r="AA152" s="93"/>
      <c r="AB152" s="93"/>
      <c r="AC152" s="93"/>
      <c r="AD152" s="93"/>
      <c r="AE152" s="93"/>
      <c r="AF152" s="93"/>
      <c r="AG152" s="93"/>
      <c r="AH152" s="93"/>
      <c r="AI152" s="93"/>
      <c r="AJ152" s="93"/>
      <c r="AK152" s="93"/>
      <c r="AL152" s="93"/>
      <c r="AM152" s="93"/>
      <c r="AN152" s="10"/>
      <c r="AO152" s="10"/>
      <c r="AP152" s="10"/>
      <c r="AQ152" s="10"/>
      <c r="AR152" s="10"/>
      <c r="AS152" s="10"/>
      <c r="AT152" s="10"/>
      <c r="AU152" s="10"/>
    </row>
    <row r="153" spans="1:47" x14ac:dyDescent="0.25">
      <c r="A153" s="93"/>
      <c r="B153" s="93"/>
      <c r="C153" s="93"/>
      <c r="D153" s="93"/>
      <c r="E153" s="93"/>
      <c r="F153" s="93"/>
      <c r="G153" s="93"/>
      <c r="H153" s="93"/>
      <c r="I153" s="93"/>
      <c r="J153" s="93"/>
      <c r="K153" s="93"/>
      <c r="L153" s="93"/>
      <c r="M153" s="93"/>
      <c r="N153" s="93"/>
      <c r="O153" s="93"/>
      <c r="P153" s="93"/>
      <c r="Q153" s="93"/>
      <c r="R153" s="93"/>
      <c r="S153" s="93"/>
      <c r="T153" s="93"/>
      <c r="U153" s="93"/>
      <c r="V153" s="93"/>
      <c r="W153" s="93"/>
      <c r="X153" s="93"/>
      <c r="Y153" s="93"/>
      <c r="Z153" s="93"/>
      <c r="AA153" s="93"/>
      <c r="AB153" s="93"/>
      <c r="AC153" s="93"/>
      <c r="AD153" s="93"/>
      <c r="AE153" s="93"/>
      <c r="AF153" s="93"/>
      <c r="AG153" s="93"/>
      <c r="AH153" s="93"/>
      <c r="AI153" s="93"/>
      <c r="AJ153" s="93"/>
      <c r="AK153" s="93"/>
      <c r="AL153" s="93"/>
      <c r="AM153" s="93"/>
      <c r="AN153" s="10"/>
      <c r="AO153" s="10"/>
      <c r="AP153" s="10"/>
      <c r="AQ153" s="10"/>
      <c r="AR153" s="10"/>
      <c r="AS153" s="10"/>
      <c r="AT153" s="10"/>
      <c r="AU153" s="10"/>
    </row>
    <row r="154" spans="1:47" x14ac:dyDescent="0.25">
      <c r="A154" s="93"/>
      <c r="B154" s="93"/>
      <c r="C154" s="93"/>
      <c r="D154" s="93"/>
      <c r="E154" s="93"/>
      <c r="F154" s="93"/>
      <c r="G154" s="93"/>
      <c r="H154" s="93"/>
      <c r="I154" s="93"/>
      <c r="J154" s="93"/>
      <c r="K154" s="93"/>
      <c r="L154" s="93"/>
      <c r="M154" s="93"/>
      <c r="N154" s="93"/>
      <c r="O154" s="93"/>
      <c r="P154" s="93"/>
      <c r="Q154" s="93"/>
      <c r="R154" s="93"/>
      <c r="S154" s="93"/>
      <c r="T154" s="93"/>
      <c r="U154" s="93"/>
      <c r="V154" s="93"/>
      <c r="W154" s="93"/>
      <c r="X154" s="93"/>
      <c r="Y154" s="93"/>
      <c r="Z154" s="93"/>
      <c r="AA154" s="93"/>
      <c r="AB154" s="93"/>
      <c r="AC154" s="93"/>
      <c r="AD154" s="93"/>
      <c r="AE154" s="93"/>
      <c r="AF154" s="93"/>
      <c r="AG154" s="93"/>
      <c r="AH154" s="93"/>
      <c r="AI154" s="93"/>
      <c r="AJ154" s="93"/>
      <c r="AK154" s="93"/>
      <c r="AL154" s="93"/>
      <c r="AM154" s="93"/>
      <c r="AN154" s="10"/>
      <c r="AO154" s="10"/>
      <c r="AP154" s="10"/>
      <c r="AQ154" s="10"/>
      <c r="AR154" s="10"/>
      <c r="AS154" s="10"/>
      <c r="AT154" s="10"/>
      <c r="AU154" s="10"/>
    </row>
    <row r="155" spans="1:47" x14ac:dyDescent="0.25">
      <c r="A155" s="93"/>
      <c r="B155" s="93"/>
      <c r="C155" s="93"/>
      <c r="D155" s="93"/>
      <c r="E155" s="93"/>
      <c r="F155" s="93"/>
      <c r="G155" s="93"/>
      <c r="H155" s="93"/>
      <c r="I155" s="93"/>
      <c r="J155" s="93"/>
      <c r="K155" s="93"/>
      <c r="L155" s="93"/>
      <c r="M155" s="93"/>
      <c r="N155" s="93"/>
      <c r="O155" s="93"/>
      <c r="P155" s="93"/>
      <c r="Q155" s="93"/>
      <c r="R155" s="93"/>
      <c r="S155" s="93"/>
      <c r="T155" s="93"/>
      <c r="U155" s="93"/>
      <c r="V155" s="93"/>
      <c r="W155" s="93"/>
      <c r="X155" s="93"/>
      <c r="Y155" s="93"/>
      <c r="Z155" s="93"/>
      <c r="AA155" s="93"/>
      <c r="AB155" s="93"/>
      <c r="AC155" s="93"/>
      <c r="AD155" s="93"/>
      <c r="AE155" s="93"/>
      <c r="AF155" s="93"/>
      <c r="AG155" s="93"/>
      <c r="AH155" s="93"/>
      <c r="AI155" s="93"/>
      <c r="AJ155" s="93"/>
      <c r="AK155" s="93"/>
      <c r="AL155" s="93"/>
      <c r="AM155" s="93"/>
      <c r="AN155" s="10"/>
      <c r="AO155" s="10"/>
      <c r="AP155" s="10"/>
      <c r="AQ155" s="10"/>
      <c r="AR155" s="10"/>
      <c r="AS155" s="10"/>
      <c r="AT155" s="10"/>
      <c r="AU155" s="10"/>
    </row>
    <row r="156" spans="1:47" x14ac:dyDescent="0.25">
      <c r="A156" s="93"/>
      <c r="B156" s="93"/>
      <c r="C156" s="93"/>
      <c r="D156" s="93"/>
      <c r="E156" s="93"/>
      <c r="F156" s="93"/>
      <c r="G156" s="93"/>
      <c r="H156" s="93"/>
      <c r="I156" s="93"/>
      <c r="J156" s="93"/>
      <c r="K156" s="93"/>
      <c r="L156" s="93"/>
      <c r="M156" s="93"/>
      <c r="N156" s="93"/>
      <c r="O156" s="93"/>
      <c r="P156" s="93"/>
      <c r="Q156" s="93"/>
      <c r="R156" s="93"/>
      <c r="S156" s="93"/>
      <c r="T156" s="93"/>
      <c r="U156" s="93"/>
      <c r="V156" s="93"/>
      <c r="W156" s="93"/>
      <c r="X156" s="93"/>
      <c r="Y156" s="93"/>
      <c r="Z156" s="93"/>
      <c r="AA156" s="93"/>
      <c r="AB156" s="93"/>
      <c r="AC156" s="93"/>
      <c r="AD156" s="93"/>
      <c r="AE156" s="93"/>
      <c r="AF156" s="93"/>
      <c r="AG156" s="93"/>
      <c r="AH156" s="93"/>
      <c r="AI156" s="93"/>
      <c r="AJ156" s="93"/>
      <c r="AK156" s="93"/>
      <c r="AL156" s="93"/>
      <c r="AM156" s="93"/>
      <c r="AN156" s="10"/>
      <c r="AO156" s="10"/>
      <c r="AP156" s="10"/>
      <c r="AQ156" s="10"/>
      <c r="AR156" s="10"/>
      <c r="AS156" s="10"/>
      <c r="AT156" s="10"/>
      <c r="AU156" s="10"/>
    </row>
    <row r="157" spans="1:47" x14ac:dyDescent="0.25">
      <c r="A157" s="93"/>
      <c r="B157" s="93"/>
      <c r="C157" s="93"/>
      <c r="D157" s="93"/>
      <c r="E157" s="93"/>
      <c r="F157" s="93"/>
      <c r="G157" s="93"/>
      <c r="H157" s="93"/>
      <c r="I157" s="93"/>
      <c r="J157" s="93"/>
      <c r="K157" s="93"/>
      <c r="L157" s="93"/>
      <c r="M157" s="93"/>
      <c r="N157" s="93"/>
      <c r="O157" s="93"/>
      <c r="P157" s="93"/>
      <c r="Q157" s="93"/>
      <c r="R157" s="93"/>
      <c r="S157" s="93"/>
      <c r="T157" s="93"/>
      <c r="U157" s="93"/>
      <c r="V157" s="93"/>
      <c r="W157" s="93"/>
      <c r="X157" s="93"/>
      <c r="Y157" s="93"/>
      <c r="Z157" s="93"/>
      <c r="AA157" s="93"/>
      <c r="AB157" s="93"/>
      <c r="AC157" s="93"/>
      <c r="AD157" s="93"/>
      <c r="AE157" s="93"/>
      <c r="AF157" s="93"/>
      <c r="AG157" s="93"/>
      <c r="AH157" s="93"/>
      <c r="AI157" s="93"/>
      <c r="AJ157" s="93"/>
      <c r="AK157" s="93"/>
      <c r="AL157" s="93"/>
      <c r="AM157" s="93"/>
      <c r="AN157" s="10"/>
      <c r="AO157" s="10"/>
      <c r="AP157" s="10"/>
      <c r="AQ157" s="10"/>
      <c r="AR157" s="10"/>
      <c r="AS157" s="10"/>
      <c r="AT157" s="10"/>
      <c r="AU157" s="10"/>
    </row>
    <row r="158" spans="1:47" x14ac:dyDescent="0.25">
      <c r="A158" s="93"/>
      <c r="B158" s="93"/>
      <c r="C158" s="93"/>
      <c r="D158" s="93"/>
      <c r="E158" s="93"/>
      <c r="F158" s="93"/>
      <c r="G158" s="93"/>
      <c r="H158" s="93"/>
      <c r="I158" s="93"/>
      <c r="J158" s="93"/>
      <c r="K158" s="93"/>
      <c r="L158" s="93"/>
      <c r="M158" s="93"/>
      <c r="N158" s="93"/>
      <c r="O158" s="93"/>
      <c r="P158" s="93"/>
      <c r="Q158" s="93"/>
      <c r="R158" s="93"/>
      <c r="S158" s="93"/>
      <c r="T158" s="93"/>
      <c r="U158" s="93"/>
      <c r="V158" s="93"/>
      <c r="W158" s="93"/>
      <c r="X158" s="93"/>
      <c r="Y158" s="93"/>
      <c r="Z158" s="93"/>
      <c r="AA158" s="93"/>
      <c r="AB158" s="93"/>
      <c r="AC158" s="93"/>
      <c r="AD158" s="93"/>
      <c r="AE158" s="93"/>
      <c r="AF158" s="93"/>
      <c r="AG158" s="93"/>
      <c r="AH158" s="93"/>
      <c r="AI158" s="93"/>
      <c r="AJ158" s="93"/>
      <c r="AK158" s="93"/>
      <c r="AL158" s="93"/>
      <c r="AM158" s="93"/>
      <c r="AN158" s="10"/>
      <c r="AO158" s="10"/>
      <c r="AP158" s="10"/>
      <c r="AQ158" s="10"/>
      <c r="AR158" s="10"/>
      <c r="AS158" s="10"/>
      <c r="AT158" s="10"/>
      <c r="AU158" s="10"/>
    </row>
    <row r="159" spans="1:47" x14ac:dyDescent="0.25">
      <c r="A159" s="93"/>
      <c r="B159" s="93"/>
      <c r="C159" s="93"/>
      <c r="D159" s="93"/>
      <c r="E159" s="93"/>
      <c r="F159" s="93"/>
      <c r="G159" s="93"/>
      <c r="H159" s="93"/>
      <c r="I159" s="93"/>
      <c r="J159" s="93"/>
      <c r="K159" s="93"/>
      <c r="L159" s="93"/>
      <c r="M159" s="93"/>
      <c r="N159" s="93"/>
      <c r="O159" s="93"/>
      <c r="P159" s="93"/>
      <c r="Q159" s="93"/>
      <c r="R159" s="93"/>
      <c r="S159" s="93"/>
      <c r="T159" s="93"/>
      <c r="U159" s="93"/>
      <c r="V159" s="93"/>
      <c r="W159" s="93"/>
      <c r="X159" s="93"/>
      <c r="Y159" s="93"/>
      <c r="Z159" s="93"/>
      <c r="AA159" s="93"/>
      <c r="AB159" s="93"/>
      <c r="AC159" s="93"/>
      <c r="AD159" s="93"/>
      <c r="AE159" s="93"/>
      <c r="AF159" s="93"/>
      <c r="AG159" s="93"/>
      <c r="AH159" s="93"/>
      <c r="AI159" s="93"/>
      <c r="AJ159" s="93"/>
      <c r="AK159" s="93"/>
      <c r="AL159" s="93"/>
      <c r="AM159" s="93"/>
      <c r="AN159" s="10"/>
      <c r="AO159" s="10"/>
      <c r="AP159" s="10"/>
      <c r="AQ159" s="10"/>
      <c r="AR159" s="10"/>
      <c r="AS159" s="10"/>
      <c r="AT159" s="10"/>
      <c r="AU159" s="10"/>
    </row>
    <row r="160" spans="1:47" x14ac:dyDescent="0.25">
      <c r="A160" s="93"/>
      <c r="B160" s="93"/>
      <c r="C160" s="93"/>
      <c r="D160" s="93"/>
      <c r="E160" s="93"/>
      <c r="F160" s="93"/>
      <c r="G160" s="93"/>
      <c r="H160" s="93"/>
      <c r="I160" s="93"/>
      <c r="J160" s="93"/>
      <c r="K160" s="93"/>
      <c r="L160" s="93"/>
      <c r="M160" s="93"/>
      <c r="N160" s="93"/>
      <c r="O160" s="93"/>
      <c r="P160" s="93"/>
      <c r="Q160" s="93"/>
      <c r="R160" s="93"/>
      <c r="S160" s="93"/>
      <c r="T160" s="93"/>
      <c r="U160" s="93"/>
      <c r="V160" s="93"/>
      <c r="W160" s="93"/>
      <c r="X160" s="93"/>
      <c r="Y160" s="93"/>
      <c r="Z160" s="93"/>
      <c r="AA160" s="93"/>
      <c r="AB160" s="93"/>
      <c r="AC160" s="93"/>
      <c r="AD160" s="93"/>
      <c r="AE160" s="93"/>
      <c r="AF160" s="93"/>
      <c r="AG160" s="93"/>
      <c r="AH160" s="93"/>
      <c r="AI160" s="93"/>
      <c r="AJ160" s="93"/>
      <c r="AK160" s="93"/>
      <c r="AL160" s="93"/>
      <c r="AM160" s="93"/>
      <c r="AN160" s="10"/>
      <c r="AO160" s="10"/>
      <c r="AP160" s="10"/>
      <c r="AQ160" s="10"/>
      <c r="AR160" s="10"/>
      <c r="AS160" s="10"/>
      <c r="AT160" s="10"/>
      <c r="AU160" s="10"/>
    </row>
    <row r="161" spans="1:47" x14ac:dyDescent="0.25">
      <c r="A161" s="93"/>
      <c r="B161" s="93"/>
      <c r="C161" s="93"/>
      <c r="D161" s="93"/>
      <c r="E161" s="93"/>
      <c r="F161" s="93"/>
      <c r="G161" s="93"/>
      <c r="H161" s="93"/>
      <c r="I161" s="93"/>
      <c r="J161" s="93"/>
      <c r="K161" s="93"/>
      <c r="L161" s="93"/>
      <c r="M161" s="93"/>
      <c r="N161" s="93"/>
      <c r="O161" s="93"/>
      <c r="P161" s="93"/>
      <c r="Q161" s="93"/>
      <c r="R161" s="93"/>
      <c r="S161" s="93"/>
      <c r="T161" s="93"/>
      <c r="U161" s="93"/>
      <c r="V161" s="93"/>
      <c r="W161" s="93"/>
      <c r="X161" s="93"/>
      <c r="Y161" s="93"/>
      <c r="Z161" s="93"/>
      <c r="AA161" s="93"/>
      <c r="AB161" s="93"/>
      <c r="AC161" s="93"/>
      <c r="AD161" s="93"/>
      <c r="AE161" s="93"/>
      <c r="AF161" s="93"/>
      <c r="AG161" s="93"/>
      <c r="AH161" s="93"/>
      <c r="AI161" s="93"/>
      <c r="AJ161" s="93"/>
      <c r="AK161" s="93"/>
      <c r="AL161" s="93"/>
      <c r="AM161" s="93"/>
      <c r="AN161" s="10"/>
      <c r="AO161" s="10"/>
      <c r="AP161" s="10"/>
      <c r="AQ161" s="10"/>
      <c r="AR161" s="10"/>
      <c r="AS161" s="10"/>
      <c r="AT161" s="10"/>
      <c r="AU161" s="10"/>
    </row>
    <row r="162" spans="1:47" x14ac:dyDescent="0.25">
      <c r="A162" s="93"/>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93"/>
      <c r="AG162" s="93"/>
      <c r="AH162" s="93"/>
      <c r="AI162" s="93"/>
      <c r="AJ162" s="93"/>
      <c r="AK162" s="93"/>
      <c r="AL162" s="93"/>
      <c r="AM162" s="93"/>
      <c r="AN162" s="10"/>
      <c r="AO162" s="10"/>
      <c r="AP162" s="10"/>
      <c r="AQ162" s="10"/>
      <c r="AR162" s="10"/>
      <c r="AS162" s="10"/>
      <c r="AT162" s="10"/>
      <c r="AU162" s="10"/>
    </row>
    <row r="163" spans="1:47" x14ac:dyDescent="0.25">
      <c r="A163" s="93"/>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93"/>
      <c r="AG163" s="93"/>
      <c r="AH163" s="93"/>
      <c r="AI163" s="93"/>
      <c r="AJ163" s="93"/>
      <c r="AK163" s="93"/>
      <c r="AL163" s="93"/>
      <c r="AM163" s="93"/>
      <c r="AN163" s="10"/>
      <c r="AO163" s="10"/>
      <c r="AP163" s="10"/>
      <c r="AQ163" s="10"/>
      <c r="AR163" s="10"/>
      <c r="AS163" s="10"/>
      <c r="AT163" s="10"/>
      <c r="AU163" s="10"/>
    </row>
    <row r="164" spans="1:47" x14ac:dyDescent="0.25">
      <c r="A164" s="93"/>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93"/>
      <c r="AG164" s="93"/>
      <c r="AH164" s="93"/>
      <c r="AI164" s="93"/>
      <c r="AJ164" s="93"/>
      <c r="AK164" s="93"/>
      <c r="AL164" s="93"/>
      <c r="AM164" s="93"/>
      <c r="AN164" s="10"/>
      <c r="AO164" s="10"/>
      <c r="AP164" s="10"/>
      <c r="AQ164" s="10"/>
      <c r="AR164" s="10"/>
      <c r="AS164" s="10"/>
      <c r="AT164" s="10"/>
      <c r="AU164" s="10"/>
    </row>
    <row r="165" spans="1:47" x14ac:dyDescent="0.25">
      <c r="A165" s="93"/>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93"/>
      <c r="AG165" s="93"/>
      <c r="AH165" s="93"/>
      <c r="AI165" s="93"/>
      <c r="AJ165" s="93"/>
      <c r="AK165" s="93"/>
      <c r="AL165" s="93"/>
      <c r="AM165" s="93"/>
      <c r="AN165" s="10"/>
      <c r="AO165" s="10"/>
      <c r="AP165" s="10"/>
      <c r="AQ165" s="10"/>
      <c r="AR165" s="10"/>
      <c r="AS165" s="10"/>
      <c r="AT165" s="10"/>
      <c r="AU165" s="10"/>
    </row>
    <row r="166" spans="1:47" x14ac:dyDescent="0.25">
      <c r="A166" s="93"/>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93"/>
      <c r="AG166" s="93"/>
      <c r="AH166" s="93"/>
      <c r="AI166" s="93"/>
      <c r="AJ166" s="93"/>
      <c r="AK166" s="93"/>
      <c r="AL166" s="93"/>
      <c r="AM166" s="93"/>
      <c r="AN166" s="10"/>
      <c r="AO166" s="10"/>
      <c r="AP166" s="10"/>
      <c r="AQ166" s="10"/>
      <c r="AR166" s="10"/>
      <c r="AS166" s="10"/>
      <c r="AT166" s="10"/>
      <c r="AU166" s="10"/>
    </row>
    <row r="167" spans="1:47" x14ac:dyDescent="0.25">
      <c r="A167" s="93"/>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93"/>
      <c r="AG167" s="93"/>
      <c r="AH167" s="93"/>
      <c r="AI167" s="93"/>
      <c r="AJ167" s="93"/>
      <c r="AK167" s="93"/>
      <c r="AL167" s="93"/>
      <c r="AM167" s="93"/>
      <c r="AN167" s="10"/>
      <c r="AO167" s="10"/>
      <c r="AP167" s="10"/>
      <c r="AQ167" s="10"/>
      <c r="AR167" s="10"/>
      <c r="AS167" s="10"/>
      <c r="AT167" s="10"/>
      <c r="AU167" s="10"/>
    </row>
    <row r="168" spans="1:47" x14ac:dyDescent="0.25">
      <c r="A168" s="93"/>
      <c r="B168" s="93"/>
      <c r="C168" s="93"/>
      <c r="D168" s="93"/>
      <c r="E168" s="93"/>
      <c r="F168" s="93"/>
      <c r="G168" s="93"/>
      <c r="H168" s="93"/>
      <c r="I168" s="93"/>
      <c r="J168" s="93"/>
      <c r="K168" s="93"/>
      <c r="L168" s="93"/>
      <c r="M168" s="93"/>
      <c r="N168" s="93"/>
      <c r="O168" s="93"/>
      <c r="P168" s="93"/>
      <c r="Q168" s="93"/>
      <c r="R168" s="93"/>
      <c r="S168" s="93"/>
      <c r="T168" s="93"/>
      <c r="U168" s="93"/>
      <c r="V168" s="93"/>
      <c r="W168" s="93"/>
      <c r="X168" s="93"/>
      <c r="Y168" s="93"/>
      <c r="Z168" s="93"/>
      <c r="AA168" s="93"/>
      <c r="AB168" s="93"/>
      <c r="AC168" s="93"/>
      <c r="AD168" s="93"/>
      <c r="AE168" s="93"/>
      <c r="AF168" s="93"/>
      <c r="AG168" s="93"/>
      <c r="AH168" s="93"/>
      <c r="AI168" s="93"/>
      <c r="AJ168" s="93"/>
      <c r="AK168" s="93"/>
      <c r="AL168" s="93"/>
      <c r="AM168" s="93"/>
      <c r="AN168" s="10"/>
      <c r="AO168" s="10"/>
      <c r="AP168" s="10"/>
      <c r="AQ168" s="10"/>
      <c r="AR168" s="10"/>
      <c r="AS168" s="10"/>
      <c r="AT168" s="10"/>
      <c r="AU168" s="10"/>
    </row>
    <row r="169" spans="1:47" x14ac:dyDescent="0.25">
      <c r="A169" s="93"/>
      <c r="B169" s="93"/>
      <c r="C169" s="93"/>
      <c r="D169" s="93"/>
      <c r="E169" s="93"/>
      <c r="F169" s="93"/>
      <c r="G169" s="93"/>
      <c r="H169" s="93"/>
      <c r="I169" s="93"/>
      <c r="J169" s="93"/>
      <c r="K169" s="93"/>
      <c r="L169" s="93"/>
      <c r="M169" s="93"/>
      <c r="N169" s="93"/>
      <c r="O169" s="93"/>
      <c r="P169" s="93"/>
      <c r="Q169" s="93"/>
      <c r="R169" s="93"/>
      <c r="S169" s="93"/>
      <c r="T169" s="93"/>
      <c r="U169" s="93"/>
      <c r="V169" s="93"/>
      <c r="W169" s="93"/>
      <c r="X169" s="93"/>
      <c r="Y169" s="93"/>
      <c r="Z169" s="93"/>
      <c r="AA169" s="93"/>
      <c r="AB169" s="93"/>
      <c r="AC169" s="93"/>
      <c r="AD169" s="93"/>
      <c r="AE169" s="93"/>
      <c r="AF169" s="93"/>
      <c r="AG169" s="93"/>
      <c r="AH169" s="93"/>
      <c r="AI169" s="93"/>
      <c r="AJ169" s="93"/>
      <c r="AK169" s="93"/>
      <c r="AL169" s="93"/>
      <c r="AM169" s="93"/>
      <c r="AN169" s="10"/>
      <c r="AO169" s="10"/>
      <c r="AP169" s="10"/>
      <c r="AQ169" s="10"/>
      <c r="AR169" s="10"/>
      <c r="AS169" s="10"/>
      <c r="AT169" s="10"/>
      <c r="AU169" s="10"/>
    </row>
    <row r="170" spans="1:47" x14ac:dyDescent="0.25">
      <c r="A170" s="93"/>
      <c r="B170" s="93"/>
      <c r="C170" s="93"/>
      <c r="D170" s="93"/>
      <c r="E170" s="93"/>
      <c r="F170" s="93"/>
      <c r="G170" s="93"/>
      <c r="H170" s="93"/>
      <c r="I170" s="93"/>
      <c r="J170" s="93"/>
      <c r="K170" s="93"/>
      <c r="L170" s="93"/>
      <c r="M170" s="93"/>
      <c r="N170" s="93"/>
      <c r="O170" s="93"/>
      <c r="P170" s="93"/>
      <c r="Q170" s="93"/>
      <c r="R170" s="93"/>
      <c r="S170" s="93"/>
      <c r="T170" s="93"/>
      <c r="U170" s="93"/>
      <c r="V170" s="93"/>
      <c r="W170" s="93"/>
      <c r="X170" s="93"/>
      <c r="Y170" s="93"/>
      <c r="Z170" s="93"/>
      <c r="AA170" s="93"/>
      <c r="AB170" s="93"/>
      <c r="AC170" s="93"/>
      <c r="AD170" s="93"/>
      <c r="AE170" s="93"/>
      <c r="AF170" s="93"/>
      <c r="AG170" s="93"/>
      <c r="AH170" s="93"/>
      <c r="AI170" s="93"/>
      <c r="AJ170" s="93"/>
      <c r="AK170" s="93"/>
      <c r="AL170" s="93"/>
      <c r="AM170" s="93"/>
      <c r="AN170" s="10"/>
      <c r="AO170" s="10"/>
      <c r="AP170" s="10"/>
      <c r="AQ170" s="10"/>
      <c r="AR170" s="10"/>
      <c r="AS170" s="10"/>
      <c r="AT170" s="10"/>
      <c r="AU170" s="10"/>
    </row>
    <row r="171" spans="1:47" x14ac:dyDescent="0.25">
      <c r="A171" s="93"/>
      <c r="B171" s="93"/>
      <c r="C171" s="93"/>
      <c r="D171" s="93"/>
      <c r="E171" s="93"/>
      <c r="F171" s="93"/>
      <c r="G171" s="93"/>
      <c r="H171" s="93"/>
      <c r="I171" s="93"/>
      <c r="J171" s="93"/>
      <c r="K171" s="93"/>
      <c r="L171" s="93"/>
      <c r="M171" s="93"/>
      <c r="N171" s="93"/>
      <c r="O171" s="93"/>
      <c r="P171" s="93"/>
      <c r="Q171" s="93"/>
      <c r="R171" s="93"/>
      <c r="S171" s="93"/>
      <c r="T171" s="93"/>
      <c r="U171" s="93"/>
      <c r="V171" s="93"/>
      <c r="W171" s="93"/>
      <c r="X171" s="93"/>
      <c r="Y171" s="93"/>
      <c r="Z171" s="93"/>
      <c r="AA171" s="93"/>
      <c r="AB171" s="93"/>
      <c r="AC171" s="93"/>
      <c r="AD171" s="93"/>
      <c r="AE171" s="93"/>
      <c r="AF171" s="93"/>
      <c r="AG171" s="93"/>
      <c r="AH171" s="93"/>
      <c r="AI171" s="93"/>
      <c r="AJ171" s="93"/>
      <c r="AK171" s="93"/>
      <c r="AL171" s="93"/>
      <c r="AM171" s="93"/>
      <c r="AN171" s="10"/>
      <c r="AO171" s="10"/>
      <c r="AP171" s="10"/>
      <c r="AQ171" s="10"/>
      <c r="AR171" s="10"/>
      <c r="AS171" s="10"/>
      <c r="AT171" s="10"/>
      <c r="AU171" s="10"/>
    </row>
    <row r="172" spans="1:47" x14ac:dyDescent="0.25">
      <c r="A172" s="93"/>
      <c r="B172" s="93"/>
      <c r="C172" s="93"/>
      <c r="D172" s="93"/>
      <c r="E172" s="93"/>
      <c r="F172" s="93"/>
      <c r="G172" s="93"/>
      <c r="H172" s="93"/>
      <c r="I172" s="93"/>
      <c r="J172" s="93"/>
      <c r="K172" s="93"/>
      <c r="L172" s="93"/>
      <c r="M172" s="93"/>
      <c r="N172" s="93"/>
      <c r="O172" s="93"/>
      <c r="P172" s="93"/>
      <c r="Q172" s="93"/>
      <c r="R172" s="93"/>
      <c r="S172" s="93"/>
      <c r="T172" s="93"/>
      <c r="U172" s="93"/>
      <c r="V172" s="93"/>
      <c r="W172" s="93"/>
      <c r="X172" s="93"/>
      <c r="Y172" s="93"/>
      <c r="Z172" s="93"/>
      <c r="AA172" s="93"/>
      <c r="AB172" s="93"/>
      <c r="AC172" s="93"/>
      <c r="AD172" s="93"/>
      <c r="AE172" s="93"/>
      <c r="AF172" s="93"/>
      <c r="AG172" s="93"/>
      <c r="AH172" s="93"/>
      <c r="AI172" s="93"/>
      <c r="AJ172" s="93"/>
      <c r="AK172" s="93"/>
      <c r="AL172" s="93"/>
      <c r="AM172" s="93"/>
      <c r="AN172" s="10"/>
      <c r="AO172" s="10"/>
      <c r="AP172" s="10"/>
      <c r="AQ172" s="10"/>
      <c r="AR172" s="10"/>
      <c r="AS172" s="10"/>
      <c r="AT172" s="10"/>
      <c r="AU172" s="10"/>
    </row>
    <row r="173" spans="1:47" x14ac:dyDescent="0.25">
      <c r="A173" s="93"/>
      <c r="B173" s="93"/>
      <c r="C173" s="93"/>
      <c r="D173" s="93"/>
      <c r="E173" s="93"/>
      <c r="F173" s="93"/>
      <c r="G173" s="93"/>
      <c r="H173" s="93"/>
      <c r="I173" s="93"/>
      <c r="J173" s="93"/>
      <c r="K173" s="93"/>
      <c r="L173" s="93"/>
      <c r="M173" s="93"/>
      <c r="N173" s="93"/>
      <c r="O173" s="93"/>
      <c r="P173" s="93"/>
      <c r="Q173" s="93"/>
      <c r="R173" s="93"/>
      <c r="S173" s="93"/>
      <c r="T173" s="93"/>
      <c r="U173" s="93"/>
      <c r="V173" s="93"/>
      <c r="W173" s="93"/>
      <c r="X173" s="93"/>
      <c r="Y173" s="93"/>
      <c r="Z173" s="93"/>
      <c r="AA173" s="93"/>
      <c r="AB173" s="93"/>
      <c r="AC173" s="93"/>
      <c r="AD173" s="93"/>
      <c r="AE173" s="93"/>
      <c r="AF173" s="93"/>
      <c r="AG173" s="93"/>
      <c r="AH173" s="93"/>
      <c r="AI173" s="93"/>
      <c r="AJ173" s="93"/>
      <c r="AK173" s="93"/>
      <c r="AL173" s="93"/>
      <c r="AM173" s="93"/>
      <c r="AN173" s="10"/>
      <c r="AO173" s="10"/>
      <c r="AP173" s="10"/>
      <c r="AQ173" s="10"/>
      <c r="AR173" s="10"/>
      <c r="AS173" s="10"/>
      <c r="AT173" s="10"/>
      <c r="AU173" s="10"/>
    </row>
    <row r="174" spans="1:47" x14ac:dyDescent="0.25">
      <c r="A174" s="93"/>
      <c r="B174" s="93"/>
      <c r="C174" s="93"/>
      <c r="D174" s="93"/>
      <c r="E174" s="93"/>
      <c r="F174" s="93"/>
      <c r="G174" s="93"/>
      <c r="H174" s="93"/>
      <c r="I174" s="93"/>
      <c r="J174" s="93"/>
      <c r="K174" s="93"/>
      <c r="L174" s="93"/>
      <c r="M174" s="93"/>
      <c r="N174" s="93"/>
      <c r="O174" s="93"/>
      <c r="P174" s="93"/>
      <c r="Q174" s="93"/>
      <c r="R174" s="93"/>
      <c r="S174" s="93"/>
      <c r="T174" s="93"/>
      <c r="U174" s="93"/>
      <c r="V174" s="93"/>
      <c r="W174" s="93"/>
      <c r="X174" s="93"/>
      <c r="Y174" s="93"/>
      <c r="Z174" s="93"/>
      <c r="AA174" s="93"/>
      <c r="AB174" s="93"/>
      <c r="AC174" s="93"/>
      <c r="AD174" s="93"/>
      <c r="AE174" s="93"/>
      <c r="AF174" s="93"/>
      <c r="AG174" s="93"/>
      <c r="AH174" s="93"/>
      <c r="AI174" s="93"/>
      <c r="AJ174" s="93"/>
      <c r="AK174" s="93"/>
      <c r="AL174" s="93"/>
      <c r="AM174" s="93"/>
      <c r="AN174" s="10"/>
      <c r="AO174" s="10"/>
      <c r="AP174" s="10"/>
      <c r="AQ174" s="10"/>
      <c r="AR174" s="10"/>
      <c r="AS174" s="10"/>
      <c r="AT174" s="10"/>
      <c r="AU174" s="10"/>
    </row>
    <row r="175" spans="1:47" x14ac:dyDescent="0.25">
      <c r="A175" s="93"/>
      <c r="B175" s="93"/>
      <c r="C175" s="93"/>
      <c r="D175" s="93"/>
      <c r="E175" s="93"/>
      <c r="F175" s="93"/>
      <c r="G175" s="93"/>
      <c r="H175" s="93"/>
      <c r="I175" s="93"/>
      <c r="J175" s="93"/>
      <c r="K175" s="93"/>
      <c r="L175" s="93"/>
      <c r="M175" s="93"/>
      <c r="N175" s="93"/>
      <c r="O175" s="93"/>
      <c r="P175" s="93"/>
      <c r="Q175" s="93"/>
      <c r="R175" s="93"/>
      <c r="S175" s="93"/>
      <c r="T175" s="93"/>
      <c r="U175" s="93"/>
      <c r="V175" s="93"/>
      <c r="W175" s="93"/>
      <c r="X175" s="93"/>
      <c r="Y175" s="93"/>
      <c r="Z175" s="93"/>
      <c r="AA175" s="93"/>
      <c r="AB175" s="93"/>
      <c r="AC175" s="93"/>
      <c r="AD175" s="93"/>
      <c r="AE175" s="93"/>
      <c r="AF175" s="93"/>
      <c r="AG175" s="93"/>
      <c r="AH175" s="93"/>
      <c r="AI175" s="93"/>
      <c r="AJ175" s="93"/>
      <c r="AK175" s="93"/>
      <c r="AL175" s="93"/>
      <c r="AM175" s="93"/>
      <c r="AN175" s="10"/>
      <c r="AO175" s="10"/>
      <c r="AP175" s="10"/>
      <c r="AQ175" s="10"/>
      <c r="AR175" s="10"/>
      <c r="AS175" s="10"/>
      <c r="AT175" s="10"/>
      <c r="AU175" s="10"/>
    </row>
    <row r="176" spans="1:47" x14ac:dyDescent="0.25">
      <c r="A176" s="93"/>
      <c r="B176" s="93"/>
      <c r="C176" s="93"/>
      <c r="D176" s="93"/>
      <c r="E176" s="93"/>
      <c r="F176" s="93"/>
      <c r="G176" s="93"/>
      <c r="H176" s="93"/>
      <c r="I176" s="93"/>
      <c r="J176" s="93"/>
      <c r="K176" s="93"/>
      <c r="L176" s="93"/>
      <c r="M176" s="93"/>
      <c r="N176" s="93"/>
      <c r="O176" s="93"/>
      <c r="P176" s="93"/>
      <c r="Q176" s="93"/>
      <c r="R176" s="93"/>
      <c r="S176" s="93"/>
      <c r="T176" s="93"/>
      <c r="U176" s="93"/>
      <c r="V176" s="93"/>
      <c r="W176" s="93"/>
      <c r="X176" s="93"/>
      <c r="Y176" s="93"/>
      <c r="Z176" s="93"/>
      <c r="AA176" s="93"/>
      <c r="AB176" s="93"/>
      <c r="AC176" s="93"/>
      <c r="AD176" s="93"/>
      <c r="AE176" s="93"/>
      <c r="AF176" s="93"/>
      <c r="AG176" s="93"/>
      <c r="AH176" s="93"/>
      <c r="AI176" s="93"/>
      <c r="AJ176" s="93"/>
      <c r="AK176" s="93"/>
      <c r="AL176" s="93"/>
      <c r="AM176" s="93"/>
      <c r="AN176" s="10"/>
      <c r="AO176" s="10"/>
      <c r="AP176" s="10"/>
      <c r="AQ176" s="10"/>
      <c r="AR176" s="10"/>
      <c r="AS176" s="10"/>
      <c r="AT176" s="10"/>
      <c r="AU176" s="10"/>
    </row>
    <row r="177" spans="1:47" x14ac:dyDescent="0.25">
      <c r="A177" s="93"/>
      <c r="B177" s="93"/>
      <c r="C177" s="93"/>
      <c r="D177" s="93"/>
      <c r="E177" s="93"/>
      <c r="F177" s="93"/>
      <c r="G177" s="93"/>
      <c r="H177" s="93"/>
      <c r="I177" s="93"/>
      <c r="J177" s="93"/>
      <c r="K177" s="93"/>
      <c r="L177" s="93"/>
      <c r="M177" s="93"/>
      <c r="N177" s="93"/>
      <c r="O177" s="93"/>
      <c r="P177" s="93"/>
      <c r="Q177" s="93"/>
      <c r="R177" s="93"/>
      <c r="S177" s="93"/>
      <c r="T177" s="93"/>
      <c r="U177" s="93"/>
      <c r="V177" s="93"/>
      <c r="W177" s="93"/>
      <c r="X177" s="93"/>
      <c r="Y177" s="93"/>
      <c r="Z177" s="93"/>
      <c r="AA177" s="93"/>
      <c r="AB177" s="93"/>
      <c r="AC177" s="93"/>
      <c r="AD177" s="93"/>
      <c r="AE177" s="93"/>
      <c r="AF177" s="93"/>
      <c r="AG177" s="93"/>
      <c r="AH177" s="93"/>
      <c r="AI177" s="93"/>
      <c r="AJ177" s="93"/>
      <c r="AK177" s="93"/>
      <c r="AL177" s="93"/>
      <c r="AM177" s="93"/>
      <c r="AN177" s="10"/>
      <c r="AO177" s="10"/>
      <c r="AP177" s="10"/>
      <c r="AQ177" s="10"/>
      <c r="AR177" s="10"/>
      <c r="AS177" s="10"/>
      <c r="AT177" s="10"/>
      <c r="AU177" s="10"/>
    </row>
    <row r="178" spans="1:47" x14ac:dyDescent="0.25">
      <c r="A178" s="93"/>
      <c r="B178" s="93"/>
      <c r="C178" s="93"/>
      <c r="D178" s="93"/>
      <c r="E178" s="93"/>
      <c r="F178" s="93"/>
      <c r="G178" s="93"/>
      <c r="H178" s="93"/>
      <c r="I178" s="93"/>
      <c r="J178" s="93"/>
      <c r="K178" s="93"/>
      <c r="L178" s="93"/>
      <c r="M178" s="93"/>
      <c r="N178" s="93"/>
      <c r="O178" s="93"/>
      <c r="P178" s="93"/>
      <c r="Q178" s="93"/>
      <c r="R178" s="93"/>
      <c r="S178" s="93"/>
      <c r="T178" s="93"/>
      <c r="U178" s="93"/>
      <c r="V178" s="93"/>
      <c r="W178" s="93"/>
      <c r="X178" s="93"/>
      <c r="Y178" s="93"/>
      <c r="Z178" s="93"/>
      <c r="AA178" s="93"/>
      <c r="AB178" s="93"/>
      <c r="AC178" s="93"/>
      <c r="AD178" s="93"/>
      <c r="AE178" s="93"/>
      <c r="AF178" s="93"/>
      <c r="AG178" s="93"/>
      <c r="AH178" s="93"/>
      <c r="AI178" s="93"/>
      <c r="AJ178" s="93"/>
      <c r="AK178" s="93"/>
      <c r="AL178" s="93"/>
      <c r="AM178" s="93"/>
      <c r="AN178" s="10"/>
      <c r="AO178" s="10"/>
      <c r="AP178" s="10"/>
      <c r="AQ178" s="10"/>
      <c r="AR178" s="10"/>
      <c r="AS178" s="10"/>
      <c r="AT178" s="10"/>
      <c r="AU178" s="10"/>
    </row>
    <row r="179" spans="1:47" x14ac:dyDescent="0.25">
      <c r="A179" s="93"/>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93"/>
      <c r="AG179" s="93"/>
      <c r="AH179" s="93"/>
      <c r="AI179" s="93"/>
      <c r="AJ179" s="93"/>
      <c r="AK179" s="93"/>
      <c r="AL179" s="93"/>
      <c r="AM179" s="93"/>
      <c r="AN179" s="10"/>
      <c r="AO179" s="10"/>
      <c r="AP179" s="10"/>
      <c r="AQ179" s="10"/>
      <c r="AR179" s="10"/>
      <c r="AS179" s="10"/>
      <c r="AT179" s="10"/>
      <c r="AU179" s="10"/>
    </row>
    <row r="180" spans="1:47" x14ac:dyDescent="0.25">
      <c r="A180" s="93"/>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93"/>
      <c r="AG180" s="93"/>
      <c r="AH180" s="93"/>
      <c r="AI180" s="93"/>
      <c r="AJ180" s="93"/>
      <c r="AK180" s="93"/>
      <c r="AL180" s="93"/>
      <c r="AM180" s="93"/>
      <c r="AN180" s="10"/>
      <c r="AO180" s="10"/>
      <c r="AP180" s="10"/>
      <c r="AQ180" s="10"/>
      <c r="AR180" s="10"/>
      <c r="AS180" s="10"/>
      <c r="AT180" s="10"/>
      <c r="AU180" s="10"/>
    </row>
    <row r="181" spans="1:47" x14ac:dyDescent="0.25">
      <c r="A181" s="93"/>
      <c r="B181" s="93"/>
      <c r="C181" s="93"/>
      <c r="D181" s="93"/>
      <c r="E181" s="93"/>
      <c r="F181" s="93"/>
      <c r="G181" s="93"/>
      <c r="H181" s="93"/>
      <c r="I181" s="93"/>
      <c r="J181" s="93"/>
      <c r="K181" s="93"/>
      <c r="L181" s="93"/>
      <c r="M181" s="93"/>
      <c r="N181" s="93"/>
      <c r="O181" s="93"/>
      <c r="P181" s="93"/>
      <c r="Q181" s="93"/>
      <c r="R181" s="93"/>
      <c r="S181" s="93"/>
      <c r="T181" s="93"/>
      <c r="U181" s="93"/>
      <c r="V181" s="93"/>
      <c r="W181" s="93"/>
      <c r="X181" s="93"/>
      <c r="Y181" s="93"/>
      <c r="Z181" s="93"/>
      <c r="AA181" s="93"/>
      <c r="AB181" s="93"/>
      <c r="AC181" s="93"/>
      <c r="AD181" s="93"/>
      <c r="AE181" s="93"/>
      <c r="AF181" s="93"/>
      <c r="AG181" s="93"/>
      <c r="AH181" s="93"/>
      <c r="AI181" s="93"/>
      <c r="AJ181" s="93"/>
      <c r="AK181" s="93"/>
      <c r="AL181" s="93"/>
      <c r="AM181" s="93"/>
      <c r="AN181" s="10"/>
      <c r="AO181" s="10"/>
      <c r="AP181" s="10"/>
      <c r="AQ181" s="10"/>
      <c r="AR181" s="10"/>
      <c r="AS181" s="10"/>
      <c r="AT181" s="10"/>
      <c r="AU181" s="10"/>
    </row>
    <row r="182" spans="1:47" x14ac:dyDescent="0.25">
      <c r="A182" s="93"/>
      <c r="B182" s="93"/>
      <c r="C182" s="93"/>
      <c r="D182" s="93"/>
      <c r="E182" s="93"/>
      <c r="F182" s="93"/>
      <c r="G182" s="93"/>
      <c r="H182" s="93"/>
      <c r="I182" s="93"/>
      <c r="J182" s="93"/>
      <c r="K182" s="93"/>
      <c r="L182" s="93"/>
      <c r="M182" s="93"/>
      <c r="N182" s="93"/>
      <c r="O182" s="93"/>
      <c r="P182" s="93"/>
      <c r="Q182" s="93"/>
      <c r="R182" s="93"/>
      <c r="S182" s="93"/>
      <c r="T182" s="93"/>
      <c r="U182" s="93"/>
      <c r="V182" s="93"/>
      <c r="W182" s="93"/>
      <c r="X182" s="93"/>
      <c r="Y182" s="93"/>
      <c r="Z182" s="93"/>
      <c r="AA182" s="93"/>
      <c r="AB182" s="93"/>
      <c r="AC182" s="93"/>
      <c r="AD182" s="93"/>
      <c r="AE182" s="93"/>
      <c r="AF182" s="93"/>
      <c r="AG182" s="93"/>
      <c r="AH182" s="93"/>
      <c r="AI182" s="93"/>
      <c r="AJ182" s="93"/>
      <c r="AK182" s="93"/>
      <c r="AL182" s="93"/>
      <c r="AM182" s="93"/>
      <c r="AN182" s="10"/>
      <c r="AO182" s="10"/>
      <c r="AP182" s="10"/>
      <c r="AQ182" s="10"/>
      <c r="AR182" s="10"/>
      <c r="AS182" s="10"/>
      <c r="AT182" s="10"/>
      <c r="AU182" s="10"/>
    </row>
    <row r="183" spans="1:47" x14ac:dyDescent="0.25">
      <c r="A183" s="93"/>
      <c r="B183" s="93"/>
      <c r="C183" s="93"/>
      <c r="D183" s="93"/>
      <c r="E183" s="93"/>
      <c r="F183" s="93"/>
      <c r="G183" s="93"/>
      <c r="H183" s="93"/>
      <c r="I183" s="93"/>
      <c r="J183" s="93"/>
      <c r="K183" s="93"/>
      <c r="L183" s="93"/>
      <c r="M183" s="93"/>
      <c r="N183" s="93"/>
      <c r="O183" s="93"/>
      <c r="P183" s="93"/>
      <c r="Q183" s="93"/>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10"/>
      <c r="AO183" s="10"/>
      <c r="AP183" s="10"/>
      <c r="AQ183" s="10"/>
      <c r="AR183" s="10"/>
      <c r="AS183" s="10"/>
      <c r="AT183" s="10"/>
      <c r="AU183" s="10"/>
    </row>
    <row r="184" spans="1:47" x14ac:dyDescent="0.25">
      <c r="A184" s="93"/>
      <c r="B184" s="93"/>
      <c r="C184" s="93"/>
      <c r="D184" s="93"/>
      <c r="E184" s="93"/>
      <c r="F184" s="93"/>
      <c r="G184" s="93"/>
      <c r="H184" s="93"/>
      <c r="I184" s="93"/>
      <c r="J184" s="93"/>
      <c r="K184" s="93"/>
      <c r="L184" s="93"/>
      <c r="M184" s="93"/>
      <c r="N184" s="93"/>
      <c r="O184" s="93"/>
      <c r="P184" s="93"/>
      <c r="Q184" s="93"/>
      <c r="R184" s="93"/>
      <c r="S184" s="93"/>
      <c r="T184" s="93"/>
      <c r="U184" s="93"/>
      <c r="V184" s="93"/>
      <c r="W184" s="93"/>
      <c r="X184" s="93"/>
      <c r="Y184" s="93"/>
      <c r="Z184" s="93"/>
      <c r="AA184" s="93"/>
      <c r="AB184" s="93"/>
      <c r="AC184" s="93"/>
      <c r="AD184" s="93"/>
      <c r="AE184" s="93"/>
      <c r="AF184" s="93"/>
      <c r="AG184" s="93"/>
      <c r="AH184" s="93"/>
      <c r="AI184" s="93"/>
      <c r="AJ184" s="93"/>
      <c r="AK184" s="93"/>
      <c r="AL184" s="93"/>
      <c r="AM184" s="93"/>
      <c r="AN184" s="10"/>
      <c r="AO184" s="10"/>
      <c r="AP184" s="10"/>
      <c r="AQ184" s="10"/>
      <c r="AR184" s="10"/>
      <c r="AS184" s="10"/>
      <c r="AT184" s="10"/>
      <c r="AU184" s="10"/>
    </row>
    <row r="185" spans="1:47" x14ac:dyDescent="0.25">
      <c r="A185" s="93"/>
      <c r="B185" s="93"/>
      <c r="C185" s="93"/>
      <c r="D185" s="93"/>
      <c r="E185" s="93"/>
      <c r="F185" s="93"/>
      <c r="G185" s="93"/>
      <c r="H185" s="93"/>
      <c r="I185" s="93"/>
      <c r="J185" s="93"/>
      <c r="K185" s="93"/>
      <c r="L185" s="93"/>
      <c r="M185" s="93"/>
      <c r="N185" s="93"/>
      <c r="O185" s="93"/>
      <c r="P185" s="93"/>
      <c r="Q185" s="93"/>
      <c r="R185" s="93"/>
      <c r="S185" s="93"/>
      <c r="T185" s="93"/>
      <c r="U185" s="93"/>
      <c r="V185" s="93"/>
      <c r="W185" s="93"/>
      <c r="X185" s="93"/>
      <c r="Y185" s="93"/>
      <c r="Z185" s="93"/>
      <c r="AA185" s="93"/>
      <c r="AB185" s="93"/>
      <c r="AC185" s="93"/>
      <c r="AD185" s="93"/>
      <c r="AE185" s="93"/>
      <c r="AF185" s="93"/>
      <c r="AG185" s="93"/>
      <c r="AH185" s="93"/>
      <c r="AI185" s="93"/>
      <c r="AJ185" s="93"/>
      <c r="AK185" s="93"/>
      <c r="AL185" s="93"/>
      <c r="AM185" s="93"/>
      <c r="AN185" s="10"/>
      <c r="AO185" s="10"/>
      <c r="AP185" s="10"/>
      <c r="AQ185" s="10"/>
      <c r="AR185" s="10"/>
      <c r="AS185" s="10"/>
      <c r="AT185" s="10"/>
      <c r="AU185" s="10"/>
    </row>
    <row r="186" spans="1:47" x14ac:dyDescent="0.25">
      <c r="A186" s="93"/>
      <c r="B186" s="93"/>
      <c r="C186" s="93"/>
      <c r="D186" s="93"/>
      <c r="E186" s="93"/>
      <c r="F186" s="93"/>
      <c r="G186" s="93"/>
      <c r="H186" s="93"/>
      <c r="I186" s="93"/>
      <c r="J186" s="93"/>
      <c r="K186" s="93"/>
      <c r="L186" s="93"/>
      <c r="M186" s="93"/>
      <c r="N186" s="93"/>
      <c r="O186" s="93"/>
      <c r="P186" s="93"/>
      <c r="Q186" s="93"/>
      <c r="R186" s="93"/>
      <c r="S186" s="93"/>
      <c r="T186" s="93"/>
      <c r="U186" s="93"/>
      <c r="V186" s="93"/>
      <c r="W186" s="93"/>
      <c r="X186" s="93"/>
      <c r="Y186" s="93"/>
      <c r="Z186" s="93"/>
      <c r="AA186" s="93"/>
      <c r="AB186" s="93"/>
      <c r="AC186" s="93"/>
      <c r="AD186" s="93"/>
      <c r="AE186" s="93"/>
      <c r="AF186" s="93"/>
      <c r="AG186" s="93"/>
      <c r="AH186" s="93"/>
      <c r="AI186" s="93"/>
      <c r="AJ186" s="93"/>
      <c r="AK186" s="93"/>
      <c r="AL186" s="93"/>
      <c r="AM186" s="93"/>
      <c r="AN186" s="10"/>
      <c r="AO186" s="10"/>
      <c r="AP186" s="10"/>
      <c r="AQ186" s="10"/>
      <c r="AR186" s="10"/>
      <c r="AS186" s="10"/>
      <c r="AT186" s="10"/>
      <c r="AU186" s="10"/>
    </row>
    <row r="187" spans="1:47" x14ac:dyDescent="0.25">
      <c r="A187" s="93"/>
      <c r="B187" s="93"/>
      <c r="C187" s="93"/>
      <c r="D187" s="93"/>
      <c r="E187" s="93"/>
      <c r="F187" s="93"/>
      <c r="G187" s="93"/>
      <c r="H187" s="93"/>
      <c r="I187" s="93"/>
      <c r="J187" s="93"/>
      <c r="K187" s="93"/>
      <c r="L187" s="93"/>
      <c r="M187" s="93"/>
      <c r="N187" s="93"/>
      <c r="O187" s="93"/>
      <c r="P187" s="93"/>
      <c r="Q187" s="93"/>
      <c r="R187" s="93"/>
      <c r="S187" s="93"/>
      <c r="T187" s="93"/>
      <c r="U187" s="93"/>
      <c r="V187" s="93"/>
      <c r="W187" s="93"/>
      <c r="X187" s="93"/>
      <c r="Y187" s="93"/>
      <c r="Z187" s="93"/>
      <c r="AA187" s="93"/>
      <c r="AB187" s="93"/>
      <c r="AC187" s="93"/>
      <c r="AD187" s="93"/>
      <c r="AE187" s="93"/>
      <c r="AF187" s="93"/>
      <c r="AG187" s="93"/>
      <c r="AH187" s="93"/>
      <c r="AI187" s="93"/>
      <c r="AJ187" s="93"/>
      <c r="AK187" s="93"/>
      <c r="AL187" s="93"/>
      <c r="AM187" s="93"/>
      <c r="AN187" s="10"/>
      <c r="AO187" s="10"/>
      <c r="AP187" s="10"/>
      <c r="AQ187" s="10"/>
      <c r="AR187" s="10"/>
      <c r="AS187" s="10"/>
      <c r="AT187" s="10"/>
      <c r="AU187" s="10"/>
    </row>
    <row r="188" spans="1:47" x14ac:dyDescent="0.25">
      <c r="A188" s="93"/>
      <c r="B188" s="93"/>
      <c r="C188" s="93"/>
      <c r="D188" s="93"/>
      <c r="E188" s="93"/>
      <c r="F188" s="93"/>
      <c r="G188" s="93"/>
      <c r="H188" s="93"/>
      <c r="I188" s="93"/>
      <c r="J188" s="93"/>
      <c r="K188" s="93"/>
      <c r="L188" s="93"/>
      <c r="M188" s="93"/>
      <c r="N188" s="93"/>
      <c r="O188" s="93"/>
      <c r="P188" s="93"/>
      <c r="Q188" s="93"/>
      <c r="R188" s="93"/>
      <c r="S188" s="93"/>
      <c r="T188" s="93"/>
      <c r="U188" s="93"/>
      <c r="V188" s="93"/>
      <c r="W188" s="93"/>
      <c r="X188" s="93"/>
      <c r="Y188" s="93"/>
      <c r="Z188" s="93"/>
      <c r="AA188" s="93"/>
      <c r="AB188" s="93"/>
      <c r="AC188" s="93"/>
      <c r="AD188" s="93"/>
      <c r="AE188" s="93"/>
      <c r="AF188" s="93"/>
      <c r="AG188" s="93"/>
      <c r="AH188" s="93"/>
      <c r="AI188" s="93"/>
      <c r="AJ188" s="93"/>
      <c r="AK188" s="93"/>
      <c r="AL188" s="93"/>
      <c r="AM188" s="93"/>
      <c r="AN188" s="10"/>
      <c r="AO188" s="10"/>
      <c r="AP188" s="10"/>
      <c r="AQ188" s="10"/>
      <c r="AR188" s="10"/>
      <c r="AS188" s="10"/>
      <c r="AT188" s="10"/>
      <c r="AU188" s="10"/>
    </row>
    <row r="189" spans="1:47" x14ac:dyDescent="0.25">
      <c r="A189" s="93"/>
      <c r="B189" s="93"/>
      <c r="C189" s="93"/>
      <c r="D189" s="93"/>
      <c r="E189" s="93"/>
      <c r="F189" s="93"/>
      <c r="G189" s="93"/>
      <c r="H189" s="93"/>
      <c r="I189" s="93"/>
      <c r="J189" s="93"/>
      <c r="K189" s="93"/>
      <c r="L189" s="93"/>
      <c r="M189" s="93"/>
      <c r="N189" s="93"/>
      <c r="O189" s="93"/>
      <c r="P189" s="93"/>
      <c r="Q189" s="93"/>
      <c r="R189" s="93"/>
      <c r="S189" s="93"/>
      <c r="T189" s="93"/>
      <c r="U189" s="93"/>
      <c r="V189" s="93"/>
      <c r="W189" s="93"/>
      <c r="X189" s="93"/>
      <c r="Y189" s="93"/>
      <c r="Z189" s="93"/>
      <c r="AA189" s="93"/>
      <c r="AB189" s="93"/>
      <c r="AC189" s="93"/>
      <c r="AD189" s="93"/>
      <c r="AE189" s="93"/>
      <c r="AF189" s="93"/>
      <c r="AG189" s="93"/>
      <c r="AH189" s="93"/>
      <c r="AI189" s="93"/>
      <c r="AJ189" s="93"/>
      <c r="AK189" s="93"/>
      <c r="AL189" s="93"/>
      <c r="AM189" s="93"/>
      <c r="AN189" s="10"/>
      <c r="AO189" s="10"/>
      <c r="AP189" s="10"/>
      <c r="AQ189" s="10"/>
      <c r="AR189" s="10"/>
      <c r="AS189" s="10"/>
      <c r="AT189" s="10"/>
      <c r="AU189" s="10"/>
    </row>
    <row r="190" spans="1:47" x14ac:dyDescent="0.25">
      <c r="A190" s="93"/>
      <c r="B190" s="93"/>
      <c r="C190" s="93"/>
      <c r="D190" s="93"/>
      <c r="E190" s="93"/>
      <c r="F190" s="93"/>
      <c r="G190" s="93"/>
      <c r="H190" s="93"/>
      <c r="I190" s="93"/>
      <c r="J190" s="93"/>
      <c r="K190" s="93"/>
      <c r="L190" s="93"/>
      <c r="M190" s="93"/>
      <c r="N190" s="93"/>
      <c r="O190" s="93"/>
      <c r="P190" s="93"/>
      <c r="Q190" s="93"/>
      <c r="R190" s="93"/>
      <c r="S190" s="93"/>
      <c r="T190" s="93"/>
      <c r="U190" s="93"/>
      <c r="V190" s="93"/>
      <c r="W190" s="93"/>
      <c r="X190" s="93"/>
      <c r="Y190" s="93"/>
      <c r="Z190" s="93"/>
      <c r="AA190" s="93"/>
      <c r="AB190" s="93"/>
      <c r="AC190" s="93"/>
      <c r="AD190" s="93"/>
      <c r="AE190" s="93"/>
      <c r="AF190" s="93"/>
      <c r="AG190" s="93"/>
      <c r="AH190" s="93"/>
      <c r="AI190" s="93"/>
      <c r="AJ190" s="93"/>
      <c r="AK190" s="93"/>
      <c r="AL190" s="93"/>
      <c r="AM190" s="93"/>
      <c r="AN190" s="10"/>
      <c r="AO190" s="10"/>
      <c r="AP190" s="10"/>
      <c r="AQ190" s="10"/>
      <c r="AR190" s="10"/>
      <c r="AS190" s="10"/>
      <c r="AT190" s="10"/>
      <c r="AU190" s="10"/>
    </row>
    <row r="191" spans="1:47" x14ac:dyDescent="0.25">
      <c r="A191" s="93"/>
      <c r="B191" s="93"/>
      <c r="C191" s="93"/>
      <c r="D191" s="93"/>
      <c r="E191" s="93"/>
      <c r="F191" s="93"/>
      <c r="G191" s="93"/>
      <c r="H191" s="93"/>
      <c r="I191" s="93"/>
      <c r="J191" s="93"/>
      <c r="K191" s="93"/>
      <c r="L191" s="93"/>
      <c r="M191" s="93"/>
      <c r="N191" s="93"/>
      <c r="O191" s="93"/>
      <c r="P191" s="93"/>
      <c r="Q191" s="93"/>
      <c r="R191" s="93"/>
      <c r="S191" s="93"/>
      <c r="T191" s="93"/>
      <c r="U191" s="93"/>
      <c r="V191" s="93"/>
      <c r="W191" s="93"/>
      <c r="X191" s="93"/>
      <c r="Y191" s="93"/>
      <c r="Z191" s="93"/>
      <c r="AA191" s="93"/>
      <c r="AB191" s="93"/>
      <c r="AC191" s="93"/>
      <c r="AD191" s="93"/>
      <c r="AE191" s="93"/>
      <c r="AF191" s="93"/>
      <c r="AG191" s="93"/>
      <c r="AH191" s="93"/>
      <c r="AI191" s="93"/>
      <c r="AJ191" s="93"/>
      <c r="AK191" s="93"/>
      <c r="AL191" s="93"/>
      <c r="AM191" s="93"/>
      <c r="AN191" s="10"/>
      <c r="AO191" s="10"/>
      <c r="AP191" s="10"/>
      <c r="AQ191" s="10"/>
      <c r="AR191" s="10"/>
      <c r="AS191" s="10"/>
      <c r="AT191" s="10"/>
      <c r="AU191" s="10"/>
    </row>
    <row r="192" spans="1:47" x14ac:dyDescent="0.25">
      <c r="A192" s="93"/>
      <c r="B192" s="93"/>
      <c r="C192" s="93"/>
      <c r="D192" s="93"/>
      <c r="E192" s="93"/>
      <c r="F192" s="93"/>
      <c r="G192" s="93"/>
      <c r="H192" s="93"/>
      <c r="I192" s="93"/>
      <c r="J192" s="93"/>
      <c r="K192" s="93"/>
      <c r="L192" s="93"/>
      <c r="M192" s="93"/>
      <c r="N192" s="93"/>
      <c r="O192" s="93"/>
      <c r="P192" s="93"/>
      <c r="Q192" s="93"/>
      <c r="R192" s="93"/>
      <c r="S192" s="93"/>
      <c r="T192" s="93"/>
      <c r="U192" s="93"/>
      <c r="V192" s="93"/>
      <c r="W192" s="93"/>
      <c r="X192" s="93"/>
      <c r="Y192" s="93"/>
      <c r="Z192" s="93"/>
      <c r="AA192" s="93"/>
      <c r="AB192" s="93"/>
      <c r="AC192" s="93"/>
      <c r="AD192" s="93"/>
      <c r="AE192" s="93"/>
      <c r="AF192" s="93"/>
      <c r="AG192" s="93"/>
      <c r="AH192" s="93"/>
      <c r="AI192" s="93"/>
      <c r="AJ192" s="93"/>
      <c r="AK192" s="93"/>
      <c r="AL192" s="93"/>
      <c r="AM192" s="93"/>
      <c r="AN192" s="10"/>
      <c r="AO192" s="10"/>
      <c r="AP192" s="10"/>
      <c r="AQ192" s="10"/>
      <c r="AR192" s="10"/>
      <c r="AS192" s="10"/>
      <c r="AT192" s="10"/>
      <c r="AU192" s="10"/>
    </row>
    <row r="193" spans="1:47" x14ac:dyDescent="0.25">
      <c r="A193" s="93"/>
      <c r="B193" s="93"/>
      <c r="C193" s="93"/>
      <c r="D193" s="93"/>
      <c r="E193" s="93"/>
      <c r="F193" s="93"/>
      <c r="G193" s="93"/>
      <c r="H193" s="93"/>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c r="AF193" s="93"/>
      <c r="AG193" s="93"/>
      <c r="AH193" s="93"/>
      <c r="AI193" s="93"/>
      <c r="AJ193" s="93"/>
      <c r="AK193" s="93"/>
      <c r="AL193" s="93"/>
      <c r="AM193" s="93"/>
      <c r="AN193" s="10"/>
      <c r="AO193" s="10"/>
      <c r="AP193" s="10"/>
      <c r="AQ193" s="10"/>
      <c r="AR193" s="10"/>
      <c r="AS193" s="10"/>
      <c r="AT193" s="10"/>
      <c r="AU193" s="10"/>
    </row>
    <row r="194" spans="1:47" x14ac:dyDescent="0.25">
      <c r="A194" s="93"/>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93"/>
      <c r="AG194" s="93"/>
      <c r="AH194" s="93"/>
      <c r="AI194" s="93"/>
      <c r="AJ194" s="93"/>
      <c r="AK194" s="93"/>
      <c r="AL194" s="93"/>
      <c r="AM194" s="93"/>
      <c r="AN194" s="10"/>
      <c r="AO194" s="10"/>
      <c r="AP194" s="10"/>
      <c r="AQ194" s="10"/>
      <c r="AR194" s="10"/>
      <c r="AS194" s="10"/>
      <c r="AT194" s="10"/>
      <c r="AU194" s="10"/>
    </row>
    <row r="195" spans="1:47" x14ac:dyDescent="0.25">
      <c r="A195" s="93"/>
      <c r="B195" s="93"/>
      <c r="C195" s="93"/>
      <c r="D195" s="93"/>
      <c r="E195" s="93"/>
      <c r="F195" s="93"/>
      <c r="G195" s="93"/>
      <c r="H195" s="93"/>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c r="AF195" s="93"/>
      <c r="AG195" s="93"/>
      <c r="AH195" s="93"/>
      <c r="AI195" s="93"/>
      <c r="AJ195" s="93"/>
      <c r="AK195" s="93"/>
      <c r="AL195" s="93"/>
      <c r="AM195" s="93"/>
      <c r="AN195" s="10"/>
      <c r="AO195" s="10"/>
      <c r="AP195" s="10"/>
      <c r="AQ195" s="10"/>
      <c r="AR195" s="10"/>
      <c r="AS195" s="10"/>
      <c r="AT195" s="10"/>
      <c r="AU195" s="10"/>
    </row>
    <row r="196" spans="1:47" x14ac:dyDescent="0.25">
      <c r="A196" s="93"/>
      <c r="B196" s="93"/>
      <c r="C196" s="93"/>
      <c r="D196" s="93"/>
      <c r="E196" s="93"/>
      <c r="F196" s="93"/>
      <c r="G196" s="93"/>
      <c r="H196" s="93"/>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c r="AF196" s="93"/>
      <c r="AG196" s="93"/>
      <c r="AH196" s="93"/>
      <c r="AI196" s="93"/>
      <c r="AJ196" s="93"/>
      <c r="AK196" s="93"/>
      <c r="AL196" s="93"/>
      <c r="AM196" s="93"/>
      <c r="AN196" s="10"/>
      <c r="AO196" s="10"/>
      <c r="AP196" s="10"/>
      <c r="AQ196" s="10"/>
      <c r="AR196" s="10"/>
      <c r="AS196" s="10"/>
      <c r="AT196" s="10"/>
      <c r="AU196" s="10"/>
    </row>
    <row r="197" spans="1:47" x14ac:dyDescent="0.25">
      <c r="A197" s="93"/>
      <c r="B197" s="93"/>
      <c r="C197" s="93"/>
      <c r="D197" s="93"/>
      <c r="E197" s="93"/>
      <c r="F197" s="93"/>
      <c r="G197" s="93"/>
      <c r="H197" s="93"/>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c r="AF197" s="93"/>
      <c r="AG197" s="93"/>
      <c r="AH197" s="93"/>
      <c r="AI197" s="93"/>
      <c r="AJ197" s="93"/>
      <c r="AK197" s="93"/>
      <c r="AL197" s="93"/>
      <c r="AM197" s="93"/>
      <c r="AN197" s="10"/>
      <c r="AO197" s="10"/>
      <c r="AP197" s="10"/>
      <c r="AQ197" s="10"/>
      <c r="AR197" s="10"/>
      <c r="AS197" s="10"/>
      <c r="AT197" s="10"/>
      <c r="AU197" s="10"/>
    </row>
    <row r="198" spans="1:47" x14ac:dyDescent="0.25">
      <c r="A198" s="93"/>
      <c r="B198" s="93"/>
      <c r="C198" s="93"/>
      <c r="D198" s="93"/>
      <c r="E198" s="93"/>
      <c r="F198" s="93"/>
      <c r="G198" s="93"/>
      <c r="H198" s="93"/>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c r="AF198" s="93"/>
      <c r="AG198" s="93"/>
      <c r="AH198" s="93"/>
      <c r="AI198" s="93"/>
      <c r="AJ198" s="93"/>
      <c r="AK198" s="93"/>
      <c r="AL198" s="93"/>
      <c r="AM198" s="93"/>
      <c r="AN198" s="10"/>
      <c r="AO198" s="10"/>
      <c r="AP198" s="10"/>
      <c r="AQ198" s="10"/>
      <c r="AR198" s="10"/>
      <c r="AS198" s="10"/>
      <c r="AT198" s="10"/>
      <c r="AU198" s="10"/>
    </row>
    <row r="199" spans="1:47" x14ac:dyDescent="0.25">
      <c r="A199" s="93"/>
      <c r="B199" s="93"/>
      <c r="C199" s="93"/>
      <c r="D199" s="93"/>
      <c r="E199" s="93"/>
      <c r="F199" s="93"/>
      <c r="G199" s="93"/>
      <c r="H199" s="93"/>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c r="AF199" s="93"/>
      <c r="AG199" s="93"/>
      <c r="AH199" s="93"/>
      <c r="AI199" s="93"/>
      <c r="AJ199" s="93"/>
      <c r="AK199" s="93"/>
      <c r="AL199" s="93"/>
      <c r="AM199" s="93"/>
      <c r="AN199" s="10"/>
      <c r="AO199" s="10"/>
      <c r="AP199" s="10"/>
      <c r="AQ199" s="10"/>
      <c r="AR199" s="10"/>
      <c r="AS199" s="10"/>
      <c r="AT199" s="10"/>
      <c r="AU199" s="10"/>
    </row>
    <row r="200" spans="1:47" x14ac:dyDescent="0.25">
      <c r="A200" s="93"/>
      <c r="B200" s="93"/>
      <c r="C200" s="93"/>
      <c r="D200" s="93"/>
      <c r="E200" s="93"/>
      <c r="F200" s="93"/>
      <c r="G200" s="93"/>
      <c r="H200" s="93"/>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c r="AF200" s="93"/>
      <c r="AG200" s="93"/>
      <c r="AH200" s="93"/>
      <c r="AI200" s="93"/>
      <c r="AJ200" s="93"/>
      <c r="AK200" s="93"/>
      <c r="AL200" s="93"/>
      <c r="AM200" s="93"/>
      <c r="AN200" s="10"/>
      <c r="AO200" s="10"/>
      <c r="AP200" s="10"/>
      <c r="AQ200" s="10"/>
      <c r="AR200" s="10"/>
      <c r="AS200" s="10"/>
      <c r="AT200" s="10"/>
      <c r="AU200" s="10"/>
    </row>
    <row r="201" spans="1:47" x14ac:dyDescent="0.25">
      <c r="A201" s="93"/>
      <c r="B201" s="93"/>
      <c r="C201" s="93"/>
      <c r="D201" s="93"/>
      <c r="E201" s="93"/>
      <c r="F201" s="93"/>
      <c r="G201" s="93"/>
      <c r="H201" s="93"/>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c r="AF201" s="93"/>
      <c r="AG201" s="93"/>
      <c r="AH201" s="93"/>
      <c r="AI201" s="93"/>
      <c r="AJ201" s="93"/>
      <c r="AK201" s="93"/>
      <c r="AL201" s="93"/>
      <c r="AM201" s="93"/>
      <c r="AN201" s="10"/>
      <c r="AO201" s="10"/>
      <c r="AP201" s="10"/>
      <c r="AQ201" s="10"/>
      <c r="AR201" s="10"/>
      <c r="AS201" s="10"/>
      <c r="AT201" s="10"/>
      <c r="AU201" s="10"/>
    </row>
    <row r="202" spans="1:47" x14ac:dyDescent="0.25">
      <c r="A202" s="93"/>
      <c r="B202" s="93"/>
      <c r="C202" s="93"/>
      <c r="D202" s="93"/>
      <c r="E202" s="93"/>
      <c r="F202" s="93"/>
      <c r="G202" s="93"/>
      <c r="H202" s="93"/>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c r="AF202" s="93"/>
      <c r="AG202" s="93"/>
      <c r="AH202" s="93"/>
      <c r="AI202" s="93"/>
      <c r="AJ202" s="93"/>
      <c r="AK202" s="93"/>
      <c r="AL202" s="93"/>
      <c r="AM202" s="93"/>
      <c r="AN202" s="10"/>
      <c r="AO202" s="10"/>
      <c r="AP202" s="10"/>
      <c r="AQ202" s="10"/>
      <c r="AR202" s="10"/>
      <c r="AS202" s="10"/>
      <c r="AT202" s="10"/>
      <c r="AU202" s="10"/>
    </row>
    <row r="203" spans="1:47" x14ac:dyDescent="0.25">
      <c r="A203" s="93"/>
      <c r="B203" s="93"/>
      <c r="C203" s="93"/>
      <c r="D203" s="93"/>
      <c r="E203" s="93"/>
      <c r="F203" s="93"/>
      <c r="G203" s="93"/>
      <c r="H203" s="93"/>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c r="AF203" s="93"/>
      <c r="AG203" s="93"/>
      <c r="AH203" s="93"/>
      <c r="AI203" s="93"/>
      <c r="AJ203" s="93"/>
      <c r="AK203" s="93"/>
      <c r="AL203" s="93"/>
      <c r="AM203" s="93"/>
      <c r="AN203" s="10"/>
      <c r="AO203" s="10"/>
      <c r="AP203" s="10"/>
      <c r="AQ203" s="10"/>
      <c r="AR203" s="10"/>
      <c r="AS203" s="10"/>
      <c r="AT203" s="10"/>
      <c r="AU203" s="10"/>
    </row>
    <row r="204" spans="1:47" x14ac:dyDescent="0.25">
      <c r="A204" s="93"/>
      <c r="B204" s="93"/>
      <c r="C204" s="93"/>
      <c r="D204" s="93"/>
      <c r="E204" s="93"/>
      <c r="F204" s="93"/>
      <c r="G204" s="93"/>
      <c r="H204" s="93"/>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c r="AF204" s="93"/>
      <c r="AG204" s="93"/>
      <c r="AH204" s="93"/>
      <c r="AI204" s="93"/>
      <c r="AJ204" s="93"/>
      <c r="AK204" s="93"/>
      <c r="AL204" s="93"/>
      <c r="AM204" s="93"/>
      <c r="AN204" s="10"/>
      <c r="AO204" s="10"/>
      <c r="AP204" s="10"/>
      <c r="AQ204" s="10"/>
      <c r="AR204" s="10"/>
      <c r="AS204" s="10"/>
      <c r="AT204" s="10"/>
      <c r="AU204" s="10"/>
    </row>
    <row r="205" spans="1:47" x14ac:dyDescent="0.25">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93"/>
      <c r="AG205" s="93"/>
      <c r="AH205" s="93"/>
      <c r="AI205" s="93"/>
      <c r="AJ205" s="93"/>
      <c r="AK205" s="93"/>
      <c r="AL205" s="93"/>
      <c r="AM205" s="93"/>
      <c r="AN205" s="10"/>
      <c r="AO205" s="10"/>
      <c r="AP205" s="10"/>
      <c r="AQ205" s="10"/>
      <c r="AR205" s="10"/>
      <c r="AS205" s="10"/>
      <c r="AT205" s="10"/>
      <c r="AU205" s="10"/>
    </row>
    <row r="206" spans="1:47" x14ac:dyDescent="0.25">
      <c r="A206" s="93"/>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93"/>
      <c r="AG206" s="93"/>
      <c r="AH206" s="93"/>
      <c r="AI206" s="93"/>
      <c r="AJ206" s="93"/>
      <c r="AK206" s="93"/>
      <c r="AL206" s="93"/>
      <c r="AM206" s="93"/>
      <c r="AN206" s="10"/>
      <c r="AO206" s="10"/>
      <c r="AP206" s="10"/>
      <c r="AQ206" s="10"/>
      <c r="AR206" s="10"/>
      <c r="AS206" s="10"/>
      <c r="AT206" s="10"/>
      <c r="AU206" s="10"/>
    </row>
    <row r="207" spans="1:47" x14ac:dyDescent="0.25">
      <c r="A207" s="93"/>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93"/>
      <c r="AG207" s="93"/>
      <c r="AH207" s="93"/>
      <c r="AI207" s="93"/>
      <c r="AJ207" s="93"/>
      <c r="AK207" s="93"/>
      <c r="AL207" s="93"/>
      <c r="AM207" s="93"/>
      <c r="AN207" s="10"/>
      <c r="AO207" s="10"/>
      <c r="AP207" s="10"/>
      <c r="AQ207" s="10"/>
      <c r="AR207" s="10"/>
      <c r="AS207" s="10"/>
      <c r="AT207" s="10"/>
      <c r="AU207" s="10"/>
    </row>
    <row r="208" spans="1:47" x14ac:dyDescent="0.25">
      <c r="A208" s="93"/>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93"/>
      <c r="AG208" s="93"/>
      <c r="AH208" s="93"/>
      <c r="AI208" s="93"/>
      <c r="AJ208" s="93"/>
      <c r="AK208" s="93"/>
      <c r="AL208" s="93"/>
      <c r="AM208" s="93"/>
      <c r="AN208" s="10"/>
      <c r="AO208" s="10"/>
      <c r="AP208" s="10"/>
      <c r="AQ208" s="10"/>
      <c r="AR208" s="10"/>
      <c r="AS208" s="10"/>
      <c r="AT208" s="10"/>
      <c r="AU208" s="10"/>
    </row>
    <row r="209" spans="1:47" x14ac:dyDescent="0.25">
      <c r="A209" s="93"/>
      <c r="B209" s="93"/>
      <c r="C209" s="93"/>
      <c r="D209" s="93"/>
      <c r="E209" s="93"/>
      <c r="F209" s="93"/>
      <c r="G209" s="93"/>
      <c r="H209" s="93"/>
      <c r="I209" s="93"/>
      <c r="J209" s="93"/>
      <c r="K209" s="93"/>
      <c r="L209" s="93"/>
      <c r="M209" s="93"/>
      <c r="N209" s="93"/>
      <c r="O209" s="93"/>
      <c r="P209" s="93"/>
      <c r="Q209" s="93"/>
      <c r="R209" s="93"/>
      <c r="S209" s="93"/>
      <c r="T209" s="93"/>
      <c r="U209" s="93"/>
      <c r="V209" s="93"/>
      <c r="W209" s="93"/>
      <c r="X209" s="93"/>
      <c r="Y209" s="93"/>
      <c r="Z209" s="93"/>
      <c r="AA209" s="93"/>
      <c r="AB209" s="93"/>
      <c r="AC209" s="93"/>
      <c r="AD209" s="93"/>
      <c r="AE209" s="93"/>
      <c r="AF209" s="93"/>
      <c r="AG209" s="93"/>
      <c r="AH209" s="93"/>
      <c r="AI209" s="93"/>
      <c r="AJ209" s="93"/>
      <c r="AK209" s="93"/>
      <c r="AL209" s="93"/>
      <c r="AM209" s="93"/>
      <c r="AN209" s="10"/>
      <c r="AO209" s="10"/>
      <c r="AP209" s="10"/>
      <c r="AQ209" s="10"/>
      <c r="AR209" s="10"/>
      <c r="AS209" s="10"/>
      <c r="AT209" s="10"/>
      <c r="AU209" s="10"/>
    </row>
    <row r="210" spans="1:47" x14ac:dyDescent="0.25">
      <c r="A210" s="93"/>
      <c r="B210" s="93"/>
      <c r="C210" s="93"/>
      <c r="D210" s="93"/>
      <c r="E210" s="93"/>
      <c r="F210" s="93"/>
      <c r="G210" s="93"/>
      <c r="H210" s="93"/>
      <c r="I210" s="93"/>
      <c r="J210" s="93"/>
      <c r="K210" s="93"/>
      <c r="L210" s="93"/>
      <c r="M210" s="93"/>
      <c r="N210" s="93"/>
      <c r="O210" s="93"/>
      <c r="P210" s="93"/>
      <c r="Q210" s="93"/>
      <c r="R210" s="93"/>
      <c r="S210" s="93"/>
      <c r="T210" s="93"/>
      <c r="U210" s="93"/>
      <c r="V210" s="93"/>
      <c r="W210" s="93"/>
      <c r="X210" s="93"/>
      <c r="Y210" s="93"/>
      <c r="Z210" s="93"/>
      <c r="AA210" s="93"/>
      <c r="AB210" s="93"/>
      <c r="AC210" s="93"/>
      <c r="AD210" s="93"/>
      <c r="AE210" s="93"/>
      <c r="AF210" s="93"/>
      <c r="AG210" s="93"/>
      <c r="AH210" s="93"/>
      <c r="AI210" s="93"/>
      <c r="AJ210" s="93"/>
      <c r="AK210" s="93"/>
      <c r="AL210" s="93"/>
      <c r="AM210" s="93"/>
      <c r="AN210" s="10"/>
      <c r="AO210" s="10"/>
      <c r="AP210" s="10"/>
      <c r="AQ210" s="10"/>
      <c r="AR210" s="10"/>
      <c r="AS210" s="10"/>
      <c r="AT210" s="10"/>
      <c r="AU210" s="10"/>
    </row>
    <row r="211" spans="1:47" x14ac:dyDescent="0.25">
      <c r="A211" s="93"/>
      <c r="B211" s="93"/>
      <c r="C211" s="93"/>
      <c r="D211" s="93"/>
      <c r="E211" s="93"/>
      <c r="F211" s="93"/>
      <c r="G211" s="93"/>
      <c r="H211" s="93"/>
      <c r="I211" s="93"/>
      <c r="J211" s="93"/>
      <c r="K211" s="93"/>
      <c r="L211" s="93"/>
      <c r="M211" s="93"/>
      <c r="N211" s="93"/>
      <c r="O211" s="93"/>
      <c r="P211" s="93"/>
      <c r="Q211" s="93"/>
      <c r="R211" s="93"/>
      <c r="S211" s="93"/>
      <c r="T211" s="93"/>
      <c r="U211" s="93"/>
      <c r="V211" s="93"/>
      <c r="W211" s="93"/>
      <c r="X211" s="93"/>
      <c r="Y211" s="93"/>
      <c r="Z211" s="93"/>
      <c r="AA211" s="93"/>
      <c r="AB211" s="93"/>
      <c r="AC211" s="93"/>
      <c r="AD211" s="93"/>
      <c r="AE211" s="93"/>
      <c r="AF211" s="93"/>
      <c r="AG211" s="93"/>
      <c r="AH211" s="93"/>
      <c r="AI211" s="93"/>
      <c r="AJ211" s="93"/>
      <c r="AK211" s="93"/>
      <c r="AL211" s="93"/>
      <c r="AM211" s="93"/>
      <c r="AN211" s="10"/>
      <c r="AO211" s="10"/>
      <c r="AP211" s="10"/>
      <c r="AQ211" s="10"/>
      <c r="AR211" s="10"/>
      <c r="AS211" s="10"/>
      <c r="AT211" s="10"/>
      <c r="AU211" s="10"/>
    </row>
    <row r="212" spans="1:47" x14ac:dyDescent="0.25">
      <c r="A212" s="93"/>
      <c r="B212" s="93"/>
      <c r="C212" s="93"/>
      <c r="D212" s="93"/>
      <c r="E212" s="93"/>
      <c r="F212" s="93"/>
      <c r="G212" s="93"/>
      <c r="H212" s="93"/>
      <c r="I212" s="93"/>
      <c r="J212" s="93"/>
      <c r="K212" s="93"/>
      <c r="L212" s="93"/>
      <c r="M212" s="93"/>
      <c r="N212" s="93"/>
      <c r="O212" s="93"/>
      <c r="P212" s="93"/>
      <c r="Q212" s="93"/>
      <c r="R212" s="93"/>
      <c r="S212" s="93"/>
      <c r="T212" s="93"/>
      <c r="U212" s="93"/>
      <c r="V212" s="93"/>
      <c r="W212" s="93"/>
      <c r="X212" s="93"/>
      <c r="Y212" s="93"/>
      <c r="Z212" s="93"/>
      <c r="AA212" s="93"/>
      <c r="AB212" s="93"/>
      <c r="AC212" s="93"/>
      <c r="AD212" s="93"/>
      <c r="AE212" s="93"/>
      <c r="AF212" s="93"/>
      <c r="AG212" s="93"/>
      <c r="AH212" s="93"/>
      <c r="AI212" s="93"/>
      <c r="AJ212" s="93"/>
      <c r="AK212" s="93"/>
      <c r="AL212" s="93"/>
      <c r="AM212" s="93"/>
      <c r="AN212" s="10"/>
      <c r="AO212" s="10"/>
      <c r="AP212" s="10"/>
      <c r="AQ212" s="10"/>
      <c r="AR212" s="10"/>
      <c r="AS212" s="10"/>
      <c r="AT212" s="10"/>
      <c r="AU212" s="10"/>
    </row>
    <row r="213" spans="1:47" x14ac:dyDescent="0.25">
      <c r="A213" s="93"/>
      <c r="B213" s="93"/>
      <c r="C213" s="93"/>
      <c r="D213" s="93"/>
      <c r="E213" s="93"/>
      <c r="F213" s="93"/>
      <c r="G213" s="93"/>
      <c r="H213" s="93"/>
      <c r="I213" s="93"/>
      <c r="J213" s="93"/>
      <c r="K213" s="93"/>
      <c r="L213" s="93"/>
      <c r="M213" s="93"/>
      <c r="N213" s="93"/>
      <c r="O213" s="93"/>
      <c r="P213" s="93"/>
      <c r="Q213" s="93"/>
      <c r="R213" s="93"/>
      <c r="S213" s="93"/>
      <c r="T213" s="93"/>
      <c r="U213" s="93"/>
      <c r="V213" s="93"/>
      <c r="W213" s="93"/>
      <c r="X213" s="93"/>
      <c r="Y213" s="93"/>
      <c r="Z213" s="93"/>
      <c r="AA213" s="93"/>
      <c r="AB213" s="93"/>
      <c r="AC213" s="93"/>
      <c r="AD213" s="93"/>
      <c r="AE213" s="93"/>
      <c r="AF213" s="93"/>
      <c r="AG213" s="93"/>
      <c r="AH213" s="93"/>
      <c r="AI213" s="93"/>
      <c r="AJ213" s="93"/>
      <c r="AK213" s="93"/>
      <c r="AL213" s="93"/>
      <c r="AM213" s="93"/>
      <c r="AN213" s="10"/>
      <c r="AO213" s="10"/>
      <c r="AP213" s="10"/>
      <c r="AQ213" s="10"/>
      <c r="AR213" s="10"/>
      <c r="AS213" s="10"/>
      <c r="AT213" s="10"/>
      <c r="AU213" s="10"/>
    </row>
    <row r="214" spans="1:47" x14ac:dyDescent="0.25">
      <c r="A214" s="93"/>
      <c r="B214" s="93"/>
      <c r="C214" s="93"/>
      <c r="D214" s="93"/>
      <c r="E214" s="93"/>
      <c r="F214" s="93"/>
      <c r="G214" s="93"/>
      <c r="H214" s="93"/>
      <c r="I214" s="93"/>
      <c r="J214" s="93"/>
      <c r="K214" s="93"/>
      <c r="L214" s="93"/>
      <c r="M214" s="93"/>
      <c r="N214" s="93"/>
      <c r="O214" s="93"/>
      <c r="P214" s="93"/>
      <c r="Q214" s="93"/>
      <c r="R214" s="93"/>
      <c r="S214" s="93"/>
      <c r="T214" s="93"/>
      <c r="U214" s="93"/>
      <c r="V214" s="93"/>
      <c r="W214" s="93"/>
      <c r="X214" s="93"/>
      <c r="Y214" s="93"/>
      <c r="Z214" s="93"/>
      <c r="AA214" s="93"/>
      <c r="AB214" s="93"/>
      <c r="AC214" s="93"/>
      <c r="AD214" s="93"/>
      <c r="AE214" s="93"/>
      <c r="AF214" s="93"/>
      <c r="AG214" s="93"/>
      <c r="AH214" s="93"/>
      <c r="AI214" s="93"/>
      <c r="AJ214" s="93"/>
      <c r="AK214" s="93"/>
      <c r="AL214" s="93"/>
      <c r="AM214" s="93"/>
      <c r="AN214" s="10"/>
      <c r="AO214" s="10"/>
      <c r="AP214" s="10"/>
      <c r="AQ214" s="10"/>
      <c r="AR214" s="10"/>
      <c r="AS214" s="10"/>
      <c r="AT214" s="10"/>
      <c r="AU214" s="10"/>
    </row>
    <row r="215" spans="1:47" x14ac:dyDescent="0.25">
      <c r="A215" s="93"/>
      <c r="B215" s="93"/>
      <c r="C215" s="93"/>
      <c r="D215" s="93"/>
      <c r="E215" s="93"/>
      <c r="F215" s="93"/>
      <c r="G215" s="93"/>
      <c r="H215" s="93"/>
      <c r="I215" s="93"/>
      <c r="J215" s="93"/>
      <c r="K215" s="93"/>
      <c r="L215" s="93"/>
      <c r="M215" s="93"/>
      <c r="N215" s="93"/>
      <c r="O215" s="93"/>
      <c r="P215" s="93"/>
      <c r="Q215" s="93"/>
      <c r="R215" s="93"/>
      <c r="S215" s="93"/>
      <c r="T215" s="93"/>
      <c r="U215" s="93"/>
      <c r="V215" s="93"/>
      <c r="W215" s="93"/>
      <c r="X215" s="93"/>
      <c r="Y215" s="93"/>
      <c r="Z215" s="93"/>
      <c r="AA215" s="93"/>
      <c r="AB215" s="93"/>
      <c r="AC215" s="93"/>
      <c r="AD215" s="93"/>
      <c r="AE215" s="93"/>
      <c r="AF215" s="93"/>
      <c r="AG215" s="93"/>
      <c r="AH215" s="93"/>
      <c r="AI215" s="93"/>
      <c r="AJ215" s="93"/>
      <c r="AK215" s="93"/>
      <c r="AL215" s="93"/>
      <c r="AM215" s="93"/>
      <c r="AN215" s="10"/>
      <c r="AO215" s="10"/>
      <c r="AP215" s="10"/>
      <c r="AQ215" s="10"/>
      <c r="AR215" s="10"/>
      <c r="AS215" s="10"/>
      <c r="AT215" s="10"/>
      <c r="AU215" s="10"/>
    </row>
    <row r="216" spans="1:47" x14ac:dyDescent="0.25">
      <c r="A216" s="93"/>
      <c r="B216" s="93"/>
      <c r="C216" s="93"/>
      <c r="D216" s="93"/>
      <c r="E216" s="93"/>
      <c r="F216" s="93"/>
      <c r="G216" s="93"/>
      <c r="H216" s="93"/>
      <c r="I216" s="93"/>
      <c r="J216" s="93"/>
      <c r="K216" s="93"/>
      <c r="L216" s="93"/>
      <c r="M216" s="93"/>
      <c r="N216" s="93"/>
      <c r="O216" s="93"/>
      <c r="P216" s="93"/>
      <c r="Q216" s="93"/>
      <c r="R216" s="93"/>
      <c r="S216" s="93"/>
      <c r="T216" s="93"/>
      <c r="U216" s="93"/>
      <c r="V216" s="93"/>
      <c r="W216" s="93"/>
      <c r="X216" s="93"/>
      <c r="Y216" s="93"/>
      <c r="Z216" s="93"/>
      <c r="AA216" s="93"/>
      <c r="AB216" s="93"/>
      <c r="AC216" s="93"/>
      <c r="AD216" s="93"/>
      <c r="AE216" s="93"/>
      <c r="AF216" s="93"/>
      <c r="AG216" s="93"/>
      <c r="AH216" s="93"/>
      <c r="AI216" s="93"/>
      <c r="AJ216" s="93"/>
      <c r="AK216" s="93"/>
      <c r="AL216" s="93"/>
      <c r="AM216" s="93"/>
      <c r="AN216" s="10"/>
      <c r="AO216" s="10"/>
      <c r="AP216" s="10"/>
      <c r="AQ216" s="10"/>
      <c r="AR216" s="10"/>
      <c r="AS216" s="10"/>
      <c r="AT216" s="10"/>
      <c r="AU216" s="10"/>
    </row>
    <row r="217" spans="1:47" x14ac:dyDescent="0.25">
      <c r="A217" s="93"/>
      <c r="B217" s="93"/>
      <c r="C217" s="93"/>
      <c r="D217" s="93"/>
      <c r="E217" s="93"/>
      <c r="F217" s="93"/>
      <c r="G217" s="93"/>
      <c r="H217" s="93"/>
      <c r="I217" s="93"/>
      <c r="J217" s="93"/>
      <c r="K217" s="93"/>
      <c r="L217" s="93"/>
      <c r="M217" s="93"/>
      <c r="N217" s="93"/>
      <c r="O217" s="93"/>
      <c r="P217" s="93"/>
      <c r="Q217" s="93"/>
      <c r="R217" s="93"/>
      <c r="S217" s="93"/>
      <c r="T217" s="93"/>
      <c r="U217" s="93"/>
      <c r="V217" s="93"/>
      <c r="W217" s="93"/>
      <c r="X217" s="93"/>
      <c r="Y217" s="93"/>
      <c r="Z217" s="93"/>
      <c r="AA217" s="93"/>
      <c r="AB217" s="93"/>
      <c r="AC217" s="93"/>
      <c r="AD217" s="93"/>
      <c r="AE217" s="93"/>
      <c r="AF217" s="93"/>
      <c r="AG217" s="93"/>
      <c r="AH217" s="93"/>
      <c r="AI217" s="93"/>
      <c r="AJ217" s="93"/>
      <c r="AK217" s="93"/>
      <c r="AL217" s="93"/>
      <c r="AM217" s="93"/>
      <c r="AN217" s="10"/>
      <c r="AO217" s="10"/>
      <c r="AP217" s="10"/>
      <c r="AQ217" s="10"/>
      <c r="AR217" s="10"/>
      <c r="AS217" s="10"/>
      <c r="AT217" s="10"/>
      <c r="AU217" s="10"/>
    </row>
    <row r="218" spans="1:47" x14ac:dyDescent="0.25">
      <c r="A218" s="93"/>
      <c r="B218" s="93"/>
      <c r="C218" s="93"/>
      <c r="D218" s="93"/>
      <c r="E218" s="93"/>
      <c r="F218" s="93"/>
      <c r="G218" s="93"/>
      <c r="H218" s="93"/>
      <c r="I218" s="93"/>
      <c r="J218" s="93"/>
      <c r="K218" s="93"/>
      <c r="L218" s="93"/>
      <c r="M218" s="93"/>
      <c r="N218" s="93"/>
      <c r="O218" s="93"/>
      <c r="P218" s="93"/>
      <c r="Q218" s="93"/>
      <c r="R218" s="93"/>
      <c r="S218" s="93"/>
      <c r="T218" s="93"/>
      <c r="U218" s="93"/>
      <c r="V218" s="93"/>
      <c r="W218" s="93"/>
      <c r="X218" s="93"/>
      <c r="Y218" s="93"/>
      <c r="Z218" s="93"/>
      <c r="AA218" s="93"/>
      <c r="AB218" s="93"/>
      <c r="AC218" s="93"/>
      <c r="AD218" s="93"/>
      <c r="AE218" s="93"/>
      <c r="AF218" s="93"/>
      <c r="AG218" s="93"/>
      <c r="AH218" s="93"/>
      <c r="AI218" s="93"/>
      <c r="AJ218" s="93"/>
      <c r="AK218" s="93"/>
      <c r="AL218" s="93"/>
      <c r="AM218" s="93"/>
      <c r="AN218" s="10"/>
      <c r="AO218" s="10"/>
      <c r="AP218" s="10"/>
      <c r="AQ218" s="10"/>
      <c r="AR218" s="10"/>
      <c r="AS218" s="10"/>
      <c r="AT218" s="10"/>
      <c r="AU218" s="10"/>
    </row>
    <row r="219" spans="1:47" x14ac:dyDescent="0.25">
      <c r="A219" s="93"/>
      <c r="B219" s="93"/>
      <c r="C219" s="93"/>
      <c r="D219" s="93"/>
      <c r="E219" s="93"/>
      <c r="F219" s="93"/>
      <c r="G219" s="93"/>
      <c r="H219" s="93"/>
      <c r="I219" s="93"/>
      <c r="J219" s="93"/>
      <c r="K219" s="93"/>
      <c r="L219" s="93"/>
      <c r="M219" s="93"/>
      <c r="N219" s="93"/>
      <c r="O219" s="93"/>
      <c r="P219" s="93"/>
      <c r="Q219" s="93"/>
      <c r="R219" s="93"/>
      <c r="S219" s="93"/>
      <c r="T219" s="93"/>
      <c r="U219" s="93"/>
      <c r="V219" s="93"/>
      <c r="W219" s="93"/>
      <c r="X219" s="93"/>
      <c r="Y219" s="93"/>
      <c r="Z219" s="93"/>
      <c r="AA219" s="93"/>
      <c r="AB219" s="93"/>
      <c r="AC219" s="93"/>
      <c r="AD219" s="93"/>
      <c r="AE219" s="93"/>
      <c r="AF219" s="93"/>
      <c r="AG219" s="93"/>
      <c r="AH219" s="93"/>
      <c r="AI219" s="93"/>
      <c r="AJ219" s="93"/>
      <c r="AK219" s="93"/>
      <c r="AL219" s="93"/>
      <c r="AM219" s="93"/>
      <c r="AN219" s="10"/>
      <c r="AO219" s="10"/>
      <c r="AP219" s="10"/>
      <c r="AQ219" s="10"/>
      <c r="AR219" s="10"/>
      <c r="AS219" s="10"/>
      <c r="AT219" s="10"/>
      <c r="AU219" s="10"/>
    </row>
    <row r="220" spans="1:47" x14ac:dyDescent="0.25">
      <c r="A220" s="93"/>
      <c r="B220" s="93"/>
      <c r="C220" s="93"/>
      <c r="D220" s="93"/>
      <c r="E220" s="93"/>
      <c r="F220" s="93"/>
      <c r="G220" s="93"/>
      <c r="H220" s="93"/>
      <c r="I220" s="93"/>
      <c r="J220" s="93"/>
      <c r="K220" s="93"/>
      <c r="L220" s="93"/>
      <c r="M220" s="93"/>
      <c r="N220" s="93"/>
      <c r="O220" s="93"/>
      <c r="P220" s="93"/>
      <c r="Q220" s="93"/>
      <c r="R220" s="93"/>
      <c r="S220" s="93"/>
      <c r="T220" s="93"/>
      <c r="U220" s="93"/>
      <c r="V220" s="93"/>
      <c r="W220" s="93"/>
      <c r="X220" s="93"/>
      <c r="Y220" s="93"/>
      <c r="Z220" s="93"/>
      <c r="AA220" s="93"/>
      <c r="AB220" s="93"/>
      <c r="AC220" s="93"/>
      <c r="AD220" s="93"/>
      <c r="AE220" s="93"/>
      <c r="AF220" s="93"/>
      <c r="AG220" s="93"/>
      <c r="AH220" s="93"/>
      <c r="AI220" s="93"/>
      <c r="AJ220" s="93"/>
      <c r="AK220" s="93"/>
      <c r="AL220" s="93"/>
      <c r="AM220" s="93"/>
      <c r="AN220" s="10"/>
      <c r="AO220" s="10"/>
      <c r="AP220" s="10"/>
      <c r="AQ220" s="10"/>
      <c r="AR220" s="10"/>
      <c r="AS220" s="10"/>
      <c r="AT220" s="10"/>
      <c r="AU220" s="10"/>
    </row>
    <row r="221" spans="1:47" x14ac:dyDescent="0.25">
      <c r="A221" s="93"/>
      <c r="B221" s="93"/>
      <c r="C221" s="93"/>
      <c r="D221" s="93"/>
      <c r="E221" s="93"/>
      <c r="F221" s="93"/>
      <c r="G221" s="93"/>
      <c r="H221" s="93"/>
      <c r="I221" s="93"/>
      <c r="J221" s="93"/>
      <c r="K221" s="93"/>
      <c r="L221" s="93"/>
      <c r="M221" s="93"/>
      <c r="N221" s="93"/>
      <c r="O221" s="93"/>
      <c r="P221" s="93"/>
      <c r="Q221" s="93"/>
      <c r="R221" s="93"/>
      <c r="S221" s="93"/>
      <c r="T221" s="93"/>
      <c r="U221" s="93"/>
      <c r="V221" s="93"/>
      <c r="W221" s="93"/>
      <c r="X221" s="93"/>
      <c r="Y221" s="93"/>
      <c r="Z221" s="93"/>
      <c r="AA221" s="93"/>
      <c r="AB221" s="93"/>
      <c r="AC221" s="93"/>
      <c r="AD221" s="93"/>
      <c r="AE221" s="93"/>
      <c r="AF221" s="93"/>
      <c r="AG221" s="93"/>
      <c r="AH221" s="93"/>
      <c r="AI221" s="93"/>
      <c r="AJ221" s="93"/>
      <c r="AK221" s="93"/>
      <c r="AL221" s="93"/>
      <c r="AM221" s="93"/>
      <c r="AN221" s="10"/>
      <c r="AO221" s="10"/>
      <c r="AP221" s="10"/>
      <c r="AQ221" s="10"/>
      <c r="AR221" s="10"/>
      <c r="AS221" s="10"/>
      <c r="AT221" s="10"/>
      <c r="AU221" s="10"/>
    </row>
    <row r="222" spans="1:47" x14ac:dyDescent="0.25">
      <c r="A222" s="93"/>
      <c r="B222" s="93"/>
      <c r="C222" s="93"/>
      <c r="D222" s="93"/>
      <c r="E222" s="93"/>
      <c r="F222" s="93"/>
      <c r="G222" s="93"/>
      <c r="H222" s="93"/>
      <c r="I222" s="93"/>
      <c r="J222" s="93"/>
      <c r="K222" s="93"/>
      <c r="L222" s="93"/>
      <c r="M222" s="93"/>
      <c r="N222" s="93"/>
      <c r="O222" s="93"/>
      <c r="P222" s="93"/>
      <c r="Q222" s="93"/>
      <c r="R222" s="93"/>
      <c r="S222" s="93"/>
      <c r="T222" s="93"/>
      <c r="U222" s="93"/>
      <c r="V222" s="93"/>
      <c r="W222" s="93"/>
      <c r="X222" s="93"/>
      <c r="Y222" s="93"/>
      <c r="Z222" s="93"/>
      <c r="AA222" s="93"/>
      <c r="AB222" s="93"/>
      <c r="AC222" s="93"/>
      <c r="AD222" s="93"/>
      <c r="AE222" s="93"/>
      <c r="AF222" s="93"/>
      <c r="AG222" s="93"/>
      <c r="AH222" s="93"/>
      <c r="AI222" s="93"/>
      <c r="AJ222" s="93"/>
      <c r="AK222" s="93"/>
      <c r="AL222" s="93"/>
      <c r="AM222" s="93"/>
      <c r="AN222" s="10"/>
      <c r="AO222" s="10"/>
      <c r="AP222" s="10"/>
      <c r="AQ222" s="10"/>
      <c r="AR222" s="10"/>
      <c r="AS222" s="10"/>
      <c r="AT222" s="10"/>
      <c r="AU222" s="10"/>
    </row>
    <row r="223" spans="1:47" x14ac:dyDescent="0.25">
      <c r="A223" s="93"/>
      <c r="B223" s="93"/>
      <c r="C223" s="93"/>
      <c r="D223" s="93"/>
      <c r="E223" s="93"/>
      <c r="F223" s="93"/>
      <c r="G223" s="93"/>
      <c r="H223" s="93"/>
      <c r="I223" s="93"/>
      <c r="J223" s="93"/>
      <c r="K223" s="93"/>
      <c r="L223" s="93"/>
      <c r="M223" s="93"/>
      <c r="N223" s="93"/>
      <c r="O223" s="93"/>
      <c r="P223" s="93"/>
      <c r="Q223" s="93"/>
      <c r="R223" s="93"/>
      <c r="S223" s="93"/>
      <c r="T223" s="93"/>
      <c r="U223" s="93"/>
      <c r="V223" s="93"/>
      <c r="W223" s="93"/>
      <c r="X223" s="93"/>
      <c r="Y223" s="93"/>
      <c r="Z223" s="93"/>
      <c r="AA223" s="93"/>
      <c r="AB223" s="93"/>
      <c r="AC223" s="93"/>
      <c r="AD223" s="93"/>
      <c r="AE223" s="93"/>
      <c r="AF223" s="93"/>
      <c r="AG223" s="93"/>
      <c r="AH223" s="93"/>
      <c r="AI223" s="93"/>
      <c r="AJ223" s="93"/>
      <c r="AK223" s="93"/>
      <c r="AL223" s="93"/>
      <c r="AM223" s="93"/>
      <c r="AN223" s="10"/>
      <c r="AO223" s="10"/>
      <c r="AP223" s="10"/>
      <c r="AQ223" s="10"/>
      <c r="AR223" s="10"/>
      <c r="AS223" s="10"/>
      <c r="AT223" s="10"/>
      <c r="AU223" s="10"/>
    </row>
    <row r="224" spans="1:47" x14ac:dyDescent="0.25">
      <c r="A224" s="93"/>
      <c r="B224" s="93"/>
      <c r="C224" s="93"/>
      <c r="D224" s="93"/>
      <c r="E224" s="93"/>
      <c r="F224" s="93"/>
      <c r="G224" s="93"/>
      <c r="H224" s="93"/>
      <c r="I224" s="93"/>
      <c r="J224" s="93"/>
      <c r="K224" s="93"/>
      <c r="L224" s="93"/>
      <c r="M224" s="93"/>
      <c r="N224" s="93"/>
      <c r="O224" s="93"/>
      <c r="P224" s="93"/>
      <c r="Q224" s="93"/>
      <c r="R224" s="93"/>
      <c r="S224" s="93"/>
      <c r="T224" s="93"/>
      <c r="U224" s="93"/>
      <c r="V224" s="93"/>
      <c r="W224" s="93"/>
      <c r="X224" s="93"/>
      <c r="Y224" s="93"/>
      <c r="Z224" s="93"/>
      <c r="AA224" s="93"/>
      <c r="AB224" s="93"/>
      <c r="AC224" s="93"/>
      <c r="AD224" s="93"/>
      <c r="AE224" s="93"/>
      <c r="AF224" s="93"/>
      <c r="AG224" s="93"/>
      <c r="AH224" s="93"/>
      <c r="AI224" s="93"/>
      <c r="AJ224" s="93"/>
      <c r="AK224" s="93"/>
      <c r="AL224" s="93"/>
      <c r="AM224" s="93"/>
      <c r="AN224" s="10"/>
      <c r="AO224" s="10"/>
      <c r="AP224" s="10"/>
      <c r="AQ224" s="10"/>
      <c r="AR224" s="10"/>
      <c r="AS224" s="10"/>
      <c r="AT224" s="10"/>
      <c r="AU224" s="10"/>
    </row>
    <row r="225" spans="1:47" x14ac:dyDescent="0.25">
      <c r="A225" s="93"/>
      <c r="B225" s="93"/>
      <c r="C225" s="93"/>
      <c r="D225" s="93"/>
      <c r="E225" s="93"/>
      <c r="F225" s="93"/>
      <c r="G225" s="93"/>
      <c r="H225" s="93"/>
      <c r="I225" s="93"/>
      <c r="J225" s="93"/>
      <c r="K225" s="93"/>
      <c r="L225" s="93"/>
      <c r="M225" s="93"/>
      <c r="N225" s="93"/>
      <c r="O225" s="93"/>
      <c r="P225" s="93"/>
      <c r="Q225" s="93"/>
      <c r="R225" s="93"/>
      <c r="S225" s="93"/>
      <c r="T225" s="93"/>
      <c r="U225" s="93"/>
      <c r="V225" s="93"/>
      <c r="W225" s="93"/>
      <c r="X225" s="93"/>
      <c r="Y225" s="93"/>
      <c r="Z225" s="93"/>
      <c r="AA225" s="93"/>
      <c r="AB225" s="93"/>
      <c r="AC225" s="93"/>
      <c r="AD225" s="93"/>
      <c r="AE225" s="93"/>
      <c r="AF225" s="93"/>
      <c r="AG225" s="93"/>
      <c r="AH225" s="93"/>
      <c r="AI225" s="93"/>
      <c r="AJ225" s="93"/>
      <c r="AK225" s="93"/>
      <c r="AL225" s="93"/>
      <c r="AM225" s="93"/>
      <c r="AN225" s="10"/>
      <c r="AO225" s="10"/>
      <c r="AP225" s="10"/>
      <c r="AQ225" s="10"/>
      <c r="AR225" s="10"/>
      <c r="AS225" s="10"/>
      <c r="AT225" s="10"/>
      <c r="AU225" s="10"/>
    </row>
    <row r="226" spans="1:47" x14ac:dyDescent="0.25">
      <c r="A226" s="93"/>
      <c r="B226" s="93"/>
      <c r="C226" s="93"/>
      <c r="D226" s="93"/>
      <c r="E226" s="93"/>
      <c r="F226" s="93"/>
      <c r="G226" s="93"/>
      <c r="H226" s="93"/>
      <c r="I226" s="93"/>
      <c r="J226" s="93"/>
      <c r="K226" s="93"/>
      <c r="L226" s="93"/>
      <c r="M226" s="93"/>
      <c r="N226" s="93"/>
      <c r="O226" s="93"/>
      <c r="P226" s="93"/>
      <c r="Q226" s="93"/>
      <c r="R226" s="93"/>
      <c r="S226" s="93"/>
      <c r="T226" s="93"/>
      <c r="U226" s="93"/>
      <c r="V226" s="93"/>
      <c r="W226" s="93"/>
      <c r="X226" s="93"/>
      <c r="Y226" s="93"/>
      <c r="Z226" s="93"/>
      <c r="AA226" s="93"/>
      <c r="AB226" s="93"/>
      <c r="AC226" s="93"/>
      <c r="AD226" s="93"/>
      <c r="AE226" s="93"/>
      <c r="AF226" s="93"/>
      <c r="AG226" s="93"/>
      <c r="AH226" s="93"/>
      <c r="AI226" s="93"/>
      <c r="AJ226" s="93"/>
      <c r="AK226" s="93"/>
      <c r="AL226" s="93"/>
      <c r="AM226" s="93"/>
      <c r="AN226" s="10"/>
      <c r="AO226" s="10"/>
      <c r="AP226" s="10"/>
      <c r="AQ226" s="10"/>
      <c r="AR226" s="10"/>
      <c r="AS226" s="10"/>
      <c r="AT226" s="10"/>
      <c r="AU226" s="10"/>
    </row>
    <row r="227" spans="1:47" x14ac:dyDescent="0.25">
      <c r="A227" s="93"/>
      <c r="B227" s="93"/>
      <c r="C227" s="93"/>
      <c r="D227" s="93"/>
      <c r="E227" s="93"/>
      <c r="F227" s="93"/>
      <c r="G227" s="93"/>
      <c r="H227" s="93"/>
      <c r="I227" s="93"/>
      <c r="J227" s="93"/>
      <c r="K227" s="93"/>
      <c r="L227" s="93"/>
      <c r="M227" s="93"/>
      <c r="N227" s="93"/>
      <c r="O227" s="93"/>
      <c r="P227" s="93"/>
      <c r="Q227" s="93"/>
      <c r="R227" s="93"/>
      <c r="S227" s="93"/>
      <c r="T227" s="93"/>
      <c r="U227" s="93"/>
      <c r="V227" s="93"/>
      <c r="W227" s="93"/>
      <c r="X227" s="93"/>
      <c r="Y227" s="93"/>
      <c r="Z227" s="93"/>
      <c r="AA227" s="93"/>
      <c r="AB227" s="93"/>
      <c r="AC227" s="93"/>
      <c r="AD227" s="93"/>
      <c r="AE227" s="93"/>
      <c r="AF227" s="93"/>
      <c r="AG227" s="93"/>
      <c r="AH227" s="93"/>
      <c r="AI227" s="93"/>
      <c r="AJ227" s="93"/>
      <c r="AK227" s="93"/>
      <c r="AL227" s="93"/>
      <c r="AM227" s="93"/>
      <c r="AN227" s="10"/>
      <c r="AO227" s="10"/>
      <c r="AP227" s="10"/>
      <c r="AQ227" s="10"/>
      <c r="AR227" s="10"/>
      <c r="AS227" s="10"/>
      <c r="AT227" s="10"/>
      <c r="AU227" s="10"/>
    </row>
    <row r="228" spans="1:47" x14ac:dyDescent="0.25">
      <c r="A228" s="93"/>
      <c r="B228" s="93"/>
      <c r="C228" s="93"/>
      <c r="D228" s="93"/>
      <c r="E228" s="93"/>
      <c r="F228" s="93"/>
      <c r="G228" s="93"/>
      <c r="H228" s="93"/>
      <c r="I228" s="93"/>
      <c r="J228" s="93"/>
      <c r="K228" s="93"/>
      <c r="L228" s="93"/>
      <c r="M228" s="93"/>
      <c r="N228" s="93"/>
      <c r="O228" s="93"/>
      <c r="P228" s="93"/>
      <c r="Q228" s="93"/>
      <c r="R228" s="93"/>
      <c r="S228" s="93"/>
      <c r="T228" s="93"/>
      <c r="U228" s="93"/>
      <c r="V228" s="93"/>
      <c r="W228" s="93"/>
      <c r="X228" s="93"/>
      <c r="Y228" s="93"/>
      <c r="Z228" s="93"/>
      <c r="AA228" s="93"/>
      <c r="AB228" s="93"/>
      <c r="AC228" s="93"/>
      <c r="AD228" s="93"/>
      <c r="AE228" s="93"/>
      <c r="AF228" s="93"/>
      <c r="AG228" s="93"/>
      <c r="AH228" s="93"/>
      <c r="AI228" s="93"/>
      <c r="AJ228" s="93"/>
      <c r="AK228" s="93"/>
      <c r="AL228" s="93"/>
      <c r="AM228" s="93"/>
      <c r="AN228" s="10"/>
      <c r="AO228" s="10"/>
      <c r="AP228" s="10"/>
      <c r="AQ228" s="10"/>
      <c r="AR228" s="10"/>
      <c r="AS228" s="10"/>
      <c r="AT228" s="10"/>
      <c r="AU228" s="10"/>
    </row>
    <row r="229" spans="1:47" x14ac:dyDescent="0.25">
      <c r="A229" s="93"/>
      <c r="B229" s="93"/>
      <c r="C229" s="93"/>
      <c r="D229" s="93"/>
      <c r="E229" s="93"/>
      <c r="F229" s="93"/>
      <c r="G229" s="93"/>
      <c r="H229" s="93"/>
      <c r="I229" s="93"/>
      <c r="J229" s="93"/>
      <c r="K229" s="93"/>
      <c r="L229" s="93"/>
      <c r="M229" s="93"/>
      <c r="N229" s="93"/>
      <c r="O229" s="93"/>
      <c r="P229" s="93"/>
      <c r="Q229" s="93"/>
      <c r="R229" s="93"/>
      <c r="S229" s="93"/>
      <c r="T229" s="93"/>
      <c r="U229" s="93"/>
      <c r="V229" s="93"/>
      <c r="W229" s="93"/>
      <c r="X229" s="93"/>
      <c r="Y229" s="93"/>
      <c r="Z229" s="93"/>
      <c r="AA229" s="93"/>
      <c r="AB229" s="93"/>
      <c r="AC229" s="93"/>
      <c r="AD229" s="93"/>
      <c r="AE229" s="93"/>
      <c r="AF229" s="93"/>
      <c r="AG229" s="93"/>
      <c r="AH229" s="93"/>
      <c r="AI229" s="93"/>
      <c r="AJ229" s="93"/>
      <c r="AK229" s="93"/>
      <c r="AL229" s="93"/>
      <c r="AM229" s="93"/>
      <c r="AN229" s="10"/>
      <c r="AO229" s="10"/>
      <c r="AP229" s="10"/>
      <c r="AQ229" s="10"/>
      <c r="AR229" s="10"/>
      <c r="AS229" s="10"/>
      <c r="AT229" s="10"/>
      <c r="AU229" s="10"/>
    </row>
    <row r="230" spans="1:47" x14ac:dyDescent="0.25">
      <c r="A230" s="93"/>
      <c r="B230" s="93"/>
      <c r="C230" s="93"/>
      <c r="D230" s="93"/>
      <c r="E230" s="93"/>
      <c r="F230" s="93"/>
      <c r="G230" s="93"/>
      <c r="H230" s="93"/>
      <c r="I230" s="93"/>
      <c r="J230" s="93"/>
      <c r="K230" s="93"/>
      <c r="L230" s="93"/>
      <c r="M230" s="93"/>
      <c r="N230" s="93"/>
      <c r="O230" s="93"/>
      <c r="P230" s="93"/>
      <c r="Q230" s="93"/>
      <c r="R230" s="93"/>
      <c r="S230" s="93"/>
      <c r="T230" s="93"/>
      <c r="U230" s="93"/>
      <c r="V230" s="93"/>
      <c r="W230" s="93"/>
      <c r="X230" s="93"/>
      <c r="Y230" s="93"/>
      <c r="Z230" s="93"/>
      <c r="AA230" s="93"/>
      <c r="AB230" s="93"/>
      <c r="AC230" s="93"/>
      <c r="AD230" s="93"/>
      <c r="AE230" s="93"/>
      <c r="AF230" s="93"/>
      <c r="AG230" s="93"/>
      <c r="AH230" s="93"/>
      <c r="AI230" s="93"/>
      <c r="AJ230" s="93"/>
      <c r="AK230" s="93"/>
      <c r="AL230" s="93"/>
      <c r="AM230" s="93"/>
      <c r="AN230" s="10"/>
      <c r="AO230" s="10"/>
      <c r="AP230" s="10"/>
      <c r="AQ230" s="10"/>
      <c r="AR230" s="10"/>
      <c r="AS230" s="10"/>
      <c r="AT230" s="10"/>
      <c r="AU230" s="10"/>
    </row>
    <row r="231" spans="1:47" x14ac:dyDescent="0.25">
      <c r="A231" s="93"/>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93"/>
      <c r="AG231" s="93"/>
      <c r="AH231" s="93"/>
      <c r="AI231" s="93"/>
      <c r="AJ231" s="93"/>
      <c r="AK231" s="93"/>
      <c r="AL231" s="93"/>
      <c r="AM231" s="93"/>
      <c r="AN231" s="10"/>
      <c r="AO231" s="10"/>
      <c r="AP231" s="10"/>
      <c r="AQ231" s="10"/>
      <c r="AR231" s="10"/>
      <c r="AS231" s="10"/>
      <c r="AT231" s="10"/>
      <c r="AU231" s="10"/>
    </row>
    <row r="232" spans="1:47" x14ac:dyDescent="0.25">
      <c r="A232" s="93"/>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93"/>
      <c r="AG232" s="93"/>
      <c r="AH232" s="93"/>
      <c r="AI232" s="93"/>
      <c r="AJ232" s="93"/>
      <c r="AK232" s="93"/>
      <c r="AL232" s="93"/>
      <c r="AM232" s="93"/>
      <c r="AN232" s="10"/>
      <c r="AO232" s="10"/>
      <c r="AP232" s="10"/>
      <c r="AQ232" s="10"/>
      <c r="AR232" s="10"/>
      <c r="AS232" s="10"/>
      <c r="AT232" s="10"/>
      <c r="AU232" s="10"/>
    </row>
    <row r="233" spans="1:47" x14ac:dyDescent="0.25">
      <c r="A233" s="93"/>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93"/>
      <c r="AG233" s="93"/>
      <c r="AH233" s="93"/>
      <c r="AI233" s="93"/>
      <c r="AJ233" s="93"/>
      <c r="AK233" s="93"/>
      <c r="AL233" s="93"/>
      <c r="AM233" s="93"/>
      <c r="AN233" s="10"/>
      <c r="AO233" s="10"/>
      <c r="AP233" s="10"/>
      <c r="AQ233" s="10"/>
      <c r="AR233" s="10"/>
      <c r="AS233" s="10"/>
      <c r="AT233" s="10"/>
      <c r="AU233" s="10"/>
    </row>
    <row r="234" spans="1:47" x14ac:dyDescent="0.25">
      <c r="A234" s="93"/>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c r="AF234" s="93"/>
      <c r="AG234" s="93"/>
      <c r="AH234" s="93"/>
      <c r="AI234" s="93"/>
      <c r="AJ234" s="93"/>
      <c r="AK234" s="93"/>
      <c r="AL234" s="93"/>
      <c r="AM234" s="93"/>
      <c r="AN234" s="10"/>
      <c r="AO234" s="10"/>
      <c r="AP234" s="10"/>
      <c r="AQ234" s="10"/>
      <c r="AR234" s="10"/>
      <c r="AS234" s="10"/>
      <c r="AT234" s="10"/>
      <c r="AU234" s="10"/>
    </row>
    <row r="235" spans="1:47" x14ac:dyDescent="0.25">
      <c r="A235" s="93"/>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10"/>
      <c r="AO235" s="10"/>
      <c r="AP235" s="10"/>
      <c r="AQ235" s="10"/>
      <c r="AR235" s="10"/>
      <c r="AS235" s="10"/>
      <c r="AT235" s="10"/>
      <c r="AU235" s="10"/>
    </row>
    <row r="236" spans="1:47" x14ac:dyDescent="0.25">
      <c r="A236" s="93"/>
      <c r="B236" s="93"/>
      <c r="C236" s="93"/>
      <c r="D236" s="93"/>
      <c r="E236" s="93"/>
      <c r="F236" s="93"/>
      <c r="G236" s="93"/>
      <c r="H236" s="93"/>
      <c r="I236" s="93"/>
      <c r="J236" s="93"/>
      <c r="K236" s="93"/>
      <c r="L236" s="93"/>
      <c r="M236" s="93"/>
      <c r="N236" s="93"/>
      <c r="O236" s="93"/>
      <c r="P236" s="93"/>
      <c r="Q236" s="93"/>
      <c r="R236" s="93"/>
      <c r="S236" s="93"/>
      <c r="T236" s="93"/>
      <c r="U236" s="93"/>
      <c r="V236" s="93"/>
      <c r="W236" s="93"/>
      <c r="X236" s="93"/>
      <c r="Y236" s="93"/>
      <c r="Z236" s="93"/>
      <c r="AA236" s="93"/>
      <c r="AB236" s="93"/>
      <c r="AC236" s="93"/>
      <c r="AD236" s="93"/>
      <c r="AE236" s="93"/>
      <c r="AF236" s="93"/>
      <c r="AG236" s="93"/>
      <c r="AH236" s="93"/>
      <c r="AI236" s="93"/>
      <c r="AJ236" s="93"/>
      <c r="AK236" s="93"/>
      <c r="AL236" s="93"/>
      <c r="AM236" s="93"/>
      <c r="AN236" s="10"/>
      <c r="AO236" s="10"/>
      <c r="AP236" s="10"/>
      <c r="AQ236" s="10"/>
      <c r="AR236" s="10"/>
      <c r="AS236" s="10"/>
      <c r="AT236" s="10"/>
      <c r="AU236" s="10"/>
    </row>
    <row r="237" spans="1:47" x14ac:dyDescent="0.25">
      <c r="A237" s="93"/>
      <c r="B237" s="93"/>
      <c r="C237" s="93"/>
      <c r="D237" s="93"/>
      <c r="E237" s="93"/>
      <c r="F237" s="93"/>
      <c r="G237" s="93"/>
      <c r="H237" s="93"/>
      <c r="I237" s="93"/>
      <c r="J237" s="93"/>
      <c r="K237" s="93"/>
      <c r="L237" s="93"/>
      <c r="M237" s="93"/>
      <c r="N237" s="93"/>
      <c r="O237" s="93"/>
      <c r="P237" s="93"/>
      <c r="Q237" s="93"/>
      <c r="R237" s="93"/>
      <c r="S237" s="93"/>
      <c r="T237" s="93"/>
      <c r="U237" s="93"/>
      <c r="V237" s="93"/>
      <c r="W237" s="93"/>
      <c r="X237" s="93"/>
      <c r="Y237" s="93"/>
      <c r="Z237" s="93"/>
      <c r="AA237" s="93"/>
      <c r="AB237" s="93"/>
      <c r="AC237" s="93"/>
      <c r="AD237" s="93"/>
      <c r="AE237" s="93"/>
      <c r="AF237" s="93"/>
      <c r="AG237" s="93"/>
      <c r="AH237" s="93"/>
      <c r="AI237" s="93"/>
      <c r="AJ237" s="93"/>
      <c r="AK237" s="93"/>
      <c r="AL237" s="93"/>
      <c r="AM237" s="93"/>
      <c r="AN237" s="10"/>
      <c r="AO237" s="10"/>
      <c r="AP237" s="10"/>
      <c r="AQ237" s="10"/>
      <c r="AR237" s="10"/>
      <c r="AS237" s="10"/>
      <c r="AT237" s="10"/>
      <c r="AU237" s="10"/>
    </row>
    <row r="238" spans="1:47" x14ac:dyDescent="0.25">
      <c r="A238" s="93"/>
      <c r="B238" s="93"/>
      <c r="C238" s="93"/>
      <c r="D238" s="93"/>
      <c r="E238" s="93"/>
      <c r="F238" s="93"/>
      <c r="G238" s="93"/>
      <c r="H238" s="93"/>
      <c r="I238" s="93"/>
      <c r="J238" s="93"/>
      <c r="K238" s="93"/>
      <c r="L238" s="93"/>
      <c r="M238" s="93"/>
      <c r="N238" s="93"/>
      <c r="O238" s="93"/>
      <c r="P238" s="93"/>
      <c r="Q238" s="93"/>
      <c r="R238" s="93"/>
      <c r="S238" s="93"/>
      <c r="T238" s="93"/>
      <c r="U238" s="93"/>
      <c r="V238" s="93"/>
      <c r="W238" s="93"/>
      <c r="X238" s="93"/>
      <c r="Y238" s="93"/>
      <c r="Z238" s="93"/>
      <c r="AA238" s="93"/>
      <c r="AB238" s="93"/>
      <c r="AC238" s="93"/>
      <c r="AD238" s="93"/>
      <c r="AE238" s="93"/>
      <c r="AF238" s="93"/>
      <c r="AG238" s="93"/>
      <c r="AH238" s="93"/>
      <c r="AI238" s="93"/>
      <c r="AJ238" s="93"/>
      <c r="AK238" s="93"/>
      <c r="AL238" s="93"/>
      <c r="AM238" s="93"/>
      <c r="AN238" s="10"/>
      <c r="AO238" s="10"/>
      <c r="AP238" s="10"/>
      <c r="AQ238" s="10"/>
      <c r="AR238" s="10"/>
      <c r="AS238" s="10"/>
      <c r="AT238" s="10"/>
      <c r="AU238" s="10"/>
    </row>
    <row r="239" spans="1:47" x14ac:dyDescent="0.25">
      <c r="A239" s="93"/>
      <c r="B239" s="93"/>
      <c r="C239" s="93"/>
      <c r="D239" s="93"/>
      <c r="E239" s="93"/>
      <c r="F239" s="93"/>
      <c r="G239" s="93"/>
      <c r="H239" s="93"/>
      <c r="I239" s="93"/>
      <c r="J239" s="93"/>
      <c r="K239" s="93"/>
      <c r="L239" s="93"/>
      <c r="M239" s="93"/>
      <c r="N239" s="93"/>
      <c r="O239" s="93"/>
      <c r="P239" s="93"/>
      <c r="Q239" s="93"/>
      <c r="R239" s="93"/>
      <c r="S239" s="93"/>
      <c r="T239" s="93"/>
      <c r="U239" s="93"/>
      <c r="V239" s="93"/>
      <c r="W239" s="93"/>
      <c r="X239" s="93"/>
      <c r="Y239" s="93"/>
      <c r="Z239" s="93"/>
      <c r="AA239" s="93"/>
      <c r="AB239" s="93"/>
      <c r="AC239" s="93"/>
      <c r="AD239" s="93"/>
      <c r="AE239" s="93"/>
      <c r="AF239" s="93"/>
      <c r="AG239" s="93"/>
      <c r="AH239" s="93"/>
      <c r="AI239" s="93"/>
      <c r="AJ239" s="93"/>
      <c r="AK239" s="93"/>
      <c r="AL239" s="93"/>
      <c r="AM239" s="93"/>
      <c r="AN239" s="10"/>
      <c r="AO239" s="10"/>
      <c r="AP239" s="10"/>
      <c r="AQ239" s="10"/>
      <c r="AR239" s="10"/>
      <c r="AS239" s="10"/>
      <c r="AT239" s="10"/>
      <c r="AU239" s="10"/>
    </row>
    <row r="240" spans="1:47" x14ac:dyDescent="0.25">
      <c r="A240" s="93"/>
      <c r="B240" s="93"/>
      <c r="C240" s="93"/>
      <c r="D240" s="93"/>
      <c r="E240" s="93"/>
      <c r="F240" s="93"/>
      <c r="G240" s="93"/>
      <c r="H240" s="93"/>
      <c r="I240" s="93"/>
      <c r="J240" s="93"/>
      <c r="K240" s="93"/>
      <c r="L240" s="93"/>
      <c r="M240" s="93"/>
      <c r="N240" s="93"/>
      <c r="O240" s="93"/>
      <c r="P240" s="93"/>
      <c r="Q240" s="93"/>
      <c r="R240" s="93"/>
      <c r="S240" s="93"/>
      <c r="T240" s="93"/>
      <c r="U240" s="93"/>
      <c r="V240" s="93"/>
      <c r="W240" s="93"/>
      <c r="X240" s="93"/>
      <c r="Y240" s="93"/>
      <c r="Z240" s="93"/>
      <c r="AA240" s="93"/>
      <c r="AB240" s="93"/>
      <c r="AC240" s="93"/>
      <c r="AD240" s="93"/>
      <c r="AE240" s="93"/>
      <c r="AF240" s="93"/>
      <c r="AG240" s="93"/>
      <c r="AH240" s="93"/>
      <c r="AI240" s="93"/>
      <c r="AJ240" s="93"/>
      <c r="AK240" s="93"/>
      <c r="AL240" s="93"/>
      <c r="AM240" s="93"/>
      <c r="AN240" s="10"/>
      <c r="AO240" s="10"/>
      <c r="AP240" s="10"/>
      <c r="AQ240" s="10"/>
      <c r="AR240" s="10"/>
      <c r="AS240" s="10"/>
      <c r="AT240" s="10"/>
      <c r="AU240" s="10"/>
    </row>
    <row r="241" spans="1:47" x14ac:dyDescent="0.25">
      <c r="A241" s="93"/>
      <c r="B241" s="93"/>
      <c r="C241" s="93"/>
      <c r="D241" s="93"/>
      <c r="E241" s="93"/>
      <c r="F241" s="93"/>
      <c r="G241" s="93"/>
      <c r="H241" s="93"/>
      <c r="I241" s="93"/>
      <c r="J241" s="93"/>
      <c r="K241" s="93"/>
      <c r="L241" s="93"/>
      <c r="M241" s="93"/>
      <c r="N241" s="93"/>
      <c r="O241" s="93"/>
      <c r="P241" s="93"/>
      <c r="Q241" s="93"/>
      <c r="R241" s="93"/>
      <c r="S241" s="93"/>
      <c r="T241" s="93"/>
      <c r="U241" s="93"/>
      <c r="V241" s="93"/>
      <c r="W241" s="93"/>
      <c r="X241" s="93"/>
      <c r="Y241" s="93"/>
      <c r="Z241" s="93"/>
      <c r="AA241" s="93"/>
      <c r="AB241" s="93"/>
      <c r="AC241" s="93"/>
      <c r="AD241" s="93"/>
      <c r="AE241" s="93"/>
      <c r="AF241" s="93"/>
      <c r="AG241" s="93"/>
      <c r="AH241" s="93"/>
      <c r="AI241" s="93"/>
      <c r="AJ241" s="93"/>
      <c r="AK241" s="93"/>
      <c r="AL241" s="93"/>
      <c r="AM241" s="93"/>
      <c r="AN241" s="10"/>
      <c r="AO241" s="10"/>
      <c r="AP241" s="10"/>
      <c r="AQ241" s="10"/>
      <c r="AR241" s="10"/>
      <c r="AS241" s="10"/>
      <c r="AT241" s="10"/>
      <c r="AU241" s="10"/>
    </row>
    <row r="242" spans="1:47" x14ac:dyDescent="0.25">
      <c r="A242" s="93"/>
      <c r="B242" s="93"/>
      <c r="C242" s="93"/>
      <c r="D242" s="93"/>
      <c r="E242" s="93"/>
      <c r="F242" s="93"/>
      <c r="G242" s="93"/>
      <c r="H242" s="93"/>
      <c r="I242" s="93"/>
      <c r="J242" s="93"/>
      <c r="K242" s="93"/>
      <c r="L242" s="93"/>
      <c r="M242" s="93"/>
      <c r="N242" s="93"/>
      <c r="O242" s="93"/>
      <c r="P242" s="93"/>
      <c r="Q242" s="93"/>
      <c r="R242" s="93"/>
      <c r="S242" s="93"/>
      <c r="T242" s="93"/>
      <c r="U242" s="93"/>
      <c r="V242" s="93"/>
      <c r="W242" s="93"/>
      <c r="X242" s="93"/>
      <c r="Y242" s="93"/>
      <c r="Z242" s="93"/>
      <c r="AA242" s="93"/>
      <c r="AB242" s="93"/>
      <c r="AC242" s="93"/>
      <c r="AD242" s="93"/>
      <c r="AE242" s="93"/>
      <c r="AF242" s="93"/>
      <c r="AG242" s="93"/>
      <c r="AH242" s="93"/>
      <c r="AI242" s="93"/>
      <c r="AJ242" s="93"/>
      <c r="AK242" s="93"/>
      <c r="AL242" s="93"/>
      <c r="AM242" s="93"/>
      <c r="AN242" s="10"/>
      <c r="AO242" s="10"/>
      <c r="AP242" s="10"/>
      <c r="AQ242" s="10"/>
      <c r="AR242" s="10"/>
      <c r="AS242" s="10"/>
      <c r="AT242" s="10"/>
      <c r="AU242" s="10"/>
    </row>
    <row r="243" spans="1:47" x14ac:dyDescent="0.25">
      <c r="A243" s="93"/>
      <c r="B243" s="93"/>
      <c r="C243" s="93"/>
      <c r="D243" s="93"/>
      <c r="E243" s="93"/>
      <c r="F243" s="93"/>
      <c r="G243" s="93"/>
      <c r="H243" s="93"/>
      <c r="I243" s="93"/>
      <c r="J243" s="93"/>
      <c r="K243" s="93"/>
      <c r="L243" s="93"/>
      <c r="M243" s="93"/>
      <c r="N243" s="93"/>
      <c r="O243" s="93"/>
      <c r="P243" s="93"/>
      <c r="Q243" s="93"/>
      <c r="R243" s="93"/>
      <c r="S243" s="93"/>
      <c r="T243" s="93"/>
      <c r="U243" s="93"/>
      <c r="V243" s="93"/>
      <c r="W243" s="93"/>
      <c r="X243" s="93"/>
      <c r="Y243" s="93"/>
      <c r="Z243" s="93"/>
      <c r="AA243" s="93"/>
      <c r="AB243" s="93"/>
      <c r="AC243" s="93"/>
      <c r="AD243" s="93"/>
      <c r="AE243" s="93"/>
      <c r="AF243" s="93"/>
      <c r="AG243" s="93"/>
      <c r="AH243" s="93"/>
      <c r="AI243" s="93"/>
      <c r="AJ243" s="93"/>
      <c r="AK243" s="93"/>
      <c r="AL243" s="93"/>
      <c r="AM243" s="93"/>
      <c r="AN243" s="10"/>
      <c r="AO243" s="10"/>
      <c r="AP243" s="10"/>
      <c r="AQ243" s="10"/>
      <c r="AR243" s="10"/>
      <c r="AS243" s="10"/>
      <c r="AT243" s="10"/>
      <c r="AU243" s="10"/>
    </row>
    <row r="244" spans="1:47" x14ac:dyDescent="0.25">
      <c r="A244" s="93"/>
      <c r="B244" s="93"/>
      <c r="C244" s="93"/>
      <c r="D244" s="93"/>
      <c r="E244" s="93"/>
      <c r="F244" s="93"/>
      <c r="G244" s="93"/>
      <c r="H244" s="93"/>
      <c r="I244" s="93"/>
      <c r="J244" s="93"/>
      <c r="K244" s="93"/>
      <c r="L244" s="93"/>
      <c r="M244" s="93"/>
      <c r="N244" s="93"/>
      <c r="O244" s="93"/>
      <c r="P244" s="93"/>
      <c r="Q244" s="93"/>
      <c r="R244" s="93"/>
      <c r="S244" s="93"/>
      <c r="T244" s="93"/>
      <c r="U244" s="93"/>
      <c r="V244" s="93"/>
      <c r="W244" s="93"/>
      <c r="X244" s="93"/>
      <c r="Y244" s="93"/>
      <c r="Z244" s="93"/>
      <c r="AA244" s="93"/>
      <c r="AB244" s="93"/>
      <c r="AC244" s="93"/>
      <c r="AD244" s="93"/>
      <c r="AE244" s="93"/>
      <c r="AF244" s="93"/>
      <c r="AG244" s="93"/>
      <c r="AH244" s="93"/>
      <c r="AI244" s="93"/>
      <c r="AJ244" s="93"/>
      <c r="AK244" s="93"/>
      <c r="AL244" s="93"/>
      <c r="AM244" s="93"/>
      <c r="AN244" s="10"/>
      <c r="AO244" s="10"/>
      <c r="AP244" s="10"/>
      <c r="AQ244" s="10"/>
      <c r="AR244" s="10"/>
      <c r="AS244" s="10"/>
      <c r="AT244" s="10"/>
      <c r="AU244" s="10"/>
    </row>
    <row r="245" spans="1:47" x14ac:dyDescent="0.25">
      <c r="A245" s="93"/>
      <c r="B245" s="93"/>
      <c r="C245" s="93"/>
      <c r="D245" s="93"/>
      <c r="E245" s="93"/>
      <c r="F245" s="93"/>
      <c r="G245" s="93"/>
      <c r="H245" s="93"/>
      <c r="I245" s="93"/>
      <c r="J245" s="93"/>
      <c r="K245" s="93"/>
      <c r="L245" s="93"/>
      <c r="M245" s="93"/>
      <c r="N245" s="93"/>
      <c r="O245" s="93"/>
      <c r="P245" s="93"/>
      <c r="Q245" s="93"/>
      <c r="R245" s="93"/>
      <c r="S245" s="93"/>
      <c r="T245" s="93"/>
      <c r="U245" s="93"/>
      <c r="V245" s="93"/>
      <c r="W245" s="93"/>
      <c r="X245" s="93"/>
      <c r="Y245" s="93"/>
      <c r="Z245" s="93"/>
      <c r="AA245" s="93"/>
      <c r="AB245" s="93"/>
      <c r="AC245" s="93"/>
      <c r="AD245" s="93"/>
      <c r="AE245" s="93"/>
      <c r="AF245" s="93"/>
      <c r="AG245" s="93"/>
      <c r="AH245" s="93"/>
      <c r="AI245" s="93"/>
      <c r="AJ245" s="93"/>
      <c r="AK245" s="93"/>
      <c r="AL245" s="93"/>
      <c r="AM245" s="93"/>
      <c r="AN245" s="10"/>
      <c r="AO245" s="10"/>
      <c r="AP245" s="10"/>
      <c r="AQ245" s="10"/>
      <c r="AR245" s="10"/>
      <c r="AS245" s="10"/>
      <c r="AT245" s="10"/>
      <c r="AU245" s="10"/>
    </row>
    <row r="246" spans="1:47" x14ac:dyDescent="0.25">
      <c r="A246" s="93"/>
      <c r="B246" s="93"/>
      <c r="C246" s="93"/>
      <c r="D246" s="93"/>
      <c r="E246" s="93"/>
      <c r="F246" s="93"/>
      <c r="G246" s="93"/>
      <c r="H246" s="93"/>
      <c r="I246" s="93"/>
      <c r="J246" s="93"/>
      <c r="K246" s="93"/>
      <c r="L246" s="93"/>
      <c r="M246" s="93"/>
      <c r="N246" s="93"/>
      <c r="O246" s="93"/>
      <c r="P246" s="93"/>
      <c r="Q246" s="93"/>
      <c r="R246" s="93"/>
      <c r="S246" s="93"/>
      <c r="T246" s="93"/>
      <c r="U246" s="93"/>
      <c r="V246" s="93"/>
      <c r="W246" s="93"/>
      <c r="X246" s="93"/>
      <c r="Y246" s="93"/>
      <c r="Z246" s="93"/>
      <c r="AA246" s="93"/>
      <c r="AB246" s="93"/>
      <c r="AC246" s="93"/>
      <c r="AD246" s="93"/>
      <c r="AE246" s="93"/>
      <c r="AF246" s="93"/>
      <c r="AG246" s="93"/>
      <c r="AH246" s="93"/>
      <c r="AI246" s="93"/>
      <c r="AJ246" s="93"/>
      <c r="AK246" s="93"/>
      <c r="AL246" s="93"/>
      <c r="AM246" s="93"/>
      <c r="AN246" s="10"/>
      <c r="AO246" s="10"/>
      <c r="AP246" s="10"/>
      <c r="AQ246" s="10"/>
      <c r="AR246" s="10"/>
      <c r="AS246" s="10"/>
      <c r="AT246" s="10"/>
      <c r="AU246" s="10"/>
    </row>
    <row r="247" spans="1:47" x14ac:dyDescent="0.25">
      <c r="A247" s="93"/>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c r="AF247" s="93"/>
      <c r="AG247" s="93"/>
      <c r="AH247" s="93"/>
      <c r="AI247" s="93"/>
      <c r="AJ247" s="93"/>
      <c r="AK247" s="93"/>
      <c r="AL247" s="93"/>
      <c r="AM247" s="93"/>
      <c r="AN247" s="10"/>
      <c r="AO247" s="10"/>
      <c r="AP247" s="10"/>
      <c r="AQ247" s="10"/>
      <c r="AR247" s="10"/>
      <c r="AS247" s="10"/>
      <c r="AT247" s="10"/>
      <c r="AU247" s="10"/>
    </row>
    <row r="248" spans="1:47" x14ac:dyDescent="0.25">
      <c r="A248" s="93"/>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93"/>
      <c r="AG248" s="93"/>
      <c r="AH248" s="93"/>
      <c r="AI248" s="93"/>
      <c r="AJ248" s="93"/>
      <c r="AK248" s="93"/>
      <c r="AL248" s="93"/>
      <c r="AM248" s="93"/>
      <c r="AN248" s="10"/>
      <c r="AO248" s="10"/>
      <c r="AP248" s="10"/>
      <c r="AQ248" s="10"/>
      <c r="AR248" s="10"/>
      <c r="AS248" s="10"/>
      <c r="AT248" s="10"/>
      <c r="AU248" s="10"/>
    </row>
    <row r="249" spans="1:47" x14ac:dyDescent="0.25">
      <c r="A249" s="93"/>
      <c r="B249" s="93"/>
      <c r="C249" s="93"/>
      <c r="D249" s="93"/>
      <c r="E249" s="93"/>
      <c r="F249" s="93"/>
      <c r="G249" s="93"/>
      <c r="H249" s="93"/>
      <c r="I249" s="93"/>
      <c r="J249" s="93"/>
      <c r="K249" s="93"/>
      <c r="L249" s="93"/>
      <c r="M249" s="93"/>
      <c r="N249" s="93"/>
      <c r="O249" s="93"/>
      <c r="P249" s="93"/>
      <c r="Q249" s="93"/>
      <c r="R249" s="93"/>
      <c r="S249" s="93"/>
      <c r="T249" s="93"/>
      <c r="U249" s="93"/>
      <c r="V249" s="93"/>
      <c r="W249" s="93"/>
      <c r="X249" s="93"/>
      <c r="Y249" s="93"/>
      <c r="Z249" s="93"/>
      <c r="AA249" s="93"/>
      <c r="AB249" s="93"/>
      <c r="AC249" s="93"/>
      <c r="AD249" s="93"/>
      <c r="AE249" s="93"/>
      <c r="AF249" s="93"/>
      <c r="AG249" s="93"/>
      <c r="AH249" s="93"/>
      <c r="AI249" s="93"/>
      <c r="AJ249" s="93"/>
      <c r="AK249" s="93"/>
      <c r="AL249" s="93"/>
      <c r="AM249" s="93"/>
      <c r="AN249" s="10"/>
      <c r="AO249" s="10"/>
      <c r="AP249" s="10"/>
      <c r="AQ249" s="10"/>
      <c r="AR249" s="10"/>
      <c r="AS249" s="10"/>
      <c r="AT249" s="10"/>
      <c r="AU249" s="10"/>
    </row>
    <row r="250" spans="1:47" x14ac:dyDescent="0.25">
      <c r="A250" s="93"/>
      <c r="B250" s="93"/>
      <c r="C250" s="93"/>
      <c r="D250" s="93"/>
      <c r="E250" s="93"/>
      <c r="F250" s="93"/>
      <c r="G250" s="93"/>
      <c r="H250" s="93"/>
      <c r="I250" s="93"/>
      <c r="J250" s="93"/>
      <c r="K250" s="93"/>
      <c r="L250" s="93"/>
      <c r="M250" s="93"/>
      <c r="N250" s="93"/>
      <c r="O250" s="93"/>
      <c r="P250" s="93"/>
      <c r="Q250" s="93"/>
      <c r="R250" s="93"/>
      <c r="S250" s="93"/>
      <c r="T250" s="93"/>
      <c r="U250" s="93"/>
      <c r="V250" s="93"/>
      <c r="W250" s="93"/>
      <c r="X250" s="93"/>
      <c r="Y250" s="93"/>
      <c r="Z250" s="93"/>
      <c r="AA250" s="93"/>
      <c r="AB250" s="93"/>
      <c r="AC250" s="93"/>
      <c r="AD250" s="93"/>
      <c r="AE250" s="93"/>
      <c r="AF250" s="93"/>
      <c r="AG250" s="93"/>
      <c r="AH250" s="93"/>
      <c r="AI250" s="93"/>
      <c r="AJ250" s="93"/>
      <c r="AK250" s="93"/>
      <c r="AL250" s="93"/>
      <c r="AM250" s="93"/>
      <c r="AN250" s="10"/>
      <c r="AO250" s="10"/>
      <c r="AP250" s="10"/>
      <c r="AQ250" s="10"/>
      <c r="AR250" s="10"/>
      <c r="AS250" s="10"/>
      <c r="AT250" s="10"/>
      <c r="AU250" s="10"/>
    </row>
    <row r="251" spans="1:47" x14ac:dyDescent="0.25">
      <c r="A251" s="93"/>
      <c r="B251" s="93"/>
      <c r="C251" s="93"/>
      <c r="D251" s="93"/>
      <c r="E251" s="93"/>
      <c r="F251" s="93"/>
      <c r="G251" s="93"/>
      <c r="H251" s="93"/>
      <c r="I251" s="93"/>
      <c r="J251" s="93"/>
      <c r="K251" s="93"/>
      <c r="L251" s="93"/>
      <c r="M251" s="93"/>
      <c r="N251" s="93"/>
      <c r="O251" s="93"/>
      <c r="P251" s="93"/>
      <c r="Q251" s="93"/>
      <c r="R251" s="93"/>
      <c r="S251" s="93"/>
      <c r="T251" s="93"/>
      <c r="U251" s="93"/>
      <c r="V251" s="93"/>
      <c r="W251" s="93"/>
      <c r="X251" s="93"/>
      <c r="Y251" s="93"/>
      <c r="Z251" s="93"/>
      <c r="AA251" s="93"/>
      <c r="AB251" s="93"/>
      <c r="AC251" s="93"/>
      <c r="AD251" s="93"/>
      <c r="AE251" s="93"/>
      <c r="AF251" s="93"/>
      <c r="AG251" s="93"/>
      <c r="AH251" s="93"/>
      <c r="AI251" s="93"/>
      <c r="AJ251" s="93"/>
      <c r="AK251" s="93"/>
      <c r="AL251" s="93"/>
      <c r="AM251" s="93"/>
      <c r="AN251" s="10"/>
      <c r="AO251" s="10"/>
      <c r="AP251" s="10"/>
      <c r="AQ251" s="10"/>
      <c r="AR251" s="10"/>
      <c r="AS251" s="10"/>
      <c r="AT251" s="10"/>
      <c r="AU251" s="10"/>
    </row>
    <row r="252" spans="1:47" x14ac:dyDescent="0.25">
      <c r="A252" s="93"/>
      <c r="B252" s="93"/>
      <c r="C252" s="93"/>
      <c r="D252" s="93"/>
      <c r="E252" s="93"/>
      <c r="F252" s="93"/>
      <c r="G252" s="93"/>
      <c r="H252" s="93"/>
      <c r="I252" s="93"/>
      <c r="J252" s="93"/>
      <c r="K252" s="93"/>
      <c r="L252" s="93"/>
      <c r="M252" s="93"/>
      <c r="N252" s="93"/>
      <c r="O252" s="93"/>
      <c r="P252" s="93"/>
      <c r="Q252" s="93"/>
      <c r="R252" s="93"/>
      <c r="S252" s="93"/>
      <c r="T252" s="93"/>
      <c r="U252" s="93"/>
      <c r="V252" s="93"/>
      <c r="W252" s="93"/>
      <c r="X252" s="93"/>
      <c r="Y252" s="93"/>
      <c r="Z252" s="93"/>
      <c r="AA252" s="93"/>
      <c r="AB252" s="93"/>
      <c r="AC252" s="93"/>
      <c r="AD252" s="93"/>
      <c r="AE252" s="93"/>
      <c r="AF252" s="93"/>
      <c r="AG252" s="93"/>
      <c r="AH252" s="93"/>
      <c r="AI252" s="93"/>
      <c r="AJ252" s="93"/>
      <c r="AK252" s="93"/>
      <c r="AL252" s="93"/>
      <c r="AM252" s="93"/>
      <c r="AN252" s="10"/>
      <c r="AO252" s="10"/>
      <c r="AP252" s="10"/>
      <c r="AQ252" s="10"/>
      <c r="AR252" s="10"/>
      <c r="AS252" s="10"/>
      <c r="AT252" s="10"/>
      <c r="AU252" s="10"/>
    </row>
    <row r="253" spans="1:47" x14ac:dyDescent="0.25">
      <c r="A253" s="93"/>
      <c r="B253" s="93"/>
      <c r="C253" s="93"/>
      <c r="D253" s="93"/>
      <c r="E253" s="93"/>
      <c r="F253" s="93"/>
      <c r="G253" s="93"/>
      <c r="H253" s="93"/>
      <c r="I253" s="93"/>
      <c r="J253" s="93"/>
      <c r="K253" s="93"/>
      <c r="L253" s="93"/>
      <c r="M253" s="93"/>
      <c r="N253" s="93"/>
      <c r="O253" s="93"/>
      <c r="P253" s="93"/>
      <c r="Q253" s="93"/>
      <c r="R253" s="93"/>
      <c r="S253" s="93"/>
      <c r="T253" s="93"/>
      <c r="U253" s="93"/>
      <c r="V253" s="93"/>
      <c r="W253" s="93"/>
      <c r="X253" s="93"/>
      <c r="Y253" s="93"/>
      <c r="Z253" s="93"/>
      <c r="AA253" s="93"/>
      <c r="AB253" s="93"/>
      <c r="AC253" s="93"/>
      <c r="AD253" s="93"/>
      <c r="AE253" s="93"/>
      <c r="AF253" s="93"/>
      <c r="AG253" s="93"/>
      <c r="AH253" s="93"/>
      <c r="AI253" s="93"/>
      <c r="AJ253" s="93"/>
      <c r="AK253" s="93"/>
      <c r="AL253" s="93"/>
      <c r="AM253" s="93"/>
      <c r="AN253" s="10"/>
      <c r="AO253" s="10"/>
      <c r="AP253" s="10"/>
      <c r="AQ253" s="10"/>
      <c r="AR253" s="10"/>
      <c r="AS253" s="10"/>
      <c r="AT253" s="10"/>
      <c r="AU253" s="10"/>
    </row>
    <row r="254" spans="1:47" x14ac:dyDescent="0.25">
      <c r="A254" s="93"/>
      <c r="B254" s="93"/>
      <c r="C254" s="93"/>
      <c r="D254" s="93"/>
      <c r="E254" s="93"/>
      <c r="F254" s="93"/>
      <c r="G254" s="93"/>
      <c r="H254" s="93"/>
      <c r="I254" s="93"/>
      <c r="J254" s="93"/>
      <c r="K254" s="93"/>
      <c r="L254" s="93"/>
      <c r="M254" s="93"/>
      <c r="N254" s="93"/>
      <c r="O254" s="93"/>
      <c r="P254" s="93"/>
      <c r="Q254" s="93"/>
      <c r="R254" s="93"/>
      <c r="S254" s="93"/>
      <c r="T254" s="93"/>
      <c r="U254" s="93"/>
      <c r="V254" s="93"/>
      <c r="W254" s="93"/>
      <c r="X254" s="93"/>
      <c r="Y254" s="93"/>
      <c r="Z254" s="93"/>
      <c r="AA254" s="93"/>
      <c r="AB254" s="93"/>
      <c r="AC254" s="93"/>
      <c r="AD254" s="93"/>
      <c r="AE254" s="93"/>
      <c r="AF254" s="93"/>
      <c r="AG254" s="93"/>
      <c r="AH254" s="93"/>
      <c r="AI254" s="93"/>
      <c r="AJ254" s="93"/>
      <c r="AK254" s="93"/>
      <c r="AL254" s="93"/>
      <c r="AM254" s="93"/>
      <c r="AN254" s="10"/>
      <c r="AO254" s="10"/>
      <c r="AP254" s="10"/>
      <c r="AQ254" s="10"/>
      <c r="AR254" s="10"/>
      <c r="AS254" s="10"/>
      <c r="AT254" s="10"/>
      <c r="AU254" s="10"/>
    </row>
    <row r="255" spans="1:47" x14ac:dyDescent="0.25">
      <c r="A255" s="93"/>
      <c r="B255" s="93"/>
      <c r="C255" s="93"/>
      <c r="D255" s="93"/>
      <c r="E255" s="93"/>
      <c r="F255" s="93"/>
      <c r="G255" s="93"/>
      <c r="H255" s="93"/>
      <c r="I255" s="93"/>
      <c r="J255" s="93"/>
      <c r="K255" s="93"/>
      <c r="L255" s="93"/>
      <c r="M255" s="93"/>
      <c r="N255" s="93"/>
      <c r="O255" s="93"/>
      <c r="P255" s="93"/>
      <c r="Q255" s="93"/>
      <c r="R255" s="93"/>
      <c r="S255" s="93"/>
      <c r="T255" s="93"/>
      <c r="U255" s="93"/>
      <c r="V255" s="93"/>
      <c r="W255" s="93"/>
      <c r="X255" s="93"/>
      <c r="Y255" s="93"/>
      <c r="Z255" s="93"/>
      <c r="AA255" s="93"/>
      <c r="AB255" s="93"/>
      <c r="AC255" s="93"/>
      <c r="AD255" s="93"/>
      <c r="AE255" s="93"/>
      <c r="AF255" s="93"/>
      <c r="AG255" s="93"/>
      <c r="AH255" s="93"/>
      <c r="AI255" s="93"/>
      <c r="AJ255" s="93"/>
      <c r="AK255" s="93"/>
      <c r="AL255" s="93"/>
      <c r="AM255" s="93"/>
      <c r="AN255" s="10"/>
      <c r="AO255" s="10"/>
      <c r="AP255" s="10"/>
      <c r="AQ255" s="10"/>
      <c r="AR255" s="10"/>
      <c r="AS255" s="10"/>
      <c r="AT255" s="10"/>
      <c r="AU255" s="10"/>
    </row>
    <row r="256" spans="1:47" x14ac:dyDescent="0.25">
      <c r="A256" s="93"/>
      <c r="B256" s="93"/>
      <c r="C256" s="93"/>
      <c r="D256" s="93"/>
      <c r="E256" s="93"/>
      <c r="F256" s="93"/>
      <c r="G256" s="93"/>
      <c r="H256" s="93"/>
      <c r="I256" s="93"/>
      <c r="J256" s="93"/>
      <c r="K256" s="93"/>
      <c r="L256" s="93"/>
      <c r="M256" s="93"/>
      <c r="N256" s="93"/>
      <c r="O256" s="93"/>
      <c r="P256" s="93"/>
      <c r="Q256" s="93"/>
      <c r="R256" s="93"/>
      <c r="S256" s="93"/>
      <c r="T256" s="93"/>
      <c r="U256" s="93"/>
      <c r="V256" s="93"/>
      <c r="W256" s="93"/>
      <c r="X256" s="93"/>
      <c r="Y256" s="93"/>
      <c r="Z256" s="93"/>
      <c r="AA256" s="93"/>
      <c r="AB256" s="93"/>
      <c r="AC256" s="93"/>
      <c r="AD256" s="93"/>
      <c r="AE256" s="93"/>
      <c r="AF256" s="93"/>
      <c r="AG256" s="93"/>
      <c r="AH256" s="93"/>
      <c r="AI256" s="93"/>
      <c r="AJ256" s="93"/>
      <c r="AK256" s="93"/>
      <c r="AL256" s="93"/>
      <c r="AM256" s="93"/>
      <c r="AN256" s="10"/>
      <c r="AO256" s="10"/>
      <c r="AP256" s="10"/>
      <c r="AQ256" s="10"/>
      <c r="AR256" s="10"/>
      <c r="AS256" s="10"/>
      <c r="AT256" s="10"/>
      <c r="AU256" s="10"/>
    </row>
    <row r="257" spans="1:47" x14ac:dyDescent="0.25">
      <c r="A257" s="93"/>
      <c r="B257" s="93"/>
      <c r="C257" s="93"/>
      <c r="D257" s="93"/>
      <c r="E257" s="93"/>
      <c r="F257" s="93"/>
      <c r="G257" s="93"/>
      <c r="H257" s="93"/>
      <c r="I257" s="93"/>
      <c r="J257" s="93"/>
      <c r="K257" s="93"/>
      <c r="L257" s="93"/>
      <c r="M257" s="93"/>
      <c r="N257" s="93"/>
      <c r="O257" s="93"/>
      <c r="P257" s="93"/>
      <c r="Q257" s="93"/>
      <c r="R257" s="93"/>
      <c r="S257" s="93"/>
      <c r="T257" s="93"/>
      <c r="U257" s="93"/>
      <c r="V257" s="93"/>
      <c r="W257" s="93"/>
      <c r="X257" s="93"/>
      <c r="Y257" s="93"/>
      <c r="Z257" s="93"/>
      <c r="AA257" s="93"/>
      <c r="AB257" s="93"/>
      <c r="AC257" s="93"/>
      <c r="AD257" s="93"/>
      <c r="AE257" s="93"/>
      <c r="AF257" s="93"/>
      <c r="AG257" s="93"/>
      <c r="AH257" s="93"/>
      <c r="AI257" s="93"/>
      <c r="AJ257" s="93"/>
      <c r="AK257" s="93"/>
      <c r="AL257" s="93"/>
      <c r="AM257" s="93"/>
      <c r="AN257" s="10"/>
      <c r="AO257" s="10"/>
      <c r="AP257" s="10"/>
      <c r="AQ257" s="10"/>
      <c r="AR257" s="10"/>
      <c r="AS257" s="10"/>
      <c r="AT257" s="10"/>
      <c r="AU257" s="10"/>
    </row>
    <row r="258" spans="1:47" x14ac:dyDescent="0.25">
      <c r="A258" s="93"/>
      <c r="B258" s="93"/>
      <c r="C258" s="93"/>
      <c r="D258" s="93"/>
      <c r="E258" s="93"/>
      <c r="F258" s="93"/>
      <c r="G258" s="93"/>
      <c r="H258" s="93"/>
      <c r="I258" s="93"/>
      <c r="J258" s="93"/>
      <c r="K258" s="93"/>
      <c r="L258" s="93"/>
      <c r="M258" s="93"/>
      <c r="N258" s="93"/>
      <c r="O258" s="93"/>
      <c r="P258" s="93"/>
      <c r="Q258" s="93"/>
      <c r="R258" s="93"/>
      <c r="S258" s="93"/>
      <c r="T258" s="93"/>
      <c r="U258" s="93"/>
      <c r="V258" s="93"/>
      <c r="W258" s="93"/>
      <c r="X258" s="93"/>
      <c r="Y258" s="93"/>
      <c r="Z258" s="93"/>
      <c r="AA258" s="93"/>
      <c r="AB258" s="93"/>
      <c r="AC258" s="93"/>
      <c r="AD258" s="93"/>
      <c r="AE258" s="93"/>
      <c r="AF258" s="93"/>
      <c r="AG258" s="93"/>
      <c r="AH258" s="93"/>
      <c r="AI258" s="93"/>
      <c r="AJ258" s="93"/>
      <c r="AK258" s="93"/>
      <c r="AL258" s="93"/>
      <c r="AM258" s="93"/>
      <c r="AN258" s="10"/>
      <c r="AO258" s="10"/>
      <c r="AP258" s="10"/>
      <c r="AQ258" s="10"/>
      <c r="AR258" s="10"/>
      <c r="AS258" s="10"/>
      <c r="AT258" s="10"/>
      <c r="AU258" s="10"/>
    </row>
    <row r="259" spans="1:47" x14ac:dyDescent="0.25">
      <c r="A259" s="93"/>
      <c r="B259" s="93"/>
      <c r="C259" s="93"/>
      <c r="D259" s="93"/>
      <c r="E259" s="93"/>
      <c r="F259" s="93"/>
      <c r="G259" s="93"/>
      <c r="H259" s="93"/>
      <c r="I259" s="93"/>
      <c r="J259" s="93"/>
      <c r="K259" s="93"/>
      <c r="L259" s="93"/>
      <c r="M259" s="93"/>
      <c r="N259" s="93"/>
      <c r="O259" s="93"/>
      <c r="P259" s="93"/>
      <c r="Q259" s="93"/>
      <c r="R259" s="93"/>
      <c r="S259" s="93"/>
      <c r="T259" s="93"/>
      <c r="U259" s="93"/>
      <c r="V259" s="93"/>
      <c r="W259" s="93"/>
      <c r="X259" s="93"/>
      <c r="Y259" s="93"/>
      <c r="Z259" s="93"/>
      <c r="AA259" s="93"/>
      <c r="AB259" s="93"/>
      <c r="AC259" s="93"/>
      <c r="AD259" s="93"/>
      <c r="AE259" s="93"/>
      <c r="AF259" s="93"/>
      <c r="AG259" s="93"/>
      <c r="AH259" s="93"/>
      <c r="AI259" s="93"/>
      <c r="AJ259" s="93"/>
      <c r="AK259" s="93"/>
      <c r="AL259" s="93"/>
      <c r="AM259" s="93"/>
      <c r="AN259" s="10"/>
      <c r="AO259" s="10"/>
      <c r="AP259" s="10"/>
      <c r="AQ259" s="10"/>
      <c r="AR259" s="10"/>
      <c r="AS259" s="10"/>
      <c r="AT259" s="10"/>
      <c r="AU259" s="10"/>
    </row>
    <row r="260" spans="1:47" x14ac:dyDescent="0.25">
      <c r="A260" s="93"/>
      <c r="B260" s="93"/>
      <c r="C260" s="93"/>
      <c r="D260" s="93"/>
      <c r="E260" s="93"/>
      <c r="F260" s="93"/>
      <c r="G260" s="93"/>
      <c r="H260" s="93"/>
      <c r="I260" s="93"/>
      <c r="J260" s="93"/>
      <c r="K260" s="93"/>
      <c r="L260" s="93"/>
      <c r="M260" s="93"/>
      <c r="N260" s="93"/>
      <c r="O260" s="93"/>
      <c r="P260" s="93"/>
      <c r="Q260" s="93"/>
      <c r="R260" s="93"/>
      <c r="S260" s="93"/>
      <c r="T260" s="93"/>
      <c r="U260" s="93"/>
      <c r="V260" s="93"/>
      <c r="W260" s="93"/>
      <c r="X260" s="93"/>
      <c r="Y260" s="93"/>
      <c r="Z260" s="93"/>
      <c r="AA260" s="93"/>
      <c r="AB260" s="93"/>
      <c r="AC260" s="93"/>
      <c r="AD260" s="93"/>
      <c r="AE260" s="93"/>
      <c r="AF260" s="93"/>
      <c r="AG260" s="93"/>
      <c r="AH260" s="93"/>
      <c r="AI260" s="93"/>
      <c r="AJ260" s="93"/>
      <c r="AK260" s="93"/>
      <c r="AL260" s="93"/>
      <c r="AM260" s="93"/>
      <c r="AN260" s="10"/>
      <c r="AO260" s="10"/>
      <c r="AP260" s="10"/>
      <c r="AQ260" s="10"/>
      <c r="AR260" s="10"/>
      <c r="AS260" s="10"/>
      <c r="AT260" s="10"/>
      <c r="AU260" s="10"/>
    </row>
    <row r="261" spans="1:47" x14ac:dyDescent="0.25">
      <c r="A261" s="93"/>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c r="AF261" s="93"/>
      <c r="AG261" s="93"/>
      <c r="AH261" s="93"/>
      <c r="AI261" s="93"/>
      <c r="AJ261" s="93"/>
      <c r="AK261" s="93"/>
      <c r="AL261" s="93"/>
      <c r="AM261" s="93"/>
      <c r="AN261" s="10"/>
      <c r="AO261" s="10"/>
      <c r="AP261" s="10"/>
      <c r="AQ261" s="10"/>
      <c r="AR261" s="10"/>
      <c r="AS261" s="10"/>
      <c r="AT261" s="10"/>
      <c r="AU261" s="10"/>
    </row>
    <row r="262" spans="1:47" x14ac:dyDescent="0.25">
      <c r="A262" s="93"/>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c r="AF262" s="93"/>
      <c r="AG262" s="93"/>
      <c r="AH262" s="93"/>
      <c r="AI262" s="93"/>
      <c r="AJ262" s="93"/>
      <c r="AK262" s="93"/>
      <c r="AL262" s="93"/>
      <c r="AM262" s="93"/>
      <c r="AN262" s="10"/>
      <c r="AO262" s="10"/>
      <c r="AP262" s="10"/>
      <c r="AQ262" s="10"/>
      <c r="AR262" s="10"/>
      <c r="AS262" s="10"/>
      <c r="AT262" s="10"/>
      <c r="AU262" s="10"/>
    </row>
    <row r="263" spans="1:47" x14ac:dyDescent="0.25">
      <c r="A263" s="93"/>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c r="AF263" s="93"/>
      <c r="AG263" s="93"/>
      <c r="AH263" s="93"/>
      <c r="AI263" s="93"/>
      <c r="AJ263" s="93"/>
      <c r="AK263" s="93"/>
      <c r="AL263" s="93"/>
      <c r="AM263" s="93"/>
      <c r="AN263" s="10"/>
      <c r="AO263" s="10"/>
      <c r="AP263" s="10"/>
      <c r="AQ263" s="10"/>
      <c r="AR263" s="10"/>
      <c r="AS263" s="10"/>
      <c r="AT263" s="10"/>
      <c r="AU263" s="10"/>
    </row>
    <row r="264" spans="1:47" x14ac:dyDescent="0.25">
      <c r="A264" s="93"/>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c r="AF264" s="93"/>
      <c r="AG264" s="93"/>
      <c r="AH264" s="93"/>
      <c r="AI264" s="93"/>
      <c r="AJ264" s="93"/>
      <c r="AK264" s="93"/>
      <c r="AL264" s="93"/>
      <c r="AM264" s="93"/>
      <c r="AN264" s="10"/>
      <c r="AO264" s="10"/>
      <c r="AP264" s="10"/>
      <c r="AQ264" s="10"/>
      <c r="AR264" s="10"/>
      <c r="AS264" s="10"/>
      <c r="AT264" s="10"/>
      <c r="AU264" s="10"/>
    </row>
    <row r="265" spans="1:47" x14ac:dyDescent="0.25">
      <c r="A265" s="93"/>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c r="AF265" s="93"/>
      <c r="AG265" s="93"/>
      <c r="AH265" s="93"/>
      <c r="AI265" s="93"/>
      <c r="AJ265" s="93"/>
      <c r="AK265" s="93"/>
      <c r="AL265" s="93"/>
      <c r="AM265" s="93"/>
      <c r="AN265" s="10"/>
      <c r="AO265" s="10"/>
      <c r="AP265" s="10"/>
      <c r="AQ265" s="10"/>
      <c r="AR265" s="10"/>
      <c r="AS265" s="10"/>
      <c r="AT265" s="10"/>
      <c r="AU265" s="10"/>
    </row>
    <row r="266" spans="1:47" x14ac:dyDescent="0.25">
      <c r="A266" s="93"/>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93"/>
      <c r="AG266" s="93"/>
      <c r="AH266" s="93"/>
      <c r="AI266" s="93"/>
      <c r="AJ266" s="93"/>
      <c r="AK266" s="93"/>
      <c r="AL266" s="93"/>
      <c r="AM266" s="93"/>
      <c r="AN266" s="10"/>
      <c r="AO266" s="10"/>
      <c r="AP266" s="10"/>
      <c r="AQ266" s="10"/>
      <c r="AR266" s="10"/>
      <c r="AS266" s="10"/>
      <c r="AT266" s="10"/>
      <c r="AU266" s="10"/>
    </row>
    <row r="267" spans="1:47" x14ac:dyDescent="0.25">
      <c r="A267" s="93"/>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c r="AF267" s="93"/>
      <c r="AG267" s="93"/>
      <c r="AH267" s="93"/>
      <c r="AI267" s="93"/>
      <c r="AJ267" s="93"/>
      <c r="AK267" s="93"/>
      <c r="AL267" s="93"/>
      <c r="AM267" s="93"/>
      <c r="AN267" s="10"/>
      <c r="AO267" s="10"/>
      <c r="AP267" s="10"/>
      <c r="AQ267" s="10"/>
      <c r="AR267" s="10"/>
      <c r="AS267" s="10"/>
      <c r="AT267" s="10"/>
      <c r="AU267" s="10"/>
    </row>
    <row r="268" spans="1:47" x14ac:dyDescent="0.25">
      <c r="A268" s="93"/>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c r="AF268" s="93"/>
      <c r="AG268" s="93"/>
      <c r="AH268" s="93"/>
      <c r="AI268" s="93"/>
      <c r="AJ268" s="93"/>
      <c r="AK268" s="93"/>
      <c r="AL268" s="93"/>
      <c r="AM268" s="93"/>
      <c r="AN268" s="10"/>
      <c r="AO268" s="10"/>
      <c r="AP268" s="10"/>
      <c r="AQ268" s="10"/>
      <c r="AR268" s="10"/>
      <c r="AS268" s="10"/>
      <c r="AT268" s="10"/>
      <c r="AU268" s="10"/>
    </row>
    <row r="269" spans="1:47" x14ac:dyDescent="0.25">
      <c r="A269" s="93"/>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c r="AF269" s="93"/>
      <c r="AG269" s="93"/>
      <c r="AH269" s="93"/>
      <c r="AI269" s="93"/>
      <c r="AJ269" s="93"/>
      <c r="AK269" s="93"/>
      <c r="AL269" s="93"/>
      <c r="AM269" s="93"/>
      <c r="AN269" s="10"/>
      <c r="AO269" s="10"/>
      <c r="AP269" s="10"/>
      <c r="AQ269" s="10"/>
      <c r="AR269" s="10"/>
      <c r="AS269" s="10"/>
      <c r="AT269" s="10"/>
      <c r="AU269" s="10"/>
    </row>
    <row r="270" spans="1:47" x14ac:dyDescent="0.25">
      <c r="A270" s="93"/>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c r="AF270" s="93"/>
      <c r="AG270" s="93"/>
      <c r="AH270" s="93"/>
      <c r="AI270" s="93"/>
      <c r="AJ270" s="93"/>
      <c r="AK270" s="93"/>
      <c r="AL270" s="93"/>
      <c r="AM270" s="93"/>
      <c r="AN270" s="10"/>
      <c r="AO270" s="10"/>
      <c r="AP270" s="10"/>
      <c r="AQ270" s="10"/>
      <c r="AR270" s="10"/>
      <c r="AS270" s="10"/>
      <c r="AT270" s="10"/>
      <c r="AU270" s="10"/>
    </row>
    <row r="271" spans="1:47" x14ac:dyDescent="0.25">
      <c r="A271" s="93"/>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93"/>
      <c r="AG271" s="93"/>
      <c r="AH271" s="93"/>
      <c r="AI271" s="93"/>
      <c r="AJ271" s="93"/>
      <c r="AK271" s="93"/>
      <c r="AL271" s="93"/>
      <c r="AM271" s="93"/>
      <c r="AN271" s="10"/>
      <c r="AO271" s="10"/>
      <c r="AP271" s="10"/>
      <c r="AQ271" s="10"/>
      <c r="AR271" s="10"/>
      <c r="AS271" s="10"/>
      <c r="AT271" s="10"/>
      <c r="AU271" s="10"/>
    </row>
    <row r="272" spans="1:47" x14ac:dyDescent="0.25">
      <c r="A272" s="93"/>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c r="AF272" s="93"/>
      <c r="AG272" s="93"/>
      <c r="AH272" s="93"/>
      <c r="AI272" s="93"/>
      <c r="AJ272" s="93"/>
      <c r="AK272" s="93"/>
      <c r="AL272" s="93"/>
      <c r="AM272" s="93"/>
      <c r="AN272" s="10"/>
      <c r="AO272" s="10"/>
      <c r="AP272" s="10"/>
      <c r="AQ272" s="10"/>
      <c r="AR272" s="10"/>
      <c r="AS272" s="10"/>
      <c r="AT272" s="10"/>
      <c r="AU272" s="10"/>
    </row>
    <row r="273" spans="1:47" x14ac:dyDescent="0.25">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93"/>
      <c r="AG273" s="93"/>
      <c r="AH273" s="93"/>
      <c r="AI273" s="93"/>
      <c r="AJ273" s="93"/>
      <c r="AK273" s="93"/>
      <c r="AL273" s="93"/>
      <c r="AM273" s="93"/>
      <c r="AN273" s="10"/>
      <c r="AO273" s="10"/>
      <c r="AP273" s="10"/>
      <c r="AQ273" s="10"/>
      <c r="AR273" s="10"/>
      <c r="AS273" s="10"/>
      <c r="AT273" s="10"/>
      <c r="AU273" s="10"/>
    </row>
    <row r="274" spans="1:47" x14ac:dyDescent="0.25">
      <c r="A274" s="93"/>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93"/>
      <c r="AG274" s="93"/>
      <c r="AH274" s="93"/>
      <c r="AI274" s="93"/>
      <c r="AJ274" s="93"/>
      <c r="AK274" s="93"/>
      <c r="AL274" s="93"/>
      <c r="AM274" s="93"/>
      <c r="AN274" s="10"/>
      <c r="AO274" s="10"/>
      <c r="AP274" s="10"/>
      <c r="AQ274" s="10"/>
      <c r="AR274" s="10"/>
      <c r="AS274" s="10"/>
      <c r="AT274" s="10"/>
      <c r="AU274" s="10"/>
    </row>
    <row r="275" spans="1:47" x14ac:dyDescent="0.25">
      <c r="A275" s="93"/>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93"/>
      <c r="AG275" s="93"/>
      <c r="AH275" s="93"/>
      <c r="AI275" s="93"/>
      <c r="AJ275" s="93"/>
      <c r="AK275" s="93"/>
      <c r="AL275" s="93"/>
      <c r="AM275" s="93"/>
      <c r="AN275" s="10"/>
      <c r="AO275" s="10"/>
      <c r="AP275" s="10"/>
      <c r="AQ275" s="10"/>
      <c r="AR275" s="10"/>
      <c r="AS275" s="10"/>
      <c r="AT275" s="10"/>
      <c r="AU275" s="10"/>
    </row>
    <row r="276" spans="1:47" x14ac:dyDescent="0.25">
      <c r="A276" s="93"/>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93"/>
      <c r="AG276" s="93"/>
      <c r="AH276" s="93"/>
      <c r="AI276" s="93"/>
      <c r="AJ276" s="93"/>
      <c r="AK276" s="93"/>
      <c r="AL276" s="93"/>
      <c r="AM276" s="93"/>
      <c r="AN276" s="10"/>
      <c r="AO276" s="10"/>
      <c r="AP276" s="10"/>
      <c r="AQ276" s="10"/>
      <c r="AR276" s="10"/>
      <c r="AS276" s="10"/>
      <c r="AT276" s="10"/>
      <c r="AU276" s="10"/>
    </row>
    <row r="277" spans="1:47" x14ac:dyDescent="0.25">
      <c r="A277" s="93"/>
      <c r="B277" s="93"/>
      <c r="C277" s="93"/>
      <c r="D277" s="93"/>
      <c r="E277" s="93"/>
      <c r="F277" s="93"/>
      <c r="G277" s="93"/>
      <c r="H277" s="93"/>
      <c r="I277" s="93"/>
      <c r="J277" s="93"/>
      <c r="K277" s="93"/>
      <c r="L277" s="93"/>
      <c r="M277" s="93"/>
      <c r="N277" s="93"/>
      <c r="O277" s="93"/>
      <c r="P277" s="93"/>
      <c r="Q277" s="93"/>
      <c r="R277" s="93"/>
      <c r="S277" s="93"/>
      <c r="T277" s="93"/>
      <c r="U277" s="93"/>
      <c r="V277" s="93"/>
      <c r="W277" s="93"/>
      <c r="X277" s="93"/>
      <c r="Y277" s="93"/>
      <c r="Z277" s="93"/>
      <c r="AA277" s="93"/>
      <c r="AB277" s="93"/>
      <c r="AC277" s="93"/>
      <c r="AD277" s="93"/>
      <c r="AE277" s="93"/>
      <c r="AF277" s="93"/>
      <c r="AG277" s="93"/>
      <c r="AH277" s="93"/>
      <c r="AI277" s="93"/>
      <c r="AJ277" s="93"/>
      <c r="AK277" s="93"/>
      <c r="AL277" s="93"/>
      <c r="AM277" s="93"/>
      <c r="AN277" s="10"/>
      <c r="AO277" s="10"/>
      <c r="AP277" s="10"/>
      <c r="AQ277" s="10"/>
      <c r="AR277" s="10"/>
      <c r="AS277" s="10"/>
      <c r="AT277" s="10"/>
      <c r="AU277" s="10"/>
    </row>
    <row r="278" spans="1:47" x14ac:dyDescent="0.25">
      <c r="A278" s="93"/>
      <c r="B278" s="93"/>
      <c r="C278" s="93"/>
      <c r="D278" s="93"/>
      <c r="E278" s="93"/>
      <c r="F278" s="93"/>
      <c r="G278" s="93"/>
      <c r="H278" s="93"/>
      <c r="I278" s="93"/>
      <c r="J278" s="93"/>
      <c r="K278" s="93"/>
      <c r="L278" s="93"/>
      <c r="M278" s="93"/>
      <c r="N278" s="93"/>
      <c r="O278" s="93"/>
      <c r="P278" s="93"/>
      <c r="Q278" s="93"/>
      <c r="R278" s="93"/>
      <c r="S278" s="93"/>
      <c r="T278" s="93"/>
      <c r="U278" s="93"/>
      <c r="V278" s="93"/>
      <c r="W278" s="93"/>
      <c r="X278" s="93"/>
      <c r="Y278" s="93"/>
      <c r="Z278" s="93"/>
      <c r="AA278" s="93"/>
      <c r="AB278" s="93"/>
      <c r="AC278" s="93"/>
      <c r="AD278" s="93"/>
      <c r="AE278" s="93"/>
      <c r="AF278" s="93"/>
      <c r="AG278" s="93"/>
      <c r="AH278" s="93"/>
      <c r="AI278" s="93"/>
      <c r="AJ278" s="93"/>
      <c r="AK278" s="93"/>
      <c r="AL278" s="93"/>
      <c r="AM278" s="93"/>
      <c r="AN278" s="10"/>
      <c r="AO278" s="10"/>
      <c r="AP278" s="10"/>
      <c r="AQ278" s="10"/>
      <c r="AR278" s="10"/>
      <c r="AS278" s="10"/>
      <c r="AT278" s="10"/>
      <c r="AU278" s="10"/>
    </row>
    <row r="279" spans="1:47" x14ac:dyDescent="0.25">
      <c r="A279" s="93"/>
      <c r="B279" s="93"/>
      <c r="C279" s="93"/>
      <c r="D279" s="93"/>
      <c r="E279" s="93"/>
      <c r="F279" s="93"/>
      <c r="G279" s="93"/>
      <c r="H279" s="93"/>
      <c r="I279" s="93"/>
      <c r="J279" s="93"/>
      <c r="K279" s="93"/>
      <c r="L279" s="93"/>
      <c r="M279" s="93"/>
      <c r="N279" s="93"/>
      <c r="O279" s="93"/>
      <c r="P279" s="93"/>
      <c r="Q279" s="93"/>
      <c r="R279" s="93"/>
      <c r="S279" s="93"/>
      <c r="T279" s="93"/>
      <c r="U279" s="93"/>
      <c r="V279" s="93"/>
      <c r="W279" s="93"/>
      <c r="X279" s="93"/>
      <c r="Y279" s="93"/>
      <c r="Z279" s="93"/>
      <c r="AA279" s="93"/>
      <c r="AB279" s="93"/>
      <c r="AC279" s="93"/>
      <c r="AD279" s="93"/>
      <c r="AE279" s="93"/>
      <c r="AF279" s="93"/>
      <c r="AG279" s="93"/>
      <c r="AH279" s="93"/>
      <c r="AI279" s="93"/>
      <c r="AJ279" s="93"/>
      <c r="AK279" s="93"/>
      <c r="AL279" s="93"/>
      <c r="AM279" s="93"/>
      <c r="AN279" s="10"/>
      <c r="AO279" s="10"/>
      <c r="AP279" s="10"/>
      <c r="AQ279" s="10"/>
      <c r="AR279" s="10"/>
      <c r="AS279" s="10"/>
      <c r="AT279" s="10"/>
      <c r="AU279" s="10"/>
    </row>
    <row r="280" spans="1:47" x14ac:dyDescent="0.25">
      <c r="A280" s="93"/>
      <c r="B280" s="93"/>
      <c r="C280" s="93"/>
      <c r="D280" s="93"/>
      <c r="E280" s="93"/>
      <c r="F280" s="93"/>
      <c r="G280" s="93"/>
      <c r="H280" s="93"/>
      <c r="I280" s="93"/>
      <c r="J280" s="93"/>
      <c r="K280" s="93"/>
      <c r="L280" s="93"/>
      <c r="M280" s="93"/>
      <c r="N280" s="93"/>
      <c r="O280" s="93"/>
      <c r="P280" s="93"/>
      <c r="Q280" s="93"/>
      <c r="R280" s="93"/>
      <c r="S280" s="93"/>
      <c r="T280" s="93"/>
      <c r="U280" s="93"/>
      <c r="V280" s="93"/>
      <c r="W280" s="93"/>
      <c r="X280" s="93"/>
      <c r="Y280" s="93"/>
      <c r="Z280" s="93"/>
      <c r="AA280" s="93"/>
      <c r="AB280" s="93"/>
      <c r="AC280" s="93"/>
      <c r="AD280" s="93"/>
      <c r="AE280" s="93"/>
      <c r="AF280" s="93"/>
      <c r="AG280" s="93"/>
      <c r="AH280" s="93"/>
      <c r="AI280" s="93"/>
      <c r="AJ280" s="93"/>
      <c r="AK280" s="93"/>
      <c r="AL280" s="93"/>
      <c r="AM280" s="93"/>
      <c r="AN280" s="10"/>
      <c r="AO280" s="10"/>
      <c r="AP280" s="10"/>
      <c r="AQ280" s="10"/>
      <c r="AR280" s="10"/>
      <c r="AS280" s="10"/>
      <c r="AT280" s="10"/>
      <c r="AU280" s="10"/>
    </row>
    <row r="281" spans="1:47" x14ac:dyDescent="0.25">
      <c r="A281" s="93"/>
      <c r="B281" s="93"/>
      <c r="C281" s="93"/>
      <c r="D281" s="93"/>
      <c r="E281" s="93"/>
      <c r="F281" s="93"/>
      <c r="G281" s="93"/>
      <c r="H281" s="93"/>
      <c r="I281" s="93"/>
      <c r="J281" s="93"/>
      <c r="K281" s="93"/>
      <c r="L281" s="93"/>
      <c r="M281" s="93"/>
      <c r="N281" s="93"/>
      <c r="O281" s="93"/>
      <c r="P281" s="93"/>
      <c r="Q281" s="93"/>
      <c r="R281" s="93"/>
      <c r="S281" s="93"/>
      <c r="T281" s="93"/>
      <c r="U281" s="93"/>
      <c r="V281" s="93"/>
      <c r="W281" s="93"/>
      <c r="X281" s="93"/>
      <c r="Y281" s="93"/>
      <c r="Z281" s="93"/>
      <c r="AA281" s="93"/>
      <c r="AB281" s="93"/>
      <c r="AC281" s="93"/>
      <c r="AD281" s="93"/>
      <c r="AE281" s="93"/>
      <c r="AF281" s="93"/>
      <c r="AG281" s="93"/>
      <c r="AH281" s="93"/>
      <c r="AI281" s="93"/>
      <c r="AJ281" s="93"/>
      <c r="AK281" s="93"/>
      <c r="AL281" s="93"/>
      <c r="AM281" s="93"/>
      <c r="AN281" s="10"/>
      <c r="AO281" s="10"/>
      <c r="AP281" s="10"/>
      <c r="AQ281" s="10"/>
      <c r="AR281" s="10"/>
      <c r="AS281" s="10"/>
      <c r="AT281" s="10"/>
      <c r="AU281" s="10"/>
    </row>
    <row r="282" spans="1:47" x14ac:dyDescent="0.25">
      <c r="A282" s="93"/>
      <c r="B282" s="93"/>
      <c r="C282" s="93"/>
      <c r="D282" s="93"/>
      <c r="E282" s="93"/>
      <c r="F282" s="93"/>
      <c r="G282" s="93"/>
      <c r="H282" s="93"/>
      <c r="I282" s="93"/>
      <c r="J282" s="93"/>
      <c r="K282" s="93"/>
      <c r="L282" s="93"/>
      <c r="M282" s="93"/>
      <c r="N282" s="93"/>
      <c r="O282" s="93"/>
      <c r="P282" s="93"/>
      <c r="Q282" s="93"/>
      <c r="R282" s="93"/>
      <c r="S282" s="93"/>
      <c r="T282" s="93"/>
      <c r="U282" s="93"/>
      <c r="V282" s="93"/>
      <c r="W282" s="93"/>
      <c r="X282" s="93"/>
      <c r="Y282" s="93"/>
      <c r="Z282" s="93"/>
      <c r="AA282" s="93"/>
      <c r="AB282" s="93"/>
      <c r="AC282" s="93"/>
      <c r="AD282" s="93"/>
      <c r="AE282" s="93"/>
      <c r="AF282" s="93"/>
      <c r="AG282" s="93"/>
      <c r="AH282" s="93"/>
      <c r="AI282" s="93"/>
      <c r="AJ282" s="93"/>
      <c r="AK282" s="93"/>
      <c r="AL282" s="93"/>
      <c r="AM282" s="93"/>
      <c r="AN282" s="10"/>
      <c r="AO282" s="10"/>
      <c r="AP282" s="10"/>
      <c r="AQ282" s="10"/>
      <c r="AR282" s="10"/>
      <c r="AS282" s="10"/>
      <c r="AT282" s="10"/>
      <c r="AU282" s="10"/>
    </row>
    <row r="283" spans="1:47" x14ac:dyDescent="0.25">
      <c r="A283" s="93"/>
      <c r="B283" s="93"/>
      <c r="C283" s="93"/>
      <c r="D283" s="93"/>
      <c r="E283" s="93"/>
      <c r="F283" s="93"/>
      <c r="G283" s="93"/>
      <c r="H283" s="93"/>
      <c r="I283" s="93"/>
      <c r="J283" s="93"/>
      <c r="K283" s="93"/>
      <c r="L283" s="93"/>
      <c r="M283" s="93"/>
      <c r="N283" s="93"/>
      <c r="O283" s="93"/>
      <c r="P283" s="93"/>
      <c r="Q283" s="93"/>
      <c r="R283" s="93"/>
      <c r="S283" s="93"/>
      <c r="T283" s="93"/>
      <c r="U283" s="93"/>
      <c r="V283" s="93"/>
      <c r="W283" s="93"/>
      <c r="X283" s="93"/>
      <c r="Y283" s="93"/>
      <c r="Z283" s="93"/>
      <c r="AA283" s="93"/>
      <c r="AB283" s="93"/>
      <c r="AC283" s="93"/>
      <c r="AD283" s="93"/>
      <c r="AE283" s="93"/>
      <c r="AF283" s="93"/>
      <c r="AG283" s="93"/>
      <c r="AH283" s="93"/>
      <c r="AI283" s="93"/>
      <c r="AJ283" s="93"/>
      <c r="AK283" s="93"/>
      <c r="AL283" s="93"/>
      <c r="AM283" s="93"/>
      <c r="AN283" s="10"/>
      <c r="AO283" s="10"/>
      <c r="AP283" s="10"/>
      <c r="AQ283" s="10"/>
      <c r="AR283" s="10"/>
      <c r="AS283" s="10"/>
      <c r="AT283" s="10"/>
      <c r="AU283" s="10"/>
    </row>
    <row r="284" spans="1:47" x14ac:dyDescent="0.25">
      <c r="A284" s="93"/>
      <c r="B284" s="93"/>
      <c r="C284" s="93"/>
      <c r="D284" s="93"/>
      <c r="E284" s="93"/>
      <c r="F284" s="93"/>
      <c r="G284" s="93"/>
      <c r="H284" s="93"/>
      <c r="I284" s="93"/>
      <c r="J284" s="93"/>
      <c r="K284" s="93"/>
      <c r="L284" s="93"/>
      <c r="M284" s="93"/>
      <c r="N284" s="93"/>
      <c r="O284" s="93"/>
      <c r="P284" s="93"/>
      <c r="Q284" s="93"/>
      <c r="R284" s="93"/>
      <c r="S284" s="93"/>
      <c r="T284" s="93"/>
      <c r="U284" s="93"/>
      <c r="V284" s="93"/>
      <c r="W284" s="93"/>
      <c r="X284" s="93"/>
      <c r="Y284" s="93"/>
      <c r="Z284" s="93"/>
      <c r="AA284" s="93"/>
      <c r="AB284" s="93"/>
      <c r="AC284" s="93"/>
      <c r="AD284" s="93"/>
      <c r="AE284" s="93"/>
      <c r="AF284" s="93"/>
      <c r="AG284" s="93"/>
      <c r="AH284" s="93"/>
      <c r="AI284" s="93"/>
      <c r="AJ284" s="93"/>
      <c r="AK284" s="93"/>
      <c r="AL284" s="93"/>
      <c r="AM284" s="93"/>
      <c r="AN284" s="10"/>
      <c r="AO284" s="10"/>
      <c r="AP284" s="10"/>
      <c r="AQ284" s="10"/>
      <c r="AR284" s="10"/>
      <c r="AS284" s="10"/>
      <c r="AT284" s="10"/>
      <c r="AU284" s="10"/>
    </row>
    <row r="285" spans="1:47" x14ac:dyDescent="0.25">
      <c r="A285" s="93"/>
      <c r="B285" s="93"/>
      <c r="C285" s="93"/>
      <c r="D285" s="93"/>
      <c r="E285" s="93"/>
      <c r="F285" s="93"/>
      <c r="G285" s="93"/>
      <c r="H285" s="93"/>
      <c r="I285" s="93"/>
      <c r="J285" s="93"/>
      <c r="K285" s="93"/>
      <c r="L285" s="93"/>
      <c r="M285" s="93"/>
      <c r="N285" s="93"/>
      <c r="O285" s="93"/>
      <c r="P285" s="93"/>
      <c r="Q285" s="93"/>
      <c r="R285" s="93"/>
      <c r="S285" s="93"/>
      <c r="T285" s="93"/>
      <c r="U285" s="93"/>
      <c r="V285" s="93"/>
      <c r="W285" s="93"/>
      <c r="X285" s="93"/>
      <c r="Y285" s="93"/>
      <c r="Z285" s="93"/>
      <c r="AA285" s="93"/>
      <c r="AB285" s="93"/>
      <c r="AC285" s="93"/>
      <c r="AD285" s="93"/>
      <c r="AE285" s="93"/>
      <c r="AF285" s="93"/>
      <c r="AG285" s="93"/>
      <c r="AH285" s="93"/>
      <c r="AI285" s="93"/>
      <c r="AJ285" s="93"/>
      <c r="AK285" s="93"/>
      <c r="AL285" s="93"/>
      <c r="AM285" s="93"/>
      <c r="AN285" s="10"/>
      <c r="AO285" s="10"/>
      <c r="AP285" s="10"/>
      <c r="AQ285" s="10"/>
      <c r="AR285" s="10"/>
      <c r="AS285" s="10"/>
      <c r="AT285" s="10"/>
      <c r="AU285" s="10"/>
    </row>
    <row r="286" spans="1:47" x14ac:dyDescent="0.25">
      <c r="A286" s="93"/>
      <c r="B286" s="93"/>
      <c r="C286" s="93"/>
      <c r="D286" s="93"/>
      <c r="E286" s="93"/>
      <c r="F286" s="93"/>
      <c r="G286" s="93"/>
      <c r="H286" s="93"/>
      <c r="I286" s="93"/>
      <c r="J286" s="93"/>
      <c r="K286" s="93"/>
      <c r="L286" s="93"/>
      <c r="M286" s="93"/>
      <c r="N286" s="93"/>
      <c r="O286" s="93"/>
      <c r="P286" s="93"/>
      <c r="Q286" s="93"/>
      <c r="R286" s="93"/>
      <c r="S286" s="93"/>
      <c r="T286" s="93"/>
      <c r="U286" s="93"/>
      <c r="V286" s="93"/>
      <c r="W286" s="93"/>
      <c r="X286" s="93"/>
      <c r="Y286" s="93"/>
      <c r="Z286" s="93"/>
      <c r="AA286" s="93"/>
      <c r="AB286" s="93"/>
      <c r="AC286" s="93"/>
      <c r="AD286" s="93"/>
      <c r="AE286" s="93"/>
      <c r="AF286" s="93"/>
      <c r="AG286" s="93"/>
      <c r="AH286" s="93"/>
      <c r="AI286" s="93"/>
      <c r="AJ286" s="93"/>
      <c r="AK286" s="93"/>
      <c r="AL286" s="93"/>
      <c r="AM286" s="93"/>
      <c r="AN286" s="10"/>
      <c r="AO286" s="10"/>
      <c r="AP286" s="10"/>
      <c r="AQ286" s="10"/>
      <c r="AR286" s="10"/>
      <c r="AS286" s="10"/>
      <c r="AT286" s="10"/>
      <c r="AU286" s="10"/>
    </row>
    <row r="287" spans="1:47" x14ac:dyDescent="0.25">
      <c r="A287" s="93"/>
      <c r="B287" s="93"/>
      <c r="C287" s="93"/>
      <c r="D287" s="93"/>
      <c r="E287" s="93"/>
      <c r="F287" s="93"/>
      <c r="G287" s="93"/>
      <c r="H287" s="93"/>
      <c r="I287" s="93"/>
      <c r="J287" s="93"/>
      <c r="K287" s="93"/>
      <c r="L287" s="93"/>
      <c r="M287" s="93"/>
      <c r="N287" s="93"/>
      <c r="O287" s="93"/>
      <c r="P287" s="93"/>
      <c r="Q287" s="93"/>
      <c r="R287" s="93"/>
      <c r="S287" s="93"/>
      <c r="T287" s="93"/>
      <c r="U287" s="93"/>
      <c r="V287" s="93"/>
      <c r="W287" s="93"/>
      <c r="X287" s="93"/>
      <c r="Y287" s="93"/>
      <c r="Z287" s="93"/>
      <c r="AA287" s="93"/>
      <c r="AB287" s="93"/>
      <c r="AC287" s="93"/>
      <c r="AD287" s="93"/>
      <c r="AE287" s="93"/>
      <c r="AF287" s="93"/>
      <c r="AG287" s="93"/>
      <c r="AH287" s="93"/>
      <c r="AI287" s="93"/>
      <c r="AJ287" s="93"/>
      <c r="AK287" s="93"/>
      <c r="AL287" s="93"/>
      <c r="AM287" s="93"/>
      <c r="AN287" s="10"/>
      <c r="AO287" s="10"/>
      <c r="AP287" s="10"/>
      <c r="AQ287" s="10"/>
      <c r="AR287" s="10"/>
      <c r="AS287" s="10"/>
      <c r="AT287" s="10"/>
      <c r="AU287" s="10"/>
    </row>
    <row r="288" spans="1:47" x14ac:dyDescent="0.25">
      <c r="A288" s="93"/>
      <c r="B288" s="93"/>
      <c r="C288" s="93"/>
      <c r="D288" s="93"/>
      <c r="E288" s="93"/>
      <c r="F288" s="93"/>
      <c r="G288" s="93"/>
      <c r="H288" s="93"/>
      <c r="I288" s="93"/>
      <c r="J288" s="93"/>
      <c r="K288" s="93"/>
      <c r="L288" s="93"/>
      <c r="M288" s="93"/>
      <c r="N288" s="93"/>
      <c r="O288" s="93"/>
      <c r="P288" s="93"/>
      <c r="Q288" s="93"/>
      <c r="R288" s="93"/>
      <c r="S288" s="93"/>
      <c r="T288" s="93"/>
      <c r="U288" s="93"/>
      <c r="V288" s="93"/>
      <c r="W288" s="93"/>
      <c r="X288" s="93"/>
      <c r="Y288" s="93"/>
      <c r="Z288" s="93"/>
      <c r="AA288" s="93"/>
      <c r="AB288" s="93"/>
      <c r="AC288" s="93"/>
      <c r="AD288" s="93"/>
      <c r="AE288" s="93"/>
      <c r="AF288" s="93"/>
      <c r="AG288" s="93"/>
      <c r="AH288" s="93"/>
      <c r="AI288" s="93"/>
      <c r="AJ288" s="93"/>
      <c r="AK288" s="93"/>
      <c r="AL288" s="93"/>
      <c r="AM288" s="93"/>
      <c r="AN288" s="10"/>
      <c r="AO288" s="10"/>
      <c r="AP288" s="10"/>
      <c r="AQ288" s="10"/>
      <c r="AR288" s="10"/>
      <c r="AS288" s="10"/>
      <c r="AT288" s="10"/>
      <c r="AU288" s="10"/>
    </row>
    <row r="289" spans="1:47" x14ac:dyDescent="0.25">
      <c r="A289" s="93"/>
      <c r="B289" s="93"/>
      <c r="C289" s="93"/>
      <c r="D289" s="93"/>
      <c r="E289" s="93"/>
      <c r="F289" s="93"/>
      <c r="G289" s="93"/>
      <c r="H289" s="93"/>
      <c r="I289" s="93"/>
      <c r="J289" s="93"/>
      <c r="K289" s="93"/>
      <c r="L289" s="93"/>
      <c r="M289" s="93"/>
      <c r="N289" s="93"/>
      <c r="O289" s="93"/>
      <c r="P289" s="93"/>
      <c r="Q289" s="93"/>
      <c r="R289" s="93"/>
      <c r="S289" s="93"/>
      <c r="T289" s="93"/>
      <c r="U289" s="93"/>
      <c r="V289" s="93"/>
      <c r="W289" s="93"/>
      <c r="X289" s="93"/>
      <c r="Y289" s="93"/>
      <c r="Z289" s="93"/>
      <c r="AA289" s="93"/>
      <c r="AB289" s="93"/>
      <c r="AC289" s="93"/>
      <c r="AD289" s="93"/>
      <c r="AE289" s="93"/>
      <c r="AF289" s="93"/>
      <c r="AG289" s="93"/>
      <c r="AH289" s="93"/>
      <c r="AI289" s="93"/>
      <c r="AJ289" s="93"/>
      <c r="AK289" s="93"/>
      <c r="AL289" s="93"/>
      <c r="AM289" s="93"/>
      <c r="AN289" s="10"/>
      <c r="AO289" s="10"/>
      <c r="AP289" s="10"/>
      <c r="AQ289" s="10"/>
      <c r="AR289" s="10"/>
      <c r="AS289" s="10"/>
      <c r="AT289" s="10"/>
      <c r="AU289" s="10"/>
    </row>
    <row r="290" spans="1:47" x14ac:dyDescent="0.25">
      <c r="A290" s="93"/>
      <c r="B290" s="93"/>
      <c r="C290" s="93"/>
      <c r="D290" s="93"/>
      <c r="E290" s="93"/>
      <c r="F290" s="93"/>
      <c r="G290" s="93"/>
      <c r="H290" s="93"/>
      <c r="I290" s="93"/>
      <c r="J290" s="93"/>
      <c r="K290" s="93"/>
      <c r="L290" s="93"/>
      <c r="M290" s="93"/>
      <c r="N290" s="93"/>
      <c r="O290" s="93"/>
      <c r="P290" s="93"/>
      <c r="Q290" s="93"/>
      <c r="R290" s="93"/>
      <c r="S290" s="93"/>
      <c r="T290" s="93"/>
      <c r="U290" s="93"/>
      <c r="V290" s="93"/>
      <c r="W290" s="93"/>
      <c r="X290" s="93"/>
      <c r="Y290" s="93"/>
      <c r="Z290" s="93"/>
      <c r="AA290" s="93"/>
      <c r="AB290" s="93"/>
      <c r="AC290" s="93"/>
      <c r="AD290" s="93"/>
      <c r="AE290" s="93"/>
      <c r="AF290" s="93"/>
      <c r="AG290" s="93"/>
      <c r="AH290" s="93"/>
      <c r="AI290" s="93"/>
      <c r="AJ290" s="93"/>
      <c r="AK290" s="93"/>
      <c r="AL290" s="93"/>
      <c r="AM290" s="93"/>
      <c r="AN290" s="10"/>
      <c r="AO290" s="10"/>
      <c r="AP290" s="10"/>
      <c r="AQ290" s="10"/>
      <c r="AR290" s="10"/>
      <c r="AS290" s="10"/>
      <c r="AT290" s="10"/>
      <c r="AU290" s="10"/>
    </row>
    <row r="291" spans="1:47" x14ac:dyDescent="0.25">
      <c r="A291" s="93"/>
      <c r="B291" s="93"/>
      <c r="C291" s="93"/>
      <c r="D291" s="93"/>
      <c r="E291" s="93"/>
      <c r="F291" s="93"/>
      <c r="G291" s="93"/>
      <c r="H291" s="93"/>
      <c r="I291" s="93"/>
      <c r="J291" s="93"/>
      <c r="K291" s="93"/>
      <c r="L291" s="93"/>
      <c r="M291" s="93"/>
      <c r="N291" s="93"/>
      <c r="O291" s="93"/>
      <c r="P291" s="93"/>
      <c r="Q291" s="93"/>
      <c r="R291" s="93"/>
      <c r="S291" s="93"/>
      <c r="T291" s="93"/>
      <c r="U291" s="93"/>
      <c r="V291" s="93"/>
      <c r="W291" s="93"/>
      <c r="X291" s="93"/>
      <c r="Y291" s="93"/>
      <c r="Z291" s="93"/>
      <c r="AA291" s="93"/>
      <c r="AB291" s="93"/>
      <c r="AC291" s="93"/>
      <c r="AD291" s="93"/>
      <c r="AE291" s="93"/>
      <c r="AF291" s="93"/>
      <c r="AG291" s="93"/>
      <c r="AH291" s="93"/>
      <c r="AI291" s="93"/>
      <c r="AJ291" s="93"/>
      <c r="AK291" s="93"/>
      <c r="AL291" s="93"/>
      <c r="AM291" s="93"/>
      <c r="AN291" s="10"/>
      <c r="AO291" s="10"/>
      <c r="AP291" s="10"/>
      <c r="AQ291" s="10"/>
      <c r="AR291" s="10"/>
      <c r="AS291" s="10"/>
      <c r="AT291" s="10"/>
      <c r="AU291" s="10"/>
    </row>
    <row r="292" spans="1:47" x14ac:dyDescent="0.25">
      <c r="A292" s="93"/>
      <c r="B292" s="93"/>
      <c r="C292" s="93"/>
      <c r="D292" s="93"/>
      <c r="E292" s="93"/>
      <c r="F292" s="93"/>
      <c r="G292" s="93"/>
      <c r="H292" s="93"/>
      <c r="I292" s="93"/>
      <c r="J292" s="93"/>
      <c r="K292" s="93"/>
      <c r="L292" s="93"/>
      <c r="M292" s="93"/>
      <c r="N292" s="93"/>
      <c r="O292" s="93"/>
      <c r="P292" s="93"/>
      <c r="Q292" s="93"/>
      <c r="R292" s="93"/>
      <c r="S292" s="93"/>
      <c r="T292" s="93"/>
      <c r="U292" s="93"/>
      <c r="V292" s="93"/>
      <c r="W292" s="93"/>
      <c r="X292" s="93"/>
      <c r="Y292" s="93"/>
      <c r="Z292" s="93"/>
      <c r="AA292" s="93"/>
      <c r="AB292" s="93"/>
      <c r="AC292" s="93"/>
      <c r="AD292" s="93"/>
      <c r="AE292" s="93"/>
      <c r="AF292" s="93"/>
      <c r="AG292" s="93"/>
      <c r="AH292" s="93"/>
      <c r="AI292" s="93"/>
      <c r="AJ292" s="93"/>
      <c r="AK292" s="93"/>
      <c r="AL292" s="93"/>
      <c r="AM292" s="93"/>
      <c r="AN292" s="10"/>
      <c r="AO292" s="10"/>
      <c r="AP292" s="10"/>
      <c r="AQ292" s="10"/>
      <c r="AR292" s="10"/>
      <c r="AS292" s="10"/>
      <c r="AT292" s="10"/>
      <c r="AU292" s="10"/>
    </row>
    <row r="293" spans="1:47" x14ac:dyDescent="0.25">
      <c r="A293" s="93"/>
      <c r="B293" s="93"/>
      <c r="C293" s="93"/>
      <c r="D293" s="93"/>
      <c r="E293" s="93"/>
      <c r="F293" s="93"/>
      <c r="G293" s="93"/>
      <c r="H293" s="93"/>
      <c r="I293" s="93"/>
      <c r="J293" s="93"/>
      <c r="K293" s="93"/>
      <c r="L293" s="93"/>
      <c r="M293" s="93"/>
      <c r="N293" s="93"/>
      <c r="O293" s="93"/>
      <c r="P293" s="93"/>
      <c r="Q293" s="93"/>
      <c r="R293" s="93"/>
      <c r="S293" s="93"/>
      <c r="T293" s="93"/>
      <c r="U293" s="93"/>
      <c r="V293" s="93"/>
      <c r="W293" s="93"/>
      <c r="X293" s="93"/>
      <c r="Y293" s="93"/>
      <c r="Z293" s="93"/>
      <c r="AA293" s="93"/>
      <c r="AB293" s="93"/>
      <c r="AC293" s="93"/>
      <c r="AD293" s="93"/>
      <c r="AE293" s="93"/>
      <c r="AF293" s="93"/>
      <c r="AG293" s="93"/>
      <c r="AH293" s="93"/>
      <c r="AI293" s="93"/>
      <c r="AJ293" s="93"/>
      <c r="AK293" s="93"/>
      <c r="AL293" s="93"/>
      <c r="AM293" s="93"/>
      <c r="AN293" s="10"/>
      <c r="AO293" s="10"/>
      <c r="AP293" s="10"/>
      <c r="AQ293" s="10"/>
      <c r="AR293" s="10"/>
      <c r="AS293" s="10"/>
      <c r="AT293" s="10"/>
      <c r="AU293" s="10"/>
    </row>
    <row r="294" spans="1:47" x14ac:dyDescent="0.25">
      <c r="A294" s="93"/>
      <c r="B294" s="93"/>
      <c r="C294" s="93"/>
      <c r="D294" s="93"/>
      <c r="E294" s="93"/>
      <c r="F294" s="93"/>
      <c r="G294" s="93"/>
      <c r="H294" s="93"/>
      <c r="I294" s="93"/>
      <c r="J294" s="93"/>
      <c r="K294" s="93"/>
      <c r="L294" s="93"/>
      <c r="M294" s="93"/>
      <c r="N294" s="93"/>
      <c r="O294" s="93"/>
      <c r="P294" s="93"/>
      <c r="Q294" s="93"/>
      <c r="R294" s="93"/>
      <c r="S294" s="93"/>
      <c r="T294" s="93"/>
      <c r="U294" s="93"/>
      <c r="V294" s="93"/>
      <c r="W294" s="93"/>
      <c r="X294" s="93"/>
      <c r="Y294" s="93"/>
      <c r="Z294" s="93"/>
      <c r="AA294" s="93"/>
      <c r="AB294" s="93"/>
      <c r="AC294" s="93"/>
      <c r="AD294" s="93"/>
      <c r="AE294" s="93"/>
      <c r="AF294" s="93"/>
      <c r="AG294" s="93"/>
      <c r="AH294" s="93"/>
      <c r="AI294" s="93"/>
      <c r="AJ294" s="93"/>
      <c r="AK294" s="93"/>
      <c r="AL294" s="93"/>
      <c r="AM294" s="93"/>
      <c r="AN294" s="10"/>
      <c r="AO294" s="10"/>
      <c r="AP294" s="10"/>
      <c r="AQ294" s="10"/>
      <c r="AR294" s="10"/>
      <c r="AS294" s="10"/>
      <c r="AT294" s="10"/>
      <c r="AU294" s="10"/>
    </row>
    <row r="295" spans="1:47" x14ac:dyDescent="0.25">
      <c r="A295" s="93"/>
      <c r="B295" s="93"/>
      <c r="C295" s="93"/>
      <c r="D295" s="93"/>
      <c r="E295" s="93"/>
      <c r="F295" s="93"/>
      <c r="G295" s="93"/>
      <c r="H295" s="93"/>
      <c r="I295" s="93"/>
      <c r="J295" s="93"/>
      <c r="K295" s="93"/>
      <c r="L295" s="93"/>
      <c r="M295" s="93"/>
      <c r="N295" s="93"/>
      <c r="O295" s="93"/>
      <c r="P295" s="93"/>
      <c r="Q295" s="93"/>
      <c r="R295" s="93"/>
      <c r="S295" s="93"/>
      <c r="T295" s="93"/>
      <c r="U295" s="93"/>
      <c r="V295" s="93"/>
      <c r="W295" s="93"/>
      <c r="X295" s="93"/>
      <c r="Y295" s="93"/>
      <c r="Z295" s="93"/>
      <c r="AA295" s="93"/>
      <c r="AB295" s="93"/>
      <c r="AC295" s="93"/>
      <c r="AD295" s="93"/>
      <c r="AE295" s="93"/>
      <c r="AF295" s="93"/>
      <c r="AG295" s="93"/>
      <c r="AH295" s="93"/>
      <c r="AI295" s="93"/>
      <c r="AJ295" s="93"/>
      <c r="AK295" s="93"/>
      <c r="AL295" s="93"/>
      <c r="AM295" s="93"/>
      <c r="AN295" s="10"/>
      <c r="AO295" s="10"/>
      <c r="AP295" s="10"/>
      <c r="AQ295" s="10"/>
      <c r="AR295" s="10"/>
      <c r="AS295" s="10"/>
      <c r="AT295" s="10"/>
      <c r="AU295" s="10"/>
    </row>
    <row r="296" spans="1:47" x14ac:dyDescent="0.25">
      <c r="A296" s="93"/>
      <c r="B296" s="93"/>
      <c r="C296" s="93"/>
      <c r="D296" s="93"/>
      <c r="E296" s="93"/>
      <c r="F296" s="93"/>
      <c r="G296" s="93"/>
      <c r="H296" s="93"/>
      <c r="I296" s="93"/>
      <c r="J296" s="93"/>
      <c r="K296" s="93"/>
      <c r="L296" s="93"/>
      <c r="M296" s="93"/>
      <c r="N296" s="93"/>
      <c r="O296" s="93"/>
      <c r="P296" s="93"/>
      <c r="Q296" s="93"/>
      <c r="R296" s="93"/>
      <c r="S296" s="93"/>
      <c r="T296" s="93"/>
      <c r="U296" s="93"/>
      <c r="V296" s="93"/>
      <c r="W296" s="93"/>
      <c r="X296" s="93"/>
      <c r="Y296" s="93"/>
      <c r="Z296" s="93"/>
      <c r="AA296" s="93"/>
      <c r="AB296" s="93"/>
      <c r="AC296" s="93"/>
      <c r="AD296" s="93"/>
      <c r="AE296" s="93"/>
      <c r="AF296" s="93"/>
      <c r="AG296" s="93"/>
      <c r="AH296" s="93"/>
      <c r="AI296" s="93"/>
      <c r="AJ296" s="93"/>
      <c r="AK296" s="93"/>
      <c r="AL296" s="93"/>
      <c r="AM296" s="93"/>
      <c r="AN296" s="10"/>
      <c r="AO296" s="10"/>
      <c r="AP296" s="10"/>
      <c r="AQ296" s="10"/>
      <c r="AR296" s="10"/>
      <c r="AS296" s="10"/>
      <c r="AT296" s="10"/>
      <c r="AU296" s="10"/>
    </row>
    <row r="297" spans="1:47" x14ac:dyDescent="0.25">
      <c r="A297" s="93"/>
      <c r="B297" s="93"/>
      <c r="C297" s="93"/>
      <c r="D297" s="93"/>
      <c r="E297" s="93"/>
      <c r="F297" s="93"/>
      <c r="G297" s="93"/>
      <c r="H297" s="93"/>
      <c r="I297" s="93"/>
      <c r="J297" s="93"/>
      <c r="K297" s="93"/>
      <c r="L297" s="93"/>
      <c r="M297" s="93"/>
      <c r="N297" s="93"/>
      <c r="O297" s="93"/>
      <c r="P297" s="93"/>
      <c r="Q297" s="93"/>
      <c r="R297" s="93"/>
      <c r="S297" s="93"/>
      <c r="T297" s="93"/>
      <c r="U297" s="93"/>
      <c r="V297" s="93"/>
      <c r="W297" s="93"/>
      <c r="X297" s="93"/>
      <c r="Y297" s="93"/>
      <c r="Z297" s="93"/>
      <c r="AA297" s="93"/>
      <c r="AB297" s="93"/>
      <c r="AC297" s="93"/>
      <c r="AD297" s="93"/>
      <c r="AE297" s="93"/>
      <c r="AF297" s="93"/>
      <c r="AG297" s="93"/>
      <c r="AH297" s="93"/>
      <c r="AI297" s="93"/>
      <c r="AJ297" s="93"/>
      <c r="AK297" s="93"/>
      <c r="AL297" s="93"/>
      <c r="AM297" s="93"/>
      <c r="AN297" s="10"/>
      <c r="AO297" s="10"/>
      <c r="AP297" s="10"/>
      <c r="AQ297" s="10"/>
      <c r="AR297" s="10"/>
      <c r="AS297" s="10"/>
      <c r="AT297" s="10"/>
      <c r="AU297" s="10"/>
    </row>
    <row r="298" spans="1:47" x14ac:dyDescent="0.25">
      <c r="A298" s="93"/>
      <c r="B298" s="93"/>
      <c r="C298" s="93"/>
      <c r="D298" s="93"/>
      <c r="E298" s="93"/>
      <c r="F298" s="93"/>
      <c r="G298" s="93"/>
      <c r="H298" s="93"/>
      <c r="I298" s="93"/>
      <c r="J298" s="93"/>
      <c r="K298" s="93"/>
      <c r="L298" s="93"/>
      <c r="M298" s="93"/>
      <c r="N298" s="93"/>
      <c r="O298" s="93"/>
      <c r="P298" s="93"/>
      <c r="Q298" s="93"/>
      <c r="R298" s="93"/>
      <c r="S298" s="93"/>
      <c r="T298" s="93"/>
      <c r="U298" s="93"/>
      <c r="V298" s="93"/>
      <c r="W298" s="93"/>
      <c r="X298" s="93"/>
      <c r="Y298" s="93"/>
      <c r="Z298" s="93"/>
      <c r="AA298" s="93"/>
      <c r="AB298" s="93"/>
      <c r="AC298" s="93"/>
      <c r="AD298" s="93"/>
      <c r="AE298" s="93"/>
      <c r="AF298" s="93"/>
      <c r="AG298" s="93"/>
      <c r="AH298" s="93"/>
      <c r="AI298" s="93"/>
      <c r="AJ298" s="93"/>
      <c r="AK298" s="93"/>
      <c r="AL298" s="93"/>
      <c r="AM298" s="93"/>
      <c r="AN298" s="10"/>
      <c r="AO298" s="10"/>
      <c r="AP298" s="10"/>
      <c r="AQ298" s="10"/>
      <c r="AR298" s="10"/>
      <c r="AS298" s="10"/>
      <c r="AT298" s="10"/>
      <c r="AU298" s="10"/>
    </row>
    <row r="299" spans="1:47" x14ac:dyDescent="0.25">
      <c r="A299" s="93"/>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93"/>
      <c r="AG299" s="93"/>
      <c r="AH299" s="93"/>
      <c r="AI299" s="93"/>
      <c r="AJ299" s="93"/>
      <c r="AK299" s="93"/>
      <c r="AL299" s="93"/>
      <c r="AM299" s="93"/>
      <c r="AN299" s="10"/>
      <c r="AO299" s="10"/>
      <c r="AP299" s="10"/>
      <c r="AQ299" s="10"/>
      <c r="AR299" s="10"/>
      <c r="AS299" s="10"/>
      <c r="AT299" s="10"/>
      <c r="AU299" s="10"/>
    </row>
    <row r="300" spans="1:47" x14ac:dyDescent="0.25">
      <c r="A300" s="93"/>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93"/>
      <c r="AG300" s="93"/>
      <c r="AH300" s="93"/>
      <c r="AI300" s="93"/>
      <c r="AJ300" s="93"/>
      <c r="AK300" s="93"/>
      <c r="AL300" s="93"/>
      <c r="AM300" s="93"/>
      <c r="AN300" s="10"/>
      <c r="AO300" s="10"/>
      <c r="AP300" s="10"/>
      <c r="AQ300" s="10"/>
      <c r="AR300" s="10"/>
      <c r="AS300" s="10"/>
      <c r="AT300" s="10"/>
      <c r="AU300" s="10"/>
    </row>
    <row r="301" spans="1:47" x14ac:dyDescent="0.25">
      <c r="A301" s="93"/>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93"/>
      <c r="AG301" s="93"/>
      <c r="AH301" s="93"/>
      <c r="AI301" s="93"/>
      <c r="AJ301" s="93"/>
      <c r="AK301" s="93"/>
      <c r="AL301" s="93"/>
      <c r="AM301" s="93"/>
      <c r="AN301" s="10"/>
      <c r="AO301" s="10"/>
      <c r="AP301" s="10"/>
      <c r="AQ301" s="10"/>
      <c r="AR301" s="10"/>
      <c r="AS301" s="10"/>
      <c r="AT301" s="10"/>
      <c r="AU301" s="10"/>
    </row>
    <row r="302" spans="1:47" x14ac:dyDescent="0.25">
      <c r="A302" s="93"/>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93"/>
      <c r="AG302" s="93"/>
      <c r="AH302" s="93"/>
      <c r="AI302" s="93"/>
      <c r="AJ302" s="93"/>
      <c r="AK302" s="93"/>
      <c r="AL302" s="93"/>
      <c r="AM302" s="93"/>
      <c r="AN302" s="10"/>
      <c r="AO302" s="10"/>
      <c r="AP302" s="10"/>
      <c r="AQ302" s="10"/>
      <c r="AR302" s="10"/>
      <c r="AS302" s="10"/>
      <c r="AT302" s="10"/>
      <c r="AU302" s="10"/>
    </row>
    <row r="303" spans="1:47" x14ac:dyDescent="0.25">
      <c r="A303" s="93"/>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93"/>
      <c r="AG303" s="93"/>
      <c r="AH303" s="93"/>
      <c r="AI303" s="93"/>
      <c r="AJ303" s="93"/>
      <c r="AK303" s="93"/>
      <c r="AL303" s="93"/>
      <c r="AM303" s="93"/>
      <c r="AN303" s="10"/>
      <c r="AO303" s="10"/>
      <c r="AP303" s="10"/>
      <c r="AQ303" s="10"/>
      <c r="AR303" s="10"/>
      <c r="AS303" s="10"/>
      <c r="AT303" s="10"/>
      <c r="AU303" s="10"/>
    </row>
    <row r="304" spans="1:47" x14ac:dyDescent="0.25">
      <c r="A304" s="93"/>
      <c r="B304" s="93"/>
      <c r="C304" s="93"/>
      <c r="D304" s="93"/>
      <c r="E304" s="93"/>
      <c r="F304" s="93"/>
      <c r="G304" s="93"/>
      <c r="H304" s="93"/>
      <c r="I304" s="93"/>
      <c r="J304" s="93"/>
      <c r="K304" s="93"/>
      <c r="L304" s="93"/>
      <c r="M304" s="93"/>
      <c r="N304" s="93"/>
      <c r="O304" s="93"/>
      <c r="P304" s="93"/>
      <c r="Q304" s="93"/>
      <c r="R304" s="93"/>
      <c r="S304" s="93"/>
      <c r="T304" s="93"/>
      <c r="U304" s="93"/>
      <c r="V304" s="93"/>
      <c r="W304" s="93"/>
      <c r="X304" s="93"/>
      <c r="Y304" s="93"/>
      <c r="Z304" s="93"/>
      <c r="AA304" s="93"/>
      <c r="AB304" s="93"/>
      <c r="AC304" s="93"/>
      <c r="AD304" s="93"/>
      <c r="AE304" s="93"/>
      <c r="AF304" s="93"/>
      <c r="AG304" s="93"/>
      <c r="AH304" s="93"/>
      <c r="AI304" s="93"/>
      <c r="AJ304" s="93"/>
      <c r="AK304" s="93"/>
      <c r="AL304" s="93"/>
      <c r="AM304" s="93"/>
      <c r="AN304" s="10"/>
      <c r="AO304" s="10"/>
      <c r="AP304" s="10"/>
      <c r="AQ304" s="10"/>
      <c r="AR304" s="10"/>
      <c r="AS304" s="10"/>
      <c r="AT304" s="10"/>
      <c r="AU304" s="10"/>
    </row>
    <row r="305" spans="1:47" x14ac:dyDescent="0.25">
      <c r="A305" s="93"/>
      <c r="B305" s="93"/>
      <c r="C305" s="93"/>
      <c r="D305" s="93"/>
      <c r="E305" s="93"/>
      <c r="F305" s="93"/>
      <c r="G305" s="93"/>
      <c r="H305" s="93"/>
      <c r="I305" s="93"/>
      <c r="J305" s="93"/>
      <c r="K305" s="93"/>
      <c r="L305" s="93"/>
      <c r="M305" s="93"/>
      <c r="N305" s="93"/>
      <c r="O305" s="93"/>
      <c r="P305" s="93"/>
      <c r="Q305" s="93"/>
      <c r="R305" s="93"/>
      <c r="S305" s="93"/>
      <c r="T305" s="93"/>
      <c r="U305" s="93"/>
      <c r="V305" s="93"/>
      <c r="W305" s="93"/>
      <c r="X305" s="93"/>
      <c r="Y305" s="93"/>
      <c r="Z305" s="93"/>
      <c r="AA305" s="93"/>
      <c r="AB305" s="93"/>
      <c r="AC305" s="93"/>
      <c r="AD305" s="93"/>
      <c r="AE305" s="93"/>
      <c r="AF305" s="93"/>
      <c r="AG305" s="93"/>
      <c r="AH305" s="93"/>
      <c r="AI305" s="93"/>
      <c r="AJ305" s="93"/>
      <c r="AK305" s="93"/>
      <c r="AL305" s="93"/>
      <c r="AM305" s="93"/>
      <c r="AN305" s="10"/>
      <c r="AO305" s="10"/>
      <c r="AP305" s="10"/>
      <c r="AQ305" s="10"/>
      <c r="AR305" s="10"/>
      <c r="AS305" s="10"/>
      <c r="AT305" s="10"/>
      <c r="AU305" s="10"/>
    </row>
    <row r="306" spans="1:47" x14ac:dyDescent="0.25">
      <c r="A306" s="93"/>
      <c r="B306" s="93"/>
      <c r="C306" s="93"/>
      <c r="D306" s="93"/>
      <c r="E306" s="93"/>
      <c r="F306" s="93"/>
      <c r="G306" s="93"/>
      <c r="H306" s="93"/>
      <c r="I306" s="93"/>
      <c r="J306" s="93"/>
      <c r="K306" s="93"/>
      <c r="L306" s="93"/>
      <c r="M306" s="93"/>
      <c r="N306" s="93"/>
      <c r="O306" s="93"/>
      <c r="P306" s="93"/>
      <c r="Q306" s="93"/>
      <c r="R306" s="93"/>
      <c r="S306" s="93"/>
      <c r="T306" s="93"/>
      <c r="U306" s="93"/>
      <c r="V306" s="93"/>
      <c r="W306" s="93"/>
      <c r="X306" s="93"/>
      <c r="Y306" s="93"/>
      <c r="Z306" s="93"/>
      <c r="AA306" s="93"/>
      <c r="AB306" s="93"/>
      <c r="AC306" s="93"/>
      <c r="AD306" s="93"/>
      <c r="AE306" s="93"/>
      <c r="AF306" s="93"/>
      <c r="AG306" s="93"/>
      <c r="AH306" s="93"/>
      <c r="AI306" s="93"/>
      <c r="AJ306" s="93"/>
      <c r="AK306" s="93"/>
      <c r="AL306" s="93"/>
      <c r="AM306" s="93"/>
      <c r="AN306" s="10"/>
      <c r="AO306" s="10"/>
      <c r="AP306" s="10"/>
      <c r="AQ306" s="10"/>
      <c r="AR306" s="10"/>
      <c r="AS306" s="10"/>
      <c r="AT306" s="10"/>
      <c r="AU306" s="10"/>
    </row>
    <row r="307" spans="1:47" x14ac:dyDescent="0.25">
      <c r="A307" s="93"/>
      <c r="B307" s="93"/>
      <c r="C307" s="93"/>
      <c r="D307" s="93"/>
      <c r="E307" s="93"/>
      <c r="F307" s="93"/>
      <c r="G307" s="93"/>
      <c r="H307" s="93"/>
      <c r="I307" s="93"/>
      <c r="J307" s="93"/>
      <c r="K307" s="93"/>
      <c r="L307" s="93"/>
      <c r="M307" s="93"/>
      <c r="N307" s="93"/>
      <c r="O307" s="93"/>
      <c r="P307" s="93"/>
      <c r="Q307" s="93"/>
      <c r="R307" s="93"/>
      <c r="S307" s="93"/>
      <c r="T307" s="93"/>
      <c r="U307" s="93"/>
      <c r="V307" s="93"/>
      <c r="W307" s="93"/>
      <c r="X307" s="93"/>
      <c r="Y307" s="93"/>
      <c r="Z307" s="93"/>
      <c r="AA307" s="93"/>
      <c r="AB307" s="93"/>
      <c r="AC307" s="93"/>
      <c r="AD307" s="93"/>
      <c r="AE307" s="93"/>
      <c r="AF307" s="93"/>
      <c r="AG307" s="93"/>
      <c r="AH307" s="93"/>
      <c r="AI307" s="93"/>
      <c r="AJ307" s="93"/>
      <c r="AK307" s="93"/>
      <c r="AL307" s="93"/>
      <c r="AM307" s="93"/>
      <c r="AN307" s="10"/>
      <c r="AO307" s="10"/>
      <c r="AP307" s="10"/>
      <c r="AQ307" s="10"/>
      <c r="AR307" s="10"/>
      <c r="AS307" s="10"/>
      <c r="AT307" s="10"/>
      <c r="AU307" s="10"/>
    </row>
    <row r="308" spans="1:47" x14ac:dyDescent="0.25">
      <c r="A308" s="93"/>
      <c r="B308" s="93"/>
      <c r="C308" s="93"/>
      <c r="D308" s="93"/>
      <c r="E308" s="93"/>
      <c r="F308" s="93"/>
      <c r="G308" s="93"/>
      <c r="H308" s="93"/>
      <c r="I308" s="93"/>
      <c r="J308" s="93"/>
      <c r="K308" s="93"/>
      <c r="L308" s="93"/>
      <c r="M308" s="93"/>
      <c r="N308" s="93"/>
      <c r="O308" s="93"/>
      <c r="P308" s="93"/>
      <c r="Q308" s="93"/>
      <c r="R308" s="93"/>
      <c r="S308" s="93"/>
      <c r="T308" s="93"/>
      <c r="U308" s="93"/>
      <c r="V308" s="93"/>
      <c r="W308" s="93"/>
      <c r="X308" s="93"/>
      <c r="Y308" s="93"/>
      <c r="Z308" s="93"/>
      <c r="AA308" s="93"/>
      <c r="AB308" s="93"/>
      <c r="AC308" s="93"/>
      <c r="AD308" s="93"/>
      <c r="AE308" s="93"/>
      <c r="AF308" s="93"/>
      <c r="AG308" s="93"/>
      <c r="AH308" s="93"/>
      <c r="AI308" s="93"/>
      <c r="AJ308" s="93"/>
      <c r="AK308" s="93"/>
      <c r="AL308" s="93"/>
      <c r="AM308" s="93"/>
      <c r="AN308" s="10"/>
      <c r="AO308" s="10"/>
      <c r="AP308" s="10"/>
      <c r="AQ308" s="10"/>
      <c r="AR308" s="10"/>
      <c r="AS308" s="10"/>
      <c r="AT308" s="10"/>
      <c r="AU308" s="10"/>
    </row>
    <row r="309" spans="1:47" x14ac:dyDescent="0.25">
      <c r="A309" s="93"/>
      <c r="B309" s="93"/>
      <c r="C309" s="93"/>
      <c r="D309" s="93"/>
      <c r="E309" s="93"/>
      <c r="F309" s="93"/>
      <c r="G309" s="93"/>
      <c r="H309" s="93"/>
      <c r="I309" s="93"/>
      <c r="J309" s="93"/>
      <c r="K309" s="93"/>
      <c r="L309" s="93"/>
      <c r="M309" s="93"/>
      <c r="N309" s="93"/>
      <c r="O309" s="93"/>
      <c r="P309" s="93"/>
      <c r="Q309" s="93"/>
      <c r="R309" s="93"/>
      <c r="S309" s="93"/>
      <c r="T309" s="93"/>
      <c r="U309" s="93"/>
      <c r="V309" s="93"/>
      <c r="W309" s="93"/>
      <c r="X309" s="93"/>
      <c r="Y309" s="93"/>
      <c r="Z309" s="93"/>
      <c r="AA309" s="93"/>
      <c r="AB309" s="93"/>
      <c r="AC309" s="93"/>
      <c r="AD309" s="93"/>
      <c r="AE309" s="93"/>
      <c r="AF309" s="93"/>
      <c r="AG309" s="93"/>
      <c r="AH309" s="93"/>
      <c r="AI309" s="93"/>
      <c r="AJ309" s="93"/>
      <c r="AK309" s="93"/>
      <c r="AL309" s="93"/>
      <c r="AM309" s="93"/>
      <c r="AN309" s="10"/>
      <c r="AO309" s="10"/>
      <c r="AP309" s="10"/>
      <c r="AQ309" s="10"/>
      <c r="AR309" s="10"/>
      <c r="AS309" s="10"/>
      <c r="AT309" s="10"/>
      <c r="AU309" s="10"/>
    </row>
    <row r="310" spans="1:47" x14ac:dyDescent="0.25">
      <c r="A310" s="93"/>
      <c r="B310" s="93"/>
      <c r="C310" s="93"/>
      <c r="D310" s="93"/>
      <c r="E310" s="93"/>
      <c r="F310" s="93"/>
      <c r="G310" s="93"/>
      <c r="H310" s="93"/>
      <c r="I310" s="93"/>
      <c r="J310" s="93"/>
      <c r="K310" s="93"/>
      <c r="L310" s="93"/>
      <c r="M310" s="93"/>
      <c r="N310" s="93"/>
      <c r="O310" s="93"/>
      <c r="P310" s="93"/>
      <c r="Q310" s="93"/>
      <c r="R310" s="93"/>
      <c r="S310" s="93"/>
      <c r="T310" s="93"/>
      <c r="U310" s="93"/>
      <c r="V310" s="93"/>
      <c r="W310" s="93"/>
      <c r="X310" s="93"/>
      <c r="Y310" s="93"/>
      <c r="Z310" s="93"/>
      <c r="AA310" s="93"/>
      <c r="AB310" s="93"/>
      <c r="AC310" s="93"/>
      <c r="AD310" s="93"/>
      <c r="AE310" s="93"/>
      <c r="AF310" s="93"/>
      <c r="AG310" s="93"/>
      <c r="AH310" s="93"/>
      <c r="AI310" s="93"/>
      <c r="AJ310" s="93"/>
      <c r="AK310" s="93"/>
      <c r="AL310" s="93"/>
      <c r="AM310" s="93"/>
      <c r="AN310" s="10"/>
      <c r="AO310" s="10"/>
      <c r="AP310" s="10"/>
      <c r="AQ310" s="10"/>
      <c r="AR310" s="10"/>
      <c r="AS310" s="10"/>
      <c r="AT310" s="10"/>
      <c r="AU310" s="10"/>
    </row>
    <row r="311" spans="1:47" x14ac:dyDescent="0.25">
      <c r="A311" s="93"/>
      <c r="B311" s="93"/>
      <c r="C311" s="93"/>
      <c r="D311" s="93"/>
      <c r="E311" s="93"/>
      <c r="F311" s="93"/>
      <c r="G311" s="93"/>
      <c r="H311" s="93"/>
      <c r="I311" s="93"/>
      <c r="J311" s="93"/>
      <c r="K311" s="93"/>
      <c r="L311" s="93"/>
      <c r="M311" s="93"/>
      <c r="N311" s="93"/>
      <c r="O311" s="93"/>
      <c r="P311" s="93"/>
      <c r="Q311" s="93"/>
      <c r="R311" s="93"/>
      <c r="S311" s="93"/>
      <c r="T311" s="93"/>
      <c r="U311" s="93"/>
      <c r="V311" s="93"/>
      <c r="W311" s="93"/>
      <c r="X311" s="93"/>
      <c r="Y311" s="93"/>
      <c r="Z311" s="93"/>
      <c r="AA311" s="93"/>
      <c r="AB311" s="93"/>
      <c r="AC311" s="93"/>
      <c r="AD311" s="93"/>
      <c r="AE311" s="93"/>
      <c r="AF311" s="93"/>
      <c r="AG311" s="93"/>
      <c r="AH311" s="93"/>
      <c r="AI311" s="93"/>
      <c r="AJ311" s="93"/>
      <c r="AK311" s="93"/>
      <c r="AL311" s="93"/>
      <c r="AM311" s="93"/>
      <c r="AN311" s="10"/>
      <c r="AO311" s="10"/>
      <c r="AP311" s="10"/>
      <c r="AQ311" s="10"/>
      <c r="AR311" s="10"/>
      <c r="AS311" s="10"/>
      <c r="AT311" s="10"/>
      <c r="AU311" s="10"/>
    </row>
    <row r="312" spans="1:47" x14ac:dyDescent="0.25">
      <c r="A312" s="93"/>
      <c r="B312" s="93"/>
      <c r="C312" s="93"/>
      <c r="D312" s="93"/>
      <c r="E312" s="93"/>
      <c r="F312" s="93"/>
      <c r="G312" s="93"/>
      <c r="H312" s="93"/>
      <c r="I312" s="93"/>
      <c r="J312" s="93"/>
      <c r="K312" s="93"/>
      <c r="L312" s="93"/>
      <c r="M312" s="93"/>
      <c r="N312" s="93"/>
      <c r="O312" s="93"/>
      <c r="P312" s="93"/>
      <c r="Q312" s="93"/>
      <c r="R312" s="93"/>
      <c r="S312" s="93"/>
      <c r="T312" s="93"/>
      <c r="U312" s="93"/>
      <c r="V312" s="93"/>
      <c r="W312" s="93"/>
      <c r="X312" s="93"/>
      <c r="Y312" s="93"/>
      <c r="Z312" s="93"/>
      <c r="AA312" s="93"/>
      <c r="AB312" s="93"/>
      <c r="AC312" s="93"/>
      <c r="AD312" s="93"/>
      <c r="AE312" s="93"/>
      <c r="AF312" s="93"/>
      <c r="AG312" s="93"/>
      <c r="AH312" s="93"/>
      <c r="AI312" s="93"/>
      <c r="AJ312" s="93"/>
      <c r="AK312" s="93"/>
      <c r="AL312" s="93"/>
      <c r="AM312" s="93"/>
      <c r="AN312" s="10"/>
      <c r="AO312" s="10"/>
      <c r="AP312" s="10"/>
      <c r="AQ312" s="10"/>
      <c r="AR312" s="10"/>
      <c r="AS312" s="10"/>
      <c r="AT312" s="10"/>
      <c r="AU312" s="10"/>
    </row>
    <row r="313" spans="1:47" x14ac:dyDescent="0.25">
      <c r="A313" s="93"/>
      <c r="B313" s="93"/>
      <c r="C313" s="93"/>
      <c r="D313" s="93"/>
      <c r="E313" s="93"/>
      <c r="F313" s="93"/>
      <c r="G313" s="93"/>
      <c r="H313" s="93"/>
      <c r="I313" s="93"/>
      <c r="J313" s="93"/>
      <c r="K313" s="93"/>
      <c r="L313" s="93"/>
      <c r="M313" s="93"/>
      <c r="N313" s="93"/>
      <c r="O313" s="93"/>
      <c r="P313" s="93"/>
      <c r="Q313" s="93"/>
      <c r="R313" s="93"/>
      <c r="S313" s="93"/>
      <c r="T313" s="93"/>
      <c r="U313" s="93"/>
      <c r="V313" s="93"/>
      <c r="W313" s="93"/>
      <c r="X313" s="93"/>
      <c r="Y313" s="93"/>
      <c r="Z313" s="93"/>
      <c r="AA313" s="93"/>
      <c r="AB313" s="93"/>
      <c r="AC313" s="93"/>
      <c r="AD313" s="93"/>
      <c r="AE313" s="93"/>
      <c r="AF313" s="93"/>
      <c r="AG313" s="93"/>
      <c r="AH313" s="93"/>
      <c r="AI313" s="93"/>
      <c r="AJ313" s="93"/>
      <c r="AK313" s="93"/>
      <c r="AL313" s="93"/>
      <c r="AM313" s="93"/>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1:Q148"/>
  <sheetViews>
    <sheetView tabSelected="1" topLeftCell="F121" zoomScale="70" zoomScaleNormal="70" workbookViewId="0">
      <selection activeCell="S134" sqref="S134"/>
    </sheetView>
  </sheetViews>
  <sheetFormatPr defaultColWidth="11" defaultRowHeight="15.75" x14ac:dyDescent="0.25"/>
  <cols>
    <col min="1" max="1" width="24.5" bestFit="1" customWidth="1"/>
    <col min="2" max="2" width="25.375" bestFit="1" customWidth="1"/>
    <col min="3" max="3" width="15.125" bestFit="1" customWidth="1"/>
    <col min="4" max="4" width="17.25" bestFit="1" customWidth="1"/>
    <col min="5" max="5" width="25.375" bestFit="1" customWidth="1"/>
    <col min="6" max="6" width="20" bestFit="1" customWidth="1"/>
    <col min="7" max="7" width="25.375" bestFit="1" customWidth="1"/>
    <col min="9" max="9" width="16.375" bestFit="1" customWidth="1"/>
    <col min="10" max="10" width="15.75" bestFit="1" customWidth="1"/>
    <col min="11" max="11" width="13" bestFit="1" customWidth="1"/>
    <col min="12" max="12" width="16.375" bestFit="1" customWidth="1"/>
    <col min="13" max="13" width="14.875" bestFit="1" customWidth="1"/>
    <col min="14" max="14" width="17.5" bestFit="1" customWidth="1"/>
    <col min="15" max="15" width="14.875" customWidth="1"/>
    <col min="16" max="16" width="15.5" style="157" bestFit="1" customWidth="1"/>
    <col min="17" max="17" width="18" bestFit="1" customWidth="1"/>
  </cols>
  <sheetData>
    <row r="1" spans="2:16" ht="16.5" thickBot="1" x14ac:dyDescent="0.3"/>
    <row r="2" spans="2:16" ht="19.5" thickBot="1" x14ac:dyDescent="0.35">
      <c r="B2" s="183" t="s">
        <v>87</v>
      </c>
      <c r="C2" s="184"/>
      <c r="D2" s="184"/>
      <c r="E2" s="184"/>
      <c r="F2" s="184"/>
      <c r="G2" s="184"/>
      <c r="H2" s="184"/>
      <c r="I2" s="185"/>
    </row>
    <row r="3" spans="2:16" ht="32.25" thickBot="1" x14ac:dyDescent="0.3">
      <c r="B3" s="121" t="s">
        <v>0</v>
      </c>
      <c r="C3" s="132" t="s">
        <v>2</v>
      </c>
      <c r="D3" s="122" t="s">
        <v>9</v>
      </c>
      <c r="E3" s="123" t="s">
        <v>30</v>
      </c>
      <c r="F3" s="124" t="s">
        <v>3</v>
      </c>
      <c r="G3" s="125" t="s">
        <v>4</v>
      </c>
      <c r="H3" s="126" t="s">
        <v>12</v>
      </c>
      <c r="I3" s="120" t="s">
        <v>31</v>
      </c>
      <c r="J3" s="87"/>
      <c r="K3" s="87"/>
      <c r="L3" s="87"/>
      <c r="M3" s="87"/>
      <c r="N3" s="87"/>
      <c r="O3" s="87"/>
      <c r="P3" s="158"/>
    </row>
    <row r="4" spans="2:16" x14ac:dyDescent="0.25">
      <c r="B4" s="116">
        <v>42195</v>
      </c>
      <c r="C4" s="133">
        <v>68.051276000000001</v>
      </c>
      <c r="D4" s="151">
        <v>56.469073999999999</v>
      </c>
      <c r="E4" s="151">
        <v>2069</v>
      </c>
      <c r="F4" s="151">
        <v>138.41999799999999</v>
      </c>
      <c r="G4" s="151">
        <v>112.118011</v>
      </c>
      <c r="H4" s="151">
        <v>114.138983</v>
      </c>
      <c r="I4" s="153">
        <v>1270.3</v>
      </c>
      <c r="J4" s="87"/>
      <c r="K4" s="87"/>
      <c r="L4" s="87"/>
      <c r="M4" s="87"/>
      <c r="N4" s="87"/>
      <c r="O4" s="87"/>
      <c r="P4" s="158"/>
    </row>
    <row r="5" spans="2:16" x14ac:dyDescent="0.25">
      <c r="B5" s="117">
        <v>42202</v>
      </c>
      <c r="C5" s="150">
        <v>70.498018000000002</v>
      </c>
      <c r="D5" s="150">
        <v>57.316839999999999</v>
      </c>
      <c r="E5" s="150">
        <v>2118.75</v>
      </c>
      <c r="F5" s="150">
        <v>142.86000100000001</v>
      </c>
      <c r="G5" s="150">
        <v>112.51755799999999</v>
      </c>
      <c r="H5" s="150">
        <v>116.76501399999999</v>
      </c>
      <c r="I5" s="72">
        <v>1242.2</v>
      </c>
      <c r="J5" s="87"/>
      <c r="K5" s="87"/>
      <c r="L5" s="87"/>
      <c r="M5" s="87"/>
      <c r="N5" s="87"/>
      <c r="O5" s="87"/>
      <c r="P5" s="158"/>
    </row>
    <row r="6" spans="2:16" x14ac:dyDescent="0.25">
      <c r="B6" s="117">
        <v>42209</v>
      </c>
      <c r="C6" s="150">
        <v>74.396899000000005</v>
      </c>
      <c r="D6" s="150">
        <v>55.942872999999999</v>
      </c>
      <c r="E6" s="150">
        <v>2077.5</v>
      </c>
      <c r="F6" s="150">
        <v>136.21000699999999</v>
      </c>
      <c r="G6" s="150">
        <v>112.917113</v>
      </c>
      <c r="H6" s="150">
        <v>119.39104399999999</v>
      </c>
      <c r="I6" s="72">
        <v>1229.8</v>
      </c>
      <c r="J6" s="87"/>
      <c r="K6" s="87"/>
      <c r="L6" s="87"/>
      <c r="M6" s="87"/>
      <c r="N6" s="87"/>
      <c r="O6" s="87"/>
      <c r="P6" s="158"/>
    </row>
    <row r="7" spans="2:16" x14ac:dyDescent="0.25">
      <c r="B7" s="117">
        <v>42216</v>
      </c>
      <c r="C7" s="150">
        <v>74.933982</v>
      </c>
      <c r="D7" s="150">
        <v>57.453260999999998</v>
      </c>
      <c r="E7" s="150">
        <v>2098.5</v>
      </c>
      <c r="F7" s="150">
        <v>139.53999300000001</v>
      </c>
      <c r="G7" s="150">
        <v>113.384877</v>
      </c>
      <c r="H7" s="150">
        <v>120.512271</v>
      </c>
      <c r="I7" s="72">
        <v>1211.9000000000001</v>
      </c>
      <c r="J7" s="87"/>
      <c r="K7" s="87"/>
      <c r="L7" s="87"/>
      <c r="M7" s="87"/>
      <c r="N7" s="87"/>
      <c r="O7" s="87"/>
      <c r="P7" s="158"/>
    </row>
    <row r="8" spans="2:16" x14ac:dyDescent="0.25">
      <c r="B8" s="117">
        <v>42223</v>
      </c>
      <c r="C8" s="150">
        <v>73.810074</v>
      </c>
      <c r="D8" s="150">
        <v>56.488562999999999</v>
      </c>
      <c r="E8" s="150">
        <v>2073.5</v>
      </c>
      <c r="F8" s="150">
        <v>139.050003</v>
      </c>
      <c r="G8" s="150">
        <v>113.238288</v>
      </c>
      <c r="H8" s="150">
        <v>122.559527</v>
      </c>
      <c r="I8" s="72">
        <v>1201.7</v>
      </c>
      <c r="J8" s="87"/>
      <c r="K8" s="87"/>
      <c r="L8" s="87"/>
      <c r="M8" s="87"/>
      <c r="N8" s="87"/>
      <c r="O8" s="87"/>
      <c r="P8" s="158"/>
    </row>
    <row r="9" spans="2:16" x14ac:dyDescent="0.25">
      <c r="B9" s="117">
        <v>42230</v>
      </c>
      <c r="C9" s="150">
        <v>73.940971000000005</v>
      </c>
      <c r="D9" s="150">
        <v>57.667639999999999</v>
      </c>
      <c r="E9" s="150">
        <v>2089.5</v>
      </c>
      <c r="F9" s="150">
        <v>141.96000699999999</v>
      </c>
      <c r="G9" s="150">
        <v>112.79850399999999</v>
      </c>
      <c r="H9" s="150">
        <v>122.184971</v>
      </c>
      <c r="I9" s="72">
        <v>1166.7</v>
      </c>
      <c r="J9" s="87"/>
      <c r="K9" s="87"/>
      <c r="L9" s="87"/>
      <c r="M9" s="87"/>
      <c r="N9" s="87"/>
      <c r="O9" s="87"/>
      <c r="P9" s="158"/>
    </row>
    <row r="10" spans="2:16" x14ac:dyDescent="0.25">
      <c r="B10" s="117">
        <v>42237</v>
      </c>
      <c r="C10" s="150">
        <v>70.922363000000004</v>
      </c>
      <c r="D10" s="150">
        <v>54.344783999999997</v>
      </c>
      <c r="E10" s="150">
        <v>1971.5</v>
      </c>
      <c r="F10" s="150">
        <v>136.509995</v>
      </c>
      <c r="G10" s="150">
        <v>113.375108</v>
      </c>
      <c r="H10" s="150">
        <v>124.580175</v>
      </c>
      <c r="I10" s="72">
        <v>1153.5</v>
      </c>
      <c r="J10" s="87"/>
      <c r="K10" s="87"/>
      <c r="L10" s="87"/>
      <c r="M10" s="87"/>
      <c r="N10" s="87"/>
      <c r="O10" s="87"/>
      <c r="P10" s="158"/>
    </row>
    <row r="11" spans="2:16" x14ac:dyDescent="0.25">
      <c r="B11" s="117">
        <v>42244</v>
      </c>
      <c r="C11" s="150">
        <v>72.187584999999999</v>
      </c>
      <c r="D11" s="150">
        <v>53.955005</v>
      </c>
      <c r="E11" s="150">
        <v>1989.75</v>
      </c>
      <c r="F11" s="150">
        <v>138.88000500000001</v>
      </c>
      <c r="G11" s="150">
        <v>112.73009500000001</v>
      </c>
      <c r="H11" s="150">
        <v>120.607884</v>
      </c>
      <c r="I11" s="72">
        <v>1143.3</v>
      </c>
      <c r="J11" s="87"/>
      <c r="K11" s="87"/>
      <c r="L11" s="87"/>
      <c r="M11" s="87"/>
      <c r="N11" s="87"/>
      <c r="O11" s="87"/>
      <c r="P11" s="158"/>
    </row>
    <row r="12" spans="2:16" x14ac:dyDescent="0.25">
      <c r="B12" s="117">
        <v>42251</v>
      </c>
      <c r="C12" s="150">
        <v>68.899996000000002</v>
      </c>
      <c r="D12" s="150">
        <v>50.271605000000001</v>
      </c>
      <c r="E12" s="150">
        <v>1921.75</v>
      </c>
      <c r="F12" s="150">
        <v>136.529999</v>
      </c>
      <c r="G12" s="150">
        <v>113.755167</v>
      </c>
      <c r="H12" s="150">
        <v>121.18579800000001</v>
      </c>
      <c r="I12" s="72">
        <v>1151</v>
      </c>
      <c r="J12" s="87"/>
      <c r="K12" s="87"/>
      <c r="L12" s="87"/>
      <c r="M12" s="87"/>
      <c r="N12" s="87"/>
      <c r="O12" s="87"/>
      <c r="P12" s="158"/>
    </row>
    <row r="13" spans="2:16" x14ac:dyDescent="0.25">
      <c r="B13" s="117">
        <v>42258</v>
      </c>
      <c r="C13" s="150">
        <v>70.493979999999993</v>
      </c>
      <c r="D13" s="150">
        <v>51.195819</v>
      </c>
      <c r="E13" s="150">
        <v>1960.25</v>
      </c>
      <c r="F13" s="150">
        <v>145.529999</v>
      </c>
      <c r="G13" s="150">
        <v>113.32391</v>
      </c>
      <c r="H13" s="150">
        <v>119.911509</v>
      </c>
      <c r="I13" s="72">
        <v>1177.0999999999999</v>
      </c>
      <c r="J13" s="87"/>
      <c r="K13" s="87"/>
      <c r="L13" s="87"/>
      <c r="M13" s="87"/>
      <c r="N13" s="87"/>
      <c r="O13" s="87"/>
      <c r="P13" s="158"/>
    </row>
    <row r="14" spans="2:16" x14ac:dyDescent="0.25">
      <c r="B14" s="117">
        <v>42265</v>
      </c>
      <c r="C14" s="150">
        <v>69.527625</v>
      </c>
      <c r="D14" s="150">
        <v>51.235132999999998</v>
      </c>
      <c r="E14" s="150">
        <v>1960</v>
      </c>
      <c r="F14" s="150">
        <v>148.820007</v>
      </c>
      <c r="G14" s="150">
        <v>113.941396</v>
      </c>
      <c r="H14" s="150">
        <v>120.61286</v>
      </c>
      <c r="I14" s="72">
        <v>1134</v>
      </c>
      <c r="J14" s="87"/>
      <c r="K14" s="87"/>
      <c r="L14" s="87"/>
      <c r="M14" s="87"/>
      <c r="N14" s="87"/>
      <c r="O14" s="87"/>
      <c r="P14" s="158"/>
    </row>
    <row r="15" spans="2:16" x14ac:dyDescent="0.25">
      <c r="B15" s="117">
        <v>42272</v>
      </c>
      <c r="C15" s="97">
        <v>70.424243000000004</v>
      </c>
      <c r="D15" s="97">
        <v>48.748561000000002</v>
      </c>
      <c r="E15" s="97">
        <v>1919.25</v>
      </c>
      <c r="F15" s="97">
        <v>150.970001</v>
      </c>
      <c r="G15" s="97">
        <v>113.461129</v>
      </c>
      <c r="H15" s="97">
        <v>120.05968300000001</v>
      </c>
      <c r="I15" s="72">
        <v>1095.9000000000001</v>
      </c>
      <c r="J15" s="87"/>
      <c r="K15" s="87"/>
      <c r="L15" s="87"/>
      <c r="M15" s="87"/>
      <c r="N15" s="87"/>
      <c r="O15" s="87"/>
      <c r="P15" s="158"/>
    </row>
    <row r="16" spans="2:16" ht="16.5" thickBot="1" x14ac:dyDescent="0.3">
      <c r="B16" s="118">
        <v>42278</v>
      </c>
      <c r="C16" s="134">
        <v>69.726870000000005</v>
      </c>
      <c r="D16" s="152">
        <v>48.522509999999997</v>
      </c>
      <c r="E16" s="152">
        <v>1916.75</v>
      </c>
      <c r="F16" s="152">
        <v>164.38999899999999</v>
      </c>
      <c r="G16" s="152">
        <v>113.75902499999999</v>
      </c>
      <c r="H16" s="152">
        <v>122.555988</v>
      </c>
      <c r="I16" s="154">
        <v>1128.3</v>
      </c>
      <c r="J16" s="87"/>
      <c r="K16" s="87"/>
      <c r="L16" s="87"/>
      <c r="M16" s="87"/>
      <c r="N16" s="87"/>
      <c r="O16" s="87"/>
      <c r="P16" s="158"/>
    </row>
    <row r="17" spans="2:17" ht="16.5" thickBot="1" x14ac:dyDescent="0.3">
      <c r="B17" s="88"/>
      <c r="J17" s="87"/>
      <c r="K17" s="87"/>
      <c r="L17" s="87"/>
      <c r="M17" s="87"/>
      <c r="N17" s="87"/>
      <c r="O17" s="87"/>
      <c r="P17" s="158"/>
    </row>
    <row r="18" spans="2:17" ht="16.5" thickBot="1" x14ac:dyDescent="0.3">
      <c r="B18" s="85" t="s">
        <v>71</v>
      </c>
      <c r="C18" s="86"/>
      <c r="D18" s="96">
        <v>4895114.92</v>
      </c>
    </row>
    <row r="19" spans="2:17" ht="16.5" thickBot="1" x14ac:dyDescent="0.3"/>
    <row r="20" spans="2:17" ht="24" thickBot="1" x14ac:dyDescent="0.4">
      <c r="G20" s="218" t="s">
        <v>108</v>
      </c>
      <c r="H20" s="219"/>
      <c r="I20" s="219"/>
      <c r="J20" s="219"/>
      <c r="K20" s="219"/>
      <c r="L20" s="219"/>
      <c r="M20" s="219"/>
      <c r="N20" s="219"/>
      <c r="O20" s="219"/>
      <c r="P20" s="219"/>
      <c r="Q20" s="220"/>
    </row>
    <row r="21" spans="2:17" ht="18.75" x14ac:dyDescent="0.3">
      <c r="B21" s="183" t="s">
        <v>55</v>
      </c>
      <c r="C21" s="184"/>
      <c r="D21" s="184"/>
      <c r="E21" s="185"/>
      <c r="G21" s="183" t="s">
        <v>96</v>
      </c>
      <c r="H21" s="184"/>
      <c r="I21" s="184"/>
      <c r="J21" s="184"/>
      <c r="K21" s="184"/>
      <c r="L21" s="184"/>
      <c r="M21" s="184"/>
      <c r="N21" s="184"/>
      <c r="O21" s="184"/>
      <c r="P21" s="184"/>
      <c r="Q21" s="185"/>
    </row>
    <row r="22" spans="2:17" x14ac:dyDescent="0.25">
      <c r="B22" s="6"/>
      <c r="C22" s="19" t="s">
        <v>56</v>
      </c>
      <c r="D22" s="19" t="s">
        <v>57</v>
      </c>
      <c r="E22" s="4" t="s">
        <v>58</v>
      </c>
      <c r="G22" s="6"/>
      <c r="H22" s="19" t="s">
        <v>56</v>
      </c>
      <c r="I22" s="19" t="s">
        <v>57</v>
      </c>
      <c r="J22" s="19" t="s">
        <v>58</v>
      </c>
      <c r="K22" s="19" t="s">
        <v>72</v>
      </c>
      <c r="L22" s="45" t="s">
        <v>61</v>
      </c>
      <c r="M22" s="100" t="s">
        <v>62</v>
      </c>
      <c r="N22" s="45" t="s">
        <v>95</v>
      </c>
      <c r="O22" s="19" t="s">
        <v>75</v>
      </c>
      <c r="P22" s="159" t="s">
        <v>73</v>
      </c>
      <c r="Q22" s="4" t="s">
        <v>76</v>
      </c>
    </row>
    <row r="23" spans="2:17" x14ac:dyDescent="0.25">
      <c r="B23" s="7" t="s">
        <v>2</v>
      </c>
      <c r="C23" s="73">
        <v>68.051276000000001</v>
      </c>
      <c r="D23" s="70">
        <v>10000</v>
      </c>
      <c r="E23" s="72">
        <v>680512.76</v>
      </c>
      <c r="G23" s="7" t="s">
        <v>2</v>
      </c>
      <c r="H23" s="73">
        <f>C5</f>
        <v>70.498018000000002</v>
      </c>
      <c r="I23" s="70">
        <v>10000</v>
      </c>
      <c r="J23" s="97">
        <f>I23*H23</f>
        <v>704980.18</v>
      </c>
      <c r="K23" s="97">
        <f>J23-$E$23</f>
        <v>24467.420000000042</v>
      </c>
      <c r="L23" s="75">
        <v>-7.03495448778874</v>
      </c>
      <c r="M23" s="2"/>
      <c r="N23" s="97">
        <f>L23*(E5-$E$4)*50</f>
        <v>-17499.44928837449</v>
      </c>
      <c r="O23" s="101">
        <f>K23+N23</f>
        <v>6967.9707116255522</v>
      </c>
      <c r="P23" s="156">
        <f>4*O23/(50*$E$5)</f>
        <v>0.26309741920002083</v>
      </c>
      <c r="Q23" s="79">
        <f>L23+P23</f>
        <v>-6.7718570685887194</v>
      </c>
    </row>
    <row r="24" spans="2:17" x14ac:dyDescent="0.25">
      <c r="B24" s="7" t="s">
        <v>9</v>
      </c>
      <c r="C24" s="73">
        <v>56.469073999999999</v>
      </c>
      <c r="D24" s="70">
        <v>10000</v>
      </c>
      <c r="E24" s="72">
        <v>564690.74</v>
      </c>
      <c r="G24" s="7" t="s">
        <v>9</v>
      </c>
      <c r="H24" s="73">
        <f>D5</f>
        <v>57.316839999999999</v>
      </c>
      <c r="I24" s="70">
        <v>10000</v>
      </c>
      <c r="J24" s="97">
        <f>I24*H24</f>
        <v>573168.4</v>
      </c>
      <c r="K24" s="97">
        <f>J24-$E$24</f>
        <v>8477.6600000000326</v>
      </c>
      <c r="L24" s="75">
        <v>-7.0566822764904096</v>
      </c>
      <c r="M24" s="2"/>
      <c r="N24" s="97">
        <f>L24*(E5-$E$4)*50</f>
        <v>-17553.497162769894</v>
      </c>
      <c r="O24" s="101">
        <f t="shared" ref="O24:O26" si="0">K24+N24</f>
        <v>-9075.8371627698616</v>
      </c>
      <c r="P24" s="156">
        <f>4*O24/(50*$E$5)</f>
        <v>-0.34268647694234283</v>
      </c>
      <c r="Q24" s="79">
        <f>L24+P24</f>
        <v>-7.3993687534327526</v>
      </c>
    </row>
    <row r="25" spans="2:17" x14ac:dyDescent="0.25">
      <c r="B25" s="7" t="s">
        <v>10</v>
      </c>
      <c r="C25" s="73">
        <v>138.41999799999999</v>
      </c>
      <c r="D25" s="70">
        <v>10000</v>
      </c>
      <c r="E25" s="72">
        <v>1384199.98</v>
      </c>
      <c r="G25" s="7" t="s">
        <v>10</v>
      </c>
      <c r="H25" s="73">
        <f>F5</f>
        <v>142.86000100000001</v>
      </c>
      <c r="I25" s="70">
        <v>10000</v>
      </c>
      <c r="J25" s="97">
        <f>I25*H25</f>
        <v>1428600.01</v>
      </c>
      <c r="K25" s="97">
        <f>J25-$E$25</f>
        <v>44400.030000000028</v>
      </c>
      <c r="L25" s="148"/>
      <c r="M25" s="2">
        <v>-10.641517748189999</v>
      </c>
      <c r="N25" s="97">
        <f>M25*(I5-$I$4)*100</f>
        <v>29902.664872413799</v>
      </c>
      <c r="O25" s="101">
        <f t="shared" si="0"/>
        <v>74302.69487241382</v>
      </c>
      <c r="P25" s="156">
        <f>4*O25/($I$5*100)</f>
        <v>2.3926161607603871</v>
      </c>
      <c r="Q25" s="79">
        <f>M25+P25</f>
        <v>-8.2489015874296125</v>
      </c>
    </row>
    <row r="26" spans="2:17" x14ac:dyDescent="0.25">
      <c r="B26" s="7" t="s">
        <v>4</v>
      </c>
      <c r="C26" s="73">
        <v>112.43216099999999</v>
      </c>
      <c r="D26" s="70">
        <v>10000</v>
      </c>
      <c r="E26" s="72">
        <v>1124321.6099999999</v>
      </c>
      <c r="G26" s="7" t="s">
        <v>4</v>
      </c>
      <c r="H26" s="73">
        <f>G5</f>
        <v>112.51755799999999</v>
      </c>
      <c r="I26" s="70">
        <v>10000</v>
      </c>
      <c r="J26" s="97">
        <f>I26*H26</f>
        <v>1125175.5799999998</v>
      </c>
      <c r="K26" s="97">
        <f>J26-$E$26</f>
        <v>853.96999999997206</v>
      </c>
      <c r="L26" s="148"/>
      <c r="M26" s="2">
        <v>-3.2166618166206402</v>
      </c>
      <c r="N26" s="97">
        <f>M26*(I5-$I$4)*100</f>
        <v>9038.8197047039703</v>
      </c>
      <c r="O26" s="101">
        <f t="shared" si="0"/>
        <v>9892.7897047039423</v>
      </c>
      <c r="P26" s="156">
        <f>4*O26/($I$5*100)</f>
        <v>0.31855706664639971</v>
      </c>
      <c r="Q26" s="79">
        <f t="shared" ref="Q26:Q27" si="1">M26+P26</f>
        <v>-2.8981047499742405</v>
      </c>
    </row>
    <row r="27" spans="2:17" x14ac:dyDescent="0.25">
      <c r="B27" s="7" t="s">
        <v>12</v>
      </c>
      <c r="C27" s="73">
        <v>114.138983</v>
      </c>
      <c r="D27" s="70">
        <v>10000</v>
      </c>
      <c r="E27" s="72">
        <v>1141389.83</v>
      </c>
      <c r="G27" s="7" t="s">
        <v>12</v>
      </c>
      <c r="H27" s="73">
        <f>H5</f>
        <v>116.76501399999999</v>
      </c>
      <c r="I27" s="70">
        <v>10000</v>
      </c>
      <c r="J27" s="97">
        <f>I27*H27</f>
        <v>1167650.1399999999</v>
      </c>
      <c r="K27" s="97">
        <f>J27-$E$27</f>
        <v>26260.309999999823</v>
      </c>
      <c r="L27" s="148"/>
      <c r="M27" s="2">
        <v>-9.1681790639826701</v>
      </c>
      <c r="N27" s="97">
        <f>M27*(I5-$I$4)*100</f>
        <v>25762.583169791218</v>
      </c>
      <c r="O27" s="101">
        <f>K27+N27</f>
        <v>52022.893169791045</v>
      </c>
      <c r="P27" s="156">
        <f>4*O27/($I$5*100)</f>
        <v>1.6751857404537449</v>
      </c>
      <c r="Q27" s="79">
        <f t="shared" si="1"/>
        <v>-7.4929933235289248</v>
      </c>
    </row>
    <row r="28" spans="2:17" ht="16.5" thickBot="1" x14ac:dyDescent="0.3">
      <c r="B28" s="68" t="s">
        <v>59</v>
      </c>
      <c r="C28" s="69" t="s">
        <v>5</v>
      </c>
      <c r="D28" s="71">
        <v>50000</v>
      </c>
      <c r="E28" s="95">
        <v>4895114.92</v>
      </c>
      <c r="G28" s="68" t="s">
        <v>59</v>
      </c>
      <c r="H28" s="69" t="s">
        <v>5</v>
      </c>
      <c r="I28" s="71">
        <f>SUM(I23:I27)</f>
        <v>50000</v>
      </c>
      <c r="J28" s="98">
        <f>SUM(J23:J27)</f>
        <v>4999574.3099999996</v>
      </c>
      <c r="K28" s="99">
        <f>SUM(K23:K27)</f>
        <v>104459.3899999999</v>
      </c>
      <c r="L28" s="162">
        <f>SUM(L23:L24)</f>
        <v>-14.09163676427915</v>
      </c>
      <c r="M28" s="5">
        <f>SUM(M25:M27)</f>
        <v>-23.026358628793311</v>
      </c>
      <c r="N28" s="102">
        <f>SUM(N23:N27)</f>
        <v>29651.121295764606</v>
      </c>
      <c r="O28" s="113">
        <f>SUM(O23:O27)</f>
        <v>134110.5112957645</v>
      </c>
      <c r="P28" s="160" t="s">
        <v>5</v>
      </c>
      <c r="Q28" s="103" t="s">
        <v>5</v>
      </c>
    </row>
    <row r="29" spans="2:17" x14ac:dyDescent="0.25">
      <c r="G29" s="6"/>
      <c r="H29" s="2"/>
      <c r="I29" s="2"/>
      <c r="J29" s="2"/>
      <c r="K29" s="2"/>
      <c r="L29" s="2"/>
      <c r="M29" s="2"/>
      <c r="N29" s="2"/>
      <c r="O29" s="2"/>
      <c r="P29" s="156"/>
      <c r="Q29" s="115"/>
    </row>
    <row r="30" spans="2:17" ht="16.5" thickBot="1" x14ac:dyDescent="0.3">
      <c r="G30" s="138"/>
      <c r="H30" s="139"/>
      <c r="I30" s="70"/>
      <c r="J30" s="140"/>
      <c r="K30" s="97"/>
      <c r="L30" s="109"/>
      <c r="M30" s="109"/>
      <c r="N30" s="97"/>
      <c r="O30" s="141"/>
      <c r="P30" s="161"/>
      <c r="Q30" s="142"/>
    </row>
    <row r="31" spans="2:17" ht="18.75" x14ac:dyDescent="0.3">
      <c r="G31" s="183" t="s">
        <v>101</v>
      </c>
      <c r="H31" s="184"/>
      <c r="I31" s="184"/>
      <c r="J31" s="184"/>
      <c r="K31" s="184"/>
      <c r="L31" s="184"/>
      <c r="M31" s="184"/>
      <c r="N31" s="184"/>
      <c r="O31" s="184"/>
      <c r="P31" s="184"/>
      <c r="Q31" s="185"/>
    </row>
    <row r="32" spans="2:17" x14ac:dyDescent="0.25">
      <c r="G32" s="6"/>
      <c r="H32" s="19" t="s">
        <v>56</v>
      </c>
      <c r="I32" s="19" t="s">
        <v>57</v>
      </c>
      <c r="J32" s="19" t="s">
        <v>58</v>
      </c>
      <c r="K32" s="19" t="s">
        <v>72</v>
      </c>
      <c r="L32" s="45" t="s">
        <v>61</v>
      </c>
      <c r="M32" s="100" t="s">
        <v>62</v>
      </c>
      <c r="N32" s="45" t="s">
        <v>95</v>
      </c>
      <c r="O32" s="19" t="s">
        <v>75</v>
      </c>
      <c r="P32" s="159" t="s">
        <v>73</v>
      </c>
      <c r="Q32" s="4" t="s">
        <v>76</v>
      </c>
    </row>
    <row r="33" spans="7:17" x14ac:dyDescent="0.25">
      <c r="G33" s="7" t="s">
        <v>2</v>
      </c>
      <c r="H33" s="73">
        <f>C6</f>
        <v>74.396899000000005</v>
      </c>
      <c r="I33" s="70">
        <v>10000</v>
      </c>
      <c r="J33" s="97">
        <f>I33*H33</f>
        <v>743968.99</v>
      </c>
      <c r="K33" s="97">
        <f>J33-$E$23</f>
        <v>63456.229999999981</v>
      </c>
      <c r="L33" s="75">
        <f>Q23</f>
        <v>-6.7718570685887194</v>
      </c>
      <c r="M33" s="2"/>
      <c r="N33" s="97">
        <f>L33*(E6-$E$4)*50</f>
        <v>-2878.0392541502056</v>
      </c>
      <c r="O33" s="101">
        <f>K33+N33</f>
        <v>60578.190745849774</v>
      </c>
      <c r="P33" s="156">
        <f>4*O33/(50*$E$6)</f>
        <v>2.3327341803455988</v>
      </c>
      <c r="Q33" s="79">
        <f>L33+P33</f>
        <v>-4.4391228882431211</v>
      </c>
    </row>
    <row r="34" spans="7:17" x14ac:dyDescent="0.25">
      <c r="G34" s="7" t="s">
        <v>9</v>
      </c>
      <c r="H34" s="73">
        <f>D6</f>
        <v>55.942872999999999</v>
      </c>
      <c r="I34" s="70">
        <v>10000</v>
      </c>
      <c r="J34" s="97">
        <f>I34*H34</f>
        <v>559428.73</v>
      </c>
      <c r="K34" s="97">
        <f>J34-$E$24</f>
        <v>-5262.0100000000093</v>
      </c>
      <c r="L34" s="75">
        <f>Q24</f>
        <v>-7.3993687534327526</v>
      </c>
      <c r="M34" s="2"/>
      <c r="N34" s="97">
        <f>L34*(E6-$E$4)*50</f>
        <v>-3144.7317202089198</v>
      </c>
      <c r="O34" s="101">
        <f t="shared" ref="O34:O36" si="2">K34+N34</f>
        <v>-8406.7417202089291</v>
      </c>
      <c r="P34" s="156">
        <f>4*O34/(50*$E$6)</f>
        <v>-0.32372531293223311</v>
      </c>
      <c r="Q34" s="79">
        <f>L34+P34</f>
        <v>-7.7230940663649861</v>
      </c>
    </row>
    <row r="35" spans="7:17" x14ac:dyDescent="0.25">
      <c r="G35" s="7" t="s">
        <v>10</v>
      </c>
      <c r="H35" s="73">
        <f>F6</f>
        <v>136.21000699999999</v>
      </c>
      <c r="I35" s="70">
        <v>10000</v>
      </c>
      <c r="J35" s="97">
        <f>I35*H35</f>
        <v>1362100.0699999998</v>
      </c>
      <c r="K35" s="97">
        <f>J35-$E$25</f>
        <v>-22099.910000000149</v>
      </c>
      <c r="L35" s="148"/>
      <c r="M35" s="2">
        <f>Q25</f>
        <v>-8.2489015874296125</v>
      </c>
      <c r="N35" s="97">
        <f>M35*(I6-$I$4)*100</f>
        <v>33408.05142908993</v>
      </c>
      <c r="O35" s="101">
        <f t="shared" si="2"/>
        <v>11308.141429089781</v>
      </c>
      <c r="P35" s="156">
        <f>4*O35/($I$6*100)</f>
        <v>0.36780424228621827</v>
      </c>
      <c r="Q35" s="79">
        <f>M35+P35</f>
        <v>-7.8810973451433943</v>
      </c>
    </row>
    <row r="36" spans="7:17" x14ac:dyDescent="0.25">
      <c r="G36" s="7" t="s">
        <v>4</v>
      </c>
      <c r="H36" s="73">
        <f>G6</f>
        <v>112.917113</v>
      </c>
      <c r="I36" s="70">
        <v>10000</v>
      </c>
      <c r="J36" s="97">
        <f>I36*H36</f>
        <v>1129171.1300000001</v>
      </c>
      <c r="K36" s="97">
        <f>J36-$E$26</f>
        <v>4849.5200000002515</v>
      </c>
      <c r="L36" s="148"/>
      <c r="M36" s="2">
        <f t="shared" ref="M36" si="3">Q26</f>
        <v>-2.8981047499742405</v>
      </c>
      <c r="N36" s="97">
        <f>M36*(I6-$I$4)*100</f>
        <v>11737.324237395675</v>
      </c>
      <c r="O36" s="101">
        <f t="shared" si="2"/>
        <v>16586.844237395926</v>
      </c>
      <c r="P36" s="156">
        <f>4*O36/($I$6*100)</f>
        <v>0.5394972918326858</v>
      </c>
      <c r="Q36" s="79">
        <f t="shared" ref="Q36:Q37" si="4">M36+P36</f>
        <v>-2.3586074581415546</v>
      </c>
    </row>
    <row r="37" spans="7:17" x14ac:dyDescent="0.25">
      <c r="G37" s="7" t="s">
        <v>12</v>
      </c>
      <c r="H37" s="73">
        <f>H6</f>
        <v>119.39104399999999</v>
      </c>
      <c r="I37" s="70">
        <v>10000</v>
      </c>
      <c r="J37" s="97">
        <f>I37*H37</f>
        <v>1193910.44</v>
      </c>
      <c r="K37" s="97">
        <f>J37-$E$27</f>
        <v>52520.60999999987</v>
      </c>
      <c r="L37" s="148"/>
      <c r="M37" s="2">
        <f>Q27</f>
        <v>-7.4929933235289248</v>
      </c>
      <c r="N37" s="97">
        <f>M37*(I6-$I$4)*100</f>
        <v>30346.622960292145</v>
      </c>
      <c r="O37" s="101">
        <f>K37+N37</f>
        <v>82867.232960292022</v>
      </c>
      <c r="P37" s="156">
        <f>4*O37/($I$6*100)</f>
        <v>2.6953076259649382</v>
      </c>
      <c r="Q37" s="79">
        <f t="shared" si="4"/>
        <v>-4.7976856975639866</v>
      </c>
    </row>
    <row r="38" spans="7:17" ht="16.5" thickBot="1" x14ac:dyDescent="0.3">
      <c r="G38" s="68" t="s">
        <v>59</v>
      </c>
      <c r="H38" s="69" t="s">
        <v>5</v>
      </c>
      <c r="I38" s="71">
        <f>SUM(I33:I37)</f>
        <v>50000</v>
      </c>
      <c r="J38" s="98">
        <f>SUM(J33:J37)</f>
        <v>4988579.3599999994</v>
      </c>
      <c r="K38" s="99">
        <f>SUM(K33:K37)</f>
        <v>93464.439999999944</v>
      </c>
      <c r="L38" s="108">
        <f>SUM(L33:L34)</f>
        <v>-14.171225822021473</v>
      </c>
      <c r="M38" s="5">
        <f>SUM(M35:M37)</f>
        <v>-18.63999966093278</v>
      </c>
      <c r="N38" s="102">
        <f>SUM(N33:N37)</f>
        <v>69469.227652418631</v>
      </c>
      <c r="O38" s="113">
        <f>SUM(O33:O37)</f>
        <v>162933.66765241858</v>
      </c>
      <c r="P38" s="160" t="s">
        <v>5</v>
      </c>
      <c r="Q38" s="103" t="s">
        <v>5</v>
      </c>
    </row>
    <row r="39" spans="7:17" x14ac:dyDescent="0.25">
      <c r="G39" s="6"/>
      <c r="H39" s="2"/>
      <c r="I39" s="2"/>
      <c r="J39" s="2"/>
      <c r="K39" s="2"/>
      <c r="L39" s="2"/>
      <c r="M39" s="2"/>
      <c r="N39" s="2"/>
      <c r="O39" s="2"/>
      <c r="P39" s="156"/>
      <c r="Q39" s="115"/>
    </row>
    <row r="40" spans="7:17" ht="16.5" thickBot="1" x14ac:dyDescent="0.3">
      <c r="G40" s="6"/>
      <c r="H40" s="2"/>
      <c r="I40" s="2"/>
      <c r="J40" s="2"/>
      <c r="K40" s="2"/>
      <c r="L40" s="2"/>
      <c r="M40" s="2"/>
      <c r="N40" s="2"/>
      <c r="O40" s="2"/>
      <c r="P40" s="156"/>
      <c r="Q40" s="115"/>
    </row>
    <row r="41" spans="7:17" ht="18.75" x14ac:dyDescent="0.3">
      <c r="G41" s="183" t="s">
        <v>77</v>
      </c>
      <c r="H41" s="184"/>
      <c r="I41" s="184"/>
      <c r="J41" s="184"/>
      <c r="K41" s="184"/>
      <c r="L41" s="184"/>
      <c r="M41" s="184"/>
      <c r="N41" s="184"/>
      <c r="O41" s="184"/>
      <c r="P41" s="184"/>
      <c r="Q41" s="185"/>
    </row>
    <row r="42" spans="7:17" x14ac:dyDescent="0.25">
      <c r="G42" s="6"/>
      <c r="H42" s="19" t="s">
        <v>56</v>
      </c>
      <c r="I42" s="19" t="s">
        <v>57</v>
      </c>
      <c r="J42" s="19" t="s">
        <v>58</v>
      </c>
      <c r="K42" s="19" t="s">
        <v>72</v>
      </c>
      <c r="L42" s="45" t="s">
        <v>61</v>
      </c>
      <c r="M42" s="100" t="s">
        <v>62</v>
      </c>
      <c r="N42" s="45" t="s">
        <v>95</v>
      </c>
      <c r="O42" s="19" t="s">
        <v>75</v>
      </c>
      <c r="P42" s="159" t="s">
        <v>73</v>
      </c>
      <c r="Q42" s="4" t="s">
        <v>76</v>
      </c>
    </row>
    <row r="43" spans="7:17" x14ac:dyDescent="0.25">
      <c r="G43" s="7" t="s">
        <v>2</v>
      </c>
      <c r="H43" s="73">
        <f>C7</f>
        <v>74.933982</v>
      </c>
      <c r="I43" s="70">
        <v>10000</v>
      </c>
      <c r="J43" s="97">
        <f>I43*H43</f>
        <v>749339.82</v>
      </c>
      <c r="K43" s="97">
        <f>J43-$E$23</f>
        <v>68827.059999999939</v>
      </c>
      <c r="L43" s="75">
        <f>Q33</f>
        <v>-4.4391228882431211</v>
      </c>
      <c r="M43" s="2"/>
      <c r="N43" s="97">
        <f>L43*(E7-$E$4)*50</f>
        <v>-6547.706260158604</v>
      </c>
      <c r="O43" s="101">
        <f>K43+N43</f>
        <v>62279.353739841332</v>
      </c>
      <c r="P43" s="156">
        <f>4*O43/(50*$E$7)</f>
        <v>2.374242696777368</v>
      </c>
      <c r="Q43" s="79">
        <f>L43+P43</f>
        <v>-2.0648801914657531</v>
      </c>
    </row>
    <row r="44" spans="7:17" x14ac:dyDescent="0.25">
      <c r="G44" s="7" t="s">
        <v>9</v>
      </c>
      <c r="H44" s="73">
        <f>D7</f>
        <v>57.453260999999998</v>
      </c>
      <c r="I44" s="70">
        <v>10000</v>
      </c>
      <c r="J44" s="97">
        <f>I44*H44</f>
        <v>574532.61</v>
      </c>
      <c r="K44" s="97">
        <f>J44-$E$24</f>
        <v>9841.8699999999953</v>
      </c>
      <c r="L44" s="75">
        <f>Q34</f>
        <v>-7.7230940663649861</v>
      </c>
      <c r="M44" s="2"/>
      <c r="N44" s="97">
        <f>L44*(E7-$E$4)*50</f>
        <v>-11391.563747888355</v>
      </c>
      <c r="O44" s="101">
        <f t="shared" ref="O44:O46" si="5">K44+N44</f>
        <v>-1549.6937478883592</v>
      </c>
      <c r="P44" s="156">
        <f>4*O44/(50*$E$7)</f>
        <v>-5.9078150979780197E-2</v>
      </c>
      <c r="Q44" s="79">
        <f>L44+P44</f>
        <v>-7.7821722173447663</v>
      </c>
    </row>
    <row r="45" spans="7:17" x14ac:dyDescent="0.25">
      <c r="G45" s="7" t="s">
        <v>10</v>
      </c>
      <c r="H45" s="73">
        <f>F7</f>
        <v>139.53999300000001</v>
      </c>
      <c r="I45" s="70">
        <v>10000</v>
      </c>
      <c r="J45" s="97">
        <f>I45*H45</f>
        <v>1395399.9300000002</v>
      </c>
      <c r="K45" s="97">
        <f>J45-$E$25</f>
        <v>11199.950000000186</v>
      </c>
      <c r="L45" s="148"/>
      <c r="M45" s="2">
        <f>Q35</f>
        <v>-7.8810973451433943</v>
      </c>
      <c r="N45" s="97">
        <f>M45*(I7-$I$4)*100</f>
        <v>46025.608495637316</v>
      </c>
      <c r="O45" s="101">
        <f t="shared" si="5"/>
        <v>57225.558495637502</v>
      </c>
      <c r="P45" s="156">
        <f>4*O45/($I$7*100)</f>
        <v>1.888788134190527</v>
      </c>
      <c r="Q45" s="79">
        <f>M45+P45</f>
        <v>-5.9923092109528673</v>
      </c>
    </row>
    <row r="46" spans="7:17" x14ac:dyDescent="0.25">
      <c r="G46" s="7" t="s">
        <v>4</v>
      </c>
      <c r="H46" s="73">
        <f>G7</f>
        <v>113.384877</v>
      </c>
      <c r="I46" s="70">
        <v>10000</v>
      </c>
      <c r="J46" s="97">
        <f>I46*H46</f>
        <v>1133848.77</v>
      </c>
      <c r="K46" s="97">
        <f>J46-$E$26</f>
        <v>9527.160000000149</v>
      </c>
      <c r="L46" s="148"/>
      <c r="M46" s="2">
        <f t="shared" ref="M46" si="6">Q36</f>
        <v>-2.3586074581415546</v>
      </c>
      <c r="N46" s="97">
        <f>M46*(I7-$I$4)*100</f>
        <v>13774.267555546647</v>
      </c>
      <c r="O46" s="101">
        <f t="shared" si="5"/>
        <v>23301.427555546798</v>
      </c>
      <c r="P46" s="156">
        <f>4*O46/($I$7*100)</f>
        <v>0.76908746779591697</v>
      </c>
      <c r="Q46" s="79">
        <f t="shared" ref="Q46:Q47" si="7">M46+P46</f>
        <v>-1.5895199903456376</v>
      </c>
    </row>
    <row r="47" spans="7:17" x14ac:dyDescent="0.25">
      <c r="G47" s="7" t="s">
        <v>12</v>
      </c>
      <c r="H47" s="73">
        <f>H7</f>
        <v>120.512271</v>
      </c>
      <c r="I47" s="70">
        <v>10000</v>
      </c>
      <c r="J47" s="97">
        <f>I47*H47</f>
        <v>1205122.71</v>
      </c>
      <c r="K47" s="97">
        <f>J47-$E$27</f>
        <v>63732.879999999888</v>
      </c>
      <c r="L47" s="148"/>
      <c r="M47" s="2">
        <f>Q37</f>
        <v>-4.7976856975639866</v>
      </c>
      <c r="N47" s="97">
        <f>M47*(I7-$I$4)*100</f>
        <v>28018.484473773617</v>
      </c>
      <c r="O47" s="101">
        <f>K47+N47</f>
        <v>91751.364473773501</v>
      </c>
      <c r="P47" s="156">
        <f>4*O47/($I$7*100)</f>
        <v>3.0283477010899742</v>
      </c>
      <c r="Q47" s="79">
        <f t="shared" si="7"/>
        <v>-1.7693379964740124</v>
      </c>
    </row>
    <row r="48" spans="7:17" ht="16.5" thickBot="1" x14ac:dyDescent="0.3">
      <c r="G48" s="68" t="s">
        <v>59</v>
      </c>
      <c r="H48" s="69" t="s">
        <v>5</v>
      </c>
      <c r="I48" s="71">
        <f>SUM(I43:I47)</f>
        <v>50000</v>
      </c>
      <c r="J48" s="98">
        <f>SUM(J43:J47)</f>
        <v>5058243.84</v>
      </c>
      <c r="K48" s="99">
        <f>SUM(K43:K47)</f>
        <v>163128.92000000016</v>
      </c>
      <c r="L48" s="108">
        <f>SUM(L43:L44)</f>
        <v>-12.162216954608107</v>
      </c>
      <c r="M48" s="5">
        <f>SUM(M45:M47)</f>
        <v>-15.037390500848936</v>
      </c>
      <c r="N48" s="102">
        <f>SUM(N43:N47)</f>
        <v>69879.090516910626</v>
      </c>
      <c r="O48" s="113">
        <f>SUM(O43:O47)</f>
        <v>233008.01051691076</v>
      </c>
      <c r="P48" s="160" t="s">
        <v>5</v>
      </c>
      <c r="Q48" s="103" t="s">
        <v>5</v>
      </c>
    </row>
    <row r="49" spans="7:17" x14ac:dyDescent="0.25">
      <c r="G49" s="6"/>
      <c r="H49" s="2"/>
      <c r="I49" s="2"/>
      <c r="J49" s="2"/>
      <c r="K49" s="2"/>
      <c r="L49" s="2"/>
      <c r="M49" s="2"/>
      <c r="N49" s="2"/>
      <c r="O49" s="2"/>
      <c r="P49" s="156"/>
      <c r="Q49" s="115"/>
    </row>
    <row r="50" spans="7:17" ht="16.5" thickBot="1" x14ac:dyDescent="0.3">
      <c r="G50" s="6"/>
      <c r="H50" s="2"/>
      <c r="I50" s="2"/>
      <c r="J50" s="2"/>
      <c r="K50" s="2"/>
      <c r="L50" s="2"/>
      <c r="M50" s="2"/>
      <c r="N50" s="2"/>
      <c r="O50" s="2"/>
      <c r="P50" s="156"/>
      <c r="Q50" s="115"/>
    </row>
    <row r="51" spans="7:17" ht="18.75" x14ac:dyDescent="0.3">
      <c r="G51" s="183" t="s">
        <v>97</v>
      </c>
      <c r="H51" s="184"/>
      <c r="I51" s="184"/>
      <c r="J51" s="184"/>
      <c r="K51" s="184"/>
      <c r="L51" s="184"/>
      <c r="M51" s="184"/>
      <c r="N51" s="184"/>
      <c r="O51" s="184"/>
      <c r="P51" s="184"/>
      <c r="Q51" s="185"/>
    </row>
    <row r="52" spans="7:17" x14ac:dyDescent="0.25">
      <c r="G52" s="6"/>
      <c r="H52" s="19" t="s">
        <v>56</v>
      </c>
      <c r="I52" s="19" t="s">
        <v>57</v>
      </c>
      <c r="J52" s="19" t="s">
        <v>58</v>
      </c>
      <c r="K52" s="19" t="s">
        <v>72</v>
      </c>
      <c r="L52" s="45" t="s">
        <v>61</v>
      </c>
      <c r="M52" s="100" t="s">
        <v>62</v>
      </c>
      <c r="N52" s="45" t="s">
        <v>95</v>
      </c>
      <c r="O52" s="19" t="s">
        <v>75</v>
      </c>
      <c r="P52" s="159" t="s">
        <v>73</v>
      </c>
      <c r="Q52" s="4" t="s">
        <v>76</v>
      </c>
    </row>
    <row r="53" spans="7:17" x14ac:dyDescent="0.25">
      <c r="G53" s="7" t="s">
        <v>2</v>
      </c>
      <c r="H53" s="73">
        <f>C8</f>
        <v>73.810074</v>
      </c>
      <c r="I53" s="70">
        <v>10000</v>
      </c>
      <c r="J53" s="97">
        <f>H53*I53</f>
        <v>738100.74</v>
      </c>
      <c r="K53" s="97">
        <f>J53-$E$23</f>
        <v>57587.979999999981</v>
      </c>
      <c r="L53" s="76">
        <f>Q43</f>
        <v>-2.0648801914657531</v>
      </c>
      <c r="M53" s="70"/>
      <c r="N53" s="97">
        <f>L53*(E8-$E$4)*50</f>
        <v>-464.59804307979448</v>
      </c>
      <c r="O53" s="97">
        <f>K53+N53</f>
        <v>57123.381956920188</v>
      </c>
      <c r="P53" s="156">
        <f>(O53/(50*$E$8))*4</f>
        <v>2.2039404661459439</v>
      </c>
      <c r="Q53" s="110">
        <f>L53+P53</f>
        <v>0.13906027468019078</v>
      </c>
    </row>
    <row r="54" spans="7:17" ht="15.75" customHeight="1" x14ac:dyDescent="0.25">
      <c r="G54" s="7" t="s">
        <v>9</v>
      </c>
      <c r="H54" s="73">
        <f>D8</f>
        <v>56.488562999999999</v>
      </c>
      <c r="I54" s="70">
        <v>10000</v>
      </c>
      <c r="J54" s="97">
        <f t="shared" ref="J54:J57" si="8">H54*I54</f>
        <v>564885.63</v>
      </c>
      <c r="K54" s="97">
        <f>J54-$E$24</f>
        <v>194.89000000001397</v>
      </c>
      <c r="L54" s="76">
        <f>Q44</f>
        <v>-7.7821722173447663</v>
      </c>
      <c r="M54" s="70"/>
      <c r="N54" s="97">
        <f>L54*(E8-$E$4)*50</f>
        <v>-1750.9887489025725</v>
      </c>
      <c r="O54" s="97">
        <f t="shared" ref="O54:O56" si="9">K54+N54</f>
        <v>-1556.0987489025586</v>
      </c>
      <c r="P54" s="156">
        <f>4*O54/(50*$E$8)</f>
        <v>-6.0037569284882894E-2</v>
      </c>
      <c r="Q54" s="110">
        <f>L54+P54</f>
        <v>-7.842209786629649</v>
      </c>
    </row>
    <row r="55" spans="7:17" ht="15.75" customHeight="1" x14ac:dyDescent="0.25">
      <c r="G55" s="7" t="s">
        <v>10</v>
      </c>
      <c r="H55" s="73">
        <f>F8</f>
        <v>139.050003</v>
      </c>
      <c r="I55" s="70">
        <v>10000</v>
      </c>
      <c r="J55" s="97">
        <f t="shared" si="8"/>
        <v>1390500.03</v>
      </c>
      <c r="K55" s="97">
        <f>J55-$E$25</f>
        <v>6300.0500000000466</v>
      </c>
      <c r="L55" s="70"/>
      <c r="M55" s="76">
        <f>Q45</f>
        <v>-5.9923092109528673</v>
      </c>
      <c r="N55" s="97">
        <f>M55*(I8-$I$4)*100</f>
        <v>41107.24118713662</v>
      </c>
      <c r="O55" s="97">
        <f t="shared" si="9"/>
        <v>47407.291187136667</v>
      </c>
      <c r="P55" s="156">
        <f>4*O55/($I$8*100)</f>
        <v>1.5780075289052731</v>
      </c>
      <c r="Q55" s="111">
        <f>M55+P55</f>
        <v>-4.4143016820475944</v>
      </c>
    </row>
    <row r="56" spans="7:17" ht="15.75" customHeight="1" x14ac:dyDescent="0.25">
      <c r="G56" s="7" t="s">
        <v>4</v>
      </c>
      <c r="H56" s="73">
        <f>G8</f>
        <v>113.238288</v>
      </c>
      <c r="I56" s="70">
        <v>10000</v>
      </c>
      <c r="J56" s="97">
        <f t="shared" si="8"/>
        <v>1132382.8799999999</v>
      </c>
      <c r="K56" s="97">
        <f>J56-$E$26</f>
        <v>8061.2700000000186</v>
      </c>
      <c r="L56" s="70"/>
      <c r="M56" s="76">
        <f t="shared" ref="M56" si="10">Q46</f>
        <v>-1.5895199903456376</v>
      </c>
      <c r="N56" s="97">
        <f>M56*(I8-$I$4)*100</f>
        <v>10904.107133771058</v>
      </c>
      <c r="O56" s="97">
        <f t="shared" si="9"/>
        <v>18965.377133771079</v>
      </c>
      <c r="P56" s="156">
        <f>4*O56/($I$8*100)</f>
        <v>0.63128491749258808</v>
      </c>
      <c r="Q56" s="111">
        <f t="shared" ref="Q56:Q57" si="11">M56+P56</f>
        <v>-0.95823507285304954</v>
      </c>
    </row>
    <row r="57" spans="7:17" ht="15.75" customHeight="1" x14ac:dyDescent="0.25">
      <c r="G57" s="7" t="s">
        <v>12</v>
      </c>
      <c r="H57" s="73">
        <f>H8</f>
        <v>122.559527</v>
      </c>
      <c r="I57" s="70">
        <v>10000</v>
      </c>
      <c r="J57" s="97">
        <f t="shared" si="8"/>
        <v>1225595.27</v>
      </c>
      <c r="K57" s="97">
        <f>J57-$E$27</f>
        <v>84205.439999999944</v>
      </c>
      <c r="L57" s="70"/>
      <c r="M57" s="76">
        <f>Q47</f>
        <v>-1.7693379964740124</v>
      </c>
      <c r="N57" s="97">
        <f>M57*(I8-$I$4)*100</f>
        <v>12137.658655811709</v>
      </c>
      <c r="O57" s="97">
        <f>K57+N57</f>
        <v>96343.098655811656</v>
      </c>
      <c r="P57" s="156">
        <f>4*O57/($I$8*100)</f>
        <v>3.2068935227032256</v>
      </c>
      <c r="Q57" s="111">
        <f t="shared" si="11"/>
        <v>1.4375555262292132</v>
      </c>
    </row>
    <row r="58" spans="7:17" ht="15.75" customHeight="1" thickBot="1" x14ac:dyDescent="0.3">
      <c r="G58" s="68" t="s">
        <v>59</v>
      </c>
      <c r="H58" s="69" t="s">
        <v>5</v>
      </c>
      <c r="I58" s="71">
        <f>SUM(I53:I57)</f>
        <v>50000</v>
      </c>
      <c r="J58" s="98">
        <f>SUM(J53:J57)</f>
        <v>5051464.5500000007</v>
      </c>
      <c r="K58" s="104">
        <f>SUM(K53:K57)</f>
        <v>156349.63</v>
      </c>
      <c r="L58" s="107">
        <f>SUM(L53:L54)</f>
        <v>-9.8470524088105194</v>
      </c>
      <c r="M58" s="107">
        <f>SUM(M55:M57)</f>
        <v>-9.3511671977725168</v>
      </c>
      <c r="N58" s="104">
        <f>SUM(N53:N57)</f>
        <v>61933.420184737028</v>
      </c>
      <c r="O58" s="114">
        <f>SUM(O53:O57)</f>
        <v>218283.05018473702</v>
      </c>
      <c r="P58" s="160" t="s">
        <v>5</v>
      </c>
      <c r="Q58" s="112" t="s">
        <v>5</v>
      </c>
    </row>
    <row r="59" spans="7:17" ht="16.5" customHeight="1" x14ac:dyDescent="0.25">
      <c r="G59" s="138"/>
      <c r="H59" s="139"/>
      <c r="I59" s="70"/>
      <c r="J59" s="140"/>
      <c r="K59" s="97"/>
      <c r="L59" s="109"/>
      <c r="M59" s="109"/>
      <c r="N59" s="97"/>
      <c r="O59" s="141"/>
      <c r="P59" s="161"/>
      <c r="Q59" s="142"/>
    </row>
    <row r="60" spans="7:17" ht="16.5" thickBot="1" x14ac:dyDescent="0.3">
      <c r="G60" s="138"/>
      <c r="H60" s="139"/>
      <c r="I60" s="70"/>
      <c r="J60" s="140"/>
      <c r="K60" s="97"/>
      <c r="L60" s="109"/>
      <c r="M60" s="109"/>
      <c r="N60" s="97"/>
      <c r="O60" s="141"/>
      <c r="P60" s="161"/>
      <c r="Q60" s="142"/>
    </row>
    <row r="61" spans="7:17" ht="18.75" x14ac:dyDescent="0.3">
      <c r="G61" s="183" t="s">
        <v>98</v>
      </c>
      <c r="H61" s="184"/>
      <c r="I61" s="184"/>
      <c r="J61" s="184"/>
      <c r="K61" s="184"/>
      <c r="L61" s="184"/>
      <c r="M61" s="184"/>
      <c r="N61" s="184"/>
      <c r="O61" s="184"/>
      <c r="P61" s="184"/>
      <c r="Q61" s="185"/>
    </row>
    <row r="62" spans="7:17" x14ac:dyDescent="0.25">
      <c r="G62" s="6"/>
      <c r="H62" s="19" t="s">
        <v>56</v>
      </c>
      <c r="I62" s="19" t="s">
        <v>57</v>
      </c>
      <c r="J62" s="19" t="s">
        <v>58</v>
      </c>
      <c r="K62" s="19" t="s">
        <v>72</v>
      </c>
      <c r="L62" s="45" t="s">
        <v>61</v>
      </c>
      <c r="M62" s="100" t="s">
        <v>62</v>
      </c>
      <c r="N62" s="45" t="s">
        <v>95</v>
      </c>
      <c r="O62" s="19" t="s">
        <v>75</v>
      </c>
      <c r="P62" s="159" t="s">
        <v>73</v>
      </c>
      <c r="Q62" s="4" t="s">
        <v>76</v>
      </c>
    </row>
    <row r="63" spans="7:17" x14ac:dyDescent="0.25">
      <c r="G63" s="7" t="s">
        <v>2</v>
      </c>
      <c r="H63" s="73">
        <f>C9</f>
        <v>73.940971000000005</v>
      </c>
      <c r="I63" s="70">
        <v>10000</v>
      </c>
      <c r="J63" s="97">
        <f>I63*H63</f>
        <v>739409.71000000008</v>
      </c>
      <c r="K63" s="97">
        <f>J63-$E$23</f>
        <v>58896.95000000007</v>
      </c>
      <c r="L63" s="75">
        <f>Q53</f>
        <v>0.13906027468019078</v>
      </c>
      <c r="M63" s="2"/>
      <c r="N63" s="97">
        <f>L63*(E9-$E$4)*50</f>
        <v>142.53678154719555</v>
      </c>
      <c r="O63" s="101">
        <f>K63+N63</f>
        <v>59039.486781547268</v>
      </c>
      <c r="P63" s="156">
        <f>4*O63/(50*$E$9)</f>
        <v>2.2604254331293521</v>
      </c>
      <c r="Q63" s="79">
        <f>L63+P63</f>
        <v>2.3994857078095428</v>
      </c>
    </row>
    <row r="64" spans="7:17" x14ac:dyDescent="0.25">
      <c r="G64" s="7" t="s">
        <v>9</v>
      </c>
      <c r="H64" s="73">
        <f>D9</f>
        <v>57.667639999999999</v>
      </c>
      <c r="I64" s="70">
        <v>10000</v>
      </c>
      <c r="J64" s="97">
        <f>I64*H64</f>
        <v>576676.4</v>
      </c>
      <c r="K64" s="97">
        <f>J64-$E$24</f>
        <v>11985.660000000033</v>
      </c>
      <c r="L64" s="75">
        <f>Q54</f>
        <v>-7.842209786629649</v>
      </c>
      <c r="M64" s="2"/>
      <c r="N64" s="97">
        <f>L64*(E9-$E$4)*50</f>
        <v>-8038.2650312953901</v>
      </c>
      <c r="O64" s="101">
        <f t="shared" ref="O64:O66" si="12">K64+N64</f>
        <v>3947.3949687046425</v>
      </c>
      <c r="P64" s="156">
        <f>4*O64/(50*$E$9)</f>
        <v>0.15113261426004854</v>
      </c>
      <c r="Q64" s="79">
        <f>L64+P64</f>
        <v>-7.6910771723696003</v>
      </c>
    </row>
    <row r="65" spans="7:17" x14ac:dyDescent="0.25">
      <c r="G65" s="7" t="s">
        <v>10</v>
      </c>
      <c r="H65" s="73">
        <f>F9</f>
        <v>141.96000699999999</v>
      </c>
      <c r="I65" s="70">
        <v>10000</v>
      </c>
      <c r="J65" s="97">
        <f>I65*H65</f>
        <v>1419600.0699999998</v>
      </c>
      <c r="K65" s="97">
        <f>J65-$E$25</f>
        <v>35400.089999999851</v>
      </c>
      <c r="L65" s="148"/>
      <c r="M65" s="2">
        <f>Q55</f>
        <v>-4.4143016820475944</v>
      </c>
      <c r="N65" s="97">
        <f>M65*(I9-$I$4)*100</f>
        <v>45732.165426013038</v>
      </c>
      <c r="O65" s="101">
        <f t="shared" si="12"/>
        <v>81132.255426012882</v>
      </c>
      <c r="P65" s="156">
        <f>4*O65/($I$9*100)</f>
        <v>2.7815978546674511</v>
      </c>
      <c r="Q65" s="79">
        <f>M65+P65</f>
        <v>-1.6327038273801433</v>
      </c>
    </row>
    <row r="66" spans="7:17" x14ac:dyDescent="0.25">
      <c r="G66" s="7" t="s">
        <v>4</v>
      </c>
      <c r="H66" s="73">
        <f>G9</f>
        <v>112.79850399999999</v>
      </c>
      <c r="I66" s="70">
        <v>10000</v>
      </c>
      <c r="J66" s="97">
        <f>I66*H66</f>
        <v>1127985.04</v>
      </c>
      <c r="K66" s="97">
        <f>J66-$E$26</f>
        <v>3663.4300000001676</v>
      </c>
      <c r="L66" s="148"/>
      <c r="M66" s="2">
        <f t="shared" ref="M66" si="13">Q56</f>
        <v>-0.95823507285304954</v>
      </c>
      <c r="N66" s="97">
        <f>M66*(I9-$I$4)*100</f>
        <v>9927.3153547575839</v>
      </c>
      <c r="O66" s="101">
        <f t="shared" si="12"/>
        <v>13590.745354757752</v>
      </c>
      <c r="P66" s="156">
        <f>4*O66/($I$9*100)</f>
        <v>0.46595509916028977</v>
      </c>
      <c r="Q66" s="79">
        <f t="shared" ref="Q66:Q67" si="14">M66+P66</f>
        <v>-0.49227997369275978</v>
      </c>
    </row>
    <row r="67" spans="7:17" x14ac:dyDescent="0.25">
      <c r="G67" s="7" t="s">
        <v>12</v>
      </c>
      <c r="H67" s="73">
        <f>H9</f>
        <v>122.184971</v>
      </c>
      <c r="I67" s="70">
        <v>10000</v>
      </c>
      <c r="J67" s="97">
        <f>I67*H67</f>
        <v>1221849.71</v>
      </c>
      <c r="K67" s="97">
        <f>J67-$E$27</f>
        <v>80459.879999999888</v>
      </c>
      <c r="L67" s="148"/>
      <c r="M67" s="2">
        <f>Q57</f>
        <v>1.4375555262292132</v>
      </c>
      <c r="N67" s="97">
        <f>M67*(I9-$I$4)*100</f>
        <v>-14893.075251734635</v>
      </c>
      <c r="O67" s="101">
        <f>K67+N67</f>
        <v>65566.804748265247</v>
      </c>
      <c r="P67" s="156">
        <f>4*O67/($I$9*100)</f>
        <v>2.2479405073545982</v>
      </c>
      <c r="Q67" s="79">
        <f t="shared" si="14"/>
        <v>3.6854960335838114</v>
      </c>
    </row>
    <row r="68" spans="7:17" ht="16.5" thickBot="1" x14ac:dyDescent="0.3">
      <c r="G68" s="68" t="s">
        <v>59</v>
      </c>
      <c r="H68" s="69" t="s">
        <v>5</v>
      </c>
      <c r="I68" s="71">
        <f>SUM(I63:I67)</f>
        <v>50000</v>
      </c>
      <c r="J68" s="98">
        <f>SUM(J63:J67)</f>
        <v>5085520.93</v>
      </c>
      <c r="K68" s="99">
        <f>SUM(K63:K67)</f>
        <v>190406.01</v>
      </c>
      <c r="L68" s="108">
        <f>SUM(L63:L64)</f>
        <v>-7.7031495119494586</v>
      </c>
      <c r="M68" s="5">
        <f>SUM(M65:M67)</f>
        <v>-3.9349812286714303</v>
      </c>
      <c r="N68" s="102">
        <f>SUM(N63:N67)</f>
        <v>32870.677279287796</v>
      </c>
      <c r="O68" s="113">
        <f>SUM(O63:O67)</f>
        <v>223276.68727928778</v>
      </c>
      <c r="P68" s="160" t="s">
        <v>5</v>
      </c>
      <c r="Q68" s="103" t="s">
        <v>5</v>
      </c>
    </row>
    <row r="69" spans="7:17" x14ac:dyDescent="0.25">
      <c r="G69" s="138"/>
      <c r="H69" s="139"/>
      <c r="I69" s="70"/>
      <c r="J69" s="140"/>
      <c r="K69" s="143"/>
      <c r="L69" s="144"/>
      <c r="M69" s="2"/>
      <c r="N69" s="145"/>
      <c r="O69" s="146"/>
      <c r="P69" s="161"/>
      <c r="Q69" s="147"/>
    </row>
    <row r="70" spans="7:17" ht="16.5" thickBot="1" x14ac:dyDescent="0.3">
      <c r="G70" s="138"/>
      <c r="H70" s="139"/>
      <c r="I70" s="70"/>
      <c r="J70" s="140"/>
      <c r="K70" s="143"/>
      <c r="L70" s="144"/>
      <c r="M70" s="2"/>
      <c r="N70" s="145"/>
      <c r="O70" s="146"/>
      <c r="P70" s="161"/>
      <c r="Q70" s="147"/>
    </row>
    <row r="71" spans="7:17" ht="18.75" x14ac:dyDescent="0.3">
      <c r="G71" s="183" t="s">
        <v>102</v>
      </c>
      <c r="H71" s="184"/>
      <c r="I71" s="184"/>
      <c r="J71" s="184"/>
      <c r="K71" s="184"/>
      <c r="L71" s="184"/>
      <c r="M71" s="184"/>
      <c r="N71" s="184"/>
      <c r="O71" s="184"/>
      <c r="P71" s="184"/>
      <c r="Q71" s="185"/>
    </row>
    <row r="72" spans="7:17" x14ac:dyDescent="0.25">
      <c r="G72" s="6"/>
      <c r="H72" s="19" t="s">
        <v>56</v>
      </c>
      <c r="I72" s="19" t="s">
        <v>57</v>
      </c>
      <c r="J72" s="19" t="s">
        <v>58</v>
      </c>
      <c r="K72" s="19" t="s">
        <v>72</v>
      </c>
      <c r="L72" s="45" t="s">
        <v>61</v>
      </c>
      <c r="M72" s="100" t="s">
        <v>62</v>
      </c>
      <c r="N72" s="45" t="s">
        <v>95</v>
      </c>
      <c r="O72" s="19" t="s">
        <v>75</v>
      </c>
      <c r="P72" s="159" t="s">
        <v>73</v>
      </c>
      <c r="Q72" s="4" t="s">
        <v>76</v>
      </c>
    </row>
    <row r="73" spans="7:17" x14ac:dyDescent="0.25">
      <c r="G73" s="7" t="s">
        <v>2</v>
      </c>
      <c r="H73" s="73">
        <f>C10</f>
        <v>70.922363000000004</v>
      </c>
      <c r="I73" s="70">
        <v>10000</v>
      </c>
      <c r="J73" s="97">
        <f>H73*I73</f>
        <v>709223.63</v>
      </c>
      <c r="K73" s="97">
        <f>J73-$E$23</f>
        <v>28710.869999999995</v>
      </c>
      <c r="L73" s="76">
        <f>Q63</f>
        <v>2.3994857078095428</v>
      </c>
      <c r="M73" s="70"/>
      <c r="N73" s="97">
        <f>L73*(E10-$E$4)*50</f>
        <v>-11697.49282557152</v>
      </c>
      <c r="O73" s="97">
        <f>K73+N73</f>
        <v>17013.377174428475</v>
      </c>
      <c r="P73" s="156">
        <f>4*O73/(50*$E$10)</f>
        <v>0.6903729008137347</v>
      </c>
      <c r="Q73" s="110">
        <f>L73+P73</f>
        <v>3.0898586086232775</v>
      </c>
    </row>
    <row r="74" spans="7:17" x14ac:dyDescent="0.25">
      <c r="G74" s="7" t="s">
        <v>9</v>
      </c>
      <c r="H74" s="73">
        <f>D10</f>
        <v>54.344783999999997</v>
      </c>
      <c r="I74" s="70">
        <v>10000</v>
      </c>
      <c r="J74" s="97">
        <f t="shared" ref="J74:J77" si="15">H74*I74</f>
        <v>543447.84</v>
      </c>
      <c r="K74" s="97">
        <f>J74-$E$24</f>
        <v>-21242.900000000023</v>
      </c>
      <c r="L74" s="76">
        <f>Q64</f>
        <v>-7.6910771723696003</v>
      </c>
      <c r="M74" s="70"/>
      <c r="N74" s="97">
        <f>L74*(E10-$E$4)*50</f>
        <v>37494.001215301803</v>
      </c>
      <c r="O74" s="97">
        <f t="shared" ref="O74:O76" si="16">K74+N74</f>
        <v>16251.10121530178</v>
      </c>
      <c r="P74" s="156">
        <f>4*O74/(50*$E$10)</f>
        <v>0.65944108405992519</v>
      </c>
      <c r="Q74" s="110">
        <f>L74+P74</f>
        <v>-7.0316360883096749</v>
      </c>
    </row>
    <row r="75" spans="7:17" x14ac:dyDescent="0.25">
      <c r="G75" s="7" t="s">
        <v>10</v>
      </c>
      <c r="H75" s="73">
        <f>F10</f>
        <v>136.509995</v>
      </c>
      <c r="I75" s="70">
        <v>10000</v>
      </c>
      <c r="J75" s="97">
        <f t="shared" si="15"/>
        <v>1365099.95</v>
      </c>
      <c r="K75" s="97">
        <f>J75-$E$25</f>
        <v>-19100.030000000028</v>
      </c>
      <c r="L75" s="70"/>
      <c r="M75" s="76">
        <f>Q65</f>
        <v>-1.6327038273801433</v>
      </c>
      <c r="N75" s="97">
        <f>M75*(I10-$I$4)*100</f>
        <v>19069.980703800065</v>
      </c>
      <c r="O75" s="97">
        <f t="shared" si="16"/>
        <v>-30.049296199962555</v>
      </c>
      <c r="P75" s="156">
        <f>4*O75/($I$10*100)</f>
        <v>-1.0420215413944535E-3</v>
      </c>
      <c r="Q75" s="111">
        <f>M75+P75</f>
        <v>-1.6337458489215377</v>
      </c>
    </row>
    <row r="76" spans="7:17" x14ac:dyDescent="0.25">
      <c r="G76" s="7" t="s">
        <v>4</v>
      </c>
      <c r="H76" s="73">
        <f>G10</f>
        <v>113.375108</v>
      </c>
      <c r="I76" s="70">
        <v>10000</v>
      </c>
      <c r="J76" s="97">
        <f t="shared" si="15"/>
        <v>1133751.08</v>
      </c>
      <c r="K76" s="97">
        <f>J76-$E$26</f>
        <v>9429.4700000002049</v>
      </c>
      <c r="L76" s="70"/>
      <c r="M76" s="76">
        <f t="shared" ref="M76" si="17">Q66</f>
        <v>-0.49227997369275978</v>
      </c>
      <c r="N76" s="97">
        <f>M76*(I10-$I$4)*100</f>
        <v>5749.8300927314322</v>
      </c>
      <c r="O76" s="97">
        <f t="shared" si="16"/>
        <v>15179.300092731637</v>
      </c>
      <c r="P76" s="156">
        <f>4*O76/($I$10*100)</f>
        <v>0.52637364864262293</v>
      </c>
      <c r="Q76" s="111">
        <f t="shared" ref="Q76:Q77" si="18">M76+P76</f>
        <v>3.4093674949863151E-2</v>
      </c>
    </row>
    <row r="77" spans="7:17" x14ac:dyDescent="0.25">
      <c r="G77" s="7" t="s">
        <v>12</v>
      </c>
      <c r="H77" s="73">
        <f>H10</f>
        <v>124.580175</v>
      </c>
      <c r="I77" s="70">
        <v>10000</v>
      </c>
      <c r="J77" s="97">
        <f t="shared" si="15"/>
        <v>1245801.75</v>
      </c>
      <c r="K77" s="97">
        <f>J77-$E$27</f>
        <v>104411.91999999993</v>
      </c>
      <c r="L77" s="70"/>
      <c r="M77" s="76">
        <f>Q67</f>
        <v>3.6854960335838114</v>
      </c>
      <c r="N77" s="97">
        <f>M77*(I10-$I$4)*100</f>
        <v>-43046.593672258896</v>
      </c>
      <c r="O77" s="97">
        <f>K77+N77</f>
        <v>61365.32632774103</v>
      </c>
      <c r="P77" s="156">
        <f>4*O77/($I$10*100)</f>
        <v>2.1279697036061043</v>
      </c>
      <c r="Q77" s="111">
        <f t="shared" si="18"/>
        <v>5.8134657371899152</v>
      </c>
    </row>
    <row r="78" spans="7:17" ht="16.5" thickBot="1" x14ac:dyDescent="0.3">
      <c r="G78" s="68" t="s">
        <v>59</v>
      </c>
      <c r="H78" s="69" t="s">
        <v>5</v>
      </c>
      <c r="I78" s="71">
        <f>SUM(I73:I77)</f>
        <v>50000</v>
      </c>
      <c r="J78" s="98">
        <f>SUM(J73:J77)</f>
        <v>4997324.25</v>
      </c>
      <c r="K78" s="104">
        <f>SUM(K73:K77)</f>
        <v>102209.33000000007</v>
      </c>
      <c r="L78" s="107">
        <f>SUM(L73:L74)</f>
        <v>-5.2915914645600575</v>
      </c>
      <c r="M78" s="107">
        <f>SUM(M75:M77)</f>
        <v>1.5605122325109084</v>
      </c>
      <c r="N78" s="104">
        <f>SUM(N73:N77)</f>
        <v>7569.7255140028865</v>
      </c>
      <c r="O78" s="114">
        <f>SUM(O73:O77)</f>
        <v>109779.05551400296</v>
      </c>
      <c r="P78" s="160" t="s">
        <v>5</v>
      </c>
      <c r="Q78" s="112" t="s">
        <v>5</v>
      </c>
    </row>
    <row r="79" spans="7:17" x14ac:dyDescent="0.25">
      <c r="G79" s="138"/>
      <c r="H79" s="139"/>
      <c r="I79" s="70"/>
      <c r="J79" s="140"/>
      <c r="K79" s="97"/>
      <c r="L79" s="109"/>
      <c r="M79" s="109"/>
      <c r="N79" s="97"/>
      <c r="O79" s="141"/>
      <c r="P79" s="161"/>
      <c r="Q79" s="142"/>
    </row>
    <row r="80" spans="7:17" ht="16.5" thickBot="1" x14ac:dyDescent="0.3">
      <c r="G80" s="6"/>
      <c r="H80" s="2"/>
      <c r="I80" s="2"/>
      <c r="J80" s="2"/>
      <c r="K80" s="2"/>
      <c r="L80" s="2"/>
      <c r="M80" s="2"/>
      <c r="N80" s="2"/>
      <c r="O80" s="2"/>
      <c r="P80" s="156"/>
      <c r="Q80" s="115"/>
    </row>
    <row r="81" spans="7:17" ht="18.75" x14ac:dyDescent="0.3">
      <c r="G81" s="183" t="s">
        <v>103</v>
      </c>
      <c r="H81" s="184"/>
      <c r="I81" s="184"/>
      <c r="J81" s="184"/>
      <c r="K81" s="184"/>
      <c r="L81" s="184"/>
      <c r="M81" s="184"/>
      <c r="N81" s="184"/>
      <c r="O81" s="184"/>
      <c r="P81" s="184"/>
      <c r="Q81" s="185"/>
    </row>
    <row r="82" spans="7:17" x14ac:dyDescent="0.25">
      <c r="G82" s="6"/>
      <c r="H82" s="19" t="s">
        <v>56</v>
      </c>
      <c r="I82" s="19" t="s">
        <v>57</v>
      </c>
      <c r="J82" s="19" t="s">
        <v>58</v>
      </c>
      <c r="K82" s="19" t="s">
        <v>72</v>
      </c>
      <c r="L82" s="45" t="s">
        <v>61</v>
      </c>
      <c r="M82" s="100" t="s">
        <v>62</v>
      </c>
      <c r="N82" s="45" t="s">
        <v>95</v>
      </c>
      <c r="O82" s="19" t="s">
        <v>75</v>
      </c>
      <c r="P82" s="159" t="s">
        <v>73</v>
      </c>
      <c r="Q82" s="4" t="s">
        <v>76</v>
      </c>
    </row>
    <row r="83" spans="7:17" x14ac:dyDescent="0.25">
      <c r="G83" s="7" t="s">
        <v>2</v>
      </c>
      <c r="H83" s="73">
        <f>C11</f>
        <v>72.187584999999999</v>
      </c>
      <c r="I83" s="70">
        <v>10000</v>
      </c>
      <c r="J83" s="97">
        <f>I83*H83</f>
        <v>721875.85</v>
      </c>
      <c r="K83" s="97">
        <f>J83-$E$23</f>
        <v>41363.089999999967</v>
      </c>
      <c r="L83" s="75">
        <f>Q73</f>
        <v>3.0898586086232775</v>
      </c>
      <c r="M83" s="2"/>
      <c r="N83" s="97">
        <f>L83*(E11-$E$4)*50</f>
        <v>-12243.564736669738</v>
      </c>
      <c r="O83" s="101">
        <f>K83+N83</f>
        <v>29119.52526333023</v>
      </c>
      <c r="P83" s="156">
        <f>4*O83/(50*$E$11)</f>
        <v>1.1707812645138427</v>
      </c>
      <c r="Q83" s="79">
        <f>L83+P83</f>
        <v>4.2606398731371202</v>
      </c>
    </row>
    <row r="84" spans="7:17" x14ac:dyDescent="0.25">
      <c r="G84" s="7" t="s">
        <v>9</v>
      </c>
      <c r="H84" s="73">
        <f>D11</f>
        <v>53.955005</v>
      </c>
      <c r="I84" s="70">
        <v>10000</v>
      </c>
      <c r="J84" s="97">
        <f>I84*H84</f>
        <v>539550.05000000005</v>
      </c>
      <c r="K84" s="97">
        <f>J84-$E$24</f>
        <v>-25140.689999999944</v>
      </c>
      <c r="L84" s="75">
        <f>Q74</f>
        <v>-7.0316360883096749</v>
      </c>
      <c r="M84" s="2"/>
      <c r="N84" s="97">
        <f>L84*(E11-$E$4)*50</f>
        <v>27862.857999927088</v>
      </c>
      <c r="O84" s="101">
        <f t="shared" ref="O84:O86" si="19">K84+N84</f>
        <v>2722.1679999271437</v>
      </c>
      <c r="P84" s="156">
        <f>4*O84/(50*$E$11)</f>
        <v>0.1094476391477178</v>
      </c>
      <c r="Q84" s="79">
        <f>L84+P84</f>
        <v>-6.9221884491619567</v>
      </c>
    </row>
    <row r="85" spans="7:17" x14ac:dyDescent="0.25">
      <c r="G85" s="7" t="s">
        <v>10</v>
      </c>
      <c r="H85" s="73">
        <f>F11</f>
        <v>138.88000500000001</v>
      </c>
      <c r="I85" s="70">
        <v>10000</v>
      </c>
      <c r="J85" s="97">
        <f>I85*H85</f>
        <v>1388800.05</v>
      </c>
      <c r="K85" s="97">
        <f>J85-$E$25</f>
        <v>4600.0700000000652</v>
      </c>
      <c r="L85" s="148"/>
      <c r="M85" s="2">
        <f>Q75</f>
        <v>-1.6337458489215377</v>
      </c>
      <c r="N85" s="97">
        <f>M85*(I11-$I$4)*100</f>
        <v>20748.572281303528</v>
      </c>
      <c r="O85" s="101">
        <f t="shared" si="19"/>
        <v>25348.642281303593</v>
      </c>
      <c r="P85" s="156">
        <f>4*O85/($I$11*100)</f>
        <v>0.88685882205208055</v>
      </c>
      <c r="Q85" s="79">
        <f>M85+P85</f>
        <v>-0.74688702686945718</v>
      </c>
    </row>
    <row r="86" spans="7:17" x14ac:dyDescent="0.25">
      <c r="G86" s="7" t="s">
        <v>4</v>
      </c>
      <c r="H86" s="73">
        <f>G11</f>
        <v>112.73009500000001</v>
      </c>
      <c r="I86" s="70">
        <v>10000</v>
      </c>
      <c r="J86" s="97">
        <f>I86*H86</f>
        <v>1127300.95</v>
      </c>
      <c r="K86" s="97">
        <f>J86-$E$26</f>
        <v>2979.3400000000838</v>
      </c>
      <c r="L86" s="148"/>
      <c r="M86" s="2">
        <f t="shared" ref="M86" si="20">Q76</f>
        <v>3.4093674949863151E-2</v>
      </c>
      <c r="N86" s="97">
        <f>M86*(I11-$I$4)*100</f>
        <v>-432.989671863262</v>
      </c>
      <c r="O86" s="101">
        <f t="shared" si="19"/>
        <v>2546.3503281368216</v>
      </c>
      <c r="P86" s="156">
        <f>4*O86/($I$11*100)</f>
        <v>8.9087739985544354E-2</v>
      </c>
      <c r="Q86" s="79">
        <f t="shared" ref="Q86:Q87" si="21">M86+P86</f>
        <v>0.1231814149354075</v>
      </c>
    </row>
    <row r="87" spans="7:17" x14ac:dyDescent="0.25">
      <c r="G87" s="7" t="s">
        <v>12</v>
      </c>
      <c r="H87" s="73">
        <f>H11</f>
        <v>120.607884</v>
      </c>
      <c r="I87" s="70">
        <v>10000</v>
      </c>
      <c r="J87" s="97">
        <f>I87*H87</f>
        <v>1206078.8400000001</v>
      </c>
      <c r="K87" s="97">
        <f>J87-$E$27</f>
        <v>64689.010000000009</v>
      </c>
      <c r="L87" s="148"/>
      <c r="M87" s="2">
        <f>Q77</f>
        <v>5.8134657371899152</v>
      </c>
      <c r="N87" s="97">
        <f>M87*(I11-$I$4)*100</f>
        <v>-73831.014862311917</v>
      </c>
      <c r="O87" s="101">
        <f>K87+N87</f>
        <v>-9142.0048623119073</v>
      </c>
      <c r="P87" s="156">
        <f>4*O87/($I$11*100)</f>
        <v>-0.3198462297668821</v>
      </c>
      <c r="Q87" s="79">
        <f t="shared" si="21"/>
        <v>5.4936195074230332</v>
      </c>
    </row>
    <row r="88" spans="7:17" ht="16.5" thickBot="1" x14ac:dyDescent="0.3">
      <c r="G88" s="68" t="s">
        <v>59</v>
      </c>
      <c r="H88" s="69" t="s">
        <v>5</v>
      </c>
      <c r="I88" s="71">
        <f>SUM(I83:I87)</f>
        <v>50000</v>
      </c>
      <c r="J88" s="98">
        <f>SUM(J83:J87)</f>
        <v>4983605.74</v>
      </c>
      <c r="K88" s="99">
        <f>SUM(K83:K87)</f>
        <v>88490.820000000182</v>
      </c>
      <c r="L88" s="108">
        <f>SUM(L83:L84)</f>
        <v>-3.9417774796863974</v>
      </c>
      <c r="M88" s="5">
        <f>SUM(M85:M87)</f>
        <v>4.2138135632182401</v>
      </c>
      <c r="N88" s="102">
        <f>SUM(N83:N87)</f>
        <v>-37896.138989614301</v>
      </c>
      <c r="O88" s="113">
        <f>SUM(O83:O87)</f>
        <v>50594.681010385881</v>
      </c>
      <c r="P88" s="160" t="s">
        <v>5</v>
      </c>
      <c r="Q88" s="103" t="s">
        <v>5</v>
      </c>
    </row>
    <row r="89" spans="7:17" x14ac:dyDescent="0.25">
      <c r="G89" s="6"/>
      <c r="H89" s="2"/>
      <c r="I89" s="2"/>
      <c r="J89" s="2"/>
      <c r="K89" s="2"/>
      <c r="L89" s="2"/>
      <c r="M89" s="2"/>
      <c r="N89" s="2"/>
      <c r="O89" s="2"/>
      <c r="P89" s="156"/>
      <c r="Q89" s="115"/>
    </row>
    <row r="90" spans="7:17" ht="16.5" thickBot="1" x14ac:dyDescent="0.3">
      <c r="G90" s="6"/>
      <c r="H90" s="2"/>
      <c r="I90" s="2"/>
      <c r="J90" s="2"/>
      <c r="K90" s="2"/>
      <c r="L90" s="2"/>
      <c r="M90" s="2"/>
      <c r="N90" s="2"/>
      <c r="O90" s="2"/>
      <c r="P90" s="156"/>
      <c r="Q90" s="115"/>
    </row>
    <row r="91" spans="7:17" ht="18.75" x14ac:dyDescent="0.3">
      <c r="G91" s="183" t="s">
        <v>99</v>
      </c>
      <c r="H91" s="184"/>
      <c r="I91" s="184"/>
      <c r="J91" s="184"/>
      <c r="K91" s="184"/>
      <c r="L91" s="184"/>
      <c r="M91" s="184"/>
      <c r="N91" s="184"/>
      <c r="O91" s="184"/>
      <c r="P91" s="184"/>
      <c r="Q91" s="185"/>
    </row>
    <row r="92" spans="7:17" x14ac:dyDescent="0.25">
      <c r="G92" s="6"/>
      <c r="H92" s="19" t="s">
        <v>56</v>
      </c>
      <c r="I92" s="19" t="s">
        <v>57</v>
      </c>
      <c r="J92" s="19" t="s">
        <v>58</v>
      </c>
      <c r="K92" s="19" t="s">
        <v>72</v>
      </c>
      <c r="L92" s="45" t="s">
        <v>61</v>
      </c>
      <c r="M92" s="100" t="s">
        <v>62</v>
      </c>
      <c r="N92" s="45" t="s">
        <v>95</v>
      </c>
      <c r="O92" s="19" t="s">
        <v>75</v>
      </c>
      <c r="P92" s="159" t="s">
        <v>73</v>
      </c>
      <c r="Q92" s="4" t="s">
        <v>76</v>
      </c>
    </row>
    <row r="93" spans="7:17" x14ac:dyDescent="0.25">
      <c r="G93" s="7" t="s">
        <v>2</v>
      </c>
      <c r="H93" s="73">
        <f>C12</f>
        <v>68.899996000000002</v>
      </c>
      <c r="I93" s="70">
        <v>10000</v>
      </c>
      <c r="J93" s="97">
        <f>H93*I93</f>
        <v>688999.96</v>
      </c>
      <c r="K93" s="97">
        <f>J93-$E$23</f>
        <v>8487.1999999999534</v>
      </c>
      <c r="L93" s="76">
        <f>Q83</f>
        <v>4.2606398731371202</v>
      </c>
      <c r="M93" s="70"/>
      <c r="N93" s="97">
        <f>L93*(E12-$E$4)*50</f>
        <v>-31368.961065972046</v>
      </c>
      <c r="O93" s="97">
        <f>K93+N93</f>
        <v>-22881.761065972092</v>
      </c>
      <c r="P93" s="156">
        <f>4*O93/(50*$E$12)</f>
        <v>-0.95253851191766226</v>
      </c>
      <c r="Q93" s="110">
        <f>L93+P93</f>
        <v>3.3081013612194581</v>
      </c>
    </row>
    <row r="94" spans="7:17" x14ac:dyDescent="0.25">
      <c r="G94" s="7" t="s">
        <v>9</v>
      </c>
      <c r="H94" s="73">
        <f>D12</f>
        <v>50.271605000000001</v>
      </c>
      <c r="I94" s="70">
        <v>10000</v>
      </c>
      <c r="J94" s="97">
        <f t="shared" ref="J94:J97" si="22">H94*I94</f>
        <v>502716.05</v>
      </c>
      <c r="K94" s="97">
        <f>J94-$E$24</f>
        <v>-61974.69</v>
      </c>
      <c r="L94" s="76">
        <f>Q84</f>
        <v>-6.9221884491619567</v>
      </c>
      <c r="M94" s="70"/>
      <c r="N94" s="97">
        <f>L94*(E12-$E$4)*50</f>
        <v>50964.612456954907</v>
      </c>
      <c r="O94" s="97">
        <f t="shared" ref="O94:O96" si="23">K94+N94</f>
        <v>-11010.077543045096</v>
      </c>
      <c r="P94" s="156">
        <f>4*O94/(50*$E$12)</f>
        <v>-0.4583354772699923</v>
      </c>
      <c r="Q94" s="110">
        <f>L94+P94</f>
        <v>-7.3805239264319491</v>
      </c>
    </row>
    <row r="95" spans="7:17" x14ac:dyDescent="0.25">
      <c r="G95" s="7" t="s">
        <v>10</v>
      </c>
      <c r="H95" s="73">
        <f>F12</f>
        <v>136.529999</v>
      </c>
      <c r="I95" s="70">
        <v>10000</v>
      </c>
      <c r="J95" s="97">
        <f t="shared" si="22"/>
        <v>1365299.99</v>
      </c>
      <c r="K95" s="97">
        <f>J95-$E$25</f>
        <v>-18899.989999999991</v>
      </c>
      <c r="L95" s="70"/>
      <c r="M95" s="76">
        <f>Q85</f>
        <v>-0.74688702686945718</v>
      </c>
      <c r="N95" s="97">
        <f>M95*(I12-$I$4)*100</f>
        <v>8910.3622305526205</v>
      </c>
      <c r="O95" s="97">
        <f t="shared" si="23"/>
        <v>-9989.6277694473702</v>
      </c>
      <c r="P95" s="156">
        <f>4*O95/($I$12*100)</f>
        <v>-0.34716343247427872</v>
      </c>
      <c r="Q95" s="111">
        <f>M95+P95</f>
        <v>-1.0940504593437359</v>
      </c>
    </row>
    <row r="96" spans="7:17" x14ac:dyDescent="0.25">
      <c r="G96" s="7" t="s">
        <v>4</v>
      </c>
      <c r="H96" s="73">
        <f>G12</f>
        <v>113.755167</v>
      </c>
      <c r="I96" s="70">
        <v>10000</v>
      </c>
      <c r="J96" s="97">
        <f t="shared" si="22"/>
        <v>1137551.67</v>
      </c>
      <c r="K96" s="97">
        <f>J96-$E$26</f>
        <v>13230.060000000056</v>
      </c>
      <c r="L96" s="70"/>
      <c r="M96" s="76">
        <f t="shared" ref="M96" si="24">Q86</f>
        <v>0.1231814149354075</v>
      </c>
      <c r="N96" s="97">
        <f>M96*(I12-$I$4)*100</f>
        <v>-1469.5542801794111</v>
      </c>
      <c r="O96" s="97">
        <f t="shared" si="23"/>
        <v>11760.505719820645</v>
      </c>
      <c r="P96" s="156">
        <f>4*O96/($I$12*100)</f>
        <v>0.40870567227873655</v>
      </c>
      <c r="Q96" s="111">
        <f t="shared" ref="Q96:Q97" si="25">M96+P96</f>
        <v>0.53188708721414402</v>
      </c>
    </row>
    <row r="97" spans="7:17" x14ac:dyDescent="0.25">
      <c r="G97" s="7" t="s">
        <v>12</v>
      </c>
      <c r="H97" s="73">
        <f>H12</f>
        <v>121.18579800000001</v>
      </c>
      <c r="I97" s="70">
        <v>10000</v>
      </c>
      <c r="J97" s="97">
        <f t="shared" si="22"/>
        <v>1211857.98</v>
      </c>
      <c r="K97" s="97">
        <f>J97-$E$27</f>
        <v>70468.149999999907</v>
      </c>
      <c r="L97" s="70"/>
      <c r="M97" s="76">
        <f>Q87</f>
        <v>5.4936195074230332</v>
      </c>
      <c r="N97" s="97">
        <f>M97*(I12-$I$4)*100</f>
        <v>-65538.880723556766</v>
      </c>
      <c r="O97" s="97">
        <f>K97+N97</f>
        <v>4929.2692764431413</v>
      </c>
      <c r="P97" s="156">
        <f>4*O97/($I$12*100)</f>
        <v>0.17130388449845843</v>
      </c>
      <c r="Q97" s="111">
        <f t="shared" si="25"/>
        <v>5.6649233919214916</v>
      </c>
    </row>
    <row r="98" spans="7:17" ht="16.5" thickBot="1" x14ac:dyDescent="0.3">
      <c r="G98" s="68" t="s">
        <v>59</v>
      </c>
      <c r="H98" s="69" t="s">
        <v>5</v>
      </c>
      <c r="I98" s="71">
        <f>SUM(I93:I97)</f>
        <v>50000</v>
      </c>
      <c r="J98" s="98">
        <f>SUM(J93:J97)</f>
        <v>4906425.6500000004</v>
      </c>
      <c r="K98" s="104">
        <f>SUM(K93:K97)</f>
        <v>11310.729999999923</v>
      </c>
      <c r="L98" s="107">
        <f>SUM(L93:L94)</f>
        <v>-2.6615485760248365</v>
      </c>
      <c r="M98" s="107">
        <f>SUM(M95:M97)</f>
        <v>4.8699138954889838</v>
      </c>
      <c r="N98" s="104">
        <f>SUM(N93:N97)</f>
        <v>-38502.4213822007</v>
      </c>
      <c r="O98" s="114">
        <f>SUM(O93:O97)</f>
        <v>-27191.691382200766</v>
      </c>
      <c r="P98" s="160" t="s">
        <v>5</v>
      </c>
      <c r="Q98" s="112" t="s">
        <v>5</v>
      </c>
    </row>
    <row r="99" spans="7:17" x14ac:dyDescent="0.25">
      <c r="G99" s="138"/>
      <c r="H99" s="139"/>
      <c r="I99" s="70"/>
      <c r="J99" s="140"/>
      <c r="K99" s="97"/>
      <c r="L99" s="109"/>
      <c r="M99" s="109"/>
      <c r="N99" s="97"/>
      <c r="O99" s="141"/>
      <c r="P99" s="161"/>
      <c r="Q99" s="142"/>
    </row>
    <row r="100" spans="7:17" ht="16.5" thickBot="1" x14ac:dyDescent="0.3">
      <c r="G100" s="138"/>
      <c r="H100" s="139"/>
      <c r="I100" s="70"/>
      <c r="J100" s="140"/>
      <c r="K100" s="97"/>
      <c r="L100" s="109"/>
      <c r="M100" s="109"/>
      <c r="N100" s="97"/>
      <c r="O100" s="141"/>
      <c r="P100" s="161"/>
      <c r="Q100" s="142"/>
    </row>
    <row r="101" spans="7:17" ht="18.75" x14ac:dyDescent="0.3">
      <c r="G101" s="183" t="s">
        <v>100</v>
      </c>
      <c r="H101" s="184"/>
      <c r="I101" s="184"/>
      <c r="J101" s="184"/>
      <c r="K101" s="184"/>
      <c r="L101" s="184"/>
      <c r="M101" s="184"/>
      <c r="N101" s="184"/>
      <c r="O101" s="184"/>
      <c r="P101" s="184"/>
      <c r="Q101" s="185"/>
    </row>
    <row r="102" spans="7:17" x14ac:dyDescent="0.25">
      <c r="G102" s="6"/>
      <c r="H102" s="19" t="s">
        <v>56</v>
      </c>
      <c r="I102" s="19" t="s">
        <v>57</v>
      </c>
      <c r="J102" s="19" t="s">
        <v>58</v>
      </c>
      <c r="K102" s="19" t="s">
        <v>72</v>
      </c>
      <c r="L102" s="45" t="s">
        <v>61</v>
      </c>
      <c r="M102" s="100" t="s">
        <v>62</v>
      </c>
      <c r="N102" s="45" t="s">
        <v>95</v>
      </c>
      <c r="O102" s="19" t="s">
        <v>75</v>
      </c>
      <c r="P102" s="159" t="s">
        <v>73</v>
      </c>
      <c r="Q102" s="4" t="s">
        <v>76</v>
      </c>
    </row>
    <row r="103" spans="7:17" x14ac:dyDescent="0.25">
      <c r="G103" s="7" t="s">
        <v>2</v>
      </c>
      <c r="H103" s="73">
        <f>C13</f>
        <v>70.493979999999993</v>
      </c>
      <c r="I103" s="70">
        <v>10000</v>
      </c>
      <c r="J103" s="97">
        <f>I103*H103</f>
        <v>704939.79999999993</v>
      </c>
      <c r="K103" s="97">
        <f>J103-$E$23</f>
        <v>24427.039999999921</v>
      </c>
      <c r="L103" s="75">
        <f>Q93</f>
        <v>3.3081013612194581</v>
      </c>
      <c r="M103" s="2"/>
      <c r="N103" s="97">
        <f>L103*(E13-$E$4)*50</f>
        <v>-17987.801151630803</v>
      </c>
      <c r="O103" s="101">
        <f>K103+N103</f>
        <v>6439.2388483691175</v>
      </c>
      <c r="P103" s="156">
        <f>4*O103/(50*$E$13)</f>
        <v>0.26279255598496587</v>
      </c>
      <c r="Q103" s="79">
        <f>L103+P103</f>
        <v>3.5708939172044238</v>
      </c>
    </row>
    <row r="104" spans="7:17" x14ac:dyDescent="0.25">
      <c r="G104" s="7" t="s">
        <v>9</v>
      </c>
      <c r="H104" s="73">
        <f>D13</f>
        <v>51.195819</v>
      </c>
      <c r="I104" s="70">
        <v>10000</v>
      </c>
      <c r="J104" s="97">
        <f>I104*H104</f>
        <v>511958.19</v>
      </c>
      <c r="K104" s="97">
        <f>J104-$E$24</f>
        <v>-52732.549999999988</v>
      </c>
      <c r="L104" s="75">
        <f>Q94</f>
        <v>-7.3805239264319491</v>
      </c>
      <c r="M104" s="2"/>
      <c r="N104" s="97">
        <f>L104*(E13-$E$4)*50</f>
        <v>40131.598849973721</v>
      </c>
      <c r="O104" s="101">
        <f t="shared" ref="O104:O106" si="26">K104+N104</f>
        <v>-12600.951150026267</v>
      </c>
      <c r="P104" s="156">
        <f>4*O104/(50*$E$13)</f>
        <v>-0.51425894248289827</v>
      </c>
      <c r="Q104" s="79">
        <f>L104+P104</f>
        <v>-7.8947828689148469</v>
      </c>
    </row>
    <row r="105" spans="7:17" x14ac:dyDescent="0.25">
      <c r="G105" s="7" t="s">
        <v>10</v>
      </c>
      <c r="H105" s="73">
        <f>F13</f>
        <v>145.529999</v>
      </c>
      <c r="I105" s="70">
        <v>10000</v>
      </c>
      <c r="J105" s="97">
        <f>I105*H105</f>
        <v>1455299.99</v>
      </c>
      <c r="K105" s="97">
        <f>J105-$E$25</f>
        <v>71100.010000000009</v>
      </c>
      <c r="L105" s="148"/>
      <c r="M105" s="2">
        <f>Q95</f>
        <v>-1.0940504593437359</v>
      </c>
      <c r="N105" s="97">
        <f>M105*(I13-$I$4)*100</f>
        <v>10196.550281083624</v>
      </c>
      <c r="O105" s="101">
        <f t="shared" si="26"/>
        <v>81296.560281083628</v>
      </c>
      <c r="P105" s="156">
        <f>4*O105/($I$13*100)</f>
        <v>2.7626050558519628</v>
      </c>
      <c r="Q105" s="79">
        <f>M105+P105</f>
        <v>1.6685545965082269</v>
      </c>
    </row>
    <row r="106" spans="7:17" x14ac:dyDescent="0.25">
      <c r="G106" s="7" t="s">
        <v>4</v>
      </c>
      <c r="H106" s="73">
        <f>G13</f>
        <v>113.32391</v>
      </c>
      <c r="I106" s="70">
        <v>10000</v>
      </c>
      <c r="J106" s="97">
        <f>I106*H106</f>
        <v>1133239.1000000001</v>
      </c>
      <c r="K106" s="97">
        <f>J106-$E$26</f>
        <v>8917.4900000002235</v>
      </c>
      <c r="L106" s="148"/>
      <c r="M106" s="2">
        <f t="shared" ref="M106" si="27">Q96</f>
        <v>0.53188708721414402</v>
      </c>
      <c r="N106" s="97">
        <f>M106*(I13-$I$4)*100</f>
        <v>-4957.1876528358243</v>
      </c>
      <c r="O106" s="101">
        <f t="shared" si="26"/>
        <v>3960.3023471643992</v>
      </c>
      <c r="P106" s="156">
        <f>4*O106/($I$13*100)</f>
        <v>0.13457828042356298</v>
      </c>
      <c r="Q106" s="79">
        <f t="shared" ref="Q106:Q107" si="28">M106+P106</f>
        <v>0.66646536763770703</v>
      </c>
    </row>
    <row r="107" spans="7:17" x14ac:dyDescent="0.25">
      <c r="G107" s="7" t="s">
        <v>12</v>
      </c>
      <c r="H107" s="73">
        <f>H13</f>
        <v>119.911509</v>
      </c>
      <c r="I107" s="70">
        <v>10000</v>
      </c>
      <c r="J107" s="97">
        <f>I107*H107</f>
        <v>1199115.0899999999</v>
      </c>
      <c r="K107" s="97">
        <f>J107-$E$27</f>
        <v>57725.259999999776</v>
      </c>
      <c r="L107" s="148"/>
      <c r="M107" s="2">
        <f>Q97</f>
        <v>5.6649233919214916</v>
      </c>
      <c r="N107" s="97">
        <f>M107*(I13-$I$4)*100</f>
        <v>-52797.086012708329</v>
      </c>
      <c r="O107" s="101">
        <f>K107+N107</f>
        <v>4928.1739872914477</v>
      </c>
      <c r="P107" s="156">
        <f>4*O107/($I$13*100)</f>
        <v>0.16746832001670031</v>
      </c>
      <c r="Q107" s="79">
        <f t="shared" si="28"/>
        <v>5.8323917119381923</v>
      </c>
    </row>
    <row r="108" spans="7:17" ht="16.5" thickBot="1" x14ac:dyDescent="0.3">
      <c r="G108" s="68" t="s">
        <v>59</v>
      </c>
      <c r="H108" s="69" t="s">
        <v>5</v>
      </c>
      <c r="I108" s="71">
        <f>SUM(I103:I107)</f>
        <v>50000</v>
      </c>
      <c r="J108" s="98">
        <f>SUM(J103:J107)</f>
        <v>5004552.17</v>
      </c>
      <c r="K108" s="99">
        <f>SUM(K103:K107)</f>
        <v>109437.24999999994</v>
      </c>
      <c r="L108" s="108">
        <f>SUM(L103:L104)</f>
        <v>-4.0724225652124915</v>
      </c>
      <c r="M108" s="5">
        <f>SUM(M105:M107)</f>
        <v>5.1027600197918996</v>
      </c>
      <c r="N108" s="102">
        <f>SUM(N103:N107)</f>
        <v>-25413.925686117611</v>
      </c>
      <c r="O108" s="113">
        <f>SUM(O103:O107)</f>
        <v>84023.324313882316</v>
      </c>
      <c r="P108" s="160" t="s">
        <v>5</v>
      </c>
      <c r="Q108" s="103" t="s">
        <v>5</v>
      </c>
    </row>
    <row r="109" spans="7:17" x14ac:dyDescent="0.25">
      <c r="G109" s="138"/>
      <c r="H109" s="139"/>
      <c r="I109" s="70"/>
      <c r="J109" s="140"/>
      <c r="K109" s="143"/>
      <c r="L109" s="144"/>
      <c r="M109" s="2"/>
      <c r="N109" s="145"/>
      <c r="O109" s="146"/>
      <c r="P109" s="161"/>
      <c r="Q109" s="147"/>
    </row>
    <row r="110" spans="7:17" ht="16.5" thickBot="1" x14ac:dyDescent="0.3">
      <c r="G110" s="6"/>
      <c r="H110" s="2"/>
      <c r="I110" s="2"/>
      <c r="J110" s="2"/>
      <c r="K110" s="2"/>
      <c r="L110" s="2"/>
      <c r="M110" s="2"/>
      <c r="N110" s="2"/>
      <c r="O110" s="2"/>
      <c r="P110" s="156"/>
      <c r="Q110" s="115"/>
    </row>
    <row r="111" spans="7:17" ht="18.75" x14ac:dyDescent="0.3">
      <c r="G111" s="183" t="s">
        <v>104</v>
      </c>
      <c r="H111" s="184"/>
      <c r="I111" s="184"/>
      <c r="J111" s="184"/>
      <c r="K111" s="184"/>
      <c r="L111" s="184"/>
      <c r="M111" s="184"/>
      <c r="N111" s="184"/>
      <c r="O111" s="184"/>
      <c r="P111" s="184"/>
      <c r="Q111" s="185"/>
    </row>
    <row r="112" spans="7:17" x14ac:dyDescent="0.25">
      <c r="G112" s="6"/>
      <c r="H112" s="19" t="s">
        <v>56</v>
      </c>
      <c r="I112" s="19" t="s">
        <v>57</v>
      </c>
      <c r="J112" s="19" t="s">
        <v>58</v>
      </c>
      <c r="K112" s="19" t="s">
        <v>72</v>
      </c>
      <c r="L112" s="45" t="s">
        <v>61</v>
      </c>
      <c r="M112" s="100" t="s">
        <v>62</v>
      </c>
      <c r="N112" s="45" t="s">
        <v>95</v>
      </c>
      <c r="O112" s="19" t="s">
        <v>75</v>
      </c>
      <c r="P112" s="159" t="s">
        <v>73</v>
      </c>
      <c r="Q112" s="4" t="s">
        <v>76</v>
      </c>
    </row>
    <row r="113" spans="7:17" x14ac:dyDescent="0.25">
      <c r="G113" s="7" t="s">
        <v>2</v>
      </c>
      <c r="H113" s="73">
        <f>C14</f>
        <v>69.527625</v>
      </c>
      <c r="I113" s="70">
        <v>10000</v>
      </c>
      <c r="J113" s="97">
        <f>H113*I113</f>
        <v>695276.25</v>
      </c>
      <c r="K113" s="97">
        <f>J113-$E$23</f>
        <v>14763.489999999991</v>
      </c>
      <c r="L113" s="76">
        <f>Q103</f>
        <v>3.5708939172044238</v>
      </c>
      <c r="M113" s="70"/>
      <c r="N113" s="97">
        <f>L113*(E14-$E$4)*50</f>
        <v>-19461.371848764109</v>
      </c>
      <c r="O113" s="97">
        <f>K113+N113</f>
        <v>-4697.8818487641183</v>
      </c>
      <c r="P113" s="156">
        <f>4*O113/(50*$E$14)</f>
        <v>-0.19175027954139259</v>
      </c>
      <c r="Q113" s="111">
        <f>L113+P113</f>
        <v>3.3791436376630313</v>
      </c>
    </row>
    <row r="114" spans="7:17" x14ac:dyDescent="0.25">
      <c r="G114" s="7" t="s">
        <v>9</v>
      </c>
      <c r="H114" s="73">
        <f>D14</f>
        <v>51.235132999999998</v>
      </c>
      <c r="I114" s="70">
        <v>10000</v>
      </c>
      <c r="J114" s="97">
        <f t="shared" ref="J114:J117" si="29">H114*I114</f>
        <v>512351.32999999996</v>
      </c>
      <c r="K114" s="97">
        <f>J114-$E$24</f>
        <v>-52339.410000000033</v>
      </c>
      <c r="L114" s="76">
        <f>Q104</f>
        <v>-7.8947828689148469</v>
      </c>
      <c r="M114" s="70"/>
      <c r="N114" s="97">
        <f>L114*(E14-$E$4)*50</f>
        <v>43026.566635585914</v>
      </c>
      <c r="O114" s="97">
        <f t="shared" ref="O114:O116" si="30">K114+N114</f>
        <v>-9312.8433644141187</v>
      </c>
      <c r="P114" s="156">
        <f>4*O114/(50*$E$14)</f>
        <v>-0.38011605569037221</v>
      </c>
      <c r="Q114" s="111">
        <f>L114+P114</f>
        <v>-8.2748989246052194</v>
      </c>
    </row>
    <row r="115" spans="7:17" x14ac:dyDescent="0.25">
      <c r="G115" s="7" t="s">
        <v>10</v>
      </c>
      <c r="H115" s="73">
        <f>F14</f>
        <v>148.820007</v>
      </c>
      <c r="I115" s="70">
        <v>10000</v>
      </c>
      <c r="J115" s="97">
        <f t="shared" si="29"/>
        <v>1488200.07</v>
      </c>
      <c r="K115" s="97">
        <f>J115-$E$25</f>
        <v>104000.09000000008</v>
      </c>
      <c r="L115" s="70"/>
      <c r="M115" s="75">
        <f>Q105</f>
        <v>1.6685545965082269</v>
      </c>
      <c r="N115" s="73">
        <f>M115*(I14-$I$4)*100</f>
        <v>-22742.399150407124</v>
      </c>
      <c r="O115" s="97">
        <f t="shared" si="30"/>
        <v>81257.690849592967</v>
      </c>
      <c r="P115" s="156">
        <f>4*O115/($I$14*100)</f>
        <v>2.8662324814671241</v>
      </c>
      <c r="Q115" s="111">
        <f>M115+P115</f>
        <v>4.5347870779753512</v>
      </c>
    </row>
    <row r="116" spans="7:17" x14ac:dyDescent="0.25">
      <c r="G116" s="7" t="s">
        <v>4</v>
      </c>
      <c r="H116" s="73">
        <f>G14</f>
        <v>113.941396</v>
      </c>
      <c r="I116" s="70">
        <v>10000</v>
      </c>
      <c r="J116" s="97">
        <f t="shared" si="29"/>
        <v>1139413.96</v>
      </c>
      <c r="K116" s="97">
        <f>J116-$E$26</f>
        <v>15092.350000000093</v>
      </c>
      <c r="L116" s="70"/>
      <c r="M116" s="75">
        <f t="shared" ref="M116" si="31">Q106</f>
        <v>0.66646536763770703</v>
      </c>
      <c r="N116" s="73">
        <f>M116*(I14-$I$4)*100</f>
        <v>-9083.922960901944</v>
      </c>
      <c r="O116" s="97">
        <f t="shared" si="30"/>
        <v>6008.4270390981492</v>
      </c>
      <c r="P116" s="156">
        <f>4*O116/($I$14*100)</f>
        <v>0.21193746169658376</v>
      </c>
      <c r="Q116" s="111">
        <f t="shared" ref="Q116:Q117" si="32">M116+P116</f>
        <v>0.87840282933429081</v>
      </c>
    </row>
    <row r="117" spans="7:17" x14ac:dyDescent="0.25">
      <c r="G117" s="7" t="s">
        <v>12</v>
      </c>
      <c r="H117" s="73">
        <f>H14</f>
        <v>120.61286</v>
      </c>
      <c r="I117" s="70">
        <v>10000</v>
      </c>
      <c r="J117" s="97">
        <f t="shared" si="29"/>
        <v>1206128.6000000001</v>
      </c>
      <c r="K117" s="97">
        <f>J117-$E$27</f>
        <v>64738.770000000019</v>
      </c>
      <c r="L117" s="70"/>
      <c r="M117" s="75">
        <f>Q107</f>
        <v>5.8323917119381923</v>
      </c>
      <c r="N117" s="73">
        <f>M117*(I14-$I$4)*100</f>
        <v>-79495.499033717526</v>
      </c>
      <c r="O117" s="97">
        <f>K117+N117</f>
        <v>-14756.729033717507</v>
      </c>
      <c r="P117" s="156">
        <f>4*O117/($I$14*100)</f>
        <v>-0.52051954263553812</v>
      </c>
      <c r="Q117" s="111">
        <f t="shared" si="32"/>
        <v>5.3118721693026538</v>
      </c>
    </row>
    <row r="118" spans="7:17" ht="16.5" thickBot="1" x14ac:dyDescent="0.3">
      <c r="G118" s="68" t="s">
        <v>59</v>
      </c>
      <c r="H118" s="69" t="s">
        <v>5</v>
      </c>
      <c r="I118" s="71">
        <f>SUM(I113:I117)</f>
        <v>50000</v>
      </c>
      <c r="J118" s="98">
        <f>SUM(J113:J117)</f>
        <v>5041370.2100000009</v>
      </c>
      <c r="K118" s="104">
        <f>SUM(K113:K117)</f>
        <v>146255.29000000015</v>
      </c>
      <c r="L118" s="106">
        <f>SUM(L113:L114)</f>
        <v>-4.3238889517104226</v>
      </c>
      <c r="M118" s="105">
        <f>SUM(M115:M117)</f>
        <v>8.1674116760841251</v>
      </c>
      <c r="N118" s="104">
        <f>SUM(N113:N117)</f>
        <v>-87756.626358204783</v>
      </c>
      <c r="O118" s="98">
        <f>SUM(O113:O117)</f>
        <v>58498.663641795385</v>
      </c>
      <c r="P118" s="160" t="s">
        <v>5</v>
      </c>
      <c r="Q118" s="112" t="s">
        <v>5</v>
      </c>
    </row>
    <row r="119" spans="7:17" x14ac:dyDescent="0.25">
      <c r="G119" s="138"/>
      <c r="H119" s="139"/>
      <c r="I119" s="70"/>
      <c r="J119" s="140"/>
      <c r="K119" s="97"/>
      <c r="L119" s="76"/>
      <c r="M119" s="155"/>
      <c r="N119" s="97"/>
      <c r="O119" s="140"/>
      <c r="P119" s="161"/>
      <c r="Q119" s="142"/>
    </row>
    <row r="120" spans="7:17" ht="16.5" thickBot="1" x14ac:dyDescent="0.3">
      <c r="G120" s="138"/>
      <c r="H120" s="139"/>
      <c r="I120" s="70"/>
      <c r="J120" s="140"/>
      <c r="K120" s="97"/>
      <c r="L120" s="76"/>
      <c r="M120" s="155"/>
      <c r="N120" s="97"/>
      <c r="O120" s="140"/>
      <c r="P120" s="161"/>
      <c r="Q120" s="142"/>
    </row>
    <row r="121" spans="7:17" ht="18.75" x14ac:dyDescent="0.3">
      <c r="G121" s="183" t="s">
        <v>78</v>
      </c>
      <c r="H121" s="184"/>
      <c r="I121" s="184"/>
      <c r="J121" s="184"/>
      <c r="K121" s="184"/>
      <c r="L121" s="184"/>
      <c r="M121" s="184"/>
      <c r="N121" s="184"/>
      <c r="O121" s="184"/>
      <c r="P121" s="184"/>
      <c r="Q121" s="185"/>
    </row>
    <row r="122" spans="7:17" x14ac:dyDescent="0.25">
      <c r="G122" s="6"/>
      <c r="H122" s="19" t="s">
        <v>56</v>
      </c>
      <c r="I122" s="19" t="s">
        <v>57</v>
      </c>
      <c r="J122" s="19" t="s">
        <v>58</v>
      </c>
      <c r="K122" s="19" t="s">
        <v>72</v>
      </c>
      <c r="L122" s="45" t="s">
        <v>61</v>
      </c>
      <c r="M122" s="100" t="s">
        <v>62</v>
      </c>
      <c r="N122" s="45" t="s">
        <v>95</v>
      </c>
      <c r="O122" s="19" t="s">
        <v>75</v>
      </c>
      <c r="P122" s="159" t="s">
        <v>73</v>
      </c>
      <c r="Q122" s="4" t="s">
        <v>76</v>
      </c>
    </row>
    <row r="123" spans="7:17" x14ac:dyDescent="0.25">
      <c r="G123" s="7" t="s">
        <v>2</v>
      </c>
      <c r="H123" s="73">
        <f>C15</f>
        <v>70.424243000000004</v>
      </c>
      <c r="I123" s="70">
        <v>10000</v>
      </c>
      <c r="J123" s="97">
        <f>H123*I123</f>
        <v>704242.43</v>
      </c>
      <c r="K123" s="97">
        <f>J123-$E$23</f>
        <v>23729.670000000042</v>
      </c>
      <c r="L123" s="76">
        <f>Q113</f>
        <v>3.3791436376630313</v>
      </c>
      <c r="M123" s="70"/>
      <c r="N123" s="97">
        <f>L123*(E15-$E$4)*50</f>
        <v>-25301.337987001945</v>
      </c>
      <c r="O123" s="97">
        <f>K123+N123</f>
        <v>-1571.6679870019034</v>
      </c>
      <c r="P123" s="156">
        <f>4*O123/(50*$E$15)</f>
        <v>-6.5511756655022679E-2</v>
      </c>
      <c r="Q123" s="110">
        <f>L123+P123</f>
        <v>3.3136318810080088</v>
      </c>
    </row>
    <row r="124" spans="7:17" x14ac:dyDescent="0.25">
      <c r="G124" s="7" t="s">
        <v>9</v>
      </c>
      <c r="H124" s="73">
        <f>D15</f>
        <v>48.748561000000002</v>
      </c>
      <c r="I124" s="70">
        <v>10000</v>
      </c>
      <c r="J124" s="97">
        <f t="shared" ref="J124:J127" si="33">H124*I124</f>
        <v>487485.61000000004</v>
      </c>
      <c r="K124" s="97">
        <f>J124-$E$24</f>
        <v>-77205.129999999946</v>
      </c>
      <c r="L124" s="76">
        <f>Q114</f>
        <v>-8.2748989246052194</v>
      </c>
      <c r="M124" s="70"/>
      <c r="N124" s="97">
        <f>L124*(E15-$E$4)*50</f>
        <v>61958.305697981574</v>
      </c>
      <c r="O124" s="97">
        <f t="shared" ref="O124:O126" si="34">K124+N124</f>
        <v>-15246.824302018373</v>
      </c>
      <c r="P124" s="156">
        <f>4*O124/(50*$E$15)</f>
        <v>-0.63553260083963514</v>
      </c>
      <c r="Q124" s="110">
        <f>L124+P124</f>
        <v>-8.9104315254448547</v>
      </c>
    </row>
    <row r="125" spans="7:17" x14ac:dyDescent="0.25">
      <c r="G125" s="7" t="s">
        <v>10</v>
      </c>
      <c r="H125" s="73">
        <f>F15</f>
        <v>150.970001</v>
      </c>
      <c r="I125" s="70">
        <v>10000</v>
      </c>
      <c r="J125" s="97">
        <f t="shared" si="33"/>
        <v>1509700.01</v>
      </c>
      <c r="K125" s="97">
        <f>J125-$E$25</f>
        <v>125500.03000000003</v>
      </c>
      <c r="L125" s="70"/>
      <c r="M125" s="76">
        <f>Q115</f>
        <v>4.5347870779753512</v>
      </c>
      <c r="N125" s="97">
        <f>M125*(I15-$I$4)*100</f>
        <v>-79086.68663989006</v>
      </c>
      <c r="O125" s="97">
        <f t="shared" si="34"/>
        <v>46413.343360109968</v>
      </c>
      <c r="P125" s="156">
        <f>4*O125/($I$15*100)</f>
        <v>1.6940722095121803</v>
      </c>
      <c r="Q125" s="111">
        <f>M125+P125</f>
        <v>6.2288592874875315</v>
      </c>
    </row>
    <row r="126" spans="7:17" x14ac:dyDescent="0.25">
      <c r="G126" s="7" t="s">
        <v>4</v>
      </c>
      <c r="H126" s="73">
        <f>G15</f>
        <v>113.461129</v>
      </c>
      <c r="I126" s="70">
        <v>10000</v>
      </c>
      <c r="J126" s="97">
        <f t="shared" si="33"/>
        <v>1134611.29</v>
      </c>
      <c r="K126" s="97">
        <f>J126-$E$26</f>
        <v>10289.680000000168</v>
      </c>
      <c r="L126" s="70"/>
      <c r="M126" s="76">
        <f t="shared" ref="M126" si="35">Q116</f>
        <v>0.87840282933429081</v>
      </c>
      <c r="N126" s="97">
        <f>M126*(I15-$I$4)*100</f>
        <v>-15319.345343590021</v>
      </c>
      <c r="O126" s="97">
        <f t="shared" si="34"/>
        <v>-5029.6653435898534</v>
      </c>
      <c r="P126" s="156">
        <f>4*O126/($I$15*100)</f>
        <v>-0.18358117870571594</v>
      </c>
      <c r="Q126" s="111">
        <f t="shared" ref="Q126:Q127" si="36">M126+P126</f>
        <v>0.69482165062857493</v>
      </c>
    </row>
    <row r="127" spans="7:17" x14ac:dyDescent="0.25">
      <c r="G127" s="7" t="s">
        <v>12</v>
      </c>
      <c r="H127" s="73">
        <f>H15</f>
        <v>120.05968300000001</v>
      </c>
      <c r="I127" s="70">
        <v>10000</v>
      </c>
      <c r="J127" s="97">
        <f t="shared" si="33"/>
        <v>1200596.83</v>
      </c>
      <c r="K127" s="97">
        <f>J127-$E$27</f>
        <v>59207</v>
      </c>
      <c r="L127" s="70"/>
      <c r="M127" s="76">
        <f>Q117</f>
        <v>5.3118721693026538</v>
      </c>
      <c r="N127" s="97">
        <f>M127*(I15-$I$4)*100</f>
        <v>-92639.050632638216</v>
      </c>
      <c r="O127" s="97">
        <f>K127+N127</f>
        <v>-33432.050632638216</v>
      </c>
      <c r="P127" s="156">
        <f>4*O127/($I$15*100)</f>
        <v>-1.22025917082355</v>
      </c>
      <c r="Q127" s="111">
        <f t="shared" si="36"/>
        <v>4.0916129984791034</v>
      </c>
    </row>
    <row r="128" spans="7:17" ht="19.5" customHeight="1" thickBot="1" x14ac:dyDescent="0.3">
      <c r="G128" s="68" t="s">
        <v>59</v>
      </c>
      <c r="H128" s="69" t="s">
        <v>5</v>
      </c>
      <c r="I128" s="71">
        <f>SUM(I123:I127)</f>
        <v>50000</v>
      </c>
      <c r="J128" s="98">
        <f>SUM(J123:J127)</f>
        <v>5036636.17</v>
      </c>
      <c r="K128" s="104">
        <f>SUM(K123:K127)</f>
        <v>141521.25000000029</v>
      </c>
      <c r="L128" s="107">
        <f>SUM(L123:L124)</f>
        <v>-4.8957552869421885</v>
      </c>
      <c r="M128" s="107">
        <f>SUM(M125:M127)</f>
        <v>10.725062076612296</v>
      </c>
      <c r="N128" s="104">
        <f>SUM(N123:N127)</f>
        <v>-150388.11490513867</v>
      </c>
      <c r="O128" s="114">
        <f>SUM(O123:O127)</f>
        <v>-8866.8649051383763</v>
      </c>
      <c r="P128" s="160" t="s">
        <v>5</v>
      </c>
      <c r="Q128" s="112" t="s">
        <v>5</v>
      </c>
    </row>
    <row r="129" spans="7:17" ht="19.5" customHeight="1" x14ac:dyDescent="0.25">
      <c r="G129" s="138"/>
      <c r="H129" s="139"/>
      <c r="I129" s="70"/>
      <c r="J129" s="140"/>
      <c r="K129" s="97"/>
      <c r="L129" s="109"/>
      <c r="M129" s="109"/>
      <c r="N129" s="97"/>
      <c r="O129" s="141"/>
      <c r="P129" s="161"/>
      <c r="Q129" s="142"/>
    </row>
    <row r="130" spans="7:17" ht="19.5" customHeight="1" thickBot="1" x14ac:dyDescent="0.3">
      <c r="G130" s="138"/>
      <c r="H130" s="139"/>
      <c r="I130" s="70"/>
      <c r="J130" s="140"/>
      <c r="K130" s="97"/>
      <c r="L130" s="109"/>
      <c r="M130" s="109"/>
      <c r="N130" s="97"/>
      <c r="O130" s="141"/>
      <c r="P130" s="161"/>
      <c r="Q130" s="142"/>
    </row>
    <row r="131" spans="7:17" ht="19.5" customHeight="1" x14ac:dyDescent="0.3">
      <c r="G131" s="183" t="s">
        <v>105</v>
      </c>
      <c r="H131" s="184"/>
      <c r="I131" s="184"/>
      <c r="J131" s="184"/>
      <c r="K131" s="184"/>
      <c r="L131" s="184"/>
      <c r="M131" s="184"/>
      <c r="N131" s="184"/>
      <c r="O131" s="184"/>
      <c r="P131" s="185"/>
      <c r="Q131" s="142"/>
    </row>
    <row r="132" spans="7:17" ht="19.5" customHeight="1" x14ac:dyDescent="0.25">
      <c r="G132" s="6"/>
      <c r="H132" s="19" t="s">
        <v>56</v>
      </c>
      <c r="I132" s="19" t="s">
        <v>57</v>
      </c>
      <c r="J132" s="19" t="s">
        <v>58</v>
      </c>
      <c r="K132" s="19" t="s">
        <v>72</v>
      </c>
      <c r="L132" s="45" t="s">
        <v>61</v>
      </c>
      <c r="M132" s="100" t="s">
        <v>62</v>
      </c>
      <c r="N132" s="45" t="s">
        <v>95</v>
      </c>
      <c r="O132" s="19" t="s">
        <v>74</v>
      </c>
      <c r="P132" s="167"/>
      <c r="Q132" s="142"/>
    </row>
    <row r="133" spans="7:17" ht="19.5" customHeight="1" x14ac:dyDescent="0.25">
      <c r="G133" s="7" t="s">
        <v>2</v>
      </c>
      <c r="H133" s="73">
        <f>C15</f>
        <v>70.424243000000004</v>
      </c>
      <c r="I133" s="70">
        <v>10000</v>
      </c>
      <c r="J133" s="97">
        <f>H133*I133</f>
        <v>704242.43</v>
      </c>
      <c r="K133" s="97">
        <f>J133-$E$23</f>
        <v>23729.670000000042</v>
      </c>
      <c r="L133" s="76">
        <f>Q123</f>
        <v>3.3136318810080088</v>
      </c>
      <c r="M133" s="70"/>
      <c r="N133" s="97">
        <f>($E$15-$E$4)*50*L133</f>
        <v>-24810.818709047464</v>
      </c>
      <c r="O133" s="163" t="s">
        <v>80</v>
      </c>
      <c r="P133" s="167" t="s">
        <v>106</v>
      </c>
      <c r="Q133" s="142"/>
    </row>
    <row r="134" spans="7:17" ht="19.5" customHeight="1" x14ac:dyDescent="0.25">
      <c r="G134" s="7" t="s">
        <v>9</v>
      </c>
      <c r="H134" s="73">
        <f>H124</f>
        <v>48.748561000000002</v>
      </c>
      <c r="I134" s="70">
        <v>10000</v>
      </c>
      <c r="J134" s="97">
        <f t="shared" ref="J134:J137" si="37">H134*I134</f>
        <v>487485.61000000004</v>
      </c>
      <c r="K134" s="97">
        <f>J134-$E$24</f>
        <v>-77205.129999999946</v>
      </c>
      <c r="L134" s="76">
        <f>Q124</f>
        <v>-8.9104315254448547</v>
      </c>
      <c r="M134" s="70"/>
      <c r="N134" s="97">
        <f>($E$15-$E$4)*50*L134</f>
        <v>66716.856046768356</v>
      </c>
      <c r="O134" s="164" t="s">
        <v>25</v>
      </c>
      <c r="P134" s="168" t="s">
        <v>107</v>
      </c>
      <c r="Q134" s="142"/>
    </row>
    <row r="135" spans="7:17" ht="19.5" customHeight="1" x14ac:dyDescent="0.4">
      <c r="G135" s="7" t="s">
        <v>10</v>
      </c>
      <c r="H135" s="73">
        <f t="shared" ref="H135:H137" si="38">H125</f>
        <v>150.970001</v>
      </c>
      <c r="I135" s="70">
        <v>10000</v>
      </c>
      <c r="J135" s="97">
        <f t="shared" si="37"/>
        <v>1509700.01</v>
      </c>
      <c r="K135" s="97">
        <f>J135-$E$25</f>
        <v>125500.03000000003</v>
      </c>
      <c r="L135" s="70"/>
      <c r="M135" s="75">
        <f>Q125</f>
        <v>6.2288592874875315</v>
      </c>
      <c r="N135" s="73">
        <f>($I$15-$I$4)*100*M135</f>
        <v>-108631.30597378245</v>
      </c>
      <c r="O135" s="165">
        <f>J138+N138</f>
        <v>4886435.4810835002</v>
      </c>
      <c r="P135" s="169">
        <f>$E$28-$O$135</f>
        <v>8679.4389164997265</v>
      </c>
      <c r="Q135" s="142"/>
    </row>
    <row r="136" spans="7:17" ht="19.5" customHeight="1" x14ac:dyDescent="0.4">
      <c r="G136" s="7" t="s">
        <v>4</v>
      </c>
      <c r="H136" s="73">
        <f t="shared" si="38"/>
        <v>113.461129</v>
      </c>
      <c r="I136" s="70">
        <v>10000</v>
      </c>
      <c r="J136" s="97">
        <f t="shared" si="37"/>
        <v>1134611.29</v>
      </c>
      <c r="K136" s="97">
        <f>J136-$E$26</f>
        <v>10289.680000000168</v>
      </c>
      <c r="L136" s="70"/>
      <c r="M136" s="75">
        <f>Q126</f>
        <v>0.69482165062857493</v>
      </c>
      <c r="N136" s="73">
        <f>($I$15-$I$4)*100*M136</f>
        <v>-12117.689586962337</v>
      </c>
      <c r="O136" s="165"/>
      <c r="P136" s="169"/>
      <c r="Q136" s="142"/>
    </row>
    <row r="137" spans="7:17" ht="18" x14ac:dyDescent="0.4">
      <c r="G137" s="7" t="s">
        <v>12</v>
      </c>
      <c r="H137" s="73">
        <f t="shared" si="38"/>
        <v>120.05968300000001</v>
      </c>
      <c r="I137" s="70">
        <v>10000</v>
      </c>
      <c r="J137" s="97">
        <f t="shared" si="37"/>
        <v>1200596.83</v>
      </c>
      <c r="K137" s="97">
        <f>J137-$E$27</f>
        <v>59207</v>
      </c>
      <c r="L137" s="70"/>
      <c r="M137" s="75">
        <f>Q127</f>
        <v>4.0916129984791034</v>
      </c>
      <c r="N137" s="73">
        <f>($I$15-$I$4)*100*M137</f>
        <v>-71357.730693475503</v>
      </c>
      <c r="O137" s="165"/>
      <c r="P137" s="169"/>
      <c r="Q137" s="142"/>
    </row>
    <row r="138" spans="7:17" ht="18.75" thickBot="1" x14ac:dyDescent="0.45">
      <c r="G138" s="68" t="s">
        <v>59</v>
      </c>
      <c r="H138" s="69" t="s">
        <v>5</v>
      </c>
      <c r="I138" s="71">
        <f>SUM(I133:I137)</f>
        <v>50000</v>
      </c>
      <c r="J138" s="98">
        <f>SUM(J133:J137)</f>
        <v>5036636.17</v>
      </c>
      <c r="K138" s="104">
        <f>SUM(K133:K137)</f>
        <v>141521.25000000029</v>
      </c>
      <c r="L138" s="106">
        <f>SUM(L133:L134)</f>
        <v>-5.596799644436846</v>
      </c>
      <c r="M138" s="105">
        <f>SUM(M135:M137)</f>
        <v>11.01529393659521</v>
      </c>
      <c r="N138" s="98">
        <f>SUM(N133:N137)</f>
        <v>-150200.68891649941</v>
      </c>
      <c r="O138" s="166"/>
      <c r="P138" s="170"/>
      <c r="Q138" s="142"/>
    </row>
    <row r="139" spans="7:17" x14ac:dyDescent="0.25">
      <c r="G139" s="138"/>
      <c r="H139" s="139"/>
      <c r="I139" s="70"/>
      <c r="J139" s="140"/>
      <c r="K139" s="97"/>
      <c r="L139" s="109"/>
      <c r="M139" s="109"/>
      <c r="N139" s="97"/>
      <c r="O139" s="141"/>
      <c r="P139" s="161"/>
      <c r="Q139" s="142"/>
    </row>
    <row r="140" spans="7:17" ht="16.5" thickBot="1" x14ac:dyDescent="0.3">
      <c r="G140" s="6"/>
      <c r="H140" s="2"/>
      <c r="I140" s="2"/>
      <c r="J140" s="2"/>
      <c r="K140" s="2"/>
      <c r="L140" s="2"/>
      <c r="M140" s="2"/>
      <c r="N140" s="2"/>
      <c r="O140" s="2"/>
      <c r="P140" s="156"/>
      <c r="Q140" s="115"/>
    </row>
    <row r="141" spans="7:17" ht="18.75" x14ac:dyDescent="0.3">
      <c r="G141" s="183" t="s">
        <v>79</v>
      </c>
      <c r="H141" s="184"/>
      <c r="I141" s="184"/>
      <c r="J141" s="184"/>
      <c r="K141" s="184"/>
      <c r="L141" s="184"/>
      <c r="M141" s="184"/>
      <c r="N141" s="184"/>
      <c r="O141" s="184"/>
      <c r="P141" s="185"/>
      <c r="Q141" s="115"/>
    </row>
    <row r="142" spans="7:17" x14ac:dyDescent="0.25">
      <c r="G142" s="6"/>
      <c r="H142" s="19" t="s">
        <v>56</v>
      </c>
      <c r="I142" s="19" t="s">
        <v>57</v>
      </c>
      <c r="J142" s="19" t="s">
        <v>58</v>
      </c>
      <c r="K142" s="19" t="s">
        <v>72</v>
      </c>
      <c r="L142" s="45" t="s">
        <v>61</v>
      </c>
      <c r="M142" s="100" t="s">
        <v>62</v>
      </c>
      <c r="N142" s="45" t="s">
        <v>95</v>
      </c>
      <c r="O142" s="19" t="s">
        <v>74</v>
      </c>
      <c r="P142" s="167"/>
      <c r="Q142" s="115"/>
    </row>
    <row r="143" spans="7:17" x14ac:dyDescent="0.25">
      <c r="G143" s="7" t="s">
        <v>2</v>
      </c>
      <c r="H143" s="73">
        <f>C16</f>
        <v>69.726870000000005</v>
      </c>
      <c r="I143" s="70">
        <v>10000</v>
      </c>
      <c r="J143" s="97">
        <f>H143*I143</f>
        <v>697268.70000000007</v>
      </c>
      <c r="K143" s="97">
        <f>J143-$E$23</f>
        <v>16755.940000000061</v>
      </c>
      <c r="L143" s="76">
        <f>Q123</f>
        <v>3.3136318810080088</v>
      </c>
      <c r="M143" s="70"/>
      <c r="N143" s="97">
        <f>($E$16-$E$4)*50*L143</f>
        <v>-25225.022694173465</v>
      </c>
      <c r="O143" s="163" t="s">
        <v>80</v>
      </c>
      <c r="P143" s="167" t="s">
        <v>106</v>
      </c>
      <c r="Q143" s="115"/>
    </row>
    <row r="144" spans="7:17" x14ac:dyDescent="0.25">
      <c r="G144" s="7" t="s">
        <v>9</v>
      </c>
      <c r="H144" s="73">
        <f>D16</f>
        <v>48.522509999999997</v>
      </c>
      <c r="I144" s="70">
        <v>10000</v>
      </c>
      <c r="J144" s="97">
        <f t="shared" ref="J144:J147" si="39">H144*I144</f>
        <v>485225.1</v>
      </c>
      <c r="K144" s="97">
        <f>J144-$E$24</f>
        <v>-79465.640000000014</v>
      </c>
      <c r="L144" s="76">
        <f>Q124</f>
        <v>-8.9104315254448547</v>
      </c>
      <c r="M144" s="70"/>
      <c r="N144" s="97">
        <f>($E$16-$E$4)*50*L144</f>
        <v>67830.659987448962</v>
      </c>
      <c r="O144" s="164" t="s">
        <v>25</v>
      </c>
      <c r="P144" s="168" t="s">
        <v>107</v>
      </c>
      <c r="Q144" s="115"/>
    </row>
    <row r="145" spans="7:17" ht="18" x14ac:dyDescent="0.4">
      <c r="G145" s="7" t="s">
        <v>10</v>
      </c>
      <c r="H145" s="73">
        <f>F16</f>
        <v>164.38999899999999</v>
      </c>
      <c r="I145" s="70">
        <v>10000</v>
      </c>
      <c r="J145" s="97">
        <f t="shared" si="39"/>
        <v>1643899.99</v>
      </c>
      <c r="K145" s="97">
        <f>J145-$E$25</f>
        <v>259700.01</v>
      </c>
      <c r="L145" s="70"/>
      <c r="M145" s="75">
        <f>Q125</f>
        <v>6.2288592874875315</v>
      </c>
      <c r="N145" s="73">
        <f>($I$16-$I$4)*100*M145</f>
        <v>-88449.80188232295</v>
      </c>
      <c r="O145" s="165">
        <f>J148+N148</f>
        <v>5075732.3833936239</v>
      </c>
      <c r="P145" s="169">
        <f>($E$28-O145)*-1</f>
        <v>180617.46339362394</v>
      </c>
      <c r="Q145" s="115"/>
    </row>
    <row r="146" spans="7:17" ht="18" x14ac:dyDescent="0.4">
      <c r="G146" s="7" t="s">
        <v>4</v>
      </c>
      <c r="H146" s="73">
        <f>G16</f>
        <v>113.75902499999999</v>
      </c>
      <c r="I146" s="70">
        <v>10000</v>
      </c>
      <c r="J146" s="97">
        <f t="shared" si="39"/>
        <v>1137590.25</v>
      </c>
      <c r="K146" s="97">
        <f>J146-$E$26</f>
        <v>13268.64000000013</v>
      </c>
      <c r="L146" s="70"/>
      <c r="M146" s="75">
        <f>Q126</f>
        <v>0.69482165062857493</v>
      </c>
      <c r="N146" s="73">
        <f>($I$16-$I$4)*100*M146</f>
        <v>-9866.4674389257634</v>
      </c>
      <c r="O146" s="165"/>
      <c r="P146" s="169"/>
      <c r="Q146" s="115"/>
    </row>
    <row r="147" spans="7:17" ht="18" x14ac:dyDescent="0.4">
      <c r="G147" s="7" t="s">
        <v>12</v>
      </c>
      <c r="H147" s="73">
        <f>H16</f>
        <v>122.555988</v>
      </c>
      <c r="I147" s="70">
        <v>10000</v>
      </c>
      <c r="J147" s="97">
        <f t="shared" si="39"/>
        <v>1225559.8799999999</v>
      </c>
      <c r="K147" s="97">
        <f>J147-$E$27</f>
        <v>84170.049999999814</v>
      </c>
      <c r="L147" s="70"/>
      <c r="M147" s="75">
        <f>Q127</f>
        <v>4.0916129984791034</v>
      </c>
      <c r="N147" s="73">
        <f>($I$16-$I$4)*100*M147</f>
        <v>-58100.904578403271</v>
      </c>
      <c r="O147" s="165"/>
      <c r="P147" s="169"/>
      <c r="Q147" s="115"/>
    </row>
    <row r="148" spans="7:17" ht="18.75" thickBot="1" x14ac:dyDescent="0.45">
      <c r="G148" s="68" t="s">
        <v>59</v>
      </c>
      <c r="H148" s="69" t="s">
        <v>5</v>
      </c>
      <c r="I148" s="71">
        <f>SUM(I143:I147)</f>
        <v>50000</v>
      </c>
      <c r="J148" s="98">
        <f>SUM(J143:J147)</f>
        <v>5189543.92</v>
      </c>
      <c r="K148" s="104">
        <f>SUM(K143:K147)</f>
        <v>294429</v>
      </c>
      <c r="L148" s="106">
        <f>SUM(L143:L144)</f>
        <v>-5.596799644436846</v>
      </c>
      <c r="M148" s="105">
        <f>SUM(M145:M147)</f>
        <v>11.01529393659521</v>
      </c>
      <c r="N148" s="98">
        <f>SUM(N143:N147)</f>
        <v>-113811.5366063765</v>
      </c>
      <c r="O148" s="166"/>
      <c r="P148" s="170"/>
      <c r="Q148" s="149"/>
    </row>
  </sheetData>
  <sortState ref="B1:I35">
    <sortCondition ref="B1:B35"/>
  </sortState>
  <mergeCells count="16">
    <mergeCell ref="G131:P131"/>
    <mergeCell ref="G141:P141"/>
    <mergeCell ref="B2:I2"/>
    <mergeCell ref="G31:Q31"/>
    <mergeCell ref="G71:Q71"/>
    <mergeCell ref="B21:E21"/>
    <mergeCell ref="G111:Q111"/>
    <mergeCell ref="G21:Q21"/>
    <mergeCell ref="G121:Q121"/>
    <mergeCell ref="G41:Q41"/>
    <mergeCell ref="G51:Q51"/>
    <mergeCell ref="G61:Q61"/>
    <mergeCell ref="G81:Q81"/>
    <mergeCell ref="G91:Q91"/>
    <mergeCell ref="G101:Q101"/>
    <mergeCell ref="G20:Q20"/>
  </mergeCells>
  <pageMargins left="0.75" right="0.75" top="1" bottom="1" header="0.5" footer="0.5"/>
  <pageSetup orientation="portrait" r:id="rId1"/>
  <ignoredErrors>
    <ignoredError sqref="P45:P47"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Brief</vt:lpstr>
      <vt:lpstr>Daily Raw Data (Q1)</vt:lpstr>
      <vt:lpstr>Monthly Raw Data (Q1)</vt:lpstr>
      <vt:lpstr>Futures and Index Raw Data (Q1)</vt:lpstr>
      <vt:lpstr>Beta Matrices (Q3 and Q4)</vt:lpstr>
      <vt:lpstr>Daily RW Data (Q4)</vt:lpstr>
      <vt:lpstr>Monthly RW Data (Q4)</vt:lpstr>
      <vt:lpstr>RW Futures and Index Data (Q4)</vt:lpstr>
      <vt:lpstr>Daily Beta Array (Q4)</vt:lpstr>
      <vt:lpstr>Daily Beta Plots (Q4)</vt:lpstr>
      <vt:lpstr>Static Hedging (Q6 and Q7)</vt:lpstr>
      <vt:lpstr>Hedging Period Raw Data (Q7)</vt:lpstr>
      <vt:lpstr>Charts (Q7) </vt:lpstr>
      <vt:lpstr>Dynamic Hedging (Q8)</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Samuel Robert Showalter</dc:creator>
  <cp:lastModifiedBy>Depauw</cp:lastModifiedBy>
  <cp:lastPrinted>2016-02-29T18:34:23Z</cp:lastPrinted>
  <dcterms:created xsi:type="dcterms:W3CDTF">2016-02-25T18:22:03Z</dcterms:created>
  <dcterms:modified xsi:type="dcterms:W3CDTF">2016-04-17T19:17:56Z</dcterms:modified>
</cp:coreProperties>
</file>